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Adeiye\Downloads\"/>
    </mc:Choice>
  </mc:AlternateContent>
  <xr:revisionPtr revIDLastSave="0" documentId="13_ncr:1_{A2B2950D-C017-4C4B-8E96-6EA6774A240C}" xr6:coauthVersionLast="47" xr6:coauthVersionMax="47" xr10:uidLastSave="{00000000-0000-0000-0000-000000000000}"/>
  <bookViews>
    <workbookView xWindow="-120" yWindow="-120" windowWidth="29040" windowHeight="16440" activeTab="4" xr2:uid="{04E2F42B-B0E7-C14E-A690-B41CAFCE17AF}"/>
  </bookViews>
  <sheets>
    <sheet name="Cleaned Data" sheetId="10" r:id="rId1"/>
    <sheet name="Pivot Tables" sheetId="17" r:id="rId2"/>
    <sheet name="Analysis" sheetId="12" state="hidden" r:id="rId3"/>
    <sheet name="Cleaning Process" sheetId="2" state="hidden" r:id="rId4"/>
    <sheet name="Dashboard" sheetId="15" r:id="rId5"/>
    <sheet name="Sheet2" sheetId="16" state="hidden" r:id="rId6"/>
    <sheet name="amazon" sheetId="1" state="hidden" r:id="rId7"/>
    <sheet name="Table1" sheetId="9" state="hidden" r:id="rId8"/>
    <sheet name="Sheet1" sheetId="8" state="hidden" r:id="rId9"/>
  </sheets>
  <definedNames>
    <definedName name="_xlnm._FilterDatabase" localSheetId="3" hidden="1">'Cleaning Process'!$B$1:$B$2864</definedName>
    <definedName name="ExternalData_1" localSheetId="0" hidden="1">'Cleaned Data'!$A$1:$AB$1260</definedName>
    <definedName name="ExternalData_1" localSheetId="7" hidden="1">Table1!$A$1:$Y$1260</definedName>
    <definedName name="_xlnm.Extract" localSheetId="3">'Cleaning Process'!$B$1474:$Z$1474</definedName>
    <definedName name="FromArray_1">_xlfn.ANCHORARRAY('Cleaning Process'!$G$11)</definedName>
    <definedName name="Slicer_Main_Category">#N/A</definedName>
    <definedName name="Slicer_Product_Rating">#N/A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608" i="12" l="1"/>
  <c r="Q608" i="12"/>
  <c r="R605" i="12"/>
  <c r="Q605" i="12"/>
  <c r="P605" i="12" l="1"/>
  <c r="P608" i="12" s="1"/>
  <c r="C6" i="16"/>
  <c r="C5" i="16"/>
  <c r="C4" i="16"/>
  <c r="C3" i="16"/>
  <c r="AA3" i="10"/>
  <c r="AA4" i="10"/>
  <c r="AA5" i="10"/>
  <c r="AA6" i="10"/>
  <c r="AA7" i="10"/>
  <c r="AA8" i="10"/>
  <c r="AA9" i="10"/>
  <c r="AA10" i="10"/>
  <c r="AA11" i="10"/>
  <c r="AA12" i="10"/>
  <c r="AA13" i="10"/>
  <c r="AA14" i="10"/>
  <c r="AA15" i="10"/>
  <c r="AA16" i="10"/>
  <c r="AA17" i="10"/>
  <c r="AA18" i="10"/>
  <c r="AA19" i="10"/>
  <c r="AA20" i="10"/>
  <c r="AA21" i="10"/>
  <c r="AA22" i="10"/>
  <c r="AA23" i="10"/>
  <c r="AA24" i="10"/>
  <c r="AA25" i="10"/>
  <c r="AA26" i="10"/>
  <c r="AA27" i="10"/>
  <c r="AA28" i="10"/>
  <c r="AA29" i="10"/>
  <c r="AA30" i="10"/>
  <c r="AA31" i="10"/>
  <c r="AA32" i="10"/>
  <c r="AA33" i="10"/>
  <c r="AA34" i="10"/>
  <c r="AA35" i="10"/>
  <c r="AA36" i="10"/>
  <c r="AA37" i="10"/>
  <c r="AA38" i="10"/>
  <c r="AA39" i="10"/>
  <c r="AA40" i="10"/>
  <c r="AA41" i="10"/>
  <c r="AA42" i="10"/>
  <c r="AA43" i="10"/>
  <c r="AA44" i="10"/>
  <c r="AA45" i="10"/>
  <c r="AA46" i="10"/>
  <c r="AA47" i="10"/>
  <c r="AA48" i="10"/>
  <c r="AA49" i="10"/>
  <c r="AA50" i="10"/>
  <c r="AA51" i="10"/>
  <c r="AA52" i="10"/>
  <c r="AA53" i="10"/>
  <c r="AA54" i="10"/>
  <c r="AA55" i="10"/>
  <c r="AA56" i="10"/>
  <c r="AA57" i="10"/>
  <c r="AA58" i="10"/>
  <c r="AA59" i="10"/>
  <c r="AA60" i="10"/>
  <c r="AA61" i="10"/>
  <c r="AA62" i="10"/>
  <c r="AA63" i="10"/>
  <c r="AA64" i="10"/>
  <c r="AA65" i="10"/>
  <c r="AA66" i="10"/>
  <c r="AA67" i="10"/>
  <c r="AA68" i="10"/>
  <c r="AA69" i="10"/>
  <c r="AA70" i="10"/>
  <c r="AA71" i="10"/>
  <c r="AA72" i="10"/>
  <c r="AA73" i="10"/>
  <c r="AA74" i="10"/>
  <c r="AA75" i="10"/>
  <c r="AA76" i="10"/>
  <c r="AA77" i="10"/>
  <c r="AA78" i="10"/>
  <c r="AA79" i="10"/>
  <c r="AA80" i="10"/>
  <c r="AA81" i="10"/>
  <c r="AA82" i="10"/>
  <c r="AA83" i="10"/>
  <c r="AA84" i="10"/>
  <c r="AA85" i="10"/>
  <c r="AA86" i="10"/>
  <c r="AA87" i="10"/>
  <c r="AA88" i="10"/>
  <c r="AA89" i="10"/>
  <c r="AA90" i="10"/>
  <c r="AA91" i="10"/>
  <c r="AA92" i="10"/>
  <c r="AA93" i="10"/>
  <c r="AA94" i="10"/>
  <c r="AA95" i="10"/>
  <c r="AA96" i="10"/>
  <c r="AA97" i="10"/>
  <c r="AA98" i="10"/>
  <c r="AA99" i="10"/>
  <c r="AA100" i="10"/>
  <c r="AA101" i="10"/>
  <c r="AA102" i="10"/>
  <c r="AA103" i="10"/>
  <c r="AA104" i="10"/>
  <c r="AA105" i="10"/>
  <c r="AA106" i="10"/>
  <c r="AA107" i="10"/>
  <c r="AA108" i="10"/>
  <c r="AA109" i="10"/>
  <c r="AA110" i="10"/>
  <c r="AA111" i="10"/>
  <c r="AA112" i="10"/>
  <c r="AA113" i="10"/>
  <c r="AA114" i="10"/>
  <c r="AA115" i="10"/>
  <c r="AA116" i="10"/>
  <c r="AA117" i="10"/>
  <c r="AA118" i="10"/>
  <c r="AA119" i="10"/>
  <c r="AA120" i="10"/>
  <c r="AA121" i="10"/>
  <c r="AA122" i="10"/>
  <c r="AA123" i="10"/>
  <c r="AA124" i="10"/>
  <c r="AA125" i="10"/>
  <c r="AA126" i="10"/>
  <c r="AA127" i="10"/>
  <c r="AA128" i="10"/>
  <c r="AA129" i="10"/>
  <c r="AA130" i="10"/>
  <c r="AA131" i="10"/>
  <c r="AA132" i="10"/>
  <c r="AA133" i="10"/>
  <c r="AA134" i="10"/>
  <c r="AA135" i="10"/>
  <c r="AA136" i="10"/>
  <c r="AA137" i="10"/>
  <c r="AA138" i="10"/>
  <c r="AA139" i="10"/>
  <c r="AA140" i="10"/>
  <c r="AA141" i="10"/>
  <c r="AA142" i="10"/>
  <c r="AA143" i="10"/>
  <c r="AA144" i="10"/>
  <c r="AA145" i="10"/>
  <c r="AA146" i="10"/>
  <c r="AA147" i="10"/>
  <c r="AA148" i="10"/>
  <c r="AA149" i="10"/>
  <c r="AA150" i="10"/>
  <c r="AA151" i="10"/>
  <c r="AA152" i="10"/>
  <c r="AA153" i="10"/>
  <c r="AA154" i="10"/>
  <c r="AA155" i="10"/>
  <c r="AA156" i="10"/>
  <c r="AA157" i="10"/>
  <c r="AA158" i="10"/>
  <c r="AA159" i="10"/>
  <c r="AA160" i="10"/>
  <c r="AA161" i="10"/>
  <c r="AA162" i="10"/>
  <c r="AA163" i="10"/>
  <c r="AA164" i="10"/>
  <c r="AA165" i="10"/>
  <c r="AA166" i="10"/>
  <c r="AA167" i="10"/>
  <c r="AA168" i="10"/>
  <c r="AA169" i="10"/>
  <c r="AA170" i="10"/>
  <c r="AA171" i="10"/>
  <c r="AA172" i="10"/>
  <c r="AA173" i="10"/>
  <c r="AA174" i="10"/>
  <c r="AA175" i="10"/>
  <c r="AA176" i="10"/>
  <c r="AA177" i="10"/>
  <c r="AA178" i="10"/>
  <c r="AA179" i="10"/>
  <c r="AA180" i="10"/>
  <c r="AA181" i="10"/>
  <c r="AA182" i="10"/>
  <c r="AA183" i="10"/>
  <c r="AA184" i="10"/>
  <c r="AA185" i="10"/>
  <c r="AA186" i="10"/>
  <c r="AA187" i="10"/>
  <c r="AA188" i="10"/>
  <c r="AA189" i="10"/>
  <c r="AA190" i="10"/>
  <c r="AA191" i="10"/>
  <c r="AA192" i="10"/>
  <c r="AA193" i="10"/>
  <c r="AA194" i="10"/>
  <c r="AA195" i="10"/>
  <c r="AA196" i="10"/>
  <c r="AA197" i="10"/>
  <c r="AA198" i="10"/>
  <c r="AA199" i="10"/>
  <c r="AA200" i="10"/>
  <c r="AA201" i="10"/>
  <c r="AA202" i="10"/>
  <c r="AA203" i="10"/>
  <c r="AA204" i="10"/>
  <c r="AA205" i="10"/>
  <c r="AA206" i="10"/>
  <c r="AA207" i="10"/>
  <c r="AA208" i="10"/>
  <c r="AA209" i="10"/>
  <c r="AA210" i="10"/>
  <c r="AA211" i="10"/>
  <c r="AA212" i="10"/>
  <c r="AA213" i="10"/>
  <c r="AA214" i="10"/>
  <c r="AA215" i="10"/>
  <c r="AA216" i="10"/>
  <c r="AA217" i="10"/>
  <c r="AA218" i="10"/>
  <c r="AA219" i="10"/>
  <c r="AA220" i="10"/>
  <c r="AA221" i="10"/>
  <c r="AA222" i="10"/>
  <c r="AA223" i="10"/>
  <c r="AA224" i="10"/>
  <c r="AA225" i="10"/>
  <c r="AA226" i="10"/>
  <c r="AA227" i="10"/>
  <c r="AA228" i="10"/>
  <c r="AA229" i="10"/>
  <c r="AA230" i="10"/>
  <c r="AA231" i="10"/>
  <c r="AA232" i="10"/>
  <c r="AA233" i="10"/>
  <c r="AA234" i="10"/>
  <c r="AA235" i="10"/>
  <c r="AA236" i="10"/>
  <c r="AA237" i="10"/>
  <c r="AA238" i="10"/>
  <c r="AA239" i="10"/>
  <c r="AA240" i="10"/>
  <c r="AA241" i="10"/>
  <c r="AA242" i="10"/>
  <c r="AA243" i="10"/>
  <c r="AA244" i="10"/>
  <c r="AA245" i="10"/>
  <c r="AA246" i="10"/>
  <c r="AA247" i="10"/>
  <c r="AA248" i="10"/>
  <c r="AA249" i="10"/>
  <c r="AA250" i="10"/>
  <c r="AA251" i="10"/>
  <c r="AA252" i="10"/>
  <c r="AA253" i="10"/>
  <c r="AA254" i="10"/>
  <c r="AA255" i="10"/>
  <c r="AA256" i="10"/>
  <c r="AA257" i="10"/>
  <c r="AA258" i="10"/>
  <c r="AA259" i="10"/>
  <c r="AA260" i="10"/>
  <c r="AA261" i="10"/>
  <c r="AA262" i="10"/>
  <c r="AA263" i="10"/>
  <c r="AA264" i="10"/>
  <c r="AA265" i="10"/>
  <c r="AA266" i="10"/>
  <c r="AA267" i="10"/>
  <c r="AA268" i="10"/>
  <c r="AA269" i="10"/>
  <c r="AA270" i="10"/>
  <c r="AA271" i="10"/>
  <c r="AA272" i="10"/>
  <c r="AA273" i="10"/>
  <c r="AA274" i="10"/>
  <c r="AA275" i="10"/>
  <c r="AA276" i="10"/>
  <c r="AA277" i="10"/>
  <c r="AA278" i="10"/>
  <c r="AA279" i="10"/>
  <c r="AA280" i="10"/>
  <c r="AA281" i="10"/>
  <c r="AA282" i="10"/>
  <c r="AA283" i="10"/>
  <c r="AA284" i="10"/>
  <c r="AA285" i="10"/>
  <c r="AA286" i="10"/>
  <c r="AA287" i="10"/>
  <c r="AA288" i="10"/>
  <c r="AA289" i="10"/>
  <c r="AA290" i="10"/>
  <c r="AA291" i="10"/>
  <c r="AA292" i="10"/>
  <c r="AA293" i="10"/>
  <c r="AA294" i="10"/>
  <c r="AA295" i="10"/>
  <c r="AA296" i="10"/>
  <c r="AA297" i="10"/>
  <c r="AA298" i="10"/>
  <c r="AA299" i="10"/>
  <c r="AA300" i="10"/>
  <c r="AA301" i="10"/>
  <c r="AA302" i="10"/>
  <c r="AA303" i="10"/>
  <c r="AA304" i="10"/>
  <c r="AA305" i="10"/>
  <c r="AA306" i="10"/>
  <c r="AA307" i="10"/>
  <c r="AA308" i="10"/>
  <c r="AA309" i="10"/>
  <c r="AA310" i="10"/>
  <c r="AA311" i="10"/>
  <c r="AA312" i="10"/>
  <c r="AA313" i="10"/>
  <c r="AA314" i="10"/>
  <c r="AA315" i="10"/>
  <c r="AA316" i="10"/>
  <c r="AA317" i="10"/>
  <c r="AA318" i="10"/>
  <c r="AA319" i="10"/>
  <c r="AA320" i="10"/>
  <c r="AA321" i="10"/>
  <c r="AA322" i="10"/>
  <c r="AA323" i="10"/>
  <c r="AA324" i="10"/>
  <c r="AA325" i="10"/>
  <c r="AA326" i="10"/>
  <c r="AA327" i="10"/>
  <c r="AA328" i="10"/>
  <c r="AA329" i="10"/>
  <c r="AA330" i="10"/>
  <c r="AA331" i="10"/>
  <c r="AA332" i="10"/>
  <c r="AA333" i="10"/>
  <c r="AA334" i="10"/>
  <c r="AA335" i="10"/>
  <c r="AA336" i="10"/>
  <c r="AA337" i="10"/>
  <c r="AA338" i="10"/>
  <c r="AA339" i="10"/>
  <c r="AA340" i="10"/>
  <c r="AA341" i="10"/>
  <c r="AA342" i="10"/>
  <c r="AA343" i="10"/>
  <c r="AA344" i="10"/>
  <c r="AA345" i="10"/>
  <c r="AA346" i="10"/>
  <c r="AA347" i="10"/>
  <c r="AA348" i="10"/>
  <c r="AA349" i="10"/>
  <c r="AA350" i="10"/>
  <c r="AA351" i="10"/>
  <c r="AA352" i="10"/>
  <c r="AA353" i="10"/>
  <c r="AA354" i="10"/>
  <c r="AA355" i="10"/>
  <c r="AA356" i="10"/>
  <c r="AA357" i="10"/>
  <c r="AA358" i="10"/>
  <c r="AA359" i="10"/>
  <c r="AA360" i="10"/>
  <c r="AA361" i="10"/>
  <c r="AA362" i="10"/>
  <c r="AA363" i="10"/>
  <c r="AA364" i="10"/>
  <c r="AA365" i="10"/>
  <c r="AA366" i="10"/>
  <c r="AA367" i="10"/>
  <c r="AA368" i="10"/>
  <c r="AA369" i="10"/>
  <c r="AA370" i="10"/>
  <c r="AA371" i="10"/>
  <c r="AA372" i="10"/>
  <c r="AA373" i="10"/>
  <c r="AA374" i="10"/>
  <c r="AA375" i="10"/>
  <c r="AA376" i="10"/>
  <c r="AA377" i="10"/>
  <c r="AA378" i="10"/>
  <c r="AA379" i="10"/>
  <c r="AA380" i="10"/>
  <c r="AA381" i="10"/>
  <c r="AA382" i="10"/>
  <c r="AA383" i="10"/>
  <c r="AA384" i="10"/>
  <c r="AA385" i="10"/>
  <c r="AA386" i="10"/>
  <c r="AA387" i="10"/>
  <c r="AA388" i="10"/>
  <c r="AA389" i="10"/>
  <c r="AA390" i="10"/>
  <c r="AA391" i="10"/>
  <c r="AA392" i="10"/>
  <c r="AA393" i="10"/>
  <c r="AA394" i="10"/>
  <c r="AA395" i="10"/>
  <c r="AA396" i="10"/>
  <c r="AA397" i="10"/>
  <c r="AA398" i="10"/>
  <c r="AA399" i="10"/>
  <c r="AA400" i="10"/>
  <c r="AA401" i="10"/>
  <c r="AA402" i="10"/>
  <c r="AA403" i="10"/>
  <c r="AA404" i="10"/>
  <c r="AA405" i="10"/>
  <c r="AA406" i="10"/>
  <c r="AA407" i="10"/>
  <c r="AA408" i="10"/>
  <c r="AA409" i="10"/>
  <c r="AA410" i="10"/>
  <c r="AA411" i="10"/>
  <c r="AA412" i="10"/>
  <c r="AA413" i="10"/>
  <c r="AA414" i="10"/>
  <c r="AA415" i="10"/>
  <c r="AA416" i="10"/>
  <c r="AA417" i="10"/>
  <c r="AA418" i="10"/>
  <c r="AA419" i="10"/>
  <c r="AA420" i="10"/>
  <c r="AA421" i="10"/>
  <c r="AA422" i="10"/>
  <c r="AA423" i="10"/>
  <c r="AA424" i="10"/>
  <c r="AA425" i="10"/>
  <c r="AA426" i="10"/>
  <c r="AA427" i="10"/>
  <c r="AA428" i="10"/>
  <c r="AA429" i="10"/>
  <c r="AA430" i="10"/>
  <c r="AA431" i="10"/>
  <c r="AA432" i="10"/>
  <c r="AA433" i="10"/>
  <c r="AA434" i="10"/>
  <c r="AA435" i="10"/>
  <c r="AA436" i="10"/>
  <c r="AA437" i="10"/>
  <c r="AA438" i="10"/>
  <c r="AA439" i="10"/>
  <c r="AA440" i="10"/>
  <c r="AA441" i="10"/>
  <c r="AA442" i="10"/>
  <c r="AA443" i="10"/>
  <c r="AA444" i="10"/>
  <c r="AA445" i="10"/>
  <c r="AA446" i="10"/>
  <c r="AA447" i="10"/>
  <c r="AA448" i="10"/>
  <c r="AA449" i="10"/>
  <c r="AA450" i="10"/>
  <c r="AA451" i="10"/>
  <c r="AA452" i="10"/>
  <c r="AA453" i="10"/>
  <c r="AA454" i="10"/>
  <c r="AA455" i="10"/>
  <c r="AA456" i="10"/>
  <c r="AA457" i="10"/>
  <c r="AA458" i="10"/>
  <c r="AA459" i="10"/>
  <c r="AA460" i="10"/>
  <c r="AA461" i="10"/>
  <c r="AA462" i="10"/>
  <c r="AA463" i="10"/>
  <c r="AA464" i="10"/>
  <c r="AA465" i="10"/>
  <c r="AA466" i="10"/>
  <c r="AA467" i="10"/>
  <c r="AA468" i="10"/>
  <c r="AA469" i="10"/>
  <c r="AA470" i="10"/>
  <c r="AA471" i="10"/>
  <c r="AA472" i="10"/>
  <c r="AA473" i="10"/>
  <c r="AA474" i="10"/>
  <c r="AA475" i="10"/>
  <c r="AA476" i="10"/>
  <c r="AA477" i="10"/>
  <c r="AA478" i="10"/>
  <c r="AA479" i="10"/>
  <c r="AA480" i="10"/>
  <c r="AA481" i="10"/>
  <c r="AA482" i="10"/>
  <c r="AA483" i="10"/>
  <c r="AA484" i="10"/>
  <c r="AA485" i="10"/>
  <c r="AA486" i="10"/>
  <c r="AA487" i="10"/>
  <c r="AA488" i="10"/>
  <c r="AA489" i="10"/>
  <c r="AA490" i="10"/>
  <c r="AA491" i="10"/>
  <c r="AA492" i="10"/>
  <c r="AA493" i="10"/>
  <c r="AA494" i="10"/>
  <c r="AA495" i="10"/>
  <c r="AA496" i="10"/>
  <c r="AA497" i="10"/>
  <c r="AA498" i="10"/>
  <c r="AA499" i="10"/>
  <c r="AA500" i="10"/>
  <c r="AA501" i="10"/>
  <c r="AA502" i="10"/>
  <c r="AA503" i="10"/>
  <c r="AA504" i="10"/>
  <c r="AA505" i="10"/>
  <c r="AA506" i="10"/>
  <c r="AA507" i="10"/>
  <c r="AA508" i="10"/>
  <c r="AA509" i="10"/>
  <c r="AA510" i="10"/>
  <c r="AA511" i="10"/>
  <c r="AA512" i="10"/>
  <c r="AA513" i="10"/>
  <c r="AA514" i="10"/>
  <c r="AA515" i="10"/>
  <c r="AA516" i="10"/>
  <c r="AA517" i="10"/>
  <c r="AA518" i="10"/>
  <c r="AA519" i="10"/>
  <c r="AA520" i="10"/>
  <c r="AA521" i="10"/>
  <c r="AA522" i="10"/>
  <c r="AA523" i="10"/>
  <c r="AA524" i="10"/>
  <c r="AA525" i="10"/>
  <c r="AA526" i="10"/>
  <c r="AA527" i="10"/>
  <c r="AA528" i="10"/>
  <c r="AA529" i="10"/>
  <c r="AA530" i="10"/>
  <c r="AA531" i="10"/>
  <c r="AA532" i="10"/>
  <c r="AA533" i="10"/>
  <c r="AA534" i="10"/>
  <c r="AA535" i="10"/>
  <c r="AA536" i="10"/>
  <c r="AA537" i="10"/>
  <c r="AA538" i="10"/>
  <c r="AA539" i="10"/>
  <c r="AA540" i="10"/>
  <c r="AA541" i="10"/>
  <c r="AA542" i="10"/>
  <c r="AA543" i="10"/>
  <c r="AA544" i="10"/>
  <c r="AA545" i="10"/>
  <c r="AA546" i="10"/>
  <c r="AA547" i="10"/>
  <c r="AA548" i="10"/>
  <c r="AA549" i="10"/>
  <c r="AA550" i="10"/>
  <c r="AA551" i="10"/>
  <c r="AA552" i="10"/>
  <c r="AA553" i="10"/>
  <c r="AA554" i="10"/>
  <c r="AA555" i="10"/>
  <c r="AA556" i="10"/>
  <c r="AA557" i="10"/>
  <c r="AA558" i="10"/>
  <c r="AA559" i="10"/>
  <c r="AA560" i="10"/>
  <c r="AA561" i="10"/>
  <c r="AA562" i="10"/>
  <c r="AA563" i="10"/>
  <c r="AA564" i="10"/>
  <c r="AA565" i="10"/>
  <c r="AA566" i="10"/>
  <c r="AA567" i="10"/>
  <c r="AA568" i="10"/>
  <c r="AA569" i="10"/>
  <c r="AA570" i="10"/>
  <c r="AA571" i="10"/>
  <c r="AA572" i="10"/>
  <c r="AA573" i="10"/>
  <c r="AA574" i="10"/>
  <c r="AA575" i="10"/>
  <c r="AA576" i="10"/>
  <c r="AA577" i="10"/>
  <c r="AA578" i="10"/>
  <c r="AA579" i="10"/>
  <c r="AA580" i="10"/>
  <c r="AA581" i="10"/>
  <c r="AA582" i="10"/>
  <c r="AA583" i="10"/>
  <c r="AA584" i="10"/>
  <c r="AA585" i="10"/>
  <c r="AA586" i="10"/>
  <c r="AA587" i="10"/>
  <c r="AA588" i="10"/>
  <c r="AA589" i="10"/>
  <c r="AA590" i="10"/>
  <c r="AA591" i="10"/>
  <c r="AA592" i="10"/>
  <c r="AA593" i="10"/>
  <c r="AA594" i="10"/>
  <c r="AA595" i="10"/>
  <c r="AA596" i="10"/>
  <c r="AA597" i="10"/>
  <c r="AA598" i="10"/>
  <c r="AA599" i="10"/>
  <c r="AA600" i="10"/>
  <c r="AA601" i="10"/>
  <c r="AA602" i="10"/>
  <c r="AA603" i="10"/>
  <c r="AA604" i="10"/>
  <c r="AA605" i="10"/>
  <c r="AA606" i="10"/>
  <c r="AA607" i="10"/>
  <c r="AA608" i="10"/>
  <c r="AA609" i="10"/>
  <c r="AA610" i="10"/>
  <c r="AA611" i="10"/>
  <c r="AA612" i="10"/>
  <c r="AA613" i="10"/>
  <c r="AA614" i="10"/>
  <c r="AA615" i="10"/>
  <c r="AA616" i="10"/>
  <c r="AA617" i="10"/>
  <c r="AA618" i="10"/>
  <c r="AA619" i="10"/>
  <c r="AA620" i="10"/>
  <c r="AA621" i="10"/>
  <c r="AA622" i="10"/>
  <c r="AA623" i="10"/>
  <c r="AA624" i="10"/>
  <c r="AA625" i="10"/>
  <c r="AA626" i="10"/>
  <c r="AA627" i="10"/>
  <c r="AA628" i="10"/>
  <c r="AA629" i="10"/>
  <c r="AA630" i="10"/>
  <c r="AA631" i="10"/>
  <c r="AA632" i="10"/>
  <c r="AA633" i="10"/>
  <c r="AA634" i="10"/>
  <c r="AA635" i="10"/>
  <c r="AA636" i="10"/>
  <c r="AA637" i="10"/>
  <c r="AA638" i="10"/>
  <c r="AA639" i="10"/>
  <c r="AA640" i="10"/>
  <c r="AA641" i="10"/>
  <c r="AA642" i="10"/>
  <c r="AA643" i="10"/>
  <c r="AA644" i="10"/>
  <c r="AA645" i="10"/>
  <c r="AA646" i="10"/>
  <c r="AA647" i="10"/>
  <c r="AA648" i="10"/>
  <c r="AA649" i="10"/>
  <c r="AA650" i="10"/>
  <c r="AA651" i="10"/>
  <c r="AA652" i="10"/>
  <c r="AA653" i="10"/>
  <c r="AA654" i="10"/>
  <c r="AA655" i="10"/>
  <c r="AA656" i="10"/>
  <c r="AA657" i="10"/>
  <c r="AA658" i="10"/>
  <c r="AA659" i="10"/>
  <c r="AA660" i="10"/>
  <c r="AA661" i="10"/>
  <c r="AA662" i="10"/>
  <c r="AA663" i="10"/>
  <c r="AA664" i="10"/>
  <c r="AA665" i="10"/>
  <c r="AA666" i="10"/>
  <c r="AA667" i="10"/>
  <c r="AA668" i="10"/>
  <c r="AA669" i="10"/>
  <c r="AA670" i="10"/>
  <c r="AA671" i="10"/>
  <c r="AA672" i="10"/>
  <c r="AA673" i="10"/>
  <c r="AA674" i="10"/>
  <c r="AA675" i="10"/>
  <c r="AA676" i="10"/>
  <c r="AA677" i="10"/>
  <c r="AA678" i="10"/>
  <c r="AA679" i="10"/>
  <c r="AA680" i="10"/>
  <c r="AA681" i="10"/>
  <c r="AA682" i="10"/>
  <c r="AA683" i="10"/>
  <c r="AA684" i="10"/>
  <c r="AA685" i="10"/>
  <c r="AA686" i="10"/>
  <c r="AA687" i="10"/>
  <c r="AA688" i="10"/>
  <c r="AA689" i="10"/>
  <c r="AA690" i="10"/>
  <c r="AA691" i="10"/>
  <c r="AA692" i="10"/>
  <c r="AA693" i="10"/>
  <c r="AA694" i="10"/>
  <c r="AA695" i="10"/>
  <c r="AA696" i="10"/>
  <c r="AA697" i="10"/>
  <c r="AA698" i="10"/>
  <c r="AA699" i="10"/>
  <c r="AA700" i="10"/>
  <c r="AA701" i="10"/>
  <c r="AA702" i="10"/>
  <c r="AA703" i="10"/>
  <c r="AA704" i="10"/>
  <c r="AA705" i="10"/>
  <c r="AA706" i="10"/>
  <c r="AA707" i="10"/>
  <c r="AA708" i="10"/>
  <c r="AA709" i="10"/>
  <c r="AA710" i="10"/>
  <c r="AA711" i="10"/>
  <c r="AA712" i="10"/>
  <c r="AA713" i="10"/>
  <c r="AA714" i="10"/>
  <c r="AA715" i="10"/>
  <c r="AA716" i="10"/>
  <c r="AA717" i="10"/>
  <c r="AA718" i="10"/>
  <c r="AA719" i="10"/>
  <c r="AA720" i="10"/>
  <c r="AA721" i="10"/>
  <c r="AA722" i="10"/>
  <c r="AA723" i="10"/>
  <c r="AA724" i="10"/>
  <c r="AA725" i="10"/>
  <c r="AA726" i="10"/>
  <c r="AA727" i="10"/>
  <c r="AA728" i="10"/>
  <c r="AA729" i="10"/>
  <c r="AA730" i="10"/>
  <c r="AA731" i="10"/>
  <c r="AA732" i="10"/>
  <c r="AA733" i="10"/>
  <c r="AA734" i="10"/>
  <c r="AA735" i="10"/>
  <c r="AA736" i="10"/>
  <c r="AA737" i="10"/>
  <c r="AA738" i="10"/>
  <c r="AA739" i="10"/>
  <c r="AA740" i="10"/>
  <c r="AA741" i="10"/>
  <c r="AA742" i="10"/>
  <c r="AA743" i="10"/>
  <c r="AA744" i="10"/>
  <c r="AA745" i="10"/>
  <c r="AA746" i="10"/>
  <c r="AA747" i="10"/>
  <c r="AA748" i="10"/>
  <c r="AA749" i="10"/>
  <c r="AA750" i="10"/>
  <c r="AA751" i="10"/>
  <c r="AA752" i="10"/>
  <c r="AA753" i="10"/>
  <c r="AA754" i="10"/>
  <c r="AA755" i="10"/>
  <c r="AA756" i="10"/>
  <c r="AA757" i="10"/>
  <c r="AA758" i="10"/>
  <c r="AA759" i="10"/>
  <c r="AA760" i="10"/>
  <c r="AA761" i="10"/>
  <c r="AA762" i="10"/>
  <c r="AA763" i="10"/>
  <c r="AA764" i="10"/>
  <c r="AA765" i="10"/>
  <c r="AA766" i="10"/>
  <c r="AA767" i="10"/>
  <c r="AA768" i="10"/>
  <c r="AA769" i="10"/>
  <c r="AA770" i="10"/>
  <c r="AA771" i="10"/>
  <c r="AA772" i="10"/>
  <c r="AA773" i="10"/>
  <c r="AA774" i="10"/>
  <c r="AA775" i="10"/>
  <c r="AA776" i="10"/>
  <c r="AA777" i="10"/>
  <c r="AA778" i="10"/>
  <c r="AA779" i="10"/>
  <c r="AA780" i="10"/>
  <c r="AA781" i="10"/>
  <c r="AA782" i="10"/>
  <c r="AA783" i="10"/>
  <c r="AA784" i="10"/>
  <c r="AA785" i="10"/>
  <c r="AA786" i="10"/>
  <c r="AA787" i="10"/>
  <c r="AA788" i="10"/>
  <c r="AA789" i="10"/>
  <c r="AA790" i="10"/>
  <c r="AA791" i="10"/>
  <c r="AA792" i="10"/>
  <c r="AA793" i="10"/>
  <c r="AA794" i="10"/>
  <c r="AA795" i="10"/>
  <c r="AA796" i="10"/>
  <c r="AA797" i="10"/>
  <c r="AA798" i="10"/>
  <c r="AA799" i="10"/>
  <c r="AA800" i="10"/>
  <c r="AA801" i="10"/>
  <c r="AA802" i="10"/>
  <c r="AA803" i="10"/>
  <c r="AA804" i="10"/>
  <c r="AA805" i="10"/>
  <c r="AA806" i="10"/>
  <c r="AA807" i="10"/>
  <c r="AA808" i="10"/>
  <c r="AA809" i="10"/>
  <c r="AA810" i="10"/>
  <c r="AA811" i="10"/>
  <c r="AA812" i="10"/>
  <c r="AA813" i="10"/>
  <c r="AA814" i="10"/>
  <c r="AA815" i="10"/>
  <c r="AA816" i="10"/>
  <c r="AA817" i="10"/>
  <c r="AA818" i="10"/>
  <c r="AA819" i="10"/>
  <c r="AA820" i="10"/>
  <c r="AA821" i="10"/>
  <c r="AA822" i="10"/>
  <c r="AA823" i="10"/>
  <c r="AA824" i="10"/>
  <c r="AA825" i="10"/>
  <c r="AA826" i="10"/>
  <c r="AA827" i="10"/>
  <c r="AA828" i="10"/>
  <c r="AA829" i="10"/>
  <c r="AA830" i="10"/>
  <c r="AA831" i="10"/>
  <c r="AA832" i="10"/>
  <c r="AA833" i="10"/>
  <c r="AA834" i="10"/>
  <c r="AA835" i="10"/>
  <c r="AA836" i="10"/>
  <c r="AA837" i="10"/>
  <c r="AA838" i="10"/>
  <c r="AA839" i="10"/>
  <c r="AA840" i="10"/>
  <c r="AA841" i="10"/>
  <c r="AA842" i="10"/>
  <c r="AA843" i="10"/>
  <c r="AA844" i="10"/>
  <c r="AA845" i="10"/>
  <c r="AA846" i="10"/>
  <c r="AA847" i="10"/>
  <c r="AA848" i="10"/>
  <c r="AA849" i="10"/>
  <c r="AA850" i="10"/>
  <c r="AA851" i="10"/>
  <c r="AA852" i="10"/>
  <c r="AA853" i="10"/>
  <c r="AA854" i="10"/>
  <c r="AA855" i="10"/>
  <c r="AA856" i="10"/>
  <c r="AA857" i="10"/>
  <c r="AA858" i="10"/>
  <c r="AA859" i="10"/>
  <c r="AA860" i="10"/>
  <c r="AA861" i="10"/>
  <c r="AA862" i="10"/>
  <c r="AA863" i="10"/>
  <c r="AA864" i="10"/>
  <c r="AA865" i="10"/>
  <c r="AA866" i="10"/>
  <c r="AA867" i="10"/>
  <c r="AA868" i="10"/>
  <c r="AA869" i="10"/>
  <c r="AA870" i="10"/>
  <c r="AA871" i="10"/>
  <c r="AA872" i="10"/>
  <c r="AA873" i="10"/>
  <c r="AA874" i="10"/>
  <c r="AA875" i="10"/>
  <c r="AA876" i="10"/>
  <c r="AA877" i="10"/>
  <c r="AA878" i="10"/>
  <c r="AA879" i="10"/>
  <c r="AA880" i="10"/>
  <c r="AA881" i="10"/>
  <c r="AA882" i="10"/>
  <c r="AA883" i="10"/>
  <c r="AA884" i="10"/>
  <c r="AA885" i="10"/>
  <c r="AA886" i="10"/>
  <c r="AA887" i="10"/>
  <c r="AA888" i="10"/>
  <c r="AA889" i="10"/>
  <c r="AA890" i="10"/>
  <c r="AA891" i="10"/>
  <c r="AA892" i="10"/>
  <c r="AA893" i="10"/>
  <c r="AA894" i="10"/>
  <c r="AA895" i="10"/>
  <c r="AA896" i="10"/>
  <c r="AA897" i="10"/>
  <c r="AA898" i="10"/>
  <c r="AA899" i="10"/>
  <c r="AA900" i="10"/>
  <c r="AA901" i="10"/>
  <c r="AA902" i="10"/>
  <c r="AA903" i="10"/>
  <c r="AA904" i="10"/>
  <c r="AA905" i="10"/>
  <c r="AA906" i="10"/>
  <c r="AA907" i="10"/>
  <c r="AA908" i="10"/>
  <c r="AA909" i="10"/>
  <c r="AA910" i="10"/>
  <c r="AA911" i="10"/>
  <c r="AA912" i="10"/>
  <c r="AA913" i="10"/>
  <c r="AA914" i="10"/>
  <c r="AA915" i="10"/>
  <c r="AA916" i="10"/>
  <c r="AA917" i="10"/>
  <c r="AA918" i="10"/>
  <c r="AA919" i="10"/>
  <c r="AA920" i="10"/>
  <c r="AA921" i="10"/>
  <c r="AA922" i="10"/>
  <c r="AA923" i="10"/>
  <c r="AA924" i="10"/>
  <c r="AA925" i="10"/>
  <c r="AA926" i="10"/>
  <c r="AA927" i="10"/>
  <c r="AA928" i="10"/>
  <c r="AA929" i="10"/>
  <c r="AA930" i="10"/>
  <c r="AA931" i="10"/>
  <c r="AA932" i="10"/>
  <c r="AA933" i="10"/>
  <c r="AA934" i="10"/>
  <c r="AA935" i="10"/>
  <c r="AA936" i="10"/>
  <c r="AA937" i="10"/>
  <c r="AA938" i="10"/>
  <c r="AA939" i="10"/>
  <c r="AA940" i="10"/>
  <c r="AA941" i="10"/>
  <c r="AA942" i="10"/>
  <c r="AA943" i="10"/>
  <c r="AA944" i="10"/>
  <c r="AA945" i="10"/>
  <c r="AA946" i="10"/>
  <c r="AA947" i="10"/>
  <c r="AA948" i="10"/>
  <c r="AA949" i="10"/>
  <c r="AA950" i="10"/>
  <c r="AA951" i="10"/>
  <c r="AA952" i="10"/>
  <c r="AA953" i="10"/>
  <c r="AA954" i="10"/>
  <c r="AA955" i="10"/>
  <c r="AA956" i="10"/>
  <c r="AA957" i="10"/>
  <c r="AA958" i="10"/>
  <c r="AA959" i="10"/>
  <c r="AA960" i="10"/>
  <c r="AA961" i="10"/>
  <c r="AA962" i="10"/>
  <c r="AA963" i="10"/>
  <c r="AA964" i="10"/>
  <c r="AA965" i="10"/>
  <c r="AA966" i="10"/>
  <c r="AA967" i="10"/>
  <c r="AA968" i="10"/>
  <c r="AA969" i="10"/>
  <c r="AA970" i="10"/>
  <c r="AA971" i="10"/>
  <c r="AA972" i="10"/>
  <c r="AA973" i="10"/>
  <c r="AA974" i="10"/>
  <c r="AA975" i="10"/>
  <c r="AA976" i="10"/>
  <c r="AA977" i="10"/>
  <c r="AA978" i="10"/>
  <c r="AA979" i="10"/>
  <c r="AA980" i="10"/>
  <c r="AA981" i="10"/>
  <c r="AA982" i="10"/>
  <c r="AA983" i="10"/>
  <c r="AA984" i="10"/>
  <c r="AA985" i="10"/>
  <c r="AA986" i="10"/>
  <c r="AA987" i="10"/>
  <c r="AA988" i="10"/>
  <c r="AA989" i="10"/>
  <c r="AA990" i="10"/>
  <c r="AA991" i="10"/>
  <c r="AA992" i="10"/>
  <c r="AA993" i="10"/>
  <c r="AA994" i="10"/>
  <c r="AA995" i="10"/>
  <c r="AA996" i="10"/>
  <c r="AA997" i="10"/>
  <c r="AA998" i="10"/>
  <c r="AA999" i="10"/>
  <c r="AA1000" i="10"/>
  <c r="AA1001" i="10"/>
  <c r="AA1002" i="10"/>
  <c r="AA1003" i="10"/>
  <c r="AA1004" i="10"/>
  <c r="AA1005" i="10"/>
  <c r="AA1006" i="10"/>
  <c r="AA1007" i="10"/>
  <c r="AA1008" i="10"/>
  <c r="AA1009" i="10"/>
  <c r="AA1010" i="10"/>
  <c r="AA1011" i="10"/>
  <c r="AA1012" i="10"/>
  <c r="AA1013" i="10"/>
  <c r="AA1014" i="10"/>
  <c r="AA1015" i="10"/>
  <c r="AA1016" i="10"/>
  <c r="AA1017" i="10"/>
  <c r="AA1018" i="10"/>
  <c r="AA1019" i="10"/>
  <c r="AA1020" i="10"/>
  <c r="AA1021" i="10"/>
  <c r="AA1022" i="10"/>
  <c r="AA1023" i="10"/>
  <c r="AA1024" i="10"/>
  <c r="AA1025" i="10"/>
  <c r="AA1026" i="10"/>
  <c r="AA1027" i="10"/>
  <c r="AA1028" i="10"/>
  <c r="AA1029" i="10"/>
  <c r="AA1030" i="10"/>
  <c r="AA1031" i="10"/>
  <c r="AA1032" i="10"/>
  <c r="AA1033" i="10"/>
  <c r="AA1034" i="10"/>
  <c r="AA1035" i="10"/>
  <c r="AA1036" i="10"/>
  <c r="AA1037" i="10"/>
  <c r="AA1038" i="10"/>
  <c r="AA1039" i="10"/>
  <c r="AA1040" i="10"/>
  <c r="AA1041" i="10"/>
  <c r="AA1042" i="10"/>
  <c r="AA1043" i="10"/>
  <c r="AA1044" i="10"/>
  <c r="AA1045" i="10"/>
  <c r="AA1046" i="10"/>
  <c r="AA1047" i="10"/>
  <c r="AA1048" i="10"/>
  <c r="AA1049" i="10"/>
  <c r="AA1050" i="10"/>
  <c r="AA1051" i="10"/>
  <c r="AA1052" i="10"/>
  <c r="AA1053" i="10"/>
  <c r="AA1054" i="10"/>
  <c r="AA1055" i="10"/>
  <c r="AA1056" i="10"/>
  <c r="AA1057" i="10"/>
  <c r="AA1058" i="10"/>
  <c r="AA1059" i="10"/>
  <c r="AA1060" i="10"/>
  <c r="AA1061" i="10"/>
  <c r="AA1062" i="10"/>
  <c r="AA1063" i="10"/>
  <c r="AA1064" i="10"/>
  <c r="AA1065" i="10"/>
  <c r="AA1066" i="10"/>
  <c r="AA1067" i="10"/>
  <c r="AA1068" i="10"/>
  <c r="AA1069" i="10"/>
  <c r="AA1070" i="10"/>
  <c r="AA1071" i="10"/>
  <c r="AA1072" i="10"/>
  <c r="AA1073" i="10"/>
  <c r="AA1074" i="10"/>
  <c r="AA1075" i="10"/>
  <c r="AA1076" i="10"/>
  <c r="AA1077" i="10"/>
  <c r="AA1078" i="10"/>
  <c r="AA1079" i="10"/>
  <c r="AA1080" i="10"/>
  <c r="AA1081" i="10"/>
  <c r="AA1082" i="10"/>
  <c r="AA1083" i="10"/>
  <c r="AA1084" i="10"/>
  <c r="AA1085" i="10"/>
  <c r="AA1086" i="10"/>
  <c r="AA1087" i="10"/>
  <c r="AA1088" i="10"/>
  <c r="AA1089" i="10"/>
  <c r="AA1090" i="10"/>
  <c r="AA1091" i="10"/>
  <c r="AA1092" i="10"/>
  <c r="AA1093" i="10"/>
  <c r="AA1094" i="10"/>
  <c r="AA1095" i="10"/>
  <c r="AA1096" i="10"/>
  <c r="AA1097" i="10"/>
  <c r="AA1098" i="10"/>
  <c r="AA1099" i="10"/>
  <c r="AA1100" i="10"/>
  <c r="AA1101" i="10"/>
  <c r="AA1102" i="10"/>
  <c r="AA1103" i="10"/>
  <c r="AA1104" i="10"/>
  <c r="AA1105" i="10"/>
  <c r="AA1106" i="10"/>
  <c r="AA1107" i="10"/>
  <c r="AA1108" i="10"/>
  <c r="AA1109" i="10"/>
  <c r="AA1110" i="10"/>
  <c r="AA1111" i="10"/>
  <c r="AA1112" i="10"/>
  <c r="AA1113" i="10"/>
  <c r="AA1114" i="10"/>
  <c r="AA1115" i="10"/>
  <c r="AA1116" i="10"/>
  <c r="AA1117" i="10"/>
  <c r="AA1118" i="10"/>
  <c r="AA1119" i="10"/>
  <c r="AA1120" i="10"/>
  <c r="AA1121" i="10"/>
  <c r="AA1122" i="10"/>
  <c r="AA1123" i="10"/>
  <c r="AA1124" i="10"/>
  <c r="AA1125" i="10"/>
  <c r="AA1126" i="10"/>
  <c r="AA1127" i="10"/>
  <c r="AA1128" i="10"/>
  <c r="AA1129" i="10"/>
  <c r="AA1130" i="10"/>
  <c r="AA1131" i="10"/>
  <c r="AA1132" i="10"/>
  <c r="AA1133" i="10"/>
  <c r="AA1134" i="10"/>
  <c r="AA1135" i="10"/>
  <c r="AA1136" i="10"/>
  <c r="AA1137" i="10"/>
  <c r="AA1138" i="10"/>
  <c r="AA1139" i="10"/>
  <c r="AA1140" i="10"/>
  <c r="AA1141" i="10"/>
  <c r="AA1142" i="10"/>
  <c r="AA1143" i="10"/>
  <c r="AA1144" i="10"/>
  <c r="AA1145" i="10"/>
  <c r="AA1146" i="10"/>
  <c r="AA1147" i="10"/>
  <c r="AA1148" i="10"/>
  <c r="AA1149" i="10"/>
  <c r="AA1150" i="10"/>
  <c r="AA1151" i="10"/>
  <c r="AA1152" i="10"/>
  <c r="AA1153" i="10"/>
  <c r="AA1154" i="10"/>
  <c r="AA1155" i="10"/>
  <c r="AA1156" i="10"/>
  <c r="AA1157" i="10"/>
  <c r="AA1158" i="10"/>
  <c r="AA1159" i="10"/>
  <c r="AA1160" i="10"/>
  <c r="AA1161" i="10"/>
  <c r="AA1162" i="10"/>
  <c r="AA1163" i="10"/>
  <c r="AA1164" i="10"/>
  <c r="AA1165" i="10"/>
  <c r="AA1166" i="10"/>
  <c r="AA1167" i="10"/>
  <c r="AA1168" i="10"/>
  <c r="AA1169" i="10"/>
  <c r="AA1170" i="10"/>
  <c r="AA1171" i="10"/>
  <c r="AA1172" i="10"/>
  <c r="AA1173" i="10"/>
  <c r="AA1174" i="10"/>
  <c r="AA1175" i="10"/>
  <c r="AA1176" i="10"/>
  <c r="AA1177" i="10"/>
  <c r="AA1178" i="10"/>
  <c r="AA1179" i="10"/>
  <c r="AA1180" i="10"/>
  <c r="AA1181" i="10"/>
  <c r="AA1182" i="10"/>
  <c r="AA1183" i="10"/>
  <c r="AA1184" i="10"/>
  <c r="AA1185" i="10"/>
  <c r="AA1186" i="10"/>
  <c r="AA1187" i="10"/>
  <c r="AA1188" i="10"/>
  <c r="AA1189" i="10"/>
  <c r="AA1190" i="10"/>
  <c r="AA1191" i="10"/>
  <c r="AA1192" i="10"/>
  <c r="AA1193" i="10"/>
  <c r="AA1194" i="10"/>
  <c r="AA1195" i="10"/>
  <c r="AA1196" i="10"/>
  <c r="AA1197" i="10"/>
  <c r="AA1198" i="10"/>
  <c r="AA1199" i="10"/>
  <c r="AA1200" i="10"/>
  <c r="AA1201" i="10"/>
  <c r="AA1202" i="10"/>
  <c r="AA1203" i="10"/>
  <c r="AA1204" i="10"/>
  <c r="AA1205" i="10"/>
  <c r="AA1206" i="10"/>
  <c r="AA1207" i="10"/>
  <c r="AA1208" i="10"/>
  <c r="AA1209" i="10"/>
  <c r="AA1210" i="10"/>
  <c r="AA1211" i="10"/>
  <c r="AA1212" i="10"/>
  <c r="AA1213" i="10"/>
  <c r="AA1214" i="10"/>
  <c r="AA1215" i="10"/>
  <c r="AA1216" i="10"/>
  <c r="AA1217" i="10"/>
  <c r="AA1218" i="10"/>
  <c r="AA1219" i="10"/>
  <c r="AA1220" i="10"/>
  <c r="AA1221" i="10"/>
  <c r="AA1222" i="10"/>
  <c r="AA1223" i="10"/>
  <c r="AA1224" i="10"/>
  <c r="AA1225" i="10"/>
  <c r="AA1226" i="10"/>
  <c r="AA1227" i="10"/>
  <c r="AA1228" i="10"/>
  <c r="AA1229" i="10"/>
  <c r="AA1230" i="10"/>
  <c r="AA1231" i="10"/>
  <c r="AA1232" i="10"/>
  <c r="AA1233" i="10"/>
  <c r="AA1234" i="10"/>
  <c r="AA1235" i="10"/>
  <c r="AA1236" i="10"/>
  <c r="AA1237" i="10"/>
  <c r="AA1238" i="10"/>
  <c r="AA1239" i="10"/>
  <c r="AA1240" i="10"/>
  <c r="AA1241" i="10"/>
  <c r="AA1242" i="10"/>
  <c r="AA1243" i="10"/>
  <c r="AA1244" i="10"/>
  <c r="AA1245" i="10"/>
  <c r="AA1246" i="10"/>
  <c r="AA1247" i="10"/>
  <c r="AA1248" i="10"/>
  <c r="AA1249" i="10"/>
  <c r="AA1250" i="10"/>
  <c r="AA1251" i="10"/>
  <c r="AA1252" i="10"/>
  <c r="AA1253" i="10"/>
  <c r="AA1254" i="10"/>
  <c r="AA1255" i="10"/>
  <c r="AA1256" i="10"/>
  <c r="AA1257" i="10"/>
  <c r="AA1258" i="10"/>
  <c r="AA1259" i="10"/>
  <c r="AA1260" i="10"/>
  <c r="AA2" i="10"/>
  <c r="U2" i="10"/>
  <c r="U3" i="10"/>
  <c r="U4" i="10"/>
  <c r="U5" i="10"/>
  <c r="U6" i="10"/>
  <c r="U7" i="10"/>
  <c r="U8" i="10"/>
  <c r="U9" i="10"/>
  <c r="U10" i="10"/>
  <c r="U11" i="10"/>
  <c r="U12" i="10"/>
  <c r="U13" i="10"/>
  <c r="U14" i="10"/>
  <c r="U15" i="10"/>
  <c r="U16" i="10"/>
  <c r="U17" i="10"/>
  <c r="U18" i="10"/>
  <c r="U19" i="10"/>
  <c r="U20" i="10"/>
  <c r="U21" i="10"/>
  <c r="U22" i="10"/>
  <c r="U23" i="10"/>
  <c r="U24" i="10"/>
  <c r="U25" i="10"/>
  <c r="U26" i="10"/>
  <c r="U27" i="10"/>
  <c r="U28" i="10"/>
  <c r="U29" i="10"/>
  <c r="U30" i="10"/>
  <c r="U31" i="10"/>
  <c r="U32" i="10"/>
  <c r="U33" i="10"/>
  <c r="U34" i="10"/>
  <c r="U35" i="10"/>
  <c r="U36" i="10"/>
  <c r="U37" i="10"/>
  <c r="U38" i="10"/>
  <c r="U39" i="10"/>
  <c r="U40" i="10"/>
  <c r="U41" i="10"/>
  <c r="U42" i="10"/>
  <c r="U43" i="10"/>
  <c r="U44" i="10"/>
  <c r="U45" i="10"/>
  <c r="U46" i="10"/>
  <c r="U47" i="10"/>
  <c r="U48" i="10"/>
  <c r="U49" i="10"/>
  <c r="U50" i="10"/>
  <c r="U51" i="10"/>
  <c r="U52" i="10"/>
  <c r="U53" i="10"/>
  <c r="U54" i="10"/>
  <c r="U55" i="10"/>
  <c r="U56" i="10"/>
  <c r="U57" i="10"/>
  <c r="U58" i="10"/>
  <c r="U59" i="10"/>
  <c r="U60" i="10"/>
  <c r="U61" i="10"/>
  <c r="U62" i="10"/>
  <c r="U63" i="10"/>
  <c r="U64" i="10"/>
  <c r="U65" i="10"/>
  <c r="U66" i="10"/>
  <c r="U67" i="10"/>
  <c r="U68" i="10"/>
  <c r="U69" i="10"/>
  <c r="U70" i="10"/>
  <c r="U71" i="10"/>
  <c r="U72" i="10"/>
  <c r="U73" i="10"/>
  <c r="U74" i="10"/>
  <c r="U75" i="10"/>
  <c r="U76" i="10"/>
  <c r="U77" i="10"/>
  <c r="U78" i="10"/>
  <c r="U79" i="10"/>
  <c r="U80" i="10"/>
  <c r="U81" i="10"/>
  <c r="U82" i="10"/>
  <c r="U83" i="10"/>
  <c r="U84" i="10"/>
  <c r="U85" i="10"/>
  <c r="U86" i="10"/>
  <c r="U87" i="10"/>
  <c r="U88" i="10"/>
  <c r="U89" i="10"/>
  <c r="U90" i="10"/>
  <c r="U91" i="10"/>
  <c r="U92" i="10"/>
  <c r="U93" i="10"/>
  <c r="U94" i="10"/>
  <c r="U95" i="10"/>
  <c r="U96" i="10"/>
  <c r="U97" i="10"/>
  <c r="U98" i="10"/>
  <c r="U99" i="10"/>
  <c r="U100" i="10"/>
  <c r="U101" i="10"/>
  <c r="U102" i="10"/>
  <c r="U103" i="10"/>
  <c r="U104" i="10"/>
  <c r="U105" i="10"/>
  <c r="U106" i="10"/>
  <c r="U107" i="10"/>
  <c r="U108" i="10"/>
  <c r="U109" i="10"/>
  <c r="U110" i="10"/>
  <c r="U111" i="10"/>
  <c r="U112" i="10"/>
  <c r="U113" i="10"/>
  <c r="U114" i="10"/>
  <c r="U115" i="10"/>
  <c r="U116" i="10"/>
  <c r="U117" i="10"/>
  <c r="U118" i="10"/>
  <c r="U119" i="10"/>
  <c r="U120" i="10"/>
  <c r="U121" i="10"/>
  <c r="U122" i="10"/>
  <c r="U123" i="10"/>
  <c r="U124" i="10"/>
  <c r="U125" i="10"/>
  <c r="U126" i="10"/>
  <c r="U127" i="10"/>
  <c r="U128" i="10"/>
  <c r="U129" i="10"/>
  <c r="U130" i="10"/>
  <c r="U131" i="10"/>
  <c r="U132" i="10"/>
  <c r="U133" i="10"/>
  <c r="U134" i="10"/>
  <c r="U135" i="10"/>
  <c r="U136" i="10"/>
  <c r="U137" i="10"/>
  <c r="U138" i="10"/>
  <c r="U139" i="10"/>
  <c r="U140" i="10"/>
  <c r="U141" i="10"/>
  <c r="U142" i="10"/>
  <c r="U143" i="10"/>
  <c r="U144" i="10"/>
  <c r="U145" i="10"/>
  <c r="U146" i="10"/>
  <c r="U147" i="10"/>
  <c r="U148" i="10"/>
  <c r="U149" i="10"/>
  <c r="U150" i="10"/>
  <c r="U151" i="10"/>
  <c r="U152" i="10"/>
  <c r="U153" i="10"/>
  <c r="U154" i="10"/>
  <c r="U155" i="10"/>
  <c r="U156" i="10"/>
  <c r="U157" i="10"/>
  <c r="U158" i="10"/>
  <c r="U159" i="10"/>
  <c r="U160" i="10"/>
  <c r="U161" i="10"/>
  <c r="U162" i="10"/>
  <c r="U163" i="10"/>
  <c r="U164" i="10"/>
  <c r="U165" i="10"/>
  <c r="U166" i="10"/>
  <c r="U167" i="10"/>
  <c r="U168" i="10"/>
  <c r="U169" i="10"/>
  <c r="U170" i="10"/>
  <c r="U171" i="10"/>
  <c r="U172" i="10"/>
  <c r="U173" i="10"/>
  <c r="U174" i="10"/>
  <c r="U175" i="10"/>
  <c r="U176" i="10"/>
  <c r="U177" i="10"/>
  <c r="U178" i="10"/>
  <c r="U179" i="10"/>
  <c r="U180" i="10"/>
  <c r="U181" i="10"/>
  <c r="U182" i="10"/>
  <c r="U183" i="10"/>
  <c r="U184" i="10"/>
  <c r="U185" i="10"/>
  <c r="U186" i="10"/>
  <c r="U187" i="10"/>
  <c r="U188" i="10"/>
  <c r="U189" i="10"/>
  <c r="U190" i="10"/>
  <c r="U191" i="10"/>
  <c r="U192" i="10"/>
  <c r="U193" i="10"/>
  <c r="U194" i="10"/>
  <c r="U195" i="10"/>
  <c r="U196" i="10"/>
  <c r="U197" i="10"/>
  <c r="U198" i="10"/>
  <c r="U199" i="10"/>
  <c r="U200" i="10"/>
  <c r="U201" i="10"/>
  <c r="U202" i="10"/>
  <c r="U203" i="10"/>
  <c r="U204" i="10"/>
  <c r="U205" i="10"/>
  <c r="U206" i="10"/>
  <c r="U207" i="10"/>
  <c r="U208" i="10"/>
  <c r="U209" i="10"/>
  <c r="U210" i="10"/>
  <c r="U211" i="10"/>
  <c r="U212" i="10"/>
  <c r="U213" i="10"/>
  <c r="U214" i="10"/>
  <c r="U215" i="10"/>
  <c r="U216" i="10"/>
  <c r="U217" i="10"/>
  <c r="U218" i="10"/>
  <c r="U219" i="10"/>
  <c r="U220" i="10"/>
  <c r="U221" i="10"/>
  <c r="U222" i="10"/>
  <c r="U223" i="10"/>
  <c r="U224" i="10"/>
  <c r="U225" i="10"/>
  <c r="U226" i="10"/>
  <c r="U227" i="10"/>
  <c r="U228" i="10"/>
  <c r="U229" i="10"/>
  <c r="U230" i="10"/>
  <c r="U231" i="10"/>
  <c r="U232" i="10"/>
  <c r="U233" i="10"/>
  <c r="U234" i="10"/>
  <c r="U235" i="10"/>
  <c r="U236" i="10"/>
  <c r="U237" i="10"/>
  <c r="U238" i="10"/>
  <c r="U239" i="10"/>
  <c r="U240" i="10"/>
  <c r="U241" i="10"/>
  <c r="U242" i="10"/>
  <c r="U243" i="10"/>
  <c r="U244" i="10"/>
  <c r="U245" i="10"/>
  <c r="U246" i="10"/>
  <c r="U247" i="10"/>
  <c r="U248" i="10"/>
  <c r="U249" i="10"/>
  <c r="U250" i="10"/>
  <c r="U251" i="10"/>
  <c r="U252" i="10"/>
  <c r="U253" i="10"/>
  <c r="U254" i="10"/>
  <c r="U255" i="10"/>
  <c r="U256" i="10"/>
  <c r="U257" i="10"/>
  <c r="U258" i="10"/>
  <c r="U259" i="10"/>
  <c r="U260" i="10"/>
  <c r="U261" i="10"/>
  <c r="U262" i="10"/>
  <c r="U263" i="10"/>
  <c r="U264" i="10"/>
  <c r="U265" i="10"/>
  <c r="U266" i="10"/>
  <c r="U267" i="10"/>
  <c r="U268" i="10"/>
  <c r="U269" i="10"/>
  <c r="U270" i="10"/>
  <c r="U271" i="10"/>
  <c r="U272" i="10"/>
  <c r="U273" i="10"/>
  <c r="U274" i="10"/>
  <c r="U275" i="10"/>
  <c r="U276" i="10"/>
  <c r="U277" i="10"/>
  <c r="U278" i="10"/>
  <c r="U279" i="10"/>
  <c r="U280" i="10"/>
  <c r="U281" i="10"/>
  <c r="U282" i="10"/>
  <c r="U283" i="10"/>
  <c r="U284" i="10"/>
  <c r="U285" i="10"/>
  <c r="U286" i="10"/>
  <c r="U287" i="10"/>
  <c r="U288" i="10"/>
  <c r="U289" i="10"/>
  <c r="U290" i="10"/>
  <c r="U291" i="10"/>
  <c r="U292" i="10"/>
  <c r="U293" i="10"/>
  <c r="U294" i="10"/>
  <c r="U295" i="10"/>
  <c r="U296" i="10"/>
  <c r="U297" i="10"/>
  <c r="U298" i="10"/>
  <c r="U299" i="10"/>
  <c r="U300" i="10"/>
  <c r="U301" i="10"/>
  <c r="U302" i="10"/>
  <c r="U303" i="10"/>
  <c r="U304" i="10"/>
  <c r="U305" i="10"/>
  <c r="U306" i="10"/>
  <c r="U307" i="10"/>
  <c r="U308" i="10"/>
  <c r="U309" i="10"/>
  <c r="U310" i="10"/>
  <c r="U311" i="10"/>
  <c r="U312" i="10"/>
  <c r="U313" i="10"/>
  <c r="U314" i="10"/>
  <c r="U315" i="10"/>
  <c r="U316" i="10"/>
  <c r="U317" i="10"/>
  <c r="U318" i="10"/>
  <c r="U319" i="10"/>
  <c r="U320" i="10"/>
  <c r="U321" i="10"/>
  <c r="U322" i="10"/>
  <c r="U323" i="10"/>
  <c r="U324" i="10"/>
  <c r="U325" i="10"/>
  <c r="U326" i="10"/>
  <c r="U327" i="10"/>
  <c r="U328" i="10"/>
  <c r="U329" i="10"/>
  <c r="U330" i="10"/>
  <c r="U331" i="10"/>
  <c r="U332" i="10"/>
  <c r="U333" i="10"/>
  <c r="U334" i="10"/>
  <c r="U335" i="10"/>
  <c r="U336" i="10"/>
  <c r="U337" i="10"/>
  <c r="U338" i="10"/>
  <c r="U339" i="10"/>
  <c r="U340" i="10"/>
  <c r="U341" i="10"/>
  <c r="U342" i="10"/>
  <c r="U343" i="10"/>
  <c r="U344" i="10"/>
  <c r="U345" i="10"/>
  <c r="U346" i="10"/>
  <c r="U347" i="10"/>
  <c r="U348" i="10"/>
  <c r="U349" i="10"/>
  <c r="U350" i="10"/>
  <c r="U351" i="10"/>
  <c r="U352" i="10"/>
  <c r="U353" i="10"/>
  <c r="U354" i="10"/>
  <c r="U355" i="10"/>
  <c r="U356" i="10"/>
  <c r="U357" i="10"/>
  <c r="U358" i="10"/>
  <c r="U359" i="10"/>
  <c r="U360" i="10"/>
  <c r="U361" i="10"/>
  <c r="U362" i="10"/>
  <c r="U363" i="10"/>
  <c r="U364" i="10"/>
  <c r="U365" i="10"/>
  <c r="U366" i="10"/>
  <c r="U367" i="10"/>
  <c r="U368" i="10"/>
  <c r="U369" i="10"/>
  <c r="U370" i="10"/>
  <c r="U371" i="10"/>
  <c r="U372" i="10"/>
  <c r="U373" i="10"/>
  <c r="U374" i="10"/>
  <c r="U375" i="10"/>
  <c r="U376" i="10"/>
  <c r="U377" i="10"/>
  <c r="U378" i="10"/>
  <c r="U379" i="10"/>
  <c r="U380" i="10"/>
  <c r="U381" i="10"/>
  <c r="U382" i="10"/>
  <c r="U383" i="10"/>
  <c r="U384" i="10"/>
  <c r="U385" i="10"/>
  <c r="U386" i="10"/>
  <c r="U387" i="10"/>
  <c r="U388" i="10"/>
  <c r="U389" i="10"/>
  <c r="U390" i="10"/>
  <c r="U391" i="10"/>
  <c r="U392" i="10"/>
  <c r="U393" i="10"/>
  <c r="U394" i="10"/>
  <c r="U395" i="10"/>
  <c r="U396" i="10"/>
  <c r="U397" i="10"/>
  <c r="U398" i="10"/>
  <c r="U399" i="10"/>
  <c r="U400" i="10"/>
  <c r="U401" i="10"/>
  <c r="U402" i="10"/>
  <c r="U403" i="10"/>
  <c r="U404" i="10"/>
  <c r="U405" i="10"/>
  <c r="U406" i="10"/>
  <c r="U407" i="10"/>
  <c r="U408" i="10"/>
  <c r="U409" i="10"/>
  <c r="U410" i="10"/>
  <c r="U411" i="10"/>
  <c r="U412" i="10"/>
  <c r="U413" i="10"/>
  <c r="U414" i="10"/>
  <c r="U415" i="10"/>
  <c r="U416" i="10"/>
  <c r="U417" i="10"/>
  <c r="U418" i="10"/>
  <c r="U419" i="10"/>
  <c r="U420" i="10"/>
  <c r="U421" i="10"/>
  <c r="U422" i="10"/>
  <c r="U423" i="10"/>
  <c r="U424" i="10"/>
  <c r="U425" i="10"/>
  <c r="U426" i="10"/>
  <c r="U427" i="10"/>
  <c r="U428" i="10"/>
  <c r="U429" i="10"/>
  <c r="U430" i="10"/>
  <c r="U431" i="10"/>
  <c r="U432" i="10"/>
  <c r="U433" i="10"/>
  <c r="U434" i="10"/>
  <c r="U435" i="10"/>
  <c r="U436" i="10"/>
  <c r="U437" i="10"/>
  <c r="U438" i="10"/>
  <c r="U439" i="10"/>
  <c r="U440" i="10"/>
  <c r="U441" i="10"/>
  <c r="U442" i="10"/>
  <c r="U443" i="10"/>
  <c r="U444" i="10"/>
  <c r="U445" i="10"/>
  <c r="U446" i="10"/>
  <c r="U447" i="10"/>
  <c r="U448" i="10"/>
  <c r="U449" i="10"/>
  <c r="U450" i="10"/>
  <c r="U451" i="10"/>
  <c r="U452" i="10"/>
  <c r="U453" i="10"/>
  <c r="U454" i="10"/>
  <c r="U455" i="10"/>
  <c r="U456" i="10"/>
  <c r="U457" i="10"/>
  <c r="U458" i="10"/>
  <c r="U459" i="10"/>
  <c r="U460" i="10"/>
  <c r="U461" i="10"/>
  <c r="U462" i="10"/>
  <c r="U463" i="10"/>
  <c r="U464" i="10"/>
  <c r="U465" i="10"/>
  <c r="U466" i="10"/>
  <c r="U467" i="10"/>
  <c r="U468" i="10"/>
  <c r="U469" i="10"/>
  <c r="U470" i="10"/>
  <c r="U471" i="10"/>
  <c r="U472" i="10"/>
  <c r="U473" i="10"/>
  <c r="U474" i="10"/>
  <c r="U475" i="10"/>
  <c r="U476" i="10"/>
  <c r="U477" i="10"/>
  <c r="U478" i="10"/>
  <c r="U479" i="10"/>
  <c r="U480" i="10"/>
  <c r="U481" i="10"/>
  <c r="U482" i="10"/>
  <c r="U483" i="10"/>
  <c r="U484" i="10"/>
  <c r="U485" i="10"/>
  <c r="U486" i="10"/>
  <c r="U487" i="10"/>
  <c r="U488" i="10"/>
  <c r="U489" i="10"/>
  <c r="U490" i="10"/>
  <c r="U491" i="10"/>
  <c r="U492" i="10"/>
  <c r="U493" i="10"/>
  <c r="U494" i="10"/>
  <c r="U495" i="10"/>
  <c r="U496" i="10"/>
  <c r="U497" i="10"/>
  <c r="U498" i="10"/>
  <c r="U499" i="10"/>
  <c r="U500" i="10"/>
  <c r="U501" i="10"/>
  <c r="U502" i="10"/>
  <c r="U503" i="10"/>
  <c r="U504" i="10"/>
  <c r="U505" i="10"/>
  <c r="U506" i="10"/>
  <c r="U507" i="10"/>
  <c r="U508" i="10"/>
  <c r="U509" i="10"/>
  <c r="U510" i="10"/>
  <c r="U511" i="10"/>
  <c r="U512" i="10"/>
  <c r="U513" i="10"/>
  <c r="U514" i="10"/>
  <c r="U515" i="10"/>
  <c r="U516" i="10"/>
  <c r="U517" i="10"/>
  <c r="U518" i="10"/>
  <c r="U519" i="10"/>
  <c r="U520" i="10"/>
  <c r="U521" i="10"/>
  <c r="U522" i="10"/>
  <c r="U523" i="10"/>
  <c r="U524" i="10"/>
  <c r="U525" i="10"/>
  <c r="U526" i="10"/>
  <c r="U527" i="10"/>
  <c r="U528" i="10"/>
  <c r="U529" i="10"/>
  <c r="U530" i="10"/>
  <c r="U531" i="10"/>
  <c r="U532" i="10"/>
  <c r="U533" i="10"/>
  <c r="U534" i="10"/>
  <c r="U535" i="10"/>
  <c r="U536" i="10"/>
  <c r="U537" i="10"/>
  <c r="U538" i="10"/>
  <c r="U539" i="10"/>
  <c r="U540" i="10"/>
  <c r="U541" i="10"/>
  <c r="U542" i="10"/>
  <c r="U543" i="10"/>
  <c r="U544" i="10"/>
  <c r="U545" i="10"/>
  <c r="U546" i="10"/>
  <c r="U547" i="10"/>
  <c r="U548" i="10"/>
  <c r="U549" i="10"/>
  <c r="U550" i="10"/>
  <c r="U551" i="10"/>
  <c r="U552" i="10"/>
  <c r="U553" i="10"/>
  <c r="U554" i="10"/>
  <c r="U555" i="10"/>
  <c r="U556" i="10"/>
  <c r="U557" i="10"/>
  <c r="U558" i="10"/>
  <c r="U559" i="10"/>
  <c r="U560" i="10"/>
  <c r="U561" i="10"/>
  <c r="U562" i="10"/>
  <c r="U563" i="10"/>
  <c r="U564" i="10"/>
  <c r="U565" i="10"/>
  <c r="U566" i="10"/>
  <c r="U567" i="10"/>
  <c r="U568" i="10"/>
  <c r="U569" i="10"/>
  <c r="U570" i="10"/>
  <c r="U571" i="10"/>
  <c r="U572" i="10"/>
  <c r="U573" i="10"/>
  <c r="U574" i="10"/>
  <c r="U575" i="10"/>
  <c r="U576" i="10"/>
  <c r="U577" i="10"/>
  <c r="U578" i="10"/>
  <c r="U579" i="10"/>
  <c r="U580" i="10"/>
  <c r="U581" i="10"/>
  <c r="U582" i="10"/>
  <c r="U583" i="10"/>
  <c r="U584" i="10"/>
  <c r="U585" i="10"/>
  <c r="U586" i="10"/>
  <c r="U587" i="10"/>
  <c r="U588" i="10"/>
  <c r="U589" i="10"/>
  <c r="U590" i="10"/>
  <c r="U591" i="10"/>
  <c r="U592" i="10"/>
  <c r="U593" i="10"/>
  <c r="U594" i="10"/>
  <c r="U595" i="10"/>
  <c r="U596" i="10"/>
  <c r="U597" i="10"/>
  <c r="U598" i="10"/>
  <c r="U599" i="10"/>
  <c r="U600" i="10"/>
  <c r="U601" i="10"/>
  <c r="U602" i="10"/>
  <c r="U603" i="10"/>
  <c r="U604" i="10"/>
  <c r="U605" i="10"/>
  <c r="U606" i="10"/>
  <c r="U607" i="10"/>
  <c r="U608" i="10"/>
  <c r="U609" i="10"/>
  <c r="U610" i="10"/>
  <c r="U611" i="10"/>
  <c r="U612" i="10"/>
  <c r="U613" i="10"/>
  <c r="U614" i="10"/>
  <c r="U615" i="10"/>
  <c r="U616" i="10"/>
  <c r="U617" i="10"/>
  <c r="U618" i="10"/>
  <c r="U619" i="10"/>
  <c r="U620" i="10"/>
  <c r="U621" i="10"/>
  <c r="U622" i="10"/>
  <c r="U623" i="10"/>
  <c r="U624" i="10"/>
  <c r="U625" i="10"/>
  <c r="U626" i="10"/>
  <c r="U627" i="10"/>
  <c r="U628" i="10"/>
  <c r="U629" i="10"/>
  <c r="U630" i="10"/>
  <c r="U631" i="10"/>
  <c r="U632" i="10"/>
  <c r="U633" i="10"/>
  <c r="U634" i="10"/>
  <c r="U635" i="10"/>
  <c r="U636" i="10"/>
  <c r="U637" i="10"/>
  <c r="U638" i="10"/>
  <c r="U639" i="10"/>
  <c r="U640" i="10"/>
  <c r="U641" i="10"/>
  <c r="U642" i="10"/>
  <c r="U643" i="10"/>
  <c r="U644" i="10"/>
  <c r="U645" i="10"/>
  <c r="U646" i="10"/>
  <c r="U647" i="10"/>
  <c r="U648" i="10"/>
  <c r="U649" i="10"/>
  <c r="U650" i="10"/>
  <c r="U651" i="10"/>
  <c r="U652" i="10"/>
  <c r="U653" i="10"/>
  <c r="U654" i="10"/>
  <c r="U655" i="10"/>
  <c r="U656" i="10"/>
  <c r="U657" i="10"/>
  <c r="U658" i="10"/>
  <c r="U659" i="10"/>
  <c r="U660" i="10"/>
  <c r="U661" i="10"/>
  <c r="U662" i="10"/>
  <c r="U663" i="10"/>
  <c r="U664" i="10"/>
  <c r="U665" i="10"/>
  <c r="U666" i="10"/>
  <c r="U667" i="10"/>
  <c r="U668" i="10"/>
  <c r="U669" i="10"/>
  <c r="U670" i="10"/>
  <c r="U671" i="10"/>
  <c r="U672" i="10"/>
  <c r="U673" i="10"/>
  <c r="U674" i="10"/>
  <c r="U675" i="10"/>
  <c r="U676" i="10"/>
  <c r="U677" i="10"/>
  <c r="U678" i="10"/>
  <c r="U679" i="10"/>
  <c r="U680" i="10"/>
  <c r="U681" i="10"/>
  <c r="U682" i="10"/>
  <c r="U683" i="10"/>
  <c r="U684" i="10"/>
  <c r="U685" i="10"/>
  <c r="U686" i="10"/>
  <c r="U687" i="10"/>
  <c r="U688" i="10"/>
  <c r="U689" i="10"/>
  <c r="U690" i="10"/>
  <c r="U691" i="10"/>
  <c r="U692" i="10"/>
  <c r="U693" i="10"/>
  <c r="U694" i="10"/>
  <c r="U695" i="10"/>
  <c r="U696" i="10"/>
  <c r="U697" i="10"/>
  <c r="U698" i="10"/>
  <c r="U699" i="10"/>
  <c r="U700" i="10"/>
  <c r="U701" i="10"/>
  <c r="U702" i="10"/>
  <c r="U703" i="10"/>
  <c r="U704" i="10"/>
  <c r="U705" i="10"/>
  <c r="U706" i="10"/>
  <c r="U707" i="10"/>
  <c r="U708" i="10"/>
  <c r="U709" i="10"/>
  <c r="U710" i="10"/>
  <c r="U711" i="10"/>
  <c r="U712" i="10"/>
  <c r="U713" i="10"/>
  <c r="U714" i="10"/>
  <c r="U715" i="10"/>
  <c r="U716" i="10"/>
  <c r="U717" i="10"/>
  <c r="U718" i="10"/>
  <c r="U719" i="10"/>
  <c r="U720" i="10"/>
  <c r="U721" i="10"/>
  <c r="U722" i="10"/>
  <c r="U723" i="10"/>
  <c r="U724" i="10"/>
  <c r="U725" i="10"/>
  <c r="U726" i="10"/>
  <c r="U727" i="10"/>
  <c r="U728" i="10"/>
  <c r="U729" i="10"/>
  <c r="U730" i="10"/>
  <c r="U731" i="10"/>
  <c r="U732" i="10"/>
  <c r="U733" i="10"/>
  <c r="U734" i="10"/>
  <c r="U735" i="10"/>
  <c r="U736" i="10"/>
  <c r="U737" i="10"/>
  <c r="U738" i="10"/>
  <c r="U739" i="10"/>
  <c r="U740" i="10"/>
  <c r="U741" i="10"/>
  <c r="U742" i="10"/>
  <c r="U743" i="10"/>
  <c r="U744" i="10"/>
  <c r="U745" i="10"/>
  <c r="U746" i="10"/>
  <c r="U747" i="10"/>
  <c r="U748" i="10"/>
  <c r="U749" i="10"/>
  <c r="U750" i="10"/>
  <c r="U751" i="10"/>
  <c r="U752" i="10"/>
  <c r="U753" i="10"/>
  <c r="U754" i="10"/>
  <c r="U755" i="10"/>
  <c r="U756" i="10"/>
  <c r="U757" i="10"/>
  <c r="U758" i="10"/>
  <c r="U759" i="10"/>
  <c r="U760" i="10"/>
  <c r="U761" i="10"/>
  <c r="U762" i="10"/>
  <c r="U763" i="10"/>
  <c r="U764" i="10"/>
  <c r="U765" i="10"/>
  <c r="U766" i="10"/>
  <c r="U767" i="10"/>
  <c r="U768" i="10"/>
  <c r="U769" i="10"/>
  <c r="U770" i="10"/>
  <c r="U771" i="10"/>
  <c r="U772" i="10"/>
  <c r="U773" i="10"/>
  <c r="U774" i="10"/>
  <c r="U775" i="10"/>
  <c r="U776" i="10"/>
  <c r="U777" i="10"/>
  <c r="U778" i="10"/>
  <c r="U779" i="10"/>
  <c r="U780" i="10"/>
  <c r="U781" i="10"/>
  <c r="U782" i="10"/>
  <c r="U783" i="10"/>
  <c r="U784" i="10"/>
  <c r="U785" i="10"/>
  <c r="U786" i="10"/>
  <c r="U787" i="10"/>
  <c r="U788" i="10"/>
  <c r="U789" i="10"/>
  <c r="U790" i="10"/>
  <c r="U791" i="10"/>
  <c r="U792" i="10"/>
  <c r="U793" i="10"/>
  <c r="U794" i="10"/>
  <c r="U795" i="10"/>
  <c r="U796" i="10"/>
  <c r="U797" i="10"/>
  <c r="U798" i="10"/>
  <c r="U799" i="10"/>
  <c r="U800" i="10"/>
  <c r="U801" i="10"/>
  <c r="U802" i="10"/>
  <c r="U803" i="10"/>
  <c r="U804" i="10"/>
  <c r="U805" i="10"/>
  <c r="U806" i="10"/>
  <c r="U807" i="10"/>
  <c r="U808" i="10"/>
  <c r="U809" i="10"/>
  <c r="U810" i="10"/>
  <c r="U811" i="10"/>
  <c r="U812" i="10"/>
  <c r="U813" i="10"/>
  <c r="U814" i="10"/>
  <c r="U815" i="10"/>
  <c r="U816" i="10"/>
  <c r="U817" i="10"/>
  <c r="U818" i="10"/>
  <c r="U819" i="10"/>
  <c r="U820" i="10"/>
  <c r="U821" i="10"/>
  <c r="U822" i="10"/>
  <c r="U823" i="10"/>
  <c r="U824" i="10"/>
  <c r="U825" i="10"/>
  <c r="U826" i="10"/>
  <c r="U827" i="10"/>
  <c r="U828" i="10"/>
  <c r="U829" i="10"/>
  <c r="U830" i="10"/>
  <c r="U831" i="10"/>
  <c r="U832" i="10"/>
  <c r="U833" i="10"/>
  <c r="U834" i="10"/>
  <c r="U835" i="10"/>
  <c r="U836" i="10"/>
  <c r="U837" i="10"/>
  <c r="U838" i="10"/>
  <c r="U839" i="10"/>
  <c r="U840" i="10"/>
  <c r="U841" i="10"/>
  <c r="U842" i="10"/>
  <c r="U843" i="10"/>
  <c r="U844" i="10"/>
  <c r="U845" i="10"/>
  <c r="U846" i="10"/>
  <c r="U847" i="10"/>
  <c r="U848" i="10"/>
  <c r="U849" i="10"/>
  <c r="U850" i="10"/>
  <c r="U851" i="10"/>
  <c r="U852" i="10"/>
  <c r="U853" i="10"/>
  <c r="U854" i="10"/>
  <c r="U855" i="10"/>
  <c r="U856" i="10"/>
  <c r="U857" i="10"/>
  <c r="U858" i="10"/>
  <c r="U859" i="10"/>
  <c r="U860" i="10"/>
  <c r="U861" i="10"/>
  <c r="U862" i="10"/>
  <c r="U863" i="10"/>
  <c r="U864" i="10"/>
  <c r="U865" i="10"/>
  <c r="U866" i="10"/>
  <c r="U867" i="10"/>
  <c r="U868" i="10"/>
  <c r="U869" i="10"/>
  <c r="U870" i="10"/>
  <c r="U871" i="10"/>
  <c r="U872" i="10"/>
  <c r="U873" i="10"/>
  <c r="U874" i="10"/>
  <c r="U875" i="10"/>
  <c r="U876" i="10"/>
  <c r="U877" i="10"/>
  <c r="U878" i="10"/>
  <c r="U879" i="10"/>
  <c r="U880" i="10"/>
  <c r="U881" i="10"/>
  <c r="U882" i="10"/>
  <c r="U883" i="10"/>
  <c r="U884" i="10"/>
  <c r="U885" i="10"/>
  <c r="U886" i="10"/>
  <c r="U887" i="10"/>
  <c r="U888" i="10"/>
  <c r="U889" i="10"/>
  <c r="U890" i="10"/>
  <c r="U891" i="10"/>
  <c r="U892" i="10"/>
  <c r="U893" i="10"/>
  <c r="U894" i="10"/>
  <c r="U895" i="10"/>
  <c r="U896" i="10"/>
  <c r="U897" i="10"/>
  <c r="U898" i="10"/>
  <c r="U899" i="10"/>
  <c r="U900" i="10"/>
  <c r="U901" i="10"/>
  <c r="U902" i="10"/>
  <c r="U903" i="10"/>
  <c r="U904" i="10"/>
  <c r="U905" i="10"/>
  <c r="U906" i="10"/>
  <c r="U907" i="10"/>
  <c r="U908" i="10"/>
  <c r="U909" i="10"/>
  <c r="U910" i="10"/>
  <c r="U911" i="10"/>
  <c r="U912" i="10"/>
  <c r="U913" i="10"/>
  <c r="U914" i="10"/>
  <c r="U915" i="10"/>
  <c r="U916" i="10"/>
  <c r="U917" i="10"/>
  <c r="U918" i="10"/>
  <c r="U919" i="10"/>
  <c r="U920" i="10"/>
  <c r="U921" i="10"/>
  <c r="U922" i="10"/>
  <c r="U923" i="10"/>
  <c r="U924" i="10"/>
  <c r="U925" i="10"/>
  <c r="U926" i="10"/>
  <c r="U927" i="10"/>
  <c r="U928" i="10"/>
  <c r="U929" i="10"/>
  <c r="U930" i="10"/>
  <c r="U931" i="10"/>
  <c r="U932" i="10"/>
  <c r="U933" i="10"/>
  <c r="U934" i="10"/>
  <c r="U935" i="10"/>
  <c r="U936" i="10"/>
  <c r="U937" i="10"/>
  <c r="U938" i="10"/>
  <c r="U939" i="10"/>
  <c r="U940" i="10"/>
  <c r="U941" i="10"/>
  <c r="U942" i="10"/>
  <c r="U943" i="10"/>
  <c r="U944" i="10"/>
  <c r="U945" i="10"/>
  <c r="U946" i="10"/>
  <c r="U947" i="10"/>
  <c r="U948" i="10"/>
  <c r="U949" i="10"/>
  <c r="U950" i="10"/>
  <c r="U951" i="10"/>
  <c r="U952" i="10"/>
  <c r="U953" i="10"/>
  <c r="U954" i="10"/>
  <c r="U955" i="10"/>
  <c r="U956" i="10"/>
  <c r="U957" i="10"/>
  <c r="U958" i="10"/>
  <c r="U959" i="10"/>
  <c r="U960" i="10"/>
  <c r="U961" i="10"/>
  <c r="U962" i="10"/>
  <c r="U963" i="10"/>
  <c r="U964" i="10"/>
  <c r="U965" i="10"/>
  <c r="U966" i="10"/>
  <c r="U967" i="10"/>
  <c r="U968" i="10"/>
  <c r="U969" i="10"/>
  <c r="U970" i="10"/>
  <c r="U971" i="10"/>
  <c r="U972" i="10"/>
  <c r="U973" i="10"/>
  <c r="U974" i="10"/>
  <c r="U975" i="10"/>
  <c r="U976" i="10"/>
  <c r="U977" i="10"/>
  <c r="U978" i="10"/>
  <c r="U979" i="10"/>
  <c r="U980" i="10"/>
  <c r="U981" i="10"/>
  <c r="U982" i="10"/>
  <c r="U983" i="10"/>
  <c r="U984" i="10"/>
  <c r="U985" i="10"/>
  <c r="U986" i="10"/>
  <c r="U987" i="10"/>
  <c r="U988" i="10"/>
  <c r="U989" i="10"/>
  <c r="U990" i="10"/>
  <c r="U991" i="10"/>
  <c r="U992" i="10"/>
  <c r="U993" i="10"/>
  <c r="U994" i="10"/>
  <c r="U995" i="10"/>
  <c r="U996" i="10"/>
  <c r="U997" i="10"/>
  <c r="U998" i="10"/>
  <c r="U999" i="10"/>
  <c r="U1000" i="10"/>
  <c r="U1001" i="10"/>
  <c r="U1002" i="10"/>
  <c r="U1003" i="10"/>
  <c r="U1004" i="10"/>
  <c r="U1005" i="10"/>
  <c r="U1006" i="10"/>
  <c r="U1007" i="10"/>
  <c r="U1008" i="10"/>
  <c r="U1009" i="10"/>
  <c r="U1010" i="10"/>
  <c r="U1011" i="10"/>
  <c r="U1012" i="10"/>
  <c r="U1013" i="10"/>
  <c r="U1014" i="10"/>
  <c r="U1015" i="10"/>
  <c r="U1016" i="10"/>
  <c r="U1017" i="10"/>
  <c r="U1018" i="10"/>
  <c r="U1019" i="10"/>
  <c r="U1020" i="10"/>
  <c r="U1021" i="10"/>
  <c r="U1022" i="10"/>
  <c r="U1023" i="10"/>
  <c r="U1024" i="10"/>
  <c r="U1025" i="10"/>
  <c r="U1026" i="10"/>
  <c r="U1027" i="10"/>
  <c r="U1028" i="10"/>
  <c r="U1029" i="10"/>
  <c r="U1030" i="10"/>
  <c r="U1031" i="10"/>
  <c r="U1032" i="10"/>
  <c r="U1033" i="10"/>
  <c r="U1034" i="10"/>
  <c r="U1035" i="10"/>
  <c r="U1036" i="10"/>
  <c r="U1037" i="10"/>
  <c r="U1038" i="10"/>
  <c r="U1039" i="10"/>
  <c r="U1040" i="10"/>
  <c r="U1041" i="10"/>
  <c r="U1042" i="10"/>
  <c r="U1043" i="10"/>
  <c r="U1044" i="10"/>
  <c r="U1045" i="10"/>
  <c r="U1046" i="10"/>
  <c r="U1047" i="10"/>
  <c r="U1048" i="10"/>
  <c r="U1049" i="10"/>
  <c r="U1050" i="10"/>
  <c r="U1051" i="10"/>
  <c r="U1052" i="10"/>
  <c r="U1053" i="10"/>
  <c r="U1054" i="10"/>
  <c r="U1055" i="10"/>
  <c r="U1056" i="10"/>
  <c r="U1057" i="10"/>
  <c r="U1058" i="10"/>
  <c r="U1059" i="10"/>
  <c r="U1060" i="10"/>
  <c r="U1061" i="10"/>
  <c r="U1062" i="10"/>
  <c r="U1063" i="10"/>
  <c r="U1064" i="10"/>
  <c r="U1065" i="10"/>
  <c r="U1066" i="10"/>
  <c r="U1067" i="10"/>
  <c r="U1068" i="10"/>
  <c r="U1069" i="10"/>
  <c r="U1070" i="10"/>
  <c r="U1071" i="10"/>
  <c r="U1072" i="10"/>
  <c r="U1073" i="10"/>
  <c r="U1074" i="10"/>
  <c r="U1075" i="10"/>
  <c r="U1076" i="10"/>
  <c r="U1077" i="10"/>
  <c r="U1078" i="10"/>
  <c r="U1079" i="10"/>
  <c r="U1080" i="10"/>
  <c r="U1081" i="10"/>
  <c r="U1082" i="10"/>
  <c r="U1083" i="10"/>
  <c r="U1084" i="10"/>
  <c r="U1085" i="10"/>
  <c r="U1086" i="10"/>
  <c r="U1087" i="10"/>
  <c r="U1088" i="10"/>
  <c r="U1089" i="10"/>
  <c r="U1090" i="10"/>
  <c r="U1091" i="10"/>
  <c r="U1092" i="10"/>
  <c r="U1093" i="10"/>
  <c r="U1094" i="10"/>
  <c r="U1095" i="10"/>
  <c r="U1096" i="10"/>
  <c r="U1097" i="10"/>
  <c r="U1098" i="10"/>
  <c r="U1099" i="10"/>
  <c r="U1100" i="10"/>
  <c r="U1101" i="10"/>
  <c r="U1102" i="10"/>
  <c r="U1103" i="10"/>
  <c r="U1104" i="10"/>
  <c r="U1105" i="10"/>
  <c r="U1106" i="10"/>
  <c r="U1107" i="10"/>
  <c r="U1108" i="10"/>
  <c r="U1109" i="10"/>
  <c r="U1110" i="10"/>
  <c r="U1111" i="10"/>
  <c r="U1112" i="10"/>
  <c r="U1113" i="10"/>
  <c r="U1114" i="10"/>
  <c r="U1115" i="10"/>
  <c r="U1116" i="10"/>
  <c r="U1117" i="10"/>
  <c r="U1118" i="10"/>
  <c r="U1119" i="10"/>
  <c r="U1120" i="10"/>
  <c r="U1121" i="10"/>
  <c r="U1122" i="10"/>
  <c r="U1123" i="10"/>
  <c r="U1124" i="10"/>
  <c r="U1125" i="10"/>
  <c r="U1126" i="10"/>
  <c r="U1127" i="10"/>
  <c r="U1128" i="10"/>
  <c r="U1129" i="10"/>
  <c r="U1130" i="10"/>
  <c r="U1131" i="10"/>
  <c r="U1132" i="10"/>
  <c r="U1133" i="10"/>
  <c r="U1134" i="10"/>
  <c r="U1135" i="10"/>
  <c r="U1136" i="10"/>
  <c r="U1137" i="10"/>
  <c r="U1138" i="10"/>
  <c r="U1139" i="10"/>
  <c r="U1140" i="10"/>
  <c r="U1141" i="10"/>
  <c r="U1142" i="10"/>
  <c r="U1143" i="10"/>
  <c r="U1144" i="10"/>
  <c r="U1145" i="10"/>
  <c r="U1146" i="10"/>
  <c r="U1147" i="10"/>
  <c r="U1148" i="10"/>
  <c r="U1149" i="10"/>
  <c r="U1150" i="10"/>
  <c r="U1151" i="10"/>
  <c r="U1152" i="10"/>
  <c r="U1153" i="10"/>
  <c r="U1154" i="10"/>
  <c r="U1155" i="10"/>
  <c r="U1156" i="10"/>
  <c r="U1157" i="10"/>
  <c r="U1158" i="10"/>
  <c r="U1159" i="10"/>
  <c r="U1160" i="10"/>
  <c r="U1161" i="10"/>
  <c r="U1162" i="10"/>
  <c r="U1163" i="10"/>
  <c r="U1164" i="10"/>
  <c r="U1165" i="10"/>
  <c r="U1166" i="10"/>
  <c r="U1167" i="10"/>
  <c r="U1168" i="10"/>
  <c r="U1169" i="10"/>
  <c r="U1170" i="10"/>
  <c r="U1171" i="10"/>
  <c r="U1172" i="10"/>
  <c r="U1173" i="10"/>
  <c r="U1174" i="10"/>
  <c r="U1175" i="10"/>
  <c r="U1176" i="10"/>
  <c r="U1177" i="10"/>
  <c r="U1178" i="10"/>
  <c r="U1179" i="10"/>
  <c r="U1180" i="10"/>
  <c r="U1181" i="10"/>
  <c r="U1182" i="10"/>
  <c r="U1183" i="10"/>
  <c r="U1184" i="10"/>
  <c r="U1185" i="10"/>
  <c r="U1186" i="10"/>
  <c r="U1187" i="10"/>
  <c r="U1188" i="10"/>
  <c r="U1189" i="10"/>
  <c r="U1190" i="10"/>
  <c r="U1191" i="10"/>
  <c r="U1192" i="10"/>
  <c r="U1193" i="10"/>
  <c r="U1194" i="10"/>
  <c r="U1195" i="10"/>
  <c r="U1196" i="10"/>
  <c r="U1197" i="10"/>
  <c r="U1198" i="10"/>
  <c r="U1199" i="10"/>
  <c r="U1200" i="10"/>
  <c r="U1201" i="10"/>
  <c r="U1202" i="10"/>
  <c r="U1203" i="10"/>
  <c r="U1204" i="10"/>
  <c r="U1205" i="10"/>
  <c r="U1206" i="10"/>
  <c r="U1207" i="10"/>
  <c r="U1208" i="10"/>
  <c r="U1209" i="10"/>
  <c r="U1210" i="10"/>
  <c r="U1211" i="10"/>
  <c r="U1212" i="10"/>
  <c r="U1213" i="10"/>
  <c r="U1214" i="10"/>
  <c r="U1215" i="10"/>
  <c r="U1216" i="10"/>
  <c r="U1217" i="10"/>
  <c r="U1218" i="10"/>
  <c r="U1219" i="10"/>
  <c r="U1220" i="10"/>
  <c r="U1221" i="10"/>
  <c r="U1222" i="10"/>
  <c r="U1223" i="10"/>
  <c r="U1224" i="10"/>
  <c r="U1225" i="10"/>
  <c r="U1226" i="10"/>
  <c r="U1227" i="10"/>
  <c r="U1228" i="10"/>
  <c r="U1229" i="10"/>
  <c r="U1230" i="10"/>
  <c r="U1231" i="10"/>
  <c r="U1232" i="10"/>
  <c r="U1233" i="10"/>
  <c r="U1234" i="10"/>
  <c r="U1235" i="10"/>
  <c r="U1236" i="10"/>
  <c r="U1237" i="10"/>
  <c r="U1238" i="10"/>
  <c r="U1239" i="10"/>
  <c r="U1240" i="10"/>
  <c r="U1241" i="10"/>
  <c r="U1242" i="10"/>
  <c r="U1243" i="10"/>
  <c r="U1244" i="10"/>
  <c r="U1245" i="10"/>
  <c r="U1246" i="10"/>
  <c r="U1247" i="10"/>
  <c r="U1248" i="10"/>
  <c r="U1249" i="10"/>
  <c r="U1250" i="10"/>
  <c r="U1251" i="10"/>
  <c r="U1252" i="10"/>
  <c r="U1253" i="10"/>
  <c r="U1254" i="10"/>
  <c r="U1255" i="10"/>
  <c r="U1256" i="10"/>
  <c r="U1257" i="10"/>
  <c r="U1258" i="10"/>
  <c r="U1259" i="10"/>
  <c r="U1260" i="10"/>
  <c r="AB1261" i="10"/>
  <c r="V2" i="10"/>
  <c r="V3" i="10"/>
  <c r="V4" i="10"/>
  <c r="V5" i="10"/>
  <c r="V6" i="10"/>
  <c r="V7" i="10"/>
  <c r="V8" i="10"/>
  <c r="V9" i="10"/>
  <c r="V10" i="10"/>
  <c r="V11" i="10"/>
  <c r="V12" i="10"/>
  <c r="V13" i="10"/>
  <c r="V14" i="10"/>
  <c r="V15" i="10"/>
  <c r="V16" i="10"/>
  <c r="V17" i="10"/>
  <c r="V18" i="10"/>
  <c r="V19" i="10"/>
  <c r="V20" i="10"/>
  <c r="V21" i="10"/>
  <c r="V22" i="10"/>
  <c r="V23" i="10"/>
  <c r="V24" i="10"/>
  <c r="V25" i="10"/>
  <c r="V26" i="10"/>
  <c r="V27" i="10"/>
  <c r="V28" i="10"/>
  <c r="V29" i="10"/>
  <c r="V30" i="10"/>
  <c r="V31" i="10"/>
  <c r="V32" i="10"/>
  <c r="V33" i="10"/>
  <c r="V34" i="10"/>
  <c r="V35" i="10"/>
  <c r="V36" i="10"/>
  <c r="V37" i="10"/>
  <c r="V38" i="10"/>
  <c r="V39" i="10"/>
  <c r="V40" i="10"/>
  <c r="V41" i="10"/>
  <c r="V42" i="10"/>
  <c r="V43" i="10"/>
  <c r="V44" i="10"/>
  <c r="V45" i="10"/>
  <c r="V46" i="10"/>
  <c r="V47" i="10"/>
  <c r="V48" i="10"/>
  <c r="V49" i="10"/>
  <c r="V50" i="10"/>
  <c r="V51" i="10"/>
  <c r="V52" i="10"/>
  <c r="V53" i="10"/>
  <c r="V54" i="10"/>
  <c r="V55" i="10"/>
  <c r="V56" i="10"/>
  <c r="V57" i="10"/>
  <c r="V58" i="10"/>
  <c r="V59" i="10"/>
  <c r="V60" i="10"/>
  <c r="V61" i="10"/>
  <c r="V62" i="10"/>
  <c r="V63" i="10"/>
  <c r="V64" i="10"/>
  <c r="V65" i="10"/>
  <c r="V66" i="10"/>
  <c r="V67" i="10"/>
  <c r="V68" i="10"/>
  <c r="V69" i="10"/>
  <c r="V70" i="10"/>
  <c r="V71" i="10"/>
  <c r="V72" i="10"/>
  <c r="V73" i="10"/>
  <c r="V74" i="10"/>
  <c r="V75" i="10"/>
  <c r="V76" i="10"/>
  <c r="V77" i="10"/>
  <c r="V78" i="10"/>
  <c r="V79" i="10"/>
  <c r="V80" i="10"/>
  <c r="V81" i="10"/>
  <c r="V82" i="10"/>
  <c r="V83" i="10"/>
  <c r="V84" i="10"/>
  <c r="V85" i="10"/>
  <c r="V86" i="10"/>
  <c r="V87" i="10"/>
  <c r="V88" i="10"/>
  <c r="V89" i="10"/>
  <c r="V90" i="10"/>
  <c r="V91" i="10"/>
  <c r="V92" i="10"/>
  <c r="V93" i="10"/>
  <c r="V94" i="10"/>
  <c r="V95" i="10"/>
  <c r="V96" i="10"/>
  <c r="V97" i="10"/>
  <c r="V98" i="10"/>
  <c r="V99" i="10"/>
  <c r="V100" i="10"/>
  <c r="V101" i="10"/>
  <c r="V102" i="10"/>
  <c r="V103" i="10"/>
  <c r="V104" i="10"/>
  <c r="V105" i="10"/>
  <c r="V106" i="10"/>
  <c r="V107" i="10"/>
  <c r="V108" i="10"/>
  <c r="V109" i="10"/>
  <c r="V110" i="10"/>
  <c r="V111" i="10"/>
  <c r="V112" i="10"/>
  <c r="V113" i="10"/>
  <c r="V114" i="10"/>
  <c r="V115" i="10"/>
  <c r="V116" i="10"/>
  <c r="V117" i="10"/>
  <c r="V118" i="10"/>
  <c r="V119" i="10"/>
  <c r="V120" i="10"/>
  <c r="V121" i="10"/>
  <c r="V122" i="10"/>
  <c r="V123" i="10"/>
  <c r="V124" i="10"/>
  <c r="V125" i="10"/>
  <c r="V126" i="10"/>
  <c r="V127" i="10"/>
  <c r="V128" i="10"/>
  <c r="V129" i="10"/>
  <c r="V130" i="10"/>
  <c r="V131" i="10"/>
  <c r="V132" i="10"/>
  <c r="V133" i="10"/>
  <c r="V134" i="10"/>
  <c r="V135" i="10"/>
  <c r="V136" i="10"/>
  <c r="V137" i="10"/>
  <c r="V138" i="10"/>
  <c r="V139" i="10"/>
  <c r="V140" i="10"/>
  <c r="V141" i="10"/>
  <c r="V142" i="10"/>
  <c r="V143" i="10"/>
  <c r="V144" i="10"/>
  <c r="V145" i="10"/>
  <c r="V146" i="10"/>
  <c r="V147" i="10"/>
  <c r="V148" i="10"/>
  <c r="V149" i="10"/>
  <c r="V150" i="10"/>
  <c r="V151" i="10"/>
  <c r="V152" i="10"/>
  <c r="V153" i="10"/>
  <c r="V154" i="10"/>
  <c r="V155" i="10"/>
  <c r="V156" i="10"/>
  <c r="V157" i="10"/>
  <c r="V158" i="10"/>
  <c r="V159" i="10"/>
  <c r="V160" i="10"/>
  <c r="V161" i="10"/>
  <c r="V162" i="10"/>
  <c r="V163" i="10"/>
  <c r="V164" i="10"/>
  <c r="V165" i="10"/>
  <c r="V166" i="10"/>
  <c r="V167" i="10"/>
  <c r="V168" i="10"/>
  <c r="V169" i="10"/>
  <c r="V170" i="10"/>
  <c r="V171" i="10"/>
  <c r="V172" i="10"/>
  <c r="V173" i="10"/>
  <c r="V174" i="10"/>
  <c r="V175" i="10"/>
  <c r="V176" i="10"/>
  <c r="V177" i="10"/>
  <c r="V178" i="10"/>
  <c r="V179" i="10"/>
  <c r="V180" i="10"/>
  <c r="V181" i="10"/>
  <c r="V182" i="10"/>
  <c r="V183" i="10"/>
  <c r="V184" i="10"/>
  <c r="V185" i="10"/>
  <c r="V186" i="10"/>
  <c r="V187" i="10"/>
  <c r="V188" i="10"/>
  <c r="V189" i="10"/>
  <c r="V190" i="10"/>
  <c r="V191" i="10"/>
  <c r="V192" i="10"/>
  <c r="V193" i="10"/>
  <c r="V194" i="10"/>
  <c r="V195" i="10"/>
  <c r="V196" i="10"/>
  <c r="V197" i="10"/>
  <c r="V198" i="10"/>
  <c r="V199" i="10"/>
  <c r="V200" i="10"/>
  <c r="V201" i="10"/>
  <c r="V202" i="10"/>
  <c r="V203" i="10"/>
  <c r="V204" i="10"/>
  <c r="V205" i="10"/>
  <c r="V206" i="10"/>
  <c r="V207" i="10"/>
  <c r="V208" i="10"/>
  <c r="V209" i="10"/>
  <c r="V210" i="10"/>
  <c r="V211" i="10"/>
  <c r="V212" i="10"/>
  <c r="V213" i="10"/>
  <c r="V214" i="10"/>
  <c r="V215" i="10"/>
  <c r="V216" i="10"/>
  <c r="V217" i="10"/>
  <c r="V218" i="10"/>
  <c r="V219" i="10"/>
  <c r="V220" i="10"/>
  <c r="V221" i="10"/>
  <c r="V222" i="10"/>
  <c r="V223" i="10"/>
  <c r="V224" i="10"/>
  <c r="V225" i="10"/>
  <c r="V226" i="10"/>
  <c r="V227" i="10"/>
  <c r="V228" i="10"/>
  <c r="V229" i="10"/>
  <c r="V230" i="10"/>
  <c r="V231" i="10"/>
  <c r="V232" i="10"/>
  <c r="V233" i="10"/>
  <c r="V234" i="10"/>
  <c r="V235" i="10"/>
  <c r="V236" i="10"/>
  <c r="V237" i="10"/>
  <c r="V238" i="10"/>
  <c r="V239" i="10"/>
  <c r="V240" i="10"/>
  <c r="V241" i="10"/>
  <c r="V242" i="10"/>
  <c r="V243" i="10"/>
  <c r="V244" i="10"/>
  <c r="V245" i="10"/>
  <c r="V246" i="10"/>
  <c r="V247" i="10"/>
  <c r="V248" i="10"/>
  <c r="V249" i="10"/>
  <c r="V250" i="10"/>
  <c r="V251" i="10"/>
  <c r="V252" i="10"/>
  <c r="V253" i="10"/>
  <c r="V254" i="10"/>
  <c r="V255" i="10"/>
  <c r="V256" i="10"/>
  <c r="V257" i="10"/>
  <c r="V258" i="10"/>
  <c r="V259" i="10"/>
  <c r="V260" i="10"/>
  <c r="V261" i="10"/>
  <c r="V262" i="10"/>
  <c r="V263" i="10"/>
  <c r="V264" i="10"/>
  <c r="V265" i="10"/>
  <c r="V266" i="10"/>
  <c r="V267" i="10"/>
  <c r="V268" i="10"/>
  <c r="V269" i="10"/>
  <c r="V270" i="10"/>
  <c r="V271" i="10"/>
  <c r="V272" i="10"/>
  <c r="V273" i="10"/>
  <c r="V274" i="10"/>
  <c r="V275" i="10"/>
  <c r="V276" i="10"/>
  <c r="V277" i="10"/>
  <c r="V278" i="10"/>
  <c r="V279" i="10"/>
  <c r="V280" i="10"/>
  <c r="V281" i="10"/>
  <c r="V282" i="10"/>
  <c r="V283" i="10"/>
  <c r="V284" i="10"/>
  <c r="V285" i="10"/>
  <c r="V286" i="10"/>
  <c r="V287" i="10"/>
  <c r="V288" i="10"/>
  <c r="V289" i="10"/>
  <c r="V290" i="10"/>
  <c r="V291" i="10"/>
  <c r="V292" i="10"/>
  <c r="V293" i="10"/>
  <c r="V294" i="10"/>
  <c r="V295" i="10"/>
  <c r="V296" i="10"/>
  <c r="V297" i="10"/>
  <c r="V298" i="10"/>
  <c r="V299" i="10"/>
  <c r="V300" i="10"/>
  <c r="V301" i="10"/>
  <c r="V302" i="10"/>
  <c r="V303" i="10"/>
  <c r="V304" i="10"/>
  <c r="V305" i="10"/>
  <c r="V306" i="10"/>
  <c r="V307" i="10"/>
  <c r="V308" i="10"/>
  <c r="V309" i="10"/>
  <c r="V310" i="10"/>
  <c r="V311" i="10"/>
  <c r="V312" i="10"/>
  <c r="V313" i="10"/>
  <c r="V314" i="10"/>
  <c r="V315" i="10"/>
  <c r="V316" i="10"/>
  <c r="V317" i="10"/>
  <c r="V318" i="10"/>
  <c r="V319" i="10"/>
  <c r="V320" i="10"/>
  <c r="V321" i="10"/>
  <c r="V322" i="10"/>
  <c r="V323" i="10"/>
  <c r="V324" i="10"/>
  <c r="V325" i="10"/>
  <c r="V326" i="10"/>
  <c r="V327" i="10"/>
  <c r="V328" i="10"/>
  <c r="V329" i="10"/>
  <c r="V330" i="10"/>
  <c r="V331" i="10"/>
  <c r="V332" i="10"/>
  <c r="V333" i="10"/>
  <c r="V334" i="10"/>
  <c r="V335" i="10"/>
  <c r="V336" i="10"/>
  <c r="V337" i="10"/>
  <c r="V338" i="10"/>
  <c r="V339" i="10"/>
  <c r="V340" i="10"/>
  <c r="V341" i="10"/>
  <c r="V342" i="10"/>
  <c r="V343" i="10"/>
  <c r="V344" i="10"/>
  <c r="V345" i="10"/>
  <c r="V346" i="10"/>
  <c r="V347" i="10"/>
  <c r="V348" i="10"/>
  <c r="V349" i="10"/>
  <c r="V350" i="10"/>
  <c r="V351" i="10"/>
  <c r="V352" i="10"/>
  <c r="V353" i="10"/>
  <c r="V354" i="10"/>
  <c r="V355" i="10"/>
  <c r="V356" i="10"/>
  <c r="V357" i="10"/>
  <c r="V358" i="10"/>
  <c r="V359" i="10"/>
  <c r="V360" i="10"/>
  <c r="V361" i="10"/>
  <c r="V362" i="10"/>
  <c r="V363" i="10"/>
  <c r="V364" i="10"/>
  <c r="V365" i="10"/>
  <c r="V366" i="10"/>
  <c r="V367" i="10"/>
  <c r="V368" i="10"/>
  <c r="V369" i="10"/>
  <c r="V370" i="10"/>
  <c r="V371" i="10"/>
  <c r="V372" i="10"/>
  <c r="V373" i="10"/>
  <c r="V374" i="10"/>
  <c r="V375" i="10"/>
  <c r="V376" i="10"/>
  <c r="V377" i="10"/>
  <c r="V378" i="10"/>
  <c r="V379" i="10"/>
  <c r="V380" i="10"/>
  <c r="V381" i="10"/>
  <c r="V382" i="10"/>
  <c r="V383" i="10"/>
  <c r="V384" i="10"/>
  <c r="V385" i="10"/>
  <c r="V386" i="10"/>
  <c r="V387" i="10"/>
  <c r="V388" i="10"/>
  <c r="V389" i="10"/>
  <c r="V390" i="10"/>
  <c r="V391" i="10"/>
  <c r="V392" i="10"/>
  <c r="V393" i="10"/>
  <c r="V394" i="10"/>
  <c r="V395" i="10"/>
  <c r="V396" i="10"/>
  <c r="V397" i="10"/>
  <c r="V398" i="10"/>
  <c r="V399" i="10"/>
  <c r="V400" i="10"/>
  <c r="V401" i="10"/>
  <c r="V402" i="10"/>
  <c r="V403" i="10"/>
  <c r="V404" i="10"/>
  <c r="V405" i="10"/>
  <c r="V406" i="10"/>
  <c r="V407" i="10"/>
  <c r="V408" i="10"/>
  <c r="V409" i="10"/>
  <c r="V410" i="10"/>
  <c r="V411" i="10"/>
  <c r="V412" i="10"/>
  <c r="V413" i="10"/>
  <c r="V414" i="10"/>
  <c r="V415" i="10"/>
  <c r="V416" i="10"/>
  <c r="V417" i="10"/>
  <c r="V418" i="10"/>
  <c r="V419" i="10"/>
  <c r="V420" i="10"/>
  <c r="V421" i="10"/>
  <c r="V422" i="10"/>
  <c r="V423" i="10"/>
  <c r="V424" i="10"/>
  <c r="V425" i="10"/>
  <c r="V426" i="10"/>
  <c r="V427" i="10"/>
  <c r="V428" i="10"/>
  <c r="V429" i="10"/>
  <c r="V430" i="10"/>
  <c r="V431" i="10"/>
  <c r="V432" i="10"/>
  <c r="V433" i="10"/>
  <c r="V434" i="10"/>
  <c r="V435" i="10"/>
  <c r="V436" i="10"/>
  <c r="V437" i="10"/>
  <c r="V438" i="10"/>
  <c r="V439" i="10"/>
  <c r="V440" i="10"/>
  <c r="V441" i="10"/>
  <c r="V442" i="10"/>
  <c r="V443" i="10"/>
  <c r="V444" i="10"/>
  <c r="V445" i="10"/>
  <c r="V446" i="10"/>
  <c r="V447" i="10"/>
  <c r="V448" i="10"/>
  <c r="V449" i="10"/>
  <c r="V450" i="10"/>
  <c r="V451" i="10"/>
  <c r="V452" i="10"/>
  <c r="V453" i="10"/>
  <c r="V454" i="10"/>
  <c r="V455" i="10"/>
  <c r="V456" i="10"/>
  <c r="V457" i="10"/>
  <c r="V458" i="10"/>
  <c r="V459" i="10"/>
  <c r="V460" i="10"/>
  <c r="V461" i="10"/>
  <c r="V462" i="10"/>
  <c r="V463" i="10"/>
  <c r="V464" i="10"/>
  <c r="V465" i="10"/>
  <c r="V466" i="10"/>
  <c r="V467" i="10"/>
  <c r="V468" i="10"/>
  <c r="V469" i="10"/>
  <c r="V470" i="10"/>
  <c r="V471" i="10"/>
  <c r="V472" i="10"/>
  <c r="V473" i="10"/>
  <c r="V474" i="10"/>
  <c r="V475" i="10"/>
  <c r="V476" i="10"/>
  <c r="V477" i="10"/>
  <c r="V478" i="10"/>
  <c r="V479" i="10"/>
  <c r="V480" i="10"/>
  <c r="V481" i="10"/>
  <c r="V482" i="10"/>
  <c r="V483" i="10"/>
  <c r="V484" i="10"/>
  <c r="V485" i="10"/>
  <c r="V486" i="10"/>
  <c r="V487" i="10"/>
  <c r="V488" i="10"/>
  <c r="V489" i="10"/>
  <c r="V490" i="10"/>
  <c r="V491" i="10"/>
  <c r="V492" i="10"/>
  <c r="V493" i="10"/>
  <c r="V494" i="10"/>
  <c r="V495" i="10"/>
  <c r="V496" i="10"/>
  <c r="V497" i="10"/>
  <c r="V498" i="10"/>
  <c r="V499" i="10"/>
  <c r="V500" i="10"/>
  <c r="V501" i="10"/>
  <c r="V502" i="10"/>
  <c r="V503" i="10"/>
  <c r="V504" i="10"/>
  <c r="V505" i="10"/>
  <c r="V506" i="10"/>
  <c r="V507" i="10"/>
  <c r="V508" i="10"/>
  <c r="V509" i="10"/>
  <c r="V510" i="10"/>
  <c r="V511" i="10"/>
  <c r="V512" i="10"/>
  <c r="V513" i="10"/>
  <c r="V514" i="10"/>
  <c r="V515" i="10"/>
  <c r="V516" i="10"/>
  <c r="V517" i="10"/>
  <c r="V518" i="10"/>
  <c r="V519" i="10"/>
  <c r="V520" i="10"/>
  <c r="V521" i="10"/>
  <c r="V522" i="10"/>
  <c r="V523" i="10"/>
  <c r="V524" i="10"/>
  <c r="V525" i="10"/>
  <c r="V526" i="10"/>
  <c r="V527" i="10"/>
  <c r="V528" i="10"/>
  <c r="V529" i="10"/>
  <c r="V530" i="10"/>
  <c r="V531" i="10"/>
  <c r="V532" i="10"/>
  <c r="V533" i="10"/>
  <c r="V534" i="10"/>
  <c r="V535" i="10"/>
  <c r="V536" i="10"/>
  <c r="V537" i="10"/>
  <c r="V538" i="10"/>
  <c r="V539" i="10"/>
  <c r="V540" i="10"/>
  <c r="V541" i="10"/>
  <c r="V542" i="10"/>
  <c r="V543" i="10"/>
  <c r="V544" i="10"/>
  <c r="V545" i="10"/>
  <c r="V546" i="10"/>
  <c r="V547" i="10"/>
  <c r="V548" i="10"/>
  <c r="V549" i="10"/>
  <c r="V550" i="10"/>
  <c r="V551" i="10"/>
  <c r="V552" i="10"/>
  <c r="V553" i="10"/>
  <c r="V554" i="10"/>
  <c r="V555" i="10"/>
  <c r="V556" i="10"/>
  <c r="V557" i="10"/>
  <c r="V558" i="10"/>
  <c r="V559" i="10"/>
  <c r="V560" i="10"/>
  <c r="V561" i="10"/>
  <c r="V562" i="10"/>
  <c r="V563" i="10"/>
  <c r="V564" i="10"/>
  <c r="V565" i="10"/>
  <c r="V566" i="10"/>
  <c r="V567" i="10"/>
  <c r="V568" i="10"/>
  <c r="V569" i="10"/>
  <c r="V570" i="10"/>
  <c r="V571" i="10"/>
  <c r="V572" i="10"/>
  <c r="V573" i="10"/>
  <c r="V574" i="10"/>
  <c r="V575" i="10"/>
  <c r="V576" i="10"/>
  <c r="V577" i="10"/>
  <c r="V578" i="10"/>
  <c r="V579" i="10"/>
  <c r="V580" i="10"/>
  <c r="V581" i="10"/>
  <c r="V582" i="10"/>
  <c r="V583" i="10"/>
  <c r="V584" i="10"/>
  <c r="V585" i="10"/>
  <c r="V586" i="10"/>
  <c r="V587" i="10"/>
  <c r="V588" i="10"/>
  <c r="V589" i="10"/>
  <c r="V590" i="10"/>
  <c r="V591" i="10"/>
  <c r="V592" i="10"/>
  <c r="V593" i="10"/>
  <c r="V594" i="10"/>
  <c r="V595" i="10"/>
  <c r="V596" i="10"/>
  <c r="V597" i="10"/>
  <c r="V598" i="10"/>
  <c r="V599" i="10"/>
  <c r="V600" i="10"/>
  <c r="V601" i="10"/>
  <c r="V602" i="10"/>
  <c r="V603" i="10"/>
  <c r="V604" i="10"/>
  <c r="V605" i="10"/>
  <c r="V606" i="10"/>
  <c r="V607" i="10"/>
  <c r="V608" i="10"/>
  <c r="V609" i="10"/>
  <c r="V610" i="10"/>
  <c r="V611" i="10"/>
  <c r="V612" i="10"/>
  <c r="V613" i="10"/>
  <c r="V614" i="10"/>
  <c r="V615" i="10"/>
  <c r="V616" i="10"/>
  <c r="V617" i="10"/>
  <c r="V618" i="10"/>
  <c r="V619" i="10"/>
  <c r="V620" i="10"/>
  <c r="V621" i="10"/>
  <c r="V622" i="10"/>
  <c r="V623" i="10"/>
  <c r="V624" i="10"/>
  <c r="V625" i="10"/>
  <c r="V626" i="10"/>
  <c r="V627" i="10"/>
  <c r="V628" i="10"/>
  <c r="V629" i="10"/>
  <c r="V630" i="10"/>
  <c r="V631" i="10"/>
  <c r="V632" i="10"/>
  <c r="V633" i="10"/>
  <c r="V634" i="10"/>
  <c r="V635" i="10"/>
  <c r="V636" i="10"/>
  <c r="V637" i="10"/>
  <c r="V638" i="10"/>
  <c r="V639" i="10"/>
  <c r="V640" i="10"/>
  <c r="V641" i="10"/>
  <c r="V642" i="10"/>
  <c r="V643" i="10"/>
  <c r="V644" i="10"/>
  <c r="V645" i="10"/>
  <c r="V646" i="10"/>
  <c r="V647" i="10"/>
  <c r="V648" i="10"/>
  <c r="V649" i="10"/>
  <c r="V650" i="10"/>
  <c r="V651" i="10"/>
  <c r="V652" i="10"/>
  <c r="V653" i="10"/>
  <c r="V654" i="10"/>
  <c r="V655" i="10"/>
  <c r="V656" i="10"/>
  <c r="V657" i="10"/>
  <c r="V658" i="10"/>
  <c r="V659" i="10"/>
  <c r="V660" i="10"/>
  <c r="V661" i="10"/>
  <c r="V662" i="10"/>
  <c r="V663" i="10"/>
  <c r="V664" i="10"/>
  <c r="V665" i="10"/>
  <c r="V666" i="10"/>
  <c r="V667" i="10"/>
  <c r="V668" i="10"/>
  <c r="V669" i="10"/>
  <c r="V670" i="10"/>
  <c r="V671" i="10"/>
  <c r="V672" i="10"/>
  <c r="V673" i="10"/>
  <c r="V674" i="10"/>
  <c r="V675" i="10"/>
  <c r="V676" i="10"/>
  <c r="V677" i="10"/>
  <c r="V678" i="10"/>
  <c r="V679" i="10"/>
  <c r="V680" i="10"/>
  <c r="V681" i="10"/>
  <c r="V682" i="10"/>
  <c r="V683" i="10"/>
  <c r="V684" i="10"/>
  <c r="V685" i="10"/>
  <c r="V686" i="10"/>
  <c r="V687" i="10"/>
  <c r="V688" i="10"/>
  <c r="V689" i="10"/>
  <c r="V690" i="10"/>
  <c r="V691" i="10"/>
  <c r="V692" i="10"/>
  <c r="V693" i="10"/>
  <c r="V694" i="10"/>
  <c r="V695" i="10"/>
  <c r="V696" i="10"/>
  <c r="V697" i="10"/>
  <c r="V698" i="10"/>
  <c r="V699" i="10"/>
  <c r="V700" i="10"/>
  <c r="V701" i="10"/>
  <c r="V702" i="10"/>
  <c r="V703" i="10"/>
  <c r="V704" i="10"/>
  <c r="V705" i="10"/>
  <c r="V706" i="10"/>
  <c r="V707" i="10"/>
  <c r="V708" i="10"/>
  <c r="V709" i="10"/>
  <c r="V710" i="10"/>
  <c r="V711" i="10"/>
  <c r="V712" i="10"/>
  <c r="V713" i="10"/>
  <c r="V714" i="10"/>
  <c r="V715" i="10"/>
  <c r="V716" i="10"/>
  <c r="V717" i="10"/>
  <c r="V718" i="10"/>
  <c r="V719" i="10"/>
  <c r="V720" i="10"/>
  <c r="V721" i="10"/>
  <c r="V722" i="10"/>
  <c r="V723" i="10"/>
  <c r="V724" i="10"/>
  <c r="V725" i="10"/>
  <c r="V726" i="10"/>
  <c r="V727" i="10"/>
  <c r="V728" i="10"/>
  <c r="V729" i="10"/>
  <c r="V730" i="10"/>
  <c r="V731" i="10"/>
  <c r="V732" i="10"/>
  <c r="V733" i="10"/>
  <c r="V734" i="10"/>
  <c r="V735" i="10"/>
  <c r="V736" i="10"/>
  <c r="V737" i="10"/>
  <c r="V738" i="10"/>
  <c r="V739" i="10"/>
  <c r="V740" i="10"/>
  <c r="V741" i="10"/>
  <c r="V742" i="10"/>
  <c r="V743" i="10"/>
  <c r="V744" i="10"/>
  <c r="V745" i="10"/>
  <c r="V746" i="10"/>
  <c r="V747" i="10"/>
  <c r="V748" i="10"/>
  <c r="V749" i="10"/>
  <c r="V750" i="10"/>
  <c r="V751" i="10"/>
  <c r="V752" i="10"/>
  <c r="V753" i="10"/>
  <c r="V754" i="10"/>
  <c r="V755" i="10"/>
  <c r="V756" i="10"/>
  <c r="V757" i="10"/>
  <c r="V758" i="10"/>
  <c r="V759" i="10"/>
  <c r="V760" i="10"/>
  <c r="V761" i="10"/>
  <c r="V762" i="10"/>
  <c r="V763" i="10"/>
  <c r="V764" i="10"/>
  <c r="V765" i="10"/>
  <c r="V766" i="10"/>
  <c r="V767" i="10"/>
  <c r="V768" i="10"/>
  <c r="V769" i="10"/>
  <c r="V770" i="10"/>
  <c r="V771" i="10"/>
  <c r="V772" i="10"/>
  <c r="V773" i="10"/>
  <c r="V774" i="10"/>
  <c r="V775" i="10"/>
  <c r="V776" i="10"/>
  <c r="V777" i="10"/>
  <c r="V778" i="10"/>
  <c r="V779" i="10"/>
  <c r="V780" i="10"/>
  <c r="V781" i="10"/>
  <c r="V782" i="10"/>
  <c r="V783" i="10"/>
  <c r="V784" i="10"/>
  <c r="V785" i="10"/>
  <c r="V786" i="10"/>
  <c r="V787" i="10"/>
  <c r="V788" i="10"/>
  <c r="V789" i="10"/>
  <c r="V790" i="10"/>
  <c r="V791" i="10"/>
  <c r="V792" i="10"/>
  <c r="V793" i="10"/>
  <c r="V794" i="10"/>
  <c r="V795" i="10"/>
  <c r="V796" i="10"/>
  <c r="V797" i="10"/>
  <c r="V798" i="10"/>
  <c r="V799" i="10"/>
  <c r="V800" i="10"/>
  <c r="V801" i="10"/>
  <c r="V802" i="10"/>
  <c r="V803" i="10"/>
  <c r="V804" i="10"/>
  <c r="V805" i="10"/>
  <c r="V806" i="10"/>
  <c r="V807" i="10"/>
  <c r="V808" i="10"/>
  <c r="V809" i="10"/>
  <c r="V810" i="10"/>
  <c r="V811" i="10"/>
  <c r="V812" i="10"/>
  <c r="V813" i="10"/>
  <c r="V814" i="10"/>
  <c r="V815" i="10"/>
  <c r="V816" i="10"/>
  <c r="V817" i="10"/>
  <c r="V818" i="10"/>
  <c r="V819" i="10"/>
  <c r="V820" i="10"/>
  <c r="V821" i="10"/>
  <c r="V822" i="10"/>
  <c r="V823" i="10"/>
  <c r="V824" i="10"/>
  <c r="V825" i="10"/>
  <c r="V826" i="10"/>
  <c r="V827" i="10"/>
  <c r="V828" i="10"/>
  <c r="V829" i="10"/>
  <c r="V830" i="10"/>
  <c r="V831" i="10"/>
  <c r="V832" i="10"/>
  <c r="V833" i="10"/>
  <c r="V834" i="10"/>
  <c r="V835" i="10"/>
  <c r="V836" i="10"/>
  <c r="V837" i="10"/>
  <c r="V838" i="10"/>
  <c r="V839" i="10"/>
  <c r="V840" i="10"/>
  <c r="V841" i="10"/>
  <c r="V842" i="10"/>
  <c r="V843" i="10"/>
  <c r="V844" i="10"/>
  <c r="V845" i="10"/>
  <c r="V846" i="10"/>
  <c r="V847" i="10"/>
  <c r="V848" i="10"/>
  <c r="V849" i="10"/>
  <c r="V850" i="10"/>
  <c r="V851" i="10"/>
  <c r="V852" i="10"/>
  <c r="V853" i="10"/>
  <c r="V854" i="10"/>
  <c r="V855" i="10"/>
  <c r="V856" i="10"/>
  <c r="V857" i="10"/>
  <c r="V858" i="10"/>
  <c r="V859" i="10"/>
  <c r="V860" i="10"/>
  <c r="V861" i="10"/>
  <c r="V862" i="10"/>
  <c r="V863" i="10"/>
  <c r="V864" i="10"/>
  <c r="V865" i="10"/>
  <c r="V866" i="10"/>
  <c r="V867" i="10"/>
  <c r="V868" i="10"/>
  <c r="V869" i="10"/>
  <c r="V870" i="10"/>
  <c r="V871" i="10"/>
  <c r="V872" i="10"/>
  <c r="V873" i="10"/>
  <c r="V874" i="10"/>
  <c r="V875" i="10"/>
  <c r="V876" i="10"/>
  <c r="V877" i="10"/>
  <c r="V878" i="10"/>
  <c r="V879" i="10"/>
  <c r="V880" i="10"/>
  <c r="V881" i="10"/>
  <c r="V882" i="10"/>
  <c r="V883" i="10"/>
  <c r="V884" i="10"/>
  <c r="V885" i="10"/>
  <c r="V886" i="10"/>
  <c r="V887" i="10"/>
  <c r="V888" i="10"/>
  <c r="V889" i="10"/>
  <c r="V890" i="10"/>
  <c r="V891" i="10"/>
  <c r="V892" i="10"/>
  <c r="V893" i="10"/>
  <c r="V894" i="10"/>
  <c r="V895" i="10"/>
  <c r="V896" i="10"/>
  <c r="V897" i="10"/>
  <c r="V898" i="10"/>
  <c r="V899" i="10"/>
  <c r="V900" i="10"/>
  <c r="V901" i="10"/>
  <c r="V902" i="10"/>
  <c r="V903" i="10"/>
  <c r="V904" i="10"/>
  <c r="V905" i="10"/>
  <c r="V906" i="10"/>
  <c r="V907" i="10"/>
  <c r="V908" i="10"/>
  <c r="V909" i="10"/>
  <c r="V910" i="10"/>
  <c r="V911" i="10"/>
  <c r="V912" i="10"/>
  <c r="V913" i="10"/>
  <c r="V914" i="10"/>
  <c r="V915" i="10"/>
  <c r="V916" i="10"/>
  <c r="V917" i="10"/>
  <c r="V918" i="10"/>
  <c r="V919" i="10"/>
  <c r="V920" i="10"/>
  <c r="V921" i="10"/>
  <c r="V922" i="10"/>
  <c r="V923" i="10"/>
  <c r="V924" i="10"/>
  <c r="V925" i="10"/>
  <c r="V926" i="10"/>
  <c r="V927" i="10"/>
  <c r="V928" i="10"/>
  <c r="V929" i="10"/>
  <c r="V930" i="10"/>
  <c r="V931" i="10"/>
  <c r="V932" i="10"/>
  <c r="V933" i="10"/>
  <c r="V934" i="10"/>
  <c r="V935" i="10"/>
  <c r="V936" i="10"/>
  <c r="V937" i="10"/>
  <c r="V938" i="10"/>
  <c r="V939" i="10"/>
  <c r="V940" i="10"/>
  <c r="V941" i="10"/>
  <c r="V942" i="10"/>
  <c r="V943" i="10"/>
  <c r="V944" i="10"/>
  <c r="V945" i="10"/>
  <c r="V946" i="10"/>
  <c r="V947" i="10"/>
  <c r="V948" i="10"/>
  <c r="V949" i="10"/>
  <c r="V950" i="10"/>
  <c r="V951" i="10"/>
  <c r="V952" i="10"/>
  <c r="V953" i="10"/>
  <c r="V954" i="10"/>
  <c r="V955" i="10"/>
  <c r="V956" i="10"/>
  <c r="V957" i="10"/>
  <c r="V958" i="10"/>
  <c r="V959" i="10"/>
  <c r="V960" i="10"/>
  <c r="V961" i="10"/>
  <c r="V962" i="10"/>
  <c r="V963" i="10"/>
  <c r="V964" i="10"/>
  <c r="V965" i="10"/>
  <c r="V966" i="10"/>
  <c r="V967" i="10"/>
  <c r="V968" i="10"/>
  <c r="V969" i="10"/>
  <c r="V970" i="10"/>
  <c r="V971" i="10"/>
  <c r="V972" i="10"/>
  <c r="V973" i="10"/>
  <c r="V974" i="10"/>
  <c r="V975" i="10"/>
  <c r="V976" i="10"/>
  <c r="V977" i="10"/>
  <c r="V978" i="10"/>
  <c r="V979" i="10"/>
  <c r="V980" i="10"/>
  <c r="V981" i="10"/>
  <c r="V982" i="10"/>
  <c r="V983" i="10"/>
  <c r="V984" i="10"/>
  <c r="V985" i="10"/>
  <c r="V986" i="10"/>
  <c r="V987" i="10"/>
  <c r="V988" i="10"/>
  <c r="V989" i="10"/>
  <c r="V990" i="10"/>
  <c r="V991" i="10"/>
  <c r="V992" i="10"/>
  <c r="V993" i="10"/>
  <c r="V994" i="10"/>
  <c r="V995" i="10"/>
  <c r="V996" i="10"/>
  <c r="V997" i="10"/>
  <c r="V998" i="10"/>
  <c r="V999" i="10"/>
  <c r="V1000" i="10"/>
  <c r="V1001" i="10"/>
  <c r="V1002" i="10"/>
  <c r="V1003" i="10"/>
  <c r="V1004" i="10"/>
  <c r="V1005" i="10"/>
  <c r="V1006" i="10"/>
  <c r="V1007" i="10"/>
  <c r="V1008" i="10"/>
  <c r="V1009" i="10"/>
  <c r="V1010" i="10"/>
  <c r="V1011" i="10"/>
  <c r="V1012" i="10"/>
  <c r="V1013" i="10"/>
  <c r="V1014" i="10"/>
  <c r="V1015" i="10"/>
  <c r="V1016" i="10"/>
  <c r="V1017" i="10"/>
  <c r="V1018" i="10"/>
  <c r="V1019" i="10"/>
  <c r="V1020" i="10"/>
  <c r="V1021" i="10"/>
  <c r="V1022" i="10"/>
  <c r="V1023" i="10"/>
  <c r="V1024" i="10"/>
  <c r="V1025" i="10"/>
  <c r="V1026" i="10"/>
  <c r="V1027" i="10"/>
  <c r="V1028" i="10"/>
  <c r="V1029" i="10"/>
  <c r="V1030" i="10"/>
  <c r="V1031" i="10"/>
  <c r="V1032" i="10"/>
  <c r="V1033" i="10"/>
  <c r="V1034" i="10"/>
  <c r="V1035" i="10"/>
  <c r="V1036" i="10"/>
  <c r="V1037" i="10"/>
  <c r="V1038" i="10"/>
  <c r="V1039" i="10"/>
  <c r="V1040" i="10"/>
  <c r="V1041" i="10"/>
  <c r="V1042" i="10"/>
  <c r="V1043" i="10"/>
  <c r="V1044" i="10"/>
  <c r="V1045" i="10"/>
  <c r="V1046" i="10"/>
  <c r="V1047" i="10"/>
  <c r="V1048" i="10"/>
  <c r="V1049" i="10"/>
  <c r="V1050" i="10"/>
  <c r="V1051" i="10"/>
  <c r="V1052" i="10"/>
  <c r="V1053" i="10"/>
  <c r="V1054" i="10"/>
  <c r="V1055" i="10"/>
  <c r="V1056" i="10"/>
  <c r="V1057" i="10"/>
  <c r="V1058" i="10"/>
  <c r="V1059" i="10"/>
  <c r="V1060" i="10"/>
  <c r="V1061" i="10"/>
  <c r="V1062" i="10"/>
  <c r="V1063" i="10"/>
  <c r="V1064" i="10"/>
  <c r="V1065" i="10"/>
  <c r="V1066" i="10"/>
  <c r="V1067" i="10"/>
  <c r="V1068" i="10"/>
  <c r="V1069" i="10"/>
  <c r="V1070" i="10"/>
  <c r="V1071" i="10"/>
  <c r="V1072" i="10"/>
  <c r="V1073" i="10"/>
  <c r="V1074" i="10"/>
  <c r="V1075" i="10"/>
  <c r="V1076" i="10"/>
  <c r="V1077" i="10"/>
  <c r="V1078" i="10"/>
  <c r="V1079" i="10"/>
  <c r="V1080" i="10"/>
  <c r="V1081" i="10"/>
  <c r="V1082" i="10"/>
  <c r="V1083" i="10"/>
  <c r="V1084" i="10"/>
  <c r="V1085" i="10"/>
  <c r="V1086" i="10"/>
  <c r="V1087" i="10"/>
  <c r="V1088" i="10"/>
  <c r="V1089" i="10"/>
  <c r="V1090" i="10"/>
  <c r="V1091" i="10"/>
  <c r="V1092" i="10"/>
  <c r="V1093" i="10"/>
  <c r="V1094" i="10"/>
  <c r="V1095" i="10"/>
  <c r="V1096" i="10"/>
  <c r="V1097" i="10"/>
  <c r="V1098" i="10"/>
  <c r="V1099" i="10"/>
  <c r="V1100" i="10"/>
  <c r="V1101" i="10"/>
  <c r="V1102" i="10"/>
  <c r="V1103" i="10"/>
  <c r="V1104" i="10"/>
  <c r="V1105" i="10"/>
  <c r="V1106" i="10"/>
  <c r="V1107" i="10"/>
  <c r="V1108" i="10"/>
  <c r="V1109" i="10"/>
  <c r="V1110" i="10"/>
  <c r="V1111" i="10"/>
  <c r="V1112" i="10"/>
  <c r="V1113" i="10"/>
  <c r="V1114" i="10"/>
  <c r="V1115" i="10"/>
  <c r="V1116" i="10"/>
  <c r="V1117" i="10"/>
  <c r="V1118" i="10"/>
  <c r="V1119" i="10"/>
  <c r="V1120" i="10"/>
  <c r="V1121" i="10"/>
  <c r="V1122" i="10"/>
  <c r="V1123" i="10"/>
  <c r="V1124" i="10"/>
  <c r="V1125" i="10"/>
  <c r="V1126" i="10"/>
  <c r="V1127" i="10"/>
  <c r="V1128" i="10"/>
  <c r="V1129" i="10"/>
  <c r="V1130" i="10"/>
  <c r="V1131" i="10"/>
  <c r="V1132" i="10"/>
  <c r="V1133" i="10"/>
  <c r="V1134" i="10"/>
  <c r="V1135" i="10"/>
  <c r="V1136" i="10"/>
  <c r="V1137" i="10"/>
  <c r="V1138" i="10"/>
  <c r="V1139" i="10"/>
  <c r="V1140" i="10"/>
  <c r="V1141" i="10"/>
  <c r="V1142" i="10"/>
  <c r="V1143" i="10"/>
  <c r="V1144" i="10"/>
  <c r="V1145" i="10"/>
  <c r="V1146" i="10"/>
  <c r="V1147" i="10"/>
  <c r="V1148" i="10"/>
  <c r="V1149" i="10"/>
  <c r="V1150" i="10"/>
  <c r="V1151" i="10"/>
  <c r="V1152" i="10"/>
  <c r="V1153" i="10"/>
  <c r="V1154" i="10"/>
  <c r="V1155" i="10"/>
  <c r="V1156" i="10"/>
  <c r="V1157" i="10"/>
  <c r="V1158" i="10"/>
  <c r="V1159" i="10"/>
  <c r="V1160" i="10"/>
  <c r="V1161" i="10"/>
  <c r="V1162" i="10"/>
  <c r="V1163" i="10"/>
  <c r="V1164" i="10"/>
  <c r="V1165" i="10"/>
  <c r="V1166" i="10"/>
  <c r="V1167" i="10"/>
  <c r="V1168" i="10"/>
  <c r="V1169" i="10"/>
  <c r="V1170" i="10"/>
  <c r="V1171" i="10"/>
  <c r="V1172" i="10"/>
  <c r="V1173" i="10"/>
  <c r="V1174" i="10"/>
  <c r="V1175" i="10"/>
  <c r="V1176" i="10"/>
  <c r="V1177" i="10"/>
  <c r="V1178" i="10"/>
  <c r="V1179" i="10"/>
  <c r="V1180" i="10"/>
  <c r="V1181" i="10"/>
  <c r="V1182" i="10"/>
  <c r="V1183" i="10"/>
  <c r="V1184" i="10"/>
  <c r="V1185" i="10"/>
  <c r="V1186" i="10"/>
  <c r="V1187" i="10"/>
  <c r="V1188" i="10"/>
  <c r="V1189" i="10"/>
  <c r="V1190" i="10"/>
  <c r="V1191" i="10"/>
  <c r="V1192" i="10"/>
  <c r="V1193" i="10"/>
  <c r="V1194" i="10"/>
  <c r="V1195" i="10"/>
  <c r="V1196" i="10"/>
  <c r="V1197" i="10"/>
  <c r="V1198" i="10"/>
  <c r="V1199" i="10"/>
  <c r="V1200" i="10"/>
  <c r="V1201" i="10"/>
  <c r="V1202" i="10"/>
  <c r="V1203" i="10"/>
  <c r="V1204" i="10"/>
  <c r="V1205" i="10"/>
  <c r="V1206" i="10"/>
  <c r="V1207" i="10"/>
  <c r="V1208" i="10"/>
  <c r="V1209" i="10"/>
  <c r="V1210" i="10"/>
  <c r="V1211" i="10"/>
  <c r="V1212" i="10"/>
  <c r="V1213" i="10"/>
  <c r="V1214" i="10"/>
  <c r="V1215" i="10"/>
  <c r="V1216" i="10"/>
  <c r="V1217" i="10"/>
  <c r="V1218" i="10"/>
  <c r="V1219" i="10"/>
  <c r="V1220" i="10"/>
  <c r="V1221" i="10"/>
  <c r="V1222" i="10"/>
  <c r="V1223" i="10"/>
  <c r="V1224" i="10"/>
  <c r="V1225" i="10"/>
  <c r="V1226" i="10"/>
  <c r="V1227" i="10"/>
  <c r="V1228" i="10"/>
  <c r="V1229" i="10"/>
  <c r="V1230" i="10"/>
  <c r="V1231" i="10"/>
  <c r="V1232" i="10"/>
  <c r="V1233" i="10"/>
  <c r="V1234" i="10"/>
  <c r="V1235" i="10"/>
  <c r="V1236" i="10"/>
  <c r="V1237" i="10"/>
  <c r="V1238" i="10"/>
  <c r="V1239" i="10"/>
  <c r="V1240" i="10"/>
  <c r="V1241" i="10"/>
  <c r="V1242" i="10"/>
  <c r="V1243" i="10"/>
  <c r="V1244" i="10"/>
  <c r="V1245" i="10"/>
  <c r="V1246" i="10"/>
  <c r="V1247" i="10"/>
  <c r="V1248" i="10"/>
  <c r="V1249" i="10"/>
  <c r="V1250" i="10"/>
  <c r="V1251" i="10"/>
  <c r="V1252" i="10"/>
  <c r="V1253" i="10"/>
  <c r="V1254" i="10"/>
  <c r="V1255" i="10"/>
  <c r="V1256" i="10"/>
  <c r="V1257" i="10"/>
  <c r="V1258" i="10"/>
  <c r="V1259" i="10"/>
  <c r="V1260" i="10"/>
  <c r="Y3" i="10"/>
  <c r="Y4" i="10"/>
  <c r="Y5" i="10"/>
  <c r="Y6" i="10"/>
  <c r="Y7" i="10"/>
  <c r="Y8" i="10"/>
  <c r="Y9" i="10"/>
  <c r="Y10" i="10"/>
  <c r="Y11" i="10"/>
  <c r="Y12" i="10"/>
  <c r="Y13" i="10"/>
  <c r="Y14" i="10"/>
  <c r="Y15" i="10"/>
  <c r="Y16" i="10"/>
  <c r="Y17" i="10"/>
  <c r="Y18" i="10"/>
  <c r="Y19" i="10"/>
  <c r="Y20" i="10"/>
  <c r="Y21" i="10"/>
  <c r="Y22" i="10"/>
  <c r="Y23" i="10"/>
  <c r="Y24" i="10"/>
  <c r="Y25" i="10"/>
  <c r="Y26" i="10"/>
  <c r="Y27" i="10"/>
  <c r="Y28" i="10"/>
  <c r="Y29" i="10"/>
  <c r="Y30" i="10"/>
  <c r="Y31" i="10"/>
  <c r="Y32" i="10"/>
  <c r="Y33" i="10"/>
  <c r="Y34" i="10"/>
  <c r="Y35" i="10"/>
  <c r="Y36" i="10"/>
  <c r="Y37" i="10"/>
  <c r="Y38" i="10"/>
  <c r="Y39" i="10"/>
  <c r="Y40" i="10"/>
  <c r="Y41" i="10"/>
  <c r="Y42" i="10"/>
  <c r="Y43" i="10"/>
  <c r="Y44" i="10"/>
  <c r="Y45" i="10"/>
  <c r="Y46" i="10"/>
  <c r="Y47" i="10"/>
  <c r="Y48" i="10"/>
  <c r="Y49" i="10"/>
  <c r="Y50" i="10"/>
  <c r="Y51" i="10"/>
  <c r="Y52" i="10"/>
  <c r="Y53" i="10"/>
  <c r="Y54" i="10"/>
  <c r="Y55" i="10"/>
  <c r="Y56" i="10"/>
  <c r="Y57" i="10"/>
  <c r="Y58" i="10"/>
  <c r="Y59" i="10"/>
  <c r="Y60" i="10"/>
  <c r="Y61" i="10"/>
  <c r="Y62" i="10"/>
  <c r="Y63" i="10"/>
  <c r="Y64" i="10"/>
  <c r="Y65" i="10"/>
  <c r="Y66" i="10"/>
  <c r="Y67" i="10"/>
  <c r="Y68" i="10"/>
  <c r="Y69" i="10"/>
  <c r="Y70" i="10"/>
  <c r="Y71" i="10"/>
  <c r="Y72" i="10"/>
  <c r="Y73" i="10"/>
  <c r="Y74" i="10"/>
  <c r="Y75" i="10"/>
  <c r="Y76" i="10"/>
  <c r="Y77" i="10"/>
  <c r="Y78" i="10"/>
  <c r="Y79" i="10"/>
  <c r="Y80" i="10"/>
  <c r="Y81" i="10"/>
  <c r="Y82" i="10"/>
  <c r="Y83" i="10"/>
  <c r="Y84" i="10"/>
  <c r="Y85" i="10"/>
  <c r="Y86" i="10"/>
  <c r="Y87" i="10"/>
  <c r="Y88" i="10"/>
  <c r="Y89" i="10"/>
  <c r="Y90" i="10"/>
  <c r="Y91" i="10"/>
  <c r="Y92" i="10"/>
  <c r="Y93" i="10"/>
  <c r="Y94" i="10"/>
  <c r="Y95" i="10"/>
  <c r="Y96" i="10"/>
  <c r="Y97" i="10"/>
  <c r="Y98" i="10"/>
  <c r="Y99" i="10"/>
  <c r="Y100" i="10"/>
  <c r="Y101" i="10"/>
  <c r="Y102" i="10"/>
  <c r="Y103" i="10"/>
  <c r="Y104" i="10"/>
  <c r="Y105" i="10"/>
  <c r="Y106" i="10"/>
  <c r="Y107" i="10"/>
  <c r="Y108" i="10"/>
  <c r="Y109" i="10"/>
  <c r="Y110" i="10"/>
  <c r="Y111" i="10"/>
  <c r="Y112" i="10"/>
  <c r="Y113" i="10"/>
  <c r="Y114" i="10"/>
  <c r="Y115" i="10"/>
  <c r="Y116" i="10"/>
  <c r="Y117" i="10"/>
  <c r="Y118" i="10"/>
  <c r="Y119" i="10"/>
  <c r="Y120" i="10"/>
  <c r="Y121" i="10"/>
  <c r="Y122" i="10"/>
  <c r="Y123" i="10"/>
  <c r="Y124" i="10"/>
  <c r="Y125" i="10"/>
  <c r="Y126" i="10"/>
  <c r="Y127" i="10"/>
  <c r="Y128" i="10"/>
  <c r="Y129" i="10"/>
  <c r="Y130" i="10"/>
  <c r="Y131" i="10"/>
  <c r="Y132" i="10"/>
  <c r="Y133" i="10"/>
  <c r="Y134" i="10"/>
  <c r="Y135" i="10"/>
  <c r="Y136" i="10"/>
  <c r="Y137" i="10"/>
  <c r="Y138" i="10"/>
  <c r="Y139" i="10"/>
  <c r="Y140" i="10"/>
  <c r="Y141" i="10"/>
  <c r="Y142" i="10"/>
  <c r="Y143" i="10"/>
  <c r="Y144" i="10"/>
  <c r="Y145" i="10"/>
  <c r="Y146" i="10"/>
  <c r="Y147" i="10"/>
  <c r="Y148" i="10"/>
  <c r="Y149" i="10"/>
  <c r="Y150" i="10"/>
  <c r="Y151" i="10"/>
  <c r="Y152" i="10"/>
  <c r="Y153" i="10"/>
  <c r="Y154" i="10"/>
  <c r="Y155" i="10"/>
  <c r="Y156" i="10"/>
  <c r="Y157" i="10"/>
  <c r="Y158" i="10"/>
  <c r="Y159" i="10"/>
  <c r="Y160" i="10"/>
  <c r="Y161" i="10"/>
  <c r="Y162" i="10"/>
  <c r="Y163" i="10"/>
  <c r="Y164" i="10"/>
  <c r="Y165" i="10"/>
  <c r="Y166" i="10"/>
  <c r="Y167" i="10"/>
  <c r="Y168" i="10"/>
  <c r="Y169" i="10"/>
  <c r="Y170" i="10"/>
  <c r="Y171" i="10"/>
  <c r="Y172" i="10"/>
  <c r="Y173" i="10"/>
  <c r="Y174" i="10"/>
  <c r="Y175" i="10"/>
  <c r="Y176" i="10"/>
  <c r="Y177" i="10"/>
  <c r="Y178" i="10"/>
  <c r="Y179" i="10"/>
  <c r="Y180" i="10"/>
  <c r="Y181" i="10"/>
  <c r="Y182" i="10"/>
  <c r="Y183" i="10"/>
  <c r="Y184" i="10"/>
  <c r="Y185" i="10"/>
  <c r="Y186" i="10"/>
  <c r="Y187" i="10"/>
  <c r="Y188" i="10"/>
  <c r="Y189" i="10"/>
  <c r="Y190" i="10"/>
  <c r="Y191" i="10"/>
  <c r="Y192" i="10"/>
  <c r="Y193" i="10"/>
  <c r="Y194" i="10"/>
  <c r="Y195" i="10"/>
  <c r="Y196" i="10"/>
  <c r="Y197" i="10"/>
  <c r="Y198" i="10"/>
  <c r="Y199" i="10"/>
  <c r="Y200" i="10"/>
  <c r="Y201" i="10"/>
  <c r="Y202" i="10"/>
  <c r="Y203" i="10"/>
  <c r="Y204" i="10"/>
  <c r="Y205" i="10"/>
  <c r="Y206" i="10"/>
  <c r="Y207" i="10"/>
  <c r="Y208" i="10"/>
  <c r="Y209" i="10"/>
  <c r="Y210" i="10"/>
  <c r="Y211" i="10"/>
  <c r="Y212" i="10"/>
  <c r="Y213" i="10"/>
  <c r="Y214" i="10"/>
  <c r="Y215" i="10"/>
  <c r="Y216" i="10"/>
  <c r="Y217" i="10"/>
  <c r="Y218" i="10"/>
  <c r="Y219" i="10"/>
  <c r="Y220" i="10"/>
  <c r="Y221" i="10"/>
  <c r="Y222" i="10"/>
  <c r="Y223" i="10"/>
  <c r="Y224" i="10"/>
  <c r="Y225" i="10"/>
  <c r="Y226" i="10"/>
  <c r="Y227" i="10"/>
  <c r="Y228" i="10"/>
  <c r="Y229" i="10"/>
  <c r="Y230" i="10"/>
  <c r="Y231" i="10"/>
  <c r="Y232" i="10"/>
  <c r="Y233" i="10"/>
  <c r="Y234" i="10"/>
  <c r="Y235" i="10"/>
  <c r="Y236" i="10"/>
  <c r="Y237" i="10"/>
  <c r="Y238" i="10"/>
  <c r="Y239" i="10"/>
  <c r="Y240" i="10"/>
  <c r="Y241" i="10"/>
  <c r="Y242" i="10"/>
  <c r="Y243" i="10"/>
  <c r="Y244" i="10"/>
  <c r="Y245" i="10"/>
  <c r="Y246" i="10"/>
  <c r="Y247" i="10"/>
  <c r="Y248" i="10"/>
  <c r="Y249" i="10"/>
  <c r="Y250" i="10"/>
  <c r="Y251" i="10"/>
  <c r="Y252" i="10"/>
  <c r="Y253" i="10"/>
  <c r="Y254" i="10"/>
  <c r="Y255" i="10"/>
  <c r="Y256" i="10"/>
  <c r="Y257" i="10"/>
  <c r="Y258" i="10"/>
  <c r="Y259" i="10"/>
  <c r="Y260" i="10"/>
  <c r="Y261" i="10"/>
  <c r="Y262" i="10"/>
  <c r="Y263" i="10"/>
  <c r="Y264" i="10"/>
  <c r="Y265" i="10"/>
  <c r="Y266" i="10"/>
  <c r="Y267" i="10"/>
  <c r="Y268" i="10"/>
  <c r="Y269" i="10"/>
  <c r="Y270" i="10"/>
  <c r="Y271" i="10"/>
  <c r="Y272" i="10"/>
  <c r="Y273" i="10"/>
  <c r="Y274" i="10"/>
  <c r="Y275" i="10"/>
  <c r="Y276" i="10"/>
  <c r="Y277" i="10"/>
  <c r="Y278" i="10"/>
  <c r="Y279" i="10"/>
  <c r="Y280" i="10"/>
  <c r="Y281" i="10"/>
  <c r="Y282" i="10"/>
  <c r="Y283" i="10"/>
  <c r="Y284" i="10"/>
  <c r="Y285" i="10"/>
  <c r="Y286" i="10"/>
  <c r="Y287" i="10"/>
  <c r="Y288" i="10"/>
  <c r="Y289" i="10"/>
  <c r="Y290" i="10"/>
  <c r="Y291" i="10"/>
  <c r="Y292" i="10"/>
  <c r="Y293" i="10"/>
  <c r="Y294" i="10"/>
  <c r="Y295" i="10"/>
  <c r="Y296" i="10"/>
  <c r="Y297" i="10"/>
  <c r="Y298" i="10"/>
  <c r="Y299" i="10"/>
  <c r="Y300" i="10"/>
  <c r="Y301" i="10"/>
  <c r="Y302" i="10"/>
  <c r="Y303" i="10"/>
  <c r="Y304" i="10"/>
  <c r="Y305" i="10"/>
  <c r="Y306" i="10"/>
  <c r="Y307" i="10"/>
  <c r="Y308" i="10"/>
  <c r="Y309" i="10"/>
  <c r="Y310" i="10"/>
  <c r="Y311" i="10"/>
  <c r="Y312" i="10"/>
  <c r="Y313" i="10"/>
  <c r="Y314" i="10"/>
  <c r="Y315" i="10"/>
  <c r="Y316" i="10"/>
  <c r="Y317" i="10"/>
  <c r="Y318" i="10"/>
  <c r="Y319" i="10"/>
  <c r="Y320" i="10"/>
  <c r="Y321" i="10"/>
  <c r="Y322" i="10"/>
  <c r="Y323" i="10"/>
  <c r="Y324" i="10"/>
  <c r="Y325" i="10"/>
  <c r="Y326" i="10"/>
  <c r="Y327" i="10"/>
  <c r="Y328" i="10"/>
  <c r="Y329" i="10"/>
  <c r="Y330" i="10"/>
  <c r="Y331" i="10"/>
  <c r="Y332" i="10"/>
  <c r="Y333" i="10"/>
  <c r="Y334" i="10"/>
  <c r="Y335" i="10"/>
  <c r="Y336" i="10"/>
  <c r="Y337" i="10"/>
  <c r="Y338" i="10"/>
  <c r="Y339" i="10"/>
  <c r="Y340" i="10"/>
  <c r="Y341" i="10"/>
  <c r="Y342" i="10"/>
  <c r="Y343" i="10"/>
  <c r="Y344" i="10"/>
  <c r="Y345" i="10"/>
  <c r="Y346" i="10"/>
  <c r="Y347" i="10"/>
  <c r="Y348" i="10"/>
  <c r="Y349" i="10"/>
  <c r="Y350" i="10"/>
  <c r="Y351" i="10"/>
  <c r="Y352" i="10"/>
  <c r="Y353" i="10"/>
  <c r="Y354" i="10"/>
  <c r="Y355" i="10"/>
  <c r="Y356" i="10"/>
  <c r="Y357" i="10"/>
  <c r="Y358" i="10"/>
  <c r="Y359" i="10"/>
  <c r="Y360" i="10"/>
  <c r="Y361" i="10"/>
  <c r="Y362" i="10"/>
  <c r="Y363" i="10"/>
  <c r="Y364" i="10"/>
  <c r="Y365" i="10"/>
  <c r="Y366" i="10"/>
  <c r="Y367" i="10"/>
  <c r="Y368" i="10"/>
  <c r="Y369" i="10"/>
  <c r="Y370" i="10"/>
  <c r="Y371" i="10"/>
  <c r="Y372" i="10"/>
  <c r="Y373" i="10"/>
  <c r="Y374" i="10"/>
  <c r="Y375" i="10"/>
  <c r="Y376" i="10"/>
  <c r="Y377" i="10"/>
  <c r="Y378" i="10"/>
  <c r="Y379" i="10"/>
  <c r="Y380" i="10"/>
  <c r="Y381" i="10"/>
  <c r="Y382" i="10"/>
  <c r="Y383" i="10"/>
  <c r="Y384" i="10"/>
  <c r="Y385" i="10"/>
  <c r="Y386" i="10"/>
  <c r="Y387" i="10"/>
  <c r="Y388" i="10"/>
  <c r="Y389" i="10"/>
  <c r="Y390" i="10"/>
  <c r="Y391" i="10"/>
  <c r="Y392" i="10"/>
  <c r="Y393" i="10"/>
  <c r="Y394" i="10"/>
  <c r="Y395" i="10"/>
  <c r="Y396" i="10"/>
  <c r="Y397" i="10"/>
  <c r="Y398" i="10"/>
  <c r="Y399" i="10"/>
  <c r="Y400" i="10"/>
  <c r="Y401" i="10"/>
  <c r="Y402" i="10"/>
  <c r="Y403" i="10"/>
  <c r="Y404" i="10"/>
  <c r="Y405" i="10"/>
  <c r="Y406" i="10"/>
  <c r="Y407" i="10"/>
  <c r="Y408" i="10"/>
  <c r="Y409" i="10"/>
  <c r="Y410" i="10"/>
  <c r="Y411" i="10"/>
  <c r="Y412" i="10"/>
  <c r="Y413" i="10"/>
  <c r="Y414" i="10"/>
  <c r="Y415" i="10"/>
  <c r="Y416" i="10"/>
  <c r="Y417" i="10"/>
  <c r="Y418" i="10"/>
  <c r="Y419" i="10"/>
  <c r="Y420" i="10"/>
  <c r="Y421" i="10"/>
  <c r="Y422" i="10"/>
  <c r="Y423" i="10"/>
  <c r="Y424" i="10"/>
  <c r="Y425" i="10"/>
  <c r="Y426" i="10"/>
  <c r="Y427" i="10"/>
  <c r="Y428" i="10"/>
  <c r="Y429" i="10"/>
  <c r="Y430" i="10"/>
  <c r="Y431" i="10"/>
  <c r="Y432" i="10"/>
  <c r="Y433" i="10"/>
  <c r="Y434" i="10"/>
  <c r="Y435" i="10"/>
  <c r="Y436" i="10"/>
  <c r="Y437" i="10"/>
  <c r="Y438" i="10"/>
  <c r="Y439" i="10"/>
  <c r="Y440" i="10"/>
  <c r="Y441" i="10"/>
  <c r="Y442" i="10"/>
  <c r="Y443" i="10"/>
  <c r="Y444" i="10"/>
  <c r="Y445" i="10"/>
  <c r="Y446" i="10"/>
  <c r="Y447" i="10"/>
  <c r="Y448" i="10"/>
  <c r="Y449" i="10"/>
  <c r="Y450" i="10"/>
  <c r="Y451" i="10"/>
  <c r="Y452" i="10"/>
  <c r="Y453" i="10"/>
  <c r="Y454" i="10"/>
  <c r="Y455" i="10"/>
  <c r="Y456" i="10"/>
  <c r="Y457" i="10"/>
  <c r="Y458" i="10"/>
  <c r="Y459" i="10"/>
  <c r="Y460" i="10"/>
  <c r="Y461" i="10"/>
  <c r="Y462" i="10"/>
  <c r="Y463" i="10"/>
  <c r="Y464" i="10"/>
  <c r="Y465" i="10"/>
  <c r="Y466" i="10"/>
  <c r="Y467" i="10"/>
  <c r="Y468" i="10"/>
  <c r="Y469" i="10"/>
  <c r="Y470" i="10"/>
  <c r="Y471" i="10"/>
  <c r="Y472" i="10"/>
  <c r="Y473" i="10"/>
  <c r="Y474" i="10"/>
  <c r="Y475" i="10"/>
  <c r="Y476" i="10"/>
  <c r="Y477" i="10"/>
  <c r="Y478" i="10"/>
  <c r="Y479" i="10"/>
  <c r="Y480" i="10"/>
  <c r="Y481" i="10"/>
  <c r="Y482" i="10"/>
  <c r="Y483" i="10"/>
  <c r="Y484" i="10"/>
  <c r="Y485" i="10"/>
  <c r="Y486" i="10"/>
  <c r="Y487" i="10"/>
  <c r="Y488" i="10"/>
  <c r="Y489" i="10"/>
  <c r="Y490" i="10"/>
  <c r="Y491" i="10"/>
  <c r="Y492" i="10"/>
  <c r="Y493" i="10"/>
  <c r="Y494" i="10"/>
  <c r="Y495" i="10"/>
  <c r="Y496" i="10"/>
  <c r="Y497" i="10"/>
  <c r="Y498" i="10"/>
  <c r="Y499" i="10"/>
  <c r="Y500" i="10"/>
  <c r="Y501" i="10"/>
  <c r="Y502" i="10"/>
  <c r="Y503" i="10"/>
  <c r="Y504" i="10"/>
  <c r="Y505" i="10"/>
  <c r="Y506" i="10"/>
  <c r="Y507" i="10"/>
  <c r="Y508" i="10"/>
  <c r="Y509" i="10"/>
  <c r="Y510" i="10"/>
  <c r="Y511" i="10"/>
  <c r="Y512" i="10"/>
  <c r="Y513" i="10"/>
  <c r="Y514" i="10"/>
  <c r="Y515" i="10"/>
  <c r="Y516" i="10"/>
  <c r="Y517" i="10"/>
  <c r="Y518" i="10"/>
  <c r="Y519" i="10"/>
  <c r="Y520" i="10"/>
  <c r="Y521" i="10"/>
  <c r="Y522" i="10"/>
  <c r="Y523" i="10"/>
  <c r="Y524" i="10"/>
  <c r="Y525" i="10"/>
  <c r="Y526" i="10"/>
  <c r="Y527" i="10"/>
  <c r="Y528" i="10"/>
  <c r="Y529" i="10"/>
  <c r="Y530" i="10"/>
  <c r="Y531" i="10"/>
  <c r="Y532" i="10"/>
  <c r="Y533" i="10"/>
  <c r="Y534" i="10"/>
  <c r="Y535" i="10"/>
  <c r="Y536" i="10"/>
  <c r="Y537" i="10"/>
  <c r="Y538" i="10"/>
  <c r="Y539" i="10"/>
  <c r="Y540" i="10"/>
  <c r="Y541" i="10"/>
  <c r="Y542" i="10"/>
  <c r="Y543" i="10"/>
  <c r="Y544" i="10"/>
  <c r="Y545" i="10"/>
  <c r="Y546" i="10"/>
  <c r="Y547" i="10"/>
  <c r="Y548" i="10"/>
  <c r="Y549" i="10"/>
  <c r="Y550" i="10"/>
  <c r="Y551" i="10"/>
  <c r="Y552" i="10"/>
  <c r="Y553" i="10"/>
  <c r="Y554" i="10"/>
  <c r="Y555" i="10"/>
  <c r="Y556" i="10"/>
  <c r="Y557" i="10"/>
  <c r="Y558" i="10"/>
  <c r="Y559" i="10"/>
  <c r="Y560" i="10"/>
  <c r="Y561" i="10"/>
  <c r="Y562" i="10"/>
  <c r="Y563" i="10"/>
  <c r="Y564" i="10"/>
  <c r="Y565" i="10"/>
  <c r="Y566" i="10"/>
  <c r="Y567" i="10"/>
  <c r="Y568" i="10"/>
  <c r="Y569" i="10"/>
  <c r="Y570" i="10"/>
  <c r="Y571" i="10"/>
  <c r="Y572" i="10"/>
  <c r="Y573" i="10"/>
  <c r="Y574" i="10"/>
  <c r="Y575" i="10"/>
  <c r="Y576" i="10"/>
  <c r="Y577" i="10"/>
  <c r="Y578" i="10"/>
  <c r="Y579" i="10"/>
  <c r="Y580" i="10"/>
  <c r="Y581" i="10"/>
  <c r="Y582" i="10"/>
  <c r="Y583" i="10"/>
  <c r="Y584" i="10"/>
  <c r="Y585" i="10"/>
  <c r="Y586" i="10"/>
  <c r="Y587" i="10"/>
  <c r="Y588" i="10"/>
  <c r="Y589" i="10"/>
  <c r="Y590" i="10"/>
  <c r="Y591" i="10"/>
  <c r="Y592" i="10"/>
  <c r="Y593" i="10"/>
  <c r="Y594" i="10"/>
  <c r="Y595" i="10"/>
  <c r="Y596" i="10"/>
  <c r="Y597" i="10"/>
  <c r="Y598" i="10"/>
  <c r="Y599" i="10"/>
  <c r="Y600" i="10"/>
  <c r="Y601" i="10"/>
  <c r="Y602" i="10"/>
  <c r="Y603" i="10"/>
  <c r="Y604" i="10"/>
  <c r="Y605" i="10"/>
  <c r="Y606" i="10"/>
  <c r="Y607" i="10"/>
  <c r="Y608" i="10"/>
  <c r="Y609" i="10"/>
  <c r="Y610" i="10"/>
  <c r="Y611" i="10"/>
  <c r="Y612" i="10"/>
  <c r="Y613" i="10"/>
  <c r="Y614" i="10"/>
  <c r="Y615" i="10"/>
  <c r="Y616" i="10"/>
  <c r="Y617" i="10"/>
  <c r="Y618" i="10"/>
  <c r="Y619" i="10"/>
  <c r="Y620" i="10"/>
  <c r="Y621" i="10"/>
  <c r="Y622" i="10"/>
  <c r="Y623" i="10"/>
  <c r="Y624" i="10"/>
  <c r="Y625" i="10"/>
  <c r="Y626" i="10"/>
  <c r="Y627" i="10"/>
  <c r="Y628" i="10"/>
  <c r="Y629" i="10"/>
  <c r="Y630" i="10"/>
  <c r="Y631" i="10"/>
  <c r="Y632" i="10"/>
  <c r="Y633" i="10"/>
  <c r="Y634" i="10"/>
  <c r="Y635" i="10"/>
  <c r="Y636" i="10"/>
  <c r="Y637" i="10"/>
  <c r="Y638" i="10"/>
  <c r="Y639" i="10"/>
  <c r="Y640" i="10"/>
  <c r="Y641" i="10"/>
  <c r="Y642" i="10"/>
  <c r="Y643" i="10"/>
  <c r="Y644" i="10"/>
  <c r="Y645" i="10"/>
  <c r="Y646" i="10"/>
  <c r="Y647" i="10"/>
  <c r="Y648" i="10"/>
  <c r="Y649" i="10"/>
  <c r="Y650" i="10"/>
  <c r="Y651" i="10"/>
  <c r="Y652" i="10"/>
  <c r="Y653" i="10"/>
  <c r="Y654" i="10"/>
  <c r="Y655" i="10"/>
  <c r="Y656" i="10"/>
  <c r="Y657" i="10"/>
  <c r="Y658" i="10"/>
  <c r="Y659" i="10"/>
  <c r="Y660" i="10"/>
  <c r="Y661" i="10"/>
  <c r="Y662" i="10"/>
  <c r="Y663" i="10"/>
  <c r="Y664" i="10"/>
  <c r="Y665" i="10"/>
  <c r="Y666" i="10"/>
  <c r="Y667" i="10"/>
  <c r="Y668" i="10"/>
  <c r="Y669" i="10"/>
  <c r="Y670" i="10"/>
  <c r="Y671" i="10"/>
  <c r="Y672" i="10"/>
  <c r="Y673" i="10"/>
  <c r="Y674" i="10"/>
  <c r="Y675" i="10"/>
  <c r="Y676" i="10"/>
  <c r="Y677" i="10"/>
  <c r="Y678" i="10"/>
  <c r="Y679" i="10"/>
  <c r="Y680" i="10"/>
  <c r="Y681" i="10"/>
  <c r="Y682" i="10"/>
  <c r="Y683" i="10"/>
  <c r="Y684" i="10"/>
  <c r="Y685" i="10"/>
  <c r="Y686" i="10"/>
  <c r="Y687" i="10"/>
  <c r="Y688" i="10"/>
  <c r="Y689" i="10"/>
  <c r="Y690" i="10"/>
  <c r="Y691" i="10"/>
  <c r="Y692" i="10"/>
  <c r="Y693" i="10"/>
  <c r="Y694" i="10"/>
  <c r="Y695" i="10"/>
  <c r="Y696" i="10"/>
  <c r="Y697" i="10"/>
  <c r="Y698" i="10"/>
  <c r="Y699" i="10"/>
  <c r="Y700" i="10"/>
  <c r="Y701" i="10"/>
  <c r="Y702" i="10"/>
  <c r="Y703" i="10"/>
  <c r="Y704" i="10"/>
  <c r="Y705" i="10"/>
  <c r="Y706" i="10"/>
  <c r="Y707" i="10"/>
  <c r="Y708" i="10"/>
  <c r="Y709" i="10"/>
  <c r="Y710" i="10"/>
  <c r="Y711" i="10"/>
  <c r="Y712" i="10"/>
  <c r="Y713" i="10"/>
  <c r="Y714" i="10"/>
  <c r="Y715" i="10"/>
  <c r="Y716" i="10"/>
  <c r="Y717" i="10"/>
  <c r="Y718" i="10"/>
  <c r="Y719" i="10"/>
  <c r="Y720" i="10"/>
  <c r="Y721" i="10"/>
  <c r="Y722" i="10"/>
  <c r="Y723" i="10"/>
  <c r="Y724" i="10"/>
  <c r="Y725" i="10"/>
  <c r="Y726" i="10"/>
  <c r="Y727" i="10"/>
  <c r="Y728" i="10"/>
  <c r="Y729" i="10"/>
  <c r="Y730" i="10"/>
  <c r="Y731" i="10"/>
  <c r="Y732" i="10"/>
  <c r="Y733" i="10"/>
  <c r="Y734" i="10"/>
  <c r="Y735" i="10"/>
  <c r="Y736" i="10"/>
  <c r="Y737" i="10"/>
  <c r="Y738" i="10"/>
  <c r="Y739" i="10"/>
  <c r="Y740" i="10"/>
  <c r="Y741" i="10"/>
  <c r="Y742" i="10"/>
  <c r="Y743" i="10"/>
  <c r="Y744" i="10"/>
  <c r="Y745" i="10"/>
  <c r="Y746" i="10"/>
  <c r="Y747" i="10"/>
  <c r="Y748" i="10"/>
  <c r="Y749" i="10"/>
  <c r="Y750" i="10"/>
  <c r="Y751" i="10"/>
  <c r="Y752" i="10"/>
  <c r="Y753" i="10"/>
  <c r="Y754" i="10"/>
  <c r="Y755" i="10"/>
  <c r="Y756" i="10"/>
  <c r="Y757" i="10"/>
  <c r="Y758" i="10"/>
  <c r="Y759" i="10"/>
  <c r="Y760" i="10"/>
  <c r="Y761" i="10"/>
  <c r="Y762" i="10"/>
  <c r="Y763" i="10"/>
  <c r="Y764" i="10"/>
  <c r="Y765" i="10"/>
  <c r="Y766" i="10"/>
  <c r="Y767" i="10"/>
  <c r="Y768" i="10"/>
  <c r="Y769" i="10"/>
  <c r="Y770" i="10"/>
  <c r="Y771" i="10"/>
  <c r="Y772" i="10"/>
  <c r="Y773" i="10"/>
  <c r="Y774" i="10"/>
  <c r="Y775" i="10"/>
  <c r="Y776" i="10"/>
  <c r="Y777" i="10"/>
  <c r="Y778" i="10"/>
  <c r="Y779" i="10"/>
  <c r="Y780" i="10"/>
  <c r="Y781" i="10"/>
  <c r="Y782" i="10"/>
  <c r="Y783" i="10"/>
  <c r="Y784" i="10"/>
  <c r="Y785" i="10"/>
  <c r="Y786" i="10"/>
  <c r="Y787" i="10"/>
  <c r="Y788" i="10"/>
  <c r="Y789" i="10"/>
  <c r="Y790" i="10"/>
  <c r="Y791" i="10"/>
  <c r="Y792" i="10"/>
  <c r="Y793" i="10"/>
  <c r="Y794" i="10"/>
  <c r="Y795" i="10"/>
  <c r="Y796" i="10"/>
  <c r="Y797" i="10"/>
  <c r="Y798" i="10"/>
  <c r="Y799" i="10"/>
  <c r="Y800" i="10"/>
  <c r="Y801" i="10"/>
  <c r="Y802" i="10"/>
  <c r="Y803" i="10"/>
  <c r="Y804" i="10"/>
  <c r="Y805" i="10"/>
  <c r="Y806" i="10"/>
  <c r="Y807" i="10"/>
  <c r="Y808" i="10"/>
  <c r="Y809" i="10"/>
  <c r="Y810" i="10"/>
  <c r="Y811" i="10"/>
  <c r="Y812" i="10"/>
  <c r="Y813" i="10"/>
  <c r="Y814" i="10"/>
  <c r="Y815" i="10"/>
  <c r="Y816" i="10"/>
  <c r="Y817" i="10"/>
  <c r="Y818" i="10"/>
  <c r="Y819" i="10"/>
  <c r="Y820" i="10"/>
  <c r="Y821" i="10"/>
  <c r="Y822" i="10"/>
  <c r="Y823" i="10"/>
  <c r="Y824" i="10"/>
  <c r="Y825" i="10"/>
  <c r="Y826" i="10"/>
  <c r="Y827" i="10"/>
  <c r="Y828" i="10"/>
  <c r="Y829" i="10"/>
  <c r="Y830" i="10"/>
  <c r="Y831" i="10"/>
  <c r="Y832" i="10"/>
  <c r="Y833" i="10"/>
  <c r="Y834" i="10"/>
  <c r="Y835" i="10"/>
  <c r="Y836" i="10"/>
  <c r="Y837" i="10"/>
  <c r="Y838" i="10"/>
  <c r="Y839" i="10"/>
  <c r="Y840" i="10"/>
  <c r="Y841" i="10"/>
  <c r="Y842" i="10"/>
  <c r="Y843" i="10"/>
  <c r="Y844" i="10"/>
  <c r="Y845" i="10"/>
  <c r="Y846" i="10"/>
  <c r="Y847" i="10"/>
  <c r="Y848" i="10"/>
  <c r="Y849" i="10"/>
  <c r="Y850" i="10"/>
  <c r="Y851" i="10"/>
  <c r="Y852" i="10"/>
  <c r="Y853" i="10"/>
  <c r="Y854" i="10"/>
  <c r="Y855" i="10"/>
  <c r="Y856" i="10"/>
  <c r="Y857" i="10"/>
  <c r="Y858" i="10"/>
  <c r="Y859" i="10"/>
  <c r="Y860" i="10"/>
  <c r="Y861" i="10"/>
  <c r="Y862" i="10"/>
  <c r="Y863" i="10"/>
  <c r="Y864" i="10"/>
  <c r="Y865" i="10"/>
  <c r="Y866" i="10"/>
  <c r="Y867" i="10"/>
  <c r="Y868" i="10"/>
  <c r="Y869" i="10"/>
  <c r="Y870" i="10"/>
  <c r="Y871" i="10"/>
  <c r="Y872" i="10"/>
  <c r="Y873" i="10"/>
  <c r="Y874" i="10"/>
  <c r="Y875" i="10"/>
  <c r="Y876" i="10"/>
  <c r="Y877" i="10"/>
  <c r="Y878" i="10"/>
  <c r="Y879" i="10"/>
  <c r="Y880" i="10"/>
  <c r="Y881" i="10"/>
  <c r="Y882" i="10"/>
  <c r="Y883" i="10"/>
  <c r="Y884" i="10"/>
  <c r="Y885" i="10"/>
  <c r="Y886" i="10"/>
  <c r="Y887" i="10"/>
  <c r="Y888" i="10"/>
  <c r="Y889" i="10"/>
  <c r="Y890" i="10"/>
  <c r="Y891" i="10"/>
  <c r="Y892" i="10"/>
  <c r="Y893" i="10"/>
  <c r="Y894" i="10"/>
  <c r="Y895" i="10"/>
  <c r="Y896" i="10"/>
  <c r="Y897" i="10"/>
  <c r="Y898" i="10"/>
  <c r="Y899" i="10"/>
  <c r="Y900" i="10"/>
  <c r="Y901" i="10"/>
  <c r="Y902" i="10"/>
  <c r="Y903" i="10"/>
  <c r="Y904" i="10"/>
  <c r="Y905" i="10"/>
  <c r="Y906" i="10"/>
  <c r="Y907" i="10"/>
  <c r="Y908" i="10"/>
  <c r="Y909" i="10"/>
  <c r="Y910" i="10"/>
  <c r="Y911" i="10"/>
  <c r="Y912" i="10"/>
  <c r="Y913" i="10"/>
  <c r="Y914" i="10"/>
  <c r="Y915" i="10"/>
  <c r="Y916" i="10"/>
  <c r="Y917" i="10"/>
  <c r="Y918" i="10"/>
  <c r="Y919" i="10"/>
  <c r="Y920" i="10"/>
  <c r="Y921" i="10"/>
  <c r="Y922" i="10"/>
  <c r="Y923" i="10"/>
  <c r="Y924" i="10"/>
  <c r="Y925" i="10"/>
  <c r="Y926" i="10"/>
  <c r="Y927" i="10"/>
  <c r="Y928" i="10"/>
  <c r="Y929" i="10"/>
  <c r="Y930" i="10"/>
  <c r="Y931" i="10"/>
  <c r="Y932" i="10"/>
  <c r="Y933" i="10"/>
  <c r="Y934" i="10"/>
  <c r="Y935" i="10"/>
  <c r="Y936" i="10"/>
  <c r="Y937" i="10"/>
  <c r="Y938" i="10"/>
  <c r="Y939" i="10"/>
  <c r="Y940" i="10"/>
  <c r="Y941" i="10"/>
  <c r="Y942" i="10"/>
  <c r="Y943" i="10"/>
  <c r="Y944" i="10"/>
  <c r="Y945" i="10"/>
  <c r="Y946" i="10"/>
  <c r="Y947" i="10"/>
  <c r="Y948" i="10"/>
  <c r="Y949" i="10"/>
  <c r="Y950" i="10"/>
  <c r="Y951" i="10"/>
  <c r="Y952" i="10"/>
  <c r="Y953" i="10"/>
  <c r="Y954" i="10"/>
  <c r="Y955" i="10"/>
  <c r="Y956" i="10"/>
  <c r="Y957" i="10"/>
  <c r="Y958" i="10"/>
  <c r="Y959" i="10"/>
  <c r="Y960" i="10"/>
  <c r="Y961" i="10"/>
  <c r="Y962" i="10"/>
  <c r="Y963" i="10"/>
  <c r="Y964" i="10"/>
  <c r="Y965" i="10"/>
  <c r="Y966" i="10"/>
  <c r="Y967" i="10"/>
  <c r="Y968" i="10"/>
  <c r="Y969" i="10"/>
  <c r="Y970" i="10"/>
  <c r="Y971" i="10"/>
  <c r="Y972" i="10"/>
  <c r="Y973" i="10"/>
  <c r="Y974" i="10"/>
  <c r="Y975" i="10"/>
  <c r="Y976" i="10"/>
  <c r="Y977" i="10"/>
  <c r="Y978" i="10"/>
  <c r="Y979" i="10"/>
  <c r="Y980" i="10"/>
  <c r="Y981" i="10"/>
  <c r="Y982" i="10"/>
  <c r="Y983" i="10"/>
  <c r="Y984" i="10"/>
  <c r="Y985" i="10"/>
  <c r="Y986" i="10"/>
  <c r="Y987" i="10"/>
  <c r="Y988" i="10"/>
  <c r="Y989" i="10"/>
  <c r="Y990" i="10"/>
  <c r="Y991" i="10"/>
  <c r="Y992" i="10"/>
  <c r="Y993" i="10"/>
  <c r="Y994" i="10"/>
  <c r="Y995" i="10"/>
  <c r="Y996" i="10"/>
  <c r="Y997" i="10"/>
  <c r="Y998" i="10"/>
  <c r="Y999" i="10"/>
  <c r="Y1000" i="10"/>
  <c r="Y1001" i="10"/>
  <c r="Y1002" i="10"/>
  <c r="Y1003" i="10"/>
  <c r="Y1004" i="10"/>
  <c r="Y1005" i="10"/>
  <c r="Y1006" i="10"/>
  <c r="Y1007" i="10"/>
  <c r="Y1008" i="10"/>
  <c r="Y1009" i="10"/>
  <c r="Y1010" i="10"/>
  <c r="Y1011" i="10"/>
  <c r="Y1012" i="10"/>
  <c r="Y1013" i="10"/>
  <c r="Y1014" i="10"/>
  <c r="Y1015" i="10"/>
  <c r="Y1016" i="10"/>
  <c r="Y1017" i="10"/>
  <c r="Y1018" i="10"/>
  <c r="Y1019" i="10"/>
  <c r="Y1020" i="10"/>
  <c r="Y1021" i="10"/>
  <c r="Y1022" i="10"/>
  <c r="Y1023" i="10"/>
  <c r="Y1024" i="10"/>
  <c r="Y1025" i="10"/>
  <c r="Y1026" i="10"/>
  <c r="Y1027" i="10"/>
  <c r="Y1028" i="10"/>
  <c r="Y1029" i="10"/>
  <c r="Y1030" i="10"/>
  <c r="Y1031" i="10"/>
  <c r="Y1032" i="10"/>
  <c r="Y1033" i="10"/>
  <c r="Y1034" i="10"/>
  <c r="Y1035" i="10"/>
  <c r="Y1036" i="10"/>
  <c r="Y1037" i="10"/>
  <c r="Y1038" i="10"/>
  <c r="Y1039" i="10"/>
  <c r="Y1040" i="10"/>
  <c r="Y1041" i="10"/>
  <c r="Y1042" i="10"/>
  <c r="Y1043" i="10"/>
  <c r="Y1044" i="10"/>
  <c r="Y1045" i="10"/>
  <c r="Y1046" i="10"/>
  <c r="Y1047" i="10"/>
  <c r="Y1048" i="10"/>
  <c r="Y1049" i="10"/>
  <c r="Y1050" i="10"/>
  <c r="Y1051" i="10"/>
  <c r="Y1052" i="10"/>
  <c r="Y1053" i="10"/>
  <c r="Y1054" i="10"/>
  <c r="Y1055" i="10"/>
  <c r="Y1056" i="10"/>
  <c r="Y1057" i="10"/>
  <c r="Y1058" i="10"/>
  <c r="Y1059" i="10"/>
  <c r="Y1060" i="10"/>
  <c r="Y1061" i="10"/>
  <c r="Y1062" i="10"/>
  <c r="Y1063" i="10"/>
  <c r="Y1064" i="10"/>
  <c r="Y1065" i="10"/>
  <c r="Y1066" i="10"/>
  <c r="Y1067" i="10"/>
  <c r="Y1068" i="10"/>
  <c r="Y1069" i="10"/>
  <c r="Y1070" i="10"/>
  <c r="Y1071" i="10"/>
  <c r="Y1072" i="10"/>
  <c r="Y1073" i="10"/>
  <c r="Y1074" i="10"/>
  <c r="Y1075" i="10"/>
  <c r="Y1076" i="10"/>
  <c r="Y1077" i="10"/>
  <c r="Y1078" i="10"/>
  <c r="Y1079" i="10"/>
  <c r="Y1080" i="10"/>
  <c r="Y1081" i="10"/>
  <c r="Y1082" i="10"/>
  <c r="Y1083" i="10"/>
  <c r="Y1084" i="10"/>
  <c r="Y1085" i="10"/>
  <c r="Y1086" i="10"/>
  <c r="Y1087" i="10"/>
  <c r="Y1088" i="10"/>
  <c r="Y1089" i="10"/>
  <c r="Y1090" i="10"/>
  <c r="Y1091" i="10"/>
  <c r="Y1092" i="10"/>
  <c r="Y1093" i="10"/>
  <c r="Y1094" i="10"/>
  <c r="Y1095" i="10"/>
  <c r="Y1096" i="10"/>
  <c r="Y1097" i="10"/>
  <c r="Y1098" i="10"/>
  <c r="Y1099" i="10"/>
  <c r="Y1100" i="10"/>
  <c r="Y1101" i="10"/>
  <c r="Y1102" i="10"/>
  <c r="Y1103" i="10"/>
  <c r="Y1104" i="10"/>
  <c r="Y1105" i="10"/>
  <c r="Y1106" i="10"/>
  <c r="Y1107" i="10"/>
  <c r="Y1108" i="10"/>
  <c r="Y1109" i="10"/>
  <c r="Y1110" i="10"/>
  <c r="Y1111" i="10"/>
  <c r="Y1112" i="10"/>
  <c r="Y1113" i="10"/>
  <c r="Y1114" i="10"/>
  <c r="Y1115" i="10"/>
  <c r="Y1116" i="10"/>
  <c r="Y1117" i="10"/>
  <c r="Y1118" i="10"/>
  <c r="Y1119" i="10"/>
  <c r="Y1120" i="10"/>
  <c r="Y1121" i="10"/>
  <c r="Y1122" i="10"/>
  <c r="Y1123" i="10"/>
  <c r="Y1124" i="10"/>
  <c r="Y1125" i="10"/>
  <c r="Y1126" i="10"/>
  <c r="Y1127" i="10"/>
  <c r="Y1128" i="10"/>
  <c r="Y1129" i="10"/>
  <c r="Y1130" i="10"/>
  <c r="Y1131" i="10"/>
  <c r="Y1132" i="10"/>
  <c r="Y1133" i="10"/>
  <c r="Y1134" i="10"/>
  <c r="Y1135" i="10"/>
  <c r="Y1136" i="10"/>
  <c r="Y1137" i="10"/>
  <c r="Y1138" i="10"/>
  <c r="Y1139" i="10"/>
  <c r="Y1140" i="10"/>
  <c r="Y1141" i="10"/>
  <c r="Y1142" i="10"/>
  <c r="Y1143" i="10"/>
  <c r="Y1144" i="10"/>
  <c r="Y1145" i="10"/>
  <c r="Y1146" i="10"/>
  <c r="Y1147" i="10"/>
  <c r="Y1148" i="10"/>
  <c r="Y1149" i="10"/>
  <c r="Y1150" i="10"/>
  <c r="Y1151" i="10"/>
  <c r="Y1152" i="10"/>
  <c r="Y1153" i="10"/>
  <c r="Y1154" i="10"/>
  <c r="Y1155" i="10"/>
  <c r="Y1156" i="10"/>
  <c r="Y1157" i="10"/>
  <c r="Y1158" i="10"/>
  <c r="Y1159" i="10"/>
  <c r="Y1160" i="10"/>
  <c r="Y1161" i="10"/>
  <c r="Y1162" i="10"/>
  <c r="Y1163" i="10"/>
  <c r="Y1164" i="10"/>
  <c r="Y1165" i="10"/>
  <c r="Y1166" i="10"/>
  <c r="Y1167" i="10"/>
  <c r="Y1168" i="10"/>
  <c r="Y1169" i="10"/>
  <c r="Y1170" i="10"/>
  <c r="Y1171" i="10"/>
  <c r="Y1172" i="10"/>
  <c r="Y1173" i="10"/>
  <c r="Y1174" i="10"/>
  <c r="Y1175" i="10"/>
  <c r="Y1176" i="10"/>
  <c r="Y1177" i="10"/>
  <c r="Y1178" i="10"/>
  <c r="Y1179" i="10"/>
  <c r="Y1180" i="10"/>
  <c r="Y1181" i="10"/>
  <c r="Y1182" i="10"/>
  <c r="Y1183" i="10"/>
  <c r="Y1184" i="10"/>
  <c r="Y1185" i="10"/>
  <c r="Y1186" i="10"/>
  <c r="Y1187" i="10"/>
  <c r="Y1188" i="10"/>
  <c r="Y1189" i="10"/>
  <c r="Y1190" i="10"/>
  <c r="Y1191" i="10"/>
  <c r="Y1192" i="10"/>
  <c r="Y1193" i="10"/>
  <c r="Y1194" i="10"/>
  <c r="Y1195" i="10"/>
  <c r="Y1196" i="10"/>
  <c r="Y1197" i="10"/>
  <c r="Y1198" i="10"/>
  <c r="Y1199" i="10"/>
  <c r="Y1200" i="10"/>
  <c r="Y1201" i="10"/>
  <c r="Y1202" i="10"/>
  <c r="Y1203" i="10"/>
  <c r="Y1204" i="10"/>
  <c r="Y1205" i="10"/>
  <c r="Y1206" i="10"/>
  <c r="Y1207" i="10"/>
  <c r="Y1208" i="10"/>
  <c r="Y1209" i="10"/>
  <c r="Y1210" i="10"/>
  <c r="Y1211" i="10"/>
  <c r="Y1212" i="10"/>
  <c r="Y1213" i="10"/>
  <c r="Y1214" i="10"/>
  <c r="Y1215" i="10"/>
  <c r="Y1216" i="10"/>
  <c r="Y1217" i="10"/>
  <c r="Y1218" i="10"/>
  <c r="Y1219" i="10"/>
  <c r="Y1220" i="10"/>
  <c r="Y1221" i="10"/>
  <c r="Y1222" i="10"/>
  <c r="Y1223" i="10"/>
  <c r="Y1224" i="10"/>
  <c r="Y1225" i="10"/>
  <c r="Y1226" i="10"/>
  <c r="Y1227" i="10"/>
  <c r="Y1228" i="10"/>
  <c r="Y1229" i="10"/>
  <c r="Y1230" i="10"/>
  <c r="Y1231" i="10"/>
  <c r="Y1232" i="10"/>
  <c r="Y1233" i="10"/>
  <c r="Y1234" i="10"/>
  <c r="Y1235" i="10"/>
  <c r="Y1236" i="10"/>
  <c r="Y1237" i="10"/>
  <c r="Y1238" i="10"/>
  <c r="Y1239" i="10"/>
  <c r="Y1240" i="10"/>
  <c r="Y1241" i="10"/>
  <c r="Y1242" i="10"/>
  <c r="Y1243" i="10"/>
  <c r="Y1244" i="10"/>
  <c r="Y1245" i="10"/>
  <c r="Y1246" i="10"/>
  <c r="Y1247" i="10"/>
  <c r="Y1248" i="10"/>
  <c r="Y1249" i="10"/>
  <c r="Y1250" i="10"/>
  <c r="Y1251" i="10"/>
  <c r="Y1252" i="10"/>
  <c r="Y1253" i="10"/>
  <c r="Y1254" i="10"/>
  <c r="Y1255" i="10"/>
  <c r="Y1256" i="10"/>
  <c r="Y1257" i="10"/>
  <c r="Y1258" i="10"/>
  <c r="Y1259" i="10"/>
  <c r="Y1260" i="10"/>
  <c r="Y2" i="10"/>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2" i="2"/>
  <c r="D2" i="2"/>
  <c r="G2" i="2" s="1" a="1"/>
  <c r="G2" i="2" s="1"/>
  <c r="K2" i="2"/>
  <c r="M2" i="2"/>
  <c r="O2" i="2"/>
  <c r="S2" i="2"/>
  <c r="U2" i="2"/>
  <c r="X2" i="2"/>
  <c r="Z2" i="2"/>
  <c r="D3" i="2"/>
  <c r="G3" i="2" s="1" a="1"/>
  <c r="G3" i="2" s="1"/>
  <c r="K3" i="2"/>
  <c r="M3" i="2"/>
  <c r="O3" i="2"/>
  <c r="S3" i="2"/>
  <c r="U3" i="2"/>
  <c r="X3" i="2"/>
  <c r="Z3" i="2"/>
  <c r="D4" i="2"/>
  <c r="K4" i="2"/>
  <c r="M4" i="2"/>
  <c r="O4" i="2"/>
  <c r="S4" i="2"/>
  <c r="U4" i="2"/>
  <c r="V4" i="2"/>
  <c r="X4" i="2"/>
  <c r="Z4" i="2"/>
  <c r="D5" i="2"/>
  <c r="H5" i="2" s="1"/>
  <c r="G5" i="2" a="1"/>
  <c r="G5" i="2" s="1"/>
  <c r="K5" i="2"/>
  <c r="M5" i="2"/>
  <c r="O5" i="2"/>
  <c r="S5" i="2"/>
  <c r="U5" i="2"/>
  <c r="V5" i="2" s="1"/>
  <c r="X5" i="2"/>
  <c r="Z5" i="2"/>
  <c r="D6" i="2"/>
  <c r="G6" i="2" s="1" a="1"/>
  <c r="G6" i="2" s="1"/>
  <c r="K6" i="2"/>
  <c r="M6" i="2"/>
  <c r="O6" i="2"/>
  <c r="S6" i="2"/>
  <c r="U6" i="2"/>
  <c r="V6" i="2" s="1"/>
  <c r="X6" i="2"/>
  <c r="Z6" i="2"/>
  <c r="D7" i="2"/>
  <c r="G7" i="2" s="1" a="1"/>
  <c r="G7" i="2" s="1"/>
  <c r="H7" i="2"/>
  <c r="K7" i="2"/>
  <c r="M7" i="2"/>
  <c r="O7" i="2"/>
  <c r="S7" i="2"/>
  <c r="U7" i="2"/>
  <c r="X7" i="2"/>
  <c r="Z7" i="2"/>
  <c r="D8" i="2"/>
  <c r="K8" i="2"/>
  <c r="M8" i="2"/>
  <c r="O8" i="2"/>
  <c r="S8" i="2"/>
  <c r="U8" i="2"/>
  <c r="X8" i="2"/>
  <c r="Z8" i="2"/>
  <c r="D9" i="2"/>
  <c r="H9" i="2" s="1"/>
  <c r="K9" i="2"/>
  <c r="M9" i="2"/>
  <c r="O9" i="2"/>
  <c r="S9" i="2"/>
  <c r="U9" i="2"/>
  <c r="V9" i="2" s="1"/>
  <c r="X9" i="2"/>
  <c r="Z9" i="2"/>
  <c r="D10" i="2"/>
  <c r="G10" i="2" s="1" a="1"/>
  <c r="G10" i="2" s="1"/>
  <c r="K10" i="2"/>
  <c r="M10" i="2"/>
  <c r="O10" i="2"/>
  <c r="S10" i="2"/>
  <c r="U10" i="2"/>
  <c r="X10" i="2"/>
  <c r="Z10" i="2"/>
  <c r="D11" i="2"/>
  <c r="G11" i="2" s="1" a="1"/>
  <c r="G11" i="2" s="1"/>
  <c r="H11" i="2"/>
  <c r="K11" i="2"/>
  <c r="M11" i="2"/>
  <c r="O11" i="2"/>
  <c r="S11" i="2"/>
  <c r="U11" i="2"/>
  <c r="X11" i="2"/>
  <c r="Z11" i="2"/>
  <c r="D12" i="2"/>
  <c r="K12" i="2"/>
  <c r="M12" i="2"/>
  <c r="O12" i="2"/>
  <c r="S12" i="2"/>
  <c r="U12" i="2"/>
  <c r="V12" i="2" s="1"/>
  <c r="X12" i="2"/>
  <c r="Z12" i="2"/>
  <c r="D13" i="2"/>
  <c r="H13" i="2" s="1"/>
  <c r="K13" i="2"/>
  <c r="M13" i="2"/>
  <c r="O13" i="2"/>
  <c r="S13" i="2"/>
  <c r="U13" i="2"/>
  <c r="V13" i="2"/>
  <c r="X13" i="2"/>
  <c r="Z13" i="2"/>
  <c r="D14" i="2"/>
  <c r="G14" i="2" a="1"/>
  <c r="G14" i="2" s="1"/>
  <c r="H14" i="2"/>
  <c r="K14" i="2"/>
  <c r="M14" i="2"/>
  <c r="O14" i="2"/>
  <c r="S14" i="2"/>
  <c r="U14" i="2"/>
  <c r="X14" i="2"/>
  <c r="Z14" i="2"/>
  <c r="D15" i="2"/>
  <c r="G15" i="2" s="1" a="1"/>
  <c r="G15" i="2" s="1"/>
  <c r="K15" i="2"/>
  <c r="M15" i="2"/>
  <c r="O15" i="2"/>
  <c r="S15" i="2"/>
  <c r="U15" i="2"/>
  <c r="X15" i="2"/>
  <c r="Z15" i="2"/>
  <c r="D16" i="2"/>
  <c r="K16" i="2"/>
  <c r="M16" i="2"/>
  <c r="O16" i="2"/>
  <c r="S16" i="2"/>
  <c r="U16" i="2"/>
  <c r="V16" i="2" s="1"/>
  <c r="X16" i="2"/>
  <c r="Z16" i="2"/>
  <c r="D17" i="2"/>
  <c r="H17" i="2" s="1"/>
  <c r="K17" i="2"/>
  <c r="M17" i="2"/>
  <c r="O17" i="2"/>
  <c r="S17" i="2"/>
  <c r="U17" i="2"/>
  <c r="V17" i="2"/>
  <c r="X17" i="2"/>
  <c r="Z17" i="2"/>
  <c r="D18" i="2"/>
  <c r="G18" i="2" a="1"/>
  <c r="G18" i="2" s="1"/>
  <c r="H18" i="2"/>
  <c r="K18" i="2"/>
  <c r="M18" i="2"/>
  <c r="O18" i="2"/>
  <c r="S18" i="2"/>
  <c r="U18" i="2"/>
  <c r="X18" i="2"/>
  <c r="Z18" i="2"/>
  <c r="D19" i="2"/>
  <c r="G19" i="2" s="1" a="1"/>
  <c r="G19" i="2" s="1"/>
  <c r="K19" i="2"/>
  <c r="M19" i="2"/>
  <c r="O19" i="2"/>
  <c r="S19" i="2"/>
  <c r="U19" i="2"/>
  <c r="X19" i="2"/>
  <c r="Z19" i="2"/>
  <c r="D20" i="2"/>
  <c r="K20" i="2"/>
  <c r="M20" i="2"/>
  <c r="O20" i="2"/>
  <c r="S20" i="2"/>
  <c r="U20" i="2"/>
  <c r="V20" i="2"/>
  <c r="X20" i="2"/>
  <c r="Z20" i="2"/>
  <c r="D21" i="2"/>
  <c r="H21" i="2" s="1"/>
  <c r="G21" i="2" a="1"/>
  <c r="G21" i="2" s="1"/>
  <c r="K21" i="2"/>
  <c r="M21" i="2"/>
  <c r="O21" i="2"/>
  <c r="S21" i="2"/>
  <c r="U21" i="2"/>
  <c r="V21" i="2" s="1"/>
  <c r="X21" i="2"/>
  <c r="Z21" i="2"/>
  <c r="D22" i="2"/>
  <c r="G22" i="2" s="1" a="1"/>
  <c r="G22" i="2" s="1"/>
  <c r="K22" i="2"/>
  <c r="M22" i="2"/>
  <c r="O22" i="2"/>
  <c r="S22" i="2"/>
  <c r="U22" i="2"/>
  <c r="V22" i="2" s="1"/>
  <c r="X22" i="2"/>
  <c r="Z22" i="2"/>
  <c r="D23" i="2"/>
  <c r="G23" i="2" s="1" a="1"/>
  <c r="G23" i="2" s="1"/>
  <c r="H23" i="2"/>
  <c r="K23" i="2"/>
  <c r="M23" i="2"/>
  <c r="O23" i="2"/>
  <c r="S23" i="2"/>
  <c r="U23" i="2"/>
  <c r="X23" i="2"/>
  <c r="Z23" i="2"/>
  <c r="D24" i="2"/>
  <c r="K24" i="2"/>
  <c r="M24" i="2"/>
  <c r="O24" i="2"/>
  <c r="S24" i="2"/>
  <c r="U24" i="2"/>
  <c r="X24" i="2"/>
  <c r="Z24" i="2"/>
  <c r="D25" i="2"/>
  <c r="H25" i="2" s="1"/>
  <c r="K25" i="2"/>
  <c r="M25" i="2"/>
  <c r="O25" i="2"/>
  <c r="S25" i="2"/>
  <c r="U25" i="2"/>
  <c r="V25" i="2" s="1"/>
  <c r="X25" i="2"/>
  <c r="Z25" i="2"/>
  <c r="D26" i="2"/>
  <c r="G26" i="2" s="1" a="1"/>
  <c r="G26" i="2" s="1"/>
  <c r="K26" i="2"/>
  <c r="M26" i="2"/>
  <c r="O26" i="2"/>
  <c r="S26" i="2"/>
  <c r="U26" i="2"/>
  <c r="X26" i="2"/>
  <c r="Z26" i="2"/>
  <c r="D27" i="2"/>
  <c r="G27" i="2" s="1" a="1"/>
  <c r="G27" i="2" s="1"/>
  <c r="H27" i="2"/>
  <c r="K27" i="2"/>
  <c r="M27" i="2"/>
  <c r="O27" i="2"/>
  <c r="S27" i="2"/>
  <c r="U27" i="2"/>
  <c r="X27" i="2"/>
  <c r="Z27" i="2"/>
  <c r="D28" i="2"/>
  <c r="K28" i="2"/>
  <c r="M28" i="2"/>
  <c r="O28" i="2"/>
  <c r="S28" i="2"/>
  <c r="U28" i="2"/>
  <c r="V28" i="2" s="1"/>
  <c r="X28" i="2"/>
  <c r="Z28" i="2"/>
  <c r="D29" i="2"/>
  <c r="H29" i="2" s="1"/>
  <c r="K29" i="2"/>
  <c r="M29" i="2"/>
  <c r="O29" i="2"/>
  <c r="S29" i="2"/>
  <c r="U29" i="2"/>
  <c r="V29" i="2"/>
  <c r="X29" i="2"/>
  <c r="Z29" i="2"/>
  <c r="D30" i="2"/>
  <c r="H30" i="2" s="1"/>
  <c r="G30" i="2" a="1"/>
  <c r="G30" i="2" s="1"/>
  <c r="K30" i="2"/>
  <c r="M30" i="2"/>
  <c r="O30" i="2"/>
  <c r="S30" i="2"/>
  <c r="U30" i="2"/>
  <c r="X30" i="2"/>
  <c r="Z30" i="2"/>
  <c r="D31" i="2"/>
  <c r="G31" i="2" s="1" a="1"/>
  <c r="G31" i="2" s="1"/>
  <c r="K31" i="2"/>
  <c r="M31" i="2"/>
  <c r="O31" i="2"/>
  <c r="S31" i="2"/>
  <c r="U31" i="2"/>
  <c r="X31" i="2"/>
  <c r="Z31" i="2"/>
  <c r="D32" i="2"/>
  <c r="K32" i="2"/>
  <c r="M32" i="2"/>
  <c r="O32" i="2"/>
  <c r="S32" i="2"/>
  <c r="U32" i="2"/>
  <c r="V32" i="2"/>
  <c r="X32" i="2"/>
  <c r="Z32" i="2"/>
  <c r="D33" i="2"/>
  <c r="H33" i="2" s="1"/>
  <c r="G33" i="2" a="1"/>
  <c r="G33" i="2" s="1"/>
  <c r="K33" i="2"/>
  <c r="M33" i="2"/>
  <c r="O33" i="2"/>
  <c r="S33" i="2"/>
  <c r="U33" i="2"/>
  <c r="V33" i="2" s="1"/>
  <c r="X33" i="2"/>
  <c r="Z33" i="2"/>
  <c r="D34" i="2"/>
  <c r="G34" i="2" s="1" a="1"/>
  <c r="G34" i="2" s="1"/>
  <c r="H34" i="2"/>
  <c r="K34" i="2"/>
  <c r="M34" i="2"/>
  <c r="O34" i="2"/>
  <c r="S34" i="2"/>
  <c r="U34" i="2"/>
  <c r="V34" i="2" s="1"/>
  <c r="X34" i="2"/>
  <c r="Z34" i="2"/>
  <c r="D35" i="2"/>
  <c r="G35" i="2" s="1" a="1"/>
  <c r="G35" i="2" s="1"/>
  <c r="H35" i="2"/>
  <c r="K35" i="2"/>
  <c r="M35" i="2"/>
  <c r="O35" i="2"/>
  <c r="S35" i="2"/>
  <c r="U35" i="2"/>
  <c r="X35" i="2"/>
  <c r="Z35" i="2"/>
  <c r="D36" i="2"/>
  <c r="K36" i="2"/>
  <c r="M36" i="2"/>
  <c r="O36" i="2"/>
  <c r="S36" i="2"/>
  <c r="U36" i="2"/>
  <c r="X36" i="2"/>
  <c r="Z36" i="2"/>
  <c r="D37" i="2"/>
  <c r="H37" i="2" s="1"/>
  <c r="K37" i="2"/>
  <c r="M37" i="2"/>
  <c r="O37" i="2"/>
  <c r="S37" i="2"/>
  <c r="U37" i="2"/>
  <c r="V37" i="2"/>
  <c r="X37" i="2"/>
  <c r="Z37" i="2"/>
  <c r="D38" i="2"/>
  <c r="H38" i="2" s="1"/>
  <c r="G38" i="2" a="1"/>
  <c r="G38" i="2" s="1"/>
  <c r="K38" i="2"/>
  <c r="M38" i="2"/>
  <c r="O38" i="2"/>
  <c r="S38" i="2"/>
  <c r="U38" i="2"/>
  <c r="X38" i="2"/>
  <c r="Z38" i="2"/>
  <c r="D39" i="2"/>
  <c r="G39" i="2" s="1" a="1"/>
  <c r="G39" i="2" s="1"/>
  <c r="K39" i="2"/>
  <c r="M39" i="2"/>
  <c r="O39" i="2"/>
  <c r="S39" i="2"/>
  <c r="U39" i="2"/>
  <c r="X39" i="2"/>
  <c r="Z39" i="2"/>
  <c r="D40" i="2"/>
  <c r="K40" i="2"/>
  <c r="M40" i="2"/>
  <c r="O40" i="2"/>
  <c r="S40" i="2"/>
  <c r="U40" i="2"/>
  <c r="V40" i="2"/>
  <c r="X40" i="2"/>
  <c r="Z40" i="2"/>
  <c r="D41" i="2"/>
  <c r="H41" i="2" s="1"/>
  <c r="G41" i="2" a="1"/>
  <c r="G41" i="2" s="1"/>
  <c r="K41" i="2"/>
  <c r="M41" i="2"/>
  <c r="O41" i="2"/>
  <c r="S41" i="2"/>
  <c r="U41" i="2"/>
  <c r="X41" i="2"/>
  <c r="Z41" i="2"/>
  <c r="D42" i="2"/>
  <c r="G42" i="2" s="1" a="1"/>
  <c r="G42" i="2" s="1"/>
  <c r="H42" i="2"/>
  <c r="K42" i="2"/>
  <c r="M42" i="2"/>
  <c r="O42" i="2"/>
  <c r="S42" i="2"/>
  <c r="U42" i="2"/>
  <c r="V42" i="2" s="1"/>
  <c r="X42" i="2"/>
  <c r="Z42" i="2"/>
  <c r="D43" i="2"/>
  <c r="G43" i="2" s="1" a="1"/>
  <c r="G43" i="2" s="1"/>
  <c r="H43" i="2"/>
  <c r="K43" i="2"/>
  <c r="M43" i="2"/>
  <c r="O43" i="2"/>
  <c r="S43" i="2"/>
  <c r="U43" i="2"/>
  <c r="X43" i="2"/>
  <c r="Z43" i="2"/>
  <c r="D44" i="2"/>
  <c r="K44" i="2"/>
  <c r="M44" i="2"/>
  <c r="O44" i="2"/>
  <c r="S44" i="2"/>
  <c r="U44" i="2"/>
  <c r="V44" i="2" s="1"/>
  <c r="X44" i="2"/>
  <c r="Z44" i="2"/>
  <c r="D45" i="2"/>
  <c r="H45" i="2" s="1"/>
  <c r="K45" i="2"/>
  <c r="M45" i="2"/>
  <c r="O45" i="2"/>
  <c r="S45" i="2"/>
  <c r="U45" i="2"/>
  <c r="V45" i="2"/>
  <c r="X45" i="2"/>
  <c r="Z45" i="2"/>
  <c r="D46" i="2"/>
  <c r="H46" i="2" s="1"/>
  <c r="G46" i="2" a="1"/>
  <c r="G46" i="2" s="1"/>
  <c r="K46" i="2"/>
  <c r="M46" i="2"/>
  <c r="O46" i="2"/>
  <c r="S46" i="2"/>
  <c r="U46" i="2"/>
  <c r="X46" i="2"/>
  <c r="Z46" i="2"/>
  <c r="D47" i="2"/>
  <c r="G47" i="2" s="1" a="1"/>
  <c r="G47" i="2" s="1"/>
  <c r="K47" i="2"/>
  <c r="M47" i="2"/>
  <c r="O47" i="2"/>
  <c r="S47" i="2"/>
  <c r="U47" i="2"/>
  <c r="X47" i="2"/>
  <c r="Z47" i="2"/>
  <c r="D48" i="2"/>
  <c r="K48" i="2"/>
  <c r="M48" i="2"/>
  <c r="O48" i="2"/>
  <c r="S48" i="2"/>
  <c r="U48" i="2"/>
  <c r="V48" i="2"/>
  <c r="X48" i="2"/>
  <c r="Z48" i="2"/>
  <c r="D49" i="2"/>
  <c r="H49" i="2" s="1"/>
  <c r="G49" i="2" a="1"/>
  <c r="G49" i="2" s="1"/>
  <c r="K49" i="2"/>
  <c r="M49" i="2"/>
  <c r="O49" i="2"/>
  <c r="S49" i="2"/>
  <c r="U49" i="2"/>
  <c r="V49" i="2" s="1"/>
  <c r="X49" i="2"/>
  <c r="Z49" i="2"/>
  <c r="D50" i="2"/>
  <c r="G50" i="2" s="1" a="1"/>
  <c r="G50" i="2" s="1"/>
  <c r="H50" i="2"/>
  <c r="K50" i="2"/>
  <c r="M50" i="2"/>
  <c r="O50" i="2"/>
  <c r="S50" i="2"/>
  <c r="U50" i="2"/>
  <c r="V50" i="2" s="1"/>
  <c r="X50" i="2"/>
  <c r="Z50" i="2"/>
  <c r="D51" i="2"/>
  <c r="G51" i="2" s="1" a="1"/>
  <c r="G51" i="2" s="1"/>
  <c r="H51" i="2"/>
  <c r="K51" i="2"/>
  <c r="M51" i="2"/>
  <c r="O51" i="2"/>
  <c r="S51" i="2"/>
  <c r="U51" i="2"/>
  <c r="X51" i="2"/>
  <c r="Z51" i="2"/>
  <c r="D52" i="2"/>
  <c r="K52" i="2"/>
  <c r="M52" i="2"/>
  <c r="O52" i="2"/>
  <c r="S52" i="2"/>
  <c r="U52" i="2"/>
  <c r="X52" i="2"/>
  <c r="Z52" i="2"/>
  <c r="D53" i="2"/>
  <c r="H53" i="2" s="1"/>
  <c r="K53" i="2"/>
  <c r="M53" i="2"/>
  <c r="O53" i="2"/>
  <c r="S53" i="2"/>
  <c r="U53" i="2"/>
  <c r="V53" i="2"/>
  <c r="X53" i="2"/>
  <c r="Z53" i="2"/>
  <c r="D54" i="2"/>
  <c r="H54" i="2" s="1"/>
  <c r="G54" i="2" a="1"/>
  <c r="G54" i="2" s="1"/>
  <c r="K54" i="2"/>
  <c r="M54" i="2"/>
  <c r="O54" i="2"/>
  <c r="S54" i="2"/>
  <c r="U54" i="2"/>
  <c r="X54" i="2"/>
  <c r="Z54" i="2"/>
  <c r="D55" i="2"/>
  <c r="G55" i="2" s="1" a="1"/>
  <c r="G55" i="2" s="1"/>
  <c r="K55" i="2"/>
  <c r="M55" i="2"/>
  <c r="O55" i="2"/>
  <c r="S55" i="2"/>
  <c r="U55" i="2"/>
  <c r="X55" i="2"/>
  <c r="Z55" i="2"/>
  <c r="D56" i="2"/>
  <c r="K56" i="2"/>
  <c r="M56" i="2"/>
  <c r="O56" i="2"/>
  <c r="S56" i="2"/>
  <c r="U56" i="2"/>
  <c r="V56" i="2"/>
  <c r="X56" i="2"/>
  <c r="Z56" i="2"/>
  <c r="D57" i="2"/>
  <c r="H57" i="2" s="1"/>
  <c r="G57" i="2" a="1"/>
  <c r="G57" i="2" s="1"/>
  <c r="K57" i="2"/>
  <c r="M57" i="2"/>
  <c r="O57" i="2"/>
  <c r="S57" i="2"/>
  <c r="U57" i="2"/>
  <c r="X57" i="2"/>
  <c r="Z57" i="2"/>
  <c r="D58" i="2"/>
  <c r="G58" i="2" s="1" a="1"/>
  <c r="G58" i="2" s="1"/>
  <c r="H58" i="2"/>
  <c r="K58" i="2"/>
  <c r="M58" i="2"/>
  <c r="O58" i="2"/>
  <c r="S58" i="2"/>
  <c r="U58" i="2"/>
  <c r="V58" i="2" s="1"/>
  <c r="X58" i="2"/>
  <c r="Z58" i="2"/>
  <c r="D59" i="2"/>
  <c r="G59" i="2" s="1" a="1"/>
  <c r="G59" i="2" s="1"/>
  <c r="H59" i="2"/>
  <c r="K59" i="2"/>
  <c r="M59" i="2"/>
  <c r="O59" i="2"/>
  <c r="S59" i="2"/>
  <c r="U59" i="2"/>
  <c r="X59" i="2"/>
  <c r="Z59" i="2"/>
  <c r="D60" i="2"/>
  <c r="K60" i="2"/>
  <c r="M60" i="2"/>
  <c r="O60" i="2"/>
  <c r="S60" i="2"/>
  <c r="U60" i="2"/>
  <c r="V60" i="2" s="1"/>
  <c r="X60" i="2"/>
  <c r="Z60" i="2"/>
  <c r="D61" i="2"/>
  <c r="H61" i="2" s="1"/>
  <c r="K61" i="2"/>
  <c r="M61" i="2"/>
  <c r="O61" i="2"/>
  <c r="S61" i="2"/>
  <c r="U61" i="2"/>
  <c r="V61" i="2"/>
  <c r="X61" i="2"/>
  <c r="Z61" i="2"/>
  <c r="D62" i="2"/>
  <c r="H62" i="2" s="1"/>
  <c r="G62" i="2" a="1"/>
  <c r="G62" i="2" s="1"/>
  <c r="K62" i="2"/>
  <c r="M62" i="2"/>
  <c r="O62" i="2"/>
  <c r="S62" i="2"/>
  <c r="U62" i="2"/>
  <c r="X62" i="2"/>
  <c r="Z62" i="2"/>
  <c r="D63" i="2"/>
  <c r="G63" i="2" s="1" a="1"/>
  <c r="G63" i="2" s="1"/>
  <c r="K63" i="2"/>
  <c r="M63" i="2"/>
  <c r="O63" i="2"/>
  <c r="S63" i="2"/>
  <c r="U63" i="2"/>
  <c r="X63" i="2"/>
  <c r="Z63" i="2"/>
  <c r="D64" i="2"/>
  <c r="K64" i="2"/>
  <c r="M64" i="2"/>
  <c r="O64" i="2"/>
  <c r="S64" i="2"/>
  <c r="U64" i="2"/>
  <c r="V64" i="2"/>
  <c r="X64" i="2"/>
  <c r="Z64" i="2"/>
  <c r="D65" i="2"/>
  <c r="H65" i="2" s="1"/>
  <c r="G65" i="2" a="1"/>
  <c r="G65" i="2" s="1"/>
  <c r="K65" i="2"/>
  <c r="M65" i="2"/>
  <c r="O65" i="2"/>
  <c r="S65" i="2"/>
  <c r="U65" i="2"/>
  <c r="V65" i="2" s="1"/>
  <c r="X65" i="2"/>
  <c r="Z65" i="2"/>
  <c r="D66" i="2"/>
  <c r="G66" i="2" s="1" a="1"/>
  <c r="G66" i="2" s="1"/>
  <c r="H66" i="2"/>
  <c r="K66" i="2"/>
  <c r="M66" i="2"/>
  <c r="O66" i="2"/>
  <c r="S66" i="2"/>
  <c r="U66" i="2"/>
  <c r="V66" i="2" s="1"/>
  <c r="X66" i="2"/>
  <c r="Z66" i="2"/>
  <c r="D67" i="2"/>
  <c r="G67" i="2" s="1" a="1"/>
  <c r="G67" i="2" s="1"/>
  <c r="H67" i="2"/>
  <c r="K67" i="2"/>
  <c r="M67" i="2"/>
  <c r="O67" i="2"/>
  <c r="S67" i="2"/>
  <c r="U67" i="2"/>
  <c r="X67" i="2"/>
  <c r="Z67" i="2"/>
  <c r="D68" i="2"/>
  <c r="K68" i="2"/>
  <c r="M68" i="2"/>
  <c r="O68" i="2"/>
  <c r="S68" i="2"/>
  <c r="U68" i="2"/>
  <c r="X68" i="2"/>
  <c r="Z68" i="2"/>
  <c r="D69" i="2"/>
  <c r="H69" i="2" s="1"/>
  <c r="K69" i="2"/>
  <c r="M69" i="2"/>
  <c r="O69" i="2"/>
  <c r="S69" i="2"/>
  <c r="U69" i="2"/>
  <c r="V69" i="2"/>
  <c r="X69" i="2"/>
  <c r="Z69" i="2"/>
  <c r="D70" i="2"/>
  <c r="H70" i="2" s="1"/>
  <c r="G70" i="2" a="1"/>
  <c r="G70" i="2" s="1"/>
  <c r="K70" i="2"/>
  <c r="M70" i="2"/>
  <c r="O70" i="2"/>
  <c r="S70" i="2"/>
  <c r="U70" i="2"/>
  <c r="X70" i="2"/>
  <c r="Z70" i="2"/>
  <c r="D71" i="2"/>
  <c r="G71" i="2" s="1" a="1"/>
  <c r="G71" i="2" s="1"/>
  <c r="K71" i="2"/>
  <c r="M71" i="2"/>
  <c r="O71" i="2"/>
  <c r="S71" i="2"/>
  <c r="U71" i="2"/>
  <c r="X71" i="2"/>
  <c r="Z71" i="2"/>
  <c r="D72" i="2"/>
  <c r="K72" i="2"/>
  <c r="M72" i="2"/>
  <c r="O72" i="2"/>
  <c r="S72" i="2"/>
  <c r="U72" i="2"/>
  <c r="V72" i="2"/>
  <c r="X72" i="2"/>
  <c r="Z72" i="2"/>
  <c r="D73" i="2"/>
  <c r="H73" i="2" s="1"/>
  <c r="G73" i="2" a="1"/>
  <c r="G73" i="2" s="1"/>
  <c r="K73" i="2"/>
  <c r="M73" i="2"/>
  <c r="O73" i="2"/>
  <c r="S73" i="2"/>
  <c r="U73" i="2"/>
  <c r="X73" i="2"/>
  <c r="Z73" i="2"/>
  <c r="D74" i="2"/>
  <c r="G74" i="2" s="1" a="1"/>
  <c r="G74" i="2" s="1"/>
  <c r="H74" i="2"/>
  <c r="K74" i="2"/>
  <c r="M74" i="2"/>
  <c r="O74" i="2"/>
  <c r="S74" i="2"/>
  <c r="U74" i="2"/>
  <c r="V74" i="2" s="1"/>
  <c r="X74" i="2"/>
  <c r="Z74" i="2"/>
  <c r="D75" i="2"/>
  <c r="G75" i="2" s="1" a="1"/>
  <c r="G75" i="2" s="1"/>
  <c r="H75" i="2"/>
  <c r="K75" i="2"/>
  <c r="M75" i="2"/>
  <c r="O75" i="2"/>
  <c r="S75" i="2"/>
  <c r="U75" i="2"/>
  <c r="X75" i="2"/>
  <c r="Z75" i="2"/>
  <c r="D76" i="2"/>
  <c r="K76" i="2"/>
  <c r="M76" i="2"/>
  <c r="O76" i="2"/>
  <c r="S76" i="2"/>
  <c r="U76" i="2"/>
  <c r="X76" i="2"/>
  <c r="Z76" i="2"/>
  <c r="D77" i="2"/>
  <c r="H77" i="2" s="1"/>
  <c r="K77" i="2"/>
  <c r="M77" i="2"/>
  <c r="O77" i="2"/>
  <c r="S77" i="2"/>
  <c r="U77" i="2"/>
  <c r="V77" i="2"/>
  <c r="X77" i="2"/>
  <c r="Z77" i="2"/>
  <c r="D78" i="2"/>
  <c r="H78" i="2" s="1"/>
  <c r="G78" i="2" a="1"/>
  <c r="G78" i="2" s="1"/>
  <c r="K78" i="2"/>
  <c r="M78" i="2"/>
  <c r="O78" i="2"/>
  <c r="S78" i="2"/>
  <c r="U78" i="2"/>
  <c r="X78" i="2"/>
  <c r="Z78" i="2"/>
  <c r="D79" i="2"/>
  <c r="G79" i="2" s="1" a="1"/>
  <c r="G79" i="2" s="1"/>
  <c r="K79" i="2"/>
  <c r="M79" i="2"/>
  <c r="O79" i="2"/>
  <c r="S79" i="2"/>
  <c r="U79" i="2"/>
  <c r="X79" i="2"/>
  <c r="Z79" i="2"/>
  <c r="D80" i="2"/>
  <c r="K80" i="2"/>
  <c r="M80" i="2"/>
  <c r="O80" i="2"/>
  <c r="S80" i="2"/>
  <c r="U80" i="2"/>
  <c r="V80" i="2"/>
  <c r="X80" i="2"/>
  <c r="Z80" i="2"/>
  <c r="D81" i="2"/>
  <c r="H81" i="2" s="1"/>
  <c r="G81" i="2" a="1"/>
  <c r="G81" i="2" s="1"/>
  <c r="K81" i="2"/>
  <c r="M81" i="2"/>
  <c r="O81" i="2"/>
  <c r="S81" i="2"/>
  <c r="U81" i="2"/>
  <c r="X81" i="2"/>
  <c r="Z81" i="2"/>
  <c r="D82" i="2"/>
  <c r="G82" i="2" s="1" a="1"/>
  <c r="G82" i="2" s="1"/>
  <c r="H82" i="2"/>
  <c r="K82" i="2"/>
  <c r="M82" i="2"/>
  <c r="O82" i="2"/>
  <c r="S82" i="2"/>
  <c r="U82" i="2"/>
  <c r="V82" i="2" s="1"/>
  <c r="X82" i="2"/>
  <c r="Z82" i="2"/>
  <c r="D83" i="2"/>
  <c r="G83" i="2" s="1" a="1"/>
  <c r="G83" i="2" s="1"/>
  <c r="H83" i="2"/>
  <c r="K83" i="2"/>
  <c r="M83" i="2"/>
  <c r="O83" i="2"/>
  <c r="S83" i="2"/>
  <c r="V83" i="2" s="1"/>
  <c r="U83" i="2"/>
  <c r="X83" i="2"/>
  <c r="Z83" i="2"/>
  <c r="D84" i="2"/>
  <c r="K84" i="2"/>
  <c r="M84" i="2"/>
  <c r="O84" i="2"/>
  <c r="S84" i="2"/>
  <c r="U84" i="2"/>
  <c r="V84" i="2"/>
  <c r="X84" i="2"/>
  <c r="Z84" i="2"/>
  <c r="D85" i="2"/>
  <c r="H85" i="2" s="1"/>
  <c r="G85" i="2" a="1"/>
  <c r="G85" i="2" s="1"/>
  <c r="K85" i="2"/>
  <c r="M85" i="2"/>
  <c r="O85" i="2"/>
  <c r="S85" i="2"/>
  <c r="U85" i="2"/>
  <c r="X85" i="2"/>
  <c r="Z85" i="2"/>
  <c r="D86" i="2"/>
  <c r="K86" i="2"/>
  <c r="M86" i="2"/>
  <c r="O86" i="2"/>
  <c r="S86" i="2"/>
  <c r="U86" i="2"/>
  <c r="X86" i="2"/>
  <c r="Z86" i="2"/>
  <c r="D87" i="2"/>
  <c r="G87" i="2" s="1" a="1"/>
  <c r="G87" i="2" s="1"/>
  <c r="H87" i="2"/>
  <c r="K87" i="2"/>
  <c r="M87" i="2"/>
  <c r="O87" i="2"/>
  <c r="S87" i="2"/>
  <c r="U87" i="2"/>
  <c r="X87" i="2"/>
  <c r="Z87" i="2"/>
  <c r="D88" i="2"/>
  <c r="G88" i="2" s="1" a="1"/>
  <c r="G88" i="2" s="1"/>
  <c r="K88" i="2"/>
  <c r="M88" i="2"/>
  <c r="O88" i="2"/>
  <c r="S88" i="2"/>
  <c r="U88" i="2"/>
  <c r="X88" i="2"/>
  <c r="Z88" i="2"/>
  <c r="D89" i="2"/>
  <c r="G89" i="2" s="1" a="1"/>
  <c r="G89" i="2" s="1"/>
  <c r="K89" i="2"/>
  <c r="M89" i="2"/>
  <c r="O89" i="2"/>
  <c r="S89" i="2"/>
  <c r="U89" i="2"/>
  <c r="V89" i="2" s="1"/>
  <c r="X89" i="2"/>
  <c r="Z89" i="2"/>
  <c r="D90" i="2"/>
  <c r="G90" i="2" s="1" a="1"/>
  <c r="G90" i="2"/>
  <c r="K90" i="2"/>
  <c r="M90" i="2"/>
  <c r="O90" i="2"/>
  <c r="S90" i="2"/>
  <c r="U90" i="2"/>
  <c r="X90" i="2"/>
  <c r="Z90" i="2"/>
  <c r="D91" i="2"/>
  <c r="K91" i="2"/>
  <c r="M91" i="2"/>
  <c r="O91" i="2"/>
  <c r="S91" i="2"/>
  <c r="U91" i="2"/>
  <c r="X91" i="2"/>
  <c r="Z91" i="2"/>
  <c r="D92" i="2"/>
  <c r="G92" i="2" s="1" a="1"/>
  <c r="G92" i="2" s="1"/>
  <c r="K92" i="2"/>
  <c r="M92" i="2"/>
  <c r="O92" i="2"/>
  <c r="S92" i="2"/>
  <c r="U92" i="2"/>
  <c r="X92" i="2"/>
  <c r="Z92" i="2"/>
  <c r="D93" i="2"/>
  <c r="G93" i="2" s="1" a="1"/>
  <c r="G93" i="2" s="1"/>
  <c r="K93" i="2"/>
  <c r="M93" i="2"/>
  <c r="O93" i="2"/>
  <c r="S93" i="2"/>
  <c r="U93" i="2"/>
  <c r="V93" i="2" s="1"/>
  <c r="X93" i="2"/>
  <c r="Z93" i="2"/>
  <c r="D94" i="2"/>
  <c r="G94" i="2" s="1" a="1"/>
  <c r="G94" i="2"/>
  <c r="H94" i="2"/>
  <c r="K94" i="2"/>
  <c r="M94" i="2"/>
  <c r="O94" i="2"/>
  <c r="S94" i="2"/>
  <c r="U94" i="2"/>
  <c r="X94" i="2"/>
  <c r="Z94" i="2"/>
  <c r="D95" i="2"/>
  <c r="K95" i="2"/>
  <c r="M95" i="2"/>
  <c r="O95" i="2"/>
  <c r="S95" i="2"/>
  <c r="U95" i="2"/>
  <c r="X95" i="2"/>
  <c r="Z95" i="2"/>
  <c r="D96" i="2"/>
  <c r="G96" i="2" s="1" a="1"/>
  <c r="G96" i="2" s="1"/>
  <c r="K96" i="2"/>
  <c r="M96" i="2"/>
  <c r="O96" i="2"/>
  <c r="S96" i="2"/>
  <c r="U96" i="2"/>
  <c r="X96" i="2"/>
  <c r="Z96" i="2"/>
  <c r="D97" i="2"/>
  <c r="G97" i="2" s="1" a="1"/>
  <c r="G97" i="2" s="1"/>
  <c r="K97" i="2"/>
  <c r="M97" i="2"/>
  <c r="O97" i="2"/>
  <c r="S97" i="2"/>
  <c r="U97" i="2"/>
  <c r="X97" i="2"/>
  <c r="Z97" i="2"/>
  <c r="D98" i="2"/>
  <c r="G98" i="2" s="1" a="1"/>
  <c r="G98" i="2" s="1"/>
  <c r="K98" i="2"/>
  <c r="M98" i="2"/>
  <c r="O98" i="2"/>
  <c r="S98" i="2"/>
  <c r="U98" i="2"/>
  <c r="X98" i="2"/>
  <c r="Z98" i="2"/>
  <c r="D99" i="2"/>
  <c r="G99" i="2" s="1" a="1"/>
  <c r="G99" i="2" s="1"/>
  <c r="H99" i="2"/>
  <c r="K99" i="2"/>
  <c r="M99" i="2"/>
  <c r="O99" i="2"/>
  <c r="S99" i="2"/>
  <c r="U99" i="2"/>
  <c r="X99" i="2"/>
  <c r="Z99" i="2"/>
  <c r="D100" i="2"/>
  <c r="G100" i="2" s="1" a="1"/>
  <c r="G100" i="2" s="1"/>
  <c r="H100" i="2"/>
  <c r="K100" i="2"/>
  <c r="M100" i="2"/>
  <c r="O100" i="2"/>
  <c r="S100" i="2"/>
  <c r="U100" i="2"/>
  <c r="X100" i="2"/>
  <c r="Z100" i="2"/>
  <c r="D101" i="2"/>
  <c r="G101" i="2" s="1" a="1"/>
  <c r="G101" i="2" s="1"/>
  <c r="K101" i="2"/>
  <c r="M101" i="2"/>
  <c r="O101" i="2"/>
  <c r="S101" i="2"/>
  <c r="U101" i="2"/>
  <c r="X101" i="2"/>
  <c r="Z101" i="2"/>
  <c r="D102" i="2"/>
  <c r="K102" i="2"/>
  <c r="M102" i="2"/>
  <c r="O102" i="2"/>
  <c r="S102" i="2"/>
  <c r="U102" i="2"/>
  <c r="X102" i="2"/>
  <c r="Z102" i="2"/>
  <c r="D103" i="2"/>
  <c r="G103" i="2" s="1" a="1"/>
  <c r="G103" i="2" s="1"/>
  <c r="H103" i="2"/>
  <c r="K103" i="2"/>
  <c r="M103" i="2"/>
  <c r="O103" i="2"/>
  <c r="S103" i="2"/>
  <c r="U103" i="2"/>
  <c r="X103" i="2"/>
  <c r="Z103" i="2"/>
  <c r="D104" i="2"/>
  <c r="G104" i="2" s="1" a="1"/>
  <c r="G104" i="2" s="1"/>
  <c r="K104" i="2"/>
  <c r="M104" i="2"/>
  <c r="O104" i="2"/>
  <c r="S104" i="2"/>
  <c r="U104" i="2"/>
  <c r="X104" i="2"/>
  <c r="Z104" i="2"/>
  <c r="D105" i="2"/>
  <c r="G105" i="2" s="1" a="1"/>
  <c r="G105" i="2" s="1"/>
  <c r="K105" i="2"/>
  <c r="M105" i="2"/>
  <c r="O105" i="2"/>
  <c r="S105" i="2"/>
  <c r="U105" i="2"/>
  <c r="V105" i="2" s="1"/>
  <c r="X105" i="2"/>
  <c r="Z105" i="2"/>
  <c r="D106" i="2"/>
  <c r="G106" i="2" s="1" a="1"/>
  <c r="G106" i="2"/>
  <c r="K106" i="2"/>
  <c r="M106" i="2"/>
  <c r="O106" i="2"/>
  <c r="S106" i="2"/>
  <c r="U106" i="2"/>
  <c r="X106" i="2"/>
  <c r="Z106" i="2"/>
  <c r="D107" i="2"/>
  <c r="K107" i="2"/>
  <c r="M107" i="2"/>
  <c r="O107" i="2"/>
  <c r="S107" i="2"/>
  <c r="U107" i="2"/>
  <c r="X107" i="2"/>
  <c r="Z107" i="2"/>
  <c r="D108" i="2"/>
  <c r="G108" i="2" s="1" a="1"/>
  <c r="G108" i="2" s="1"/>
  <c r="K108" i="2"/>
  <c r="M108" i="2"/>
  <c r="O108" i="2"/>
  <c r="S108" i="2"/>
  <c r="U108" i="2"/>
  <c r="X108" i="2"/>
  <c r="Z108" i="2"/>
  <c r="D109" i="2"/>
  <c r="K109" i="2"/>
  <c r="M109" i="2"/>
  <c r="O109" i="2"/>
  <c r="S109" i="2"/>
  <c r="U109" i="2"/>
  <c r="V109" i="2" s="1"/>
  <c r="X109" i="2"/>
  <c r="Z109" i="2"/>
  <c r="D110" i="2"/>
  <c r="G110" i="2" s="1" a="1"/>
  <c r="G110" i="2"/>
  <c r="H110" i="2"/>
  <c r="K110" i="2"/>
  <c r="M110" i="2"/>
  <c r="O110" i="2"/>
  <c r="S110" i="2"/>
  <c r="U110" i="2"/>
  <c r="X110" i="2"/>
  <c r="Z110" i="2"/>
  <c r="D111" i="2"/>
  <c r="K111" i="2"/>
  <c r="M111" i="2"/>
  <c r="O111" i="2"/>
  <c r="S111" i="2"/>
  <c r="U111" i="2"/>
  <c r="X111" i="2"/>
  <c r="Z111" i="2"/>
  <c r="D112" i="2"/>
  <c r="K112" i="2"/>
  <c r="M112" i="2"/>
  <c r="O112" i="2"/>
  <c r="S112" i="2"/>
  <c r="U112" i="2"/>
  <c r="X112" i="2"/>
  <c r="Z112" i="2"/>
  <c r="D113" i="2"/>
  <c r="G113" i="2" s="1" a="1"/>
  <c r="G113" i="2" s="1"/>
  <c r="K113" i="2"/>
  <c r="M113" i="2"/>
  <c r="O113" i="2"/>
  <c r="S113" i="2"/>
  <c r="U113" i="2"/>
  <c r="X113" i="2"/>
  <c r="Z113" i="2"/>
  <c r="D114" i="2"/>
  <c r="G114" i="2" s="1" a="1"/>
  <c r="G114" i="2" s="1"/>
  <c r="K114" i="2"/>
  <c r="M114" i="2"/>
  <c r="O114" i="2"/>
  <c r="S114" i="2"/>
  <c r="U114" i="2"/>
  <c r="X114" i="2"/>
  <c r="Z114" i="2"/>
  <c r="D115" i="2"/>
  <c r="G115" i="2" s="1" a="1"/>
  <c r="G115" i="2" s="1"/>
  <c r="H115" i="2"/>
  <c r="K115" i="2"/>
  <c r="M115" i="2"/>
  <c r="O115" i="2"/>
  <c r="S115" i="2"/>
  <c r="U115" i="2"/>
  <c r="X115" i="2"/>
  <c r="Z115" i="2"/>
  <c r="D116" i="2"/>
  <c r="G116" i="2" s="1" a="1"/>
  <c r="G116" i="2" s="1"/>
  <c r="K116" i="2"/>
  <c r="M116" i="2"/>
  <c r="O116" i="2"/>
  <c r="S116" i="2"/>
  <c r="U116" i="2"/>
  <c r="X116" i="2"/>
  <c r="Z116" i="2"/>
  <c r="D117" i="2"/>
  <c r="K117" i="2"/>
  <c r="M117" i="2"/>
  <c r="O117" i="2"/>
  <c r="S117" i="2"/>
  <c r="U117" i="2"/>
  <c r="V117" i="2" s="1"/>
  <c r="X117" i="2"/>
  <c r="Z117" i="2"/>
  <c r="D118" i="2"/>
  <c r="K118" i="2"/>
  <c r="M118" i="2"/>
  <c r="O118" i="2"/>
  <c r="S118" i="2"/>
  <c r="U118" i="2"/>
  <c r="X118" i="2"/>
  <c r="Z118" i="2"/>
  <c r="D119" i="2"/>
  <c r="G119" i="2" s="1" a="1"/>
  <c r="G119" i="2" s="1"/>
  <c r="H119" i="2"/>
  <c r="K119" i="2"/>
  <c r="M119" i="2"/>
  <c r="O119" i="2"/>
  <c r="S119" i="2"/>
  <c r="U119" i="2"/>
  <c r="X119" i="2"/>
  <c r="Z119" i="2"/>
  <c r="D120" i="2"/>
  <c r="G120" i="2" s="1" a="1"/>
  <c r="G120" i="2" s="1"/>
  <c r="K120" i="2"/>
  <c r="M120" i="2"/>
  <c r="O120" i="2"/>
  <c r="S120" i="2"/>
  <c r="U120" i="2"/>
  <c r="X120" i="2"/>
  <c r="Z120" i="2"/>
  <c r="D121" i="2"/>
  <c r="K121" i="2"/>
  <c r="M121" i="2"/>
  <c r="O121" i="2"/>
  <c r="S121" i="2"/>
  <c r="U121" i="2"/>
  <c r="V121" i="2" s="1"/>
  <c r="X121" i="2"/>
  <c r="Z121" i="2"/>
  <c r="D122" i="2"/>
  <c r="G122" i="2" s="1" a="1"/>
  <c r="G122" i="2"/>
  <c r="K122" i="2"/>
  <c r="M122" i="2"/>
  <c r="O122" i="2"/>
  <c r="S122" i="2"/>
  <c r="U122" i="2"/>
  <c r="X122" i="2"/>
  <c r="Z122" i="2"/>
  <c r="D123" i="2"/>
  <c r="G123" i="2" s="1" a="1"/>
  <c r="G123" i="2" s="1"/>
  <c r="K123" i="2"/>
  <c r="M123" i="2"/>
  <c r="O123" i="2"/>
  <c r="S123" i="2"/>
  <c r="U123" i="2"/>
  <c r="X123" i="2"/>
  <c r="Z123" i="2"/>
  <c r="D124" i="2"/>
  <c r="K124" i="2"/>
  <c r="M124" i="2"/>
  <c r="O124" i="2"/>
  <c r="S124" i="2"/>
  <c r="U124" i="2"/>
  <c r="X124" i="2"/>
  <c r="Z124" i="2"/>
  <c r="D125" i="2"/>
  <c r="K125" i="2"/>
  <c r="M125" i="2"/>
  <c r="O125" i="2"/>
  <c r="S125" i="2"/>
  <c r="U125" i="2"/>
  <c r="V125" i="2" s="1"/>
  <c r="X125" i="2"/>
  <c r="Z125" i="2"/>
  <c r="D126" i="2"/>
  <c r="G126" i="2" s="1" a="1"/>
  <c r="G126" i="2"/>
  <c r="H126" i="2"/>
  <c r="K126" i="2"/>
  <c r="M126" i="2"/>
  <c r="O126" i="2"/>
  <c r="S126" i="2"/>
  <c r="U126" i="2"/>
  <c r="X126" i="2"/>
  <c r="Z126" i="2"/>
  <c r="D127" i="2"/>
  <c r="G127" i="2" s="1" a="1"/>
  <c r="G127" i="2" s="1"/>
  <c r="H127" i="2"/>
  <c r="K127" i="2"/>
  <c r="M127" i="2"/>
  <c r="O127" i="2"/>
  <c r="S127" i="2"/>
  <c r="U127" i="2"/>
  <c r="X127" i="2"/>
  <c r="Z127" i="2"/>
  <c r="D128" i="2"/>
  <c r="K128" i="2"/>
  <c r="M128" i="2"/>
  <c r="O128" i="2"/>
  <c r="S128" i="2"/>
  <c r="U128" i="2"/>
  <c r="X128" i="2"/>
  <c r="Z128" i="2"/>
  <c r="D129" i="2"/>
  <c r="K129" i="2"/>
  <c r="M129" i="2"/>
  <c r="O129" i="2"/>
  <c r="S129" i="2"/>
  <c r="U129" i="2"/>
  <c r="V129" i="2" s="1"/>
  <c r="X129" i="2"/>
  <c r="Z129" i="2"/>
  <c r="D130" i="2"/>
  <c r="G130" i="2" s="1" a="1"/>
  <c r="G130" i="2"/>
  <c r="K130" i="2"/>
  <c r="M130" i="2"/>
  <c r="O130" i="2"/>
  <c r="S130" i="2"/>
  <c r="U130" i="2"/>
  <c r="X130" i="2"/>
  <c r="Z130" i="2"/>
  <c r="D131" i="2"/>
  <c r="G131" i="2" s="1" a="1"/>
  <c r="G131" i="2" s="1"/>
  <c r="H131" i="2"/>
  <c r="K131" i="2"/>
  <c r="M131" i="2"/>
  <c r="O131" i="2"/>
  <c r="S131" i="2"/>
  <c r="U131" i="2"/>
  <c r="X131" i="2"/>
  <c r="Z131" i="2"/>
  <c r="D132" i="2"/>
  <c r="K132" i="2"/>
  <c r="M132" i="2"/>
  <c r="O132" i="2"/>
  <c r="S132" i="2"/>
  <c r="U132" i="2"/>
  <c r="X132" i="2"/>
  <c r="Z132" i="2"/>
  <c r="D133" i="2"/>
  <c r="K133" i="2"/>
  <c r="M133" i="2"/>
  <c r="O133" i="2"/>
  <c r="S133" i="2"/>
  <c r="U133" i="2"/>
  <c r="X133" i="2"/>
  <c r="Z133" i="2"/>
  <c r="D134" i="2"/>
  <c r="G134" i="2" s="1" a="1"/>
  <c r="G134" i="2" s="1"/>
  <c r="H134" i="2"/>
  <c r="K134" i="2"/>
  <c r="M134" i="2"/>
  <c r="O134" i="2"/>
  <c r="S134" i="2"/>
  <c r="U134" i="2"/>
  <c r="X134" i="2"/>
  <c r="Z134" i="2"/>
  <c r="D135" i="2"/>
  <c r="G135" i="2" s="1" a="1"/>
  <c r="G135" i="2" s="1"/>
  <c r="K135" i="2"/>
  <c r="M135" i="2"/>
  <c r="O135" i="2"/>
  <c r="S135" i="2"/>
  <c r="U135" i="2"/>
  <c r="X135" i="2"/>
  <c r="Z135" i="2"/>
  <c r="D136" i="2"/>
  <c r="G136" i="2" s="1" a="1"/>
  <c r="G136" i="2" s="1"/>
  <c r="H136" i="2"/>
  <c r="K136" i="2"/>
  <c r="M136" i="2"/>
  <c r="O136" i="2"/>
  <c r="S136" i="2"/>
  <c r="U136" i="2"/>
  <c r="X136" i="2"/>
  <c r="Z136" i="2"/>
  <c r="D137" i="2"/>
  <c r="K137" i="2"/>
  <c r="M137" i="2"/>
  <c r="O137" i="2"/>
  <c r="S137" i="2"/>
  <c r="U137" i="2"/>
  <c r="X137" i="2"/>
  <c r="Z137" i="2"/>
  <c r="D138" i="2"/>
  <c r="G138" i="2" s="1" a="1"/>
  <c r="G138" i="2" s="1"/>
  <c r="K138" i="2"/>
  <c r="M138" i="2"/>
  <c r="O138" i="2"/>
  <c r="S138" i="2"/>
  <c r="U138" i="2"/>
  <c r="X138" i="2"/>
  <c r="Z138" i="2"/>
  <c r="D139" i="2"/>
  <c r="G139" i="2" s="1" a="1"/>
  <c r="G139" i="2" s="1"/>
  <c r="H139" i="2"/>
  <c r="K139" i="2"/>
  <c r="M139" i="2"/>
  <c r="O139" i="2"/>
  <c r="S139" i="2"/>
  <c r="U139" i="2"/>
  <c r="V139" i="2" s="1"/>
  <c r="X139" i="2"/>
  <c r="Z139" i="2"/>
  <c r="D140" i="2"/>
  <c r="H140" i="2" s="1"/>
  <c r="G140" i="2" a="1"/>
  <c r="G140" i="2" s="1"/>
  <c r="K140" i="2"/>
  <c r="M140" i="2"/>
  <c r="O140" i="2"/>
  <c r="S140" i="2"/>
  <c r="U140" i="2"/>
  <c r="X140" i="2"/>
  <c r="Z140" i="2"/>
  <c r="D141" i="2"/>
  <c r="K141" i="2"/>
  <c r="M141" i="2"/>
  <c r="O141" i="2"/>
  <c r="S141" i="2"/>
  <c r="U141" i="2"/>
  <c r="V141" i="2" s="1"/>
  <c r="X141" i="2"/>
  <c r="Z141" i="2"/>
  <c r="D142" i="2"/>
  <c r="K142" i="2"/>
  <c r="M142" i="2"/>
  <c r="O142" i="2"/>
  <c r="S142" i="2"/>
  <c r="U142" i="2"/>
  <c r="V142" i="2" s="1"/>
  <c r="X142" i="2"/>
  <c r="Z142" i="2"/>
  <c r="D143" i="2"/>
  <c r="H143" i="2" s="1"/>
  <c r="K143" i="2"/>
  <c r="M143" i="2"/>
  <c r="O143" i="2"/>
  <c r="S143" i="2"/>
  <c r="U143" i="2"/>
  <c r="V143" i="2" s="1"/>
  <c r="X143" i="2"/>
  <c r="Z143" i="2"/>
  <c r="D144" i="2"/>
  <c r="H144" i="2" s="1"/>
  <c r="K144" i="2"/>
  <c r="M144" i="2"/>
  <c r="O144" i="2"/>
  <c r="S144" i="2"/>
  <c r="U144" i="2"/>
  <c r="V144" i="2" s="1"/>
  <c r="X144" i="2"/>
  <c r="Z144" i="2"/>
  <c r="D145" i="2"/>
  <c r="K145" i="2"/>
  <c r="M145" i="2"/>
  <c r="O145" i="2"/>
  <c r="S145" i="2"/>
  <c r="U145" i="2"/>
  <c r="X145" i="2"/>
  <c r="Z145" i="2"/>
  <c r="D146" i="2"/>
  <c r="K146" i="2"/>
  <c r="M146" i="2"/>
  <c r="O146" i="2"/>
  <c r="S146" i="2"/>
  <c r="U146" i="2"/>
  <c r="V146" i="2"/>
  <c r="X146" i="2"/>
  <c r="Z146" i="2"/>
  <c r="D147" i="2"/>
  <c r="H147" i="2" s="1"/>
  <c r="G147" i="2" a="1"/>
  <c r="G147" i="2" s="1"/>
  <c r="K147" i="2"/>
  <c r="M147" i="2"/>
  <c r="O147" i="2"/>
  <c r="S147" i="2"/>
  <c r="U147" i="2"/>
  <c r="V147" i="2" s="1"/>
  <c r="X147" i="2"/>
  <c r="Z147" i="2"/>
  <c r="D148" i="2"/>
  <c r="K148" i="2"/>
  <c r="M148" i="2"/>
  <c r="O148" i="2"/>
  <c r="S148" i="2"/>
  <c r="U148" i="2"/>
  <c r="V148" i="2"/>
  <c r="X148" i="2"/>
  <c r="Z148" i="2"/>
  <c r="D149" i="2"/>
  <c r="H149" i="2" s="1"/>
  <c r="G149" i="2" a="1"/>
  <c r="G149" i="2"/>
  <c r="K149" i="2"/>
  <c r="M149" i="2"/>
  <c r="O149" i="2"/>
  <c r="S149" i="2"/>
  <c r="U149" i="2"/>
  <c r="X149" i="2"/>
  <c r="Z149" i="2"/>
  <c r="D150" i="2"/>
  <c r="K150" i="2"/>
  <c r="M150" i="2"/>
  <c r="O150" i="2"/>
  <c r="S150" i="2"/>
  <c r="U150" i="2"/>
  <c r="X150" i="2"/>
  <c r="Z150" i="2"/>
  <c r="D151" i="2"/>
  <c r="H151" i="2" s="1"/>
  <c r="K151" i="2"/>
  <c r="M151" i="2"/>
  <c r="O151" i="2"/>
  <c r="S151" i="2"/>
  <c r="U151" i="2"/>
  <c r="X151" i="2"/>
  <c r="Z151" i="2"/>
  <c r="D152" i="2"/>
  <c r="H152" i="2" s="1"/>
  <c r="K152" i="2"/>
  <c r="M152" i="2"/>
  <c r="O152" i="2"/>
  <c r="S152" i="2"/>
  <c r="U152" i="2"/>
  <c r="X152" i="2"/>
  <c r="Z152" i="2"/>
  <c r="D153" i="2"/>
  <c r="K153" i="2"/>
  <c r="M153" i="2"/>
  <c r="O153" i="2"/>
  <c r="S153" i="2"/>
  <c r="U153" i="2"/>
  <c r="V153" i="2" s="1"/>
  <c r="X153" i="2"/>
  <c r="Z153" i="2"/>
  <c r="D154" i="2"/>
  <c r="K154" i="2"/>
  <c r="M154" i="2"/>
  <c r="O154" i="2"/>
  <c r="S154" i="2"/>
  <c r="U154" i="2"/>
  <c r="V154" i="2"/>
  <c r="X154" i="2"/>
  <c r="Z154" i="2"/>
  <c r="D155" i="2"/>
  <c r="H155" i="2" s="1"/>
  <c r="G155" i="2" a="1"/>
  <c r="G155" i="2" s="1"/>
  <c r="K155" i="2"/>
  <c r="M155" i="2"/>
  <c r="O155" i="2"/>
  <c r="S155" i="2"/>
  <c r="U155" i="2"/>
  <c r="X155" i="2"/>
  <c r="Z155" i="2"/>
  <c r="D156" i="2"/>
  <c r="K156" i="2"/>
  <c r="M156" i="2"/>
  <c r="O156" i="2"/>
  <c r="S156" i="2"/>
  <c r="U156" i="2"/>
  <c r="V156" i="2"/>
  <c r="X156" i="2"/>
  <c r="Z156" i="2"/>
  <c r="D157" i="2"/>
  <c r="H157" i="2" s="1"/>
  <c r="G157" i="2" a="1"/>
  <c r="G157" i="2" s="1"/>
  <c r="K157" i="2"/>
  <c r="M157" i="2"/>
  <c r="O157" i="2"/>
  <c r="S157" i="2"/>
  <c r="U157" i="2"/>
  <c r="X157" i="2"/>
  <c r="Z157" i="2"/>
  <c r="D158" i="2"/>
  <c r="K158" i="2"/>
  <c r="M158" i="2"/>
  <c r="O158" i="2"/>
  <c r="S158" i="2"/>
  <c r="U158" i="2"/>
  <c r="X158" i="2"/>
  <c r="Z158" i="2"/>
  <c r="D159" i="2"/>
  <c r="H159" i="2" s="1"/>
  <c r="K159" i="2"/>
  <c r="M159" i="2"/>
  <c r="O159" i="2"/>
  <c r="S159" i="2"/>
  <c r="U159" i="2"/>
  <c r="X159" i="2"/>
  <c r="Z159" i="2"/>
  <c r="D160" i="2"/>
  <c r="K160" i="2"/>
  <c r="M160" i="2"/>
  <c r="O160" i="2"/>
  <c r="S160" i="2"/>
  <c r="U160" i="2"/>
  <c r="V160" i="2"/>
  <c r="X160" i="2"/>
  <c r="Z160" i="2"/>
  <c r="D161" i="2"/>
  <c r="H161" i="2" s="1"/>
  <c r="G161" i="2" a="1"/>
  <c r="G161" i="2" s="1"/>
  <c r="K161" i="2"/>
  <c r="M161" i="2"/>
  <c r="O161" i="2"/>
  <c r="S161" i="2"/>
  <c r="U161" i="2"/>
  <c r="V161" i="2" s="1"/>
  <c r="X161" i="2"/>
  <c r="Z161" i="2"/>
  <c r="D162" i="2"/>
  <c r="K162" i="2"/>
  <c r="M162" i="2"/>
  <c r="O162" i="2"/>
  <c r="S162" i="2"/>
  <c r="U162" i="2"/>
  <c r="V162" i="2" s="1"/>
  <c r="X162" i="2"/>
  <c r="Z162" i="2"/>
  <c r="D163" i="2"/>
  <c r="K163" i="2"/>
  <c r="M163" i="2"/>
  <c r="O163" i="2"/>
  <c r="S163" i="2"/>
  <c r="U163" i="2"/>
  <c r="V163" i="2"/>
  <c r="X163" i="2"/>
  <c r="Z163" i="2"/>
  <c r="D164" i="2"/>
  <c r="H164" i="2" s="1"/>
  <c r="G164" i="2" a="1"/>
  <c r="G164" i="2" s="1"/>
  <c r="K164" i="2"/>
  <c r="M164" i="2"/>
  <c r="O164" i="2"/>
  <c r="S164" i="2"/>
  <c r="U164" i="2"/>
  <c r="V164" i="2" s="1"/>
  <c r="X164" i="2"/>
  <c r="Z164" i="2"/>
  <c r="D165" i="2"/>
  <c r="K165" i="2"/>
  <c r="M165" i="2"/>
  <c r="O165" i="2"/>
  <c r="S165" i="2"/>
  <c r="U165" i="2"/>
  <c r="V165" i="2" s="1"/>
  <c r="X165" i="2"/>
  <c r="Z165" i="2"/>
  <c r="D166" i="2"/>
  <c r="K166" i="2"/>
  <c r="M166" i="2"/>
  <c r="O166" i="2"/>
  <c r="S166" i="2"/>
  <c r="U166" i="2"/>
  <c r="V166" i="2" s="1"/>
  <c r="X166" i="2"/>
  <c r="Z166" i="2"/>
  <c r="D167" i="2"/>
  <c r="K167" i="2"/>
  <c r="M167" i="2"/>
  <c r="O167" i="2"/>
  <c r="S167" i="2"/>
  <c r="U167" i="2"/>
  <c r="V167" i="2" s="1"/>
  <c r="X167" i="2"/>
  <c r="Z167" i="2"/>
  <c r="D168" i="2"/>
  <c r="H168" i="2" s="1"/>
  <c r="K168" i="2"/>
  <c r="M168" i="2"/>
  <c r="O168" i="2"/>
  <c r="S168" i="2"/>
  <c r="U168" i="2"/>
  <c r="V168" i="2" s="1"/>
  <c r="X168" i="2"/>
  <c r="Z168" i="2"/>
  <c r="D169" i="2"/>
  <c r="K169" i="2"/>
  <c r="M169" i="2"/>
  <c r="O169" i="2"/>
  <c r="S169" i="2"/>
  <c r="U169" i="2"/>
  <c r="V169" i="2" s="1"/>
  <c r="X169" i="2"/>
  <c r="Z169" i="2"/>
  <c r="D170" i="2"/>
  <c r="K170" i="2"/>
  <c r="M170" i="2"/>
  <c r="O170" i="2"/>
  <c r="S170" i="2"/>
  <c r="U170" i="2"/>
  <c r="V170" i="2" s="1"/>
  <c r="X170" i="2"/>
  <c r="Z170" i="2"/>
  <c r="D171" i="2"/>
  <c r="K171" i="2"/>
  <c r="M171" i="2"/>
  <c r="O171" i="2"/>
  <c r="S171" i="2"/>
  <c r="U171" i="2"/>
  <c r="V171" i="2" s="1"/>
  <c r="X171" i="2"/>
  <c r="Z171" i="2"/>
  <c r="D172" i="2"/>
  <c r="K172" i="2"/>
  <c r="M172" i="2"/>
  <c r="O172" i="2"/>
  <c r="S172" i="2"/>
  <c r="U172" i="2"/>
  <c r="V172" i="2" s="1"/>
  <c r="X172" i="2"/>
  <c r="Z172" i="2"/>
  <c r="D173" i="2"/>
  <c r="K173" i="2"/>
  <c r="M173" i="2"/>
  <c r="O173" i="2"/>
  <c r="S173" i="2"/>
  <c r="U173" i="2"/>
  <c r="X173" i="2"/>
  <c r="Z173" i="2"/>
  <c r="D174" i="2"/>
  <c r="K174" i="2"/>
  <c r="M174" i="2"/>
  <c r="O174" i="2"/>
  <c r="S174" i="2"/>
  <c r="U174" i="2"/>
  <c r="X174" i="2"/>
  <c r="Z174" i="2"/>
  <c r="D175" i="2"/>
  <c r="K175" i="2"/>
  <c r="M175" i="2"/>
  <c r="O175" i="2"/>
  <c r="S175" i="2"/>
  <c r="U175" i="2"/>
  <c r="X175" i="2"/>
  <c r="Z175" i="2"/>
  <c r="D176" i="2"/>
  <c r="K176" i="2"/>
  <c r="M176" i="2"/>
  <c r="O176" i="2"/>
  <c r="S176" i="2"/>
  <c r="V176" i="2" s="1"/>
  <c r="U176" i="2"/>
  <c r="X176" i="2"/>
  <c r="Z176" i="2"/>
  <c r="D177" i="2"/>
  <c r="H177" i="2" s="1"/>
  <c r="G177" i="2" a="1"/>
  <c r="G177" i="2" s="1"/>
  <c r="K177" i="2"/>
  <c r="M177" i="2"/>
  <c r="O177" i="2"/>
  <c r="S177" i="2"/>
  <c r="U177" i="2"/>
  <c r="X177" i="2"/>
  <c r="Z177" i="2"/>
  <c r="D178" i="2"/>
  <c r="K178" i="2"/>
  <c r="M178" i="2"/>
  <c r="O178" i="2"/>
  <c r="S178" i="2"/>
  <c r="U178" i="2"/>
  <c r="V178" i="2"/>
  <c r="X178" i="2"/>
  <c r="Z178" i="2"/>
  <c r="D179" i="2"/>
  <c r="H179" i="2" s="1"/>
  <c r="G179" i="2" a="1"/>
  <c r="G179" i="2" s="1"/>
  <c r="K179" i="2"/>
  <c r="M179" i="2"/>
  <c r="O179" i="2"/>
  <c r="S179" i="2"/>
  <c r="V179" i="2" s="1"/>
  <c r="U179" i="2"/>
  <c r="X179" i="2"/>
  <c r="Z179" i="2"/>
  <c r="D180" i="2"/>
  <c r="H180" i="2" s="1"/>
  <c r="G180" i="2" a="1"/>
  <c r="G180" i="2" s="1"/>
  <c r="K180" i="2"/>
  <c r="M180" i="2"/>
  <c r="O180" i="2"/>
  <c r="S180" i="2"/>
  <c r="U180" i="2"/>
  <c r="V180" i="2"/>
  <c r="X180" i="2"/>
  <c r="Z180" i="2"/>
  <c r="D181" i="2"/>
  <c r="H181" i="2" s="1"/>
  <c r="G181" i="2" a="1"/>
  <c r="G181" i="2" s="1"/>
  <c r="K181" i="2"/>
  <c r="M181" i="2"/>
  <c r="O181" i="2"/>
  <c r="S181" i="2"/>
  <c r="U181" i="2"/>
  <c r="V181" i="2" s="1"/>
  <c r="X181" i="2"/>
  <c r="Z181" i="2"/>
  <c r="D182" i="2"/>
  <c r="K182" i="2"/>
  <c r="M182" i="2"/>
  <c r="O182" i="2"/>
  <c r="S182" i="2"/>
  <c r="U182" i="2"/>
  <c r="V182" i="2" s="1"/>
  <c r="X182" i="2"/>
  <c r="Z182" i="2"/>
  <c r="D183" i="2"/>
  <c r="K183" i="2"/>
  <c r="M183" i="2"/>
  <c r="O183" i="2"/>
  <c r="S183" i="2"/>
  <c r="U183" i="2"/>
  <c r="V183" i="2" s="1"/>
  <c r="X183" i="2"/>
  <c r="Z183" i="2"/>
  <c r="D184" i="2"/>
  <c r="K184" i="2"/>
  <c r="M184" i="2"/>
  <c r="O184" i="2"/>
  <c r="S184" i="2"/>
  <c r="U184" i="2"/>
  <c r="V184" i="2" s="1"/>
  <c r="X184" i="2"/>
  <c r="Z184" i="2"/>
  <c r="D185" i="2"/>
  <c r="K185" i="2"/>
  <c r="M185" i="2"/>
  <c r="O185" i="2"/>
  <c r="S185" i="2"/>
  <c r="U185" i="2"/>
  <c r="V185" i="2" s="1"/>
  <c r="X185" i="2"/>
  <c r="Z185" i="2"/>
  <c r="D186" i="2"/>
  <c r="K186" i="2"/>
  <c r="M186" i="2"/>
  <c r="O186" i="2"/>
  <c r="S186" i="2"/>
  <c r="U186" i="2"/>
  <c r="V186" i="2" s="1"/>
  <c r="X186" i="2"/>
  <c r="Z186" i="2"/>
  <c r="D187" i="2"/>
  <c r="K187" i="2"/>
  <c r="M187" i="2"/>
  <c r="O187" i="2"/>
  <c r="S187" i="2"/>
  <c r="U187" i="2"/>
  <c r="V187" i="2" s="1"/>
  <c r="X187" i="2"/>
  <c r="Z187" i="2"/>
  <c r="D188" i="2"/>
  <c r="K188" i="2"/>
  <c r="M188" i="2"/>
  <c r="O188" i="2"/>
  <c r="S188" i="2"/>
  <c r="U188" i="2"/>
  <c r="V188" i="2" s="1"/>
  <c r="X188" i="2"/>
  <c r="Z188" i="2"/>
  <c r="D189" i="2"/>
  <c r="K189" i="2"/>
  <c r="M189" i="2"/>
  <c r="O189" i="2"/>
  <c r="S189" i="2"/>
  <c r="U189" i="2"/>
  <c r="X189" i="2"/>
  <c r="Z189" i="2"/>
  <c r="D190" i="2"/>
  <c r="K190" i="2"/>
  <c r="M190" i="2"/>
  <c r="O190" i="2"/>
  <c r="S190" i="2"/>
  <c r="U190" i="2"/>
  <c r="X190" i="2"/>
  <c r="Z190" i="2"/>
  <c r="D191" i="2"/>
  <c r="K191" i="2"/>
  <c r="M191" i="2"/>
  <c r="O191" i="2"/>
  <c r="S191" i="2"/>
  <c r="U191" i="2"/>
  <c r="X191" i="2"/>
  <c r="Z191" i="2"/>
  <c r="D192" i="2"/>
  <c r="K192" i="2"/>
  <c r="M192" i="2"/>
  <c r="O192" i="2"/>
  <c r="S192" i="2"/>
  <c r="U192" i="2"/>
  <c r="V192" i="2"/>
  <c r="X192" i="2"/>
  <c r="Z192" i="2"/>
  <c r="D193" i="2"/>
  <c r="H193" i="2" s="1"/>
  <c r="G193" i="2" a="1"/>
  <c r="G193" i="2" s="1"/>
  <c r="K193" i="2"/>
  <c r="M193" i="2"/>
  <c r="O193" i="2"/>
  <c r="S193" i="2"/>
  <c r="U193" i="2"/>
  <c r="X193" i="2"/>
  <c r="Z193" i="2"/>
  <c r="D194" i="2"/>
  <c r="K194" i="2"/>
  <c r="M194" i="2"/>
  <c r="O194" i="2"/>
  <c r="S194" i="2"/>
  <c r="V194" i="2" s="1"/>
  <c r="U194" i="2"/>
  <c r="X194" i="2"/>
  <c r="Z194" i="2"/>
  <c r="D195" i="2"/>
  <c r="H195" i="2" s="1"/>
  <c r="G195" i="2" a="1"/>
  <c r="G195" i="2" s="1"/>
  <c r="K195" i="2"/>
  <c r="M195" i="2"/>
  <c r="O195" i="2"/>
  <c r="S195" i="2"/>
  <c r="U195" i="2"/>
  <c r="V195" i="2"/>
  <c r="X195" i="2"/>
  <c r="Z195" i="2"/>
  <c r="D196" i="2"/>
  <c r="H196" i="2" s="1"/>
  <c r="G196" i="2" a="1"/>
  <c r="G196" i="2" s="1"/>
  <c r="K196" i="2"/>
  <c r="M196" i="2"/>
  <c r="O196" i="2"/>
  <c r="S196" i="2"/>
  <c r="V196" i="2" s="1"/>
  <c r="U196" i="2"/>
  <c r="X196" i="2"/>
  <c r="Z196" i="2"/>
  <c r="D197" i="2"/>
  <c r="H197" i="2" s="1"/>
  <c r="G197" i="2" a="1"/>
  <c r="G197" i="2" s="1"/>
  <c r="K197" i="2"/>
  <c r="M197" i="2"/>
  <c r="O197" i="2"/>
  <c r="S197" i="2"/>
  <c r="U197" i="2"/>
  <c r="V197" i="2" s="1"/>
  <c r="X197" i="2"/>
  <c r="Z197" i="2"/>
  <c r="D198" i="2"/>
  <c r="K198" i="2"/>
  <c r="M198" i="2"/>
  <c r="O198" i="2"/>
  <c r="S198" i="2"/>
  <c r="U198" i="2"/>
  <c r="V198" i="2" s="1"/>
  <c r="X198" i="2"/>
  <c r="Z198" i="2"/>
  <c r="D199" i="2"/>
  <c r="K199" i="2"/>
  <c r="M199" i="2"/>
  <c r="O199" i="2"/>
  <c r="S199" i="2"/>
  <c r="U199" i="2"/>
  <c r="V199" i="2" s="1"/>
  <c r="X199" i="2"/>
  <c r="Z199" i="2"/>
  <c r="D200" i="2"/>
  <c r="K200" i="2"/>
  <c r="M200" i="2"/>
  <c r="O200" i="2"/>
  <c r="S200" i="2"/>
  <c r="U200" i="2"/>
  <c r="V200" i="2" s="1"/>
  <c r="X200" i="2"/>
  <c r="Z200" i="2"/>
  <c r="D201" i="2"/>
  <c r="K201" i="2"/>
  <c r="M201" i="2"/>
  <c r="O201" i="2"/>
  <c r="S201" i="2"/>
  <c r="U201" i="2"/>
  <c r="V201" i="2" s="1"/>
  <c r="X201" i="2"/>
  <c r="Z201" i="2"/>
  <c r="D202" i="2"/>
  <c r="K202" i="2"/>
  <c r="M202" i="2"/>
  <c r="O202" i="2"/>
  <c r="S202" i="2"/>
  <c r="U202" i="2"/>
  <c r="V202" i="2" s="1"/>
  <c r="X202" i="2"/>
  <c r="Z202" i="2"/>
  <c r="D203" i="2"/>
  <c r="H203" i="2" s="1"/>
  <c r="K203" i="2"/>
  <c r="M203" i="2"/>
  <c r="O203" i="2"/>
  <c r="S203" i="2"/>
  <c r="U203" i="2"/>
  <c r="V203" i="2" s="1"/>
  <c r="X203" i="2"/>
  <c r="Z203" i="2"/>
  <c r="D204" i="2"/>
  <c r="K204" i="2"/>
  <c r="M204" i="2"/>
  <c r="O204" i="2"/>
  <c r="S204" i="2"/>
  <c r="U204" i="2"/>
  <c r="V204" i="2" s="1"/>
  <c r="X204" i="2"/>
  <c r="Z204" i="2"/>
  <c r="D205" i="2"/>
  <c r="K205" i="2"/>
  <c r="M205" i="2"/>
  <c r="O205" i="2"/>
  <c r="S205" i="2"/>
  <c r="U205" i="2"/>
  <c r="X205" i="2"/>
  <c r="Z205" i="2"/>
  <c r="D206" i="2"/>
  <c r="K206" i="2"/>
  <c r="M206" i="2"/>
  <c r="O206" i="2"/>
  <c r="S206" i="2"/>
  <c r="U206" i="2"/>
  <c r="X206" i="2"/>
  <c r="Z206" i="2"/>
  <c r="D207" i="2"/>
  <c r="K207" i="2"/>
  <c r="M207" i="2"/>
  <c r="O207" i="2"/>
  <c r="S207" i="2"/>
  <c r="U207" i="2"/>
  <c r="V207" i="2"/>
  <c r="X207" i="2"/>
  <c r="Z207" i="2"/>
  <c r="D208" i="2"/>
  <c r="H208" i="2" s="1"/>
  <c r="G208" i="2" a="1"/>
  <c r="G208" i="2" s="1"/>
  <c r="K208" i="2"/>
  <c r="M208" i="2"/>
  <c r="O208" i="2"/>
  <c r="S208" i="2"/>
  <c r="U208" i="2"/>
  <c r="V208" i="2" s="1"/>
  <c r="X208" i="2"/>
  <c r="Z208" i="2"/>
  <c r="D209" i="2"/>
  <c r="K209" i="2"/>
  <c r="M209" i="2"/>
  <c r="O209" i="2"/>
  <c r="S209" i="2"/>
  <c r="U209" i="2"/>
  <c r="X209" i="2"/>
  <c r="Z209" i="2"/>
  <c r="D210" i="2"/>
  <c r="K210" i="2"/>
  <c r="M210" i="2"/>
  <c r="O210" i="2"/>
  <c r="S210" i="2"/>
  <c r="U210" i="2"/>
  <c r="V210" i="2"/>
  <c r="X210" i="2"/>
  <c r="Z210" i="2"/>
  <c r="D211" i="2"/>
  <c r="H211" i="2" s="1"/>
  <c r="G211" i="2" a="1"/>
  <c r="G211" i="2" s="1"/>
  <c r="K211" i="2"/>
  <c r="M211" i="2"/>
  <c r="O211" i="2"/>
  <c r="S211" i="2"/>
  <c r="V211" i="2" s="1"/>
  <c r="U211" i="2"/>
  <c r="X211" i="2"/>
  <c r="Z211" i="2"/>
  <c r="D212" i="2"/>
  <c r="H212" i="2" s="1"/>
  <c r="G212" i="2" a="1"/>
  <c r="G212" i="2" s="1"/>
  <c r="K212" i="2"/>
  <c r="M212" i="2"/>
  <c r="O212" i="2"/>
  <c r="S212" i="2"/>
  <c r="V212" i="2" s="1"/>
  <c r="U212" i="2"/>
  <c r="X212" i="2"/>
  <c r="Z212" i="2"/>
  <c r="D213" i="2"/>
  <c r="H213" i="2" s="1"/>
  <c r="G213" i="2" a="1"/>
  <c r="G213" i="2" s="1"/>
  <c r="K213" i="2"/>
  <c r="M213" i="2"/>
  <c r="O213" i="2"/>
  <c r="S213" i="2"/>
  <c r="U213" i="2"/>
  <c r="V213" i="2" s="1"/>
  <c r="X213" i="2"/>
  <c r="Z213" i="2"/>
  <c r="D214" i="2"/>
  <c r="K214" i="2"/>
  <c r="M214" i="2"/>
  <c r="O214" i="2"/>
  <c r="S214" i="2"/>
  <c r="U214" i="2"/>
  <c r="V214" i="2" s="1"/>
  <c r="X214" i="2"/>
  <c r="Z214" i="2"/>
  <c r="D215" i="2"/>
  <c r="H215" i="2" s="1"/>
  <c r="K215" i="2"/>
  <c r="M215" i="2"/>
  <c r="O215" i="2"/>
  <c r="S215" i="2"/>
  <c r="U215" i="2"/>
  <c r="V215" i="2" s="1"/>
  <c r="X215" i="2"/>
  <c r="Z215" i="2"/>
  <c r="D216" i="2"/>
  <c r="K216" i="2"/>
  <c r="M216" i="2"/>
  <c r="O216" i="2"/>
  <c r="S216" i="2"/>
  <c r="U216" i="2"/>
  <c r="V216" i="2" s="1"/>
  <c r="X216" i="2"/>
  <c r="Z216" i="2"/>
  <c r="D217" i="2"/>
  <c r="K217" i="2"/>
  <c r="M217" i="2"/>
  <c r="O217" i="2"/>
  <c r="S217" i="2"/>
  <c r="U217" i="2"/>
  <c r="V217" i="2" s="1"/>
  <c r="X217" i="2"/>
  <c r="Z217" i="2"/>
  <c r="D218" i="2"/>
  <c r="H218" i="2" s="1"/>
  <c r="G218" i="2" a="1"/>
  <c r="G218" i="2" s="1"/>
  <c r="K218" i="2"/>
  <c r="M218" i="2"/>
  <c r="O218" i="2"/>
  <c r="S218" i="2"/>
  <c r="U218" i="2"/>
  <c r="X218" i="2"/>
  <c r="Z218" i="2"/>
  <c r="D219" i="2"/>
  <c r="K219" i="2"/>
  <c r="M219" i="2"/>
  <c r="O219" i="2"/>
  <c r="S219" i="2"/>
  <c r="U219" i="2"/>
  <c r="X219" i="2"/>
  <c r="Z219" i="2"/>
  <c r="D220" i="2"/>
  <c r="K220" i="2"/>
  <c r="M220" i="2"/>
  <c r="O220" i="2"/>
  <c r="S220" i="2"/>
  <c r="V220" i="2" s="1"/>
  <c r="U220" i="2"/>
  <c r="X220" i="2"/>
  <c r="Z220" i="2"/>
  <c r="D221" i="2"/>
  <c r="H221" i="2" s="1"/>
  <c r="G221" i="2" a="1"/>
  <c r="G221" i="2" s="1"/>
  <c r="K221" i="2"/>
  <c r="M221" i="2"/>
  <c r="O221" i="2"/>
  <c r="S221" i="2"/>
  <c r="U221" i="2"/>
  <c r="V221" i="2" s="1"/>
  <c r="X221" i="2"/>
  <c r="Z221" i="2"/>
  <c r="D222" i="2"/>
  <c r="K222" i="2"/>
  <c r="M222" i="2"/>
  <c r="O222" i="2"/>
  <c r="S222" i="2"/>
  <c r="U222" i="2"/>
  <c r="X222" i="2"/>
  <c r="Z222" i="2"/>
  <c r="D223" i="2"/>
  <c r="K223" i="2"/>
  <c r="M223" i="2"/>
  <c r="O223" i="2"/>
  <c r="S223" i="2"/>
  <c r="V223" i="2" s="1"/>
  <c r="U223" i="2"/>
  <c r="X223" i="2"/>
  <c r="Z223" i="2"/>
  <c r="D224" i="2"/>
  <c r="H224" i="2" s="1"/>
  <c r="G224" i="2" a="1"/>
  <c r="G224" i="2" s="1"/>
  <c r="K224" i="2"/>
  <c r="M224" i="2"/>
  <c r="O224" i="2"/>
  <c r="S224" i="2"/>
  <c r="V224" i="2" s="1"/>
  <c r="U224" i="2"/>
  <c r="X224" i="2"/>
  <c r="Z224" i="2"/>
  <c r="D225" i="2"/>
  <c r="H225" i="2" s="1"/>
  <c r="G225" i="2" a="1"/>
  <c r="G225" i="2" s="1"/>
  <c r="K225" i="2"/>
  <c r="M225" i="2"/>
  <c r="O225" i="2"/>
  <c r="S225" i="2"/>
  <c r="V225" i="2" s="1"/>
  <c r="U225" i="2"/>
  <c r="X225" i="2"/>
  <c r="Z225" i="2"/>
  <c r="D226" i="2"/>
  <c r="H226" i="2" s="1"/>
  <c r="G226" i="2" a="1"/>
  <c r="G226" i="2" s="1"/>
  <c r="K226" i="2"/>
  <c r="M226" i="2"/>
  <c r="O226" i="2"/>
  <c r="S226" i="2"/>
  <c r="U226" i="2"/>
  <c r="V226" i="2" s="1"/>
  <c r="X226" i="2"/>
  <c r="Z226" i="2"/>
  <c r="D227" i="2"/>
  <c r="K227" i="2"/>
  <c r="M227" i="2"/>
  <c r="O227" i="2"/>
  <c r="S227" i="2"/>
  <c r="U227" i="2"/>
  <c r="V227" i="2" s="1"/>
  <c r="X227" i="2"/>
  <c r="Z227" i="2"/>
  <c r="D228" i="2"/>
  <c r="K228" i="2"/>
  <c r="M228" i="2"/>
  <c r="O228" i="2"/>
  <c r="S228" i="2"/>
  <c r="U228" i="2"/>
  <c r="V228" i="2" s="1"/>
  <c r="X228" i="2"/>
  <c r="Z228" i="2"/>
  <c r="D229" i="2"/>
  <c r="K229" i="2"/>
  <c r="M229" i="2"/>
  <c r="O229" i="2"/>
  <c r="S229" i="2"/>
  <c r="U229" i="2"/>
  <c r="V229" i="2" s="1"/>
  <c r="X229" i="2"/>
  <c r="Z229" i="2"/>
  <c r="D230" i="2"/>
  <c r="K230" i="2"/>
  <c r="M230" i="2"/>
  <c r="O230" i="2"/>
  <c r="S230" i="2"/>
  <c r="U230" i="2"/>
  <c r="V230" i="2" s="1"/>
  <c r="X230" i="2"/>
  <c r="Z230" i="2"/>
  <c r="D231" i="2"/>
  <c r="K231" i="2"/>
  <c r="M231" i="2"/>
  <c r="O231" i="2"/>
  <c r="S231" i="2"/>
  <c r="U231" i="2"/>
  <c r="V231" i="2" s="1"/>
  <c r="X231" i="2"/>
  <c r="Z231" i="2"/>
  <c r="D232" i="2"/>
  <c r="K232" i="2"/>
  <c r="M232" i="2"/>
  <c r="O232" i="2"/>
  <c r="S232" i="2"/>
  <c r="U232" i="2"/>
  <c r="V232" i="2" s="1"/>
  <c r="X232" i="2"/>
  <c r="Z232" i="2"/>
  <c r="D233" i="2"/>
  <c r="K233" i="2"/>
  <c r="M233" i="2"/>
  <c r="O233" i="2"/>
  <c r="S233" i="2"/>
  <c r="U233" i="2"/>
  <c r="V233" i="2"/>
  <c r="X233" i="2"/>
  <c r="Z233" i="2"/>
  <c r="D234" i="2"/>
  <c r="H234" i="2" s="1"/>
  <c r="G234" i="2" a="1"/>
  <c r="G234" i="2" s="1"/>
  <c r="K234" i="2"/>
  <c r="M234" i="2"/>
  <c r="O234" i="2"/>
  <c r="S234" i="2"/>
  <c r="U234" i="2"/>
  <c r="V234" i="2" s="1"/>
  <c r="X234" i="2"/>
  <c r="Z234" i="2"/>
  <c r="D235" i="2"/>
  <c r="K235" i="2"/>
  <c r="M235" i="2"/>
  <c r="O235" i="2"/>
  <c r="S235" i="2"/>
  <c r="U235" i="2"/>
  <c r="V235" i="2" s="1"/>
  <c r="X235" i="2"/>
  <c r="Z235" i="2"/>
  <c r="D236" i="2"/>
  <c r="K236" i="2"/>
  <c r="M236" i="2"/>
  <c r="O236" i="2"/>
  <c r="S236" i="2"/>
  <c r="U236" i="2"/>
  <c r="V236" i="2" s="1"/>
  <c r="X236" i="2"/>
  <c r="Z236" i="2"/>
  <c r="D237" i="2"/>
  <c r="K237" i="2"/>
  <c r="M237" i="2"/>
  <c r="O237" i="2"/>
  <c r="S237" i="2"/>
  <c r="U237" i="2"/>
  <c r="V237" i="2"/>
  <c r="X237" i="2"/>
  <c r="Z237" i="2"/>
  <c r="D238" i="2"/>
  <c r="H238" i="2" s="1"/>
  <c r="G238" i="2" a="1"/>
  <c r="G238" i="2" s="1"/>
  <c r="K238" i="2"/>
  <c r="M238" i="2"/>
  <c r="O238" i="2"/>
  <c r="S238" i="2"/>
  <c r="U238" i="2"/>
  <c r="V238" i="2" s="1"/>
  <c r="X238" i="2"/>
  <c r="Z238" i="2"/>
  <c r="D239" i="2"/>
  <c r="K239" i="2"/>
  <c r="M239" i="2"/>
  <c r="O239" i="2"/>
  <c r="S239" i="2"/>
  <c r="U239" i="2"/>
  <c r="V239" i="2" s="1"/>
  <c r="X239" i="2"/>
  <c r="Z239" i="2"/>
  <c r="D240" i="2"/>
  <c r="K240" i="2"/>
  <c r="M240" i="2"/>
  <c r="O240" i="2"/>
  <c r="S240" i="2"/>
  <c r="U240" i="2"/>
  <c r="V240" i="2" s="1"/>
  <c r="X240" i="2"/>
  <c r="Z240" i="2"/>
  <c r="D241" i="2"/>
  <c r="K241" i="2"/>
  <c r="M241" i="2"/>
  <c r="O241" i="2"/>
  <c r="S241" i="2"/>
  <c r="U241" i="2"/>
  <c r="V241" i="2" s="1"/>
  <c r="X241" i="2"/>
  <c r="Z241" i="2"/>
  <c r="D242" i="2"/>
  <c r="K242" i="2"/>
  <c r="M242" i="2"/>
  <c r="O242" i="2"/>
  <c r="S242" i="2"/>
  <c r="U242" i="2"/>
  <c r="X242" i="2"/>
  <c r="Z242" i="2"/>
  <c r="D243" i="2"/>
  <c r="K243" i="2"/>
  <c r="M243" i="2"/>
  <c r="O243" i="2"/>
  <c r="S243" i="2"/>
  <c r="V243" i="2" s="1"/>
  <c r="U243" i="2"/>
  <c r="X243" i="2"/>
  <c r="Z243" i="2"/>
  <c r="D244" i="2"/>
  <c r="H244" i="2" s="1"/>
  <c r="G244" i="2" a="1"/>
  <c r="G244" i="2" s="1"/>
  <c r="K244" i="2"/>
  <c r="M244" i="2"/>
  <c r="O244" i="2"/>
  <c r="S244" i="2"/>
  <c r="U244" i="2"/>
  <c r="X244" i="2"/>
  <c r="Z244" i="2"/>
  <c r="D245" i="2"/>
  <c r="K245" i="2"/>
  <c r="M245" i="2"/>
  <c r="O245" i="2"/>
  <c r="S245" i="2"/>
  <c r="U245" i="2"/>
  <c r="V245" i="2"/>
  <c r="X245" i="2"/>
  <c r="Z245" i="2"/>
  <c r="D246" i="2"/>
  <c r="H246" i="2" s="1"/>
  <c r="G246" i="2" a="1"/>
  <c r="G246" i="2" s="1"/>
  <c r="K246" i="2"/>
  <c r="M246" i="2"/>
  <c r="O246" i="2"/>
  <c r="S246" i="2"/>
  <c r="U246" i="2"/>
  <c r="X246" i="2"/>
  <c r="Z246" i="2"/>
  <c r="D247" i="2"/>
  <c r="K247" i="2"/>
  <c r="M247" i="2"/>
  <c r="O247" i="2"/>
  <c r="S247" i="2"/>
  <c r="V247" i="2" s="1"/>
  <c r="U247" i="2"/>
  <c r="X247" i="2"/>
  <c r="Z247" i="2"/>
  <c r="D248" i="2"/>
  <c r="H248" i="2" s="1"/>
  <c r="G248" i="2" a="1"/>
  <c r="G248" i="2" s="1"/>
  <c r="K248" i="2"/>
  <c r="M248" i="2"/>
  <c r="O248" i="2"/>
  <c r="S248" i="2"/>
  <c r="U248" i="2"/>
  <c r="V248" i="2"/>
  <c r="X248" i="2"/>
  <c r="Z248" i="2"/>
  <c r="D249" i="2"/>
  <c r="H249" i="2" s="1"/>
  <c r="G249" i="2" a="1"/>
  <c r="G249" i="2" s="1"/>
  <c r="K249" i="2"/>
  <c r="M249" i="2"/>
  <c r="O249" i="2"/>
  <c r="S249" i="2"/>
  <c r="U249" i="2"/>
  <c r="V249" i="2" s="1"/>
  <c r="X249" i="2"/>
  <c r="Z249" i="2"/>
  <c r="D250" i="2"/>
  <c r="K250" i="2"/>
  <c r="M250" i="2"/>
  <c r="O250" i="2"/>
  <c r="S250" i="2"/>
  <c r="U250" i="2"/>
  <c r="X250" i="2"/>
  <c r="Z250" i="2"/>
  <c r="D251" i="2"/>
  <c r="K251" i="2"/>
  <c r="M251" i="2"/>
  <c r="O251" i="2"/>
  <c r="S251" i="2"/>
  <c r="U251" i="2"/>
  <c r="X251" i="2"/>
  <c r="Z251" i="2"/>
  <c r="D252" i="2"/>
  <c r="K252" i="2"/>
  <c r="M252" i="2"/>
  <c r="O252" i="2"/>
  <c r="S252" i="2"/>
  <c r="U252" i="2"/>
  <c r="V252" i="2"/>
  <c r="X252" i="2"/>
  <c r="Z252" i="2"/>
  <c r="D253" i="2"/>
  <c r="H253" i="2" s="1"/>
  <c r="G253" i="2" a="1"/>
  <c r="G253" i="2" s="1"/>
  <c r="K253" i="2"/>
  <c r="M253" i="2"/>
  <c r="O253" i="2"/>
  <c r="S253" i="2"/>
  <c r="U253" i="2"/>
  <c r="V253" i="2" s="1"/>
  <c r="X253" i="2"/>
  <c r="Z253" i="2"/>
  <c r="D254" i="2"/>
  <c r="K254" i="2"/>
  <c r="M254" i="2"/>
  <c r="O254" i="2"/>
  <c r="S254" i="2"/>
  <c r="U254" i="2"/>
  <c r="X254" i="2"/>
  <c r="Z254" i="2"/>
  <c r="D255" i="2"/>
  <c r="K255" i="2"/>
  <c r="M255" i="2"/>
  <c r="O255" i="2"/>
  <c r="S255" i="2"/>
  <c r="V255" i="2" s="1"/>
  <c r="U255" i="2"/>
  <c r="X255" i="2"/>
  <c r="Z255" i="2"/>
  <c r="D256" i="2"/>
  <c r="H256" i="2" s="1"/>
  <c r="G256" i="2" a="1"/>
  <c r="G256" i="2" s="1"/>
  <c r="K256" i="2"/>
  <c r="M256" i="2"/>
  <c r="O256" i="2"/>
  <c r="S256" i="2"/>
  <c r="U256" i="2"/>
  <c r="V256" i="2"/>
  <c r="X256" i="2"/>
  <c r="Z256" i="2"/>
  <c r="D257" i="2"/>
  <c r="H257" i="2" s="1"/>
  <c r="G257" i="2" a="1"/>
  <c r="G257" i="2" s="1"/>
  <c r="K257" i="2"/>
  <c r="M257" i="2"/>
  <c r="O257" i="2"/>
  <c r="S257" i="2"/>
  <c r="V257" i="2" s="1"/>
  <c r="U257" i="2"/>
  <c r="X257" i="2"/>
  <c r="Z257" i="2"/>
  <c r="D258" i="2"/>
  <c r="H258" i="2" s="1"/>
  <c r="G258" i="2" a="1"/>
  <c r="G258" i="2" s="1"/>
  <c r="K258" i="2"/>
  <c r="M258" i="2"/>
  <c r="O258" i="2"/>
  <c r="S258" i="2"/>
  <c r="U258" i="2"/>
  <c r="V258" i="2" s="1"/>
  <c r="X258" i="2"/>
  <c r="Z258" i="2"/>
  <c r="D259" i="2"/>
  <c r="K259" i="2"/>
  <c r="M259" i="2"/>
  <c r="O259" i="2"/>
  <c r="S259" i="2"/>
  <c r="U259" i="2"/>
  <c r="V259" i="2" s="1"/>
  <c r="X259" i="2"/>
  <c r="Z259" i="2"/>
  <c r="D260" i="2"/>
  <c r="K260" i="2"/>
  <c r="M260" i="2"/>
  <c r="O260" i="2"/>
  <c r="S260" i="2"/>
  <c r="U260" i="2"/>
  <c r="V260" i="2" s="1"/>
  <c r="X260" i="2"/>
  <c r="Z260" i="2"/>
  <c r="D261" i="2"/>
  <c r="K261" i="2"/>
  <c r="M261" i="2"/>
  <c r="O261" i="2"/>
  <c r="S261" i="2"/>
  <c r="U261" i="2"/>
  <c r="V261" i="2" s="1"/>
  <c r="X261" i="2"/>
  <c r="Z261" i="2"/>
  <c r="D262" i="2"/>
  <c r="K262" i="2"/>
  <c r="M262" i="2"/>
  <c r="O262" i="2"/>
  <c r="S262" i="2"/>
  <c r="U262" i="2"/>
  <c r="V262" i="2" s="1"/>
  <c r="X262" i="2"/>
  <c r="Z262" i="2"/>
  <c r="D263" i="2"/>
  <c r="K263" i="2"/>
  <c r="M263" i="2"/>
  <c r="O263" i="2"/>
  <c r="S263" i="2"/>
  <c r="U263" i="2"/>
  <c r="V263" i="2" s="1"/>
  <c r="X263" i="2"/>
  <c r="Z263" i="2"/>
  <c r="D264" i="2"/>
  <c r="K264" i="2"/>
  <c r="M264" i="2"/>
  <c r="O264" i="2"/>
  <c r="S264" i="2"/>
  <c r="U264" i="2"/>
  <c r="V264" i="2" s="1"/>
  <c r="X264" i="2"/>
  <c r="Z264" i="2"/>
  <c r="D265" i="2"/>
  <c r="K265" i="2"/>
  <c r="M265" i="2"/>
  <c r="O265" i="2"/>
  <c r="S265" i="2"/>
  <c r="V265" i="2" s="1"/>
  <c r="U265" i="2"/>
  <c r="X265" i="2"/>
  <c r="Z265" i="2"/>
  <c r="D266" i="2"/>
  <c r="H266" i="2" s="1"/>
  <c r="G266" i="2" a="1"/>
  <c r="G266" i="2" s="1"/>
  <c r="K266" i="2"/>
  <c r="M266" i="2"/>
  <c r="O266" i="2"/>
  <c r="S266" i="2"/>
  <c r="U266" i="2"/>
  <c r="V266" i="2" s="1"/>
  <c r="X266" i="2"/>
  <c r="Z266" i="2"/>
  <c r="D267" i="2"/>
  <c r="K267" i="2"/>
  <c r="M267" i="2"/>
  <c r="O267" i="2"/>
  <c r="S267" i="2"/>
  <c r="U267" i="2"/>
  <c r="V267" i="2" s="1"/>
  <c r="X267" i="2"/>
  <c r="Z267" i="2"/>
  <c r="D268" i="2"/>
  <c r="K268" i="2"/>
  <c r="M268" i="2"/>
  <c r="O268" i="2"/>
  <c r="S268" i="2"/>
  <c r="U268" i="2"/>
  <c r="V268" i="2" s="1"/>
  <c r="X268" i="2"/>
  <c r="Z268" i="2"/>
  <c r="D269" i="2"/>
  <c r="K269" i="2"/>
  <c r="M269" i="2"/>
  <c r="O269" i="2"/>
  <c r="S269" i="2"/>
  <c r="U269" i="2"/>
  <c r="V269" i="2"/>
  <c r="X269" i="2"/>
  <c r="Z269" i="2"/>
  <c r="D270" i="2"/>
  <c r="H270" i="2" s="1"/>
  <c r="G270" i="2" a="1"/>
  <c r="G270" i="2" s="1"/>
  <c r="K270" i="2"/>
  <c r="M270" i="2"/>
  <c r="O270" i="2"/>
  <c r="S270" i="2"/>
  <c r="U270" i="2"/>
  <c r="V270" i="2" s="1"/>
  <c r="X270" i="2"/>
  <c r="Z270" i="2"/>
  <c r="D271" i="2"/>
  <c r="K271" i="2"/>
  <c r="M271" i="2"/>
  <c r="O271" i="2"/>
  <c r="S271" i="2"/>
  <c r="U271" i="2"/>
  <c r="V271" i="2" s="1"/>
  <c r="X271" i="2"/>
  <c r="Z271" i="2"/>
  <c r="D272" i="2"/>
  <c r="K272" i="2"/>
  <c r="M272" i="2"/>
  <c r="O272" i="2"/>
  <c r="S272" i="2"/>
  <c r="U272" i="2"/>
  <c r="V272" i="2" s="1"/>
  <c r="X272" i="2"/>
  <c r="Z272" i="2"/>
  <c r="D273" i="2"/>
  <c r="K273" i="2"/>
  <c r="M273" i="2"/>
  <c r="O273" i="2"/>
  <c r="S273" i="2"/>
  <c r="U273" i="2"/>
  <c r="V273" i="2" s="1"/>
  <c r="X273" i="2"/>
  <c r="Z273" i="2"/>
  <c r="D274" i="2"/>
  <c r="K274" i="2"/>
  <c r="M274" i="2"/>
  <c r="O274" i="2"/>
  <c r="S274" i="2"/>
  <c r="U274" i="2"/>
  <c r="V274" i="2" s="1"/>
  <c r="X274" i="2"/>
  <c r="Z274" i="2"/>
  <c r="D275" i="2"/>
  <c r="K275" i="2"/>
  <c r="M275" i="2"/>
  <c r="O275" i="2"/>
  <c r="S275" i="2"/>
  <c r="U275" i="2"/>
  <c r="V275" i="2" s="1"/>
  <c r="X275" i="2"/>
  <c r="Z275" i="2"/>
  <c r="D276" i="2"/>
  <c r="H276" i="2" s="1"/>
  <c r="K276" i="2"/>
  <c r="M276" i="2"/>
  <c r="O276" i="2"/>
  <c r="S276" i="2"/>
  <c r="U276" i="2"/>
  <c r="V276" i="2" s="1"/>
  <c r="X276" i="2"/>
  <c r="Z276" i="2"/>
  <c r="D277" i="2"/>
  <c r="K277" i="2"/>
  <c r="M277" i="2"/>
  <c r="O277" i="2"/>
  <c r="S277" i="2"/>
  <c r="U277" i="2"/>
  <c r="V277" i="2" s="1"/>
  <c r="X277" i="2"/>
  <c r="Z277" i="2"/>
  <c r="D278" i="2"/>
  <c r="K278" i="2"/>
  <c r="M278" i="2"/>
  <c r="O278" i="2"/>
  <c r="S278" i="2"/>
  <c r="U278" i="2"/>
  <c r="V278" i="2" s="1"/>
  <c r="X278" i="2"/>
  <c r="Z278" i="2"/>
  <c r="D279" i="2"/>
  <c r="K279" i="2"/>
  <c r="M279" i="2"/>
  <c r="O279" i="2"/>
  <c r="S279" i="2"/>
  <c r="U279" i="2"/>
  <c r="V279" i="2" s="1"/>
  <c r="X279" i="2"/>
  <c r="Z279" i="2"/>
  <c r="D280" i="2"/>
  <c r="H280" i="2" s="1"/>
  <c r="K280" i="2"/>
  <c r="M280" i="2"/>
  <c r="O280" i="2"/>
  <c r="S280" i="2"/>
  <c r="U280" i="2"/>
  <c r="V280" i="2" s="1"/>
  <c r="X280" i="2"/>
  <c r="Z280" i="2"/>
  <c r="D281" i="2"/>
  <c r="H281" i="2" s="1"/>
  <c r="K281" i="2"/>
  <c r="M281" i="2"/>
  <c r="O281" i="2"/>
  <c r="S281" i="2"/>
  <c r="U281" i="2"/>
  <c r="V281" i="2" s="1"/>
  <c r="X281" i="2"/>
  <c r="Z281" i="2"/>
  <c r="D282" i="2"/>
  <c r="K282" i="2"/>
  <c r="M282" i="2"/>
  <c r="O282" i="2"/>
  <c r="S282" i="2"/>
  <c r="U282" i="2"/>
  <c r="V282" i="2" s="1"/>
  <c r="X282" i="2"/>
  <c r="Z282" i="2"/>
  <c r="D283" i="2"/>
  <c r="K283" i="2"/>
  <c r="M283" i="2"/>
  <c r="O283" i="2"/>
  <c r="S283" i="2"/>
  <c r="U283" i="2"/>
  <c r="V283" i="2" s="1"/>
  <c r="X283" i="2"/>
  <c r="Z283" i="2"/>
  <c r="D284" i="2"/>
  <c r="K284" i="2"/>
  <c r="M284" i="2"/>
  <c r="O284" i="2"/>
  <c r="S284" i="2"/>
  <c r="U284" i="2"/>
  <c r="V284" i="2" s="1"/>
  <c r="X284" i="2"/>
  <c r="Z284" i="2"/>
  <c r="D285" i="2"/>
  <c r="K285" i="2"/>
  <c r="M285" i="2"/>
  <c r="O285" i="2"/>
  <c r="S285" i="2"/>
  <c r="U285" i="2"/>
  <c r="V285" i="2" s="1"/>
  <c r="X285" i="2"/>
  <c r="Z285" i="2"/>
  <c r="D286" i="2"/>
  <c r="K286" i="2"/>
  <c r="M286" i="2"/>
  <c r="O286" i="2"/>
  <c r="S286" i="2"/>
  <c r="U286" i="2"/>
  <c r="X286" i="2"/>
  <c r="Z286" i="2"/>
  <c r="D287" i="2"/>
  <c r="K287" i="2"/>
  <c r="M287" i="2"/>
  <c r="O287" i="2"/>
  <c r="S287" i="2"/>
  <c r="U287" i="2"/>
  <c r="X287" i="2"/>
  <c r="Z287" i="2"/>
  <c r="D288" i="2"/>
  <c r="H288" i="2" s="1"/>
  <c r="K288" i="2"/>
  <c r="M288" i="2"/>
  <c r="O288" i="2"/>
  <c r="S288" i="2"/>
  <c r="U288" i="2"/>
  <c r="X288" i="2"/>
  <c r="Z288" i="2"/>
  <c r="D289" i="2"/>
  <c r="H289" i="2" s="1"/>
  <c r="K289" i="2"/>
  <c r="M289" i="2"/>
  <c r="O289" i="2"/>
  <c r="S289" i="2"/>
  <c r="U289" i="2"/>
  <c r="V289" i="2"/>
  <c r="X289" i="2"/>
  <c r="Z289" i="2"/>
  <c r="D290" i="2"/>
  <c r="H290" i="2" s="1"/>
  <c r="G290" i="2" a="1"/>
  <c r="G290" i="2" s="1"/>
  <c r="K290" i="2"/>
  <c r="M290" i="2"/>
  <c r="O290" i="2"/>
  <c r="S290" i="2"/>
  <c r="U290" i="2"/>
  <c r="X290" i="2"/>
  <c r="Z290" i="2"/>
  <c r="D291" i="2"/>
  <c r="K291" i="2"/>
  <c r="M291" i="2"/>
  <c r="O291" i="2"/>
  <c r="S291" i="2"/>
  <c r="V291" i="2" s="1"/>
  <c r="U291" i="2"/>
  <c r="X291" i="2"/>
  <c r="Z291" i="2"/>
  <c r="D292" i="2"/>
  <c r="H292" i="2" s="1"/>
  <c r="G292" i="2" a="1"/>
  <c r="G292" i="2" s="1"/>
  <c r="K292" i="2"/>
  <c r="M292" i="2"/>
  <c r="O292" i="2"/>
  <c r="S292" i="2"/>
  <c r="U292" i="2"/>
  <c r="V292" i="2"/>
  <c r="X292" i="2"/>
  <c r="Z292" i="2"/>
  <c r="D293" i="2"/>
  <c r="H293" i="2" s="1"/>
  <c r="G293" i="2" a="1"/>
  <c r="G293" i="2" s="1"/>
  <c r="K293" i="2"/>
  <c r="M293" i="2"/>
  <c r="O293" i="2"/>
  <c r="S293" i="2"/>
  <c r="V293" i="2" s="1"/>
  <c r="U293" i="2"/>
  <c r="X293" i="2"/>
  <c r="Z293" i="2"/>
  <c r="D294" i="2"/>
  <c r="H294" i="2" s="1"/>
  <c r="G294" i="2" a="1"/>
  <c r="G294" i="2" s="1"/>
  <c r="K294" i="2"/>
  <c r="M294" i="2"/>
  <c r="O294" i="2"/>
  <c r="S294" i="2"/>
  <c r="U294" i="2"/>
  <c r="V294" i="2" s="1"/>
  <c r="X294" i="2"/>
  <c r="Z294" i="2"/>
  <c r="D295" i="2"/>
  <c r="K295" i="2"/>
  <c r="M295" i="2"/>
  <c r="O295" i="2"/>
  <c r="S295" i="2"/>
  <c r="U295" i="2"/>
  <c r="V295" i="2" s="1"/>
  <c r="X295" i="2"/>
  <c r="Z295" i="2"/>
  <c r="D296" i="2"/>
  <c r="H296" i="2" s="1"/>
  <c r="K296" i="2"/>
  <c r="M296" i="2"/>
  <c r="O296" i="2"/>
  <c r="S296" i="2"/>
  <c r="U296" i="2"/>
  <c r="V296" i="2" s="1"/>
  <c r="X296" i="2"/>
  <c r="Z296" i="2"/>
  <c r="D297" i="2"/>
  <c r="H297" i="2" s="1"/>
  <c r="K297" i="2"/>
  <c r="M297" i="2"/>
  <c r="O297" i="2"/>
  <c r="S297" i="2"/>
  <c r="U297" i="2"/>
  <c r="V297" i="2" s="1"/>
  <c r="X297" i="2"/>
  <c r="Z297" i="2"/>
  <c r="D298" i="2"/>
  <c r="K298" i="2"/>
  <c r="M298" i="2"/>
  <c r="O298" i="2"/>
  <c r="S298" i="2"/>
  <c r="U298" i="2"/>
  <c r="V298" i="2" s="1"/>
  <c r="X298" i="2"/>
  <c r="Z298" i="2"/>
  <c r="D299" i="2"/>
  <c r="K299" i="2"/>
  <c r="M299" i="2"/>
  <c r="O299" i="2"/>
  <c r="S299" i="2"/>
  <c r="U299" i="2"/>
  <c r="V299" i="2" s="1"/>
  <c r="X299" i="2"/>
  <c r="Z299" i="2"/>
  <c r="D300" i="2"/>
  <c r="K300" i="2"/>
  <c r="M300" i="2"/>
  <c r="O300" i="2"/>
  <c r="S300" i="2"/>
  <c r="U300" i="2"/>
  <c r="V300" i="2" s="1"/>
  <c r="X300" i="2"/>
  <c r="Z300" i="2"/>
  <c r="D301" i="2"/>
  <c r="K301" i="2"/>
  <c r="M301" i="2"/>
  <c r="O301" i="2"/>
  <c r="S301" i="2"/>
  <c r="U301" i="2"/>
  <c r="V301" i="2" s="1"/>
  <c r="X301" i="2"/>
  <c r="Z301" i="2"/>
  <c r="D302" i="2"/>
  <c r="K302" i="2"/>
  <c r="M302" i="2"/>
  <c r="O302" i="2"/>
  <c r="S302" i="2"/>
  <c r="U302" i="2"/>
  <c r="X302" i="2"/>
  <c r="Z302" i="2"/>
  <c r="D303" i="2"/>
  <c r="K303" i="2"/>
  <c r="M303" i="2"/>
  <c r="O303" i="2"/>
  <c r="S303" i="2"/>
  <c r="U303" i="2"/>
  <c r="X303" i="2"/>
  <c r="Z303" i="2"/>
  <c r="D304" i="2"/>
  <c r="H304" i="2" s="1"/>
  <c r="K304" i="2"/>
  <c r="M304" i="2"/>
  <c r="O304" i="2"/>
  <c r="S304" i="2"/>
  <c r="U304" i="2"/>
  <c r="X304" i="2"/>
  <c r="Z304" i="2"/>
  <c r="D305" i="2"/>
  <c r="H305" i="2" s="1"/>
  <c r="K305" i="2"/>
  <c r="M305" i="2"/>
  <c r="O305" i="2"/>
  <c r="S305" i="2"/>
  <c r="U305" i="2"/>
  <c r="V305" i="2"/>
  <c r="X305" i="2"/>
  <c r="Z305" i="2"/>
  <c r="D306" i="2"/>
  <c r="H306" i="2" s="1"/>
  <c r="G306" i="2" a="1"/>
  <c r="G306" i="2" s="1"/>
  <c r="K306" i="2"/>
  <c r="M306" i="2"/>
  <c r="O306" i="2"/>
  <c r="S306" i="2"/>
  <c r="U306" i="2"/>
  <c r="X306" i="2"/>
  <c r="Z306" i="2"/>
  <c r="D307" i="2"/>
  <c r="K307" i="2"/>
  <c r="M307" i="2"/>
  <c r="O307" i="2"/>
  <c r="S307" i="2"/>
  <c r="V307" i="2" s="1"/>
  <c r="U307" i="2"/>
  <c r="X307" i="2"/>
  <c r="Z307" i="2"/>
  <c r="D308" i="2"/>
  <c r="H308" i="2" s="1"/>
  <c r="G308" i="2" a="1"/>
  <c r="G308" i="2" s="1"/>
  <c r="K308" i="2"/>
  <c r="M308" i="2"/>
  <c r="O308" i="2"/>
  <c r="S308" i="2"/>
  <c r="U308" i="2"/>
  <c r="V308" i="2"/>
  <c r="X308" i="2"/>
  <c r="Z308" i="2"/>
  <c r="D309" i="2"/>
  <c r="H309" i="2" s="1"/>
  <c r="G309" i="2" a="1"/>
  <c r="G309" i="2" s="1"/>
  <c r="K309" i="2"/>
  <c r="M309" i="2"/>
  <c r="O309" i="2"/>
  <c r="S309" i="2"/>
  <c r="V309" i="2" s="1"/>
  <c r="U309" i="2"/>
  <c r="X309" i="2"/>
  <c r="Z309" i="2"/>
  <c r="D310" i="2"/>
  <c r="H310" i="2" s="1"/>
  <c r="G310" i="2" a="1"/>
  <c r="G310" i="2" s="1"/>
  <c r="K310" i="2"/>
  <c r="M310" i="2"/>
  <c r="O310" i="2"/>
  <c r="S310" i="2"/>
  <c r="U310" i="2"/>
  <c r="V310" i="2" s="1"/>
  <c r="X310" i="2"/>
  <c r="Z310" i="2"/>
  <c r="D311" i="2"/>
  <c r="K311" i="2"/>
  <c r="M311" i="2"/>
  <c r="O311" i="2"/>
  <c r="S311" i="2"/>
  <c r="U311" i="2"/>
  <c r="V311" i="2" s="1"/>
  <c r="X311" i="2"/>
  <c r="Z311" i="2"/>
  <c r="D312" i="2"/>
  <c r="K312" i="2"/>
  <c r="M312" i="2"/>
  <c r="O312" i="2"/>
  <c r="S312" i="2"/>
  <c r="U312" i="2"/>
  <c r="V312" i="2" s="1"/>
  <c r="X312" i="2"/>
  <c r="Z312" i="2"/>
  <c r="D313" i="2"/>
  <c r="K313" i="2"/>
  <c r="M313" i="2"/>
  <c r="O313" i="2"/>
  <c r="S313" i="2"/>
  <c r="U313" i="2"/>
  <c r="V313" i="2" s="1"/>
  <c r="X313" i="2"/>
  <c r="Z313" i="2"/>
  <c r="D314" i="2"/>
  <c r="K314" i="2"/>
  <c r="M314" i="2"/>
  <c r="O314" i="2"/>
  <c r="S314" i="2"/>
  <c r="U314" i="2"/>
  <c r="V314" i="2" s="1"/>
  <c r="X314" i="2"/>
  <c r="Z314" i="2"/>
  <c r="D315" i="2"/>
  <c r="K315" i="2"/>
  <c r="M315" i="2"/>
  <c r="O315" i="2"/>
  <c r="S315" i="2"/>
  <c r="U315" i="2"/>
  <c r="V315" i="2" s="1"/>
  <c r="X315" i="2"/>
  <c r="Z315" i="2"/>
  <c r="D316" i="2"/>
  <c r="K316" i="2"/>
  <c r="M316" i="2"/>
  <c r="O316" i="2"/>
  <c r="S316" i="2"/>
  <c r="U316" i="2"/>
  <c r="V316" i="2" s="1"/>
  <c r="X316" i="2"/>
  <c r="Z316" i="2"/>
  <c r="D317" i="2"/>
  <c r="K317" i="2"/>
  <c r="M317" i="2"/>
  <c r="O317" i="2"/>
  <c r="S317" i="2"/>
  <c r="U317" i="2"/>
  <c r="V317" i="2" s="1"/>
  <c r="X317" i="2"/>
  <c r="Z317" i="2"/>
  <c r="D318" i="2"/>
  <c r="K318" i="2"/>
  <c r="M318" i="2"/>
  <c r="O318" i="2"/>
  <c r="S318" i="2"/>
  <c r="U318" i="2"/>
  <c r="X318" i="2"/>
  <c r="Z318" i="2"/>
  <c r="D319" i="2"/>
  <c r="K319" i="2"/>
  <c r="M319" i="2"/>
  <c r="O319" i="2"/>
  <c r="S319" i="2"/>
  <c r="U319" i="2"/>
  <c r="X319" i="2"/>
  <c r="Z319" i="2"/>
  <c r="D320" i="2"/>
  <c r="K320" i="2"/>
  <c r="M320" i="2"/>
  <c r="O320" i="2"/>
  <c r="S320" i="2"/>
  <c r="U320" i="2"/>
  <c r="X320" i="2"/>
  <c r="Z320" i="2"/>
  <c r="D321" i="2"/>
  <c r="K321" i="2"/>
  <c r="M321" i="2"/>
  <c r="O321" i="2"/>
  <c r="S321" i="2"/>
  <c r="V321" i="2" s="1"/>
  <c r="U321" i="2"/>
  <c r="X321" i="2"/>
  <c r="Z321" i="2"/>
  <c r="D322" i="2"/>
  <c r="H322" i="2" s="1"/>
  <c r="G322" i="2" a="1"/>
  <c r="G322" i="2" s="1"/>
  <c r="K322" i="2"/>
  <c r="M322" i="2"/>
  <c r="O322" i="2"/>
  <c r="S322" i="2"/>
  <c r="U322" i="2"/>
  <c r="X322" i="2"/>
  <c r="Z322" i="2"/>
  <c r="D323" i="2"/>
  <c r="K323" i="2"/>
  <c r="M323" i="2"/>
  <c r="O323" i="2"/>
  <c r="S323" i="2"/>
  <c r="U323" i="2"/>
  <c r="V323" i="2"/>
  <c r="X323" i="2"/>
  <c r="Z323" i="2"/>
  <c r="D324" i="2"/>
  <c r="H324" i="2" s="1"/>
  <c r="G324" i="2" a="1"/>
  <c r="G324" i="2" s="1"/>
  <c r="K324" i="2"/>
  <c r="M324" i="2"/>
  <c r="O324" i="2"/>
  <c r="S324" i="2"/>
  <c r="V324" i="2" s="1"/>
  <c r="U324" i="2"/>
  <c r="X324" i="2"/>
  <c r="Z324" i="2"/>
  <c r="D325" i="2"/>
  <c r="H325" i="2" s="1"/>
  <c r="G325" i="2" a="1"/>
  <c r="G325" i="2" s="1"/>
  <c r="K325" i="2"/>
  <c r="M325" i="2"/>
  <c r="O325" i="2"/>
  <c r="S325" i="2"/>
  <c r="U325" i="2"/>
  <c r="V325" i="2"/>
  <c r="X325" i="2"/>
  <c r="Z325" i="2"/>
  <c r="D326" i="2"/>
  <c r="H326" i="2" s="1"/>
  <c r="G326" i="2" a="1"/>
  <c r="G326" i="2" s="1"/>
  <c r="K326" i="2"/>
  <c r="M326" i="2"/>
  <c r="O326" i="2"/>
  <c r="S326" i="2"/>
  <c r="U326" i="2"/>
  <c r="V326" i="2" s="1"/>
  <c r="X326" i="2"/>
  <c r="Z326" i="2"/>
  <c r="D327" i="2"/>
  <c r="K327" i="2"/>
  <c r="M327" i="2"/>
  <c r="O327" i="2"/>
  <c r="S327" i="2"/>
  <c r="U327" i="2"/>
  <c r="V327" i="2" s="1"/>
  <c r="X327" i="2"/>
  <c r="Z327" i="2"/>
  <c r="D328" i="2"/>
  <c r="K328" i="2"/>
  <c r="M328" i="2"/>
  <c r="O328" i="2"/>
  <c r="S328" i="2"/>
  <c r="U328" i="2"/>
  <c r="V328" i="2" s="1"/>
  <c r="X328" i="2"/>
  <c r="Z328" i="2"/>
  <c r="D329" i="2"/>
  <c r="K329" i="2"/>
  <c r="M329" i="2"/>
  <c r="O329" i="2"/>
  <c r="S329" i="2"/>
  <c r="U329" i="2"/>
  <c r="V329" i="2" s="1"/>
  <c r="X329" i="2"/>
  <c r="Z329" i="2"/>
  <c r="D330" i="2"/>
  <c r="K330" i="2"/>
  <c r="M330" i="2"/>
  <c r="O330" i="2"/>
  <c r="S330" i="2"/>
  <c r="U330" i="2"/>
  <c r="V330" i="2" s="1"/>
  <c r="X330" i="2"/>
  <c r="Z330" i="2"/>
  <c r="D331" i="2"/>
  <c r="K331" i="2"/>
  <c r="M331" i="2"/>
  <c r="O331" i="2"/>
  <c r="S331" i="2"/>
  <c r="U331" i="2"/>
  <c r="V331" i="2" s="1"/>
  <c r="X331" i="2"/>
  <c r="Z331" i="2"/>
  <c r="D332" i="2"/>
  <c r="K332" i="2"/>
  <c r="M332" i="2"/>
  <c r="O332" i="2"/>
  <c r="S332" i="2"/>
  <c r="U332" i="2"/>
  <c r="V332" i="2" s="1"/>
  <c r="X332" i="2"/>
  <c r="Z332" i="2"/>
  <c r="D333" i="2"/>
  <c r="K333" i="2"/>
  <c r="M333" i="2"/>
  <c r="O333" i="2"/>
  <c r="S333" i="2"/>
  <c r="U333" i="2"/>
  <c r="V333" i="2" s="1"/>
  <c r="X333" i="2"/>
  <c r="Z333" i="2"/>
  <c r="D334" i="2"/>
  <c r="K334" i="2"/>
  <c r="M334" i="2"/>
  <c r="O334" i="2"/>
  <c r="S334" i="2"/>
  <c r="U334" i="2"/>
  <c r="X334" i="2"/>
  <c r="Z334" i="2"/>
  <c r="D335" i="2"/>
  <c r="K335" i="2"/>
  <c r="M335" i="2"/>
  <c r="O335" i="2"/>
  <c r="S335" i="2"/>
  <c r="U335" i="2"/>
  <c r="X335" i="2"/>
  <c r="Z335" i="2"/>
  <c r="D336" i="2"/>
  <c r="K336" i="2"/>
  <c r="M336" i="2"/>
  <c r="O336" i="2"/>
  <c r="S336" i="2"/>
  <c r="U336" i="2"/>
  <c r="X336" i="2"/>
  <c r="Z336" i="2"/>
  <c r="D337" i="2"/>
  <c r="K337" i="2"/>
  <c r="M337" i="2"/>
  <c r="O337" i="2"/>
  <c r="S337" i="2"/>
  <c r="V337" i="2" s="1"/>
  <c r="U337" i="2"/>
  <c r="X337" i="2"/>
  <c r="Z337" i="2"/>
  <c r="D338" i="2"/>
  <c r="H338" i="2" s="1"/>
  <c r="G338" i="2" a="1"/>
  <c r="G338" i="2" s="1"/>
  <c r="K338" i="2"/>
  <c r="M338" i="2"/>
  <c r="O338" i="2"/>
  <c r="S338" i="2"/>
  <c r="U338" i="2"/>
  <c r="X338" i="2"/>
  <c r="Z338" i="2"/>
  <c r="D339" i="2"/>
  <c r="K339" i="2"/>
  <c r="M339" i="2"/>
  <c r="O339" i="2"/>
  <c r="S339" i="2"/>
  <c r="U339" i="2"/>
  <c r="V339" i="2" s="1"/>
  <c r="X339" i="2"/>
  <c r="Z339" i="2"/>
  <c r="D340" i="2"/>
  <c r="H340" i="2" s="1"/>
  <c r="K340" i="2"/>
  <c r="M340" i="2"/>
  <c r="O340" i="2"/>
  <c r="S340" i="2"/>
  <c r="V340" i="2" s="1"/>
  <c r="U340" i="2"/>
  <c r="X340" i="2"/>
  <c r="Z340" i="2"/>
  <c r="D341" i="2"/>
  <c r="H341" i="2" s="1"/>
  <c r="G341" i="2" a="1"/>
  <c r="G341" i="2" s="1"/>
  <c r="K341" i="2"/>
  <c r="M341" i="2"/>
  <c r="O341" i="2"/>
  <c r="S341" i="2"/>
  <c r="U341" i="2"/>
  <c r="V341" i="2" s="1"/>
  <c r="X341" i="2"/>
  <c r="Z341" i="2"/>
  <c r="D342" i="2"/>
  <c r="H342" i="2" s="1"/>
  <c r="K342" i="2"/>
  <c r="M342" i="2"/>
  <c r="O342" i="2"/>
  <c r="S342" i="2"/>
  <c r="U342" i="2"/>
  <c r="V342" i="2" s="1"/>
  <c r="X342" i="2"/>
  <c r="Z342" i="2"/>
  <c r="D343" i="2"/>
  <c r="K343" i="2"/>
  <c r="M343" i="2"/>
  <c r="O343" i="2"/>
  <c r="S343" i="2"/>
  <c r="U343" i="2"/>
  <c r="V343" i="2" s="1"/>
  <c r="X343" i="2"/>
  <c r="Z343" i="2"/>
  <c r="D344" i="2"/>
  <c r="K344" i="2"/>
  <c r="M344" i="2"/>
  <c r="O344" i="2"/>
  <c r="S344" i="2"/>
  <c r="U344" i="2"/>
  <c r="V344" i="2" s="1"/>
  <c r="X344" i="2"/>
  <c r="Z344" i="2"/>
  <c r="D345" i="2"/>
  <c r="K345" i="2"/>
  <c r="M345" i="2"/>
  <c r="O345" i="2"/>
  <c r="S345" i="2"/>
  <c r="U345" i="2"/>
  <c r="V345" i="2"/>
  <c r="X345" i="2"/>
  <c r="Z345" i="2"/>
  <c r="D346" i="2"/>
  <c r="H346" i="2" s="1"/>
  <c r="G346" i="2" a="1"/>
  <c r="G346" i="2" s="1"/>
  <c r="K346" i="2"/>
  <c r="M346" i="2"/>
  <c r="O346" i="2"/>
  <c r="S346" i="2"/>
  <c r="U346" i="2"/>
  <c r="V346" i="2" s="1"/>
  <c r="X346" i="2"/>
  <c r="Z346" i="2"/>
  <c r="D347" i="2"/>
  <c r="K347" i="2"/>
  <c r="M347" i="2"/>
  <c r="O347" i="2"/>
  <c r="S347" i="2"/>
  <c r="U347" i="2"/>
  <c r="V347" i="2" s="1"/>
  <c r="X347" i="2"/>
  <c r="Z347" i="2"/>
  <c r="D348" i="2"/>
  <c r="K348" i="2"/>
  <c r="M348" i="2"/>
  <c r="O348" i="2"/>
  <c r="S348" i="2"/>
  <c r="U348" i="2"/>
  <c r="V348" i="2" s="1"/>
  <c r="X348" i="2"/>
  <c r="Z348" i="2"/>
  <c r="D349" i="2"/>
  <c r="H349" i="2" s="1"/>
  <c r="K349" i="2"/>
  <c r="M349" i="2"/>
  <c r="O349" i="2"/>
  <c r="S349" i="2"/>
  <c r="U349" i="2"/>
  <c r="X349" i="2"/>
  <c r="Z349" i="2"/>
  <c r="D350" i="2"/>
  <c r="K350" i="2"/>
  <c r="M350" i="2"/>
  <c r="O350" i="2"/>
  <c r="S350" i="2"/>
  <c r="U350" i="2"/>
  <c r="V350" i="2" s="1"/>
  <c r="X350" i="2"/>
  <c r="Z350" i="2"/>
  <c r="D351" i="2"/>
  <c r="K351" i="2"/>
  <c r="M351" i="2"/>
  <c r="O351" i="2"/>
  <c r="S351" i="2"/>
  <c r="U351" i="2"/>
  <c r="V351" i="2" s="1"/>
  <c r="X351" i="2"/>
  <c r="Z351" i="2"/>
  <c r="D352" i="2"/>
  <c r="K352" i="2"/>
  <c r="M352" i="2"/>
  <c r="O352" i="2"/>
  <c r="S352" i="2"/>
  <c r="U352" i="2"/>
  <c r="V352" i="2" s="1"/>
  <c r="X352" i="2"/>
  <c r="Z352" i="2"/>
  <c r="D353" i="2"/>
  <c r="K353" i="2"/>
  <c r="M353" i="2"/>
  <c r="O353" i="2"/>
  <c r="S353" i="2"/>
  <c r="U353" i="2"/>
  <c r="V353" i="2"/>
  <c r="X353" i="2"/>
  <c r="Z353" i="2"/>
  <c r="D354" i="2"/>
  <c r="H354" i="2" s="1"/>
  <c r="G354" i="2" a="1"/>
  <c r="G354" i="2" s="1"/>
  <c r="K354" i="2"/>
  <c r="M354" i="2"/>
  <c r="O354" i="2"/>
  <c r="S354" i="2"/>
  <c r="U354" i="2"/>
  <c r="X354" i="2"/>
  <c r="Z354" i="2"/>
  <c r="D355" i="2"/>
  <c r="K355" i="2"/>
  <c r="M355" i="2"/>
  <c r="O355" i="2"/>
  <c r="S355" i="2"/>
  <c r="V355" i="2" s="1"/>
  <c r="U355" i="2"/>
  <c r="X355" i="2"/>
  <c r="Z355" i="2"/>
  <c r="D356" i="2"/>
  <c r="H356" i="2" s="1"/>
  <c r="G356" i="2" a="1"/>
  <c r="G356" i="2" s="1"/>
  <c r="K356" i="2"/>
  <c r="M356" i="2"/>
  <c r="O356" i="2"/>
  <c r="S356" i="2"/>
  <c r="U356" i="2"/>
  <c r="V356" i="2"/>
  <c r="X356" i="2"/>
  <c r="Z356" i="2"/>
  <c r="D357" i="2"/>
  <c r="H357" i="2" s="1"/>
  <c r="G357" i="2" a="1"/>
  <c r="G357" i="2" s="1"/>
  <c r="K357" i="2"/>
  <c r="M357" i="2"/>
  <c r="O357" i="2"/>
  <c r="S357" i="2"/>
  <c r="V357" i="2" s="1"/>
  <c r="U357" i="2"/>
  <c r="X357" i="2"/>
  <c r="Z357" i="2"/>
  <c r="D358" i="2"/>
  <c r="H358" i="2" s="1"/>
  <c r="G358" i="2" a="1"/>
  <c r="G358" i="2"/>
  <c r="K358" i="2"/>
  <c r="M358" i="2"/>
  <c r="O358" i="2"/>
  <c r="S358" i="2"/>
  <c r="U358" i="2"/>
  <c r="V358" i="2" s="1"/>
  <c r="X358" i="2"/>
  <c r="Z358" i="2"/>
  <c r="D359" i="2"/>
  <c r="K359" i="2"/>
  <c r="M359" i="2"/>
  <c r="O359" i="2"/>
  <c r="S359" i="2"/>
  <c r="U359" i="2"/>
  <c r="V359" i="2" s="1"/>
  <c r="X359" i="2"/>
  <c r="Z359" i="2"/>
  <c r="D360" i="2"/>
  <c r="K360" i="2"/>
  <c r="M360" i="2"/>
  <c r="O360" i="2"/>
  <c r="S360" i="2"/>
  <c r="U360" i="2"/>
  <c r="V360" i="2" s="1"/>
  <c r="X360" i="2"/>
  <c r="Z360" i="2"/>
  <c r="D361" i="2"/>
  <c r="K361" i="2"/>
  <c r="M361" i="2"/>
  <c r="O361" i="2"/>
  <c r="S361" i="2"/>
  <c r="U361" i="2"/>
  <c r="V361" i="2" s="1"/>
  <c r="X361" i="2"/>
  <c r="Z361" i="2"/>
  <c r="D362" i="2"/>
  <c r="K362" i="2"/>
  <c r="M362" i="2"/>
  <c r="O362" i="2"/>
  <c r="S362" i="2"/>
  <c r="U362" i="2"/>
  <c r="V362" i="2" s="1"/>
  <c r="X362" i="2"/>
  <c r="Z362" i="2"/>
  <c r="D363" i="2"/>
  <c r="K363" i="2"/>
  <c r="M363" i="2"/>
  <c r="O363" i="2"/>
  <c r="S363" i="2"/>
  <c r="U363" i="2"/>
  <c r="V363" i="2" s="1"/>
  <c r="X363" i="2"/>
  <c r="Z363" i="2"/>
  <c r="D364" i="2"/>
  <c r="H364" i="2" s="1"/>
  <c r="K364" i="2"/>
  <c r="M364" i="2"/>
  <c r="O364" i="2"/>
  <c r="S364" i="2"/>
  <c r="U364" i="2"/>
  <c r="X364" i="2"/>
  <c r="Z364" i="2"/>
  <c r="D365" i="2"/>
  <c r="K365" i="2"/>
  <c r="M365" i="2"/>
  <c r="O365" i="2"/>
  <c r="S365" i="2"/>
  <c r="U365" i="2"/>
  <c r="V365" i="2"/>
  <c r="X365" i="2"/>
  <c r="Z365" i="2"/>
  <c r="D366" i="2"/>
  <c r="H366" i="2" s="1"/>
  <c r="G366" i="2" a="1"/>
  <c r="G366" i="2"/>
  <c r="K366" i="2"/>
  <c r="M366" i="2"/>
  <c r="O366" i="2"/>
  <c r="S366" i="2"/>
  <c r="U366" i="2"/>
  <c r="X366" i="2"/>
  <c r="Z366" i="2"/>
  <c r="D367" i="2"/>
  <c r="K367" i="2"/>
  <c r="M367" i="2"/>
  <c r="O367" i="2"/>
  <c r="S367" i="2"/>
  <c r="U367" i="2"/>
  <c r="X367" i="2"/>
  <c r="Z367" i="2"/>
  <c r="D368" i="2"/>
  <c r="K368" i="2"/>
  <c r="M368" i="2"/>
  <c r="O368" i="2"/>
  <c r="S368" i="2"/>
  <c r="U368" i="2"/>
  <c r="X368" i="2"/>
  <c r="Z368" i="2"/>
  <c r="D369" i="2"/>
  <c r="K369" i="2"/>
  <c r="M369" i="2"/>
  <c r="O369" i="2"/>
  <c r="S369" i="2"/>
  <c r="V369" i="2" s="1"/>
  <c r="U369" i="2"/>
  <c r="X369" i="2"/>
  <c r="Z369" i="2"/>
  <c r="D370" i="2"/>
  <c r="H370" i="2" s="1"/>
  <c r="G370" i="2" a="1"/>
  <c r="G370" i="2" s="1"/>
  <c r="K370" i="2"/>
  <c r="M370" i="2"/>
  <c r="O370" i="2"/>
  <c r="S370" i="2"/>
  <c r="U370" i="2"/>
  <c r="V370" i="2" s="1"/>
  <c r="X370" i="2"/>
  <c r="Z370" i="2"/>
  <c r="D371" i="2"/>
  <c r="K371" i="2"/>
  <c r="M371" i="2"/>
  <c r="O371" i="2"/>
  <c r="S371" i="2"/>
  <c r="U371" i="2"/>
  <c r="V371" i="2"/>
  <c r="X371" i="2"/>
  <c r="Z371" i="2"/>
  <c r="D372" i="2"/>
  <c r="H372" i="2" s="1"/>
  <c r="G372" i="2" a="1"/>
  <c r="G372" i="2" s="1"/>
  <c r="K372" i="2"/>
  <c r="M372" i="2"/>
  <c r="O372" i="2"/>
  <c r="S372" i="2"/>
  <c r="V372" i="2" s="1"/>
  <c r="U372" i="2"/>
  <c r="X372" i="2"/>
  <c r="Z372" i="2"/>
  <c r="D373" i="2"/>
  <c r="H373" i="2" s="1"/>
  <c r="G373" i="2" a="1"/>
  <c r="G373" i="2" s="1"/>
  <c r="K373" i="2"/>
  <c r="M373" i="2"/>
  <c r="O373" i="2"/>
  <c r="S373" i="2"/>
  <c r="U373" i="2"/>
  <c r="V373" i="2"/>
  <c r="X373" i="2"/>
  <c r="Z373" i="2"/>
  <c r="D374" i="2"/>
  <c r="H374" i="2" s="1"/>
  <c r="G374" i="2" a="1"/>
  <c r="G374" i="2" s="1"/>
  <c r="K374" i="2"/>
  <c r="M374" i="2"/>
  <c r="O374" i="2"/>
  <c r="S374" i="2"/>
  <c r="U374" i="2"/>
  <c r="V374" i="2" s="1"/>
  <c r="X374" i="2"/>
  <c r="Z374" i="2"/>
  <c r="D375" i="2"/>
  <c r="K375" i="2"/>
  <c r="M375" i="2"/>
  <c r="O375" i="2"/>
  <c r="S375" i="2"/>
  <c r="U375" i="2"/>
  <c r="V375" i="2" s="1"/>
  <c r="X375" i="2"/>
  <c r="Z375" i="2"/>
  <c r="D376" i="2"/>
  <c r="K376" i="2"/>
  <c r="M376" i="2"/>
  <c r="O376" i="2"/>
  <c r="S376" i="2"/>
  <c r="U376" i="2"/>
  <c r="V376" i="2" s="1"/>
  <c r="X376" i="2"/>
  <c r="Z376" i="2"/>
  <c r="D377" i="2"/>
  <c r="K377" i="2"/>
  <c r="M377" i="2"/>
  <c r="O377" i="2"/>
  <c r="S377" i="2"/>
  <c r="U377" i="2"/>
  <c r="V377" i="2"/>
  <c r="X377" i="2"/>
  <c r="Z377" i="2"/>
  <c r="D378" i="2"/>
  <c r="H378" i="2" s="1"/>
  <c r="G378" i="2" a="1"/>
  <c r="G378" i="2" s="1"/>
  <c r="K378" i="2"/>
  <c r="M378" i="2"/>
  <c r="O378" i="2"/>
  <c r="S378" i="2"/>
  <c r="U378" i="2"/>
  <c r="V378" i="2" s="1"/>
  <c r="X378" i="2"/>
  <c r="Z378" i="2"/>
  <c r="D379" i="2"/>
  <c r="K379" i="2"/>
  <c r="M379" i="2"/>
  <c r="O379" i="2"/>
  <c r="S379" i="2"/>
  <c r="U379" i="2"/>
  <c r="V379" i="2" s="1"/>
  <c r="X379" i="2"/>
  <c r="Z379" i="2"/>
  <c r="D380" i="2"/>
  <c r="K380" i="2"/>
  <c r="M380" i="2"/>
  <c r="O380" i="2"/>
  <c r="S380" i="2"/>
  <c r="U380" i="2"/>
  <c r="V380" i="2"/>
  <c r="X380" i="2"/>
  <c r="Z380" i="2"/>
  <c r="D381" i="2"/>
  <c r="H381" i="2" s="1"/>
  <c r="G381" i="2" a="1"/>
  <c r="G381" i="2" s="1"/>
  <c r="K381" i="2"/>
  <c r="M381" i="2"/>
  <c r="O381" i="2"/>
  <c r="S381" i="2"/>
  <c r="U381" i="2"/>
  <c r="X381" i="2"/>
  <c r="Z381" i="2"/>
  <c r="D382" i="2"/>
  <c r="K382" i="2"/>
  <c r="M382" i="2"/>
  <c r="O382" i="2"/>
  <c r="S382" i="2"/>
  <c r="U382" i="2"/>
  <c r="V382" i="2" s="1"/>
  <c r="X382" i="2"/>
  <c r="Z382" i="2"/>
  <c r="D383" i="2"/>
  <c r="K383" i="2"/>
  <c r="M383" i="2"/>
  <c r="O383" i="2"/>
  <c r="S383" i="2"/>
  <c r="U383" i="2"/>
  <c r="V383" i="2" s="1"/>
  <c r="X383" i="2"/>
  <c r="Z383" i="2"/>
  <c r="D384" i="2"/>
  <c r="K384" i="2"/>
  <c r="M384" i="2"/>
  <c r="O384" i="2"/>
  <c r="S384" i="2"/>
  <c r="U384" i="2"/>
  <c r="V384" i="2" s="1"/>
  <c r="X384" i="2"/>
  <c r="Z384" i="2"/>
  <c r="D385" i="2"/>
  <c r="K385" i="2"/>
  <c r="M385" i="2"/>
  <c r="O385" i="2"/>
  <c r="S385" i="2"/>
  <c r="U385" i="2"/>
  <c r="V385" i="2"/>
  <c r="X385" i="2"/>
  <c r="Z385" i="2"/>
  <c r="D386" i="2"/>
  <c r="H386" i="2" s="1"/>
  <c r="G386" i="2" a="1"/>
  <c r="G386" i="2" s="1"/>
  <c r="K386" i="2"/>
  <c r="M386" i="2"/>
  <c r="O386" i="2"/>
  <c r="S386" i="2"/>
  <c r="U386" i="2"/>
  <c r="X386" i="2"/>
  <c r="Z386" i="2"/>
  <c r="D387" i="2"/>
  <c r="K387" i="2"/>
  <c r="M387" i="2"/>
  <c r="O387" i="2"/>
  <c r="S387" i="2"/>
  <c r="V387" i="2" s="1"/>
  <c r="U387" i="2"/>
  <c r="X387" i="2"/>
  <c r="Z387" i="2"/>
  <c r="D388" i="2"/>
  <c r="H388" i="2" s="1"/>
  <c r="G388" i="2" a="1"/>
  <c r="G388" i="2" s="1"/>
  <c r="K388" i="2"/>
  <c r="M388" i="2"/>
  <c r="O388" i="2"/>
  <c r="S388" i="2"/>
  <c r="U388" i="2"/>
  <c r="V388" i="2"/>
  <c r="X388" i="2"/>
  <c r="Z388" i="2"/>
  <c r="D389" i="2"/>
  <c r="H389" i="2" s="1"/>
  <c r="G389" i="2" a="1"/>
  <c r="G389" i="2" s="1"/>
  <c r="K389" i="2"/>
  <c r="M389" i="2"/>
  <c r="O389" i="2"/>
  <c r="S389" i="2"/>
  <c r="V389" i="2" s="1"/>
  <c r="U389" i="2"/>
  <c r="X389" i="2"/>
  <c r="Z389" i="2"/>
  <c r="D390" i="2"/>
  <c r="H390" i="2" s="1"/>
  <c r="G390" i="2" a="1"/>
  <c r="G390" i="2" s="1"/>
  <c r="K390" i="2"/>
  <c r="M390" i="2"/>
  <c r="O390" i="2"/>
  <c r="S390" i="2"/>
  <c r="U390" i="2"/>
  <c r="V390" i="2" s="1"/>
  <c r="X390" i="2"/>
  <c r="Z390" i="2"/>
  <c r="D391" i="2"/>
  <c r="K391" i="2"/>
  <c r="M391" i="2"/>
  <c r="O391" i="2"/>
  <c r="S391" i="2"/>
  <c r="U391" i="2"/>
  <c r="V391" i="2" s="1"/>
  <c r="X391" i="2"/>
  <c r="Z391" i="2"/>
  <c r="D392" i="2"/>
  <c r="K392" i="2"/>
  <c r="M392" i="2"/>
  <c r="O392" i="2"/>
  <c r="S392" i="2"/>
  <c r="U392" i="2"/>
  <c r="V392" i="2" s="1"/>
  <c r="X392" i="2"/>
  <c r="Z392" i="2"/>
  <c r="D393" i="2"/>
  <c r="K393" i="2"/>
  <c r="M393" i="2"/>
  <c r="O393" i="2"/>
  <c r="S393" i="2"/>
  <c r="U393" i="2"/>
  <c r="V393" i="2" s="1"/>
  <c r="X393" i="2"/>
  <c r="Z393" i="2"/>
  <c r="D394" i="2"/>
  <c r="K394" i="2"/>
  <c r="M394" i="2"/>
  <c r="O394" i="2"/>
  <c r="S394" i="2"/>
  <c r="U394" i="2"/>
  <c r="V394" i="2" s="1"/>
  <c r="X394" i="2"/>
  <c r="Z394" i="2"/>
  <c r="D395" i="2"/>
  <c r="K395" i="2"/>
  <c r="M395" i="2"/>
  <c r="O395" i="2"/>
  <c r="S395" i="2"/>
  <c r="U395" i="2"/>
  <c r="V395" i="2"/>
  <c r="X395" i="2"/>
  <c r="Z395" i="2"/>
  <c r="D396" i="2"/>
  <c r="H396" i="2" s="1"/>
  <c r="G396" i="2" a="1"/>
  <c r="G396" i="2" s="1"/>
  <c r="K396" i="2"/>
  <c r="M396" i="2"/>
  <c r="O396" i="2"/>
  <c r="S396" i="2"/>
  <c r="U396" i="2"/>
  <c r="X396" i="2"/>
  <c r="Z396" i="2"/>
  <c r="D397" i="2"/>
  <c r="K397" i="2"/>
  <c r="M397" i="2"/>
  <c r="O397" i="2"/>
  <c r="S397" i="2"/>
  <c r="U397" i="2"/>
  <c r="V397" i="2"/>
  <c r="X397" i="2"/>
  <c r="Z397" i="2"/>
  <c r="D398" i="2"/>
  <c r="H398" i="2" s="1"/>
  <c r="G398" i="2" a="1"/>
  <c r="G398" i="2"/>
  <c r="K398" i="2"/>
  <c r="M398" i="2"/>
  <c r="O398" i="2"/>
  <c r="S398" i="2"/>
  <c r="U398" i="2"/>
  <c r="X398" i="2"/>
  <c r="Z398" i="2"/>
  <c r="D399" i="2"/>
  <c r="K399" i="2"/>
  <c r="M399" i="2"/>
  <c r="O399" i="2"/>
  <c r="S399" i="2"/>
  <c r="V399" i="2" s="1"/>
  <c r="U399" i="2"/>
  <c r="X399" i="2"/>
  <c r="Z399" i="2"/>
  <c r="D400" i="2"/>
  <c r="H400" i="2" s="1"/>
  <c r="G400" i="2" a="1"/>
  <c r="G400" i="2" s="1"/>
  <c r="K400" i="2"/>
  <c r="M400" i="2"/>
  <c r="O400" i="2"/>
  <c r="S400" i="2"/>
  <c r="U400" i="2"/>
  <c r="X400" i="2"/>
  <c r="Z400" i="2"/>
  <c r="D401" i="2"/>
  <c r="K401" i="2"/>
  <c r="M401" i="2"/>
  <c r="O401" i="2"/>
  <c r="S401" i="2"/>
  <c r="U401" i="2"/>
  <c r="V401" i="2"/>
  <c r="X401" i="2"/>
  <c r="Z401" i="2"/>
  <c r="D402" i="2"/>
  <c r="H402" i="2" s="1"/>
  <c r="G402" i="2" a="1"/>
  <c r="G402" i="2" s="1"/>
  <c r="K402" i="2"/>
  <c r="M402" i="2"/>
  <c r="O402" i="2"/>
  <c r="S402" i="2"/>
  <c r="U402" i="2"/>
  <c r="X402" i="2"/>
  <c r="Z402" i="2"/>
  <c r="D403" i="2"/>
  <c r="K403" i="2"/>
  <c r="M403" i="2"/>
  <c r="O403" i="2"/>
  <c r="S403" i="2"/>
  <c r="U403" i="2"/>
  <c r="X403" i="2"/>
  <c r="Z403" i="2"/>
  <c r="D404" i="2"/>
  <c r="H404" i="2" s="1"/>
  <c r="K404" i="2"/>
  <c r="M404" i="2"/>
  <c r="O404" i="2"/>
  <c r="S404" i="2"/>
  <c r="V404" i="2" s="1"/>
  <c r="U404" i="2"/>
  <c r="X404" i="2"/>
  <c r="Z404" i="2"/>
  <c r="D405" i="2"/>
  <c r="H405" i="2" s="1"/>
  <c r="G405" i="2" a="1"/>
  <c r="G405" i="2" s="1"/>
  <c r="K405" i="2"/>
  <c r="M405" i="2"/>
  <c r="O405" i="2"/>
  <c r="S405" i="2"/>
  <c r="U405" i="2"/>
  <c r="V405" i="2"/>
  <c r="X405" i="2"/>
  <c r="Z405" i="2"/>
  <c r="D406" i="2"/>
  <c r="H406" i="2" s="1"/>
  <c r="G406" i="2" a="1"/>
  <c r="G406" i="2" s="1"/>
  <c r="K406" i="2"/>
  <c r="M406" i="2"/>
  <c r="O406" i="2"/>
  <c r="S406" i="2"/>
  <c r="U406" i="2"/>
  <c r="V406" i="2" s="1"/>
  <c r="X406" i="2"/>
  <c r="Z406" i="2"/>
  <c r="D407" i="2"/>
  <c r="K407" i="2"/>
  <c r="M407" i="2"/>
  <c r="O407" i="2"/>
  <c r="S407" i="2"/>
  <c r="U407" i="2"/>
  <c r="V407" i="2" s="1"/>
  <c r="X407" i="2"/>
  <c r="Z407" i="2"/>
  <c r="D408" i="2"/>
  <c r="K408" i="2"/>
  <c r="M408" i="2"/>
  <c r="O408" i="2"/>
  <c r="S408" i="2"/>
  <c r="U408" i="2"/>
  <c r="V408" i="2" s="1"/>
  <c r="X408" i="2"/>
  <c r="Z408" i="2"/>
  <c r="D409" i="2"/>
  <c r="H409" i="2" s="1"/>
  <c r="K409" i="2"/>
  <c r="M409" i="2"/>
  <c r="O409" i="2"/>
  <c r="S409" i="2"/>
  <c r="U409" i="2"/>
  <c r="V409" i="2"/>
  <c r="X409" i="2"/>
  <c r="Z409" i="2"/>
  <c r="D410" i="2"/>
  <c r="H410" i="2" s="1"/>
  <c r="G410" i="2" a="1"/>
  <c r="G410" i="2" s="1"/>
  <c r="K410" i="2"/>
  <c r="M410" i="2"/>
  <c r="O410" i="2"/>
  <c r="S410" i="2"/>
  <c r="U410" i="2"/>
  <c r="X410" i="2"/>
  <c r="Z410" i="2"/>
  <c r="D411" i="2"/>
  <c r="K411" i="2"/>
  <c r="M411" i="2"/>
  <c r="O411" i="2"/>
  <c r="S411" i="2"/>
  <c r="U411" i="2"/>
  <c r="X411" i="2"/>
  <c r="Z411" i="2"/>
  <c r="D412" i="2"/>
  <c r="K412" i="2"/>
  <c r="M412" i="2"/>
  <c r="O412" i="2"/>
  <c r="S412" i="2"/>
  <c r="U412" i="2"/>
  <c r="V412" i="2"/>
  <c r="X412" i="2"/>
  <c r="Z412" i="2"/>
  <c r="D413" i="2"/>
  <c r="H413" i="2" s="1"/>
  <c r="G413" i="2" a="1"/>
  <c r="G413" i="2" s="1"/>
  <c r="K413" i="2"/>
  <c r="M413" i="2"/>
  <c r="O413" i="2"/>
  <c r="S413" i="2"/>
  <c r="U413" i="2"/>
  <c r="V413" i="2" s="1"/>
  <c r="X413" i="2"/>
  <c r="Z413" i="2"/>
  <c r="D414" i="2"/>
  <c r="K414" i="2"/>
  <c r="M414" i="2"/>
  <c r="O414" i="2"/>
  <c r="S414" i="2"/>
  <c r="U414" i="2"/>
  <c r="V414" i="2" s="1"/>
  <c r="X414" i="2"/>
  <c r="Z414" i="2"/>
  <c r="D415" i="2"/>
  <c r="K415" i="2"/>
  <c r="M415" i="2"/>
  <c r="O415" i="2"/>
  <c r="S415" i="2"/>
  <c r="U415" i="2"/>
  <c r="V415" i="2" s="1"/>
  <c r="X415" i="2"/>
  <c r="Z415" i="2"/>
  <c r="D416" i="2"/>
  <c r="G416" i="2" s="1" a="1"/>
  <c r="G416" i="2" s="1"/>
  <c r="K416" i="2"/>
  <c r="M416" i="2"/>
  <c r="O416" i="2"/>
  <c r="S416" i="2"/>
  <c r="U416" i="2"/>
  <c r="X416" i="2"/>
  <c r="Z416" i="2"/>
  <c r="D417" i="2"/>
  <c r="G417" i="2" a="1"/>
  <c r="G417" i="2" s="1"/>
  <c r="H417" i="2"/>
  <c r="K417" i="2"/>
  <c r="M417" i="2"/>
  <c r="O417" i="2"/>
  <c r="S417" i="2"/>
  <c r="U417" i="2"/>
  <c r="X417" i="2"/>
  <c r="Z417" i="2"/>
  <c r="D418" i="2"/>
  <c r="G418" i="2" s="1" a="1"/>
  <c r="G418" i="2" s="1"/>
  <c r="K418" i="2"/>
  <c r="M418" i="2"/>
  <c r="O418" i="2"/>
  <c r="S418" i="2"/>
  <c r="U418" i="2"/>
  <c r="V418" i="2"/>
  <c r="X418" i="2"/>
  <c r="Z418" i="2"/>
  <c r="D419" i="2"/>
  <c r="H419" i="2" s="1"/>
  <c r="G419" i="2" a="1"/>
  <c r="G419" i="2" s="1"/>
  <c r="K419" i="2"/>
  <c r="M419" i="2"/>
  <c r="O419" i="2"/>
  <c r="S419" i="2"/>
  <c r="U419" i="2"/>
  <c r="X419" i="2"/>
  <c r="Z419" i="2"/>
  <c r="D420" i="2"/>
  <c r="H420" i="2" s="1"/>
  <c r="K420" i="2"/>
  <c r="M420" i="2"/>
  <c r="O420" i="2"/>
  <c r="S420" i="2"/>
  <c r="U420" i="2"/>
  <c r="X420" i="2"/>
  <c r="Z420" i="2"/>
  <c r="D421" i="2"/>
  <c r="G421" i="2" a="1"/>
  <c r="G421" i="2" s="1"/>
  <c r="H421" i="2"/>
  <c r="K421" i="2"/>
  <c r="M421" i="2"/>
  <c r="O421" i="2"/>
  <c r="S421" i="2"/>
  <c r="U421" i="2"/>
  <c r="X421" i="2"/>
  <c r="Z421" i="2"/>
  <c r="D422" i="2"/>
  <c r="K422" i="2"/>
  <c r="M422" i="2"/>
  <c r="O422" i="2"/>
  <c r="S422" i="2"/>
  <c r="U422" i="2"/>
  <c r="X422" i="2"/>
  <c r="Z422" i="2"/>
  <c r="D423" i="2"/>
  <c r="K423" i="2"/>
  <c r="M423" i="2"/>
  <c r="O423" i="2"/>
  <c r="S423" i="2"/>
  <c r="U423" i="2"/>
  <c r="X423" i="2"/>
  <c r="Z423" i="2"/>
  <c r="D424" i="2"/>
  <c r="G424" i="2" s="1" a="1"/>
  <c r="G424" i="2" s="1"/>
  <c r="K424" i="2"/>
  <c r="M424" i="2"/>
  <c r="O424" i="2"/>
  <c r="S424" i="2"/>
  <c r="U424" i="2"/>
  <c r="X424" i="2"/>
  <c r="Z424" i="2"/>
  <c r="D425" i="2"/>
  <c r="K425" i="2"/>
  <c r="M425" i="2"/>
  <c r="O425" i="2"/>
  <c r="S425" i="2"/>
  <c r="U425" i="2"/>
  <c r="X425" i="2"/>
  <c r="Z425" i="2"/>
  <c r="D426" i="2"/>
  <c r="G426" i="2" s="1" a="1"/>
  <c r="G426" i="2" s="1"/>
  <c r="K426" i="2"/>
  <c r="M426" i="2"/>
  <c r="O426" i="2"/>
  <c r="S426" i="2"/>
  <c r="U426" i="2"/>
  <c r="V426" i="2" s="1"/>
  <c r="X426" i="2"/>
  <c r="Z426" i="2"/>
  <c r="D427" i="2"/>
  <c r="K427" i="2"/>
  <c r="M427" i="2"/>
  <c r="O427" i="2"/>
  <c r="S427" i="2"/>
  <c r="U427" i="2"/>
  <c r="V427" i="2"/>
  <c r="X427" i="2"/>
  <c r="Z427" i="2"/>
  <c r="D428" i="2"/>
  <c r="H428" i="2" s="1"/>
  <c r="G428" i="2" a="1"/>
  <c r="G428" i="2" s="1"/>
  <c r="K428" i="2"/>
  <c r="M428" i="2"/>
  <c r="O428" i="2"/>
  <c r="S428" i="2"/>
  <c r="U428" i="2"/>
  <c r="X428" i="2"/>
  <c r="Z428" i="2"/>
  <c r="D429" i="2"/>
  <c r="K429" i="2"/>
  <c r="M429" i="2"/>
  <c r="O429" i="2"/>
  <c r="S429" i="2"/>
  <c r="U429" i="2"/>
  <c r="X429" i="2"/>
  <c r="Z429" i="2"/>
  <c r="D430" i="2"/>
  <c r="K430" i="2"/>
  <c r="M430" i="2"/>
  <c r="O430" i="2"/>
  <c r="S430" i="2"/>
  <c r="U430" i="2"/>
  <c r="X430" i="2"/>
  <c r="Z430" i="2"/>
  <c r="D431" i="2"/>
  <c r="K431" i="2"/>
  <c r="M431" i="2"/>
  <c r="O431" i="2"/>
  <c r="S431" i="2"/>
  <c r="U431" i="2"/>
  <c r="X431" i="2"/>
  <c r="Z431" i="2"/>
  <c r="D432" i="2"/>
  <c r="G432" i="2" s="1" a="1"/>
  <c r="G432" i="2" s="1"/>
  <c r="K432" i="2"/>
  <c r="M432" i="2"/>
  <c r="O432" i="2"/>
  <c r="S432" i="2"/>
  <c r="U432" i="2"/>
  <c r="V432" i="2"/>
  <c r="X432" i="2"/>
  <c r="Z432" i="2"/>
  <c r="D433" i="2"/>
  <c r="H433" i="2" s="1"/>
  <c r="G433" i="2" a="1"/>
  <c r="G433" i="2" s="1"/>
  <c r="K433" i="2"/>
  <c r="M433" i="2"/>
  <c r="O433" i="2"/>
  <c r="S433" i="2"/>
  <c r="U433" i="2"/>
  <c r="V433" i="2" s="1"/>
  <c r="X433" i="2"/>
  <c r="Z433" i="2"/>
  <c r="D434" i="2"/>
  <c r="G434" i="2" s="1" a="1"/>
  <c r="G434" i="2" s="1"/>
  <c r="H434" i="2"/>
  <c r="K434" i="2"/>
  <c r="M434" i="2"/>
  <c r="O434" i="2"/>
  <c r="S434" i="2"/>
  <c r="U434" i="2"/>
  <c r="V434" i="2" s="1"/>
  <c r="X434" i="2"/>
  <c r="Z434" i="2"/>
  <c r="D435" i="2"/>
  <c r="H435" i="2" s="1"/>
  <c r="K435" i="2"/>
  <c r="M435" i="2"/>
  <c r="O435" i="2"/>
  <c r="S435" i="2"/>
  <c r="U435" i="2"/>
  <c r="V435" i="2"/>
  <c r="X435" i="2"/>
  <c r="Z435" i="2"/>
  <c r="D436" i="2"/>
  <c r="G436" i="2" a="1"/>
  <c r="G436" i="2" s="1"/>
  <c r="H436" i="2"/>
  <c r="K436" i="2"/>
  <c r="M436" i="2"/>
  <c r="O436" i="2"/>
  <c r="S436" i="2"/>
  <c r="V436" i="2" s="1"/>
  <c r="U436" i="2"/>
  <c r="X436" i="2"/>
  <c r="Z436" i="2"/>
  <c r="D437" i="2"/>
  <c r="H437" i="2" s="1"/>
  <c r="K437" i="2"/>
  <c r="M437" i="2"/>
  <c r="O437" i="2"/>
  <c r="S437" i="2"/>
  <c r="U437" i="2"/>
  <c r="X437" i="2"/>
  <c r="Z437" i="2"/>
  <c r="D438" i="2"/>
  <c r="K438" i="2"/>
  <c r="M438" i="2"/>
  <c r="O438" i="2"/>
  <c r="S438" i="2"/>
  <c r="U438" i="2"/>
  <c r="V438" i="2" s="1"/>
  <c r="X438" i="2"/>
  <c r="Z438" i="2"/>
  <c r="D439" i="2"/>
  <c r="K439" i="2"/>
  <c r="M439" i="2"/>
  <c r="O439" i="2"/>
  <c r="S439" i="2"/>
  <c r="U439" i="2"/>
  <c r="V439" i="2" s="1"/>
  <c r="X439" i="2"/>
  <c r="Z439" i="2"/>
  <c r="D440" i="2"/>
  <c r="G440" i="2" s="1" a="1"/>
  <c r="G440" i="2" s="1"/>
  <c r="K440" i="2"/>
  <c r="M440" i="2"/>
  <c r="O440" i="2"/>
  <c r="S440" i="2"/>
  <c r="U440" i="2"/>
  <c r="V440" i="2"/>
  <c r="X440" i="2"/>
  <c r="Z440" i="2"/>
  <c r="D441" i="2"/>
  <c r="H441" i="2" s="1"/>
  <c r="G441" i="2" a="1"/>
  <c r="G441" i="2" s="1"/>
  <c r="K441" i="2"/>
  <c r="M441" i="2"/>
  <c r="O441" i="2"/>
  <c r="S441" i="2"/>
  <c r="U441" i="2"/>
  <c r="X441" i="2"/>
  <c r="Z441" i="2"/>
  <c r="D442" i="2"/>
  <c r="K442" i="2"/>
  <c r="M442" i="2"/>
  <c r="O442" i="2"/>
  <c r="S442" i="2"/>
  <c r="U442" i="2"/>
  <c r="V442" i="2"/>
  <c r="X442" i="2"/>
  <c r="Z442" i="2"/>
  <c r="D443" i="2"/>
  <c r="H443" i="2" s="1"/>
  <c r="G443" i="2" a="1"/>
  <c r="G443" i="2" s="1"/>
  <c r="K443" i="2"/>
  <c r="M443" i="2"/>
  <c r="O443" i="2"/>
  <c r="S443" i="2"/>
  <c r="U443" i="2"/>
  <c r="V443" i="2" s="1"/>
  <c r="X443" i="2"/>
  <c r="Z443" i="2"/>
  <c r="D444" i="2"/>
  <c r="K444" i="2"/>
  <c r="M444" i="2"/>
  <c r="O444" i="2"/>
  <c r="S444" i="2"/>
  <c r="U444" i="2"/>
  <c r="V444" i="2" s="1"/>
  <c r="X444" i="2"/>
  <c r="Z444" i="2"/>
  <c r="D445" i="2"/>
  <c r="K445" i="2"/>
  <c r="M445" i="2"/>
  <c r="O445" i="2"/>
  <c r="S445" i="2"/>
  <c r="U445" i="2"/>
  <c r="X445" i="2"/>
  <c r="Z445" i="2"/>
  <c r="D446" i="2"/>
  <c r="G446" i="2" s="1" a="1"/>
  <c r="G446" i="2" s="1"/>
  <c r="K446" i="2"/>
  <c r="M446" i="2"/>
  <c r="O446" i="2"/>
  <c r="S446" i="2"/>
  <c r="U446" i="2"/>
  <c r="X446" i="2"/>
  <c r="Z446" i="2"/>
  <c r="D447" i="2"/>
  <c r="K447" i="2"/>
  <c r="M447" i="2"/>
  <c r="O447" i="2"/>
  <c r="S447" i="2"/>
  <c r="U447" i="2"/>
  <c r="X447" i="2"/>
  <c r="Z447" i="2"/>
  <c r="D448" i="2"/>
  <c r="G448" i="2" s="1" a="1"/>
  <c r="G448" i="2" s="1"/>
  <c r="H448" i="2"/>
  <c r="K448" i="2"/>
  <c r="M448" i="2"/>
  <c r="O448" i="2"/>
  <c r="S448" i="2"/>
  <c r="U448" i="2"/>
  <c r="X448" i="2"/>
  <c r="Z448" i="2"/>
  <c r="D449" i="2"/>
  <c r="G449" i="2" s="1" a="1"/>
  <c r="G449" i="2" s="1"/>
  <c r="K449" i="2"/>
  <c r="M449" i="2"/>
  <c r="O449" i="2"/>
  <c r="S449" i="2"/>
  <c r="U449" i="2"/>
  <c r="X449" i="2"/>
  <c r="Z449" i="2"/>
  <c r="D450" i="2"/>
  <c r="G450" i="2" s="1" a="1"/>
  <c r="G450" i="2" s="1"/>
  <c r="K450" i="2"/>
  <c r="M450" i="2"/>
  <c r="O450" i="2"/>
  <c r="S450" i="2"/>
  <c r="U450" i="2"/>
  <c r="X450" i="2"/>
  <c r="Z450" i="2"/>
  <c r="D451" i="2"/>
  <c r="G451" i="2" s="1" a="1"/>
  <c r="G451" i="2" s="1"/>
  <c r="H451" i="2"/>
  <c r="K451" i="2"/>
  <c r="M451" i="2"/>
  <c r="O451" i="2"/>
  <c r="S451" i="2"/>
  <c r="U451" i="2"/>
  <c r="X451" i="2"/>
  <c r="Z451" i="2"/>
  <c r="D452" i="2"/>
  <c r="K452" i="2"/>
  <c r="M452" i="2"/>
  <c r="O452" i="2"/>
  <c r="S452" i="2"/>
  <c r="U452" i="2"/>
  <c r="X452" i="2"/>
  <c r="Z452" i="2"/>
  <c r="D453" i="2"/>
  <c r="G453" i="2" s="1" a="1"/>
  <c r="G453" i="2" s="1"/>
  <c r="K453" i="2"/>
  <c r="M453" i="2"/>
  <c r="O453" i="2"/>
  <c r="S453" i="2"/>
  <c r="U453" i="2"/>
  <c r="X453" i="2"/>
  <c r="Z453" i="2"/>
  <c r="D454" i="2"/>
  <c r="G454" i="2" s="1" a="1"/>
  <c r="G454" i="2" s="1"/>
  <c r="K454" i="2"/>
  <c r="M454" i="2"/>
  <c r="O454" i="2"/>
  <c r="S454" i="2"/>
  <c r="U454" i="2"/>
  <c r="X454" i="2"/>
  <c r="Z454" i="2"/>
  <c r="D455" i="2"/>
  <c r="K455" i="2"/>
  <c r="M455" i="2"/>
  <c r="O455" i="2"/>
  <c r="S455" i="2"/>
  <c r="U455" i="2"/>
  <c r="X455" i="2"/>
  <c r="Z455" i="2"/>
  <c r="D456" i="2"/>
  <c r="G456" i="2" s="1" a="1"/>
  <c r="G456" i="2" s="1"/>
  <c r="H456" i="2"/>
  <c r="K456" i="2"/>
  <c r="M456" i="2"/>
  <c r="O456" i="2"/>
  <c r="S456" i="2"/>
  <c r="U456" i="2"/>
  <c r="X456" i="2"/>
  <c r="Z456" i="2"/>
  <c r="D457" i="2"/>
  <c r="G457" i="2" s="1" a="1"/>
  <c r="G457" i="2" s="1"/>
  <c r="K457" i="2"/>
  <c r="M457" i="2"/>
  <c r="O457" i="2"/>
  <c r="S457" i="2"/>
  <c r="U457" i="2"/>
  <c r="X457" i="2"/>
  <c r="Z457" i="2"/>
  <c r="D458" i="2"/>
  <c r="G458" i="2" s="1" a="1"/>
  <c r="G458" i="2" s="1"/>
  <c r="K458" i="2"/>
  <c r="M458" i="2"/>
  <c r="O458" i="2"/>
  <c r="S458" i="2"/>
  <c r="U458" i="2"/>
  <c r="X458" i="2"/>
  <c r="Z458" i="2"/>
  <c r="D459" i="2"/>
  <c r="G459" i="2" s="1" a="1"/>
  <c r="G459" i="2" s="1"/>
  <c r="H459" i="2"/>
  <c r="K459" i="2"/>
  <c r="M459" i="2"/>
  <c r="O459" i="2"/>
  <c r="S459" i="2"/>
  <c r="U459" i="2"/>
  <c r="X459" i="2"/>
  <c r="Z459" i="2"/>
  <c r="D460" i="2"/>
  <c r="G460" i="2" s="1" a="1"/>
  <c r="G460" i="2" s="1"/>
  <c r="K460" i="2"/>
  <c r="M460" i="2"/>
  <c r="O460" i="2"/>
  <c r="S460" i="2"/>
  <c r="U460" i="2"/>
  <c r="X460" i="2"/>
  <c r="Z460" i="2"/>
  <c r="D461" i="2"/>
  <c r="G461" i="2" s="1" a="1"/>
  <c r="G461" i="2" s="1"/>
  <c r="K461" i="2"/>
  <c r="M461" i="2"/>
  <c r="O461" i="2"/>
  <c r="S461" i="2"/>
  <c r="U461" i="2"/>
  <c r="X461" i="2"/>
  <c r="Z461" i="2"/>
  <c r="D462" i="2"/>
  <c r="G462" i="2" s="1" a="1"/>
  <c r="G462" i="2" s="1"/>
  <c r="K462" i="2"/>
  <c r="M462" i="2"/>
  <c r="O462" i="2"/>
  <c r="S462" i="2"/>
  <c r="U462" i="2"/>
  <c r="X462" i="2"/>
  <c r="Z462" i="2"/>
  <c r="D463" i="2"/>
  <c r="K463" i="2"/>
  <c r="M463" i="2"/>
  <c r="O463" i="2"/>
  <c r="S463" i="2"/>
  <c r="U463" i="2"/>
  <c r="X463" i="2"/>
  <c r="Z463" i="2"/>
  <c r="D464" i="2"/>
  <c r="G464" i="2" s="1" a="1"/>
  <c r="G464" i="2" s="1"/>
  <c r="H464" i="2"/>
  <c r="K464" i="2"/>
  <c r="M464" i="2"/>
  <c r="O464" i="2"/>
  <c r="S464" i="2"/>
  <c r="U464" i="2"/>
  <c r="X464" i="2"/>
  <c r="Z464" i="2"/>
  <c r="D465" i="2"/>
  <c r="G465" i="2" s="1" a="1"/>
  <c r="G465" i="2" s="1"/>
  <c r="K465" i="2"/>
  <c r="M465" i="2"/>
  <c r="O465" i="2"/>
  <c r="S465" i="2"/>
  <c r="U465" i="2"/>
  <c r="X465" i="2"/>
  <c r="Z465" i="2"/>
  <c r="D466" i="2"/>
  <c r="G466" i="2" s="1" a="1"/>
  <c r="G466" i="2" s="1"/>
  <c r="K466" i="2"/>
  <c r="M466" i="2"/>
  <c r="O466" i="2"/>
  <c r="S466" i="2"/>
  <c r="U466" i="2"/>
  <c r="X466" i="2"/>
  <c r="Z466" i="2"/>
  <c r="D467" i="2"/>
  <c r="G467" i="2" s="1" a="1"/>
  <c r="G467" i="2" s="1"/>
  <c r="K467" i="2"/>
  <c r="M467" i="2"/>
  <c r="O467" i="2"/>
  <c r="S467" i="2"/>
  <c r="U467" i="2"/>
  <c r="X467" i="2"/>
  <c r="Z467" i="2"/>
  <c r="D468" i="2"/>
  <c r="G468" i="2" s="1" a="1"/>
  <c r="G468" i="2" s="1"/>
  <c r="H468" i="2"/>
  <c r="K468" i="2"/>
  <c r="M468" i="2"/>
  <c r="O468" i="2"/>
  <c r="S468" i="2"/>
  <c r="U468" i="2"/>
  <c r="X468" i="2"/>
  <c r="Z468" i="2"/>
  <c r="D469" i="2"/>
  <c r="G469" i="2" s="1" a="1"/>
  <c r="G469" i="2" s="1"/>
  <c r="K469" i="2"/>
  <c r="M469" i="2"/>
  <c r="O469" i="2"/>
  <c r="S469" i="2"/>
  <c r="U469" i="2"/>
  <c r="X469" i="2"/>
  <c r="Z469" i="2"/>
  <c r="D470" i="2"/>
  <c r="G470" i="2" s="1" a="1"/>
  <c r="G470" i="2" s="1"/>
  <c r="K470" i="2"/>
  <c r="M470" i="2"/>
  <c r="O470" i="2"/>
  <c r="S470" i="2"/>
  <c r="U470" i="2"/>
  <c r="X470" i="2"/>
  <c r="Z470" i="2"/>
  <c r="D471" i="2"/>
  <c r="K471" i="2"/>
  <c r="M471" i="2"/>
  <c r="O471" i="2"/>
  <c r="S471" i="2"/>
  <c r="U471" i="2"/>
  <c r="X471" i="2"/>
  <c r="Z471" i="2"/>
  <c r="D472" i="2"/>
  <c r="G472" i="2" s="1" a="1"/>
  <c r="G472" i="2" s="1"/>
  <c r="H472" i="2"/>
  <c r="K472" i="2"/>
  <c r="M472" i="2"/>
  <c r="O472" i="2"/>
  <c r="S472" i="2"/>
  <c r="U472" i="2"/>
  <c r="X472" i="2"/>
  <c r="Z472" i="2"/>
  <c r="D473" i="2"/>
  <c r="G473" i="2" s="1" a="1"/>
  <c r="G473" i="2" s="1"/>
  <c r="K473" i="2"/>
  <c r="M473" i="2"/>
  <c r="O473" i="2"/>
  <c r="S473" i="2"/>
  <c r="U473" i="2"/>
  <c r="X473" i="2"/>
  <c r="Z473" i="2"/>
  <c r="D474" i="2"/>
  <c r="G474" i="2" s="1" a="1"/>
  <c r="G474" i="2" s="1"/>
  <c r="K474" i="2"/>
  <c r="M474" i="2"/>
  <c r="O474" i="2"/>
  <c r="S474" i="2"/>
  <c r="U474" i="2"/>
  <c r="X474" i="2"/>
  <c r="Z474" i="2"/>
  <c r="D475" i="2"/>
  <c r="G475" i="2" s="1" a="1"/>
  <c r="G475" i="2" s="1"/>
  <c r="K475" i="2"/>
  <c r="M475" i="2"/>
  <c r="O475" i="2"/>
  <c r="S475" i="2"/>
  <c r="U475" i="2"/>
  <c r="X475" i="2"/>
  <c r="Z475" i="2"/>
  <c r="D476" i="2"/>
  <c r="G476" i="2" s="1" a="1"/>
  <c r="G476" i="2" s="1"/>
  <c r="K476" i="2"/>
  <c r="M476" i="2"/>
  <c r="O476" i="2"/>
  <c r="S476" i="2"/>
  <c r="U476" i="2"/>
  <c r="X476" i="2"/>
  <c r="Z476" i="2"/>
  <c r="D477" i="2"/>
  <c r="G477" i="2" s="1" a="1"/>
  <c r="G477" i="2" s="1"/>
  <c r="K477" i="2"/>
  <c r="M477" i="2"/>
  <c r="O477" i="2"/>
  <c r="S477" i="2"/>
  <c r="U477" i="2"/>
  <c r="X477" i="2"/>
  <c r="Z477" i="2"/>
  <c r="D478" i="2"/>
  <c r="G478" i="2" s="1" a="1"/>
  <c r="G478" i="2" s="1"/>
  <c r="K478" i="2"/>
  <c r="M478" i="2"/>
  <c r="O478" i="2"/>
  <c r="S478" i="2"/>
  <c r="U478" i="2"/>
  <c r="X478" i="2"/>
  <c r="Z478" i="2"/>
  <c r="D479" i="2"/>
  <c r="K479" i="2"/>
  <c r="M479" i="2"/>
  <c r="O479" i="2"/>
  <c r="S479" i="2"/>
  <c r="U479" i="2"/>
  <c r="X479" i="2"/>
  <c r="Z479" i="2"/>
  <c r="D480" i="2"/>
  <c r="G480" i="2" s="1" a="1"/>
  <c r="G480" i="2" s="1"/>
  <c r="K480" i="2"/>
  <c r="M480" i="2"/>
  <c r="O480" i="2"/>
  <c r="S480" i="2"/>
  <c r="U480" i="2"/>
  <c r="X480" i="2"/>
  <c r="Z480" i="2"/>
  <c r="D481" i="2"/>
  <c r="G481" i="2" s="1" a="1"/>
  <c r="G481" i="2" s="1"/>
  <c r="K481" i="2"/>
  <c r="M481" i="2"/>
  <c r="O481" i="2"/>
  <c r="S481" i="2"/>
  <c r="U481" i="2"/>
  <c r="X481" i="2"/>
  <c r="Z481" i="2"/>
  <c r="D482" i="2"/>
  <c r="G482" i="2" s="1" a="1"/>
  <c r="G482" i="2" s="1"/>
  <c r="K482" i="2"/>
  <c r="M482" i="2"/>
  <c r="O482" i="2"/>
  <c r="S482" i="2"/>
  <c r="U482" i="2"/>
  <c r="X482" i="2"/>
  <c r="Z482" i="2"/>
  <c r="D483" i="2"/>
  <c r="K483" i="2"/>
  <c r="M483" i="2"/>
  <c r="O483" i="2"/>
  <c r="S483" i="2"/>
  <c r="U483" i="2"/>
  <c r="X483" i="2"/>
  <c r="Z483" i="2"/>
  <c r="D484" i="2"/>
  <c r="G484" i="2" s="1" a="1"/>
  <c r="G484" i="2" s="1"/>
  <c r="K484" i="2"/>
  <c r="M484" i="2"/>
  <c r="O484" i="2"/>
  <c r="S484" i="2"/>
  <c r="U484" i="2"/>
  <c r="X484" i="2"/>
  <c r="Z484" i="2"/>
  <c r="D485" i="2"/>
  <c r="G485" i="2" s="1" a="1"/>
  <c r="G485" i="2" s="1"/>
  <c r="K485" i="2"/>
  <c r="M485" i="2"/>
  <c r="O485" i="2"/>
  <c r="S485" i="2"/>
  <c r="U485" i="2"/>
  <c r="X485" i="2"/>
  <c r="Z485" i="2"/>
  <c r="D486" i="2"/>
  <c r="G486" i="2" s="1" a="1"/>
  <c r="G486" i="2" s="1"/>
  <c r="K486" i="2"/>
  <c r="M486" i="2"/>
  <c r="O486" i="2"/>
  <c r="S486" i="2"/>
  <c r="U486" i="2"/>
  <c r="X486" i="2"/>
  <c r="Z486" i="2"/>
  <c r="D487" i="2"/>
  <c r="G487" i="2" s="1" a="1"/>
  <c r="G487" i="2" s="1"/>
  <c r="H487" i="2"/>
  <c r="K487" i="2"/>
  <c r="M487" i="2"/>
  <c r="O487" i="2"/>
  <c r="S487" i="2"/>
  <c r="U487" i="2"/>
  <c r="X487" i="2"/>
  <c r="Z487" i="2"/>
  <c r="D488" i="2"/>
  <c r="G488" i="2" a="1"/>
  <c r="G488" i="2" s="1"/>
  <c r="H488" i="2"/>
  <c r="K488" i="2"/>
  <c r="M488" i="2"/>
  <c r="O488" i="2"/>
  <c r="S488" i="2"/>
  <c r="V488" i="2" s="1"/>
  <c r="U488" i="2"/>
  <c r="X488" i="2"/>
  <c r="Z488" i="2"/>
  <c r="D489" i="2"/>
  <c r="G489" i="2" a="1"/>
  <c r="G489" i="2" s="1"/>
  <c r="H489" i="2"/>
  <c r="K489" i="2"/>
  <c r="M489" i="2"/>
  <c r="O489" i="2"/>
  <c r="S489" i="2"/>
  <c r="V489" i="2" s="1"/>
  <c r="U489" i="2"/>
  <c r="X489" i="2"/>
  <c r="Z489" i="2"/>
  <c r="D490" i="2"/>
  <c r="K490" i="2"/>
  <c r="M490" i="2"/>
  <c r="O490" i="2"/>
  <c r="S490" i="2"/>
  <c r="U490" i="2"/>
  <c r="X490" i="2"/>
  <c r="Z490" i="2"/>
  <c r="D491" i="2"/>
  <c r="G491" i="2" a="1"/>
  <c r="G491" i="2" s="1"/>
  <c r="H491" i="2"/>
  <c r="K491" i="2"/>
  <c r="M491" i="2"/>
  <c r="O491" i="2"/>
  <c r="S491" i="2"/>
  <c r="U491" i="2"/>
  <c r="X491" i="2"/>
  <c r="Z491" i="2"/>
  <c r="D492" i="2"/>
  <c r="H492" i="2" s="1"/>
  <c r="G492" i="2" a="1"/>
  <c r="G492" i="2" s="1"/>
  <c r="K492" i="2"/>
  <c r="M492" i="2"/>
  <c r="O492" i="2"/>
  <c r="S492" i="2"/>
  <c r="U492" i="2"/>
  <c r="V492" i="2"/>
  <c r="X492" i="2"/>
  <c r="Z492" i="2"/>
  <c r="D493" i="2"/>
  <c r="G493" i="2" a="1"/>
  <c r="G493" i="2" s="1"/>
  <c r="H493" i="2"/>
  <c r="K493" i="2"/>
  <c r="M493" i="2"/>
  <c r="O493" i="2"/>
  <c r="S493" i="2"/>
  <c r="V493" i="2" s="1"/>
  <c r="U493" i="2"/>
  <c r="X493" i="2"/>
  <c r="Z493" i="2"/>
  <c r="D494" i="2"/>
  <c r="G494" i="2" s="1" a="1"/>
  <c r="G494" i="2" s="1"/>
  <c r="H494" i="2"/>
  <c r="K494" i="2"/>
  <c r="M494" i="2"/>
  <c r="O494" i="2"/>
  <c r="S494" i="2"/>
  <c r="V494" i="2" s="1"/>
  <c r="U494" i="2"/>
  <c r="X494" i="2"/>
  <c r="Z494" i="2"/>
  <c r="D495" i="2"/>
  <c r="K495" i="2"/>
  <c r="M495" i="2"/>
  <c r="O495" i="2"/>
  <c r="S495" i="2"/>
  <c r="V495" i="2" s="1"/>
  <c r="U495" i="2"/>
  <c r="X495" i="2"/>
  <c r="Z495" i="2"/>
  <c r="D496" i="2"/>
  <c r="G496" i="2" s="1" a="1"/>
  <c r="G496" i="2" s="1"/>
  <c r="H496" i="2"/>
  <c r="K496" i="2"/>
  <c r="M496" i="2"/>
  <c r="O496" i="2"/>
  <c r="S496" i="2"/>
  <c r="U496" i="2"/>
  <c r="V496" i="2" s="1"/>
  <c r="X496" i="2"/>
  <c r="Z496" i="2"/>
  <c r="D497" i="2"/>
  <c r="K497" i="2"/>
  <c r="M497" i="2"/>
  <c r="O497" i="2"/>
  <c r="S497" i="2"/>
  <c r="U497" i="2"/>
  <c r="X497" i="2"/>
  <c r="Z497" i="2"/>
  <c r="D498" i="2"/>
  <c r="G498" i="2" a="1"/>
  <c r="G498" i="2" s="1"/>
  <c r="H498" i="2"/>
  <c r="K498" i="2"/>
  <c r="M498" i="2"/>
  <c r="O498" i="2"/>
  <c r="S498" i="2"/>
  <c r="U498" i="2"/>
  <c r="X498" i="2"/>
  <c r="Z498" i="2"/>
  <c r="D499" i="2"/>
  <c r="H499" i="2" s="1"/>
  <c r="G499" i="2" a="1"/>
  <c r="G499" i="2" s="1"/>
  <c r="K499" i="2"/>
  <c r="M499" i="2"/>
  <c r="O499" i="2"/>
  <c r="S499" i="2"/>
  <c r="U499" i="2"/>
  <c r="X499" i="2"/>
  <c r="Z499" i="2"/>
  <c r="D500" i="2"/>
  <c r="G500" i="2" a="1"/>
  <c r="G500" i="2" s="1"/>
  <c r="H500" i="2"/>
  <c r="K500" i="2"/>
  <c r="M500" i="2"/>
  <c r="O500" i="2"/>
  <c r="S500" i="2"/>
  <c r="U500" i="2"/>
  <c r="X500" i="2"/>
  <c r="Z500" i="2"/>
  <c r="D501" i="2"/>
  <c r="G501" i="2" s="1" a="1"/>
  <c r="G501" i="2" s="1"/>
  <c r="K501" i="2"/>
  <c r="M501" i="2"/>
  <c r="O501" i="2"/>
  <c r="S501" i="2"/>
  <c r="U501" i="2"/>
  <c r="V501" i="2" s="1"/>
  <c r="X501" i="2"/>
  <c r="Z501" i="2"/>
  <c r="D502" i="2"/>
  <c r="K502" i="2"/>
  <c r="M502" i="2"/>
  <c r="O502" i="2"/>
  <c r="S502" i="2"/>
  <c r="U502" i="2"/>
  <c r="X502" i="2"/>
  <c r="Z502" i="2"/>
  <c r="D503" i="2"/>
  <c r="G503" i="2" a="1"/>
  <c r="G503" i="2" s="1"/>
  <c r="H503" i="2"/>
  <c r="K503" i="2"/>
  <c r="M503" i="2"/>
  <c r="O503" i="2"/>
  <c r="S503" i="2"/>
  <c r="U503" i="2"/>
  <c r="X503" i="2"/>
  <c r="Z503" i="2"/>
  <c r="D504" i="2"/>
  <c r="H504" i="2" s="1"/>
  <c r="G504" i="2" a="1"/>
  <c r="G504" i="2" s="1"/>
  <c r="K504" i="2"/>
  <c r="M504" i="2"/>
  <c r="O504" i="2"/>
  <c r="S504" i="2"/>
  <c r="U504" i="2"/>
  <c r="V504" i="2"/>
  <c r="X504" i="2"/>
  <c r="Z504" i="2"/>
  <c r="D505" i="2"/>
  <c r="G505" i="2" a="1"/>
  <c r="G505" i="2" s="1"/>
  <c r="H505" i="2"/>
  <c r="K505" i="2"/>
  <c r="M505" i="2"/>
  <c r="O505" i="2"/>
  <c r="S505" i="2"/>
  <c r="V505" i="2" s="1"/>
  <c r="U505" i="2"/>
  <c r="X505" i="2"/>
  <c r="Z505" i="2"/>
  <c r="D506" i="2"/>
  <c r="G506" i="2" a="1"/>
  <c r="G506" i="2" s="1"/>
  <c r="H506" i="2"/>
  <c r="K506" i="2"/>
  <c r="M506" i="2"/>
  <c r="O506" i="2"/>
  <c r="S506" i="2"/>
  <c r="V506" i="2" s="1"/>
  <c r="U506" i="2"/>
  <c r="X506" i="2"/>
  <c r="Z506" i="2"/>
  <c r="D507" i="2"/>
  <c r="H507" i="2" s="1"/>
  <c r="K507" i="2"/>
  <c r="M507" i="2"/>
  <c r="O507" i="2"/>
  <c r="S507" i="2"/>
  <c r="U507" i="2"/>
  <c r="X507" i="2"/>
  <c r="Z507" i="2"/>
  <c r="D508" i="2"/>
  <c r="G508" i="2" a="1"/>
  <c r="G508" i="2" s="1"/>
  <c r="H508" i="2"/>
  <c r="K508" i="2"/>
  <c r="M508" i="2"/>
  <c r="O508" i="2"/>
  <c r="S508" i="2"/>
  <c r="U508" i="2"/>
  <c r="V508" i="2" s="1"/>
  <c r="X508" i="2"/>
  <c r="Z508" i="2"/>
  <c r="D509" i="2"/>
  <c r="G509" i="2" s="1" a="1"/>
  <c r="G509" i="2" s="1"/>
  <c r="H509" i="2"/>
  <c r="K509" i="2"/>
  <c r="M509" i="2"/>
  <c r="O509" i="2"/>
  <c r="S509" i="2"/>
  <c r="U509" i="2"/>
  <c r="V509" i="2"/>
  <c r="X509" i="2"/>
  <c r="Z509" i="2"/>
  <c r="D510" i="2"/>
  <c r="H510" i="2" s="1"/>
  <c r="G510" i="2" a="1"/>
  <c r="G510" i="2" s="1"/>
  <c r="K510" i="2"/>
  <c r="M510" i="2"/>
  <c r="O510" i="2"/>
  <c r="S510" i="2"/>
  <c r="U510" i="2"/>
  <c r="X510" i="2"/>
  <c r="Z510" i="2"/>
  <c r="D511" i="2"/>
  <c r="G511" i="2" a="1"/>
  <c r="G511" i="2"/>
  <c r="H511" i="2"/>
  <c r="K511" i="2"/>
  <c r="M511" i="2"/>
  <c r="O511" i="2"/>
  <c r="S511" i="2"/>
  <c r="V511" i="2" s="1"/>
  <c r="U511" i="2"/>
  <c r="X511" i="2"/>
  <c r="Z511" i="2"/>
  <c r="D512" i="2"/>
  <c r="G512" i="2" s="1" a="1"/>
  <c r="G512" i="2"/>
  <c r="H512" i="2"/>
  <c r="K512" i="2"/>
  <c r="M512" i="2"/>
  <c r="O512" i="2"/>
  <c r="S512" i="2"/>
  <c r="U512" i="2"/>
  <c r="V512" i="2" s="1"/>
  <c r="X512" i="2"/>
  <c r="Z512" i="2"/>
  <c r="D513" i="2"/>
  <c r="G513" i="2" s="1" a="1"/>
  <c r="G513" i="2"/>
  <c r="H513" i="2"/>
  <c r="K513" i="2"/>
  <c r="M513" i="2"/>
  <c r="O513" i="2"/>
  <c r="S513" i="2"/>
  <c r="U513" i="2"/>
  <c r="V513" i="2" s="1"/>
  <c r="X513" i="2"/>
  <c r="Z513" i="2"/>
  <c r="D514" i="2"/>
  <c r="G514" i="2" s="1" a="1"/>
  <c r="G514" i="2" s="1"/>
  <c r="H514" i="2"/>
  <c r="K514" i="2"/>
  <c r="M514" i="2"/>
  <c r="O514" i="2"/>
  <c r="S514" i="2"/>
  <c r="V514" i="2" s="1"/>
  <c r="U514" i="2"/>
  <c r="X514" i="2"/>
  <c r="Z514" i="2"/>
  <c r="D515" i="2"/>
  <c r="H515" i="2" s="1"/>
  <c r="G515" i="2" a="1"/>
  <c r="G515" i="2" s="1"/>
  <c r="K515" i="2"/>
  <c r="M515" i="2"/>
  <c r="O515" i="2"/>
  <c r="S515" i="2"/>
  <c r="U515" i="2"/>
  <c r="V515" i="2"/>
  <c r="X515" i="2"/>
  <c r="Z515" i="2"/>
  <c r="D516" i="2"/>
  <c r="G516" i="2" a="1"/>
  <c r="G516" i="2" s="1"/>
  <c r="H516" i="2"/>
  <c r="K516" i="2"/>
  <c r="M516" i="2"/>
  <c r="O516" i="2"/>
  <c r="S516" i="2"/>
  <c r="V516" i="2" s="1"/>
  <c r="U516" i="2"/>
  <c r="X516" i="2"/>
  <c r="Z516" i="2"/>
  <c r="D517" i="2"/>
  <c r="G517" i="2" a="1"/>
  <c r="G517" i="2" s="1"/>
  <c r="H517" i="2"/>
  <c r="K517" i="2"/>
  <c r="M517" i="2"/>
  <c r="O517" i="2"/>
  <c r="S517" i="2"/>
  <c r="U517" i="2"/>
  <c r="X517" i="2"/>
  <c r="Z517" i="2"/>
  <c r="D518" i="2"/>
  <c r="K518" i="2"/>
  <c r="M518" i="2"/>
  <c r="O518" i="2"/>
  <c r="S518" i="2"/>
  <c r="U518" i="2"/>
  <c r="V518" i="2" s="1"/>
  <c r="X518" i="2"/>
  <c r="Z518" i="2"/>
  <c r="D519" i="2"/>
  <c r="K519" i="2"/>
  <c r="M519" i="2"/>
  <c r="O519" i="2"/>
  <c r="S519" i="2"/>
  <c r="U519" i="2"/>
  <c r="V519" i="2" s="1"/>
  <c r="X519" i="2"/>
  <c r="Z519" i="2"/>
  <c r="D520" i="2"/>
  <c r="G520" i="2" s="1" a="1"/>
  <c r="G520" i="2" s="1"/>
  <c r="K520" i="2"/>
  <c r="M520" i="2"/>
  <c r="O520" i="2"/>
  <c r="S520" i="2"/>
  <c r="U520" i="2"/>
  <c r="V520" i="2"/>
  <c r="X520" i="2"/>
  <c r="Z520" i="2"/>
  <c r="D521" i="2"/>
  <c r="G521" i="2" a="1"/>
  <c r="G521" i="2" s="1"/>
  <c r="H521" i="2"/>
  <c r="K521" i="2"/>
  <c r="M521" i="2"/>
  <c r="O521" i="2"/>
  <c r="S521" i="2"/>
  <c r="U521" i="2"/>
  <c r="V521" i="2" s="1"/>
  <c r="X521" i="2"/>
  <c r="Z521" i="2"/>
  <c r="D522" i="2"/>
  <c r="G522" i="2" s="1" a="1"/>
  <c r="G522" i="2" s="1"/>
  <c r="H522" i="2"/>
  <c r="K522" i="2"/>
  <c r="M522" i="2"/>
  <c r="O522" i="2"/>
  <c r="S522" i="2"/>
  <c r="U522" i="2"/>
  <c r="V522" i="2"/>
  <c r="X522" i="2"/>
  <c r="Z522" i="2"/>
  <c r="D523" i="2"/>
  <c r="H523" i="2" s="1"/>
  <c r="G523" i="2" a="1"/>
  <c r="G523" i="2" s="1"/>
  <c r="K523" i="2"/>
  <c r="M523" i="2"/>
  <c r="O523" i="2"/>
  <c r="S523" i="2"/>
  <c r="U523" i="2"/>
  <c r="V523" i="2"/>
  <c r="X523" i="2"/>
  <c r="Z523" i="2"/>
  <c r="D524" i="2"/>
  <c r="H524" i="2" s="1"/>
  <c r="G524" i="2" a="1"/>
  <c r="G524" i="2" s="1"/>
  <c r="K524" i="2"/>
  <c r="M524" i="2"/>
  <c r="O524" i="2"/>
  <c r="S524" i="2"/>
  <c r="U524" i="2"/>
  <c r="V524" i="2"/>
  <c r="X524" i="2"/>
  <c r="Z524" i="2"/>
  <c r="D525" i="2"/>
  <c r="G525" i="2" a="1"/>
  <c r="G525" i="2" s="1"/>
  <c r="H525" i="2"/>
  <c r="K525" i="2"/>
  <c r="M525" i="2"/>
  <c r="O525" i="2"/>
  <c r="S525" i="2"/>
  <c r="U525" i="2"/>
  <c r="X525" i="2"/>
  <c r="Z525" i="2"/>
  <c r="D526" i="2"/>
  <c r="K526" i="2"/>
  <c r="M526" i="2"/>
  <c r="O526" i="2"/>
  <c r="S526" i="2"/>
  <c r="U526" i="2"/>
  <c r="V526" i="2" s="1"/>
  <c r="X526" i="2"/>
  <c r="Z526" i="2"/>
  <c r="D527" i="2"/>
  <c r="K527" i="2"/>
  <c r="M527" i="2"/>
  <c r="O527" i="2"/>
  <c r="S527" i="2"/>
  <c r="U527" i="2"/>
  <c r="V527" i="2" s="1"/>
  <c r="X527" i="2"/>
  <c r="Z527" i="2"/>
  <c r="D528" i="2"/>
  <c r="G528" i="2" s="1" a="1"/>
  <c r="G528" i="2" s="1"/>
  <c r="K528" i="2"/>
  <c r="M528" i="2"/>
  <c r="O528" i="2"/>
  <c r="S528" i="2"/>
  <c r="U528" i="2"/>
  <c r="V528" i="2"/>
  <c r="X528" i="2"/>
  <c r="Z528" i="2"/>
  <c r="D529" i="2"/>
  <c r="G529" i="2" a="1"/>
  <c r="G529" i="2" s="1"/>
  <c r="H529" i="2"/>
  <c r="K529" i="2"/>
  <c r="M529" i="2"/>
  <c r="O529" i="2"/>
  <c r="S529" i="2"/>
  <c r="U529" i="2"/>
  <c r="V529" i="2" s="1"/>
  <c r="X529" i="2"/>
  <c r="Z529" i="2"/>
  <c r="D530" i="2"/>
  <c r="G530" i="2" s="1" a="1"/>
  <c r="G530" i="2" s="1"/>
  <c r="H530" i="2"/>
  <c r="K530" i="2"/>
  <c r="M530" i="2"/>
  <c r="O530" i="2"/>
  <c r="S530" i="2"/>
  <c r="U530" i="2"/>
  <c r="V530" i="2"/>
  <c r="X530" i="2"/>
  <c r="Z530" i="2"/>
  <c r="D531" i="2"/>
  <c r="H531" i="2" s="1"/>
  <c r="G531" i="2" a="1"/>
  <c r="G531" i="2" s="1"/>
  <c r="K531" i="2"/>
  <c r="M531" i="2"/>
  <c r="O531" i="2"/>
  <c r="S531" i="2"/>
  <c r="U531" i="2"/>
  <c r="V531" i="2" s="1"/>
  <c r="X531" i="2"/>
  <c r="Z531" i="2"/>
  <c r="D532" i="2"/>
  <c r="G532" i="2" s="1" a="1"/>
  <c r="G532" i="2" s="1"/>
  <c r="K532" i="2"/>
  <c r="M532" i="2"/>
  <c r="O532" i="2"/>
  <c r="S532" i="2"/>
  <c r="V532" i="2" s="1"/>
  <c r="U532" i="2"/>
  <c r="X532" i="2"/>
  <c r="Z532" i="2"/>
  <c r="D533" i="2"/>
  <c r="G533" i="2" a="1"/>
  <c r="G533" i="2" s="1"/>
  <c r="H533" i="2"/>
  <c r="K533" i="2"/>
  <c r="M533" i="2"/>
  <c r="O533" i="2"/>
  <c r="S533" i="2"/>
  <c r="U533" i="2"/>
  <c r="V533" i="2" s="1"/>
  <c r="X533" i="2"/>
  <c r="Z533" i="2"/>
  <c r="D534" i="2"/>
  <c r="G534" i="2" s="1" a="1"/>
  <c r="G534" i="2" s="1"/>
  <c r="K534" i="2"/>
  <c r="M534" i="2"/>
  <c r="O534" i="2"/>
  <c r="S534" i="2"/>
  <c r="V534" i="2" s="1"/>
  <c r="U534" i="2"/>
  <c r="X534" i="2"/>
  <c r="Z534" i="2"/>
  <c r="D535" i="2"/>
  <c r="H535" i="2" s="1"/>
  <c r="G535" i="2" a="1"/>
  <c r="G535" i="2" s="1"/>
  <c r="K535" i="2"/>
  <c r="M535" i="2"/>
  <c r="O535" i="2"/>
  <c r="S535" i="2"/>
  <c r="U535" i="2"/>
  <c r="V535" i="2" s="1"/>
  <c r="X535" i="2"/>
  <c r="Z535" i="2"/>
  <c r="D536" i="2"/>
  <c r="G536" i="2" s="1" a="1"/>
  <c r="G536" i="2" s="1"/>
  <c r="H536" i="2"/>
  <c r="K536" i="2"/>
  <c r="M536" i="2"/>
  <c r="O536" i="2"/>
  <c r="S536" i="2"/>
  <c r="V536" i="2" s="1"/>
  <c r="U536" i="2"/>
  <c r="X536" i="2"/>
  <c r="Z536" i="2"/>
  <c r="D537" i="2"/>
  <c r="G537" i="2" a="1"/>
  <c r="G537" i="2" s="1"/>
  <c r="H537" i="2"/>
  <c r="K537" i="2"/>
  <c r="M537" i="2"/>
  <c r="O537" i="2"/>
  <c r="S537" i="2"/>
  <c r="U537" i="2"/>
  <c r="V537" i="2" s="1"/>
  <c r="X537" i="2"/>
  <c r="Z537" i="2"/>
  <c r="D538" i="2"/>
  <c r="G538" i="2" s="1" a="1"/>
  <c r="G538" i="2" s="1"/>
  <c r="H538" i="2"/>
  <c r="K538" i="2"/>
  <c r="M538" i="2"/>
  <c r="O538" i="2"/>
  <c r="S538" i="2"/>
  <c r="V538" i="2" s="1"/>
  <c r="U538" i="2"/>
  <c r="X538" i="2"/>
  <c r="Z538" i="2"/>
  <c r="D539" i="2"/>
  <c r="H539" i="2" s="1"/>
  <c r="G539" i="2" a="1"/>
  <c r="G539" i="2" s="1"/>
  <c r="K539" i="2"/>
  <c r="M539" i="2"/>
  <c r="O539" i="2"/>
  <c r="S539" i="2"/>
  <c r="U539" i="2"/>
  <c r="V539" i="2" s="1"/>
  <c r="X539" i="2"/>
  <c r="Z539" i="2"/>
  <c r="D540" i="2"/>
  <c r="G540" i="2" s="1" a="1"/>
  <c r="G540" i="2" s="1"/>
  <c r="H540" i="2"/>
  <c r="K540" i="2"/>
  <c r="M540" i="2"/>
  <c r="O540" i="2"/>
  <c r="S540" i="2"/>
  <c r="V540" i="2" s="1"/>
  <c r="U540" i="2"/>
  <c r="X540" i="2"/>
  <c r="Z540" i="2"/>
  <c r="D541" i="2"/>
  <c r="G541" i="2" a="1"/>
  <c r="G541" i="2" s="1"/>
  <c r="H541" i="2"/>
  <c r="K541" i="2"/>
  <c r="M541" i="2"/>
  <c r="O541" i="2"/>
  <c r="S541" i="2"/>
  <c r="U541" i="2"/>
  <c r="V541" i="2" s="1"/>
  <c r="X541" i="2"/>
  <c r="Z541" i="2"/>
  <c r="D542" i="2"/>
  <c r="G542" i="2" s="1" a="1"/>
  <c r="G542" i="2" s="1"/>
  <c r="H542" i="2"/>
  <c r="K542" i="2"/>
  <c r="M542" i="2"/>
  <c r="O542" i="2"/>
  <c r="S542" i="2"/>
  <c r="U542" i="2"/>
  <c r="V542" i="2"/>
  <c r="X542" i="2"/>
  <c r="Z542" i="2"/>
  <c r="D543" i="2"/>
  <c r="H543" i="2" s="1"/>
  <c r="G543" i="2" a="1"/>
  <c r="G543" i="2" s="1"/>
  <c r="K543" i="2"/>
  <c r="M543" i="2"/>
  <c r="O543" i="2"/>
  <c r="S543" i="2"/>
  <c r="U543" i="2"/>
  <c r="V543" i="2" s="1"/>
  <c r="X543" i="2"/>
  <c r="Z543" i="2"/>
  <c r="D544" i="2"/>
  <c r="G544" i="2" s="1" a="1"/>
  <c r="G544" i="2" s="1"/>
  <c r="K544" i="2"/>
  <c r="M544" i="2"/>
  <c r="O544" i="2"/>
  <c r="S544" i="2"/>
  <c r="U544" i="2"/>
  <c r="V544" i="2"/>
  <c r="X544" i="2"/>
  <c r="Z544" i="2"/>
  <c r="D545" i="2"/>
  <c r="G545" i="2" a="1"/>
  <c r="G545" i="2" s="1"/>
  <c r="H545" i="2"/>
  <c r="K545" i="2"/>
  <c r="M545" i="2"/>
  <c r="O545" i="2"/>
  <c r="S545" i="2"/>
  <c r="U545" i="2"/>
  <c r="V545" i="2" s="1"/>
  <c r="X545" i="2"/>
  <c r="Z545" i="2"/>
  <c r="D546" i="2"/>
  <c r="G546" i="2" s="1" a="1"/>
  <c r="G546" i="2" s="1"/>
  <c r="K546" i="2"/>
  <c r="M546" i="2"/>
  <c r="O546" i="2"/>
  <c r="S546" i="2"/>
  <c r="U546" i="2"/>
  <c r="V546" i="2"/>
  <c r="X546" i="2"/>
  <c r="Z546" i="2"/>
  <c r="D547" i="2"/>
  <c r="H547" i="2" s="1"/>
  <c r="G547" i="2" a="1"/>
  <c r="G547" i="2" s="1"/>
  <c r="K547" i="2"/>
  <c r="M547" i="2"/>
  <c r="O547" i="2"/>
  <c r="S547" i="2"/>
  <c r="U547" i="2"/>
  <c r="V547" i="2" s="1"/>
  <c r="X547" i="2"/>
  <c r="Z547" i="2"/>
  <c r="D548" i="2"/>
  <c r="G548" i="2" s="1" a="1"/>
  <c r="G548" i="2" s="1"/>
  <c r="K548" i="2"/>
  <c r="M548" i="2"/>
  <c r="O548" i="2"/>
  <c r="S548" i="2"/>
  <c r="V548" i="2" s="1"/>
  <c r="U548" i="2"/>
  <c r="X548" i="2"/>
  <c r="Z548" i="2"/>
  <c r="D549" i="2"/>
  <c r="G549" i="2" a="1"/>
  <c r="G549" i="2" s="1"/>
  <c r="H549" i="2"/>
  <c r="K549" i="2"/>
  <c r="M549" i="2"/>
  <c r="O549" i="2"/>
  <c r="S549" i="2"/>
  <c r="U549" i="2"/>
  <c r="V549" i="2" s="1"/>
  <c r="X549" i="2"/>
  <c r="Z549" i="2"/>
  <c r="D550" i="2"/>
  <c r="G550" i="2" s="1" a="1"/>
  <c r="G550" i="2" s="1"/>
  <c r="K550" i="2"/>
  <c r="M550" i="2"/>
  <c r="O550" i="2"/>
  <c r="S550" i="2"/>
  <c r="V550" i="2" s="1"/>
  <c r="U550" i="2"/>
  <c r="X550" i="2"/>
  <c r="Z550" i="2"/>
  <c r="D551" i="2"/>
  <c r="H551" i="2" s="1"/>
  <c r="G551" i="2" a="1"/>
  <c r="G551" i="2" s="1"/>
  <c r="K551" i="2"/>
  <c r="M551" i="2"/>
  <c r="O551" i="2"/>
  <c r="S551" i="2"/>
  <c r="U551" i="2"/>
  <c r="V551" i="2" s="1"/>
  <c r="X551" i="2"/>
  <c r="Z551" i="2"/>
  <c r="D552" i="2"/>
  <c r="G552" i="2" s="1" a="1"/>
  <c r="G552" i="2" s="1"/>
  <c r="H552" i="2"/>
  <c r="K552" i="2"/>
  <c r="M552" i="2"/>
  <c r="O552" i="2"/>
  <c r="S552" i="2"/>
  <c r="V552" i="2" s="1"/>
  <c r="U552" i="2"/>
  <c r="X552" i="2"/>
  <c r="Z552" i="2"/>
  <c r="D553" i="2"/>
  <c r="G553" i="2" a="1"/>
  <c r="G553" i="2" s="1"/>
  <c r="H553" i="2"/>
  <c r="K553" i="2"/>
  <c r="M553" i="2"/>
  <c r="O553" i="2"/>
  <c r="S553" i="2"/>
  <c r="U553" i="2"/>
  <c r="V553" i="2" s="1"/>
  <c r="X553" i="2"/>
  <c r="Z553" i="2"/>
  <c r="D554" i="2"/>
  <c r="G554" i="2" s="1" a="1"/>
  <c r="G554" i="2" s="1"/>
  <c r="H554" i="2"/>
  <c r="K554" i="2"/>
  <c r="M554" i="2"/>
  <c r="O554" i="2"/>
  <c r="S554" i="2"/>
  <c r="V554" i="2" s="1"/>
  <c r="U554" i="2"/>
  <c r="X554" i="2"/>
  <c r="Z554" i="2"/>
  <c r="D555" i="2"/>
  <c r="H555" i="2" s="1"/>
  <c r="G555" i="2" a="1"/>
  <c r="G555" i="2" s="1"/>
  <c r="K555" i="2"/>
  <c r="M555" i="2"/>
  <c r="O555" i="2"/>
  <c r="S555" i="2"/>
  <c r="U555" i="2"/>
  <c r="V555" i="2" s="1"/>
  <c r="X555" i="2"/>
  <c r="Z555" i="2"/>
  <c r="D556" i="2"/>
  <c r="G556" i="2" s="1" a="1"/>
  <c r="G556" i="2" s="1"/>
  <c r="H556" i="2"/>
  <c r="K556" i="2"/>
  <c r="M556" i="2"/>
  <c r="O556" i="2"/>
  <c r="S556" i="2"/>
  <c r="V556" i="2" s="1"/>
  <c r="U556" i="2"/>
  <c r="X556" i="2"/>
  <c r="Z556" i="2"/>
  <c r="D557" i="2"/>
  <c r="G557" i="2" a="1"/>
  <c r="G557" i="2" s="1"/>
  <c r="H557" i="2"/>
  <c r="K557" i="2"/>
  <c r="M557" i="2"/>
  <c r="O557" i="2"/>
  <c r="S557" i="2"/>
  <c r="U557" i="2"/>
  <c r="V557" i="2" s="1"/>
  <c r="X557" i="2"/>
  <c r="Z557" i="2"/>
  <c r="D558" i="2"/>
  <c r="G558" i="2" s="1" a="1"/>
  <c r="G558" i="2" s="1"/>
  <c r="H558" i="2"/>
  <c r="K558" i="2"/>
  <c r="M558" i="2"/>
  <c r="O558" i="2"/>
  <c r="S558" i="2"/>
  <c r="V558" i="2" s="1"/>
  <c r="U558" i="2"/>
  <c r="X558" i="2"/>
  <c r="Z558" i="2"/>
  <c r="D559" i="2"/>
  <c r="H559" i="2" s="1"/>
  <c r="G559" i="2" a="1"/>
  <c r="G559" i="2" s="1"/>
  <c r="K559" i="2"/>
  <c r="M559" i="2"/>
  <c r="O559" i="2"/>
  <c r="S559" i="2"/>
  <c r="U559" i="2"/>
  <c r="V559" i="2" s="1"/>
  <c r="X559" i="2"/>
  <c r="Z559" i="2"/>
  <c r="D560" i="2"/>
  <c r="G560" i="2" s="1" a="1"/>
  <c r="G560" i="2" s="1"/>
  <c r="K560" i="2"/>
  <c r="M560" i="2"/>
  <c r="O560" i="2"/>
  <c r="S560" i="2"/>
  <c r="U560" i="2"/>
  <c r="V560" i="2"/>
  <c r="X560" i="2"/>
  <c r="Z560" i="2"/>
  <c r="D561" i="2"/>
  <c r="G561" i="2" a="1"/>
  <c r="G561" i="2" s="1"/>
  <c r="H561" i="2"/>
  <c r="K561" i="2"/>
  <c r="M561" i="2"/>
  <c r="O561" i="2"/>
  <c r="S561" i="2"/>
  <c r="U561" i="2"/>
  <c r="V561" i="2" s="1"/>
  <c r="X561" i="2"/>
  <c r="Z561" i="2"/>
  <c r="D562" i="2"/>
  <c r="G562" i="2" s="1" a="1"/>
  <c r="G562" i="2" s="1"/>
  <c r="K562" i="2"/>
  <c r="M562" i="2"/>
  <c r="O562" i="2"/>
  <c r="S562" i="2"/>
  <c r="U562" i="2"/>
  <c r="V562" i="2"/>
  <c r="X562" i="2"/>
  <c r="Z562" i="2"/>
  <c r="D563" i="2"/>
  <c r="H563" i="2" s="1"/>
  <c r="G563" i="2" a="1"/>
  <c r="G563" i="2" s="1"/>
  <c r="K563" i="2"/>
  <c r="M563" i="2"/>
  <c r="O563" i="2"/>
  <c r="S563" i="2"/>
  <c r="U563" i="2"/>
  <c r="V563" i="2" s="1"/>
  <c r="X563" i="2"/>
  <c r="Z563" i="2"/>
  <c r="D564" i="2"/>
  <c r="G564" i="2" s="1" a="1"/>
  <c r="G564" i="2" s="1"/>
  <c r="K564" i="2"/>
  <c r="M564" i="2"/>
  <c r="O564" i="2"/>
  <c r="S564" i="2"/>
  <c r="V564" i="2" s="1"/>
  <c r="U564" i="2"/>
  <c r="X564" i="2"/>
  <c r="Z564" i="2"/>
  <c r="D565" i="2"/>
  <c r="G565" i="2" a="1"/>
  <c r="G565" i="2" s="1"/>
  <c r="H565" i="2"/>
  <c r="K565" i="2"/>
  <c r="M565" i="2"/>
  <c r="O565" i="2"/>
  <c r="S565" i="2"/>
  <c r="U565" i="2"/>
  <c r="V565" i="2" s="1"/>
  <c r="X565" i="2"/>
  <c r="Z565" i="2"/>
  <c r="D566" i="2"/>
  <c r="G566" i="2" s="1" a="1"/>
  <c r="G566" i="2" s="1"/>
  <c r="K566" i="2"/>
  <c r="M566" i="2"/>
  <c r="O566" i="2"/>
  <c r="S566" i="2"/>
  <c r="V566" i="2" s="1"/>
  <c r="U566" i="2"/>
  <c r="X566" i="2"/>
  <c r="Z566" i="2"/>
  <c r="D567" i="2"/>
  <c r="H567" i="2" s="1"/>
  <c r="G567" i="2" a="1"/>
  <c r="G567" i="2" s="1"/>
  <c r="K567" i="2"/>
  <c r="M567" i="2"/>
  <c r="O567" i="2"/>
  <c r="S567" i="2"/>
  <c r="U567" i="2"/>
  <c r="V567" i="2" s="1"/>
  <c r="X567" i="2"/>
  <c r="Z567" i="2"/>
  <c r="D568" i="2"/>
  <c r="G568" i="2" s="1" a="1"/>
  <c r="G568" i="2" s="1"/>
  <c r="H568" i="2"/>
  <c r="K568" i="2"/>
  <c r="M568" i="2"/>
  <c r="O568" i="2"/>
  <c r="S568" i="2"/>
  <c r="V568" i="2" s="1"/>
  <c r="U568" i="2"/>
  <c r="X568" i="2"/>
  <c r="Z568" i="2"/>
  <c r="D569" i="2"/>
  <c r="G569" i="2" a="1"/>
  <c r="G569" i="2" s="1"/>
  <c r="H569" i="2"/>
  <c r="K569" i="2"/>
  <c r="M569" i="2"/>
  <c r="O569" i="2"/>
  <c r="S569" i="2"/>
  <c r="U569" i="2"/>
  <c r="V569" i="2" s="1"/>
  <c r="X569" i="2"/>
  <c r="Z569" i="2"/>
  <c r="D570" i="2"/>
  <c r="G570" i="2" s="1" a="1"/>
  <c r="G570" i="2" s="1"/>
  <c r="H570" i="2"/>
  <c r="K570" i="2"/>
  <c r="M570" i="2"/>
  <c r="O570" i="2"/>
  <c r="S570" i="2"/>
  <c r="V570" i="2" s="1"/>
  <c r="U570" i="2"/>
  <c r="X570" i="2"/>
  <c r="Z570" i="2"/>
  <c r="D571" i="2"/>
  <c r="H571" i="2" s="1"/>
  <c r="G571" i="2" a="1"/>
  <c r="G571" i="2" s="1"/>
  <c r="K571" i="2"/>
  <c r="M571" i="2"/>
  <c r="O571" i="2"/>
  <c r="S571" i="2"/>
  <c r="U571" i="2"/>
  <c r="V571" i="2" s="1"/>
  <c r="X571" i="2"/>
  <c r="Z571" i="2"/>
  <c r="D572" i="2"/>
  <c r="G572" i="2" s="1" a="1"/>
  <c r="G572" i="2" s="1"/>
  <c r="K572" i="2"/>
  <c r="M572" i="2"/>
  <c r="O572" i="2"/>
  <c r="S572" i="2"/>
  <c r="V572" i="2" s="1"/>
  <c r="U572" i="2"/>
  <c r="X572" i="2"/>
  <c r="Z572" i="2"/>
  <c r="D573" i="2"/>
  <c r="G573" i="2" a="1"/>
  <c r="G573" i="2" s="1"/>
  <c r="H573" i="2"/>
  <c r="K573" i="2"/>
  <c r="M573" i="2"/>
  <c r="O573" i="2"/>
  <c r="S573" i="2"/>
  <c r="U573" i="2"/>
  <c r="V573" i="2" s="1"/>
  <c r="X573" i="2"/>
  <c r="Z573" i="2"/>
  <c r="D574" i="2"/>
  <c r="G574" i="2" s="1" a="1"/>
  <c r="G574" i="2" s="1"/>
  <c r="K574" i="2"/>
  <c r="M574" i="2"/>
  <c r="O574" i="2"/>
  <c r="S574" i="2"/>
  <c r="V574" i="2" s="1"/>
  <c r="U574" i="2"/>
  <c r="X574" i="2"/>
  <c r="Z574" i="2"/>
  <c r="D575" i="2"/>
  <c r="H575" i="2" s="1"/>
  <c r="G575" i="2" a="1"/>
  <c r="G575" i="2" s="1"/>
  <c r="K575" i="2"/>
  <c r="M575" i="2"/>
  <c r="O575" i="2"/>
  <c r="S575" i="2"/>
  <c r="U575" i="2"/>
  <c r="V575" i="2" s="1"/>
  <c r="X575" i="2"/>
  <c r="Z575" i="2"/>
  <c r="D576" i="2"/>
  <c r="G576" i="2" s="1" a="1"/>
  <c r="G576" i="2" s="1"/>
  <c r="H576" i="2"/>
  <c r="K576" i="2"/>
  <c r="M576" i="2"/>
  <c r="O576" i="2"/>
  <c r="S576" i="2"/>
  <c r="V576" i="2" s="1"/>
  <c r="U576" i="2"/>
  <c r="X576" i="2"/>
  <c r="Z576" i="2"/>
  <c r="D577" i="2"/>
  <c r="G577" i="2" a="1"/>
  <c r="G577" i="2" s="1"/>
  <c r="H577" i="2"/>
  <c r="K577" i="2"/>
  <c r="M577" i="2"/>
  <c r="O577" i="2"/>
  <c r="S577" i="2"/>
  <c r="U577" i="2"/>
  <c r="V577" i="2" s="1"/>
  <c r="X577" i="2"/>
  <c r="Z577" i="2"/>
  <c r="D578" i="2"/>
  <c r="G578" i="2" s="1" a="1"/>
  <c r="G578" i="2" s="1"/>
  <c r="H578" i="2"/>
  <c r="K578" i="2"/>
  <c r="M578" i="2"/>
  <c r="O578" i="2"/>
  <c r="S578" i="2"/>
  <c r="V578" i="2" s="1"/>
  <c r="U578" i="2"/>
  <c r="X578" i="2"/>
  <c r="Z578" i="2"/>
  <c r="D579" i="2"/>
  <c r="H579" i="2" s="1"/>
  <c r="G579" i="2" a="1"/>
  <c r="G579" i="2" s="1"/>
  <c r="K579" i="2"/>
  <c r="M579" i="2"/>
  <c r="O579" i="2"/>
  <c r="S579" i="2"/>
  <c r="U579" i="2"/>
  <c r="V579" i="2" s="1"/>
  <c r="X579" i="2"/>
  <c r="Z579" i="2"/>
  <c r="D580" i="2"/>
  <c r="G580" i="2" s="1" a="1"/>
  <c r="G580" i="2" s="1"/>
  <c r="K580" i="2"/>
  <c r="M580" i="2"/>
  <c r="O580" i="2"/>
  <c r="S580" i="2"/>
  <c r="V580" i="2" s="1"/>
  <c r="U580" i="2"/>
  <c r="X580" i="2"/>
  <c r="Z580" i="2"/>
  <c r="D581" i="2"/>
  <c r="G581" i="2" a="1"/>
  <c r="G581" i="2" s="1"/>
  <c r="H581" i="2"/>
  <c r="K581" i="2"/>
  <c r="M581" i="2"/>
  <c r="O581" i="2"/>
  <c r="S581" i="2"/>
  <c r="U581" i="2"/>
  <c r="V581" i="2" s="1"/>
  <c r="X581" i="2"/>
  <c r="Z581" i="2"/>
  <c r="D582" i="2"/>
  <c r="G582" i="2" s="1" a="1"/>
  <c r="G582" i="2" s="1"/>
  <c r="K582" i="2"/>
  <c r="M582" i="2"/>
  <c r="O582" i="2"/>
  <c r="S582" i="2"/>
  <c r="U582" i="2"/>
  <c r="V582" i="2"/>
  <c r="X582" i="2"/>
  <c r="Z582" i="2"/>
  <c r="D583" i="2"/>
  <c r="H583" i="2" s="1"/>
  <c r="G583" i="2" a="1"/>
  <c r="G583" i="2" s="1"/>
  <c r="K583" i="2"/>
  <c r="M583" i="2"/>
  <c r="O583" i="2"/>
  <c r="S583" i="2"/>
  <c r="U583" i="2"/>
  <c r="V583" i="2" s="1"/>
  <c r="X583" i="2"/>
  <c r="Z583" i="2"/>
  <c r="D584" i="2"/>
  <c r="K584" i="2"/>
  <c r="M584" i="2"/>
  <c r="O584" i="2"/>
  <c r="S584" i="2"/>
  <c r="U584" i="2"/>
  <c r="V584" i="2" s="1"/>
  <c r="X584" i="2"/>
  <c r="Z584" i="2"/>
  <c r="D585" i="2"/>
  <c r="K585" i="2"/>
  <c r="M585" i="2"/>
  <c r="O585" i="2"/>
  <c r="S585" i="2"/>
  <c r="V585" i="2" s="1"/>
  <c r="U585" i="2"/>
  <c r="X585" i="2"/>
  <c r="Z585" i="2"/>
  <c r="D586" i="2"/>
  <c r="H586" i="2" s="1"/>
  <c r="G586" i="2" a="1"/>
  <c r="G586" i="2" s="1"/>
  <c r="K586" i="2"/>
  <c r="M586" i="2"/>
  <c r="O586" i="2"/>
  <c r="S586" i="2"/>
  <c r="U586" i="2"/>
  <c r="V586" i="2" s="1"/>
  <c r="X586" i="2"/>
  <c r="Z586" i="2"/>
  <c r="D587" i="2"/>
  <c r="K587" i="2"/>
  <c r="M587" i="2"/>
  <c r="O587" i="2"/>
  <c r="S587" i="2"/>
  <c r="U587" i="2"/>
  <c r="V587" i="2" s="1"/>
  <c r="X587" i="2"/>
  <c r="Z587" i="2"/>
  <c r="D588" i="2"/>
  <c r="K588" i="2"/>
  <c r="M588" i="2"/>
  <c r="O588" i="2"/>
  <c r="S588" i="2"/>
  <c r="U588" i="2"/>
  <c r="V588" i="2" s="1"/>
  <c r="X588" i="2"/>
  <c r="Z588" i="2"/>
  <c r="D589" i="2"/>
  <c r="K589" i="2"/>
  <c r="M589" i="2"/>
  <c r="O589" i="2"/>
  <c r="S589" i="2"/>
  <c r="V589" i="2" s="1"/>
  <c r="U589" i="2"/>
  <c r="X589" i="2"/>
  <c r="Z589" i="2"/>
  <c r="D590" i="2"/>
  <c r="H590" i="2" s="1"/>
  <c r="G590" i="2" a="1"/>
  <c r="G590" i="2" s="1"/>
  <c r="K590" i="2"/>
  <c r="M590" i="2"/>
  <c r="O590" i="2"/>
  <c r="S590" i="2"/>
  <c r="U590" i="2"/>
  <c r="V590" i="2" s="1"/>
  <c r="X590" i="2"/>
  <c r="Z590" i="2"/>
  <c r="D591" i="2"/>
  <c r="K591" i="2"/>
  <c r="M591" i="2"/>
  <c r="O591" i="2"/>
  <c r="S591" i="2"/>
  <c r="U591" i="2"/>
  <c r="V591" i="2" s="1"/>
  <c r="X591" i="2"/>
  <c r="Z591" i="2"/>
  <c r="D592" i="2"/>
  <c r="K592" i="2"/>
  <c r="M592" i="2"/>
  <c r="O592" i="2"/>
  <c r="S592" i="2"/>
  <c r="U592" i="2"/>
  <c r="V592" i="2" s="1"/>
  <c r="X592" i="2"/>
  <c r="Z592" i="2"/>
  <c r="D593" i="2"/>
  <c r="K593" i="2"/>
  <c r="M593" i="2"/>
  <c r="O593" i="2"/>
  <c r="S593" i="2"/>
  <c r="U593" i="2"/>
  <c r="V593" i="2"/>
  <c r="X593" i="2"/>
  <c r="Z593" i="2"/>
  <c r="D594" i="2"/>
  <c r="H594" i="2" s="1"/>
  <c r="G594" i="2" a="1"/>
  <c r="G594" i="2" s="1"/>
  <c r="K594" i="2"/>
  <c r="M594" i="2"/>
  <c r="O594" i="2"/>
  <c r="S594" i="2"/>
  <c r="U594" i="2"/>
  <c r="V594" i="2" s="1"/>
  <c r="X594" i="2"/>
  <c r="Z594" i="2"/>
  <c r="D595" i="2"/>
  <c r="K595" i="2"/>
  <c r="M595" i="2"/>
  <c r="O595" i="2"/>
  <c r="S595" i="2"/>
  <c r="U595" i="2"/>
  <c r="V595" i="2" s="1"/>
  <c r="X595" i="2"/>
  <c r="Z595" i="2"/>
  <c r="D596" i="2"/>
  <c r="K596" i="2"/>
  <c r="M596" i="2"/>
  <c r="O596" i="2"/>
  <c r="S596" i="2"/>
  <c r="U596" i="2"/>
  <c r="V596" i="2" s="1"/>
  <c r="X596" i="2"/>
  <c r="Z596" i="2"/>
  <c r="D597" i="2"/>
  <c r="K597" i="2"/>
  <c r="M597" i="2"/>
  <c r="O597" i="2"/>
  <c r="S597" i="2"/>
  <c r="V597" i="2" s="1"/>
  <c r="U597" i="2"/>
  <c r="X597" i="2"/>
  <c r="Z597" i="2"/>
  <c r="D598" i="2"/>
  <c r="H598" i="2" s="1"/>
  <c r="G598" i="2" a="1"/>
  <c r="G598" i="2" s="1"/>
  <c r="K598" i="2"/>
  <c r="M598" i="2"/>
  <c r="O598" i="2"/>
  <c r="S598" i="2"/>
  <c r="U598" i="2"/>
  <c r="V598" i="2" s="1"/>
  <c r="X598" i="2"/>
  <c r="Z598" i="2"/>
  <c r="D599" i="2"/>
  <c r="K599" i="2"/>
  <c r="M599" i="2"/>
  <c r="O599" i="2"/>
  <c r="S599" i="2"/>
  <c r="U599" i="2"/>
  <c r="V599" i="2" s="1"/>
  <c r="X599" i="2"/>
  <c r="Z599" i="2"/>
  <c r="D600" i="2"/>
  <c r="K600" i="2"/>
  <c r="M600" i="2"/>
  <c r="O600" i="2"/>
  <c r="S600" i="2"/>
  <c r="U600" i="2"/>
  <c r="V600" i="2" s="1"/>
  <c r="X600" i="2"/>
  <c r="Z600" i="2"/>
  <c r="D601" i="2"/>
  <c r="K601" i="2"/>
  <c r="M601" i="2"/>
  <c r="O601" i="2"/>
  <c r="S601" i="2"/>
  <c r="V601" i="2" s="1"/>
  <c r="U601" i="2"/>
  <c r="X601" i="2"/>
  <c r="Z601" i="2"/>
  <c r="D602" i="2"/>
  <c r="H602" i="2" s="1"/>
  <c r="G602" i="2" a="1"/>
  <c r="G602" i="2" s="1"/>
  <c r="K602" i="2"/>
  <c r="M602" i="2"/>
  <c r="O602" i="2"/>
  <c r="S602" i="2"/>
  <c r="U602" i="2"/>
  <c r="V602" i="2" s="1"/>
  <c r="X602" i="2"/>
  <c r="Z602" i="2"/>
  <c r="D603" i="2"/>
  <c r="K603" i="2"/>
  <c r="M603" i="2"/>
  <c r="O603" i="2"/>
  <c r="S603" i="2"/>
  <c r="U603" i="2"/>
  <c r="V603" i="2" s="1"/>
  <c r="X603" i="2"/>
  <c r="Z603" i="2"/>
  <c r="D604" i="2"/>
  <c r="K604" i="2"/>
  <c r="M604" i="2"/>
  <c r="O604" i="2"/>
  <c r="S604" i="2"/>
  <c r="U604" i="2"/>
  <c r="V604" i="2" s="1"/>
  <c r="X604" i="2"/>
  <c r="Z604" i="2"/>
  <c r="D605" i="2"/>
  <c r="K605" i="2"/>
  <c r="M605" i="2"/>
  <c r="O605" i="2"/>
  <c r="S605" i="2"/>
  <c r="V605" i="2" s="1"/>
  <c r="U605" i="2"/>
  <c r="X605" i="2"/>
  <c r="Z605" i="2"/>
  <c r="D606" i="2"/>
  <c r="H606" i="2" s="1"/>
  <c r="G606" i="2" a="1"/>
  <c r="G606" i="2" s="1"/>
  <c r="K606" i="2"/>
  <c r="M606" i="2"/>
  <c r="O606" i="2"/>
  <c r="S606" i="2"/>
  <c r="U606" i="2"/>
  <c r="V606" i="2" s="1"/>
  <c r="X606" i="2"/>
  <c r="Z606" i="2"/>
  <c r="D607" i="2"/>
  <c r="K607" i="2"/>
  <c r="M607" i="2"/>
  <c r="O607" i="2"/>
  <c r="S607" i="2"/>
  <c r="U607" i="2"/>
  <c r="V607" i="2" s="1"/>
  <c r="X607" i="2"/>
  <c r="Z607" i="2"/>
  <c r="D608" i="2"/>
  <c r="K608" i="2"/>
  <c r="M608" i="2"/>
  <c r="O608" i="2"/>
  <c r="S608" i="2"/>
  <c r="U608" i="2"/>
  <c r="V608" i="2" s="1"/>
  <c r="X608" i="2"/>
  <c r="Z608" i="2"/>
  <c r="D609" i="2"/>
  <c r="K609" i="2"/>
  <c r="M609" i="2"/>
  <c r="O609" i="2"/>
  <c r="S609" i="2"/>
  <c r="U609" i="2"/>
  <c r="X609" i="2"/>
  <c r="Z609" i="2"/>
  <c r="D610" i="2"/>
  <c r="H610" i="2" s="1"/>
  <c r="K610" i="2"/>
  <c r="M610" i="2"/>
  <c r="O610" i="2"/>
  <c r="S610" i="2"/>
  <c r="U610" i="2"/>
  <c r="X610" i="2"/>
  <c r="Z610" i="2"/>
  <c r="D611" i="2"/>
  <c r="K611" i="2"/>
  <c r="M611" i="2"/>
  <c r="O611" i="2"/>
  <c r="S611" i="2"/>
  <c r="U611" i="2"/>
  <c r="V611" i="2"/>
  <c r="X611" i="2"/>
  <c r="Z611" i="2"/>
  <c r="D612" i="2"/>
  <c r="H612" i="2" s="1"/>
  <c r="G612" i="2" a="1"/>
  <c r="G612" i="2" s="1"/>
  <c r="K612" i="2"/>
  <c r="M612" i="2"/>
  <c r="O612" i="2"/>
  <c r="S612" i="2"/>
  <c r="V612" i="2" s="1"/>
  <c r="U612" i="2"/>
  <c r="X612" i="2"/>
  <c r="Z612" i="2"/>
  <c r="D613" i="2"/>
  <c r="H613" i="2" s="1"/>
  <c r="G613" i="2" a="1"/>
  <c r="G613" i="2" s="1"/>
  <c r="K613" i="2"/>
  <c r="M613" i="2"/>
  <c r="O613" i="2"/>
  <c r="S613" i="2"/>
  <c r="U613" i="2"/>
  <c r="V613" i="2" s="1"/>
  <c r="X613" i="2"/>
  <c r="Z613" i="2"/>
  <c r="D614" i="2"/>
  <c r="H614" i="2" s="1"/>
  <c r="K614" i="2"/>
  <c r="M614" i="2"/>
  <c r="O614" i="2"/>
  <c r="S614" i="2"/>
  <c r="U614" i="2"/>
  <c r="X614" i="2"/>
  <c r="Z614" i="2"/>
  <c r="D615" i="2"/>
  <c r="K615" i="2"/>
  <c r="M615" i="2"/>
  <c r="O615" i="2"/>
  <c r="S615" i="2"/>
  <c r="U615" i="2"/>
  <c r="X615" i="2"/>
  <c r="Z615" i="2"/>
  <c r="D616" i="2"/>
  <c r="H616" i="2" s="1"/>
  <c r="K616" i="2"/>
  <c r="M616" i="2"/>
  <c r="O616" i="2"/>
  <c r="S616" i="2"/>
  <c r="U616" i="2"/>
  <c r="X616" i="2"/>
  <c r="Z616" i="2"/>
  <c r="D617" i="2"/>
  <c r="K617" i="2"/>
  <c r="M617" i="2"/>
  <c r="O617" i="2"/>
  <c r="S617" i="2"/>
  <c r="U617" i="2"/>
  <c r="V617" i="2" s="1"/>
  <c r="X617" i="2"/>
  <c r="Z617" i="2"/>
  <c r="D618" i="2"/>
  <c r="H618" i="2" s="1"/>
  <c r="K618" i="2"/>
  <c r="M618" i="2"/>
  <c r="O618" i="2"/>
  <c r="S618" i="2"/>
  <c r="U618" i="2"/>
  <c r="V618" i="2" s="1"/>
  <c r="X618" i="2"/>
  <c r="Z618" i="2"/>
  <c r="D619" i="2"/>
  <c r="K619" i="2"/>
  <c r="M619" i="2"/>
  <c r="O619" i="2"/>
  <c r="S619" i="2"/>
  <c r="U619" i="2"/>
  <c r="V619" i="2"/>
  <c r="X619" i="2"/>
  <c r="Z619" i="2"/>
  <c r="D620" i="2"/>
  <c r="H620" i="2" s="1"/>
  <c r="G620" i="2" a="1"/>
  <c r="G620" i="2" s="1"/>
  <c r="K620" i="2"/>
  <c r="M620" i="2"/>
  <c r="O620" i="2"/>
  <c r="S620" i="2"/>
  <c r="U620" i="2"/>
  <c r="X620" i="2"/>
  <c r="Z620" i="2"/>
  <c r="D621" i="2"/>
  <c r="K621" i="2"/>
  <c r="M621" i="2"/>
  <c r="O621" i="2"/>
  <c r="S621" i="2"/>
  <c r="U621" i="2"/>
  <c r="V621" i="2" s="1"/>
  <c r="X621" i="2"/>
  <c r="Z621" i="2"/>
  <c r="D622" i="2"/>
  <c r="H622" i="2" s="1"/>
  <c r="K622" i="2"/>
  <c r="M622" i="2"/>
  <c r="O622" i="2"/>
  <c r="S622" i="2"/>
  <c r="U622" i="2"/>
  <c r="V622" i="2" s="1"/>
  <c r="X622" i="2"/>
  <c r="Z622" i="2"/>
  <c r="D623" i="2"/>
  <c r="K623" i="2"/>
  <c r="M623" i="2"/>
  <c r="O623" i="2"/>
  <c r="S623" i="2"/>
  <c r="U623" i="2"/>
  <c r="V623" i="2" s="1"/>
  <c r="X623" i="2"/>
  <c r="Z623" i="2"/>
  <c r="D624" i="2"/>
  <c r="H624" i="2" s="1"/>
  <c r="K624" i="2"/>
  <c r="M624" i="2"/>
  <c r="O624" i="2"/>
  <c r="S624" i="2"/>
  <c r="U624" i="2"/>
  <c r="V624" i="2" s="1"/>
  <c r="X624" i="2"/>
  <c r="Z624" i="2"/>
  <c r="D625" i="2"/>
  <c r="K625" i="2"/>
  <c r="M625" i="2"/>
  <c r="O625" i="2"/>
  <c r="S625" i="2"/>
  <c r="U625" i="2"/>
  <c r="X625" i="2"/>
  <c r="Z625" i="2"/>
  <c r="D626" i="2"/>
  <c r="H626" i="2" s="1"/>
  <c r="K626" i="2"/>
  <c r="M626" i="2"/>
  <c r="O626" i="2"/>
  <c r="S626" i="2"/>
  <c r="U626" i="2"/>
  <c r="V626" i="2" s="1"/>
  <c r="X626" i="2"/>
  <c r="Z626" i="2"/>
  <c r="D627" i="2"/>
  <c r="K627" i="2"/>
  <c r="M627" i="2"/>
  <c r="O627" i="2"/>
  <c r="S627" i="2"/>
  <c r="U627" i="2"/>
  <c r="V627" i="2" s="1"/>
  <c r="X627" i="2"/>
  <c r="Z627" i="2"/>
  <c r="D628" i="2"/>
  <c r="K628" i="2"/>
  <c r="M628" i="2"/>
  <c r="O628" i="2"/>
  <c r="S628" i="2"/>
  <c r="U628" i="2"/>
  <c r="V628" i="2" s="1"/>
  <c r="X628" i="2"/>
  <c r="Z628" i="2"/>
  <c r="D629" i="2"/>
  <c r="K629" i="2"/>
  <c r="M629" i="2"/>
  <c r="O629" i="2"/>
  <c r="S629" i="2"/>
  <c r="U629" i="2"/>
  <c r="X629" i="2"/>
  <c r="Z629" i="2"/>
  <c r="D630" i="2"/>
  <c r="H630" i="2" s="1"/>
  <c r="K630" i="2"/>
  <c r="M630" i="2"/>
  <c r="O630" i="2"/>
  <c r="S630" i="2"/>
  <c r="U630" i="2"/>
  <c r="X630" i="2"/>
  <c r="Z630" i="2"/>
  <c r="D631" i="2"/>
  <c r="K631" i="2"/>
  <c r="M631" i="2"/>
  <c r="O631" i="2"/>
  <c r="S631" i="2"/>
  <c r="U631" i="2"/>
  <c r="X631" i="2"/>
  <c r="Z631" i="2"/>
  <c r="D632" i="2"/>
  <c r="H632" i="2" s="1"/>
  <c r="K632" i="2"/>
  <c r="M632" i="2"/>
  <c r="O632" i="2"/>
  <c r="S632" i="2"/>
  <c r="V632" i="2" s="1"/>
  <c r="U632" i="2"/>
  <c r="X632" i="2"/>
  <c r="Z632" i="2"/>
  <c r="D633" i="2"/>
  <c r="H633" i="2" s="1"/>
  <c r="G633" i="2" a="1"/>
  <c r="G633" i="2" s="1"/>
  <c r="K633" i="2"/>
  <c r="M633" i="2"/>
  <c r="O633" i="2"/>
  <c r="S633" i="2"/>
  <c r="U633" i="2"/>
  <c r="X633" i="2"/>
  <c r="Z633" i="2"/>
  <c r="D634" i="2"/>
  <c r="H634" i="2" s="1"/>
  <c r="K634" i="2"/>
  <c r="M634" i="2"/>
  <c r="O634" i="2"/>
  <c r="S634" i="2"/>
  <c r="U634" i="2"/>
  <c r="X634" i="2"/>
  <c r="Z634" i="2"/>
  <c r="D635" i="2"/>
  <c r="K635" i="2"/>
  <c r="M635" i="2"/>
  <c r="O635" i="2"/>
  <c r="S635" i="2"/>
  <c r="V635" i="2" s="1"/>
  <c r="U635" i="2"/>
  <c r="X635" i="2"/>
  <c r="Z635" i="2"/>
  <c r="D636" i="2"/>
  <c r="H636" i="2" s="1"/>
  <c r="G636" i="2" a="1"/>
  <c r="G636" i="2" s="1"/>
  <c r="K636" i="2"/>
  <c r="M636" i="2"/>
  <c r="O636" i="2"/>
  <c r="S636" i="2"/>
  <c r="U636" i="2"/>
  <c r="V636" i="2"/>
  <c r="X636" i="2"/>
  <c r="Z636" i="2"/>
  <c r="D637" i="2"/>
  <c r="H637" i="2" s="1"/>
  <c r="G637" i="2" a="1"/>
  <c r="G637" i="2" s="1"/>
  <c r="K637" i="2"/>
  <c r="M637" i="2"/>
  <c r="O637" i="2"/>
  <c r="S637" i="2"/>
  <c r="U637" i="2"/>
  <c r="V637" i="2" s="1"/>
  <c r="X637" i="2"/>
  <c r="Z637" i="2"/>
  <c r="D638" i="2"/>
  <c r="H638" i="2" s="1"/>
  <c r="K638" i="2"/>
  <c r="M638" i="2"/>
  <c r="O638" i="2"/>
  <c r="S638" i="2"/>
  <c r="U638" i="2"/>
  <c r="V638" i="2" s="1"/>
  <c r="X638" i="2"/>
  <c r="Z638" i="2"/>
  <c r="D639" i="2"/>
  <c r="K639" i="2"/>
  <c r="M639" i="2"/>
  <c r="O639" i="2"/>
  <c r="S639" i="2"/>
  <c r="U639" i="2"/>
  <c r="V639" i="2" s="1"/>
  <c r="X639" i="2"/>
  <c r="Z639" i="2"/>
  <c r="D640" i="2"/>
  <c r="H640" i="2" s="1"/>
  <c r="K640" i="2"/>
  <c r="M640" i="2"/>
  <c r="O640" i="2"/>
  <c r="S640" i="2"/>
  <c r="U640" i="2"/>
  <c r="V640" i="2" s="1"/>
  <c r="X640" i="2"/>
  <c r="Z640" i="2"/>
  <c r="D641" i="2"/>
  <c r="K641" i="2"/>
  <c r="M641" i="2"/>
  <c r="O641" i="2"/>
  <c r="S641" i="2"/>
  <c r="U641" i="2"/>
  <c r="V641" i="2" s="1"/>
  <c r="X641" i="2"/>
  <c r="Z641" i="2"/>
  <c r="D642" i="2"/>
  <c r="H642" i="2" s="1"/>
  <c r="K642" i="2"/>
  <c r="M642" i="2"/>
  <c r="O642" i="2"/>
  <c r="S642" i="2"/>
  <c r="U642" i="2"/>
  <c r="V642" i="2" s="1"/>
  <c r="X642" i="2"/>
  <c r="Z642" i="2"/>
  <c r="D643" i="2"/>
  <c r="K643" i="2"/>
  <c r="M643" i="2"/>
  <c r="O643" i="2"/>
  <c r="S643" i="2"/>
  <c r="U643" i="2"/>
  <c r="V643" i="2" s="1"/>
  <c r="X643" i="2"/>
  <c r="Z643" i="2"/>
  <c r="D644" i="2"/>
  <c r="K644" i="2"/>
  <c r="M644" i="2"/>
  <c r="O644" i="2"/>
  <c r="S644" i="2"/>
  <c r="U644" i="2"/>
  <c r="V644" i="2" s="1"/>
  <c r="X644" i="2"/>
  <c r="Z644" i="2"/>
  <c r="D645" i="2"/>
  <c r="K645" i="2"/>
  <c r="M645" i="2"/>
  <c r="O645" i="2"/>
  <c r="S645" i="2"/>
  <c r="U645" i="2"/>
  <c r="X645" i="2"/>
  <c r="Z645" i="2"/>
  <c r="D646" i="2"/>
  <c r="H646" i="2" s="1"/>
  <c r="K646" i="2"/>
  <c r="M646" i="2"/>
  <c r="O646" i="2"/>
  <c r="S646" i="2"/>
  <c r="U646" i="2"/>
  <c r="X646" i="2"/>
  <c r="Z646" i="2"/>
  <c r="D647" i="2"/>
  <c r="K647" i="2"/>
  <c r="M647" i="2"/>
  <c r="O647" i="2"/>
  <c r="S647" i="2"/>
  <c r="U647" i="2"/>
  <c r="X647" i="2"/>
  <c r="Z647" i="2"/>
  <c r="D648" i="2"/>
  <c r="H648" i="2" s="1"/>
  <c r="K648" i="2"/>
  <c r="M648" i="2"/>
  <c r="O648" i="2"/>
  <c r="S648" i="2"/>
  <c r="V648" i="2" s="1"/>
  <c r="U648" i="2"/>
  <c r="X648" i="2"/>
  <c r="Z648" i="2"/>
  <c r="D649" i="2"/>
  <c r="H649" i="2" s="1"/>
  <c r="G649" i="2" a="1"/>
  <c r="G649" i="2" s="1"/>
  <c r="K649" i="2"/>
  <c r="M649" i="2"/>
  <c r="O649" i="2"/>
  <c r="S649" i="2"/>
  <c r="U649" i="2"/>
  <c r="X649" i="2"/>
  <c r="Z649" i="2"/>
  <c r="D650" i="2"/>
  <c r="H650" i="2" s="1"/>
  <c r="K650" i="2"/>
  <c r="M650" i="2"/>
  <c r="O650" i="2"/>
  <c r="S650" i="2"/>
  <c r="U650" i="2"/>
  <c r="X650" i="2"/>
  <c r="Z650" i="2"/>
  <c r="D651" i="2"/>
  <c r="K651" i="2"/>
  <c r="M651" i="2"/>
  <c r="O651" i="2"/>
  <c r="S651" i="2"/>
  <c r="U651" i="2"/>
  <c r="V651" i="2"/>
  <c r="X651" i="2"/>
  <c r="Z651" i="2"/>
  <c r="D652" i="2"/>
  <c r="H652" i="2" s="1"/>
  <c r="G652" i="2" a="1"/>
  <c r="G652" i="2" s="1"/>
  <c r="K652" i="2"/>
  <c r="M652" i="2"/>
  <c r="O652" i="2"/>
  <c r="S652" i="2"/>
  <c r="V652" i="2" s="1"/>
  <c r="U652" i="2"/>
  <c r="X652" i="2"/>
  <c r="Z652" i="2"/>
  <c r="D653" i="2"/>
  <c r="H653" i="2" s="1"/>
  <c r="G653" i="2" a="1"/>
  <c r="G653" i="2" s="1"/>
  <c r="K653" i="2"/>
  <c r="M653" i="2"/>
  <c r="O653" i="2"/>
  <c r="S653" i="2"/>
  <c r="U653" i="2"/>
  <c r="V653" i="2" s="1"/>
  <c r="X653" i="2"/>
  <c r="Z653" i="2"/>
  <c r="D654" i="2"/>
  <c r="H654" i="2" s="1"/>
  <c r="K654" i="2"/>
  <c r="M654" i="2"/>
  <c r="O654" i="2"/>
  <c r="S654" i="2"/>
  <c r="U654" i="2"/>
  <c r="V654" i="2" s="1"/>
  <c r="X654" i="2"/>
  <c r="Z654" i="2"/>
  <c r="D655" i="2"/>
  <c r="K655" i="2"/>
  <c r="M655" i="2"/>
  <c r="O655" i="2"/>
  <c r="S655" i="2"/>
  <c r="U655" i="2"/>
  <c r="V655" i="2" s="1"/>
  <c r="X655" i="2"/>
  <c r="Z655" i="2"/>
  <c r="D656" i="2"/>
  <c r="H656" i="2" s="1"/>
  <c r="K656" i="2"/>
  <c r="M656" i="2"/>
  <c r="O656" i="2"/>
  <c r="S656" i="2"/>
  <c r="U656" i="2"/>
  <c r="V656" i="2" s="1"/>
  <c r="X656" i="2"/>
  <c r="Z656" i="2"/>
  <c r="D657" i="2"/>
  <c r="K657" i="2"/>
  <c r="M657" i="2"/>
  <c r="O657" i="2"/>
  <c r="S657" i="2"/>
  <c r="U657" i="2"/>
  <c r="V657" i="2" s="1"/>
  <c r="X657" i="2"/>
  <c r="Z657" i="2"/>
  <c r="D658" i="2"/>
  <c r="H658" i="2" s="1"/>
  <c r="K658" i="2"/>
  <c r="M658" i="2"/>
  <c r="O658" i="2"/>
  <c r="S658" i="2"/>
  <c r="U658" i="2"/>
  <c r="V658" i="2" s="1"/>
  <c r="X658" i="2"/>
  <c r="Z658" i="2"/>
  <c r="D659" i="2"/>
  <c r="K659" i="2"/>
  <c r="M659" i="2"/>
  <c r="O659" i="2"/>
  <c r="S659" i="2"/>
  <c r="U659" i="2"/>
  <c r="V659" i="2" s="1"/>
  <c r="X659" i="2"/>
  <c r="Z659" i="2"/>
  <c r="D660" i="2"/>
  <c r="K660" i="2"/>
  <c r="M660" i="2"/>
  <c r="O660" i="2"/>
  <c r="S660" i="2"/>
  <c r="U660" i="2"/>
  <c r="V660" i="2" s="1"/>
  <c r="X660" i="2"/>
  <c r="Z660" i="2"/>
  <c r="D661" i="2"/>
  <c r="K661" i="2"/>
  <c r="M661" i="2"/>
  <c r="O661" i="2"/>
  <c r="S661" i="2"/>
  <c r="U661" i="2"/>
  <c r="X661" i="2"/>
  <c r="Z661" i="2"/>
  <c r="D662" i="2"/>
  <c r="H662" i="2" s="1"/>
  <c r="K662" i="2"/>
  <c r="M662" i="2"/>
  <c r="O662" i="2"/>
  <c r="S662" i="2"/>
  <c r="U662" i="2"/>
  <c r="X662" i="2"/>
  <c r="Z662" i="2"/>
  <c r="D663" i="2"/>
  <c r="K663" i="2"/>
  <c r="M663" i="2"/>
  <c r="O663" i="2"/>
  <c r="S663" i="2"/>
  <c r="V663" i="2" s="1"/>
  <c r="U663" i="2"/>
  <c r="X663" i="2"/>
  <c r="Z663" i="2"/>
  <c r="D664" i="2"/>
  <c r="H664" i="2" s="1"/>
  <c r="G664" i="2" a="1"/>
  <c r="G664" i="2" s="1"/>
  <c r="K664" i="2"/>
  <c r="M664" i="2"/>
  <c r="O664" i="2"/>
  <c r="S664" i="2"/>
  <c r="V664" i="2" s="1"/>
  <c r="U664" i="2"/>
  <c r="X664" i="2"/>
  <c r="Z664" i="2"/>
  <c r="D665" i="2"/>
  <c r="H665" i="2" s="1"/>
  <c r="G665" i="2" a="1"/>
  <c r="G665" i="2" s="1"/>
  <c r="K665" i="2"/>
  <c r="M665" i="2"/>
  <c r="O665" i="2"/>
  <c r="S665" i="2"/>
  <c r="U665" i="2"/>
  <c r="X665" i="2"/>
  <c r="Z665" i="2"/>
  <c r="D666" i="2"/>
  <c r="H666" i="2" s="1"/>
  <c r="K666" i="2"/>
  <c r="M666" i="2"/>
  <c r="O666" i="2"/>
  <c r="S666" i="2"/>
  <c r="U666" i="2"/>
  <c r="X666" i="2"/>
  <c r="Z666" i="2"/>
  <c r="D667" i="2"/>
  <c r="K667" i="2"/>
  <c r="M667" i="2"/>
  <c r="O667" i="2"/>
  <c r="S667" i="2"/>
  <c r="V667" i="2" s="1"/>
  <c r="U667" i="2"/>
  <c r="X667" i="2"/>
  <c r="Z667" i="2"/>
  <c r="D668" i="2"/>
  <c r="H668" i="2" s="1"/>
  <c r="G668" i="2" a="1"/>
  <c r="G668" i="2" s="1"/>
  <c r="K668" i="2"/>
  <c r="M668" i="2"/>
  <c r="O668" i="2"/>
  <c r="S668" i="2"/>
  <c r="U668" i="2"/>
  <c r="V668" i="2"/>
  <c r="X668" i="2"/>
  <c r="Z668" i="2"/>
  <c r="D669" i="2"/>
  <c r="H669" i="2" s="1"/>
  <c r="G669" i="2" a="1"/>
  <c r="G669" i="2" s="1"/>
  <c r="K669" i="2"/>
  <c r="M669" i="2"/>
  <c r="O669" i="2"/>
  <c r="S669" i="2"/>
  <c r="U669" i="2"/>
  <c r="X669" i="2"/>
  <c r="Z669" i="2"/>
  <c r="D670" i="2"/>
  <c r="H670" i="2" s="1"/>
  <c r="K670" i="2"/>
  <c r="M670" i="2"/>
  <c r="O670" i="2"/>
  <c r="S670" i="2"/>
  <c r="U670" i="2"/>
  <c r="X670" i="2"/>
  <c r="Z670" i="2"/>
  <c r="D671" i="2"/>
  <c r="K671" i="2"/>
  <c r="M671" i="2"/>
  <c r="O671" i="2"/>
  <c r="S671" i="2"/>
  <c r="V671" i="2" s="1"/>
  <c r="U671" i="2"/>
  <c r="X671" i="2"/>
  <c r="Z671" i="2"/>
  <c r="D672" i="2"/>
  <c r="H672" i="2" s="1"/>
  <c r="G672" i="2" a="1"/>
  <c r="G672" i="2" s="1"/>
  <c r="K672" i="2"/>
  <c r="M672" i="2"/>
  <c r="O672" i="2"/>
  <c r="S672" i="2"/>
  <c r="U672" i="2"/>
  <c r="V672" i="2"/>
  <c r="X672" i="2"/>
  <c r="Z672" i="2"/>
  <c r="D673" i="2"/>
  <c r="H673" i="2" s="1"/>
  <c r="G673" i="2" a="1"/>
  <c r="G673" i="2" s="1"/>
  <c r="K673" i="2"/>
  <c r="M673" i="2"/>
  <c r="O673" i="2"/>
  <c r="S673" i="2"/>
  <c r="U673" i="2"/>
  <c r="X673" i="2"/>
  <c r="Z673" i="2"/>
  <c r="D674" i="2"/>
  <c r="H674" i="2" s="1"/>
  <c r="K674" i="2"/>
  <c r="M674" i="2"/>
  <c r="O674" i="2"/>
  <c r="S674" i="2"/>
  <c r="U674" i="2"/>
  <c r="X674" i="2"/>
  <c r="Z674" i="2"/>
  <c r="D675" i="2"/>
  <c r="K675" i="2"/>
  <c r="M675" i="2"/>
  <c r="O675" i="2"/>
  <c r="S675" i="2"/>
  <c r="V675" i="2" s="1"/>
  <c r="U675" i="2"/>
  <c r="X675" i="2"/>
  <c r="Z675" i="2"/>
  <c r="D676" i="2"/>
  <c r="H676" i="2" s="1"/>
  <c r="G676" i="2" a="1"/>
  <c r="G676" i="2" s="1"/>
  <c r="K676" i="2"/>
  <c r="M676" i="2"/>
  <c r="O676" i="2"/>
  <c r="S676" i="2"/>
  <c r="U676" i="2"/>
  <c r="V676" i="2"/>
  <c r="X676" i="2"/>
  <c r="Z676" i="2"/>
  <c r="D677" i="2"/>
  <c r="H677" i="2" s="1"/>
  <c r="G677" i="2" a="1"/>
  <c r="G677" i="2" s="1"/>
  <c r="K677" i="2"/>
  <c r="M677" i="2"/>
  <c r="O677" i="2"/>
  <c r="S677" i="2"/>
  <c r="U677" i="2"/>
  <c r="X677" i="2"/>
  <c r="Z677" i="2"/>
  <c r="D678" i="2"/>
  <c r="H678" i="2" s="1"/>
  <c r="K678" i="2"/>
  <c r="M678" i="2"/>
  <c r="O678" i="2"/>
  <c r="S678" i="2"/>
  <c r="U678" i="2"/>
  <c r="X678" i="2"/>
  <c r="Z678" i="2"/>
  <c r="D679" i="2"/>
  <c r="K679" i="2"/>
  <c r="M679" i="2"/>
  <c r="O679" i="2"/>
  <c r="S679" i="2"/>
  <c r="V679" i="2" s="1"/>
  <c r="U679" i="2"/>
  <c r="X679" i="2"/>
  <c r="Z679" i="2"/>
  <c r="D680" i="2"/>
  <c r="H680" i="2" s="1"/>
  <c r="G680" i="2" a="1"/>
  <c r="G680" i="2" s="1"/>
  <c r="K680" i="2"/>
  <c r="M680" i="2"/>
  <c r="O680" i="2"/>
  <c r="S680" i="2"/>
  <c r="U680" i="2"/>
  <c r="V680" i="2"/>
  <c r="X680" i="2"/>
  <c r="Z680" i="2"/>
  <c r="D681" i="2"/>
  <c r="H681" i="2" s="1"/>
  <c r="G681" i="2" a="1"/>
  <c r="G681" i="2" s="1"/>
  <c r="K681" i="2"/>
  <c r="M681" i="2"/>
  <c r="O681" i="2"/>
  <c r="S681" i="2"/>
  <c r="U681" i="2"/>
  <c r="X681" i="2"/>
  <c r="Z681" i="2"/>
  <c r="D682" i="2"/>
  <c r="H682" i="2" s="1"/>
  <c r="K682" i="2"/>
  <c r="M682" i="2"/>
  <c r="O682" i="2"/>
  <c r="S682" i="2"/>
  <c r="U682" i="2"/>
  <c r="X682" i="2"/>
  <c r="Z682" i="2"/>
  <c r="D683" i="2"/>
  <c r="K683" i="2"/>
  <c r="M683" i="2"/>
  <c r="O683" i="2"/>
  <c r="S683" i="2"/>
  <c r="V683" i="2" s="1"/>
  <c r="U683" i="2"/>
  <c r="X683" i="2"/>
  <c r="Z683" i="2"/>
  <c r="D684" i="2"/>
  <c r="H684" i="2" s="1"/>
  <c r="G684" i="2" a="1"/>
  <c r="G684" i="2" s="1"/>
  <c r="K684" i="2"/>
  <c r="M684" i="2"/>
  <c r="O684" i="2"/>
  <c r="S684" i="2"/>
  <c r="U684" i="2"/>
  <c r="V684" i="2"/>
  <c r="X684" i="2"/>
  <c r="Z684" i="2"/>
  <c r="D685" i="2"/>
  <c r="H685" i="2" s="1"/>
  <c r="G685" i="2" a="1"/>
  <c r="G685" i="2" s="1"/>
  <c r="K685" i="2"/>
  <c r="M685" i="2"/>
  <c r="O685" i="2"/>
  <c r="S685" i="2"/>
  <c r="U685" i="2"/>
  <c r="X685" i="2"/>
  <c r="Z685" i="2"/>
  <c r="D686" i="2"/>
  <c r="H686" i="2" s="1"/>
  <c r="K686" i="2"/>
  <c r="M686" i="2"/>
  <c r="O686" i="2"/>
  <c r="S686" i="2"/>
  <c r="U686" i="2"/>
  <c r="X686" i="2"/>
  <c r="Z686" i="2"/>
  <c r="D687" i="2"/>
  <c r="K687" i="2"/>
  <c r="M687" i="2"/>
  <c r="O687" i="2"/>
  <c r="S687" i="2"/>
  <c r="V687" i="2" s="1"/>
  <c r="U687" i="2"/>
  <c r="X687" i="2"/>
  <c r="Z687" i="2"/>
  <c r="D688" i="2"/>
  <c r="H688" i="2" s="1"/>
  <c r="G688" i="2" a="1"/>
  <c r="G688" i="2" s="1"/>
  <c r="K688" i="2"/>
  <c r="M688" i="2"/>
  <c r="O688" i="2"/>
  <c r="S688" i="2"/>
  <c r="U688" i="2"/>
  <c r="V688" i="2"/>
  <c r="X688" i="2"/>
  <c r="Z688" i="2"/>
  <c r="D689" i="2"/>
  <c r="H689" i="2" s="1"/>
  <c r="G689" i="2" a="1"/>
  <c r="G689" i="2" s="1"/>
  <c r="K689" i="2"/>
  <c r="M689" i="2"/>
  <c r="O689" i="2"/>
  <c r="S689" i="2"/>
  <c r="U689" i="2"/>
  <c r="X689" i="2"/>
  <c r="Z689" i="2"/>
  <c r="D690" i="2"/>
  <c r="H690" i="2" s="1"/>
  <c r="K690" i="2"/>
  <c r="M690" i="2"/>
  <c r="O690" i="2"/>
  <c r="S690" i="2"/>
  <c r="U690" i="2"/>
  <c r="X690" i="2"/>
  <c r="Z690" i="2"/>
  <c r="D691" i="2"/>
  <c r="K691" i="2"/>
  <c r="M691" i="2"/>
  <c r="O691" i="2"/>
  <c r="S691" i="2"/>
  <c r="V691" i="2" s="1"/>
  <c r="U691" i="2"/>
  <c r="X691" i="2"/>
  <c r="Z691" i="2"/>
  <c r="D692" i="2"/>
  <c r="H692" i="2" s="1"/>
  <c r="G692" i="2" a="1"/>
  <c r="G692" i="2" s="1"/>
  <c r="K692" i="2"/>
  <c r="M692" i="2"/>
  <c r="O692" i="2"/>
  <c r="S692" i="2"/>
  <c r="U692" i="2"/>
  <c r="V692" i="2"/>
  <c r="X692" i="2"/>
  <c r="Z692" i="2"/>
  <c r="D693" i="2"/>
  <c r="H693" i="2" s="1"/>
  <c r="G693" i="2" a="1"/>
  <c r="G693" i="2" s="1"/>
  <c r="K693" i="2"/>
  <c r="M693" i="2"/>
  <c r="O693" i="2"/>
  <c r="S693" i="2"/>
  <c r="U693" i="2"/>
  <c r="X693" i="2"/>
  <c r="Z693" i="2"/>
  <c r="D694" i="2"/>
  <c r="H694" i="2" s="1"/>
  <c r="K694" i="2"/>
  <c r="M694" i="2"/>
  <c r="O694" i="2"/>
  <c r="S694" i="2"/>
  <c r="U694" i="2"/>
  <c r="X694" i="2"/>
  <c r="Z694" i="2"/>
  <c r="D695" i="2"/>
  <c r="K695" i="2"/>
  <c r="M695" i="2"/>
  <c r="O695" i="2"/>
  <c r="S695" i="2"/>
  <c r="V695" i="2" s="1"/>
  <c r="U695" i="2"/>
  <c r="X695" i="2"/>
  <c r="Z695" i="2"/>
  <c r="D696" i="2"/>
  <c r="H696" i="2" s="1"/>
  <c r="G696" i="2" a="1"/>
  <c r="G696" i="2" s="1"/>
  <c r="K696" i="2"/>
  <c r="M696" i="2"/>
  <c r="O696" i="2"/>
  <c r="S696" i="2"/>
  <c r="U696" i="2"/>
  <c r="V696" i="2"/>
  <c r="X696" i="2"/>
  <c r="Z696" i="2"/>
  <c r="D697" i="2"/>
  <c r="H697" i="2" s="1"/>
  <c r="G697" i="2" a="1"/>
  <c r="G697" i="2" s="1"/>
  <c r="K697" i="2"/>
  <c r="M697" i="2"/>
  <c r="O697" i="2"/>
  <c r="S697" i="2"/>
  <c r="U697" i="2"/>
  <c r="X697" i="2"/>
  <c r="Z697" i="2"/>
  <c r="D698" i="2"/>
  <c r="H698" i="2" s="1"/>
  <c r="K698" i="2"/>
  <c r="M698" i="2"/>
  <c r="O698" i="2"/>
  <c r="S698" i="2"/>
  <c r="U698" i="2"/>
  <c r="X698" i="2"/>
  <c r="Z698" i="2"/>
  <c r="D699" i="2"/>
  <c r="K699" i="2"/>
  <c r="M699" i="2"/>
  <c r="O699" i="2"/>
  <c r="S699" i="2"/>
  <c r="V699" i="2" s="1"/>
  <c r="U699" i="2"/>
  <c r="X699" i="2"/>
  <c r="Z699" i="2"/>
  <c r="D700" i="2"/>
  <c r="H700" i="2" s="1"/>
  <c r="G700" i="2" a="1"/>
  <c r="G700" i="2" s="1"/>
  <c r="K700" i="2"/>
  <c r="M700" i="2"/>
  <c r="O700" i="2"/>
  <c r="S700" i="2"/>
  <c r="U700" i="2"/>
  <c r="V700" i="2"/>
  <c r="X700" i="2"/>
  <c r="Z700" i="2"/>
  <c r="D701" i="2"/>
  <c r="H701" i="2" s="1"/>
  <c r="G701" i="2" a="1"/>
  <c r="G701" i="2" s="1"/>
  <c r="K701" i="2"/>
  <c r="M701" i="2"/>
  <c r="O701" i="2"/>
  <c r="S701" i="2"/>
  <c r="U701" i="2"/>
  <c r="X701" i="2"/>
  <c r="Z701" i="2"/>
  <c r="D702" i="2"/>
  <c r="H702" i="2" s="1"/>
  <c r="K702" i="2"/>
  <c r="M702" i="2"/>
  <c r="O702" i="2"/>
  <c r="S702" i="2"/>
  <c r="U702" i="2"/>
  <c r="X702" i="2"/>
  <c r="Z702" i="2"/>
  <c r="D703" i="2"/>
  <c r="K703" i="2"/>
  <c r="M703" i="2"/>
  <c r="O703" i="2"/>
  <c r="S703" i="2"/>
  <c r="V703" i="2" s="1"/>
  <c r="U703" i="2"/>
  <c r="X703" i="2"/>
  <c r="Z703" i="2"/>
  <c r="D704" i="2"/>
  <c r="H704" i="2" s="1"/>
  <c r="G704" i="2" a="1"/>
  <c r="G704" i="2" s="1"/>
  <c r="K704" i="2"/>
  <c r="M704" i="2"/>
  <c r="O704" i="2"/>
  <c r="S704" i="2"/>
  <c r="U704" i="2"/>
  <c r="V704" i="2"/>
  <c r="X704" i="2"/>
  <c r="Z704" i="2"/>
  <c r="D705" i="2"/>
  <c r="H705" i="2" s="1"/>
  <c r="G705" i="2" a="1"/>
  <c r="G705" i="2" s="1"/>
  <c r="K705" i="2"/>
  <c r="M705" i="2"/>
  <c r="O705" i="2"/>
  <c r="S705" i="2"/>
  <c r="U705" i="2"/>
  <c r="X705" i="2"/>
  <c r="Z705" i="2"/>
  <c r="D706" i="2"/>
  <c r="H706" i="2" s="1"/>
  <c r="K706" i="2"/>
  <c r="M706" i="2"/>
  <c r="O706" i="2"/>
  <c r="S706" i="2"/>
  <c r="U706" i="2"/>
  <c r="X706" i="2"/>
  <c r="Z706" i="2"/>
  <c r="D707" i="2"/>
  <c r="K707" i="2"/>
  <c r="M707" i="2"/>
  <c r="O707" i="2"/>
  <c r="S707" i="2"/>
  <c r="V707" i="2" s="1"/>
  <c r="U707" i="2"/>
  <c r="X707" i="2"/>
  <c r="Z707" i="2"/>
  <c r="D708" i="2"/>
  <c r="H708" i="2" s="1"/>
  <c r="G708" i="2" a="1"/>
  <c r="G708" i="2" s="1"/>
  <c r="K708" i="2"/>
  <c r="M708" i="2"/>
  <c r="O708" i="2"/>
  <c r="S708" i="2"/>
  <c r="U708" i="2"/>
  <c r="V708" i="2"/>
  <c r="X708" i="2"/>
  <c r="Z708" i="2"/>
  <c r="D709" i="2"/>
  <c r="H709" i="2" s="1"/>
  <c r="G709" i="2" a="1"/>
  <c r="G709" i="2" s="1"/>
  <c r="K709" i="2"/>
  <c r="M709" i="2"/>
  <c r="O709" i="2"/>
  <c r="S709" i="2"/>
  <c r="U709" i="2"/>
  <c r="X709" i="2"/>
  <c r="Z709" i="2"/>
  <c r="D710" i="2"/>
  <c r="H710" i="2" s="1"/>
  <c r="K710" i="2"/>
  <c r="M710" i="2"/>
  <c r="O710" i="2"/>
  <c r="S710" i="2"/>
  <c r="U710" i="2"/>
  <c r="X710" i="2"/>
  <c r="Z710" i="2"/>
  <c r="D711" i="2"/>
  <c r="K711" i="2"/>
  <c r="M711" i="2"/>
  <c r="O711" i="2"/>
  <c r="S711" i="2"/>
  <c r="V711" i="2" s="1"/>
  <c r="U711" i="2"/>
  <c r="X711" i="2"/>
  <c r="Z711" i="2"/>
  <c r="D712" i="2"/>
  <c r="H712" i="2" s="1"/>
  <c r="G712" i="2" a="1"/>
  <c r="G712" i="2" s="1"/>
  <c r="K712" i="2"/>
  <c r="M712" i="2"/>
  <c r="O712" i="2"/>
  <c r="S712" i="2"/>
  <c r="U712" i="2"/>
  <c r="V712" i="2"/>
  <c r="X712" i="2"/>
  <c r="Z712" i="2"/>
  <c r="D713" i="2"/>
  <c r="H713" i="2" s="1"/>
  <c r="G713" i="2" a="1"/>
  <c r="G713" i="2" s="1"/>
  <c r="K713" i="2"/>
  <c r="M713" i="2"/>
  <c r="O713" i="2"/>
  <c r="S713" i="2"/>
  <c r="U713" i="2"/>
  <c r="X713" i="2"/>
  <c r="Z713" i="2"/>
  <c r="D714" i="2"/>
  <c r="H714" i="2" s="1"/>
  <c r="K714" i="2"/>
  <c r="M714" i="2"/>
  <c r="O714" i="2"/>
  <c r="S714" i="2"/>
  <c r="U714" i="2"/>
  <c r="X714" i="2"/>
  <c r="Z714" i="2"/>
  <c r="D715" i="2"/>
  <c r="K715" i="2"/>
  <c r="M715" i="2"/>
  <c r="O715" i="2"/>
  <c r="S715" i="2"/>
  <c r="V715" i="2" s="1"/>
  <c r="U715" i="2"/>
  <c r="X715" i="2"/>
  <c r="Z715" i="2"/>
  <c r="D716" i="2"/>
  <c r="H716" i="2" s="1"/>
  <c r="G716" i="2" a="1"/>
  <c r="G716" i="2" s="1"/>
  <c r="K716" i="2"/>
  <c r="M716" i="2"/>
  <c r="O716" i="2"/>
  <c r="S716" i="2"/>
  <c r="U716" i="2"/>
  <c r="V716" i="2"/>
  <c r="X716" i="2"/>
  <c r="Z716" i="2"/>
  <c r="D717" i="2"/>
  <c r="H717" i="2" s="1"/>
  <c r="G717" i="2" a="1"/>
  <c r="G717" i="2" s="1"/>
  <c r="K717" i="2"/>
  <c r="M717" i="2"/>
  <c r="O717" i="2"/>
  <c r="S717" i="2"/>
  <c r="U717" i="2"/>
  <c r="X717" i="2"/>
  <c r="Z717" i="2"/>
  <c r="D718" i="2"/>
  <c r="H718" i="2" s="1"/>
  <c r="K718" i="2"/>
  <c r="M718" i="2"/>
  <c r="O718" i="2"/>
  <c r="S718" i="2"/>
  <c r="U718" i="2"/>
  <c r="X718" i="2"/>
  <c r="Z718" i="2"/>
  <c r="D719" i="2"/>
  <c r="K719" i="2"/>
  <c r="M719" i="2"/>
  <c r="O719" i="2"/>
  <c r="S719" i="2"/>
  <c r="V719" i="2" s="1"/>
  <c r="U719" i="2"/>
  <c r="X719" i="2"/>
  <c r="Z719" i="2"/>
  <c r="D720" i="2"/>
  <c r="H720" i="2" s="1"/>
  <c r="G720" i="2" a="1"/>
  <c r="G720" i="2" s="1"/>
  <c r="K720" i="2"/>
  <c r="M720" i="2"/>
  <c r="O720" i="2"/>
  <c r="S720" i="2"/>
  <c r="U720" i="2"/>
  <c r="V720" i="2"/>
  <c r="X720" i="2"/>
  <c r="Z720" i="2"/>
  <c r="D721" i="2"/>
  <c r="H721" i="2" s="1"/>
  <c r="G721" i="2" a="1"/>
  <c r="G721" i="2" s="1"/>
  <c r="K721" i="2"/>
  <c r="M721" i="2"/>
  <c r="O721" i="2"/>
  <c r="S721" i="2"/>
  <c r="U721" i="2"/>
  <c r="X721" i="2"/>
  <c r="Z721" i="2"/>
  <c r="D722" i="2"/>
  <c r="H722" i="2" s="1"/>
  <c r="K722" i="2"/>
  <c r="M722" i="2"/>
  <c r="O722" i="2"/>
  <c r="S722" i="2"/>
  <c r="U722" i="2"/>
  <c r="X722" i="2"/>
  <c r="Z722" i="2"/>
  <c r="D723" i="2"/>
  <c r="K723" i="2"/>
  <c r="M723" i="2"/>
  <c r="O723" i="2"/>
  <c r="S723" i="2"/>
  <c r="V723" i="2" s="1"/>
  <c r="U723" i="2"/>
  <c r="X723" i="2"/>
  <c r="Z723" i="2"/>
  <c r="D724" i="2"/>
  <c r="H724" i="2" s="1"/>
  <c r="G724" i="2" a="1"/>
  <c r="G724" i="2" s="1"/>
  <c r="K724" i="2"/>
  <c r="M724" i="2"/>
  <c r="O724" i="2"/>
  <c r="S724" i="2"/>
  <c r="U724" i="2"/>
  <c r="V724" i="2"/>
  <c r="X724" i="2"/>
  <c r="Z724" i="2"/>
  <c r="D725" i="2"/>
  <c r="H725" i="2" s="1"/>
  <c r="G725" i="2" a="1"/>
  <c r="G725" i="2" s="1"/>
  <c r="K725" i="2"/>
  <c r="M725" i="2"/>
  <c r="O725" i="2"/>
  <c r="S725" i="2"/>
  <c r="U725" i="2"/>
  <c r="X725" i="2"/>
  <c r="Z725" i="2"/>
  <c r="D726" i="2"/>
  <c r="H726" i="2" s="1"/>
  <c r="K726" i="2"/>
  <c r="M726" i="2"/>
  <c r="O726" i="2"/>
  <c r="S726" i="2"/>
  <c r="U726" i="2"/>
  <c r="X726" i="2"/>
  <c r="Z726" i="2"/>
  <c r="D727" i="2"/>
  <c r="K727" i="2"/>
  <c r="M727" i="2"/>
  <c r="O727" i="2"/>
  <c r="S727" i="2"/>
  <c r="V727" i="2" s="1"/>
  <c r="U727" i="2"/>
  <c r="X727" i="2"/>
  <c r="Z727" i="2"/>
  <c r="D728" i="2"/>
  <c r="H728" i="2" s="1"/>
  <c r="G728" i="2" a="1"/>
  <c r="G728" i="2" s="1"/>
  <c r="K728" i="2"/>
  <c r="M728" i="2"/>
  <c r="O728" i="2"/>
  <c r="S728" i="2"/>
  <c r="U728" i="2"/>
  <c r="V728" i="2"/>
  <c r="X728" i="2"/>
  <c r="Z728" i="2"/>
  <c r="D729" i="2"/>
  <c r="H729" i="2" s="1"/>
  <c r="G729" i="2" a="1"/>
  <c r="G729" i="2" s="1"/>
  <c r="K729" i="2"/>
  <c r="M729" i="2"/>
  <c r="O729" i="2"/>
  <c r="S729" i="2"/>
  <c r="U729" i="2"/>
  <c r="X729" i="2"/>
  <c r="Z729" i="2"/>
  <c r="D730" i="2"/>
  <c r="H730" i="2" s="1"/>
  <c r="K730" i="2"/>
  <c r="M730" i="2"/>
  <c r="O730" i="2"/>
  <c r="S730" i="2"/>
  <c r="U730" i="2"/>
  <c r="X730" i="2"/>
  <c r="Z730" i="2"/>
  <c r="D731" i="2"/>
  <c r="K731" i="2"/>
  <c r="M731" i="2"/>
  <c r="O731" i="2"/>
  <c r="S731" i="2"/>
  <c r="V731" i="2" s="1"/>
  <c r="U731" i="2"/>
  <c r="X731" i="2"/>
  <c r="Z731" i="2"/>
  <c r="D732" i="2"/>
  <c r="H732" i="2" s="1"/>
  <c r="G732" i="2" a="1"/>
  <c r="G732" i="2" s="1"/>
  <c r="K732" i="2"/>
  <c r="M732" i="2"/>
  <c r="O732" i="2"/>
  <c r="S732" i="2"/>
  <c r="U732" i="2"/>
  <c r="V732" i="2"/>
  <c r="X732" i="2"/>
  <c r="Z732" i="2"/>
  <c r="D733" i="2"/>
  <c r="H733" i="2" s="1"/>
  <c r="G733" i="2" a="1"/>
  <c r="G733" i="2" s="1"/>
  <c r="K733" i="2"/>
  <c r="M733" i="2"/>
  <c r="O733" i="2"/>
  <c r="S733" i="2"/>
  <c r="U733" i="2"/>
  <c r="X733" i="2"/>
  <c r="Z733" i="2"/>
  <c r="D734" i="2"/>
  <c r="H734" i="2" s="1"/>
  <c r="K734" i="2"/>
  <c r="M734" i="2"/>
  <c r="O734" i="2"/>
  <c r="S734" i="2"/>
  <c r="U734" i="2"/>
  <c r="X734" i="2"/>
  <c r="Z734" i="2"/>
  <c r="D735" i="2"/>
  <c r="K735" i="2"/>
  <c r="M735" i="2"/>
  <c r="O735" i="2"/>
  <c r="S735" i="2"/>
  <c r="V735" i="2" s="1"/>
  <c r="U735" i="2"/>
  <c r="X735" i="2"/>
  <c r="Z735" i="2"/>
  <c r="D736" i="2"/>
  <c r="H736" i="2" s="1"/>
  <c r="G736" i="2" a="1"/>
  <c r="G736" i="2" s="1"/>
  <c r="K736" i="2"/>
  <c r="M736" i="2"/>
  <c r="O736" i="2"/>
  <c r="S736" i="2"/>
  <c r="U736" i="2"/>
  <c r="V736" i="2"/>
  <c r="X736" i="2"/>
  <c r="Z736" i="2"/>
  <c r="D737" i="2"/>
  <c r="H737" i="2" s="1"/>
  <c r="G737" i="2" a="1"/>
  <c r="G737" i="2" s="1"/>
  <c r="K737" i="2"/>
  <c r="M737" i="2"/>
  <c r="O737" i="2"/>
  <c r="S737" i="2"/>
  <c r="U737" i="2"/>
  <c r="X737" i="2"/>
  <c r="Z737" i="2"/>
  <c r="D738" i="2"/>
  <c r="H738" i="2" s="1"/>
  <c r="K738" i="2"/>
  <c r="M738" i="2"/>
  <c r="O738" i="2"/>
  <c r="S738" i="2"/>
  <c r="U738" i="2"/>
  <c r="X738" i="2"/>
  <c r="Z738" i="2"/>
  <c r="D739" i="2"/>
  <c r="K739" i="2"/>
  <c r="M739" i="2"/>
  <c r="O739" i="2"/>
  <c r="S739" i="2"/>
  <c r="V739" i="2" s="1"/>
  <c r="U739" i="2"/>
  <c r="X739" i="2"/>
  <c r="Z739" i="2"/>
  <c r="D740" i="2"/>
  <c r="H740" i="2" s="1"/>
  <c r="G740" i="2" a="1"/>
  <c r="G740" i="2" s="1"/>
  <c r="K740" i="2"/>
  <c r="M740" i="2"/>
  <c r="O740" i="2"/>
  <c r="S740" i="2"/>
  <c r="U740" i="2"/>
  <c r="V740" i="2"/>
  <c r="X740" i="2"/>
  <c r="Z740" i="2"/>
  <c r="D741" i="2"/>
  <c r="H741" i="2" s="1"/>
  <c r="G741" i="2" a="1"/>
  <c r="G741" i="2" s="1"/>
  <c r="K741" i="2"/>
  <c r="M741" i="2"/>
  <c r="O741" i="2"/>
  <c r="S741" i="2"/>
  <c r="U741" i="2"/>
  <c r="V741" i="2" s="1"/>
  <c r="X741" i="2"/>
  <c r="Z741" i="2"/>
  <c r="D742" i="2"/>
  <c r="K742" i="2"/>
  <c r="M742" i="2"/>
  <c r="O742" i="2"/>
  <c r="S742" i="2"/>
  <c r="U742" i="2"/>
  <c r="V742" i="2" s="1"/>
  <c r="X742" i="2"/>
  <c r="Z742" i="2"/>
  <c r="D743" i="2"/>
  <c r="K743" i="2"/>
  <c r="M743" i="2"/>
  <c r="O743" i="2"/>
  <c r="S743" i="2"/>
  <c r="U743" i="2"/>
  <c r="V743" i="2" s="1"/>
  <c r="X743" i="2"/>
  <c r="Z743" i="2"/>
  <c r="D744" i="2"/>
  <c r="K744" i="2"/>
  <c r="M744" i="2"/>
  <c r="O744" i="2"/>
  <c r="S744" i="2"/>
  <c r="U744" i="2"/>
  <c r="V744" i="2" s="1"/>
  <c r="X744" i="2"/>
  <c r="Z744" i="2"/>
  <c r="D745" i="2"/>
  <c r="K745" i="2"/>
  <c r="M745" i="2"/>
  <c r="O745" i="2"/>
  <c r="S745" i="2"/>
  <c r="U745" i="2"/>
  <c r="V745" i="2" s="1"/>
  <c r="X745" i="2"/>
  <c r="Z745" i="2"/>
  <c r="D746" i="2"/>
  <c r="K746" i="2"/>
  <c r="M746" i="2"/>
  <c r="O746" i="2"/>
  <c r="S746" i="2"/>
  <c r="U746" i="2"/>
  <c r="V746" i="2" s="1"/>
  <c r="X746" i="2"/>
  <c r="Z746" i="2"/>
  <c r="D747" i="2"/>
  <c r="K747" i="2"/>
  <c r="M747" i="2"/>
  <c r="O747" i="2"/>
  <c r="S747" i="2"/>
  <c r="U747" i="2"/>
  <c r="V747" i="2" s="1"/>
  <c r="X747" i="2"/>
  <c r="Z747" i="2"/>
  <c r="D748" i="2"/>
  <c r="K748" i="2"/>
  <c r="M748" i="2"/>
  <c r="O748" i="2"/>
  <c r="S748" i="2"/>
  <c r="U748" i="2"/>
  <c r="V748" i="2" s="1"/>
  <c r="X748" i="2"/>
  <c r="Z748" i="2"/>
  <c r="D749" i="2"/>
  <c r="K749" i="2"/>
  <c r="M749" i="2"/>
  <c r="O749" i="2"/>
  <c r="S749" i="2"/>
  <c r="U749" i="2"/>
  <c r="X749" i="2"/>
  <c r="Z749" i="2"/>
  <c r="D750" i="2"/>
  <c r="K750" i="2"/>
  <c r="M750" i="2"/>
  <c r="O750" i="2"/>
  <c r="S750" i="2"/>
  <c r="U750" i="2"/>
  <c r="X750" i="2"/>
  <c r="Z750" i="2"/>
  <c r="D751" i="2"/>
  <c r="K751" i="2"/>
  <c r="M751" i="2"/>
  <c r="O751" i="2"/>
  <c r="S751" i="2"/>
  <c r="U751" i="2"/>
  <c r="X751" i="2"/>
  <c r="Z751" i="2"/>
  <c r="D752" i="2"/>
  <c r="K752" i="2"/>
  <c r="M752" i="2"/>
  <c r="O752" i="2"/>
  <c r="S752" i="2"/>
  <c r="V752" i="2" s="1"/>
  <c r="U752" i="2"/>
  <c r="X752" i="2"/>
  <c r="Z752" i="2"/>
  <c r="D753" i="2"/>
  <c r="H753" i="2" s="1"/>
  <c r="G753" i="2" a="1"/>
  <c r="G753" i="2" s="1"/>
  <c r="K753" i="2"/>
  <c r="M753" i="2"/>
  <c r="O753" i="2"/>
  <c r="S753" i="2"/>
  <c r="U753" i="2"/>
  <c r="X753" i="2"/>
  <c r="Z753" i="2"/>
  <c r="D754" i="2"/>
  <c r="K754" i="2"/>
  <c r="M754" i="2"/>
  <c r="O754" i="2"/>
  <c r="S754" i="2"/>
  <c r="V754" i="2" s="1"/>
  <c r="U754" i="2"/>
  <c r="X754" i="2"/>
  <c r="Z754" i="2"/>
  <c r="D755" i="2"/>
  <c r="H755" i="2" s="1"/>
  <c r="G755" i="2" a="1"/>
  <c r="G755" i="2" s="1"/>
  <c r="K755" i="2"/>
  <c r="M755" i="2"/>
  <c r="O755" i="2"/>
  <c r="S755" i="2"/>
  <c r="V755" i="2" s="1"/>
  <c r="U755" i="2"/>
  <c r="X755" i="2"/>
  <c r="Z755" i="2"/>
  <c r="D756" i="2"/>
  <c r="H756" i="2" s="1"/>
  <c r="G756" i="2" a="1"/>
  <c r="G756" i="2" s="1"/>
  <c r="K756" i="2"/>
  <c r="M756" i="2"/>
  <c r="O756" i="2"/>
  <c r="S756" i="2"/>
  <c r="V756" i="2" s="1"/>
  <c r="U756" i="2"/>
  <c r="X756" i="2"/>
  <c r="Z756" i="2"/>
  <c r="D757" i="2"/>
  <c r="H757" i="2" s="1"/>
  <c r="G757" i="2" a="1"/>
  <c r="G757" i="2" s="1"/>
  <c r="K757" i="2"/>
  <c r="M757" i="2"/>
  <c r="O757" i="2"/>
  <c r="S757" i="2"/>
  <c r="U757" i="2"/>
  <c r="V757" i="2" s="1"/>
  <c r="X757" i="2"/>
  <c r="Z757" i="2"/>
  <c r="D758" i="2"/>
  <c r="K758" i="2"/>
  <c r="M758" i="2"/>
  <c r="O758" i="2"/>
  <c r="S758" i="2"/>
  <c r="U758" i="2"/>
  <c r="V758" i="2" s="1"/>
  <c r="X758" i="2"/>
  <c r="Z758" i="2"/>
  <c r="D759" i="2"/>
  <c r="K759" i="2"/>
  <c r="M759" i="2"/>
  <c r="O759" i="2"/>
  <c r="S759" i="2"/>
  <c r="U759" i="2"/>
  <c r="V759" i="2" s="1"/>
  <c r="X759" i="2"/>
  <c r="Z759" i="2"/>
  <c r="D760" i="2"/>
  <c r="K760" i="2"/>
  <c r="M760" i="2"/>
  <c r="O760" i="2"/>
  <c r="S760" i="2"/>
  <c r="U760" i="2"/>
  <c r="V760" i="2" s="1"/>
  <c r="X760" i="2"/>
  <c r="Z760" i="2"/>
  <c r="D761" i="2"/>
  <c r="K761" i="2"/>
  <c r="M761" i="2"/>
  <c r="O761" i="2"/>
  <c r="S761" i="2"/>
  <c r="U761" i="2"/>
  <c r="V761" i="2" s="1"/>
  <c r="X761" i="2"/>
  <c r="Z761" i="2"/>
  <c r="D762" i="2"/>
  <c r="K762" i="2"/>
  <c r="M762" i="2"/>
  <c r="O762" i="2"/>
  <c r="S762" i="2"/>
  <c r="U762" i="2"/>
  <c r="V762" i="2" s="1"/>
  <c r="X762" i="2"/>
  <c r="Z762" i="2"/>
  <c r="D763" i="2"/>
  <c r="K763" i="2"/>
  <c r="M763" i="2"/>
  <c r="O763" i="2"/>
  <c r="S763" i="2"/>
  <c r="U763" i="2"/>
  <c r="V763" i="2" s="1"/>
  <c r="X763" i="2"/>
  <c r="Z763" i="2"/>
  <c r="D764" i="2"/>
  <c r="K764" i="2"/>
  <c r="M764" i="2"/>
  <c r="O764" i="2"/>
  <c r="S764" i="2"/>
  <c r="U764" i="2"/>
  <c r="V764" i="2" s="1"/>
  <c r="X764" i="2"/>
  <c r="Z764" i="2"/>
  <c r="D765" i="2"/>
  <c r="K765" i="2"/>
  <c r="M765" i="2"/>
  <c r="O765" i="2"/>
  <c r="S765" i="2"/>
  <c r="U765" i="2"/>
  <c r="X765" i="2"/>
  <c r="Z765" i="2"/>
  <c r="D766" i="2"/>
  <c r="K766" i="2"/>
  <c r="M766" i="2"/>
  <c r="O766" i="2"/>
  <c r="S766" i="2"/>
  <c r="U766" i="2"/>
  <c r="X766" i="2"/>
  <c r="Z766" i="2"/>
  <c r="D767" i="2"/>
  <c r="K767" i="2"/>
  <c r="M767" i="2"/>
  <c r="O767" i="2"/>
  <c r="S767" i="2"/>
  <c r="U767" i="2"/>
  <c r="X767" i="2"/>
  <c r="Z767" i="2"/>
  <c r="D768" i="2"/>
  <c r="K768" i="2"/>
  <c r="M768" i="2"/>
  <c r="O768" i="2"/>
  <c r="S768" i="2"/>
  <c r="U768" i="2"/>
  <c r="V768" i="2"/>
  <c r="X768" i="2"/>
  <c r="Z768" i="2"/>
  <c r="D769" i="2"/>
  <c r="H769" i="2" s="1"/>
  <c r="G769" i="2" a="1"/>
  <c r="G769" i="2" s="1"/>
  <c r="K769" i="2"/>
  <c r="M769" i="2"/>
  <c r="O769" i="2"/>
  <c r="S769" i="2"/>
  <c r="U769" i="2"/>
  <c r="X769" i="2"/>
  <c r="Z769" i="2"/>
  <c r="D770" i="2"/>
  <c r="K770" i="2"/>
  <c r="M770" i="2"/>
  <c r="O770" i="2"/>
  <c r="S770" i="2"/>
  <c r="V770" i="2" s="1"/>
  <c r="U770" i="2"/>
  <c r="X770" i="2"/>
  <c r="Z770" i="2"/>
  <c r="D771" i="2"/>
  <c r="H771" i="2" s="1"/>
  <c r="G771" i="2" a="1"/>
  <c r="G771" i="2" s="1"/>
  <c r="K771" i="2"/>
  <c r="M771" i="2"/>
  <c r="O771" i="2"/>
  <c r="S771" i="2"/>
  <c r="U771" i="2"/>
  <c r="V771" i="2"/>
  <c r="X771" i="2"/>
  <c r="Z771" i="2"/>
  <c r="D772" i="2"/>
  <c r="H772" i="2" s="1"/>
  <c r="G772" i="2" a="1"/>
  <c r="G772" i="2" s="1"/>
  <c r="K772" i="2"/>
  <c r="M772" i="2"/>
  <c r="O772" i="2"/>
  <c r="S772" i="2"/>
  <c r="V772" i="2" s="1"/>
  <c r="U772" i="2"/>
  <c r="X772" i="2"/>
  <c r="Z772" i="2"/>
  <c r="D773" i="2"/>
  <c r="H773" i="2" s="1"/>
  <c r="G773" i="2" a="1"/>
  <c r="G773" i="2" s="1"/>
  <c r="K773" i="2"/>
  <c r="M773" i="2"/>
  <c r="O773" i="2"/>
  <c r="S773" i="2"/>
  <c r="U773" i="2"/>
  <c r="V773" i="2" s="1"/>
  <c r="X773" i="2"/>
  <c r="Z773" i="2"/>
  <c r="D774" i="2"/>
  <c r="K774" i="2"/>
  <c r="M774" i="2"/>
  <c r="O774" i="2"/>
  <c r="S774" i="2"/>
  <c r="U774" i="2"/>
  <c r="V774" i="2" s="1"/>
  <c r="X774" i="2"/>
  <c r="Z774" i="2"/>
  <c r="D775" i="2"/>
  <c r="K775" i="2"/>
  <c r="M775" i="2"/>
  <c r="O775" i="2"/>
  <c r="S775" i="2"/>
  <c r="U775" i="2"/>
  <c r="V775" i="2" s="1"/>
  <c r="X775" i="2"/>
  <c r="Z775" i="2"/>
  <c r="D776" i="2"/>
  <c r="K776" i="2"/>
  <c r="M776" i="2"/>
  <c r="O776" i="2"/>
  <c r="S776" i="2"/>
  <c r="U776" i="2"/>
  <c r="V776" i="2" s="1"/>
  <c r="X776" i="2"/>
  <c r="Z776" i="2"/>
  <c r="D777" i="2"/>
  <c r="K777" i="2"/>
  <c r="M777" i="2"/>
  <c r="O777" i="2"/>
  <c r="S777" i="2"/>
  <c r="U777" i="2"/>
  <c r="V777" i="2" s="1"/>
  <c r="X777" i="2"/>
  <c r="Z777" i="2"/>
  <c r="D778" i="2"/>
  <c r="K778" i="2"/>
  <c r="M778" i="2"/>
  <c r="O778" i="2"/>
  <c r="S778" i="2"/>
  <c r="U778" i="2"/>
  <c r="V778" i="2" s="1"/>
  <c r="X778" i="2"/>
  <c r="Z778" i="2"/>
  <c r="D779" i="2"/>
  <c r="K779" i="2"/>
  <c r="M779" i="2"/>
  <c r="O779" i="2"/>
  <c r="S779" i="2"/>
  <c r="U779" i="2"/>
  <c r="V779" i="2" s="1"/>
  <c r="X779" i="2"/>
  <c r="Z779" i="2"/>
  <c r="D780" i="2"/>
  <c r="K780" i="2"/>
  <c r="M780" i="2"/>
  <c r="O780" i="2"/>
  <c r="S780" i="2"/>
  <c r="U780" i="2"/>
  <c r="V780" i="2" s="1"/>
  <c r="X780" i="2"/>
  <c r="Z780" i="2"/>
  <c r="D781" i="2"/>
  <c r="K781" i="2"/>
  <c r="M781" i="2"/>
  <c r="O781" i="2"/>
  <c r="S781" i="2"/>
  <c r="U781" i="2"/>
  <c r="X781" i="2"/>
  <c r="Z781" i="2"/>
  <c r="D782" i="2"/>
  <c r="K782" i="2"/>
  <c r="M782" i="2"/>
  <c r="O782" i="2"/>
  <c r="S782" i="2"/>
  <c r="U782" i="2"/>
  <c r="X782" i="2"/>
  <c r="Z782" i="2"/>
  <c r="D783" i="2"/>
  <c r="K783" i="2"/>
  <c r="M783" i="2"/>
  <c r="O783" i="2"/>
  <c r="S783" i="2"/>
  <c r="U783" i="2"/>
  <c r="X783" i="2"/>
  <c r="Z783" i="2"/>
  <c r="D784" i="2"/>
  <c r="K784" i="2"/>
  <c r="M784" i="2"/>
  <c r="O784" i="2"/>
  <c r="S784" i="2"/>
  <c r="U784" i="2"/>
  <c r="V784" i="2"/>
  <c r="X784" i="2"/>
  <c r="Z784" i="2"/>
  <c r="D785" i="2"/>
  <c r="H785" i="2" s="1"/>
  <c r="G785" i="2" a="1"/>
  <c r="G785" i="2" s="1"/>
  <c r="K785" i="2"/>
  <c r="M785" i="2"/>
  <c r="O785" i="2"/>
  <c r="S785" i="2"/>
  <c r="U785" i="2"/>
  <c r="X785" i="2"/>
  <c r="Z785" i="2"/>
  <c r="D786" i="2"/>
  <c r="K786" i="2"/>
  <c r="M786" i="2"/>
  <c r="O786" i="2"/>
  <c r="S786" i="2"/>
  <c r="V786" i="2" s="1"/>
  <c r="U786" i="2"/>
  <c r="X786" i="2"/>
  <c r="Z786" i="2"/>
  <c r="D787" i="2"/>
  <c r="H787" i="2" s="1"/>
  <c r="G787" i="2" a="1"/>
  <c r="G787" i="2" s="1"/>
  <c r="K787" i="2"/>
  <c r="M787" i="2"/>
  <c r="O787" i="2"/>
  <c r="S787" i="2"/>
  <c r="U787" i="2"/>
  <c r="V787" i="2"/>
  <c r="X787" i="2"/>
  <c r="Z787" i="2"/>
  <c r="D788" i="2"/>
  <c r="H788" i="2" s="1"/>
  <c r="G788" i="2" a="1"/>
  <c r="G788" i="2" s="1"/>
  <c r="K788" i="2"/>
  <c r="M788" i="2"/>
  <c r="O788" i="2"/>
  <c r="S788" i="2"/>
  <c r="V788" i="2" s="1"/>
  <c r="U788" i="2"/>
  <c r="X788" i="2"/>
  <c r="Z788" i="2"/>
  <c r="D789" i="2"/>
  <c r="H789" i="2" s="1"/>
  <c r="G789" i="2" a="1"/>
  <c r="G789" i="2" s="1"/>
  <c r="K789" i="2"/>
  <c r="M789" i="2"/>
  <c r="O789" i="2"/>
  <c r="S789" i="2"/>
  <c r="U789" i="2"/>
  <c r="V789" i="2" s="1"/>
  <c r="X789" i="2"/>
  <c r="Z789" i="2"/>
  <c r="D790" i="2"/>
  <c r="K790" i="2"/>
  <c r="M790" i="2"/>
  <c r="O790" i="2"/>
  <c r="S790" i="2"/>
  <c r="U790" i="2"/>
  <c r="V790" i="2" s="1"/>
  <c r="X790" i="2"/>
  <c r="Z790" i="2"/>
  <c r="D791" i="2"/>
  <c r="K791" i="2"/>
  <c r="M791" i="2"/>
  <c r="O791" i="2"/>
  <c r="S791" i="2"/>
  <c r="U791" i="2"/>
  <c r="V791" i="2" s="1"/>
  <c r="X791" i="2"/>
  <c r="Z791" i="2"/>
  <c r="D792" i="2"/>
  <c r="K792" i="2"/>
  <c r="M792" i="2"/>
  <c r="O792" i="2"/>
  <c r="S792" i="2"/>
  <c r="U792" i="2"/>
  <c r="V792" i="2" s="1"/>
  <c r="X792" i="2"/>
  <c r="Z792" i="2"/>
  <c r="D793" i="2"/>
  <c r="K793" i="2"/>
  <c r="M793" i="2"/>
  <c r="O793" i="2"/>
  <c r="S793" i="2"/>
  <c r="U793" i="2"/>
  <c r="V793" i="2" s="1"/>
  <c r="X793" i="2"/>
  <c r="Z793" i="2"/>
  <c r="D794" i="2"/>
  <c r="K794" i="2"/>
  <c r="M794" i="2"/>
  <c r="O794" i="2"/>
  <c r="S794" i="2"/>
  <c r="U794" i="2"/>
  <c r="V794" i="2" s="1"/>
  <c r="X794" i="2"/>
  <c r="Z794" i="2"/>
  <c r="D795" i="2"/>
  <c r="K795" i="2"/>
  <c r="M795" i="2"/>
  <c r="O795" i="2"/>
  <c r="S795" i="2"/>
  <c r="U795" i="2"/>
  <c r="V795" i="2" s="1"/>
  <c r="X795" i="2"/>
  <c r="Z795" i="2"/>
  <c r="D796" i="2"/>
  <c r="K796" i="2"/>
  <c r="M796" i="2"/>
  <c r="O796" i="2"/>
  <c r="S796" i="2"/>
  <c r="U796" i="2"/>
  <c r="V796" i="2" s="1"/>
  <c r="X796" i="2"/>
  <c r="Z796" i="2"/>
  <c r="D797" i="2"/>
  <c r="K797" i="2"/>
  <c r="M797" i="2"/>
  <c r="O797" i="2"/>
  <c r="S797" i="2"/>
  <c r="U797" i="2"/>
  <c r="X797" i="2"/>
  <c r="Z797" i="2"/>
  <c r="D798" i="2"/>
  <c r="K798" i="2"/>
  <c r="M798" i="2"/>
  <c r="O798" i="2"/>
  <c r="S798" i="2"/>
  <c r="U798" i="2"/>
  <c r="X798" i="2"/>
  <c r="Z798" i="2"/>
  <c r="D799" i="2"/>
  <c r="K799" i="2"/>
  <c r="M799" i="2"/>
  <c r="O799" i="2"/>
  <c r="S799" i="2"/>
  <c r="U799" i="2"/>
  <c r="X799" i="2"/>
  <c r="Z799" i="2"/>
  <c r="D800" i="2"/>
  <c r="K800" i="2"/>
  <c r="M800" i="2"/>
  <c r="O800" i="2"/>
  <c r="S800" i="2"/>
  <c r="V800" i="2" s="1"/>
  <c r="U800" i="2"/>
  <c r="X800" i="2"/>
  <c r="Z800" i="2"/>
  <c r="D801" i="2"/>
  <c r="H801" i="2" s="1"/>
  <c r="G801" i="2" a="1"/>
  <c r="G801" i="2" s="1"/>
  <c r="K801" i="2"/>
  <c r="M801" i="2"/>
  <c r="O801" i="2"/>
  <c r="S801" i="2"/>
  <c r="U801" i="2"/>
  <c r="X801" i="2"/>
  <c r="Z801" i="2"/>
  <c r="D802" i="2"/>
  <c r="K802" i="2"/>
  <c r="M802" i="2"/>
  <c r="O802" i="2"/>
  <c r="S802" i="2"/>
  <c r="U802" i="2"/>
  <c r="V802" i="2"/>
  <c r="X802" i="2"/>
  <c r="Z802" i="2"/>
  <c r="D803" i="2"/>
  <c r="H803" i="2" s="1"/>
  <c r="G803" i="2" a="1"/>
  <c r="G803" i="2" s="1"/>
  <c r="K803" i="2"/>
  <c r="M803" i="2"/>
  <c r="O803" i="2"/>
  <c r="S803" i="2"/>
  <c r="V803" i="2" s="1"/>
  <c r="U803" i="2"/>
  <c r="X803" i="2"/>
  <c r="Z803" i="2"/>
  <c r="D804" i="2"/>
  <c r="H804" i="2" s="1"/>
  <c r="G804" i="2" a="1"/>
  <c r="G804" i="2" s="1"/>
  <c r="K804" i="2"/>
  <c r="M804" i="2"/>
  <c r="O804" i="2"/>
  <c r="S804" i="2"/>
  <c r="U804" i="2"/>
  <c r="V804" i="2"/>
  <c r="X804" i="2"/>
  <c r="Z804" i="2"/>
  <c r="D805" i="2"/>
  <c r="H805" i="2" s="1"/>
  <c r="G805" i="2" a="1"/>
  <c r="G805" i="2" s="1"/>
  <c r="K805" i="2"/>
  <c r="M805" i="2"/>
  <c r="O805" i="2"/>
  <c r="S805" i="2"/>
  <c r="U805" i="2"/>
  <c r="V805" i="2" s="1"/>
  <c r="X805" i="2"/>
  <c r="Z805" i="2"/>
  <c r="D806" i="2"/>
  <c r="K806" i="2"/>
  <c r="M806" i="2"/>
  <c r="O806" i="2"/>
  <c r="S806" i="2"/>
  <c r="U806" i="2"/>
  <c r="V806" i="2" s="1"/>
  <c r="X806" i="2"/>
  <c r="Z806" i="2"/>
  <c r="D807" i="2"/>
  <c r="K807" i="2"/>
  <c r="M807" i="2"/>
  <c r="O807" i="2"/>
  <c r="S807" i="2"/>
  <c r="U807" i="2"/>
  <c r="V807" i="2" s="1"/>
  <c r="X807" i="2"/>
  <c r="Z807" i="2"/>
  <c r="D808" i="2"/>
  <c r="K808" i="2"/>
  <c r="M808" i="2"/>
  <c r="O808" i="2"/>
  <c r="S808" i="2"/>
  <c r="U808" i="2"/>
  <c r="V808" i="2" s="1"/>
  <c r="X808" i="2"/>
  <c r="Z808" i="2"/>
  <c r="D809" i="2"/>
  <c r="K809" i="2"/>
  <c r="M809" i="2"/>
  <c r="O809" i="2"/>
  <c r="S809" i="2"/>
  <c r="U809" i="2"/>
  <c r="V809" i="2" s="1"/>
  <c r="X809" i="2"/>
  <c r="Z809" i="2"/>
  <c r="D810" i="2"/>
  <c r="K810" i="2"/>
  <c r="M810" i="2"/>
  <c r="O810" i="2"/>
  <c r="S810" i="2"/>
  <c r="U810" i="2"/>
  <c r="V810" i="2" s="1"/>
  <c r="X810" i="2"/>
  <c r="Z810" i="2"/>
  <c r="D811" i="2"/>
  <c r="K811" i="2"/>
  <c r="M811" i="2"/>
  <c r="O811" i="2"/>
  <c r="S811" i="2"/>
  <c r="U811" i="2"/>
  <c r="V811" i="2" s="1"/>
  <c r="X811" i="2"/>
  <c r="Z811" i="2"/>
  <c r="D812" i="2"/>
  <c r="K812" i="2"/>
  <c r="M812" i="2"/>
  <c r="O812" i="2"/>
  <c r="S812" i="2"/>
  <c r="U812" i="2"/>
  <c r="V812" i="2" s="1"/>
  <c r="X812" i="2"/>
  <c r="Z812" i="2"/>
  <c r="D813" i="2"/>
  <c r="K813" i="2"/>
  <c r="M813" i="2"/>
  <c r="O813" i="2"/>
  <c r="S813" i="2"/>
  <c r="U813" i="2"/>
  <c r="X813" i="2"/>
  <c r="Z813" i="2"/>
  <c r="D814" i="2"/>
  <c r="K814" i="2"/>
  <c r="M814" i="2"/>
  <c r="O814" i="2"/>
  <c r="S814" i="2"/>
  <c r="U814" i="2"/>
  <c r="X814" i="2"/>
  <c r="Z814" i="2"/>
  <c r="D815" i="2"/>
  <c r="K815" i="2"/>
  <c r="M815" i="2"/>
  <c r="O815" i="2"/>
  <c r="S815" i="2"/>
  <c r="U815" i="2"/>
  <c r="X815" i="2"/>
  <c r="Z815" i="2"/>
  <c r="D816" i="2"/>
  <c r="K816" i="2"/>
  <c r="M816" i="2"/>
  <c r="O816" i="2"/>
  <c r="S816" i="2"/>
  <c r="V816" i="2" s="1"/>
  <c r="U816" i="2"/>
  <c r="X816" i="2"/>
  <c r="Z816" i="2"/>
  <c r="D817" i="2"/>
  <c r="H817" i="2" s="1"/>
  <c r="G817" i="2" a="1"/>
  <c r="G817" i="2" s="1"/>
  <c r="K817" i="2"/>
  <c r="M817" i="2"/>
  <c r="O817" i="2"/>
  <c r="S817" i="2"/>
  <c r="U817" i="2"/>
  <c r="X817" i="2"/>
  <c r="Z817" i="2"/>
  <c r="D818" i="2"/>
  <c r="K818" i="2"/>
  <c r="M818" i="2"/>
  <c r="O818" i="2"/>
  <c r="S818" i="2"/>
  <c r="V818" i="2" s="1"/>
  <c r="U818" i="2"/>
  <c r="X818" i="2"/>
  <c r="Z818" i="2"/>
  <c r="D819" i="2"/>
  <c r="H819" i="2" s="1"/>
  <c r="G819" i="2" a="1"/>
  <c r="G819" i="2" s="1"/>
  <c r="K819" i="2"/>
  <c r="M819" i="2"/>
  <c r="O819" i="2"/>
  <c r="S819" i="2"/>
  <c r="V819" i="2" s="1"/>
  <c r="U819" i="2"/>
  <c r="X819" i="2"/>
  <c r="Z819" i="2"/>
  <c r="D820" i="2"/>
  <c r="H820" i="2" s="1"/>
  <c r="G820" i="2" a="1"/>
  <c r="G820" i="2" s="1"/>
  <c r="K820" i="2"/>
  <c r="M820" i="2"/>
  <c r="O820" i="2"/>
  <c r="S820" i="2"/>
  <c r="V820" i="2" s="1"/>
  <c r="U820" i="2"/>
  <c r="X820" i="2"/>
  <c r="Z820" i="2"/>
  <c r="D821" i="2"/>
  <c r="H821" i="2" s="1"/>
  <c r="G821" i="2" a="1"/>
  <c r="G821" i="2" s="1"/>
  <c r="K821" i="2"/>
  <c r="M821" i="2"/>
  <c r="O821" i="2"/>
  <c r="S821" i="2"/>
  <c r="U821" i="2"/>
  <c r="V821" i="2" s="1"/>
  <c r="X821" i="2"/>
  <c r="Z821" i="2"/>
  <c r="D822" i="2"/>
  <c r="K822" i="2"/>
  <c r="M822" i="2"/>
  <c r="O822" i="2"/>
  <c r="S822" i="2"/>
  <c r="U822" i="2"/>
  <c r="V822" i="2" s="1"/>
  <c r="X822" i="2"/>
  <c r="Z822" i="2"/>
  <c r="D823" i="2"/>
  <c r="K823" i="2"/>
  <c r="M823" i="2"/>
  <c r="O823" i="2"/>
  <c r="S823" i="2"/>
  <c r="U823" i="2"/>
  <c r="V823" i="2" s="1"/>
  <c r="X823" i="2"/>
  <c r="Z823" i="2"/>
  <c r="D824" i="2"/>
  <c r="K824" i="2"/>
  <c r="M824" i="2"/>
  <c r="O824" i="2"/>
  <c r="S824" i="2"/>
  <c r="U824" i="2"/>
  <c r="V824" i="2" s="1"/>
  <c r="X824" i="2"/>
  <c r="Z824" i="2"/>
  <c r="D825" i="2"/>
  <c r="K825" i="2"/>
  <c r="M825" i="2"/>
  <c r="O825" i="2"/>
  <c r="S825" i="2"/>
  <c r="U825" i="2"/>
  <c r="V825" i="2" s="1"/>
  <c r="X825" i="2"/>
  <c r="Z825" i="2"/>
  <c r="D826" i="2"/>
  <c r="K826" i="2"/>
  <c r="M826" i="2"/>
  <c r="O826" i="2"/>
  <c r="S826" i="2"/>
  <c r="U826" i="2"/>
  <c r="V826" i="2" s="1"/>
  <c r="X826" i="2"/>
  <c r="Z826" i="2"/>
  <c r="D827" i="2"/>
  <c r="K827" i="2"/>
  <c r="M827" i="2"/>
  <c r="O827" i="2"/>
  <c r="S827" i="2"/>
  <c r="U827" i="2"/>
  <c r="V827" i="2" s="1"/>
  <c r="X827" i="2"/>
  <c r="Z827" i="2"/>
  <c r="D828" i="2"/>
  <c r="K828" i="2"/>
  <c r="M828" i="2"/>
  <c r="O828" i="2"/>
  <c r="S828" i="2"/>
  <c r="U828" i="2"/>
  <c r="V828" i="2" s="1"/>
  <c r="X828" i="2"/>
  <c r="Z828" i="2"/>
  <c r="D829" i="2"/>
  <c r="K829" i="2"/>
  <c r="M829" i="2"/>
  <c r="O829" i="2"/>
  <c r="S829" i="2"/>
  <c r="U829" i="2"/>
  <c r="X829" i="2"/>
  <c r="Z829" i="2"/>
  <c r="D830" i="2"/>
  <c r="K830" i="2"/>
  <c r="M830" i="2"/>
  <c r="O830" i="2"/>
  <c r="S830" i="2"/>
  <c r="U830" i="2"/>
  <c r="X830" i="2"/>
  <c r="Z830" i="2"/>
  <c r="D831" i="2"/>
  <c r="H831" i="2" s="1"/>
  <c r="K831" i="2"/>
  <c r="M831" i="2"/>
  <c r="O831" i="2"/>
  <c r="S831" i="2"/>
  <c r="U831" i="2"/>
  <c r="X831" i="2"/>
  <c r="Z831" i="2"/>
  <c r="D832" i="2"/>
  <c r="H832" i="2" s="1"/>
  <c r="K832" i="2"/>
  <c r="M832" i="2"/>
  <c r="O832" i="2"/>
  <c r="S832" i="2"/>
  <c r="U832" i="2"/>
  <c r="V832" i="2"/>
  <c r="X832" i="2"/>
  <c r="Z832" i="2"/>
  <c r="D833" i="2"/>
  <c r="H833" i="2" s="1"/>
  <c r="G833" i="2" a="1"/>
  <c r="G833" i="2" s="1"/>
  <c r="K833" i="2"/>
  <c r="M833" i="2"/>
  <c r="O833" i="2"/>
  <c r="S833" i="2"/>
  <c r="U833" i="2"/>
  <c r="X833" i="2"/>
  <c r="Z833" i="2"/>
  <c r="D834" i="2"/>
  <c r="K834" i="2"/>
  <c r="M834" i="2"/>
  <c r="O834" i="2"/>
  <c r="S834" i="2"/>
  <c r="V834" i="2" s="1"/>
  <c r="U834" i="2"/>
  <c r="X834" i="2"/>
  <c r="Z834" i="2"/>
  <c r="D835" i="2"/>
  <c r="H835" i="2" s="1"/>
  <c r="G835" i="2" a="1"/>
  <c r="G835" i="2" s="1"/>
  <c r="K835" i="2"/>
  <c r="M835" i="2"/>
  <c r="O835" i="2"/>
  <c r="S835" i="2"/>
  <c r="U835" i="2"/>
  <c r="V835" i="2"/>
  <c r="X835" i="2"/>
  <c r="Z835" i="2"/>
  <c r="D836" i="2"/>
  <c r="H836" i="2" s="1"/>
  <c r="G836" i="2" a="1"/>
  <c r="G836" i="2" s="1"/>
  <c r="K836" i="2"/>
  <c r="M836" i="2"/>
  <c r="O836" i="2"/>
  <c r="S836" i="2"/>
  <c r="V836" i="2" s="1"/>
  <c r="U836" i="2"/>
  <c r="X836" i="2"/>
  <c r="Z836" i="2"/>
  <c r="D837" i="2"/>
  <c r="H837" i="2" s="1"/>
  <c r="G837" i="2" a="1"/>
  <c r="G837" i="2" s="1"/>
  <c r="K837" i="2"/>
  <c r="M837" i="2"/>
  <c r="O837" i="2"/>
  <c r="S837" i="2"/>
  <c r="U837" i="2"/>
  <c r="V837" i="2" s="1"/>
  <c r="X837" i="2"/>
  <c r="Z837" i="2"/>
  <c r="D838" i="2"/>
  <c r="K838" i="2"/>
  <c r="M838" i="2"/>
  <c r="O838" i="2"/>
  <c r="S838" i="2"/>
  <c r="U838" i="2"/>
  <c r="V838" i="2" s="1"/>
  <c r="X838" i="2"/>
  <c r="Z838" i="2"/>
  <c r="D839" i="2"/>
  <c r="H839" i="2" s="1"/>
  <c r="K839" i="2"/>
  <c r="M839" i="2"/>
  <c r="O839" i="2"/>
  <c r="S839" i="2"/>
  <c r="U839" i="2"/>
  <c r="V839" i="2" s="1"/>
  <c r="X839" i="2"/>
  <c r="Z839" i="2"/>
  <c r="D840" i="2"/>
  <c r="H840" i="2" s="1"/>
  <c r="K840" i="2"/>
  <c r="M840" i="2"/>
  <c r="O840" i="2"/>
  <c r="S840" i="2"/>
  <c r="U840" i="2"/>
  <c r="V840" i="2" s="1"/>
  <c r="X840" i="2"/>
  <c r="Z840" i="2"/>
  <c r="D841" i="2"/>
  <c r="K841" i="2"/>
  <c r="M841" i="2"/>
  <c r="O841" i="2"/>
  <c r="S841" i="2"/>
  <c r="U841" i="2"/>
  <c r="V841" i="2" s="1"/>
  <c r="X841" i="2"/>
  <c r="Z841" i="2"/>
  <c r="D842" i="2"/>
  <c r="K842" i="2"/>
  <c r="M842" i="2"/>
  <c r="O842" i="2"/>
  <c r="S842" i="2"/>
  <c r="U842" i="2"/>
  <c r="V842" i="2" s="1"/>
  <c r="X842" i="2"/>
  <c r="Z842" i="2"/>
  <c r="D843" i="2"/>
  <c r="K843" i="2"/>
  <c r="M843" i="2"/>
  <c r="O843" i="2"/>
  <c r="S843" i="2"/>
  <c r="U843" i="2"/>
  <c r="V843" i="2" s="1"/>
  <c r="X843" i="2"/>
  <c r="Z843" i="2"/>
  <c r="D844" i="2"/>
  <c r="K844" i="2"/>
  <c r="M844" i="2"/>
  <c r="O844" i="2"/>
  <c r="S844" i="2"/>
  <c r="U844" i="2"/>
  <c r="V844" i="2" s="1"/>
  <c r="X844" i="2"/>
  <c r="Z844" i="2"/>
  <c r="D845" i="2"/>
  <c r="K845" i="2"/>
  <c r="M845" i="2"/>
  <c r="O845" i="2"/>
  <c r="S845" i="2"/>
  <c r="U845" i="2"/>
  <c r="X845" i="2"/>
  <c r="Z845" i="2"/>
  <c r="D846" i="2"/>
  <c r="K846" i="2"/>
  <c r="M846" i="2"/>
  <c r="O846" i="2"/>
  <c r="S846" i="2"/>
  <c r="U846" i="2"/>
  <c r="X846" i="2"/>
  <c r="Z846" i="2"/>
  <c r="D847" i="2"/>
  <c r="H847" i="2" s="1"/>
  <c r="K847" i="2"/>
  <c r="M847" i="2"/>
  <c r="O847" i="2"/>
  <c r="S847" i="2"/>
  <c r="U847" i="2"/>
  <c r="X847" i="2"/>
  <c r="Z847" i="2"/>
  <c r="D848" i="2"/>
  <c r="H848" i="2" s="1"/>
  <c r="K848" i="2"/>
  <c r="M848" i="2"/>
  <c r="O848" i="2"/>
  <c r="S848" i="2"/>
  <c r="V848" i="2" s="1"/>
  <c r="U848" i="2"/>
  <c r="X848" i="2"/>
  <c r="Z848" i="2"/>
  <c r="D849" i="2"/>
  <c r="H849" i="2" s="1"/>
  <c r="G849" i="2" a="1"/>
  <c r="G849" i="2" s="1"/>
  <c r="K849" i="2"/>
  <c r="M849" i="2"/>
  <c r="O849" i="2"/>
  <c r="S849" i="2"/>
  <c r="U849" i="2"/>
  <c r="X849" i="2"/>
  <c r="Z849" i="2"/>
  <c r="D850" i="2"/>
  <c r="K850" i="2"/>
  <c r="M850" i="2"/>
  <c r="O850" i="2"/>
  <c r="S850" i="2"/>
  <c r="U850" i="2"/>
  <c r="V850" i="2"/>
  <c r="X850" i="2"/>
  <c r="Z850" i="2"/>
  <c r="D851" i="2"/>
  <c r="H851" i="2" s="1"/>
  <c r="G851" i="2" a="1"/>
  <c r="G851" i="2" s="1"/>
  <c r="K851" i="2"/>
  <c r="M851" i="2"/>
  <c r="O851" i="2"/>
  <c r="S851" i="2"/>
  <c r="V851" i="2" s="1"/>
  <c r="U851" i="2"/>
  <c r="X851" i="2"/>
  <c r="Z851" i="2"/>
  <c r="D852" i="2"/>
  <c r="H852" i="2" s="1"/>
  <c r="G852" i="2" a="1"/>
  <c r="G852" i="2" s="1"/>
  <c r="K852" i="2"/>
  <c r="M852" i="2"/>
  <c r="O852" i="2"/>
  <c r="S852" i="2"/>
  <c r="U852" i="2"/>
  <c r="V852" i="2"/>
  <c r="X852" i="2"/>
  <c r="Z852" i="2"/>
  <c r="D853" i="2"/>
  <c r="H853" i="2" s="1"/>
  <c r="G853" i="2" a="1"/>
  <c r="G853" i="2" s="1"/>
  <c r="K853" i="2"/>
  <c r="M853" i="2"/>
  <c r="O853" i="2"/>
  <c r="S853" i="2"/>
  <c r="U853" i="2"/>
  <c r="V853" i="2" s="1"/>
  <c r="X853" i="2"/>
  <c r="Z853" i="2"/>
  <c r="D854" i="2"/>
  <c r="K854" i="2"/>
  <c r="M854" i="2"/>
  <c r="O854" i="2"/>
  <c r="S854" i="2"/>
  <c r="U854" i="2"/>
  <c r="V854" i="2" s="1"/>
  <c r="X854" i="2"/>
  <c r="Z854" i="2"/>
  <c r="D855" i="2"/>
  <c r="H855" i="2" s="1"/>
  <c r="K855" i="2"/>
  <c r="M855" i="2"/>
  <c r="O855" i="2"/>
  <c r="S855" i="2"/>
  <c r="U855" i="2"/>
  <c r="V855" i="2" s="1"/>
  <c r="X855" i="2"/>
  <c r="Z855" i="2"/>
  <c r="D856" i="2"/>
  <c r="H856" i="2" s="1"/>
  <c r="K856" i="2"/>
  <c r="M856" i="2"/>
  <c r="O856" i="2"/>
  <c r="S856" i="2"/>
  <c r="U856" i="2"/>
  <c r="V856" i="2" s="1"/>
  <c r="X856" i="2"/>
  <c r="Z856" i="2"/>
  <c r="D857" i="2"/>
  <c r="K857" i="2"/>
  <c r="M857" i="2"/>
  <c r="O857" i="2"/>
  <c r="S857" i="2"/>
  <c r="U857" i="2"/>
  <c r="V857" i="2" s="1"/>
  <c r="X857" i="2"/>
  <c r="Z857" i="2"/>
  <c r="D858" i="2"/>
  <c r="K858" i="2"/>
  <c r="M858" i="2"/>
  <c r="O858" i="2"/>
  <c r="S858" i="2"/>
  <c r="U858" i="2"/>
  <c r="V858" i="2" s="1"/>
  <c r="X858" i="2"/>
  <c r="Z858" i="2"/>
  <c r="D859" i="2"/>
  <c r="K859" i="2"/>
  <c r="M859" i="2"/>
  <c r="O859" i="2"/>
  <c r="S859" i="2"/>
  <c r="U859" i="2"/>
  <c r="V859" i="2" s="1"/>
  <c r="X859" i="2"/>
  <c r="Z859" i="2"/>
  <c r="D860" i="2"/>
  <c r="K860" i="2"/>
  <c r="M860" i="2"/>
  <c r="O860" i="2"/>
  <c r="S860" i="2"/>
  <c r="U860" i="2"/>
  <c r="V860" i="2" s="1"/>
  <c r="X860" i="2"/>
  <c r="Z860" i="2"/>
  <c r="D861" i="2"/>
  <c r="K861" i="2"/>
  <c r="M861" i="2"/>
  <c r="O861" i="2"/>
  <c r="S861" i="2"/>
  <c r="U861" i="2"/>
  <c r="X861" i="2"/>
  <c r="Z861" i="2"/>
  <c r="D862" i="2"/>
  <c r="K862" i="2"/>
  <c r="M862" i="2"/>
  <c r="O862" i="2"/>
  <c r="S862" i="2"/>
  <c r="U862" i="2"/>
  <c r="X862" i="2"/>
  <c r="Z862" i="2"/>
  <c r="D863" i="2"/>
  <c r="H863" i="2" s="1"/>
  <c r="K863" i="2"/>
  <c r="M863" i="2"/>
  <c r="O863" i="2"/>
  <c r="S863" i="2"/>
  <c r="U863" i="2"/>
  <c r="X863" i="2"/>
  <c r="Z863" i="2"/>
  <c r="D864" i="2"/>
  <c r="H864" i="2" s="1"/>
  <c r="K864" i="2"/>
  <c r="M864" i="2"/>
  <c r="O864" i="2"/>
  <c r="S864" i="2"/>
  <c r="V864" i="2" s="1"/>
  <c r="U864" i="2"/>
  <c r="X864" i="2"/>
  <c r="Z864" i="2"/>
  <c r="D865" i="2"/>
  <c r="H865" i="2" s="1"/>
  <c r="G865" i="2" a="1"/>
  <c r="G865" i="2" s="1"/>
  <c r="K865" i="2"/>
  <c r="M865" i="2"/>
  <c r="O865" i="2"/>
  <c r="S865" i="2"/>
  <c r="U865" i="2"/>
  <c r="X865" i="2"/>
  <c r="Z865" i="2"/>
  <c r="D866" i="2"/>
  <c r="K866" i="2"/>
  <c r="M866" i="2"/>
  <c r="O866" i="2"/>
  <c r="S866" i="2"/>
  <c r="U866" i="2"/>
  <c r="V866" i="2"/>
  <c r="X866" i="2"/>
  <c r="Z866" i="2"/>
  <c r="D867" i="2"/>
  <c r="H867" i="2" s="1"/>
  <c r="G867" i="2" a="1"/>
  <c r="G867" i="2" s="1"/>
  <c r="K867" i="2"/>
  <c r="M867" i="2"/>
  <c r="O867" i="2"/>
  <c r="S867" i="2"/>
  <c r="V867" i="2" s="1"/>
  <c r="U867" i="2"/>
  <c r="X867" i="2"/>
  <c r="Z867" i="2"/>
  <c r="D868" i="2"/>
  <c r="H868" i="2" s="1"/>
  <c r="G868" i="2" a="1"/>
  <c r="G868" i="2" s="1"/>
  <c r="K868" i="2"/>
  <c r="M868" i="2"/>
  <c r="O868" i="2"/>
  <c r="S868" i="2"/>
  <c r="U868" i="2"/>
  <c r="V868" i="2"/>
  <c r="X868" i="2"/>
  <c r="Z868" i="2"/>
  <c r="D869" i="2"/>
  <c r="H869" i="2" s="1"/>
  <c r="G869" i="2" a="1"/>
  <c r="G869" i="2" s="1"/>
  <c r="K869" i="2"/>
  <c r="M869" i="2"/>
  <c r="O869" i="2"/>
  <c r="S869" i="2"/>
  <c r="U869" i="2"/>
  <c r="V869" i="2" s="1"/>
  <c r="X869" i="2"/>
  <c r="Z869" i="2"/>
  <c r="D870" i="2"/>
  <c r="K870" i="2"/>
  <c r="M870" i="2"/>
  <c r="O870" i="2"/>
  <c r="S870" i="2"/>
  <c r="U870" i="2"/>
  <c r="V870" i="2" s="1"/>
  <c r="X870" i="2"/>
  <c r="Z870" i="2"/>
  <c r="D871" i="2"/>
  <c r="H871" i="2" s="1"/>
  <c r="K871" i="2"/>
  <c r="M871" i="2"/>
  <c r="O871" i="2"/>
  <c r="S871" i="2"/>
  <c r="U871" i="2"/>
  <c r="V871" i="2" s="1"/>
  <c r="X871" i="2"/>
  <c r="Z871" i="2"/>
  <c r="D872" i="2"/>
  <c r="H872" i="2" s="1"/>
  <c r="K872" i="2"/>
  <c r="M872" i="2"/>
  <c r="O872" i="2"/>
  <c r="S872" i="2"/>
  <c r="U872" i="2"/>
  <c r="V872" i="2" s="1"/>
  <c r="X872" i="2"/>
  <c r="Z872" i="2"/>
  <c r="D873" i="2"/>
  <c r="K873" i="2"/>
  <c r="M873" i="2"/>
  <c r="O873" i="2"/>
  <c r="S873" i="2"/>
  <c r="U873" i="2"/>
  <c r="V873" i="2" s="1"/>
  <c r="X873" i="2"/>
  <c r="Z873" i="2"/>
  <c r="D874" i="2"/>
  <c r="K874" i="2"/>
  <c r="M874" i="2"/>
  <c r="O874" i="2"/>
  <c r="S874" i="2"/>
  <c r="U874" i="2"/>
  <c r="V874" i="2" s="1"/>
  <c r="X874" i="2"/>
  <c r="Z874" i="2"/>
  <c r="D875" i="2"/>
  <c r="K875" i="2"/>
  <c r="M875" i="2"/>
  <c r="O875" i="2"/>
  <c r="S875" i="2"/>
  <c r="U875" i="2"/>
  <c r="V875" i="2" s="1"/>
  <c r="X875" i="2"/>
  <c r="Z875" i="2"/>
  <c r="D876" i="2"/>
  <c r="K876" i="2"/>
  <c r="M876" i="2"/>
  <c r="O876" i="2"/>
  <c r="S876" i="2"/>
  <c r="U876" i="2"/>
  <c r="V876" i="2" s="1"/>
  <c r="X876" i="2"/>
  <c r="Z876" i="2"/>
  <c r="D877" i="2"/>
  <c r="K877" i="2"/>
  <c r="M877" i="2"/>
  <c r="O877" i="2"/>
  <c r="S877" i="2"/>
  <c r="U877" i="2"/>
  <c r="X877" i="2"/>
  <c r="Z877" i="2"/>
  <c r="D878" i="2"/>
  <c r="K878" i="2"/>
  <c r="M878" i="2"/>
  <c r="O878" i="2"/>
  <c r="S878" i="2"/>
  <c r="U878" i="2"/>
  <c r="X878" i="2"/>
  <c r="Z878" i="2"/>
  <c r="D879" i="2"/>
  <c r="H879" i="2" s="1"/>
  <c r="K879" i="2"/>
  <c r="M879" i="2"/>
  <c r="O879" i="2"/>
  <c r="S879" i="2"/>
  <c r="U879" i="2"/>
  <c r="X879" i="2"/>
  <c r="Z879" i="2"/>
  <c r="D880" i="2"/>
  <c r="H880" i="2" s="1"/>
  <c r="K880" i="2"/>
  <c r="M880" i="2"/>
  <c r="O880" i="2"/>
  <c r="S880" i="2"/>
  <c r="U880" i="2"/>
  <c r="V880" i="2"/>
  <c r="X880" i="2"/>
  <c r="Z880" i="2"/>
  <c r="D881" i="2"/>
  <c r="H881" i="2" s="1"/>
  <c r="G881" i="2" a="1"/>
  <c r="G881" i="2" s="1"/>
  <c r="K881" i="2"/>
  <c r="M881" i="2"/>
  <c r="O881" i="2"/>
  <c r="S881" i="2"/>
  <c r="U881" i="2"/>
  <c r="X881" i="2"/>
  <c r="Z881" i="2"/>
  <c r="D882" i="2"/>
  <c r="K882" i="2"/>
  <c r="M882" i="2"/>
  <c r="O882" i="2"/>
  <c r="S882" i="2"/>
  <c r="V882" i="2" s="1"/>
  <c r="U882" i="2"/>
  <c r="X882" i="2"/>
  <c r="Z882" i="2"/>
  <c r="D883" i="2"/>
  <c r="H883" i="2" s="1"/>
  <c r="G883" i="2" a="1"/>
  <c r="G883" i="2" s="1"/>
  <c r="K883" i="2"/>
  <c r="M883" i="2"/>
  <c r="O883" i="2"/>
  <c r="S883" i="2"/>
  <c r="U883" i="2"/>
  <c r="V883" i="2"/>
  <c r="X883" i="2"/>
  <c r="Z883" i="2"/>
  <c r="D884" i="2"/>
  <c r="H884" i="2" s="1"/>
  <c r="G884" i="2" a="1"/>
  <c r="G884" i="2" s="1"/>
  <c r="K884" i="2"/>
  <c r="M884" i="2"/>
  <c r="O884" i="2"/>
  <c r="S884" i="2"/>
  <c r="V884" i="2" s="1"/>
  <c r="U884" i="2"/>
  <c r="X884" i="2"/>
  <c r="Z884" i="2"/>
  <c r="D885" i="2"/>
  <c r="H885" i="2" s="1"/>
  <c r="G885" i="2" a="1"/>
  <c r="G885" i="2" s="1"/>
  <c r="K885" i="2"/>
  <c r="M885" i="2"/>
  <c r="O885" i="2"/>
  <c r="S885" i="2"/>
  <c r="U885" i="2"/>
  <c r="X885" i="2"/>
  <c r="Z885" i="2"/>
  <c r="D886" i="2"/>
  <c r="K886" i="2"/>
  <c r="M886" i="2"/>
  <c r="O886" i="2"/>
  <c r="S886" i="2"/>
  <c r="U886" i="2"/>
  <c r="V886" i="2"/>
  <c r="X886" i="2"/>
  <c r="Z886" i="2"/>
  <c r="D887" i="2"/>
  <c r="H887" i="2" s="1"/>
  <c r="G887" i="2" a="1"/>
  <c r="G887" i="2" s="1"/>
  <c r="K887" i="2"/>
  <c r="M887" i="2"/>
  <c r="O887" i="2"/>
  <c r="S887" i="2"/>
  <c r="U887" i="2"/>
  <c r="X887" i="2"/>
  <c r="Z887" i="2"/>
  <c r="D888" i="2"/>
  <c r="H888" i="2" s="1"/>
  <c r="K888" i="2"/>
  <c r="M888" i="2"/>
  <c r="O888" i="2"/>
  <c r="S888" i="2"/>
  <c r="V888" i="2" s="1"/>
  <c r="U888" i="2"/>
  <c r="X888" i="2"/>
  <c r="Z888" i="2"/>
  <c r="D889" i="2"/>
  <c r="H889" i="2" s="1"/>
  <c r="G889" i="2" a="1"/>
  <c r="G889" i="2" s="1"/>
  <c r="K889" i="2"/>
  <c r="M889" i="2"/>
  <c r="O889" i="2"/>
  <c r="S889" i="2"/>
  <c r="U889" i="2"/>
  <c r="X889" i="2"/>
  <c r="Z889" i="2"/>
  <c r="D890" i="2"/>
  <c r="K890" i="2"/>
  <c r="M890" i="2"/>
  <c r="O890" i="2"/>
  <c r="S890" i="2"/>
  <c r="U890" i="2"/>
  <c r="X890" i="2"/>
  <c r="Z890" i="2"/>
  <c r="D891" i="2"/>
  <c r="H891" i="2" s="1"/>
  <c r="K891" i="2"/>
  <c r="M891" i="2"/>
  <c r="O891" i="2"/>
  <c r="S891" i="2"/>
  <c r="U891" i="2"/>
  <c r="V891" i="2"/>
  <c r="X891" i="2"/>
  <c r="Z891" i="2"/>
  <c r="D892" i="2"/>
  <c r="H892" i="2" s="1"/>
  <c r="G892" i="2" a="1"/>
  <c r="G892" i="2" s="1"/>
  <c r="K892" i="2"/>
  <c r="M892" i="2"/>
  <c r="O892" i="2"/>
  <c r="S892" i="2"/>
  <c r="U892" i="2"/>
  <c r="V892" i="2" s="1"/>
  <c r="X892" i="2"/>
  <c r="Z892" i="2"/>
  <c r="D893" i="2"/>
  <c r="K893" i="2"/>
  <c r="M893" i="2"/>
  <c r="O893" i="2"/>
  <c r="S893" i="2"/>
  <c r="U893" i="2"/>
  <c r="X893" i="2"/>
  <c r="Z893" i="2"/>
  <c r="D894" i="2"/>
  <c r="K894" i="2"/>
  <c r="M894" i="2"/>
  <c r="O894" i="2"/>
  <c r="S894" i="2"/>
  <c r="U894" i="2"/>
  <c r="X894" i="2"/>
  <c r="Z894" i="2"/>
  <c r="D895" i="2"/>
  <c r="H895" i="2" s="1"/>
  <c r="K895" i="2"/>
  <c r="M895" i="2"/>
  <c r="O895" i="2"/>
  <c r="S895" i="2"/>
  <c r="V895" i="2" s="1"/>
  <c r="U895" i="2"/>
  <c r="X895" i="2"/>
  <c r="Z895" i="2"/>
  <c r="D896" i="2"/>
  <c r="H896" i="2" s="1"/>
  <c r="G896" i="2" a="1"/>
  <c r="G896" i="2" s="1"/>
  <c r="K896" i="2"/>
  <c r="M896" i="2"/>
  <c r="O896" i="2"/>
  <c r="S896" i="2"/>
  <c r="U896" i="2"/>
  <c r="V896" i="2"/>
  <c r="X896" i="2"/>
  <c r="Z896" i="2"/>
  <c r="D897" i="2"/>
  <c r="H897" i="2" s="1"/>
  <c r="G897" i="2" a="1"/>
  <c r="G897" i="2" s="1"/>
  <c r="K897" i="2"/>
  <c r="M897" i="2"/>
  <c r="O897" i="2"/>
  <c r="S897" i="2"/>
  <c r="U897" i="2"/>
  <c r="V897" i="2" s="1"/>
  <c r="X897" i="2"/>
  <c r="Z897" i="2"/>
  <c r="D898" i="2"/>
  <c r="K898" i="2"/>
  <c r="M898" i="2"/>
  <c r="O898" i="2"/>
  <c r="S898" i="2"/>
  <c r="U898" i="2"/>
  <c r="V898" i="2" s="1"/>
  <c r="X898" i="2"/>
  <c r="Z898" i="2"/>
  <c r="D899" i="2"/>
  <c r="K899" i="2"/>
  <c r="M899" i="2"/>
  <c r="O899" i="2"/>
  <c r="S899" i="2"/>
  <c r="U899" i="2"/>
  <c r="V899" i="2" s="1"/>
  <c r="X899" i="2"/>
  <c r="Z899" i="2"/>
  <c r="D900" i="2"/>
  <c r="H900" i="2" s="1"/>
  <c r="K900" i="2"/>
  <c r="M900" i="2"/>
  <c r="O900" i="2"/>
  <c r="S900" i="2"/>
  <c r="U900" i="2"/>
  <c r="V900" i="2" s="1"/>
  <c r="X900" i="2"/>
  <c r="Z900" i="2"/>
  <c r="D901" i="2"/>
  <c r="K901" i="2"/>
  <c r="M901" i="2"/>
  <c r="O901" i="2"/>
  <c r="S901" i="2"/>
  <c r="U901" i="2"/>
  <c r="V901" i="2" s="1"/>
  <c r="X901" i="2"/>
  <c r="Z901" i="2"/>
  <c r="D902" i="2"/>
  <c r="K902" i="2"/>
  <c r="M902" i="2"/>
  <c r="O902" i="2"/>
  <c r="S902" i="2"/>
  <c r="U902" i="2"/>
  <c r="V902" i="2" s="1"/>
  <c r="X902" i="2"/>
  <c r="Z902" i="2"/>
  <c r="D903" i="2"/>
  <c r="K903" i="2"/>
  <c r="M903" i="2"/>
  <c r="O903" i="2"/>
  <c r="S903" i="2"/>
  <c r="U903" i="2"/>
  <c r="V903" i="2" s="1"/>
  <c r="X903" i="2"/>
  <c r="Z903" i="2"/>
  <c r="D904" i="2"/>
  <c r="H904" i="2" s="1"/>
  <c r="K904" i="2"/>
  <c r="M904" i="2"/>
  <c r="O904" i="2"/>
  <c r="S904" i="2"/>
  <c r="U904" i="2"/>
  <c r="V904" i="2" s="1"/>
  <c r="X904" i="2"/>
  <c r="Z904" i="2"/>
  <c r="D905" i="2"/>
  <c r="K905" i="2"/>
  <c r="M905" i="2"/>
  <c r="O905" i="2"/>
  <c r="S905" i="2"/>
  <c r="U905" i="2"/>
  <c r="V905" i="2" s="1"/>
  <c r="X905" i="2"/>
  <c r="Z905" i="2"/>
  <c r="D906" i="2"/>
  <c r="K906" i="2"/>
  <c r="M906" i="2"/>
  <c r="O906" i="2"/>
  <c r="S906" i="2"/>
  <c r="U906" i="2"/>
  <c r="V906" i="2" s="1"/>
  <c r="X906" i="2"/>
  <c r="Z906" i="2"/>
  <c r="D907" i="2"/>
  <c r="H907" i="2" s="1"/>
  <c r="K907" i="2"/>
  <c r="M907" i="2"/>
  <c r="O907" i="2"/>
  <c r="S907" i="2"/>
  <c r="U907" i="2"/>
  <c r="V907" i="2" s="1"/>
  <c r="X907" i="2"/>
  <c r="Z907" i="2"/>
  <c r="D908" i="2"/>
  <c r="K908" i="2"/>
  <c r="M908" i="2"/>
  <c r="O908" i="2"/>
  <c r="S908" i="2"/>
  <c r="U908" i="2"/>
  <c r="V908" i="2"/>
  <c r="X908" i="2"/>
  <c r="Z908" i="2"/>
  <c r="D909" i="2"/>
  <c r="H909" i="2" s="1"/>
  <c r="G909" i="2" a="1"/>
  <c r="G909" i="2" s="1"/>
  <c r="K909" i="2"/>
  <c r="M909" i="2"/>
  <c r="O909" i="2"/>
  <c r="S909" i="2"/>
  <c r="U909" i="2"/>
  <c r="V909" i="2" s="1"/>
  <c r="X909" i="2"/>
  <c r="Z909" i="2"/>
  <c r="D910" i="2"/>
  <c r="K910" i="2"/>
  <c r="M910" i="2"/>
  <c r="O910" i="2"/>
  <c r="S910" i="2"/>
  <c r="U910" i="2"/>
  <c r="V910" i="2" s="1"/>
  <c r="X910" i="2"/>
  <c r="Z910" i="2"/>
  <c r="D911" i="2"/>
  <c r="H911" i="2" s="1"/>
  <c r="K911" i="2"/>
  <c r="M911" i="2"/>
  <c r="O911" i="2"/>
  <c r="S911" i="2"/>
  <c r="U911" i="2"/>
  <c r="V911" i="2" s="1"/>
  <c r="X911" i="2"/>
  <c r="Z911" i="2"/>
  <c r="D912" i="2"/>
  <c r="K912" i="2"/>
  <c r="M912" i="2"/>
  <c r="O912" i="2"/>
  <c r="S912" i="2"/>
  <c r="U912" i="2"/>
  <c r="V912" i="2" s="1"/>
  <c r="X912" i="2"/>
  <c r="Z912" i="2"/>
  <c r="D913" i="2"/>
  <c r="K913" i="2"/>
  <c r="M913" i="2"/>
  <c r="O913" i="2"/>
  <c r="S913" i="2"/>
  <c r="U913" i="2"/>
  <c r="X913" i="2"/>
  <c r="Z913" i="2"/>
  <c r="D914" i="2"/>
  <c r="K914" i="2"/>
  <c r="M914" i="2"/>
  <c r="O914" i="2"/>
  <c r="S914" i="2"/>
  <c r="V914" i="2" s="1"/>
  <c r="U914" i="2"/>
  <c r="X914" i="2"/>
  <c r="Z914" i="2"/>
  <c r="D915" i="2"/>
  <c r="H915" i="2" s="1"/>
  <c r="G915" i="2" a="1"/>
  <c r="G915" i="2" s="1"/>
  <c r="K915" i="2"/>
  <c r="M915" i="2"/>
  <c r="O915" i="2"/>
  <c r="S915" i="2"/>
  <c r="U915" i="2"/>
  <c r="X915" i="2"/>
  <c r="Z915" i="2"/>
  <c r="D916" i="2"/>
  <c r="H916" i="2" s="1"/>
  <c r="K916" i="2"/>
  <c r="M916" i="2"/>
  <c r="O916" i="2"/>
  <c r="S916" i="2"/>
  <c r="U916" i="2"/>
  <c r="V916" i="2"/>
  <c r="X916" i="2"/>
  <c r="Z916" i="2"/>
  <c r="D917" i="2"/>
  <c r="H917" i="2" s="1"/>
  <c r="G917" i="2" a="1"/>
  <c r="G917" i="2" s="1"/>
  <c r="K917" i="2"/>
  <c r="M917" i="2"/>
  <c r="O917" i="2"/>
  <c r="S917" i="2"/>
  <c r="U917" i="2"/>
  <c r="X917" i="2"/>
  <c r="Z917" i="2"/>
  <c r="D918" i="2"/>
  <c r="K918" i="2"/>
  <c r="M918" i="2"/>
  <c r="O918" i="2"/>
  <c r="S918" i="2"/>
  <c r="V918" i="2" s="1"/>
  <c r="U918" i="2"/>
  <c r="X918" i="2"/>
  <c r="Z918" i="2"/>
  <c r="D919" i="2"/>
  <c r="H919" i="2" s="1"/>
  <c r="G919" i="2" a="1"/>
  <c r="G919" i="2" s="1"/>
  <c r="K919" i="2"/>
  <c r="M919" i="2"/>
  <c r="O919" i="2"/>
  <c r="S919" i="2"/>
  <c r="U919" i="2"/>
  <c r="X919" i="2"/>
  <c r="Z919" i="2"/>
  <c r="D920" i="2"/>
  <c r="H920" i="2" s="1"/>
  <c r="K920" i="2"/>
  <c r="M920" i="2"/>
  <c r="O920" i="2"/>
  <c r="S920" i="2"/>
  <c r="U920" i="2"/>
  <c r="X920" i="2"/>
  <c r="Z920" i="2"/>
  <c r="D921" i="2"/>
  <c r="H921" i="2" s="1"/>
  <c r="K921" i="2"/>
  <c r="M921" i="2"/>
  <c r="O921" i="2"/>
  <c r="S921" i="2"/>
  <c r="U921" i="2"/>
  <c r="V921" i="2"/>
  <c r="X921" i="2"/>
  <c r="Z921" i="2"/>
  <c r="D922" i="2"/>
  <c r="H922" i="2" s="1"/>
  <c r="G922" i="2" a="1"/>
  <c r="G922" i="2" s="1"/>
  <c r="K922" i="2"/>
  <c r="M922" i="2"/>
  <c r="O922" i="2"/>
  <c r="S922" i="2"/>
  <c r="V922" i="2" s="1"/>
  <c r="U922" i="2"/>
  <c r="X922" i="2"/>
  <c r="Z922" i="2"/>
  <c r="D923" i="2"/>
  <c r="H923" i="2" s="1"/>
  <c r="G923" i="2" a="1"/>
  <c r="G923" i="2" s="1"/>
  <c r="K923" i="2"/>
  <c r="M923" i="2"/>
  <c r="O923" i="2"/>
  <c r="S923" i="2"/>
  <c r="U923" i="2"/>
  <c r="V923" i="2" s="1"/>
  <c r="X923" i="2"/>
  <c r="Z923" i="2"/>
  <c r="D924" i="2"/>
  <c r="H924" i="2" s="1"/>
  <c r="K924" i="2"/>
  <c r="M924" i="2"/>
  <c r="O924" i="2"/>
  <c r="S924" i="2"/>
  <c r="U924" i="2"/>
  <c r="V924" i="2" s="1"/>
  <c r="X924" i="2"/>
  <c r="Z924" i="2"/>
  <c r="D925" i="2"/>
  <c r="H925" i="2" s="1"/>
  <c r="K925" i="2"/>
  <c r="M925" i="2"/>
  <c r="O925" i="2"/>
  <c r="S925" i="2"/>
  <c r="U925" i="2"/>
  <c r="V925" i="2" s="1"/>
  <c r="X925" i="2"/>
  <c r="Z925" i="2"/>
  <c r="D926" i="2"/>
  <c r="K926" i="2"/>
  <c r="M926" i="2"/>
  <c r="O926" i="2"/>
  <c r="S926" i="2"/>
  <c r="U926" i="2"/>
  <c r="V926" i="2" s="1"/>
  <c r="X926" i="2"/>
  <c r="Z926" i="2"/>
  <c r="D927" i="2"/>
  <c r="K927" i="2"/>
  <c r="M927" i="2"/>
  <c r="O927" i="2"/>
  <c r="S927" i="2"/>
  <c r="U927" i="2"/>
  <c r="X927" i="2"/>
  <c r="Z927" i="2"/>
  <c r="D928" i="2"/>
  <c r="H928" i="2" s="1"/>
  <c r="K928" i="2"/>
  <c r="M928" i="2"/>
  <c r="O928" i="2"/>
  <c r="S928" i="2"/>
  <c r="U928" i="2"/>
  <c r="X928" i="2"/>
  <c r="Z928" i="2"/>
  <c r="D929" i="2"/>
  <c r="H929" i="2" s="1"/>
  <c r="K929" i="2"/>
  <c r="M929" i="2"/>
  <c r="O929" i="2"/>
  <c r="S929" i="2"/>
  <c r="V929" i="2" s="1"/>
  <c r="U929" i="2"/>
  <c r="X929" i="2"/>
  <c r="Z929" i="2"/>
  <c r="D930" i="2"/>
  <c r="H930" i="2" s="1"/>
  <c r="G930" i="2" a="1"/>
  <c r="G930" i="2" s="1"/>
  <c r="K930" i="2"/>
  <c r="M930" i="2"/>
  <c r="O930" i="2"/>
  <c r="S930" i="2"/>
  <c r="U930" i="2"/>
  <c r="V930" i="2"/>
  <c r="X930" i="2"/>
  <c r="Z930" i="2"/>
  <c r="D931" i="2"/>
  <c r="H931" i="2" s="1"/>
  <c r="G931" i="2" a="1"/>
  <c r="G931" i="2" s="1"/>
  <c r="K931" i="2"/>
  <c r="M931" i="2"/>
  <c r="O931" i="2"/>
  <c r="S931" i="2"/>
  <c r="U931" i="2"/>
  <c r="V931" i="2" s="1"/>
  <c r="X931" i="2"/>
  <c r="Z931" i="2"/>
  <c r="D932" i="2"/>
  <c r="H932" i="2" s="1"/>
  <c r="K932" i="2"/>
  <c r="M932" i="2"/>
  <c r="O932" i="2"/>
  <c r="S932" i="2"/>
  <c r="U932" i="2"/>
  <c r="V932" i="2" s="1"/>
  <c r="X932" i="2"/>
  <c r="Z932" i="2"/>
  <c r="D933" i="2"/>
  <c r="H933" i="2" s="1"/>
  <c r="K933" i="2"/>
  <c r="M933" i="2"/>
  <c r="O933" i="2"/>
  <c r="S933" i="2"/>
  <c r="U933" i="2"/>
  <c r="V933" i="2" s="1"/>
  <c r="X933" i="2"/>
  <c r="Z933" i="2"/>
  <c r="D934" i="2"/>
  <c r="K934" i="2"/>
  <c r="M934" i="2"/>
  <c r="O934" i="2"/>
  <c r="S934" i="2"/>
  <c r="U934" i="2"/>
  <c r="V934" i="2" s="1"/>
  <c r="X934" i="2"/>
  <c r="Z934" i="2"/>
  <c r="D935" i="2"/>
  <c r="K935" i="2"/>
  <c r="M935" i="2"/>
  <c r="O935" i="2"/>
  <c r="S935" i="2"/>
  <c r="U935" i="2"/>
  <c r="X935" i="2"/>
  <c r="Z935" i="2"/>
  <c r="D936" i="2"/>
  <c r="H936" i="2" s="1"/>
  <c r="K936" i="2"/>
  <c r="M936" i="2"/>
  <c r="O936" i="2"/>
  <c r="S936" i="2"/>
  <c r="U936" i="2"/>
  <c r="X936" i="2"/>
  <c r="Z936" i="2"/>
  <c r="D937" i="2"/>
  <c r="H937" i="2" s="1"/>
  <c r="K937" i="2"/>
  <c r="M937" i="2"/>
  <c r="O937" i="2"/>
  <c r="S937" i="2"/>
  <c r="V937" i="2" s="1"/>
  <c r="U937" i="2"/>
  <c r="X937" i="2"/>
  <c r="Z937" i="2"/>
  <c r="D938" i="2"/>
  <c r="H938" i="2" s="1"/>
  <c r="G938" i="2" a="1"/>
  <c r="G938" i="2" s="1"/>
  <c r="K938" i="2"/>
  <c r="M938" i="2"/>
  <c r="O938" i="2"/>
  <c r="S938" i="2"/>
  <c r="U938" i="2"/>
  <c r="V938" i="2"/>
  <c r="X938" i="2"/>
  <c r="Z938" i="2"/>
  <c r="D939" i="2"/>
  <c r="H939" i="2" s="1"/>
  <c r="G939" i="2" a="1"/>
  <c r="G939" i="2" s="1"/>
  <c r="K939" i="2"/>
  <c r="M939" i="2"/>
  <c r="O939" i="2"/>
  <c r="S939" i="2"/>
  <c r="U939" i="2"/>
  <c r="V939" i="2" s="1"/>
  <c r="X939" i="2"/>
  <c r="Z939" i="2"/>
  <c r="D940" i="2"/>
  <c r="H940" i="2" s="1"/>
  <c r="K940" i="2"/>
  <c r="M940" i="2"/>
  <c r="O940" i="2"/>
  <c r="S940" i="2"/>
  <c r="U940" i="2"/>
  <c r="V940" i="2" s="1"/>
  <c r="X940" i="2"/>
  <c r="Z940" i="2"/>
  <c r="D941" i="2"/>
  <c r="H941" i="2" s="1"/>
  <c r="K941" i="2"/>
  <c r="M941" i="2"/>
  <c r="O941" i="2"/>
  <c r="S941" i="2"/>
  <c r="U941" i="2"/>
  <c r="V941" i="2" s="1"/>
  <c r="X941" i="2"/>
  <c r="Z941" i="2"/>
  <c r="D942" i="2"/>
  <c r="K942" i="2"/>
  <c r="M942" i="2"/>
  <c r="O942" i="2"/>
  <c r="S942" i="2"/>
  <c r="U942" i="2"/>
  <c r="V942" i="2" s="1"/>
  <c r="X942" i="2"/>
  <c r="Z942" i="2"/>
  <c r="D943" i="2"/>
  <c r="K943" i="2"/>
  <c r="M943" i="2"/>
  <c r="O943" i="2"/>
  <c r="S943" i="2"/>
  <c r="U943" i="2"/>
  <c r="X943" i="2"/>
  <c r="Z943" i="2"/>
  <c r="D944" i="2"/>
  <c r="H944" i="2" s="1"/>
  <c r="K944" i="2"/>
  <c r="M944" i="2"/>
  <c r="O944" i="2"/>
  <c r="S944" i="2"/>
  <c r="U944" i="2"/>
  <c r="X944" i="2"/>
  <c r="Z944" i="2"/>
  <c r="D945" i="2"/>
  <c r="H945" i="2" s="1"/>
  <c r="K945" i="2"/>
  <c r="M945" i="2"/>
  <c r="O945" i="2"/>
  <c r="S945" i="2"/>
  <c r="U945" i="2"/>
  <c r="V945" i="2"/>
  <c r="X945" i="2"/>
  <c r="Z945" i="2"/>
  <c r="D946" i="2"/>
  <c r="H946" i="2" s="1"/>
  <c r="G946" i="2" a="1"/>
  <c r="G946" i="2" s="1"/>
  <c r="K946" i="2"/>
  <c r="M946" i="2"/>
  <c r="O946" i="2"/>
  <c r="S946" i="2"/>
  <c r="V946" i="2" s="1"/>
  <c r="U946" i="2"/>
  <c r="X946" i="2"/>
  <c r="Z946" i="2"/>
  <c r="D947" i="2"/>
  <c r="H947" i="2" s="1"/>
  <c r="G947" i="2" a="1"/>
  <c r="G947" i="2" s="1"/>
  <c r="K947" i="2"/>
  <c r="M947" i="2"/>
  <c r="O947" i="2"/>
  <c r="S947" i="2"/>
  <c r="U947" i="2"/>
  <c r="V947" i="2" s="1"/>
  <c r="X947" i="2"/>
  <c r="Z947" i="2"/>
  <c r="D948" i="2"/>
  <c r="H948" i="2" s="1"/>
  <c r="K948" i="2"/>
  <c r="M948" i="2"/>
  <c r="O948" i="2"/>
  <c r="S948" i="2"/>
  <c r="U948" i="2"/>
  <c r="V948" i="2" s="1"/>
  <c r="X948" i="2"/>
  <c r="Z948" i="2"/>
  <c r="D949" i="2"/>
  <c r="H949" i="2" s="1"/>
  <c r="K949" i="2"/>
  <c r="M949" i="2"/>
  <c r="O949" i="2"/>
  <c r="S949" i="2"/>
  <c r="U949" i="2"/>
  <c r="V949" i="2" s="1"/>
  <c r="X949" i="2"/>
  <c r="Z949" i="2"/>
  <c r="D950" i="2"/>
  <c r="K950" i="2"/>
  <c r="M950" i="2"/>
  <c r="O950" i="2"/>
  <c r="S950" i="2"/>
  <c r="U950" i="2"/>
  <c r="V950" i="2" s="1"/>
  <c r="X950" i="2"/>
  <c r="Z950" i="2"/>
  <c r="D951" i="2"/>
  <c r="K951" i="2"/>
  <c r="M951" i="2"/>
  <c r="O951" i="2"/>
  <c r="S951" i="2"/>
  <c r="U951" i="2"/>
  <c r="X951" i="2"/>
  <c r="Z951" i="2"/>
  <c r="D952" i="2"/>
  <c r="H952" i="2" s="1"/>
  <c r="K952" i="2"/>
  <c r="M952" i="2"/>
  <c r="O952" i="2"/>
  <c r="S952" i="2"/>
  <c r="U952" i="2"/>
  <c r="X952" i="2"/>
  <c r="Z952" i="2"/>
  <c r="D953" i="2"/>
  <c r="H953" i="2" s="1"/>
  <c r="K953" i="2"/>
  <c r="M953" i="2"/>
  <c r="O953" i="2"/>
  <c r="S953" i="2"/>
  <c r="U953" i="2"/>
  <c r="V953" i="2"/>
  <c r="X953" i="2"/>
  <c r="Z953" i="2"/>
  <c r="D954" i="2"/>
  <c r="H954" i="2" s="1"/>
  <c r="G954" i="2" a="1"/>
  <c r="G954" i="2" s="1"/>
  <c r="K954" i="2"/>
  <c r="M954" i="2"/>
  <c r="O954" i="2"/>
  <c r="S954" i="2"/>
  <c r="V954" i="2" s="1"/>
  <c r="U954" i="2"/>
  <c r="X954" i="2"/>
  <c r="Z954" i="2"/>
  <c r="D955" i="2"/>
  <c r="H955" i="2" s="1"/>
  <c r="G955" i="2" a="1"/>
  <c r="G955" i="2" s="1"/>
  <c r="K955" i="2"/>
  <c r="M955" i="2"/>
  <c r="O955" i="2"/>
  <c r="S955" i="2"/>
  <c r="U955" i="2"/>
  <c r="V955" i="2" s="1"/>
  <c r="X955" i="2"/>
  <c r="Z955" i="2"/>
  <c r="D956" i="2"/>
  <c r="H956" i="2" s="1"/>
  <c r="K956" i="2"/>
  <c r="M956" i="2"/>
  <c r="O956" i="2"/>
  <c r="S956" i="2"/>
  <c r="U956" i="2"/>
  <c r="V956" i="2" s="1"/>
  <c r="X956" i="2"/>
  <c r="Z956" i="2"/>
  <c r="D957" i="2"/>
  <c r="H957" i="2" s="1"/>
  <c r="K957" i="2"/>
  <c r="M957" i="2"/>
  <c r="O957" i="2"/>
  <c r="S957" i="2"/>
  <c r="U957" i="2"/>
  <c r="V957" i="2" s="1"/>
  <c r="X957" i="2"/>
  <c r="Z957" i="2"/>
  <c r="D958" i="2"/>
  <c r="K958" i="2"/>
  <c r="M958" i="2"/>
  <c r="O958" i="2"/>
  <c r="S958" i="2"/>
  <c r="U958" i="2"/>
  <c r="V958" i="2" s="1"/>
  <c r="X958" i="2"/>
  <c r="Z958" i="2"/>
  <c r="D959" i="2"/>
  <c r="K959" i="2"/>
  <c r="M959" i="2"/>
  <c r="O959" i="2"/>
  <c r="S959" i="2"/>
  <c r="U959" i="2"/>
  <c r="X959" i="2"/>
  <c r="Z959" i="2"/>
  <c r="D960" i="2"/>
  <c r="H960" i="2" s="1"/>
  <c r="K960" i="2"/>
  <c r="M960" i="2"/>
  <c r="O960" i="2"/>
  <c r="S960" i="2"/>
  <c r="U960" i="2"/>
  <c r="X960" i="2"/>
  <c r="Z960" i="2"/>
  <c r="D961" i="2"/>
  <c r="H961" i="2" s="1"/>
  <c r="K961" i="2"/>
  <c r="M961" i="2"/>
  <c r="O961" i="2"/>
  <c r="S961" i="2"/>
  <c r="V961" i="2" s="1"/>
  <c r="U961" i="2"/>
  <c r="X961" i="2"/>
  <c r="Z961" i="2"/>
  <c r="D962" i="2"/>
  <c r="H962" i="2" s="1"/>
  <c r="G962" i="2" a="1"/>
  <c r="G962" i="2" s="1"/>
  <c r="K962" i="2"/>
  <c r="M962" i="2"/>
  <c r="O962" i="2"/>
  <c r="S962" i="2"/>
  <c r="U962" i="2"/>
  <c r="V962" i="2"/>
  <c r="X962" i="2"/>
  <c r="Z962" i="2"/>
  <c r="D963" i="2"/>
  <c r="H963" i="2" s="1"/>
  <c r="G963" i="2" a="1"/>
  <c r="G963" i="2" s="1"/>
  <c r="K963" i="2"/>
  <c r="M963" i="2"/>
  <c r="O963" i="2"/>
  <c r="S963" i="2"/>
  <c r="U963" i="2"/>
  <c r="V963" i="2" s="1"/>
  <c r="X963" i="2"/>
  <c r="Z963" i="2"/>
  <c r="D964" i="2"/>
  <c r="H964" i="2" s="1"/>
  <c r="K964" i="2"/>
  <c r="M964" i="2"/>
  <c r="O964" i="2"/>
  <c r="S964" i="2"/>
  <c r="U964" i="2"/>
  <c r="V964" i="2" s="1"/>
  <c r="X964" i="2"/>
  <c r="Z964" i="2"/>
  <c r="D965" i="2"/>
  <c r="H965" i="2" s="1"/>
  <c r="K965" i="2"/>
  <c r="M965" i="2"/>
  <c r="O965" i="2"/>
  <c r="S965" i="2"/>
  <c r="U965" i="2"/>
  <c r="V965" i="2" s="1"/>
  <c r="X965" i="2"/>
  <c r="Z965" i="2"/>
  <c r="D966" i="2"/>
  <c r="H966" i="2" s="1"/>
  <c r="G966" i="2" a="1"/>
  <c r="G966" i="2" s="1"/>
  <c r="K966" i="2"/>
  <c r="M966" i="2"/>
  <c r="O966" i="2"/>
  <c r="S966" i="2"/>
  <c r="U966" i="2"/>
  <c r="X966" i="2"/>
  <c r="Z966" i="2"/>
  <c r="D967" i="2"/>
  <c r="K967" i="2"/>
  <c r="M967" i="2"/>
  <c r="O967" i="2"/>
  <c r="S967" i="2"/>
  <c r="U967" i="2"/>
  <c r="V967" i="2" s="1"/>
  <c r="X967" i="2"/>
  <c r="Z967" i="2"/>
  <c r="D968" i="2"/>
  <c r="H968" i="2" s="1"/>
  <c r="K968" i="2"/>
  <c r="M968" i="2"/>
  <c r="O968" i="2"/>
  <c r="S968" i="2"/>
  <c r="U968" i="2"/>
  <c r="V968" i="2" s="1"/>
  <c r="X968" i="2"/>
  <c r="Z968" i="2"/>
  <c r="D969" i="2"/>
  <c r="H969" i="2" s="1"/>
  <c r="K969" i="2"/>
  <c r="M969" i="2"/>
  <c r="O969" i="2"/>
  <c r="S969" i="2"/>
  <c r="U969" i="2"/>
  <c r="V969" i="2" s="1"/>
  <c r="X969" i="2"/>
  <c r="Z969" i="2"/>
  <c r="D970" i="2"/>
  <c r="H970" i="2" s="1"/>
  <c r="K970" i="2"/>
  <c r="M970" i="2"/>
  <c r="O970" i="2"/>
  <c r="S970" i="2"/>
  <c r="V970" i="2" s="1"/>
  <c r="U970" i="2"/>
  <c r="X970" i="2"/>
  <c r="Z970" i="2"/>
  <c r="D971" i="2"/>
  <c r="H971" i="2" s="1"/>
  <c r="G971" i="2" a="1"/>
  <c r="G971" i="2"/>
  <c r="K971" i="2"/>
  <c r="M971" i="2"/>
  <c r="O971" i="2"/>
  <c r="S971" i="2"/>
  <c r="U971" i="2"/>
  <c r="X971" i="2"/>
  <c r="Z971" i="2"/>
  <c r="D972" i="2"/>
  <c r="H972" i="2" s="1"/>
  <c r="K972" i="2"/>
  <c r="M972" i="2"/>
  <c r="O972" i="2"/>
  <c r="S972" i="2"/>
  <c r="U972" i="2"/>
  <c r="X972" i="2"/>
  <c r="Z972" i="2"/>
  <c r="D973" i="2"/>
  <c r="H973" i="2" s="1"/>
  <c r="K973" i="2"/>
  <c r="M973" i="2"/>
  <c r="O973" i="2"/>
  <c r="S973" i="2"/>
  <c r="U973" i="2"/>
  <c r="X973" i="2"/>
  <c r="Z973" i="2"/>
  <c r="D974" i="2"/>
  <c r="K974" i="2"/>
  <c r="M974" i="2"/>
  <c r="O974" i="2"/>
  <c r="S974" i="2"/>
  <c r="U974" i="2"/>
  <c r="V974" i="2"/>
  <c r="X974" i="2"/>
  <c r="Z974" i="2"/>
  <c r="D975" i="2"/>
  <c r="H975" i="2" s="1"/>
  <c r="G975" i="2" a="1"/>
  <c r="G975" i="2" s="1"/>
  <c r="K975" i="2"/>
  <c r="M975" i="2"/>
  <c r="O975" i="2"/>
  <c r="S975" i="2"/>
  <c r="U975" i="2"/>
  <c r="X975" i="2"/>
  <c r="Z975" i="2"/>
  <c r="D976" i="2"/>
  <c r="H976" i="2" s="1"/>
  <c r="K976" i="2"/>
  <c r="M976" i="2"/>
  <c r="O976" i="2"/>
  <c r="S976" i="2"/>
  <c r="U976" i="2"/>
  <c r="X976" i="2"/>
  <c r="Z976" i="2"/>
  <c r="D977" i="2"/>
  <c r="H977" i="2" s="1"/>
  <c r="K977" i="2"/>
  <c r="M977" i="2"/>
  <c r="O977" i="2"/>
  <c r="S977" i="2"/>
  <c r="U977" i="2"/>
  <c r="V977" i="2"/>
  <c r="X977" i="2"/>
  <c r="Z977" i="2"/>
  <c r="D978" i="2"/>
  <c r="H978" i="2" s="1"/>
  <c r="G978" i="2" a="1"/>
  <c r="G978" i="2" s="1"/>
  <c r="K978" i="2"/>
  <c r="M978" i="2"/>
  <c r="O978" i="2"/>
  <c r="S978" i="2"/>
  <c r="U978" i="2"/>
  <c r="V978" i="2" s="1"/>
  <c r="X978" i="2"/>
  <c r="Z978" i="2"/>
  <c r="D979" i="2"/>
  <c r="K979" i="2"/>
  <c r="M979" i="2"/>
  <c r="O979" i="2"/>
  <c r="S979" i="2"/>
  <c r="U979" i="2"/>
  <c r="V979" i="2" s="1"/>
  <c r="X979" i="2"/>
  <c r="Z979" i="2"/>
  <c r="D980" i="2"/>
  <c r="H980" i="2" s="1"/>
  <c r="K980" i="2"/>
  <c r="M980" i="2"/>
  <c r="O980" i="2"/>
  <c r="S980" i="2"/>
  <c r="U980" i="2"/>
  <c r="V980" i="2" s="1"/>
  <c r="X980" i="2"/>
  <c r="Z980" i="2"/>
  <c r="D981" i="2"/>
  <c r="H981" i="2" s="1"/>
  <c r="K981" i="2"/>
  <c r="M981" i="2"/>
  <c r="O981" i="2"/>
  <c r="S981" i="2"/>
  <c r="U981" i="2"/>
  <c r="V981" i="2" s="1"/>
  <c r="X981" i="2"/>
  <c r="Z981" i="2"/>
  <c r="D982" i="2"/>
  <c r="H982" i="2" s="1"/>
  <c r="K982" i="2"/>
  <c r="M982" i="2"/>
  <c r="O982" i="2"/>
  <c r="S982" i="2"/>
  <c r="U982" i="2"/>
  <c r="V982" i="2" s="1"/>
  <c r="X982" i="2"/>
  <c r="Z982" i="2"/>
  <c r="D983" i="2"/>
  <c r="K983" i="2"/>
  <c r="M983" i="2"/>
  <c r="O983" i="2"/>
  <c r="S983" i="2"/>
  <c r="U983" i="2"/>
  <c r="X983" i="2"/>
  <c r="Z983" i="2"/>
  <c r="D984" i="2"/>
  <c r="H984" i="2" s="1"/>
  <c r="K984" i="2"/>
  <c r="M984" i="2"/>
  <c r="O984" i="2"/>
  <c r="S984" i="2"/>
  <c r="U984" i="2"/>
  <c r="X984" i="2"/>
  <c r="Z984" i="2"/>
  <c r="D985" i="2"/>
  <c r="H985" i="2" s="1"/>
  <c r="K985" i="2"/>
  <c r="M985" i="2"/>
  <c r="O985" i="2"/>
  <c r="S985" i="2"/>
  <c r="V985" i="2" s="1"/>
  <c r="U985" i="2"/>
  <c r="X985" i="2"/>
  <c r="Z985" i="2"/>
  <c r="D986" i="2"/>
  <c r="H986" i="2" s="1"/>
  <c r="G986" i="2" a="1"/>
  <c r="G986" i="2" s="1"/>
  <c r="K986" i="2"/>
  <c r="M986" i="2"/>
  <c r="O986" i="2"/>
  <c r="S986" i="2"/>
  <c r="U986" i="2"/>
  <c r="V986" i="2"/>
  <c r="X986" i="2"/>
  <c r="Z986" i="2"/>
  <c r="D987" i="2"/>
  <c r="H987" i="2" s="1"/>
  <c r="G987" i="2" a="1"/>
  <c r="G987" i="2" s="1"/>
  <c r="K987" i="2"/>
  <c r="M987" i="2"/>
  <c r="O987" i="2"/>
  <c r="S987" i="2"/>
  <c r="U987" i="2"/>
  <c r="V987" i="2" s="1"/>
  <c r="X987" i="2"/>
  <c r="Z987" i="2"/>
  <c r="D988" i="2"/>
  <c r="H988" i="2" s="1"/>
  <c r="K988" i="2"/>
  <c r="M988" i="2"/>
  <c r="O988" i="2"/>
  <c r="S988" i="2"/>
  <c r="U988" i="2"/>
  <c r="V988" i="2" s="1"/>
  <c r="X988" i="2"/>
  <c r="Z988" i="2"/>
  <c r="D989" i="2"/>
  <c r="H989" i="2" s="1"/>
  <c r="K989" i="2"/>
  <c r="M989" i="2"/>
  <c r="O989" i="2"/>
  <c r="S989" i="2"/>
  <c r="U989" i="2"/>
  <c r="V989" i="2" s="1"/>
  <c r="X989" i="2"/>
  <c r="Z989" i="2"/>
  <c r="D990" i="2"/>
  <c r="K990" i="2"/>
  <c r="M990" i="2"/>
  <c r="O990" i="2"/>
  <c r="S990" i="2"/>
  <c r="U990" i="2"/>
  <c r="V990" i="2" s="1"/>
  <c r="X990" i="2"/>
  <c r="Z990" i="2"/>
  <c r="D991" i="2"/>
  <c r="K991" i="2"/>
  <c r="M991" i="2"/>
  <c r="O991" i="2"/>
  <c r="S991" i="2"/>
  <c r="U991" i="2"/>
  <c r="X991" i="2"/>
  <c r="Z991" i="2"/>
  <c r="D992" i="2"/>
  <c r="H992" i="2" s="1"/>
  <c r="K992" i="2"/>
  <c r="M992" i="2"/>
  <c r="O992" i="2"/>
  <c r="S992" i="2"/>
  <c r="U992" i="2"/>
  <c r="X992" i="2"/>
  <c r="Z992" i="2"/>
  <c r="D993" i="2"/>
  <c r="H993" i="2" s="1"/>
  <c r="K993" i="2"/>
  <c r="M993" i="2"/>
  <c r="O993" i="2"/>
  <c r="S993" i="2"/>
  <c r="V993" i="2" s="1"/>
  <c r="U993" i="2"/>
  <c r="X993" i="2"/>
  <c r="Z993" i="2"/>
  <c r="D994" i="2"/>
  <c r="H994" i="2" s="1"/>
  <c r="G994" i="2" a="1"/>
  <c r="G994" i="2" s="1"/>
  <c r="K994" i="2"/>
  <c r="M994" i="2"/>
  <c r="O994" i="2"/>
  <c r="S994" i="2"/>
  <c r="U994" i="2"/>
  <c r="V994" i="2"/>
  <c r="X994" i="2"/>
  <c r="Z994" i="2"/>
  <c r="D995" i="2"/>
  <c r="H995" i="2" s="1"/>
  <c r="G995" i="2" a="1"/>
  <c r="G995" i="2" s="1"/>
  <c r="K995" i="2"/>
  <c r="M995" i="2"/>
  <c r="O995" i="2"/>
  <c r="S995" i="2"/>
  <c r="U995" i="2"/>
  <c r="V995" i="2" s="1"/>
  <c r="X995" i="2"/>
  <c r="Z995" i="2"/>
  <c r="D996" i="2"/>
  <c r="H996" i="2" s="1"/>
  <c r="K996" i="2"/>
  <c r="M996" i="2"/>
  <c r="O996" i="2"/>
  <c r="S996" i="2"/>
  <c r="U996" i="2"/>
  <c r="V996" i="2" s="1"/>
  <c r="X996" i="2"/>
  <c r="Z996" i="2"/>
  <c r="D997" i="2"/>
  <c r="H997" i="2" s="1"/>
  <c r="K997" i="2"/>
  <c r="M997" i="2"/>
  <c r="O997" i="2"/>
  <c r="S997" i="2"/>
  <c r="V997" i="2" s="1"/>
  <c r="U997" i="2"/>
  <c r="X997" i="2"/>
  <c r="Z997" i="2"/>
  <c r="D998" i="2"/>
  <c r="H998" i="2" s="1"/>
  <c r="G998" i="2" a="1"/>
  <c r="G998" i="2" s="1"/>
  <c r="K998" i="2"/>
  <c r="M998" i="2"/>
  <c r="O998" i="2"/>
  <c r="S998" i="2"/>
  <c r="U998" i="2"/>
  <c r="V998" i="2"/>
  <c r="X998" i="2"/>
  <c r="Z998" i="2"/>
  <c r="D999" i="2"/>
  <c r="H999" i="2" s="1"/>
  <c r="G999" i="2" a="1"/>
  <c r="G999" i="2" s="1"/>
  <c r="K999" i="2"/>
  <c r="M999" i="2"/>
  <c r="O999" i="2"/>
  <c r="S999" i="2"/>
  <c r="U999" i="2"/>
  <c r="V999" i="2" s="1"/>
  <c r="X999" i="2"/>
  <c r="Z999" i="2"/>
  <c r="D1000" i="2"/>
  <c r="H1000" i="2" s="1"/>
  <c r="K1000" i="2"/>
  <c r="M1000" i="2"/>
  <c r="O1000" i="2"/>
  <c r="S1000" i="2"/>
  <c r="U1000" i="2"/>
  <c r="V1000" i="2" s="1"/>
  <c r="X1000" i="2"/>
  <c r="Z1000" i="2"/>
  <c r="D1001" i="2"/>
  <c r="H1001" i="2" s="1"/>
  <c r="K1001" i="2"/>
  <c r="M1001" i="2"/>
  <c r="O1001" i="2"/>
  <c r="S1001" i="2"/>
  <c r="U1001" i="2"/>
  <c r="V1001" i="2" s="1"/>
  <c r="X1001" i="2"/>
  <c r="Z1001" i="2"/>
  <c r="D1002" i="2"/>
  <c r="K1002" i="2"/>
  <c r="M1002" i="2"/>
  <c r="O1002" i="2"/>
  <c r="S1002" i="2"/>
  <c r="U1002" i="2"/>
  <c r="V1002" i="2" s="1"/>
  <c r="X1002" i="2"/>
  <c r="Z1002" i="2"/>
  <c r="D1003" i="2"/>
  <c r="K1003" i="2"/>
  <c r="M1003" i="2"/>
  <c r="O1003" i="2"/>
  <c r="S1003" i="2"/>
  <c r="U1003" i="2"/>
  <c r="X1003" i="2"/>
  <c r="Z1003" i="2"/>
  <c r="D1004" i="2"/>
  <c r="H1004" i="2" s="1"/>
  <c r="K1004" i="2"/>
  <c r="M1004" i="2"/>
  <c r="O1004" i="2"/>
  <c r="S1004" i="2"/>
  <c r="U1004" i="2"/>
  <c r="X1004" i="2"/>
  <c r="Z1004" i="2"/>
  <c r="D1005" i="2"/>
  <c r="H1005" i="2" s="1"/>
  <c r="K1005" i="2"/>
  <c r="M1005" i="2"/>
  <c r="O1005" i="2"/>
  <c r="S1005" i="2"/>
  <c r="U1005" i="2"/>
  <c r="V1005" i="2"/>
  <c r="X1005" i="2"/>
  <c r="Z1005" i="2"/>
  <c r="D1006" i="2"/>
  <c r="H1006" i="2" s="1"/>
  <c r="G1006" i="2" a="1"/>
  <c r="G1006" i="2" s="1"/>
  <c r="K1006" i="2"/>
  <c r="M1006" i="2"/>
  <c r="O1006" i="2"/>
  <c r="S1006" i="2"/>
  <c r="V1006" i="2" s="1"/>
  <c r="U1006" i="2"/>
  <c r="X1006" i="2"/>
  <c r="Z1006" i="2"/>
  <c r="D1007" i="2"/>
  <c r="H1007" i="2" s="1"/>
  <c r="G1007" i="2" a="1"/>
  <c r="G1007" i="2" s="1"/>
  <c r="K1007" i="2"/>
  <c r="M1007" i="2"/>
  <c r="O1007" i="2"/>
  <c r="S1007" i="2"/>
  <c r="U1007" i="2"/>
  <c r="V1007" i="2" s="1"/>
  <c r="X1007" i="2"/>
  <c r="Z1007" i="2"/>
  <c r="D1008" i="2"/>
  <c r="H1008" i="2" s="1"/>
  <c r="K1008" i="2"/>
  <c r="M1008" i="2"/>
  <c r="O1008" i="2"/>
  <c r="S1008" i="2"/>
  <c r="U1008" i="2"/>
  <c r="V1008" i="2" s="1"/>
  <c r="X1008" i="2"/>
  <c r="Z1008" i="2"/>
  <c r="D1009" i="2"/>
  <c r="H1009" i="2" s="1"/>
  <c r="K1009" i="2"/>
  <c r="M1009" i="2"/>
  <c r="O1009" i="2"/>
  <c r="S1009" i="2"/>
  <c r="U1009" i="2"/>
  <c r="V1009" i="2" s="1"/>
  <c r="X1009" i="2"/>
  <c r="Z1009" i="2"/>
  <c r="D1010" i="2"/>
  <c r="K1010" i="2"/>
  <c r="M1010" i="2"/>
  <c r="O1010" i="2"/>
  <c r="S1010" i="2"/>
  <c r="U1010" i="2"/>
  <c r="V1010" i="2" s="1"/>
  <c r="X1010" i="2"/>
  <c r="Z1010" i="2"/>
  <c r="D1011" i="2"/>
  <c r="K1011" i="2"/>
  <c r="M1011" i="2"/>
  <c r="O1011" i="2"/>
  <c r="S1011" i="2"/>
  <c r="U1011" i="2"/>
  <c r="X1011" i="2"/>
  <c r="Z1011" i="2"/>
  <c r="D1012" i="2"/>
  <c r="H1012" i="2" s="1"/>
  <c r="K1012" i="2"/>
  <c r="M1012" i="2"/>
  <c r="O1012" i="2"/>
  <c r="S1012" i="2"/>
  <c r="U1012" i="2"/>
  <c r="X1012" i="2"/>
  <c r="Z1012" i="2"/>
  <c r="D1013" i="2"/>
  <c r="H1013" i="2" s="1"/>
  <c r="K1013" i="2"/>
  <c r="M1013" i="2"/>
  <c r="O1013" i="2"/>
  <c r="S1013" i="2"/>
  <c r="U1013" i="2"/>
  <c r="V1013" i="2"/>
  <c r="X1013" i="2"/>
  <c r="Z1013" i="2"/>
  <c r="D1014" i="2"/>
  <c r="H1014" i="2" s="1"/>
  <c r="G1014" i="2" a="1"/>
  <c r="G1014" i="2" s="1"/>
  <c r="K1014" i="2"/>
  <c r="M1014" i="2"/>
  <c r="O1014" i="2"/>
  <c r="S1014" i="2"/>
  <c r="V1014" i="2" s="1"/>
  <c r="U1014" i="2"/>
  <c r="X1014" i="2"/>
  <c r="Z1014" i="2"/>
  <c r="D1015" i="2"/>
  <c r="H1015" i="2" s="1"/>
  <c r="G1015" i="2" a="1"/>
  <c r="G1015" i="2" s="1"/>
  <c r="K1015" i="2"/>
  <c r="M1015" i="2"/>
  <c r="O1015" i="2"/>
  <c r="S1015" i="2"/>
  <c r="U1015" i="2"/>
  <c r="V1015" i="2" s="1"/>
  <c r="X1015" i="2"/>
  <c r="Z1015" i="2"/>
  <c r="D1016" i="2"/>
  <c r="H1016" i="2" s="1"/>
  <c r="K1016" i="2"/>
  <c r="M1016" i="2"/>
  <c r="O1016" i="2"/>
  <c r="S1016" i="2"/>
  <c r="U1016" i="2"/>
  <c r="V1016" i="2" s="1"/>
  <c r="X1016" i="2"/>
  <c r="Z1016" i="2"/>
  <c r="D1017" i="2"/>
  <c r="H1017" i="2" s="1"/>
  <c r="K1017" i="2"/>
  <c r="M1017" i="2"/>
  <c r="O1017" i="2"/>
  <c r="S1017" i="2"/>
  <c r="U1017" i="2"/>
  <c r="V1017" i="2" s="1"/>
  <c r="X1017" i="2"/>
  <c r="Z1017" i="2"/>
  <c r="D1018" i="2"/>
  <c r="K1018" i="2"/>
  <c r="M1018" i="2"/>
  <c r="O1018" i="2"/>
  <c r="S1018" i="2"/>
  <c r="U1018" i="2"/>
  <c r="V1018" i="2" s="1"/>
  <c r="X1018" i="2"/>
  <c r="Z1018" i="2"/>
  <c r="D1019" i="2"/>
  <c r="K1019" i="2"/>
  <c r="M1019" i="2"/>
  <c r="O1019" i="2"/>
  <c r="S1019" i="2"/>
  <c r="U1019" i="2"/>
  <c r="X1019" i="2"/>
  <c r="Z1019" i="2"/>
  <c r="D1020" i="2"/>
  <c r="H1020" i="2" s="1"/>
  <c r="K1020" i="2"/>
  <c r="M1020" i="2"/>
  <c r="O1020" i="2"/>
  <c r="S1020" i="2"/>
  <c r="U1020" i="2"/>
  <c r="X1020" i="2"/>
  <c r="Z1020" i="2"/>
  <c r="D1021" i="2"/>
  <c r="H1021" i="2" s="1"/>
  <c r="K1021" i="2"/>
  <c r="M1021" i="2"/>
  <c r="O1021" i="2"/>
  <c r="S1021" i="2"/>
  <c r="V1021" i="2" s="1"/>
  <c r="U1021" i="2"/>
  <c r="X1021" i="2"/>
  <c r="Z1021" i="2"/>
  <c r="D1022" i="2"/>
  <c r="H1022" i="2" s="1"/>
  <c r="G1022" i="2" a="1"/>
  <c r="G1022" i="2" s="1"/>
  <c r="K1022" i="2"/>
  <c r="M1022" i="2"/>
  <c r="O1022" i="2"/>
  <c r="S1022" i="2"/>
  <c r="U1022" i="2"/>
  <c r="V1022" i="2"/>
  <c r="X1022" i="2"/>
  <c r="Z1022" i="2"/>
  <c r="D1023" i="2"/>
  <c r="H1023" i="2" s="1"/>
  <c r="G1023" i="2" a="1"/>
  <c r="G1023" i="2" s="1"/>
  <c r="K1023" i="2"/>
  <c r="M1023" i="2"/>
  <c r="O1023" i="2"/>
  <c r="S1023" i="2"/>
  <c r="U1023" i="2"/>
  <c r="V1023" i="2" s="1"/>
  <c r="X1023" i="2"/>
  <c r="Z1023" i="2"/>
  <c r="D1024" i="2"/>
  <c r="H1024" i="2" s="1"/>
  <c r="K1024" i="2"/>
  <c r="M1024" i="2"/>
  <c r="O1024" i="2"/>
  <c r="S1024" i="2"/>
  <c r="U1024" i="2"/>
  <c r="V1024" i="2" s="1"/>
  <c r="X1024" i="2"/>
  <c r="Z1024" i="2"/>
  <c r="D1025" i="2"/>
  <c r="H1025" i="2" s="1"/>
  <c r="K1025" i="2"/>
  <c r="M1025" i="2"/>
  <c r="O1025" i="2"/>
  <c r="S1025" i="2"/>
  <c r="U1025" i="2"/>
  <c r="V1025" i="2" s="1"/>
  <c r="X1025" i="2"/>
  <c r="Z1025" i="2"/>
  <c r="D1026" i="2"/>
  <c r="K1026" i="2"/>
  <c r="M1026" i="2"/>
  <c r="O1026" i="2"/>
  <c r="S1026" i="2"/>
  <c r="U1026" i="2"/>
  <c r="V1026" i="2" s="1"/>
  <c r="X1026" i="2"/>
  <c r="Z1026" i="2"/>
  <c r="D1027" i="2"/>
  <c r="K1027" i="2"/>
  <c r="M1027" i="2"/>
  <c r="O1027" i="2"/>
  <c r="S1027" i="2"/>
  <c r="U1027" i="2"/>
  <c r="X1027" i="2"/>
  <c r="Z1027" i="2"/>
  <c r="D1028" i="2"/>
  <c r="H1028" i="2" s="1"/>
  <c r="K1028" i="2"/>
  <c r="M1028" i="2"/>
  <c r="O1028" i="2"/>
  <c r="S1028" i="2"/>
  <c r="U1028" i="2"/>
  <c r="X1028" i="2"/>
  <c r="Z1028" i="2"/>
  <c r="D1029" i="2"/>
  <c r="H1029" i="2" s="1"/>
  <c r="K1029" i="2"/>
  <c r="M1029" i="2"/>
  <c r="O1029" i="2"/>
  <c r="S1029" i="2"/>
  <c r="V1029" i="2" s="1"/>
  <c r="U1029" i="2"/>
  <c r="X1029" i="2"/>
  <c r="Z1029" i="2"/>
  <c r="D1030" i="2"/>
  <c r="H1030" i="2" s="1"/>
  <c r="G1030" i="2" a="1"/>
  <c r="G1030" i="2" s="1"/>
  <c r="K1030" i="2"/>
  <c r="M1030" i="2"/>
  <c r="O1030" i="2"/>
  <c r="S1030" i="2"/>
  <c r="U1030" i="2"/>
  <c r="V1030" i="2"/>
  <c r="X1030" i="2"/>
  <c r="Z1030" i="2"/>
  <c r="D1031" i="2"/>
  <c r="H1031" i="2" s="1"/>
  <c r="G1031" i="2" a="1"/>
  <c r="G1031" i="2" s="1"/>
  <c r="K1031" i="2"/>
  <c r="M1031" i="2"/>
  <c r="O1031" i="2"/>
  <c r="S1031" i="2"/>
  <c r="U1031" i="2"/>
  <c r="V1031" i="2" s="1"/>
  <c r="X1031" i="2"/>
  <c r="Z1031" i="2"/>
  <c r="D1032" i="2"/>
  <c r="H1032" i="2" s="1"/>
  <c r="K1032" i="2"/>
  <c r="M1032" i="2"/>
  <c r="O1032" i="2"/>
  <c r="S1032" i="2"/>
  <c r="U1032" i="2"/>
  <c r="V1032" i="2" s="1"/>
  <c r="X1032" i="2"/>
  <c r="Z1032" i="2"/>
  <c r="D1033" i="2"/>
  <c r="H1033" i="2" s="1"/>
  <c r="K1033" i="2"/>
  <c r="M1033" i="2"/>
  <c r="O1033" i="2"/>
  <c r="S1033" i="2"/>
  <c r="U1033" i="2"/>
  <c r="V1033" i="2" s="1"/>
  <c r="X1033" i="2"/>
  <c r="Z1033" i="2"/>
  <c r="D1034" i="2"/>
  <c r="K1034" i="2"/>
  <c r="M1034" i="2"/>
  <c r="O1034" i="2"/>
  <c r="S1034" i="2"/>
  <c r="U1034" i="2"/>
  <c r="V1034" i="2" s="1"/>
  <c r="X1034" i="2"/>
  <c r="Z1034" i="2"/>
  <c r="D1035" i="2"/>
  <c r="K1035" i="2"/>
  <c r="M1035" i="2"/>
  <c r="O1035" i="2"/>
  <c r="S1035" i="2"/>
  <c r="U1035" i="2"/>
  <c r="X1035" i="2"/>
  <c r="Z1035" i="2"/>
  <c r="D1036" i="2"/>
  <c r="H1036" i="2" s="1"/>
  <c r="K1036" i="2"/>
  <c r="M1036" i="2"/>
  <c r="O1036" i="2"/>
  <c r="S1036" i="2"/>
  <c r="U1036" i="2"/>
  <c r="X1036" i="2"/>
  <c r="Z1036" i="2"/>
  <c r="D1037" i="2"/>
  <c r="H1037" i="2" s="1"/>
  <c r="K1037" i="2"/>
  <c r="M1037" i="2"/>
  <c r="O1037" i="2"/>
  <c r="S1037" i="2"/>
  <c r="U1037" i="2"/>
  <c r="V1037" i="2"/>
  <c r="X1037" i="2"/>
  <c r="Z1037" i="2"/>
  <c r="D1038" i="2"/>
  <c r="H1038" i="2" s="1"/>
  <c r="G1038" i="2" a="1"/>
  <c r="G1038" i="2" s="1"/>
  <c r="K1038" i="2"/>
  <c r="M1038" i="2"/>
  <c r="O1038" i="2"/>
  <c r="S1038" i="2"/>
  <c r="V1038" i="2" s="1"/>
  <c r="U1038" i="2"/>
  <c r="X1038" i="2"/>
  <c r="Z1038" i="2"/>
  <c r="D1039" i="2"/>
  <c r="H1039" i="2" s="1"/>
  <c r="G1039" i="2" a="1"/>
  <c r="G1039" i="2" s="1"/>
  <c r="K1039" i="2"/>
  <c r="M1039" i="2"/>
  <c r="O1039" i="2"/>
  <c r="S1039" i="2"/>
  <c r="U1039" i="2"/>
  <c r="V1039" i="2" s="1"/>
  <c r="X1039" i="2"/>
  <c r="Z1039" i="2"/>
  <c r="D1040" i="2"/>
  <c r="H1040" i="2" s="1"/>
  <c r="K1040" i="2"/>
  <c r="M1040" i="2"/>
  <c r="O1040" i="2"/>
  <c r="S1040" i="2"/>
  <c r="U1040" i="2"/>
  <c r="V1040" i="2" s="1"/>
  <c r="X1040" i="2"/>
  <c r="Z1040" i="2"/>
  <c r="D1041" i="2"/>
  <c r="H1041" i="2" s="1"/>
  <c r="K1041" i="2"/>
  <c r="M1041" i="2"/>
  <c r="O1041" i="2"/>
  <c r="S1041" i="2"/>
  <c r="U1041" i="2"/>
  <c r="V1041" i="2" s="1"/>
  <c r="X1041" i="2"/>
  <c r="Z1041" i="2"/>
  <c r="D1042" i="2"/>
  <c r="K1042" i="2"/>
  <c r="M1042" i="2"/>
  <c r="O1042" i="2"/>
  <c r="S1042" i="2"/>
  <c r="U1042" i="2"/>
  <c r="V1042" i="2" s="1"/>
  <c r="X1042" i="2"/>
  <c r="Z1042" i="2"/>
  <c r="D1043" i="2"/>
  <c r="K1043" i="2"/>
  <c r="M1043" i="2"/>
  <c r="O1043" i="2"/>
  <c r="S1043" i="2"/>
  <c r="U1043" i="2"/>
  <c r="X1043" i="2"/>
  <c r="Z1043" i="2"/>
  <c r="D1044" i="2"/>
  <c r="H1044" i="2" s="1"/>
  <c r="K1044" i="2"/>
  <c r="M1044" i="2"/>
  <c r="O1044" i="2"/>
  <c r="S1044" i="2"/>
  <c r="U1044" i="2"/>
  <c r="X1044" i="2"/>
  <c r="Z1044" i="2"/>
  <c r="D1045" i="2"/>
  <c r="H1045" i="2" s="1"/>
  <c r="K1045" i="2"/>
  <c r="M1045" i="2"/>
  <c r="O1045" i="2"/>
  <c r="S1045" i="2"/>
  <c r="U1045" i="2"/>
  <c r="V1045" i="2"/>
  <c r="X1045" i="2"/>
  <c r="Z1045" i="2"/>
  <c r="D1046" i="2"/>
  <c r="H1046" i="2" s="1"/>
  <c r="G1046" i="2" a="1"/>
  <c r="G1046" i="2" s="1"/>
  <c r="K1046" i="2"/>
  <c r="M1046" i="2"/>
  <c r="O1046" i="2"/>
  <c r="S1046" i="2"/>
  <c r="V1046" i="2" s="1"/>
  <c r="U1046" i="2"/>
  <c r="X1046" i="2"/>
  <c r="Z1046" i="2"/>
  <c r="D1047" i="2"/>
  <c r="H1047" i="2" s="1"/>
  <c r="G1047" i="2" a="1"/>
  <c r="G1047" i="2" s="1"/>
  <c r="K1047" i="2"/>
  <c r="M1047" i="2"/>
  <c r="O1047" i="2"/>
  <c r="S1047" i="2"/>
  <c r="U1047" i="2"/>
  <c r="V1047" i="2" s="1"/>
  <c r="X1047" i="2"/>
  <c r="Z1047" i="2"/>
  <c r="D1048" i="2"/>
  <c r="H1048" i="2" s="1"/>
  <c r="K1048" i="2"/>
  <c r="M1048" i="2"/>
  <c r="O1048" i="2"/>
  <c r="S1048" i="2"/>
  <c r="U1048" i="2"/>
  <c r="V1048" i="2" s="1"/>
  <c r="X1048" i="2"/>
  <c r="Z1048" i="2"/>
  <c r="D1049" i="2"/>
  <c r="H1049" i="2" s="1"/>
  <c r="K1049" i="2"/>
  <c r="M1049" i="2"/>
  <c r="O1049" i="2"/>
  <c r="S1049" i="2"/>
  <c r="U1049" i="2"/>
  <c r="V1049" i="2" s="1"/>
  <c r="X1049" i="2"/>
  <c r="Z1049" i="2"/>
  <c r="D1050" i="2"/>
  <c r="K1050" i="2"/>
  <c r="M1050" i="2"/>
  <c r="O1050" i="2"/>
  <c r="S1050" i="2"/>
  <c r="U1050" i="2"/>
  <c r="V1050" i="2" s="1"/>
  <c r="X1050" i="2"/>
  <c r="Z1050" i="2"/>
  <c r="D1051" i="2"/>
  <c r="K1051" i="2"/>
  <c r="M1051" i="2"/>
  <c r="O1051" i="2"/>
  <c r="S1051" i="2"/>
  <c r="U1051" i="2"/>
  <c r="X1051" i="2"/>
  <c r="Z1051" i="2"/>
  <c r="D1052" i="2"/>
  <c r="H1052" i="2" s="1"/>
  <c r="K1052" i="2"/>
  <c r="M1052" i="2"/>
  <c r="O1052" i="2"/>
  <c r="S1052" i="2"/>
  <c r="U1052" i="2"/>
  <c r="X1052" i="2"/>
  <c r="Z1052" i="2"/>
  <c r="D1053" i="2"/>
  <c r="H1053" i="2" s="1"/>
  <c r="K1053" i="2"/>
  <c r="M1053" i="2"/>
  <c r="O1053" i="2"/>
  <c r="S1053" i="2"/>
  <c r="V1053" i="2" s="1"/>
  <c r="U1053" i="2"/>
  <c r="X1053" i="2"/>
  <c r="Z1053" i="2"/>
  <c r="D1054" i="2"/>
  <c r="H1054" i="2" s="1"/>
  <c r="G1054" i="2" a="1"/>
  <c r="G1054" i="2" s="1"/>
  <c r="K1054" i="2"/>
  <c r="M1054" i="2"/>
  <c r="O1054" i="2"/>
  <c r="S1054" i="2"/>
  <c r="U1054" i="2"/>
  <c r="V1054" i="2"/>
  <c r="X1054" i="2"/>
  <c r="Z1054" i="2"/>
  <c r="D1055" i="2"/>
  <c r="H1055" i="2" s="1"/>
  <c r="G1055" i="2" a="1"/>
  <c r="G1055" i="2" s="1"/>
  <c r="K1055" i="2"/>
  <c r="M1055" i="2"/>
  <c r="O1055" i="2"/>
  <c r="S1055" i="2"/>
  <c r="U1055" i="2"/>
  <c r="V1055" i="2" s="1"/>
  <c r="X1055" i="2"/>
  <c r="Z1055" i="2"/>
  <c r="D1056" i="2"/>
  <c r="H1056" i="2" s="1"/>
  <c r="K1056" i="2"/>
  <c r="M1056" i="2"/>
  <c r="O1056" i="2"/>
  <c r="S1056" i="2"/>
  <c r="U1056" i="2"/>
  <c r="V1056" i="2" s="1"/>
  <c r="X1056" i="2"/>
  <c r="Z1056" i="2"/>
  <c r="D1057" i="2"/>
  <c r="H1057" i="2" s="1"/>
  <c r="K1057" i="2"/>
  <c r="M1057" i="2"/>
  <c r="O1057" i="2"/>
  <c r="S1057" i="2"/>
  <c r="U1057" i="2"/>
  <c r="V1057" i="2" s="1"/>
  <c r="X1057" i="2"/>
  <c r="Z1057" i="2"/>
  <c r="D1058" i="2"/>
  <c r="K1058" i="2"/>
  <c r="M1058" i="2"/>
  <c r="O1058" i="2"/>
  <c r="S1058" i="2"/>
  <c r="U1058" i="2"/>
  <c r="V1058" i="2" s="1"/>
  <c r="X1058" i="2"/>
  <c r="Z1058" i="2"/>
  <c r="D1059" i="2"/>
  <c r="K1059" i="2"/>
  <c r="M1059" i="2"/>
  <c r="O1059" i="2"/>
  <c r="S1059" i="2"/>
  <c r="U1059" i="2"/>
  <c r="X1059" i="2"/>
  <c r="Z1059" i="2"/>
  <c r="D1060" i="2"/>
  <c r="H1060" i="2" s="1"/>
  <c r="K1060" i="2"/>
  <c r="M1060" i="2"/>
  <c r="O1060" i="2"/>
  <c r="S1060" i="2"/>
  <c r="U1060" i="2"/>
  <c r="X1060" i="2"/>
  <c r="Z1060" i="2"/>
  <c r="D1061" i="2"/>
  <c r="H1061" i="2" s="1"/>
  <c r="K1061" i="2"/>
  <c r="M1061" i="2"/>
  <c r="O1061" i="2"/>
  <c r="S1061" i="2"/>
  <c r="U1061" i="2"/>
  <c r="V1061" i="2"/>
  <c r="X1061" i="2"/>
  <c r="Z1061" i="2"/>
  <c r="D1062" i="2"/>
  <c r="H1062" i="2" s="1"/>
  <c r="G1062" i="2" a="1"/>
  <c r="G1062" i="2" s="1"/>
  <c r="K1062" i="2"/>
  <c r="M1062" i="2"/>
  <c r="O1062" i="2"/>
  <c r="S1062" i="2"/>
  <c r="V1062" i="2" s="1"/>
  <c r="U1062" i="2"/>
  <c r="X1062" i="2"/>
  <c r="Z1062" i="2"/>
  <c r="D1063" i="2"/>
  <c r="H1063" i="2" s="1"/>
  <c r="G1063" i="2" a="1"/>
  <c r="G1063" i="2" s="1"/>
  <c r="K1063" i="2"/>
  <c r="M1063" i="2"/>
  <c r="O1063" i="2"/>
  <c r="S1063" i="2"/>
  <c r="U1063" i="2"/>
  <c r="V1063" i="2" s="1"/>
  <c r="X1063" i="2"/>
  <c r="Z1063" i="2"/>
  <c r="D1064" i="2"/>
  <c r="H1064" i="2" s="1"/>
  <c r="K1064" i="2"/>
  <c r="M1064" i="2"/>
  <c r="O1064" i="2"/>
  <c r="S1064" i="2"/>
  <c r="U1064" i="2"/>
  <c r="V1064" i="2" s="1"/>
  <c r="X1064" i="2"/>
  <c r="Z1064" i="2"/>
  <c r="D1065" i="2"/>
  <c r="H1065" i="2" s="1"/>
  <c r="K1065" i="2"/>
  <c r="M1065" i="2"/>
  <c r="O1065" i="2"/>
  <c r="S1065" i="2"/>
  <c r="U1065" i="2"/>
  <c r="V1065" i="2" s="1"/>
  <c r="X1065" i="2"/>
  <c r="Z1065" i="2"/>
  <c r="D1066" i="2"/>
  <c r="K1066" i="2"/>
  <c r="M1066" i="2"/>
  <c r="O1066" i="2"/>
  <c r="S1066" i="2"/>
  <c r="U1066" i="2"/>
  <c r="V1066" i="2" s="1"/>
  <c r="X1066" i="2"/>
  <c r="Z1066" i="2"/>
  <c r="D1067" i="2"/>
  <c r="K1067" i="2"/>
  <c r="M1067" i="2"/>
  <c r="O1067" i="2"/>
  <c r="S1067" i="2"/>
  <c r="U1067" i="2"/>
  <c r="X1067" i="2"/>
  <c r="Z1067" i="2"/>
  <c r="D1068" i="2"/>
  <c r="H1068" i="2" s="1"/>
  <c r="K1068" i="2"/>
  <c r="M1068" i="2"/>
  <c r="O1068" i="2"/>
  <c r="S1068" i="2"/>
  <c r="U1068" i="2"/>
  <c r="X1068" i="2"/>
  <c r="Z1068" i="2"/>
  <c r="D1069" i="2"/>
  <c r="H1069" i="2" s="1"/>
  <c r="K1069" i="2"/>
  <c r="M1069" i="2"/>
  <c r="O1069" i="2"/>
  <c r="S1069" i="2"/>
  <c r="U1069" i="2"/>
  <c r="V1069" i="2"/>
  <c r="X1069" i="2"/>
  <c r="Z1069" i="2"/>
  <c r="D1070" i="2"/>
  <c r="H1070" i="2" s="1"/>
  <c r="G1070" i="2" a="1"/>
  <c r="G1070" i="2" s="1"/>
  <c r="K1070" i="2"/>
  <c r="M1070" i="2"/>
  <c r="O1070" i="2"/>
  <c r="S1070" i="2"/>
  <c r="V1070" i="2" s="1"/>
  <c r="U1070" i="2"/>
  <c r="X1070" i="2"/>
  <c r="Z1070" i="2"/>
  <c r="D1071" i="2"/>
  <c r="H1071" i="2" s="1"/>
  <c r="G1071" i="2" a="1"/>
  <c r="G1071" i="2" s="1"/>
  <c r="K1071" i="2"/>
  <c r="M1071" i="2"/>
  <c r="O1071" i="2"/>
  <c r="S1071" i="2"/>
  <c r="U1071" i="2"/>
  <c r="V1071" i="2" s="1"/>
  <c r="X1071" i="2"/>
  <c r="Z1071" i="2"/>
  <c r="D1072" i="2"/>
  <c r="H1072" i="2" s="1"/>
  <c r="K1072" i="2"/>
  <c r="M1072" i="2"/>
  <c r="O1072" i="2"/>
  <c r="S1072" i="2"/>
  <c r="U1072" i="2"/>
  <c r="V1072" i="2" s="1"/>
  <c r="X1072" i="2"/>
  <c r="Z1072" i="2"/>
  <c r="D1073" i="2"/>
  <c r="H1073" i="2" s="1"/>
  <c r="K1073" i="2"/>
  <c r="M1073" i="2"/>
  <c r="O1073" i="2"/>
  <c r="S1073" i="2"/>
  <c r="U1073" i="2"/>
  <c r="V1073" i="2" s="1"/>
  <c r="X1073" i="2"/>
  <c r="Z1073" i="2"/>
  <c r="D1074" i="2"/>
  <c r="K1074" i="2"/>
  <c r="M1074" i="2"/>
  <c r="O1074" i="2"/>
  <c r="S1074" i="2"/>
  <c r="U1074" i="2"/>
  <c r="V1074" i="2" s="1"/>
  <c r="X1074" i="2"/>
  <c r="Z1074" i="2"/>
  <c r="D1075" i="2"/>
  <c r="K1075" i="2"/>
  <c r="M1075" i="2"/>
  <c r="O1075" i="2"/>
  <c r="S1075" i="2"/>
  <c r="U1075" i="2"/>
  <c r="X1075" i="2"/>
  <c r="Z1075" i="2"/>
  <c r="D1076" i="2"/>
  <c r="H1076" i="2" s="1"/>
  <c r="K1076" i="2"/>
  <c r="M1076" i="2"/>
  <c r="O1076" i="2"/>
  <c r="S1076" i="2"/>
  <c r="U1076" i="2"/>
  <c r="X1076" i="2"/>
  <c r="Z1076" i="2"/>
  <c r="D1077" i="2"/>
  <c r="H1077" i="2" s="1"/>
  <c r="K1077" i="2"/>
  <c r="M1077" i="2"/>
  <c r="O1077" i="2"/>
  <c r="S1077" i="2"/>
  <c r="V1077" i="2" s="1"/>
  <c r="U1077" i="2"/>
  <c r="X1077" i="2"/>
  <c r="Z1077" i="2"/>
  <c r="D1078" i="2"/>
  <c r="H1078" i="2" s="1"/>
  <c r="G1078" i="2" a="1"/>
  <c r="G1078" i="2" s="1"/>
  <c r="K1078" i="2"/>
  <c r="M1078" i="2"/>
  <c r="O1078" i="2"/>
  <c r="S1078" i="2"/>
  <c r="U1078" i="2"/>
  <c r="V1078" i="2"/>
  <c r="X1078" i="2"/>
  <c r="Z1078" i="2"/>
  <c r="D1079" i="2"/>
  <c r="H1079" i="2" s="1"/>
  <c r="G1079" i="2" a="1"/>
  <c r="G1079" i="2" s="1"/>
  <c r="K1079" i="2"/>
  <c r="M1079" i="2"/>
  <c r="O1079" i="2"/>
  <c r="S1079" i="2"/>
  <c r="U1079" i="2"/>
  <c r="V1079" i="2" s="1"/>
  <c r="X1079" i="2"/>
  <c r="Z1079" i="2"/>
  <c r="D1080" i="2"/>
  <c r="H1080" i="2" s="1"/>
  <c r="K1080" i="2"/>
  <c r="M1080" i="2"/>
  <c r="O1080" i="2"/>
  <c r="S1080" i="2"/>
  <c r="U1080" i="2"/>
  <c r="V1080" i="2" s="1"/>
  <c r="X1080" i="2"/>
  <c r="Z1080" i="2"/>
  <c r="D1081" i="2"/>
  <c r="H1081" i="2" s="1"/>
  <c r="K1081" i="2"/>
  <c r="M1081" i="2"/>
  <c r="O1081" i="2"/>
  <c r="S1081" i="2"/>
  <c r="U1081" i="2"/>
  <c r="V1081" i="2" s="1"/>
  <c r="X1081" i="2"/>
  <c r="Z1081" i="2"/>
  <c r="D1082" i="2"/>
  <c r="K1082" i="2"/>
  <c r="M1082" i="2"/>
  <c r="O1082" i="2"/>
  <c r="S1082" i="2"/>
  <c r="U1082" i="2"/>
  <c r="V1082" i="2" s="1"/>
  <c r="X1082" i="2"/>
  <c r="Z1082" i="2"/>
  <c r="D1083" i="2"/>
  <c r="K1083" i="2"/>
  <c r="M1083" i="2"/>
  <c r="O1083" i="2"/>
  <c r="S1083" i="2"/>
  <c r="U1083" i="2"/>
  <c r="X1083" i="2"/>
  <c r="Z1083" i="2"/>
  <c r="D1084" i="2"/>
  <c r="H1084" i="2" s="1"/>
  <c r="K1084" i="2"/>
  <c r="M1084" i="2"/>
  <c r="O1084" i="2"/>
  <c r="S1084" i="2"/>
  <c r="U1084" i="2"/>
  <c r="X1084" i="2"/>
  <c r="Z1084" i="2"/>
  <c r="D1085" i="2"/>
  <c r="H1085" i="2" s="1"/>
  <c r="K1085" i="2"/>
  <c r="M1085" i="2"/>
  <c r="O1085" i="2"/>
  <c r="S1085" i="2"/>
  <c r="V1085" i="2" s="1"/>
  <c r="U1085" i="2"/>
  <c r="X1085" i="2"/>
  <c r="Z1085" i="2"/>
  <c r="D1086" i="2"/>
  <c r="H1086" i="2" s="1"/>
  <c r="G1086" i="2" a="1"/>
  <c r="G1086" i="2" s="1"/>
  <c r="K1086" i="2"/>
  <c r="M1086" i="2"/>
  <c r="O1086" i="2"/>
  <c r="S1086" i="2"/>
  <c r="U1086" i="2"/>
  <c r="V1086" i="2"/>
  <c r="X1086" i="2"/>
  <c r="Z1086" i="2"/>
  <c r="D1087" i="2"/>
  <c r="H1087" i="2" s="1"/>
  <c r="G1087" i="2" a="1"/>
  <c r="G1087" i="2" s="1"/>
  <c r="K1087" i="2"/>
  <c r="M1087" i="2"/>
  <c r="O1087" i="2"/>
  <c r="S1087" i="2"/>
  <c r="U1087" i="2"/>
  <c r="V1087" i="2" s="1"/>
  <c r="X1087" i="2"/>
  <c r="Z1087" i="2"/>
  <c r="D1088" i="2"/>
  <c r="H1088" i="2" s="1"/>
  <c r="K1088" i="2"/>
  <c r="M1088" i="2"/>
  <c r="O1088" i="2"/>
  <c r="S1088" i="2"/>
  <c r="U1088" i="2"/>
  <c r="V1088" i="2" s="1"/>
  <c r="X1088" i="2"/>
  <c r="Z1088" i="2"/>
  <c r="D1089" i="2"/>
  <c r="H1089" i="2" s="1"/>
  <c r="K1089" i="2"/>
  <c r="M1089" i="2"/>
  <c r="O1089" i="2"/>
  <c r="S1089" i="2"/>
  <c r="U1089" i="2"/>
  <c r="V1089" i="2" s="1"/>
  <c r="X1089" i="2"/>
  <c r="Z1089" i="2"/>
  <c r="D1090" i="2"/>
  <c r="K1090" i="2"/>
  <c r="M1090" i="2"/>
  <c r="O1090" i="2"/>
  <c r="S1090" i="2"/>
  <c r="U1090" i="2"/>
  <c r="V1090" i="2" s="1"/>
  <c r="X1090" i="2"/>
  <c r="Z1090" i="2"/>
  <c r="D1091" i="2"/>
  <c r="K1091" i="2"/>
  <c r="M1091" i="2"/>
  <c r="O1091" i="2"/>
  <c r="S1091" i="2"/>
  <c r="U1091" i="2"/>
  <c r="X1091" i="2"/>
  <c r="Z1091" i="2"/>
  <c r="D1092" i="2"/>
  <c r="H1092" i="2" s="1"/>
  <c r="K1092" i="2"/>
  <c r="M1092" i="2"/>
  <c r="O1092" i="2"/>
  <c r="S1092" i="2"/>
  <c r="U1092" i="2"/>
  <c r="X1092" i="2"/>
  <c r="Z1092" i="2"/>
  <c r="D1093" i="2"/>
  <c r="H1093" i="2" s="1"/>
  <c r="K1093" i="2"/>
  <c r="M1093" i="2"/>
  <c r="O1093" i="2"/>
  <c r="S1093" i="2"/>
  <c r="U1093" i="2"/>
  <c r="V1093" i="2"/>
  <c r="X1093" i="2"/>
  <c r="Z1093" i="2"/>
  <c r="D1094" i="2"/>
  <c r="H1094" i="2" s="1"/>
  <c r="G1094" i="2" a="1"/>
  <c r="G1094" i="2" s="1"/>
  <c r="K1094" i="2"/>
  <c r="M1094" i="2"/>
  <c r="O1094" i="2"/>
  <c r="S1094" i="2"/>
  <c r="V1094" i="2" s="1"/>
  <c r="U1094" i="2"/>
  <c r="X1094" i="2"/>
  <c r="Z1094" i="2"/>
  <c r="D1095" i="2"/>
  <c r="H1095" i="2" s="1"/>
  <c r="G1095" i="2" a="1"/>
  <c r="G1095" i="2" s="1"/>
  <c r="K1095" i="2"/>
  <c r="M1095" i="2"/>
  <c r="O1095" i="2"/>
  <c r="S1095" i="2"/>
  <c r="U1095" i="2"/>
  <c r="V1095" i="2" s="1"/>
  <c r="X1095" i="2"/>
  <c r="Z1095" i="2"/>
  <c r="D1096" i="2"/>
  <c r="H1096" i="2" s="1"/>
  <c r="K1096" i="2"/>
  <c r="M1096" i="2"/>
  <c r="O1096" i="2"/>
  <c r="S1096" i="2"/>
  <c r="U1096" i="2"/>
  <c r="V1096" i="2" s="1"/>
  <c r="X1096" i="2"/>
  <c r="Z1096" i="2"/>
  <c r="D1097" i="2"/>
  <c r="H1097" i="2" s="1"/>
  <c r="K1097" i="2"/>
  <c r="M1097" i="2"/>
  <c r="O1097" i="2"/>
  <c r="S1097" i="2"/>
  <c r="U1097" i="2"/>
  <c r="V1097" i="2" s="1"/>
  <c r="X1097" i="2"/>
  <c r="Z1097" i="2"/>
  <c r="D1098" i="2"/>
  <c r="K1098" i="2"/>
  <c r="M1098" i="2"/>
  <c r="O1098" i="2"/>
  <c r="S1098" i="2"/>
  <c r="U1098" i="2"/>
  <c r="V1098" i="2" s="1"/>
  <c r="X1098" i="2"/>
  <c r="Z1098" i="2"/>
  <c r="D1099" i="2"/>
  <c r="K1099" i="2"/>
  <c r="M1099" i="2"/>
  <c r="O1099" i="2"/>
  <c r="S1099" i="2"/>
  <c r="U1099" i="2"/>
  <c r="X1099" i="2"/>
  <c r="Z1099" i="2"/>
  <c r="D1100" i="2"/>
  <c r="H1100" i="2" s="1"/>
  <c r="K1100" i="2"/>
  <c r="M1100" i="2"/>
  <c r="O1100" i="2"/>
  <c r="S1100" i="2"/>
  <c r="U1100" i="2"/>
  <c r="X1100" i="2"/>
  <c r="Z1100" i="2"/>
  <c r="D1101" i="2"/>
  <c r="H1101" i="2" s="1"/>
  <c r="K1101" i="2"/>
  <c r="M1101" i="2"/>
  <c r="O1101" i="2"/>
  <c r="S1101" i="2"/>
  <c r="U1101" i="2"/>
  <c r="V1101" i="2"/>
  <c r="X1101" i="2"/>
  <c r="Z1101" i="2"/>
  <c r="D1102" i="2"/>
  <c r="H1102" i="2" s="1"/>
  <c r="G1102" i="2" a="1"/>
  <c r="G1102" i="2" s="1"/>
  <c r="K1102" i="2"/>
  <c r="M1102" i="2"/>
  <c r="O1102" i="2"/>
  <c r="S1102" i="2"/>
  <c r="V1102" i="2" s="1"/>
  <c r="U1102" i="2"/>
  <c r="X1102" i="2"/>
  <c r="Z1102" i="2"/>
  <c r="D1103" i="2"/>
  <c r="H1103" i="2" s="1"/>
  <c r="G1103" i="2" a="1"/>
  <c r="G1103" i="2" s="1"/>
  <c r="K1103" i="2"/>
  <c r="M1103" i="2"/>
  <c r="O1103" i="2"/>
  <c r="S1103" i="2"/>
  <c r="U1103" i="2"/>
  <c r="V1103" i="2" s="1"/>
  <c r="X1103" i="2"/>
  <c r="Z1103" i="2"/>
  <c r="D1104" i="2"/>
  <c r="H1104" i="2" s="1"/>
  <c r="K1104" i="2"/>
  <c r="M1104" i="2"/>
  <c r="O1104" i="2"/>
  <c r="S1104" i="2"/>
  <c r="U1104" i="2"/>
  <c r="V1104" i="2" s="1"/>
  <c r="X1104" i="2"/>
  <c r="Z1104" i="2"/>
  <c r="D1105" i="2"/>
  <c r="H1105" i="2" s="1"/>
  <c r="K1105" i="2"/>
  <c r="M1105" i="2"/>
  <c r="O1105" i="2"/>
  <c r="S1105" i="2"/>
  <c r="U1105" i="2"/>
  <c r="V1105" i="2" s="1"/>
  <c r="X1105" i="2"/>
  <c r="Z1105" i="2"/>
  <c r="D1106" i="2"/>
  <c r="K1106" i="2"/>
  <c r="M1106" i="2"/>
  <c r="O1106" i="2"/>
  <c r="S1106" i="2"/>
  <c r="U1106" i="2"/>
  <c r="V1106" i="2" s="1"/>
  <c r="X1106" i="2"/>
  <c r="Z1106" i="2"/>
  <c r="D1107" i="2"/>
  <c r="K1107" i="2"/>
  <c r="M1107" i="2"/>
  <c r="O1107" i="2"/>
  <c r="S1107" i="2"/>
  <c r="U1107" i="2"/>
  <c r="X1107" i="2"/>
  <c r="Z1107" i="2"/>
  <c r="D1108" i="2"/>
  <c r="H1108" i="2" s="1"/>
  <c r="K1108" i="2"/>
  <c r="M1108" i="2"/>
  <c r="O1108" i="2"/>
  <c r="S1108" i="2"/>
  <c r="U1108" i="2"/>
  <c r="X1108" i="2"/>
  <c r="Z1108" i="2"/>
  <c r="D1109" i="2"/>
  <c r="H1109" i="2" s="1"/>
  <c r="K1109" i="2"/>
  <c r="M1109" i="2"/>
  <c r="O1109" i="2"/>
  <c r="S1109" i="2"/>
  <c r="V1109" i="2" s="1"/>
  <c r="U1109" i="2"/>
  <c r="X1109" i="2"/>
  <c r="Z1109" i="2"/>
  <c r="D1110" i="2"/>
  <c r="H1110" i="2" s="1"/>
  <c r="G1110" i="2" a="1"/>
  <c r="G1110" i="2" s="1"/>
  <c r="K1110" i="2"/>
  <c r="M1110" i="2"/>
  <c r="O1110" i="2"/>
  <c r="S1110" i="2"/>
  <c r="U1110" i="2"/>
  <c r="V1110" i="2"/>
  <c r="X1110" i="2"/>
  <c r="Z1110" i="2"/>
  <c r="D1111" i="2"/>
  <c r="H1111" i="2" s="1"/>
  <c r="G1111" i="2" a="1"/>
  <c r="G1111" i="2" s="1"/>
  <c r="K1111" i="2"/>
  <c r="M1111" i="2"/>
  <c r="O1111" i="2"/>
  <c r="S1111" i="2"/>
  <c r="U1111" i="2"/>
  <c r="V1111" i="2" s="1"/>
  <c r="X1111" i="2"/>
  <c r="Z1111" i="2"/>
  <c r="D1112" i="2"/>
  <c r="H1112" i="2" s="1"/>
  <c r="K1112" i="2"/>
  <c r="M1112" i="2"/>
  <c r="O1112" i="2"/>
  <c r="S1112" i="2"/>
  <c r="U1112" i="2"/>
  <c r="V1112" i="2" s="1"/>
  <c r="X1112" i="2"/>
  <c r="Z1112" i="2"/>
  <c r="D1113" i="2"/>
  <c r="H1113" i="2" s="1"/>
  <c r="K1113" i="2"/>
  <c r="M1113" i="2"/>
  <c r="O1113" i="2"/>
  <c r="S1113" i="2"/>
  <c r="U1113" i="2"/>
  <c r="V1113" i="2" s="1"/>
  <c r="X1113" i="2"/>
  <c r="Z1113" i="2"/>
  <c r="D1114" i="2"/>
  <c r="K1114" i="2"/>
  <c r="M1114" i="2"/>
  <c r="O1114" i="2"/>
  <c r="S1114" i="2"/>
  <c r="U1114" i="2"/>
  <c r="V1114" i="2" s="1"/>
  <c r="X1114" i="2"/>
  <c r="Z1114" i="2"/>
  <c r="D1115" i="2"/>
  <c r="K1115" i="2"/>
  <c r="M1115" i="2"/>
  <c r="O1115" i="2"/>
  <c r="S1115" i="2"/>
  <c r="U1115" i="2"/>
  <c r="X1115" i="2"/>
  <c r="Z1115" i="2"/>
  <c r="D1116" i="2"/>
  <c r="H1116" i="2" s="1"/>
  <c r="K1116" i="2"/>
  <c r="M1116" i="2"/>
  <c r="O1116" i="2"/>
  <c r="S1116" i="2"/>
  <c r="U1116" i="2"/>
  <c r="X1116" i="2"/>
  <c r="Z1116" i="2"/>
  <c r="D1117" i="2"/>
  <c r="H1117" i="2" s="1"/>
  <c r="K1117" i="2"/>
  <c r="M1117" i="2"/>
  <c r="O1117" i="2"/>
  <c r="S1117" i="2"/>
  <c r="V1117" i="2" s="1"/>
  <c r="U1117" i="2"/>
  <c r="X1117" i="2"/>
  <c r="Z1117" i="2"/>
  <c r="D1118" i="2"/>
  <c r="H1118" i="2" s="1"/>
  <c r="G1118" i="2" a="1"/>
  <c r="G1118" i="2" s="1"/>
  <c r="K1118" i="2"/>
  <c r="M1118" i="2"/>
  <c r="O1118" i="2"/>
  <c r="S1118" i="2"/>
  <c r="U1118" i="2"/>
  <c r="V1118" i="2"/>
  <c r="X1118" i="2"/>
  <c r="Z1118" i="2"/>
  <c r="D1119" i="2"/>
  <c r="H1119" i="2" s="1"/>
  <c r="G1119" i="2" a="1"/>
  <c r="G1119" i="2" s="1"/>
  <c r="K1119" i="2"/>
  <c r="M1119" i="2"/>
  <c r="O1119" i="2"/>
  <c r="S1119" i="2"/>
  <c r="U1119" i="2"/>
  <c r="V1119" i="2" s="1"/>
  <c r="X1119" i="2"/>
  <c r="Z1119" i="2"/>
  <c r="D1120" i="2"/>
  <c r="H1120" i="2" s="1"/>
  <c r="K1120" i="2"/>
  <c r="M1120" i="2"/>
  <c r="O1120" i="2"/>
  <c r="S1120" i="2"/>
  <c r="U1120" i="2"/>
  <c r="V1120" i="2" s="1"/>
  <c r="X1120" i="2"/>
  <c r="Z1120" i="2"/>
  <c r="D1121" i="2"/>
  <c r="H1121" i="2" s="1"/>
  <c r="K1121" i="2"/>
  <c r="M1121" i="2"/>
  <c r="O1121" i="2"/>
  <c r="S1121" i="2"/>
  <c r="U1121" i="2"/>
  <c r="V1121" i="2" s="1"/>
  <c r="X1121" i="2"/>
  <c r="Z1121" i="2"/>
  <c r="D1122" i="2"/>
  <c r="K1122" i="2"/>
  <c r="M1122" i="2"/>
  <c r="O1122" i="2"/>
  <c r="S1122" i="2"/>
  <c r="U1122" i="2"/>
  <c r="V1122" i="2" s="1"/>
  <c r="X1122" i="2"/>
  <c r="Z1122" i="2"/>
  <c r="D1123" i="2"/>
  <c r="K1123" i="2"/>
  <c r="M1123" i="2"/>
  <c r="O1123" i="2"/>
  <c r="S1123" i="2"/>
  <c r="U1123" i="2"/>
  <c r="X1123" i="2"/>
  <c r="Z1123" i="2"/>
  <c r="D1124" i="2"/>
  <c r="H1124" i="2" s="1"/>
  <c r="K1124" i="2"/>
  <c r="M1124" i="2"/>
  <c r="O1124" i="2"/>
  <c r="S1124" i="2"/>
  <c r="U1124" i="2"/>
  <c r="X1124" i="2"/>
  <c r="Z1124" i="2"/>
  <c r="D1125" i="2"/>
  <c r="H1125" i="2" s="1"/>
  <c r="K1125" i="2"/>
  <c r="M1125" i="2"/>
  <c r="O1125" i="2"/>
  <c r="S1125" i="2"/>
  <c r="U1125" i="2"/>
  <c r="V1125" i="2"/>
  <c r="X1125" i="2"/>
  <c r="Z1125" i="2"/>
  <c r="D1126" i="2"/>
  <c r="H1126" i="2" s="1"/>
  <c r="G1126" i="2" a="1"/>
  <c r="G1126" i="2" s="1"/>
  <c r="K1126" i="2"/>
  <c r="M1126" i="2"/>
  <c r="O1126" i="2"/>
  <c r="S1126" i="2"/>
  <c r="V1126" i="2" s="1"/>
  <c r="U1126" i="2"/>
  <c r="X1126" i="2"/>
  <c r="Z1126" i="2"/>
  <c r="D1127" i="2"/>
  <c r="H1127" i="2" s="1"/>
  <c r="G1127" i="2" a="1"/>
  <c r="G1127" i="2" s="1"/>
  <c r="K1127" i="2"/>
  <c r="M1127" i="2"/>
  <c r="O1127" i="2"/>
  <c r="S1127" i="2"/>
  <c r="U1127" i="2"/>
  <c r="V1127" i="2" s="1"/>
  <c r="X1127" i="2"/>
  <c r="Z1127" i="2"/>
  <c r="D1128" i="2"/>
  <c r="H1128" i="2" s="1"/>
  <c r="K1128" i="2"/>
  <c r="M1128" i="2"/>
  <c r="O1128" i="2"/>
  <c r="S1128" i="2"/>
  <c r="U1128" i="2"/>
  <c r="V1128" i="2" s="1"/>
  <c r="X1128" i="2"/>
  <c r="Z1128" i="2"/>
  <c r="D1129" i="2"/>
  <c r="H1129" i="2" s="1"/>
  <c r="K1129" i="2"/>
  <c r="M1129" i="2"/>
  <c r="O1129" i="2"/>
  <c r="S1129" i="2"/>
  <c r="U1129" i="2"/>
  <c r="V1129" i="2" s="1"/>
  <c r="X1129" i="2"/>
  <c r="Z1129" i="2"/>
  <c r="D1130" i="2"/>
  <c r="K1130" i="2"/>
  <c r="M1130" i="2"/>
  <c r="O1130" i="2"/>
  <c r="S1130" i="2"/>
  <c r="U1130" i="2"/>
  <c r="V1130" i="2" s="1"/>
  <c r="X1130" i="2"/>
  <c r="Z1130" i="2"/>
  <c r="D1131" i="2"/>
  <c r="K1131" i="2"/>
  <c r="M1131" i="2"/>
  <c r="O1131" i="2"/>
  <c r="S1131" i="2"/>
  <c r="U1131" i="2"/>
  <c r="X1131" i="2"/>
  <c r="Z1131" i="2"/>
  <c r="D1132" i="2"/>
  <c r="H1132" i="2" s="1"/>
  <c r="K1132" i="2"/>
  <c r="M1132" i="2"/>
  <c r="O1132" i="2"/>
  <c r="S1132" i="2"/>
  <c r="U1132" i="2"/>
  <c r="X1132" i="2"/>
  <c r="Z1132" i="2"/>
  <c r="D1133" i="2"/>
  <c r="H1133" i="2" s="1"/>
  <c r="K1133" i="2"/>
  <c r="M1133" i="2"/>
  <c r="O1133" i="2"/>
  <c r="S1133" i="2"/>
  <c r="U1133" i="2"/>
  <c r="X1133" i="2"/>
  <c r="Z1133" i="2"/>
  <c r="D1134" i="2"/>
  <c r="H1134" i="2" s="1"/>
  <c r="K1134" i="2"/>
  <c r="M1134" i="2"/>
  <c r="O1134" i="2"/>
  <c r="S1134" i="2"/>
  <c r="U1134" i="2"/>
  <c r="X1134" i="2"/>
  <c r="Z1134" i="2"/>
  <c r="D1135" i="2"/>
  <c r="H1135" i="2" s="1"/>
  <c r="K1135" i="2"/>
  <c r="M1135" i="2"/>
  <c r="O1135" i="2"/>
  <c r="S1135" i="2"/>
  <c r="U1135" i="2"/>
  <c r="X1135" i="2"/>
  <c r="Z1135" i="2"/>
  <c r="D1136" i="2"/>
  <c r="H1136" i="2" s="1"/>
  <c r="K1136" i="2"/>
  <c r="M1136" i="2"/>
  <c r="O1136" i="2"/>
  <c r="S1136" i="2"/>
  <c r="U1136" i="2"/>
  <c r="X1136" i="2"/>
  <c r="Z1136" i="2"/>
  <c r="D1137" i="2"/>
  <c r="H1137" i="2" s="1"/>
  <c r="K1137" i="2"/>
  <c r="M1137" i="2"/>
  <c r="O1137" i="2"/>
  <c r="S1137" i="2"/>
  <c r="U1137" i="2"/>
  <c r="X1137" i="2"/>
  <c r="Z1137" i="2"/>
  <c r="D1138" i="2"/>
  <c r="H1138" i="2" s="1"/>
  <c r="K1138" i="2"/>
  <c r="M1138" i="2"/>
  <c r="O1138" i="2"/>
  <c r="S1138" i="2"/>
  <c r="U1138" i="2"/>
  <c r="X1138" i="2"/>
  <c r="Z1138" i="2"/>
  <c r="D1139" i="2"/>
  <c r="H1139" i="2" s="1"/>
  <c r="K1139" i="2"/>
  <c r="M1139" i="2"/>
  <c r="O1139" i="2"/>
  <c r="S1139" i="2"/>
  <c r="U1139" i="2"/>
  <c r="X1139" i="2"/>
  <c r="Z1139" i="2"/>
  <c r="D1140" i="2"/>
  <c r="H1140" i="2" s="1"/>
  <c r="K1140" i="2"/>
  <c r="M1140" i="2"/>
  <c r="O1140" i="2"/>
  <c r="S1140" i="2"/>
  <c r="U1140" i="2"/>
  <c r="X1140" i="2"/>
  <c r="Z1140" i="2"/>
  <c r="D1141" i="2"/>
  <c r="H1141" i="2" s="1"/>
  <c r="K1141" i="2"/>
  <c r="M1141" i="2"/>
  <c r="O1141" i="2"/>
  <c r="S1141" i="2"/>
  <c r="U1141" i="2"/>
  <c r="X1141" i="2"/>
  <c r="Z1141" i="2"/>
  <c r="D1142" i="2"/>
  <c r="H1142" i="2" s="1"/>
  <c r="K1142" i="2"/>
  <c r="M1142" i="2"/>
  <c r="O1142" i="2"/>
  <c r="S1142" i="2"/>
  <c r="U1142" i="2"/>
  <c r="X1142" i="2"/>
  <c r="Z1142" i="2"/>
  <c r="D1143" i="2"/>
  <c r="H1143" i="2" s="1"/>
  <c r="K1143" i="2"/>
  <c r="M1143" i="2"/>
  <c r="O1143" i="2"/>
  <c r="S1143" i="2"/>
  <c r="U1143" i="2"/>
  <c r="X1143" i="2"/>
  <c r="Z1143" i="2"/>
  <c r="D1144" i="2"/>
  <c r="H1144" i="2" s="1"/>
  <c r="K1144" i="2"/>
  <c r="M1144" i="2"/>
  <c r="O1144" i="2"/>
  <c r="S1144" i="2"/>
  <c r="U1144" i="2"/>
  <c r="X1144" i="2"/>
  <c r="Z1144" i="2"/>
  <c r="D1145" i="2"/>
  <c r="H1145" i="2" s="1"/>
  <c r="K1145" i="2"/>
  <c r="M1145" i="2"/>
  <c r="O1145" i="2"/>
  <c r="S1145" i="2"/>
  <c r="U1145" i="2"/>
  <c r="X1145" i="2"/>
  <c r="Z1145" i="2"/>
  <c r="D1146" i="2"/>
  <c r="H1146" i="2" s="1"/>
  <c r="K1146" i="2"/>
  <c r="M1146" i="2"/>
  <c r="O1146" i="2"/>
  <c r="S1146" i="2"/>
  <c r="U1146" i="2"/>
  <c r="X1146" i="2"/>
  <c r="Z1146" i="2"/>
  <c r="D1147" i="2"/>
  <c r="H1147" i="2" s="1"/>
  <c r="K1147" i="2"/>
  <c r="M1147" i="2"/>
  <c r="O1147" i="2"/>
  <c r="S1147" i="2"/>
  <c r="U1147" i="2"/>
  <c r="X1147" i="2"/>
  <c r="Z1147" i="2"/>
  <c r="D1148" i="2"/>
  <c r="H1148" i="2" s="1"/>
  <c r="K1148" i="2"/>
  <c r="M1148" i="2"/>
  <c r="O1148" i="2"/>
  <c r="S1148" i="2"/>
  <c r="U1148" i="2"/>
  <c r="X1148" i="2"/>
  <c r="Z1148" i="2"/>
  <c r="D1149" i="2"/>
  <c r="H1149" i="2" s="1"/>
  <c r="K1149" i="2"/>
  <c r="M1149" i="2"/>
  <c r="O1149" i="2"/>
  <c r="S1149" i="2"/>
  <c r="U1149" i="2"/>
  <c r="X1149" i="2"/>
  <c r="Z1149" i="2"/>
  <c r="D1150" i="2"/>
  <c r="H1150" i="2" s="1"/>
  <c r="K1150" i="2"/>
  <c r="M1150" i="2"/>
  <c r="O1150" i="2"/>
  <c r="S1150" i="2"/>
  <c r="U1150" i="2"/>
  <c r="X1150" i="2"/>
  <c r="Z1150" i="2"/>
  <c r="D1151" i="2"/>
  <c r="H1151" i="2" s="1"/>
  <c r="K1151" i="2"/>
  <c r="M1151" i="2"/>
  <c r="O1151" i="2"/>
  <c r="S1151" i="2"/>
  <c r="U1151" i="2"/>
  <c r="X1151" i="2"/>
  <c r="Z1151" i="2"/>
  <c r="D1152" i="2"/>
  <c r="H1152" i="2" s="1"/>
  <c r="K1152" i="2"/>
  <c r="M1152" i="2"/>
  <c r="O1152" i="2"/>
  <c r="S1152" i="2"/>
  <c r="U1152" i="2"/>
  <c r="X1152" i="2"/>
  <c r="Z1152" i="2"/>
  <c r="D1153" i="2"/>
  <c r="H1153" i="2" s="1"/>
  <c r="K1153" i="2"/>
  <c r="M1153" i="2"/>
  <c r="O1153" i="2"/>
  <c r="S1153" i="2"/>
  <c r="U1153" i="2"/>
  <c r="X1153" i="2"/>
  <c r="Z1153" i="2"/>
  <c r="D1154" i="2"/>
  <c r="H1154" i="2" s="1"/>
  <c r="K1154" i="2"/>
  <c r="M1154" i="2"/>
  <c r="O1154" i="2"/>
  <c r="S1154" i="2"/>
  <c r="U1154" i="2"/>
  <c r="X1154" i="2"/>
  <c r="Z1154" i="2"/>
  <c r="D1155" i="2"/>
  <c r="H1155" i="2" s="1"/>
  <c r="K1155" i="2"/>
  <c r="M1155" i="2"/>
  <c r="O1155" i="2"/>
  <c r="S1155" i="2"/>
  <c r="U1155" i="2"/>
  <c r="X1155" i="2"/>
  <c r="Z1155" i="2"/>
  <c r="D1156" i="2"/>
  <c r="H1156" i="2" s="1"/>
  <c r="K1156" i="2"/>
  <c r="M1156" i="2"/>
  <c r="O1156" i="2"/>
  <c r="S1156" i="2"/>
  <c r="U1156" i="2"/>
  <c r="X1156" i="2"/>
  <c r="Z1156" i="2"/>
  <c r="D1157" i="2"/>
  <c r="H1157" i="2" s="1"/>
  <c r="K1157" i="2"/>
  <c r="M1157" i="2"/>
  <c r="O1157" i="2"/>
  <c r="S1157" i="2"/>
  <c r="U1157" i="2"/>
  <c r="X1157" i="2"/>
  <c r="Z1157" i="2"/>
  <c r="D1158" i="2"/>
  <c r="H1158" i="2" s="1"/>
  <c r="K1158" i="2"/>
  <c r="M1158" i="2"/>
  <c r="O1158" i="2"/>
  <c r="S1158" i="2"/>
  <c r="U1158" i="2"/>
  <c r="X1158" i="2"/>
  <c r="Z1158" i="2"/>
  <c r="D1159" i="2"/>
  <c r="H1159" i="2" s="1"/>
  <c r="K1159" i="2"/>
  <c r="M1159" i="2"/>
  <c r="O1159" i="2"/>
  <c r="S1159" i="2"/>
  <c r="U1159" i="2"/>
  <c r="X1159" i="2"/>
  <c r="Z1159" i="2"/>
  <c r="D1160" i="2"/>
  <c r="H1160" i="2" s="1"/>
  <c r="K1160" i="2"/>
  <c r="M1160" i="2"/>
  <c r="O1160" i="2"/>
  <c r="S1160" i="2"/>
  <c r="U1160" i="2"/>
  <c r="X1160" i="2"/>
  <c r="Z1160" i="2"/>
  <c r="D1161" i="2"/>
  <c r="H1161" i="2" s="1"/>
  <c r="K1161" i="2"/>
  <c r="M1161" i="2"/>
  <c r="O1161" i="2"/>
  <c r="S1161" i="2"/>
  <c r="U1161" i="2"/>
  <c r="X1161" i="2"/>
  <c r="Z1161" i="2"/>
  <c r="D1162" i="2"/>
  <c r="H1162" i="2" s="1"/>
  <c r="K1162" i="2"/>
  <c r="M1162" i="2"/>
  <c r="O1162" i="2"/>
  <c r="S1162" i="2"/>
  <c r="U1162" i="2"/>
  <c r="X1162" i="2"/>
  <c r="Z1162" i="2"/>
  <c r="D1163" i="2"/>
  <c r="H1163" i="2" s="1"/>
  <c r="K1163" i="2"/>
  <c r="M1163" i="2"/>
  <c r="O1163" i="2"/>
  <c r="S1163" i="2"/>
  <c r="U1163" i="2"/>
  <c r="X1163" i="2"/>
  <c r="Z1163" i="2"/>
  <c r="D1164" i="2"/>
  <c r="H1164" i="2" s="1"/>
  <c r="K1164" i="2"/>
  <c r="M1164" i="2"/>
  <c r="O1164" i="2"/>
  <c r="S1164" i="2"/>
  <c r="U1164" i="2"/>
  <c r="X1164" i="2"/>
  <c r="Z1164" i="2"/>
  <c r="D1165" i="2"/>
  <c r="H1165" i="2" s="1"/>
  <c r="K1165" i="2"/>
  <c r="M1165" i="2"/>
  <c r="O1165" i="2"/>
  <c r="S1165" i="2"/>
  <c r="U1165" i="2"/>
  <c r="X1165" i="2"/>
  <c r="Z1165" i="2"/>
  <c r="D1166" i="2"/>
  <c r="H1166" i="2" s="1"/>
  <c r="K1166" i="2"/>
  <c r="M1166" i="2"/>
  <c r="O1166" i="2"/>
  <c r="S1166" i="2"/>
  <c r="U1166" i="2"/>
  <c r="X1166" i="2"/>
  <c r="Z1166" i="2"/>
  <c r="D1167" i="2"/>
  <c r="H1167" i="2" s="1"/>
  <c r="K1167" i="2"/>
  <c r="M1167" i="2"/>
  <c r="O1167" i="2"/>
  <c r="S1167" i="2"/>
  <c r="U1167" i="2"/>
  <c r="X1167" i="2"/>
  <c r="Z1167" i="2"/>
  <c r="D1168" i="2"/>
  <c r="H1168" i="2" s="1"/>
  <c r="K1168" i="2"/>
  <c r="M1168" i="2"/>
  <c r="O1168" i="2"/>
  <c r="S1168" i="2"/>
  <c r="U1168" i="2"/>
  <c r="X1168" i="2"/>
  <c r="Z1168" i="2"/>
  <c r="D1169" i="2"/>
  <c r="H1169" i="2" s="1"/>
  <c r="K1169" i="2"/>
  <c r="M1169" i="2"/>
  <c r="O1169" i="2"/>
  <c r="S1169" i="2"/>
  <c r="U1169" i="2"/>
  <c r="X1169" i="2"/>
  <c r="Z1169" i="2"/>
  <c r="D1170" i="2"/>
  <c r="H1170" i="2" s="1"/>
  <c r="K1170" i="2"/>
  <c r="M1170" i="2"/>
  <c r="O1170" i="2"/>
  <c r="S1170" i="2"/>
  <c r="U1170" i="2"/>
  <c r="X1170" i="2"/>
  <c r="Z1170" i="2"/>
  <c r="D1171" i="2"/>
  <c r="H1171" i="2" s="1"/>
  <c r="K1171" i="2"/>
  <c r="M1171" i="2"/>
  <c r="O1171" i="2"/>
  <c r="S1171" i="2"/>
  <c r="U1171" i="2"/>
  <c r="X1171" i="2"/>
  <c r="Z1171" i="2"/>
  <c r="D1172" i="2"/>
  <c r="H1172" i="2" s="1"/>
  <c r="K1172" i="2"/>
  <c r="M1172" i="2"/>
  <c r="O1172" i="2"/>
  <c r="S1172" i="2"/>
  <c r="U1172" i="2"/>
  <c r="X1172" i="2"/>
  <c r="Z1172" i="2"/>
  <c r="D1173" i="2"/>
  <c r="H1173" i="2" s="1"/>
  <c r="K1173" i="2"/>
  <c r="M1173" i="2"/>
  <c r="O1173" i="2"/>
  <c r="S1173" i="2"/>
  <c r="U1173" i="2"/>
  <c r="X1173" i="2"/>
  <c r="Z1173" i="2"/>
  <c r="D1174" i="2"/>
  <c r="H1174" i="2" s="1"/>
  <c r="K1174" i="2"/>
  <c r="M1174" i="2"/>
  <c r="O1174" i="2"/>
  <c r="S1174" i="2"/>
  <c r="U1174" i="2"/>
  <c r="X1174" i="2"/>
  <c r="Z1174" i="2"/>
  <c r="D1175" i="2"/>
  <c r="H1175" i="2" s="1"/>
  <c r="K1175" i="2"/>
  <c r="M1175" i="2"/>
  <c r="O1175" i="2"/>
  <c r="S1175" i="2"/>
  <c r="U1175" i="2"/>
  <c r="X1175" i="2"/>
  <c r="Z1175" i="2"/>
  <c r="D1176" i="2"/>
  <c r="H1176" i="2" s="1"/>
  <c r="K1176" i="2"/>
  <c r="M1176" i="2"/>
  <c r="O1176" i="2"/>
  <c r="S1176" i="2"/>
  <c r="U1176" i="2"/>
  <c r="X1176" i="2"/>
  <c r="Z1176" i="2"/>
  <c r="D1177" i="2"/>
  <c r="H1177" i="2" s="1"/>
  <c r="K1177" i="2"/>
  <c r="M1177" i="2"/>
  <c r="O1177" i="2"/>
  <c r="S1177" i="2"/>
  <c r="U1177" i="2"/>
  <c r="X1177" i="2"/>
  <c r="Z1177" i="2"/>
  <c r="D1178" i="2"/>
  <c r="H1178" i="2" s="1"/>
  <c r="K1178" i="2"/>
  <c r="M1178" i="2"/>
  <c r="O1178" i="2"/>
  <c r="S1178" i="2"/>
  <c r="U1178" i="2"/>
  <c r="X1178" i="2"/>
  <c r="Z1178" i="2"/>
  <c r="D1179" i="2"/>
  <c r="H1179" i="2" s="1"/>
  <c r="K1179" i="2"/>
  <c r="M1179" i="2"/>
  <c r="O1179" i="2"/>
  <c r="S1179" i="2"/>
  <c r="U1179" i="2"/>
  <c r="X1179" i="2"/>
  <c r="Z1179" i="2"/>
  <c r="D1180" i="2"/>
  <c r="H1180" i="2" s="1"/>
  <c r="K1180" i="2"/>
  <c r="M1180" i="2"/>
  <c r="O1180" i="2"/>
  <c r="S1180" i="2"/>
  <c r="U1180" i="2"/>
  <c r="X1180" i="2"/>
  <c r="Z1180" i="2"/>
  <c r="D1181" i="2"/>
  <c r="H1181" i="2" s="1"/>
  <c r="K1181" i="2"/>
  <c r="M1181" i="2"/>
  <c r="O1181" i="2"/>
  <c r="S1181" i="2"/>
  <c r="U1181" i="2"/>
  <c r="X1181" i="2"/>
  <c r="Z1181" i="2"/>
  <c r="D1182" i="2"/>
  <c r="H1182" i="2" s="1"/>
  <c r="K1182" i="2"/>
  <c r="M1182" i="2"/>
  <c r="O1182" i="2"/>
  <c r="S1182" i="2"/>
  <c r="U1182" i="2"/>
  <c r="X1182" i="2"/>
  <c r="Z1182" i="2"/>
  <c r="D1183" i="2"/>
  <c r="H1183" i="2" s="1"/>
  <c r="K1183" i="2"/>
  <c r="M1183" i="2"/>
  <c r="O1183" i="2"/>
  <c r="S1183" i="2"/>
  <c r="U1183" i="2"/>
  <c r="X1183" i="2"/>
  <c r="Z1183" i="2"/>
  <c r="D1184" i="2"/>
  <c r="H1184" i="2" s="1"/>
  <c r="K1184" i="2"/>
  <c r="M1184" i="2"/>
  <c r="O1184" i="2"/>
  <c r="S1184" i="2"/>
  <c r="U1184" i="2"/>
  <c r="X1184" i="2"/>
  <c r="Z1184" i="2"/>
  <c r="D1185" i="2"/>
  <c r="H1185" i="2" s="1"/>
  <c r="K1185" i="2"/>
  <c r="M1185" i="2"/>
  <c r="O1185" i="2"/>
  <c r="S1185" i="2"/>
  <c r="U1185" i="2"/>
  <c r="X1185" i="2"/>
  <c r="Z1185" i="2"/>
  <c r="D1186" i="2"/>
  <c r="H1186" i="2" s="1"/>
  <c r="K1186" i="2"/>
  <c r="M1186" i="2"/>
  <c r="O1186" i="2"/>
  <c r="S1186" i="2"/>
  <c r="U1186" i="2"/>
  <c r="X1186" i="2"/>
  <c r="Z1186" i="2"/>
  <c r="D1187" i="2"/>
  <c r="H1187" i="2" s="1"/>
  <c r="K1187" i="2"/>
  <c r="M1187" i="2"/>
  <c r="O1187" i="2"/>
  <c r="S1187" i="2"/>
  <c r="U1187" i="2"/>
  <c r="X1187" i="2"/>
  <c r="Z1187" i="2"/>
  <c r="D1188" i="2"/>
  <c r="H1188" i="2" s="1"/>
  <c r="K1188" i="2"/>
  <c r="M1188" i="2"/>
  <c r="O1188" i="2"/>
  <c r="S1188" i="2"/>
  <c r="U1188" i="2"/>
  <c r="X1188" i="2"/>
  <c r="Z1188" i="2"/>
  <c r="D1189" i="2"/>
  <c r="H1189" i="2" s="1"/>
  <c r="K1189" i="2"/>
  <c r="M1189" i="2"/>
  <c r="O1189" i="2"/>
  <c r="S1189" i="2"/>
  <c r="U1189" i="2"/>
  <c r="X1189" i="2"/>
  <c r="Z1189" i="2"/>
  <c r="D1190" i="2"/>
  <c r="H1190" i="2" s="1"/>
  <c r="K1190" i="2"/>
  <c r="M1190" i="2"/>
  <c r="O1190" i="2"/>
  <c r="S1190" i="2"/>
  <c r="U1190" i="2"/>
  <c r="X1190" i="2"/>
  <c r="Z1190" i="2"/>
  <c r="D1191" i="2"/>
  <c r="H1191" i="2" s="1"/>
  <c r="K1191" i="2"/>
  <c r="M1191" i="2"/>
  <c r="O1191" i="2"/>
  <c r="S1191" i="2"/>
  <c r="U1191" i="2"/>
  <c r="X1191" i="2"/>
  <c r="Z1191" i="2"/>
  <c r="D1192" i="2"/>
  <c r="H1192" i="2" s="1"/>
  <c r="K1192" i="2"/>
  <c r="M1192" i="2"/>
  <c r="O1192" i="2"/>
  <c r="S1192" i="2"/>
  <c r="U1192" i="2"/>
  <c r="X1192" i="2"/>
  <c r="Z1192" i="2"/>
  <c r="D1193" i="2"/>
  <c r="H1193" i="2" s="1"/>
  <c r="K1193" i="2"/>
  <c r="M1193" i="2"/>
  <c r="O1193" i="2"/>
  <c r="S1193" i="2"/>
  <c r="U1193" i="2"/>
  <c r="X1193" i="2"/>
  <c r="Z1193" i="2"/>
  <c r="D1194" i="2"/>
  <c r="H1194" i="2" s="1"/>
  <c r="K1194" i="2"/>
  <c r="M1194" i="2"/>
  <c r="O1194" i="2"/>
  <c r="S1194" i="2"/>
  <c r="U1194" i="2"/>
  <c r="X1194" i="2"/>
  <c r="Z1194" i="2"/>
  <c r="D1195" i="2"/>
  <c r="H1195" i="2" s="1"/>
  <c r="K1195" i="2"/>
  <c r="M1195" i="2"/>
  <c r="O1195" i="2"/>
  <c r="S1195" i="2"/>
  <c r="U1195" i="2"/>
  <c r="X1195" i="2"/>
  <c r="Z1195" i="2"/>
  <c r="D1196" i="2"/>
  <c r="H1196" i="2" s="1"/>
  <c r="K1196" i="2"/>
  <c r="M1196" i="2"/>
  <c r="O1196" i="2"/>
  <c r="S1196" i="2"/>
  <c r="U1196" i="2"/>
  <c r="X1196" i="2"/>
  <c r="Z1196" i="2"/>
  <c r="D1197" i="2"/>
  <c r="H1197" i="2" s="1"/>
  <c r="K1197" i="2"/>
  <c r="M1197" i="2"/>
  <c r="O1197" i="2"/>
  <c r="S1197" i="2"/>
  <c r="U1197" i="2"/>
  <c r="X1197" i="2"/>
  <c r="Z1197" i="2"/>
  <c r="D1198" i="2"/>
  <c r="H1198" i="2" s="1"/>
  <c r="K1198" i="2"/>
  <c r="M1198" i="2"/>
  <c r="O1198" i="2"/>
  <c r="S1198" i="2"/>
  <c r="U1198" i="2"/>
  <c r="X1198" i="2"/>
  <c r="Z1198" i="2"/>
  <c r="D1199" i="2"/>
  <c r="H1199" i="2" s="1"/>
  <c r="K1199" i="2"/>
  <c r="M1199" i="2"/>
  <c r="O1199" i="2"/>
  <c r="S1199" i="2"/>
  <c r="U1199" i="2"/>
  <c r="X1199" i="2"/>
  <c r="Z1199" i="2"/>
  <c r="D1200" i="2"/>
  <c r="H1200" i="2" s="1"/>
  <c r="K1200" i="2"/>
  <c r="M1200" i="2"/>
  <c r="O1200" i="2"/>
  <c r="S1200" i="2"/>
  <c r="U1200" i="2"/>
  <c r="X1200" i="2"/>
  <c r="Z1200" i="2"/>
  <c r="D1201" i="2"/>
  <c r="H1201" i="2" s="1"/>
  <c r="K1201" i="2"/>
  <c r="M1201" i="2"/>
  <c r="O1201" i="2"/>
  <c r="S1201" i="2"/>
  <c r="U1201" i="2"/>
  <c r="X1201" i="2"/>
  <c r="Z1201" i="2"/>
  <c r="D1202" i="2"/>
  <c r="H1202" i="2" s="1"/>
  <c r="K1202" i="2"/>
  <c r="M1202" i="2"/>
  <c r="O1202" i="2"/>
  <c r="S1202" i="2"/>
  <c r="U1202" i="2"/>
  <c r="X1202" i="2"/>
  <c r="Z1202" i="2"/>
  <c r="D1203" i="2"/>
  <c r="H1203" i="2" s="1"/>
  <c r="K1203" i="2"/>
  <c r="M1203" i="2"/>
  <c r="O1203" i="2"/>
  <c r="S1203" i="2"/>
  <c r="U1203" i="2"/>
  <c r="X1203" i="2"/>
  <c r="Z1203" i="2"/>
  <c r="D1204" i="2"/>
  <c r="H1204" i="2" s="1"/>
  <c r="K1204" i="2"/>
  <c r="M1204" i="2"/>
  <c r="O1204" i="2"/>
  <c r="S1204" i="2"/>
  <c r="U1204" i="2"/>
  <c r="X1204" i="2"/>
  <c r="Z1204" i="2"/>
  <c r="D1205" i="2"/>
  <c r="H1205" i="2" s="1"/>
  <c r="K1205" i="2"/>
  <c r="M1205" i="2"/>
  <c r="O1205" i="2"/>
  <c r="S1205" i="2"/>
  <c r="U1205" i="2"/>
  <c r="X1205" i="2"/>
  <c r="Z1205" i="2"/>
  <c r="D1206" i="2"/>
  <c r="H1206" i="2" s="1"/>
  <c r="K1206" i="2"/>
  <c r="M1206" i="2"/>
  <c r="O1206" i="2"/>
  <c r="S1206" i="2"/>
  <c r="U1206" i="2"/>
  <c r="X1206" i="2"/>
  <c r="Z1206" i="2"/>
  <c r="D1207" i="2"/>
  <c r="H1207" i="2" s="1"/>
  <c r="K1207" i="2"/>
  <c r="M1207" i="2"/>
  <c r="O1207" i="2"/>
  <c r="S1207" i="2"/>
  <c r="U1207" i="2"/>
  <c r="X1207" i="2"/>
  <c r="Z1207" i="2"/>
  <c r="D1208" i="2"/>
  <c r="H1208" i="2" s="1"/>
  <c r="K1208" i="2"/>
  <c r="M1208" i="2"/>
  <c r="O1208" i="2"/>
  <c r="S1208" i="2"/>
  <c r="U1208" i="2"/>
  <c r="X1208" i="2"/>
  <c r="Z1208" i="2"/>
  <c r="D1209" i="2"/>
  <c r="H1209" i="2" s="1"/>
  <c r="K1209" i="2"/>
  <c r="M1209" i="2"/>
  <c r="O1209" i="2"/>
  <c r="S1209" i="2"/>
  <c r="U1209" i="2"/>
  <c r="X1209" i="2"/>
  <c r="Z1209" i="2"/>
  <c r="D1210" i="2"/>
  <c r="H1210" i="2" s="1"/>
  <c r="K1210" i="2"/>
  <c r="M1210" i="2"/>
  <c r="O1210" i="2"/>
  <c r="S1210" i="2"/>
  <c r="U1210" i="2"/>
  <c r="X1210" i="2"/>
  <c r="Z1210" i="2"/>
  <c r="D1211" i="2"/>
  <c r="H1211" i="2" s="1"/>
  <c r="K1211" i="2"/>
  <c r="M1211" i="2"/>
  <c r="O1211" i="2"/>
  <c r="S1211" i="2"/>
  <c r="U1211" i="2"/>
  <c r="X1211" i="2"/>
  <c r="Z1211" i="2"/>
  <c r="D1212" i="2"/>
  <c r="H1212" i="2" s="1"/>
  <c r="K1212" i="2"/>
  <c r="M1212" i="2"/>
  <c r="O1212" i="2"/>
  <c r="S1212" i="2"/>
  <c r="U1212" i="2"/>
  <c r="X1212" i="2"/>
  <c r="Z1212" i="2"/>
  <c r="D1213" i="2"/>
  <c r="H1213" i="2" s="1"/>
  <c r="K1213" i="2"/>
  <c r="M1213" i="2"/>
  <c r="O1213" i="2"/>
  <c r="S1213" i="2"/>
  <c r="U1213" i="2"/>
  <c r="X1213" i="2"/>
  <c r="Z1213" i="2"/>
  <c r="D1214" i="2"/>
  <c r="H1214" i="2" s="1"/>
  <c r="K1214" i="2"/>
  <c r="M1214" i="2"/>
  <c r="O1214" i="2"/>
  <c r="S1214" i="2"/>
  <c r="U1214" i="2"/>
  <c r="V1214" i="2" s="1"/>
  <c r="X1214" i="2"/>
  <c r="Z1214" i="2"/>
  <c r="D1215" i="2"/>
  <c r="H1215" i="2" s="1"/>
  <c r="K1215" i="2"/>
  <c r="M1215" i="2"/>
  <c r="O1215" i="2"/>
  <c r="S1215" i="2"/>
  <c r="U1215" i="2"/>
  <c r="V1215" i="2" s="1"/>
  <c r="X1215" i="2"/>
  <c r="Z1215" i="2"/>
  <c r="D1216" i="2"/>
  <c r="H1216" i="2" s="1"/>
  <c r="K1216" i="2"/>
  <c r="M1216" i="2"/>
  <c r="O1216" i="2"/>
  <c r="S1216" i="2"/>
  <c r="U1216" i="2"/>
  <c r="V1216" i="2" s="1"/>
  <c r="X1216" i="2"/>
  <c r="Z1216" i="2"/>
  <c r="D1217" i="2"/>
  <c r="H1217" i="2" s="1"/>
  <c r="K1217" i="2"/>
  <c r="M1217" i="2"/>
  <c r="O1217" i="2"/>
  <c r="S1217" i="2"/>
  <c r="U1217" i="2"/>
  <c r="V1217" i="2" s="1"/>
  <c r="X1217" i="2"/>
  <c r="Z1217" i="2"/>
  <c r="D1218" i="2"/>
  <c r="H1218" i="2" s="1"/>
  <c r="K1218" i="2"/>
  <c r="M1218" i="2"/>
  <c r="O1218" i="2"/>
  <c r="S1218" i="2"/>
  <c r="U1218" i="2"/>
  <c r="V1218" i="2" s="1"/>
  <c r="X1218" i="2"/>
  <c r="Z1218" i="2"/>
  <c r="D1219" i="2"/>
  <c r="H1219" i="2" s="1"/>
  <c r="K1219" i="2"/>
  <c r="M1219" i="2"/>
  <c r="O1219" i="2"/>
  <c r="S1219" i="2"/>
  <c r="U1219" i="2"/>
  <c r="V1219" i="2" s="1"/>
  <c r="X1219" i="2"/>
  <c r="Z1219" i="2"/>
  <c r="D1220" i="2"/>
  <c r="H1220" i="2" s="1"/>
  <c r="K1220" i="2"/>
  <c r="M1220" i="2"/>
  <c r="O1220" i="2"/>
  <c r="S1220" i="2"/>
  <c r="U1220" i="2"/>
  <c r="V1220" i="2" s="1"/>
  <c r="X1220" i="2"/>
  <c r="Z1220" i="2"/>
  <c r="D1221" i="2"/>
  <c r="H1221" i="2" s="1"/>
  <c r="K1221" i="2"/>
  <c r="M1221" i="2"/>
  <c r="O1221" i="2"/>
  <c r="S1221" i="2"/>
  <c r="U1221" i="2"/>
  <c r="V1221" i="2" s="1"/>
  <c r="X1221" i="2"/>
  <c r="Z1221" i="2"/>
  <c r="D1222" i="2"/>
  <c r="H1222" i="2" s="1"/>
  <c r="K1222" i="2"/>
  <c r="M1222" i="2"/>
  <c r="O1222" i="2"/>
  <c r="S1222" i="2"/>
  <c r="U1222" i="2"/>
  <c r="V1222" i="2" s="1"/>
  <c r="X1222" i="2"/>
  <c r="Z1222" i="2"/>
  <c r="D1223" i="2"/>
  <c r="H1223" i="2" s="1"/>
  <c r="K1223" i="2"/>
  <c r="M1223" i="2"/>
  <c r="O1223" i="2"/>
  <c r="S1223" i="2"/>
  <c r="U1223" i="2"/>
  <c r="V1223" i="2" s="1"/>
  <c r="X1223" i="2"/>
  <c r="Z1223" i="2"/>
  <c r="D1224" i="2"/>
  <c r="H1224" i="2" s="1"/>
  <c r="K1224" i="2"/>
  <c r="M1224" i="2"/>
  <c r="O1224" i="2"/>
  <c r="S1224" i="2"/>
  <c r="U1224" i="2"/>
  <c r="V1224" i="2" s="1"/>
  <c r="X1224" i="2"/>
  <c r="Z1224" i="2"/>
  <c r="D1225" i="2"/>
  <c r="H1225" i="2" s="1"/>
  <c r="K1225" i="2"/>
  <c r="M1225" i="2"/>
  <c r="O1225" i="2"/>
  <c r="S1225" i="2"/>
  <c r="U1225" i="2"/>
  <c r="V1225" i="2" s="1"/>
  <c r="X1225" i="2"/>
  <c r="Z1225" i="2"/>
  <c r="D1226" i="2"/>
  <c r="H1226" i="2" s="1"/>
  <c r="K1226" i="2"/>
  <c r="M1226" i="2"/>
  <c r="O1226" i="2"/>
  <c r="S1226" i="2"/>
  <c r="U1226" i="2"/>
  <c r="V1226" i="2" s="1"/>
  <c r="X1226" i="2"/>
  <c r="Z1226" i="2"/>
  <c r="D1227" i="2"/>
  <c r="H1227" i="2" s="1"/>
  <c r="K1227" i="2"/>
  <c r="M1227" i="2"/>
  <c r="O1227" i="2"/>
  <c r="S1227" i="2"/>
  <c r="U1227" i="2"/>
  <c r="V1227" i="2" s="1"/>
  <c r="X1227" i="2"/>
  <c r="Z1227" i="2"/>
  <c r="D1228" i="2"/>
  <c r="H1228" i="2" s="1"/>
  <c r="K1228" i="2"/>
  <c r="M1228" i="2"/>
  <c r="O1228" i="2"/>
  <c r="S1228" i="2"/>
  <c r="U1228" i="2"/>
  <c r="V1228" i="2" s="1"/>
  <c r="X1228" i="2"/>
  <c r="Z1228" i="2"/>
  <c r="D1229" i="2"/>
  <c r="H1229" i="2" s="1"/>
  <c r="K1229" i="2"/>
  <c r="M1229" i="2"/>
  <c r="O1229" i="2"/>
  <c r="S1229" i="2"/>
  <c r="U1229" i="2"/>
  <c r="V1229" i="2" s="1"/>
  <c r="X1229" i="2"/>
  <c r="Z1229" i="2"/>
  <c r="D1230" i="2"/>
  <c r="H1230" i="2" s="1"/>
  <c r="K1230" i="2"/>
  <c r="M1230" i="2"/>
  <c r="O1230" i="2"/>
  <c r="S1230" i="2"/>
  <c r="U1230" i="2"/>
  <c r="V1230" i="2" s="1"/>
  <c r="X1230" i="2"/>
  <c r="Z1230" i="2"/>
  <c r="D1231" i="2"/>
  <c r="H1231" i="2" s="1"/>
  <c r="K1231" i="2"/>
  <c r="M1231" i="2"/>
  <c r="O1231" i="2"/>
  <c r="S1231" i="2"/>
  <c r="U1231" i="2"/>
  <c r="V1231" i="2" s="1"/>
  <c r="X1231" i="2"/>
  <c r="Z1231" i="2"/>
  <c r="D1232" i="2"/>
  <c r="H1232" i="2" s="1"/>
  <c r="K1232" i="2"/>
  <c r="M1232" i="2"/>
  <c r="O1232" i="2"/>
  <c r="S1232" i="2"/>
  <c r="U1232" i="2"/>
  <c r="V1232" i="2" s="1"/>
  <c r="X1232" i="2"/>
  <c r="Z1232" i="2"/>
  <c r="D1233" i="2"/>
  <c r="H1233" i="2" s="1"/>
  <c r="K1233" i="2"/>
  <c r="M1233" i="2"/>
  <c r="O1233" i="2"/>
  <c r="S1233" i="2"/>
  <c r="U1233" i="2"/>
  <c r="V1233" i="2" s="1"/>
  <c r="X1233" i="2"/>
  <c r="Z1233" i="2"/>
  <c r="D1234" i="2"/>
  <c r="H1234" i="2" s="1"/>
  <c r="K1234" i="2"/>
  <c r="M1234" i="2"/>
  <c r="O1234" i="2"/>
  <c r="S1234" i="2"/>
  <c r="U1234" i="2"/>
  <c r="V1234" i="2" s="1"/>
  <c r="X1234" i="2"/>
  <c r="Z1234" i="2"/>
  <c r="D1235" i="2"/>
  <c r="H1235" i="2" s="1"/>
  <c r="K1235" i="2"/>
  <c r="M1235" i="2"/>
  <c r="O1235" i="2"/>
  <c r="S1235" i="2"/>
  <c r="U1235" i="2"/>
  <c r="V1235" i="2" s="1"/>
  <c r="X1235" i="2"/>
  <c r="Z1235" i="2"/>
  <c r="D1236" i="2"/>
  <c r="H1236" i="2" s="1"/>
  <c r="K1236" i="2"/>
  <c r="M1236" i="2"/>
  <c r="O1236" i="2"/>
  <c r="S1236" i="2"/>
  <c r="U1236" i="2"/>
  <c r="V1236" i="2" s="1"/>
  <c r="X1236" i="2"/>
  <c r="Z1236" i="2"/>
  <c r="D1237" i="2"/>
  <c r="H1237" i="2" s="1"/>
  <c r="K1237" i="2"/>
  <c r="M1237" i="2"/>
  <c r="O1237" i="2"/>
  <c r="S1237" i="2"/>
  <c r="U1237" i="2"/>
  <c r="V1237" i="2" s="1"/>
  <c r="X1237" i="2"/>
  <c r="Z1237" i="2"/>
  <c r="D1238" i="2"/>
  <c r="H1238" i="2" s="1"/>
  <c r="K1238" i="2"/>
  <c r="M1238" i="2"/>
  <c r="O1238" i="2"/>
  <c r="S1238" i="2"/>
  <c r="U1238" i="2"/>
  <c r="V1238" i="2" s="1"/>
  <c r="X1238" i="2"/>
  <c r="Z1238" i="2"/>
  <c r="D1239" i="2"/>
  <c r="H1239" i="2" s="1"/>
  <c r="K1239" i="2"/>
  <c r="M1239" i="2"/>
  <c r="O1239" i="2"/>
  <c r="S1239" i="2"/>
  <c r="U1239" i="2"/>
  <c r="V1239" i="2" s="1"/>
  <c r="X1239" i="2"/>
  <c r="Z1239" i="2"/>
  <c r="D1240" i="2"/>
  <c r="H1240" i="2" s="1"/>
  <c r="K1240" i="2"/>
  <c r="M1240" i="2"/>
  <c r="O1240" i="2"/>
  <c r="S1240" i="2"/>
  <c r="U1240" i="2"/>
  <c r="V1240" i="2" s="1"/>
  <c r="X1240" i="2"/>
  <c r="Z1240" i="2"/>
  <c r="D1241" i="2"/>
  <c r="H1241" i="2" s="1"/>
  <c r="K1241" i="2"/>
  <c r="M1241" i="2"/>
  <c r="O1241" i="2"/>
  <c r="S1241" i="2"/>
  <c r="U1241" i="2"/>
  <c r="V1241" i="2" s="1"/>
  <c r="X1241" i="2"/>
  <c r="Z1241" i="2"/>
  <c r="D1242" i="2"/>
  <c r="H1242" i="2" s="1"/>
  <c r="K1242" i="2"/>
  <c r="M1242" i="2"/>
  <c r="O1242" i="2"/>
  <c r="S1242" i="2"/>
  <c r="U1242" i="2"/>
  <c r="V1242" i="2" s="1"/>
  <c r="X1242" i="2"/>
  <c r="Z1242" i="2"/>
  <c r="D1243" i="2"/>
  <c r="H1243" i="2" s="1"/>
  <c r="K1243" i="2"/>
  <c r="M1243" i="2"/>
  <c r="O1243" i="2"/>
  <c r="S1243" i="2"/>
  <c r="U1243" i="2"/>
  <c r="V1243" i="2" s="1"/>
  <c r="X1243" i="2"/>
  <c r="Z1243" i="2"/>
  <c r="D1244" i="2"/>
  <c r="H1244" i="2" s="1"/>
  <c r="K1244" i="2"/>
  <c r="M1244" i="2"/>
  <c r="O1244" i="2"/>
  <c r="S1244" i="2"/>
  <c r="U1244" i="2"/>
  <c r="V1244" i="2" s="1"/>
  <c r="X1244" i="2"/>
  <c r="Z1244" i="2"/>
  <c r="D1245" i="2"/>
  <c r="H1245" i="2" s="1"/>
  <c r="K1245" i="2"/>
  <c r="M1245" i="2"/>
  <c r="O1245" i="2"/>
  <c r="S1245" i="2"/>
  <c r="U1245" i="2"/>
  <c r="V1245" i="2" s="1"/>
  <c r="X1245" i="2"/>
  <c r="Z1245" i="2"/>
  <c r="D1246" i="2"/>
  <c r="H1246" i="2" s="1"/>
  <c r="K1246" i="2"/>
  <c r="M1246" i="2"/>
  <c r="O1246" i="2"/>
  <c r="S1246" i="2"/>
  <c r="U1246" i="2"/>
  <c r="V1246" i="2" s="1"/>
  <c r="X1246" i="2"/>
  <c r="Z1246" i="2"/>
  <c r="D1247" i="2"/>
  <c r="H1247" i="2" s="1"/>
  <c r="K1247" i="2"/>
  <c r="M1247" i="2"/>
  <c r="O1247" i="2"/>
  <c r="S1247" i="2"/>
  <c r="U1247" i="2"/>
  <c r="V1247" i="2" s="1"/>
  <c r="X1247" i="2"/>
  <c r="Z1247" i="2"/>
  <c r="D1248" i="2"/>
  <c r="H1248" i="2" s="1"/>
  <c r="K1248" i="2"/>
  <c r="M1248" i="2"/>
  <c r="O1248" i="2"/>
  <c r="S1248" i="2"/>
  <c r="U1248" i="2"/>
  <c r="V1248" i="2" s="1"/>
  <c r="X1248" i="2"/>
  <c r="Z1248" i="2"/>
  <c r="D1249" i="2"/>
  <c r="H1249" i="2" s="1"/>
  <c r="K1249" i="2"/>
  <c r="M1249" i="2"/>
  <c r="O1249" i="2"/>
  <c r="S1249" i="2"/>
  <c r="U1249" i="2"/>
  <c r="V1249" i="2" s="1"/>
  <c r="X1249" i="2"/>
  <c r="Z1249" i="2"/>
  <c r="D1250" i="2"/>
  <c r="H1250" i="2" s="1"/>
  <c r="K1250" i="2"/>
  <c r="M1250" i="2"/>
  <c r="O1250" i="2"/>
  <c r="S1250" i="2"/>
  <c r="U1250" i="2"/>
  <c r="V1250" i="2" s="1"/>
  <c r="X1250" i="2"/>
  <c r="Z1250" i="2"/>
  <c r="D1251" i="2"/>
  <c r="H1251" i="2" s="1"/>
  <c r="K1251" i="2"/>
  <c r="M1251" i="2"/>
  <c r="O1251" i="2"/>
  <c r="S1251" i="2"/>
  <c r="U1251" i="2"/>
  <c r="V1251" i="2" s="1"/>
  <c r="X1251" i="2"/>
  <c r="Z1251" i="2"/>
  <c r="D1252" i="2"/>
  <c r="H1252" i="2" s="1"/>
  <c r="K1252" i="2"/>
  <c r="M1252" i="2"/>
  <c r="O1252" i="2"/>
  <c r="S1252" i="2"/>
  <c r="U1252" i="2"/>
  <c r="V1252" i="2" s="1"/>
  <c r="X1252" i="2"/>
  <c r="Z1252" i="2"/>
  <c r="D1253" i="2"/>
  <c r="H1253" i="2" s="1"/>
  <c r="K1253" i="2"/>
  <c r="M1253" i="2"/>
  <c r="O1253" i="2"/>
  <c r="S1253" i="2"/>
  <c r="U1253" i="2"/>
  <c r="V1253" i="2" s="1"/>
  <c r="X1253" i="2"/>
  <c r="Z1253" i="2"/>
  <c r="D1254" i="2"/>
  <c r="H1254" i="2" s="1"/>
  <c r="K1254" i="2"/>
  <c r="M1254" i="2"/>
  <c r="O1254" i="2"/>
  <c r="S1254" i="2"/>
  <c r="U1254" i="2"/>
  <c r="V1254" i="2" s="1"/>
  <c r="X1254" i="2"/>
  <c r="Z1254" i="2"/>
  <c r="D1255" i="2"/>
  <c r="H1255" i="2" s="1"/>
  <c r="K1255" i="2"/>
  <c r="M1255" i="2"/>
  <c r="O1255" i="2"/>
  <c r="S1255" i="2"/>
  <c r="U1255" i="2"/>
  <c r="V1255" i="2" s="1"/>
  <c r="X1255" i="2"/>
  <c r="Z1255" i="2"/>
  <c r="D1256" i="2"/>
  <c r="H1256" i="2" s="1"/>
  <c r="K1256" i="2"/>
  <c r="M1256" i="2"/>
  <c r="O1256" i="2"/>
  <c r="S1256" i="2"/>
  <c r="U1256" i="2"/>
  <c r="V1256" i="2" s="1"/>
  <c r="X1256" i="2"/>
  <c r="Z1256" i="2"/>
  <c r="D1257" i="2"/>
  <c r="H1257" i="2" s="1"/>
  <c r="K1257" i="2"/>
  <c r="M1257" i="2"/>
  <c r="O1257" i="2"/>
  <c r="S1257" i="2"/>
  <c r="U1257" i="2"/>
  <c r="V1257" i="2" s="1"/>
  <c r="X1257" i="2"/>
  <c r="Z1257" i="2"/>
  <c r="D1258" i="2"/>
  <c r="H1258" i="2" s="1"/>
  <c r="K1258" i="2"/>
  <c r="M1258" i="2"/>
  <c r="O1258" i="2"/>
  <c r="S1258" i="2"/>
  <c r="U1258" i="2"/>
  <c r="V1258" i="2" s="1"/>
  <c r="X1258" i="2"/>
  <c r="Z1258" i="2"/>
  <c r="D1259" i="2"/>
  <c r="H1259" i="2" s="1"/>
  <c r="K1259" i="2"/>
  <c r="M1259" i="2"/>
  <c r="O1259" i="2"/>
  <c r="S1259" i="2"/>
  <c r="U1259" i="2"/>
  <c r="V1259" i="2" s="1"/>
  <c r="X1259" i="2"/>
  <c r="Z1259" i="2"/>
  <c r="D1260" i="2"/>
  <c r="H1260" i="2" s="1"/>
  <c r="K1260" i="2"/>
  <c r="M1260" i="2"/>
  <c r="O1260" i="2"/>
  <c r="S1260" i="2"/>
  <c r="U1260" i="2"/>
  <c r="V1260" i="2" s="1"/>
  <c r="X1260" i="2"/>
  <c r="Z1260" i="2"/>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2" i="8"/>
  <c r="C1470" i="8" s="1"/>
  <c r="C1471" i="8" s="1"/>
  <c r="Y1466" i="8"/>
  <c r="W1466" i="8"/>
  <c r="T1466" i="8"/>
  <c r="R1466" i="8"/>
  <c r="N1466" i="8"/>
  <c r="L1466" i="8"/>
  <c r="J1466" i="8"/>
  <c r="E1466" i="8"/>
  <c r="G1466" i="8" s="1"/>
  <c r="Y1465" i="8"/>
  <c r="W1465" i="8"/>
  <c r="T1465" i="8"/>
  <c r="R1465" i="8"/>
  <c r="N1465" i="8"/>
  <c r="L1465" i="8"/>
  <c r="J1465" i="8"/>
  <c r="E1465" i="8"/>
  <c r="G1465" i="8" s="1"/>
  <c r="Y1464" i="8"/>
  <c r="W1464" i="8"/>
  <c r="T1464" i="8"/>
  <c r="R1464" i="8"/>
  <c r="N1464" i="8"/>
  <c r="L1464" i="8"/>
  <c r="J1464" i="8"/>
  <c r="E1464" i="8"/>
  <c r="G1464" i="8" s="1"/>
  <c r="Y1463" i="8"/>
  <c r="W1463" i="8"/>
  <c r="T1463" i="8"/>
  <c r="U1463" i="8" s="1"/>
  <c r="R1463" i="8"/>
  <c r="N1463" i="8"/>
  <c r="L1463" i="8"/>
  <c r="J1463" i="8"/>
  <c r="E1463" i="8"/>
  <c r="Y1462" i="8"/>
  <c r="W1462" i="8"/>
  <c r="T1462" i="8"/>
  <c r="R1462" i="8"/>
  <c r="N1462" i="8"/>
  <c r="L1462" i="8"/>
  <c r="J1462" i="8"/>
  <c r="E1462" i="8"/>
  <c r="G1462" i="8" s="1"/>
  <c r="Y1461" i="8"/>
  <c r="W1461" i="8"/>
  <c r="T1461" i="8"/>
  <c r="R1461" i="8"/>
  <c r="N1461" i="8"/>
  <c r="L1461" i="8"/>
  <c r="J1461" i="8"/>
  <c r="E1461" i="8"/>
  <c r="G1461" i="8" s="1"/>
  <c r="Y1460" i="8"/>
  <c r="W1460" i="8"/>
  <c r="T1460" i="8"/>
  <c r="R1460" i="8"/>
  <c r="N1460" i="8"/>
  <c r="L1460" i="8"/>
  <c r="J1460" i="8"/>
  <c r="E1460" i="8"/>
  <c r="G1460" i="8" s="1"/>
  <c r="Y1459" i="8"/>
  <c r="W1459" i="8"/>
  <c r="T1459" i="8"/>
  <c r="R1459" i="8"/>
  <c r="N1459" i="8"/>
  <c r="L1459" i="8"/>
  <c r="J1459" i="8"/>
  <c r="E1459" i="8"/>
  <c r="Y1458" i="8"/>
  <c r="W1458" i="8"/>
  <c r="T1458" i="8"/>
  <c r="R1458" i="8"/>
  <c r="N1458" i="8"/>
  <c r="L1458" i="8"/>
  <c r="J1458" i="8"/>
  <c r="E1458" i="8"/>
  <c r="G1458" i="8" s="1"/>
  <c r="Y1457" i="8"/>
  <c r="W1457" i="8"/>
  <c r="T1457" i="8"/>
  <c r="R1457" i="8"/>
  <c r="N1457" i="8"/>
  <c r="L1457" i="8"/>
  <c r="J1457" i="8"/>
  <c r="E1457" i="8"/>
  <c r="G1457" i="8" s="1"/>
  <c r="Y1456" i="8"/>
  <c r="W1456" i="8"/>
  <c r="T1456" i="8"/>
  <c r="R1456" i="8"/>
  <c r="N1456" i="8"/>
  <c r="L1456" i="8"/>
  <c r="J1456" i="8"/>
  <c r="F1456" i="8" a="1"/>
  <c r="F1456" i="8" s="1"/>
  <c r="E1456" i="8"/>
  <c r="G1456" i="8" s="1"/>
  <c r="Y1455" i="8"/>
  <c r="W1455" i="8"/>
  <c r="U1455" i="8"/>
  <c r="T1455" i="8"/>
  <c r="R1455" i="8"/>
  <c r="N1455" i="8"/>
  <c r="L1455" i="8"/>
  <c r="J1455" i="8"/>
  <c r="E1455" i="8"/>
  <c r="Y1454" i="8"/>
  <c r="W1454" i="8"/>
  <c r="T1454" i="8"/>
  <c r="R1454" i="8"/>
  <c r="N1454" i="8"/>
  <c r="L1454" i="8"/>
  <c r="J1454" i="8"/>
  <c r="E1454" i="8"/>
  <c r="G1454" i="8" s="1"/>
  <c r="Y1453" i="8"/>
  <c r="W1453" i="8"/>
  <c r="T1453" i="8"/>
  <c r="R1453" i="8"/>
  <c r="N1453" i="8"/>
  <c r="L1453" i="8"/>
  <c r="J1453" i="8"/>
  <c r="E1453" i="8"/>
  <c r="G1453" i="8" s="1"/>
  <c r="Y1452" i="8"/>
  <c r="W1452" i="8"/>
  <c r="T1452" i="8"/>
  <c r="R1452" i="8"/>
  <c r="N1452" i="8"/>
  <c r="L1452" i="8"/>
  <c r="J1452" i="8"/>
  <c r="E1452" i="8"/>
  <c r="G1452" i="8" s="1"/>
  <c r="Y1451" i="8"/>
  <c r="W1451" i="8"/>
  <c r="T1451" i="8"/>
  <c r="R1451" i="8"/>
  <c r="N1451" i="8"/>
  <c r="L1451" i="8"/>
  <c r="J1451" i="8"/>
  <c r="E1451" i="8"/>
  <c r="Y1450" i="8"/>
  <c r="W1450" i="8"/>
  <c r="T1450" i="8"/>
  <c r="R1450" i="8"/>
  <c r="N1450" i="8"/>
  <c r="L1450" i="8"/>
  <c r="J1450" i="8"/>
  <c r="E1450" i="8"/>
  <c r="G1450" i="8" s="1"/>
  <c r="Y1449" i="8"/>
  <c r="W1449" i="8"/>
  <c r="T1449" i="8"/>
  <c r="R1449" i="8"/>
  <c r="N1449" i="8"/>
  <c r="L1449" i="8"/>
  <c r="J1449" i="8"/>
  <c r="E1449" i="8"/>
  <c r="G1449" i="8" s="1"/>
  <c r="Y1448" i="8"/>
  <c r="W1448" i="8"/>
  <c r="T1448" i="8"/>
  <c r="R1448" i="8"/>
  <c r="N1448" i="8"/>
  <c r="L1448" i="8"/>
  <c r="J1448" i="8"/>
  <c r="E1448" i="8"/>
  <c r="G1448" i="8" s="1"/>
  <c r="Y1447" i="8"/>
  <c r="W1447" i="8"/>
  <c r="T1447" i="8"/>
  <c r="R1447" i="8"/>
  <c r="N1447" i="8"/>
  <c r="L1447" i="8"/>
  <c r="J1447" i="8"/>
  <c r="E1447" i="8"/>
  <c r="Y1446" i="8"/>
  <c r="W1446" i="8"/>
  <c r="T1446" i="8"/>
  <c r="R1446" i="8"/>
  <c r="N1446" i="8"/>
  <c r="L1446" i="8"/>
  <c r="J1446" i="8"/>
  <c r="E1446" i="8"/>
  <c r="G1446" i="8" s="1"/>
  <c r="Y1445" i="8"/>
  <c r="W1445" i="8"/>
  <c r="T1445" i="8"/>
  <c r="R1445" i="8"/>
  <c r="N1445" i="8"/>
  <c r="L1445" i="8"/>
  <c r="J1445" i="8"/>
  <c r="E1445" i="8"/>
  <c r="G1445" i="8" s="1"/>
  <c r="Y1444" i="8"/>
  <c r="W1444" i="8"/>
  <c r="T1444" i="8"/>
  <c r="R1444" i="8"/>
  <c r="N1444" i="8"/>
  <c r="L1444" i="8"/>
  <c r="J1444" i="8"/>
  <c r="E1444" i="8"/>
  <c r="G1444" i="8" s="1"/>
  <c r="Y1443" i="8"/>
  <c r="W1443" i="8"/>
  <c r="T1443" i="8"/>
  <c r="R1443" i="8"/>
  <c r="N1443" i="8"/>
  <c r="L1443" i="8"/>
  <c r="J1443" i="8"/>
  <c r="E1443" i="8"/>
  <c r="Y1442" i="8"/>
  <c r="W1442" i="8"/>
  <c r="T1442" i="8"/>
  <c r="R1442" i="8"/>
  <c r="N1442" i="8"/>
  <c r="L1442" i="8"/>
  <c r="J1442" i="8"/>
  <c r="E1442" i="8"/>
  <c r="G1442" i="8" s="1"/>
  <c r="Y1441" i="8"/>
  <c r="W1441" i="8"/>
  <c r="T1441" i="8"/>
  <c r="R1441" i="8"/>
  <c r="N1441" i="8"/>
  <c r="L1441" i="8"/>
  <c r="J1441" i="8"/>
  <c r="E1441" i="8"/>
  <c r="G1441" i="8" s="1"/>
  <c r="Y1440" i="8"/>
  <c r="W1440" i="8"/>
  <c r="T1440" i="8"/>
  <c r="R1440" i="8"/>
  <c r="N1440" i="8"/>
  <c r="L1440" i="8"/>
  <c r="J1440" i="8"/>
  <c r="F1440" i="8" a="1"/>
  <c r="F1440" i="8" s="1"/>
  <c r="E1440" i="8"/>
  <c r="G1440" i="8" s="1"/>
  <c r="Y1439" i="8"/>
  <c r="W1439" i="8"/>
  <c r="U1439" i="8"/>
  <c r="T1439" i="8"/>
  <c r="R1439" i="8"/>
  <c r="N1439" i="8"/>
  <c r="L1439" i="8"/>
  <c r="J1439" i="8"/>
  <c r="E1439" i="8"/>
  <c r="Y1438" i="8"/>
  <c r="W1438" i="8"/>
  <c r="T1438" i="8"/>
  <c r="R1438" i="8"/>
  <c r="N1438" i="8"/>
  <c r="L1438" i="8"/>
  <c r="J1438" i="8"/>
  <c r="E1438" i="8"/>
  <c r="G1438" i="8" s="1"/>
  <c r="Y1437" i="8"/>
  <c r="W1437" i="8"/>
  <c r="T1437" i="8"/>
  <c r="R1437" i="8"/>
  <c r="N1437" i="8"/>
  <c r="L1437" i="8"/>
  <c r="J1437" i="8"/>
  <c r="E1437" i="8"/>
  <c r="G1437" i="8" s="1"/>
  <c r="Y1436" i="8"/>
  <c r="W1436" i="8"/>
  <c r="T1436" i="8"/>
  <c r="R1436" i="8"/>
  <c r="N1436" i="8"/>
  <c r="L1436" i="8"/>
  <c r="J1436" i="8"/>
  <c r="E1436" i="8"/>
  <c r="G1436" i="8" s="1"/>
  <c r="Y1435" i="8"/>
  <c r="W1435" i="8"/>
  <c r="T1435" i="8"/>
  <c r="R1435" i="8"/>
  <c r="N1435" i="8"/>
  <c r="L1435" i="8"/>
  <c r="J1435" i="8"/>
  <c r="E1435" i="8"/>
  <c r="G1435" i="8" s="1"/>
  <c r="Y1434" i="8"/>
  <c r="W1434" i="8"/>
  <c r="T1434" i="8"/>
  <c r="U1434" i="8" s="1"/>
  <c r="R1434" i="8"/>
  <c r="N1434" i="8"/>
  <c r="L1434" i="8"/>
  <c r="J1434" i="8"/>
  <c r="E1434" i="8"/>
  <c r="Y1433" i="8"/>
  <c r="W1433" i="8"/>
  <c r="T1433" i="8"/>
  <c r="R1433" i="8"/>
  <c r="N1433" i="8"/>
  <c r="L1433" i="8"/>
  <c r="J1433" i="8"/>
  <c r="E1433" i="8"/>
  <c r="G1433" i="8" s="1"/>
  <c r="Y1432" i="8"/>
  <c r="W1432" i="8"/>
  <c r="T1432" i="8"/>
  <c r="R1432" i="8"/>
  <c r="N1432" i="8"/>
  <c r="L1432" i="8"/>
  <c r="J1432" i="8"/>
  <c r="E1432" i="8"/>
  <c r="G1432" i="8" s="1"/>
  <c r="Y1431" i="8"/>
  <c r="W1431" i="8"/>
  <c r="T1431" i="8"/>
  <c r="R1431" i="8"/>
  <c r="N1431" i="8"/>
  <c r="L1431" i="8"/>
  <c r="J1431" i="8"/>
  <c r="F1431" i="8" a="1"/>
  <c r="F1431" i="8" s="1"/>
  <c r="E1431" i="8"/>
  <c r="G1431" i="8" s="1"/>
  <c r="Y1430" i="8"/>
  <c r="W1430" i="8"/>
  <c r="U1430" i="8"/>
  <c r="T1430" i="8"/>
  <c r="R1430" i="8"/>
  <c r="N1430" i="8"/>
  <c r="L1430" i="8"/>
  <c r="J1430" i="8"/>
  <c r="E1430" i="8"/>
  <c r="Y1429" i="8"/>
  <c r="W1429" i="8"/>
  <c r="T1429" i="8"/>
  <c r="R1429" i="8"/>
  <c r="N1429" i="8"/>
  <c r="L1429" i="8"/>
  <c r="J1429" i="8"/>
  <c r="E1429" i="8"/>
  <c r="G1429" i="8" s="1"/>
  <c r="Y1428" i="8"/>
  <c r="W1428" i="8"/>
  <c r="T1428" i="8"/>
  <c r="R1428" i="8"/>
  <c r="N1428" i="8"/>
  <c r="L1428" i="8"/>
  <c r="J1428" i="8"/>
  <c r="E1428" i="8"/>
  <c r="G1428" i="8" s="1"/>
  <c r="Y1427" i="8"/>
  <c r="W1427" i="8"/>
  <c r="T1427" i="8"/>
  <c r="R1427" i="8"/>
  <c r="N1427" i="8"/>
  <c r="L1427" i="8"/>
  <c r="J1427" i="8"/>
  <c r="E1427" i="8"/>
  <c r="G1427" i="8" s="1"/>
  <c r="Y1426" i="8"/>
  <c r="W1426" i="8"/>
  <c r="T1426" i="8"/>
  <c r="R1426" i="8"/>
  <c r="N1426" i="8"/>
  <c r="L1426" i="8"/>
  <c r="J1426" i="8"/>
  <c r="E1426" i="8"/>
  <c r="Y1425" i="8"/>
  <c r="W1425" i="8"/>
  <c r="T1425" i="8"/>
  <c r="R1425" i="8"/>
  <c r="N1425" i="8"/>
  <c r="L1425" i="8"/>
  <c r="J1425" i="8"/>
  <c r="E1425" i="8"/>
  <c r="G1425" i="8" s="1"/>
  <c r="Y1424" i="8"/>
  <c r="W1424" i="8"/>
  <c r="T1424" i="8"/>
  <c r="R1424" i="8"/>
  <c r="N1424" i="8"/>
  <c r="L1424" i="8"/>
  <c r="J1424" i="8"/>
  <c r="E1424" i="8"/>
  <c r="G1424" i="8" s="1"/>
  <c r="Y1423" i="8"/>
  <c r="W1423" i="8"/>
  <c r="T1423" i="8"/>
  <c r="R1423" i="8"/>
  <c r="N1423" i="8"/>
  <c r="L1423" i="8"/>
  <c r="J1423" i="8"/>
  <c r="F1423" i="8" a="1"/>
  <c r="F1423" i="8" s="1"/>
  <c r="E1423" i="8"/>
  <c r="G1423" i="8" s="1"/>
  <c r="Y1422" i="8"/>
  <c r="W1422" i="8"/>
  <c r="U1422" i="8"/>
  <c r="T1422" i="8"/>
  <c r="R1422" i="8"/>
  <c r="N1422" i="8"/>
  <c r="L1422" i="8"/>
  <c r="J1422" i="8"/>
  <c r="E1422" i="8"/>
  <c r="Y1421" i="8"/>
  <c r="W1421" i="8"/>
  <c r="T1421" i="8"/>
  <c r="R1421" i="8"/>
  <c r="N1421" i="8"/>
  <c r="L1421" i="8"/>
  <c r="J1421" i="8"/>
  <c r="E1421" i="8"/>
  <c r="G1421" i="8" s="1"/>
  <c r="Y1420" i="8"/>
  <c r="W1420" i="8"/>
  <c r="T1420" i="8"/>
  <c r="R1420" i="8"/>
  <c r="N1420" i="8"/>
  <c r="L1420" i="8"/>
  <c r="J1420" i="8"/>
  <c r="E1420" i="8"/>
  <c r="G1420" i="8" s="1"/>
  <c r="Y1419" i="8"/>
  <c r="W1419" i="8"/>
  <c r="T1419" i="8"/>
  <c r="R1419" i="8"/>
  <c r="N1419" i="8"/>
  <c r="L1419" i="8"/>
  <c r="J1419" i="8"/>
  <c r="E1419" i="8"/>
  <c r="G1419" i="8" s="1"/>
  <c r="Y1418" i="8"/>
  <c r="W1418" i="8"/>
  <c r="T1418" i="8"/>
  <c r="U1418" i="8" s="1"/>
  <c r="R1418" i="8"/>
  <c r="N1418" i="8"/>
  <c r="L1418" i="8"/>
  <c r="J1418" i="8"/>
  <c r="E1418" i="8"/>
  <c r="Y1417" i="8"/>
  <c r="W1417" i="8"/>
  <c r="T1417" i="8"/>
  <c r="R1417" i="8"/>
  <c r="N1417" i="8"/>
  <c r="L1417" i="8"/>
  <c r="J1417" i="8"/>
  <c r="E1417" i="8"/>
  <c r="G1417" i="8" s="1"/>
  <c r="Y1416" i="8"/>
  <c r="W1416" i="8"/>
  <c r="T1416" i="8"/>
  <c r="R1416" i="8"/>
  <c r="N1416" i="8"/>
  <c r="L1416" i="8"/>
  <c r="J1416" i="8"/>
  <c r="E1416" i="8"/>
  <c r="G1416" i="8" s="1"/>
  <c r="Y1415" i="8"/>
  <c r="W1415" i="8"/>
  <c r="T1415" i="8"/>
  <c r="R1415" i="8"/>
  <c r="N1415" i="8"/>
  <c r="L1415" i="8"/>
  <c r="J1415" i="8"/>
  <c r="F1415" i="8" a="1"/>
  <c r="F1415" i="8" s="1"/>
  <c r="E1415" i="8"/>
  <c r="G1415" i="8" s="1"/>
  <c r="Y1414" i="8"/>
  <c r="W1414" i="8"/>
  <c r="U1414" i="8"/>
  <c r="T1414" i="8"/>
  <c r="R1414" i="8"/>
  <c r="N1414" i="8"/>
  <c r="L1414" i="8"/>
  <c r="J1414" i="8"/>
  <c r="E1414" i="8"/>
  <c r="Y1413" i="8"/>
  <c r="W1413" i="8"/>
  <c r="T1413" i="8"/>
  <c r="R1413" i="8"/>
  <c r="N1413" i="8"/>
  <c r="L1413" i="8"/>
  <c r="J1413" i="8"/>
  <c r="E1413" i="8"/>
  <c r="G1413" i="8" s="1"/>
  <c r="Y1412" i="8"/>
  <c r="W1412" i="8"/>
  <c r="T1412" i="8"/>
  <c r="R1412" i="8"/>
  <c r="N1412" i="8"/>
  <c r="L1412" i="8"/>
  <c r="J1412" i="8"/>
  <c r="E1412" i="8"/>
  <c r="G1412" i="8" s="1"/>
  <c r="Y1411" i="8"/>
  <c r="W1411" i="8"/>
  <c r="T1411" i="8"/>
  <c r="R1411" i="8"/>
  <c r="N1411" i="8"/>
  <c r="L1411" i="8"/>
  <c r="J1411" i="8"/>
  <c r="E1411" i="8"/>
  <c r="G1411" i="8" s="1"/>
  <c r="Y1410" i="8"/>
  <c r="W1410" i="8"/>
  <c r="T1410" i="8"/>
  <c r="R1410" i="8"/>
  <c r="N1410" i="8"/>
  <c r="L1410" i="8"/>
  <c r="J1410" i="8"/>
  <c r="E1410" i="8"/>
  <c r="Y1409" i="8"/>
  <c r="W1409" i="8"/>
  <c r="T1409" i="8"/>
  <c r="R1409" i="8"/>
  <c r="N1409" i="8"/>
  <c r="L1409" i="8"/>
  <c r="J1409" i="8"/>
  <c r="E1409" i="8"/>
  <c r="G1409" i="8" s="1"/>
  <c r="Y1408" i="8"/>
  <c r="W1408" i="8"/>
  <c r="T1408" i="8"/>
  <c r="R1408" i="8"/>
  <c r="N1408" i="8"/>
  <c r="L1408" i="8"/>
  <c r="J1408" i="8"/>
  <c r="E1408" i="8"/>
  <c r="G1408" i="8" s="1"/>
  <c r="Y1407" i="8"/>
  <c r="W1407" i="8"/>
  <c r="T1407" i="8"/>
  <c r="R1407" i="8"/>
  <c r="N1407" i="8"/>
  <c r="L1407" i="8"/>
  <c r="J1407" i="8"/>
  <c r="F1407" i="8" a="1"/>
  <c r="F1407" i="8" s="1"/>
  <c r="E1407" i="8"/>
  <c r="G1407" i="8" s="1"/>
  <c r="Y1406" i="8"/>
  <c r="W1406" i="8"/>
  <c r="U1406" i="8"/>
  <c r="T1406" i="8"/>
  <c r="R1406" i="8"/>
  <c r="N1406" i="8"/>
  <c r="L1406" i="8"/>
  <c r="J1406" i="8"/>
  <c r="E1406" i="8"/>
  <c r="Y1405" i="8"/>
  <c r="W1405" i="8"/>
  <c r="T1405" i="8"/>
  <c r="R1405" i="8"/>
  <c r="N1405" i="8"/>
  <c r="L1405" i="8"/>
  <c r="J1405" i="8"/>
  <c r="E1405" i="8"/>
  <c r="G1405" i="8" s="1"/>
  <c r="Y1404" i="8"/>
  <c r="W1404" i="8"/>
  <c r="T1404" i="8"/>
  <c r="R1404" i="8"/>
  <c r="N1404" i="8"/>
  <c r="L1404" i="8"/>
  <c r="J1404" i="8"/>
  <c r="E1404" i="8"/>
  <c r="G1404" i="8" s="1"/>
  <c r="Y1403" i="8"/>
  <c r="W1403" i="8"/>
  <c r="T1403" i="8"/>
  <c r="R1403" i="8"/>
  <c r="N1403" i="8"/>
  <c r="L1403" i="8"/>
  <c r="J1403" i="8"/>
  <c r="E1403" i="8"/>
  <c r="G1403" i="8" s="1"/>
  <c r="Y1402" i="8"/>
  <c r="W1402" i="8"/>
  <c r="T1402" i="8"/>
  <c r="U1402" i="8" s="1"/>
  <c r="R1402" i="8"/>
  <c r="N1402" i="8"/>
  <c r="L1402" i="8"/>
  <c r="J1402" i="8"/>
  <c r="E1402" i="8"/>
  <c r="Y1401" i="8"/>
  <c r="W1401" i="8"/>
  <c r="T1401" i="8"/>
  <c r="R1401" i="8"/>
  <c r="N1401" i="8"/>
  <c r="L1401" i="8"/>
  <c r="J1401" i="8"/>
  <c r="E1401" i="8"/>
  <c r="G1401" i="8" s="1"/>
  <c r="Y1400" i="8"/>
  <c r="W1400" i="8"/>
  <c r="T1400" i="8"/>
  <c r="R1400" i="8"/>
  <c r="N1400" i="8"/>
  <c r="L1400" i="8"/>
  <c r="J1400" i="8"/>
  <c r="E1400" i="8"/>
  <c r="G1400" i="8" s="1"/>
  <c r="Y1399" i="8"/>
  <c r="W1399" i="8"/>
  <c r="T1399" i="8"/>
  <c r="R1399" i="8"/>
  <c r="N1399" i="8"/>
  <c r="L1399" i="8"/>
  <c r="J1399" i="8"/>
  <c r="F1399" i="8" a="1"/>
  <c r="F1399" i="8" s="1"/>
  <c r="E1399" i="8"/>
  <c r="G1399" i="8" s="1"/>
  <c r="Y1398" i="8"/>
  <c r="W1398" i="8"/>
  <c r="U1398" i="8"/>
  <c r="T1398" i="8"/>
  <c r="R1398" i="8"/>
  <c r="N1398" i="8"/>
  <c r="L1398" i="8"/>
  <c r="J1398" i="8"/>
  <c r="E1398" i="8"/>
  <c r="Y1397" i="8"/>
  <c r="W1397" i="8"/>
  <c r="T1397" i="8"/>
  <c r="R1397" i="8"/>
  <c r="N1397" i="8"/>
  <c r="L1397" i="8"/>
  <c r="J1397" i="8"/>
  <c r="E1397" i="8"/>
  <c r="G1397" i="8" s="1"/>
  <c r="Y1396" i="8"/>
  <c r="W1396" i="8"/>
  <c r="T1396" i="8"/>
  <c r="R1396" i="8"/>
  <c r="N1396" i="8"/>
  <c r="L1396" i="8"/>
  <c r="J1396" i="8"/>
  <c r="E1396" i="8"/>
  <c r="G1396" i="8" s="1"/>
  <c r="Y1395" i="8"/>
  <c r="W1395" i="8"/>
  <c r="T1395" i="8"/>
  <c r="R1395" i="8"/>
  <c r="N1395" i="8"/>
  <c r="L1395" i="8"/>
  <c r="J1395" i="8"/>
  <c r="E1395" i="8"/>
  <c r="G1395" i="8" s="1"/>
  <c r="Y1394" i="8"/>
  <c r="W1394" i="8"/>
  <c r="T1394" i="8"/>
  <c r="R1394" i="8"/>
  <c r="N1394" i="8"/>
  <c r="L1394" i="8"/>
  <c r="J1394" i="8"/>
  <c r="E1394" i="8"/>
  <c r="Y1393" i="8"/>
  <c r="W1393" i="8"/>
  <c r="T1393" i="8"/>
  <c r="R1393" i="8"/>
  <c r="N1393" i="8"/>
  <c r="L1393" i="8"/>
  <c r="J1393" i="8"/>
  <c r="E1393" i="8"/>
  <c r="G1393" i="8" s="1"/>
  <c r="Y1392" i="8"/>
  <c r="W1392" i="8"/>
  <c r="T1392" i="8"/>
  <c r="R1392" i="8"/>
  <c r="N1392" i="8"/>
  <c r="L1392" i="8"/>
  <c r="J1392" i="8"/>
  <c r="E1392" i="8"/>
  <c r="G1392" i="8" s="1"/>
  <c r="Y1391" i="8"/>
  <c r="W1391" i="8"/>
  <c r="T1391" i="8"/>
  <c r="R1391" i="8"/>
  <c r="N1391" i="8"/>
  <c r="L1391" i="8"/>
  <c r="J1391" i="8"/>
  <c r="F1391" i="8" a="1"/>
  <c r="F1391" i="8" s="1"/>
  <c r="E1391" i="8"/>
  <c r="G1391" i="8" s="1"/>
  <c r="Y1390" i="8"/>
  <c r="W1390" i="8"/>
  <c r="U1390" i="8"/>
  <c r="T1390" i="8"/>
  <c r="R1390" i="8"/>
  <c r="N1390" i="8"/>
  <c r="L1390" i="8"/>
  <c r="J1390" i="8"/>
  <c r="E1390" i="8"/>
  <c r="Y1389" i="8"/>
  <c r="W1389" i="8"/>
  <c r="T1389" i="8"/>
  <c r="R1389" i="8"/>
  <c r="N1389" i="8"/>
  <c r="L1389" i="8"/>
  <c r="J1389" i="8"/>
  <c r="E1389" i="8"/>
  <c r="G1389" i="8" s="1"/>
  <c r="Y1388" i="8"/>
  <c r="W1388" i="8"/>
  <c r="T1388" i="8"/>
  <c r="R1388" i="8"/>
  <c r="N1388" i="8"/>
  <c r="L1388" i="8"/>
  <c r="J1388" i="8"/>
  <c r="E1388" i="8"/>
  <c r="G1388" i="8" s="1"/>
  <c r="Y1387" i="8"/>
  <c r="W1387" i="8"/>
  <c r="T1387" i="8"/>
  <c r="R1387" i="8"/>
  <c r="N1387" i="8"/>
  <c r="L1387" i="8"/>
  <c r="J1387" i="8"/>
  <c r="E1387" i="8"/>
  <c r="G1387" i="8" s="1"/>
  <c r="Y1386" i="8"/>
  <c r="W1386" i="8"/>
  <c r="T1386" i="8"/>
  <c r="U1386" i="8" s="1"/>
  <c r="R1386" i="8"/>
  <c r="N1386" i="8"/>
  <c r="L1386" i="8"/>
  <c r="J1386" i="8"/>
  <c r="E1386" i="8"/>
  <c r="Y1385" i="8"/>
  <c r="W1385" i="8"/>
  <c r="T1385" i="8"/>
  <c r="R1385" i="8"/>
  <c r="N1385" i="8"/>
  <c r="L1385" i="8"/>
  <c r="J1385" i="8"/>
  <c r="E1385" i="8"/>
  <c r="G1385" i="8" s="1"/>
  <c r="Y1384" i="8"/>
  <c r="W1384" i="8"/>
  <c r="T1384" i="8"/>
  <c r="R1384" i="8"/>
  <c r="N1384" i="8"/>
  <c r="L1384" i="8"/>
  <c r="J1384" i="8"/>
  <c r="E1384" i="8"/>
  <c r="G1384" i="8" s="1"/>
  <c r="Y1383" i="8"/>
  <c r="W1383" i="8"/>
  <c r="T1383" i="8"/>
  <c r="R1383" i="8"/>
  <c r="N1383" i="8"/>
  <c r="L1383" i="8"/>
  <c r="J1383" i="8"/>
  <c r="F1383" i="8" a="1"/>
  <c r="F1383" i="8" s="1"/>
  <c r="E1383" i="8"/>
  <c r="G1383" i="8" s="1"/>
  <c r="Y1382" i="8"/>
  <c r="W1382" i="8"/>
  <c r="U1382" i="8"/>
  <c r="T1382" i="8"/>
  <c r="R1382" i="8"/>
  <c r="N1382" i="8"/>
  <c r="L1382" i="8"/>
  <c r="J1382" i="8"/>
  <c r="E1382" i="8"/>
  <c r="Y1381" i="8"/>
  <c r="W1381" i="8"/>
  <c r="T1381" i="8"/>
  <c r="R1381" i="8"/>
  <c r="N1381" i="8"/>
  <c r="L1381" i="8"/>
  <c r="J1381" i="8"/>
  <c r="E1381" i="8"/>
  <c r="F1381" i="8" s="1" a="1"/>
  <c r="F1381" i="8" s="1"/>
  <c r="Y1380" i="8"/>
  <c r="W1380" i="8"/>
  <c r="T1380" i="8"/>
  <c r="R1380" i="8"/>
  <c r="N1380" i="8"/>
  <c r="L1380" i="8"/>
  <c r="J1380" i="8"/>
  <c r="E1380" i="8"/>
  <c r="Y1379" i="8"/>
  <c r="W1379" i="8"/>
  <c r="T1379" i="8"/>
  <c r="R1379" i="8"/>
  <c r="N1379" i="8"/>
  <c r="L1379" i="8"/>
  <c r="J1379" i="8"/>
  <c r="E1379" i="8"/>
  <c r="Y1378" i="8"/>
  <c r="W1378" i="8"/>
  <c r="T1378" i="8"/>
  <c r="R1378" i="8"/>
  <c r="N1378" i="8"/>
  <c r="L1378" i="8"/>
  <c r="J1378" i="8"/>
  <c r="E1378" i="8"/>
  <c r="Y1377" i="8"/>
  <c r="W1377" i="8"/>
  <c r="T1377" i="8"/>
  <c r="R1377" i="8"/>
  <c r="N1377" i="8"/>
  <c r="L1377" i="8"/>
  <c r="J1377" i="8"/>
  <c r="G1377" i="8"/>
  <c r="E1377" i="8"/>
  <c r="F1377" i="8" s="1" a="1"/>
  <c r="F1377" i="8" s="1"/>
  <c r="Y1376" i="8"/>
  <c r="W1376" i="8"/>
  <c r="T1376" i="8"/>
  <c r="U1376" i="8" s="1"/>
  <c r="R1376" i="8"/>
  <c r="N1376" i="8"/>
  <c r="L1376" i="8"/>
  <c r="J1376" i="8"/>
  <c r="E1376" i="8"/>
  <c r="Y1375" i="8"/>
  <c r="W1375" i="8"/>
  <c r="T1375" i="8"/>
  <c r="R1375" i="8"/>
  <c r="N1375" i="8"/>
  <c r="L1375" i="8"/>
  <c r="J1375" i="8"/>
  <c r="E1375" i="8"/>
  <c r="Y1374" i="8"/>
  <c r="W1374" i="8"/>
  <c r="T1374" i="8"/>
  <c r="R1374" i="8"/>
  <c r="N1374" i="8"/>
  <c r="L1374" i="8"/>
  <c r="J1374" i="8"/>
  <c r="E1374" i="8"/>
  <c r="Y1373" i="8"/>
  <c r="W1373" i="8"/>
  <c r="T1373" i="8"/>
  <c r="R1373" i="8"/>
  <c r="N1373" i="8"/>
  <c r="L1373" i="8"/>
  <c r="J1373" i="8"/>
  <c r="G1373" i="8"/>
  <c r="E1373" i="8"/>
  <c r="F1373" i="8" s="1" a="1"/>
  <c r="F1373" i="8" s="1"/>
  <c r="Y1372" i="8"/>
  <c r="W1372" i="8"/>
  <c r="T1372" i="8"/>
  <c r="R1372" i="8"/>
  <c r="N1372" i="8"/>
  <c r="L1372" i="8"/>
  <c r="J1372" i="8"/>
  <c r="E1372" i="8"/>
  <c r="Y1371" i="8"/>
  <c r="W1371" i="8"/>
  <c r="T1371" i="8"/>
  <c r="R1371" i="8"/>
  <c r="N1371" i="8"/>
  <c r="L1371" i="8"/>
  <c r="J1371" i="8"/>
  <c r="E1371" i="8"/>
  <c r="F1371" i="8" s="1" a="1"/>
  <c r="F1371" i="8" s="1"/>
  <c r="Y1370" i="8"/>
  <c r="W1370" i="8"/>
  <c r="T1370" i="8"/>
  <c r="R1370" i="8"/>
  <c r="N1370" i="8"/>
  <c r="L1370" i="8"/>
  <c r="J1370" i="8"/>
  <c r="F1370" i="8" a="1"/>
  <c r="F1370" i="8" s="1"/>
  <c r="E1370" i="8"/>
  <c r="G1370" i="8" s="1"/>
  <c r="Y1369" i="8"/>
  <c r="W1369" i="8"/>
  <c r="T1369" i="8"/>
  <c r="R1369" i="8"/>
  <c r="U1369" i="8" s="1"/>
  <c r="N1369" i="8"/>
  <c r="L1369" i="8"/>
  <c r="J1369" i="8"/>
  <c r="E1369" i="8"/>
  <c r="G1369" i="8" s="1"/>
  <c r="Y1368" i="8"/>
  <c r="W1368" i="8"/>
  <c r="T1368" i="8"/>
  <c r="R1368" i="8"/>
  <c r="N1368" i="8"/>
  <c r="L1368" i="8"/>
  <c r="J1368" i="8"/>
  <c r="F1368" i="8" a="1"/>
  <c r="F1368" i="8" s="1"/>
  <c r="E1368" i="8"/>
  <c r="G1368" i="8" s="1"/>
  <c r="Y1367" i="8"/>
  <c r="W1367" i="8"/>
  <c r="T1367" i="8"/>
  <c r="R1367" i="8"/>
  <c r="N1367" i="8"/>
  <c r="L1367" i="8"/>
  <c r="J1367" i="8"/>
  <c r="E1367" i="8"/>
  <c r="F1367" i="8" s="1" a="1"/>
  <c r="F1367" i="8" s="1"/>
  <c r="Y1366" i="8"/>
  <c r="W1366" i="8"/>
  <c r="T1366" i="8"/>
  <c r="R1366" i="8"/>
  <c r="N1366" i="8"/>
  <c r="L1366" i="8"/>
  <c r="J1366" i="8"/>
  <c r="E1366" i="8"/>
  <c r="F1366" i="8" s="1" a="1"/>
  <c r="F1366" i="8" s="1"/>
  <c r="Y1365" i="8"/>
  <c r="W1365" i="8"/>
  <c r="T1365" i="8"/>
  <c r="R1365" i="8"/>
  <c r="N1365" i="8"/>
  <c r="L1365" i="8"/>
  <c r="J1365" i="8"/>
  <c r="E1365" i="8"/>
  <c r="Y1364" i="8"/>
  <c r="W1364" i="8"/>
  <c r="T1364" i="8"/>
  <c r="R1364" i="8"/>
  <c r="N1364" i="8"/>
  <c r="L1364" i="8"/>
  <c r="J1364" i="8"/>
  <c r="E1364" i="8"/>
  <c r="G1364" i="8" s="1"/>
  <c r="Y1363" i="8"/>
  <c r="W1363" i="8"/>
  <c r="T1363" i="8"/>
  <c r="R1363" i="8"/>
  <c r="N1363" i="8"/>
  <c r="L1363" i="8"/>
  <c r="J1363" i="8"/>
  <c r="E1363" i="8"/>
  <c r="Y1362" i="8"/>
  <c r="W1362" i="8"/>
  <c r="T1362" i="8"/>
  <c r="R1362" i="8"/>
  <c r="N1362" i="8"/>
  <c r="L1362" i="8"/>
  <c r="J1362" i="8"/>
  <c r="F1362" i="8" a="1"/>
  <c r="F1362" i="8" s="1"/>
  <c r="E1362" i="8"/>
  <c r="G1362" i="8" s="1"/>
  <c r="Y1361" i="8"/>
  <c r="W1361" i="8"/>
  <c r="T1361" i="8"/>
  <c r="R1361" i="8"/>
  <c r="N1361" i="8"/>
  <c r="L1361" i="8"/>
  <c r="J1361" i="8"/>
  <c r="F1361" i="8" a="1"/>
  <c r="F1361" i="8" s="1"/>
  <c r="E1361" i="8"/>
  <c r="G1361" i="8" s="1"/>
  <c r="Y1360" i="8"/>
  <c r="W1360" i="8"/>
  <c r="U1360" i="8"/>
  <c r="T1360" i="8"/>
  <c r="R1360" i="8"/>
  <c r="N1360" i="8"/>
  <c r="L1360" i="8"/>
  <c r="J1360" i="8"/>
  <c r="E1360" i="8"/>
  <c r="G1360" i="8" s="1"/>
  <c r="Y1359" i="8"/>
  <c r="W1359" i="8"/>
  <c r="T1359" i="8"/>
  <c r="R1359" i="8"/>
  <c r="N1359" i="8"/>
  <c r="L1359" i="8"/>
  <c r="J1359" i="8"/>
  <c r="G1359" i="8"/>
  <c r="E1359" i="8"/>
  <c r="F1359" i="8" s="1" a="1"/>
  <c r="F1359" i="8" s="1"/>
  <c r="Y1358" i="8"/>
  <c r="W1358" i="8"/>
  <c r="T1358" i="8"/>
  <c r="U1358" i="8" s="1"/>
  <c r="R1358" i="8"/>
  <c r="N1358" i="8"/>
  <c r="L1358" i="8"/>
  <c r="J1358" i="8"/>
  <c r="G1358" i="8"/>
  <c r="F1358" i="8" a="1"/>
  <c r="F1358" i="8" s="1"/>
  <c r="E1358" i="8"/>
  <c r="Y1357" i="8"/>
  <c r="W1357" i="8"/>
  <c r="T1357" i="8"/>
  <c r="R1357" i="8"/>
  <c r="N1357" i="8"/>
  <c r="L1357" i="8"/>
  <c r="J1357" i="8"/>
  <c r="E1357" i="8"/>
  <c r="G1357" i="8" s="1"/>
  <c r="Y1356" i="8"/>
  <c r="W1356" i="8"/>
  <c r="T1356" i="8"/>
  <c r="U1356" i="8" s="1"/>
  <c r="R1356" i="8"/>
  <c r="N1356" i="8"/>
  <c r="L1356" i="8"/>
  <c r="J1356" i="8"/>
  <c r="E1356" i="8"/>
  <c r="Y1355" i="8"/>
  <c r="W1355" i="8"/>
  <c r="T1355" i="8"/>
  <c r="R1355" i="8"/>
  <c r="N1355" i="8"/>
  <c r="L1355" i="8"/>
  <c r="J1355" i="8"/>
  <c r="E1355" i="8"/>
  <c r="Y1354" i="8"/>
  <c r="W1354" i="8"/>
  <c r="T1354" i="8"/>
  <c r="R1354" i="8"/>
  <c r="N1354" i="8"/>
  <c r="L1354" i="8"/>
  <c r="J1354" i="8"/>
  <c r="F1354" i="8" a="1"/>
  <c r="F1354" i="8" s="1"/>
  <c r="E1354" i="8"/>
  <c r="G1354" i="8" s="1"/>
  <c r="Y1353" i="8"/>
  <c r="W1353" i="8"/>
  <c r="U1353" i="8"/>
  <c r="T1353" i="8"/>
  <c r="R1353" i="8"/>
  <c r="N1353" i="8"/>
  <c r="L1353" i="8"/>
  <c r="J1353" i="8"/>
  <c r="E1353" i="8"/>
  <c r="G1353" i="8" s="1"/>
  <c r="Y1352" i="8"/>
  <c r="W1352" i="8"/>
  <c r="T1352" i="8"/>
  <c r="R1352" i="8"/>
  <c r="N1352" i="8"/>
  <c r="L1352" i="8"/>
  <c r="J1352" i="8"/>
  <c r="F1352" i="8" a="1"/>
  <c r="F1352" i="8" s="1"/>
  <c r="E1352" i="8"/>
  <c r="G1352" i="8" s="1"/>
  <c r="Y1351" i="8"/>
  <c r="W1351" i="8"/>
  <c r="T1351" i="8"/>
  <c r="R1351" i="8"/>
  <c r="N1351" i="8"/>
  <c r="L1351" i="8"/>
  <c r="J1351" i="8"/>
  <c r="E1351" i="8"/>
  <c r="F1351" i="8" s="1" a="1"/>
  <c r="F1351" i="8" s="1"/>
  <c r="Y1350" i="8"/>
  <c r="W1350" i="8"/>
  <c r="T1350" i="8"/>
  <c r="R1350" i="8"/>
  <c r="N1350" i="8"/>
  <c r="L1350" i="8"/>
  <c r="J1350" i="8"/>
  <c r="E1350" i="8"/>
  <c r="F1350" i="8" s="1" a="1"/>
  <c r="F1350" i="8" s="1"/>
  <c r="Y1349" i="8"/>
  <c r="W1349" i="8"/>
  <c r="T1349" i="8"/>
  <c r="U1349" i="8" s="1"/>
  <c r="R1349" i="8"/>
  <c r="N1349" i="8"/>
  <c r="L1349" i="8"/>
  <c r="J1349" i="8"/>
  <c r="E1349" i="8"/>
  <c r="Y1348" i="8"/>
  <c r="W1348" i="8"/>
  <c r="T1348" i="8"/>
  <c r="U1348" i="8" s="1"/>
  <c r="R1348" i="8"/>
  <c r="N1348" i="8"/>
  <c r="L1348" i="8"/>
  <c r="J1348" i="8"/>
  <c r="E1348" i="8"/>
  <c r="Y1347" i="8"/>
  <c r="W1347" i="8"/>
  <c r="T1347" i="8"/>
  <c r="R1347" i="8"/>
  <c r="N1347" i="8"/>
  <c r="L1347" i="8"/>
  <c r="J1347" i="8"/>
  <c r="E1347" i="8"/>
  <c r="Y1346" i="8"/>
  <c r="W1346" i="8"/>
  <c r="T1346" i="8"/>
  <c r="R1346" i="8"/>
  <c r="N1346" i="8"/>
  <c r="L1346" i="8"/>
  <c r="J1346" i="8"/>
  <c r="E1346" i="8"/>
  <c r="Y1345" i="8"/>
  <c r="W1345" i="8"/>
  <c r="T1345" i="8"/>
  <c r="R1345" i="8"/>
  <c r="U1345" i="8" s="1"/>
  <c r="N1345" i="8"/>
  <c r="L1345" i="8"/>
  <c r="J1345" i="8"/>
  <c r="E1345" i="8"/>
  <c r="F1345" i="8" s="1" a="1"/>
  <c r="F1345" i="8" s="1"/>
  <c r="Y1344" i="8"/>
  <c r="W1344" i="8"/>
  <c r="T1344" i="8"/>
  <c r="R1344" i="8"/>
  <c r="N1344" i="8"/>
  <c r="L1344" i="8"/>
  <c r="J1344" i="8"/>
  <c r="E1344" i="8"/>
  <c r="G1344" i="8" s="1"/>
  <c r="Y1343" i="8"/>
  <c r="W1343" i="8"/>
  <c r="T1343" i="8"/>
  <c r="R1343" i="8"/>
  <c r="N1343" i="8"/>
  <c r="L1343" i="8"/>
  <c r="J1343" i="8"/>
  <c r="E1343" i="8"/>
  <c r="Y1342" i="8"/>
  <c r="W1342" i="8"/>
  <c r="T1342" i="8"/>
  <c r="R1342" i="8"/>
  <c r="N1342" i="8"/>
  <c r="L1342" i="8"/>
  <c r="J1342" i="8"/>
  <c r="G1342" i="8"/>
  <c r="E1342" i="8"/>
  <c r="F1342" i="8" s="1" a="1"/>
  <c r="F1342" i="8" s="1"/>
  <c r="Y1341" i="8"/>
  <c r="W1341" i="8"/>
  <c r="T1341" i="8"/>
  <c r="R1341" i="8"/>
  <c r="N1341" i="8"/>
  <c r="L1341" i="8"/>
  <c r="J1341" i="8"/>
  <c r="E1341" i="8"/>
  <c r="F1341" i="8" s="1" a="1"/>
  <c r="F1341" i="8" s="1"/>
  <c r="Y1340" i="8"/>
  <c r="W1340" i="8"/>
  <c r="T1340" i="8"/>
  <c r="U1340" i="8" s="1"/>
  <c r="R1340" i="8"/>
  <c r="N1340" i="8"/>
  <c r="L1340" i="8"/>
  <c r="J1340" i="8"/>
  <c r="E1340" i="8"/>
  <c r="Y1339" i="8"/>
  <c r="W1339" i="8"/>
  <c r="T1339" i="8"/>
  <c r="U1339" i="8" s="1"/>
  <c r="R1339" i="8"/>
  <c r="N1339" i="8"/>
  <c r="L1339" i="8"/>
  <c r="J1339" i="8"/>
  <c r="E1339" i="8"/>
  <c r="Y1338" i="8"/>
  <c r="W1338" i="8"/>
  <c r="T1338" i="8"/>
  <c r="R1338" i="8"/>
  <c r="N1338" i="8"/>
  <c r="L1338" i="8"/>
  <c r="J1338" i="8"/>
  <c r="E1338" i="8"/>
  <c r="F1338" i="8" s="1" a="1"/>
  <c r="F1338" i="8" s="1"/>
  <c r="Y1337" i="8"/>
  <c r="W1337" i="8"/>
  <c r="T1337" i="8"/>
  <c r="R1337" i="8"/>
  <c r="N1337" i="8"/>
  <c r="L1337" i="8"/>
  <c r="J1337" i="8"/>
  <c r="E1337" i="8"/>
  <c r="Y1336" i="8"/>
  <c r="W1336" i="8"/>
  <c r="T1336" i="8"/>
  <c r="R1336" i="8"/>
  <c r="N1336" i="8"/>
  <c r="L1336" i="8"/>
  <c r="J1336" i="8"/>
  <c r="E1336" i="8"/>
  <c r="Y1335" i="8"/>
  <c r="W1335" i="8"/>
  <c r="T1335" i="8"/>
  <c r="R1335" i="8"/>
  <c r="N1335" i="8"/>
  <c r="L1335" i="8"/>
  <c r="J1335" i="8"/>
  <c r="E1335" i="8"/>
  <c r="Y1334" i="8"/>
  <c r="W1334" i="8"/>
  <c r="T1334" i="8"/>
  <c r="R1334" i="8"/>
  <c r="N1334" i="8"/>
  <c r="L1334" i="8"/>
  <c r="J1334" i="8"/>
  <c r="E1334" i="8"/>
  <c r="Y1333" i="8"/>
  <c r="W1333" i="8"/>
  <c r="T1333" i="8"/>
  <c r="R1333" i="8"/>
  <c r="U1333" i="8" s="1"/>
  <c r="N1333" i="8"/>
  <c r="L1333" i="8"/>
  <c r="J1333" i="8"/>
  <c r="E1333" i="8"/>
  <c r="G1333" i="8" s="1"/>
  <c r="Y1332" i="8"/>
  <c r="W1332" i="8"/>
  <c r="T1332" i="8"/>
  <c r="R1332" i="8"/>
  <c r="N1332" i="8"/>
  <c r="L1332" i="8"/>
  <c r="J1332" i="8"/>
  <c r="F1332" i="8" a="1"/>
  <c r="F1332" i="8" s="1"/>
  <c r="E1332" i="8"/>
  <c r="G1332" i="8" s="1"/>
  <c r="Y1331" i="8"/>
  <c r="W1331" i="8"/>
  <c r="U1331" i="8"/>
  <c r="T1331" i="8"/>
  <c r="R1331" i="8"/>
  <c r="N1331" i="8"/>
  <c r="L1331" i="8"/>
  <c r="J1331" i="8"/>
  <c r="E1331" i="8"/>
  <c r="F1331" i="8" s="1" a="1"/>
  <c r="F1331" i="8" s="1"/>
  <c r="Y1330" i="8"/>
  <c r="W1330" i="8"/>
  <c r="T1330" i="8"/>
  <c r="R1330" i="8"/>
  <c r="N1330" i="8"/>
  <c r="L1330" i="8"/>
  <c r="J1330" i="8"/>
  <c r="G1330" i="8"/>
  <c r="E1330" i="8"/>
  <c r="F1330" i="8" s="1" a="1"/>
  <c r="F1330" i="8" s="1"/>
  <c r="Y1329" i="8"/>
  <c r="W1329" i="8"/>
  <c r="T1329" i="8"/>
  <c r="U1329" i="8" s="1"/>
  <c r="R1329" i="8"/>
  <c r="N1329" i="8"/>
  <c r="L1329" i="8"/>
  <c r="J1329" i="8"/>
  <c r="E1329" i="8"/>
  <c r="Y1328" i="8"/>
  <c r="W1328" i="8"/>
  <c r="T1328" i="8"/>
  <c r="U1328" i="8" s="1"/>
  <c r="R1328" i="8"/>
  <c r="N1328" i="8"/>
  <c r="L1328" i="8"/>
  <c r="J1328" i="8"/>
  <c r="E1328" i="8"/>
  <c r="Y1327" i="8"/>
  <c r="W1327" i="8"/>
  <c r="T1327" i="8"/>
  <c r="U1327" i="8" s="1"/>
  <c r="R1327" i="8"/>
  <c r="N1327" i="8"/>
  <c r="L1327" i="8"/>
  <c r="J1327" i="8"/>
  <c r="E1327" i="8"/>
  <c r="Y1326" i="8"/>
  <c r="W1326" i="8"/>
  <c r="T1326" i="8"/>
  <c r="R1326" i="8"/>
  <c r="N1326" i="8"/>
  <c r="L1326" i="8"/>
  <c r="J1326" i="8"/>
  <c r="E1326" i="8"/>
  <c r="F1326" i="8" s="1" a="1"/>
  <c r="F1326" i="8" s="1"/>
  <c r="Y1325" i="8"/>
  <c r="W1325" i="8"/>
  <c r="T1325" i="8"/>
  <c r="R1325" i="8"/>
  <c r="N1325" i="8"/>
  <c r="L1325" i="8"/>
  <c r="J1325" i="8"/>
  <c r="E1325" i="8"/>
  <c r="Y1324" i="8"/>
  <c r="W1324" i="8"/>
  <c r="T1324" i="8"/>
  <c r="R1324" i="8"/>
  <c r="N1324" i="8"/>
  <c r="L1324" i="8"/>
  <c r="J1324" i="8"/>
  <c r="E1324" i="8"/>
  <c r="Y1323" i="8"/>
  <c r="W1323" i="8"/>
  <c r="T1323" i="8"/>
  <c r="R1323" i="8"/>
  <c r="N1323" i="8"/>
  <c r="L1323" i="8"/>
  <c r="J1323" i="8"/>
  <c r="E1323" i="8"/>
  <c r="Y1322" i="8"/>
  <c r="W1322" i="8"/>
  <c r="T1322" i="8"/>
  <c r="R1322" i="8"/>
  <c r="N1322" i="8"/>
  <c r="L1322" i="8"/>
  <c r="J1322" i="8"/>
  <c r="E1322" i="8"/>
  <c r="F1322" i="8" s="1" a="1"/>
  <c r="F1322" i="8" s="1"/>
  <c r="Y1321" i="8"/>
  <c r="W1321" i="8"/>
  <c r="T1321" i="8"/>
  <c r="R1321" i="8"/>
  <c r="U1321" i="8" s="1"/>
  <c r="N1321" i="8"/>
  <c r="L1321" i="8"/>
  <c r="J1321" i="8"/>
  <c r="G1321" i="8"/>
  <c r="E1321" i="8"/>
  <c r="F1321" i="8" s="1" a="1"/>
  <c r="F1321" i="8" s="1"/>
  <c r="Y1320" i="8"/>
  <c r="W1320" i="8"/>
  <c r="T1320" i="8"/>
  <c r="U1320" i="8" s="1"/>
  <c r="R1320" i="8"/>
  <c r="N1320" i="8"/>
  <c r="L1320" i="8"/>
  <c r="J1320" i="8"/>
  <c r="E1320" i="8"/>
  <c r="G1320" i="8" s="1"/>
  <c r="Y1319" i="8"/>
  <c r="W1319" i="8"/>
  <c r="T1319" i="8"/>
  <c r="U1319" i="8" s="1"/>
  <c r="R1319" i="8"/>
  <c r="N1319" i="8"/>
  <c r="L1319" i="8"/>
  <c r="J1319" i="8"/>
  <c r="E1319" i="8"/>
  <c r="Y1318" i="8"/>
  <c r="W1318" i="8"/>
  <c r="T1318" i="8"/>
  <c r="R1318" i="8"/>
  <c r="N1318" i="8"/>
  <c r="L1318" i="8"/>
  <c r="J1318" i="8"/>
  <c r="E1318" i="8"/>
  <c r="G1318" i="8" s="1"/>
  <c r="Y1317" i="8"/>
  <c r="W1317" i="8"/>
  <c r="T1317" i="8"/>
  <c r="U1317" i="8" s="1"/>
  <c r="R1317" i="8"/>
  <c r="N1317" i="8"/>
  <c r="L1317" i="8"/>
  <c r="J1317" i="8"/>
  <c r="E1317" i="8"/>
  <c r="Y1316" i="8"/>
  <c r="W1316" i="8"/>
  <c r="T1316" i="8"/>
  <c r="R1316" i="8"/>
  <c r="N1316" i="8"/>
  <c r="L1316" i="8"/>
  <c r="J1316" i="8"/>
  <c r="E1316" i="8"/>
  <c r="Y1315" i="8"/>
  <c r="W1315" i="8"/>
  <c r="T1315" i="8"/>
  <c r="R1315" i="8"/>
  <c r="U1315" i="8" s="1"/>
  <c r="N1315" i="8"/>
  <c r="L1315" i="8"/>
  <c r="J1315" i="8"/>
  <c r="E1315" i="8"/>
  <c r="Y1314" i="8"/>
  <c r="W1314" i="8"/>
  <c r="T1314" i="8"/>
  <c r="R1314" i="8"/>
  <c r="N1314" i="8"/>
  <c r="L1314" i="8"/>
  <c r="J1314" i="8"/>
  <c r="E1314" i="8"/>
  <c r="F1314" i="8" s="1" a="1"/>
  <c r="F1314" i="8" s="1"/>
  <c r="Y1313" i="8"/>
  <c r="W1313" i="8"/>
  <c r="T1313" i="8"/>
  <c r="R1313" i="8"/>
  <c r="N1313" i="8"/>
  <c r="L1313" i="8"/>
  <c r="J1313" i="8"/>
  <c r="E1313" i="8"/>
  <c r="Y1312" i="8"/>
  <c r="W1312" i="8"/>
  <c r="T1312" i="8"/>
  <c r="R1312" i="8"/>
  <c r="N1312" i="8"/>
  <c r="L1312" i="8"/>
  <c r="J1312" i="8"/>
  <c r="E1312" i="8"/>
  <c r="Y1311" i="8"/>
  <c r="W1311" i="8"/>
  <c r="T1311" i="8"/>
  <c r="R1311" i="8"/>
  <c r="N1311" i="8"/>
  <c r="L1311" i="8"/>
  <c r="J1311" i="8"/>
  <c r="E1311" i="8"/>
  <c r="F1311" i="8" s="1" a="1"/>
  <c r="F1311" i="8" s="1"/>
  <c r="Y1310" i="8"/>
  <c r="W1310" i="8"/>
  <c r="T1310" i="8"/>
  <c r="R1310" i="8"/>
  <c r="N1310" i="8"/>
  <c r="L1310" i="8"/>
  <c r="J1310" i="8"/>
  <c r="G1310" i="8"/>
  <c r="E1310" i="8"/>
  <c r="F1310" i="8" s="1" a="1"/>
  <c r="F1310" i="8" s="1"/>
  <c r="Y1309" i="8"/>
  <c r="W1309" i="8"/>
  <c r="T1309" i="8"/>
  <c r="R1309" i="8"/>
  <c r="N1309" i="8"/>
  <c r="L1309" i="8"/>
  <c r="J1309" i="8"/>
  <c r="F1309" i="8" a="1"/>
  <c r="F1309" i="8" s="1"/>
  <c r="E1309" i="8"/>
  <c r="G1309" i="8" s="1"/>
  <c r="Y1308" i="8"/>
  <c r="W1308" i="8"/>
  <c r="T1308" i="8"/>
  <c r="R1308" i="8"/>
  <c r="U1308" i="8" s="1"/>
  <c r="N1308" i="8"/>
  <c r="L1308" i="8"/>
  <c r="J1308" i="8"/>
  <c r="F1308" i="8" a="1"/>
  <c r="F1308" i="8" s="1"/>
  <c r="E1308" i="8"/>
  <c r="G1308" i="8" s="1"/>
  <c r="Y1307" i="8"/>
  <c r="W1307" i="8"/>
  <c r="T1307" i="8"/>
  <c r="R1307" i="8"/>
  <c r="N1307" i="8"/>
  <c r="L1307" i="8"/>
  <c r="J1307" i="8"/>
  <c r="E1307" i="8"/>
  <c r="F1307" i="8" s="1" a="1"/>
  <c r="F1307" i="8" s="1"/>
  <c r="Y1306" i="8"/>
  <c r="W1306" i="8"/>
  <c r="T1306" i="8"/>
  <c r="R1306" i="8"/>
  <c r="N1306" i="8"/>
  <c r="L1306" i="8"/>
  <c r="J1306" i="8"/>
  <c r="E1306" i="8"/>
  <c r="Y1305" i="8"/>
  <c r="W1305" i="8"/>
  <c r="T1305" i="8"/>
  <c r="R1305" i="8"/>
  <c r="U1305" i="8" s="1"/>
  <c r="N1305" i="8"/>
  <c r="L1305" i="8"/>
  <c r="J1305" i="8"/>
  <c r="E1305" i="8"/>
  <c r="F1305" i="8" s="1" a="1"/>
  <c r="F1305" i="8" s="1"/>
  <c r="Y1304" i="8"/>
  <c r="W1304" i="8"/>
  <c r="T1304" i="8"/>
  <c r="R1304" i="8"/>
  <c r="N1304" i="8"/>
  <c r="L1304" i="8"/>
  <c r="J1304" i="8"/>
  <c r="E1304" i="8"/>
  <c r="Y1303" i="8"/>
  <c r="W1303" i="8"/>
  <c r="T1303" i="8"/>
  <c r="R1303" i="8"/>
  <c r="N1303" i="8"/>
  <c r="L1303" i="8"/>
  <c r="J1303" i="8"/>
  <c r="E1303" i="8"/>
  <c r="Y1302" i="8"/>
  <c r="W1302" i="8"/>
  <c r="T1302" i="8"/>
  <c r="R1302" i="8"/>
  <c r="N1302" i="8"/>
  <c r="L1302" i="8"/>
  <c r="J1302" i="8"/>
  <c r="G1302" i="8"/>
  <c r="E1302" i="8"/>
  <c r="F1302" i="8" s="1" a="1"/>
  <c r="F1302" i="8" s="1"/>
  <c r="Y1301" i="8"/>
  <c r="W1301" i="8"/>
  <c r="T1301" i="8"/>
  <c r="U1301" i="8" s="1"/>
  <c r="R1301" i="8"/>
  <c r="N1301" i="8"/>
  <c r="L1301" i="8"/>
  <c r="J1301" i="8"/>
  <c r="E1301" i="8"/>
  <c r="Y1300" i="8"/>
  <c r="W1300" i="8"/>
  <c r="T1300" i="8"/>
  <c r="U1300" i="8" s="1"/>
  <c r="R1300" i="8"/>
  <c r="N1300" i="8"/>
  <c r="L1300" i="8"/>
  <c r="J1300" i="8"/>
  <c r="E1300" i="8"/>
  <c r="Y1299" i="8"/>
  <c r="W1299" i="8"/>
  <c r="T1299" i="8"/>
  <c r="R1299" i="8"/>
  <c r="N1299" i="8"/>
  <c r="L1299" i="8"/>
  <c r="J1299" i="8"/>
  <c r="E1299" i="8"/>
  <c r="F1299" i="8" s="1" a="1"/>
  <c r="F1299" i="8" s="1"/>
  <c r="Y1298" i="8"/>
  <c r="W1298" i="8"/>
  <c r="T1298" i="8"/>
  <c r="R1298" i="8"/>
  <c r="N1298" i="8"/>
  <c r="L1298" i="8"/>
  <c r="J1298" i="8"/>
  <c r="E1298" i="8"/>
  <c r="G1298" i="8" s="1"/>
  <c r="Y1297" i="8"/>
  <c r="W1297" i="8"/>
  <c r="T1297" i="8"/>
  <c r="R1297" i="8"/>
  <c r="U1297" i="8" s="1"/>
  <c r="N1297" i="8"/>
  <c r="L1297" i="8"/>
  <c r="J1297" i="8"/>
  <c r="E1297" i="8"/>
  <c r="Y1296" i="8"/>
  <c r="W1296" i="8"/>
  <c r="T1296" i="8"/>
  <c r="R1296" i="8"/>
  <c r="U1296" i="8" s="1"/>
  <c r="N1296" i="8"/>
  <c r="L1296" i="8"/>
  <c r="J1296" i="8"/>
  <c r="E1296" i="8"/>
  <c r="Y1295" i="8"/>
  <c r="W1295" i="8"/>
  <c r="T1295" i="8"/>
  <c r="R1295" i="8"/>
  <c r="N1295" i="8"/>
  <c r="L1295" i="8"/>
  <c r="J1295" i="8"/>
  <c r="E1295" i="8"/>
  <c r="Y1294" i="8"/>
  <c r="W1294" i="8"/>
  <c r="T1294" i="8"/>
  <c r="R1294" i="8"/>
  <c r="N1294" i="8"/>
  <c r="L1294" i="8"/>
  <c r="J1294" i="8"/>
  <c r="G1294" i="8"/>
  <c r="E1294" i="8"/>
  <c r="F1294" i="8" s="1" a="1"/>
  <c r="F1294" i="8" s="1"/>
  <c r="Y1293" i="8"/>
  <c r="W1293" i="8"/>
  <c r="T1293" i="8"/>
  <c r="R1293" i="8"/>
  <c r="N1293" i="8"/>
  <c r="L1293" i="8"/>
  <c r="J1293" i="8"/>
  <c r="E1293" i="8"/>
  <c r="Y1292" i="8"/>
  <c r="W1292" i="8"/>
  <c r="T1292" i="8"/>
  <c r="R1292" i="8"/>
  <c r="N1292" i="8"/>
  <c r="L1292" i="8"/>
  <c r="J1292" i="8"/>
  <c r="F1292" i="8" a="1"/>
  <c r="F1292" i="8" s="1"/>
  <c r="E1292" i="8"/>
  <c r="G1292" i="8" s="1"/>
  <c r="Y1291" i="8"/>
  <c r="W1291" i="8"/>
  <c r="T1291" i="8"/>
  <c r="R1291" i="8"/>
  <c r="U1291" i="8" s="1"/>
  <c r="N1291" i="8"/>
  <c r="L1291" i="8"/>
  <c r="J1291" i="8"/>
  <c r="E1291" i="8"/>
  <c r="Y1290" i="8"/>
  <c r="W1290" i="8"/>
  <c r="T1290" i="8"/>
  <c r="R1290" i="8"/>
  <c r="N1290" i="8"/>
  <c r="L1290" i="8"/>
  <c r="J1290" i="8"/>
  <c r="E1290" i="8"/>
  <c r="Y1289" i="8"/>
  <c r="W1289" i="8"/>
  <c r="T1289" i="8"/>
  <c r="R1289" i="8"/>
  <c r="N1289" i="8"/>
  <c r="L1289" i="8"/>
  <c r="J1289" i="8"/>
  <c r="E1289" i="8"/>
  <c r="Y1288" i="8"/>
  <c r="W1288" i="8"/>
  <c r="T1288" i="8"/>
  <c r="R1288" i="8"/>
  <c r="N1288" i="8"/>
  <c r="L1288" i="8"/>
  <c r="J1288" i="8"/>
  <c r="E1288" i="8"/>
  <c r="Y1287" i="8"/>
  <c r="W1287" i="8"/>
  <c r="T1287" i="8"/>
  <c r="R1287" i="8"/>
  <c r="N1287" i="8"/>
  <c r="L1287" i="8"/>
  <c r="J1287" i="8"/>
  <c r="E1287" i="8"/>
  <c r="Y1286" i="8"/>
  <c r="W1286" i="8"/>
  <c r="T1286" i="8"/>
  <c r="R1286" i="8"/>
  <c r="N1286" i="8"/>
  <c r="L1286" i="8"/>
  <c r="J1286" i="8"/>
  <c r="G1286" i="8"/>
  <c r="E1286" i="8"/>
  <c r="F1286" i="8" s="1" a="1"/>
  <c r="F1286" i="8" s="1"/>
  <c r="Y1285" i="8"/>
  <c r="W1285" i="8"/>
  <c r="T1285" i="8"/>
  <c r="R1285" i="8"/>
  <c r="U1285" i="8" s="1"/>
  <c r="N1285" i="8"/>
  <c r="L1285" i="8"/>
  <c r="J1285" i="8"/>
  <c r="F1285" i="8" a="1"/>
  <c r="F1285" i="8" s="1"/>
  <c r="E1285" i="8"/>
  <c r="G1285" i="8" s="1"/>
  <c r="Y1284" i="8"/>
  <c r="W1284" i="8"/>
  <c r="T1284" i="8"/>
  <c r="R1284" i="8"/>
  <c r="U1284" i="8" s="1"/>
  <c r="N1284" i="8"/>
  <c r="L1284" i="8"/>
  <c r="J1284" i="8"/>
  <c r="F1284" i="8" a="1"/>
  <c r="F1284" i="8" s="1"/>
  <c r="E1284" i="8"/>
  <c r="G1284" i="8" s="1"/>
  <c r="Y1283" i="8"/>
  <c r="W1283" i="8"/>
  <c r="T1283" i="8"/>
  <c r="R1283" i="8"/>
  <c r="N1283" i="8"/>
  <c r="L1283" i="8"/>
  <c r="J1283" i="8"/>
  <c r="E1283" i="8"/>
  <c r="Y1282" i="8"/>
  <c r="W1282" i="8"/>
  <c r="T1282" i="8"/>
  <c r="R1282" i="8"/>
  <c r="N1282" i="8"/>
  <c r="L1282" i="8"/>
  <c r="J1282" i="8"/>
  <c r="E1282" i="8"/>
  <c r="G1282" i="8" s="1"/>
  <c r="Y1281" i="8"/>
  <c r="W1281" i="8"/>
  <c r="T1281" i="8"/>
  <c r="U1281" i="8" s="1"/>
  <c r="R1281" i="8"/>
  <c r="N1281" i="8"/>
  <c r="L1281" i="8"/>
  <c r="J1281" i="8"/>
  <c r="E1281" i="8"/>
  <c r="G1281" i="8" s="1"/>
  <c r="Y1280" i="8"/>
  <c r="W1280" i="8"/>
  <c r="T1280" i="8"/>
  <c r="U1280" i="8" s="1"/>
  <c r="R1280" i="8"/>
  <c r="N1280" i="8"/>
  <c r="L1280" i="8"/>
  <c r="J1280" i="8"/>
  <c r="E1280" i="8"/>
  <c r="Y1279" i="8"/>
  <c r="W1279" i="8"/>
  <c r="T1279" i="8"/>
  <c r="R1279" i="8"/>
  <c r="N1279" i="8"/>
  <c r="L1279" i="8"/>
  <c r="J1279" i="8"/>
  <c r="E1279" i="8"/>
  <c r="Y1278" i="8"/>
  <c r="W1278" i="8"/>
  <c r="T1278" i="8"/>
  <c r="R1278" i="8"/>
  <c r="N1278" i="8"/>
  <c r="L1278" i="8"/>
  <c r="J1278" i="8"/>
  <c r="E1278" i="8"/>
  <c r="Y1277" i="8"/>
  <c r="W1277" i="8"/>
  <c r="T1277" i="8"/>
  <c r="R1277" i="8"/>
  <c r="N1277" i="8"/>
  <c r="L1277" i="8"/>
  <c r="J1277" i="8"/>
  <c r="E1277" i="8"/>
  <c r="Y1276" i="8"/>
  <c r="W1276" i="8"/>
  <c r="T1276" i="8"/>
  <c r="R1276" i="8"/>
  <c r="N1276" i="8"/>
  <c r="L1276" i="8"/>
  <c r="J1276" i="8"/>
  <c r="G1276" i="8"/>
  <c r="E1276" i="8"/>
  <c r="F1276" i="8" s="1" a="1"/>
  <c r="F1276" i="8" s="1"/>
  <c r="Y1275" i="8"/>
  <c r="W1275" i="8"/>
  <c r="T1275" i="8"/>
  <c r="R1275" i="8"/>
  <c r="N1275" i="8"/>
  <c r="L1275" i="8"/>
  <c r="J1275" i="8"/>
  <c r="E1275" i="8"/>
  <c r="Y1274" i="8"/>
  <c r="W1274" i="8"/>
  <c r="T1274" i="8"/>
  <c r="R1274" i="8"/>
  <c r="N1274" i="8"/>
  <c r="L1274" i="8"/>
  <c r="J1274" i="8"/>
  <c r="E1274" i="8"/>
  <c r="Y1273" i="8"/>
  <c r="W1273" i="8"/>
  <c r="T1273" i="8"/>
  <c r="R1273" i="8"/>
  <c r="N1273" i="8"/>
  <c r="L1273" i="8"/>
  <c r="J1273" i="8"/>
  <c r="E1273" i="8"/>
  <c r="F1273" i="8" s="1" a="1"/>
  <c r="F1273" i="8" s="1"/>
  <c r="Y1272" i="8"/>
  <c r="W1272" i="8"/>
  <c r="T1272" i="8"/>
  <c r="R1272" i="8"/>
  <c r="N1272" i="8"/>
  <c r="L1272" i="8"/>
  <c r="J1272" i="8"/>
  <c r="E1272" i="8"/>
  <c r="Y1271" i="8"/>
  <c r="W1271" i="8"/>
  <c r="T1271" i="8"/>
  <c r="R1271" i="8"/>
  <c r="N1271" i="8"/>
  <c r="L1271" i="8"/>
  <c r="J1271" i="8"/>
  <c r="E1271" i="8"/>
  <c r="Y1270" i="8"/>
  <c r="W1270" i="8"/>
  <c r="T1270" i="8"/>
  <c r="R1270" i="8"/>
  <c r="N1270" i="8"/>
  <c r="L1270" i="8"/>
  <c r="J1270" i="8"/>
  <c r="E1270" i="8"/>
  <c r="F1270" i="8" s="1" a="1"/>
  <c r="F1270" i="8" s="1"/>
  <c r="Y1269" i="8"/>
  <c r="W1269" i="8"/>
  <c r="T1269" i="8"/>
  <c r="R1269" i="8"/>
  <c r="N1269" i="8"/>
  <c r="L1269" i="8"/>
  <c r="J1269" i="8"/>
  <c r="G1269" i="8"/>
  <c r="E1269" i="8"/>
  <c r="F1269" i="8" s="1" a="1"/>
  <c r="F1269" i="8" s="1"/>
  <c r="Y1268" i="8"/>
  <c r="W1268" i="8"/>
  <c r="T1268" i="8"/>
  <c r="R1268" i="8"/>
  <c r="N1268" i="8"/>
  <c r="L1268" i="8"/>
  <c r="J1268" i="8"/>
  <c r="E1268" i="8"/>
  <c r="F1268" i="8" s="1" a="1"/>
  <c r="F1268" i="8" s="1"/>
  <c r="Y1267" i="8"/>
  <c r="W1267" i="8"/>
  <c r="T1267" i="8"/>
  <c r="R1267" i="8"/>
  <c r="N1267" i="8"/>
  <c r="L1267" i="8"/>
  <c r="J1267" i="8"/>
  <c r="E1267" i="8"/>
  <c r="F1267" i="8" s="1" a="1"/>
  <c r="F1267" i="8" s="1"/>
  <c r="Y1266" i="8"/>
  <c r="W1266" i="8"/>
  <c r="T1266" i="8"/>
  <c r="R1266" i="8"/>
  <c r="N1266" i="8"/>
  <c r="L1266" i="8"/>
  <c r="J1266" i="8"/>
  <c r="E1266" i="8"/>
  <c r="F1266" i="8" s="1" a="1"/>
  <c r="F1266" i="8" s="1"/>
  <c r="Y1265" i="8"/>
  <c r="W1265" i="8"/>
  <c r="T1265" i="8"/>
  <c r="R1265" i="8"/>
  <c r="N1265" i="8"/>
  <c r="L1265" i="8"/>
  <c r="J1265" i="8"/>
  <c r="E1265" i="8"/>
  <c r="F1265" i="8" s="1" a="1"/>
  <c r="F1265" i="8" s="1"/>
  <c r="Y1264" i="8"/>
  <c r="W1264" i="8"/>
  <c r="T1264" i="8"/>
  <c r="R1264" i="8"/>
  <c r="N1264" i="8"/>
  <c r="L1264" i="8"/>
  <c r="J1264" i="8"/>
  <c r="E1264" i="8"/>
  <c r="Y1263" i="8"/>
  <c r="W1263" i="8"/>
  <c r="T1263" i="8"/>
  <c r="R1263" i="8"/>
  <c r="N1263" i="8"/>
  <c r="L1263" i="8"/>
  <c r="J1263" i="8"/>
  <c r="G1263" i="8"/>
  <c r="E1263" i="8"/>
  <c r="F1263" i="8" s="1" a="1"/>
  <c r="F1263" i="8" s="1"/>
  <c r="Y1262" i="8"/>
  <c r="W1262" i="8"/>
  <c r="T1262" i="8"/>
  <c r="R1262" i="8"/>
  <c r="N1262" i="8"/>
  <c r="L1262" i="8"/>
  <c r="J1262" i="8"/>
  <c r="E1262" i="8"/>
  <c r="F1262" i="8" s="1" a="1"/>
  <c r="F1262" i="8" s="1"/>
  <c r="Y1261" i="8"/>
  <c r="W1261" i="8"/>
  <c r="T1261" i="8"/>
  <c r="R1261" i="8"/>
  <c r="N1261" i="8"/>
  <c r="L1261" i="8"/>
  <c r="J1261" i="8"/>
  <c r="E1261" i="8"/>
  <c r="Y1260" i="8"/>
  <c r="W1260" i="8"/>
  <c r="T1260" i="8"/>
  <c r="R1260" i="8"/>
  <c r="N1260" i="8"/>
  <c r="L1260" i="8"/>
  <c r="J1260" i="8"/>
  <c r="E1260" i="8"/>
  <c r="Y1259" i="8"/>
  <c r="W1259" i="8"/>
  <c r="T1259" i="8"/>
  <c r="R1259" i="8"/>
  <c r="N1259" i="8"/>
  <c r="L1259" i="8"/>
  <c r="J1259" i="8"/>
  <c r="E1259" i="8"/>
  <c r="F1259" i="8" s="1" a="1"/>
  <c r="F1259" i="8" s="1"/>
  <c r="Y1258" i="8"/>
  <c r="W1258" i="8"/>
  <c r="T1258" i="8"/>
  <c r="R1258" i="8"/>
  <c r="N1258" i="8"/>
  <c r="L1258" i="8"/>
  <c r="J1258" i="8"/>
  <c r="E1258" i="8"/>
  <c r="Y1257" i="8"/>
  <c r="W1257" i="8"/>
  <c r="T1257" i="8"/>
  <c r="R1257" i="8"/>
  <c r="N1257" i="8"/>
  <c r="L1257" i="8"/>
  <c r="J1257" i="8"/>
  <c r="E1257" i="8"/>
  <c r="F1257" i="8" s="1" a="1"/>
  <c r="F1257" i="8" s="1"/>
  <c r="Y1256" i="8"/>
  <c r="W1256" i="8"/>
  <c r="T1256" i="8"/>
  <c r="R1256" i="8"/>
  <c r="N1256" i="8"/>
  <c r="L1256" i="8"/>
  <c r="J1256" i="8"/>
  <c r="E1256" i="8"/>
  <c r="Y1255" i="8"/>
  <c r="W1255" i="8"/>
  <c r="T1255" i="8"/>
  <c r="R1255" i="8"/>
  <c r="N1255" i="8"/>
  <c r="L1255" i="8"/>
  <c r="J1255" i="8"/>
  <c r="E1255" i="8"/>
  <c r="Y1254" i="8"/>
  <c r="W1254" i="8"/>
  <c r="T1254" i="8"/>
  <c r="R1254" i="8"/>
  <c r="N1254" i="8"/>
  <c r="L1254" i="8"/>
  <c r="J1254" i="8"/>
  <c r="E1254" i="8"/>
  <c r="F1254" i="8" s="1" a="1"/>
  <c r="F1254" i="8" s="1"/>
  <c r="Y1253" i="8"/>
  <c r="W1253" i="8"/>
  <c r="T1253" i="8"/>
  <c r="R1253" i="8"/>
  <c r="N1253" i="8"/>
  <c r="L1253" i="8"/>
  <c r="J1253" i="8"/>
  <c r="E1253" i="8"/>
  <c r="Y1252" i="8"/>
  <c r="W1252" i="8"/>
  <c r="T1252" i="8"/>
  <c r="R1252" i="8"/>
  <c r="N1252" i="8"/>
  <c r="L1252" i="8"/>
  <c r="J1252" i="8"/>
  <c r="G1252" i="8"/>
  <c r="E1252" i="8"/>
  <c r="F1252" i="8" s="1" a="1"/>
  <c r="F1252" i="8" s="1"/>
  <c r="Y1251" i="8"/>
  <c r="W1251" i="8"/>
  <c r="T1251" i="8"/>
  <c r="R1251" i="8"/>
  <c r="N1251" i="8"/>
  <c r="L1251" i="8"/>
  <c r="J1251" i="8"/>
  <c r="E1251" i="8"/>
  <c r="F1251" i="8" s="1" a="1"/>
  <c r="F1251" i="8" s="1"/>
  <c r="Y1250" i="8"/>
  <c r="W1250" i="8"/>
  <c r="T1250" i="8"/>
  <c r="R1250" i="8"/>
  <c r="N1250" i="8"/>
  <c r="L1250" i="8"/>
  <c r="J1250" i="8"/>
  <c r="G1250" i="8"/>
  <c r="F1250" i="8"/>
  <c r="E1250" i="8"/>
  <c r="F1250" i="8" s="1" a="1"/>
  <c r="Y1249" i="8"/>
  <c r="W1249" i="8"/>
  <c r="T1249" i="8"/>
  <c r="U1249" i="8" s="1"/>
  <c r="R1249" i="8"/>
  <c r="N1249" i="8"/>
  <c r="L1249" i="8"/>
  <c r="J1249" i="8"/>
  <c r="E1249" i="8"/>
  <c r="F1249" i="8" s="1" a="1"/>
  <c r="F1249" i="8" s="1"/>
  <c r="Y1248" i="8"/>
  <c r="W1248" i="8"/>
  <c r="T1248" i="8"/>
  <c r="R1248" i="8"/>
  <c r="N1248" i="8"/>
  <c r="L1248" i="8"/>
  <c r="J1248" i="8"/>
  <c r="E1248" i="8"/>
  <c r="Y1247" i="8"/>
  <c r="W1247" i="8"/>
  <c r="T1247" i="8"/>
  <c r="R1247" i="8"/>
  <c r="N1247" i="8"/>
  <c r="L1247" i="8"/>
  <c r="J1247" i="8"/>
  <c r="E1247" i="8"/>
  <c r="Y1246" i="8"/>
  <c r="W1246" i="8"/>
  <c r="T1246" i="8"/>
  <c r="R1246" i="8"/>
  <c r="N1246" i="8"/>
  <c r="L1246" i="8"/>
  <c r="J1246" i="8"/>
  <c r="E1246" i="8"/>
  <c r="F1246" i="8" s="1" a="1"/>
  <c r="F1246" i="8" s="1"/>
  <c r="Y1245" i="8"/>
  <c r="W1245" i="8"/>
  <c r="T1245" i="8"/>
  <c r="R1245" i="8"/>
  <c r="N1245" i="8"/>
  <c r="L1245" i="8"/>
  <c r="J1245" i="8"/>
  <c r="E1245" i="8"/>
  <c r="Y1244" i="8"/>
  <c r="W1244" i="8"/>
  <c r="T1244" i="8"/>
  <c r="R1244" i="8"/>
  <c r="N1244" i="8"/>
  <c r="L1244" i="8"/>
  <c r="J1244" i="8"/>
  <c r="E1244" i="8"/>
  <c r="Y1243" i="8"/>
  <c r="W1243" i="8"/>
  <c r="T1243" i="8"/>
  <c r="R1243" i="8"/>
  <c r="N1243" i="8"/>
  <c r="L1243" i="8"/>
  <c r="J1243" i="8"/>
  <c r="E1243" i="8"/>
  <c r="F1243" i="8" s="1" a="1"/>
  <c r="F1243" i="8" s="1"/>
  <c r="Y1242" i="8"/>
  <c r="W1242" i="8"/>
  <c r="T1242" i="8"/>
  <c r="R1242" i="8"/>
  <c r="N1242" i="8"/>
  <c r="L1242" i="8"/>
  <c r="J1242" i="8"/>
  <c r="G1242" i="8"/>
  <c r="E1242" i="8"/>
  <c r="F1242" i="8" s="1" a="1"/>
  <c r="F1242" i="8" s="1"/>
  <c r="Y1241" i="8"/>
  <c r="W1241" i="8"/>
  <c r="T1241" i="8"/>
  <c r="R1241" i="8"/>
  <c r="N1241" i="8"/>
  <c r="L1241" i="8"/>
  <c r="J1241" i="8"/>
  <c r="E1241" i="8"/>
  <c r="F1241" i="8" s="1" a="1"/>
  <c r="F1241" i="8" s="1"/>
  <c r="Y1240" i="8"/>
  <c r="W1240" i="8"/>
  <c r="T1240" i="8"/>
  <c r="R1240" i="8"/>
  <c r="N1240" i="8"/>
  <c r="L1240" i="8"/>
  <c r="J1240" i="8"/>
  <c r="E1240" i="8"/>
  <c r="Y1239" i="8"/>
  <c r="W1239" i="8"/>
  <c r="T1239" i="8"/>
  <c r="R1239" i="8"/>
  <c r="N1239" i="8"/>
  <c r="L1239" i="8"/>
  <c r="J1239" i="8"/>
  <c r="E1239" i="8"/>
  <c r="Y1238" i="8"/>
  <c r="W1238" i="8"/>
  <c r="T1238" i="8"/>
  <c r="R1238" i="8"/>
  <c r="N1238" i="8"/>
  <c r="L1238" i="8"/>
  <c r="J1238" i="8"/>
  <c r="E1238" i="8"/>
  <c r="F1238" i="8" s="1" a="1"/>
  <c r="F1238" i="8" s="1"/>
  <c r="Y1237" i="8"/>
  <c r="W1237" i="8"/>
  <c r="T1237" i="8"/>
  <c r="R1237" i="8"/>
  <c r="N1237" i="8"/>
  <c r="L1237" i="8"/>
  <c r="J1237" i="8"/>
  <c r="E1237" i="8"/>
  <c r="Y1236" i="8"/>
  <c r="W1236" i="8"/>
  <c r="T1236" i="8"/>
  <c r="R1236" i="8"/>
  <c r="N1236" i="8"/>
  <c r="L1236" i="8"/>
  <c r="J1236" i="8"/>
  <c r="G1236" i="8"/>
  <c r="E1236" i="8"/>
  <c r="F1236" i="8" s="1" a="1"/>
  <c r="F1236" i="8" s="1"/>
  <c r="Y1235" i="8"/>
  <c r="W1235" i="8"/>
  <c r="T1235" i="8"/>
  <c r="R1235" i="8"/>
  <c r="N1235" i="8"/>
  <c r="L1235" i="8"/>
  <c r="J1235" i="8"/>
  <c r="E1235" i="8"/>
  <c r="F1235" i="8" s="1" a="1"/>
  <c r="F1235" i="8" s="1"/>
  <c r="Y1234" i="8"/>
  <c r="W1234" i="8"/>
  <c r="T1234" i="8"/>
  <c r="R1234" i="8"/>
  <c r="N1234" i="8"/>
  <c r="L1234" i="8"/>
  <c r="J1234" i="8"/>
  <c r="G1234" i="8"/>
  <c r="F1234" i="8"/>
  <c r="E1234" i="8"/>
  <c r="F1234" i="8" s="1" a="1"/>
  <c r="Y1233" i="8"/>
  <c r="W1233" i="8"/>
  <c r="T1233" i="8"/>
  <c r="U1233" i="8" s="1"/>
  <c r="R1233" i="8"/>
  <c r="N1233" i="8"/>
  <c r="L1233" i="8"/>
  <c r="J1233" i="8"/>
  <c r="E1233" i="8"/>
  <c r="F1233" i="8" s="1" a="1"/>
  <c r="F1233" i="8" s="1"/>
  <c r="Y1232" i="8"/>
  <c r="W1232" i="8"/>
  <c r="T1232" i="8"/>
  <c r="R1232" i="8"/>
  <c r="N1232" i="8"/>
  <c r="L1232" i="8"/>
  <c r="J1232" i="8"/>
  <c r="E1232" i="8"/>
  <c r="Y1231" i="8"/>
  <c r="W1231" i="8"/>
  <c r="T1231" i="8"/>
  <c r="R1231" i="8"/>
  <c r="N1231" i="8"/>
  <c r="L1231" i="8"/>
  <c r="J1231" i="8"/>
  <c r="E1231" i="8"/>
  <c r="Y1230" i="8"/>
  <c r="W1230" i="8"/>
  <c r="T1230" i="8"/>
  <c r="R1230" i="8"/>
  <c r="N1230" i="8"/>
  <c r="L1230" i="8"/>
  <c r="J1230" i="8"/>
  <c r="E1230" i="8"/>
  <c r="F1230" i="8" s="1" a="1"/>
  <c r="F1230" i="8" s="1"/>
  <c r="Y1229" i="8"/>
  <c r="W1229" i="8"/>
  <c r="T1229" i="8"/>
  <c r="R1229" i="8"/>
  <c r="N1229" i="8"/>
  <c r="L1229" i="8"/>
  <c r="J1229" i="8"/>
  <c r="E1229" i="8"/>
  <c r="Y1228" i="8"/>
  <c r="W1228" i="8"/>
  <c r="T1228" i="8"/>
  <c r="R1228" i="8"/>
  <c r="N1228" i="8"/>
  <c r="L1228" i="8"/>
  <c r="J1228" i="8"/>
  <c r="E1228" i="8"/>
  <c r="F1228" i="8" s="1" a="1"/>
  <c r="F1228" i="8" s="1"/>
  <c r="Y1227" i="8"/>
  <c r="W1227" i="8"/>
  <c r="T1227" i="8"/>
  <c r="R1227" i="8"/>
  <c r="N1227" i="8"/>
  <c r="L1227" i="8"/>
  <c r="J1227" i="8"/>
  <c r="E1227" i="8"/>
  <c r="F1227" i="8" s="1" a="1"/>
  <c r="F1227" i="8" s="1"/>
  <c r="Y1226" i="8"/>
  <c r="W1226" i="8"/>
  <c r="T1226" i="8"/>
  <c r="R1226" i="8"/>
  <c r="N1226" i="8"/>
  <c r="L1226" i="8"/>
  <c r="J1226" i="8"/>
  <c r="E1226" i="8"/>
  <c r="Y1225" i="8"/>
  <c r="W1225" i="8"/>
  <c r="T1225" i="8"/>
  <c r="R1225" i="8"/>
  <c r="N1225" i="8"/>
  <c r="L1225" i="8"/>
  <c r="J1225" i="8"/>
  <c r="E1225" i="8"/>
  <c r="F1225" i="8" s="1" a="1"/>
  <c r="F1225" i="8" s="1"/>
  <c r="Y1224" i="8"/>
  <c r="W1224" i="8"/>
  <c r="T1224" i="8"/>
  <c r="R1224" i="8"/>
  <c r="N1224" i="8"/>
  <c r="L1224" i="8"/>
  <c r="J1224" i="8"/>
  <c r="E1224" i="8"/>
  <c r="Y1223" i="8"/>
  <c r="W1223" i="8"/>
  <c r="T1223" i="8"/>
  <c r="R1223" i="8"/>
  <c r="N1223" i="8"/>
  <c r="L1223" i="8"/>
  <c r="J1223" i="8"/>
  <c r="G1223" i="8"/>
  <c r="E1223" i="8"/>
  <c r="F1223" i="8" s="1" a="1"/>
  <c r="F1223" i="8" s="1"/>
  <c r="Y1222" i="8"/>
  <c r="W1222" i="8"/>
  <c r="T1222" i="8"/>
  <c r="R1222" i="8"/>
  <c r="N1222" i="8"/>
  <c r="L1222" i="8"/>
  <c r="J1222" i="8"/>
  <c r="E1222" i="8"/>
  <c r="Y1221" i="8"/>
  <c r="W1221" i="8"/>
  <c r="T1221" i="8"/>
  <c r="R1221" i="8"/>
  <c r="N1221" i="8"/>
  <c r="L1221" i="8"/>
  <c r="J1221" i="8"/>
  <c r="E1221" i="8"/>
  <c r="F1221" i="8" s="1" a="1"/>
  <c r="F1221" i="8" s="1"/>
  <c r="Y1220" i="8"/>
  <c r="W1220" i="8"/>
  <c r="T1220" i="8"/>
  <c r="R1220" i="8"/>
  <c r="N1220" i="8"/>
  <c r="L1220" i="8"/>
  <c r="J1220" i="8"/>
  <c r="E1220" i="8"/>
  <c r="F1220" i="8" s="1" a="1"/>
  <c r="F1220" i="8" s="1"/>
  <c r="Y1219" i="8"/>
  <c r="W1219" i="8"/>
  <c r="T1219" i="8"/>
  <c r="R1219" i="8"/>
  <c r="N1219" i="8"/>
  <c r="L1219" i="8"/>
  <c r="J1219" i="8"/>
  <c r="G1219" i="8"/>
  <c r="E1219" i="8"/>
  <c r="F1219" i="8" s="1" a="1"/>
  <c r="F1219" i="8" s="1"/>
  <c r="Y1218" i="8"/>
  <c r="W1218" i="8"/>
  <c r="T1218" i="8"/>
  <c r="U1218" i="8" s="1"/>
  <c r="R1218" i="8"/>
  <c r="N1218" i="8"/>
  <c r="L1218" i="8"/>
  <c r="J1218" i="8"/>
  <c r="E1218" i="8"/>
  <c r="G1218" i="8" s="1"/>
  <c r="Y1217" i="8"/>
  <c r="W1217" i="8"/>
  <c r="T1217" i="8"/>
  <c r="U1217" i="8" s="1"/>
  <c r="R1217" i="8"/>
  <c r="N1217" i="8"/>
  <c r="L1217" i="8"/>
  <c r="J1217" i="8"/>
  <c r="E1217" i="8"/>
  <c r="F1217" i="8" s="1" a="1"/>
  <c r="F1217" i="8" s="1"/>
  <c r="Y1216" i="8"/>
  <c r="W1216" i="8"/>
  <c r="T1216" i="8"/>
  <c r="R1216" i="8"/>
  <c r="N1216" i="8"/>
  <c r="L1216" i="8"/>
  <c r="J1216" i="8"/>
  <c r="E1216" i="8"/>
  <c r="Y1215" i="8"/>
  <c r="W1215" i="8"/>
  <c r="T1215" i="8"/>
  <c r="U1215" i="8" s="1"/>
  <c r="R1215" i="8"/>
  <c r="N1215" i="8"/>
  <c r="L1215" i="8"/>
  <c r="J1215" i="8"/>
  <c r="E1215" i="8"/>
  <c r="G1215" i="8" s="1"/>
  <c r="Y1214" i="8"/>
  <c r="W1214" i="8"/>
  <c r="T1214" i="8"/>
  <c r="R1214" i="8"/>
  <c r="N1214" i="8"/>
  <c r="L1214" i="8"/>
  <c r="J1214" i="8"/>
  <c r="E1214" i="8"/>
  <c r="G1214" i="8" s="1"/>
  <c r="Y1213" i="8"/>
  <c r="W1213" i="8"/>
  <c r="T1213" i="8"/>
  <c r="R1213" i="8"/>
  <c r="U1213" i="8" s="1"/>
  <c r="N1213" i="8"/>
  <c r="L1213" i="8"/>
  <c r="J1213" i="8"/>
  <c r="E1213" i="8"/>
  <c r="F1213" i="8" s="1" a="1"/>
  <c r="F1213" i="8" s="1"/>
  <c r="Y1212" i="8"/>
  <c r="W1212" i="8"/>
  <c r="T1212" i="8"/>
  <c r="R1212" i="8"/>
  <c r="N1212" i="8"/>
  <c r="L1212" i="8"/>
  <c r="J1212" i="8"/>
  <c r="G1212" i="8"/>
  <c r="E1212" i="8"/>
  <c r="F1212" i="8" s="1" a="1"/>
  <c r="F1212" i="8" s="1"/>
  <c r="Y1211" i="8"/>
  <c r="W1211" i="8"/>
  <c r="T1211" i="8"/>
  <c r="U1211" i="8" s="1"/>
  <c r="R1211" i="8"/>
  <c r="N1211" i="8"/>
  <c r="L1211" i="8"/>
  <c r="J1211" i="8"/>
  <c r="E1211" i="8"/>
  <c r="G1211" i="8" s="1"/>
  <c r="Y1210" i="8"/>
  <c r="W1210" i="8"/>
  <c r="T1210" i="8"/>
  <c r="U1210" i="8" s="1"/>
  <c r="R1210" i="8"/>
  <c r="N1210" i="8"/>
  <c r="L1210" i="8"/>
  <c r="J1210" i="8"/>
  <c r="E1210" i="8"/>
  <c r="G1210" i="8" s="1"/>
  <c r="Y1209" i="8"/>
  <c r="W1209" i="8"/>
  <c r="T1209" i="8"/>
  <c r="U1209" i="8" s="1"/>
  <c r="R1209" i="8"/>
  <c r="N1209" i="8"/>
  <c r="L1209" i="8"/>
  <c r="J1209" i="8"/>
  <c r="E1209" i="8"/>
  <c r="F1209" i="8" s="1" a="1"/>
  <c r="F1209" i="8" s="1"/>
  <c r="Y1208" i="8"/>
  <c r="W1208" i="8"/>
  <c r="T1208" i="8"/>
  <c r="R1208" i="8"/>
  <c r="N1208" i="8"/>
  <c r="L1208" i="8"/>
  <c r="J1208" i="8"/>
  <c r="E1208" i="8"/>
  <c r="Y1207" i="8"/>
  <c r="W1207" i="8"/>
  <c r="T1207" i="8"/>
  <c r="R1207" i="8"/>
  <c r="N1207" i="8"/>
  <c r="L1207" i="8"/>
  <c r="J1207" i="8"/>
  <c r="G1207" i="8"/>
  <c r="E1207" i="8"/>
  <c r="F1207" i="8" s="1" a="1"/>
  <c r="F1207" i="8" s="1"/>
  <c r="Y1206" i="8"/>
  <c r="W1206" i="8"/>
  <c r="T1206" i="8"/>
  <c r="R1206" i="8"/>
  <c r="U1206" i="8" s="1"/>
  <c r="N1206" i="8"/>
  <c r="L1206" i="8"/>
  <c r="J1206" i="8"/>
  <c r="E1206" i="8"/>
  <c r="G1206" i="8" s="1"/>
  <c r="Y1205" i="8"/>
  <c r="W1205" i="8"/>
  <c r="T1205" i="8"/>
  <c r="R1205" i="8"/>
  <c r="N1205" i="8"/>
  <c r="L1205" i="8"/>
  <c r="J1205" i="8"/>
  <c r="G1205" i="8"/>
  <c r="E1205" i="8"/>
  <c r="F1205" i="8" s="1" a="1"/>
  <c r="F1205" i="8" s="1"/>
  <c r="Y1204" i="8"/>
  <c r="W1204" i="8"/>
  <c r="T1204" i="8"/>
  <c r="U1204" i="8" s="1"/>
  <c r="R1204" i="8"/>
  <c r="N1204" i="8"/>
  <c r="L1204" i="8"/>
  <c r="J1204" i="8"/>
  <c r="G1204" i="8"/>
  <c r="F1204" i="8" a="1"/>
  <c r="F1204" i="8" s="1"/>
  <c r="E1204" i="8"/>
  <c r="Y1203" i="8"/>
  <c r="W1203" i="8"/>
  <c r="T1203" i="8"/>
  <c r="R1203" i="8"/>
  <c r="N1203" i="8"/>
  <c r="L1203" i="8"/>
  <c r="J1203" i="8"/>
  <c r="E1203" i="8"/>
  <c r="Y1202" i="8"/>
  <c r="W1202" i="8"/>
  <c r="T1202" i="8"/>
  <c r="R1202" i="8"/>
  <c r="N1202" i="8"/>
  <c r="L1202" i="8"/>
  <c r="J1202" i="8"/>
  <c r="E1202" i="8"/>
  <c r="G1202" i="8" s="1"/>
  <c r="Y1201" i="8"/>
  <c r="W1201" i="8"/>
  <c r="T1201" i="8"/>
  <c r="R1201" i="8"/>
  <c r="N1201" i="8"/>
  <c r="L1201" i="8"/>
  <c r="J1201" i="8"/>
  <c r="E1201" i="8"/>
  <c r="F1201" i="8" s="1" a="1"/>
  <c r="F1201" i="8" s="1"/>
  <c r="Y1200" i="8"/>
  <c r="W1200" i="8"/>
  <c r="T1200" i="8"/>
  <c r="R1200" i="8"/>
  <c r="N1200" i="8"/>
  <c r="L1200" i="8"/>
  <c r="J1200" i="8"/>
  <c r="G1200" i="8"/>
  <c r="E1200" i="8"/>
  <c r="F1200" i="8" s="1" a="1"/>
  <c r="F1200" i="8" s="1"/>
  <c r="Y1199" i="8"/>
  <c r="W1199" i="8"/>
  <c r="T1199" i="8"/>
  <c r="U1199" i="8" s="1"/>
  <c r="R1199" i="8"/>
  <c r="N1199" i="8"/>
  <c r="L1199" i="8"/>
  <c r="J1199" i="8"/>
  <c r="E1199" i="8"/>
  <c r="G1199" i="8" s="1"/>
  <c r="Y1198" i="8"/>
  <c r="W1198" i="8"/>
  <c r="T1198" i="8"/>
  <c r="U1198" i="8" s="1"/>
  <c r="R1198" i="8"/>
  <c r="N1198" i="8"/>
  <c r="L1198" i="8"/>
  <c r="J1198" i="8"/>
  <c r="E1198" i="8"/>
  <c r="Y1197" i="8"/>
  <c r="W1197" i="8"/>
  <c r="T1197" i="8"/>
  <c r="U1197" i="8" s="1"/>
  <c r="R1197" i="8"/>
  <c r="N1197" i="8"/>
  <c r="L1197" i="8"/>
  <c r="J1197" i="8"/>
  <c r="E1197" i="8"/>
  <c r="F1197" i="8" s="1" a="1"/>
  <c r="F1197" i="8" s="1"/>
  <c r="Y1196" i="8"/>
  <c r="W1196" i="8"/>
  <c r="T1196" i="8"/>
  <c r="R1196" i="8"/>
  <c r="N1196" i="8"/>
  <c r="L1196" i="8"/>
  <c r="J1196" i="8"/>
  <c r="E1196" i="8"/>
  <c r="Y1195" i="8"/>
  <c r="W1195" i="8"/>
  <c r="T1195" i="8"/>
  <c r="R1195" i="8"/>
  <c r="U1195" i="8" s="1"/>
  <c r="N1195" i="8"/>
  <c r="L1195" i="8"/>
  <c r="J1195" i="8"/>
  <c r="E1195" i="8"/>
  <c r="G1195" i="8" s="1"/>
  <c r="Y1194" i="8"/>
  <c r="W1194" i="8"/>
  <c r="T1194" i="8"/>
  <c r="R1194" i="8"/>
  <c r="N1194" i="8"/>
  <c r="L1194" i="8"/>
  <c r="J1194" i="8"/>
  <c r="E1194" i="8"/>
  <c r="G1194" i="8" s="1"/>
  <c r="Y1193" i="8"/>
  <c r="W1193" i="8"/>
  <c r="T1193" i="8"/>
  <c r="R1193" i="8"/>
  <c r="N1193" i="8"/>
  <c r="L1193" i="8"/>
  <c r="J1193" i="8"/>
  <c r="E1193" i="8"/>
  <c r="F1193" i="8" s="1" a="1"/>
  <c r="F1193" i="8" s="1"/>
  <c r="Y1192" i="8"/>
  <c r="W1192" i="8"/>
  <c r="T1192" i="8"/>
  <c r="R1192" i="8"/>
  <c r="N1192" i="8"/>
  <c r="L1192" i="8"/>
  <c r="J1192" i="8"/>
  <c r="G1192" i="8"/>
  <c r="E1192" i="8"/>
  <c r="F1192" i="8" s="1" a="1"/>
  <c r="F1192" i="8" s="1"/>
  <c r="Y1191" i="8"/>
  <c r="W1191" i="8"/>
  <c r="T1191" i="8"/>
  <c r="R1191" i="8"/>
  <c r="N1191" i="8"/>
  <c r="L1191" i="8"/>
  <c r="J1191" i="8"/>
  <c r="E1191" i="8"/>
  <c r="Y1190" i="8"/>
  <c r="W1190" i="8"/>
  <c r="T1190" i="8"/>
  <c r="U1190" i="8" s="1"/>
  <c r="R1190" i="8"/>
  <c r="N1190" i="8"/>
  <c r="L1190" i="8"/>
  <c r="J1190" i="8"/>
  <c r="E1190" i="8"/>
  <c r="G1190" i="8" s="1"/>
  <c r="Y1189" i="8"/>
  <c r="W1189" i="8"/>
  <c r="T1189" i="8"/>
  <c r="U1189" i="8" s="1"/>
  <c r="R1189" i="8"/>
  <c r="N1189" i="8"/>
  <c r="L1189" i="8"/>
  <c r="J1189" i="8"/>
  <c r="E1189" i="8"/>
  <c r="F1189" i="8" s="1" a="1"/>
  <c r="F1189" i="8" s="1"/>
  <c r="Y1188" i="8"/>
  <c r="W1188" i="8"/>
  <c r="T1188" i="8"/>
  <c r="R1188" i="8"/>
  <c r="N1188" i="8"/>
  <c r="L1188" i="8"/>
  <c r="J1188" i="8"/>
  <c r="E1188" i="8"/>
  <c r="Y1187" i="8"/>
  <c r="W1187" i="8"/>
  <c r="T1187" i="8"/>
  <c r="R1187" i="8"/>
  <c r="N1187" i="8"/>
  <c r="L1187" i="8"/>
  <c r="J1187" i="8"/>
  <c r="G1187" i="8"/>
  <c r="E1187" i="8"/>
  <c r="F1187" i="8" s="1" a="1"/>
  <c r="F1187" i="8" s="1"/>
  <c r="Y1186" i="8"/>
  <c r="W1186" i="8"/>
  <c r="T1186" i="8"/>
  <c r="U1186" i="8" s="1"/>
  <c r="R1186" i="8"/>
  <c r="N1186" i="8"/>
  <c r="L1186" i="8"/>
  <c r="J1186" i="8"/>
  <c r="E1186" i="8"/>
  <c r="G1186" i="8" s="1"/>
  <c r="Y1185" i="8"/>
  <c r="W1185" i="8"/>
  <c r="T1185" i="8"/>
  <c r="U1185" i="8" s="1"/>
  <c r="R1185" i="8"/>
  <c r="N1185" i="8"/>
  <c r="L1185" i="8"/>
  <c r="J1185" i="8"/>
  <c r="E1185" i="8"/>
  <c r="F1185" i="8" s="1" a="1"/>
  <c r="F1185" i="8" s="1"/>
  <c r="Y1184" i="8"/>
  <c r="W1184" i="8"/>
  <c r="T1184" i="8"/>
  <c r="R1184" i="8"/>
  <c r="N1184" i="8"/>
  <c r="L1184" i="8"/>
  <c r="J1184" i="8"/>
  <c r="E1184" i="8"/>
  <c r="Y1183" i="8"/>
  <c r="W1183" i="8"/>
  <c r="T1183" i="8"/>
  <c r="R1183" i="8"/>
  <c r="U1183" i="8" s="1"/>
  <c r="N1183" i="8"/>
  <c r="L1183" i="8"/>
  <c r="J1183" i="8"/>
  <c r="E1183" i="8"/>
  <c r="G1183" i="8" s="1"/>
  <c r="Y1182" i="8"/>
  <c r="W1182" i="8"/>
  <c r="T1182" i="8"/>
  <c r="R1182" i="8"/>
  <c r="N1182" i="8"/>
  <c r="L1182" i="8"/>
  <c r="J1182" i="8"/>
  <c r="E1182" i="8"/>
  <c r="G1182" i="8" s="1"/>
  <c r="Y1181" i="8"/>
  <c r="W1181" i="8"/>
  <c r="T1181" i="8"/>
  <c r="U1181" i="8" s="1"/>
  <c r="R1181" i="8"/>
  <c r="N1181" i="8"/>
  <c r="L1181" i="8"/>
  <c r="J1181" i="8"/>
  <c r="E1181" i="8"/>
  <c r="F1181" i="8" s="1" a="1"/>
  <c r="F1181" i="8" s="1"/>
  <c r="Y1180" i="8"/>
  <c r="W1180" i="8"/>
  <c r="T1180" i="8"/>
  <c r="R1180" i="8"/>
  <c r="N1180" i="8"/>
  <c r="L1180" i="8"/>
  <c r="J1180" i="8"/>
  <c r="E1180" i="8"/>
  <c r="Y1179" i="8"/>
  <c r="W1179" i="8"/>
  <c r="T1179" i="8"/>
  <c r="U1179" i="8" s="1"/>
  <c r="R1179" i="8"/>
  <c r="N1179" i="8"/>
  <c r="L1179" i="8"/>
  <c r="J1179" i="8"/>
  <c r="E1179" i="8"/>
  <c r="G1179" i="8" s="1"/>
  <c r="Y1178" i="8"/>
  <c r="W1178" i="8"/>
  <c r="T1178" i="8"/>
  <c r="U1178" i="8" s="1"/>
  <c r="R1178" i="8"/>
  <c r="N1178" i="8"/>
  <c r="L1178" i="8"/>
  <c r="J1178" i="8"/>
  <c r="E1178" i="8"/>
  <c r="G1178" i="8" s="1"/>
  <c r="Y1177" i="8"/>
  <c r="W1177" i="8"/>
  <c r="T1177" i="8"/>
  <c r="U1177" i="8" s="1"/>
  <c r="R1177" i="8"/>
  <c r="N1177" i="8"/>
  <c r="L1177" i="8"/>
  <c r="J1177" i="8"/>
  <c r="E1177" i="8"/>
  <c r="F1177" i="8" s="1" a="1"/>
  <c r="F1177" i="8" s="1"/>
  <c r="Y1176" i="8"/>
  <c r="W1176" i="8"/>
  <c r="T1176" i="8"/>
  <c r="R1176" i="8"/>
  <c r="N1176" i="8"/>
  <c r="L1176" i="8"/>
  <c r="J1176" i="8"/>
  <c r="E1176" i="8"/>
  <c r="Y1175" i="8"/>
  <c r="W1175" i="8"/>
  <c r="T1175" i="8"/>
  <c r="R1175" i="8"/>
  <c r="N1175" i="8"/>
  <c r="L1175" i="8"/>
  <c r="J1175" i="8"/>
  <c r="F1175" i="8" a="1"/>
  <c r="F1175" i="8" s="1"/>
  <c r="E1175" i="8"/>
  <c r="G1175" i="8" s="1"/>
  <c r="Y1174" i="8"/>
  <c r="W1174" i="8"/>
  <c r="U1174" i="8"/>
  <c r="T1174" i="8"/>
  <c r="R1174" i="8"/>
  <c r="N1174" i="8"/>
  <c r="L1174" i="8"/>
  <c r="J1174" i="8"/>
  <c r="E1174" i="8"/>
  <c r="G1174" i="8" s="1"/>
  <c r="Y1173" i="8"/>
  <c r="W1173" i="8"/>
  <c r="T1173" i="8"/>
  <c r="R1173" i="8"/>
  <c r="N1173" i="8"/>
  <c r="L1173" i="8"/>
  <c r="J1173" i="8"/>
  <c r="G1173" i="8"/>
  <c r="E1173" i="8"/>
  <c r="F1173" i="8" s="1" a="1"/>
  <c r="F1173" i="8" s="1"/>
  <c r="Y1172" i="8"/>
  <c r="W1172" i="8"/>
  <c r="T1172" i="8"/>
  <c r="U1172" i="8" s="1"/>
  <c r="R1172" i="8"/>
  <c r="N1172" i="8"/>
  <c r="L1172" i="8"/>
  <c r="J1172" i="8"/>
  <c r="E1172" i="8"/>
  <c r="Y1171" i="8"/>
  <c r="W1171" i="8"/>
  <c r="T1171" i="8"/>
  <c r="R1171" i="8"/>
  <c r="N1171" i="8"/>
  <c r="L1171" i="8"/>
  <c r="J1171" i="8"/>
  <c r="E1171" i="8"/>
  <c r="F1171" i="8" s="1" a="1"/>
  <c r="F1171" i="8" s="1"/>
  <c r="Y1170" i="8"/>
  <c r="W1170" i="8"/>
  <c r="T1170" i="8"/>
  <c r="R1170" i="8"/>
  <c r="N1170" i="8"/>
  <c r="L1170" i="8"/>
  <c r="J1170" i="8"/>
  <c r="E1170" i="8"/>
  <c r="G1170" i="8" s="1"/>
  <c r="Y1169" i="8"/>
  <c r="W1169" i="8"/>
  <c r="T1169" i="8"/>
  <c r="R1169" i="8"/>
  <c r="N1169" i="8"/>
  <c r="L1169" i="8"/>
  <c r="J1169" i="8"/>
  <c r="E1169" i="8"/>
  <c r="F1169" i="8" s="1" a="1"/>
  <c r="F1169" i="8" s="1"/>
  <c r="Y1168" i="8"/>
  <c r="W1168" i="8"/>
  <c r="T1168" i="8"/>
  <c r="R1168" i="8"/>
  <c r="N1168" i="8"/>
  <c r="L1168" i="8"/>
  <c r="J1168" i="8"/>
  <c r="E1168" i="8"/>
  <c r="Y1167" i="8"/>
  <c r="W1167" i="8"/>
  <c r="T1167" i="8"/>
  <c r="R1167" i="8"/>
  <c r="N1167" i="8"/>
  <c r="L1167" i="8"/>
  <c r="J1167" i="8"/>
  <c r="E1167" i="8"/>
  <c r="G1167" i="8" s="1"/>
  <c r="Y1166" i="8"/>
  <c r="W1166" i="8"/>
  <c r="T1166" i="8"/>
  <c r="R1166" i="8"/>
  <c r="N1166" i="8"/>
  <c r="L1166" i="8"/>
  <c r="J1166" i="8"/>
  <c r="E1166" i="8"/>
  <c r="Y1165" i="8"/>
  <c r="W1165" i="8"/>
  <c r="T1165" i="8"/>
  <c r="R1165" i="8"/>
  <c r="N1165" i="8"/>
  <c r="L1165" i="8"/>
  <c r="J1165" i="8"/>
  <c r="E1165" i="8"/>
  <c r="F1165" i="8" s="1" a="1"/>
  <c r="F1165" i="8" s="1"/>
  <c r="Y1164" i="8"/>
  <c r="W1164" i="8"/>
  <c r="T1164" i="8"/>
  <c r="R1164" i="8"/>
  <c r="N1164" i="8"/>
  <c r="L1164" i="8"/>
  <c r="J1164" i="8"/>
  <c r="E1164" i="8"/>
  <c r="Y1163" i="8"/>
  <c r="W1163" i="8"/>
  <c r="T1163" i="8"/>
  <c r="R1163" i="8"/>
  <c r="N1163" i="8"/>
  <c r="L1163" i="8"/>
  <c r="J1163" i="8"/>
  <c r="E1163" i="8"/>
  <c r="G1163" i="8" s="1"/>
  <c r="Y1162" i="8"/>
  <c r="W1162" i="8"/>
  <c r="T1162" i="8"/>
  <c r="R1162" i="8"/>
  <c r="N1162" i="8"/>
  <c r="L1162" i="8"/>
  <c r="J1162" i="8"/>
  <c r="E1162" i="8"/>
  <c r="G1162" i="8" s="1"/>
  <c r="Y1161" i="8"/>
  <c r="W1161" i="8"/>
  <c r="T1161" i="8"/>
  <c r="R1161" i="8"/>
  <c r="N1161" i="8"/>
  <c r="L1161" i="8"/>
  <c r="J1161" i="8"/>
  <c r="E1161" i="8"/>
  <c r="F1161" i="8" s="1" a="1"/>
  <c r="F1161" i="8" s="1"/>
  <c r="Y1160" i="8"/>
  <c r="W1160" i="8"/>
  <c r="T1160" i="8"/>
  <c r="R1160" i="8"/>
  <c r="N1160" i="8"/>
  <c r="L1160" i="8"/>
  <c r="J1160" i="8"/>
  <c r="G1160" i="8"/>
  <c r="F1160" i="8" a="1"/>
  <c r="F1160" i="8" s="1"/>
  <c r="E1160" i="8"/>
  <c r="Y1159" i="8"/>
  <c r="W1159" i="8"/>
  <c r="T1159" i="8"/>
  <c r="R1159" i="8"/>
  <c r="N1159" i="8"/>
  <c r="L1159" i="8"/>
  <c r="J1159" i="8"/>
  <c r="F1159" i="8" a="1"/>
  <c r="F1159" i="8" s="1"/>
  <c r="E1159" i="8"/>
  <c r="G1159" i="8" s="1"/>
  <c r="Y1158" i="8"/>
  <c r="W1158" i="8"/>
  <c r="T1158" i="8"/>
  <c r="R1158" i="8"/>
  <c r="U1158" i="8" s="1"/>
  <c r="N1158" i="8"/>
  <c r="L1158" i="8"/>
  <c r="J1158" i="8"/>
  <c r="E1158" i="8"/>
  <c r="G1158" i="8" s="1"/>
  <c r="Y1157" i="8"/>
  <c r="W1157" i="8"/>
  <c r="T1157" i="8"/>
  <c r="R1157" i="8"/>
  <c r="N1157" i="8"/>
  <c r="L1157" i="8"/>
  <c r="J1157" i="8"/>
  <c r="E1157" i="8"/>
  <c r="Y1156" i="8"/>
  <c r="W1156" i="8"/>
  <c r="T1156" i="8"/>
  <c r="R1156" i="8"/>
  <c r="N1156" i="8"/>
  <c r="L1156" i="8"/>
  <c r="J1156" i="8"/>
  <c r="G1156" i="8"/>
  <c r="E1156" i="8"/>
  <c r="F1156" i="8" s="1" a="1"/>
  <c r="F1156" i="8" s="1"/>
  <c r="Y1155" i="8"/>
  <c r="W1155" i="8"/>
  <c r="T1155" i="8"/>
  <c r="R1155" i="8"/>
  <c r="N1155" i="8"/>
  <c r="L1155" i="8"/>
  <c r="J1155" i="8"/>
  <c r="G1155" i="8"/>
  <c r="E1155" i="8"/>
  <c r="F1155" i="8" s="1" a="1"/>
  <c r="F1155" i="8" s="1"/>
  <c r="Y1154" i="8"/>
  <c r="W1154" i="8"/>
  <c r="T1154" i="8"/>
  <c r="U1154" i="8" s="1"/>
  <c r="R1154" i="8"/>
  <c r="N1154" i="8"/>
  <c r="L1154" i="8"/>
  <c r="J1154" i="8"/>
  <c r="E1154" i="8"/>
  <c r="G1154" i="8" s="1"/>
  <c r="Y1153" i="8"/>
  <c r="W1153" i="8"/>
  <c r="T1153" i="8"/>
  <c r="U1153" i="8" s="1"/>
  <c r="R1153" i="8"/>
  <c r="N1153" i="8"/>
  <c r="L1153" i="8"/>
  <c r="J1153" i="8"/>
  <c r="E1153" i="8"/>
  <c r="F1153" i="8" s="1" a="1"/>
  <c r="F1153" i="8" s="1"/>
  <c r="Y1152" i="8"/>
  <c r="W1152" i="8"/>
  <c r="T1152" i="8"/>
  <c r="R1152" i="8"/>
  <c r="N1152" i="8"/>
  <c r="L1152" i="8"/>
  <c r="J1152" i="8"/>
  <c r="E1152" i="8"/>
  <c r="Y1151" i="8"/>
  <c r="W1151" i="8"/>
  <c r="T1151" i="8"/>
  <c r="U1151" i="8" s="1"/>
  <c r="R1151" i="8"/>
  <c r="N1151" i="8"/>
  <c r="L1151" i="8"/>
  <c r="J1151" i="8"/>
  <c r="F1151" i="8" a="1"/>
  <c r="F1151" i="8" s="1"/>
  <c r="E1151" i="8"/>
  <c r="G1151" i="8" s="1"/>
  <c r="Y1150" i="8"/>
  <c r="W1150" i="8"/>
  <c r="T1150" i="8"/>
  <c r="R1150" i="8"/>
  <c r="N1150" i="8"/>
  <c r="L1150" i="8"/>
  <c r="J1150" i="8"/>
  <c r="F1150" i="8" a="1"/>
  <c r="F1150" i="8" s="1"/>
  <c r="E1150" i="8"/>
  <c r="G1150" i="8" s="1"/>
  <c r="Y1149" i="8"/>
  <c r="W1149" i="8"/>
  <c r="T1149" i="8"/>
  <c r="R1149" i="8"/>
  <c r="U1149" i="8" s="1"/>
  <c r="N1149" i="8"/>
  <c r="L1149" i="8"/>
  <c r="J1149" i="8"/>
  <c r="E1149" i="8"/>
  <c r="F1149" i="8" s="1" a="1"/>
  <c r="F1149" i="8" s="1"/>
  <c r="Y1148" i="8"/>
  <c r="W1148" i="8"/>
  <c r="T1148" i="8"/>
  <c r="R1148" i="8"/>
  <c r="N1148" i="8"/>
  <c r="L1148" i="8"/>
  <c r="J1148" i="8"/>
  <c r="F1148" i="8" a="1"/>
  <c r="F1148" i="8" s="1"/>
  <c r="E1148" i="8"/>
  <c r="G1148" i="8" s="1"/>
  <c r="Y1147" i="8"/>
  <c r="W1147" i="8"/>
  <c r="U1147" i="8"/>
  <c r="T1147" i="8"/>
  <c r="R1147" i="8"/>
  <c r="N1147" i="8"/>
  <c r="L1147" i="8"/>
  <c r="J1147" i="8"/>
  <c r="E1147" i="8"/>
  <c r="G1147" i="8" s="1"/>
  <c r="Y1146" i="8"/>
  <c r="W1146" i="8"/>
  <c r="T1146" i="8"/>
  <c r="R1146" i="8"/>
  <c r="N1146" i="8"/>
  <c r="L1146" i="8"/>
  <c r="J1146" i="8"/>
  <c r="E1146" i="8"/>
  <c r="G1146" i="8" s="1"/>
  <c r="Y1145" i="8"/>
  <c r="W1145" i="8"/>
  <c r="T1145" i="8"/>
  <c r="R1145" i="8"/>
  <c r="N1145" i="8"/>
  <c r="L1145" i="8"/>
  <c r="J1145" i="8"/>
  <c r="E1145" i="8"/>
  <c r="F1145" i="8" s="1" a="1"/>
  <c r="F1145" i="8" s="1"/>
  <c r="Y1144" i="8"/>
  <c r="W1144" i="8"/>
  <c r="T1144" i="8"/>
  <c r="R1144" i="8"/>
  <c r="N1144" i="8"/>
  <c r="L1144" i="8"/>
  <c r="J1144" i="8"/>
  <c r="E1144" i="8"/>
  <c r="Y1143" i="8"/>
  <c r="W1143" i="8"/>
  <c r="T1143" i="8"/>
  <c r="R1143" i="8"/>
  <c r="N1143" i="8"/>
  <c r="L1143" i="8"/>
  <c r="J1143" i="8"/>
  <c r="E1143" i="8"/>
  <c r="Y1142" i="8"/>
  <c r="W1142" i="8"/>
  <c r="T1142" i="8"/>
  <c r="R1142" i="8"/>
  <c r="N1142" i="8"/>
  <c r="L1142" i="8"/>
  <c r="J1142" i="8"/>
  <c r="E1142" i="8"/>
  <c r="Y1141" i="8"/>
  <c r="W1141" i="8"/>
  <c r="T1141" i="8"/>
  <c r="R1141" i="8"/>
  <c r="U1141" i="8" s="1"/>
  <c r="N1141" i="8"/>
  <c r="L1141" i="8"/>
  <c r="J1141" i="8"/>
  <c r="E1141" i="8"/>
  <c r="F1141" i="8" s="1" a="1"/>
  <c r="F1141" i="8" s="1"/>
  <c r="Y1140" i="8"/>
  <c r="W1140" i="8"/>
  <c r="T1140" i="8"/>
  <c r="R1140" i="8"/>
  <c r="N1140" i="8"/>
  <c r="L1140" i="8"/>
  <c r="J1140" i="8"/>
  <c r="G1140" i="8"/>
  <c r="F1140" i="8" a="1"/>
  <c r="F1140" i="8" s="1"/>
  <c r="E1140" i="8"/>
  <c r="Y1139" i="8"/>
  <c r="W1139" i="8"/>
  <c r="T1139" i="8"/>
  <c r="R1139" i="8"/>
  <c r="N1139" i="8"/>
  <c r="L1139" i="8"/>
  <c r="J1139" i="8"/>
  <c r="E1139" i="8"/>
  <c r="Y1138" i="8"/>
  <c r="W1138" i="8"/>
  <c r="T1138" i="8"/>
  <c r="R1138" i="8"/>
  <c r="N1138" i="8"/>
  <c r="L1138" i="8"/>
  <c r="J1138" i="8"/>
  <c r="E1138" i="8"/>
  <c r="G1138" i="8" s="1"/>
  <c r="Y1137" i="8"/>
  <c r="W1137" i="8"/>
  <c r="T1137" i="8"/>
  <c r="R1137" i="8"/>
  <c r="N1137" i="8"/>
  <c r="L1137" i="8"/>
  <c r="J1137" i="8"/>
  <c r="E1137" i="8"/>
  <c r="F1137" i="8" s="1" a="1"/>
  <c r="F1137" i="8" s="1"/>
  <c r="Y1136" i="8"/>
  <c r="W1136" i="8"/>
  <c r="T1136" i="8"/>
  <c r="R1136" i="8"/>
  <c r="N1136" i="8"/>
  <c r="L1136" i="8"/>
  <c r="J1136" i="8"/>
  <c r="E1136" i="8"/>
  <c r="Y1135" i="8"/>
  <c r="W1135" i="8"/>
  <c r="T1135" i="8"/>
  <c r="R1135" i="8"/>
  <c r="N1135" i="8"/>
  <c r="L1135" i="8"/>
  <c r="J1135" i="8"/>
  <c r="E1135" i="8"/>
  <c r="Y1134" i="8"/>
  <c r="W1134" i="8"/>
  <c r="T1134" i="8"/>
  <c r="R1134" i="8"/>
  <c r="N1134" i="8"/>
  <c r="L1134" i="8"/>
  <c r="J1134" i="8"/>
  <c r="E1134" i="8"/>
  <c r="G1134" i="8" s="1"/>
  <c r="Y1133" i="8"/>
  <c r="W1133" i="8"/>
  <c r="T1133" i="8"/>
  <c r="R1133" i="8"/>
  <c r="N1133" i="8"/>
  <c r="L1133" i="8"/>
  <c r="J1133" i="8"/>
  <c r="E1133" i="8"/>
  <c r="Y1132" i="8"/>
  <c r="W1132" i="8"/>
  <c r="T1132" i="8"/>
  <c r="R1132" i="8"/>
  <c r="N1132" i="8"/>
  <c r="L1132" i="8"/>
  <c r="J1132" i="8"/>
  <c r="G1132" i="8"/>
  <c r="E1132" i="8"/>
  <c r="F1132" i="8" s="1" a="1"/>
  <c r="F1132" i="8" s="1"/>
  <c r="Y1131" i="8"/>
  <c r="W1131" i="8"/>
  <c r="T1131" i="8"/>
  <c r="U1131" i="8" s="1"/>
  <c r="R1131" i="8"/>
  <c r="N1131" i="8"/>
  <c r="L1131" i="8"/>
  <c r="J1131" i="8"/>
  <c r="E1131" i="8"/>
  <c r="G1131" i="8" s="1"/>
  <c r="Y1130" i="8"/>
  <c r="W1130" i="8"/>
  <c r="T1130" i="8"/>
  <c r="U1130" i="8" s="1"/>
  <c r="R1130" i="8"/>
  <c r="N1130" i="8"/>
  <c r="L1130" i="8"/>
  <c r="J1130" i="8"/>
  <c r="E1130" i="8"/>
  <c r="G1130" i="8" s="1"/>
  <c r="Y1129" i="8"/>
  <c r="W1129" i="8"/>
  <c r="T1129" i="8"/>
  <c r="U1129" i="8" s="1"/>
  <c r="R1129" i="8"/>
  <c r="N1129" i="8"/>
  <c r="L1129" i="8"/>
  <c r="J1129" i="8"/>
  <c r="E1129" i="8"/>
  <c r="F1129" i="8" s="1" a="1"/>
  <c r="F1129" i="8" s="1"/>
  <c r="Y1128" i="8"/>
  <c r="W1128" i="8"/>
  <c r="T1128" i="8"/>
  <c r="R1128" i="8"/>
  <c r="N1128" i="8"/>
  <c r="L1128" i="8"/>
  <c r="J1128" i="8"/>
  <c r="F1128" i="8" a="1"/>
  <c r="F1128" i="8" s="1"/>
  <c r="E1128" i="8"/>
  <c r="G1128" i="8" s="1"/>
  <c r="Y1127" i="8"/>
  <c r="W1127" i="8"/>
  <c r="T1127" i="8"/>
  <c r="R1127" i="8"/>
  <c r="N1127" i="8"/>
  <c r="L1127" i="8"/>
  <c r="J1127" i="8"/>
  <c r="E1127" i="8"/>
  <c r="Y1126" i="8"/>
  <c r="W1126" i="8"/>
  <c r="T1126" i="8"/>
  <c r="R1126" i="8"/>
  <c r="U1126" i="8" s="1"/>
  <c r="N1126" i="8"/>
  <c r="L1126" i="8"/>
  <c r="J1126" i="8"/>
  <c r="E1126" i="8"/>
  <c r="G1126" i="8" s="1"/>
  <c r="Y1125" i="8"/>
  <c r="W1125" i="8"/>
  <c r="T1125" i="8"/>
  <c r="R1125" i="8"/>
  <c r="N1125" i="8"/>
  <c r="L1125" i="8"/>
  <c r="J1125" i="8"/>
  <c r="E1125" i="8"/>
  <c r="F1125" i="8" s="1" a="1"/>
  <c r="F1125" i="8" s="1"/>
  <c r="Y1124" i="8"/>
  <c r="W1124" i="8"/>
  <c r="T1124" i="8"/>
  <c r="R1124" i="8"/>
  <c r="N1124" i="8"/>
  <c r="L1124" i="8"/>
  <c r="J1124" i="8"/>
  <c r="F1124" i="8"/>
  <c r="E1124" i="8"/>
  <c r="F1124" i="8" s="1" a="1"/>
  <c r="Y1123" i="8"/>
  <c r="W1123" i="8"/>
  <c r="T1123" i="8"/>
  <c r="U1123" i="8" s="1"/>
  <c r="R1123" i="8"/>
  <c r="N1123" i="8"/>
  <c r="L1123" i="8"/>
  <c r="J1123" i="8"/>
  <c r="F1123" i="8"/>
  <c r="E1123" i="8"/>
  <c r="F1123" i="8" s="1" a="1"/>
  <c r="Y1122" i="8"/>
  <c r="W1122" i="8"/>
  <c r="T1122" i="8"/>
  <c r="U1122" i="8" s="1"/>
  <c r="R1122" i="8"/>
  <c r="N1122" i="8"/>
  <c r="L1122" i="8"/>
  <c r="J1122" i="8"/>
  <c r="E1122" i="8"/>
  <c r="F1122" i="8" s="1" a="1"/>
  <c r="F1122" i="8" s="1"/>
  <c r="Y1121" i="8"/>
  <c r="W1121" i="8"/>
  <c r="T1121" i="8"/>
  <c r="R1121" i="8"/>
  <c r="N1121" i="8"/>
  <c r="L1121" i="8"/>
  <c r="J1121" i="8"/>
  <c r="E1121" i="8"/>
  <c r="Y1120" i="8"/>
  <c r="W1120" i="8"/>
  <c r="T1120" i="8"/>
  <c r="R1120" i="8"/>
  <c r="N1120" i="8"/>
  <c r="L1120" i="8"/>
  <c r="J1120" i="8"/>
  <c r="E1120" i="8"/>
  <c r="F1120" i="8" s="1" a="1"/>
  <c r="F1120" i="8" s="1"/>
  <c r="Y1119" i="8"/>
  <c r="W1119" i="8"/>
  <c r="T1119" i="8"/>
  <c r="R1119" i="8"/>
  <c r="N1119" i="8"/>
  <c r="L1119" i="8"/>
  <c r="J1119" i="8"/>
  <c r="G1119" i="8"/>
  <c r="F1119" i="8"/>
  <c r="E1119" i="8"/>
  <c r="F1119" i="8" s="1" a="1"/>
  <c r="Y1118" i="8"/>
  <c r="W1118" i="8"/>
  <c r="T1118" i="8"/>
  <c r="U1118" i="8" s="1"/>
  <c r="R1118" i="8"/>
  <c r="N1118" i="8"/>
  <c r="L1118" i="8"/>
  <c r="J1118" i="8"/>
  <c r="E1118" i="8"/>
  <c r="F1118" i="8" s="1" a="1"/>
  <c r="F1118" i="8" s="1"/>
  <c r="Y1117" i="8"/>
  <c r="W1117" i="8"/>
  <c r="T1117" i="8"/>
  <c r="R1117" i="8"/>
  <c r="N1117" i="8"/>
  <c r="L1117" i="8"/>
  <c r="J1117" i="8"/>
  <c r="G1117" i="8"/>
  <c r="E1117" i="8"/>
  <c r="F1117" i="8" s="1" a="1"/>
  <c r="F1117" i="8" s="1"/>
  <c r="Y1116" i="8"/>
  <c r="W1116" i="8"/>
  <c r="T1116" i="8"/>
  <c r="R1116" i="8"/>
  <c r="N1116" i="8"/>
  <c r="L1116" i="8"/>
  <c r="J1116" i="8"/>
  <c r="E1116" i="8"/>
  <c r="F1116" i="8" s="1" a="1"/>
  <c r="F1116" i="8" s="1"/>
  <c r="Y1115" i="8"/>
  <c r="W1115" i="8"/>
  <c r="T1115" i="8"/>
  <c r="R1115" i="8"/>
  <c r="N1115" i="8"/>
  <c r="L1115" i="8"/>
  <c r="J1115" i="8"/>
  <c r="F1115" i="8"/>
  <c r="E1115" i="8"/>
  <c r="F1115" i="8" s="1" a="1"/>
  <c r="Y1114" i="8"/>
  <c r="W1114" i="8"/>
  <c r="T1114" i="8"/>
  <c r="U1114" i="8" s="1"/>
  <c r="R1114" i="8"/>
  <c r="N1114" i="8"/>
  <c r="L1114" i="8"/>
  <c r="J1114" i="8"/>
  <c r="E1114" i="8"/>
  <c r="F1114" i="8" s="1" a="1"/>
  <c r="F1114" i="8" s="1"/>
  <c r="Y1113" i="8"/>
  <c r="W1113" i="8"/>
  <c r="T1113" i="8"/>
  <c r="R1113" i="8"/>
  <c r="N1113" i="8"/>
  <c r="L1113" i="8"/>
  <c r="J1113" i="8"/>
  <c r="E1113" i="8"/>
  <c r="Y1112" i="8"/>
  <c r="W1112" i="8"/>
  <c r="T1112" i="8"/>
  <c r="R1112" i="8"/>
  <c r="N1112" i="8"/>
  <c r="L1112" i="8"/>
  <c r="J1112" i="8"/>
  <c r="F1112" i="8"/>
  <c r="E1112" i="8"/>
  <c r="F1112" i="8" s="1" a="1"/>
  <c r="Y1111" i="8"/>
  <c r="W1111" i="8"/>
  <c r="T1111" i="8"/>
  <c r="U1111" i="8" s="1"/>
  <c r="R1111" i="8"/>
  <c r="N1111" i="8"/>
  <c r="L1111" i="8"/>
  <c r="J1111" i="8"/>
  <c r="E1111" i="8"/>
  <c r="Y1110" i="8"/>
  <c r="W1110" i="8"/>
  <c r="T1110" i="8"/>
  <c r="R1110" i="8"/>
  <c r="N1110" i="8"/>
  <c r="L1110" i="8"/>
  <c r="J1110" i="8"/>
  <c r="E1110" i="8"/>
  <c r="F1110" i="8" s="1" a="1"/>
  <c r="F1110" i="8" s="1"/>
  <c r="Y1109" i="8"/>
  <c r="W1109" i="8"/>
  <c r="T1109" i="8"/>
  <c r="R1109" i="8"/>
  <c r="N1109" i="8"/>
  <c r="L1109" i="8"/>
  <c r="J1109" i="8"/>
  <c r="E1109" i="8"/>
  <c r="F1109" i="8" s="1" a="1"/>
  <c r="F1109" i="8" s="1"/>
  <c r="Y1108" i="8"/>
  <c r="W1108" i="8"/>
  <c r="T1108" i="8"/>
  <c r="R1108" i="8"/>
  <c r="N1108" i="8"/>
  <c r="L1108" i="8"/>
  <c r="J1108" i="8"/>
  <c r="E1108" i="8"/>
  <c r="F1108" i="8" s="1" a="1"/>
  <c r="F1108" i="8" s="1"/>
  <c r="Y1107" i="8"/>
  <c r="W1107" i="8"/>
  <c r="T1107" i="8"/>
  <c r="R1107" i="8"/>
  <c r="N1107" i="8"/>
  <c r="L1107" i="8"/>
  <c r="J1107" i="8"/>
  <c r="G1107" i="8"/>
  <c r="F1107" i="8"/>
  <c r="E1107" i="8"/>
  <c r="F1107" i="8" s="1" a="1"/>
  <c r="Y1106" i="8"/>
  <c r="W1106" i="8"/>
  <c r="T1106" i="8"/>
  <c r="U1106" i="8" s="1"/>
  <c r="R1106" i="8"/>
  <c r="N1106" i="8"/>
  <c r="L1106" i="8"/>
  <c r="J1106" i="8"/>
  <c r="E1106" i="8"/>
  <c r="F1106" i="8" s="1" a="1"/>
  <c r="F1106" i="8" s="1"/>
  <c r="Y1105" i="8"/>
  <c r="W1105" i="8"/>
  <c r="T1105" i="8"/>
  <c r="R1105" i="8"/>
  <c r="N1105" i="8"/>
  <c r="L1105" i="8"/>
  <c r="J1105" i="8"/>
  <c r="E1105" i="8"/>
  <c r="F1105" i="8" s="1" a="1"/>
  <c r="F1105" i="8" s="1"/>
  <c r="Y1104" i="8"/>
  <c r="W1104" i="8"/>
  <c r="T1104" i="8"/>
  <c r="R1104" i="8"/>
  <c r="N1104" i="8"/>
  <c r="L1104" i="8"/>
  <c r="J1104" i="8"/>
  <c r="E1104" i="8"/>
  <c r="F1104" i="8" s="1" a="1"/>
  <c r="F1104" i="8" s="1"/>
  <c r="Y1103" i="8"/>
  <c r="W1103" i="8"/>
  <c r="T1103" i="8"/>
  <c r="R1103" i="8"/>
  <c r="N1103" i="8"/>
  <c r="L1103" i="8"/>
  <c r="J1103" i="8"/>
  <c r="G1103" i="8"/>
  <c r="F1103" i="8"/>
  <c r="E1103" i="8"/>
  <c r="F1103" i="8" s="1" a="1"/>
  <c r="Y1102" i="8"/>
  <c r="W1102" i="8"/>
  <c r="T1102" i="8"/>
  <c r="U1102" i="8" s="1"/>
  <c r="R1102" i="8"/>
  <c r="N1102" i="8"/>
  <c r="L1102" i="8"/>
  <c r="J1102" i="8"/>
  <c r="E1102" i="8"/>
  <c r="F1102" i="8" s="1" a="1"/>
  <c r="F1102" i="8" s="1"/>
  <c r="Y1101" i="8"/>
  <c r="W1101" i="8"/>
  <c r="T1101" i="8"/>
  <c r="R1101" i="8"/>
  <c r="N1101" i="8"/>
  <c r="L1101" i="8"/>
  <c r="J1101" i="8"/>
  <c r="F1101" i="8"/>
  <c r="E1101" i="8"/>
  <c r="F1101" i="8" s="1" a="1"/>
  <c r="Y1100" i="8"/>
  <c r="W1100" i="8"/>
  <c r="T1100" i="8"/>
  <c r="U1100" i="8" s="1"/>
  <c r="R1100" i="8"/>
  <c r="N1100" i="8"/>
  <c r="L1100" i="8"/>
  <c r="J1100" i="8"/>
  <c r="E1100" i="8"/>
  <c r="F1100" i="8" s="1" a="1"/>
  <c r="F1100" i="8" s="1"/>
  <c r="Y1099" i="8"/>
  <c r="W1099" i="8"/>
  <c r="T1099" i="8"/>
  <c r="R1099" i="8"/>
  <c r="N1099" i="8"/>
  <c r="L1099" i="8"/>
  <c r="J1099" i="8"/>
  <c r="E1099" i="8"/>
  <c r="Y1098" i="8"/>
  <c r="W1098" i="8"/>
  <c r="T1098" i="8"/>
  <c r="U1098" i="8" s="1"/>
  <c r="R1098" i="8"/>
  <c r="N1098" i="8"/>
  <c r="L1098" i="8"/>
  <c r="J1098" i="8"/>
  <c r="E1098" i="8"/>
  <c r="Y1097" i="8"/>
  <c r="W1097" i="8"/>
  <c r="T1097" i="8"/>
  <c r="R1097" i="8"/>
  <c r="N1097" i="8"/>
  <c r="L1097" i="8"/>
  <c r="J1097" i="8"/>
  <c r="F1097" i="8"/>
  <c r="E1097" i="8"/>
  <c r="F1097" i="8" s="1" a="1"/>
  <c r="Y1096" i="8"/>
  <c r="W1096" i="8"/>
  <c r="T1096" i="8"/>
  <c r="U1096" i="8" s="1"/>
  <c r="R1096" i="8"/>
  <c r="N1096" i="8"/>
  <c r="L1096" i="8"/>
  <c r="J1096" i="8"/>
  <c r="E1096" i="8"/>
  <c r="Y1095" i="8"/>
  <c r="W1095" i="8"/>
  <c r="T1095" i="8"/>
  <c r="R1095" i="8"/>
  <c r="N1095" i="8"/>
  <c r="L1095" i="8"/>
  <c r="J1095" i="8"/>
  <c r="E1095" i="8"/>
  <c r="Y1094" i="8"/>
  <c r="W1094" i="8"/>
  <c r="T1094" i="8"/>
  <c r="R1094" i="8"/>
  <c r="N1094" i="8"/>
  <c r="L1094" i="8"/>
  <c r="J1094" i="8"/>
  <c r="E1094" i="8"/>
  <c r="Y1093" i="8"/>
  <c r="W1093" i="8"/>
  <c r="T1093" i="8"/>
  <c r="R1093" i="8"/>
  <c r="N1093" i="8"/>
  <c r="L1093" i="8"/>
  <c r="J1093" i="8"/>
  <c r="E1093" i="8"/>
  <c r="F1093" i="8" s="1" a="1"/>
  <c r="F1093" i="8" s="1"/>
  <c r="Y1092" i="8"/>
  <c r="W1092" i="8"/>
  <c r="T1092" i="8"/>
  <c r="R1092" i="8"/>
  <c r="N1092" i="8"/>
  <c r="L1092" i="8"/>
  <c r="J1092" i="8"/>
  <c r="E1092" i="8"/>
  <c r="F1092" i="8" s="1" a="1"/>
  <c r="F1092" i="8" s="1"/>
  <c r="Y1091" i="8"/>
  <c r="W1091" i="8"/>
  <c r="T1091" i="8"/>
  <c r="R1091" i="8"/>
  <c r="N1091" i="8"/>
  <c r="L1091" i="8"/>
  <c r="J1091" i="8"/>
  <c r="E1091" i="8"/>
  <c r="F1091" i="8" s="1" a="1"/>
  <c r="F1091" i="8" s="1"/>
  <c r="Y1090" i="8"/>
  <c r="W1090" i="8"/>
  <c r="T1090" i="8"/>
  <c r="R1090" i="8"/>
  <c r="N1090" i="8"/>
  <c r="L1090" i="8"/>
  <c r="J1090" i="8"/>
  <c r="G1090" i="8"/>
  <c r="E1090" i="8"/>
  <c r="F1090" i="8" s="1" a="1"/>
  <c r="F1090" i="8" s="1"/>
  <c r="Y1089" i="8"/>
  <c r="W1089" i="8"/>
  <c r="T1089" i="8"/>
  <c r="R1089" i="8"/>
  <c r="N1089" i="8"/>
  <c r="L1089" i="8"/>
  <c r="J1089" i="8"/>
  <c r="E1089" i="8"/>
  <c r="F1089" i="8" s="1" a="1"/>
  <c r="F1089" i="8" s="1"/>
  <c r="Y1088" i="8"/>
  <c r="W1088" i="8"/>
  <c r="T1088" i="8"/>
  <c r="R1088" i="8"/>
  <c r="N1088" i="8"/>
  <c r="L1088" i="8"/>
  <c r="J1088" i="8"/>
  <c r="E1088" i="8"/>
  <c r="F1088" i="8" s="1" a="1"/>
  <c r="F1088" i="8" s="1"/>
  <c r="Y1087" i="8"/>
  <c r="W1087" i="8"/>
  <c r="T1087" i="8"/>
  <c r="R1087" i="8"/>
  <c r="N1087" i="8"/>
  <c r="L1087" i="8"/>
  <c r="J1087" i="8"/>
  <c r="G1087" i="8"/>
  <c r="E1087" i="8"/>
  <c r="F1087" i="8" s="1" a="1"/>
  <c r="F1087" i="8" s="1"/>
  <c r="Y1086" i="8"/>
  <c r="W1086" i="8"/>
  <c r="T1086" i="8"/>
  <c r="R1086" i="8"/>
  <c r="N1086" i="8"/>
  <c r="L1086" i="8"/>
  <c r="J1086" i="8"/>
  <c r="E1086" i="8"/>
  <c r="F1086" i="8" s="1" a="1"/>
  <c r="F1086" i="8" s="1"/>
  <c r="Y1085" i="8"/>
  <c r="W1085" i="8"/>
  <c r="T1085" i="8"/>
  <c r="R1085" i="8"/>
  <c r="N1085" i="8"/>
  <c r="L1085" i="8"/>
  <c r="J1085" i="8"/>
  <c r="E1085" i="8"/>
  <c r="Y1084" i="8"/>
  <c r="W1084" i="8"/>
  <c r="T1084" i="8"/>
  <c r="R1084" i="8"/>
  <c r="N1084" i="8"/>
  <c r="L1084" i="8"/>
  <c r="J1084" i="8"/>
  <c r="E1084" i="8"/>
  <c r="F1084" i="8" s="1" a="1"/>
  <c r="F1084" i="8" s="1"/>
  <c r="Y1083" i="8"/>
  <c r="W1083" i="8"/>
  <c r="T1083" i="8"/>
  <c r="R1083" i="8"/>
  <c r="N1083" i="8"/>
  <c r="L1083" i="8"/>
  <c r="J1083" i="8"/>
  <c r="E1083" i="8"/>
  <c r="F1083" i="8" s="1" a="1"/>
  <c r="F1083" i="8" s="1"/>
  <c r="Y1082" i="8"/>
  <c r="W1082" i="8"/>
  <c r="T1082" i="8"/>
  <c r="R1082" i="8"/>
  <c r="N1082" i="8"/>
  <c r="L1082" i="8"/>
  <c r="J1082" i="8"/>
  <c r="E1082" i="8"/>
  <c r="Y1081" i="8"/>
  <c r="W1081" i="8"/>
  <c r="T1081" i="8"/>
  <c r="R1081" i="8"/>
  <c r="N1081" i="8"/>
  <c r="L1081" i="8"/>
  <c r="J1081" i="8"/>
  <c r="E1081" i="8"/>
  <c r="F1081" i="8" s="1" a="1"/>
  <c r="F1081" i="8" s="1"/>
  <c r="Y1080" i="8"/>
  <c r="W1080" i="8"/>
  <c r="T1080" i="8"/>
  <c r="R1080" i="8"/>
  <c r="N1080" i="8"/>
  <c r="L1080" i="8"/>
  <c r="J1080" i="8"/>
  <c r="E1080" i="8"/>
  <c r="F1080" i="8" s="1" a="1"/>
  <c r="F1080" i="8" s="1"/>
  <c r="Y1079" i="8"/>
  <c r="W1079" i="8"/>
  <c r="T1079" i="8"/>
  <c r="R1079" i="8"/>
  <c r="N1079" i="8"/>
  <c r="L1079" i="8"/>
  <c r="J1079" i="8"/>
  <c r="E1079" i="8"/>
  <c r="F1079" i="8" s="1" a="1"/>
  <c r="F1079" i="8" s="1"/>
  <c r="Y1078" i="8"/>
  <c r="W1078" i="8"/>
  <c r="T1078" i="8"/>
  <c r="R1078" i="8"/>
  <c r="N1078" i="8"/>
  <c r="L1078" i="8"/>
  <c r="J1078" i="8"/>
  <c r="E1078" i="8"/>
  <c r="Y1077" i="8"/>
  <c r="W1077" i="8"/>
  <c r="T1077" i="8"/>
  <c r="R1077" i="8"/>
  <c r="N1077" i="8"/>
  <c r="L1077" i="8"/>
  <c r="J1077" i="8"/>
  <c r="G1077" i="8"/>
  <c r="E1077" i="8"/>
  <c r="F1077" i="8" s="1" a="1"/>
  <c r="F1077" i="8" s="1"/>
  <c r="Y1076" i="8"/>
  <c r="W1076" i="8"/>
  <c r="T1076" i="8"/>
  <c r="R1076" i="8"/>
  <c r="N1076" i="8"/>
  <c r="L1076" i="8"/>
  <c r="J1076" i="8"/>
  <c r="E1076" i="8"/>
  <c r="F1076" i="8" s="1" a="1"/>
  <c r="F1076" i="8" s="1"/>
  <c r="Y1075" i="8"/>
  <c r="W1075" i="8"/>
  <c r="T1075" i="8"/>
  <c r="R1075" i="8"/>
  <c r="N1075" i="8"/>
  <c r="L1075" i="8"/>
  <c r="J1075" i="8"/>
  <c r="E1075" i="8"/>
  <c r="F1075" i="8" s="1" a="1"/>
  <c r="F1075" i="8" s="1"/>
  <c r="Y1074" i="8"/>
  <c r="W1074" i="8"/>
  <c r="T1074" i="8"/>
  <c r="R1074" i="8"/>
  <c r="N1074" i="8"/>
  <c r="L1074" i="8"/>
  <c r="J1074" i="8"/>
  <c r="G1074" i="8"/>
  <c r="E1074" i="8"/>
  <c r="F1074" i="8" s="1" a="1"/>
  <c r="F1074" i="8" s="1"/>
  <c r="Y1073" i="8"/>
  <c r="W1073" i="8"/>
  <c r="T1073" i="8"/>
  <c r="R1073" i="8"/>
  <c r="N1073" i="8"/>
  <c r="L1073" i="8"/>
  <c r="J1073" i="8"/>
  <c r="E1073" i="8"/>
  <c r="F1073" i="8" s="1" a="1"/>
  <c r="F1073" i="8" s="1"/>
  <c r="Y1072" i="8"/>
  <c r="W1072" i="8"/>
  <c r="T1072" i="8"/>
  <c r="R1072" i="8"/>
  <c r="N1072" i="8"/>
  <c r="L1072" i="8"/>
  <c r="J1072" i="8"/>
  <c r="E1072" i="8"/>
  <c r="F1072" i="8" s="1" a="1"/>
  <c r="F1072" i="8" s="1"/>
  <c r="Y1071" i="8"/>
  <c r="W1071" i="8"/>
  <c r="T1071" i="8"/>
  <c r="R1071" i="8"/>
  <c r="N1071" i="8"/>
  <c r="L1071" i="8"/>
  <c r="J1071" i="8"/>
  <c r="E1071" i="8"/>
  <c r="Y1070" i="8"/>
  <c r="W1070" i="8"/>
  <c r="T1070" i="8"/>
  <c r="R1070" i="8"/>
  <c r="N1070" i="8"/>
  <c r="L1070" i="8"/>
  <c r="J1070" i="8"/>
  <c r="E1070" i="8"/>
  <c r="F1070" i="8" s="1" a="1"/>
  <c r="F1070" i="8" s="1"/>
  <c r="Y1069" i="8"/>
  <c r="W1069" i="8"/>
  <c r="T1069" i="8"/>
  <c r="R1069" i="8"/>
  <c r="N1069" i="8"/>
  <c r="L1069" i="8"/>
  <c r="J1069" i="8"/>
  <c r="E1069" i="8"/>
  <c r="Y1068" i="8"/>
  <c r="W1068" i="8"/>
  <c r="T1068" i="8"/>
  <c r="R1068" i="8"/>
  <c r="N1068" i="8"/>
  <c r="L1068" i="8"/>
  <c r="J1068" i="8"/>
  <c r="E1068" i="8"/>
  <c r="F1068" i="8" s="1" a="1"/>
  <c r="F1068" i="8" s="1"/>
  <c r="Y1067" i="8"/>
  <c r="W1067" i="8"/>
  <c r="T1067" i="8"/>
  <c r="R1067" i="8"/>
  <c r="N1067" i="8"/>
  <c r="L1067" i="8"/>
  <c r="J1067" i="8"/>
  <c r="E1067" i="8"/>
  <c r="F1067" i="8" s="1" a="1"/>
  <c r="F1067" i="8" s="1"/>
  <c r="Y1066" i="8"/>
  <c r="W1066" i="8"/>
  <c r="T1066" i="8"/>
  <c r="R1066" i="8"/>
  <c r="N1066" i="8"/>
  <c r="L1066" i="8"/>
  <c r="J1066" i="8"/>
  <c r="G1066" i="8"/>
  <c r="E1066" i="8"/>
  <c r="F1066" i="8" s="1" a="1"/>
  <c r="F1066" i="8" s="1"/>
  <c r="Y1065" i="8"/>
  <c r="W1065" i="8"/>
  <c r="T1065" i="8"/>
  <c r="R1065" i="8"/>
  <c r="N1065" i="8"/>
  <c r="L1065" i="8"/>
  <c r="J1065" i="8"/>
  <c r="E1065" i="8"/>
  <c r="F1065" i="8" s="1" a="1"/>
  <c r="F1065" i="8" s="1"/>
  <c r="Y1064" i="8"/>
  <c r="W1064" i="8"/>
  <c r="T1064" i="8"/>
  <c r="R1064" i="8"/>
  <c r="N1064" i="8"/>
  <c r="L1064" i="8"/>
  <c r="J1064" i="8"/>
  <c r="E1064" i="8"/>
  <c r="F1064" i="8" s="1" a="1"/>
  <c r="F1064" i="8" s="1"/>
  <c r="Y1063" i="8"/>
  <c r="W1063" i="8"/>
  <c r="T1063" i="8"/>
  <c r="R1063" i="8"/>
  <c r="N1063" i="8"/>
  <c r="L1063" i="8"/>
  <c r="J1063" i="8"/>
  <c r="E1063" i="8"/>
  <c r="Y1062" i="8"/>
  <c r="W1062" i="8"/>
  <c r="T1062" i="8"/>
  <c r="R1062" i="8"/>
  <c r="N1062" i="8"/>
  <c r="L1062" i="8"/>
  <c r="J1062" i="8"/>
  <c r="E1062" i="8"/>
  <c r="F1062" i="8" s="1" a="1"/>
  <c r="F1062" i="8" s="1"/>
  <c r="Y1061" i="8"/>
  <c r="W1061" i="8"/>
  <c r="T1061" i="8"/>
  <c r="R1061" i="8"/>
  <c r="N1061" i="8"/>
  <c r="L1061" i="8"/>
  <c r="J1061" i="8"/>
  <c r="G1061" i="8"/>
  <c r="E1061" i="8"/>
  <c r="F1061" i="8" s="1" a="1"/>
  <c r="F1061" i="8" s="1"/>
  <c r="Y1060" i="8"/>
  <c r="W1060" i="8"/>
  <c r="T1060" i="8"/>
  <c r="R1060" i="8"/>
  <c r="N1060" i="8"/>
  <c r="L1060" i="8"/>
  <c r="J1060" i="8"/>
  <c r="E1060" i="8"/>
  <c r="F1060" i="8" s="1" a="1"/>
  <c r="F1060" i="8" s="1"/>
  <c r="Y1059" i="8"/>
  <c r="W1059" i="8"/>
  <c r="T1059" i="8"/>
  <c r="R1059" i="8"/>
  <c r="N1059" i="8"/>
  <c r="L1059" i="8"/>
  <c r="J1059" i="8"/>
  <c r="E1059" i="8"/>
  <c r="F1059" i="8" s="1" a="1"/>
  <c r="F1059" i="8" s="1"/>
  <c r="Y1058" i="8"/>
  <c r="W1058" i="8"/>
  <c r="T1058" i="8"/>
  <c r="R1058" i="8"/>
  <c r="N1058" i="8"/>
  <c r="L1058" i="8"/>
  <c r="J1058" i="8"/>
  <c r="E1058" i="8"/>
  <c r="Y1057" i="8"/>
  <c r="W1057" i="8"/>
  <c r="T1057" i="8"/>
  <c r="R1057" i="8"/>
  <c r="N1057" i="8"/>
  <c r="L1057" i="8"/>
  <c r="J1057" i="8"/>
  <c r="E1057" i="8"/>
  <c r="F1057" i="8" s="1" a="1"/>
  <c r="F1057" i="8" s="1"/>
  <c r="Y1056" i="8"/>
  <c r="W1056" i="8"/>
  <c r="T1056" i="8"/>
  <c r="R1056" i="8"/>
  <c r="N1056" i="8"/>
  <c r="L1056" i="8"/>
  <c r="J1056" i="8"/>
  <c r="E1056" i="8"/>
  <c r="F1056" i="8" s="1" a="1"/>
  <c r="F1056" i="8" s="1"/>
  <c r="Y1055" i="8"/>
  <c r="W1055" i="8"/>
  <c r="T1055" i="8"/>
  <c r="R1055" i="8"/>
  <c r="N1055" i="8"/>
  <c r="L1055" i="8"/>
  <c r="J1055" i="8"/>
  <c r="G1055" i="8"/>
  <c r="E1055" i="8"/>
  <c r="F1055" i="8" s="1" a="1"/>
  <c r="F1055" i="8" s="1"/>
  <c r="Y1054" i="8"/>
  <c r="W1054" i="8"/>
  <c r="T1054" i="8"/>
  <c r="R1054" i="8"/>
  <c r="N1054" i="8"/>
  <c r="L1054" i="8"/>
  <c r="J1054" i="8"/>
  <c r="E1054" i="8"/>
  <c r="F1054" i="8" s="1" a="1"/>
  <c r="F1054" i="8" s="1"/>
  <c r="Y1053" i="8"/>
  <c r="W1053" i="8"/>
  <c r="T1053" i="8"/>
  <c r="R1053" i="8"/>
  <c r="N1053" i="8"/>
  <c r="L1053" i="8"/>
  <c r="J1053" i="8"/>
  <c r="E1053" i="8"/>
  <c r="Y1052" i="8"/>
  <c r="W1052" i="8"/>
  <c r="T1052" i="8"/>
  <c r="R1052" i="8"/>
  <c r="N1052" i="8"/>
  <c r="L1052" i="8"/>
  <c r="J1052" i="8"/>
  <c r="E1052" i="8"/>
  <c r="F1052" i="8" s="1" a="1"/>
  <c r="F1052" i="8" s="1"/>
  <c r="Y1051" i="8"/>
  <c r="W1051" i="8"/>
  <c r="T1051" i="8"/>
  <c r="R1051" i="8"/>
  <c r="N1051" i="8"/>
  <c r="L1051" i="8"/>
  <c r="J1051" i="8"/>
  <c r="E1051" i="8"/>
  <c r="F1051" i="8" s="1" a="1"/>
  <c r="F1051" i="8" s="1"/>
  <c r="Y1050" i="8"/>
  <c r="W1050" i="8"/>
  <c r="T1050" i="8"/>
  <c r="R1050" i="8"/>
  <c r="N1050" i="8"/>
  <c r="L1050" i="8"/>
  <c r="J1050" i="8"/>
  <c r="E1050" i="8"/>
  <c r="Y1049" i="8"/>
  <c r="W1049" i="8"/>
  <c r="T1049" i="8"/>
  <c r="R1049" i="8"/>
  <c r="N1049" i="8"/>
  <c r="L1049" i="8"/>
  <c r="J1049" i="8"/>
  <c r="E1049" i="8"/>
  <c r="F1049" i="8" s="1" a="1"/>
  <c r="F1049" i="8" s="1"/>
  <c r="Y1048" i="8"/>
  <c r="W1048" i="8"/>
  <c r="T1048" i="8"/>
  <c r="R1048" i="8"/>
  <c r="N1048" i="8"/>
  <c r="L1048" i="8"/>
  <c r="J1048" i="8"/>
  <c r="E1048" i="8"/>
  <c r="F1048" i="8" s="1" a="1"/>
  <c r="F1048" i="8" s="1"/>
  <c r="Y1047" i="8"/>
  <c r="W1047" i="8"/>
  <c r="T1047" i="8"/>
  <c r="R1047" i="8"/>
  <c r="N1047" i="8"/>
  <c r="L1047" i="8"/>
  <c r="J1047" i="8"/>
  <c r="E1047" i="8"/>
  <c r="Y1046" i="8"/>
  <c r="W1046" i="8"/>
  <c r="T1046" i="8"/>
  <c r="R1046" i="8"/>
  <c r="N1046" i="8"/>
  <c r="L1046" i="8"/>
  <c r="J1046" i="8"/>
  <c r="G1046" i="8"/>
  <c r="E1046" i="8"/>
  <c r="F1046" i="8" s="1" a="1"/>
  <c r="F1046" i="8" s="1"/>
  <c r="Y1045" i="8"/>
  <c r="W1045" i="8"/>
  <c r="T1045" i="8"/>
  <c r="R1045" i="8"/>
  <c r="N1045" i="8"/>
  <c r="L1045" i="8"/>
  <c r="J1045" i="8"/>
  <c r="G1045" i="8"/>
  <c r="E1045" i="8"/>
  <c r="F1045" i="8" s="1" a="1"/>
  <c r="F1045" i="8" s="1"/>
  <c r="Y1044" i="8"/>
  <c r="W1044" i="8"/>
  <c r="T1044" i="8"/>
  <c r="R1044" i="8"/>
  <c r="N1044" i="8"/>
  <c r="L1044" i="8"/>
  <c r="J1044" i="8"/>
  <c r="E1044" i="8"/>
  <c r="F1044" i="8" s="1" a="1"/>
  <c r="F1044" i="8" s="1"/>
  <c r="Y1043" i="8"/>
  <c r="W1043" i="8"/>
  <c r="T1043" i="8"/>
  <c r="R1043" i="8"/>
  <c r="N1043" i="8"/>
  <c r="L1043" i="8"/>
  <c r="J1043" i="8"/>
  <c r="E1043" i="8"/>
  <c r="F1043" i="8" s="1" a="1"/>
  <c r="F1043" i="8" s="1"/>
  <c r="Y1042" i="8"/>
  <c r="W1042" i="8"/>
  <c r="T1042" i="8"/>
  <c r="R1042" i="8"/>
  <c r="N1042" i="8"/>
  <c r="L1042" i="8"/>
  <c r="J1042" i="8"/>
  <c r="E1042" i="8"/>
  <c r="F1042" i="8" s="1" a="1"/>
  <c r="F1042" i="8" s="1"/>
  <c r="Y1041" i="8"/>
  <c r="W1041" i="8"/>
  <c r="T1041" i="8"/>
  <c r="R1041" i="8"/>
  <c r="N1041" i="8"/>
  <c r="L1041" i="8"/>
  <c r="J1041" i="8"/>
  <c r="E1041" i="8"/>
  <c r="F1041" i="8" s="1" a="1"/>
  <c r="F1041" i="8" s="1"/>
  <c r="Y1040" i="8"/>
  <c r="W1040" i="8"/>
  <c r="T1040" i="8"/>
  <c r="R1040" i="8"/>
  <c r="N1040" i="8"/>
  <c r="L1040" i="8"/>
  <c r="J1040" i="8"/>
  <c r="E1040" i="8"/>
  <c r="F1040" i="8" s="1" a="1"/>
  <c r="F1040" i="8" s="1"/>
  <c r="Y1039" i="8"/>
  <c r="W1039" i="8"/>
  <c r="T1039" i="8"/>
  <c r="R1039" i="8"/>
  <c r="N1039" i="8"/>
  <c r="L1039" i="8"/>
  <c r="J1039" i="8"/>
  <c r="E1039" i="8"/>
  <c r="Y1038" i="8"/>
  <c r="W1038" i="8"/>
  <c r="T1038" i="8"/>
  <c r="R1038" i="8"/>
  <c r="N1038" i="8"/>
  <c r="L1038" i="8"/>
  <c r="J1038" i="8"/>
  <c r="G1038" i="8"/>
  <c r="E1038" i="8"/>
  <c r="F1038" i="8" s="1" a="1"/>
  <c r="F1038" i="8" s="1"/>
  <c r="Y1037" i="8"/>
  <c r="W1037" i="8"/>
  <c r="T1037" i="8"/>
  <c r="R1037" i="8"/>
  <c r="N1037" i="8"/>
  <c r="L1037" i="8"/>
  <c r="J1037" i="8"/>
  <c r="E1037" i="8"/>
  <c r="Y1036" i="8"/>
  <c r="W1036" i="8"/>
  <c r="T1036" i="8"/>
  <c r="U1036" i="8" s="1"/>
  <c r="R1036" i="8"/>
  <c r="N1036" i="8"/>
  <c r="L1036" i="8"/>
  <c r="J1036" i="8"/>
  <c r="E1036" i="8"/>
  <c r="F1036" i="8" s="1" a="1"/>
  <c r="F1036" i="8" s="1"/>
  <c r="Y1035" i="8"/>
  <c r="W1035" i="8"/>
  <c r="T1035" i="8"/>
  <c r="R1035" i="8"/>
  <c r="N1035" i="8"/>
  <c r="L1035" i="8"/>
  <c r="J1035" i="8"/>
  <c r="E1035" i="8"/>
  <c r="F1035" i="8" s="1" a="1"/>
  <c r="F1035" i="8" s="1"/>
  <c r="Y1034" i="8"/>
  <c r="W1034" i="8"/>
  <c r="T1034" i="8"/>
  <c r="R1034" i="8"/>
  <c r="N1034" i="8"/>
  <c r="L1034" i="8"/>
  <c r="J1034" i="8"/>
  <c r="E1034" i="8"/>
  <c r="F1034" i="8" s="1" a="1"/>
  <c r="F1034" i="8" s="1"/>
  <c r="Y1033" i="8"/>
  <c r="W1033" i="8"/>
  <c r="T1033" i="8"/>
  <c r="R1033" i="8"/>
  <c r="N1033" i="8"/>
  <c r="L1033" i="8"/>
  <c r="J1033" i="8"/>
  <c r="E1033" i="8"/>
  <c r="F1033" i="8" s="1" a="1"/>
  <c r="F1033" i="8" s="1"/>
  <c r="Y1032" i="8"/>
  <c r="W1032" i="8"/>
  <c r="T1032" i="8"/>
  <c r="R1032" i="8"/>
  <c r="N1032" i="8"/>
  <c r="L1032" i="8"/>
  <c r="J1032" i="8"/>
  <c r="E1032" i="8"/>
  <c r="F1032" i="8" s="1" a="1"/>
  <c r="F1032" i="8" s="1"/>
  <c r="Y1031" i="8"/>
  <c r="W1031" i="8"/>
  <c r="T1031" i="8"/>
  <c r="R1031" i="8"/>
  <c r="N1031" i="8"/>
  <c r="L1031" i="8"/>
  <c r="J1031" i="8"/>
  <c r="E1031" i="8"/>
  <c r="Y1030" i="8"/>
  <c r="W1030" i="8"/>
  <c r="T1030" i="8"/>
  <c r="R1030" i="8"/>
  <c r="N1030" i="8"/>
  <c r="L1030" i="8"/>
  <c r="J1030" i="8"/>
  <c r="E1030" i="8"/>
  <c r="F1030" i="8" s="1" a="1"/>
  <c r="F1030" i="8" s="1"/>
  <c r="Y1029" i="8"/>
  <c r="W1029" i="8"/>
  <c r="T1029" i="8"/>
  <c r="R1029" i="8"/>
  <c r="N1029" i="8"/>
  <c r="L1029" i="8"/>
  <c r="J1029" i="8"/>
  <c r="F1029" i="8"/>
  <c r="E1029" i="8"/>
  <c r="F1029" i="8" s="1" a="1"/>
  <c r="Y1028" i="8"/>
  <c r="W1028" i="8"/>
  <c r="T1028" i="8"/>
  <c r="U1028" i="8" s="1"/>
  <c r="R1028" i="8"/>
  <c r="N1028" i="8"/>
  <c r="L1028" i="8"/>
  <c r="J1028" i="8"/>
  <c r="E1028" i="8"/>
  <c r="F1028" i="8" s="1" a="1"/>
  <c r="F1028" i="8" s="1"/>
  <c r="Y1027" i="8"/>
  <c r="W1027" i="8"/>
  <c r="T1027" i="8"/>
  <c r="R1027" i="8"/>
  <c r="N1027" i="8"/>
  <c r="L1027" i="8"/>
  <c r="J1027" i="8"/>
  <c r="E1027" i="8"/>
  <c r="F1027" i="8" s="1" a="1"/>
  <c r="F1027" i="8" s="1"/>
  <c r="Y1026" i="8"/>
  <c r="W1026" i="8"/>
  <c r="T1026" i="8"/>
  <c r="R1026" i="8"/>
  <c r="N1026" i="8"/>
  <c r="L1026" i="8"/>
  <c r="J1026" i="8"/>
  <c r="E1026" i="8"/>
  <c r="Y1025" i="8"/>
  <c r="W1025" i="8"/>
  <c r="T1025" i="8"/>
  <c r="R1025" i="8"/>
  <c r="N1025" i="8"/>
  <c r="L1025" i="8"/>
  <c r="J1025" i="8"/>
  <c r="E1025" i="8"/>
  <c r="F1025" i="8" s="1" a="1"/>
  <c r="F1025" i="8" s="1"/>
  <c r="Y1024" i="8"/>
  <c r="W1024" i="8"/>
  <c r="T1024" i="8"/>
  <c r="R1024" i="8"/>
  <c r="N1024" i="8"/>
  <c r="L1024" i="8"/>
  <c r="J1024" i="8"/>
  <c r="E1024" i="8"/>
  <c r="F1024" i="8" s="1" a="1"/>
  <c r="F1024" i="8" s="1"/>
  <c r="Y1023" i="8"/>
  <c r="W1023" i="8"/>
  <c r="T1023" i="8"/>
  <c r="R1023" i="8"/>
  <c r="N1023" i="8"/>
  <c r="L1023" i="8"/>
  <c r="J1023" i="8"/>
  <c r="G1023" i="8"/>
  <c r="E1023" i="8"/>
  <c r="F1023" i="8" s="1" a="1"/>
  <c r="F1023" i="8" s="1"/>
  <c r="Y1022" i="8"/>
  <c r="W1022" i="8"/>
  <c r="T1022" i="8"/>
  <c r="R1022" i="8"/>
  <c r="N1022" i="8"/>
  <c r="L1022" i="8"/>
  <c r="J1022" i="8"/>
  <c r="E1022" i="8"/>
  <c r="Y1021" i="8"/>
  <c r="W1021" i="8"/>
  <c r="T1021" i="8"/>
  <c r="R1021" i="8"/>
  <c r="N1021" i="8"/>
  <c r="L1021" i="8"/>
  <c r="J1021" i="8"/>
  <c r="E1021" i="8"/>
  <c r="Y1020" i="8"/>
  <c r="W1020" i="8"/>
  <c r="T1020" i="8"/>
  <c r="R1020" i="8"/>
  <c r="N1020" i="8"/>
  <c r="L1020" i="8"/>
  <c r="J1020" i="8"/>
  <c r="E1020" i="8"/>
  <c r="F1020" i="8" s="1" a="1"/>
  <c r="F1020" i="8" s="1"/>
  <c r="Y1019" i="8"/>
  <c r="W1019" i="8"/>
  <c r="T1019" i="8"/>
  <c r="R1019" i="8"/>
  <c r="N1019" i="8"/>
  <c r="L1019" i="8"/>
  <c r="J1019" i="8"/>
  <c r="E1019" i="8"/>
  <c r="Y1018" i="8"/>
  <c r="W1018" i="8"/>
  <c r="T1018" i="8"/>
  <c r="R1018" i="8"/>
  <c r="N1018" i="8"/>
  <c r="L1018" i="8"/>
  <c r="J1018" i="8"/>
  <c r="E1018" i="8"/>
  <c r="Y1017" i="8"/>
  <c r="W1017" i="8"/>
  <c r="T1017" i="8"/>
  <c r="R1017" i="8"/>
  <c r="N1017" i="8"/>
  <c r="L1017" i="8"/>
  <c r="J1017" i="8"/>
  <c r="F1017" i="8"/>
  <c r="E1017" i="8"/>
  <c r="F1017" i="8" s="1" a="1"/>
  <c r="Y1016" i="8"/>
  <c r="W1016" i="8"/>
  <c r="T1016" i="8"/>
  <c r="U1016" i="8" s="1"/>
  <c r="R1016" i="8"/>
  <c r="N1016" i="8"/>
  <c r="L1016" i="8"/>
  <c r="J1016" i="8"/>
  <c r="E1016" i="8"/>
  <c r="Y1015" i="8"/>
  <c r="W1015" i="8"/>
  <c r="T1015" i="8"/>
  <c r="R1015" i="8"/>
  <c r="N1015" i="8"/>
  <c r="L1015" i="8"/>
  <c r="J1015" i="8"/>
  <c r="E1015" i="8"/>
  <c r="Y1014" i="8"/>
  <c r="W1014" i="8"/>
  <c r="T1014" i="8"/>
  <c r="R1014" i="8"/>
  <c r="N1014" i="8"/>
  <c r="L1014" i="8"/>
  <c r="J1014" i="8"/>
  <c r="E1014" i="8"/>
  <c r="F1014" i="8" s="1" a="1"/>
  <c r="F1014" i="8" s="1"/>
  <c r="Y1013" i="8"/>
  <c r="W1013" i="8"/>
  <c r="T1013" i="8"/>
  <c r="R1013" i="8"/>
  <c r="N1013" i="8"/>
  <c r="L1013" i="8"/>
  <c r="J1013" i="8"/>
  <c r="G1013" i="8"/>
  <c r="E1013" i="8"/>
  <c r="F1013" i="8" s="1" a="1"/>
  <c r="F1013" i="8" s="1"/>
  <c r="Y1012" i="8"/>
  <c r="W1012" i="8"/>
  <c r="T1012" i="8"/>
  <c r="R1012" i="8"/>
  <c r="N1012" i="8"/>
  <c r="L1012" i="8"/>
  <c r="J1012" i="8"/>
  <c r="E1012" i="8"/>
  <c r="F1012" i="8" s="1" a="1"/>
  <c r="F1012" i="8" s="1"/>
  <c r="Y1011" i="8"/>
  <c r="W1011" i="8"/>
  <c r="T1011" i="8"/>
  <c r="R1011" i="8"/>
  <c r="N1011" i="8"/>
  <c r="L1011" i="8"/>
  <c r="J1011" i="8"/>
  <c r="E1011" i="8"/>
  <c r="Y1010" i="8"/>
  <c r="W1010" i="8"/>
  <c r="T1010" i="8"/>
  <c r="R1010" i="8"/>
  <c r="N1010" i="8"/>
  <c r="L1010" i="8"/>
  <c r="J1010" i="8"/>
  <c r="E1010" i="8"/>
  <c r="F1010" i="8" s="1" a="1"/>
  <c r="F1010" i="8" s="1"/>
  <c r="Y1009" i="8"/>
  <c r="W1009" i="8"/>
  <c r="T1009" i="8"/>
  <c r="R1009" i="8"/>
  <c r="N1009" i="8"/>
  <c r="L1009" i="8"/>
  <c r="J1009" i="8"/>
  <c r="F1009" i="8"/>
  <c r="E1009" i="8"/>
  <c r="F1009" i="8" s="1" a="1"/>
  <c r="Y1008" i="8"/>
  <c r="W1008" i="8"/>
  <c r="T1008" i="8"/>
  <c r="R1008" i="8"/>
  <c r="N1008" i="8"/>
  <c r="L1008" i="8"/>
  <c r="J1008" i="8"/>
  <c r="G1008" i="8"/>
  <c r="E1008" i="8"/>
  <c r="F1008" i="8" s="1" a="1"/>
  <c r="F1008" i="8" s="1"/>
  <c r="Y1007" i="8"/>
  <c r="W1007" i="8"/>
  <c r="T1007" i="8"/>
  <c r="R1007" i="8"/>
  <c r="N1007" i="8"/>
  <c r="L1007" i="8"/>
  <c r="J1007" i="8"/>
  <c r="E1007" i="8"/>
  <c r="F1007" i="8" s="1" a="1"/>
  <c r="F1007" i="8" s="1"/>
  <c r="Y1006" i="8"/>
  <c r="W1006" i="8"/>
  <c r="T1006" i="8"/>
  <c r="R1006" i="8"/>
  <c r="N1006" i="8"/>
  <c r="L1006" i="8"/>
  <c r="J1006" i="8"/>
  <c r="E1006" i="8"/>
  <c r="Y1005" i="8"/>
  <c r="W1005" i="8"/>
  <c r="T1005" i="8"/>
  <c r="R1005" i="8"/>
  <c r="N1005" i="8"/>
  <c r="L1005" i="8"/>
  <c r="J1005" i="8"/>
  <c r="E1005" i="8"/>
  <c r="Y1004" i="8"/>
  <c r="W1004" i="8"/>
  <c r="T1004" i="8"/>
  <c r="R1004" i="8"/>
  <c r="N1004" i="8"/>
  <c r="L1004" i="8"/>
  <c r="J1004" i="8"/>
  <c r="E1004" i="8"/>
  <c r="G1004" i="8" s="1"/>
  <c r="Y1003" i="8"/>
  <c r="W1003" i="8"/>
  <c r="T1003" i="8"/>
  <c r="R1003" i="8"/>
  <c r="N1003" i="8"/>
  <c r="L1003" i="8"/>
  <c r="J1003" i="8"/>
  <c r="E1003" i="8"/>
  <c r="F1003" i="8" s="1" a="1"/>
  <c r="F1003" i="8" s="1"/>
  <c r="Y1002" i="8"/>
  <c r="W1002" i="8"/>
  <c r="T1002" i="8"/>
  <c r="R1002" i="8"/>
  <c r="N1002" i="8"/>
  <c r="L1002" i="8"/>
  <c r="J1002" i="8"/>
  <c r="G1002" i="8"/>
  <c r="E1002" i="8"/>
  <c r="F1002" i="8" s="1" a="1"/>
  <c r="F1002" i="8" s="1"/>
  <c r="Y1001" i="8"/>
  <c r="W1001" i="8"/>
  <c r="T1001" i="8"/>
  <c r="U1001" i="8" s="1"/>
  <c r="R1001" i="8"/>
  <c r="N1001" i="8"/>
  <c r="L1001" i="8"/>
  <c r="J1001" i="8"/>
  <c r="E1001" i="8"/>
  <c r="G1001" i="8" s="1"/>
  <c r="Y1000" i="8"/>
  <c r="W1000" i="8"/>
  <c r="T1000" i="8"/>
  <c r="U1000" i="8" s="1"/>
  <c r="R1000" i="8"/>
  <c r="N1000" i="8"/>
  <c r="L1000" i="8"/>
  <c r="J1000" i="8"/>
  <c r="E1000" i="8"/>
  <c r="Y999" i="8"/>
  <c r="W999" i="8"/>
  <c r="T999" i="8"/>
  <c r="R999" i="8"/>
  <c r="N999" i="8"/>
  <c r="L999" i="8"/>
  <c r="J999" i="8"/>
  <c r="E999" i="8"/>
  <c r="F999" i="8" s="1" a="1"/>
  <c r="F999" i="8" s="1"/>
  <c r="Y998" i="8"/>
  <c r="W998" i="8"/>
  <c r="T998" i="8"/>
  <c r="R998" i="8"/>
  <c r="N998" i="8"/>
  <c r="L998" i="8"/>
  <c r="J998" i="8"/>
  <c r="F998" i="8" a="1"/>
  <c r="F998" i="8" s="1"/>
  <c r="E998" i="8"/>
  <c r="G998" i="8" s="1"/>
  <c r="Y997" i="8"/>
  <c r="W997" i="8"/>
  <c r="T997" i="8"/>
  <c r="R997" i="8"/>
  <c r="N997" i="8"/>
  <c r="L997" i="8"/>
  <c r="J997" i="8"/>
  <c r="E997" i="8"/>
  <c r="Y996" i="8"/>
  <c r="W996" i="8"/>
  <c r="T996" i="8"/>
  <c r="R996" i="8"/>
  <c r="N996" i="8"/>
  <c r="L996" i="8"/>
  <c r="J996" i="8"/>
  <c r="E996" i="8"/>
  <c r="G996" i="8" s="1"/>
  <c r="Y995" i="8"/>
  <c r="W995" i="8"/>
  <c r="T995" i="8"/>
  <c r="R995" i="8"/>
  <c r="N995" i="8"/>
  <c r="L995" i="8"/>
  <c r="J995" i="8"/>
  <c r="E995" i="8"/>
  <c r="F995" i="8" s="1" a="1"/>
  <c r="F995" i="8" s="1"/>
  <c r="Y994" i="8"/>
  <c r="W994" i="8"/>
  <c r="T994" i="8"/>
  <c r="R994" i="8"/>
  <c r="N994" i="8"/>
  <c r="L994" i="8"/>
  <c r="J994" i="8"/>
  <c r="G994" i="8"/>
  <c r="F994" i="8" a="1"/>
  <c r="F994" i="8" s="1"/>
  <c r="E994" i="8"/>
  <c r="Y993" i="8"/>
  <c r="W993" i="8"/>
  <c r="T993" i="8"/>
  <c r="R993" i="8"/>
  <c r="N993" i="8"/>
  <c r="L993" i="8"/>
  <c r="J993" i="8"/>
  <c r="E993" i="8"/>
  <c r="Y992" i="8"/>
  <c r="W992" i="8"/>
  <c r="T992" i="8"/>
  <c r="R992" i="8"/>
  <c r="N992" i="8"/>
  <c r="L992" i="8"/>
  <c r="J992" i="8"/>
  <c r="E992" i="8"/>
  <c r="Y991" i="8"/>
  <c r="W991" i="8"/>
  <c r="T991" i="8"/>
  <c r="R991" i="8"/>
  <c r="N991" i="8"/>
  <c r="L991" i="8"/>
  <c r="J991" i="8"/>
  <c r="E991" i="8"/>
  <c r="F991" i="8" s="1" a="1"/>
  <c r="F991" i="8" s="1"/>
  <c r="Y990" i="8"/>
  <c r="W990" i="8"/>
  <c r="T990" i="8"/>
  <c r="R990" i="8"/>
  <c r="N990" i="8"/>
  <c r="L990" i="8"/>
  <c r="J990" i="8"/>
  <c r="E990" i="8"/>
  <c r="G990" i="8" s="1"/>
  <c r="Y989" i="8"/>
  <c r="W989" i="8"/>
  <c r="T989" i="8"/>
  <c r="R989" i="8"/>
  <c r="N989" i="8"/>
  <c r="L989" i="8"/>
  <c r="J989" i="8"/>
  <c r="E989" i="8"/>
  <c r="G989" i="8" s="1"/>
  <c r="Y988" i="8"/>
  <c r="W988" i="8"/>
  <c r="T988" i="8"/>
  <c r="R988" i="8"/>
  <c r="N988" i="8"/>
  <c r="L988" i="8"/>
  <c r="J988" i="8"/>
  <c r="E988" i="8"/>
  <c r="G988" i="8" s="1"/>
  <c r="Y987" i="8"/>
  <c r="W987" i="8"/>
  <c r="T987" i="8"/>
  <c r="R987" i="8"/>
  <c r="N987" i="8"/>
  <c r="L987" i="8"/>
  <c r="J987" i="8"/>
  <c r="E987" i="8"/>
  <c r="F987" i="8" s="1" a="1"/>
  <c r="F987" i="8" s="1"/>
  <c r="Y986" i="8"/>
  <c r="W986" i="8"/>
  <c r="T986" i="8"/>
  <c r="R986" i="8"/>
  <c r="N986" i="8"/>
  <c r="L986" i="8"/>
  <c r="J986" i="8"/>
  <c r="E986" i="8"/>
  <c r="Y985" i="8"/>
  <c r="W985" i="8"/>
  <c r="T985" i="8"/>
  <c r="R985" i="8"/>
  <c r="N985" i="8"/>
  <c r="L985" i="8"/>
  <c r="J985" i="8"/>
  <c r="E985" i="8"/>
  <c r="G985" i="8" s="1"/>
  <c r="Y984" i="8"/>
  <c r="W984" i="8"/>
  <c r="T984" i="8"/>
  <c r="U984" i="8" s="1"/>
  <c r="R984" i="8"/>
  <c r="N984" i="8"/>
  <c r="L984" i="8"/>
  <c r="J984" i="8"/>
  <c r="E984" i="8"/>
  <c r="Y983" i="8"/>
  <c r="W983" i="8"/>
  <c r="T983" i="8"/>
  <c r="R983" i="8"/>
  <c r="N983" i="8"/>
  <c r="L983" i="8"/>
  <c r="J983" i="8"/>
  <c r="E983" i="8"/>
  <c r="F983" i="8" s="1" a="1"/>
  <c r="F983" i="8" s="1"/>
  <c r="Y982" i="8"/>
  <c r="W982" i="8"/>
  <c r="T982" i="8"/>
  <c r="R982" i="8"/>
  <c r="N982" i="8"/>
  <c r="L982" i="8"/>
  <c r="J982" i="8"/>
  <c r="G982" i="8"/>
  <c r="E982" i="8"/>
  <c r="F982" i="8" s="1" a="1"/>
  <c r="F982" i="8" s="1"/>
  <c r="Y981" i="8"/>
  <c r="W981" i="8"/>
  <c r="T981" i="8"/>
  <c r="R981" i="8"/>
  <c r="N981" i="8"/>
  <c r="L981" i="8"/>
  <c r="J981" i="8"/>
  <c r="E981" i="8"/>
  <c r="Y980" i="8"/>
  <c r="W980" i="8"/>
  <c r="T980" i="8"/>
  <c r="R980" i="8"/>
  <c r="N980" i="8"/>
  <c r="L980" i="8"/>
  <c r="J980" i="8"/>
  <c r="E980" i="8"/>
  <c r="G980" i="8" s="1"/>
  <c r="Y979" i="8"/>
  <c r="W979" i="8"/>
  <c r="T979" i="8"/>
  <c r="R979" i="8"/>
  <c r="N979" i="8"/>
  <c r="L979" i="8"/>
  <c r="J979" i="8"/>
  <c r="E979" i="8"/>
  <c r="F979" i="8" s="1" a="1"/>
  <c r="F979" i="8" s="1"/>
  <c r="Y978" i="8"/>
  <c r="W978" i="8"/>
  <c r="T978" i="8"/>
  <c r="R978" i="8"/>
  <c r="N978" i="8"/>
  <c r="L978" i="8"/>
  <c r="J978" i="8"/>
  <c r="E978" i="8"/>
  <c r="G978" i="8" s="1"/>
  <c r="Y977" i="8"/>
  <c r="W977" i="8"/>
  <c r="T977" i="8"/>
  <c r="R977" i="8"/>
  <c r="N977" i="8"/>
  <c r="L977" i="8"/>
  <c r="J977" i="8"/>
  <c r="E977" i="8"/>
  <c r="Y976" i="8"/>
  <c r="W976" i="8"/>
  <c r="T976" i="8"/>
  <c r="R976" i="8"/>
  <c r="N976" i="8"/>
  <c r="L976" i="8"/>
  <c r="J976" i="8"/>
  <c r="E976" i="8"/>
  <c r="G976" i="8" s="1"/>
  <c r="Y975" i="8"/>
  <c r="W975" i="8"/>
  <c r="T975" i="8"/>
  <c r="R975" i="8"/>
  <c r="N975" i="8"/>
  <c r="L975" i="8"/>
  <c r="J975" i="8"/>
  <c r="E975" i="8"/>
  <c r="F975" i="8" s="1" a="1"/>
  <c r="F975" i="8" s="1"/>
  <c r="Y974" i="8"/>
  <c r="W974" i="8"/>
  <c r="T974" i="8"/>
  <c r="R974" i="8"/>
  <c r="N974" i="8"/>
  <c r="L974" i="8"/>
  <c r="J974" i="8"/>
  <c r="E974" i="8"/>
  <c r="G974" i="8" s="1"/>
  <c r="Y973" i="8"/>
  <c r="W973" i="8"/>
  <c r="T973" i="8"/>
  <c r="R973" i="8"/>
  <c r="N973" i="8"/>
  <c r="L973" i="8"/>
  <c r="J973" i="8"/>
  <c r="E973" i="8"/>
  <c r="G973" i="8" s="1"/>
  <c r="Y972" i="8"/>
  <c r="W972" i="8"/>
  <c r="T972" i="8"/>
  <c r="R972" i="8"/>
  <c r="N972" i="8"/>
  <c r="L972" i="8"/>
  <c r="J972" i="8"/>
  <c r="E972" i="8"/>
  <c r="G972" i="8" s="1"/>
  <c r="Y971" i="8"/>
  <c r="W971" i="8"/>
  <c r="T971" i="8"/>
  <c r="R971" i="8"/>
  <c r="N971" i="8"/>
  <c r="L971" i="8"/>
  <c r="J971" i="8"/>
  <c r="E971" i="8"/>
  <c r="F971" i="8" s="1" a="1"/>
  <c r="F971" i="8" s="1"/>
  <c r="Y970" i="8"/>
  <c r="W970" i="8"/>
  <c r="T970" i="8"/>
  <c r="R970" i="8"/>
  <c r="N970" i="8"/>
  <c r="L970" i="8"/>
  <c r="J970" i="8"/>
  <c r="E970" i="8"/>
  <c r="Y969" i="8"/>
  <c r="W969" i="8"/>
  <c r="T969" i="8"/>
  <c r="R969" i="8"/>
  <c r="N969" i="8"/>
  <c r="L969" i="8"/>
  <c r="J969" i="8"/>
  <c r="F969" i="8" a="1"/>
  <c r="F969" i="8" s="1"/>
  <c r="E969" i="8"/>
  <c r="G969" i="8" s="1"/>
  <c r="Y968" i="8"/>
  <c r="W968" i="8"/>
  <c r="U968" i="8"/>
  <c r="T968" i="8"/>
  <c r="R968" i="8"/>
  <c r="N968" i="8"/>
  <c r="L968" i="8"/>
  <c r="J968" i="8"/>
  <c r="E968" i="8"/>
  <c r="Y967" i="8"/>
  <c r="W967" i="8"/>
  <c r="T967" i="8"/>
  <c r="R967" i="8"/>
  <c r="U967" i="8" s="1"/>
  <c r="N967" i="8"/>
  <c r="L967" i="8"/>
  <c r="J967" i="8"/>
  <c r="E967" i="8"/>
  <c r="F967" i="8" s="1" a="1"/>
  <c r="F967" i="8" s="1"/>
  <c r="Y966" i="8"/>
  <c r="W966" i="8"/>
  <c r="T966" i="8"/>
  <c r="R966" i="8"/>
  <c r="N966" i="8"/>
  <c r="L966" i="8"/>
  <c r="J966" i="8"/>
  <c r="E966" i="8"/>
  <c r="F966" i="8" s="1" a="1"/>
  <c r="F966" i="8" s="1"/>
  <c r="Y965" i="8"/>
  <c r="W965" i="8"/>
  <c r="T965" i="8"/>
  <c r="R965" i="8"/>
  <c r="U965" i="8" s="1"/>
  <c r="N965" i="8"/>
  <c r="L965" i="8"/>
  <c r="J965" i="8"/>
  <c r="E965" i="8"/>
  <c r="Y964" i="8"/>
  <c r="W964" i="8"/>
  <c r="T964" i="8"/>
  <c r="R964" i="8"/>
  <c r="N964" i="8"/>
  <c r="L964" i="8"/>
  <c r="J964" i="8"/>
  <c r="E964" i="8"/>
  <c r="G964" i="8" s="1"/>
  <c r="Y963" i="8"/>
  <c r="W963" i="8"/>
  <c r="T963" i="8"/>
  <c r="R963" i="8"/>
  <c r="N963" i="8"/>
  <c r="L963" i="8"/>
  <c r="J963" i="8"/>
  <c r="E963" i="8"/>
  <c r="F963" i="8" s="1" a="1"/>
  <c r="F963" i="8" s="1"/>
  <c r="Y962" i="8"/>
  <c r="W962" i="8"/>
  <c r="T962" i="8"/>
  <c r="R962" i="8"/>
  <c r="N962" i="8"/>
  <c r="L962" i="8"/>
  <c r="J962" i="8"/>
  <c r="G962" i="8"/>
  <c r="F962" i="8" a="1"/>
  <c r="F962" i="8" s="1"/>
  <c r="E962" i="8"/>
  <c r="Y961" i="8"/>
  <c r="W961" i="8"/>
  <c r="T961" i="8"/>
  <c r="R961" i="8"/>
  <c r="N961" i="8"/>
  <c r="L961" i="8"/>
  <c r="J961" i="8"/>
  <c r="E961" i="8"/>
  <c r="Y960" i="8"/>
  <c r="W960" i="8"/>
  <c r="T960" i="8"/>
  <c r="R960" i="8"/>
  <c r="N960" i="8"/>
  <c r="L960" i="8"/>
  <c r="J960" i="8"/>
  <c r="E960" i="8"/>
  <c r="Y959" i="8"/>
  <c r="W959" i="8"/>
  <c r="T959" i="8"/>
  <c r="R959" i="8"/>
  <c r="N959" i="8"/>
  <c r="L959" i="8"/>
  <c r="J959" i="8"/>
  <c r="E959" i="8"/>
  <c r="F959" i="8" s="1" a="1"/>
  <c r="F959" i="8" s="1"/>
  <c r="Y958" i="8"/>
  <c r="W958" i="8"/>
  <c r="T958" i="8"/>
  <c r="R958" i="8"/>
  <c r="N958" i="8"/>
  <c r="L958" i="8"/>
  <c r="J958" i="8"/>
  <c r="E958" i="8"/>
  <c r="G958" i="8" s="1"/>
  <c r="Y957" i="8"/>
  <c r="W957" i="8"/>
  <c r="T957" i="8"/>
  <c r="R957" i="8"/>
  <c r="N957" i="8"/>
  <c r="L957" i="8"/>
  <c r="J957" i="8"/>
  <c r="E957" i="8"/>
  <c r="G957" i="8" s="1"/>
  <c r="Y956" i="8"/>
  <c r="W956" i="8"/>
  <c r="T956" i="8"/>
  <c r="R956" i="8"/>
  <c r="N956" i="8"/>
  <c r="L956" i="8"/>
  <c r="J956" i="8"/>
  <c r="E956" i="8"/>
  <c r="G956" i="8" s="1"/>
  <c r="Y955" i="8"/>
  <c r="W955" i="8"/>
  <c r="T955" i="8"/>
  <c r="U955" i="8" s="1"/>
  <c r="R955" i="8"/>
  <c r="N955" i="8"/>
  <c r="L955" i="8"/>
  <c r="J955" i="8"/>
  <c r="E955" i="8"/>
  <c r="F955" i="8" s="1" a="1"/>
  <c r="F955" i="8" s="1"/>
  <c r="Y954" i="8"/>
  <c r="W954" i="8"/>
  <c r="T954" i="8"/>
  <c r="R954" i="8"/>
  <c r="N954" i="8"/>
  <c r="L954" i="8"/>
  <c r="J954" i="8"/>
  <c r="E954" i="8"/>
  <c r="Y953" i="8"/>
  <c r="W953" i="8"/>
  <c r="T953" i="8"/>
  <c r="R953" i="8"/>
  <c r="N953" i="8"/>
  <c r="L953" i="8"/>
  <c r="J953" i="8"/>
  <c r="G953" i="8"/>
  <c r="E953" i="8"/>
  <c r="F953" i="8" s="1" a="1"/>
  <c r="F953" i="8" s="1"/>
  <c r="Y952" i="8"/>
  <c r="W952" i="8"/>
  <c r="T952" i="8"/>
  <c r="U952" i="8" s="1"/>
  <c r="R952" i="8"/>
  <c r="N952" i="8"/>
  <c r="L952" i="8"/>
  <c r="J952" i="8"/>
  <c r="E952" i="8"/>
  <c r="Y951" i="8"/>
  <c r="W951" i="8"/>
  <c r="T951" i="8"/>
  <c r="R951" i="8"/>
  <c r="U951" i="8" s="1"/>
  <c r="N951" i="8"/>
  <c r="L951" i="8"/>
  <c r="J951" i="8"/>
  <c r="G951" i="8"/>
  <c r="E951" i="8"/>
  <c r="F951" i="8" s="1" a="1"/>
  <c r="F951" i="8" s="1"/>
  <c r="Y950" i="8"/>
  <c r="W950" i="8"/>
  <c r="T950" i="8"/>
  <c r="U950" i="8" s="1"/>
  <c r="R950" i="8"/>
  <c r="N950" i="8"/>
  <c r="L950" i="8"/>
  <c r="J950" i="8"/>
  <c r="G950" i="8"/>
  <c r="E950" i="8"/>
  <c r="F950" i="8" s="1" a="1"/>
  <c r="F950" i="8" s="1"/>
  <c r="Y949" i="8"/>
  <c r="W949" i="8"/>
  <c r="T949" i="8"/>
  <c r="R949" i="8"/>
  <c r="N949" i="8"/>
  <c r="L949" i="8"/>
  <c r="J949" i="8"/>
  <c r="E949" i="8"/>
  <c r="F949" i="8" s="1" a="1"/>
  <c r="F949" i="8" s="1"/>
  <c r="Y948" i="8"/>
  <c r="W948" i="8"/>
  <c r="T948" i="8"/>
  <c r="R948" i="8"/>
  <c r="N948" i="8"/>
  <c r="L948" i="8"/>
  <c r="J948" i="8"/>
  <c r="E948" i="8"/>
  <c r="G948" i="8" s="1"/>
  <c r="Y947" i="8"/>
  <c r="W947" i="8"/>
  <c r="T947" i="8"/>
  <c r="R947" i="8"/>
  <c r="N947" i="8"/>
  <c r="L947" i="8"/>
  <c r="J947" i="8"/>
  <c r="E947" i="8"/>
  <c r="F947" i="8" s="1" a="1"/>
  <c r="F947" i="8" s="1"/>
  <c r="Y946" i="8"/>
  <c r="W946" i="8"/>
  <c r="T946" i="8"/>
  <c r="R946" i="8"/>
  <c r="N946" i="8"/>
  <c r="L946" i="8"/>
  <c r="J946" i="8"/>
  <c r="E946" i="8"/>
  <c r="G946" i="8" s="1"/>
  <c r="Y945" i="8"/>
  <c r="W945" i="8"/>
  <c r="T945" i="8"/>
  <c r="U945" i="8" s="1"/>
  <c r="R945" i="8"/>
  <c r="N945" i="8"/>
  <c r="L945" i="8"/>
  <c r="J945" i="8"/>
  <c r="E945" i="8"/>
  <c r="Y944" i="8"/>
  <c r="W944" i="8"/>
  <c r="T944" i="8"/>
  <c r="U944" i="8" s="1"/>
  <c r="R944" i="8"/>
  <c r="N944" i="8"/>
  <c r="L944" i="8"/>
  <c r="J944" i="8"/>
  <c r="F944" i="8" a="1"/>
  <c r="F944" i="8" s="1"/>
  <c r="E944" i="8"/>
  <c r="G944" i="8" s="1"/>
  <c r="Y943" i="8"/>
  <c r="W943" i="8"/>
  <c r="T943" i="8"/>
  <c r="R943" i="8"/>
  <c r="N943" i="8"/>
  <c r="L943" i="8"/>
  <c r="J943" i="8"/>
  <c r="E943" i="8"/>
  <c r="F943" i="8" s="1" a="1"/>
  <c r="F943" i="8" s="1"/>
  <c r="Y942" i="8"/>
  <c r="W942" i="8"/>
  <c r="T942" i="8"/>
  <c r="R942" i="8"/>
  <c r="N942" i="8"/>
  <c r="L942" i="8"/>
  <c r="J942" i="8"/>
  <c r="E942" i="8"/>
  <c r="G942" i="8" s="1"/>
  <c r="Y941" i="8"/>
  <c r="W941" i="8"/>
  <c r="T941" i="8"/>
  <c r="R941" i="8"/>
  <c r="N941" i="8"/>
  <c r="L941" i="8"/>
  <c r="J941" i="8"/>
  <c r="G941" i="8"/>
  <c r="E941" i="8"/>
  <c r="F941" i="8" s="1" a="1"/>
  <c r="F941" i="8" s="1"/>
  <c r="Y940" i="8"/>
  <c r="W940" i="8"/>
  <c r="T940" i="8"/>
  <c r="U940" i="8" s="1"/>
  <c r="R940" i="8"/>
  <c r="N940" i="8"/>
  <c r="L940" i="8"/>
  <c r="J940" i="8"/>
  <c r="E940" i="8"/>
  <c r="G940" i="8" s="1"/>
  <c r="Y939" i="8"/>
  <c r="W939" i="8"/>
  <c r="T939" i="8"/>
  <c r="U939" i="8" s="1"/>
  <c r="R939" i="8"/>
  <c r="N939" i="8"/>
  <c r="L939" i="8"/>
  <c r="J939" i="8"/>
  <c r="E939" i="8"/>
  <c r="F939" i="8" s="1" a="1"/>
  <c r="F939" i="8" s="1"/>
  <c r="Y938" i="8"/>
  <c r="W938" i="8"/>
  <c r="T938" i="8"/>
  <c r="R938" i="8"/>
  <c r="N938" i="8"/>
  <c r="L938" i="8"/>
  <c r="J938" i="8"/>
  <c r="E938" i="8"/>
  <c r="Y937" i="8"/>
  <c r="W937" i="8"/>
  <c r="T937" i="8"/>
  <c r="R937" i="8"/>
  <c r="N937" i="8"/>
  <c r="L937" i="8"/>
  <c r="J937" i="8"/>
  <c r="E937" i="8"/>
  <c r="G937" i="8" s="1"/>
  <c r="Y936" i="8"/>
  <c r="W936" i="8"/>
  <c r="T936" i="8"/>
  <c r="U936" i="8" s="1"/>
  <c r="R936" i="8"/>
  <c r="N936" i="8"/>
  <c r="L936" i="8"/>
  <c r="J936" i="8"/>
  <c r="E936" i="8"/>
  <c r="Y935" i="8"/>
  <c r="W935" i="8"/>
  <c r="T935" i="8"/>
  <c r="R935" i="8"/>
  <c r="N935" i="8"/>
  <c r="L935" i="8"/>
  <c r="J935" i="8"/>
  <c r="E935" i="8"/>
  <c r="F935" i="8" s="1" a="1"/>
  <c r="F935" i="8" s="1"/>
  <c r="Y934" i="8"/>
  <c r="W934" i="8"/>
  <c r="T934" i="8"/>
  <c r="R934" i="8"/>
  <c r="N934" i="8"/>
  <c r="L934" i="8"/>
  <c r="J934" i="8"/>
  <c r="G934" i="8"/>
  <c r="E934" i="8"/>
  <c r="F934" i="8" s="1" a="1"/>
  <c r="F934" i="8" s="1"/>
  <c r="Y933" i="8"/>
  <c r="W933" i="8"/>
  <c r="T933" i="8"/>
  <c r="R933" i="8"/>
  <c r="N933" i="8"/>
  <c r="L933" i="8"/>
  <c r="J933" i="8"/>
  <c r="E933" i="8"/>
  <c r="F933" i="8" s="1" a="1"/>
  <c r="F933" i="8" s="1"/>
  <c r="Y932" i="8"/>
  <c r="W932" i="8"/>
  <c r="T932" i="8"/>
  <c r="R932" i="8"/>
  <c r="N932" i="8"/>
  <c r="L932" i="8"/>
  <c r="J932" i="8"/>
  <c r="E932" i="8"/>
  <c r="G932" i="8" s="1"/>
  <c r="Y931" i="8"/>
  <c r="W931" i="8"/>
  <c r="T931" i="8"/>
  <c r="R931" i="8"/>
  <c r="N931" i="8"/>
  <c r="L931" i="8"/>
  <c r="J931" i="8"/>
  <c r="E931" i="8"/>
  <c r="F931" i="8" s="1" a="1"/>
  <c r="F931" i="8" s="1"/>
  <c r="Y930" i="8"/>
  <c r="W930" i="8"/>
  <c r="T930" i="8"/>
  <c r="R930" i="8"/>
  <c r="N930" i="8"/>
  <c r="L930" i="8"/>
  <c r="J930" i="8"/>
  <c r="E930" i="8"/>
  <c r="G930" i="8" s="1"/>
  <c r="Y929" i="8"/>
  <c r="W929" i="8"/>
  <c r="T929" i="8"/>
  <c r="R929" i="8"/>
  <c r="N929" i="8"/>
  <c r="L929" i="8"/>
  <c r="J929" i="8"/>
  <c r="E929" i="8"/>
  <c r="Y928" i="8"/>
  <c r="W928" i="8"/>
  <c r="T928" i="8"/>
  <c r="R928" i="8"/>
  <c r="N928" i="8"/>
  <c r="L928" i="8"/>
  <c r="J928" i="8"/>
  <c r="F928" i="8" a="1"/>
  <c r="F928" i="8" s="1"/>
  <c r="E928" i="8"/>
  <c r="G928" i="8" s="1"/>
  <c r="Y927" i="8"/>
  <c r="W927" i="8"/>
  <c r="T927" i="8"/>
  <c r="R927" i="8"/>
  <c r="N927" i="8"/>
  <c r="L927" i="8"/>
  <c r="J927" i="8"/>
  <c r="E927" i="8"/>
  <c r="F927" i="8" s="1" a="1"/>
  <c r="F927" i="8" s="1"/>
  <c r="Y926" i="8"/>
  <c r="W926" i="8"/>
  <c r="T926" i="8"/>
  <c r="R926" i="8"/>
  <c r="N926" i="8"/>
  <c r="L926" i="8"/>
  <c r="J926" i="8"/>
  <c r="E926" i="8"/>
  <c r="G926" i="8" s="1"/>
  <c r="Y925" i="8"/>
  <c r="W925" i="8"/>
  <c r="T925" i="8"/>
  <c r="R925" i="8"/>
  <c r="N925" i="8"/>
  <c r="L925" i="8"/>
  <c r="J925" i="8"/>
  <c r="E925" i="8"/>
  <c r="F925" i="8" s="1" a="1"/>
  <c r="F925" i="8" s="1"/>
  <c r="Y924" i="8"/>
  <c r="W924" i="8"/>
  <c r="T924" i="8"/>
  <c r="R924" i="8"/>
  <c r="N924" i="8"/>
  <c r="L924" i="8"/>
  <c r="J924" i="8"/>
  <c r="E924" i="8"/>
  <c r="G924" i="8" s="1"/>
  <c r="Y923" i="8"/>
  <c r="W923" i="8"/>
  <c r="T923" i="8"/>
  <c r="R923" i="8"/>
  <c r="N923" i="8"/>
  <c r="L923" i="8"/>
  <c r="J923" i="8"/>
  <c r="E923" i="8"/>
  <c r="F923" i="8" s="1" a="1"/>
  <c r="F923" i="8" s="1"/>
  <c r="Y922" i="8"/>
  <c r="W922" i="8"/>
  <c r="T922" i="8"/>
  <c r="R922" i="8"/>
  <c r="N922" i="8"/>
  <c r="L922" i="8"/>
  <c r="J922" i="8"/>
  <c r="E922" i="8"/>
  <c r="Y921" i="8"/>
  <c r="W921" i="8"/>
  <c r="T921" i="8"/>
  <c r="R921" i="8"/>
  <c r="N921" i="8"/>
  <c r="L921" i="8"/>
  <c r="J921" i="8"/>
  <c r="F921" i="8" a="1"/>
  <c r="F921" i="8" s="1"/>
  <c r="E921" i="8"/>
  <c r="G921" i="8" s="1"/>
  <c r="Y920" i="8"/>
  <c r="W920" i="8"/>
  <c r="T920" i="8"/>
  <c r="R920" i="8"/>
  <c r="U920" i="8" s="1"/>
  <c r="N920" i="8"/>
  <c r="L920" i="8"/>
  <c r="J920" i="8"/>
  <c r="E920" i="8"/>
  <c r="Y919" i="8"/>
  <c r="W919" i="8"/>
  <c r="T919" i="8"/>
  <c r="R919" i="8"/>
  <c r="N919" i="8"/>
  <c r="L919" i="8"/>
  <c r="J919" i="8"/>
  <c r="G919" i="8"/>
  <c r="E919" i="8"/>
  <c r="F919" i="8" s="1" a="1"/>
  <c r="F919" i="8" s="1"/>
  <c r="Y918" i="8"/>
  <c r="W918" i="8"/>
  <c r="T918" i="8"/>
  <c r="U918" i="8" s="1"/>
  <c r="R918" i="8"/>
  <c r="N918" i="8"/>
  <c r="L918" i="8"/>
  <c r="J918" i="8"/>
  <c r="E918" i="8"/>
  <c r="Y917" i="8"/>
  <c r="W917" i="8"/>
  <c r="T917" i="8"/>
  <c r="R917" i="8"/>
  <c r="N917" i="8"/>
  <c r="L917" i="8"/>
  <c r="J917" i="8"/>
  <c r="E917" i="8"/>
  <c r="F917" i="8" s="1" a="1"/>
  <c r="F917" i="8" s="1"/>
  <c r="Y916" i="8"/>
  <c r="W916" i="8"/>
  <c r="T916" i="8"/>
  <c r="R916" i="8"/>
  <c r="N916" i="8"/>
  <c r="L916" i="8"/>
  <c r="J916" i="8"/>
  <c r="E916" i="8"/>
  <c r="G916" i="8" s="1"/>
  <c r="Y915" i="8"/>
  <c r="W915" i="8"/>
  <c r="T915" i="8"/>
  <c r="R915" i="8"/>
  <c r="N915" i="8"/>
  <c r="L915" i="8"/>
  <c r="J915" i="8"/>
  <c r="E915" i="8"/>
  <c r="F915" i="8" s="1" a="1"/>
  <c r="F915" i="8" s="1"/>
  <c r="Y914" i="8"/>
  <c r="W914" i="8"/>
  <c r="T914" i="8"/>
  <c r="R914" i="8"/>
  <c r="N914" i="8"/>
  <c r="L914" i="8"/>
  <c r="J914" i="8"/>
  <c r="E914" i="8"/>
  <c r="F914" i="8" s="1" a="1"/>
  <c r="F914" i="8" s="1"/>
  <c r="Y913" i="8"/>
  <c r="W913" i="8"/>
  <c r="T913" i="8"/>
  <c r="R913" i="8"/>
  <c r="U913" i="8" s="1"/>
  <c r="N913" i="8"/>
  <c r="L913" i="8"/>
  <c r="J913" i="8"/>
  <c r="E913" i="8"/>
  <c r="G913" i="8" s="1"/>
  <c r="Y912" i="8"/>
  <c r="W912" i="8"/>
  <c r="T912" i="8"/>
  <c r="R912" i="8"/>
  <c r="N912" i="8"/>
  <c r="L912" i="8"/>
  <c r="J912" i="8"/>
  <c r="E912" i="8"/>
  <c r="G912" i="8" s="1"/>
  <c r="Y911" i="8"/>
  <c r="W911" i="8"/>
  <c r="T911" i="8"/>
  <c r="R911" i="8"/>
  <c r="U911" i="8" s="1"/>
  <c r="N911" i="8"/>
  <c r="L911" i="8"/>
  <c r="J911" i="8"/>
  <c r="E911" i="8"/>
  <c r="Y910" i="8"/>
  <c r="W910" i="8"/>
  <c r="T910" i="8"/>
  <c r="R910" i="8"/>
  <c r="N910" i="8"/>
  <c r="L910" i="8"/>
  <c r="J910" i="8"/>
  <c r="E910" i="8"/>
  <c r="G910" i="8" s="1"/>
  <c r="Y909" i="8"/>
  <c r="W909" i="8"/>
  <c r="T909" i="8"/>
  <c r="R909" i="8"/>
  <c r="N909" i="8"/>
  <c r="L909" i="8"/>
  <c r="J909" i="8"/>
  <c r="E909" i="8"/>
  <c r="F909" i="8" s="1" a="1"/>
  <c r="F909" i="8" s="1"/>
  <c r="Y908" i="8"/>
  <c r="W908" i="8"/>
  <c r="T908" i="8"/>
  <c r="R908" i="8"/>
  <c r="N908" i="8"/>
  <c r="L908" i="8"/>
  <c r="J908" i="8"/>
  <c r="E908" i="8"/>
  <c r="G908" i="8" s="1"/>
  <c r="Y907" i="8"/>
  <c r="W907" i="8"/>
  <c r="T907" i="8"/>
  <c r="R907" i="8"/>
  <c r="N907" i="8"/>
  <c r="L907" i="8"/>
  <c r="J907" i="8"/>
  <c r="E907" i="8"/>
  <c r="F907" i="8" s="1" a="1"/>
  <c r="F907" i="8" s="1"/>
  <c r="Y906" i="8"/>
  <c r="W906" i="8"/>
  <c r="T906" i="8"/>
  <c r="R906" i="8"/>
  <c r="N906" i="8"/>
  <c r="L906" i="8"/>
  <c r="J906" i="8"/>
  <c r="E906" i="8"/>
  <c r="G906" i="8" s="1"/>
  <c r="Y905" i="8"/>
  <c r="W905" i="8"/>
  <c r="T905" i="8"/>
  <c r="R905" i="8"/>
  <c r="N905" i="8"/>
  <c r="L905" i="8"/>
  <c r="J905" i="8"/>
  <c r="E905" i="8"/>
  <c r="G905" i="8" s="1"/>
  <c r="Y904" i="8"/>
  <c r="W904" i="8"/>
  <c r="T904" i="8"/>
  <c r="R904" i="8"/>
  <c r="N904" i="8"/>
  <c r="L904" i="8"/>
  <c r="J904" i="8"/>
  <c r="E904" i="8"/>
  <c r="G904" i="8" s="1"/>
  <c r="Y903" i="8"/>
  <c r="W903" i="8"/>
  <c r="T903" i="8"/>
  <c r="R903" i="8"/>
  <c r="N903" i="8"/>
  <c r="L903" i="8"/>
  <c r="J903" i="8"/>
  <c r="E903" i="8"/>
  <c r="F903" i="8" s="1" a="1"/>
  <c r="F903" i="8" s="1"/>
  <c r="Y902" i="8"/>
  <c r="W902" i="8"/>
  <c r="T902" i="8"/>
  <c r="R902" i="8"/>
  <c r="N902" i="8"/>
  <c r="L902" i="8"/>
  <c r="J902" i="8"/>
  <c r="E902" i="8"/>
  <c r="G902" i="8" s="1"/>
  <c r="Y901" i="8"/>
  <c r="W901" i="8"/>
  <c r="T901" i="8"/>
  <c r="R901" i="8"/>
  <c r="N901" i="8"/>
  <c r="L901" i="8"/>
  <c r="J901" i="8"/>
  <c r="E901" i="8"/>
  <c r="F901" i="8" s="1" a="1"/>
  <c r="F901" i="8" s="1"/>
  <c r="Y900" i="8"/>
  <c r="W900" i="8"/>
  <c r="T900" i="8"/>
  <c r="R900" i="8"/>
  <c r="N900" i="8"/>
  <c r="L900" i="8"/>
  <c r="J900" i="8"/>
  <c r="E900" i="8"/>
  <c r="G900" i="8" s="1"/>
  <c r="Y899" i="8"/>
  <c r="W899" i="8"/>
  <c r="T899" i="8"/>
  <c r="R899" i="8"/>
  <c r="N899" i="8"/>
  <c r="L899" i="8"/>
  <c r="J899" i="8"/>
  <c r="E899" i="8"/>
  <c r="F899" i="8" s="1" a="1"/>
  <c r="F899" i="8" s="1"/>
  <c r="Y898" i="8"/>
  <c r="W898" i="8"/>
  <c r="T898" i="8"/>
  <c r="R898" i="8"/>
  <c r="N898" i="8"/>
  <c r="L898" i="8"/>
  <c r="J898" i="8"/>
  <c r="E898" i="8"/>
  <c r="Y897" i="8"/>
  <c r="W897" i="8"/>
  <c r="T897" i="8"/>
  <c r="R897" i="8"/>
  <c r="U897" i="8" s="1"/>
  <c r="N897" i="8"/>
  <c r="L897" i="8"/>
  <c r="J897" i="8"/>
  <c r="G897" i="8"/>
  <c r="E897" i="8"/>
  <c r="F897" i="8" s="1" a="1"/>
  <c r="F897" i="8" s="1"/>
  <c r="Y896" i="8"/>
  <c r="W896" i="8"/>
  <c r="T896" i="8"/>
  <c r="U896" i="8" s="1"/>
  <c r="R896" i="8"/>
  <c r="N896" i="8"/>
  <c r="L896" i="8"/>
  <c r="J896" i="8"/>
  <c r="E896" i="8"/>
  <c r="Y895" i="8"/>
  <c r="W895" i="8"/>
  <c r="T895" i="8"/>
  <c r="R895" i="8"/>
  <c r="N895" i="8"/>
  <c r="L895" i="8"/>
  <c r="J895" i="8"/>
  <c r="E895" i="8"/>
  <c r="F895" i="8" s="1" a="1"/>
  <c r="F895" i="8" s="1"/>
  <c r="Y894" i="8"/>
  <c r="W894" i="8"/>
  <c r="T894" i="8"/>
  <c r="R894" i="8"/>
  <c r="N894" i="8"/>
  <c r="L894" i="8"/>
  <c r="J894" i="8"/>
  <c r="E894" i="8"/>
  <c r="F894" i="8" s="1" a="1"/>
  <c r="F894" i="8" s="1"/>
  <c r="Y893" i="8"/>
  <c r="W893" i="8"/>
  <c r="T893" i="8"/>
  <c r="R893" i="8"/>
  <c r="U893" i="8" s="1"/>
  <c r="N893" i="8"/>
  <c r="L893" i="8"/>
  <c r="J893" i="8"/>
  <c r="E893" i="8"/>
  <c r="Y892" i="8"/>
  <c r="W892" i="8"/>
  <c r="T892" i="8"/>
  <c r="R892" i="8"/>
  <c r="N892" i="8"/>
  <c r="L892" i="8"/>
  <c r="J892" i="8"/>
  <c r="E892" i="8"/>
  <c r="Y891" i="8"/>
  <c r="W891" i="8"/>
  <c r="T891" i="8"/>
  <c r="R891" i="8"/>
  <c r="N891" i="8"/>
  <c r="L891" i="8"/>
  <c r="J891" i="8"/>
  <c r="E891" i="8"/>
  <c r="F891" i="8" s="1" a="1"/>
  <c r="F891" i="8" s="1"/>
  <c r="Y890" i="8"/>
  <c r="W890" i="8"/>
  <c r="T890" i="8"/>
  <c r="R890" i="8"/>
  <c r="N890" i="8"/>
  <c r="L890" i="8"/>
  <c r="J890" i="8"/>
  <c r="G890" i="8"/>
  <c r="E890" i="8"/>
  <c r="F890" i="8" s="1" a="1"/>
  <c r="F890" i="8" s="1"/>
  <c r="Y889" i="8"/>
  <c r="W889" i="8"/>
  <c r="T889" i="8"/>
  <c r="U889" i="8" s="1"/>
  <c r="R889" i="8"/>
  <c r="N889" i="8"/>
  <c r="L889" i="8"/>
  <c r="J889" i="8"/>
  <c r="E889" i="8"/>
  <c r="Y888" i="8"/>
  <c r="W888" i="8"/>
  <c r="T888" i="8"/>
  <c r="R888" i="8"/>
  <c r="N888" i="8"/>
  <c r="L888" i="8"/>
  <c r="J888" i="8"/>
  <c r="E888" i="8"/>
  <c r="G888" i="8" s="1"/>
  <c r="Y887" i="8"/>
  <c r="W887" i="8"/>
  <c r="T887" i="8"/>
  <c r="U887" i="8" s="1"/>
  <c r="R887" i="8"/>
  <c r="N887" i="8"/>
  <c r="L887" i="8"/>
  <c r="J887" i="8"/>
  <c r="E887" i="8"/>
  <c r="Y886" i="8"/>
  <c r="W886" i="8"/>
  <c r="T886" i="8"/>
  <c r="R886" i="8"/>
  <c r="N886" i="8"/>
  <c r="L886" i="8"/>
  <c r="J886" i="8"/>
  <c r="G886" i="8"/>
  <c r="F886" i="8" a="1"/>
  <c r="F886" i="8" s="1"/>
  <c r="E886" i="8"/>
  <c r="Y885" i="8"/>
  <c r="W885" i="8"/>
  <c r="T885" i="8"/>
  <c r="R885" i="8"/>
  <c r="U885" i="8" s="1"/>
  <c r="N885" i="8"/>
  <c r="L885" i="8"/>
  <c r="J885" i="8"/>
  <c r="E885" i="8"/>
  <c r="Y884" i="8"/>
  <c r="W884" i="8"/>
  <c r="T884" i="8"/>
  <c r="R884" i="8"/>
  <c r="N884" i="8"/>
  <c r="L884" i="8"/>
  <c r="J884" i="8"/>
  <c r="E884" i="8"/>
  <c r="G884" i="8" s="1"/>
  <c r="Y883" i="8"/>
  <c r="W883" i="8"/>
  <c r="T883" i="8"/>
  <c r="R883" i="8"/>
  <c r="N883" i="8"/>
  <c r="L883" i="8"/>
  <c r="J883" i="8"/>
  <c r="E883" i="8"/>
  <c r="Y882" i="8"/>
  <c r="W882" i="8"/>
  <c r="T882" i="8"/>
  <c r="R882" i="8"/>
  <c r="N882" i="8"/>
  <c r="L882" i="8"/>
  <c r="J882" i="8"/>
  <c r="F882" i="8" a="1"/>
  <c r="F882" i="8" s="1"/>
  <c r="E882" i="8"/>
  <c r="G882" i="8" s="1"/>
  <c r="Y881" i="8"/>
  <c r="W881" i="8"/>
  <c r="T881" i="8"/>
  <c r="R881" i="8"/>
  <c r="N881" i="8"/>
  <c r="L881" i="8"/>
  <c r="J881" i="8"/>
  <c r="E881" i="8"/>
  <c r="F881" i="8" s="1" a="1"/>
  <c r="F881" i="8" s="1"/>
  <c r="Y880" i="8"/>
  <c r="W880" i="8"/>
  <c r="T880" i="8"/>
  <c r="R880" i="8"/>
  <c r="N880" i="8"/>
  <c r="L880" i="8"/>
  <c r="J880" i="8"/>
  <c r="E880" i="8"/>
  <c r="G880" i="8" s="1"/>
  <c r="Y879" i="8"/>
  <c r="W879" i="8"/>
  <c r="T879" i="8"/>
  <c r="R879" i="8"/>
  <c r="U879" i="8" s="1"/>
  <c r="N879" i="8"/>
  <c r="L879" i="8"/>
  <c r="J879" i="8"/>
  <c r="G879" i="8"/>
  <c r="E879" i="8"/>
  <c r="F879" i="8" s="1" a="1"/>
  <c r="F879" i="8" s="1"/>
  <c r="Y878" i="8"/>
  <c r="W878" i="8"/>
  <c r="T878" i="8"/>
  <c r="U878" i="8" s="1"/>
  <c r="R878" i="8"/>
  <c r="N878" i="8"/>
  <c r="L878" i="8"/>
  <c r="J878" i="8"/>
  <c r="E878" i="8"/>
  <c r="Y877" i="8"/>
  <c r="W877" i="8"/>
  <c r="T877" i="8"/>
  <c r="R877" i="8"/>
  <c r="N877" i="8"/>
  <c r="L877" i="8"/>
  <c r="J877" i="8"/>
  <c r="E877" i="8"/>
  <c r="F877" i="8" s="1" a="1"/>
  <c r="F877" i="8" s="1"/>
  <c r="Y876" i="8"/>
  <c r="W876" i="8"/>
  <c r="T876" i="8"/>
  <c r="R876" i="8"/>
  <c r="N876" i="8"/>
  <c r="L876" i="8"/>
  <c r="J876" i="8"/>
  <c r="E876" i="8"/>
  <c r="Y875" i="8"/>
  <c r="W875" i="8"/>
  <c r="T875" i="8"/>
  <c r="R875" i="8"/>
  <c r="N875" i="8"/>
  <c r="L875" i="8"/>
  <c r="J875" i="8"/>
  <c r="E875" i="8"/>
  <c r="F875" i="8" s="1" a="1"/>
  <c r="F875" i="8" s="1"/>
  <c r="Y874" i="8"/>
  <c r="W874" i="8"/>
  <c r="T874" i="8"/>
  <c r="R874" i="8"/>
  <c r="N874" i="8"/>
  <c r="L874" i="8"/>
  <c r="J874" i="8"/>
  <c r="G874" i="8"/>
  <c r="E874" i="8"/>
  <c r="F874" i="8" s="1" a="1"/>
  <c r="F874" i="8" s="1"/>
  <c r="Y873" i="8"/>
  <c r="W873" i="8"/>
  <c r="T873" i="8"/>
  <c r="R873" i="8"/>
  <c r="N873" i="8"/>
  <c r="L873" i="8"/>
  <c r="J873" i="8"/>
  <c r="E873" i="8"/>
  <c r="G873" i="8" s="1"/>
  <c r="Y872" i="8"/>
  <c r="W872" i="8"/>
  <c r="T872" i="8"/>
  <c r="U872" i="8" s="1"/>
  <c r="R872" i="8"/>
  <c r="N872" i="8"/>
  <c r="L872" i="8"/>
  <c r="J872" i="8"/>
  <c r="E872" i="8"/>
  <c r="G872" i="8" s="1"/>
  <c r="Y871" i="8"/>
  <c r="W871" i="8"/>
  <c r="T871" i="8"/>
  <c r="R871" i="8"/>
  <c r="N871" i="8"/>
  <c r="L871" i="8"/>
  <c r="J871" i="8"/>
  <c r="E871" i="8"/>
  <c r="Y870" i="8"/>
  <c r="W870" i="8"/>
  <c r="T870" i="8"/>
  <c r="R870" i="8"/>
  <c r="N870" i="8"/>
  <c r="L870" i="8"/>
  <c r="J870" i="8"/>
  <c r="G870" i="8"/>
  <c r="F870" i="8" a="1"/>
  <c r="F870" i="8" s="1"/>
  <c r="E870" i="8"/>
  <c r="Y869" i="8"/>
  <c r="W869" i="8"/>
  <c r="T869" i="8"/>
  <c r="R869" i="8"/>
  <c r="N869" i="8"/>
  <c r="L869" i="8"/>
  <c r="J869" i="8"/>
  <c r="E869" i="8"/>
  <c r="F869" i="8" s="1" a="1"/>
  <c r="F869" i="8" s="1"/>
  <c r="Y868" i="8"/>
  <c r="W868" i="8"/>
  <c r="T868" i="8"/>
  <c r="R868" i="8"/>
  <c r="N868" i="8"/>
  <c r="L868" i="8"/>
  <c r="J868" i="8"/>
  <c r="E868" i="8"/>
  <c r="Y867" i="8"/>
  <c r="W867" i="8"/>
  <c r="T867" i="8"/>
  <c r="R867" i="8"/>
  <c r="N867" i="8"/>
  <c r="L867" i="8"/>
  <c r="J867" i="8"/>
  <c r="E867" i="8"/>
  <c r="Y866" i="8"/>
  <c r="W866" i="8"/>
  <c r="T866" i="8"/>
  <c r="R866" i="8"/>
  <c r="N866" i="8"/>
  <c r="L866" i="8"/>
  <c r="J866" i="8"/>
  <c r="E866" i="8"/>
  <c r="G866" i="8" s="1"/>
  <c r="Y865" i="8"/>
  <c r="W865" i="8"/>
  <c r="T865" i="8"/>
  <c r="R865" i="8"/>
  <c r="U865" i="8" s="1"/>
  <c r="N865" i="8"/>
  <c r="L865" i="8"/>
  <c r="J865" i="8"/>
  <c r="G865" i="8"/>
  <c r="E865" i="8"/>
  <c r="F865" i="8" s="1" a="1"/>
  <c r="F865" i="8" s="1"/>
  <c r="Y864" i="8"/>
  <c r="W864" i="8"/>
  <c r="T864" i="8"/>
  <c r="R864" i="8"/>
  <c r="N864" i="8"/>
  <c r="L864" i="8"/>
  <c r="J864" i="8"/>
  <c r="F864" i="8" a="1"/>
  <c r="F864" i="8" s="1"/>
  <c r="E864" i="8"/>
  <c r="G864" i="8" s="1"/>
  <c r="Y863" i="8"/>
  <c r="W863" i="8"/>
  <c r="T863" i="8"/>
  <c r="R863" i="8"/>
  <c r="N863" i="8"/>
  <c r="L863" i="8"/>
  <c r="J863" i="8"/>
  <c r="E863" i="8"/>
  <c r="F863" i="8" s="1" a="1"/>
  <c r="F863" i="8" s="1"/>
  <c r="Y862" i="8"/>
  <c r="W862" i="8"/>
  <c r="T862" i="8"/>
  <c r="R862" i="8"/>
  <c r="N862" i="8"/>
  <c r="L862" i="8"/>
  <c r="J862" i="8"/>
  <c r="E862" i="8"/>
  <c r="Y861" i="8"/>
  <c r="W861" i="8"/>
  <c r="T861" i="8"/>
  <c r="R861" i="8"/>
  <c r="U861" i="8" s="1"/>
  <c r="N861" i="8"/>
  <c r="L861" i="8"/>
  <c r="J861" i="8"/>
  <c r="E861" i="8"/>
  <c r="F861" i="8" s="1" a="1"/>
  <c r="F861" i="8" s="1"/>
  <c r="Y860" i="8"/>
  <c r="W860" i="8"/>
  <c r="T860" i="8"/>
  <c r="R860" i="8"/>
  <c r="N860" i="8"/>
  <c r="L860" i="8"/>
  <c r="J860" i="8"/>
  <c r="E860" i="8"/>
  <c r="Y859" i="8"/>
  <c r="W859" i="8"/>
  <c r="T859" i="8"/>
  <c r="R859" i="8"/>
  <c r="N859" i="8"/>
  <c r="L859" i="8"/>
  <c r="J859" i="8"/>
  <c r="E859" i="8"/>
  <c r="Y858" i="8"/>
  <c r="W858" i="8"/>
  <c r="T858" i="8"/>
  <c r="R858" i="8"/>
  <c r="N858" i="8"/>
  <c r="L858" i="8"/>
  <c r="J858" i="8"/>
  <c r="E858" i="8"/>
  <c r="Y857" i="8"/>
  <c r="W857" i="8"/>
  <c r="T857" i="8"/>
  <c r="R857" i="8"/>
  <c r="N857" i="8"/>
  <c r="L857" i="8"/>
  <c r="J857" i="8"/>
  <c r="F857" i="8" a="1"/>
  <c r="F857" i="8" s="1"/>
  <c r="E857" i="8"/>
  <c r="G857" i="8" s="1"/>
  <c r="Y856" i="8"/>
  <c r="W856" i="8"/>
  <c r="U856" i="8"/>
  <c r="T856" i="8"/>
  <c r="R856" i="8"/>
  <c r="N856" i="8"/>
  <c r="L856" i="8"/>
  <c r="J856" i="8"/>
  <c r="E856" i="8"/>
  <c r="G856" i="8" s="1"/>
  <c r="Y855" i="8"/>
  <c r="W855" i="8"/>
  <c r="T855" i="8"/>
  <c r="R855" i="8"/>
  <c r="N855" i="8"/>
  <c r="L855" i="8"/>
  <c r="J855" i="8"/>
  <c r="E855" i="8"/>
  <c r="Y854" i="8"/>
  <c r="W854" i="8"/>
  <c r="T854" i="8"/>
  <c r="R854" i="8"/>
  <c r="N854" i="8"/>
  <c r="L854" i="8"/>
  <c r="J854" i="8"/>
  <c r="E854" i="8"/>
  <c r="Y853" i="8"/>
  <c r="W853" i="8"/>
  <c r="T853" i="8"/>
  <c r="R853" i="8"/>
  <c r="N853" i="8"/>
  <c r="L853" i="8"/>
  <c r="J853" i="8"/>
  <c r="E853" i="8"/>
  <c r="F853" i="8" s="1" a="1"/>
  <c r="F853" i="8" s="1"/>
  <c r="Y852" i="8"/>
  <c r="W852" i="8"/>
  <c r="T852" i="8"/>
  <c r="R852" i="8"/>
  <c r="N852" i="8"/>
  <c r="L852" i="8"/>
  <c r="J852" i="8"/>
  <c r="E852" i="8"/>
  <c r="Y851" i="8"/>
  <c r="W851" i="8"/>
  <c r="T851" i="8"/>
  <c r="R851" i="8"/>
  <c r="N851" i="8"/>
  <c r="L851" i="8"/>
  <c r="J851" i="8"/>
  <c r="E851" i="8"/>
  <c r="Y850" i="8"/>
  <c r="W850" i="8"/>
  <c r="T850" i="8"/>
  <c r="R850" i="8"/>
  <c r="N850" i="8"/>
  <c r="L850" i="8"/>
  <c r="J850" i="8"/>
  <c r="F850" i="8" a="1"/>
  <c r="F850" i="8" s="1"/>
  <c r="E850" i="8"/>
  <c r="G850" i="8" s="1"/>
  <c r="Y849" i="8"/>
  <c r="W849" i="8"/>
  <c r="T849" i="8"/>
  <c r="R849" i="8"/>
  <c r="N849" i="8"/>
  <c r="L849" i="8"/>
  <c r="J849" i="8"/>
  <c r="G849" i="8"/>
  <c r="E849" i="8"/>
  <c r="F849" i="8" s="1" a="1"/>
  <c r="F849" i="8" s="1"/>
  <c r="Y848" i="8"/>
  <c r="W848" i="8"/>
  <c r="T848" i="8"/>
  <c r="R848" i="8"/>
  <c r="N848" i="8"/>
  <c r="L848" i="8"/>
  <c r="J848" i="8"/>
  <c r="E848" i="8"/>
  <c r="G848" i="8" s="1"/>
  <c r="Y847" i="8"/>
  <c r="W847" i="8"/>
  <c r="T847" i="8"/>
  <c r="U847" i="8" s="1"/>
  <c r="R847" i="8"/>
  <c r="N847" i="8"/>
  <c r="L847" i="8"/>
  <c r="J847" i="8"/>
  <c r="E847" i="8"/>
  <c r="F847" i="8" s="1" a="1"/>
  <c r="F847" i="8" s="1"/>
  <c r="Y846" i="8"/>
  <c r="W846" i="8"/>
  <c r="T846" i="8"/>
  <c r="R846" i="8"/>
  <c r="N846" i="8"/>
  <c r="L846" i="8"/>
  <c r="J846" i="8"/>
  <c r="E846" i="8"/>
  <c r="G846" i="8" s="1"/>
  <c r="Y845" i="8"/>
  <c r="W845" i="8"/>
  <c r="T845" i="8"/>
  <c r="R845" i="8"/>
  <c r="N845" i="8"/>
  <c r="L845" i="8"/>
  <c r="J845" i="8"/>
  <c r="E845" i="8"/>
  <c r="F845" i="8" s="1" a="1"/>
  <c r="F845" i="8" s="1"/>
  <c r="Y844" i="8"/>
  <c r="W844" i="8"/>
  <c r="T844" i="8"/>
  <c r="R844" i="8"/>
  <c r="N844" i="8"/>
  <c r="L844" i="8"/>
  <c r="J844" i="8"/>
  <c r="E844" i="8"/>
  <c r="Y843" i="8"/>
  <c r="W843" i="8"/>
  <c r="T843" i="8"/>
  <c r="R843" i="8"/>
  <c r="N843" i="8"/>
  <c r="L843" i="8"/>
  <c r="J843" i="8"/>
  <c r="E843" i="8"/>
  <c r="Y842" i="8"/>
  <c r="W842" i="8"/>
  <c r="T842" i="8"/>
  <c r="R842" i="8"/>
  <c r="N842" i="8"/>
  <c r="L842" i="8"/>
  <c r="J842" i="8"/>
  <c r="E842" i="8"/>
  <c r="G842" i="8" s="1"/>
  <c r="Y841" i="8"/>
  <c r="W841" i="8"/>
  <c r="T841" i="8"/>
  <c r="R841" i="8"/>
  <c r="N841" i="8"/>
  <c r="L841" i="8"/>
  <c r="J841" i="8"/>
  <c r="E841" i="8"/>
  <c r="G841" i="8" s="1"/>
  <c r="Y840" i="8"/>
  <c r="W840" i="8"/>
  <c r="T840" i="8"/>
  <c r="R840" i="8"/>
  <c r="N840" i="8"/>
  <c r="L840" i="8"/>
  <c r="J840" i="8"/>
  <c r="F840" i="8" a="1"/>
  <c r="F840" i="8" s="1"/>
  <c r="E840" i="8"/>
  <c r="G840" i="8" s="1"/>
  <c r="Y839" i="8"/>
  <c r="W839" i="8"/>
  <c r="U839" i="8"/>
  <c r="T839" i="8"/>
  <c r="R839" i="8"/>
  <c r="N839" i="8"/>
  <c r="L839" i="8"/>
  <c r="J839" i="8"/>
  <c r="E839" i="8"/>
  <c r="F839" i="8" s="1" a="1"/>
  <c r="F839" i="8" s="1"/>
  <c r="Y838" i="8"/>
  <c r="W838" i="8"/>
  <c r="T838" i="8"/>
  <c r="R838" i="8"/>
  <c r="N838" i="8"/>
  <c r="L838" i="8"/>
  <c r="J838" i="8"/>
  <c r="E838" i="8"/>
  <c r="G838" i="8" s="1"/>
  <c r="Y837" i="8"/>
  <c r="W837" i="8"/>
  <c r="T837" i="8"/>
  <c r="U837" i="8" s="1"/>
  <c r="R837" i="8"/>
  <c r="N837" i="8"/>
  <c r="L837" i="8"/>
  <c r="J837" i="8"/>
  <c r="E837" i="8"/>
  <c r="F837" i="8" s="1" a="1"/>
  <c r="F837" i="8" s="1"/>
  <c r="Y836" i="8"/>
  <c r="W836" i="8"/>
  <c r="T836" i="8"/>
  <c r="R836" i="8"/>
  <c r="N836" i="8"/>
  <c r="L836" i="8"/>
  <c r="J836" i="8"/>
  <c r="E836" i="8"/>
  <c r="Y835" i="8"/>
  <c r="W835" i="8"/>
  <c r="T835" i="8"/>
  <c r="R835" i="8"/>
  <c r="N835" i="8"/>
  <c r="L835" i="8"/>
  <c r="J835" i="8"/>
  <c r="E835" i="8"/>
  <c r="F835" i="8" s="1" a="1"/>
  <c r="F835" i="8" s="1"/>
  <c r="Y834" i="8"/>
  <c r="W834" i="8"/>
  <c r="T834" i="8"/>
  <c r="R834" i="8"/>
  <c r="N834" i="8"/>
  <c r="L834" i="8"/>
  <c r="J834" i="8"/>
  <c r="G834" i="8"/>
  <c r="E834" i="8"/>
  <c r="F834" i="8" s="1" a="1"/>
  <c r="F834" i="8" s="1"/>
  <c r="Y833" i="8"/>
  <c r="W833" i="8"/>
  <c r="T833" i="8"/>
  <c r="R833" i="8"/>
  <c r="N833" i="8"/>
  <c r="L833" i="8"/>
  <c r="J833" i="8"/>
  <c r="E833" i="8"/>
  <c r="F833" i="8" s="1" a="1"/>
  <c r="F833" i="8" s="1"/>
  <c r="Y832" i="8"/>
  <c r="W832" i="8"/>
  <c r="T832" i="8"/>
  <c r="R832" i="8"/>
  <c r="N832" i="8"/>
  <c r="L832" i="8"/>
  <c r="J832" i="8"/>
  <c r="E832" i="8"/>
  <c r="G832" i="8" s="1"/>
  <c r="Y831" i="8"/>
  <c r="W831" i="8"/>
  <c r="T831" i="8"/>
  <c r="R831" i="8"/>
  <c r="N831" i="8"/>
  <c r="L831" i="8"/>
  <c r="J831" i="8"/>
  <c r="E831" i="8"/>
  <c r="F831" i="8" s="1" a="1"/>
  <c r="F831" i="8" s="1"/>
  <c r="Y830" i="8"/>
  <c r="W830" i="8"/>
  <c r="T830" i="8"/>
  <c r="R830" i="8"/>
  <c r="N830" i="8"/>
  <c r="L830" i="8"/>
  <c r="J830" i="8"/>
  <c r="E830" i="8"/>
  <c r="G830" i="8" s="1"/>
  <c r="Y829" i="8"/>
  <c r="W829" i="8"/>
  <c r="T829" i="8"/>
  <c r="R829" i="8"/>
  <c r="N829" i="8"/>
  <c r="L829" i="8"/>
  <c r="J829" i="8"/>
  <c r="E829" i="8"/>
  <c r="Y828" i="8"/>
  <c r="W828" i="8"/>
  <c r="T828" i="8"/>
  <c r="R828" i="8"/>
  <c r="N828" i="8"/>
  <c r="L828" i="8"/>
  <c r="J828" i="8"/>
  <c r="E828" i="8"/>
  <c r="G828" i="8" s="1"/>
  <c r="Y827" i="8"/>
  <c r="W827" i="8"/>
  <c r="T827" i="8"/>
  <c r="R827" i="8"/>
  <c r="U827" i="8" s="1"/>
  <c r="N827" i="8"/>
  <c r="L827" i="8"/>
  <c r="J827" i="8"/>
  <c r="E827" i="8"/>
  <c r="F827" i="8" s="1" a="1"/>
  <c r="F827" i="8" s="1"/>
  <c r="Y826" i="8"/>
  <c r="W826" i="8"/>
  <c r="T826" i="8"/>
  <c r="R826" i="8"/>
  <c r="N826" i="8"/>
  <c r="L826" i="8"/>
  <c r="J826" i="8"/>
  <c r="F826" i="8" a="1"/>
  <c r="F826" i="8" s="1"/>
  <c r="E826" i="8"/>
  <c r="G826" i="8" s="1"/>
  <c r="Y825" i="8"/>
  <c r="W825" i="8"/>
  <c r="T825" i="8"/>
  <c r="R825" i="8"/>
  <c r="N825" i="8"/>
  <c r="L825" i="8"/>
  <c r="J825" i="8"/>
  <c r="E825" i="8"/>
  <c r="F825" i="8" s="1" a="1"/>
  <c r="F825" i="8" s="1"/>
  <c r="Y824" i="8"/>
  <c r="W824" i="8"/>
  <c r="T824" i="8"/>
  <c r="U824" i="8" s="1"/>
  <c r="R824" i="8"/>
  <c r="N824" i="8"/>
  <c r="L824" i="8"/>
  <c r="J824" i="8"/>
  <c r="E824" i="8"/>
  <c r="Y823" i="8"/>
  <c r="W823" i="8"/>
  <c r="T823" i="8"/>
  <c r="R823" i="8"/>
  <c r="N823" i="8"/>
  <c r="L823" i="8"/>
  <c r="J823" i="8"/>
  <c r="G823" i="8"/>
  <c r="E823" i="8"/>
  <c r="F823" i="8" s="1" a="1"/>
  <c r="F823" i="8" s="1"/>
  <c r="Y822" i="8"/>
  <c r="W822" i="8"/>
  <c r="T822" i="8"/>
  <c r="U822" i="8" s="1"/>
  <c r="R822" i="8"/>
  <c r="N822" i="8"/>
  <c r="L822" i="8"/>
  <c r="J822" i="8"/>
  <c r="E822" i="8"/>
  <c r="F822" i="8" s="1" a="1"/>
  <c r="F822" i="8" s="1"/>
  <c r="Y821" i="8"/>
  <c r="W821" i="8"/>
  <c r="T821" i="8"/>
  <c r="R821" i="8"/>
  <c r="N821" i="8"/>
  <c r="L821" i="8"/>
  <c r="J821" i="8"/>
  <c r="E821" i="8"/>
  <c r="F821" i="8" s="1" a="1"/>
  <c r="F821" i="8" s="1"/>
  <c r="Y820" i="8"/>
  <c r="W820" i="8"/>
  <c r="T820" i="8"/>
  <c r="R820" i="8"/>
  <c r="N820" i="8"/>
  <c r="L820" i="8"/>
  <c r="J820" i="8"/>
  <c r="E820" i="8"/>
  <c r="G820" i="8" s="1"/>
  <c r="Y819" i="8"/>
  <c r="W819" i="8"/>
  <c r="T819" i="8"/>
  <c r="U819" i="8" s="1"/>
  <c r="R819" i="8"/>
  <c r="N819" i="8"/>
  <c r="L819" i="8"/>
  <c r="J819" i="8"/>
  <c r="E819" i="8"/>
  <c r="F819" i="8" s="1" a="1"/>
  <c r="F819" i="8" s="1"/>
  <c r="Y818" i="8"/>
  <c r="W818" i="8"/>
  <c r="T818" i="8"/>
  <c r="R818" i="8"/>
  <c r="N818" i="8"/>
  <c r="L818" i="8"/>
  <c r="J818" i="8"/>
  <c r="E818" i="8"/>
  <c r="G818" i="8" s="1"/>
  <c r="Y817" i="8"/>
  <c r="W817" i="8"/>
  <c r="T817" i="8"/>
  <c r="R817" i="8"/>
  <c r="N817" i="8"/>
  <c r="L817" i="8"/>
  <c r="J817" i="8"/>
  <c r="E817" i="8"/>
  <c r="F817" i="8" s="1" a="1"/>
  <c r="F817" i="8" s="1"/>
  <c r="Y816" i="8"/>
  <c r="W816" i="8"/>
  <c r="T816" i="8"/>
  <c r="R816" i="8"/>
  <c r="N816" i="8"/>
  <c r="L816" i="8"/>
  <c r="J816" i="8"/>
  <c r="E816" i="8"/>
  <c r="Y815" i="8"/>
  <c r="W815" i="8"/>
  <c r="T815" i="8"/>
  <c r="R815" i="8"/>
  <c r="N815" i="8"/>
  <c r="L815" i="8"/>
  <c r="J815" i="8"/>
  <c r="G815" i="8"/>
  <c r="E815" i="8"/>
  <c r="F815" i="8" s="1" a="1"/>
  <c r="F815" i="8" s="1"/>
  <c r="Y814" i="8"/>
  <c r="W814" i="8"/>
  <c r="T814" i="8"/>
  <c r="U814" i="8" s="1"/>
  <c r="R814" i="8"/>
  <c r="N814" i="8"/>
  <c r="L814" i="8"/>
  <c r="J814" i="8"/>
  <c r="E814" i="8"/>
  <c r="F814" i="8" s="1" a="1"/>
  <c r="F814" i="8" s="1"/>
  <c r="Y813" i="8"/>
  <c r="W813" i="8"/>
  <c r="T813" i="8"/>
  <c r="R813" i="8"/>
  <c r="N813" i="8"/>
  <c r="L813" i="8"/>
  <c r="J813" i="8"/>
  <c r="E813" i="8"/>
  <c r="F813" i="8" s="1" a="1"/>
  <c r="F813" i="8" s="1"/>
  <c r="Y812" i="8"/>
  <c r="W812" i="8"/>
  <c r="T812" i="8"/>
  <c r="R812" i="8"/>
  <c r="N812" i="8"/>
  <c r="L812" i="8"/>
  <c r="J812" i="8"/>
  <c r="F812" i="8" a="1"/>
  <c r="F812" i="8" s="1"/>
  <c r="E812" i="8"/>
  <c r="G812" i="8" s="1"/>
  <c r="Y811" i="8"/>
  <c r="W811" i="8"/>
  <c r="T811" i="8"/>
  <c r="R811" i="8"/>
  <c r="N811" i="8"/>
  <c r="L811" i="8"/>
  <c r="J811" i="8"/>
  <c r="E811" i="8"/>
  <c r="F811" i="8" s="1" a="1"/>
  <c r="F811" i="8" s="1"/>
  <c r="Y810" i="8"/>
  <c r="W810" i="8"/>
  <c r="T810" i="8"/>
  <c r="U810" i="8" s="1"/>
  <c r="R810" i="8"/>
  <c r="N810" i="8"/>
  <c r="L810" i="8"/>
  <c r="J810" i="8"/>
  <c r="F810" i="8" a="1"/>
  <c r="F810" i="8" s="1"/>
  <c r="E810" i="8"/>
  <c r="G810" i="8" s="1"/>
  <c r="Y809" i="8"/>
  <c r="W809" i="8"/>
  <c r="T809" i="8"/>
  <c r="R809" i="8"/>
  <c r="N809" i="8"/>
  <c r="L809" i="8"/>
  <c r="J809" i="8"/>
  <c r="E809" i="8"/>
  <c r="F809" i="8" s="1" a="1"/>
  <c r="F809" i="8" s="1"/>
  <c r="Y808" i="8"/>
  <c r="W808" i="8"/>
  <c r="T808" i="8"/>
  <c r="U808" i="8" s="1"/>
  <c r="R808" i="8"/>
  <c r="N808" i="8"/>
  <c r="L808" i="8"/>
  <c r="J808" i="8"/>
  <c r="E808" i="8"/>
  <c r="Y807" i="8"/>
  <c r="W807" i="8"/>
  <c r="T807" i="8"/>
  <c r="R807" i="8"/>
  <c r="N807" i="8"/>
  <c r="L807" i="8"/>
  <c r="J807" i="8"/>
  <c r="E807" i="8"/>
  <c r="Y806" i="8"/>
  <c r="W806" i="8"/>
  <c r="T806" i="8"/>
  <c r="R806" i="8"/>
  <c r="N806" i="8"/>
  <c r="L806" i="8"/>
  <c r="J806" i="8"/>
  <c r="G806" i="8"/>
  <c r="F806" i="8" a="1"/>
  <c r="F806" i="8" s="1"/>
  <c r="E806" i="8"/>
  <c r="Y805" i="8"/>
  <c r="W805" i="8"/>
  <c r="T805" i="8"/>
  <c r="R805" i="8"/>
  <c r="U805" i="8" s="1"/>
  <c r="N805" i="8"/>
  <c r="L805" i="8"/>
  <c r="J805" i="8"/>
  <c r="E805" i="8"/>
  <c r="Y804" i="8"/>
  <c r="W804" i="8"/>
  <c r="T804" i="8"/>
  <c r="R804" i="8"/>
  <c r="N804" i="8"/>
  <c r="L804" i="8"/>
  <c r="J804" i="8"/>
  <c r="E804" i="8"/>
  <c r="G804" i="8" s="1"/>
  <c r="Y803" i="8"/>
  <c r="W803" i="8"/>
  <c r="T803" i="8"/>
  <c r="R803" i="8"/>
  <c r="N803" i="8"/>
  <c r="L803" i="8"/>
  <c r="J803" i="8"/>
  <c r="E803" i="8"/>
  <c r="F803" i="8" s="1" a="1"/>
  <c r="F803" i="8" s="1"/>
  <c r="Y802" i="8"/>
  <c r="W802" i="8"/>
  <c r="T802" i="8"/>
  <c r="R802" i="8"/>
  <c r="N802" i="8"/>
  <c r="L802" i="8"/>
  <c r="J802" i="8"/>
  <c r="G802" i="8"/>
  <c r="E802" i="8"/>
  <c r="F802" i="8" s="1" a="1"/>
  <c r="F802" i="8" s="1"/>
  <c r="Y801" i="8"/>
  <c r="W801" i="8"/>
  <c r="T801" i="8"/>
  <c r="U801" i="8" s="1"/>
  <c r="R801" i="8"/>
  <c r="N801" i="8"/>
  <c r="L801" i="8"/>
  <c r="J801" i="8"/>
  <c r="E801" i="8"/>
  <c r="F801" i="8" s="1" a="1"/>
  <c r="F801" i="8" s="1"/>
  <c r="Y800" i="8"/>
  <c r="W800" i="8"/>
  <c r="T800" i="8"/>
  <c r="U800" i="8" s="1"/>
  <c r="R800" i="8"/>
  <c r="N800" i="8"/>
  <c r="L800" i="8"/>
  <c r="J800" i="8"/>
  <c r="F800" i="8" a="1"/>
  <c r="F800" i="8" s="1"/>
  <c r="E800" i="8"/>
  <c r="G800" i="8" s="1"/>
  <c r="Y799" i="8"/>
  <c r="W799" i="8"/>
  <c r="U799" i="8"/>
  <c r="T799" i="8"/>
  <c r="R799" i="8"/>
  <c r="N799" i="8"/>
  <c r="L799" i="8"/>
  <c r="J799" i="8"/>
  <c r="E799" i="8"/>
  <c r="Y798" i="8"/>
  <c r="W798" i="8"/>
  <c r="T798" i="8"/>
  <c r="R798" i="8"/>
  <c r="N798" i="8"/>
  <c r="L798" i="8"/>
  <c r="J798" i="8"/>
  <c r="E798" i="8"/>
  <c r="G798" i="8" s="1"/>
  <c r="Y797" i="8"/>
  <c r="W797" i="8"/>
  <c r="T797" i="8"/>
  <c r="U797" i="8" s="1"/>
  <c r="R797" i="8"/>
  <c r="N797" i="8"/>
  <c r="L797" i="8"/>
  <c r="J797" i="8"/>
  <c r="E797" i="8"/>
  <c r="Y796" i="8"/>
  <c r="W796" i="8"/>
  <c r="T796" i="8"/>
  <c r="R796" i="8"/>
  <c r="N796" i="8"/>
  <c r="L796" i="8"/>
  <c r="J796" i="8"/>
  <c r="E796" i="8"/>
  <c r="G796" i="8" s="1"/>
  <c r="Y795" i="8"/>
  <c r="W795" i="8"/>
  <c r="T795" i="8"/>
  <c r="R795" i="8"/>
  <c r="N795" i="8"/>
  <c r="L795" i="8"/>
  <c r="J795" i="8"/>
  <c r="E795" i="8"/>
  <c r="F795" i="8" s="1" a="1"/>
  <c r="F795" i="8" s="1"/>
  <c r="Y794" i="8"/>
  <c r="W794" i="8"/>
  <c r="T794" i="8"/>
  <c r="R794" i="8"/>
  <c r="N794" i="8"/>
  <c r="L794" i="8"/>
  <c r="J794" i="8"/>
  <c r="E794" i="8"/>
  <c r="Y793" i="8"/>
  <c r="W793" i="8"/>
  <c r="T793" i="8"/>
  <c r="R793" i="8"/>
  <c r="N793" i="8"/>
  <c r="L793" i="8"/>
  <c r="J793" i="8"/>
  <c r="E793" i="8"/>
  <c r="F793" i="8" s="1" a="1"/>
  <c r="F793" i="8" s="1"/>
  <c r="Y792" i="8"/>
  <c r="W792" i="8"/>
  <c r="T792" i="8"/>
  <c r="R792" i="8"/>
  <c r="N792" i="8"/>
  <c r="L792" i="8"/>
  <c r="J792" i="8"/>
  <c r="E792" i="8"/>
  <c r="Y791" i="8"/>
  <c r="W791" i="8"/>
  <c r="T791" i="8"/>
  <c r="R791" i="8"/>
  <c r="N791" i="8"/>
  <c r="L791" i="8"/>
  <c r="J791" i="8"/>
  <c r="E791" i="8"/>
  <c r="F791" i="8" s="1" a="1"/>
  <c r="F791" i="8" s="1"/>
  <c r="Y790" i="8"/>
  <c r="W790" i="8"/>
  <c r="T790" i="8"/>
  <c r="R790" i="8"/>
  <c r="N790" i="8"/>
  <c r="L790" i="8"/>
  <c r="J790" i="8"/>
  <c r="E790" i="8"/>
  <c r="F790" i="8" s="1" a="1"/>
  <c r="F790" i="8" s="1"/>
  <c r="Y789" i="8"/>
  <c r="W789" i="8"/>
  <c r="T789" i="8"/>
  <c r="R789" i="8"/>
  <c r="N789" i="8"/>
  <c r="L789" i="8"/>
  <c r="J789" i="8"/>
  <c r="E789" i="8"/>
  <c r="F789" i="8" s="1" a="1"/>
  <c r="F789" i="8" s="1"/>
  <c r="Y788" i="8"/>
  <c r="W788" i="8"/>
  <c r="T788" i="8"/>
  <c r="R788" i="8"/>
  <c r="N788" i="8"/>
  <c r="L788" i="8"/>
  <c r="J788" i="8"/>
  <c r="F788" i="8" a="1"/>
  <c r="F788" i="8" s="1"/>
  <c r="E788" i="8"/>
  <c r="G788" i="8" s="1"/>
  <c r="Y787" i="8"/>
  <c r="W787" i="8"/>
  <c r="U787" i="8"/>
  <c r="T787" i="8"/>
  <c r="R787" i="8"/>
  <c r="N787" i="8"/>
  <c r="L787" i="8"/>
  <c r="J787" i="8"/>
  <c r="E787" i="8"/>
  <c r="F787" i="8" s="1" a="1"/>
  <c r="F787" i="8" s="1"/>
  <c r="Y786" i="8"/>
  <c r="W786" i="8"/>
  <c r="T786" i="8"/>
  <c r="R786" i="8"/>
  <c r="N786" i="8"/>
  <c r="L786" i="8"/>
  <c r="J786" i="8"/>
  <c r="E786" i="8"/>
  <c r="Y785" i="8"/>
  <c r="W785" i="8"/>
  <c r="T785" i="8"/>
  <c r="U785" i="8" s="1"/>
  <c r="R785" i="8"/>
  <c r="N785" i="8"/>
  <c r="L785" i="8"/>
  <c r="J785" i="8"/>
  <c r="E785" i="8"/>
  <c r="F785" i="8" s="1" a="1"/>
  <c r="F785" i="8" s="1"/>
  <c r="Y784" i="8"/>
  <c r="W784" i="8"/>
  <c r="T784" i="8"/>
  <c r="U784" i="8" s="1"/>
  <c r="R784" i="8"/>
  <c r="N784" i="8"/>
  <c r="L784" i="8"/>
  <c r="J784" i="8"/>
  <c r="E784" i="8"/>
  <c r="Y783" i="8"/>
  <c r="W783" i="8"/>
  <c r="T783" i="8"/>
  <c r="U783" i="8" s="1"/>
  <c r="R783" i="8"/>
  <c r="N783" i="8"/>
  <c r="L783" i="8"/>
  <c r="J783" i="8"/>
  <c r="E783" i="8"/>
  <c r="Y782" i="8"/>
  <c r="W782" i="8"/>
  <c r="T782" i="8"/>
  <c r="R782" i="8"/>
  <c r="N782" i="8"/>
  <c r="L782" i="8"/>
  <c r="J782" i="8"/>
  <c r="E782" i="8"/>
  <c r="F782" i="8" s="1" a="1"/>
  <c r="F782" i="8" s="1"/>
  <c r="Y781" i="8"/>
  <c r="W781" i="8"/>
  <c r="T781" i="8"/>
  <c r="R781" i="8"/>
  <c r="N781" i="8"/>
  <c r="L781" i="8"/>
  <c r="J781" i="8"/>
  <c r="E781" i="8"/>
  <c r="Y780" i="8"/>
  <c r="W780" i="8"/>
  <c r="T780" i="8"/>
  <c r="R780" i="8"/>
  <c r="N780" i="8"/>
  <c r="L780" i="8"/>
  <c r="J780" i="8"/>
  <c r="F780" i="8" a="1"/>
  <c r="F780" i="8" s="1"/>
  <c r="E780" i="8"/>
  <c r="G780" i="8" s="1"/>
  <c r="Y779" i="8"/>
  <c r="W779" i="8"/>
  <c r="T779" i="8"/>
  <c r="R779" i="8"/>
  <c r="N779" i="8"/>
  <c r="L779" i="8"/>
  <c r="J779" i="8"/>
  <c r="E779" i="8"/>
  <c r="F779" i="8" s="1" a="1"/>
  <c r="F779" i="8" s="1"/>
  <c r="Y778" i="8"/>
  <c r="W778" i="8"/>
  <c r="T778" i="8"/>
  <c r="U778" i="8" s="1"/>
  <c r="R778" i="8"/>
  <c r="N778" i="8"/>
  <c r="L778" i="8"/>
  <c r="J778" i="8"/>
  <c r="F778" i="8" a="1"/>
  <c r="F778" i="8" s="1"/>
  <c r="E778" i="8"/>
  <c r="G778" i="8" s="1"/>
  <c r="Y777" i="8"/>
  <c r="W777" i="8"/>
  <c r="T777" i="8"/>
  <c r="R777" i="8"/>
  <c r="N777" i="8"/>
  <c r="L777" i="8"/>
  <c r="J777" i="8"/>
  <c r="E777" i="8"/>
  <c r="F777" i="8" s="1" a="1"/>
  <c r="F777" i="8" s="1"/>
  <c r="Y776" i="8"/>
  <c r="W776" i="8"/>
  <c r="T776" i="8"/>
  <c r="U776" i="8" s="1"/>
  <c r="R776" i="8"/>
  <c r="N776" i="8"/>
  <c r="L776" i="8"/>
  <c r="J776" i="8"/>
  <c r="E776" i="8"/>
  <c r="G776" i="8" s="1"/>
  <c r="Y775" i="8"/>
  <c r="W775" i="8"/>
  <c r="T775" i="8"/>
  <c r="U775" i="8" s="1"/>
  <c r="R775" i="8"/>
  <c r="N775" i="8"/>
  <c r="L775" i="8"/>
  <c r="J775" i="8"/>
  <c r="E775" i="8"/>
  <c r="Y774" i="8"/>
  <c r="W774" i="8"/>
  <c r="T774" i="8"/>
  <c r="R774" i="8"/>
  <c r="N774" i="8"/>
  <c r="L774" i="8"/>
  <c r="J774" i="8"/>
  <c r="E774" i="8"/>
  <c r="Y773" i="8"/>
  <c r="W773" i="8"/>
  <c r="T773" i="8"/>
  <c r="R773" i="8"/>
  <c r="N773" i="8"/>
  <c r="L773" i="8"/>
  <c r="J773" i="8"/>
  <c r="E773" i="8"/>
  <c r="Y772" i="8"/>
  <c r="W772" i="8"/>
  <c r="T772" i="8"/>
  <c r="R772" i="8"/>
  <c r="N772" i="8"/>
  <c r="L772" i="8"/>
  <c r="J772" i="8"/>
  <c r="E772" i="8"/>
  <c r="Y771" i="8"/>
  <c r="W771" i="8"/>
  <c r="T771" i="8"/>
  <c r="R771" i="8"/>
  <c r="N771" i="8"/>
  <c r="L771" i="8"/>
  <c r="J771" i="8"/>
  <c r="E771" i="8"/>
  <c r="F771" i="8" s="1" a="1"/>
  <c r="F771" i="8" s="1"/>
  <c r="Y770" i="8"/>
  <c r="W770" i="8"/>
  <c r="T770" i="8"/>
  <c r="R770" i="8"/>
  <c r="N770" i="8"/>
  <c r="L770" i="8"/>
  <c r="J770" i="8"/>
  <c r="G770" i="8"/>
  <c r="E770" i="8"/>
  <c r="F770" i="8" s="1" a="1"/>
  <c r="F770" i="8" s="1"/>
  <c r="Y769" i="8"/>
  <c r="W769" i="8"/>
  <c r="T769" i="8"/>
  <c r="U769" i="8" s="1"/>
  <c r="R769" i="8"/>
  <c r="N769" i="8"/>
  <c r="L769" i="8"/>
  <c r="J769" i="8"/>
  <c r="E769" i="8"/>
  <c r="F769" i="8" s="1" a="1"/>
  <c r="F769" i="8" s="1"/>
  <c r="Y768" i="8"/>
  <c r="W768" i="8"/>
  <c r="T768" i="8"/>
  <c r="U768" i="8" s="1"/>
  <c r="R768" i="8"/>
  <c r="N768" i="8"/>
  <c r="L768" i="8"/>
  <c r="J768" i="8"/>
  <c r="E768" i="8"/>
  <c r="G768" i="8" s="1"/>
  <c r="Y767" i="8"/>
  <c r="W767" i="8"/>
  <c r="T767" i="8"/>
  <c r="U767" i="8" s="1"/>
  <c r="R767" i="8"/>
  <c r="N767" i="8"/>
  <c r="L767" i="8"/>
  <c r="J767" i="8"/>
  <c r="E767" i="8"/>
  <c r="Y766" i="8"/>
  <c r="W766" i="8"/>
  <c r="T766" i="8"/>
  <c r="R766" i="8"/>
  <c r="N766" i="8"/>
  <c r="L766" i="8"/>
  <c r="J766" i="8"/>
  <c r="E766" i="8"/>
  <c r="Y765" i="8"/>
  <c r="W765" i="8"/>
  <c r="T765" i="8"/>
  <c r="U765" i="8" s="1"/>
  <c r="R765" i="8"/>
  <c r="N765" i="8"/>
  <c r="L765" i="8"/>
  <c r="J765" i="8"/>
  <c r="E765" i="8"/>
  <c r="Y764" i="8"/>
  <c r="W764" i="8"/>
  <c r="T764" i="8"/>
  <c r="R764" i="8"/>
  <c r="N764" i="8"/>
  <c r="L764" i="8"/>
  <c r="J764" i="8"/>
  <c r="E764" i="8"/>
  <c r="Y763" i="8"/>
  <c r="W763" i="8"/>
  <c r="T763" i="8"/>
  <c r="R763" i="8"/>
  <c r="N763" i="8"/>
  <c r="L763" i="8"/>
  <c r="J763" i="8"/>
  <c r="E763" i="8"/>
  <c r="F763" i="8" s="1" a="1"/>
  <c r="F763" i="8" s="1"/>
  <c r="Y762" i="8"/>
  <c r="W762" i="8"/>
  <c r="T762" i="8"/>
  <c r="R762" i="8"/>
  <c r="N762" i="8"/>
  <c r="L762" i="8"/>
  <c r="J762" i="8"/>
  <c r="G762" i="8"/>
  <c r="F762" i="8" a="1"/>
  <c r="F762" i="8" s="1"/>
  <c r="E762" i="8"/>
  <c r="Y761" i="8"/>
  <c r="W761" i="8"/>
  <c r="T761" i="8"/>
  <c r="R761" i="8"/>
  <c r="N761" i="8"/>
  <c r="L761" i="8"/>
  <c r="J761" i="8"/>
  <c r="E761" i="8"/>
  <c r="F761" i="8" s="1" a="1"/>
  <c r="F761" i="8" s="1"/>
  <c r="Y760" i="8"/>
  <c r="W760" i="8"/>
  <c r="T760" i="8"/>
  <c r="U760" i="8" s="1"/>
  <c r="R760" i="8"/>
  <c r="N760" i="8"/>
  <c r="L760" i="8"/>
  <c r="J760" i="8"/>
  <c r="E760" i="8"/>
  <c r="G760" i="8" s="1"/>
  <c r="Y759" i="8"/>
  <c r="W759" i="8"/>
  <c r="T759" i="8"/>
  <c r="U759" i="8" s="1"/>
  <c r="R759" i="8"/>
  <c r="N759" i="8"/>
  <c r="L759" i="8"/>
  <c r="J759" i="8"/>
  <c r="E759" i="8"/>
  <c r="Y758" i="8"/>
  <c r="W758" i="8"/>
  <c r="T758" i="8"/>
  <c r="R758" i="8"/>
  <c r="N758" i="8"/>
  <c r="L758" i="8"/>
  <c r="J758" i="8"/>
  <c r="E758" i="8"/>
  <c r="F758" i="8" s="1" a="1"/>
  <c r="F758" i="8" s="1"/>
  <c r="Y757" i="8"/>
  <c r="W757" i="8"/>
  <c r="T757" i="8"/>
  <c r="R757" i="8"/>
  <c r="N757" i="8"/>
  <c r="L757" i="8"/>
  <c r="J757" i="8"/>
  <c r="G757" i="8"/>
  <c r="E757" i="8"/>
  <c r="F757" i="8" s="1" a="1"/>
  <c r="F757" i="8" s="1"/>
  <c r="Y756" i="8"/>
  <c r="W756" i="8"/>
  <c r="T756" i="8"/>
  <c r="U756" i="8" s="1"/>
  <c r="R756" i="8"/>
  <c r="N756" i="8"/>
  <c r="L756" i="8"/>
  <c r="J756" i="8"/>
  <c r="F756" i="8" a="1"/>
  <c r="F756" i="8" s="1"/>
  <c r="E756" i="8"/>
  <c r="G756" i="8" s="1"/>
  <c r="Y755" i="8"/>
  <c r="W755" i="8"/>
  <c r="T755" i="8"/>
  <c r="R755" i="8"/>
  <c r="U755" i="8" s="1"/>
  <c r="N755" i="8"/>
  <c r="L755" i="8"/>
  <c r="J755" i="8"/>
  <c r="E755" i="8"/>
  <c r="F755" i="8" s="1" a="1"/>
  <c r="F755" i="8" s="1"/>
  <c r="Y754" i="8"/>
  <c r="W754" i="8"/>
  <c r="T754" i="8"/>
  <c r="R754" i="8"/>
  <c r="N754" i="8"/>
  <c r="L754" i="8"/>
  <c r="J754" i="8"/>
  <c r="F754" i="8" a="1"/>
  <c r="F754" i="8" s="1"/>
  <c r="E754" i="8"/>
  <c r="G754" i="8" s="1"/>
  <c r="Y753" i="8"/>
  <c r="W753" i="8"/>
  <c r="U753" i="8"/>
  <c r="T753" i="8"/>
  <c r="R753" i="8"/>
  <c r="N753" i="8"/>
  <c r="L753" i="8"/>
  <c r="J753" i="8"/>
  <c r="E753" i="8"/>
  <c r="F753" i="8" s="1" a="1"/>
  <c r="F753" i="8" s="1"/>
  <c r="Y752" i="8"/>
  <c r="W752" i="8"/>
  <c r="T752" i="8"/>
  <c r="U752" i="8" s="1"/>
  <c r="R752" i="8"/>
  <c r="N752" i="8"/>
  <c r="L752" i="8"/>
  <c r="J752" i="8"/>
  <c r="E752" i="8"/>
  <c r="G752" i="8" s="1"/>
  <c r="Y751" i="8"/>
  <c r="W751" i="8"/>
  <c r="T751" i="8"/>
  <c r="R751" i="8"/>
  <c r="N751" i="8"/>
  <c r="L751" i="8"/>
  <c r="J751" i="8"/>
  <c r="E751" i="8"/>
  <c r="Y750" i="8"/>
  <c r="W750" i="8"/>
  <c r="T750" i="8"/>
  <c r="R750" i="8"/>
  <c r="N750" i="8"/>
  <c r="L750" i="8"/>
  <c r="J750" i="8"/>
  <c r="E750" i="8"/>
  <c r="Y749" i="8"/>
  <c r="W749" i="8"/>
  <c r="T749" i="8"/>
  <c r="R749" i="8"/>
  <c r="N749" i="8"/>
  <c r="L749" i="8"/>
  <c r="J749" i="8"/>
  <c r="E749" i="8"/>
  <c r="F749" i="8" s="1" a="1"/>
  <c r="F749" i="8" s="1"/>
  <c r="Y748" i="8"/>
  <c r="W748" i="8"/>
  <c r="T748" i="8"/>
  <c r="R748" i="8"/>
  <c r="N748" i="8"/>
  <c r="L748" i="8"/>
  <c r="J748" i="8"/>
  <c r="E748" i="8"/>
  <c r="Y747" i="8"/>
  <c r="W747" i="8"/>
  <c r="T747" i="8"/>
  <c r="R747" i="8"/>
  <c r="U747" i="8" s="1"/>
  <c r="N747" i="8"/>
  <c r="L747" i="8"/>
  <c r="J747" i="8"/>
  <c r="E747" i="8"/>
  <c r="F747" i="8" s="1" a="1"/>
  <c r="F747" i="8" s="1"/>
  <c r="Y746" i="8"/>
  <c r="W746" i="8"/>
  <c r="T746" i="8"/>
  <c r="R746" i="8"/>
  <c r="N746" i="8"/>
  <c r="L746" i="8"/>
  <c r="J746" i="8"/>
  <c r="G746" i="8"/>
  <c r="F746" i="8" a="1"/>
  <c r="F746" i="8" s="1"/>
  <c r="E746" i="8"/>
  <c r="Y745" i="8"/>
  <c r="W745" i="8"/>
  <c r="T745" i="8"/>
  <c r="R745" i="8"/>
  <c r="N745" i="8"/>
  <c r="L745" i="8"/>
  <c r="J745" i="8"/>
  <c r="E745" i="8"/>
  <c r="F745" i="8" s="1" a="1"/>
  <c r="F745" i="8" s="1"/>
  <c r="Y744" i="8"/>
  <c r="W744" i="8"/>
  <c r="T744" i="8"/>
  <c r="U744" i="8" s="1"/>
  <c r="R744" i="8"/>
  <c r="N744" i="8"/>
  <c r="L744" i="8"/>
  <c r="J744" i="8"/>
  <c r="E744" i="8"/>
  <c r="G744" i="8" s="1"/>
  <c r="Y743" i="8"/>
  <c r="W743" i="8"/>
  <c r="T743" i="8"/>
  <c r="U743" i="8" s="1"/>
  <c r="R743" i="8"/>
  <c r="N743" i="8"/>
  <c r="L743" i="8"/>
  <c r="J743" i="8"/>
  <c r="G743" i="8"/>
  <c r="E743" i="8"/>
  <c r="F743" i="8" s="1" a="1"/>
  <c r="F743" i="8" s="1"/>
  <c r="Y742" i="8"/>
  <c r="W742" i="8"/>
  <c r="T742" i="8"/>
  <c r="U742" i="8" s="1"/>
  <c r="R742" i="8"/>
  <c r="N742" i="8"/>
  <c r="L742" i="8"/>
  <c r="J742" i="8"/>
  <c r="E742" i="8"/>
  <c r="Y741" i="8"/>
  <c r="W741" i="8"/>
  <c r="T741" i="8"/>
  <c r="R741" i="8"/>
  <c r="N741" i="8"/>
  <c r="L741" i="8"/>
  <c r="J741" i="8"/>
  <c r="E741" i="8"/>
  <c r="F741" i="8" s="1" a="1"/>
  <c r="F741" i="8" s="1"/>
  <c r="Y740" i="8"/>
  <c r="W740" i="8"/>
  <c r="T740" i="8"/>
  <c r="R740" i="8"/>
  <c r="N740" i="8"/>
  <c r="L740" i="8"/>
  <c r="J740" i="8"/>
  <c r="F740" i="8" a="1"/>
  <c r="F740" i="8" s="1"/>
  <c r="E740" i="8"/>
  <c r="G740" i="8" s="1"/>
  <c r="Y739" i="8"/>
  <c r="W739" i="8"/>
  <c r="U739" i="8"/>
  <c r="T739" i="8"/>
  <c r="R739" i="8"/>
  <c r="N739" i="8"/>
  <c r="L739" i="8"/>
  <c r="J739" i="8"/>
  <c r="E739" i="8"/>
  <c r="F739" i="8" s="1" a="1"/>
  <c r="F739" i="8" s="1"/>
  <c r="Y738" i="8"/>
  <c r="W738" i="8"/>
  <c r="T738" i="8"/>
  <c r="R738" i="8"/>
  <c r="N738" i="8"/>
  <c r="L738" i="8"/>
  <c r="J738" i="8"/>
  <c r="E738" i="8"/>
  <c r="G738" i="8" s="1"/>
  <c r="Y737" i="8"/>
  <c r="W737" i="8"/>
  <c r="T737" i="8"/>
  <c r="U737" i="8" s="1"/>
  <c r="R737" i="8"/>
  <c r="N737" i="8"/>
  <c r="L737" i="8"/>
  <c r="J737" i="8"/>
  <c r="E737" i="8"/>
  <c r="F737" i="8" s="1" a="1"/>
  <c r="F737" i="8" s="1"/>
  <c r="Y736" i="8"/>
  <c r="W736" i="8"/>
  <c r="T736" i="8"/>
  <c r="U736" i="8" s="1"/>
  <c r="R736" i="8"/>
  <c r="N736" i="8"/>
  <c r="L736" i="8"/>
  <c r="J736" i="8"/>
  <c r="E736" i="8"/>
  <c r="G736" i="8" s="1"/>
  <c r="Y735" i="8"/>
  <c r="W735" i="8"/>
  <c r="T735" i="8"/>
  <c r="R735" i="8"/>
  <c r="N735" i="8"/>
  <c r="L735" i="8"/>
  <c r="J735" i="8"/>
  <c r="E735" i="8"/>
  <c r="Y734" i="8"/>
  <c r="W734" i="8"/>
  <c r="T734" i="8"/>
  <c r="R734" i="8"/>
  <c r="N734" i="8"/>
  <c r="L734" i="8"/>
  <c r="J734" i="8"/>
  <c r="F734" i="8" a="1"/>
  <c r="F734" i="8" s="1"/>
  <c r="E734" i="8"/>
  <c r="G734" i="8" s="1"/>
  <c r="Y733" i="8"/>
  <c r="W733" i="8"/>
  <c r="T733" i="8"/>
  <c r="R733" i="8"/>
  <c r="N733" i="8"/>
  <c r="L733" i="8"/>
  <c r="J733" i="8"/>
  <c r="E733" i="8"/>
  <c r="F733" i="8" s="1" a="1"/>
  <c r="F733" i="8" s="1"/>
  <c r="Y732" i="8"/>
  <c r="W732" i="8"/>
  <c r="T732" i="8"/>
  <c r="R732" i="8"/>
  <c r="N732" i="8"/>
  <c r="L732" i="8"/>
  <c r="J732" i="8"/>
  <c r="E732" i="8"/>
  <c r="Y731" i="8"/>
  <c r="W731" i="8"/>
  <c r="T731" i="8"/>
  <c r="R731" i="8"/>
  <c r="N731" i="8"/>
  <c r="L731" i="8"/>
  <c r="J731" i="8"/>
  <c r="E731" i="8"/>
  <c r="F731" i="8" s="1" a="1"/>
  <c r="F731" i="8" s="1"/>
  <c r="Y730" i="8"/>
  <c r="W730" i="8"/>
  <c r="T730" i="8"/>
  <c r="R730" i="8"/>
  <c r="N730" i="8"/>
  <c r="L730" i="8"/>
  <c r="J730" i="8"/>
  <c r="G730" i="8"/>
  <c r="F730" i="8" a="1"/>
  <c r="F730" i="8" s="1"/>
  <c r="E730" i="8"/>
  <c r="Y729" i="8"/>
  <c r="W729" i="8"/>
  <c r="T729" i="8"/>
  <c r="R729" i="8"/>
  <c r="N729" i="8"/>
  <c r="L729" i="8"/>
  <c r="J729" i="8"/>
  <c r="E729" i="8"/>
  <c r="F729" i="8" s="1" a="1"/>
  <c r="F729" i="8" s="1"/>
  <c r="Y728" i="8"/>
  <c r="W728" i="8"/>
  <c r="T728" i="8"/>
  <c r="U728" i="8" s="1"/>
  <c r="R728" i="8"/>
  <c r="N728" i="8"/>
  <c r="L728" i="8"/>
  <c r="J728" i="8"/>
  <c r="E728" i="8"/>
  <c r="G728" i="8" s="1"/>
  <c r="Y727" i="8"/>
  <c r="W727" i="8"/>
  <c r="T727" i="8"/>
  <c r="U727" i="8" s="1"/>
  <c r="R727" i="8"/>
  <c r="N727" i="8"/>
  <c r="L727" i="8"/>
  <c r="J727" i="8"/>
  <c r="E727" i="8"/>
  <c r="Y726" i="8"/>
  <c r="W726" i="8"/>
  <c r="T726" i="8"/>
  <c r="R726" i="8"/>
  <c r="N726" i="8"/>
  <c r="L726" i="8"/>
  <c r="J726" i="8"/>
  <c r="E726" i="8"/>
  <c r="F726" i="8" s="1" a="1"/>
  <c r="F726" i="8" s="1"/>
  <c r="Y725" i="8"/>
  <c r="W725" i="8"/>
  <c r="T725" i="8"/>
  <c r="R725" i="8"/>
  <c r="N725" i="8"/>
  <c r="L725" i="8"/>
  <c r="J725" i="8"/>
  <c r="E725" i="8"/>
  <c r="F725" i="8" s="1" a="1"/>
  <c r="F725" i="8" s="1"/>
  <c r="Y724" i="8"/>
  <c r="W724" i="8"/>
  <c r="T724" i="8"/>
  <c r="R724" i="8"/>
  <c r="N724" i="8"/>
  <c r="L724" i="8"/>
  <c r="J724" i="8"/>
  <c r="F724" i="8" a="1"/>
  <c r="F724" i="8" s="1"/>
  <c r="E724" i="8"/>
  <c r="G724" i="8" s="1"/>
  <c r="Y723" i="8"/>
  <c r="W723" i="8"/>
  <c r="U723" i="8"/>
  <c r="T723" i="8"/>
  <c r="R723" i="8"/>
  <c r="N723" i="8"/>
  <c r="L723" i="8"/>
  <c r="J723" i="8"/>
  <c r="E723" i="8"/>
  <c r="F723" i="8" s="1" a="1"/>
  <c r="F723" i="8" s="1"/>
  <c r="Y722" i="8"/>
  <c r="W722" i="8"/>
  <c r="T722" i="8"/>
  <c r="R722" i="8"/>
  <c r="N722" i="8"/>
  <c r="L722" i="8"/>
  <c r="J722" i="8"/>
  <c r="E722" i="8"/>
  <c r="G722" i="8" s="1"/>
  <c r="Y721" i="8"/>
  <c r="W721" i="8"/>
  <c r="T721" i="8"/>
  <c r="U721" i="8" s="1"/>
  <c r="R721" i="8"/>
  <c r="N721" i="8"/>
  <c r="L721" i="8"/>
  <c r="J721" i="8"/>
  <c r="E721" i="8"/>
  <c r="F721" i="8" s="1" a="1"/>
  <c r="F721" i="8" s="1"/>
  <c r="Y720" i="8"/>
  <c r="W720" i="8"/>
  <c r="T720" i="8"/>
  <c r="U720" i="8" s="1"/>
  <c r="R720" i="8"/>
  <c r="N720" i="8"/>
  <c r="L720" i="8"/>
  <c r="J720" i="8"/>
  <c r="E720" i="8"/>
  <c r="G720" i="8" s="1"/>
  <c r="Y719" i="8"/>
  <c r="W719" i="8"/>
  <c r="T719" i="8"/>
  <c r="R719" i="8"/>
  <c r="N719" i="8"/>
  <c r="L719" i="8"/>
  <c r="J719" i="8"/>
  <c r="E719" i="8"/>
  <c r="Y718" i="8"/>
  <c r="W718" i="8"/>
  <c r="T718" i="8"/>
  <c r="R718" i="8"/>
  <c r="N718" i="8"/>
  <c r="L718" i="8"/>
  <c r="J718" i="8"/>
  <c r="F718" i="8" a="1"/>
  <c r="F718" i="8" s="1"/>
  <c r="E718" i="8"/>
  <c r="G718" i="8" s="1"/>
  <c r="Y717" i="8"/>
  <c r="W717" i="8"/>
  <c r="U717" i="8"/>
  <c r="T717" i="8"/>
  <c r="R717" i="8"/>
  <c r="N717" i="8"/>
  <c r="L717" i="8"/>
  <c r="J717" i="8"/>
  <c r="E717" i="8"/>
  <c r="Y716" i="8"/>
  <c r="W716" i="8"/>
  <c r="T716" i="8"/>
  <c r="R716" i="8"/>
  <c r="N716" i="8"/>
  <c r="L716" i="8"/>
  <c r="J716" i="8"/>
  <c r="E716" i="8"/>
  <c r="G716" i="8" s="1"/>
  <c r="Y715" i="8"/>
  <c r="W715" i="8"/>
  <c r="T715" i="8"/>
  <c r="R715" i="8"/>
  <c r="N715" i="8"/>
  <c r="L715" i="8"/>
  <c r="J715" i="8"/>
  <c r="E715" i="8"/>
  <c r="F715" i="8" s="1" a="1"/>
  <c r="F715" i="8" s="1"/>
  <c r="Y714" i="8"/>
  <c r="W714" i="8"/>
  <c r="T714" i="8"/>
  <c r="R714" i="8"/>
  <c r="N714" i="8"/>
  <c r="L714" i="8"/>
  <c r="J714" i="8"/>
  <c r="G714" i="8"/>
  <c r="E714" i="8"/>
  <c r="F714" i="8" s="1" a="1"/>
  <c r="F714" i="8" s="1"/>
  <c r="Y713" i="8"/>
  <c r="W713" i="8"/>
  <c r="T713" i="8"/>
  <c r="R713" i="8"/>
  <c r="N713" i="8"/>
  <c r="L713" i="8"/>
  <c r="J713" i="8"/>
  <c r="E713" i="8"/>
  <c r="F713" i="8" s="1" a="1"/>
  <c r="F713" i="8" s="1"/>
  <c r="Y712" i="8"/>
  <c r="W712" i="8"/>
  <c r="T712" i="8"/>
  <c r="R712" i="8"/>
  <c r="N712" i="8"/>
  <c r="L712" i="8"/>
  <c r="J712" i="8"/>
  <c r="E712" i="8"/>
  <c r="Y711" i="8"/>
  <c r="W711" i="8"/>
  <c r="T711" i="8"/>
  <c r="U711" i="8" s="1"/>
  <c r="R711" i="8"/>
  <c r="N711" i="8"/>
  <c r="L711" i="8"/>
  <c r="J711" i="8"/>
  <c r="E711" i="8"/>
  <c r="Y710" i="8"/>
  <c r="W710" i="8"/>
  <c r="T710" i="8"/>
  <c r="R710" i="8"/>
  <c r="N710" i="8"/>
  <c r="L710" i="8"/>
  <c r="J710" i="8"/>
  <c r="E710" i="8"/>
  <c r="Y709" i="8"/>
  <c r="W709" i="8"/>
  <c r="T709" i="8"/>
  <c r="R709" i="8"/>
  <c r="N709" i="8"/>
  <c r="L709" i="8"/>
  <c r="J709" i="8"/>
  <c r="E709" i="8"/>
  <c r="F709" i="8" s="1" a="1"/>
  <c r="F709" i="8" s="1"/>
  <c r="Y708" i="8"/>
  <c r="W708" i="8"/>
  <c r="T708" i="8"/>
  <c r="R708" i="8"/>
  <c r="N708" i="8"/>
  <c r="L708" i="8"/>
  <c r="J708" i="8"/>
  <c r="E708" i="8"/>
  <c r="G708" i="8" s="1"/>
  <c r="Y707" i="8"/>
  <c r="W707" i="8"/>
  <c r="T707" i="8"/>
  <c r="R707" i="8"/>
  <c r="N707" i="8"/>
  <c r="L707" i="8"/>
  <c r="J707" i="8"/>
  <c r="E707" i="8"/>
  <c r="F707" i="8" s="1" a="1"/>
  <c r="F707" i="8" s="1"/>
  <c r="Y706" i="8"/>
  <c r="W706" i="8"/>
  <c r="T706" i="8"/>
  <c r="R706" i="8"/>
  <c r="N706" i="8"/>
  <c r="L706" i="8"/>
  <c r="J706" i="8"/>
  <c r="G706" i="8"/>
  <c r="F706" i="8" a="1"/>
  <c r="F706" i="8" s="1"/>
  <c r="E706" i="8"/>
  <c r="Y705" i="8"/>
  <c r="W705" i="8"/>
  <c r="T705" i="8"/>
  <c r="R705" i="8"/>
  <c r="U705" i="8" s="1"/>
  <c r="N705" i="8"/>
  <c r="L705" i="8"/>
  <c r="J705" i="8"/>
  <c r="E705" i="8"/>
  <c r="F705" i="8" s="1" a="1"/>
  <c r="F705" i="8" s="1"/>
  <c r="Y704" i="8"/>
  <c r="W704" i="8"/>
  <c r="T704" i="8"/>
  <c r="R704" i="8"/>
  <c r="N704" i="8"/>
  <c r="L704" i="8"/>
  <c r="J704" i="8"/>
  <c r="E704" i="8"/>
  <c r="Y703" i="8"/>
  <c r="W703" i="8"/>
  <c r="T703" i="8"/>
  <c r="R703" i="8"/>
  <c r="N703" i="8"/>
  <c r="L703" i="8"/>
  <c r="J703" i="8"/>
  <c r="G703" i="8"/>
  <c r="E703" i="8"/>
  <c r="F703" i="8" s="1" a="1"/>
  <c r="F703" i="8" s="1"/>
  <c r="Y702" i="8"/>
  <c r="W702" i="8"/>
  <c r="T702" i="8"/>
  <c r="U702" i="8" s="1"/>
  <c r="R702" i="8"/>
  <c r="N702" i="8"/>
  <c r="L702" i="8"/>
  <c r="J702" i="8"/>
  <c r="E702" i="8"/>
  <c r="Y701" i="8"/>
  <c r="W701" i="8"/>
  <c r="T701" i="8"/>
  <c r="R701" i="8"/>
  <c r="N701" i="8"/>
  <c r="L701" i="8"/>
  <c r="J701" i="8"/>
  <c r="G701" i="8"/>
  <c r="E701" i="8"/>
  <c r="F701" i="8" s="1" a="1"/>
  <c r="F701" i="8" s="1"/>
  <c r="Y700" i="8"/>
  <c r="W700" i="8"/>
  <c r="T700" i="8"/>
  <c r="U700" i="8" s="1"/>
  <c r="R700" i="8"/>
  <c r="N700" i="8"/>
  <c r="L700" i="8"/>
  <c r="J700" i="8"/>
  <c r="E700" i="8"/>
  <c r="G700" i="8" s="1"/>
  <c r="Y699" i="8"/>
  <c r="W699" i="8"/>
  <c r="T699" i="8"/>
  <c r="R699" i="8"/>
  <c r="N699" i="8"/>
  <c r="L699" i="8"/>
  <c r="J699" i="8"/>
  <c r="E699" i="8"/>
  <c r="F699" i="8" s="1" a="1"/>
  <c r="F699" i="8" s="1"/>
  <c r="Y698" i="8"/>
  <c r="W698" i="8"/>
  <c r="T698" i="8"/>
  <c r="R698" i="8"/>
  <c r="N698" i="8"/>
  <c r="L698" i="8"/>
  <c r="J698" i="8"/>
  <c r="F698" i="8" a="1"/>
  <c r="F698" i="8" s="1"/>
  <c r="E698" i="8"/>
  <c r="G698" i="8" s="1"/>
  <c r="Y697" i="8"/>
  <c r="W697" i="8"/>
  <c r="T697" i="8"/>
  <c r="R697" i="8"/>
  <c r="N697" i="8"/>
  <c r="L697" i="8"/>
  <c r="J697" i="8"/>
  <c r="E697" i="8"/>
  <c r="F697" i="8" s="1" a="1"/>
  <c r="F697" i="8" s="1"/>
  <c r="Y696" i="8"/>
  <c r="W696" i="8"/>
  <c r="T696" i="8"/>
  <c r="U696" i="8" s="1"/>
  <c r="R696" i="8"/>
  <c r="N696" i="8"/>
  <c r="L696" i="8"/>
  <c r="J696" i="8"/>
  <c r="E696" i="8"/>
  <c r="Y695" i="8"/>
  <c r="W695" i="8"/>
  <c r="T695" i="8"/>
  <c r="U695" i="8" s="1"/>
  <c r="R695" i="8"/>
  <c r="N695" i="8"/>
  <c r="L695" i="8"/>
  <c r="J695" i="8"/>
  <c r="E695" i="8"/>
  <c r="Y694" i="8"/>
  <c r="W694" i="8"/>
  <c r="T694" i="8"/>
  <c r="R694" i="8"/>
  <c r="N694" i="8"/>
  <c r="L694" i="8"/>
  <c r="J694" i="8"/>
  <c r="G694" i="8"/>
  <c r="F694" i="8" a="1"/>
  <c r="F694" i="8" s="1"/>
  <c r="E694" i="8"/>
  <c r="Y693" i="8"/>
  <c r="W693" i="8"/>
  <c r="T693" i="8"/>
  <c r="R693" i="8"/>
  <c r="U693" i="8" s="1"/>
  <c r="N693" i="8"/>
  <c r="L693" i="8"/>
  <c r="J693" i="8"/>
  <c r="E693" i="8"/>
  <c r="Y692" i="8"/>
  <c r="W692" i="8"/>
  <c r="T692" i="8"/>
  <c r="R692" i="8"/>
  <c r="N692" i="8"/>
  <c r="L692" i="8"/>
  <c r="J692" i="8"/>
  <c r="E692" i="8"/>
  <c r="G692" i="8" s="1"/>
  <c r="Y691" i="8"/>
  <c r="W691" i="8"/>
  <c r="T691" i="8"/>
  <c r="R691" i="8"/>
  <c r="N691" i="8"/>
  <c r="L691" i="8"/>
  <c r="J691" i="8"/>
  <c r="E691" i="8"/>
  <c r="F691" i="8" s="1" a="1"/>
  <c r="F691" i="8" s="1"/>
  <c r="Y690" i="8"/>
  <c r="W690" i="8"/>
  <c r="T690" i="8"/>
  <c r="R690" i="8"/>
  <c r="N690" i="8"/>
  <c r="L690" i="8"/>
  <c r="J690" i="8"/>
  <c r="E690" i="8"/>
  <c r="Y689" i="8"/>
  <c r="W689" i="8"/>
  <c r="T689" i="8"/>
  <c r="R689" i="8"/>
  <c r="N689" i="8"/>
  <c r="L689" i="8"/>
  <c r="J689" i="8"/>
  <c r="E689" i="8"/>
  <c r="F689" i="8" s="1" a="1"/>
  <c r="F689" i="8" s="1"/>
  <c r="Y688" i="8"/>
  <c r="W688" i="8"/>
  <c r="T688" i="8"/>
  <c r="R688" i="8"/>
  <c r="N688" i="8"/>
  <c r="L688" i="8"/>
  <c r="J688" i="8"/>
  <c r="E688" i="8"/>
  <c r="G688" i="8" s="1"/>
  <c r="Y687" i="8"/>
  <c r="W687" i="8"/>
  <c r="T687" i="8"/>
  <c r="U687" i="8" s="1"/>
  <c r="R687" i="8"/>
  <c r="N687" i="8"/>
  <c r="L687" i="8"/>
  <c r="J687" i="8"/>
  <c r="E687" i="8"/>
  <c r="Y686" i="8"/>
  <c r="W686" i="8"/>
  <c r="T686" i="8"/>
  <c r="R686" i="8"/>
  <c r="N686" i="8"/>
  <c r="L686" i="8"/>
  <c r="J686" i="8"/>
  <c r="E686" i="8"/>
  <c r="Y685" i="8"/>
  <c r="W685" i="8"/>
  <c r="T685" i="8"/>
  <c r="U685" i="8" s="1"/>
  <c r="R685" i="8"/>
  <c r="N685" i="8"/>
  <c r="L685" i="8"/>
  <c r="J685" i="8"/>
  <c r="E685" i="8"/>
  <c r="Y684" i="8"/>
  <c r="W684" i="8"/>
  <c r="T684" i="8"/>
  <c r="R684" i="8"/>
  <c r="N684" i="8"/>
  <c r="L684" i="8"/>
  <c r="J684" i="8"/>
  <c r="F684" i="8" a="1"/>
  <c r="F684" i="8" s="1"/>
  <c r="E684" i="8"/>
  <c r="G684" i="8" s="1"/>
  <c r="Y683" i="8"/>
  <c r="W683" i="8"/>
  <c r="T683" i="8"/>
  <c r="R683" i="8"/>
  <c r="N683" i="8"/>
  <c r="L683" i="8"/>
  <c r="J683" i="8"/>
  <c r="E683" i="8"/>
  <c r="F683" i="8" s="1" a="1"/>
  <c r="F683" i="8" s="1"/>
  <c r="Y682" i="8"/>
  <c r="W682" i="8"/>
  <c r="T682" i="8"/>
  <c r="U682" i="8" s="1"/>
  <c r="R682" i="8"/>
  <c r="N682" i="8"/>
  <c r="L682" i="8"/>
  <c r="J682" i="8"/>
  <c r="G682" i="8"/>
  <c r="E682" i="8"/>
  <c r="F682" i="8" s="1" a="1"/>
  <c r="F682" i="8" s="1"/>
  <c r="Y681" i="8"/>
  <c r="W681" i="8"/>
  <c r="T681" i="8"/>
  <c r="R681" i="8"/>
  <c r="N681" i="8"/>
  <c r="L681" i="8"/>
  <c r="J681" i="8"/>
  <c r="E681" i="8"/>
  <c r="F681" i="8" s="1" a="1"/>
  <c r="F681" i="8" s="1"/>
  <c r="Y680" i="8"/>
  <c r="W680" i="8"/>
  <c r="T680" i="8"/>
  <c r="R680" i="8"/>
  <c r="N680" i="8"/>
  <c r="L680" i="8"/>
  <c r="J680" i="8"/>
  <c r="E680" i="8"/>
  <c r="Y679" i="8"/>
  <c r="W679" i="8"/>
  <c r="T679" i="8"/>
  <c r="R679" i="8"/>
  <c r="N679" i="8"/>
  <c r="L679" i="8"/>
  <c r="J679" i="8"/>
  <c r="E679" i="8"/>
  <c r="Y678" i="8"/>
  <c r="W678" i="8"/>
  <c r="T678" i="8"/>
  <c r="R678" i="8"/>
  <c r="N678" i="8"/>
  <c r="L678" i="8"/>
  <c r="J678" i="8"/>
  <c r="E678" i="8"/>
  <c r="Y677" i="8"/>
  <c r="W677" i="8"/>
  <c r="T677" i="8"/>
  <c r="R677" i="8"/>
  <c r="N677" i="8"/>
  <c r="L677" i="8"/>
  <c r="J677" i="8"/>
  <c r="E677" i="8"/>
  <c r="F677" i="8" s="1" a="1"/>
  <c r="F677" i="8" s="1"/>
  <c r="Y676" i="8"/>
  <c r="W676" i="8"/>
  <c r="T676" i="8"/>
  <c r="R676" i="8"/>
  <c r="N676" i="8"/>
  <c r="L676" i="8"/>
  <c r="J676" i="8"/>
  <c r="E676" i="8"/>
  <c r="G676" i="8" s="1"/>
  <c r="Y675" i="8"/>
  <c r="W675" i="8"/>
  <c r="T675" i="8"/>
  <c r="R675" i="8"/>
  <c r="N675" i="8"/>
  <c r="L675" i="8"/>
  <c r="J675" i="8"/>
  <c r="E675" i="8"/>
  <c r="F675" i="8" s="1" a="1"/>
  <c r="F675" i="8" s="1"/>
  <c r="Y674" i="8"/>
  <c r="W674" i="8"/>
  <c r="T674" i="8"/>
  <c r="R674" i="8"/>
  <c r="N674" i="8"/>
  <c r="L674" i="8"/>
  <c r="J674" i="8"/>
  <c r="G674" i="8"/>
  <c r="F674" i="8" a="1"/>
  <c r="F674" i="8" s="1"/>
  <c r="E674" i="8"/>
  <c r="Y673" i="8"/>
  <c r="W673" i="8"/>
  <c r="T673" i="8"/>
  <c r="R673" i="8"/>
  <c r="U673" i="8" s="1"/>
  <c r="N673" i="8"/>
  <c r="L673" i="8"/>
  <c r="J673" i="8"/>
  <c r="E673" i="8"/>
  <c r="F673" i="8" s="1" a="1"/>
  <c r="F673" i="8" s="1"/>
  <c r="Y672" i="8"/>
  <c r="W672" i="8"/>
  <c r="T672" i="8"/>
  <c r="R672" i="8"/>
  <c r="N672" i="8"/>
  <c r="L672" i="8"/>
  <c r="J672" i="8"/>
  <c r="E672" i="8"/>
  <c r="Y671" i="8"/>
  <c r="W671" i="8"/>
  <c r="T671" i="8"/>
  <c r="R671" i="8"/>
  <c r="N671" i="8"/>
  <c r="L671" i="8"/>
  <c r="J671" i="8"/>
  <c r="E671" i="8"/>
  <c r="F671" i="8" s="1" a="1"/>
  <c r="F671" i="8" s="1"/>
  <c r="Y670" i="8"/>
  <c r="W670" i="8"/>
  <c r="T670" i="8"/>
  <c r="R670" i="8"/>
  <c r="N670" i="8"/>
  <c r="L670" i="8"/>
  <c r="J670" i="8"/>
  <c r="E670" i="8"/>
  <c r="Y669" i="8"/>
  <c r="W669" i="8"/>
  <c r="T669" i="8"/>
  <c r="R669" i="8"/>
  <c r="N669" i="8"/>
  <c r="L669" i="8"/>
  <c r="J669" i="8"/>
  <c r="G669" i="8"/>
  <c r="E669" i="8"/>
  <c r="F669" i="8" s="1" a="1"/>
  <c r="F669" i="8" s="1"/>
  <c r="Y668" i="8"/>
  <c r="W668" i="8"/>
  <c r="T668" i="8"/>
  <c r="U668" i="8" s="1"/>
  <c r="R668" i="8"/>
  <c r="N668" i="8"/>
  <c r="L668" i="8"/>
  <c r="J668" i="8"/>
  <c r="E668" i="8"/>
  <c r="G668" i="8" s="1"/>
  <c r="Y667" i="8"/>
  <c r="W667" i="8"/>
  <c r="T667" i="8"/>
  <c r="R667" i="8"/>
  <c r="N667" i="8"/>
  <c r="L667" i="8"/>
  <c r="J667" i="8"/>
  <c r="E667" i="8"/>
  <c r="Y666" i="8"/>
  <c r="W666" i="8"/>
  <c r="T666" i="8"/>
  <c r="R666" i="8"/>
  <c r="N666" i="8"/>
  <c r="L666" i="8"/>
  <c r="J666" i="8"/>
  <c r="E666" i="8"/>
  <c r="Y665" i="8"/>
  <c r="W665" i="8"/>
  <c r="T665" i="8"/>
  <c r="R665" i="8"/>
  <c r="N665" i="8"/>
  <c r="L665" i="8"/>
  <c r="J665" i="8"/>
  <c r="E665" i="8"/>
  <c r="F665" i="8" s="1" a="1"/>
  <c r="F665" i="8" s="1"/>
  <c r="Y664" i="8"/>
  <c r="W664" i="8"/>
  <c r="T664" i="8"/>
  <c r="R664" i="8"/>
  <c r="N664" i="8"/>
  <c r="L664" i="8"/>
  <c r="J664" i="8"/>
  <c r="E664" i="8"/>
  <c r="Y663" i="8"/>
  <c r="W663" i="8"/>
  <c r="T663" i="8"/>
  <c r="R663" i="8"/>
  <c r="N663" i="8"/>
  <c r="L663" i="8"/>
  <c r="J663" i="8"/>
  <c r="E663" i="8"/>
  <c r="F663" i="8" s="1" a="1"/>
  <c r="F663" i="8" s="1"/>
  <c r="Y662" i="8"/>
  <c r="W662" i="8"/>
  <c r="T662" i="8"/>
  <c r="R662" i="8"/>
  <c r="N662" i="8"/>
  <c r="L662" i="8"/>
  <c r="J662" i="8"/>
  <c r="G662" i="8"/>
  <c r="E662" i="8"/>
  <c r="F662" i="8" s="1" a="1"/>
  <c r="F662" i="8" s="1"/>
  <c r="Y661" i="8"/>
  <c r="W661" i="8"/>
  <c r="T661" i="8"/>
  <c r="U661" i="8" s="1"/>
  <c r="R661" i="8"/>
  <c r="N661" i="8"/>
  <c r="L661" i="8"/>
  <c r="J661" i="8"/>
  <c r="E661" i="8"/>
  <c r="F661" i="8" s="1" a="1"/>
  <c r="F661" i="8" s="1"/>
  <c r="Y660" i="8"/>
  <c r="W660" i="8"/>
  <c r="T660" i="8"/>
  <c r="R660" i="8"/>
  <c r="N660" i="8"/>
  <c r="L660" i="8"/>
  <c r="J660" i="8"/>
  <c r="F660" i="8" a="1"/>
  <c r="F660" i="8" s="1"/>
  <c r="E660" i="8"/>
  <c r="G660" i="8" s="1"/>
  <c r="Y659" i="8"/>
  <c r="W659" i="8"/>
  <c r="U659" i="8"/>
  <c r="T659" i="8"/>
  <c r="R659" i="8"/>
  <c r="N659" i="8"/>
  <c r="L659" i="8"/>
  <c r="J659" i="8"/>
  <c r="E659" i="8"/>
  <c r="F659" i="8" s="1" a="1"/>
  <c r="F659" i="8" s="1"/>
  <c r="Y658" i="8"/>
  <c r="W658" i="8"/>
  <c r="T658" i="8"/>
  <c r="U658" i="8" s="1"/>
  <c r="R658" i="8"/>
  <c r="N658" i="8"/>
  <c r="L658" i="8"/>
  <c r="J658" i="8"/>
  <c r="E658" i="8"/>
  <c r="Y657" i="8"/>
  <c r="W657" i="8"/>
  <c r="T657" i="8"/>
  <c r="R657" i="8"/>
  <c r="N657" i="8"/>
  <c r="L657" i="8"/>
  <c r="J657" i="8"/>
  <c r="E657" i="8"/>
  <c r="F657" i="8" s="1" a="1"/>
  <c r="F657" i="8" s="1"/>
  <c r="Y656" i="8"/>
  <c r="W656" i="8"/>
  <c r="T656" i="8"/>
  <c r="R656" i="8"/>
  <c r="N656" i="8"/>
  <c r="L656" i="8"/>
  <c r="J656" i="8"/>
  <c r="E656" i="8"/>
  <c r="Y655" i="8"/>
  <c r="W655" i="8"/>
  <c r="T655" i="8"/>
  <c r="R655" i="8"/>
  <c r="N655" i="8"/>
  <c r="L655" i="8"/>
  <c r="J655" i="8"/>
  <c r="E655" i="8"/>
  <c r="F655" i="8" s="1" a="1"/>
  <c r="F655" i="8" s="1"/>
  <c r="Y654" i="8"/>
  <c r="W654" i="8"/>
  <c r="T654" i="8"/>
  <c r="R654" i="8"/>
  <c r="N654" i="8"/>
  <c r="L654" i="8"/>
  <c r="J654" i="8"/>
  <c r="E654" i="8"/>
  <c r="G654" i="8" s="1"/>
  <c r="Y653" i="8"/>
  <c r="W653" i="8"/>
  <c r="T653" i="8"/>
  <c r="U653" i="8" s="1"/>
  <c r="R653" i="8"/>
  <c r="N653" i="8"/>
  <c r="L653" i="8"/>
  <c r="J653" i="8"/>
  <c r="E653" i="8"/>
  <c r="F653" i="8" s="1" a="1"/>
  <c r="F653" i="8" s="1"/>
  <c r="Y652" i="8"/>
  <c r="W652" i="8"/>
  <c r="T652" i="8"/>
  <c r="R652" i="8"/>
  <c r="N652" i="8"/>
  <c r="L652" i="8"/>
  <c r="J652" i="8"/>
  <c r="E652" i="8"/>
  <c r="Y651" i="8"/>
  <c r="W651" i="8"/>
  <c r="T651" i="8"/>
  <c r="R651" i="8"/>
  <c r="N651" i="8"/>
  <c r="L651" i="8"/>
  <c r="J651" i="8"/>
  <c r="E651" i="8"/>
  <c r="F651" i="8" s="1" a="1"/>
  <c r="F651" i="8" s="1"/>
  <c r="Y650" i="8"/>
  <c r="W650" i="8"/>
  <c r="T650" i="8"/>
  <c r="R650" i="8"/>
  <c r="N650" i="8"/>
  <c r="L650" i="8"/>
  <c r="J650" i="8"/>
  <c r="G650" i="8"/>
  <c r="E650" i="8"/>
  <c r="F650" i="8" s="1" a="1"/>
  <c r="F650" i="8" s="1"/>
  <c r="Y649" i="8"/>
  <c r="W649" i="8"/>
  <c r="T649" i="8"/>
  <c r="R649" i="8"/>
  <c r="N649" i="8"/>
  <c r="L649" i="8"/>
  <c r="J649" i="8"/>
  <c r="E649" i="8"/>
  <c r="F649" i="8" s="1" a="1"/>
  <c r="F649" i="8" s="1"/>
  <c r="Y648" i="8"/>
  <c r="W648" i="8"/>
  <c r="T648" i="8"/>
  <c r="R648" i="8"/>
  <c r="N648" i="8"/>
  <c r="L648" i="8"/>
  <c r="J648" i="8"/>
  <c r="E648" i="8"/>
  <c r="Y647" i="8"/>
  <c r="W647" i="8"/>
  <c r="T647" i="8"/>
  <c r="R647" i="8"/>
  <c r="N647" i="8"/>
  <c r="L647" i="8"/>
  <c r="J647" i="8"/>
  <c r="E647" i="8"/>
  <c r="F647" i="8" s="1" a="1"/>
  <c r="F647" i="8" s="1"/>
  <c r="Y646" i="8"/>
  <c r="W646" i="8"/>
  <c r="T646" i="8"/>
  <c r="R646" i="8"/>
  <c r="N646" i="8"/>
  <c r="L646" i="8"/>
  <c r="J646" i="8"/>
  <c r="E646" i="8"/>
  <c r="Y645" i="8"/>
  <c r="W645" i="8"/>
  <c r="T645" i="8"/>
  <c r="R645" i="8"/>
  <c r="N645" i="8"/>
  <c r="L645" i="8"/>
  <c r="J645" i="8"/>
  <c r="E645" i="8"/>
  <c r="F645" i="8" s="1" a="1"/>
  <c r="F645" i="8" s="1"/>
  <c r="Y644" i="8"/>
  <c r="W644" i="8"/>
  <c r="T644" i="8"/>
  <c r="R644" i="8"/>
  <c r="N644" i="8"/>
  <c r="L644" i="8"/>
  <c r="J644" i="8"/>
  <c r="E644" i="8"/>
  <c r="G644" i="8" s="1"/>
  <c r="Y643" i="8"/>
  <c r="W643" i="8"/>
  <c r="T643" i="8"/>
  <c r="U643" i="8" s="1"/>
  <c r="R643" i="8"/>
  <c r="N643" i="8"/>
  <c r="L643" i="8"/>
  <c r="J643" i="8"/>
  <c r="E643" i="8"/>
  <c r="F643" i="8" s="1" a="1"/>
  <c r="F643" i="8" s="1"/>
  <c r="Y642" i="8"/>
  <c r="W642" i="8"/>
  <c r="T642" i="8"/>
  <c r="U642" i="8" s="1"/>
  <c r="R642" i="8"/>
  <c r="N642" i="8"/>
  <c r="L642" i="8"/>
  <c r="J642" i="8"/>
  <c r="E642" i="8"/>
  <c r="Y641" i="8"/>
  <c r="W641" i="8"/>
  <c r="T641" i="8"/>
  <c r="R641" i="8"/>
  <c r="N641" i="8"/>
  <c r="L641" i="8"/>
  <c r="J641" i="8"/>
  <c r="E641" i="8"/>
  <c r="F641" i="8" s="1" a="1"/>
  <c r="F641" i="8" s="1"/>
  <c r="Y640" i="8"/>
  <c r="W640" i="8"/>
  <c r="T640" i="8"/>
  <c r="R640" i="8"/>
  <c r="N640" i="8"/>
  <c r="L640" i="8"/>
  <c r="J640" i="8"/>
  <c r="F640" i="8" a="1"/>
  <c r="F640" i="8" s="1"/>
  <c r="E640" i="8"/>
  <c r="G640" i="8" s="1"/>
  <c r="Y639" i="8"/>
  <c r="W639" i="8"/>
  <c r="T639" i="8"/>
  <c r="R639" i="8"/>
  <c r="N639" i="8"/>
  <c r="L639" i="8"/>
  <c r="J639" i="8"/>
  <c r="E639" i="8"/>
  <c r="F639" i="8" s="1" a="1"/>
  <c r="F639" i="8" s="1"/>
  <c r="Y638" i="8"/>
  <c r="W638" i="8"/>
  <c r="T638" i="8"/>
  <c r="R638" i="8"/>
  <c r="N638" i="8"/>
  <c r="L638" i="8"/>
  <c r="J638" i="8"/>
  <c r="E638" i="8"/>
  <c r="Y637" i="8"/>
  <c r="W637" i="8"/>
  <c r="T637" i="8"/>
  <c r="U637" i="8" s="1"/>
  <c r="R637" i="8"/>
  <c r="N637" i="8"/>
  <c r="L637" i="8"/>
  <c r="J637" i="8"/>
  <c r="E637" i="8"/>
  <c r="F637" i="8" s="1" a="1"/>
  <c r="F637" i="8" s="1"/>
  <c r="Y636" i="8"/>
  <c r="W636" i="8"/>
  <c r="T636" i="8"/>
  <c r="R636" i="8"/>
  <c r="N636" i="8"/>
  <c r="L636" i="8"/>
  <c r="J636" i="8"/>
  <c r="E636" i="8"/>
  <c r="Y635" i="8"/>
  <c r="W635" i="8"/>
  <c r="T635" i="8"/>
  <c r="R635" i="8"/>
  <c r="N635" i="8"/>
  <c r="L635" i="8"/>
  <c r="J635" i="8"/>
  <c r="E635" i="8"/>
  <c r="F635" i="8" s="1" a="1"/>
  <c r="F635" i="8" s="1"/>
  <c r="Y634" i="8"/>
  <c r="W634" i="8"/>
  <c r="T634" i="8"/>
  <c r="R634" i="8"/>
  <c r="N634" i="8"/>
  <c r="L634" i="8"/>
  <c r="J634" i="8"/>
  <c r="G634" i="8"/>
  <c r="E634" i="8"/>
  <c r="F634" i="8" s="1" a="1"/>
  <c r="F634" i="8" s="1"/>
  <c r="Y633" i="8"/>
  <c r="W633" i="8"/>
  <c r="T633" i="8"/>
  <c r="R633" i="8"/>
  <c r="N633" i="8"/>
  <c r="L633" i="8"/>
  <c r="J633" i="8"/>
  <c r="E633" i="8"/>
  <c r="Y632" i="8"/>
  <c r="W632" i="8"/>
  <c r="T632" i="8"/>
  <c r="R632" i="8"/>
  <c r="N632" i="8"/>
  <c r="L632" i="8"/>
  <c r="J632" i="8"/>
  <c r="F632" i="8" a="1"/>
  <c r="F632" i="8" s="1"/>
  <c r="E632" i="8"/>
  <c r="G632" i="8" s="1"/>
  <c r="Y631" i="8"/>
  <c r="W631" i="8"/>
  <c r="T631" i="8"/>
  <c r="R631" i="8"/>
  <c r="U631" i="8" s="1"/>
  <c r="N631" i="8"/>
  <c r="L631" i="8"/>
  <c r="J631" i="8"/>
  <c r="E631" i="8"/>
  <c r="F631" i="8" s="1" a="1"/>
  <c r="F631" i="8" s="1"/>
  <c r="Y630" i="8"/>
  <c r="W630" i="8"/>
  <c r="T630" i="8"/>
  <c r="R630" i="8"/>
  <c r="N630" i="8"/>
  <c r="L630" i="8"/>
  <c r="J630" i="8"/>
  <c r="E630" i="8"/>
  <c r="Y629" i="8"/>
  <c r="W629" i="8"/>
  <c r="T629" i="8"/>
  <c r="R629" i="8"/>
  <c r="N629" i="8"/>
  <c r="L629" i="8"/>
  <c r="J629" i="8"/>
  <c r="E629" i="8"/>
  <c r="F629" i="8" s="1" a="1"/>
  <c r="F629" i="8" s="1"/>
  <c r="Y628" i="8"/>
  <c r="W628" i="8"/>
  <c r="T628" i="8"/>
  <c r="R628" i="8"/>
  <c r="N628" i="8"/>
  <c r="L628" i="8"/>
  <c r="J628" i="8"/>
  <c r="E628" i="8"/>
  <c r="G628" i="8" s="1"/>
  <c r="Y627" i="8"/>
  <c r="W627" i="8"/>
  <c r="T627" i="8"/>
  <c r="U627" i="8" s="1"/>
  <c r="R627" i="8"/>
  <c r="N627" i="8"/>
  <c r="L627" i="8"/>
  <c r="J627" i="8"/>
  <c r="E627" i="8"/>
  <c r="F627" i="8" s="1" a="1"/>
  <c r="F627" i="8" s="1"/>
  <c r="Y626" i="8"/>
  <c r="W626" i="8"/>
  <c r="T626" i="8"/>
  <c r="R626" i="8"/>
  <c r="N626" i="8"/>
  <c r="L626" i="8"/>
  <c r="J626" i="8"/>
  <c r="F626" i="8" a="1"/>
  <c r="F626" i="8" s="1"/>
  <c r="E626" i="8"/>
  <c r="G626" i="8" s="1"/>
  <c r="Y625" i="8"/>
  <c r="W625" i="8"/>
  <c r="T625" i="8"/>
  <c r="R625" i="8"/>
  <c r="U625" i="8" s="1"/>
  <c r="N625" i="8"/>
  <c r="L625" i="8"/>
  <c r="J625" i="8"/>
  <c r="E625" i="8"/>
  <c r="F625" i="8" s="1" a="1"/>
  <c r="F625" i="8" s="1"/>
  <c r="Y624" i="8"/>
  <c r="W624" i="8"/>
  <c r="T624" i="8"/>
  <c r="R624" i="8"/>
  <c r="N624" i="8"/>
  <c r="L624" i="8"/>
  <c r="J624" i="8"/>
  <c r="E624" i="8"/>
  <c r="G624" i="8" s="1"/>
  <c r="Y623" i="8"/>
  <c r="W623" i="8"/>
  <c r="T623" i="8"/>
  <c r="R623" i="8"/>
  <c r="U623" i="8" s="1"/>
  <c r="N623" i="8"/>
  <c r="L623" i="8"/>
  <c r="J623" i="8"/>
  <c r="E623" i="8"/>
  <c r="Y622" i="8"/>
  <c r="W622" i="8"/>
  <c r="T622" i="8"/>
  <c r="R622" i="8"/>
  <c r="N622" i="8"/>
  <c r="L622" i="8"/>
  <c r="J622" i="8"/>
  <c r="G622" i="8"/>
  <c r="F622" i="8" a="1"/>
  <c r="F622" i="8" s="1"/>
  <c r="E622" i="8"/>
  <c r="Y621" i="8"/>
  <c r="W621" i="8"/>
  <c r="U621" i="8"/>
  <c r="T621" i="8"/>
  <c r="R621" i="8"/>
  <c r="N621" i="8"/>
  <c r="L621" i="8"/>
  <c r="J621" i="8"/>
  <c r="E621" i="8"/>
  <c r="Y620" i="8"/>
  <c r="W620" i="8"/>
  <c r="T620" i="8"/>
  <c r="R620" i="8"/>
  <c r="N620" i="8"/>
  <c r="L620" i="8"/>
  <c r="J620" i="8"/>
  <c r="E620" i="8"/>
  <c r="Y619" i="8"/>
  <c r="W619" i="8"/>
  <c r="T619" i="8"/>
  <c r="R619" i="8"/>
  <c r="N619" i="8"/>
  <c r="L619" i="8"/>
  <c r="J619" i="8"/>
  <c r="E619" i="8"/>
  <c r="F619" i="8" s="1" a="1"/>
  <c r="F619" i="8" s="1"/>
  <c r="Y618" i="8"/>
  <c r="W618" i="8"/>
  <c r="T618" i="8"/>
  <c r="R618" i="8"/>
  <c r="N618" i="8"/>
  <c r="L618" i="8"/>
  <c r="J618" i="8"/>
  <c r="E618" i="8"/>
  <c r="Y617" i="8"/>
  <c r="W617" i="8"/>
  <c r="T617" i="8"/>
  <c r="R617" i="8"/>
  <c r="U617" i="8" s="1"/>
  <c r="N617" i="8"/>
  <c r="L617" i="8"/>
  <c r="J617" i="8"/>
  <c r="E617" i="8"/>
  <c r="F617" i="8" s="1" a="1"/>
  <c r="F617" i="8" s="1"/>
  <c r="Y616" i="8"/>
  <c r="W616" i="8"/>
  <c r="T616" i="8"/>
  <c r="R616" i="8"/>
  <c r="N616" i="8"/>
  <c r="L616" i="8"/>
  <c r="J616" i="8"/>
  <c r="F616" i="8" a="1"/>
  <c r="F616" i="8" s="1"/>
  <c r="E616" i="8"/>
  <c r="G616" i="8" s="1"/>
  <c r="Y615" i="8"/>
  <c r="W615" i="8"/>
  <c r="U615" i="8"/>
  <c r="T615" i="8"/>
  <c r="R615" i="8"/>
  <c r="N615" i="8"/>
  <c r="L615" i="8"/>
  <c r="J615" i="8"/>
  <c r="E615" i="8"/>
  <c r="F615" i="8" s="1" a="1"/>
  <c r="F615" i="8" s="1"/>
  <c r="Y614" i="8"/>
  <c r="W614" i="8"/>
  <c r="T614" i="8"/>
  <c r="R614" i="8"/>
  <c r="N614" i="8"/>
  <c r="L614" i="8"/>
  <c r="J614" i="8"/>
  <c r="E614" i="8"/>
  <c r="G614" i="8" s="1"/>
  <c r="Y613" i="8"/>
  <c r="W613" i="8"/>
  <c r="T613" i="8"/>
  <c r="U613" i="8" s="1"/>
  <c r="R613" i="8"/>
  <c r="N613" i="8"/>
  <c r="L613" i="8"/>
  <c r="J613" i="8"/>
  <c r="E613" i="8"/>
  <c r="F613" i="8" s="1" a="1"/>
  <c r="F613" i="8" s="1"/>
  <c r="Y612" i="8"/>
  <c r="W612" i="8"/>
  <c r="T612" i="8"/>
  <c r="U612" i="8" s="1"/>
  <c r="R612" i="8"/>
  <c r="N612" i="8"/>
  <c r="L612" i="8"/>
  <c r="J612" i="8"/>
  <c r="E612" i="8"/>
  <c r="G612" i="8" s="1"/>
  <c r="Y611" i="8"/>
  <c r="W611" i="8"/>
  <c r="T611" i="8"/>
  <c r="R611" i="8"/>
  <c r="N611" i="8"/>
  <c r="L611" i="8"/>
  <c r="J611" i="8"/>
  <c r="E611" i="8"/>
  <c r="F611" i="8" s="1" a="1"/>
  <c r="F611" i="8" s="1"/>
  <c r="Y610" i="8"/>
  <c r="W610" i="8"/>
  <c r="T610" i="8"/>
  <c r="R610" i="8"/>
  <c r="N610" i="8"/>
  <c r="L610" i="8"/>
  <c r="J610" i="8"/>
  <c r="F610" i="8" a="1"/>
  <c r="F610" i="8" s="1"/>
  <c r="E610" i="8"/>
  <c r="G610" i="8" s="1"/>
  <c r="Y609" i="8"/>
  <c r="W609" i="8"/>
  <c r="U609" i="8"/>
  <c r="T609" i="8"/>
  <c r="R609" i="8"/>
  <c r="N609" i="8"/>
  <c r="L609" i="8"/>
  <c r="J609" i="8"/>
  <c r="E609" i="8"/>
  <c r="F609" i="8" s="1" a="1"/>
  <c r="F609" i="8" s="1"/>
  <c r="Y608" i="8"/>
  <c r="W608" i="8"/>
  <c r="T608" i="8"/>
  <c r="R608" i="8"/>
  <c r="N608" i="8"/>
  <c r="L608" i="8"/>
  <c r="J608" i="8"/>
  <c r="E608" i="8"/>
  <c r="Y607" i="8"/>
  <c r="W607" i="8"/>
  <c r="T607" i="8"/>
  <c r="R607" i="8"/>
  <c r="N607" i="8"/>
  <c r="L607" i="8"/>
  <c r="J607" i="8"/>
  <c r="E607" i="8"/>
  <c r="F607" i="8" s="1" a="1"/>
  <c r="F607" i="8" s="1"/>
  <c r="Y606" i="8"/>
  <c r="W606" i="8"/>
  <c r="T606" i="8"/>
  <c r="R606" i="8"/>
  <c r="N606" i="8"/>
  <c r="L606" i="8"/>
  <c r="J606" i="8"/>
  <c r="G606" i="8"/>
  <c r="E606" i="8"/>
  <c r="F606" i="8" s="1" a="1"/>
  <c r="F606" i="8" s="1"/>
  <c r="Y605" i="8"/>
  <c r="W605" i="8"/>
  <c r="T605" i="8"/>
  <c r="U605" i="8" s="1"/>
  <c r="R605" i="8"/>
  <c r="N605" i="8"/>
  <c r="L605" i="8"/>
  <c r="J605" i="8"/>
  <c r="E605" i="8"/>
  <c r="Y604" i="8"/>
  <c r="W604" i="8"/>
  <c r="T604" i="8"/>
  <c r="R604" i="8"/>
  <c r="N604" i="8"/>
  <c r="L604" i="8"/>
  <c r="J604" i="8"/>
  <c r="E604" i="8"/>
  <c r="G604" i="8" s="1"/>
  <c r="Y603" i="8"/>
  <c r="W603" i="8"/>
  <c r="T603" i="8"/>
  <c r="R603" i="8"/>
  <c r="N603" i="8"/>
  <c r="L603" i="8"/>
  <c r="J603" i="8"/>
  <c r="E603" i="8"/>
  <c r="F603" i="8" s="1" a="1"/>
  <c r="F603" i="8" s="1"/>
  <c r="Y602" i="8"/>
  <c r="W602" i="8"/>
  <c r="T602" i="8"/>
  <c r="R602" i="8"/>
  <c r="N602" i="8"/>
  <c r="L602" i="8"/>
  <c r="J602" i="8"/>
  <c r="F602" i="8" a="1"/>
  <c r="F602" i="8" s="1"/>
  <c r="E602" i="8"/>
  <c r="G602" i="8" s="1"/>
  <c r="Y601" i="8"/>
  <c r="W601" i="8"/>
  <c r="T601" i="8"/>
  <c r="R601" i="8"/>
  <c r="N601" i="8"/>
  <c r="L601" i="8"/>
  <c r="J601" i="8"/>
  <c r="G601" i="8"/>
  <c r="E601" i="8"/>
  <c r="F601" i="8" s="1" a="1"/>
  <c r="F601" i="8" s="1"/>
  <c r="Y600" i="8"/>
  <c r="W600" i="8"/>
  <c r="T600" i="8"/>
  <c r="U600" i="8" s="1"/>
  <c r="R600" i="8"/>
  <c r="N600" i="8"/>
  <c r="L600" i="8"/>
  <c r="J600" i="8"/>
  <c r="E600" i="8"/>
  <c r="Y599" i="8"/>
  <c r="W599" i="8"/>
  <c r="T599" i="8"/>
  <c r="U599" i="8" s="1"/>
  <c r="R599" i="8"/>
  <c r="N599" i="8"/>
  <c r="L599" i="8"/>
  <c r="J599" i="8"/>
  <c r="E599" i="8"/>
  <c r="F599" i="8" s="1" a="1"/>
  <c r="F599" i="8" s="1"/>
  <c r="Y598" i="8"/>
  <c r="W598" i="8"/>
  <c r="T598" i="8"/>
  <c r="U598" i="8" s="1"/>
  <c r="R598" i="8"/>
  <c r="N598" i="8"/>
  <c r="L598" i="8"/>
  <c r="J598" i="8"/>
  <c r="E598" i="8"/>
  <c r="G598" i="8" s="1"/>
  <c r="Y597" i="8"/>
  <c r="W597" i="8"/>
  <c r="T597" i="8"/>
  <c r="R597" i="8"/>
  <c r="U597" i="8" s="1"/>
  <c r="N597" i="8"/>
  <c r="L597" i="8"/>
  <c r="J597" i="8"/>
  <c r="E597" i="8"/>
  <c r="F597" i="8" s="1" a="1"/>
  <c r="F597" i="8" s="1"/>
  <c r="Y596" i="8"/>
  <c r="W596" i="8"/>
  <c r="T596" i="8"/>
  <c r="R596" i="8"/>
  <c r="N596" i="8"/>
  <c r="L596" i="8"/>
  <c r="J596" i="8"/>
  <c r="F596" i="8" a="1"/>
  <c r="F596" i="8" s="1"/>
  <c r="E596" i="8"/>
  <c r="G596" i="8" s="1"/>
  <c r="Y595" i="8"/>
  <c r="W595" i="8"/>
  <c r="U595" i="8"/>
  <c r="T595" i="8"/>
  <c r="R595" i="8"/>
  <c r="N595" i="8"/>
  <c r="L595" i="8"/>
  <c r="J595" i="8"/>
  <c r="E595" i="8"/>
  <c r="F595" i="8" s="1" a="1"/>
  <c r="F595" i="8" s="1"/>
  <c r="Y594" i="8"/>
  <c r="W594" i="8"/>
  <c r="T594" i="8"/>
  <c r="R594" i="8"/>
  <c r="N594" i="8"/>
  <c r="L594" i="8"/>
  <c r="J594" i="8"/>
  <c r="E594" i="8"/>
  <c r="F594" i="8" s="1" a="1"/>
  <c r="F594" i="8" s="1"/>
  <c r="Y593" i="8"/>
  <c r="W593" i="8"/>
  <c r="T593" i="8"/>
  <c r="R593" i="8"/>
  <c r="N593" i="8"/>
  <c r="L593" i="8"/>
  <c r="J593" i="8"/>
  <c r="E593" i="8"/>
  <c r="F593" i="8" s="1" a="1"/>
  <c r="F593" i="8" s="1"/>
  <c r="Y592" i="8"/>
  <c r="W592" i="8"/>
  <c r="T592" i="8"/>
  <c r="R592" i="8"/>
  <c r="N592" i="8"/>
  <c r="L592" i="8"/>
  <c r="J592" i="8"/>
  <c r="E592" i="8"/>
  <c r="Y591" i="8"/>
  <c r="W591" i="8"/>
  <c r="T591" i="8"/>
  <c r="R591" i="8"/>
  <c r="N591" i="8"/>
  <c r="L591" i="8"/>
  <c r="J591" i="8"/>
  <c r="E591" i="8"/>
  <c r="F591" i="8" s="1" a="1"/>
  <c r="F591" i="8" s="1"/>
  <c r="Y590" i="8"/>
  <c r="W590" i="8"/>
  <c r="T590" i="8"/>
  <c r="R590" i="8"/>
  <c r="N590" i="8"/>
  <c r="L590" i="8"/>
  <c r="J590" i="8"/>
  <c r="E590" i="8"/>
  <c r="G590" i="8" s="1"/>
  <c r="Y589" i="8"/>
  <c r="W589" i="8"/>
  <c r="T589" i="8"/>
  <c r="R589" i="8"/>
  <c r="U589" i="8" s="1"/>
  <c r="N589" i="8"/>
  <c r="L589" i="8"/>
  <c r="J589" i="8"/>
  <c r="E589" i="8"/>
  <c r="F589" i="8" s="1" a="1"/>
  <c r="F589" i="8" s="1"/>
  <c r="Y588" i="8"/>
  <c r="W588" i="8"/>
  <c r="T588" i="8"/>
  <c r="R588" i="8"/>
  <c r="N588" i="8"/>
  <c r="L588" i="8"/>
  <c r="J588" i="8"/>
  <c r="F588" i="8" a="1"/>
  <c r="F588" i="8" s="1"/>
  <c r="E588" i="8"/>
  <c r="G588" i="8" s="1"/>
  <c r="Y587" i="8"/>
  <c r="W587" i="8"/>
  <c r="T587" i="8"/>
  <c r="R587" i="8"/>
  <c r="N587" i="8"/>
  <c r="L587" i="8"/>
  <c r="J587" i="8"/>
  <c r="E587" i="8"/>
  <c r="F587" i="8" s="1" a="1"/>
  <c r="F587" i="8" s="1"/>
  <c r="Y586" i="8"/>
  <c r="W586" i="8"/>
  <c r="T586" i="8"/>
  <c r="R586" i="8"/>
  <c r="N586" i="8"/>
  <c r="L586" i="8"/>
  <c r="J586" i="8"/>
  <c r="F586" i="8" a="1"/>
  <c r="F586" i="8" s="1"/>
  <c r="E586" i="8"/>
  <c r="G586" i="8" s="1"/>
  <c r="Y585" i="8"/>
  <c r="W585" i="8"/>
  <c r="T585" i="8"/>
  <c r="R585" i="8"/>
  <c r="N585" i="8"/>
  <c r="L585" i="8"/>
  <c r="J585" i="8"/>
  <c r="E585" i="8"/>
  <c r="F585" i="8" s="1" a="1"/>
  <c r="F585" i="8" s="1"/>
  <c r="Y584" i="8"/>
  <c r="W584" i="8"/>
  <c r="T584" i="8"/>
  <c r="U584" i="8" s="1"/>
  <c r="R584" i="8"/>
  <c r="N584" i="8"/>
  <c r="L584" i="8"/>
  <c r="J584" i="8"/>
  <c r="E584" i="8"/>
  <c r="G584" i="8" s="1"/>
  <c r="Y583" i="8"/>
  <c r="W583" i="8"/>
  <c r="T583" i="8"/>
  <c r="U583" i="8" s="1"/>
  <c r="R583" i="8"/>
  <c r="N583" i="8"/>
  <c r="L583" i="8"/>
  <c r="J583" i="8"/>
  <c r="E583" i="8"/>
  <c r="F583" i="8" s="1" a="1"/>
  <c r="F583" i="8" s="1"/>
  <c r="Y582" i="8"/>
  <c r="W582" i="8"/>
  <c r="T582" i="8"/>
  <c r="U582" i="8" s="1"/>
  <c r="R582" i="8"/>
  <c r="N582" i="8"/>
  <c r="L582" i="8"/>
  <c r="J582" i="8"/>
  <c r="E582" i="8"/>
  <c r="Y581" i="8"/>
  <c r="W581" i="8"/>
  <c r="T581" i="8"/>
  <c r="R581" i="8"/>
  <c r="N581" i="8"/>
  <c r="L581" i="8"/>
  <c r="J581" i="8"/>
  <c r="E581" i="8"/>
  <c r="F581" i="8" s="1" a="1"/>
  <c r="F581" i="8" s="1"/>
  <c r="Y580" i="8"/>
  <c r="W580" i="8"/>
  <c r="T580" i="8"/>
  <c r="R580" i="8"/>
  <c r="N580" i="8"/>
  <c r="L580" i="8"/>
  <c r="J580" i="8"/>
  <c r="F580" i="8" a="1"/>
  <c r="F580" i="8" s="1"/>
  <c r="E580" i="8"/>
  <c r="G580" i="8" s="1"/>
  <c r="Y579" i="8"/>
  <c r="W579" i="8"/>
  <c r="T579" i="8"/>
  <c r="R579" i="8"/>
  <c r="N579" i="8"/>
  <c r="L579" i="8"/>
  <c r="J579" i="8"/>
  <c r="E579" i="8"/>
  <c r="F579" i="8" s="1" a="1"/>
  <c r="F579" i="8" s="1"/>
  <c r="Y578" i="8"/>
  <c r="W578" i="8"/>
  <c r="T578" i="8"/>
  <c r="R578" i="8"/>
  <c r="N578" i="8"/>
  <c r="L578" i="8"/>
  <c r="J578" i="8"/>
  <c r="E578" i="8"/>
  <c r="G578" i="8" s="1"/>
  <c r="Y577" i="8"/>
  <c r="W577" i="8"/>
  <c r="T577" i="8"/>
  <c r="U577" i="8" s="1"/>
  <c r="R577" i="8"/>
  <c r="N577" i="8"/>
  <c r="L577" i="8"/>
  <c r="J577" i="8"/>
  <c r="E577" i="8"/>
  <c r="F577" i="8" s="1" a="1"/>
  <c r="F577" i="8" s="1"/>
  <c r="Y576" i="8"/>
  <c r="W576" i="8"/>
  <c r="T576" i="8"/>
  <c r="R576" i="8"/>
  <c r="N576" i="8"/>
  <c r="L576" i="8"/>
  <c r="J576" i="8"/>
  <c r="E576" i="8"/>
  <c r="Y575" i="8"/>
  <c r="W575" i="8"/>
  <c r="T575" i="8"/>
  <c r="R575" i="8"/>
  <c r="U575" i="8" s="1"/>
  <c r="N575" i="8"/>
  <c r="L575" i="8"/>
  <c r="J575" i="8"/>
  <c r="E575" i="8"/>
  <c r="F575" i="8" s="1" a="1"/>
  <c r="F575" i="8" s="1"/>
  <c r="Y574" i="8"/>
  <c r="W574" i="8"/>
  <c r="T574" i="8"/>
  <c r="R574" i="8"/>
  <c r="N574" i="8"/>
  <c r="L574" i="8"/>
  <c r="J574" i="8"/>
  <c r="G574" i="8"/>
  <c r="E574" i="8"/>
  <c r="F574" i="8" s="1" a="1"/>
  <c r="F574" i="8" s="1"/>
  <c r="Y573" i="8"/>
  <c r="W573" i="8"/>
  <c r="T573" i="8"/>
  <c r="R573" i="8"/>
  <c r="N573" i="8"/>
  <c r="L573" i="8"/>
  <c r="J573" i="8"/>
  <c r="E573" i="8"/>
  <c r="Y572" i="8"/>
  <c r="W572" i="8"/>
  <c r="T572" i="8"/>
  <c r="R572" i="8"/>
  <c r="N572" i="8"/>
  <c r="L572" i="8"/>
  <c r="J572" i="8"/>
  <c r="E572" i="8"/>
  <c r="G572" i="8" s="1"/>
  <c r="Y571" i="8"/>
  <c r="W571" i="8"/>
  <c r="T571" i="8"/>
  <c r="R571" i="8"/>
  <c r="U571" i="8" s="1"/>
  <c r="N571" i="8"/>
  <c r="L571" i="8"/>
  <c r="J571" i="8"/>
  <c r="E571" i="8"/>
  <c r="F571" i="8" s="1" a="1"/>
  <c r="F571" i="8" s="1"/>
  <c r="Y570" i="8"/>
  <c r="W570" i="8"/>
  <c r="T570" i="8"/>
  <c r="R570" i="8"/>
  <c r="N570" i="8"/>
  <c r="L570" i="8"/>
  <c r="J570" i="8"/>
  <c r="E570" i="8"/>
  <c r="G570" i="8" s="1"/>
  <c r="Y569" i="8"/>
  <c r="W569" i="8"/>
  <c r="T569" i="8"/>
  <c r="R569" i="8"/>
  <c r="N569" i="8"/>
  <c r="L569" i="8"/>
  <c r="J569" i="8"/>
  <c r="E569" i="8"/>
  <c r="F569" i="8" s="1" a="1"/>
  <c r="F569" i="8" s="1"/>
  <c r="Y568" i="8"/>
  <c r="W568" i="8"/>
  <c r="T568" i="8"/>
  <c r="R568" i="8"/>
  <c r="N568" i="8"/>
  <c r="L568" i="8"/>
  <c r="J568" i="8"/>
  <c r="E568" i="8"/>
  <c r="Y567" i="8"/>
  <c r="W567" i="8"/>
  <c r="T567" i="8"/>
  <c r="R567" i="8"/>
  <c r="N567" i="8"/>
  <c r="L567" i="8"/>
  <c r="J567" i="8"/>
  <c r="E567" i="8"/>
  <c r="F567" i="8" s="1" a="1"/>
  <c r="F567" i="8" s="1"/>
  <c r="Y566" i="8"/>
  <c r="W566" i="8"/>
  <c r="T566" i="8"/>
  <c r="R566" i="8"/>
  <c r="N566" i="8"/>
  <c r="L566" i="8"/>
  <c r="J566" i="8"/>
  <c r="G566" i="8"/>
  <c r="E566" i="8"/>
  <c r="F566" i="8" s="1" a="1"/>
  <c r="F566" i="8" s="1"/>
  <c r="Y565" i="8"/>
  <c r="W565" i="8"/>
  <c r="T565" i="8"/>
  <c r="R565" i="8"/>
  <c r="U565" i="8" s="1"/>
  <c r="N565" i="8"/>
  <c r="L565" i="8"/>
  <c r="J565" i="8"/>
  <c r="E565" i="8"/>
  <c r="F565" i="8" s="1" a="1"/>
  <c r="F565" i="8" s="1"/>
  <c r="Y564" i="8"/>
  <c r="W564" i="8"/>
  <c r="T564" i="8"/>
  <c r="R564" i="8"/>
  <c r="N564" i="8"/>
  <c r="L564" i="8"/>
  <c r="J564" i="8"/>
  <c r="E564" i="8"/>
  <c r="G564" i="8" s="1"/>
  <c r="Y563" i="8"/>
  <c r="W563" i="8"/>
  <c r="T563" i="8"/>
  <c r="U563" i="8" s="1"/>
  <c r="R563" i="8"/>
  <c r="N563" i="8"/>
  <c r="L563" i="8"/>
  <c r="J563" i="8"/>
  <c r="E563" i="8"/>
  <c r="F563" i="8" s="1" a="1"/>
  <c r="F563" i="8" s="1"/>
  <c r="Y562" i="8"/>
  <c r="W562" i="8"/>
  <c r="T562" i="8"/>
  <c r="R562" i="8"/>
  <c r="N562" i="8"/>
  <c r="L562" i="8"/>
  <c r="J562" i="8"/>
  <c r="E562" i="8"/>
  <c r="F562" i="8" s="1" a="1"/>
  <c r="F562" i="8" s="1"/>
  <c r="Y561" i="8"/>
  <c r="W561" i="8"/>
  <c r="T561" i="8"/>
  <c r="R561" i="8"/>
  <c r="N561" i="8"/>
  <c r="L561" i="8"/>
  <c r="J561" i="8"/>
  <c r="E561" i="8"/>
  <c r="F561" i="8" s="1" a="1"/>
  <c r="F561" i="8" s="1"/>
  <c r="Y560" i="8"/>
  <c r="W560" i="8"/>
  <c r="T560" i="8"/>
  <c r="R560" i="8"/>
  <c r="N560" i="8"/>
  <c r="L560" i="8"/>
  <c r="J560" i="8"/>
  <c r="E560" i="8"/>
  <c r="G560" i="8" s="1"/>
  <c r="Y559" i="8"/>
  <c r="W559" i="8"/>
  <c r="T559" i="8"/>
  <c r="R559" i="8"/>
  <c r="U559" i="8" s="1"/>
  <c r="N559" i="8"/>
  <c r="L559" i="8"/>
  <c r="J559" i="8"/>
  <c r="G559" i="8"/>
  <c r="E559" i="8"/>
  <c r="F559" i="8" s="1" a="1"/>
  <c r="F559" i="8" s="1"/>
  <c r="Y558" i="8"/>
  <c r="W558" i="8"/>
  <c r="T558" i="8"/>
  <c r="U558" i="8" s="1"/>
  <c r="R558" i="8"/>
  <c r="N558" i="8"/>
  <c r="L558" i="8"/>
  <c r="J558" i="8"/>
  <c r="E558" i="8"/>
  <c r="G558" i="8" s="1"/>
  <c r="Y557" i="8"/>
  <c r="W557" i="8"/>
  <c r="T557" i="8"/>
  <c r="R557" i="8"/>
  <c r="N557" i="8"/>
  <c r="L557" i="8"/>
  <c r="J557" i="8"/>
  <c r="E557" i="8"/>
  <c r="F557" i="8" s="1" a="1"/>
  <c r="F557" i="8" s="1"/>
  <c r="Y556" i="8"/>
  <c r="W556" i="8"/>
  <c r="T556" i="8"/>
  <c r="R556" i="8"/>
  <c r="N556" i="8"/>
  <c r="L556" i="8"/>
  <c r="J556" i="8"/>
  <c r="E556" i="8"/>
  <c r="G556" i="8" s="1"/>
  <c r="Y555" i="8"/>
  <c r="W555" i="8"/>
  <c r="T555" i="8"/>
  <c r="R555" i="8"/>
  <c r="N555" i="8"/>
  <c r="L555" i="8"/>
  <c r="J555" i="8"/>
  <c r="E555" i="8"/>
  <c r="F555" i="8" s="1" a="1"/>
  <c r="F555" i="8" s="1"/>
  <c r="Y554" i="8"/>
  <c r="W554" i="8"/>
  <c r="T554" i="8"/>
  <c r="R554" i="8"/>
  <c r="N554" i="8"/>
  <c r="L554" i="8"/>
  <c r="J554" i="8"/>
  <c r="E554" i="8"/>
  <c r="G554" i="8" s="1"/>
  <c r="Y553" i="8"/>
  <c r="W553" i="8"/>
  <c r="T553" i="8"/>
  <c r="R553" i="8"/>
  <c r="N553" i="8"/>
  <c r="L553" i="8"/>
  <c r="J553" i="8"/>
  <c r="E553" i="8"/>
  <c r="F553" i="8" s="1" a="1"/>
  <c r="F553" i="8" s="1"/>
  <c r="Y552" i="8"/>
  <c r="W552" i="8"/>
  <c r="T552" i="8"/>
  <c r="R552" i="8"/>
  <c r="N552" i="8"/>
  <c r="L552" i="8"/>
  <c r="J552" i="8"/>
  <c r="F552" i="8" a="1"/>
  <c r="F552" i="8" s="1"/>
  <c r="E552" i="8"/>
  <c r="G552" i="8" s="1"/>
  <c r="Y551" i="8"/>
  <c r="W551" i="8"/>
  <c r="U551" i="8"/>
  <c r="T551" i="8"/>
  <c r="R551" i="8"/>
  <c r="N551" i="8"/>
  <c r="L551" i="8"/>
  <c r="J551" i="8"/>
  <c r="E551" i="8"/>
  <c r="F551" i="8" s="1" a="1"/>
  <c r="F551" i="8" s="1"/>
  <c r="Y550" i="8"/>
  <c r="W550" i="8"/>
  <c r="T550" i="8"/>
  <c r="R550" i="8"/>
  <c r="N550" i="8"/>
  <c r="L550" i="8"/>
  <c r="J550" i="8"/>
  <c r="E550" i="8"/>
  <c r="G550" i="8" s="1"/>
  <c r="Y549" i="8"/>
  <c r="W549" i="8"/>
  <c r="T549" i="8"/>
  <c r="R549" i="8"/>
  <c r="N549" i="8"/>
  <c r="L549" i="8"/>
  <c r="J549" i="8"/>
  <c r="E549" i="8"/>
  <c r="F549" i="8" s="1" a="1"/>
  <c r="F549" i="8" s="1"/>
  <c r="Y548" i="8"/>
  <c r="W548" i="8"/>
  <c r="T548" i="8"/>
  <c r="R548" i="8"/>
  <c r="N548" i="8"/>
  <c r="L548" i="8"/>
  <c r="J548" i="8"/>
  <c r="F548" i="8" a="1"/>
  <c r="F548" i="8" s="1"/>
  <c r="E548" i="8"/>
  <c r="G548" i="8" s="1"/>
  <c r="Y547" i="8"/>
  <c r="W547" i="8"/>
  <c r="T547" i="8"/>
  <c r="R547" i="8"/>
  <c r="U547" i="8" s="1"/>
  <c r="N547" i="8"/>
  <c r="L547" i="8"/>
  <c r="J547" i="8"/>
  <c r="E547" i="8"/>
  <c r="F547" i="8" s="1" a="1"/>
  <c r="F547" i="8" s="1"/>
  <c r="Y546" i="8"/>
  <c r="W546" i="8"/>
  <c r="T546" i="8"/>
  <c r="R546" i="8"/>
  <c r="N546" i="8"/>
  <c r="L546" i="8"/>
  <c r="J546" i="8"/>
  <c r="F546" i="8" a="1"/>
  <c r="F546" i="8" s="1"/>
  <c r="E546" i="8"/>
  <c r="G546" i="8" s="1"/>
  <c r="Y545" i="8"/>
  <c r="W545" i="8"/>
  <c r="U545" i="8"/>
  <c r="T545" i="8"/>
  <c r="R545" i="8"/>
  <c r="N545" i="8"/>
  <c r="L545" i="8"/>
  <c r="J545" i="8"/>
  <c r="E545" i="8"/>
  <c r="F545" i="8" s="1" a="1"/>
  <c r="F545" i="8" s="1"/>
  <c r="Y544" i="8"/>
  <c r="W544" i="8"/>
  <c r="T544" i="8"/>
  <c r="R544" i="8"/>
  <c r="N544" i="8"/>
  <c r="L544" i="8"/>
  <c r="J544" i="8"/>
  <c r="E544" i="8"/>
  <c r="Y543" i="8"/>
  <c r="W543" i="8"/>
  <c r="T543" i="8"/>
  <c r="R543" i="8"/>
  <c r="U543" i="8" s="1"/>
  <c r="N543" i="8"/>
  <c r="L543" i="8"/>
  <c r="J543" i="8"/>
  <c r="E543" i="8"/>
  <c r="F543" i="8" s="1" a="1"/>
  <c r="F543" i="8" s="1"/>
  <c r="Y542" i="8"/>
  <c r="W542" i="8"/>
  <c r="T542" i="8"/>
  <c r="R542" i="8"/>
  <c r="N542" i="8"/>
  <c r="L542" i="8"/>
  <c r="J542" i="8"/>
  <c r="E542" i="8"/>
  <c r="G542" i="8" s="1"/>
  <c r="Y541" i="8"/>
  <c r="W541" i="8"/>
  <c r="T541" i="8"/>
  <c r="R541" i="8"/>
  <c r="N541" i="8"/>
  <c r="L541" i="8"/>
  <c r="J541" i="8"/>
  <c r="E541" i="8"/>
  <c r="Y540" i="8"/>
  <c r="W540" i="8"/>
  <c r="T540" i="8"/>
  <c r="R540" i="8"/>
  <c r="N540" i="8"/>
  <c r="L540" i="8"/>
  <c r="J540" i="8"/>
  <c r="F540" i="8" a="1"/>
  <c r="F540" i="8" s="1"/>
  <c r="E540" i="8"/>
  <c r="G540" i="8" s="1"/>
  <c r="Y539" i="8"/>
  <c r="W539" i="8"/>
  <c r="T539" i="8"/>
  <c r="R539" i="8"/>
  <c r="N539" i="8"/>
  <c r="L539" i="8"/>
  <c r="J539" i="8"/>
  <c r="E539" i="8"/>
  <c r="F539" i="8" s="1" a="1"/>
  <c r="F539" i="8" s="1"/>
  <c r="Y538" i="8"/>
  <c r="W538" i="8"/>
  <c r="T538" i="8"/>
  <c r="U538" i="8" s="1"/>
  <c r="R538" i="8"/>
  <c r="N538" i="8"/>
  <c r="L538" i="8"/>
  <c r="J538" i="8"/>
  <c r="F538" i="8" a="1"/>
  <c r="F538" i="8" s="1"/>
  <c r="E538" i="8"/>
  <c r="G538" i="8" s="1"/>
  <c r="Y537" i="8"/>
  <c r="W537" i="8"/>
  <c r="T537" i="8"/>
  <c r="R537" i="8"/>
  <c r="N537" i="8"/>
  <c r="L537" i="8"/>
  <c r="J537" i="8"/>
  <c r="E537" i="8"/>
  <c r="F537" i="8" s="1" a="1"/>
  <c r="F537" i="8" s="1"/>
  <c r="Y536" i="8"/>
  <c r="W536" i="8"/>
  <c r="T536" i="8"/>
  <c r="U536" i="8" s="1"/>
  <c r="R536" i="8"/>
  <c r="N536" i="8"/>
  <c r="L536" i="8"/>
  <c r="J536" i="8"/>
  <c r="E536" i="8"/>
  <c r="Y535" i="8"/>
  <c r="W535" i="8"/>
  <c r="T535" i="8"/>
  <c r="R535" i="8"/>
  <c r="N535" i="8"/>
  <c r="L535" i="8"/>
  <c r="J535" i="8"/>
  <c r="E535" i="8"/>
  <c r="F535" i="8" s="1" a="1"/>
  <c r="F535" i="8" s="1"/>
  <c r="Y534" i="8"/>
  <c r="W534" i="8"/>
  <c r="T534" i="8"/>
  <c r="R534" i="8"/>
  <c r="N534" i="8"/>
  <c r="L534" i="8"/>
  <c r="J534" i="8"/>
  <c r="G534" i="8"/>
  <c r="F534" i="8" a="1"/>
  <c r="F534" i="8" s="1"/>
  <c r="E534" i="8"/>
  <c r="Y533" i="8"/>
  <c r="W533" i="8"/>
  <c r="U533" i="8"/>
  <c r="T533" i="8"/>
  <c r="R533" i="8"/>
  <c r="N533" i="8"/>
  <c r="L533" i="8"/>
  <c r="J533" i="8"/>
  <c r="E533" i="8"/>
  <c r="F533" i="8" s="1" a="1"/>
  <c r="F533" i="8" s="1"/>
  <c r="Y532" i="8"/>
  <c r="W532" i="8"/>
  <c r="T532" i="8"/>
  <c r="R532" i="8"/>
  <c r="N532" i="8"/>
  <c r="L532" i="8"/>
  <c r="J532" i="8"/>
  <c r="E532" i="8"/>
  <c r="G532" i="8" s="1"/>
  <c r="Y531" i="8"/>
  <c r="W531" i="8"/>
  <c r="T531" i="8"/>
  <c r="R531" i="8"/>
  <c r="N531" i="8"/>
  <c r="L531" i="8"/>
  <c r="J531" i="8"/>
  <c r="E531" i="8"/>
  <c r="F531" i="8" s="1" a="1"/>
  <c r="F531" i="8" s="1"/>
  <c r="Y530" i="8"/>
  <c r="W530" i="8"/>
  <c r="T530" i="8"/>
  <c r="R530" i="8"/>
  <c r="N530" i="8"/>
  <c r="L530" i="8"/>
  <c r="J530" i="8"/>
  <c r="G530" i="8"/>
  <c r="E530" i="8"/>
  <c r="F530" i="8" s="1" a="1"/>
  <c r="F530" i="8" s="1"/>
  <c r="Y529" i="8"/>
  <c r="W529" i="8"/>
  <c r="T529" i="8"/>
  <c r="U529" i="8" s="1"/>
  <c r="R529" i="8"/>
  <c r="N529" i="8"/>
  <c r="L529" i="8"/>
  <c r="J529" i="8"/>
  <c r="E529" i="8"/>
  <c r="F529" i="8" s="1" a="1"/>
  <c r="F529" i="8" s="1"/>
  <c r="Y528" i="8"/>
  <c r="W528" i="8"/>
  <c r="T528" i="8"/>
  <c r="U528" i="8" s="1"/>
  <c r="R528" i="8"/>
  <c r="N528" i="8"/>
  <c r="L528" i="8"/>
  <c r="J528" i="8"/>
  <c r="E528" i="8"/>
  <c r="G528" i="8" s="1"/>
  <c r="Y527" i="8"/>
  <c r="W527" i="8"/>
  <c r="T527" i="8"/>
  <c r="R527" i="8"/>
  <c r="N527" i="8"/>
  <c r="L527" i="8"/>
  <c r="J527" i="8"/>
  <c r="E527" i="8"/>
  <c r="Y526" i="8"/>
  <c r="W526" i="8"/>
  <c r="T526" i="8"/>
  <c r="R526" i="8"/>
  <c r="N526" i="8"/>
  <c r="L526" i="8"/>
  <c r="J526" i="8"/>
  <c r="F526" i="8" a="1"/>
  <c r="F526" i="8" s="1"/>
  <c r="E526" i="8"/>
  <c r="G526" i="8" s="1"/>
  <c r="Y525" i="8"/>
  <c r="W525" i="8"/>
  <c r="T525" i="8"/>
  <c r="R525" i="8"/>
  <c r="N525" i="8"/>
  <c r="L525" i="8"/>
  <c r="J525" i="8"/>
  <c r="E525" i="8"/>
  <c r="F525" i="8" s="1" a="1"/>
  <c r="F525" i="8" s="1"/>
  <c r="Y524" i="8"/>
  <c r="W524" i="8"/>
  <c r="T524" i="8"/>
  <c r="R524" i="8"/>
  <c r="N524" i="8"/>
  <c r="L524" i="8"/>
  <c r="J524" i="8"/>
  <c r="F524" i="8" a="1"/>
  <c r="F524" i="8" s="1"/>
  <c r="E524" i="8"/>
  <c r="G524" i="8" s="1"/>
  <c r="Y523" i="8"/>
  <c r="W523" i="8"/>
  <c r="T523" i="8"/>
  <c r="R523" i="8"/>
  <c r="N523" i="8"/>
  <c r="L523" i="8"/>
  <c r="J523" i="8"/>
  <c r="E523" i="8"/>
  <c r="F523" i="8" s="1" a="1"/>
  <c r="F523" i="8" s="1"/>
  <c r="Y522" i="8"/>
  <c r="W522" i="8"/>
  <c r="T522" i="8"/>
  <c r="U522" i="8" s="1"/>
  <c r="R522" i="8"/>
  <c r="N522" i="8"/>
  <c r="L522" i="8"/>
  <c r="J522" i="8"/>
  <c r="E522" i="8"/>
  <c r="G522" i="8" s="1"/>
  <c r="Y521" i="8"/>
  <c r="W521" i="8"/>
  <c r="T521" i="8"/>
  <c r="R521" i="8"/>
  <c r="N521" i="8"/>
  <c r="L521" i="8"/>
  <c r="J521" i="8"/>
  <c r="E521" i="8"/>
  <c r="F521" i="8" s="1" a="1"/>
  <c r="F521" i="8" s="1"/>
  <c r="Y520" i="8"/>
  <c r="W520" i="8"/>
  <c r="T520" i="8"/>
  <c r="R520" i="8"/>
  <c r="N520" i="8"/>
  <c r="L520" i="8"/>
  <c r="J520" i="8"/>
  <c r="E520" i="8"/>
  <c r="Y519" i="8"/>
  <c r="W519" i="8"/>
  <c r="T519" i="8"/>
  <c r="U519" i="8" s="1"/>
  <c r="R519" i="8"/>
  <c r="N519" i="8"/>
  <c r="L519" i="8"/>
  <c r="J519" i="8"/>
  <c r="E519" i="8"/>
  <c r="F519" i="8" s="1" a="1"/>
  <c r="F519" i="8" s="1"/>
  <c r="Y518" i="8"/>
  <c r="W518" i="8"/>
  <c r="T518" i="8"/>
  <c r="U518" i="8" s="1"/>
  <c r="R518" i="8"/>
  <c r="N518" i="8"/>
  <c r="L518" i="8"/>
  <c r="J518" i="8"/>
  <c r="E518" i="8"/>
  <c r="G518" i="8" s="1"/>
  <c r="Y517" i="8"/>
  <c r="W517" i="8"/>
  <c r="T517" i="8"/>
  <c r="U517" i="8" s="1"/>
  <c r="R517" i="8"/>
  <c r="N517" i="8"/>
  <c r="L517" i="8"/>
  <c r="J517" i="8"/>
  <c r="E517" i="8"/>
  <c r="F517" i="8" s="1" a="1"/>
  <c r="F517" i="8" s="1"/>
  <c r="Y516" i="8"/>
  <c r="W516" i="8"/>
  <c r="T516" i="8"/>
  <c r="U516" i="8" s="1"/>
  <c r="R516" i="8"/>
  <c r="N516" i="8"/>
  <c r="L516" i="8"/>
  <c r="J516" i="8"/>
  <c r="E516" i="8"/>
  <c r="G516" i="8" s="1"/>
  <c r="Y515" i="8"/>
  <c r="W515" i="8"/>
  <c r="T515" i="8"/>
  <c r="U515" i="8" s="1"/>
  <c r="R515" i="8"/>
  <c r="N515" i="8"/>
  <c r="L515" i="8"/>
  <c r="J515" i="8"/>
  <c r="E515" i="8"/>
  <c r="F515" i="8" s="1" a="1"/>
  <c r="F515" i="8" s="1"/>
  <c r="Y514" i="8"/>
  <c r="W514" i="8"/>
  <c r="T514" i="8"/>
  <c r="R514" i="8"/>
  <c r="N514" i="8"/>
  <c r="L514" i="8"/>
  <c r="J514" i="8"/>
  <c r="E514" i="8"/>
  <c r="Y513" i="8"/>
  <c r="W513" i="8"/>
  <c r="T513" i="8"/>
  <c r="U513" i="8" s="1"/>
  <c r="R513" i="8"/>
  <c r="N513" i="8"/>
  <c r="L513" i="8"/>
  <c r="J513" i="8"/>
  <c r="E513" i="8"/>
  <c r="F513" i="8" s="1" a="1"/>
  <c r="F513" i="8" s="1"/>
  <c r="Y512" i="8"/>
  <c r="W512" i="8"/>
  <c r="T512" i="8"/>
  <c r="U512" i="8" s="1"/>
  <c r="R512" i="8"/>
  <c r="N512" i="8"/>
  <c r="L512" i="8"/>
  <c r="J512" i="8"/>
  <c r="E512" i="8"/>
  <c r="G512" i="8" s="1"/>
  <c r="Y511" i="8"/>
  <c r="W511" i="8"/>
  <c r="T511" i="8"/>
  <c r="R511" i="8"/>
  <c r="N511" i="8"/>
  <c r="L511" i="8"/>
  <c r="J511" i="8"/>
  <c r="E511" i="8"/>
  <c r="F511" i="8" s="1" a="1"/>
  <c r="F511" i="8" s="1"/>
  <c r="Y510" i="8"/>
  <c r="W510" i="8"/>
  <c r="T510" i="8"/>
  <c r="R510" i="8"/>
  <c r="N510" i="8"/>
  <c r="L510" i="8"/>
  <c r="J510" i="8"/>
  <c r="F510" i="8" a="1"/>
  <c r="F510" i="8" s="1"/>
  <c r="E510" i="8"/>
  <c r="G510" i="8" s="1"/>
  <c r="Y509" i="8"/>
  <c r="W509" i="8"/>
  <c r="T509" i="8"/>
  <c r="R509" i="8"/>
  <c r="N509" i="8"/>
  <c r="L509" i="8"/>
  <c r="J509" i="8"/>
  <c r="E509" i="8"/>
  <c r="F509" i="8" s="1" a="1"/>
  <c r="F509" i="8" s="1"/>
  <c r="Y508" i="8"/>
  <c r="W508" i="8"/>
  <c r="T508" i="8"/>
  <c r="R508" i="8"/>
  <c r="N508" i="8"/>
  <c r="L508" i="8"/>
  <c r="J508" i="8"/>
  <c r="E508" i="8"/>
  <c r="G508" i="8" s="1"/>
  <c r="Y507" i="8"/>
  <c r="W507" i="8"/>
  <c r="T507" i="8"/>
  <c r="R507" i="8"/>
  <c r="N507" i="8"/>
  <c r="L507" i="8"/>
  <c r="J507" i="8"/>
  <c r="E507" i="8"/>
  <c r="F507" i="8" s="1" a="1"/>
  <c r="F507" i="8" s="1"/>
  <c r="Y506" i="8"/>
  <c r="W506" i="8"/>
  <c r="T506" i="8"/>
  <c r="R506" i="8"/>
  <c r="N506" i="8"/>
  <c r="L506" i="8"/>
  <c r="J506" i="8"/>
  <c r="G506" i="8"/>
  <c r="F506" i="8" a="1"/>
  <c r="F506" i="8" s="1"/>
  <c r="E506" i="8"/>
  <c r="Y505" i="8"/>
  <c r="W505" i="8"/>
  <c r="T505" i="8"/>
  <c r="R505" i="8"/>
  <c r="N505" i="8"/>
  <c r="L505" i="8"/>
  <c r="J505" i="8"/>
  <c r="E505" i="8"/>
  <c r="F505" i="8" s="1" a="1"/>
  <c r="F505" i="8" s="1"/>
  <c r="Y504" i="8"/>
  <c r="W504" i="8"/>
  <c r="T504" i="8"/>
  <c r="U504" i="8" s="1"/>
  <c r="R504" i="8"/>
  <c r="N504" i="8"/>
  <c r="L504" i="8"/>
  <c r="J504" i="8"/>
  <c r="E504" i="8"/>
  <c r="G504" i="8" s="1"/>
  <c r="Y503" i="8"/>
  <c r="W503" i="8"/>
  <c r="T503" i="8"/>
  <c r="U503" i="8" s="1"/>
  <c r="R503" i="8"/>
  <c r="N503" i="8"/>
  <c r="L503" i="8"/>
  <c r="J503" i="8"/>
  <c r="E503" i="8"/>
  <c r="F503" i="8" s="1" a="1"/>
  <c r="F503" i="8" s="1"/>
  <c r="Y502" i="8"/>
  <c r="W502" i="8"/>
  <c r="T502" i="8"/>
  <c r="R502" i="8"/>
  <c r="N502" i="8"/>
  <c r="L502" i="8"/>
  <c r="J502" i="8"/>
  <c r="F502" i="8" a="1"/>
  <c r="F502" i="8" s="1"/>
  <c r="E502" i="8"/>
  <c r="G502" i="8" s="1"/>
  <c r="Y501" i="8"/>
  <c r="W501" i="8"/>
  <c r="T501" i="8"/>
  <c r="R501" i="8"/>
  <c r="U501" i="8" s="1"/>
  <c r="N501" i="8"/>
  <c r="L501" i="8"/>
  <c r="J501" i="8"/>
  <c r="E501" i="8"/>
  <c r="F501" i="8" s="1" a="1"/>
  <c r="F501" i="8" s="1"/>
  <c r="Y500" i="8"/>
  <c r="W500" i="8"/>
  <c r="T500" i="8"/>
  <c r="R500" i="8"/>
  <c r="N500" i="8"/>
  <c r="L500" i="8"/>
  <c r="J500" i="8"/>
  <c r="E500" i="8"/>
  <c r="G500" i="8" s="1"/>
  <c r="Y499" i="8"/>
  <c r="W499" i="8"/>
  <c r="T499" i="8"/>
  <c r="R499" i="8"/>
  <c r="N499" i="8"/>
  <c r="L499" i="8"/>
  <c r="J499" i="8"/>
  <c r="E499" i="8"/>
  <c r="F499" i="8" s="1" a="1"/>
  <c r="F499" i="8" s="1"/>
  <c r="Y498" i="8"/>
  <c r="W498" i="8"/>
  <c r="T498" i="8"/>
  <c r="R498" i="8"/>
  <c r="N498" i="8"/>
  <c r="L498" i="8"/>
  <c r="J498" i="8"/>
  <c r="G498" i="8"/>
  <c r="E498" i="8"/>
  <c r="F498" i="8" s="1" a="1"/>
  <c r="F498" i="8" s="1"/>
  <c r="Y497" i="8"/>
  <c r="W497" i="8"/>
  <c r="T497" i="8"/>
  <c r="U497" i="8" s="1"/>
  <c r="R497" i="8"/>
  <c r="N497" i="8"/>
  <c r="L497" i="8"/>
  <c r="J497" i="8"/>
  <c r="E497" i="8"/>
  <c r="F497" i="8" s="1" a="1"/>
  <c r="F497" i="8" s="1"/>
  <c r="Y496" i="8"/>
  <c r="W496" i="8"/>
  <c r="T496" i="8"/>
  <c r="R496" i="8"/>
  <c r="N496" i="8"/>
  <c r="L496" i="8"/>
  <c r="J496" i="8"/>
  <c r="E496" i="8"/>
  <c r="G496" i="8" s="1"/>
  <c r="Y495" i="8"/>
  <c r="W495" i="8"/>
  <c r="T495" i="8"/>
  <c r="R495" i="8"/>
  <c r="N495" i="8"/>
  <c r="L495" i="8"/>
  <c r="J495" i="8"/>
  <c r="G495" i="8"/>
  <c r="E495" i="8"/>
  <c r="F495" i="8" s="1" a="1"/>
  <c r="F495" i="8" s="1"/>
  <c r="Y494" i="8"/>
  <c r="W494" i="8"/>
  <c r="T494" i="8"/>
  <c r="U494" i="8" s="1"/>
  <c r="R494" i="8"/>
  <c r="N494" i="8"/>
  <c r="L494" i="8"/>
  <c r="J494" i="8"/>
  <c r="E494" i="8"/>
  <c r="G494" i="8" s="1"/>
  <c r="Y493" i="8"/>
  <c r="W493" i="8"/>
  <c r="T493" i="8"/>
  <c r="R493" i="8"/>
  <c r="N493" i="8"/>
  <c r="L493" i="8"/>
  <c r="J493" i="8"/>
  <c r="E493" i="8"/>
  <c r="Y492" i="8"/>
  <c r="W492" i="8"/>
  <c r="T492" i="8"/>
  <c r="R492" i="8"/>
  <c r="N492" i="8"/>
  <c r="L492" i="8"/>
  <c r="J492" i="8"/>
  <c r="F492" i="8" a="1"/>
  <c r="F492" i="8" s="1"/>
  <c r="E492" i="8"/>
  <c r="G492" i="8" s="1"/>
  <c r="Y491" i="8"/>
  <c r="W491" i="8"/>
  <c r="T491" i="8"/>
  <c r="R491" i="8"/>
  <c r="N491" i="8"/>
  <c r="L491" i="8"/>
  <c r="J491" i="8"/>
  <c r="E491" i="8"/>
  <c r="F491" i="8" s="1" a="1"/>
  <c r="F491" i="8" s="1"/>
  <c r="Y490" i="8"/>
  <c r="W490" i="8"/>
  <c r="T490" i="8"/>
  <c r="U490" i="8" s="1"/>
  <c r="R490" i="8"/>
  <c r="N490" i="8"/>
  <c r="L490" i="8"/>
  <c r="J490" i="8"/>
  <c r="E490" i="8"/>
  <c r="G490" i="8" s="1"/>
  <c r="Y489" i="8"/>
  <c r="W489" i="8"/>
  <c r="T489" i="8"/>
  <c r="R489" i="8"/>
  <c r="N489" i="8"/>
  <c r="L489" i="8"/>
  <c r="J489" i="8"/>
  <c r="E489" i="8"/>
  <c r="Y488" i="8"/>
  <c r="W488" i="8"/>
  <c r="T488" i="8"/>
  <c r="R488" i="8"/>
  <c r="N488" i="8"/>
  <c r="L488" i="8"/>
  <c r="J488" i="8"/>
  <c r="E488" i="8"/>
  <c r="G488" i="8" s="1"/>
  <c r="Y487" i="8"/>
  <c r="W487" i="8"/>
  <c r="T487" i="8"/>
  <c r="U487" i="8" s="1"/>
  <c r="R487" i="8"/>
  <c r="N487" i="8"/>
  <c r="L487" i="8"/>
  <c r="J487" i="8"/>
  <c r="E487" i="8"/>
  <c r="F487" i="8" s="1" a="1"/>
  <c r="F487" i="8" s="1"/>
  <c r="Y486" i="8"/>
  <c r="W486" i="8"/>
  <c r="T486" i="8"/>
  <c r="U486" i="8" s="1"/>
  <c r="R486" i="8"/>
  <c r="N486" i="8"/>
  <c r="L486" i="8"/>
  <c r="J486" i="8"/>
  <c r="E486" i="8"/>
  <c r="G486" i="8" s="1"/>
  <c r="Y485" i="8"/>
  <c r="W485" i="8"/>
  <c r="T485" i="8"/>
  <c r="U485" i="8" s="1"/>
  <c r="R485" i="8"/>
  <c r="N485" i="8"/>
  <c r="L485" i="8"/>
  <c r="J485" i="8"/>
  <c r="E485" i="8"/>
  <c r="F485" i="8" s="1" a="1"/>
  <c r="F485" i="8" s="1"/>
  <c r="Y484" i="8"/>
  <c r="W484" i="8"/>
  <c r="T484" i="8"/>
  <c r="R484" i="8"/>
  <c r="N484" i="8"/>
  <c r="L484" i="8"/>
  <c r="J484" i="8"/>
  <c r="E484" i="8"/>
  <c r="Y483" i="8"/>
  <c r="W483" i="8"/>
  <c r="T483" i="8"/>
  <c r="U483" i="8" s="1"/>
  <c r="R483" i="8"/>
  <c r="N483" i="8"/>
  <c r="L483" i="8"/>
  <c r="J483" i="8"/>
  <c r="E483" i="8"/>
  <c r="F483" i="8" s="1" a="1"/>
  <c r="F483" i="8" s="1"/>
  <c r="Y482" i="8"/>
  <c r="W482" i="8"/>
  <c r="T482" i="8"/>
  <c r="R482" i="8"/>
  <c r="N482" i="8"/>
  <c r="L482" i="8"/>
  <c r="J482" i="8"/>
  <c r="E482" i="8"/>
  <c r="G482" i="8" s="1"/>
  <c r="Y481" i="8"/>
  <c r="W481" i="8"/>
  <c r="T481" i="8"/>
  <c r="U481" i="8" s="1"/>
  <c r="R481" i="8"/>
  <c r="N481" i="8"/>
  <c r="L481" i="8"/>
  <c r="J481" i="8"/>
  <c r="E481" i="8"/>
  <c r="F481" i="8" s="1" a="1"/>
  <c r="F481" i="8" s="1"/>
  <c r="Y480" i="8"/>
  <c r="W480" i="8"/>
  <c r="T480" i="8"/>
  <c r="R480" i="8"/>
  <c r="N480" i="8"/>
  <c r="L480" i="8"/>
  <c r="J480" i="8"/>
  <c r="E480" i="8"/>
  <c r="G480" i="8" s="1"/>
  <c r="Y479" i="8"/>
  <c r="W479" i="8"/>
  <c r="T479" i="8"/>
  <c r="R479" i="8"/>
  <c r="U479" i="8" s="1"/>
  <c r="N479" i="8"/>
  <c r="L479" i="8"/>
  <c r="J479" i="8"/>
  <c r="E479" i="8"/>
  <c r="F479" i="8" s="1" a="1"/>
  <c r="F479" i="8" s="1"/>
  <c r="Y478" i="8"/>
  <c r="W478" i="8"/>
  <c r="T478" i="8"/>
  <c r="R478" i="8"/>
  <c r="N478" i="8"/>
  <c r="L478" i="8"/>
  <c r="J478" i="8"/>
  <c r="G478" i="8"/>
  <c r="F478" i="8" a="1"/>
  <c r="F478" i="8" s="1"/>
  <c r="E478" i="8"/>
  <c r="Y477" i="8"/>
  <c r="W477" i="8"/>
  <c r="T477" i="8"/>
  <c r="R477" i="8"/>
  <c r="N477" i="8"/>
  <c r="L477" i="8"/>
  <c r="J477" i="8"/>
  <c r="E477" i="8"/>
  <c r="F477" i="8" s="1" a="1"/>
  <c r="F477" i="8" s="1"/>
  <c r="Y476" i="8"/>
  <c r="W476" i="8"/>
  <c r="T476" i="8"/>
  <c r="R476" i="8"/>
  <c r="N476" i="8"/>
  <c r="L476" i="8"/>
  <c r="J476" i="8"/>
  <c r="E476" i="8"/>
  <c r="G476" i="8" s="1"/>
  <c r="Y475" i="8"/>
  <c r="W475" i="8"/>
  <c r="T475" i="8"/>
  <c r="R475" i="8"/>
  <c r="N475" i="8"/>
  <c r="L475" i="8"/>
  <c r="J475" i="8"/>
  <c r="E475" i="8"/>
  <c r="Y474" i="8"/>
  <c r="W474" i="8"/>
  <c r="T474" i="8"/>
  <c r="R474" i="8"/>
  <c r="N474" i="8"/>
  <c r="L474" i="8"/>
  <c r="J474" i="8"/>
  <c r="E474" i="8"/>
  <c r="G474" i="8" s="1"/>
  <c r="Y473" i="8"/>
  <c r="W473" i="8"/>
  <c r="T473" i="8"/>
  <c r="R473" i="8"/>
  <c r="N473" i="8"/>
  <c r="L473" i="8"/>
  <c r="J473" i="8"/>
  <c r="E473" i="8"/>
  <c r="Y472" i="8"/>
  <c r="W472" i="8"/>
  <c r="T472" i="8"/>
  <c r="R472" i="8"/>
  <c r="N472" i="8"/>
  <c r="L472" i="8"/>
  <c r="J472" i="8"/>
  <c r="E472" i="8"/>
  <c r="G472" i="8" s="1"/>
  <c r="Y471" i="8"/>
  <c r="W471" i="8"/>
  <c r="T471" i="8"/>
  <c r="R471" i="8"/>
  <c r="N471" i="8"/>
  <c r="L471" i="8"/>
  <c r="J471" i="8"/>
  <c r="E471" i="8"/>
  <c r="F471" i="8" s="1" a="1"/>
  <c r="F471" i="8" s="1"/>
  <c r="Y470" i="8"/>
  <c r="W470" i="8"/>
  <c r="T470" i="8"/>
  <c r="R470" i="8"/>
  <c r="N470" i="8"/>
  <c r="L470" i="8"/>
  <c r="J470" i="8"/>
  <c r="G470" i="8"/>
  <c r="F470" i="8" a="1"/>
  <c r="F470" i="8" s="1"/>
  <c r="E470" i="8"/>
  <c r="Y469" i="8"/>
  <c r="W469" i="8"/>
  <c r="U469" i="8"/>
  <c r="T469" i="8"/>
  <c r="R469" i="8"/>
  <c r="N469" i="8"/>
  <c r="L469" i="8"/>
  <c r="J469" i="8"/>
  <c r="E469" i="8"/>
  <c r="F469" i="8" s="1" a="1"/>
  <c r="F469" i="8" s="1"/>
  <c r="Y468" i="8"/>
  <c r="W468" i="8"/>
  <c r="T468" i="8"/>
  <c r="R468" i="8"/>
  <c r="N468" i="8"/>
  <c r="L468" i="8"/>
  <c r="J468" i="8"/>
  <c r="E468" i="8"/>
  <c r="G468" i="8" s="1"/>
  <c r="Y467" i="8"/>
  <c r="W467" i="8"/>
  <c r="T467" i="8"/>
  <c r="R467" i="8"/>
  <c r="N467" i="8"/>
  <c r="L467" i="8"/>
  <c r="J467" i="8"/>
  <c r="E467" i="8"/>
  <c r="F467" i="8" s="1" a="1"/>
  <c r="F467" i="8" s="1"/>
  <c r="Y466" i="8"/>
  <c r="W466" i="8"/>
  <c r="T466" i="8"/>
  <c r="R466" i="8"/>
  <c r="N466" i="8"/>
  <c r="L466" i="8"/>
  <c r="J466" i="8"/>
  <c r="E466" i="8"/>
  <c r="F466" i="8" s="1" a="1"/>
  <c r="F466" i="8" s="1"/>
  <c r="Y465" i="8"/>
  <c r="W465" i="8"/>
  <c r="T465" i="8"/>
  <c r="R465" i="8"/>
  <c r="N465" i="8"/>
  <c r="L465" i="8"/>
  <c r="J465" i="8"/>
  <c r="E465" i="8"/>
  <c r="F465" i="8" s="1" a="1"/>
  <c r="F465" i="8" s="1"/>
  <c r="Y464" i="8"/>
  <c r="W464" i="8"/>
  <c r="T464" i="8"/>
  <c r="R464" i="8"/>
  <c r="N464" i="8"/>
  <c r="L464" i="8"/>
  <c r="J464" i="8"/>
  <c r="E464" i="8"/>
  <c r="Y463" i="8"/>
  <c r="W463" i="8"/>
  <c r="T463" i="8"/>
  <c r="R463" i="8"/>
  <c r="N463" i="8"/>
  <c r="L463" i="8"/>
  <c r="J463" i="8"/>
  <c r="G463" i="8"/>
  <c r="E463" i="8"/>
  <c r="F463" i="8" s="1" a="1"/>
  <c r="F463" i="8" s="1"/>
  <c r="Y462" i="8"/>
  <c r="W462" i="8"/>
  <c r="T462" i="8"/>
  <c r="U462" i="8" s="1"/>
  <c r="R462" i="8"/>
  <c r="N462" i="8"/>
  <c r="L462" i="8"/>
  <c r="J462" i="8"/>
  <c r="E462" i="8"/>
  <c r="Y461" i="8"/>
  <c r="W461" i="8"/>
  <c r="T461" i="8"/>
  <c r="U461" i="8" s="1"/>
  <c r="R461" i="8"/>
  <c r="N461" i="8"/>
  <c r="L461" i="8"/>
  <c r="J461" i="8"/>
  <c r="E461" i="8"/>
  <c r="Y460" i="8"/>
  <c r="W460" i="8"/>
  <c r="T460" i="8"/>
  <c r="U460" i="8" s="1"/>
  <c r="R460" i="8"/>
  <c r="N460" i="8"/>
  <c r="L460" i="8"/>
  <c r="J460" i="8"/>
  <c r="E460" i="8"/>
  <c r="Y459" i="8"/>
  <c r="W459" i="8"/>
  <c r="T459" i="8"/>
  <c r="U459" i="8" s="1"/>
  <c r="R459" i="8"/>
  <c r="N459" i="8"/>
  <c r="L459" i="8"/>
  <c r="J459" i="8"/>
  <c r="E459" i="8"/>
  <c r="Y458" i="8"/>
  <c r="W458" i="8"/>
  <c r="T458" i="8"/>
  <c r="U458" i="8" s="1"/>
  <c r="R458" i="8"/>
  <c r="N458" i="8"/>
  <c r="L458" i="8"/>
  <c r="J458" i="8"/>
  <c r="E458" i="8"/>
  <c r="Y457" i="8"/>
  <c r="W457" i="8"/>
  <c r="T457" i="8"/>
  <c r="U457" i="8" s="1"/>
  <c r="R457" i="8"/>
  <c r="N457" i="8"/>
  <c r="L457" i="8"/>
  <c r="J457" i="8"/>
  <c r="E457" i="8"/>
  <c r="Y456" i="8"/>
  <c r="W456" i="8"/>
  <c r="T456" i="8"/>
  <c r="U456" i="8" s="1"/>
  <c r="R456" i="8"/>
  <c r="N456" i="8"/>
  <c r="L456" i="8"/>
  <c r="J456" i="8"/>
  <c r="E456" i="8"/>
  <c r="Y455" i="8"/>
  <c r="W455" i="8"/>
  <c r="T455" i="8"/>
  <c r="U455" i="8" s="1"/>
  <c r="R455" i="8"/>
  <c r="N455" i="8"/>
  <c r="L455" i="8"/>
  <c r="J455" i="8"/>
  <c r="E455" i="8"/>
  <c r="Y454" i="8"/>
  <c r="W454" i="8"/>
  <c r="T454" i="8"/>
  <c r="U454" i="8" s="1"/>
  <c r="R454" i="8"/>
  <c r="N454" i="8"/>
  <c r="L454" i="8"/>
  <c r="J454" i="8"/>
  <c r="E454" i="8"/>
  <c r="Y453" i="8"/>
  <c r="W453" i="8"/>
  <c r="T453" i="8"/>
  <c r="U453" i="8" s="1"/>
  <c r="R453" i="8"/>
  <c r="N453" i="8"/>
  <c r="L453" i="8"/>
  <c r="J453" i="8"/>
  <c r="E453" i="8"/>
  <c r="Y452" i="8"/>
  <c r="W452" i="8"/>
  <c r="T452" i="8"/>
  <c r="U452" i="8" s="1"/>
  <c r="R452" i="8"/>
  <c r="N452" i="8"/>
  <c r="L452" i="8"/>
  <c r="J452" i="8"/>
  <c r="E452" i="8"/>
  <c r="Y451" i="8"/>
  <c r="W451" i="8"/>
  <c r="T451" i="8"/>
  <c r="U451" i="8" s="1"/>
  <c r="R451" i="8"/>
  <c r="N451" i="8"/>
  <c r="L451" i="8"/>
  <c r="J451" i="8"/>
  <c r="E451" i="8"/>
  <c r="Y450" i="8"/>
  <c r="W450" i="8"/>
  <c r="T450" i="8"/>
  <c r="U450" i="8" s="1"/>
  <c r="R450" i="8"/>
  <c r="N450" i="8"/>
  <c r="L450" i="8"/>
  <c r="J450" i="8"/>
  <c r="E450" i="8"/>
  <c r="Y449" i="8"/>
  <c r="W449" i="8"/>
  <c r="T449" i="8"/>
  <c r="U449" i="8" s="1"/>
  <c r="R449" i="8"/>
  <c r="N449" i="8"/>
  <c r="L449" i="8"/>
  <c r="J449" i="8"/>
  <c r="E449" i="8"/>
  <c r="Y448" i="8"/>
  <c r="W448" i="8"/>
  <c r="T448" i="8"/>
  <c r="U448" i="8" s="1"/>
  <c r="R448" i="8"/>
  <c r="N448" i="8"/>
  <c r="L448" i="8"/>
  <c r="J448" i="8"/>
  <c r="E448" i="8"/>
  <c r="Y447" i="8"/>
  <c r="W447" i="8"/>
  <c r="T447" i="8"/>
  <c r="U447" i="8" s="1"/>
  <c r="R447" i="8"/>
  <c r="N447" i="8"/>
  <c r="L447" i="8"/>
  <c r="J447" i="8"/>
  <c r="E447" i="8"/>
  <c r="Y446" i="8"/>
  <c r="W446" i="8"/>
  <c r="T446" i="8"/>
  <c r="U446" i="8" s="1"/>
  <c r="R446" i="8"/>
  <c r="N446" i="8"/>
  <c r="L446" i="8"/>
  <c r="J446" i="8"/>
  <c r="E446" i="8"/>
  <c r="Y445" i="8"/>
  <c r="W445" i="8"/>
  <c r="T445" i="8"/>
  <c r="U445" i="8" s="1"/>
  <c r="R445" i="8"/>
  <c r="N445" i="8"/>
  <c r="L445" i="8"/>
  <c r="J445" i="8"/>
  <c r="E445" i="8"/>
  <c r="Y444" i="8"/>
  <c r="W444" i="8"/>
  <c r="T444" i="8"/>
  <c r="U444" i="8" s="1"/>
  <c r="R444" i="8"/>
  <c r="N444" i="8"/>
  <c r="L444" i="8"/>
  <c r="J444" i="8"/>
  <c r="E444" i="8"/>
  <c r="Y443" i="8"/>
  <c r="W443" i="8"/>
  <c r="T443" i="8"/>
  <c r="U443" i="8" s="1"/>
  <c r="R443" i="8"/>
  <c r="N443" i="8"/>
  <c r="L443" i="8"/>
  <c r="J443" i="8"/>
  <c r="E443" i="8"/>
  <c r="Y442" i="8"/>
  <c r="W442" i="8"/>
  <c r="T442" i="8"/>
  <c r="U442" i="8" s="1"/>
  <c r="R442" i="8"/>
  <c r="N442" i="8"/>
  <c r="L442" i="8"/>
  <c r="J442" i="8"/>
  <c r="E442" i="8"/>
  <c r="Y441" i="8"/>
  <c r="W441" i="8"/>
  <c r="T441" i="8"/>
  <c r="U441" i="8" s="1"/>
  <c r="R441" i="8"/>
  <c r="N441" i="8"/>
  <c r="L441" i="8"/>
  <c r="J441" i="8"/>
  <c r="E441" i="8"/>
  <c r="Y440" i="8"/>
  <c r="W440" i="8"/>
  <c r="T440" i="8"/>
  <c r="U440" i="8" s="1"/>
  <c r="R440" i="8"/>
  <c r="N440" i="8"/>
  <c r="L440" i="8"/>
  <c r="J440" i="8"/>
  <c r="E440" i="8"/>
  <c r="Y439" i="8"/>
  <c r="W439" i="8"/>
  <c r="T439" i="8"/>
  <c r="U439" i="8" s="1"/>
  <c r="R439" i="8"/>
  <c r="N439" i="8"/>
  <c r="L439" i="8"/>
  <c r="J439" i="8"/>
  <c r="E439" i="8"/>
  <c r="Y438" i="8"/>
  <c r="W438" i="8"/>
  <c r="T438" i="8"/>
  <c r="U438" i="8" s="1"/>
  <c r="R438" i="8"/>
  <c r="N438" i="8"/>
  <c r="L438" i="8"/>
  <c r="J438" i="8"/>
  <c r="E438" i="8"/>
  <c r="Y437" i="8"/>
  <c r="W437" i="8"/>
  <c r="T437" i="8"/>
  <c r="U437" i="8" s="1"/>
  <c r="R437" i="8"/>
  <c r="N437" i="8"/>
  <c r="L437" i="8"/>
  <c r="J437" i="8"/>
  <c r="E437" i="8"/>
  <c r="Y436" i="8"/>
  <c r="W436" i="8"/>
  <c r="T436" i="8"/>
  <c r="U436" i="8" s="1"/>
  <c r="R436" i="8"/>
  <c r="N436" i="8"/>
  <c r="L436" i="8"/>
  <c r="J436" i="8"/>
  <c r="E436" i="8"/>
  <c r="Y435" i="8"/>
  <c r="W435" i="8"/>
  <c r="T435" i="8"/>
  <c r="U435" i="8" s="1"/>
  <c r="R435" i="8"/>
  <c r="N435" i="8"/>
  <c r="L435" i="8"/>
  <c r="J435" i="8"/>
  <c r="E435" i="8"/>
  <c r="Y434" i="8"/>
  <c r="W434" i="8"/>
  <c r="T434" i="8"/>
  <c r="U434" i="8" s="1"/>
  <c r="R434" i="8"/>
  <c r="N434" i="8"/>
  <c r="L434" i="8"/>
  <c r="J434" i="8"/>
  <c r="E434" i="8"/>
  <c r="Y433" i="8"/>
  <c r="W433" i="8"/>
  <c r="T433" i="8"/>
  <c r="U433" i="8" s="1"/>
  <c r="R433" i="8"/>
  <c r="N433" i="8"/>
  <c r="L433" i="8"/>
  <c r="J433" i="8"/>
  <c r="E433" i="8"/>
  <c r="Y432" i="8"/>
  <c r="W432" i="8"/>
  <c r="T432" i="8"/>
  <c r="U432" i="8" s="1"/>
  <c r="R432" i="8"/>
  <c r="N432" i="8"/>
  <c r="L432" i="8"/>
  <c r="J432" i="8"/>
  <c r="E432" i="8"/>
  <c r="Y431" i="8"/>
  <c r="W431" i="8"/>
  <c r="T431" i="8"/>
  <c r="U431" i="8" s="1"/>
  <c r="R431" i="8"/>
  <c r="N431" i="8"/>
  <c r="L431" i="8"/>
  <c r="J431" i="8"/>
  <c r="E431" i="8"/>
  <c r="Y430" i="8"/>
  <c r="W430" i="8"/>
  <c r="T430" i="8"/>
  <c r="U430" i="8" s="1"/>
  <c r="R430" i="8"/>
  <c r="N430" i="8"/>
  <c r="L430" i="8"/>
  <c r="J430" i="8"/>
  <c r="E430" i="8"/>
  <c r="Y429" i="8"/>
  <c r="W429" i="8"/>
  <c r="T429" i="8"/>
  <c r="U429" i="8" s="1"/>
  <c r="R429" i="8"/>
  <c r="N429" i="8"/>
  <c r="L429" i="8"/>
  <c r="J429" i="8"/>
  <c r="E429" i="8"/>
  <c r="Y428" i="8"/>
  <c r="W428" i="8"/>
  <c r="T428" i="8"/>
  <c r="U428" i="8" s="1"/>
  <c r="R428" i="8"/>
  <c r="N428" i="8"/>
  <c r="L428" i="8"/>
  <c r="J428" i="8"/>
  <c r="E428" i="8"/>
  <c r="Y427" i="8"/>
  <c r="W427" i="8"/>
  <c r="T427" i="8"/>
  <c r="U427" i="8" s="1"/>
  <c r="R427" i="8"/>
  <c r="N427" i="8"/>
  <c r="L427" i="8"/>
  <c r="J427" i="8"/>
  <c r="E427" i="8"/>
  <c r="Y426" i="8"/>
  <c r="W426" i="8"/>
  <c r="T426" i="8"/>
  <c r="U426" i="8" s="1"/>
  <c r="R426" i="8"/>
  <c r="N426" i="8"/>
  <c r="L426" i="8"/>
  <c r="J426" i="8"/>
  <c r="E426" i="8"/>
  <c r="Y425" i="8"/>
  <c r="W425" i="8"/>
  <c r="T425" i="8"/>
  <c r="U425" i="8" s="1"/>
  <c r="R425" i="8"/>
  <c r="N425" i="8"/>
  <c r="L425" i="8"/>
  <c r="J425" i="8"/>
  <c r="E425" i="8"/>
  <c r="Y424" i="8"/>
  <c r="W424" i="8"/>
  <c r="T424" i="8"/>
  <c r="U424" i="8" s="1"/>
  <c r="R424" i="8"/>
  <c r="N424" i="8"/>
  <c r="L424" i="8"/>
  <c r="J424" i="8"/>
  <c r="E424" i="8"/>
  <c r="Y423" i="8"/>
  <c r="W423" i="8"/>
  <c r="T423" i="8"/>
  <c r="U423" i="8" s="1"/>
  <c r="R423" i="8"/>
  <c r="N423" i="8"/>
  <c r="L423" i="8"/>
  <c r="J423" i="8"/>
  <c r="E423" i="8"/>
  <c r="Y422" i="8"/>
  <c r="W422" i="8"/>
  <c r="T422" i="8"/>
  <c r="U422" i="8" s="1"/>
  <c r="R422" i="8"/>
  <c r="N422" i="8"/>
  <c r="L422" i="8"/>
  <c r="J422" i="8"/>
  <c r="E422" i="8"/>
  <c r="Y421" i="8"/>
  <c r="W421" i="8"/>
  <c r="T421" i="8"/>
  <c r="U421" i="8" s="1"/>
  <c r="R421" i="8"/>
  <c r="N421" i="8"/>
  <c r="L421" i="8"/>
  <c r="J421" i="8"/>
  <c r="E421" i="8"/>
  <c r="Y420" i="8"/>
  <c r="W420" i="8"/>
  <c r="T420" i="8"/>
  <c r="U420" i="8" s="1"/>
  <c r="R420" i="8"/>
  <c r="N420" i="8"/>
  <c r="L420" i="8"/>
  <c r="J420" i="8"/>
  <c r="E420" i="8"/>
  <c r="Y419" i="8"/>
  <c r="W419" i="8"/>
  <c r="T419" i="8"/>
  <c r="U419" i="8" s="1"/>
  <c r="R419" i="8"/>
  <c r="N419" i="8"/>
  <c r="L419" i="8"/>
  <c r="J419" i="8"/>
  <c r="E419" i="8"/>
  <c r="Y418" i="8"/>
  <c r="W418" i="8"/>
  <c r="T418" i="8"/>
  <c r="U418" i="8" s="1"/>
  <c r="R418" i="8"/>
  <c r="N418" i="8"/>
  <c r="L418" i="8"/>
  <c r="J418" i="8"/>
  <c r="E418" i="8"/>
  <c r="Y417" i="8"/>
  <c r="W417" i="8"/>
  <c r="T417" i="8"/>
  <c r="U417" i="8" s="1"/>
  <c r="R417" i="8"/>
  <c r="N417" i="8"/>
  <c r="L417" i="8"/>
  <c r="J417" i="8"/>
  <c r="E417" i="8"/>
  <c r="Y416" i="8"/>
  <c r="W416" i="8"/>
  <c r="T416" i="8"/>
  <c r="U416" i="8" s="1"/>
  <c r="R416" i="8"/>
  <c r="N416" i="8"/>
  <c r="L416" i="8"/>
  <c r="J416" i="8"/>
  <c r="E416" i="8"/>
  <c r="Y415" i="8"/>
  <c r="W415" i="8"/>
  <c r="T415" i="8"/>
  <c r="U415" i="8" s="1"/>
  <c r="R415" i="8"/>
  <c r="N415" i="8"/>
  <c r="L415" i="8"/>
  <c r="J415" i="8"/>
  <c r="E415" i="8"/>
  <c r="Y414" i="8"/>
  <c r="W414" i="8"/>
  <c r="T414" i="8"/>
  <c r="U414" i="8" s="1"/>
  <c r="R414" i="8"/>
  <c r="N414" i="8"/>
  <c r="L414" i="8"/>
  <c r="J414" i="8"/>
  <c r="E414" i="8"/>
  <c r="Y413" i="8"/>
  <c r="W413" i="8"/>
  <c r="T413" i="8"/>
  <c r="U413" i="8" s="1"/>
  <c r="R413" i="8"/>
  <c r="N413" i="8"/>
  <c r="L413" i="8"/>
  <c r="J413" i="8"/>
  <c r="E413" i="8"/>
  <c r="Y412" i="8"/>
  <c r="W412" i="8"/>
  <c r="T412" i="8"/>
  <c r="U412" i="8" s="1"/>
  <c r="R412" i="8"/>
  <c r="N412" i="8"/>
  <c r="L412" i="8"/>
  <c r="J412" i="8"/>
  <c r="E412" i="8"/>
  <c r="Y411" i="8"/>
  <c r="W411" i="8"/>
  <c r="T411" i="8"/>
  <c r="U411" i="8" s="1"/>
  <c r="R411" i="8"/>
  <c r="N411" i="8"/>
  <c r="L411" i="8"/>
  <c r="J411" i="8"/>
  <c r="E411" i="8"/>
  <c r="Y410" i="8"/>
  <c r="W410" i="8"/>
  <c r="T410" i="8"/>
  <c r="U410" i="8" s="1"/>
  <c r="R410" i="8"/>
  <c r="N410" i="8"/>
  <c r="L410" i="8"/>
  <c r="J410" i="8"/>
  <c r="E410" i="8"/>
  <c r="Y409" i="8"/>
  <c r="W409" i="8"/>
  <c r="T409" i="8"/>
  <c r="U409" i="8" s="1"/>
  <c r="R409" i="8"/>
  <c r="N409" i="8"/>
  <c r="L409" i="8"/>
  <c r="J409" i="8"/>
  <c r="E409" i="8"/>
  <c r="Y408" i="8"/>
  <c r="W408" i="8"/>
  <c r="T408" i="8"/>
  <c r="U408" i="8" s="1"/>
  <c r="R408" i="8"/>
  <c r="N408" i="8"/>
  <c r="L408" i="8"/>
  <c r="J408" i="8"/>
  <c r="E408" i="8"/>
  <c r="Y407" i="8"/>
  <c r="W407" i="8"/>
  <c r="T407" i="8"/>
  <c r="U407" i="8" s="1"/>
  <c r="R407" i="8"/>
  <c r="N407" i="8"/>
  <c r="L407" i="8"/>
  <c r="J407" i="8"/>
  <c r="E407" i="8"/>
  <c r="Y406" i="8"/>
  <c r="W406" i="8"/>
  <c r="T406" i="8"/>
  <c r="U406" i="8" s="1"/>
  <c r="R406" i="8"/>
  <c r="N406" i="8"/>
  <c r="L406" i="8"/>
  <c r="J406" i="8"/>
  <c r="E406" i="8"/>
  <c r="Y405" i="8"/>
  <c r="W405" i="8"/>
  <c r="T405" i="8"/>
  <c r="U405" i="8" s="1"/>
  <c r="R405" i="8"/>
  <c r="N405" i="8"/>
  <c r="L405" i="8"/>
  <c r="J405" i="8"/>
  <c r="E405" i="8"/>
  <c r="Y404" i="8"/>
  <c r="W404" i="8"/>
  <c r="T404" i="8"/>
  <c r="U404" i="8" s="1"/>
  <c r="R404" i="8"/>
  <c r="N404" i="8"/>
  <c r="L404" i="8"/>
  <c r="J404" i="8"/>
  <c r="E404" i="8"/>
  <c r="Y403" i="8"/>
  <c r="W403" i="8"/>
  <c r="T403" i="8"/>
  <c r="U403" i="8" s="1"/>
  <c r="R403" i="8"/>
  <c r="N403" i="8"/>
  <c r="L403" i="8"/>
  <c r="J403" i="8"/>
  <c r="E403" i="8"/>
  <c r="Y402" i="8"/>
  <c r="W402" i="8"/>
  <c r="T402" i="8"/>
  <c r="U402" i="8" s="1"/>
  <c r="R402" i="8"/>
  <c r="N402" i="8"/>
  <c r="L402" i="8"/>
  <c r="J402" i="8"/>
  <c r="E402" i="8"/>
  <c r="Y401" i="8"/>
  <c r="W401" i="8"/>
  <c r="T401" i="8"/>
  <c r="U401" i="8" s="1"/>
  <c r="R401" i="8"/>
  <c r="N401" i="8"/>
  <c r="L401" i="8"/>
  <c r="J401" i="8"/>
  <c r="E401" i="8"/>
  <c r="Y400" i="8"/>
  <c r="W400" i="8"/>
  <c r="T400" i="8"/>
  <c r="U400" i="8" s="1"/>
  <c r="R400" i="8"/>
  <c r="N400" i="8"/>
  <c r="L400" i="8"/>
  <c r="J400" i="8"/>
  <c r="E400" i="8"/>
  <c r="Y399" i="8"/>
  <c r="W399" i="8"/>
  <c r="T399" i="8"/>
  <c r="U399" i="8" s="1"/>
  <c r="R399" i="8"/>
  <c r="N399" i="8"/>
  <c r="L399" i="8"/>
  <c r="J399" i="8"/>
  <c r="E399" i="8"/>
  <c r="Y398" i="8"/>
  <c r="W398" i="8"/>
  <c r="T398" i="8"/>
  <c r="U398" i="8" s="1"/>
  <c r="R398" i="8"/>
  <c r="N398" i="8"/>
  <c r="L398" i="8"/>
  <c r="J398" i="8"/>
  <c r="E398" i="8"/>
  <c r="Y397" i="8"/>
  <c r="W397" i="8"/>
  <c r="T397" i="8"/>
  <c r="U397" i="8" s="1"/>
  <c r="R397" i="8"/>
  <c r="N397" i="8"/>
  <c r="L397" i="8"/>
  <c r="J397" i="8"/>
  <c r="E397" i="8"/>
  <c r="Y396" i="8"/>
  <c r="W396" i="8"/>
  <c r="T396" i="8"/>
  <c r="U396" i="8" s="1"/>
  <c r="R396" i="8"/>
  <c r="N396" i="8"/>
  <c r="L396" i="8"/>
  <c r="J396" i="8"/>
  <c r="E396" i="8"/>
  <c r="Y395" i="8"/>
  <c r="W395" i="8"/>
  <c r="T395" i="8"/>
  <c r="U395" i="8" s="1"/>
  <c r="R395" i="8"/>
  <c r="N395" i="8"/>
  <c r="L395" i="8"/>
  <c r="J395" i="8"/>
  <c r="E395" i="8"/>
  <c r="Y394" i="8"/>
  <c r="W394" i="8"/>
  <c r="T394" i="8"/>
  <c r="U394" i="8" s="1"/>
  <c r="R394" i="8"/>
  <c r="N394" i="8"/>
  <c r="L394" i="8"/>
  <c r="J394" i="8"/>
  <c r="E394" i="8"/>
  <c r="Y393" i="8"/>
  <c r="W393" i="8"/>
  <c r="T393" i="8"/>
  <c r="U393" i="8" s="1"/>
  <c r="R393" i="8"/>
  <c r="N393" i="8"/>
  <c r="L393" i="8"/>
  <c r="J393" i="8"/>
  <c r="E393" i="8"/>
  <c r="Y392" i="8"/>
  <c r="W392" i="8"/>
  <c r="T392" i="8"/>
  <c r="U392" i="8" s="1"/>
  <c r="R392" i="8"/>
  <c r="N392" i="8"/>
  <c r="L392" i="8"/>
  <c r="J392" i="8"/>
  <c r="E392" i="8"/>
  <c r="Y391" i="8"/>
  <c r="W391" i="8"/>
  <c r="T391" i="8"/>
  <c r="U391" i="8" s="1"/>
  <c r="R391" i="8"/>
  <c r="N391" i="8"/>
  <c r="L391" i="8"/>
  <c r="J391" i="8"/>
  <c r="E391" i="8"/>
  <c r="Y390" i="8"/>
  <c r="W390" i="8"/>
  <c r="T390" i="8"/>
  <c r="U390" i="8" s="1"/>
  <c r="R390" i="8"/>
  <c r="N390" i="8"/>
  <c r="L390" i="8"/>
  <c r="J390" i="8"/>
  <c r="E390" i="8"/>
  <c r="Y389" i="8"/>
  <c r="W389" i="8"/>
  <c r="T389" i="8"/>
  <c r="U389" i="8" s="1"/>
  <c r="R389" i="8"/>
  <c r="N389" i="8"/>
  <c r="L389" i="8"/>
  <c r="J389" i="8"/>
  <c r="E389" i="8"/>
  <c r="Y388" i="8"/>
  <c r="W388" i="8"/>
  <c r="T388" i="8"/>
  <c r="U388" i="8" s="1"/>
  <c r="R388" i="8"/>
  <c r="N388" i="8"/>
  <c r="L388" i="8"/>
  <c r="J388" i="8"/>
  <c r="E388" i="8"/>
  <c r="Y387" i="8"/>
  <c r="W387" i="8"/>
  <c r="T387" i="8"/>
  <c r="U387" i="8" s="1"/>
  <c r="R387" i="8"/>
  <c r="N387" i="8"/>
  <c r="L387" i="8"/>
  <c r="J387" i="8"/>
  <c r="E387" i="8"/>
  <c r="Y386" i="8"/>
  <c r="W386" i="8"/>
  <c r="T386" i="8"/>
  <c r="U386" i="8" s="1"/>
  <c r="R386" i="8"/>
  <c r="N386" i="8"/>
  <c r="L386" i="8"/>
  <c r="J386" i="8"/>
  <c r="E386" i="8"/>
  <c r="Y385" i="8"/>
  <c r="W385" i="8"/>
  <c r="T385" i="8"/>
  <c r="U385" i="8" s="1"/>
  <c r="R385" i="8"/>
  <c r="N385" i="8"/>
  <c r="L385" i="8"/>
  <c r="J385" i="8"/>
  <c r="E385" i="8"/>
  <c r="Y384" i="8"/>
  <c r="W384" i="8"/>
  <c r="T384" i="8"/>
  <c r="U384" i="8" s="1"/>
  <c r="R384" i="8"/>
  <c r="N384" i="8"/>
  <c r="L384" i="8"/>
  <c r="J384" i="8"/>
  <c r="E384" i="8"/>
  <c r="Y383" i="8"/>
  <c r="W383" i="8"/>
  <c r="T383" i="8"/>
  <c r="U383" i="8" s="1"/>
  <c r="R383" i="8"/>
  <c r="N383" i="8"/>
  <c r="L383" i="8"/>
  <c r="J383" i="8"/>
  <c r="E383" i="8"/>
  <c r="Y382" i="8"/>
  <c r="W382" i="8"/>
  <c r="T382" i="8"/>
  <c r="U382" i="8" s="1"/>
  <c r="R382" i="8"/>
  <c r="N382" i="8"/>
  <c r="L382" i="8"/>
  <c r="J382" i="8"/>
  <c r="E382" i="8"/>
  <c r="Y381" i="8"/>
  <c r="W381" i="8"/>
  <c r="T381" i="8"/>
  <c r="U381" i="8" s="1"/>
  <c r="R381" i="8"/>
  <c r="N381" i="8"/>
  <c r="L381" i="8"/>
  <c r="J381" i="8"/>
  <c r="E381" i="8"/>
  <c r="Y380" i="8"/>
  <c r="W380" i="8"/>
  <c r="T380" i="8"/>
  <c r="U380" i="8" s="1"/>
  <c r="R380" i="8"/>
  <c r="N380" i="8"/>
  <c r="L380" i="8"/>
  <c r="J380" i="8"/>
  <c r="E380" i="8"/>
  <c r="Y379" i="8"/>
  <c r="W379" i="8"/>
  <c r="T379" i="8"/>
  <c r="U379" i="8" s="1"/>
  <c r="R379" i="8"/>
  <c r="N379" i="8"/>
  <c r="L379" i="8"/>
  <c r="J379" i="8"/>
  <c r="E379" i="8"/>
  <c r="Y378" i="8"/>
  <c r="W378" i="8"/>
  <c r="T378" i="8"/>
  <c r="U378" i="8" s="1"/>
  <c r="R378" i="8"/>
  <c r="N378" i="8"/>
  <c r="L378" i="8"/>
  <c r="J378" i="8"/>
  <c r="E378" i="8"/>
  <c r="Y377" i="8"/>
  <c r="W377" i="8"/>
  <c r="T377" i="8"/>
  <c r="U377" i="8" s="1"/>
  <c r="R377" i="8"/>
  <c r="N377" i="8"/>
  <c r="L377" i="8"/>
  <c r="J377" i="8"/>
  <c r="E377" i="8"/>
  <c r="Y376" i="8"/>
  <c r="W376" i="8"/>
  <c r="T376" i="8"/>
  <c r="U376" i="8" s="1"/>
  <c r="R376" i="8"/>
  <c r="N376" i="8"/>
  <c r="L376" i="8"/>
  <c r="J376" i="8"/>
  <c r="E376" i="8"/>
  <c r="Y375" i="8"/>
  <c r="W375" i="8"/>
  <c r="T375" i="8"/>
  <c r="U375" i="8" s="1"/>
  <c r="R375" i="8"/>
  <c r="N375" i="8"/>
  <c r="L375" i="8"/>
  <c r="J375" i="8"/>
  <c r="E375" i="8"/>
  <c r="Y374" i="8"/>
  <c r="W374" i="8"/>
  <c r="T374" i="8"/>
  <c r="U374" i="8" s="1"/>
  <c r="R374" i="8"/>
  <c r="N374" i="8"/>
  <c r="L374" i="8"/>
  <c r="J374" i="8"/>
  <c r="E374" i="8"/>
  <c r="Y373" i="8"/>
  <c r="W373" i="8"/>
  <c r="T373" i="8"/>
  <c r="R373" i="8"/>
  <c r="N373" i="8"/>
  <c r="L373" i="8"/>
  <c r="J373" i="8"/>
  <c r="E373" i="8"/>
  <c r="F373" i="8" s="1" a="1"/>
  <c r="F373" i="8" s="1"/>
  <c r="Y372" i="8"/>
  <c r="W372" i="8"/>
  <c r="T372" i="8"/>
  <c r="R372" i="8"/>
  <c r="N372" i="8"/>
  <c r="L372" i="8"/>
  <c r="J372" i="8"/>
  <c r="E372" i="8"/>
  <c r="Y371" i="8"/>
  <c r="W371" i="8"/>
  <c r="T371" i="8"/>
  <c r="R371" i="8"/>
  <c r="N371" i="8"/>
  <c r="L371" i="8"/>
  <c r="J371" i="8"/>
  <c r="E371" i="8"/>
  <c r="F371" i="8" s="1" a="1"/>
  <c r="F371" i="8" s="1"/>
  <c r="Y370" i="8"/>
  <c r="W370" i="8"/>
  <c r="T370" i="8"/>
  <c r="R370" i="8"/>
  <c r="N370" i="8"/>
  <c r="L370" i="8"/>
  <c r="J370" i="8"/>
  <c r="E370" i="8"/>
  <c r="Y369" i="8"/>
  <c r="W369" i="8"/>
  <c r="T369" i="8"/>
  <c r="R369" i="8"/>
  <c r="N369" i="8"/>
  <c r="L369" i="8"/>
  <c r="J369" i="8"/>
  <c r="E369" i="8"/>
  <c r="F369" i="8" s="1" a="1"/>
  <c r="F369" i="8" s="1"/>
  <c r="Y368" i="8"/>
  <c r="W368" i="8"/>
  <c r="T368" i="8"/>
  <c r="R368" i="8"/>
  <c r="N368" i="8"/>
  <c r="L368" i="8"/>
  <c r="J368" i="8"/>
  <c r="E368" i="8"/>
  <c r="Y367" i="8"/>
  <c r="W367" i="8"/>
  <c r="T367" i="8"/>
  <c r="R367" i="8"/>
  <c r="N367" i="8"/>
  <c r="L367" i="8"/>
  <c r="J367" i="8"/>
  <c r="G367" i="8"/>
  <c r="F367" i="8"/>
  <c r="E367" i="8"/>
  <c r="F367" i="8" s="1" a="1"/>
  <c r="Y366" i="8"/>
  <c r="W366" i="8"/>
  <c r="T366" i="8"/>
  <c r="U366" i="8" s="1"/>
  <c r="R366" i="8"/>
  <c r="N366" i="8"/>
  <c r="L366" i="8"/>
  <c r="J366" i="8"/>
  <c r="E366" i="8"/>
  <c r="Y365" i="8"/>
  <c r="W365" i="8"/>
  <c r="T365" i="8"/>
  <c r="R365" i="8"/>
  <c r="N365" i="8"/>
  <c r="L365" i="8"/>
  <c r="J365" i="8"/>
  <c r="E365" i="8"/>
  <c r="F365" i="8" s="1" a="1"/>
  <c r="F365" i="8" s="1"/>
  <c r="Y364" i="8"/>
  <c r="W364" i="8"/>
  <c r="T364" i="8"/>
  <c r="R364" i="8"/>
  <c r="N364" i="8"/>
  <c r="L364" i="8"/>
  <c r="J364" i="8"/>
  <c r="E364" i="8"/>
  <c r="Y363" i="8"/>
  <c r="W363" i="8"/>
  <c r="T363" i="8"/>
  <c r="R363" i="8"/>
  <c r="N363" i="8"/>
  <c r="L363" i="8"/>
  <c r="J363" i="8"/>
  <c r="E363" i="8"/>
  <c r="F363" i="8" s="1" a="1"/>
  <c r="F363" i="8" s="1"/>
  <c r="Y362" i="8"/>
  <c r="W362" i="8"/>
  <c r="T362" i="8"/>
  <c r="R362" i="8"/>
  <c r="N362" i="8"/>
  <c r="L362" i="8"/>
  <c r="J362" i="8"/>
  <c r="E362" i="8"/>
  <c r="Y361" i="8"/>
  <c r="W361" i="8"/>
  <c r="T361" i="8"/>
  <c r="R361" i="8"/>
  <c r="N361" i="8"/>
  <c r="L361" i="8"/>
  <c r="J361" i="8"/>
  <c r="E361" i="8"/>
  <c r="F361" i="8" s="1" a="1"/>
  <c r="F361" i="8" s="1"/>
  <c r="Y360" i="8"/>
  <c r="W360" i="8"/>
  <c r="T360" i="8"/>
  <c r="R360" i="8"/>
  <c r="N360" i="8"/>
  <c r="L360" i="8"/>
  <c r="J360" i="8"/>
  <c r="E360" i="8"/>
  <c r="Y359" i="8"/>
  <c r="W359" i="8"/>
  <c r="T359" i="8"/>
  <c r="R359" i="8"/>
  <c r="N359" i="8"/>
  <c r="L359" i="8"/>
  <c r="J359" i="8"/>
  <c r="G359" i="8"/>
  <c r="F359" i="8"/>
  <c r="E359" i="8"/>
  <c r="F359" i="8" s="1" a="1"/>
  <c r="Y358" i="8"/>
  <c r="W358" i="8"/>
  <c r="T358" i="8"/>
  <c r="U358" i="8" s="1"/>
  <c r="R358" i="8"/>
  <c r="N358" i="8"/>
  <c r="L358" i="8"/>
  <c r="J358" i="8"/>
  <c r="E358" i="8"/>
  <c r="Y357" i="8"/>
  <c r="W357" i="8"/>
  <c r="T357" i="8"/>
  <c r="R357" i="8"/>
  <c r="N357" i="8"/>
  <c r="L357" i="8"/>
  <c r="J357" i="8"/>
  <c r="E357" i="8"/>
  <c r="F357" i="8" s="1" a="1"/>
  <c r="F357" i="8" s="1"/>
  <c r="Y356" i="8"/>
  <c r="W356" i="8"/>
  <c r="T356" i="8"/>
  <c r="R356" i="8"/>
  <c r="N356" i="8"/>
  <c r="L356" i="8"/>
  <c r="J356" i="8"/>
  <c r="E356" i="8"/>
  <c r="Y355" i="8"/>
  <c r="W355" i="8"/>
  <c r="T355" i="8"/>
  <c r="R355" i="8"/>
  <c r="N355" i="8"/>
  <c r="L355" i="8"/>
  <c r="J355" i="8"/>
  <c r="E355" i="8"/>
  <c r="F355" i="8" s="1" a="1"/>
  <c r="F355" i="8" s="1"/>
  <c r="Y354" i="8"/>
  <c r="W354" i="8"/>
  <c r="T354" i="8"/>
  <c r="R354" i="8"/>
  <c r="N354" i="8"/>
  <c r="L354" i="8"/>
  <c r="J354" i="8"/>
  <c r="E354" i="8"/>
  <c r="Y353" i="8"/>
  <c r="W353" i="8"/>
  <c r="T353" i="8"/>
  <c r="R353" i="8"/>
  <c r="N353" i="8"/>
  <c r="L353" i="8"/>
  <c r="J353" i="8"/>
  <c r="E353" i="8"/>
  <c r="F353" i="8" s="1" a="1"/>
  <c r="F353" i="8" s="1"/>
  <c r="Y352" i="8"/>
  <c r="W352" i="8"/>
  <c r="T352" i="8"/>
  <c r="R352" i="8"/>
  <c r="N352" i="8"/>
  <c r="L352" i="8"/>
  <c r="J352" i="8"/>
  <c r="E352" i="8"/>
  <c r="Y351" i="8"/>
  <c r="W351" i="8"/>
  <c r="T351" i="8"/>
  <c r="R351" i="8"/>
  <c r="N351" i="8"/>
  <c r="L351" i="8"/>
  <c r="J351" i="8"/>
  <c r="G351" i="8"/>
  <c r="F351" i="8"/>
  <c r="E351" i="8"/>
  <c r="F351" i="8" s="1" a="1"/>
  <c r="Y350" i="8"/>
  <c r="W350" i="8"/>
  <c r="T350" i="8"/>
  <c r="U350" i="8" s="1"/>
  <c r="R350" i="8"/>
  <c r="N350" i="8"/>
  <c r="L350" i="8"/>
  <c r="J350" i="8"/>
  <c r="E350" i="8"/>
  <c r="Y349" i="8"/>
  <c r="W349" i="8"/>
  <c r="T349" i="8"/>
  <c r="R349" i="8"/>
  <c r="N349" i="8"/>
  <c r="L349" i="8"/>
  <c r="J349" i="8"/>
  <c r="E349" i="8"/>
  <c r="F349" i="8" s="1" a="1"/>
  <c r="F349" i="8" s="1"/>
  <c r="Y348" i="8"/>
  <c r="W348" i="8"/>
  <c r="T348" i="8"/>
  <c r="R348" i="8"/>
  <c r="N348" i="8"/>
  <c r="L348" i="8"/>
  <c r="J348" i="8"/>
  <c r="E348" i="8"/>
  <c r="Y347" i="8"/>
  <c r="W347" i="8"/>
  <c r="T347" i="8"/>
  <c r="R347" i="8"/>
  <c r="N347" i="8"/>
  <c r="L347" i="8"/>
  <c r="J347" i="8"/>
  <c r="E347" i="8"/>
  <c r="F347" i="8" s="1" a="1"/>
  <c r="F347" i="8" s="1"/>
  <c r="Y346" i="8"/>
  <c r="W346" i="8"/>
  <c r="T346" i="8"/>
  <c r="R346" i="8"/>
  <c r="N346" i="8"/>
  <c r="L346" i="8"/>
  <c r="J346" i="8"/>
  <c r="E346" i="8"/>
  <c r="Y345" i="8"/>
  <c r="W345" i="8"/>
  <c r="T345" i="8"/>
  <c r="R345" i="8"/>
  <c r="N345" i="8"/>
  <c r="L345" i="8"/>
  <c r="J345" i="8"/>
  <c r="E345" i="8"/>
  <c r="F345" i="8" s="1" a="1"/>
  <c r="F345" i="8" s="1"/>
  <c r="Y344" i="8"/>
  <c r="W344" i="8"/>
  <c r="T344" i="8"/>
  <c r="R344" i="8"/>
  <c r="N344" i="8"/>
  <c r="L344" i="8"/>
  <c r="J344" i="8"/>
  <c r="E344" i="8"/>
  <c r="Y343" i="8"/>
  <c r="W343" i="8"/>
  <c r="T343" i="8"/>
  <c r="R343" i="8"/>
  <c r="N343" i="8"/>
  <c r="L343" i="8"/>
  <c r="J343" i="8"/>
  <c r="G343" i="8"/>
  <c r="F343" i="8"/>
  <c r="E343" i="8"/>
  <c r="F343" i="8" s="1" a="1"/>
  <c r="Y342" i="8"/>
  <c r="W342" i="8"/>
  <c r="T342" i="8"/>
  <c r="U342" i="8" s="1"/>
  <c r="R342" i="8"/>
  <c r="N342" i="8"/>
  <c r="L342" i="8"/>
  <c r="J342" i="8"/>
  <c r="E342" i="8"/>
  <c r="Y341" i="8"/>
  <c r="W341" i="8"/>
  <c r="T341" i="8"/>
  <c r="R341" i="8"/>
  <c r="N341" i="8"/>
  <c r="L341" i="8"/>
  <c r="J341" i="8"/>
  <c r="E341" i="8"/>
  <c r="F341" i="8" s="1" a="1"/>
  <c r="F341" i="8" s="1"/>
  <c r="Y340" i="8"/>
  <c r="W340" i="8"/>
  <c r="T340" i="8"/>
  <c r="R340" i="8"/>
  <c r="N340" i="8"/>
  <c r="L340" i="8"/>
  <c r="J340" i="8"/>
  <c r="E340" i="8"/>
  <c r="Y339" i="8"/>
  <c r="W339" i="8"/>
  <c r="T339" i="8"/>
  <c r="R339" i="8"/>
  <c r="N339" i="8"/>
  <c r="L339" i="8"/>
  <c r="J339" i="8"/>
  <c r="E339" i="8"/>
  <c r="F339" i="8" s="1" a="1"/>
  <c r="F339" i="8" s="1"/>
  <c r="Y338" i="8"/>
  <c r="W338" i="8"/>
  <c r="T338" i="8"/>
  <c r="R338" i="8"/>
  <c r="N338" i="8"/>
  <c r="L338" i="8"/>
  <c r="J338" i="8"/>
  <c r="E338" i="8"/>
  <c r="Y337" i="8"/>
  <c r="W337" i="8"/>
  <c r="T337" i="8"/>
  <c r="R337" i="8"/>
  <c r="N337" i="8"/>
  <c r="L337" i="8"/>
  <c r="J337" i="8"/>
  <c r="E337" i="8"/>
  <c r="F337" i="8" s="1" a="1"/>
  <c r="F337" i="8" s="1"/>
  <c r="Y336" i="8"/>
  <c r="W336" i="8"/>
  <c r="T336" i="8"/>
  <c r="R336" i="8"/>
  <c r="N336" i="8"/>
  <c r="L336" i="8"/>
  <c r="J336" i="8"/>
  <c r="E336" i="8"/>
  <c r="Y335" i="8"/>
  <c r="W335" i="8"/>
  <c r="T335" i="8"/>
  <c r="R335" i="8"/>
  <c r="N335" i="8"/>
  <c r="L335" i="8"/>
  <c r="J335" i="8"/>
  <c r="G335" i="8"/>
  <c r="E335" i="8"/>
  <c r="F335" i="8" s="1" a="1"/>
  <c r="F335" i="8" s="1"/>
  <c r="Y334" i="8"/>
  <c r="W334" i="8"/>
  <c r="T334" i="8"/>
  <c r="R334" i="8"/>
  <c r="N334" i="8"/>
  <c r="L334" i="8"/>
  <c r="J334" i="8"/>
  <c r="G334" i="8"/>
  <c r="E334" i="8"/>
  <c r="F334" i="8" s="1" a="1"/>
  <c r="F334" i="8" s="1"/>
  <c r="Y333" i="8"/>
  <c r="W333" i="8"/>
  <c r="T333" i="8"/>
  <c r="R333" i="8"/>
  <c r="N333" i="8"/>
  <c r="L333" i="8"/>
  <c r="J333" i="8"/>
  <c r="E333" i="8"/>
  <c r="F333" i="8" s="1" a="1"/>
  <c r="F333" i="8" s="1"/>
  <c r="Y332" i="8"/>
  <c r="W332" i="8"/>
  <c r="T332" i="8"/>
  <c r="R332" i="8"/>
  <c r="N332" i="8"/>
  <c r="L332" i="8"/>
  <c r="J332" i="8"/>
  <c r="E332" i="8"/>
  <c r="F332" i="8" s="1" a="1"/>
  <c r="F332" i="8" s="1"/>
  <c r="Y331" i="8"/>
  <c r="W331" i="8"/>
  <c r="T331" i="8"/>
  <c r="R331" i="8"/>
  <c r="N331" i="8"/>
  <c r="L331" i="8"/>
  <c r="J331" i="8"/>
  <c r="E331" i="8"/>
  <c r="Y330" i="8"/>
  <c r="W330" i="8"/>
  <c r="T330" i="8"/>
  <c r="R330" i="8"/>
  <c r="N330" i="8"/>
  <c r="L330" i="8"/>
  <c r="J330" i="8"/>
  <c r="G330" i="8"/>
  <c r="E330" i="8"/>
  <c r="F330" i="8" s="1" a="1"/>
  <c r="F330" i="8" s="1"/>
  <c r="Y329" i="8"/>
  <c r="W329" i="8"/>
  <c r="T329" i="8"/>
  <c r="R329" i="8"/>
  <c r="N329" i="8"/>
  <c r="L329" i="8"/>
  <c r="J329" i="8"/>
  <c r="E329" i="8"/>
  <c r="F329" i="8" s="1" a="1"/>
  <c r="F329" i="8" s="1"/>
  <c r="Y328" i="8"/>
  <c r="W328" i="8"/>
  <c r="T328" i="8"/>
  <c r="R328" i="8"/>
  <c r="N328" i="8"/>
  <c r="L328" i="8"/>
  <c r="J328" i="8"/>
  <c r="G328" i="8"/>
  <c r="E328" i="8"/>
  <c r="F328" i="8" s="1" a="1"/>
  <c r="F328" i="8" s="1"/>
  <c r="Y327" i="8"/>
  <c r="W327" i="8"/>
  <c r="T327" i="8"/>
  <c r="R327" i="8"/>
  <c r="N327" i="8"/>
  <c r="L327" i="8"/>
  <c r="J327" i="8"/>
  <c r="E327" i="8"/>
  <c r="F327" i="8" s="1" a="1"/>
  <c r="F327" i="8" s="1"/>
  <c r="Y326" i="8"/>
  <c r="W326" i="8"/>
  <c r="T326" i="8"/>
  <c r="R326" i="8"/>
  <c r="N326" i="8"/>
  <c r="L326" i="8"/>
  <c r="J326" i="8"/>
  <c r="E326" i="8"/>
  <c r="Y325" i="8"/>
  <c r="W325" i="8"/>
  <c r="T325" i="8"/>
  <c r="R325" i="8"/>
  <c r="N325" i="8"/>
  <c r="L325" i="8"/>
  <c r="J325" i="8"/>
  <c r="E325" i="8"/>
  <c r="F325" i="8" s="1" a="1"/>
  <c r="F325" i="8" s="1"/>
  <c r="Y324" i="8"/>
  <c r="W324" i="8"/>
  <c r="T324" i="8"/>
  <c r="R324" i="8"/>
  <c r="N324" i="8"/>
  <c r="L324" i="8"/>
  <c r="J324" i="8"/>
  <c r="G324" i="8"/>
  <c r="E324" i="8"/>
  <c r="F324" i="8" s="1" a="1"/>
  <c r="F324" i="8" s="1"/>
  <c r="Y323" i="8"/>
  <c r="W323" i="8"/>
  <c r="T323" i="8"/>
  <c r="R323" i="8"/>
  <c r="N323" i="8"/>
  <c r="L323" i="8"/>
  <c r="J323" i="8"/>
  <c r="G323" i="8"/>
  <c r="E323" i="8"/>
  <c r="F323" i="8" s="1" a="1"/>
  <c r="F323" i="8" s="1"/>
  <c r="Y322" i="8"/>
  <c r="W322" i="8"/>
  <c r="T322" i="8"/>
  <c r="R322" i="8"/>
  <c r="N322" i="8"/>
  <c r="L322" i="8"/>
  <c r="J322" i="8"/>
  <c r="E322" i="8"/>
  <c r="F322" i="8" s="1" a="1"/>
  <c r="F322" i="8" s="1"/>
  <c r="Y321" i="8"/>
  <c r="W321" i="8"/>
  <c r="T321" i="8"/>
  <c r="R321" i="8"/>
  <c r="N321" i="8"/>
  <c r="L321" i="8"/>
  <c r="J321" i="8"/>
  <c r="E321" i="8"/>
  <c r="F321" i="8" s="1" a="1"/>
  <c r="F321" i="8" s="1"/>
  <c r="Y320" i="8"/>
  <c r="W320" i="8"/>
  <c r="T320" i="8"/>
  <c r="R320" i="8"/>
  <c r="N320" i="8"/>
  <c r="L320" i="8"/>
  <c r="J320" i="8"/>
  <c r="E320" i="8"/>
  <c r="F320" i="8" s="1" a="1"/>
  <c r="F320" i="8" s="1"/>
  <c r="Y319" i="8"/>
  <c r="W319" i="8"/>
  <c r="T319" i="8"/>
  <c r="R319" i="8"/>
  <c r="N319" i="8"/>
  <c r="L319" i="8"/>
  <c r="J319" i="8"/>
  <c r="E319" i="8"/>
  <c r="Y318" i="8"/>
  <c r="W318" i="8"/>
  <c r="T318" i="8"/>
  <c r="R318" i="8"/>
  <c r="N318" i="8"/>
  <c r="L318" i="8"/>
  <c r="J318" i="8"/>
  <c r="G318" i="8"/>
  <c r="E318" i="8"/>
  <c r="F318" i="8" s="1" a="1"/>
  <c r="F318" i="8" s="1"/>
  <c r="Y317" i="8"/>
  <c r="W317" i="8"/>
  <c r="T317" i="8"/>
  <c r="R317" i="8"/>
  <c r="N317" i="8"/>
  <c r="L317" i="8"/>
  <c r="J317" i="8"/>
  <c r="E317" i="8"/>
  <c r="F317" i="8" s="1" a="1"/>
  <c r="F317" i="8" s="1"/>
  <c r="Y316" i="8"/>
  <c r="W316" i="8"/>
  <c r="T316" i="8"/>
  <c r="R316" i="8"/>
  <c r="N316" i="8"/>
  <c r="L316" i="8"/>
  <c r="J316" i="8"/>
  <c r="G316" i="8"/>
  <c r="E316" i="8"/>
  <c r="F316" i="8" s="1" a="1"/>
  <c r="F316" i="8" s="1"/>
  <c r="Y315" i="8"/>
  <c r="W315" i="8"/>
  <c r="T315" i="8"/>
  <c r="R315" i="8"/>
  <c r="N315" i="8"/>
  <c r="L315" i="8"/>
  <c r="J315" i="8"/>
  <c r="E315" i="8"/>
  <c r="F315" i="8" s="1" a="1"/>
  <c r="F315" i="8" s="1"/>
  <c r="Y314" i="8"/>
  <c r="W314" i="8"/>
  <c r="T314" i="8"/>
  <c r="R314" i="8"/>
  <c r="N314" i="8"/>
  <c r="L314" i="8"/>
  <c r="J314" i="8"/>
  <c r="E314" i="8"/>
  <c r="F314" i="8" s="1" a="1"/>
  <c r="F314" i="8" s="1"/>
  <c r="Y313" i="8"/>
  <c r="W313" i="8"/>
  <c r="T313" i="8"/>
  <c r="R313" i="8"/>
  <c r="N313" i="8"/>
  <c r="L313" i="8"/>
  <c r="J313" i="8"/>
  <c r="E313" i="8"/>
  <c r="Y312" i="8"/>
  <c r="W312" i="8"/>
  <c r="T312" i="8"/>
  <c r="R312" i="8"/>
  <c r="N312" i="8"/>
  <c r="L312" i="8"/>
  <c r="J312" i="8"/>
  <c r="E312" i="8"/>
  <c r="F312" i="8" s="1" a="1"/>
  <c r="F312" i="8" s="1"/>
  <c r="Y311" i="8"/>
  <c r="W311" i="8"/>
  <c r="T311" i="8"/>
  <c r="R311" i="8"/>
  <c r="N311" i="8"/>
  <c r="L311" i="8"/>
  <c r="J311" i="8"/>
  <c r="E311" i="8"/>
  <c r="F311" i="8" s="1" a="1"/>
  <c r="F311" i="8" s="1"/>
  <c r="Y310" i="8"/>
  <c r="W310" i="8"/>
  <c r="T310" i="8"/>
  <c r="R310" i="8"/>
  <c r="N310" i="8"/>
  <c r="L310" i="8"/>
  <c r="J310" i="8"/>
  <c r="G310" i="8"/>
  <c r="E310" i="8"/>
  <c r="F310" i="8" s="1" a="1"/>
  <c r="F310" i="8" s="1"/>
  <c r="Y309" i="8"/>
  <c r="W309" i="8"/>
  <c r="T309" i="8"/>
  <c r="R309" i="8"/>
  <c r="N309" i="8"/>
  <c r="L309" i="8"/>
  <c r="J309" i="8"/>
  <c r="G309" i="8"/>
  <c r="E309" i="8"/>
  <c r="F309" i="8" s="1" a="1"/>
  <c r="F309" i="8" s="1"/>
  <c r="Y308" i="8"/>
  <c r="W308" i="8"/>
  <c r="T308" i="8"/>
  <c r="R308" i="8"/>
  <c r="N308" i="8"/>
  <c r="L308" i="8"/>
  <c r="J308" i="8"/>
  <c r="E308" i="8"/>
  <c r="F308" i="8" s="1" a="1"/>
  <c r="F308" i="8" s="1"/>
  <c r="Y307" i="8"/>
  <c r="W307" i="8"/>
  <c r="T307" i="8"/>
  <c r="R307" i="8"/>
  <c r="N307" i="8"/>
  <c r="L307" i="8"/>
  <c r="J307" i="8"/>
  <c r="E307" i="8"/>
  <c r="F307" i="8" s="1" a="1"/>
  <c r="F307" i="8" s="1"/>
  <c r="Y306" i="8"/>
  <c r="W306" i="8"/>
  <c r="T306" i="8"/>
  <c r="R306" i="8"/>
  <c r="N306" i="8"/>
  <c r="L306" i="8"/>
  <c r="J306" i="8"/>
  <c r="E306" i="8"/>
  <c r="Y305" i="8"/>
  <c r="W305" i="8"/>
  <c r="T305" i="8"/>
  <c r="R305" i="8"/>
  <c r="N305" i="8"/>
  <c r="L305" i="8"/>
  <c r="J305" i="8"/>
  <c r="G305" i="8"/>
  <c r="F305" i="8"/>
  <c r="E305" i="8"/>
  <c r="F305" i="8" s="1" a="1"/>
  <c r="Y304" i="8"/>
  <c r="W304" i="8"/>
  <c r="T304" i="8"/>
  <c r="U304" i="8" s="1"/>
  <c r="R304" i="8"/>
  <c r="N304" i="8"/>
  <c r="L304" i="8"/>
  <c r="J304" i="8"/>
  <c r="E304" i="8"/>
  <c r="F304" i="8" s="1" a="1"/>
  <c r="F304" i="8" s="1"/>
  <c r="Y303" i="8"/>
  <c r="W303" i="8"/>
  <c r="T303" i="8"/>
  <c r="R303" i="8"/>
  <c r="N303" i="8"/>
  <c r="L303" i="8"/>
  <c r="J303" i="8"/>
  <c r="E303" i="8"/>
  <c r="F303" i="8" s="1" a="1"/>
  <c r="F303" i="8" s="1"/>
  <c r="Y302" i="8"/>
  <c r="W302" i="8"/>
  <c r="T302" i="8"/>
  <c r="R302" i="8"/>
  <c r="N302" i="8"/>
  <c r="L302" i="8"/>
  <c r="J302" i="8"/>
  <c r="E302" i="8"/>
  <c r="F302" i="8" s="1" a="1"/>
  <c r="F302" i="8" s="1"/>
  <c r="Y301" i="8"/>
  <c r="W301" i="8"/>
  <c r="T301" i="8"/>
  <c r="R301" i="8"/>
  <c r="N301" i="8"/>
  <c r="L301" i="8"/>
  <c r="J301" i="8"/>
  <c r="E301" i="8"/>
  <c r="F301" i="8" s="1" a="1"/>
  <c r="F301" i="8" s="1"/>
  <c r="Y300" i="8"/>
  <c r="W300" i="8"/>
  <c r="T300" i="8"/>
  <c r="R300" i="8"/>
  <c r="N300" i="8"/>
  <c r="L300" i="8"/>
  <c r="J300" i="8"/>
  <c r="E300" i="8"/>
  <c r="F300" i="8" s="1" a="1"/>
  <c r="F300" i="8" s="1"/>
  <c r="Y299" i="8"/>
  <c r="W299" i="8"/>
  <c r="T299" i="8"/>
  <c r="R299" i="8"/>
  <c r="N299" i="8"/>
  <c r="L299" i="8"/>
  <c r="J299" i="8"/>
  <c r="E299" i="8"/>
  <c r="Y298" i="8"/>
  <c r="W298" i="8"/>
  <c r="T298" i="8"/>
  <c r="R298" i="8"/>
  <c r="N298" i="8"/>
  <c r="L298" i="8"/>
  <c r="J298" i="8"/>
  <c r="G298" i="8"/>
  <c r="E298" i="8"/>
  <c r="F298" i="8" s="1" a="1"/>
  <c r="F298" i="8" s="1"/>
  <c r="Y297" i="8"/>
  <c r="W297" i="8"/>
  <c r="T297" i="8"/>
  <c r="R297" i="8"/>
  <c r="N297" i="8"/>
  <c r="L297" i="8"/>
  <c r="J297" i="8"/>
  <c r="F297" i="8"/>
  <c r="E297" i="8"/>
  <c r="F297" i="8" s="1" a="1"/>
  <c r="Y296" i="8"/>
  <c r="W296" i="8"/>
  <c r="T296" i="8"/>
  <c r="U296" i="8" s="1"/>
  <c r="R296" i="8"/>
  <c r="N296" i="8"/>
  <c r="L296" i="8"/>
  <c r="J296" i="8"/>
  <c r="E296" i="8"/>
  <c r="F296" i="8" s="1" a="1"/>
  <c r="F296" i="8" s="1"/>
  <c r="Y295" i="8"/>
  <c r="W295" i="8"/>
  <c r="T295" i="8"/>
  <c r="R295" i="8"/>
  <c r="N295" i="8"/>
  <c r="L295" i="8"/>
  <c r="J295" i="8"/>
  <c r="E295" i="8"/>
  <c r="F295" i="8" s="1" a="1"/>
  <c r="F295" i="8" s="1"/>
  <c r="Y294" i="8"/>
  <c r="W294" i="8"/>
  <c r="T294" i="8"/>
  <c r="R294" i="8"/>
  <c r="N294" i="8"/>
  <c r="L294" i="8"/>
  <c r="J294" i="8"/>
  <c r="E294" i="8"/>
  <c r="F294" i="8" s="1" a="1"/>
  <c r="F294" i="8" s="1"/>
  <c r="Y293" i="8"/>
  <c r="W293" i="8"/>
  <c r="T293" i="8"/>
  <c r="R293" i="8"/>
  <c r="N293" i="8"/>
  <c r="L293" i="8"/>
  <c r="J293" i="8"/>
  <c r="E293" i="8"/>
  <c r="F293" i="8" s="1" a="1"/>
  <c r="F293" i="8" s="1"/>
  <c r="Y292" i="8"/>
  <c r="W292" i="8"/>
  <c r="T292" i="8"/>
  <c r="R292" i="8"/>
  <c r="N292" i="8"/>
  <c r="L292" i="8"/>
  <c r="J292" i="8"/>
  <c r="E292" i="8"/>
  <c r="F292" i="8" s="1" a="1"/>
  <c r="F292" i="8" s="1"/>
  <c r="Y291" i="8"/>
  <c r="W291" i="8"/>
  <c r="T291" i="8"/>
  <c r="R291" i="8"/>
  <c r="N291" i="8"/>
  <c r="L291" i="8"/>
  <c r="J291" i="8"/>
  <c r="E291" i="8"/>
  <c r="F291" i="8" s="1" a="1"/>
  <c r="F291" i="8" s="1"/>
  <c r="Y290" i="8"/>
  <c r="W290" i="8"/>
  <c r="T290" i="8"/>
  <c r="R290" i="8"/>
  <c r="N290" i="8"/>
  <c r="L290" i="8"/>
  <c r="J290" i="8"/>
  <c r="G290" i="8"/>
  <c r="E290" i="8"/>
  <c r="F290" i="8" s="1" a="1"/>
  <c r="F290" i="8" s="1"/>
  <c r="Y289" i="8"/>
  <c r="W289" i="8"/>
  <c r="T289" i="8"/>
  <c r="R289" i="8"/>
  <c r="N289" i="8"/>
  <c r="L289" i="8"/>
  <c r="J289" i="8"/>
  <c r="E289" i="8"/>
  <c r="F289" i="8" s="1" a="1"/>
  <c r="F289" i="8" s="1"/>
  <c r="Y288" i="8"/>
  <c r="W288" i="8"/>
  <c r="T288" i="8"/>
  <c r="R288" i="8"/>
  <c r="N288" i="8"/>
  <c r="L288" i="8"/>
  <c r="J288" i="8"/>
  <c r="E288" i="8"/>
  <c r="F288" i="8" s="1" a="1"/>
  <c r="F288" i="8" s="1"/>
  <c r="Y287" i="8"/>
  <c r="W287" i="8"/>
  <c r="T287" i="8"/>
  <c r="R287" i="8"/>
  <c r="N287" i="8"/>
  <c r="L287" i="8"/>
  <c r="J287" i="8"/>
  <c r="E287" i="8"/>
  <c r="F287" i="8" s="1" a="1"/>
  <c r="F287" i="8" s="1"/>
  <c r="Y286" i="8"/>
  <c r="W286" i="8"/>
  <c r="T286" i="8"/>
  <c r="R286" i="8"/>
  <c r="N286" i="8"/>
  <c r="L286" i="8"/>
  <c r="J286" i="8"/>
  <c r="E286" i="8"/>
  <c r="F286" i="8" s="1" a="1"/>
  <c r="F286" i="8" s="1"/>
  <c r="Y285" i="8"/>
  <c r="W285" i="8"/>
  <c r="T285" i="8"/>
  <c r="R285" i="8"/>
  <c r="N285" i="8"/>
  <c r="L285" i="8"/>
  <c r="J285" i="8"/>
  <c r="G285" i="8"/>
  <c r="F285" i="8"/>
  <c r="E285" i="8"/>
  <c r="F285" i="8" s="1" a="1"/>
  <c r="Y284" i="8"/>
  <c r="W284" i="8"/>
  <c r="T284" i="8"/>
  <c r="U284" i="8" s="1"/>
  <c r="R284" i="8"/>
  <c r="N284" i="8"/>
  <c r="L284" i="8"/>
  <c r="J284" i="8"/>
  <c r="E284" i="8"/>
  <c r="F284" i="8" s="1" a="1"/>
  <c r="F284" i="8" s="1"/>
  <c r="Y283" i="8"/>
  <c r="W283" i="8"/>
  <c r="T283" i="8"/>
  <c r="R283" i="8"/>
  <c r="N283" i="8"/>
  <c r="L283" i="8"/>
  <c r="J283" i="8"/>
  <c r="G283" i="8"/>
  <c r="E283" i="8"/>
  <c r="F283" i="8" s="1" a="1"/>
  <c r="F283" i="8" s="1"/>
  <c r="Y282" i="8"/>
  <c r="W282" i="8"/>
  <c r="T282" i="8"/>
  <c r="R282" i="8"/>
  <c r="N282" i="8"/>
  <c r="L282" i="8"/>
  <c r="J282" i="8"/>
  <c r="E282" i="8"/>
  <c r="F282" i="8" s="1" a="1"/>
  <c r="F282" i="8" s="1"/>
  <c r="Y281" i="8"/>
  <c r="W281" i="8"/>
  <c r="T281" i="8"/>
  <c r="R281" i="8"/>
  <c r="N281" i="8"/>
  <c r="L281" i="8"/>
  <c r="J281" i="8"/>
  <c r="E281" i="8"/>
  <c r="Y280" i="8"/>
  <c r="W280" i="8"/>
  <c r="T280" i="8"/>
  <c r="R280" i="8"/>
  <c r="N280" i="8"/>
  <c r="L280" i="8"/>
  <c r="J280" i="8"/>
  <c r="E280" i="8"/>
  <c r="F280" i="8" s="1" a="1"/>
  <c r="F280" i="8" s="1"/>
  <c r="Y279" i="8"/>
  <c r="W279" i="8"/>
  <c r="T279" i="8"/>
  <c r="R279" i="8"/>
  <c r="N279" i="8"/>
  <c r="L279" i="8"/>
  <c r="J279" i="8"/>
  <c r="E279" i="8"/>
  <c r="F279" i="8" s="1" a="1"/>
  <c r="F279" i="8" s="1"/>
  <c r="Y278" i="8"/>
  <c r="W278" i="8"/>
  <c r="T278" i="8"/>
  <c r="R278" i="8"/>
  <c r="N278" i="8"/>
  <c r="L278" i="8"/>
  <c r="J278" i="8"/>
  <c r="G278" i="8"/>
  <c r="E278" i="8"/>
  <c r="F278" i="8" s="1" a="1"/>
  <c r="F278" i="8" s="1"/>
  <c r="Y277" i="8"/>
  <c r="W277" i="8"/>
  <c r="T277" i="8"/>
  <c r="R277" i="8"/>
  <c r="N277" i="8"/>
  <c r="L277" i="8"/>
  <c r="J277" i="8"/>
  <c r="E277" i="8"/>
  <c r="F277" i="8" s="1" a="1"/>
  <c r="F277" i="8" s="1"/>
  <c r="Y276" i="8"/>
  <c r="W276" i="8"/>
  <c r="T276" i="8"/>
  <c r="R276" i="8"/>
  <c r="N276" i="8"/>
  <c r="L276" i="8"/>
  <c r="J276" i="8"/>
  <c r="E276" i="8"/>
  <c r="F276" i="8" s="1" a="1"/>
  <c r="F276" i="8" s="1"/>
  <c r="Y275" i="8"/>
  <c r="W275" i="8"/>
  <c r="T275" i="8"/>
  <c r="R275" i="8"/>
  <c r="N275" i="8"/>
  <c r="L275" i="8"/>
  <c r="J275" i="8"/>
  <c r="E275" i="8"/>
  <c r="F275" i="8" s="1" a="1"/>
  <c r="F275" i="8" s="1"/>
  <c r="Y274" i="8"/>
  <c r="W274" i="8"/>
  <c r="T274" i="8"/>
  <c r="R274" i="8"/>
  <c r="N274" i="8"/>
  <c r="L274" i="8"/>
  <c r="J274" i="8"/>
  <c r="G274" i="8"/>
  <c r="E274" i="8"/>
  <c r="F274" i="8" s="1" a="1"/>
  <c r="F274" i="8" s="1"/>
  <c r="Y273" i="8"/>
  <c r="W273" i="8"/>
  <c r="T273" i="8"/>
  <c r="R273" i="8"/>
  <c r="N273" i="8"/>
  <c r="L273" i="8"/>
  <c r="J273" i="8"/>
  <c r="E273" i="8"/>
  <c r="Y272" i="8"/>
  <c r="W272" i="8"/>
  <c r="T272" i="8"/>
  <c r="R272" i="8"/>
  <c r="N272" i="8"/>
  <c r="L272" i="8"/>
  <c r="J272" i="8"/>
  <c r="E272" i="8"/>
  <c r="F272" i="8" s="1" a="1"/>
  <c r="F272" i="8" s="1"/>
  <c r="Y271" i="8"/>
  <c r="W271" i="8"/>
  <c r="T271" i="8"/>
  <c r="R271" i="8"/>
  <c r="N271" i="8"/>
  <c r="L271" i="8"/>
  <c r="J271" i="8"/>
  <c r="E271" i="8"/>
  <c r="F271" i="8" s="1" a="1"/>
  <c r="F271" i="8" s="1"/>
  <c r="Y270" i="8"/>
  <c r="W270" i="8"/>
  <c r="T270" i="8"/>
  <c r="R270" i="8"/>
  <c r="N270" i="8"/>
  <c r="L270" i="8"/>
  <c r="J270" i="8"/>
  <c r="E270" i="8"/>
  <c r="F270" i="8" s="1" a="1"/>
  <c r="F270" i="8" s="1"/>
  <c r="Y269" i="8"/>
  <c r="W269" i="8"/>
  <c r="T269" i="8"/>
  <c r="R269" i="8"/>
  <c r="N269" i="8"/>
  <c r="L269" i="8"/>
  <c r="J269" i="8"/>
  <c r="E269" i="8"/>
  <c r="F269" i="8" s="1" a="1"/>
  <c r="F269" i="8" s="1"/>
  <c r="Y268" i="8"/>
  <c r="W268" i="8"/>
  <c r="T268" i="8"/>
  <c r="R268" i="8"/>
  <c r="N268" i="8"/>
  <c r="L268" i="8"/>
  <c r="J268" i="8"/>
  <c r="E268" i="8"/>
  <c r="F268" i="8" s="1" a="1"/>
  <c r="F268" i="8" s="1"/>
  <c r="Y267" i="8"/>
  <c r="W267" i="8"/>
  <c r="T267" i="8"/>
  <c r="R267" i="8"/>
  <c r="N267" i="8"/>
  <c r="L267" i="8"/>
  <c r="J267" i="8"/>
  <c r="G267" i="8"/>
  <c r="E267" i="8"/>
  <c r="F267" i="8" s="1" a="1"/>
  <c r="F267" i="8" s="1"/>
  <c r="Y266" i="8"/>
  <c r="W266" i="8"/>
  <c r="T266" i="8"/>
  <c r="R266" i="8"/>
  <c r="N266" i="8"/>
  <c r="L266" i="8"/>
  <c r="J266" i="8"/>
  <c r="G266" i="8"/>
  <c r="E266" i="8"/>
  <c r="F266" i="8" s="1" a="1"/>
  <c r="F266" i="8" s="1"/>
  <c r="Y265" i="8"/>
  <c r="W265" i="8"/>
  <c r="T265" i="8"/>
  <c r="R265" i="8"/>
  <c r="N265" i="8"/>
  <c r="L265" i="8"/>
  <c r="J265" i="8"/>
  <c r="E265" i="8"/>
  <c r="F265" i="8" s="1" a="1"/>
  <c r="F265" i="8" s="1"/>
  <c r="Y264" i="8"/>
  <c r="W264" i="8"/>
  <c r="T264" i="8"/>
  <c r="R264" i="8"/>
  <c r="N264" i="8"/>
  <c r="L264" i="8"/>
  <c r="J264" i="8"/>
  <c r="E264" i="8"/>
  <c r="F264" i="8" s="1" a="1"/>
  <c r="F264" i="8" s="1"/>
  <c r="Y263" i="8"/>
  <c r="W263" i="8"/>
  <c r="T263" i="8"/>
  <c r="R263" i="8"/>
  <c r="N263" i="8"/>
  <c r="L263" i="8"/>
  <c r="J263" i="8"/>
  <c r="E263" i="8"/>
  <c r="F263" i="8" s="1" a="1"/>
  <c r="F263" i="8" s="1"/>
  <c r="Y262" i="8"/>
  <c r="W262" i="8"/>
  <c r="T262" i="8"/>
  <c r="R262" i="8"/>
  <c r="N262" i="8"/>
  <c r="L262" i="8"/>
  <c r="J262" i="8"/>
  <c r="E262" i="8"/>
  <c r="F262" i="8" s="1" a="1"/>
  <c r="F262" i="8" s="1"/>
  <c r="Y261" i="8"/>
  <c r="W261" i="8"/>
  <c r="T261" i="8"/>
  <c r="R261" i="8"/>
  <c r="N261" i="8"/>
  <c r="L261" i="8"/>
  <c r="J261" i="8"/>
  <c r="E261" i="8"/>
  <c r="F261" i="8" s="1" a="1"/>
  <c r="F261" i="8" s="1"/>
  <c r="Y260" i="8"/>
  <c r="W260" i="8"/>
  <c r="T260" i="8"/>
  <c r="R260" i="8"/>
  <c r="N260" i="8"/>
  <c r="L260" i="8"/>
  <c r="J260" i="8"/>
  <c r="E260" i="8"/>
  <c r="F260" i="8" s="1" a="1"/>
  <c r="F260" i="8" s="1"/>
  <c r="Y259" i="8"/>
  <c r="W259" i="8"/>
  <c r="T259" i="8"/>
  <c r="R259" i="8"/>
  <c r="N259" i="8"/>
  <c r="L259" i="8"/>
  <c r="J259" i="8"/>
  <c r="G259" i="8"/>
  <c r="E259" i="8"/>
  <c r="F259" i="8" s="1" a="1"/>
  <c r="F259" i="8" s="1"/>
  <c r="Y258" i="8"/>
  <c r="W258" i="8"/>
  <c r="T258" i="8"/>
  <c r="R258" i="8"/>
  <c r="N258" i="8"/>
  <c r="L258" i="8"/>
  <c r="J258" i="8"/>
  <c r="E258" i="8"/>
  <c r="F258" i="8" s="1" a="1"/>
  <c r="F258" i="8" s="1"/>
  <c r="Y257" i="8"/>
  <c r="W257" i="8"/>
  <c r="T257" i="8"/>
  <c r="R257" i="8"/>
  <c r="N257" i="8"/>
  <c r="L257" i="8"/>
  <c r="J257" i="8"/>
  <c r="E257" i="8"/>
  <c r="F257" i="8" s="1" a="1"/>
  <c r="F257" i="8" s="1"/>
  <c r="Y256" i="8"/>
  <c r="W256" i="8"/>
  <c r="T256" i="8"/>
  <c r="R256" i="8"/>
  <c r="N256" i="8"/>
  <c r="L256" i="8"/>
  <c r="J256" i="8"/>
  <c r="E256" i="8"/>
  <c r="F256" i="8" s="1" a="1"/>
  <c r="F256" i="8" s="1"/>
  <c r="Y255" i="8"/>
  <c r="W255" i="8"/>
  <c r="T255" i="8"/>
  <c r="R255" i="8"/>
  <c r="N255" i="8"/>
  <c r="L255" i="8"/>
  <c r="J255" i="8"/>
  <c r="E255" i="8"/>
  <c r="F255" i="8" s="1" a="1"/>
  <c r="F255" i="8" s="1"/>
  <c r="Y254" i="8"/>
  <c r="W254" i="8"/>
  <c r="T254" i="8"/>
  <c r="R254" i="8"/>
  <c r="N254" i="8"/>
  <c r="L254" i="8"/>
  <c r="J254" i="8"/>
  <c r="E254" i="8"/>
  <c r="Y253" i="8"/>
  <c r="W253" i="8"/>
  <c r="T253" i="8"/>
  <c r="R253" i="8"/>
  <c r="N253" i="8"/>
  <c r="L253" i="8"/>
  <c r="J253" i="8"/>
  <c r="E253" i="8"/>
  <c r="F253" i="8" s="1" a="1"/>
  <c r="F253" i="8" s="1"/>
  <c r="Y252" i="8"/>
  <c r="W252" i="8"/>
  <c r="T252" i="8"/>
  <c r="R252" i="8"/>
  <c r="N252" i="8"/>
  <c r="L252" i="8"/>
  <c r="J252" i="8"/>
  <c r="E252" i="8"/>
  <c r="F252" i="8" s="1" a="1"/>
  <c r="F252" i="8" s="1"/>
  <c r="Y251" i="8"/>
  <c r="W251" i="8"/>
  <c r="T251" i="8"/>
  <c r="R251" i="8"/>
  <c r="N251" i="8"/>
  <c r="L251" i="8"/>
  <c r="J251" i="8"/>
  <c r="E251" i="8"/>
  <c r="F251" i="8" s="1" a="1"/>
  <c r="F251" i="8" s="1"/>
  <c r="Y250" i="8"/>
  <c r="W250" i="8"/>
  <c r="T250" i="8"/>
  <c r="R250" i="8"/>
  <c r="N250" i="8"/>
  <c r="L250" i="8"/>
  <c r="J250" i="8"/>
  <c r="G250" i="8"/>
  <c r="E250" i="8"/>
  <c r="F250" i="8" s="1" a="1"/>
  <c r="F250" i="8" s="1"/>
  <c r="Y249" i="8"/>
  <c r="W249" i="8"/>
  <c r="T249" i="8"/>
  <c r="R249" i="8"/>
  <c r="N249" i="8"/>
  <c r="L249" i="8"/>
  <c r="J249" i="8"/>
  <c r="E249" i="8"/>
  <c r="F249" i="8" s="1" a="1"/>
  <c r="F249" i="8" s="1"/>
  <c r="Y248" i="8"/>
  <c r="W248" i="8"/>
  <c r="T248" i="8"/>
  <c r="R248" i="8"/>
  <c r="N248" i="8"/>
  <c r="L248" i="8"/>
  <c r="J248" i="8"/>
  <c r="E248" i="8"/>
  <c r="F248" i="8" s="1" a="1"/>
  <c r="F248" i="8" s="1"/>
  <c r="Y247" i="8"/>
  <c r="W247" i="8"/>
  <c r="T247" i="8"/>
  <c r="R247" i="8"/>
  <c r="N247" i="8"/>
  <c r="L247" i="8"/>
  <c r="J247" i="8"/>
  <c r="E247" i="8"/>
  <c r="F247" i="8" s="1" a="1"/>
  <c r="F247" i="8" s="1"/>
  <c r="Y246" i="8"/>
  <c r="W246" i="8"/>
  <c r="T246" i="8"/>
  <c r="R246" i="8"/>
  <c r="N246" i="8"/>
  <c r="L246" i="8"/>
  <c r="J246" i="8"/>
  <c r="E246" i="8"/>
  <c r="F246" i="8" s="1" a="1"/>
  <c r="F246" i="8" s="1"/>
  <c r="Y245" i="8"/>
  <c r="W245" i="8"/>
  <c r="T245" i="8"/>
  <c r="R245" i="8"/>
  <c r="N245" i="8"/>
  <c r="L245" i="8"/>
  <c r="J245" i="8"/>
  <c r="E245" i="8"/>
  <c r="F245" i="8" s="1" a="1"/>
  <c r="F245" i="8" s="1"/>
  <c r="Y244" i="8"/>
  <c r="W244" i="8"/>
  <c r="T244" i="8"/>
  <c r="R244" i="8"/>
  <c r="N244" i="8"/>
  <c r="L244" i="8"/>
  <c r="J244" i="8"/>
  <c r="E244" i="8"/>
  <c r="F244" i="8" s="1" a="1"/>
  <c r="F244" i="8" s="1"/>
  <c r="Y243" i="8"/>
  <c r="W243" i="8"/>
  <c r="T243" i="8"/>
  <c r="R243" i="8"/>
  <c r="N243" i="8"/>
  <c r="L243" i="8"/>
  <c r="J243" i="8"/>
  <c r="G243" i="8"/>
  <c r="E243" i="8"/>
  <c r="F243" i="8" s="1" a="1"/>
  <c r="F243" i="8" s="1"/>
  <c r="Y242" i="8"/>
  <c r="W242" i="8"/>
  <c r="T242" i="8"/>
  <c r="R242" i="8"/>
  <c r="N242" i="8"/>
  <c r="L242" i="8"/>
  <c r="J242" i="8"/>
  <c r="G242" i="8"/>
  <c r="E242" i="8"/>
  <c r="F242" i="8" s="1" a="1"/>
  <c r="F242" i="8" s="1"/>
  <c r="Y241" i="8"/>
  <c r="W241" i="8"/>
  <c r="T241" i="8"/>
  <c r="R241" i="8"/>
  <c r="N241" i="8"/>
  <c r="L241" i="8"/>
  <c r="J241" i="8"/>
  <c r="E241" i="8"/>
  <c r="F241" i="8" s="1" a="1"/>
  <c r="F241" i="8" s="1"/>
  <c r="Y240" i="8"/>
  <c r="W240" i="8"/>
  <c r="T240" i="8"/>
  <c r="R240" i="8"/>
  <c r="N240" i="8"/>
  <c r="L240" i="8"/>
  <c r="J240" i="8"/>
  <c r="E240" i="8"/>
  <c r="F240" i="8" s="1" a="1"/>
  <c r="F240" i="8" s="1"/>
  <c r="Y239" i="8"/>
  <c r="W239" i="8"/>
  <c r="T239" i="8"/>
  <c r="R239" i="8"/>
  <c r="N239" i="8"/>
  <c r="L239" i="8"/>
  <c r="J239" i="8"/>
  <c r="E239" i="8"/>
  <c r="F239" i="8" s="1" a="1"/>
  <c r="F239" i="8" s="1"/>
  <c r="Y238" i="8"/>
  <c r="W238" i="8"/>
  <c r="T238" i="8"/>
  <c r="R238" i="8"/>
  <c r="N238" i="8"/>
  <c r="L238" i="8"/>
  <c r="J238" i="8"/>
  <c r="E238" i="8"/>
  <c r="Y237" i="8"/>
  <c r="W237" i="8"/>
  <c r="T237" i="8"/>
  <c r="R237" i="8"/>
  <c r="N237" i="8"/>
  <c r="L237" i="8"/>
  <c r="J237" i="8"/>
  <c r="F237" i="8"/>
  <c r="E237" i="8"/>
  <c r="F237" i="8" s="1" a="1"/>
  <c r="Y236" i="8"/>
  <c r="W236" i="8"/>
  <c r="T236" i="8"/>
  <c r="U236" i="8" s="1"/>
  <c r="R236" i="8"/>
  <c r="N236" i="8"/>
  <c r="L236" i="8"/>
  <c r="J236" i="8"/>
  <c r="E236" i="8"/>
  <c r="F236" i="8" s="1" a="1"/>
  <c r="F236" i="8" s="1"/>
  <c r="Y235" i="8"/>
  <c r="W235" i="8"/>
  <c r="T235" i="8"/>
  <c r="R235" i="8"/>
  <c r="N235" i="8"/>
  <c r="L235" i="8"/>
  <c r="J235" i="8"/>
  <c r="E235" i="8"/>
  <c r="F235" i="8" s="1" a="1"/>
  <c r="F235" i="8" s="1"/>
  <c r="Y234" i="8"/>
  <c r="W234" i="8"/>
  <c r="T234" i="8"/>
  <c r="R234" i="8"/>
  <c r="N234" i="8"/>
  <c r="L234" i="8"/>
  <c r="J234" i="8"/>
  <c r="G234" i="8"/>
  <c r="E234" i="8"/>
  <c r="F234" i="8" s="1" a="1"/>
  <c r="F234" i="8" s="1"/>
  <c r="Y233" i="8"/>
  <c r="W233" i="8"/>
  <c r="T233" i="8"/>
  <c r="R233" i="8"/>
  <c r="N233" i="8"/>
  <c r="L233" i="8"/>
  <c r="J233" i="8"/>
  <c r="E233" i="8"/>
  <c r="F233" i="8" s="1" a="1"/>
  <c r="F233" i="8" s="1"/>
  <c r="Y232" i="8"/>
  <c r="W232" i="8"/>
  <c r="T232" i="8"/>
  <c r="R232" i="8"/>
  <c r="N232" i="8"/>
  <c r="L232" i="8"/>
  <c r="J232" i="8"/>
  <c r="E232" i="8"/>
  <c r="F232" i="8" s="1" a="1"/>
  <c r="F232" i="8" s="1"/>
  <c r="Y231" i="8"/>
  <c r="W231" i="8"/>
  <c r="T231" i="8"/>
  <c r="R231" i="8"/>
  <c r="N231" i="8"/>
  <c r="L231" i="8"/>
  <c r="J231" i="8"/>
  <c r="E231" i="8"/>
  <c r="F231" i="8" s="1" a="1"/>
  <c r="F231" i="8" s="1"/>
  <c r="Y230" i="8"/>
  <c r="W230" i="8"/>
  <c r="T230" i="8"/>
  <c r="R230" i="8"/>
  <c r="N230" i="8"/>
  <c r="L230" i="8"/>
  <c r="J230" i="8"/>
  <c r="E230" i="8"/>
  <c r="F230" i="8" s="1" a="1"/>
  <c r="F230" i="8" s="1"/>
  <c r="Y229" i="8"/>
  <c r="W229" i="8"/>
  <c r="T229" i="8"/>
  <c r="R229" i="8"/>
  <c r="N229" i="8"/>
  <c r="L229" i="8"/>
  <c r="J229" i="8"/>
  <c r="E229" i="8"/>
  <c r="F229" i="8" s="1" a="1"/>
  <c r="F229" i="8" s="1"/>
  <c r="Y228" i="8"/>
  <c r="W228" i="8"/>
  <c r="T228" i="8"/>
  <c r="R228" i="8"/>
  <c r="N228" i="8"/>
  <c r="L228" i="8"/>
  <c r="J228" i="8"/>
  <c r="E228" i="8"/>
  <c r="F228" i="8" s="1" a="1"/>
  <c r="F228" i="8" s="1"/>
  <c r="Y227" i="8"/>
  <c r="W227" i="8"/>
  <c r="T227" i="8"/>
  <c r="R227" i="8"/>
  <c r="N227" i="8"/>
  <c r="L227" i="8"/>
  <c r="J227" i="8"/>
  <c r="E227" i="8"/>
  <c r="Y226" i="8"/>
  <c r="W226" i="8"/>
  <c r="T226" i="8"/>
  <c r="R226" i="8"/>
  <c r="N226" i="8"/>
  <c r="L226" i="8"/>
  <c r="J226" i="8"/>
  <c r="G226" i="8"/>
  <c r="E226" i="8"/>
  <c r="F226" i="8" s="1" a="1"/>
  <c r="F226" i="8" s="1"/>
  <c r="Y225" i="8"/>
  <c r="W225" i="8"/>
  <c r="T225" i="8"/>
  <c r="R225" i="8"/>
  <c r="N225" i="8"/>
  <c r="L225" i="8"/>
  <c r="J225" i="8"/>
  <c r="E225" i="8"/>
  <c r="F225" i="8" s="1" a="1"/>
  <c r="F225" i="8" s="1"/>
  <c r="Y224" i="8"/>
  <c r="W224" i="8"/>
  <c r="T224" i="8"/>
  <c r="R224" i="8"/>
  <c r="N224" i="8"/>
  <c r="L224" i="8"/>
  <c r="J224" i="8"/>
  <c r="E224" i="8"/>
  <c r="F224" i="8" s="1" a="1"/>
  <c r="F224" i="8" s="1"/>
  <c r="Y223" i="8"/>
  <c r="W223" i="8"/>
  <c r="T223" i="8"/>
  <c r="R223" i="8"/>
  <c r="N223" i="8"/>
  <c r="L223" i="8"/>
  <c r="J223" i="8"/>
  <c r="E223" i="8"/>
  <c r="F223" i="8" s="1" a="1"/>
  <c r="F223" i="8" s="1"/>
  <c r="Y222" i="8"/>
  <c r="W222" i="8"/>
  <c r="T222" i="8"/>
  <c r="R222" i="8"/>
  <c r="N222" i="8"/>
  <c r="L222" i="8"/>
  <c r="J222" i="8"/>
  <c r="G222" i="8"/>
  <c r="E222" i="8"/>
  <c r="F222" i="8" s="1" a="1"/>
  <c r="F222" i="8" s="1"/>
  <c r="Y221" i="8"/>
  <c r="W221" i="8"/>
  <c r="T221" i="8"/>
  <c r="R221" i="8"/>
  <c r="N221" i="8"/>
  <c r="L221" i="8"/>
  <c r="J221" i="8"/>
  <c r="E221" i="8"/>
  <c r="F221" i="8" s="1" a="1"/>
  <c r="F221" i="8" s="1"/>
  <c r="Y220" i="8"/>
  <c r="W220" i="8"/>
  <c r="T220" i="8"/>
  <c r="R220" i="8"/>
  <c r="N220" i="8"/>
  <c r="L220" i="8"/>
  <c r="J220" i="8"/>
  <c r="E220" i="8"/>
  <c r="F220" i="8" s="1" a="1"/>
  <c r="F220" i="8" s="1"/>
  <c r="Y219" i="8"/>
  <c r="W219" i="8"/>
  <c r="T219" i="8"/>
  <c r="R219" i="8"/>
  <c r="N219" i="8"/>
  <c r="L219" i="8"/>
  <c r="J219" i="8"/>
  <c r="E219" i="8"/>
  <c r="F219" i="8" s="1" a="1"/>
  <c r="F219" i="8" s="1"/>
  <c r="Y218" i="8"/>
  <c r="W218" i="8"/>
  <c r="T218" i="8"/>
  <c r="R218" i="8"/>
  <c r="N218" i="8"/>
  <c r="L218" i="8"/>
  <c r="J218" i="8"/>
  <c r="E218" i="8"/>
  <c r="F218" i="8" s="1" a="1"/>
  <c r="F218" i="8" s="1"/>
  <c r="Y217" i="8"/>
  <c r="W217" i="8"/>
  <c r="T217" i="8"/>
  <c r="R217" i="8"/>
  <c r="N217" i="8"/>
  <c r="L217" i="8"/>
  <c r="J217" i="8"/>
  <c r="G217" i="8"/>
  <c r="F217" i="8"/>
  <c r="E217" i="8"/>
  <c r="F217" i="8" s="1" a="1"/>
  <c r="Y216" i="8"/>
  <c r="W216" i="8"/>
  <c r="T216" i="8"/>
  <c r="U216" i="8" s="1"/>
  <c r="R216" i="8"/>
  <c r="N216" i="8"/>
  <c r="L216" i="8"/>
  <c r="J216" i="8"/>
  <c r="E216" i="8"/>
  <c r="F216" i="8" s="1" a="1"/>
  <c r="F216" i="8" s="1"/>
  <c r="Y215" i="8"/>
  <c r="W215" i="8"/>
  <c r="T215" i="8"/>
  <c r="R215" i="8"/>
  <c r="N215" i="8"/>
  <c r="L215" i="8"/>
  <c r="J215" i="8"/>
  <c r="E215" i="8"/>
  <c r="F215" i="8" s="1" a="1"/>
  <c r="F215" i="8" s="1"/>
  <c r="Y214" i="8"/>
  <c r="W214" i="8"/>
  <c r="T214" i="8"/>
  <c r="R214" i="8"/>
  <c r="N214" i="8"/>
  <c r="L214" i="8"/>
  <c r="J214" i="8"/>
  <c r="G214" i="8"/>
  <c r="E214" i="8"/>
  <c r="F214" i="8" s="1" a="1"/>
  <c r="F214" i="8" s="1"/>
  <c r="Y213" i="8"/>
  <c r="W213" i="8"/>
  <c r="T213" i="8"/>
  <c r="R213" i="8"/>
  <c r="N213" i="8"/>
  <c r="L213" i="8"/>
  <c r="J213" i="8"/>
  <c r="E213" i="8"/>
  <c r="F213" i="8" s="1" a="1"/>
  <c r="F213" i="8" s="1"/>
  <c r="Y212" i="8"/>
  <c r="W212" i="8"/>
  <c r="T212" i="8"/>
  <c r="R212" i="8"/>
  <c r="N212" i="8"/>
  <c r="L212" i="8"/>
  <c r="J212" i="8"/>
  <c r="E212" i="8"/>
  <c r="F212" i="8" s="1" a="1"/>
  <c r="F212" i="8" s="1"/>
  <c r="Y211" i="8"/>
  <c r="W211" i="8"/>
  <c r="T211" i="8"/>
  <c r="R211" i="8"/>
  <c r="N211" i="8"/>
  <c r="L211" i="8"/>
  <c r="J211" i="8"/>
  <c r="E211" i="8"/>
  <c r="F211" i="8" s="1" a="1"/>
  <c r="F211" i="8" s="1"/>
  <c r="Y210" i="8"/>
  <c r="W210" i="8"/>
  <c r="T210" i="8"/>
  <c r="R210" i="8"/>
  <c r="N210" i="8"/>
  <c r="L210" i="8"/>
  <c r="J210" i="8"/>
  <c r="E210" i="8"/>
  <c r="F210" i="8" s="1" a="1"/>
  <c r="F210" i="8" s="1"/>
  <c r="Y209" i="8"/>
  <c r="W209" i="8"/>
  <c r="T209" i="8"/>
  <c r="R209" i="8"/>
  <c r="N209" i="8"/>
  <c r="L209" i="8"/>
  <c r="J209" i="8"/>
  <c r="E209" i="8"/>
  <c r="Y208" i="8"/>
  <c r="W208" i="8"/>
  <c r="T208" i="8"/>
  <c r="R208" i="8"/>
  <c r="N208" i="8"/>
  <c r="L208" i="8"/>
  <c r="J208" i="8"/>
  <c r="E208" i="8"/>
  <c r="F208" i="8" s="1" a="1"/>
  <c r="F208" i="8" s="1"/>
  <c r="Y207" i="8"/>
  <c r="W207" i="8"/>
  <c r="T207" i="8"/>
  <c r="R207" i="8"/>
  <c r="N207" i="8"/>
  <c r="L207" i="8"/>
  <c r="J207" i="8"/>
  <c r="E207" i="8"/>
  <c r="F207" i="8" s="1" a="1"/>
  <c r="F207" i="8" s="1"/>
  <c r="Y206" i="8"/>
  <c r="W206" i="8"/>
  <c r="T206" i="8"/>
  <c r="R206" i="8"/>
  <c r="N206" i="8"/>
  <c r="L206" i="8"/>
  <c r="J206" i="8"/>
  <c r="E206" i="8"/>
  <c r="F206" i="8" s="1" a="1"/>
  <c r="F206" i="8" s="1"/>
  <c r="Y205" i="8"/>
  <c r="W205" i="8"/>
  <c r="T205" i="8"/>
  <c r="R205" i="8"/>
  <c r="N205" i="8"/>
  <c r="L205" i="8"/>
  <c r="J205" i="8"/>
  <c r="E205" i="8"/>
  <c r="F205" i="8" s="1" a="1"/>
  <c r="F205" i="8" s="1"/>
  <c r="Y204" i="8"/>
  <c r="W204" i="8"/>
  <c r="T204" i="8"/>
  <c r="R204" i="8"/>
  <c r="N204" i="8"/>
  <c r="L204" i="8"/>
  <c r="J204" i="8"/>
  <c r="E204" i="8"/>
  <c r="F204" i="8" s="1" a="1"/>
  <c r="F204" i="8" s="1"/>
  <c r="Y203" i="8"/>
  <c r="W203" i="8"/>
  <c r="T203" i="8"/>
  <c r="R203" i="8"/>
  <c r="N203" i="8"/>
  <c r="L203" i="8"/>
  <c r="J203" i="8"/>
  <c r="G203" i="8"/>
  <c r="E203" i="8"/>
  <c r="F203" i="8" s="1" a="1"/>
  <c r="F203" i="8" s="1"/>
  <c r="Y202" i="8"/>
  <c r="W202" i="8"/>
  <c r="T202" i="8"/>
  <c r="R202" i="8"/>
  <c r="N202" i="8"/>
  <c r="L202" i="8"/>
  <c r="J202" i="8"/>
  <c r="G202" i="8"/>
  <c r="E202" i="8"/>
  <c r="F202" i="8" s="1" a="1"/>
  <c r="F202" i="8" s="1"/>
  <c r="Y201" i="8"/>
  <c r="W201" i="8"/>
  <c r="T201" i="8"/>
  <c r="R201" i="8"/>
  <c r="N201" i="8"/>
  <c r="L201" i="8"/>
  <c r="J201" i="8"/>
  <c r="E201" i="8"/>
  <c r="F201" i="8" s="1" a="1"/>
  <c r="F201" i="8" s="1"/>
  <c r="Y200" i="8"/>
  <c r="W200" i="8"/>
  <c r="T200" i="8"/>
  <c r="R200" i="8"/>
  <c r="N200" i="8"/>
  <c r="L200" i="8"/>
  <c r="J200" i="8"/>
  <c r="E200" i="8"/>
  <c r="F200" i="8" s="1" a="1"/>
  <c r="F200" i="8" s="1"/>
  <c r="Y199" i="8"/>
  <c r="W199" i="8"/>
  <c r="T199" i="8"/>
  <c r="R199" i="8"/>
  <c r="N199" i="8"/>
  <c r="L199" i="8"/>
  <c r="J199" i="8"/>
  <c r="E199" i="8"/>
  <c r="F199" i="8" s="1" a="1"/>
  <c r="F199" i="8" s="1"/>
  <c r="Y198" i="8"/>
  <c r="W198" i="8"/>
  <c r="T198" i="8"/>
  <c r="R198" i="8"/>
  <c r="N198" i="8"/>
  <c r="L198" i="8"/>
  <c r="J198" i="8"/>
  <c r="E198" i="8"/>
  <c r="F198" i="8" s="1" a="1"/>
  <c r="F198" i="8" s="1"/>
  <c r="Y197" i="8"/>
  <c r="W197" i="8"/>
  <c r="T197" i="8"/>
  <c r="R197" i="8"/>
  <c r="N197" i="8"/>
  <c r="L197" i="8"/>
  <c r="J197" i="8"/>
  <c r="E197" i="8"/>
  <c r="F197" i="8" s="1" a="1"/>
  <c r="F197" i="8" s="1"/>
  <c r="Y196" i="8"/>
  <c r="W196" i="8"/>
  <c r="T196" i="8"/>
  <c r="R196" i="8"/>
  <c r="N196" i="8"/>
  <c r="L196" i="8"/>
  <c r="J196" i="8"/>
  <c r="E196" i="8"/>
  <c r="F196" i="8" s="1" a="1"/>
  <c r="F196" i="8" s="1"/>
  <c r="Y195" i="8"/>
  <c r="W195" i="8"/>
  <c r="T195" i="8"/>
  <c r="R195" i="8"/>
  <c r="N195" i="8"/>
  <c r="L195" i="8"/>
  <c r="J195" i="8"/>
  <c r="E195" i="8"/>
  <c r="F195" i="8" s="1" a="1"/>
  <c r="F195" i="8" s="1"/>
  <c r="Y194" i="8"/>
  <c r="W194" i="8"/>
  <c r="T194" i="8"/>
  <c r="R194" i="8"/>
  <c r="N194" i="8"/>
  <c r="L194" i="8"/>
  <c r="J194" i="8"/>
  <c r="E194" i="8"/>
  <c r="F194" i="8" s="1" a="1"/>
  <c r="F194" i="8" s="1"/>
  <c r="Y193" i="8"/>
  <c r="W193" i="8"/>
  <c r="T193" i="8"/>
  <c r="R193" i="8"/>
  <c r="N193" i="8"/>
  <c r="L193" i="8"/>
  <c r="J193" i="8"/>
  <c r="G193" i="8"/>
  <c r="F193" i="8"/>
  <c r="E193" i="8"/>
  <c r="F193" i="8" s="1" a="1"/>
  <c r="Y192" i="8"/>
  <c r="W192" i="8"/>
  <c r="T192" i="8"/>
  <c r="U192" i="8" s="1"/>
  <c r="R192" i="8"/>
  <c r="N192" i="8"/>
  <c r="L192" i="8"/>
  <c r="J192" i="8"/>
  <c r="E192" i="8"/>
  <c r="F192" i="8" s="1" a="1"/>
  <c r="F192" i="8" s="1"/>
  <c r="Y191" i="8"/>
  <c r="W191" i="8"/>
  <c r="T191" i="8"/>
  <c r="R191" i="8"/>
  <c r="N191" i="8"/>
  <c r="L191" i="8"/>
  <c r="J191" i="8"/>
  <c r="E191" i="8"/>
  <c r="F191" i="8" s="1" a="1"/>
  <c r="F191" i="8" s="1"/>
  <c r="Y190" i="8"/>
  <c r="W190" i="8"/>
  <c r="T190" i="8"/>
  <c r="R190" i="8"/>
  <c r="N190" i="8"/>
  <c r="L190" i="8"/>
  <c r="J190" i="8"/>
  <c r="E190" i="8"/>
  <c r="F190" i="8" s="1" a="1"/>
  <c r="F190" i="8" s="1"/>
  <c r="Y189" i="8"/>
  <c r="W189" i="8"/>
  <c r="T189" i="8"/>
  <c r="R189" i="8"/>
  <c r="N189" i="8"/>
  <c r="L189" i="8"/>
  <c r="J189" i="8"/>
  <c r="E189" i="8"/>
  <c r="F189" i="8" s="1" a="1"/>
  <c r="F189" i="8" s="1"/>
  <c r="Y188" i="8"/>
  <c r="W188" i="8"/>
  <c r="T188" i="8"/>
  <c r="R188" i="8"/>
  <c r="N188" i="8"/>
  <c r="L188" i="8"/>
  <c r="J188" i="8"/>
  <c r="E188" i="8"/>
  <c r="F188" i="8" s="1" a="1"/>
  <c r="F188" i="8" s="1"/>
  <c r="Y187" i="8"/>
  <c r="W187" i="8"/>
  <c r="T187" i="8"/>
  <c r="R187" i="8"/>
  <c r="N187" i="8"/>
  <c r="L187" i="8"/>
  <c r="J187" i="8"/>
  <c r="E187" i="8"/>
  <c r="F187" i="8" s="1" a="1"/>
  <c r="F187" i="8" s="1"/>
  <c r="Y186" i="8"/>
  <c r="W186" i="8"/>
  <c r="T186" i="8"/>
  <c r="R186" i="8"/>
  <c r="N186" i="8"/>
  <c r="L186" i="8"/>
  <c r="J186" i="8"/>
  <c r="E186" i="8"/>
  <c r="Y185" i="8"/>
  <c r="W185" i="8"/>
  <c r="T185" i="8"/>
  <c r="R185" i="8"/>
  <c r="N185" i="8"/>
  <c r="L185" i="8"/>
  <c r="J185" i="8"/>
  <c r="G185" i="8"/>
  <c r="E185" i="8"/>
  <c r="F185" i="8" s="1" a="1"/>
  <c r="F185" i="8" s="1"/>
  <c r="Y184" i="8"/>
  <c r="W184" i="8"/>
  <c r="T184" i="8"/>
  <c r="R184" i="8"/>
  <c r="N184" i="8"/>
  <c r="L184" i="8"/>
  <c r="J184" i="8"/>
  <c r="E184" i="8"/>
  <c r="F184" i="8" s="1" a="1"/>
  <c r="F184" i="8" s="1"/>
  <c r="Y183" i="8"/>
  <c r="W183" i="8"/>
  <c r="T183" i="8"/>
  <c r="R183" i="8"/>
  <c r="N183" i="8"/>
  <c r="L183" i="8"/>
  <c r="J183" i="8"/>
  <c r="E183" i="8"/>
  <c r="F183" i="8" s="1" a="1"/>
  <c r="F183" i="8" s="1"/>
  <c r="Y182" i="8"/>
  <c r="W182" i="8"/>
  <c r="T182" i="8"/>
  <c r="R182" i="8"/>
  <c r="N182" i="8"/>
  <c r="L182" i="8"/>
  <c r="J182" i="8"/>
  <c r="E182" i="8"/>
  <c r="F182" i="8" s="1" a="1"/>
  <c r="F182" i="8" s="1"/>
  <c r="Y181" i="8"/>
  <c r="W181" i="8"/>
  <c r="T181" i="8"/>
  <c r="R181" i="8"/>
  <c r="N181" i="8"/>
  <c r="L181" i="8"/>
  <c r="J181" i="8"/>
  <c r="E181" i="8"/>
  <c r="F181" i="8" s="1" a="1"/>
  <c r="F181" i="8" s="1"/>
  <c r="Y180" i="8"/>
  <c r="W180" i="8"/>
  <c r="T180" i="8"/>
  <c r="R180" i="8"/>
  <c r="N180" i="8"/>
  <c r="L180" i="8"/>
  <c r="J180" i="8"/>
  <c r="E180" i="8"/>
  <c r="F180" i="8" s="1" a="1"/>
  <c r="F180" i="8" s="1"/>
  <c r="Y179" i="8"/>
  <c r="W179" i="8"/>
  <c r="T179" i="8"/>
  <c r="R179" i="8"/>
  <c r="N179" i="8"/>
  <c r="L179" i="8"/>
  <c r="J179" i="8"/>
  <c r="G179" i="8"/>
  <c r="E179" i="8"/>
  <c r="F179" i="8" s="1" a="1"/>
  <c r="F179" i="8" s="1"/>
  <c r="Y178" i="8"/>
  <c r="W178" i="8"/>
  <c r="T178" i="8"/>
  <c r="R178" i="8"/>
  <c r="N178" i="8"/>
  <c r="L178" i="8"/>
  <c r="J178" i="8"/>
  <c r="E178" i="8"/>
  <c r="F178" i="8" s="1" a="1"/>
  <c r="F178" i="8" s="1"/>
  <c r="Y177" i="8"/>
  <c r="W177" i="8"/>
  <c r="T177" i="8"/>
  <c r="R177" i="8"/>
  <c r="N177" i="8"/>
  <c r="L177" i="8"/>
  <c r="J177" i="8"/>
  <c r="E177" i="8"/>
  <c r="F177" i="8" s="1" a="1"/>
  <c r="F177" i="8" s="1"/>
  <c r="Y176" i="8"/>
  <c r="W176" i="8"/>
  <c r="T176" i="8"/>
  <c r="R176" i="8"/>
  <c r="N176" i="8"/>
  <c r="L176" i="8"/>
  <c r="J176" i="8"/>
  <c r="E176" i="8"/>
  <c r="F176" i="8" s="1" a="1"/>
  <c r="F176" i="8" s="1"/>
  <c r="Y175" i="8"/>
  <c r="W175" i="8"/>
  <c r="T175" i="8"/>
  <c r="R175" i="8"/>
  <c r="N175" i="8"/>
  <c r="L175" i="8"/>
  <c r="J175" i="8"/>
  <c r="E175" i="8"/>
  <c r="F175" i="8" s="1" a="1"/>
  <c r="F175" i="8" s="1"/>
  <c r="Y174" i="8"/>
  <c r="W174" i="8"/>
  <c r="T174" i="8"/>
  <c r="R174" i="8"/>
  <c r="N174" i="8"/>
  <c r="L174" i="8"/>
  <c r="J174" i="8"/>
  <c r="E174" i="8"/>
  <c r="Y173" i="8"/>
  <c r="W173" i="8"/>
  <c r="T173" i="8"/>
  <c r="R173" i="8"/>
  <c r="N173" i="8"/>
  <c r="L173" i="8"/>
  <c r="J173" i="8"/>
  <c r="E173" i="8"/>
  <c r="F173" i="8" s="1" a="1"/>
  <c r="F173" i="8" s="1"/>
  <c r="Y172" i="8"/>
  <c r="W172" i="8"/>
  <c r="T172" i="8"/>
  <c r="R172" i="8"/>
  <c r="N172" i="8"/>
  <c r="L172" i="8"/>
  <c r="J172" i="8"/>
  <c r="E172" i="8"/>
  <c r="F172" i="8" s="1" a="1"/>
  <c r="F172" i="8" s="1"/>
  <c r="Y171" i="8"/>
  <c r="W171" i="8"/>
  <c r="T171" i="8"/>
  <c r="R171" i="8"/>
  <c r="N171" i="8"/>
  <c r="L171" i="8"/>
  <c r="J171" i="8"/>
  <c r="E171" i="8"/>
  <c r="F171" i="8" s="1" a="1"/>
  <c r="F171" i="8" s="1"/>
  <c r="Y170" i="8"/>
  <c r="W170" i="8"/>
  <c r="T170" i="8"/>
  <c r="R170" i="8"/>
  <c r="N170" i="8"/>
  <c r="L170" i="8"/>
  <c r="J170" i="8"/>
  <c r="E170" i="8"/>
  <c r="F170" i="8" s="1" a="1"/>
  <c r="F170" i="8" s="1"/>
  <c r="Y169" i="8"/>
  <c r="W169" i="8"/>
  <c r="T169" i="8"/>
  <c r="R169" i="8"/>
  <c r="N169" i="8"/>
  <c r="L169" i="8"/>
  <c r="J169" i="8"/>
  <c r="G169" i="8"/>
  <c r="E169" i="8"/>
  <c r="F169" i="8" s="1" a="1"/>
  <c r="F169" i="8" s="1"/>
  <c r="Y168" i="8"/>
  <c r="W168" i="8"/>
  <c r="T168" i="8"/>
  <c r="R168" i="8"/>
  <c r="N168" i="8"/>
  <c r="L168" i="8"/>
  <c r="J168" i="8"/>
  <c r="E168" i="8"/>
  <c r="F168" i="8" s="1" a="1"/>
  <c r="F168" i="8" s="1"/>
  <c r="Y167" i="8"/>
  <c r="W167" i="8"/>
  <c r="T167" i="8"/>
  <c r="R167" i="8"/>
  <c r="N167" i="8"/>
  <c r="L167" i="8"/>
  <c r="J167" i="8"/>
  <c r="E167" i="8"/>
  <c r="F167" i="8" s="1" a="1"/>
  <c r="F167" i="8" s="1"/>
  <c r="Y166" i="8"/>
  <c r="W166" i="8"/>
  <c r="T166" i="8"/>
  <c r="R166" i="8"/>
  <c r="N166" i="8"/>
  <c r="L166" i="8"/>
  <c r="J166" i="8"/>
  <c r="E166" i="8"/>
  <c r="Y165" i="8"/>
  <c r="W165" i="8"/>
  <c r="T165" i="8"/>
  <c r="R165" i="8"/>
  <c r="N165" i="8"/>
  <c r="L165" i="8"/>
  <c r="J165" i="8"/>
  <c r="E165" i="8"/>
  <c r="F165" i="8" s="1" a="1"/>
  <c r="F165" i="8" s="1"/>
  <c r="Y164" i="8"/>
  <c r="W164" i="8"/>
  <c r="T164" i="8"/>
  <c r="R164" i="8"/>
  <c r="N164" i="8"/>
  <c r="L164" i="8"/>
  <c r="J164" i="8"/>
  <c r="E164" i="8"/>
  <c r="Y163" i="8"/>
  <c r="W163" i="8"/>
  <c r="T163" i="8"/>
  <c r="R163" i="8"/>
  <c r="N163" i="8"/>
  <c r="L163" i="8"/>
  <c r="J163" i="8"/>
  <c r="E163" i="8"/>
  <c r="F163" i="8" s="1" a="1"/>
  <c r="F163" i="8" s="1"/>
  <c r="Y162" i="8"/>
  <c r="W162" i="8"/>
  <c r="T162" i="8"/>
  <c r="R162" i="8"/>
  <c r="N162" i="8"/>
  <c r="L162" i="8"/>
  <c r="J162" i="8"/>
  <c r="G162" i="8"/>
  <c r="E162" i="8"/>
  <c r="F162" i="8" s="1" a="1"/>
  <c r="F162" i="8" s="1"/>
  <c r="Y161" i="8"/>
  <c r="W161" i="8"/>
  <c r="T161" i="8"/>
  <c r="R161" i="8"/>
  <c r="N161" i="8"/>
  <c r="L161" i="8"/>
  <c r="J161" i="8"/>
  <c r="E161" i="8"/>
  <c r="F161" i="8" s="1" a="1"/>
  <c r="F161" i="8" s="1"/>
  <c r="Y160" i="8"/>
  <c r="W160" i="8"/>
  <c r="T160" i="8"/>
  <c r="R160" i="8"/>
  <c r="N160" i="8"/>
  <c r="L160" i="8"/>
  <c r="J160" i="8"/>
  <c r="E160" i="8"/>
  <c r="F160" i="8" s="1" a="1"/>
  <c r="F160" i="8" s="1"/>
  <c r="Y159" i="8"/>
  <c r="W159" i="8"/>
  <c r="T159" i="8"/>
  <c r="R159" i="8"/>
  <c r="N159" i="8"/>
  <c r="L159" i="8"/>
  <c r="J159" i="8"/>
  <c r="E159" i="8"/>
  <c r="Y158" i="8"/>
  <c r="W158" i="8"/>
  <c r="T158" i="8"/>
  <c r="R158" i="8"/>
  <c r="N158" i="8"/>
  <c r="L158" i="8"/>
  <c r="J158" i="8"/>
  <c r="E158" i="8"/>
  <c r="F158" i="8" s="1" a="1"/>
  <c r="F158" i="8" s="1"/>
  <c r="Y157" i="8"/>
  <c r="W157" i="8"/>
  <c r="T157" i="8"/>
  <c r="R157" i="8"/>
  <c r="N157" i="8"/>
  <c r="L157" i="8"/>
  <c r="J157" i="8"/>
  <c r="E157" i="8"/>
  <c r="Y156" i="8"/>
  <c r="W156" i="8"/>
  <c r="T156" i="8"/>
  <c r="R156" i="8"/>
  <c r="N156" i="8"/>
  <c r="L156" i="8"/>
  <c r="J156" i="8"/>
  <c r="E156" i="8"/>
  <c r="Y155" i="8"/>
  <c r="W155" i="8"/>
  <c r="T155" i="8"/>
  <c r="R155" i="8"/>
  <c r="N155" i="8"/>
  <c r="L155" i="8"/>
  <c r="J155" i="8"/>
  <c r="E155" i="8"/>
  <c r="F155" i="8" s="1" a="1"/>
  <c r="F155" i="8" s="1"/>
  <c r="Y154" i="8"/>
  <c r="W154" i="8"/>
  <c r="T154" i="8"/>
  <c r="R154" i="8"/>
  <c r="N154" i="8"/>
  <c r="L154" i="8"/>
  <c r="J154" i="8"/>
  <c r="E154" i="8"/>
  <c r="F154" i="8" s="1" a="1"/>
  <c r="F154" i="8" s="1"/>
  <c r="Y153" i="8"/>
  <c r="W153" i="8"/>
  <c r="T153" i="8"/>
  <c r="R153" i="8"/>
  <c r="N153" i="8"/>
  <c r="L153" i="8"/>
  <c r="J153" i="8"/>
  <c r="G153" i="8"/>
  <c r="E153" i="8"/>
  <c r="F153" i="8" s="1" a="1"/>
  <c r="F153" i="8" s="1"/>
  <c r="Y152" i="8"/>
  <c r="W152" i="8"/>
  <c r="T152" i="8"/>
  <c r="R152" i="8"/>
  <c r="N152" i="8"/>
  <c r="L152" i="8"/>
  <c r="J152" i="8"/>
  <c r="E152" i="8"/>
  <c r="F152" i="8" s="1" a="1"/>
  <c r="F152" i="8" s="1"/>
  <c r="Y151" i="8"/>
  <c r="W151" i="8"/>
  <c r="T151" i="8"/>
  <c r="R151" i="8"/>
  <c r="N151" i="8"/>
  <c r="L151" i="8"/>
  <c r="J151" i="8"/>
  <c r="E151" i="8"/>
  <c r="F151" i="8" s="1" a="1"/>
  <c r="F151" i="8" s="1"/>
  <c r="Y150" i="8"/>
  <c r="W150" i="8"/>
  <c r="T150" i="8"/>
  <c r="R150" i="8"/>
  <c r="N150" i="8"/>
  <c r="L150" i="8"/>
  <c r="J150" i="8"/>
  <c r="E150" i="8"/>
  <c r="F150" i="8" s="1" a="1"/>
  <c r="F150" i="8" s="1"/>
  <c r="Y149" i="8"/>
  <c r="W149" i="8"/>
  <c r="T149" i="8"/>
  <c r="R149" i="8"/>
  <c r="N149" i="8"/>
  <c r="L149" i="8"/>
  <c r="J149" i="8"/>
  <c r="E149" i="8"/>
  <c r="Y148" i="8"/>
  <c r="W148" i="8"/>
  <c r="T148" i="8"/>
  <c r="R148" i="8"/>
  <c r="N148" i="8"/>
  <c r="L148" i="8"/>
  <c r="J148" i="8"/>
  <c r="E148" i="8"/>
  <c r="Y147" i="8"/>
  <c r="W147" i="8"/>
  <c r="T147" i="8"/>
  <c r="R147" i="8"/>
  <c r="N147" i="8"/>
  <c r="L147" i="8"/>
  <c r="J147" i="8"/>
  <c r="E147" i="8"/>
  <c r="F147" i="8" s="1" a="1"/>
  <c r="F147" i="8" s="1"/>
  <c r="Y146" i="8"/>
  <c r="W146" i="8"/>
  <c r="T146" i="8"/>
  <c r="R146" i="8"/>
  <c r="N146" i="8"/>
  <c r="L146" i="8"/>
  <c r="J146" i="8"/>
  <c r="E146" i="8"/>
  <c r="F146" i="8" s="1" a="1"/>
  <c r="F146" i="8" s="1"/>
  <c r="Y145" i="8"/>
  <c r="W145" i="8"/>
  <c r="T145" i="8"/>
  <c r="R145" i="8"/>
  <c r="N145" i="8"/>
  <c r="L145" i="8"/>
  <c r="J145" i="8"/>
  <c r="G145" i="8"/>
  <c r="F145" i="8"/>
  <c r="E145" i="8"/>
  <c r="F145" i="8" s="1" a="1"/>
  <c r="Y144" i="8"/>
  <c r="W144" i="8"/>
  <c r="T144" i="8"/>
  <c r="R144" i="8"/>
  <c r="N144" i="8"/>
  <c r="L144" i="8"/>
  <c r="J144" i="8"/>
  <c r="E144" i="8"/>
  <c r="F144" i="8" s="1" a="1"/>
  <c r="F144" i="8" s="1"/>
  <c r="Y143" i="8"/>
  <c r="W143" i="8"/>
  <c r="T143" i="8"/>
  <c r="R143" i="8"/>
  <c r="N143" i="8"/>
  <c r="L143" i="8"/>
  <c r="J143" i="8"/>
  <c r="E143" i="8"/>
  <c r="F143" i="8" s="1" a="1"/>
  <c r="F143" i="8" s="1"/>
  <c r="Y142" i="8"/>
  <c r="W142" i="8"/>
  <c r="T142" i="8"/>
  <c r="R142" i="8"/>
  <c r="N142" i="8"/>
  <c r="L142" i="8"/>
  <c r="J142" i="8"/>
  <c r="E142" i="8"/>
  <c r="F142" i="8" s="1" a="1"/>
  <c r="F142" i="8" s="1"/>
  <c r="Y141" i="8"/>
  <c r="W141" i="8"/>
  <c r="T141" i="8"/>
  <c r="R141" i="8"/>
  <c r="N141" i="8"/>
  <c r="L141" i="8"/>
  <c r="J141" i="8"/>
  <c r="E141" i="8"/>
  <c r="F141" i="8" s="1" a="1"/>
  <c r="F141" i="8" s="1"/>
  <c r="Y140" i="8"/>
  <c r="W140" i="8"/>
  <c r="T140" i="8"/>
  <c r="R140" i="8"/>
  <c r="N140" i="8"/>
  <c r="L140" i="8"/>
  <c r="J140" i="8"/>
  <c r="E140" i="8"/>
  <c r="F140" i="8" s="1" a="1"/>
  <c r="F140" i="8" s="1"/>
  <c r="Y139" i="8"/>
  <c r="W139" i="8"/>
  <c r="T139" i="8"/>
  <c r="R139" i="8"/>
  <c r="N139" i="8"/>
  <c r="L139" i="8"/>
  <c r="J139" i="8"/>
  <c r="E139" i="8"/>
  <c r="F139" i="8" s="1" a="1"/>
  <c r="F139" i="8" s="1"/>
  <c r="Y138" i="8"/>
  <c r="W138" i="8"/>
  <c r="T138" i="8"/>
  <c r="R138" i="8"/>
  <c r="N138" i="8"/>
  <c r="L138" i="8"/>
  <c r="J138" i="8"/>
  <c r="E138" i="8"/>
  <c r="F138" i="8" s="1" a="1"/>
  <c r="F138" i="8" s="1"/>
  <c r="Y137" i="8"/>
  <c r="W137" i="8"/>
  <c r="T137" i="8"/>
  <c r="R137" i="8"/>
  <c r="N137" i="8"/>
  <c r="L137" i="8"/>
  <c r="J137" i="8"/>
  <c r="F137" i="8"/>
  <c r="E137" i="8"/>
  <c r="F137" i="8" s="1" a="1"/>
  <c r="Y136" i="8"/>
  <c r="W136" i="8"/>
  <c r="T136" i="8"/>
  <c r="U136" i="8" s="1"/>
  <c r="R136" i="8"/>
  <c r="N136" i="8"/>
  <c r="L136" i="8"/>
  <c r="J136" i="8"/>
  <c r="E136" i="8"/>
  <c r="F136" i="8" s="1" a="1"/>
  <c r="F136" i="8" s="1"/>
  <c r="Y135" i="8"/>
  <c r="W135" i="8"/>
  <c r="T135" i="8"/>
  <c r="R135" i="8"/>
  <c r="N135" i="8"/>
  <c r="L135" i="8"/>
  <c r="J135" i="8"/>
  <c r="E135" i="8"/>
  <c r="Y134" i="8"/>
  <c r="W134" i="8"/>
  <c r="T134" i="8"/>
  <c r="R134" i="8"/>
  <c r="N134" i="8"/>
  <c r="L134" i="8"/>
  <c r="J134" i="8"/>
  <c r="E134" i="8"/>
  <c r="F134" i="8" s="1" a="1"/>
  <c r="F134" i="8" s="1"/>
  <c r="Y133" i="8"/>
  <c r="W133" i="8"/>
  <c r="T133" i="8"/>
  <c r="R133" i="8"/>
  <c r="N133" i="8"/>
  <c r="L133" i="8"/>
  <c r="J133" i="8"/>
  <c r="E133" i="8"/>
  <c r="F133" i="8" s="1" a="1"/>
  <c r="F133" i="8" s="1"/>
  <c r="Y132" i="8"/>
  <c r="W132" i="8"/>
  <c r="T132" i="8"/>
  <c r="R132" i="8"/>
  <c r="N132" i="8"/>
  <c r="L132" i="8"/>
  <c r="J132" i="8"/>
  <c r="E132" i="8"/>
  <c r="F132" i="8" s="1" a="1"/>
  <c r="F132" i="8" s="1"/>
  <c r="Y131" i="8"/>
  <c r="W131" i="8"/>
  <c r="T131" i="8"/>
  <c r="R131" i="8"/>
  <c r="N131" i="8"/>
  <c r="L131" i="8"/>
  <c r="J131" i="8"/>
  <c r="E131" i="8"/>
  <c r="F131" i="8" s="1" a="1"/>
  <c r="F131" i="8" s="1"/>
  <c r="Y130" i="8"/>
  <c r="W130" i="8"/>
  <c r="T130" i="8"/>
  <c r="R130" i="8"/>
  <c r="N130" i="8"/>
  <c r="L130" i="8"/>
  <c r="J130" i="8"/>
  <c r="E130" i="8"/>
  <c r="F130" i="8" s="1" a="1"/>
  <c r="F130" i="8" s="1"/>
  <c r="Y129" i="8"/>
  <c r="W129" i="8"/>
  <c r="T129" i="8"/>
  <c r="R129" i="8"/>
  <c r="N129" i="8"/>
  <c r="L129" i="8"/>
  <c r="J129" i="8"/>
  <c r="E129" i="8"/>
  <c r="F129" i="8" s="1" a="1"/>
  <c r="F129" i="8" s="1"/>
  <c r="Y128" i="8"/>
  <c r="W128" i="8"/>
  <c r="T128" i="8"/>
  <c r="R128" i="8"/>
  <c r="N128" i="8"/>
  <c r="L128" i="8"/>
  <c r="J128" i="8"/>
  <c r="E128" i="8"/>
  <c r="F128" i="8" s="1" a="1"/>
  <c r="F128" i="8" s="1"/>
  <c r="Y127" i="8"/>
  <c r="W127" i="8"/>
  <c r="T127" i="8"/>
  <c r="R127" i="8"/>
  <c r="N127" i="8"/>
  <c r="L127" i="8"/>
  <c r="J127" i="8"/>
  <c r="E127" i="8"/>
  <c r="F127" i="8" s="1" a="1"/>
  <c r="F127" i="8" s="1"/>
  <c r="Y126" i="8"/>
  <c r="W126" i="8"/>
  <c r="T126" i="8"/>
  <c r="R126" i="8"/>
  <c r="N126" i="8"/>
  <c r="L126" i="8"/>
  <c r="J126" i="8"/>
  <c r="E126" i="8"/>
  <c r="F126" i="8" s="1" a="1"/>
  <c r="F126" i="8" s="1"/>
  <c r="Y125" i="8"/>
  <c r="W125" i="8"/>
  <c r="T125" i="8"/>
  <c r="R125" i="8"/>
  <c r="N125" i="8"/>
  <c r="L125" i="8"/>
  <c r="J125" i="8"/>
  <c r="F125" i="8"/>
  <c r="E125" i="8"/>
  <c r="F125" i="8" s="1" a="1"/>
  <c r="Y124" i="8"/>
  <c r="W124" i="8"/>
  <c r="T124" i="8"/>
  <c r="U124" i="8" s="1"/>
  <c r="R124" i="8"/>
  <c r="N124" i="8"/>
  <c r="L124" i="8"/>
  <c r="J124" i="8"/>
  <c r="E124" i="8"/>
  <c r="F124" i="8" s="1" a="1"/>
  <c r="F124" i="8" s="1"/>
  <c r="Y123" i="8"/>
  <c r="W123" i="8"/>
  <c r="T123" i="8"/>
  <c r="R123" i="8"/>
  <c r="N123" i="8"/>
  <c r="L123" i="8"/>
  <c r="J123" i="8"/>
  <c r="E123" i="8"/>
  <c r="F123" i="8" s="1" a="1"/>
  <c r="F123" i="8" s="1"/>
  <c r="Y122" i="8"/>
  <c r="W122" i="8"/>
  <c r="T122" i="8"/>
  <c r="R122" i="8"/>
  <c r="N122" i="8"/>
  <c r="L122" i="8"/>
  <c r="J122" i="8"/>
  <c r="E122" i="8"/>
  <c r="F122" i="8" s="1" a="1"/>
  <c r="F122" i="8" s="1"/>
  <c r="Y121" i="8"/>
  <c r="W121" i="8"/>
  <c r="T121" i="8"/>
  <c r="R121" i="8"/>
  <c r="N121" i="8"/>
  <c r="L121" i="8"/>
  <c r="J121" i="8"/>
  <c r="E121" i="8"/>
  <c r="F121" i="8" s="1" a="1"/>
  <c r="F121" i="8" s="1"/>
  <c r="Y120" i="8"/>
  <c r="W120" i="8"/>
  <c r="T120" i="8"/>
  <c r="R120" i="8"/>
  <c r="N120" i="8"/>
  <c r="L120" i="8"/>
  <c r="J120" i="8"/>
  <c r="E120" i="8"/>
  <c r="F120" i="8" s="1" a="1"/>
  <c r="F120" i="8" s="1"/>
  <c r="Y119" i="8"/>
  <c r="W119" i="8"/>
  <c r="T119" i="8"/>
  <c r="R119" i="8"/>
  <c r="N119" i="8"/>
  <c r="L119" i="8"/>
  <c r="J119" i="8"/>
  <c r="E119" i="8"/>
  <c r="F119" i="8" s="1" a="1"/>
  <c r="F119" i="8" s="1"/>
  <c r="Y118" i="8"/>
  <c r="W118" i="8"/>
  <c r="T118" i="8"/>
  <c r="R118" i="8"/>
  <c r="N118" i="8"/>
  <c r="L118" i="8"/>
  <c r="J118" i="8"/>
  <c r="E118" i="8"/>
  <c r="F118" i="8" s="1" a="1"/>
  <c r="F118" i="8" s="1"/>
  <c r="Y117" i="8"/>
  <c r="W117" i="8"/>
  <c r="T117" i="8"/>
  <c r="R117" i="8"/>
  <c r="N117" i="8"/>
  <c r="L117" i="8"/>
  <c r="J117" i="8"/>
  <c r="E117" i="8"/>
  <c r="F117" i="8" s="1" a="1"/>
  <c r="F117" i="8" s="1"/>
  <c r="Y116" i="8"/>
  <c r="W116" i="8"/>
  <c r="T116" i="8"/>
  <c r="R116" i="8"/>
  <c r="N116" i="8"/>
  <c r="L116" i="8"/>
  <c r="J116" i="8"/>
  <c r="E116" i="8"/>
  <c r="F116" i="8" s="1" a="1"/>
  <c r="F116" i="8" s="1"/>
  <c r="Y115" i="8"/>
  <c r="W115" i="8"/>
  <c r="T115" i="8"/>
  <c r="R115" i="8"/>
  <c r="N115" i="8"/>
  <c r="L115" i="8"/>
  <c r="J115" i="8"/>
  <c r="E115" i="8"/>
  <c r="F115" i="8" s="1" a="1"/>
  <c r="F115" i="8" s="1"/>
  <c r="Y114" i="8"/>
  <c r="W114" i="8"/>
  <c r="T114" i="8"/>
  <c r="R114" i="8"/>
  <c r="N114" i="8"/>
  <c r="L114" i="8"/>
  <c r="J114" i="8"/>
  <c r="E114" i="8"/>
  <c r="F114" i="8" s="1" a="1"/>
  <c r="F114" i="8" s="1"/>
  <c r="Y113" i="8"/>
  <c r="W113" i="8"/>
  <c r="T113" i="8"/>
  <c r="R113" i="8"/>
  <c r="N113" i="8"/>
  <c r="L113" i="8"/>
  <c r="J113" i="8"/>
  <c r="E113" i="8"/>
  <c r="F113" i="8" s="1" a="1"/>
  <c r="F113" i="8" s="1"/>
  <c r="Y112" i="8"/>
  <c r="W112" i="8"/>
  <c r="T112" i="8"/>
  <c r="R112" i="8"/>
  <c r="N112" i="8"/>
  <c r="L112" i="8"/>
  <c r="J112" i="8"/>
  <c r="E112" i="8"/>
  <c r="F112" i="8" s="1" a="1"/>
  <c r="F112" i="8" s="1"/>
  <c r="Y111" i="8"/>
  <c r="W111" i="8"/>
  <c r="T111" i="8"/>
  <c r="R111" i="8"/>
  <c r="N111" i="8"/>
  <c r="L111" i="8"/>
  <c r="J111" i="8"/>
  <c r="E111" i="8"/>
  <c r="F111" i="8" s="1" a="1"/>
  <c r="F111" i="8" s="1"/>
  <c r="Y110" i="8"/>
  <c r="W110" i="8"/>
  <c r="T110" i="8"/>
  <c r="R110" i="8"/>
  <c r="N110" i="8"/>
  <c r="L110" i="8"/>
  <c r="J110" i="8"/>
  <c r="G110" i="8"/>
  <c r="E110" i="8"/>
  <c r="F110" i="8" s="1" a="1"/>
  <c r="F110" i="8" s="1"/>
  <c r="Y109" i="8"/>
  <c r="W109" i="8"/>
  <c r="T109" i="8"/>
  <c r="R109" i="8"/>
  <c r="N109" i="8"/>
  <c r="L109" i="8"/>
  <c r="J109" i="8"/>
  <c r="E109" i="8"/>
  <c r="F109" i="8" s="1" a="1"/>
  <c r="F109" i="8" s="1"/>
  <c r="Y108" i="8"/>
  <c r="W108" i="8"/>
  <c r="T108" i="8"/>
  <c r="R108" i="8"/>
  <c r="N108" i="8"/>
  <c r="L108" i="8"/>
  <c r="J108" i="8"/>
  <c r="G108" i="8"/>
  <c r="E108" i="8"/>
  <c r="F108" i="8" s="1" a="1"/>
  <c r="F108" i="8" s="1"/>
  <c r="Y107" i="8"/>
  <c r="W107" i="8"/>
  <c r="T107" i="8"/>
  <c r="R107" i="8"/>
  <c r="N107" i="8"/>
  <c r="L107" i="8"/>
  <c r="J107" i="8"/>
  <c r="E107" i="8"/>
  <c r="F107" i="8" s="1" a="1"/>
  <c r="F107" i="8" s="1"/>
  <c r="Y106" i="8"/>
  <c r="W106" i="8"/>
  <c r="T106" i="8"/>
  <c r="R106" i="8"/>
  <c r="N106" i="8"/>
  <c r="L106" i="8"/>
  <c r="J106" i="8"/>
  <c r="E106" i="8"/>
  <c r="F106" i="8" s="1" a="1"/>
  <c r="F106" i="8" s="1"/>
  <c r="Y105" i="8"/>
  <c r="W105" i="8"/>
  <c r="T105" i="8"/>
  <c r="R105" i="8"/>
  <c r="N105" i="8"/>
  <c r="L105" i="8"/>
  <c r="J105" i="8"/>
  <c r="E105" i="8"/>
  <c r="F105" i="8" s="1" a="1"/>
  <c r="F105" i="8" s="1"/>
  <c r="Y104" i="8"/>
  <c r="W104" i="8"/>
  <c r="T104" i="8"/>
  <c r="R104" i="8"/>
  <c r="N104" i="8"/>
  <c r="L104" i="8"/>
  <c r="J104" i="8"/>
  <c r="E104" i="8"/>
  <c r="F104" i="8" s="1" a="1"/>
  <c r="F104" i="8" s="1"/>
  <c r="Y103" i="8"/>
  <c r="W103" i="8"/>
  <c r="T103" i="8"/>
  <c r="R103" i="8"/>
  <c r="N103" i="8"/>
  <c r="L103" i="8"/>
  <c r="J103" i="8"/>
  <c r="E103" i="8"/>
  <c r="F103" i="8" s="1" a="1"/>
  <c r="F103" i="8" s="1"/>
  <c r="Y102" i="8"/>
  <c r="W102" i="8"/>
  <c r="T102" i="8"/>
  <c r="R102" i="8"/>
  <c r="N102" i="8"/>
  <c r="L102" i="8"/>
  <c r="J102" i="8"/>
  <c r="E102" i="8"/>
  <c r="F102" i="8" s="1" a="1"/>
  <c r="F102" i="8" s="1"/>
  <c r="Y101" i="8"/>
  <c r="W101" i="8"/>
  <c r="T101" i="8"/>
  <c r="R101" i="8"/>
  <c r="N101" i="8"/>
  <c r="L101" i="8"/>
  <c r="J101" i="8"/>
  <c r="E101" i="8"/>
  <c r="F101" i="8" s="1" a="1"/>
  <c r="F101" i="8" s="1"/>
  <c r="Y100" i="8"/>
  <c r="W100" i="8"/>
  <c r="T100" i="8"/>
  <c r="R100" i="8"/>
  <c r="N100" i="8"/>
  <c r="L100" i="8"/>
  <c r="J100" i="8"/>
  <c r="E100" i="8"/>
  <c r="F100" i="8" s="1" a="1"/>
  <c r="F100" i="8" s="1"/>
  <c r="Y99" i="8"/>
  <c r="W99" i="8"/>
  <c r="T99" i="8"/>
  <c r="R99" i="8"/>
  <c r="N99" i="8"/>
  <c r="L99" i="8"/>
  <c r="J99" i="8"/>
  <c r="E99" i="8"/>
  <c r="F99" i="8" s="1" a="1"/>
  <c r="F99" i="8" s="1"/>
  <c r="Y98" i="8"/>
  <c r="W98" i="8"/>
  <c r="T98" i="8"/>
  <c r="R98" i="8"/>
  <c r="N98" i="8"/>
  <c r="L98" i="8"/>
  <c r="J98" i="8"/>
  <c r="E98" i="8"/>
  <c r="F98" i="8" s="1" a="1"/>
  <c r="F98" i="8" s="1"/>
  <c r="Y97" i="8"/>
  <c r="W97" i="8"/>
  <c r="T97" i="8"/>
  <c r="R97" i="8"/>
  <c r="N97" i="8"/>
  <c r="L97" i="8"/>
  <c r="J97" i="8"/>
  <c r="E97" i="8"/>
  <c r="F97" i="8" s="1" a="1"/>
  <c r="F97" i="8" s="1"/>
  <c r="Y96" i="8"/>
  <c r="W96" i="8"/>
  <c r="T96" i="8"/>
  <c r="R96" i="8"/>
  <c r="N96" i="8"/>
  <c r="L96" i="8"/>
  <c r="J96" i="8"/>
  <c r="E96" i="8"/>
  <c r="F96" i="8" s="1" a="1"/>
  <c r="F96" i="8" s="1"/>
  <c r="Y95" i="8"/>
  <c r="W95" i="8"/>
  <c r="T95" i="8"/>
  <c r="R95" i="8"/>
  <c r="N95" i="8"/>
  <c r="L95" i="8"/>
  <c r="J95" i="8"/>
  <c r="E95" i="8"/>
  <c r="F95" i="8" s="1" a="1"/>
  <c r="F95" i="8" s="1"/>
  <c r="Y94" i="8"/>
  <c r="W94" i="8"/>
  <c r="T94" i="8"/>
  <c r="R94" i="8"/>
  <c r="N94" i="8"/>
  <c r="L94" i="8"/>
  <c r="J94" i="8"/>
  <c r="G94" i="8"/>
  <c r="E94" i="8"/>
  <c r="F94" i="8" s="1" a="1"/>
  <c r="F94" i="8" s="1"/>
  <c r="Y93" i="8"/>
  <c r="W93" i="8"/>
  <c r="T93" i="8"/>
  <c r="R93" i="8"/>
  <c r="N93" i="8"/>
  <c r="L93" i="8"/>
  <c r="J93" i="8"/>
  <c r="E93" i="8"/>
  <c r="F93" i="8" s="1" a="1"/>
  <c r="F93" i="8" s="1"/>
  <c r="Y92" i="8"/>
  <c r="W92" i="8"/>
  <c r="T92" i="8"/>
  <c r="R92" i="8"/>
  <c r="N92" i="8"/>
  <c r="L92" i="8"/>
  <c r="J92" i="8"/>
  <c r="E92" i="8"/>
  <c r="F92" i="8" s="1" a="1"/>
  <c r="F92" i="8" s="1"/>
  <c r="Y91" i="8"/>
  <c r="W91" i="8"/>
  <c r="T91" i="8"/>
  <c r="R91" i="8"/>
  <c r="N91" i="8"/>
  <c r="L91" i="8"/>
  <c r="J91" i="8"/>
  <c r="E91" i="8"/>
  <c r="F91" i="8" s="1" a="1"/>
  <c r="F91" i="8" s="1"/>
  <c r="Y90" i="8"/>
  <c r="W90" i="8"/>
  <c r="T90" i="8"/>
  <c r="R90" i="8"/>
  <c r="N90" i="8"/>
  <c r="L90" i="8"/>
  <c r="J90" i="8"/>
  <c r="E90" i="8"/>
  <c r="F90" i="8" s="1" a="1"/>
  <c r="F90" i="8" s="1"/>
  <c r="Y89" i="8"/>
  <c r="W89" i="8"/>
  <c r="T89" i="8"/>
  <c r="R89" i="8"/>
  <c r="N89" i="8"/>
  <c r="L89" i="8"/>
  <c r="J89" i="8"/>
  <c r="E89" i="8"/>
  <c r="F89" i="8" s="1" a="1"/>
  <c r="F89" i="8" s="1"/>
  <c r="Y88" i="8"/>
  <c r="W88" i="8"/>
  <c r="T88" i="8"/>
  <c r="R88" i="8"/>
  <c r="N88" i="8"/>
  <c r="L88" i="8"/>
  <c r="J88" i="8"/>
  <c r="E88" i="8"/>
  <c r="F88" i="8" s="1" a="1"/>
  <c r="F88" i="8" s="1"/>
  <c r="Y87" i="8"/>
  <c r="W87" i="8"/>
  <c r="T87" i="8"/>
  <c r="R87" i="8"/>
  <c r="N87" i="8"/>
  <c r="L87" i="8"/>
  <c r="J87" i="8"/>
  <c r="E87" i="8"/>
  <c r="F87" i="8" s="1" a="1"/>
  <c r="F87" i="8" s="1"/>
  <c r="Y86" i="8"/>
  <c r="W86" i="8"/>
  <c r="T86" i="8"/>
  <c r="R86" i="8"/>
  <c r="N86" i="8"/>
  <c r="L86" i="8"/>
  <c r="J86" i="8"/>
  <c r="E86" i="8"/>
  <c r="F86" i="8" s="1" a="1"/>
  <c r="F86" i="8" s="1"/>
  <c r="Y85" i="8"/>
  <c r="W85" i="8"/>
  <c r="T85" i="8"/>
  <c r="R85" i="8"/>
  <c r="N85" i="8"/>
  <c r="L85" i="8"/>
  <c r="J85" i="8"/>
  <c r="E85" i="8"/>
  <c r="F85" i="8" s="1" a="1"/>
  <c r="F85" i="8" s="1"/>
  <c r="Y84" i="8"/>
  <c r="W84" i="8"/>
  <c r="T84" i="8"/>
  <c r="R84" i="8"/>
  <c r="N84" i="8"/>
  <c r="L84" i="8"/>
  <c r="J84" i="8"/>
  <c r="E84" i="8"/>
  <c r="F84" i="8" s="1" a="1"/>
  <c r="F84" i="8" s="1"/>
  <c r="Y83" i="8"/>
  <c r="W83" i="8"/>
  <c r="T83" i="8"/>
  <c r="R83" i="8"/>
  <c r="N83" i="8"/>
  <c r="L83" i="8"/>
  <c r="J83" i="8"/>
  <c r="E83" i="8"/>
  <c r="F83" i="8" s="1" a="1"/>
  <c r="F83" i="8" s="1"/>
  <c r="Y82" i="8"/>
  <c r="W82" i="8"/>
  <c r="T82" i="8"/>
  <c r="R82" i="8"/>
  <c r="N82" i="8"/>
  <c r="L82" i="8"/>
  <c r="J82" i="8"/>
  <c r="E82" i="8"/>
  <c r="F82" i="8" s="1" a="1"/>
  <c r="F82" i="8" s="1"/>
  <c r="Y81" i="8"/>
  <c r="W81" i="8"/>
  <c r="T81" i="8"/>
  <c r="R81" i="8"/>
  <c r="N81" i="8"/>
  <c r="L81" i="8"/>
  <c r="J81" i="8"/>
  <c r="E81" i="8"/>
  <c r="F81" i="8" s="1" a="1"/>
  <c r="F81" i="8" s="1"/>
  <c r="Y80" i="8"/>
  <c r="W80" i="8"/>
  <c r="T80" i="8"/>
  <c r="R80" i="8"/>
  <c r="N80" i="8"/>
  <c r="L80" i="8"/>
  <c r="J80" i="8"/>
  <c r="E80" i="8"/>
  <c r="F80" i="8" s="1" a="1"/>
  <c r="F80" i="8" s="1"/>
  <c r="Y79" i="8"/>
  <c r="W79" i="8"/>
  <c r="T79" i="8"/>
  <c r="R79" i="8"/>
  <c r="N79" i="8"/>
  <c r="L79" i="8"/>
  <c r="J79" i="8"/>
  <c r="E79" i="8"/>
  <c r="F79" i="8" s="1" a="1"/>
  <c r="F79" i="8" s="1"/>
  <c r="Y78" i="8"/>
  <c r="W78" i="8"/>
  <c r="T78" i="8"/>
  <c r="R78" i="8"/>
  <c r="N78" i="8"/>
  <c r="L78" i="8"/>
  <c r="J78" i="8"/>
  <c r="G78" i="8"/>
  <c r="E78" i="8"/>
  <c r="F78" i="8" s="1" a="1"/>
  <c r="F78" i="8" s="1"/>
  <c r="Y77" i="8"/>
  <c r="W77" i="8"/>
  <c r="T77" i="8"/>
  <c r="R77" i="8"/>
  <c r="N77" i="8"/>
  <c r="L77" i="8"/>
  <c r="J77" i="8"/>
  <c r="E77" i="8"/>
  <c r="F77" i="8" s="1" a="1"/>
  <c r="F77" i="8" s="1"/>
  <c r="Y76" i="8"/>
  <c r="W76" i="8"/>
  <c r="T76" i="8"/>
  <c r="R76" i="8"/>
  <c r="N76" i="8"/>
  <c r="L76" i="8"/>
  <c r="J76" i="8"/>
  <c r="E76" i="8"/>
  <c r="F76" i="8" s="1" a="1"/>
  <c r="F76" i="8" s="1"/>
  <c r="Y75" i="8"/>
  <c r="W75" i="8"/>
  <c r="T75" i="8"/>
  <c r="R75" i="8"/>
  <c r="N75" i="8"/>
  <c r="L75" i="8"/>
  <c r="J75" i="8"/>
  <c r="E75" i="8"/>
  <c r="F75" i="8" s="1" a="1"/>
  <c r="F75" i="8" s="1"/>
  <c r="Y74" i="8"/>
  <c r="W74" i="8"/>
  <c r="T74" i="8"/>
  <c r="R74" i="8"/>
  <c r="N74" i="8"/>
  <c r="L74" i="8"/>
  <c r="J74" i="8"/>
  <c r="E74" i="8"/>
  <c r="F74" i="8" s="1" a="1"/>
  <c r="F74" i="8" s="1"/>
  <c r="Y73" i="8"/>
  <c r="W73" i="8"/>
  <c r="T73" i="8"/>
  <c r="R73" i="8"/>
  <c r="N73" i="8"/>
  <c r="L73" i="8"/>
  <c r="J73" i="8"/>
  <c r="E73" i="8"/>
  <c r="F73" i="8" s="1" a="1"/>
  <c r="F73" i="8" s="1"/>
  <c r="Y72" i="8"/>
  <c r="W72" i="8"/>
  <c r="T72" i="8"/>
  <c r="R72" i="8"/>
  <c r="N72" i="8"/>
  <c r="L72" i="8"/>
  <c r="J72" i="8"/>
  <c r="E72" i="8"/>
  <c r="F72" i="8" s="1" a="1"/>
  <c r="F72" i="8" s="1"/>
  <c r="Y71" i="8"/>
  <c r="W71" i="8"/>
  <c r="T71" i="8"/>
  <c r="R71" i="8"/>
  <c r="N71" i="8"/>
  <c r="L71" i="8"/>
  <c r="J71" i="8"/>
  <c r="E71" i="8"/>
  <c r="F71" i="8" s="1" a="1"/>
  <c r="F71" i="8" s="1"/>
  <c r="Y70" i="8"/>
  <c r="W70" i="8"/>
  <c r="T70" i="8"/>
  <c r="R70" i="8"/>
  <c r="N70" i="8"/>
  <c r="L70" i="8"/>
  <c r="J70" i="8"/>
  <c r="E70" i="8"/>
  <c r="F70" i="8" s="1" a="1"/>
  <c r="F70" i="8" s="1"/>
  <c r="Y69" i="8"/>
  <c r="W69" i="8"/>
  <c r="T69" i="8"/>
  <c r="R69" i="8"/>
  <c r="N69" i="8"/>
  <c r="L69" i="8"/>
  <c r="J69" i="8"/>
  <c r="E69" i="8"/>
  <c r="F69" i="8" s="1" a="1"/>
  <c r="F69" i="8" s="1"/>
  <c r="Y68" i="8"/>
  <c r="W68" i="8"/>
  <c r="T68" i="8"/>
  <c r="R68" i="8"/>
  <c r="N68" i="8"/>
  <c r="L68" i="8"/>
  <c r="J68" i="8"/>
  <c r="E68" i="8"/>
  <c r="F68" i="8" s="1" a="1"/>
  <c r="F68" i="8" s="1"/>
  <c r="Y67" i="8"/>
  <c r="W67" i="8"/>
  <c r="T67" i="8"/>
  <c r="R67" i="8"/>
  <c r="N67" i="8"/>
  <c r="L67" i="8"/>
  <c r="J67" i="8"/>
  <c r="E67" i="8"/>
  <c r="F67" i="8" s="1" a="1"/>
  <c r="F67" i="8" s="1"/>
  <c r="Y66" i="8"/>
  <c r="W66" i="8"/>
  <c r="T66" i="8"/>
  <c r="R66" i="8"/>
  <c r="N66" i="8"/>
  <c r="L66" i="8"/>
  <c r="J66" i="8"/>
  <c r="E66" i="8"/>
  <c r="F66" i="8" s="1" a="1"/>
  <c r="F66" i="8" s="1"/>
  <c r="Y65" i="8"/>
  <c r="W65" i="8"/>
  <c r="T65" i="8"/>
  <c r="R65" i="8"/>
  <c r="N65" i="8"/>
  <c r="L65" i="8"/>
  <c r="J65" i="8"/>
  <c r="E65" i="8"/>
  <c r="F65" i="8" s="1" a="1"/>
  <c r="F65" i="8" s="1"/>
  <c r="Y64" i="8"/>
  <c r="W64" i="8"/>
  <c r="T64" i="8"/>
  <c r="R64" i="8"/>
  <c r="N64" i="8"/>
  <c r="L64" i="8"/>
  <c r="J64" i="8"/>
  <c r="G64" i="8"/>
  <c r="E64" i="8"/>
  <c r="F64" i="8" s="1" a="1"/>
  <c r="F64" i="8" s="1"/>
  <c r="Y63" i="8"/>
  <c r="W63" i="8"/>
  <c r="T63" i="8"/>
  <c r="R63" i="8"/>
  <c r="N63" i="8"/>
  <c r="L63" i="8"/>
  <c r="J63" i="8"/>
  <c r="E63" i="8"/>
  <c r="F63" i="8" s="1" a="1"/>
  <c r="F63" i="8" s="1"/>
  <c r="Y62" i="8"/>
  <c r="W62" i="8"/>
  <c r="T62" i="8"/>
  <c r="R62" i="8"/>
  <c r="N62" i="8"/>
  <c r="L62" i="8"/>
  <c r="J62" i="8"/>
  <c r="E62" i="8"/>
  <c r="F62" i="8" s="1" a="1"/>
  <c r="F62" i="8" s="1"/>
  <c r="Y61" i="8"/>
  <c r="W61" i="8"/>
  <c r="T61" i="8"/>
  <c r="R61" i="8"/>
  <c r="N61" i="8"/>
  <c r="L61" i="8"/>
  <c r="J61" i="8"/>
  <c r="E61" i="8"/>
  <c r="F61" i="8" s="1" a="1"/>
  <c r="F61" i="8" s="1"/>
  <c r="Y60" i="8"/>
  <c r="W60" i="8"/>
  <c r="T60" i="8"/>
  <c r="R60" i="8"/>
  <c r="N60" i="8"/>
  <c r="L60" i="8"/>
  <c r="J60" i="8"/>
  <c r="E60" i="8"/>
  <c r="F60" i="8" s="1" a="1"/>
  <c r="F60" i="8" s="1"/>
  <c r="Y59" i="8"/>
  <c r="W59" i="8"/>
  <c r="T59" i="8"/>
  <c r="R59" i="8"/>
  <c r="N59" i="8"/>
  <c r="L59" i="8"/>
  <c r="J59" i="8"/>
  <c r="E59" i="8"/>
  <c r="F59" i="8" s="1" a="1"/>
  <c r="F59" i="8" s="1"/>
  <c r="Y58" i="8"/>
  <c r="W58" i="8"/>
  <c r="T58" i="8"/>
  <c r="R58" i="8"/>
  <c r="N58" i="8"/>
  <c r="L58" i="8"/>
  <c r="J58" i="8"/>
  <c r="E58" i="8"/>
  <c r="F58" i="8" s="1" a="1"/>
  <c r="F58" i="8" s="1"/>
  <c r="Y57" i="8"/>
  <c r="W57" i="8"/>
  <c r="T57" i="8"/>
  <c r="R57" i="8"/>
  <c r="N57" i="8"/>
  <c r="L57" i="8"/>
  <c r="J57" i="8"/>
  <c r="E57" i="8"/>
  <c r="F57" i="8" s="1" a="1"/>
  <c r="F57" i="8" s="1"/>
  <c r="Y56" i="8"/>
  <c r="W56" i="8"/>
  <c r="T56" i="8"/>
  <c r="R56" i="8"/>
  <c r="N56" i="8"/>
  <c r="L56" i="8"/>
  <c r="J56" i="8"/>
  <c r="E56" i="8"/>
  <c r="F56" i="8" s="1" a="1"/>
  <c r="F56" i="8" s="1"/>
  <c r="Y55" i="8"/>
  <c r="W55" i="8"/>
  <c r="T55" i="8"/>
  <c r="R55" i="8"/>
  <c r="N55" i="8"/>
  <c r="L55" i="8"/>
  <c r="J55" i="8"/>
  <c r="E55" i="8"/>
  <c r="F55" i="8" s="1" a="1"/>
  <c r="F55" i="8" s="1"/>
  <c r="Y54" i="8"/>
  <c r="W54" i="8"/>
  <c r="T54" i="8"/>
  <c r="R54" i="8"/>
  <c r="N54" i="8"/>
  <c r="L54" i="8"/>
  <c r="J54" i="8"/>
  <c r="E54" i="8"/>
  <c r="F54" i="8" s="1" a="1"/>
  <c r="F54" i="8" s="1"/>
  <c r="Y53" i="8"/>
  <c r="W53" i="8"/>
  <c r="T53" i="8"/>
  <c r="R53" i="8"/>
  <c r="N53" i="8"/>
  <c r="L53" i="8"/>
  <c r="J53" i="8"/>
  <c r="E53" i="8"/>
  <c r="F53" i="8" s="1" a="1"/>
  <c r="F53" i="8" s="1"/>
  <c r="Y52" i="8"/>
  <c r="W52" i="8"/>
  <c r="T52" i="8"/>
  <c r="R52" i="8"/>
  <c r="N52" i="8"/>
  <c r="L52" i="8"/>
  <c r="J52" i="8"/>
  <c r="E52" i="8"/>
  <c r="F52" i="8" s="1" a="1"/>
  <c r="F52" i="8" s="1"/>
  <c r="Y51" i="8"/>
  <c r="W51" i="8"/>
  <c r="T51" i="8"/>
  <c r="R51" i="8"/>
  <c r="N51" i="8"/>
  <c r="L51" i="8"/>
  <c r="J51" i="8"/>
  <c r="E51" i="8"/>
  <c r="F51" i="8" s="1" a="1"/>
  <c r="F51" i="8" s="1"/>
  <c r="Y50" i="8"/>
  <c r="W50" i="8"/>
  <c r="T50" i="8"/>
  <c r="R50" i="8"/>
  <c r="N50" i="8"/>
  <c r="L50" i="8"/>
  <c r="J50" i="8"/>
  <c r="E50" i="8"/>
  <c r="F50" i="8" s="1" a="1"/>
  <c r="F50" i="8" s="1"/>
  <c r="Y49" i="8"/>
  <c r="W49" i="8"/>
  <c r="T49" i="8"/>
  <c r="R49" i="8"/>
  <c r="N49" i="8"/>
  <c r="L49" i="8"/>
  <c r="J49" i="8"/>
  <c r="G49" i="8"/>
  <c r="E49" i="8"/>
  <c r="F49" i="8" s="1" a="1"/>
  <c r="F49" i="8" s="1"/>
  <c r="Y48" i="8"/>
  <c r="W48" i="8"/>
  <c r="T48" i="8"/>
  <c r="R48" i="8"/>
  <c r="N48" i="8"/>
  <c r="L48" i="8"/>
  <c r="J48" i="8"/>
  <c r="E48" i="8"/>
  <c r="F48" i="8" s="1" a="1"/>
  <c r="F48" i="8" s="1"/>
  <c r="Y47" i="8"/>
  <c r="W47" i="8"/>
  <c r="T47" i="8"/>
  <c r="R47" i="8"/>
  <c r="N47" i="8"/>
  <c r="L47" i="8"/>
  <c r="J47" i="8"/>
  <c r="E47" i="8"/>
  <c r="F47" i="8" s="1" a="1"/>
  <c r="F47" i="8" s="1"/>
  <c r="Y46" i="8"/>
  <c r="W46" i="8"/>
  <c r="T46" i="8"/>
  <c r="R46" i="8"/>
  <c r="N46" i="8"/>
  <c r="L46" i="8"/>
  <c r="J46" i="8"/>
  <c r="E46" i="8"/>
  <c r="F46" i="8" s="1" a="1"/>
  <c r="F46" i="8" s="1"/>
  <c r="Y45" i="8"/>
  <c r="W45" i="8"/>
  <c r="T45" i="8"/>
  <c r="R45" i="8"/>
  <c r="N45" i="8"/>
  <c r="L45" i="8"/>
  <c r="J45" i="8"/>
  <c r="E45" i="8"/>
  <c r="F45" i="8" s="1" a="1"/>
  <c r="F45" i="8" s="1"/>
  <c r="Y44" i="8"/>
  <c r="W44" i="8"/>
  <c r="T44" i="8"/>
  <c r="R44" i="8"/>
  <c r="N44" i="8"/>
  <c r="L44" i="8"/>
  <c r="J44" i="8"/>
  <c r="E44" i="8"/>
  <c r="F44" i="8" s="1" a="1"/>
  <c r="F44" i="8" s="1"/>
  <c r="Y43" i="8"/>
  <c r="W43" i="8"/>
  <c r="T43" i="8"/>
  <c r="R43" i="8"/>
  <c r="N43" i="8"/>
  <c r="L43" i="8"/>
  <c r="J43" i="8"/>
  <c r="E43" i="8"/>
  <c r="F43" i="8" s="1" a="1"/>
  <c r="F43" i="8" s="1"/>
  <c r="Y42" i="8"/>
  <c r="W42" i="8"/>
  <c r="T42" i="8"/>
  <c r="R42" i="8"/>
  <c r="N42" i="8"/>
  <c r="L42" i="8"/>
  <c r="J42" i="8"/>
  <c r="E42" i="8"/>
  <c r="F42" i="8" s="1" a="1"/>
  <c r="F42" i="8" s="1"/>
  <c r="Y41" i="8"/>
  <c r="W41" i="8"/>
  <c r="T41" i="8"/>
  <c r="R41" i="8"/>
  <c r="N41" i="8"/>
  <c r="L41" i="8"/>
  <c r="J41" i="8"/>
  <c r="E41" i="8"/>
  <c r="F41" i="8" s="1" a="1"/>
  <c r="F41" i="8" s="1"/>
  <c r="Y40" i="8"/>
  <c r="W40" i="8"/>
  <c r="T40" i="8"/>
  <c r="R40" i="8"/>
  <c r="N40" i="8"/>
  <c r="L40" i="8"/>
  <c r="J40" i="8"/>
  <c r="E40" i="8"/>
  <c r="F40" i="8" s="1" a="1"/>
  <c r="F40" i="8" s="1"/>
  <c r="Y39" i="8"/>
  <c r="W39" i="8"/>
  <c r="T39" i="8"/>
  <c r="R39" i="8"/>
  <c r="N39" i="8"/>
  <c r="L39" i="8"/>
  <c r="J39" i="8"/>
  <c r="E39" i="8"/>
  <c r="F39" i="8" s="1" a="1"/>
  <c r="F39" i="8" s="1"/>
  <c r="Y38" i="8"/>
  <c r="W38" i="8"/>
  <c r="T38" i="8"/>
  <c r="R38" i="8"/>
  <c r="N38" i="8"/>
  <c r="L38" i="8"/>
  <c r="J38" i="8"/>
  <c r="E38" i="8"/>
  <c r="F38" i="8" s="1" a="1"/>
  <c r="F38" i="8" s="1"/>
  <c r="Y37" i="8"/>
  <c r="W37" i="8"/>
  <c r="T37" i="8"/>
  <c r="R37" i="8"/>
  <c r="N37" i="8"/>
  <c r="L37" i="8"/>
  <c r="J37" i="8"/>
  <c r="E37" i="8"/>
  <c r="F37" i="8" s="1" a="1"/>
  <c r="F37" i="8" s="1"/>
  <c r="Y36" i="8"/>
  <c r="W36" i="8"/>
  <c r="T36" i="8"/>
  <c r="R36" i="8"/>
  <c r="N36" i="8"/>
  <c r="L36" i="8"/>
  <c r="J36" i="8"/>
  <c r="E36" i="8"/>
  <c r="F36" i="8" s="1" a="1"/>
  <c r="F36" i="8" s="1"/>
  <c r="Y35" i="8"/>
  <c r="W35" i="8"/>
  <c r="T35" i="8"/>
  <c r="R35" i="8"/>
  <c r="N35" i="8"/>
  <c r="L35" i="8"/>
  <c r="J35" i="8"/>
  <c r="E35" i="8"/>
  <c r="F35" i="8" s="1" a="1"/>
  <c r="F35" i="8" s="1"/>
  <c r="Y34" i="8"/>
  <c r="W34" i="8"/>
  <c r="T34" i="8"/>
  <c r="R34" i="8"/>
  <c r="N34" i="8"/>
  <c r="L34" i="8"/>
  <c r="J34" i="8"/>
  <c r="E34" i="8"/>
  <c r="F34" i="8" s="1" a="1"/>
  <c r="F34" i="8" s="1"/>
  <c r="Y33" i="8"/>
  <c r="W33" i="8"/>
  <c r="T33" i="8"/>
  <c r="R33" i="8"/>
  <c r="N33" i="8"/>
  <c r="L33" i="8"/>
  <c r="J33" i="8"/>
  <c r="G33" i="8"/>
  <c r="E33" i="8"/>
  <c r="F33" i="8" s="1" a="1"/>
  <c r="F33" i="8" s="1"/>
  <c r="Y32" i="8"/>
  <c r="W32" i="8"/>
  <c r="T32" i="8"/>
  <c r="R32" i="8"/>
  <c r="N32" i="8"/>
  <c r="L32" i="8"/>
  <c r="J32" i="8"/>
  <c r="E32" i="8"/>
  <c r="F32" i="8" s="1" a="1"/>
  <c r="F32" i="8" s="1"/>
  <c r="Y31" i="8"/>
  <c r="W31" i="8"/>
  <c r="T31" i="8"/>
  <c r="R31" i="8"/>
  <c r="N31" i="8"/>
  <c r="L31" i="8"/>
  <c r="J31" i="8"/>
  <c r="E31" i="8"/>
  <c r="F31" i="8" s="1" a="1"/>
  <c r="F31" i="8" s="1"/>
  <c r="Y30" i="8"/>
  <c r="W30" i="8"/>
  <c r="T30" i="8"/>
  <c r="R30" i="8"/>
  <c r="N30" i="8"/>
  <c r="L30" i="8"/>
  <c r="J30" i="8"/>
  <c r="E30" i="8"/>
  <c r="F30" i="8" s="1" a="1"/>
  <c r="F30" i="8" s="1"/>
  <c r="Y29" i="8"/>
  <c r="W29" i="8"/>
  <c r="T29" i="8"/>
  <c r="R29" i="8"/>
  <c r="N29" i="8"/>
  <c r="L29" i="8"/>
  <c r="J29" i="8"/>
  <c r="E29" i="8"/>
  <c r="F29" i="8" s="1" a="1"/>
  <c r="F29" i="8" s="1"/>
  <c r="Y28" i="8"/>
  <c r="W28" i="8"/>
  <c r="T28" i="8"/>
  <c r="R28" i="8"/>
  <c r="N28" i="8"/>
  <c r="L28" i="8"/>
  <c r="J28" i="8"/>
  <c r="E28" i="8"/>
  <c r="F28" i="8" s="1" a="1"/>
  <c r="F28" i="8" s="1"/>
  <c r="Y27" i="8"/>
  <c r="W27" i="8"/>
  <c r="T27" i="8"/>
  <c r="R27" i="8"/>
  <c r="N27" i="8"/>
  <c r="L27" i="8"/>
  <c r="J27" i="8"/>
  <c r="E27" i="8"/>
  <c r="F27" i="8" s="1" a="1"/>
  <c r="F27" i="8" s="1"/>
  <c r="Y26" i="8"/>
  <c r="W26" i="8"/>
  <c r="T26" i="8"/>
  <c r="R26" i="8"/>
  <c r="N26" i="8"/>
  <c r="L26" i="8"/>
  <c r="J26" i="8"/>
  <c r="E26" i="8"/>
  <c r="F26" i="8" s="1" a="1"/>
  <c r="F26" i="8" s="1"/>
  <c r="Y25" i="8"/>
  <c r="W25" i="8"/>
  <c r="T25" i="8"/>
  <c r="R25" i="8"/>
  <c r="N25" i="8"/>
  <c r="L25" i="8"/>
  <c r="J25" i="8"/>
  <c r="E25" i="8"/>
  <c r="F25" i="8" s="1" a="1"/>
  <c r="F25" i="8" s="1"/>
  <c r="Y24" i="8"/>
  <c r="W24" i="8"/>
  <c r="T24" i="8"/>
  <c r="R24" i="8"/>
  <c r="N24" i="8"/>
  <c r="L24" i="8"/>
  <c r="J24" i="8"/>
  <c r="E24" i="8"/>
  <c r="F24" i="8" s="1" a="1"/>
  <c r="F24" i="8" s="1"/>
  <c r="Y23" i="8"/>
  <c r="W23" i="8"/>
  <c r="T23" i="8"/>
  <c r="R23" i="8"/>
  <c r="N23" i="8"/>
  <c r="L23" i="8"/>
  <c r="J23" i="8"/>
  <c r="E23" i="8"/>
  <c r="F23" i="8" s="1" a="1"/>
  <c r="F23" i="8" s="1"/>
  <c r="Y22" i="8"/>
  <c r="W22" i="8"/>
  <c r="T22" i="8"/>
  <c r="R22" i="8"/>
  <c r="N22" i="8"/>
  <c r="L22" i="8"/>
  <c r="J22" i="8"/>
  <c r="E22" i="8"/>
  <c r="F22" i="8" s="1" a="1"/>
  <c r="F22" i="8" s="1"/>
  <c r="Y21" i="8"/>
  <c r="W21" i="8"/>
  <c r="T21" i="8"/>
  <c r="R21" i="8"/>
  <c r="N21" i="8"/>
  <c r="L21" i="8"/>
  <c r="J21" i="8"/>
  <c r="E21" i="8"/>
  <c r="F21" i="8" s="1" a="1"/>
  <c r="F21" i="8" s="1"/>
  <c r="Y20" i="8"/>
  <c r="W20" i="8"/>
  <c r="T20" i="8"/>
  <c r="R20" i="8"/>
  <c r="N20" i="8"/>
  <c r="L20" i="8"/>
  <c r="J20" i="8"/>
  <c r="E20" i="8"/>
  <c r="F20" i="8" s="1" a="1"/>
  <c r="F20" i="8" s="1"/>
  <c r="Y19" i="8"/>
  <c r="W19" i="8"/>
  <c r="T19" i="8"/>
  <c r="R19" i="8"/>
  <c r="N19" i="8"/>
  <c r="L19" i="8"/>
  <c r="J19" i="8"/>
  <c r="E19" i="8"/>
  <c r="F19" i="8" s="1" a="1"/>
  <c r="F19" i="8" s="1"/>
  <c r="Y18" i="8"/>
  <c r="W18" i="8"/>
  <c r="T18" i="8"/>
  <c r="R18" i="8"/>
  <c r="N18" i="8"/>
  <c r="L18" i="8"/>
  <c r="J18" i="8"/>
  <c r="E18" i="8"/>
  <c r="F18" i="8" s="1" a="1"/>
  <c r="F18" i="8" s="1"/>
  <c r="Y17" i="8"/>
  <c r="W17" i="8"/>
  <c r="T17" i="8"/>
  <c r="R17" i="8"/>
  <c r="N17" i="8"/>
  <c r="L17" i="8"/>
  <c r="J17" i="8"/>
  <c r="G17" i="8"/>
  <c r="E17" i="8"/>
  <c r="F17" i="8" s="1" a="1"/>
  <c r="F17" i="8" s="1"/>
  <c r="Y16" i="8"/>
  <c r="W16" i="8"/>
  <c r="T16" i="8"/>
  <c r="R16" i="8"/>
  <c r="N16" i="8"/>
  <c r="L16" i="8"/>
  <c r="J16" i="8"/>
  <c r="E16" i="8"/>
  <c r="F16" i="8" s="1" a="1"/>
  <c r="F16" i="8" s="1"/>
  <c r="Y15" i="8"/>
  <c r="W15" i="8"/>
  <c r="T15" i="8"/>
  <c r="R15" i="8"/>
  <c r="N15" i="8"/>
  <c r="L15" i="8"/>
  <c r="J15" i="8"/>
  <c r="E15" i="8"/>
  <c r="F15" i="8" s="1" a="1"/>
  <c r="F15" i="8" s="1"/>
  <c r="Y14" i="8"/>
  <c r="W14" i="8"/>
  <c r="T14" i="8"/>
  <c r="R14" i="8"/>
  <c r="N14" i="8"/>
  <c r="L14" i="8"/>
  <c r="J14" i="8"/>
  <c r="E14" i="8"/>
  <c r="F14" i="8" s="1" a="1"/>
  <c r="F14" i="8" s="1"/>
  <c r="Y13" i="8"/>
  <c r="W13" i="8"/>
  <c r="T13" i="8"/>
  <c r="R13" i="8"/>
  <c r="N13" i="8"/>
  <c r="L13" i="8"/>
  <c r="J13" i="8"/>
  <c r="E13" i="8"/>
  <c r="F13" i="8" s="1" a="1"/>
  <c r="F13" i="8" s="1"/>
  <c r="Y12" i="8"/>
  <c r="W12" i="8"/>
  <c r="T12" i="8"/>
  <c r="R12" i="8"/>
  <c r="N12" i="8"/>
  <c r="L12" i="8"/>
  <c r="J12" i="8"/>
  <c r="E12" i="8"/>
  <c r="F12" i="8" s="1" a="1"/>
  <c r="F12" i="8" s="1"/>
  <c r="Y11" i="8"/>
  <c r="W11" i="8"/>
  <c r="T11" i="8"/>
  <c r="R11" i="8"/>
  <c r="N11" i="8"/>
  <c r="L11" i="8"/>
  <c r="J11" i="8"/>
  <c r="E11" i="8"/>
  <c r="F11" i="8" s="1" a="1"/>
  <c r="F11" i="8" s="1"/>
  <c r="Y10" i="8"/>
  <c r="W10" i="8"/>
  <c r="T10" i="8"/>
  <c r="R10" i="8"/>
  <c r="N10" i="8"/>
  <c r="L10" i="8"/>
  <c r="J10" i="8"/>
  <c r="E10" i="8"/>
  <c r="F10" i="8" s="1" a="1"/>
  <c r="F10" i="8" s="1"/>
  <c r="Y9" i="8"/>
  <c r="W9" i="8"/>
  <c r="T9" i="8"/>
  <c r="R9" i="8"/>
  <c r="N9" i="8"/>
  <c r="L9" i="8"/>
  <c r="J9" i="8"/>
  <c r="G9" i="8"/>
  <c r="E9" i="8"/>
  <c r="F9" i="8" s="1" a="1"/>
  <c r="F9" i="8" s="1"/>
  <c r="Y8" i="8"/>
  <c r="W8" i="8"/>
  <c r="T8" i="8"/>
  <c r="R8" i="8"/>
  <c r="N8" i="8"/>
  <c r="L8" i="8"/>
  <c r="J8" i="8"/>
  <c r="E8" i="8"/>
  <c r="F8" i="8" s="1" a="1"/>
  <c r="F8" i="8" s="1"/>
  <c r="Y7" i="8"/>
  <c r="W7" i="8"/>
  <c r="T7" i="8"/>
  <c r="R7" i="8"/>
  <c r="N7" i="8"/>
  <c r="L7" i="8"/>
  <c r="J7" i="8"/>
  <c r="E7" i="8"/>
  <c r="F7" i="8" s="1" a="1"/>
  <c r="F7" i="8" s="1"/>
  <c r="Y6" i="8"/>
  <c r="W6" i="8"/>
  <c r="T6" i="8"/>
  <c r="R6" i="8"/>
  <c r="N6" i="8"/>
  <c r="L6" i="8"/>
  <c r="J6" i="8"/>
  <c r="E6" i="8"/>
  <c r="F6" i="8" s="1" a="1"/>
  <c r="F6" i="8" s="1"/>
  <c r="Y5" i="8"/>
  <c r="W5" i="8"/>
  <c r="T5" i="8"/>
  <c r="R5" i="8"/>
  <c r="N5" i="8"/>
  <c r="L5" i="8"/>
  <c r="J5" i="8"/>
  <c r="E5" i="8"/>
  <c r="F5" i="8" s="1" a="1"/>
  <c r="F5" i="8" s="1"/>
  <c r="Y4" i="8"/>
  <c r="W4" i="8"/>
  <c r="T4" i="8"/>
  <c r="R4" i="8"/>
  <c r="N4" i="8"/>
  <c r="L4" i="8"/>
  <c r="J4" i="8"/>
  <c r="E4" i="8"/>
  <c r="F4" i="8" s="1" a="1"/>
  <c r="F4" i="8" s="1"/>
  <c r="Y3" i="8"/>
  <c r="W3" i="8"/>
  <c r="T3" i="8"/>
  <c r="R3" i="8"/>
  <c r="N3" i="8"/>
  <c r="L3" i="8"/>
  <c r="J3" i="8"/>
  <c r="E3" i="8"/>
  <c r="F3" i="8" s="1" a="1"/>
  <c r="F3" i="8" s="1"/>
  <c r="Y2" i="8"/>
  <c r="W2" i="8"/>
  <c r="T2" i="8"/>
  <c r="R2" i="8"/>
  <c r="N2" i="8"/>
  <c r="L2" i="8"/>
  <c r="J2" i="8"/>
  <c r="E2" i="8"/>
  <c r="F2" i="8" s="1" a="1"/>
  <c r="F2" i="8" s="1"/>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2" i="1"/>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1462" i="2"/>
  <c r="Z1463" i="2"/>
  <c r="Z1464" i="2"/>
  <c r="Z1465" i="2"/>
  <c r="Z1466"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D1466" i="2"/>
  <c r="H1466" i="2" s="1"/>
  <c r="D1465" i="2"/>
  <c r="H1465" i="2" s="1"/>
  <c r="D1464" i="2"/>
  <c r="D1463" i="2"/>
  <c r="H1463" i="2" s="1"/>
  <c r="D1462" i="2"/>
  <c r="H1462" i="2" s="1"/>
  <c r="D1461" i="2"/>
  <c r="H1461" i="2" s="1"/>
  <c r="D1460" i="2"/>
  <c r="D1459" i="2"/>
  <c r="H1459" i="2" s="1"/>
  <c r="D1458" i="2"/>
  <c r="H1458" i="2" s="1"/>
  <c r="D1457" i="2"/>
  <c r="H1457" i="2" s="1"/>
  <c r="D1456" i="2"/>
  <c r="D1455" i="2"/>
  <c r="H1455" i="2" s="1"/>
  <c r="D1454" i="2"/>
  <c r="H1454" i="2" s="1"/>
  <c r="D1453" i="2"/>
  <c r="H1453" i="2" s="1"/>
  <c r="D1452" i="2"/>
  <c r="D1451" i="2"/>
  <c r="H1451" i="2" s="1"/>
  <c r="D1450" i="2"/>
  <c r="H1450" i="2" s="1"/>
  <c r="D1449" i="2"/>
  <c r="H1449" i="2" s="1"/>
  <c r="D1448" i="2"/>
  <c r="D1447" i="2"/>
  <c r="H1447" i="2" s="1"/>
  <c r="D1446" i="2"/>
  <c r="D1445" i="2"/>
  <c r="H1445" i="2" s="1"/>
  <c r="D1444" i="2"/>
  <c r="D1443" i="2"/>
  <c r="H1443" i="2" s="1"/>
  <c r="D1442" i="2"/>
  <c r="D1441" i="2"/>
  <c r="H1441" i="2" s="1"/>
  <c r="D1440" i="2"/>
  <c r="D1439" i="2"/>
  <c r="H1439" i="2" s="1"/>
  <c r="D1438" i="2"/>
  <c r="D1437" i="2"/>
  <c r="H1437" i="2" s="1"/>
  <c r="D1436" i="2"/>
  <c r="D1435" i="2"/>
  <c r="H1435" i="2" s="1"/>
  <c r="D1434" i="2"/>
  <c r="D1433" i="2"/>
  <c r="H1433" i="2" s="1"/>
  <c r="D1432" i="2"/>
  <c r="D1431" i="2"/>
  <c r="H1431" i="2" s="1"/>
  <c r="D1430" i="2"/>
  <c r="D1429" i="2"/>
  <c r="H1429" i="2" s="1"/>
  <c r="D1428" i="2"/>
  <c r="D1427" i="2"/>
  <c r="H1427" i="2" s="1"/>
  <c r="D1426" i="2"/>
  <c r="D1425" i="2"/>
  <c r="H1425" i="2" s="1"/>
  <c r="D1424" i="2"/>
  <c r="H1424" i="2" s="1"/>
  <c r="D1423" i="2"/>
  <c r="H1423" i="2" s="1"/>
  <c r="D1422" i="2"/>
  <c r="D1421" i="2"/>
  <c r="H1421" i="2" s="1"/>
  <c r="D1420" i="2"/>
  <c r="H1420" i="2" s="1"/>
  <c r="D1419" i="2"/>
  <c r="H1419" i="2" s="1"/>
  <c r="D1418" i="2"/>
  <c r="D1417" i="2"/>
  <c r="D1416" i="2"/>
  <c r="G1416" i="2" s="1" a="1"/>
  <c r="G1416" i="2" s="1"/>
  <c r="D1415" i="2"/>
  <c r="H1415" i="2" s="1"/>
  <c r="D1414" i="2"/>
  <c r="D1413" i="2"/>
  <c r="H1413" i="2" s="1"/>
  <c r="D1412" i="2"/>
  <c r="G1412" i="2" s="1" a="1"/>
  <c r="G1412" i="2" s="1"/>
  <c r="D1411" i="2"/>
  <c r="H1411" i="2" s="1"/>
  <c r="D1410" i="2"/>
  <c r="G1410" i="2" s="1" a="1"/>
  <c r="G1410" i="2" s="1"/>
  <c r="D1409" i="2"/>
  <c r="D1408" i="2"/>
  <c r="G1408" i="2" s="1" a="1"/>
  <c r="G1408" i="2" s="1"/>
  <c r="D1407" i="2"/>
  <c r="H1407" i="2" s="1"/>
  <c r="D1406" i="2"/>
  <c r="D1405" i="2"/>
  <c r="H1405" i="2" s="1"/>
  <c r="D1404" i="2"/>
  <c r="G1404" i="2" s="1" a="1"/>
  <c r="G1404" i="2" s="1"/>
  <c r="D1403" i="2"/>
  <c r="H1403" i="2" s="1"/>
  <c r="D1402" i="2"/>
  <c r="G1402" i="2" s="1" a="1"/>
  <c r="G1402" i="2" s="1"/>
  <c r="D1401" i="2"/>
  <c r="D1400" i="2"/>
  <c r="G1400" i="2" s="1" a="1"/>
  <c r="G1400" i="2" s="1"/>
  <c r="D1399" i="2"/>
  <c r="H1399" i="2" s="1"/>
  <c r="D1398" i="2"/>
  <c r="D1397" i="2"/>
  <c r="H1397" i="2" s="1"/>
  <c r="D1396" i="2"/>
  <c r="G1396" i="2" s="1" a="1"/>
  <c r="G1396" i="2" s="1"/>
  <c r="D1395" i="2"/>
  <c r="H1395" i="2" s="1"/>
  <c r="D1394" i="2"/>
  <c r="G1394" i="2" s="1" a="1"/>
  <c r="G1394" i="2" s="1"/>
  <c r="D1393" i="2"/>
  <c r="D1392" i="2"/>
  <c r="G1392" i="2" s="1" a="1"/>
  <c r="G1392" i="2" s="1"/>
  <c r="D1391" i="2"/>
  <c r="H1391" i="2" s="1"/>
  <c r="D1390" i="2"/>
  <c r="D1389" i="2"/>
  <c r="H1389" i="2" s="1"/>
  <c r="D1388" i="2"/>
  <c r="G1388" i="2" s="1" a="1"/>
  <c r="G1388" i="2" s="1"/>
  <c r="D1387" i="2"/>
  <c r="H1387" i="2" s="1"/>
  <c r="D1386" i="2"/>
  <c r="G1386" i="2" s="1" a="1"/>
  <c r="G1386" i="2" s="1"/>
  <c r="D1385" i="2"/>
  <c r="D1384" i="2"/>
  <c r="G1384" i="2" s="1" a="1"/>
  <c r="G1384" i="2" s="1"/>
  <c r="D1383" i="2"/>
  <c r="H1383" i="2" s="1"/>
  <c r="D1382" i="2"/>
  <c r="D1381" i="2"/>
  <c r="H1381" i="2" s="1"/>
  <c r="D1380" i="2"/>
  <c r="G1380" i="2" s="1" a="1"/>
  <c r="G1380" i="2" s="1"/>
  <c r="D1379" i="2"/>
  <c r="H1379" i="2" s="1"/>
  <c r="D1378" i="2"/>
  <c r="G1378" i="2" s="1" a="1"/>
  <c r="G1378" i="2" s="1"/>
  <c r="D1377" i="2"/>
  <c r="D1376" i="2"/>
  <c r="G1376" i="2" s="1" a="1"/>
  <c r="G1376" i="2" s="1"/>
  <c r="D1375" i="2"/>
  <c r="H1375" i="2" s="1"/>
  <c r="D1374" i="2"/>
  <c r="D1373" i="2"/>
  <c r="H1373" i="2" s="1"/>
  <c r="D1372" i="2"/>
  <c r="G1372" i="2" s="1" a="1"/>
  <c r="G1372" i="2" s="1"/>
  <c r="D1371" i="2"/>
  <c r="H1371" i="2" s="1"/>
  <c r="D1370" i="2"/>
  <c r="G1370" i="2" s="1" a="1"/>
  <c r="G1370" i="2" s="1"/>
  <c r="D1369" i="2"/>
  <c r="D1368" i="2"/>
  <c r="G1368" i="2" s="1" a="1"/>
  <c r="G1368" i="2" s="1"/>
  <c r="D1367" i="2"/>
  <c r="H1367" i="2" s="1"/>
  <c r="D1366" i="2"/>
  <c r="D1365" i="2"/>
  <c r="H1365" i="2" s="1"/>
  <c r="D1364" i="2"/>
  <c r="G1364" i="2" s="1" a="1"/>
  <c r="G1364" i="2" s="1"/>
  <c r="D1363" i="2"/>
  <c r="H1363" i="2" s="1"/>
  <c r="D1362" i="2"/>
  <c r="G1362" i="2" s="1" a="1"/>
  <c r="G1362" i="2" s="1"/>
  <c r="D1361" i="2"/>
  <c r="G1361" i="2" s="1" a="1"/>
  <c r="G1361" i="2" s="1"/>
  <c r="D1360" i="2"/>
  <c r="G1360" i="2" s="1" a="1"/>
  <c r="G1360" i="2" s="1"/>
  <c r="D1359" i="2"/>
  <c r="H1359" i="2" s="1"/>
  <c r="D1358" i="2"/>
  <c r="D1357" i="2"/>
  <c r="H1357" i="2" s="1"/>
  <c r="D1356" i="2"/>
  <c r="G1356" i="2" s="1" a="1"/>
  <c r="G1356" i="2" s="1"/>
  <c r="D1355" i="2"/>
  <c r="H1355" i="2" s="1"/>
  <c r="D1354" i="2"/>
  <c r="G1354" i="2" s="1" a="1"/>
  <c r="G1354" i="2" s="1"/>
  <c r="D1353" i="2"/>
  <c r="G1353" i="2" s="1" a="1"/>
  <c r="G1353" i="2" s="1"/>
  <c r="D1352" i="2"/>
  <c r="G1352" i="2" s="1" a="1"/>
  <c r="G1352" i="2" s="1"/>
  <c r="D1351" i="2"/>
  <c r="H1351" i="2" s="1"/>
  <c r="D1350" i="2"/>
  <c r="D1349" i="2"/>
  <c r="G1349" i="2" s="1" a="1"/>
  <c r="G1349" i="2" s="1"/>
  <c r="D1348" i="2"/>
  <c r="G1348" i="2" s="1" a="1"/>
  <c r="G1348" i="2" s="1"/>
  <c r="D1347" i="2"/>
  <c r="G1347" i="2" s="1" a="1"/>
  <c r="G1347" i="2" s="1"/>
  <c r="D1346" i="2"/>
  <c r="G1346" i="2" s="1" a="1"/>
  <c r="G1346" i="2" s="1"/>
  <c r="D1345" i="2"/>
  <c r="G1345" i="2" s="1" a="1"/>
  <c r="G1345" i="2" s="1"/>
  <c r="D1344" i="2"/>
  <c r="G1344" i="2" s="1" a="1"/>
  <c r="G1344" i="2" s="1"/>
  <c r="D1343" i="2"/>
  <c r="G1343" i="2" s="1" a="1"/>
  <c r="G1343" i="2" s="1"/>
  <c r="D1342" i="2"/>
  <c r="G1342" i="2" s="1" a="1"/>
  <c r="G1342" i="2" s="1"/>
  <c r="D1341" i="2"/>
  <c r="G1341" i="2" s="1" a="1"/>
  <c r="G1341" i="2" s="1"/>
  <c r="D1340" i="2"/>
  <c r="G1340" i="2" s="1" a="1"/>
  <c r="G1340" i="2" s="1"/>
  <c r="D1339" i="2"/>
  <c r="G1339" i="2" s="1" a="1"/>
  <c r="G1339" i="2" s="1"/>
  <c r="D1338" i="2"/>
  <c r="G1338" i="2" s="1" a="1"/>
  <c r="G1338" i="2" s="1"/>
  <c r="D1337" i="2"/>
  <c r="G1337" i="2" s="1" a="1"/>
  <c r="G1337" i="2" s="1"/>
  <c r="D1336" i="2"/>
  <c r="G1336" i="2" s="1" a="1"/>
  <c r="G1336" i="2" s="1"/>
  <c r="D1335" i="2"/>
  <c r="G1335" i="2" s="1" a="1"/>
  <c r="G1335" i="2" s="1"/>
  <c r="D1334" i="2"/>
  <c r="G1334" i="2" s="1" a="1"/>
  <c r="G1334" i="2" s="1"/>
  <c r="D1333" i="2"/>
  <c r="G1333" i="2" s="1" a="1"/>
  <c r="G1333" i="2" s="1"/>
  <c r="D1332" i="2"/>
  <c r="G1332" i="2" s="1" a="1"/>
  <c r="G1332" i="2" s="1"/>
  <c r="D1331" i="2"/>
  <c r="G1331" i="2" s="1" a="1"/>
  <c r="G1331" i="2" s="1"/>
  <c r="D1330" i="2"/>
  <c r="G1330" i="2" s="1" a="1"/>
  <c r="G1330" i="2" s="1"/>
  <c r="D1329" i="2"/>
  <c r="G1329" i="2" s="1" a="1"/>
  <c r="G1329" i="2" s="1"/>
  <c r="D1328" i="2"/>
  <c r="G1328" i="2" s="1" a="1"/>
  <c r="G1328" i="2" s="1"/>
  <c r="D1327" i="2"/>
  <c r="G1327" i="2" s="1" a="1"/>
  <c r="G1327" i="2" s="1"/>
  <c r="D1326" i="2"/>
  <c r="G1326" i="2" s="1" a="1"/>
  <c r="G1326" i="2" s="1"/>
  <c r="D1325" i="2"/>
  <c r="G1325" i="2" s="1" a="1"/>
  <c r="G1325" i="2" s="1"/>
  <c r="D1324" i="2"/>
  <c r="G1324" i="2" s="1" a="1"/>
  <c r="G1324" i="2" s="1"/>
  <c r="D1323" i="2"/>
  <c r="G1323" i="2" s="1" a="1"/>
  <c r="G1323" i="2" s="1"/>
  <c r="D1322" i="2"/>
  <c r="G1322" i="2" s="1" a="1"/>
  <c r="G1322" i="2" s="1"/>
  <c r="D1321" i="2"/>
  <c r="G1321" i="2" s="1" a="1"/>
  <c r="G1321" i="2" s="1"/>
  <c r="D1320" i="2"/>
  <c r="G1320" i="2" s="1" a="1"/>
  <c r="G1320" i="2" s="1"/>
  <c r="D1319" i="2"/>
  <c r="G1319" i="2" s="1" a="1"/>
  <c r="G1319" i="2" s="1"/>
  <c r="D1318" i="2"/>
  <c r="G1318" i="2" s="1" a="1"/>
  <c r="G1318" i="2" s="1"/>
  <c r="D1317" i="2"/>
  <c r="G1317" i="2" s="1" a="1"/>
  <c r="G1317" i="2" s="1"/>
  <c r="D1316" i="2"/>
  <c r="G1316" i="2" s="1" a="1"/>
  <c r="G1316" i="2" s="1"/>
  <c r="D1315" i="2"/>
  <c r="G1315" i="2" s="1" a="1"/>
  <c r="G1315" i="2" s="1"/>
  <c r="D1314" i="2"/>
  <c r="G1314" i="2" s="1" a="1"/>
  <c r="G1314" i="2" s="1"/>
  <c r="D1313" i="2"/>
  <c r="G1313" i="2" s="1" a="1"/>
  <c r="G1313" i="2" s="1"/>
  <c r="D1312" i="2"/>
  <c r="G1312" i="2" s="1" a="1"/>
  <c r="G1312" i="2" s="1"/>
  <c r="D1311" i="2"/>
  <c r="G1311" i="2" s="1" a="1"/>
  <c r="G1311" i="2" s="1"/>
  <c r="D1310" i="2"/>
  <c r="G1310" i="2" s="1" a="1"/>
  <c r="G1310" i="2" s="1"/>
  <c r="D1309" i="2"/>
  <c r="G1309" i="2" s="1" a="1"/>
  <c r="G1309" i="2" s="1"/>
  <c r="D1308" i="2"/>
  <c r="G1308" i="2" s="1" a="1"/>
  <c r="G1308" i="2" s="1"/>
  <c r="D1307" i="2"/>
  <c r="G1307" i="2" s="1" a="1"/>
  <c r="G1307" i="2" s="1"/>
  <c r="D1306" i="2"/>
  <c r="G1306" i="2" s="1" a="1"/>
  <c r="G1306" i="2" s="1"/>
  <c r="D1305" i="2"/>
  <c r="G1305" i="2" s="1" a="1"/>
  <c r="G1305" i="2" s="1"/>
  <c r="D1304" i="2"/>
  <c r="G1304" i="2" s="1" a="1"/>
  <c r="G1304" i="2" s="1"/>
  <c r="D1303" i="2"/>
  <c r="G1303" i="2" s="1" a="1"/>
  <c r="G1303" i="2" s="1"/>
  <c r="D1302" i="2"/>
  <c r="G1302" i="2" s="1" a="1"/>
  <c r="G1302" i="2" s="1"/>
  <c r="D1301" i="2"/>
  <c r="G1301" i="2" s="1" a="1"/>
  <c r="G1301" i="2" s="1"/>
  <c r="D1300" i="2"/>
  <c r="G1300" i="2" s="1" a="1"/>
  <c r="G1300" i="2" s="1"/>
  <c r="D1299" i="2"/>
  <c r="G1299" i="2" s="1" a="1"/>
  <c r="G1299" i="2" s="1"/>
  <c r="D1298" i="2"/>
  <c r="G1298" i="2" s="1" a="1"/>
  <c r="G1298" i="2" s="1"/>
  <c r="D1297" i="2"/>
  <c r="G1297" i="2" s="1" a="1"/>
  <c r="G1297" i="2" s="1"/>
  <c r="D1296" i="2"/>
  <c r="D1295" i="2"/>
  <c r="G1295" i="2" s="1" a="1"/>
  <c r="G1295" i="2" s="1"/>
  <c r="D1294" i="2"/>
  <c r="G1294" i="2" s="1" a="1"/>
  <c r="G1294" i="2" s="1"/>
  <c r="D1293" i="2"/>
  <c r="G1293" i="2" s="1" a="1"/>
  <c r="G1293" i="2" s="1"/>
  <c r="D1292" i="2"/>
  <c r="G1292" i="2" s="1" a="1"/>
  <c r="G1292" i="2" s="1"/>
  <c r="D1291" i="2"/>
  <c r="D1290" i="2"/>
  <c r="G1290" i="2" s="1" a="1"/>
  <c r="G1290" i="2" s="1"/>
  <c r="D1289" i="2"/>
  <c r="G1289" i="2" s="1" a="1"/>
  <c r="G1289" i="2" s="1"/>
  <c r="D1288" i="2"/>
  <c r="D1287" i="2"/>
  <c r="G1287" i="2" s="1" a="1"/>
  <c r="G1287" i="2" s="1"/>
  <c r="D1286" i="2"/>
  <c r="G1286" i="2" s="1" a="1"/>
  <c r="G1286" i="2" s="1"/>
  <c r="D1285" i="2"/>
  <c r="G1285" i="2" s="1" a="1"/>
  <c r="G1285" i="2" s="1"/>
  <c r="D1284" i="2"/>
  <c r="G1284" i="2" s="1" a="1"/>
  <c r="G1284" i="2" s="1"/>
  <c r="D1283" i="2"/>
  <c r="D1282" i="2"/>
  <c r="G1282" i="2" s="1" a="1"/>
  <c r="G1282" i="2" s="1"/>
  <c r="D1281" i="2"/>
  <c r="G1281" i="2" s="1" a="1"/>
  <c r="G1281" i="2" s="1"/>
  <c r="D1280" i="2"/>
  <c r="D1279" i="2"/>
  <c r="G1279" i="2" s="1" a="1"/>
  <c r="G1279" i="2" s="1"/>
  <c r="D1278" i="2"/>
  <c r="G1278" i="2" s="1" a="1"/>
  <c r="G1278" i="2" s="1"/>
  <c r="D1277" i="2"/>
  <c r="G1277" i="2" s="1" a="1"/>
  <c r="G1277" i="2" s="1"/>
  <c r="D1276" i="2"/>
  <c r="D1275" i="2"/>
  <c r="G1275" i="2" s="1" a="1"/>
  <c r="G1275" i="2" s="1"/>
  <c r="D1274" i="2"/>
  <c r="G1274" i="2" s="1" a="1"/>
  <c r="G1274" i="2" s="1"/>
  <c r="D1273" i="2"/>
  <c r="G1273" i="2" s="1" a="1"/>
  <c r="G1273" i="2" s="1"/>
  <c r="D1272" i="2"/>
  <c r="D1271" i="2"/>
  <c r="G1271" i="2" s="1" a="1"/>
  <c r="G1271" i="2" s="1"/>
  <c r="D1270" i="2"/>
  <c r="G1270" i="2" s="1" a="1"/>
  <c r="G1270" i="2" s="1"/>
  <c r="D1269" i="2"/>
  <c r="D1268" i="2"/>
  <c r="G1268" i="2" s="1" a="1"/>
  <c r="G1268" i="2" s="1"/>
  <c r="D1267" i="2"/>
  <c r="G1267" i="2" s="1" a="1"/>
  <c r="G1267" i="2" s="1"/>
  <c r="D1266" i="2"/>
  <c r="G1266" i="2" s="1" a="1"/>
  <c r="G1266" i="2" s="1"/>
  <c r="D1265" i="2"/>
  <c r="G1265" i="2" s="1" a="1"/>
  <c r="G1265" i="2" s="1"/>
  <c r="D1264" i="2"/>
  <c r="D1263" i="2"/>
  <c r="G1263" i="2" s="1" a="1"/>
  <c r="G1263" i="2" s="1"/>
  <c r="D1262" i="2"/>
  <c r="G1262" i="2" s="1" a="1"/>
  <c r="G1262" i="2" s="1"/>
  <c r="D1261" i="2"/>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C9" i="1"/>
  <c r="E9" i="1" s="1"/>
  <c r="C2" i="1"/>
  <c r="E2" i="1" s="1"/>
  <c r="C3" i="1"/>
  <c r="E3" i="1" s="1"/>
  <c r="C4" i="1"/>
  <c r="E4" i="1" s="1"/>
  <c r="C5" i="1"/>
  <c r="E5" i="1" s="1"/>
  <c r="C6" i="1"/>
  <c r="E6" i="1" s="1"/>
  <c r="C7" i="1"/>
  <c r="E7" i="1" s="1"/>
  <c r="C8" i="1"/>
  <c r="E8" i="1" s="1"/>
  <c r="C10" i="1"/>
  <c r="E10" i="1" s="1"/>
  <c r="C11" i="1"/>
  <c r="E11" i="1" s="1"/>
  <c r="C12" i="1"/>
  <c r="E12" i="1" s="1"/>
  <c r="C13" i="1"/>
  <c r="E13" i="1" s="1"/>
  <c r="C14" i="1"/>
  <c r="E14" i="1" s="1"/>
  <c r="C15" i="1"/>
  <c r="E15" i="1" s="1"/>
  <c r="C16" i="1"/>
  <c r="E16" i="1" s="1"/>
  <c r="C17" i="1"/>
  <c r="E17" i="1" s="1"/>
  <c r="C18" i="1"/>
  <c r="E18" i="1" s="1"/>
  <c r="C19" i="1"/>
  <c r="C20" i="1"/>
  <c r="E20" i="1" s="1"/>
  <c r="C21" i="1"/>
  <c r="E21" i="1" s="1"/>
  <c r="C22" i="1"/>
  <c r="E22" i="1" s="1"/>
  <c r="C23" i="1"/>
  <c r="C24" i="1"/>
  <c r="E24" i="1" s="1"/>
  <c r="C25" i="1"/>
  <c r="E25" i="1" s="1"/>
  <c r="C26" i="1"/>
  <c r="E26" i="1" s="1"/>
  <c r="C27" i="1"/>
  <c r="C28" i="1"/>
  <c r="C29" i="1"/>
  <c r="E29" i="1" s="1"/>
  <c r="C30" i="1"/>
  <c r="E30" i="1" s="1"/>
  <c r="C31" i="1"/>
  <c r="E31" i="1" s="1"/>
  <c r="C32" i="1"/>
  <c r="E32" i="1" s="1"/>
  <c r="C33" i="1"/>
  <c r="C34" i="1"/>
  <c r="E34" i="1" s="1"/>
  <c r="C35" i="1"/>
  <c r="C36" i="1"/>
  <c r="E36" i="1" s="1"/>
  <c r="C37" i="1"/>
  <c r="E37" i="1" s="1"/>
  <c r="C38" i="1"/>
  <c r="E38" i="1" s="1"/>
  <c r="C39" i="1"/>
  <c r="C40" i="1"/>
  <c r="E40" i="1" s="1"/>
  <c r="C41" i="1"/>
  <c r="E41" i="1" s="1"/>
  <c r="C42" i="1"/>
  <c r="E42" i="1" s="1"/>
  <c r="C43" i="1"/>
  <c r="C44" i="1"/>
  <c r="E44" i="1" s="1"/>
  <c r="C45" i="1"/>
  <c r="E45" i="1" s="1"/>
  <c r="C46" i="1"/>
  <c r="E46" i="1" s="1"/>
  <c r="C47" i="1"/>
  <c r="C48" i="1"/>
  <c r="E48" i="1" s="1"/>
  <c r="C49" i="1"/>
  <c r="E49" i="1" s="1"/>
  <c r="C50" i="1"/>
  <c r="E50" i="1" s="1"/>
  <c r="C51" i="1"/>
  <c r="E51" i="1" s="1"/>
  <c r="C52" i="1"/>
  <c r="E52" i="1" s="1"/>
  <c r="C53" i="1"/>
  <c r="E53" i="1" s="1"/>
  <c r="C54" i="1"/>
  <c r="E54" i="1" s="1"/>
  <c r="C55" i="1"/>
  <c r="E55" i="1" s="1"/>
  <c r="C56" i="1"/>
  <c r="E56" i="1" s="1"/>
  <c r="C57" i="1"/>
  <c r="E57" i="1" s="1"/>
  <c r="C58" i="1"/>
  <c r="E58" i="1" s="1"/>
  <c r="C59" i="1"/>
  <c r="E59" i="1" s="1"/>
  <c r="C60" i="1"/>
  <c r="E60" i="1" s="1"/>
  <c r="C61" i="1"/>
  <c r="E61" i="1" s="1"/>
  <c r="C62" i="1"/>
  <c r="E62" i="1" s="1"/>
  <c r="C63" i="1"/>
  <c r="E63" i="1" s="1"/>
  <c r="C64" i="1"/>
  <c r="E64" i="1" s="1"/>
  <c r="C65" i="1"/>
  <c r="E65" i="1" s="1"/>
  <c r="C66" i="1"/>
  <c r="E66" i="1" s="1"/>
  <c r="C67" i="1"/>
  <c r="E67" i="1" s="1"/>
  <c r="C68" i="1"/>
  <c r="E68" i="1" s="1"/>
  <c r="C69" i="1"/>
  <c r="E69" i="1" s="1"/>
  <c r="C70" i="1"/>
  <c r="E70" i="1" s="1"/>
  <c r="C71" i="1"/>
  <c r="E71" i="1" s="1"/>
  <c r="C72" i="1"/>
  <c r="E72" i="1" s="1"/>
  <c r="C73" i="1"/>
  <c r="E73" i="1" s="1"/>
  <c r="C74" i="1"/>
  <c r="E74" i="1" s="1"/>
  <c r="C75" i="1"/>
  <c r="E75" i="1" s="1"/>
  <c r="C76" i="1"/>
  <c r="E76" i="1" s="1"/>
  <c r="C77" i="1"/>
  <c r="E77" i="1" s="1"/>
  <c r="C78" i="1"/>
  <c r="E78" i="1" s="1"/>
  <c r="C79" i="1"/>
  <c r="E79" i="1" s="1"/>
  <c r="C80" i="1"/>
  <c r="E80" i="1" s="1"/>
  <c r="C81" i="1"/>
  <c r="E81" i="1" s="1"/>
  <c r="C82" i="1"/>
  <c r="E82" i="1" s="1"/>
  <c r="C83" i="1"/>
  <c r="C84" i="1"/>
  <c r="E84" i="1" s="1"/>
  <c r="C85" i="1"/>
  <c r="E85" i="1" s="1"/>
  <c r="C86" i="1"/>
  <c r="E86" i="1" s="1"/>
  <c r="C87" i="1"/>
  <c r="C88" i="1"/>
  <c r="E88" i="1" s="1"/>
  <c r="C89" i="1"/>
  <c r="E89" i="1" s="1"/>
  <c r="C90" i="1"/>
  <c r="E90" i="1" s="1"/>
  <c r="C91" i="1"/>
  <c r="C92" i="1"/>
  <c r="E92" i="1" s="1"/>
  <c r="C93" i="1"/>
  <c r="E93" i="1" s="1"/>
  <c r="C94" i="1"/>
  <c r="E94" i="1" s="1"/>
  <c r="C95" i="1"/>
  <c r="C96" i="1"/>
  <c r="E96" i="1" s="1"/>
  <c r="C97" i="1"/>
  <c r="E97" i="1" s="1"/>
  <c r="C98" i="1"/>
  <c r="E98" i="1" s="1"/>
  <c r="C99" i="1"/>
  <c r="C100" i="1"/>
  <c r="E100" i="1" s="1"/>
  <c r="C101" i="1"/>
  <c r="E101" i="1" s="1"/>
  <c r="C102" i="1"/>
  <c r="E102" i="1" s="1"/>
  <c r="C103" i="1"/>
  <c r="C104" i="1"/>
  <c r="E104" i="1" s="1"/>
  <c r="C105" i="1"/>
  <c r="E105" i="1" s="1"/>
  <c r="C106" i="1"/>
  <c r="E106" i="1" s="1"/>
  <c r="C107" i="1"/>
  <c r="C108" i="1"/>
  <c r="E108" i="1" s="1"/>
  <c r="C109" i="1"/>
  <c r="E109" i="1" s="1"/>
  <c r="C110" i="1"/>
  <c r="E110" i="1" s="1"/>
  <c r="C111" i="1"/>
  <c r="C112" i="1"/>
  <c r="E112" i="1" s="1"/>
  <c r="C113" i="1"/>
  <c r="E113" i="1" s="1"/>
  <c r="C114" i="1"/>
  <c r="E114" i="1" s="1"/>
  <c r="C115" i="1"/>
  <c r="C116" i="1"/>
  <c r="E116" i="1" s="1"/>
  <c r="C117" i="1"/>
  <c r="E117" i="1" s="1"/>
  <c r="C118" i="1"/>
  <c r="E118" i="1" s="1"/>
  <c r="C119" i="1"/>
  <c r="C120" i="1"/>
  <c r="E120" i="1" s="1"/>
  <c r="C121" i="1"/>
  <c r="E121" i="1" s="1"/>
  <c r="C122" i="1"/>
  <c r="E122" i="1" s="1"/>
  <c r="C123" i="1"/>
  <c r="C124" i="1"/>
  <c r="E124" i="1" s="1"/>
  <c r="C125" i="1"/>
  <c r="E125" i="1" s="1"/>
  <c r="C126" i="1"/>
  <c r="E126" i="1" s="1"/>
  <c r="C127" i="1"/>
  <c r="C128" i="1"/>
  <c r="E128" i="1" s="1"/>
  <c r="C129" i="1"/>
  <c r="E129" i="1" s="1"/>
  <c r="C130" i="1"/>
  <c r="E130" i="1" s="1"/>
  <c r="C131" i="1"/>
  <c r="E131" i="1" s="1"/>
  <c r="C132" i="1"/>
  <c r="E132" i="1" s="1"/>
  <c r="C133" i="1"/>
  <c r="E133" i="1" s="1"/>
  <c r="C134" i="1"/>
  <c r="E134" i="1" s="1"/>
  <c r="C135" i="1"/>
  <c r="E135" i="1" s="1"/>
  <c r="C136" i="1"/>
  <c r="E136" i="1" s="1"/>
  <c r="C137" i="1"/>
  <c r="E137" i="1" s="1"/>
  <c r="C138" i="1"/>
  <c r="E138" i="1" s="1"/>
  <c r="C139" i="1"/>
  <c r="E139" i="1" s="1"/>
  <c r="C140" i="1"/>
  <c r="E140" i="1" s="1"/>
  <c r="C141" i="1"/>
  <c r="E141" i="1" s="1"/>
  <c r="C142" i="1"/>
  <c r="E142" i="1" s="1"/>
  <c r="C143" i="1"/>
  <c r="E143" i="1" s="1"/>
  <c r="C144" i="1"/>
  <c r="E144" i="1" s="1"/>
  <c r="C145" i="1"/>
  <c r="E145" i="1" s="1"/>
  <c r="C146" i="1"/>
  <c r="E146" i="1" s="1"/>
  <c r="C147" i="1"/>
  <c r="E147" i="1" s="1"/>
  <c r="C148" i="1"/>
  <c r="E148" i="1" s="1"/>
  <c r="C149" i="1"/>
  <c r="E149" i="1" s="1"/>
  <c r="C150" i="1"/>
  <c r="E150" i="1" s="1"/>
  <c r="C151" i="1"/>
  <c r="E151" i="1" s="1"/>
  <c r="C152" i="1"/>
  <c r="E152" i="1" s="1"/>
  <c r="C153" i="1"/>
  <c r="E153" i="1" s="1"/>
  <c r="C154" i="1"/>
  <c r="E154" i="1" s="1"/>
  <c r="C155" i="1"/>
  <c r="E155" i="1" s="1"/>
  <c r="C156" i="1"/>
  <c r="E156" i="1" s="1"/>
  <c r="C157" i="1"/>
  <c r="E157" i="1" s="1"/>
  <c r="C158" i="1"/>
  <c r="E158" i="1" s="1"/>
  <c r="C159" i="1"/>
  <c r="E159" i="1" s="1"/>
  <c r="C160" i="1"/>
  <c r="E160" i="1" s="1"/>
  <c r="C161" i="1"/>
  <c r="E161" i="1" s="1"/>
  <c r="C162" i="1"/>
  <c r="E162" i="1" s="1"/>
  <c r="C163" i="1"/>
  <c r="E163" i="1" s="1"/>
  <c r="C164" i="1"/>
  <c r="E164" i="1" s="1"/>
  <c r="C165" i="1"/>
  <c r="E165" i="1" s="1"/>
  <c r="C166" i="1"/>
  <c r="E166" i="1" s="1"/>
  <c r="C167" i="1"/>
  <c r="E167" i="1" s="1"/>
  <c r="C168" i="1"/>
  <c r="E168" i="1" s="1"/>
  <c r="C169" i="1"/>
  <c r="E169" i="1" s="1"/>
  <c r="C170" i="1"/>
  <c r="E170" i="1" s="1"/>
  <c r="C171" i="1"/>
  <c r="E171" i="1" s="1"/>
  <c r="C172" i="1"/>
  <c r="E172" i="1" s="1"/>
  <c r="C173" i="1"/>
  <c r="E173" i="1" s="1"/>
  <c r="C174" i="1"/>
  <c r="E174" i="1" s="1"/>
  <c r="C175" i="1"/>
  <c r="E175" i="1" s="1"/>
  <c r="C176" i="1"/>
  <c r="E176" i="1" s="1"/>
  <c r="C177" i="1"/>
  <c r="E177" i="1" s="1"/>
  <c r="C178" i="1"/>
  <c r="E178" i="1" s="1"/>
  <c r="C179" i="1"/>
  <c r="E179" i="1" s="1"/>
  <c r="C180" i="1"/>
  <c r="E180" i="1" s="1"/>
  <c r="C181" i="1"/>
  <c r="E181" i="1" s="1"/>
  <c r="C182" i="1"/>
  <c r="E182" i="1" s="1"/>
  <c r="C183" i="1"/>
  <c r="E183" i="1" s="1"/>
  <c r="C184" i="1"/>
  <c r="E184" i="1" s="1"/>
  <c r="C185" i="1"/>
  <c r="E185" i="1" s="1"/>
  <c r="C186" i="1"/>
  <c r="C187" i="1"/>
  <c r="E187" i="1" s="1"/>
  <c r="C188" i="1"/>
  <c r="E188" i="1" s="1"/>
  <c r="C189" i="1"/>
  <c r="E189" i="1" s="1"/>
  <c r="C190" i="1"/>
  <c r="E190" i="1" s="1"/>
  <c r="C191" i="1"/>
  <c r="E191" i="1" s="1"/>
  <c r="C192" i="1"/>
  <c r="E192" i="1" s="1"/>
  <c r="C193" i="1"/>
  <c r="E193" i="1" s="1"/>
  <c r="C194" i="1"/>
  <c r="E194" i="1" s="1"/>
  <c r="C195" i="1"/>
  <c r="E195" i="1" s="1"/>
  <c r="C196" i="1"/>
  <c r="E196" i="1" s="1"/>
  <c r="C197" i="1"/>
  <c r="E197" i="1" s="1"/>
  <c r="C198" i="1"/>
  <c r="E198" i="1" s="1"/>
  <c r="C199" i="1"/>
  <c r="E199" i="1" s="1"/>
  <c r="C200" i="1"/>
  <c r="E200" i="1" s="1"/>
  <c r="C201" i="1"/>
  <c r="E201" i="1" s="1"/>
  <c r="C202" i="1"/>
  <c r="E202" i="1" s="1"/>
  <c r="C203" i="1"/>
  <c r="E203" i="1" s="1"/>
  <c r="C204" i="1"/>
  <c r="E204" i="1" s="1"/>
  <c r="C205" i="1"/>
  <c r="E205" i="1" s="1"/>
  <c r="C206" i="1"/>
  <c r="E206" i="1" s="1"/>
  <c r="C207" i="1"/>
  <c r="E207" i="1" s="1"/>
  <c r="C208" i="1"/>
  <c r="E208" i="1" s="1"/>
  <c r="C209" i="1"/>
  <c r="E209" i="1" s="1"/>
  <c r="C210" i="1"/>
  <c r="C211" i="1"/>
  <c r="E211" i="1" s="1"/>
  <c r="C212" i="1"/>
  <c r="E212" i="1" s="1"/>
  <c r="C213" i="1"/>
  <c r="E213" i="1" s="1"/>
  <c r="C214" i="1"/>
  <c r="E214" i="1" s="1"/>
  <c r="C215" i="1"/>
  <c r="E215" i="1" s="1"/>
  <c r="C216" i="1"/>
  <c r="E216" i="1" s="1"/>
  <c r="C217" i="1"/>
  <c r="E217" i="1" s="1"/>
  <c r="C218" i="1"/>
  <c r="E218" i="1" s="1"/>
  <c r="C219" i="1"/>
  <c r="E219" i="1" s="1"/>
  <c r="C220" i="1"/>
  <c r="C221" i="1"/>
  <c r="E221" i="1" s="1"/>
  <c r="C222" i="1"/>
  <c r="E222" i="1" s="1"/>
  <c r="C223" i="1"/>
  <c r="E223" i="1" s="1"/>
  <c r="C224" i="1"/>
  <c r="E224" i="1" s="1"/>
  <c r="C225" i="1"/>
  <c r="E225" i="1" s="1"/>
  <c r="C226" i="1"/>
  <c r="E226" i="1" s="1"/>
  <c r="C227" i="1"/>
  <c r="E227" i="1" s="1"/>
  <c r="C228" i="1"/>
  <c r="E228" i="1" s="1"/>
  <c r="C229" i="1"/>
  <c r="E229" i="1" s="1"/>
  <c r="C230" i="1"/>
  <c r="E230" i="1" s="1"/>
  <c r="C231" i="1"/>
  <c r="E231" i="1" s="1"/>
  <c r="C232" i="1"/>
  <c r="E232" i="1" s="1"/>
  <c r="C233" i="1"/>
  <c r="E233" i="1" s="1"/>
  <c r="C234" i="1"/>
  <c r="E234" i="1" s="1"/>
  <c r="C235" i="1"/>
  <c r="E235" i="1" s="1"/>
  <c r="C236" i="1"/>
  <c r="E236" i="1" s="1"/>
  <c r="C237" i="1"/>
  <c r="E237" i="1" s="1"/>
  <c r="C238" i="1"/>
  <c r="E238" i="1" s="1"/>
  <c r="C239" i="1"/>
  <c r="E239" i="1" s="1"/>
  <c r="C240" i="1"/>
  <c r="E240" i="1" s="1"/>
  <c r="C241" i="1"/>
  <c r="E241" i="1" s="1"/>
  <c r="C242" i="1"/>
  <c r="E242" i="1" s="1"/>
  <c r="C243" i="1"/>
  <c r="E243" i="1" s="1"/>
  <c r="C244" i="1"/>
  <c r="E244" i="1" s="1"/>
  <c r="C245" i="1"/>
  <c r="E245" i="1" s="1"/>
  <c r="C246" i="1"/>
  <c r="E246" i="1" s="1"/>
  <c r="C247" i="1"/>
  <c r="E247" i="1" s="1"/>
  <c r="C248" i="1"/>
  <c r="E248" i="1" s="1"/>
  <c r="C249" i="1"/>
  <c r="E249" i="1" s="1"/>
  <c r="C250" i="1"/>
  <c r="E250" i="1" s="1"/>
  <c r="C251" i="1"/>
  <c r="E251" i="1" s="1"/>
  <c r="C252" i="1"/>
  <c r="E252" i="1" s="1"/>
  <c r="C253" i="1"/>
  <c r="E253" i="1" s="1"/>
  <c r="C254" i="1"/>
  <c r="E254" i="1" s="1"/>
  <c r="C255" i="1"/>
  <c r="E255" i="1" s="1"/>
  <c r="C256" i="1"/>
  <c r="E256" i="1" s="1"/>
  <c r="C257" i="1"/>
  <c r="E257" i="1" s="1"/>
  <c r="C258" i="1"/>
  <c r="E258" i="1" s="1"/>
  <c r="C259" i="1"/>
  <c r="E259" i="1" s="1"/>
  <c r="C260" i="1"/>
  <c r="E260" i="1" s="1"/>
  <c r="C261" i="1"/>
  <c r="E261" i="1" s="1"/>
  <c r="C262" i="1"/>
  <c r="E262" i="1" s="1"/>
  <c r="C263" i="1"/>
  <c r="E263" i="1" s="1"/>
  <c r="C264" i="1"/>
  <c r="E264" i="1" s="1"/>
  <c r="C265" i="1"/>
  <c r="E265" i="1" s="1"/>
  <c r="C266" i="1"/>
  <c r="E266" i="1" s="1"/>
  <c r="C267" i="1"/>
  <c r="E267" i="1" s="1"/>
  <c r="C268" i="1"/>
  <c r="E268" i="1" s="1"/>
  <c r="C269" i="1"/>
  <c r="E269" i="1" s="1"/>
  <c r="C270" i="1"/>
  <c r="E270" i="1" s="1"/>
  <c r="C271" i="1"/>
  <c r="E271" i="1" s="1"/>
  <c r="C272" i="1"/>
  <c r="E272" i="1" s="1"/>
  <c r="C273" i="1"/>
  <c r="E273" i="1" s="1"/>
  <c r="C274" i="1"/>
  <c r="C275" i="1"/>
  <c r="E275" i="1" s="1"/>
  <c r="C276" i="1"/>
  <c r="E276" i="1" s="1"/>
  <c r="C277" i="1"/>
  <c r="E277" i="1" s="1"/>
  <c r="C278" i="1"/>
  <c r="E278" i="1" s="1"/>
  <c r="C279" i="1"/>
  <c r="E279" i="1" s="1"/>
  <c r="C280" i="1"/>
  <c r="E280" i="1" s="1"/>
  <c r="C281" i="1"/>
  <c r="E281" i="1" s="1"/>
  <c r="C282" i="1"/>
  <c r="E282" i="1" s="1"/>
  <c r="C283" i="1"/>
  <c r="E283" i="1" s="1"/>
  <c r="C284" i="1"/>
  <c r="E284" i="1" s="1"/>
  <c r="C285" i="1"/>
  <c r="E285" i="1" s="1"/>
  <c r="C286" i="1"/>
  <c r="E286" i="1" s="1"/>
  <c r="C287" i="1"/>
  <c r="E287" i="1" s="1"/>
  <c r="C288" i="1"/>
  <c r="E288" i="1" s="1"/>
  <c r="C289" i="1"/>
  <c r="E289" i="1" s="1"/>
  <c r="C290" i="1"/>
  <c r="E290" i="1" s="1"/>
  <c r="C291" i="1"/>
  <c r="E291" i="1" s="1"/>
  <c r="C292" i="1"/>
  <c r="E292" i="1" s="1"/>
  <c r="C293" i="1"/>
  <c r="E293" i="1" s="1"/>
  <c r="C294" i="1"/>
  <c r="E294" i="1" s="1"/>
  <c r="C295" i="1"/>
  <c r="E295" i="1" s="1"/>
  <c r="C296" i="1"/>
  <c r="E296" i="1" s="1"/>
  <c r="C297" i="1"/>
  <c r="E297" i="1" s="1"/>
  <c r="C298" i="1"/>
  <c r="E298" i="1" s="1"/>
  <c r="C299" i="1"/>
  <c r="E299" i="1" s="1"/>
  <c r="C300" i="1"/>
  <c r="E300" i="1" s="1"/>
  <c r="C301" i="1"/>
  <c r="E301" i="1" s="1"/>
  <c r="C302" i="1"/>
  <c r="E302" i="1" s="1"/>
  <c r="C303" i="1"/>
  <c r="E303" i="1" s="1"/>
  <c r="C304" i="1"/>
  <c r="E304" i="1" s="1"/>
  <c r="C305" i="1"/>
  <c r="E305" i="1" s="1"/>
  <c r="C306" i="1"/>
  <c r="E306" i="1" s="1"/>
  <c r="C307" i="1"/>
  <c r="E307" i="1" s="1"/>
  <c r="C308" i="1"/>
  <c r="E308" i="1" s="1"/>
  <c r="C309" i="1"/>
  <c r="E309" i="1" s="1"/>
  <c r="C310" i="1"/>
  <c r="E310" i="1" s="1"/>
  <c r="C311" i="1"/>
  <c r="E311" i="1" s="1"/>
  <c r="C312" i="1"/>
  <c r="E312" i="1" s="1"/>
  <c r="C313" i="1"/>
  <c r="E313" i="1" s="1"/>
  <c r="C314" i="1"/>
  <c r="E314" i="1" s="1"/>
  <c r="C315" i="1"/>
  <c r="E315" i="1" s="1"/>
  <c r="C316" i="1"/>
  <c r="E316" i="1" s="1"/>
  <c r="C317" i="1"/>
  <c r="E317" i="1" s="1"/>
  <c r="C318" i="1"/>
  <c r="E318" i="1" s="1"/>
  <c r="C319" i="1"/>
  <c r="E319" i="1" s="1"/>
  <c r="C320" i="1"/>
  <c r="E320" i="1" s="1"/>
  <c r="C321" i="1"/>
  <c r="E321" i="1" s="1"/>
  <c r="C322" i="1"/>
  <c r="E322" i="1" s="1"/>
  <c r="C323" i="1"/>
  <c r="E323" i="1" s="1"/>
  <c r="C324" i="1"/>
  <c r="E324" i="1" s="1"/>
  <c r="C325" i="1"/>
  <c r="E325" i="1" s="1"/>
  <c r="C326" i="1"/>
  <c r="E326" i="1" s="1"/>
  <c r="C327" i="1"/>
  <c r="E327" i="1" s="1"/>
  <c r="C328" i="1"/>
  <c r="E328" i="1" s="1"/>
  <c r="C329" i="1"/>
  <c r="E329" i="1" s="1"/>
  <c r="C330" i="1"/>
  <c r="E330" i="1" s="1"/>
  <c r="C331" i="1"/>
  <c r="E331" i="1" s="1"/>
  <c r="C332" i="1"/>
  <c r="E332" i="1" s="1"/>
  <c r="C333" i="1"/>
  <c r="E333" i="1" s="1"/>
  <c r="C334" i="1"/>
  <c r="E334" i="1" s="1"/>
  <c r="C335" i="1"/>
  <c r="E335" i="1" s="1"/>
  <c r="C336" i="1"/>
  <c r="C337" i="1"/>
  <c r="E337" i="1" s="1"/>
  <c r="C338" i="1"/>
  <c r="E338" i="1" s="1"/>
  <c r="C339" i="1"/>
  <c r="E339" i="1" s="1"/>
  <c r="C340" i="1"/>
  <c r="E340" i="1" s="1"/>
  <c r="C341" i="1"/>
  <c r="E341" i="1" s="1"/>
  <c r="C342" i="1"/>
  <c r="E342" i="1" s="1"/>
  <c r="C343" i="1"/>
  <c r="E343" i="1" s="1"/>
  <c r="C344" i="1"/>
  <c r="E344" i="1" s="1"/>
  <c r="C345" i="1"/>
  <c r="E345" i="1" s="1"/>
  <c r="C346" i="1"/>
  <c r="E346" i="1" s="1"/>
  <c r="C347" i="1"/>
  <c r="E347" i="1" s="1"/>
  <c r="C348" i="1"/>
  <c r="E348" i="1" s="1"/>
  <c r="C349" i="1"/>
  <c r="E349" i="1" s="1"/>
  <c r="C350" i="1"/>
  <c r="E350" i="1" s="1"/>
  <c r="C351" i="1"/>
  <c r="E351" i="1" s="1"/>
  <c r="C352" i="1"/>
  <c r="E352" i="1" s="1"/>
  <c r="C353" i="1"/>
  <c r="E353" i="1" s="1"/>
  <c r="C354" i="1"/>
  <c r="E354" i="1" s="1"/>
  <c r="C355" i="1"/>
  <c r="E355" i="1" s="1"/>
  <c r="C356" i="1"/>
  <c r="E356" i="1" s="1"/>
  <c r="C357" i="1"/>
  <c r="E357" i="1" s="1"/>
  <c r="C358" i="1"/>
  <c r="E358" i="1" s="1"/>
  <c r="C359" i="1"/>
  <c r="E359" i="1" s="1"/>
  <c r="C360" i="1"/>
  <c r="E360" i="1" s="1"/>
  <c r="C361" i="1"/>
  <c r="E361" i="1" s="1"/>
  <c r="C362" i="1"/>
  <c r="E362" i="1" s="1"/>
  <c r="C363" i="1"/>
  <c r="E363" i="1" s="1"/>
  <c r="C364" i="1"/>
  <c r="E364" i="1" s="1"/>
  <c r="C365" i="1"/>
  <c r="E365" i="1" s="1"/>
  <c r="C366" i="1"/>
  <c r="E366" i="1" s="1"/>
  <c r="C367" i="1"/>
  <c r="E367" i="1" s="1"/>
  <c r="C368" i="1"/>
  <c r="C369" i="1"/>
  <c r="E369" i="1" s="1"/>
  <c r="C370" i="1"/>
  <c r="E370" i="1" s="1"/>
  <c r="C371" i="1"/>
  <c r="E371" i="1" s="1"/>
  <c r="C372" i="1"/>
  <c r="E372" i="1" s="1"/>
  <c r="C373" i="1"/>
  <c r="E373" i="1" s="1"/>
  <c r="C374" i="1"/>
  <c r="E374" i="1" s="1"/>
  <c r="C375" i="1"/>
  <c r="E375" i="1" s="1"/>
  <c r="C376" i="1"/>
  <c r="E376" i="1" s="1"/>
  <c r="C377" i="1"/>
  <c r="E377" i="1" s="1"/>
  <c r="C378" i="1"/>
  <c r="E378" i="1" s="1"/>
  <c r="C379" i="1"/>
  <c r="E379" i="1" s="1"/>
  <c r="C380" i="1"/>
  <c r="E380" i="1" s="1"/>
  <c r="C381" i="1"/>
  <c r="E381" i="1" s="1"/>
  <c r="C382" i="1"/>
  <c r="E382" i="1" s="1"/>
  <c r="C383" i="1"/>
  <c r="E383" i="1" s="1"/>
  <c r="C384" i="1"/>
  <c r="E384" i="1" s="1"/>
  <c r="C385" i="1"/>
  <c r="E385" i="1" s="1"/>
  <c r="C386" i="1"/>
  <c r="E386" i="1" s="1"/>
  <c r="C387" i="1"/>
  <c r="E387" i="1" s="1"/>
  <c r="C388" i="1"/>
  <c r="E388" i="1" s="1"/>
  <c r="C389" i="1"/>
  <c r="E389" i="1" s="1"/>
  <c r="C390" i="1"/>
  <c r="E390" i="1" s="1"/>
  <c r="C391" i="1"/>
  <c r="E391" i="1" s="1"/>
  <c r="C392" i="1"/>
  <c r="E392" i="1" s="1"/>
  <c r="C393" i="1"/>
  <c r="E393" i="1" s="1"/>
  <c r="C394" i="1"/>
  <c r="E394" i="1" s="1"/>
  <c r="C395" i="1"/>
  <c r="E395" i="1" s="1"/>
  <c r="C396" i="1"/>
  <c r="E396" i="1" s="1"/>
  <c r="C397" i="1"/>
  <c r="E397" i="1" s="1"/>
  <c r="C398" i="1"/>
  <c r="E398" i="1" s="1"/>
  <c r="C399" i="1"/>
  <c r="E399" i="1" s="1"/>
  <c r="C400" i="1"/>
  <c r="C401" i="1"/>
  <c r="E401" i="1" s="1"/>
  <c r="C402" i="1"/>
  <c r="E402" i="1" s="1"/>
  <c r="C403" i="1"/>
  <c r="E403" i="1" s="1"/>
  <c r="C404" i="1"/>
  <c r="E404" i="1" s="1"/>
  <c r="C405" i="1"/>
  <c r="E405" i="1" s="1"/>
  <c r="C406" i="1"/>
  <c r="E406" i="1" s="1"/>
  <c r="C407" i="1"/>
  <c r="E407" i="1" s="1"/>
  <c r="C408" i="1"/>
  <c r="E408" i="1" s="1"/>
  <c r="C409" i="1"/>
  <c r="E409" i="1" s="1"/>
  <c r="C410" i="1"/>
  <c r="E410" i="1" s="1"/>
  <c r="C411" i="1"/>
  <c r="E411" i="1" s="1"/>
  <c r="C412" i="1"/>
  <c r="E412" i="1" s="1"/>
  <c r="C413" i="1"/>
  <c r="E413" i="1" s="1"/>
  <c r="C414" i="1"/>
  <c r="E414" i="1" s="1"/>
  <c r="C415" i="1"/>
  <c r="E415" i="1" s="1"/>
  <c r="C416" i="1"/>
  <c r="E416" i="1" s="1"/>
  <c r="C417" i="1"/>
  <c r="E417" i="1" s="1"/>
  <c r="C418" i="1"/>
  <c r="E418" i="1" s="1"/>
  <c r="C419" i="1"/>
  <c r="E419" i="1" s="1"/>
  <c r="C420" i="1"/>
  <c r="E420" i="1" s="1"/>
  <c r="C421" i="1"/>
  <c r="E421" i="1" s="1"/>
  <c r="C422" i="1"/>
  <c r="E422" i="1" s="1"/>
  <c r="C423" i="1"/>
  <c r="E423" i="1" s="1"/>
  <c r="C424" i="1"/>
  <c r="E424" i="1" s="1"/>
  <c r="C425" i="1"/>
  <c r="E425" i="1" s="1"/>
  <c r="C426" i="1"/>
  <c r="E426" i="1" s="1"/>
  <c r="C427" i="1"/>
  <c r="E427" i="1" s="1"/>
  <c r="C428" i="1"/>
  <c r="E428" i="1" s="1"/>
  <c r="C429" i="1"/>
  <c r="E429" i="1" s="1"/>
  <c r="C430" i="1"/>
  <c r="C431" i="1"/>
  <c r="E431" i="1" s="1"/>
  <c r="C432" i="1"/>
  <c r="E432" i="1" s="1"/>
  <c r="C433" i="1"/>
  <c r="E433" i="1" s="1"/>
  <c r="C434" i="1"/>
  <c r="E434" i="1" s="1"/>
  <c r="C435" i="1"/>
  <c r="E435" i="1" s="1"/>
  <c r="C436" i="1"/>
  <c r="E436" i="1" s="1"/>
  <c r="C437" i="1"/>
  <c r="E437" i="1" s="1"/>
  <c r="C438" i="1"/>
  <c r="E438" i="1" s="1"/>
  <c r="C439" i="1"/>
  <c r="E439" i="1" s="1"/>
  <c r="C440" i="1"/>
  <c r="E440" i="1" s="1"/>
  <c r="C441" i="1"/>
  <c r="E441" i="1" s="1"/>
  <c r="C442" i="1"/>
  <c r="E442" i="1" s="1"/>
  <c r="C443" i="1"/>
  <c r="E443" i="1" s="1"/>
  <c r="C444" i="1"/>
  <c r="E444" i="1" s="1"/>
  <c r="C445" i="1"/>
  <c r="E445" i="1" s="1"/>
  <c r="C446" i="1"/>
  <c r="E446" i="1" s="1"/>
  <c r="C447" i="1"/>
  <c r="E447" i="1" s="1"/>
  <c r="C448" i="1"/>
  <c r="E448" i="1" s="1"/>
  <c r="C449" i="1"/>
  <c r="E449" i="1" s="1"/>
  <c r="C450" i="1"/>
  <c r="C451" i="1"/>
  <c r="E451" i="1" s="1"/>
  <c r="C452" i="1"/>
  <c r="E452" i="1" s="1"/>
  <c r="C453" i="1"/>
  <c r="E453" i="1" s="1"/>
  <c r="C454" i="1"/>
  <c r="E454" i="1" s="1"/>
  <c r="C455" i="1"/>
  <c r="E455" i="1" s="1"/>
  <c r="C456" i="1"/>
  <c r="E456" i="1" s="1"/>
  <c r="C457" i="1"/>
  <c r="E457" i="1" s="1"/>
  <c r="C458" i="1"/>
  <c r="E458" i="1" s="1"/>
  <c r="C459" i="1"/>
  <c r="E459" i="1" s="1"/>
  <c r="C460" i="1"/>
  <c r="E460" i="1" s="1"/>
  <c r="C461" i="1"/>
  <c r="E461" i="1" s="1"/>
  <c r="C462" i="1"/>
  <c r="E462" i="1" s="1"/>
  <c r="C463" i="1"/>
  <c r="E463" i="1" s="1"/>
  <c r="C464" i="1"/>
  <c r="E464" i="1" s="1"/>
  <c r="C465" i="1"/>
  <c r="E465" i="1" s="1"/>
  <c r="C466" i="1"/>
  <c r="E466" i="1" s="1"/>
  <c r="C467" i="1"/>
  <c r="E467" i="1" s="1"/>
  <c r="C468" i="1"/>
  <c r="E468" i="1" s="1"/>
  <c r="C469" i="1"/>
  <c r="E469" i="1" s="1"/>
  <c r="C470" i="1"/>
  <c r="E470" i="1" s="1"/>
  <c r="C471" i="1"/>
  <c r="E471" i="1" s="1"/>
  <c r="C472" i="1"/>
  <c r="E472" i="1" s="1"/>
  <c r="C473" i="1"/>
  <c r="E473" i="1" s="1"/>
  <c r="C474" i="1"/>
  <c r="E474" i="1" s="1"/>
  <c r="C475" i="1"/>
  <c r="E475" i="1" s="1"/>
  <c r="C476" i="1"/>
  <c r="E476" i="1" s="1"/>
  <c r="C477" i="1"/>
  <c r="E477" i="1" s="1"/>
  <c r="C478" i="1"/>
  <c r="E478" i="1" s="1"/>
  <c r="C479" i="1"/>
  <c r="E479" i="1" s="1"/>
  <c r="C480" i="1"/>
  <c r="E480" i="1" s="1"/>
  <c r="C481" i="1"/>
  <c r="E481" i="1" s="1"/>
  <c r="C482" i="1"/>
  <c r="C483" i="1"/>
  <c r="E483" i="1" s="1"/>
  <c r="C484" i="1"/>
  <c r="E484" i="1" s="1"/>
  <c r="C485" i="1"/>
  <c r="E485" i="1" s="1"/>
  <c r="C486" i="1"/>
  <c r="E486" i="1" s="1"/>
  <c r="C487" i="1"/>
  <c r="E487" i="1" s="1"/>
  <c r="C488" i="1"/>
  <c r="E488" i="1" s="1"/>
  <c r="C489" i="1"/>
  <c r="E489" i="1" s="1"/>
  <c r="C490" i="1"/>
  <c r="E490" i="1" s="1"/>
  <c r="C491" i="1"/>
  <c r="E491" i="1" s="1"/>
  <c r="C492" i="1"/>
  <c r="E492" i="1" s="1"/>
  <c r="C493" i="1"/>
  <c r="E493" i="1" s="1"/>
  <c r="C494" i="1"/>
  <c r="E494" i="1" s="1"/>
  <c r="C495" i="1"/>
  <c r="E495" i="1" s="1"/>
  <c r="C496" i="1"/>
  <c r="E496" i="1" s="1"/>
  <c r="C497" i="1"/>
  <c r="E497" i="1" s="1"/>
  <c r="C498" i="1"/>
  <c r="C499" i="1"/>
  <c r="E499" i="1" s="1"/>
  <c r="C500" i="1"/>
  <c r="E500" i="1" s="1"/>
  <c r="C501" i="1"/>
  <c r="E501" i="1" s="1"/>
  <c r="C502" i="1"/>
  <c r="E502" i="1" s="1"/>
  <c r="C503" i="1"/>
  <c r="E503" i="1" s="1"/>
  <c r="C504" i="1"/>
  <c r="E504" i="1" s="1"/>
  <c r="C505" i="1"/>
  <c r="E505" i="1" s="1"/>
  <c r="C506" i="1"/>
  <c r="E506" i="1" s="1"/>
  <c r="C507" i="1"/>
  <c r="E507" i="1" s="1"/>
  <c r="C508" i="1"/>
  <c r="E508" i="1" s="1"/>
  <c r="C509" i="1"/>
  <c r="E509" i="1" s="1"/>
  <c r="C510" i="1"/>
  <c r="E510" i="1" s="1"/>
  <c r="C511" i="1"/>
  <c r="E511" i="1" s="1"/>
  <c r="C512" i="1"/>
  <c r="E512" i="1" s="1"/>
  <c r="C513" i="1"/>
  <c r="E513" i="1" s="1"/>
  <c r="C514" i="1"/>
  <c r="C515" i="1"/>
  <c r="E515" i="1" s="1"/>
  <c r="C516" i="1"/>
  <c r="E516" i="1" s="1"/>
  <c r="C517" i="1"/>
  <c r="E517" i="1" s="1"/>
  <c r="C518" i="1"/>
  <c r="E518" i="1" s="1"/>
  <c r="C519" i="1"/>
  <c r="E519" i="1" s="1"/>
  <c r="C520" i="1"/>
  <c r="E520" i="1" s="1"/>
  <c r="C521" i="1"/>
  <c r="E521" i="1" s="1"/>
  <c r="C522" i="1"/>
  <c r="E522" i="1" s="1"/>
  <c r="C523" i="1"/>
  <c r="E523" i="1" s="1"/>
  <c r="C524" i="1"/>
  <c r="E524" i="1" s="1"/>
  <c r="C525" i="1"/>
  <c r="E525" i="1" s="1"/>
  <c r="C526" i="1"/>
  <c r="C527" i="1"/>
  <c r="E527" i="1" s="1"/>
  <c r="C528" i="1"/>
  <c r="E528" i="1" s="1"/>
  <c r="C529" i="1"/>
  <c r="E529" i="1" s="1"/>
  <c r="C530" i="1"/>
  <c r="E530" i="1" s="1"/>
  <c r="C531" i="1"/>
  <c r="E531" i="1" s="1"/>
  <c r="C532" i="1"/>
  <c r="E532" i="1" s="1"/>
  <c r="C533" i="1"/>
  <c r="E533" i="1" s="1"/>
  <c r="C534" i="1"/>
  <c r="E534" i="1" s="1"/>
  <c r="C535" i="1"/>
  <c r="E535" i="1" s="1"/>
  <c r="C536" i="1"/>
  <c r="E536" i="1" s="1"/>
  <c r="C537" i="1"/>
  <c r="E537" i="1" s="1"/>
  <c r="C538" i="1"/>
  <c r="E538" i="1" s="1"/>
  <c r="C539" i="1"/>
  <c r="E539" i="1" s="1"/>
  <c r="C540" i="1"/>
  <c r="E540" i="1" s="1"/>
  <c r="C541" i="1"/>
  <c r="E541" i="1" s="1"/>
  <c r="C542" i="1"/>
  <c r="E542" i="1" s="1"/>
  <c r="C543" i="1"/>
  <c r="E543" i="1" s="1"/>
  <c r="C544" i="1"/>
  <c r="C545" i="1"/>
  <c r="E545" i="1" s="1"/>
  <c r="C546" i="1"/>
  <c r="E546" i="1" s="1"/>
  <c r="C547" i="1"/>
  <c r="E547" i="1" s="1"/>
  <c r="C548" i="1"/>
  <c r="E548" i="1" s="1"/>
  <c r="C549" i="1"/>
  <c r="E549" i="1" s="1"/>
  <c r="C550" i="1"/>
  <c r="E550" i="1" s="1"/>
  <c r="C551" i="1"/>
  <c r="E551" i="1" s="1"/>
  <c r="C552" i="1"/>
  <c r="E552" i="1" s="1"/>
  <c r="C553" i="1"/>
  <c r="E553" i="1" s="1"/>
  <c r="C554" i="1"/>
  <c r="E554" i="1" s="1"/>
  <c r="C555" i="1"/>
  <c r="E555" i="1" s="1"/>
  <c r="C556" i="1"/>
  <c r="C557" i="1"/>
  <c r="E557" i="1" s="1"/>
  <c r="C558" i="1"/>
  <c r="E558" i="1" s="1"/>
  <c r="C559" i="1"/>
  <c r="E559" i="1" s="1"/>
  <c r="C560" i="1"/>
  <c r="E560" i="1" s="1"/>
  <c r="C561" i="1"/>
  <c r="E561" i="1" s="1"/>
  <c r="C562" i="1"/>
  <c r="E562" i="1" s="1"/>
  <c r="C563" i="1"/>
  <c r="E563" i="1" s="1"/>
  <c r="C564" i="1"/>
  <c r="C565" i="1"/>
  <c r="E565" i="1" s="1"/>
  <c r="C566" i="1"/>
  <c r="E566" i="1" s="1"/>
  <c r="C567" i="1"/>
  <c r="E567" i="1" s="1"/>
  <c r="C568" i="1"/>
  <c r="E568" i="1" s="1"/>
  <c r="C569" i="1"/>
  <c r="E569" i="1" s="1"/>
  <c r="C570" i="1"/>
  <c r="E570" i="1" s="1"/>
  <c r="C571" i="1"/>
  <c r="E571" i="1" s="1"/>
  <c r="C572" i="1"/>
  <c r="C573" i="1"/>
  <c r="E573" i="1" s="1"/>
  <c r="C574" i="1"/>
  <c r="E574" i="1" s="1"/>
  <c r="C575" i="1"/>
  <c r="E575" i="1" s="1"/>
  <c r="C576" i="1"/>
  <c r="E576" i="1" s="1"/>
  <c r="C577" i="1"/>
  <c r="E577" i="1" s="1"/>
  <c r="C578" i="1"/>
  <c r="E578" i="1" s="1"/>
  <c r="C579" i="1"/>
  <c r="E579" i="1" s="1"/>
  <c r="C580" i="1"/>
  <c r="C581" i="1"/>
  <c r="E581" i="1" s="1"/>
  <c r="C582" i="1"/>
  <c r="E582" i="1" s="1"/>
  <c r="C583" i="1"/>
  <c r="E583" i="1" s="1"/>
  <c r="C584" i="1"/>
  <c r="E584" i="1" s="1"/>
  <c r="C585" i="1"/>
  <c r="E585" i="1" s="1"/>
  <c r="C586" i="1"/>
  <c r="E586" i="1" s="1"/>
  <c r="C587" i="1"/>
  <c r="E587" i="1" s="1"/>
  <c r="C588" i="1"/>
  <c r="C589" i="1"/>
  <c r="E589" i="1" s="1"/>
  <c r="C590" i="1"/>
  <c r="E590" i="1" s="1"/>
  <c r="C591" i="1"/>
  <c r="E591" i="1" s="1"/>
  <c r="C592" i="1"/>
  <c r="E592" i="1" s="1"/>
  <c r="C593" i="1"/>
  <c r="E593" i="1" s="1"/>
  <c r="C594" i="1"/>
  <c r="E594" i="1" s="1"/>
  <c r="C595" i="1"/>
  <c r="E595" i="1" s="1"/>
  <c r="C596" i="1"/>
  <c r="C597" i="1"/>
  <c r="E597" i="1" s="1"/>
  <c r="C598" i="1"/>
  <c r="E598" i="1" s="1"/>
  <c r="C599" i="1"/>
  <c r="E599" i="1" s="1"/>
  <c r="C600" i="1"/>
  <c r="E600" i="1" s="1"/>
  <c r="C601" i="1"/>
  <c r="E601" i="1" s="1"/>
  <c r="C602" i="1"/>
  <c r="E602" i="1" s="1"/>
  <c r="C603" i="1"/>
  <c r="E603" i="1" s="1"/>
  <c r="C604" i="1"/>
  <c r="C605" i="1"/>
  <c r="E605" i="1" s="1"/>
  <c r="C606" i="1"/>
  <c r="E606" i="1" s="1"/>
  <c r="C607" i="1"/>
  <c r="E607" i="1" s="1"/>
  <c r="C608" i="1"/>
  <c r="E608" i="1" s="1"/>
  <c r="C609" i="1"/>
  <c r="E609" i="1" s="1"/>
  <c r="C610" i="1"/>
  <c r="E610" i="1" s="1"/>
  <c r="C611" i="1"/>
  <c r="E611" i="1" s="1"/>
  <c r="C612" i="1"/>
  <c r="C613" i="1"/>
  <c r="E613" i="1" s="1"/>
  <c r="C614" i="1"/>
  <c r="E614" i="1" s="1"/>
  <c r="C615" i="1"/>
  <c r="E615" i="1" s="1"/>
  <c r="C616" i="1"/>
  <c r="E616" i="1" s="1"/>
  <c r="C617" i="1"/>
  <c r="E617" i="1" s="1"/>
  <c r="C618" i="1"/>
  <c r="E618" i="1" s="1"/>
  <c r="C619" i="1"/>
  <c r="E619" i="1" s="1"/>
  <c r="C620" i="1"/>
  <c r="C621" i="1"/>
  <c r="E621" i="1" s="1"/>
  <c r="C622" i="1"/>
  <c r="E622" i="1" s="1"/>
  <c r="C623" i="1"/>
  <c r="E623" i="1" s="1"/>
  <c r="C624" i="1"/>
  <c r="E624" i="1" s="1"/>
  <c r="C625" i="1"/>
  <c r="E625" i="1" s="1"/>
  <c r="C626" i="1"/>
  <c r="E626" i="1" s="1"/>
  <c r="C627" i="1"/>
  <c r="E627" i="1" s="1"/>
  <c r="C628" i="1"/>
  <c r="C629" i="1"/>
  <c r="E629" i="1" s="1"/>
  <c r="C630" i="1"/>
  <c r="E630" i="1" s="1"/>
  <c r="C631" i="1"/>
  <c r="E631" i="1" s="1"/>
  <c r="C632" i="1"/>
  <c r="E632" i="1" s="1"/>
  <c r="C633" i="1"/>
  <c r="E633" i="1" s="1"/>
  <c r="C634" i="1"/>
  <c r="E634" i="1" s="1"/>
  <c r="C635" i="1"/>
  <c r="E635" i="1" s="1"/>
  <c r="C636" i="1"/>
  <c r="C637" i="1"/>
  <c r="E637" i="1" s="1"/>
  <c r="C638" i="1"/>
  <c r="E638" i="1" s="1"/>
  <c r="C639" i="1"/>
  <c r="E639" i="1" s="1"/>
  <c r="C640" i="1"/>
  <c r="E640" i="1" s="1"/>
  <c r="C641" i="1"/>
  <c r="E641" i="1" s="1"/>
  <c r="C642" i="1"/>
  <c r="E642" i="1" s="1"/>
  <c r="C643" i="1"/>
  <c r="E643" i="1" s="1"/>
  <c r="C644" i="1"/>
  <c r="C645" i="1"/>
  <c r="E645" i="1" s="1"/>
  <c r="C646" i="1"/>
  <c r="E646" i="1" s="1"/>
  <c r="C647" i="1"/>
  <c r="E647" i="1" s="1"/>
  <c r="C648" i="1"/>
  <c r="E648" i="1" s="1"/>
  <c r="C649" i="1"/>
  <c r="E649" i="1" s="1"/>
  <c r="C650" i="1"/>
  <c r="C651" i="1"/>
  <c r="E651" i="1" s="1"/>
  <c r="C652" i="1"/>
  <c r="E652" i="1" s="1"/>
  <c r="C653" i="1"/>
  <c r="E653" i="1" s="1"/>
  <c r="C654" i="1"/>
  <c r="E654" i="1" s="1"/>
  <c r="C655" i="1"/>
  <c r="E655" i="1" s="1"/>
  <c r="C656" i="1"/>
  <c r="C657" i="1"/>
  <c r="E657" i="1" s="1"/>
  <c r="C658" i="1"/>
  <c r="E658" i="1" s="1"/>
  <c r="C659" i="1"/>
  <c r="E659" i="1" s="1"/>
  <c r="C660" i="1"/>
  <c r="E660" i="1" s="1"/>
  <c r="C661" i="1"/>
  <c r="C662" i="1"/>
  <c r="E662" i="1" s="1"/>
  <c r="C663" i="1"/>
  <c r="E663" i="1" s="1"/>
  <c r="C664" i="1"/>
  <c r="E664" i="1" s="1"/>
  <c r="C665" i="1"/>
  <c r="E665" i="1" s="1"/>
  <c r="C666" i="1"/>
  <c r="E666" i="1" s="1"/>
  <c r="C667" i="1"/>
  <c r="E667" i="1" s="1"/>
  <c r="C668" i="1"/>
  <c r="C669" i="1"/>
  <c r="E669" i="1" s="1"/>
  <c r="C670" i="1"/>
  <c r="E670" i="1" s="1"/>
  <c r="C671" i="1"/>
  <c r="E671" i="1" s="1"/>
  <c r="C672" i="1"/>
  <c r="E672" i="1" s="1"/>
  <c r="C673" i="1"/>
  <c r="C674" i="1"/>
  <c r="E674" i="1" s="1"/>
  <c r="C675" i="1"/>
  <c r="E675" i="1" s="1"/>
  <c r="C676" i="1"/>
  <c r="E676" i="1" s="1"/>
  <c r="C677" i="1"/>
  <c r="E677" i="1" s="1"/>
  <c r="C678" i="1"/>
  <c r="E678" i="1" s="1"/>
  <c r="C679" i="1"/>
  <c r="E679" i="1" s="1"/>
  <c r="C680" i="1"/>
  <c r="C681" i="1"/>
  <c r="E681" i="1" s="1"/>
  <c r="C682" i="1"/>
  <c r="E682" i="1" s="1"/>
  <c r="C683" i="1"/>
  <c r="E683" i="1" s="1"/>
  <c r="C684" i="1"/>
  <c r="E684" i="1" s="1"/>
  <c r="C685" i="1"/>
  <c r="C686" i="1"/>
  <c r="E686" i="1" s="1"/>
  <c r="C687" i="1"/>
  <c r="E687" i="1" s="1"/>
  <c r="C688" i="1"/>
  <c r="E688" i="1" s="1"/>
  <c r="C689" i="1"/>
  <c r="E689" i="1" s="1"/>
  <c r="C690" i="1"/>
  <c r="C691" i="1"/>
  <c r="E691" i="1" s="1"/>
  <c r="C692" i="1"/>
  <c r="E692" i="1" s="1"/>
  <c r="C693" i="1"/>
  <c r="E693" i="1" s="1"/>
  <c r="C694" i="1"/>
  <c r="E694" i="1" s="1"/>
  <c r="C695" i="1"/>
  <c r="E695" i="1" s="1"/>
  <c r="C696" i="1"/>
  <c r="E696" i="1" s="1"/>
  <c r="C697" i="1"/>
  <c r="C698" i="1"/>
  <c r="E698" i="1" s="1"/>
  <c r="C699" i="1"/>
  <c r="E699" i="1" s="1"/>
  <c r="C700" i="1"/>
  <c r="E700" i="1" s="1"/>
  <c r="C701" i="1"/>
  <c r="E701" i="1" s="1"/>
  <c r="C702" i="1"/>
  <c r="C703" i="1"/>
  <c r="E703" i="1" s="1"/>
  <c r="C704" i="1"/>
  <c r="E704" i="1" s="1"/>
  <c r="C705" i="1"/>
  <c r="E705" i="1" s="1"/>
  <c r="C706" i="1"/>
  <c r="E706" i="1" s="1"/>
  <c r="C707" i="1"/>
  <c r="E707" i="1" s="1"/>
  <c r="C708" i="1"/>
  <c r="C709" i="1"/>
  <c r="E709" i="1" s="1"/>
  <c r="C710" i="1"/>
  <c r="E710" i="1" s="1"/>
  <c r="C711" i="1"/>
  <c r="E711" i="1" s="1"/>
  <c r="C712" i="1"/>
  <c r="E712" i="1" s="1"/>
  <c r="C713" i="1"/>
  <c r="E713" i="1" s="1"/>
  <c r="C714" i="1"/>
  <c r="C715" i="1"/>
  <c r="E715" i="1" s="1"/>
  <c r="C716" i="1"/>
  <c r="E716" i="1" s="1"/>
  <c r="C717" i="1"/>
  <c r="E717" i="1" s="1"/>
  <c r="C718" i="1"/>
  <c r="E718" i="1" s="1"/>
  <c r="C719" i="1"/>
  <c r="E719" i="1" s="1"/>
  <c r="C720" i="1"/>
  <c r="C721" i="1"/>
  <c r="E721" i="1" s="1"/>
  <c r="C722" i="1"/>
  <c r="E722" i="1" s="1"/>
  <c r="C723" i="1"/>
  <c r="E723" i="1" s="1"/>
  <c r="C724" i="1"/>
  <c r="E724" i="1" s="1"/>
  <c r="C725" i="1"/>
  <c r="E725" i="1" s="1"/>
  <c r="C726" i="1"/>
  <c r="C727" i="1"/>
  <c r="E727" i="1" s="1"/>
  <c r="C728" i="1"/>
  <c r="E728" i="1" s="1"/>
  <c r="C729" i="1"/>
  <c r="E729" i="1" s="1"/>
  <c r="C730" i="1"/>
  <c r="E730" i="1" s="1"/>
  <c r="C731" i="1"/>
  <c r="E731" i="1" s="1"/>
  <c r="C732" i="1"/>
  <c r="C733" i="1"/>
  <c r="E733" i="1" s="1"/>
  <c r="C734" i="1"/>
  <c r="E734" i="1" s="1"/>
  <c r="C735" i="1"/>
  <c r="E735" i="1" s="1"/>
  <c r="C736" i="1"/>
  <c r="E736" i="1" s="1"/>
  <c r="C737" i="1"/>
  <c r="C738" i="1"/>
  <c r="E738" i="1" s="1"/>
  <c r="C739" i="1"/>
  <c r="E739" i="1" s="1"/>
  <c r="C740" i="1"/>
  <c r="E740" i="1" s="1"/>
  <c r="C741" i="1"/>
  <c r="E741" i="1" s="1"/>
  <c r="C742" i="1"/>
  <c r="E742" i="1" s="1"/>
  <c r="C743" i="1"/>
  <c r="E743" i="1" s="1"/>
  <c r="C744" i="1"/>
  <c r="C745" i="1"/>
  <c r="E745" i="1" s="1"/>
  <c r="C746" i="1"/>
  <c r="E746" i="1" s="1"/>
  <c r="C747" i="1"/>
  <c r="E747" i="1" s="1"/>
  <c r="C748" i="1"/>
  <c r="E748" i="1" s="1"/>
  <c r="C749" i="1"/>
  <c r="C750" i="1"/>
  <c r="E750" i="1" s="1"/>
  <c r="C751" i="1"/>
  <c r="E751" i="1" s="1"/>
  <c r="C752" i="1"/>
  <c r="E752" i="1" s="1"/>
  <c r="C753" i="1"/>
  <c r="E753" i="1" s="1"/>
  <c r="C754" i="1"/>
  <c r="C755" i="1"/>
  <c r="E755" i="1" s="1"/>
  <c r="C756" i="1"/>
  <c r="E756" i="1" s="1"/>
  <c r="C757" i="1"/>
  <c r="E757" i="1" s="1"/>
  <c r="C758" i="1"/>
  <c r="E758" i="1" s="1"/>
  <c r="C759" i="1"/>
  <c r="E759" i="1" s="1"/>
  <c r="C760" i="1"/>
  <c r="E760" i="1" s="1"/>
  <c r="C761" i="1"/>
  <c r="C762" i="1"/>
  <c r="E762" i="1" s="1"/>
  <c r="C763" i="1"/>
  <c r="E763" i="1" s="1"/>
  <c r="C764" i="1"/>
  <c r="E764" i="1" s="1"/>
  <c r="C765" i="1"/>
  <c r="E765" i="1" s="1"/>
  <c r="C766" i="1"/>
  <c r="C767" i="1"/>
  <c r="E767" i="1" s="1"/>
  <c r="C768" i="1"/>
  <c r="E768" i="1" s="1"/>
  <c r="C769" i="1"/>
  <c r="E769" i="1" s="1"/>
  <c r="C770" i="1"/>
  <c r="E770" i="1" s="1"/>
  <c r="C771" i="1"/>
  <c r="E771" i="1" s="1"/>
  <c r="C772" i="1"/>
  <c r="C773" i="1"/>
  <c r="E773" i="1" s="1"/>
  <c r="C774" i="1"/>
  <c r="E774" i="1" s="1"/>
  <c r="C775" i="1"/>
  <c r="E775" i="1" s="1"/>
  <c r="C776" i="1"/>
  <c r="E776" i="1" s="1"/>
  <c r="C777" i="1"/>
  <c r="E777" i="1" s="1"/>
  <c r="C778" i="1"/>
  <c r="C779" i="1"/>
  <c r="E779" i="1" s="1"/>
  <c r="C780" i="1"/>
  <c r="E780" i="1" s="1"/>
  <c r="C781" i="1"/>
  <c r="E781" i="1" s="1"/>
  <c r="C782" i="1"/>
  <c r="E782" i="1" s="1"/>
  <c r="C783" i="1"/>
  <c r="E783" i="1" s="1"/>
  <c r="C784" i="1"/>
  <c r="C785" i="1"/>
  <c r="E785" i="1" s="1"/>
  <c r="C786" i="1"/>
  <c r="E786" i="1" s="1"/>
  <c r="C787" i="1"/>
  <c r="E787" i="1" s="1"/>
  <c r="C788" i="1"/>
  <c r="E788" i="1" s="1"/>
  <c r="C789" i="1"/>
  <c r="E789" i="1" s="1"/>
  <c r="C790" i="1"/>
  <c r="C791" i="1"/>
  <c r="E791" i="1" s="1"/>
  <c r="C792" i="1"/>
  <c r="E792" i="1" s="1"/>
  <c r="C793" i="1"/>
  <c r="E793" i="1" s="1"/>
  <c r="C794" i="1"/>
  <c r="E794" i="1" s="1"/>
  <c r="C795" i="1"/>
  <c r="E795" i="1" s="1"/>
  <c r="C796" i="1"/>
  <c r="E796" i="1" s="1"/>
  <c r="C797" i="1"/>
  <c r="E797" i="1" s="1"/>
  <c r="C798" i="1"/>
  <c r="E798" i="1" s="1"/>
  <c r="C799" i="1"/>
  <c r="E799" i="1" s="1"/>
  <c r="C800" i="1"/>
  <c r="E800" i="1" s="1"/>
  <c r="C801" i="1"/>
  <c r="E801" i="1" s="1"/>
  <c r="C802" i="1"/>
  <c r="E802" i="1" s="1"/>
  <c r="C803" i="1"/>
  <c r="E803" i="1" s="1"/>
  <c r="C804" i="1"/>
  <c r="E804" i="1" s="1"/>
  <c r="C805" i="1"/>
  <c r="E805" i="1" s="1"/>
  <c r="C806" i="1"/>
  <c r="E806" i="1" s="1"/>
  <c r="C807" i="1"/>
  <c r="E807" i="1" s="1"/>
  <c r="C808" i="1"/>
  <c r="E808" i="1" s="1"/>
  <c r="C809" i="1"/>
  <c r="E809" i="1" s="1"/>
  <c r="C810" i="1"/>
  <c r="E810" i="1" s="1"/>
  <c r="C811" i="1"/>
  <c r="E811" i="1" s="1"/>
  <c r="C812" i="1"/>
  <c r="E812" i="1" s="1"/>
  <c r="C813" i="1"/>
  <c r="E813" i="1" s="1"/>
  <c r="C814" i="1"/>
  <c r="E814" i="1" s="1"/>
  <c r="C815" i="1"/>
  <c r="E815" i="1" s="1"/>
  <c r="C816" i="1"/>
  <c r="E816" i="1" s="1"/>
  <c r="C817" i="1"/>
  <c r="E817" i="1" s="1"/>
  <c r="C818" i="1"/>
  <c r="E818" i="1" s="1"/>
  <c r="C819" i="1"/>
  <c r="E819" i="1" s="1"/>
  <c r="C820" i="1"/>
  <c r="E820" i="1" s="1"/>
  <c r="C821" i="1"/>
  <c r="E821" i="1" s="1"/>
  <c r="C822" i="1"/>
  <c r="E822" i="1" s="1"/>
  <c r="C823" i="1"/>
  <c r="E823" i="1" s="1"/>
  <c r="C824" i="1"/>
  <c r="E824" i="1" s="1"/>
  <c r="C825" i="1"/>
  <c r="E825" i="1" s="1"/>
  <c r="C826" i="1"/>
  <c r="E826" i="1" s="1"/>
  <c r="C827" i="1"/>
  <c r="E827" i="1" s="1"/>
  <c r="C828" i="1"/>
  <c r="E828" i="1" s="1"/>
  <c r="C829" i="1"/>
  <c r="E829" i="1" s="1"/>
  <c r="C830" i="1"/>
  <c r="E830" i="1" s="1"/>
  <c r="C831" i="1"/>
  <c r="E831" i="1" s="1"/>
  <c r="C832" i="1"/>
  <c r="E832" i="1" s="1"/>
  <c r="C833" i="1"/>
  <c r="E833" i="1" s="1"/>
  <c r="C834" i="1"/>
  <c r="E834" i="1" s="1"/>
  <c r="C835" i="1"/>
  <c r="E835" i="1" s="1"/>
  <c r="C836" i="1"/>
  <c r="E836" i="1" s="1"/>
  <c r="C837" i="1"/>
  <c r="C838" i="1"/>
  <c r="E838" i="1" s="1"/>
  <c r="C839" i="1"/>
  <c r="E839" i="1" s="1"/>
  <c r="C840" i="1"/>
  <c r="E840" i="1" s="1"/>
  <c r="C841" i="1"/>
  <c r="E841" i="1" s="1"/>
  <c r="C842" i="1"/>
  <c r="C843" i="1"/>
  <c r="E843" i="1" s="1"/>
  <c r="C844" i="1"/>
  <c r="E844" i="1" s="1"/>
  <c r="C845" i="1"/>
  <c r="E845" i="1" s="1"/>
  <c r="C846" i="1"/>
  <c r="C847" i="1"/>
  <c r="E847" i="1" s="1"/>
  <c r="C848" i="1"/>
  <c r="E848" i="1" s="1"/>
  <c r="C849" i="1"/>
  <c r="E849" i="1" s="1"/>
  <c r="C850" i="1"/>
  <c r="C851" i="1"/>
  <c r="E851" i="1" s="1"/>
  <c r="C852" i="1"/>
  <c r="E852" i="1" s="1"/>
  <c r="C853" i="1"/>
  <c r="E853" i="1" s="1"/>
  <c r="C854" i="1"/>
  <c r="C855" i="1"/>
  <c r="E855" i="1" s="1"/>
  <c r="C856" i="1"/>
  <c r="E856" i="1" s="1"/>
  <c r="C857" i="1"/>
  <c r="E857" i="1" s="1"/>
  <c r="C858" i="1"/>
  <c r="C859" i="1"/>
  <c r="E859" i="1" s="1"/>
  <c r="C860" i="1"/>
  <c r="E860" i="1" s="1"/>
  <c r="C861" i="1"/>
  <c r="E861" i="1" s="1"/>
  <c r="C862" i="1"/>
  <c r="C863" i="1"/>
  <c r="E863" i="1" s="1"/>
  <c r="C864" i="1"/>
  <c r="E864" i="1" s="1"/>
  <c r="C865" i="1"/>
  <c r="E865" i="1" s="1"/>
  <c r="C866" i="1"/>
  <c r="C867" i="1"/>
  <c r="E867" i="1" s="1"/>
  <c r="C868" i="1"/>
  <c r="E868" i="1" s="1"/>
  <c r="C869" i="1"/>
  <c r="E869" i="1" s="1"/>
  <c r="C870" i="1"/>
  <c r="C871" i="1"/>
  <c r="E871" i="1" s="1"/>
  <c r="C872" i="1"/>
  <c r="E872" i="1" s="1"/>
  <c r="C873" i="1"/>
  <c r="E873" i="1" s="1"/>
  <c r="C874" i="1"/>
  <c r="C875" i="1"/>
  <c r="E875" i="1" s="1"/>
  <c r="C876" i="1"/>
  <c r="E876" i="1" s="1"/>
  <c r="C877" i="1"/>
  <c r="E877" i="1" s="1"/>
  <c r="C878" i="1"/>
  <c r="C879" i="1"/>
  <c r="E879" i="1" s="1"/>
  <c r="C880" i="1"/>
  <c r="E880" i="1" s="1"/>
  <c r="C881" i="1"/>
  <c r="E881" i="1" s="1"/>
  <c r="C882" i="1"/>
  <c r="C883" i="1"/>
  <c r="E883" i="1" s="1"/>
  <c r="C884" i="1"/>
  <c r="E884" i="1" s="1"/>
  <c r="C885" i="1"/>
  <c r="E885" i="1" s="1"/>
  <c r="C886" i="1"/>
  <c r="C887" i="1"/>
  <c r="E887" i="1" s="1"/>
  <c r="C888" i="1"/>
  <c r="E888" i="1" s="1"/>
  <c r="C889" i="1"/>
  <c r="E889" i="1" s="1"/>
  <c r="C890" i="1"/>
  <c r="C891" i="1"/>
  <c r="E891" i="1" s="1"/>
  <c r="C892" i="1"/>
  <c r="E892" i="1" s="1"/>
  <c r="C893" i="1"/>
  <c r="E893" i="1" s="1"/>
  <c r="C894" i="1"/>
  <c r="C895" i="1"/>
  <c r="E895" i="1" s="1"/>
  <c r="C896" i="1"/>
  <c r="E896" i="1" s="1"/>
  <c r="C897" i="1"/>
  <c r="E897" i="1" s="1"/>
  <c r="C898" i="1"/>
  <c r="C899" i="1"/>
  <c r="E899" i="1" s="1"/>
  <c r="C900" i="1"/>
  <c r="E900" i="1" s="1"/>
  <c r="C901" i="1"/>
  <c r="E901" i="1" s="1"/>
  <c r="C902" i="1"/>
  <c r="C903" i="1"/>
  <c r="E903" i="1" s="1"/>
  <c r="C904" i="1"/>
  <c r="E904" i="1" s="1"/>
  <c r="C905" i="1"/>
  <c r="E905" i="1" s="1"/>
  <c r="C906" i="1"/>
  <c r="C907" i="1"/>
  <c r="E907" i="1" s="1"/>
  <c r="C908" i="1"/>
  <c r="E908" i="1" s="1"/>
  <c r="C909" i="1"/>
  <c r="E909" i="1" s="1"/>
  <c r="C910" i="1"/>
  <c r="C911" i="1"/>
  <c r="E911" i="1" s="1"/>
  <c r="C912" i="1"/>
  <c r="E912" i="1" s="1"/>
  <c r="C913" i="1"/>
  <c r="E913" i="1" s="1"/>
  <c r="C914" i="1"/>
  <c r="C915" i="1"/>
  <c r="E915" i="1" s="1"/>
  <c r="C916" i="1"/>
  <c r="E916" i="1" s="1"/>
  <c r="C917" i="1"/>
  <c r="E917" i="1" s="1"/>
  <c r="C918" i="1"/>
  <c r="C919" i="1"/>
  <c r="E919" i="1" s="1"/>
  <c r="C920" i="1"/>
  <c r="E920" i="1" s="1"/>
  <c r="C921" i="1"/>
  <c r="E921" i="1" s="1"/>
  <c r="C922" i="1"/>
  <c r="C923" i="1"/>
  <c r="E923" i="1" s="1"/>
  <c r="C924" i="1"/>
  <c r="E924" i="1" s="1"/>
  <c r="C925" i="1"/>
  <c r="E925" i="1" s="1"/>
  <c r="C926" i="1"/>
  <c r="C927" i="1"/>
  <c r="E927" i="1" s="1"/>
  <c r="C928" i="1"/>
  <c r="E928" i="1" s="1"/>
  <c r="C929" i="1"/>
  <c r="E929" i="1" s="1"/>
  <c r="C930" i="1"/>
  <c r="C931" i="1"/>
  <c r="E931" i="1" s="1"/>
  <c r="C932" i="1"/>
  <c r="E932" i="1" s="1"/>
  <c r="C933" i="1"/>
  <c r="E933" i="1" s="1"/>
  <c r="C934" i="1"/>
  <c r="C935" i="1"/>
  <c r="E935" i="1" s="1"/>
  <c r="C936" i="1"/>
  <c r="E936" i="1" s="1"/>
  <c r="C937" i="1"/>
  <c r="E937" i="1" s="1"/>
  <c r="C938" i="1"/>
  <c r="C939" i="1"/>
  <c r="E939" i="1" s="1"/>
  <c r="C940" i="1"/>
  <c r="E940" i="1" s="1"/>
  <c r="C941" i="1"/>
  <c r="E941" i="1" s="1"/>
  <c r="C942" i="1"/>
  <c r="C943" i="1"/>
  <c r="E943" i="1" s="1"/>
  <c r="C944" i="1"/>
  <c r="E944" i="1" s="1"/>
  <c r="C945" i="1"/>
  <c r="E945" i="1" s="1"/>
  <c r="C946" i="1"/>
  <c r="C947" i="1"/>
  <c r="E947" i="1" s="1"/>
  <c r="C948" i="1"/>
  <c r="E948" i="1" s="1"/>
  <c r="C949" i="1"/>
  <c r="E949" i="1" s="1"/>
  <c r="C950" i="1"/>
  <c r="E950" i="1" s="1"/>
  <c r="C951" i="1"/>
  <c r="E951" i="1" s="1"/>
  <c r="C952" i="1"/>
  <c r="C953" i="1"/>
  <c r="E953" i="1" s="1"/>
  <c r="C954" i="1"/>
  <c r="E954" i="1" s="1"/>
  <c r="C955" i="1"/>
  <c r="E955" i="1" s="1"/>
  <c r="C956" i="1"/>
  <c r="C957" i="1"/>
  <c r="E957" i="1" s="1"/>
  <c r="C958" i="1"/>
  <c r="E958" i="1" s="1"/>
  <c r="C959" i="1"/>
  <c r="E959" i="1" s="1"/>
  <c r="C960" i="1"/>
  <c r="C961" i="1"/>
  <c r="E961" i="1" s="1"/>
  <c r="C962" i="1"/>
  <c r="E962" i="1" s="1"/>
  <c r="C963" i="1"/>
  <c r="E963" i="1" s="1"/>
  <c r="C964" i="1"/>
  <c r="C965" i="1"/>
  <c r="E965" i="1" s="1"/>
  <c r="C966" i="1"/>
  <c r="E966" i="1" s="1"/>
  <c r="C967" i="1"/>
  <c r="E967" i="1" s="1"/>
  <c r="C968" i="1"/>
  <c r="C969" i="1"/>
  <c r="E969" i="1" s="1"/>
  <c r="C970" i="1"/>
  <c r="E970" i="1" s="1"/>
  <c r="C971" i="1"/>
  <c r="E971" i="1" s="1"/>
  <c r="C972" i="1"/>
  <c r="C973" i="1"/>
  <c r="E973" i="1" s="1"/>
  <c r="C974" i="1"/>
  <c r="E974" i="1" s="1"/>
  <c r="C975" i="1"/>
  <c r="E975" i="1" s="1"/>
  <c r="C976" i="1"/>
  <c r="C977" i="1"/>
  <c r="E977" i="1" s="1"/>
  <c r="C978" i="1"/>
  <c r="E978" i="1" s="1"/>
  <c r="C979" i="1"/>
  <c r="E979" i="1" s="1"/>
  <c r="C980" i="1"/>
  <c r="E980" i="1" s="1"/>
  <c r="C981" i="1"/>
  <c r="E981" i="1" s="1"/>
  <c r="C982" i="1"/>
  <c r="E982" i="1" s="1"/>
  <c r="C983" i="1"/>
  <c r="E983" i="1" s="1"/>
  <c r="C984" i="1"/>
  <c r="E984" i="1" s="1"/>
  <c r="C985" i="1"/>
  <c r="E985" i="1" s="1"/>
  <c r="C986" i="1"/>
  <c r="E986" i="1" s="1"/>
  <c r="C987" i="1"/>
  <c r="E987" i="1" s="1"/>
  <c r="C988" i="1"/>
  <c r="E988" i="1" s="1"/>
  <c r="C989" i="1"/>
  <c r="E989" i="1" s="1"/>
  <c r="C990" i="1"/>
  <c r="E990" i="1" s="1"/>
  <c r="C991" i="1"/>
  <c r="E991" i="1" s="1"/>
  <c r="C992" i="1"/>
  <c r="E992" i="1" s="1"/>
  <c r="C993" i="1"/>
  <c r="E993" i="1" s="1"/>
  <c r="C994" i="1"/>
  <c r="E994" i="1" s="1"/>
  <c r="C995" i="1"/>
  <c r="E995" i="1" s="1"/>
  <c r="C996" i="1"/>
  <c r="E996" i="1" s="1"/>
  <c r="C997" i="1"/>
  <c r="E997" i="1" s="1"/>
  <c r="C998" i="1"/>
  <c r="E998" i="1" s="1"/>
  <c r="C999" i="1"/>
  <c r="E999" i="1" s="1"/>
  <c r="C1000" i="1"/>
  <c r="E1000" i="1" s="1"/>
  <c r="C1001" i="1"/>
  <c r="E1001" i="1" s="1"/>
  <c r="C1002" i="1"/>
  <c r="E1002" i="1" s="1"/>
  <c r="C1003" i="1"/>
  <c r="E1003" i="1" s="1"/>
  <c r="C1004" i="1"/>
  <c r="E1004" i="1" s="1"/>
  <c r="C1005" i="1"/>
  <c r="E1005" i="1" s="1"/>
  <c r="C1006" i="1"/>
  <c r="E1006" i="1" s="1"/>
  <c r="C1007" i="1"/>
  <c r="E1007" i="1" s="1"/>
  <c r="C1008" i="1"/>
  <c r="E1008" i="1" s="1"/>
  <c r="C1009" i="1"/>
  <c r="E1009" i="1" s="1"/>
  <c r="C1010" i="1"/>
  <c r="E1010" i="1" s="1"/>
  <c r="C1011" i="1"/>
  <c r="E1011" i="1" s="1"/>
  <c r="C1012" i="1"/>
  <c r="E1012" i="1" s="1"/>
  <c r="C1013" i="1"/>
  <c r="E1013" i="1" s="1"/>
  <c r="C1014" i="1"/>
  <c r="E1014" i="1" s="1"/>
  <c r="C1015" i="1"/>
  <c r="E1015" i="1" s="1"/>
  <c r="C1016" i="1"/>
  <c r="E1016" i="1" s="1"/>
  <c r="C1017" i="1"/>
  <c r="E1017" i="1" s="1"/>
  <c r="C1018" i="1"/>
  <c r="E1018" i="1" s="1"/>
  <c r="C1019" i="1"/>
  <c r="E1019" i="1" s="1"/>
  <c r="C1020" i="1"/>
  <c r="E1020" i="1" s="1"/>
  <c r="C1021" i="1"/>
  <c r="E1021" i="1" s="1"/>
  <c r="C1022" i="1"/>
  <c r="E1022" i="1" s="1"/>
  <c r="C1023" i="1"/>
  <c r="E1023" i="1" s="1"/>
  <c r="C1024" i="1"/>
  <c r="E1024" i="1" s="1"/>
  <c r="C1025" i="1"/>
  <c r="E1025" i="1" s="1"/>
  <c r="C1026" i="1"/>
  <c r="E1026" i="1" s="1"/>
  <c r="C1027" i="1"/>
  <c r="E1027" i="1" s="1"/>
  <c r="C1028" i="1"/>
  <c r="E1028" i="1" s="1"/>
  <c r="C1029" i="1"/>
  <c r="E1029" i="1" s="1"/>
  <c r="C1030" i="1"/>
  <c r="E1030" i="1" s="1"/>
  <c r="C1031" i="1"/>
  <c r="E1031" i="1" s="1"/>
  <c r="C1032" i="1"/>
  <c r="E1032" i="1" s="1"/>
  <c r="C1033" i="1"/>
  <c r="E1033" i="1" s="1"/>
  <c r="C1034" i="1"/>
  <c r="E1034" i="1" s="1"/>
  <c r="C1035" i="1"/>
  <c r="E1035" i="1" s="1"/>
  <c r="C1036" i="1"/>
  <c r="E1036" i="1" s="1"/>
  <c r="C1037" i="1"/>
  <c r="E1037" i="1" s="1"/>
  <c r="C1038" i="1"/>
  <c r="E1038" i="1" s="1"/>
  <c r="C1039" i="1"/>
  <c r="E1039" i="1" s="1"/>
  <c r="C1040" i="1"/>
  <c r="E1040" i="1" s="1"/>
  <c r="C1041" i="1"/>
  <c r="E1041" i="1" s="1"/>
  <c r="C1042" i="1"/>
  <c r="E1042" i="1" s="1"/>
  <c r="C1043" i="1"/>
  <c r="E1043" i="1" s="1"/>
  <c r="C1044" i="1"/>
  <c r="E1044" i="1" s="1"/>
  <c r="C1045" i="1"/>
  <c r="E1045" i="1" s="1"/>
  <c r="C1046" i="1"/>
  <c r="E1046" i="1" s="1"/>
  <c r="C1047" i="1"/>
  <c r="E1047" i="1" s="1"/>
  <c r="C1048" i="1"/>
  <c r="E1048" i="1" s="1"/>
  <c r="C1049" i="1"/>
  <c r="E1049" i="1" s="1"/>
  <c r="C1050" i="1"/>
  <c r="E1050" i="1" s="1"/>
  <c r="C1051" i="1"/>
  <c r="E1051" i="1" s="1"/>
  <c r="C1052" i="1"/>
  <c r="E1052" i="1" s="1"/>
  <c r="C1053" i="1"/>
  <c r="E1053" i="1" s="1"/>
  <c r="C1054" i="1"/>
  <c r="E1054" i="1" s="1"/>
  <c r="C1055" i="1"/>
  <c r="E1055" i="1" s="1"/>
  <c r="C1056" i="1"/>
  <c r="E1056" i="1" s="1"/>
  <c r="C1057" i="1"/>
  <c r="E1057" i="1" s="1"/>
  <c r="C1058" i="1"/>
  <c r="E1058" i="1" s="1"/>
  <c r="C1059" i="1"/>
  <c r="E1059" i="1" s="1"/>
  <c r="C1060" i="1"/>
  <c r="E1060" i="1" s="1"/>
  <c r="C1061" i="1"/>
  <c r="E1061" i="1" s="1"/>
  <c r="C1062" i="1"/>
  <c r="E1062" i="1" s="1"/>
  <c r="C1063" i="1"/>
  <c r="E1063" i="1" s="1"/>
  <c r="C1064" i="1"/>
  <c r="E1064" i="1" s="1"/>
  <c r="C1065" i="1"/>
  <c r="E1065" i="1" s="1"/>
  <c r="C1066" i="1"/>
  <c r="E1066" i="1" s="1"/>
  <c r="C1067" i="1"/>
  <c r="E1067" i="1" s="1"/>
  <c r="C1068" i="1"/>
  <c r="E1068" i="1" s="1"/>
  <c r="C1069" i="1"/>
  <c r="E1069" i="1" s="1"/>
  <c r="C1070" i="1"/>
  <c r="E1070" i="1" s="1"/>
  <c r="C1071" i="1"/>
  <c r="E1071" i="1" s="1"/>
  <c r="C1072" i="1"/>
  <c r="E1072" i="1" s="1"/>
  <c r="C1073" i="1"/>
  <c r="E1073" i="1" s="1"/>
  <c r="C1074" i="1"/>
  <c r="E1074" i="1" s="1"/>
  <c r="C1075" i="1"/>
  <c r="E1075" i="1" s="1"/>
  <c r="C1076" i="1"/>
  <c r="E1076" i="1" s="1"/>
  <c r="C1077" i="1"/>
  <c r="E1077" i="1" s="1"/>
  <c r="C1078" i="1"/>
  <c r="E1078" i="1" s="1"/>
  <c r="C1079" i="1"/>
  <c r="E1079" i="1" s="1"/>
  <c r="C1080" i="1"/>
  <c r="E1080" i="1" s="1"/>
  <c r="C1081" i="1"/>
  <c r="E1081" i="1" s="1"/>
  <c r="C1082" i="1"/>
  <c r="E1082" i="1" s="1"/>
  <c r="C1083" i="1"/>
  <c r="E1083" i="1" s="1"/>
  <c r="C1084" i="1"/>
  <c r="E1084" i="1" s="1"/>
  <c r="C1085" i="1"/>
  <c r="E1085" i="1" s="1"/>
  <c r="C1086" i="1"/>
  <c r="E1086" i="1" s="1"/>
  <c r="C1087" i="1"/>
  <c r="E1087" i="1" s="1"/>
  <c r="C1088" i="1"/>
  <c r="E1088" i="1" s="1"/>
  <c r="C1089" i="1"/>
  <c r="E1089" i="1" s="1"/>
  <c r="C1090" i="1"/>
  <c r="E1090" i="1" s="1"/>
  <c r="C1091" i="1"/>
  <c r="E1091" i="1" s="1"/>
  <c r="C1092" i="1"/>
  <c r="E1092" i="1" s="1"/>
  <c r="C1093" i="1"/>
  <c r="E1093" i="1" s="1"/>
  <c r="C1094" i="1"/>
  <c r="E1094" i="1" s="1"/>
  <c r="C1095" i="1"/>
  <c r="E1095" i="1" s="1"/>
  <c r="C1096" i="1"/>
  <c r="E1096" i="1" s="1"/>
  <c r="C1097" i="1"/>
  <c r="E1097" i="1" s="1"/>
  <c r="C1098" i="1"/>
  <c r="E1098" i="1" s="1"/>
  <c r="C1099" i="1"/>
  <c r="E1099" i="1" s="1"/>
  <c r="C1100" i="1"/>
  <c r="E1100" i="1" s="1"/>
  <c r="C1101" i="1"/>
  <c r="E1101" i="1" s="1"/>
  <c r="C1102" i="1"/>
  <c r="E1102" i="1" s="1"/>
  <c r="C1103" i="1"/>
  <c r="E1103" i="1" s="1"/>
  <c r="C1104" i="1"/>
  <c r="E1104" i="1" s="1"/>
  <c r="C1105" i="1"/>
  <c r="E1105" i="1" s="1"/>
  <c r="C1106" i="1"/>
  <c r="E1106" i="1" s="1"/>
  <c r="C1107" i="1"/>
  <c r="E1107" i="1" s="1"/>
  <c r="C1108" i="1"/>
  <c r="E1108" i="1" s="1"/>
  <c r="C1109" i="1"/>
  <c r="E1109" i="1" s="1"/>
  <c r="C1110" i="1"/>
  <c r="E1110" i="1" s="1"/>
  <c r="C1111" i="1"/>
  <c r="E1111" i="1" s="1"/>
  <c r="C1112" i="1"/>
  <c r="E1112" i="1" s="1"/>
  <c r="C1113" i="1"/>
  <c r="E1113" i="1" s="1"/>
  <c r="C1114" i="1"/>
  <c r="E1114" i="1" s="1"/>
  <c r="C1115" i="1"/>
  <c r="E1115" i="1" s="1"/>
  <c r="C1116" i="1"/>
  <c r="E1116" i="1" s="1"/>
  <c r="C1117" i="1"/>
  <c r="E1117" i="1" s="1"/>
  <c r="C1118" i="1"/>
  <c r="E1118" i="1" s="1"/>
  <c r="C1119" i="1"/>
  <c r="E1119" i="1" s="1"/>
  <c r="C1120" i="1"/>
  <c r="E1120" i="1" s="1"/>
  <c r="C1121" i="1"/>
  <c r="E1121" i="1" s="1"/>
  <c r="C1122" i="1"/>
  <c r="E1122" i="1" s="1"/>
  <c r="C1123" i="1"/>
  <c r="E1123" i="1" s="1"/>
  <c r="C1124" i="1"/>
  <c r="E1124" i="1" s="1"/>
  <c r="C1125" i="1"/>
  <c r="E1125" i="1" s="1"/>
  <c r="C1126" i="1"/>
  <c r="E1126" i="1" s="1"/>
  <c r="C1127" i="1"/>
  <c r="E1127" i="1" s="1"/>
  <c r="C1128" i="1"/>
  <c r="E1128" i="1" s="1"/>
  <c r="C1129" i="1"/>
  <c r="E1129" i="1" s="1"/>
  <c r="C1130" i="1"/>
  <c r="E1130" i="1" s="1"/>
  <c r="C1131" i="1"/>
  <c r="E1131" i="1" s="1"/>
  <c r="C1132" i="1"/>
  <c r="E1132" i="1" s="1"/>
  <c r="C1133" i="1"/>
  <c r="E1133" i="1" s="1"/>
  <c r="C1134" i="1"/>
  <c r="E1134" i="1" s="1"/>
  <c r="C1135" i="1"/>
  <c r="E1135" i="1" s="1"/>
  <c r="C1136" i="1"/>
  <c r="E1136" i="1" s="1"/>
  <c r="C1137" i="1"/>
  <c r="E1137" i="1" s="1"/>
  <c r="C1138" i="1"/>
  <c r="E1138" i="1" s="1"/>
  <c r="C1139" i="1"/>
  <c r="E1139" i="1" s="1"/>
  <c r="C1140" i="1"/>
  <c r="E1140" i="1" s="1"/>
  <c r="C1141" i="1"/>
  <c r="E1141" i="1" s="1"/>
  <c r="C1142" i="1"/>
  <c r="E1142" i="1" s="1"/>
  <c r="C1143" i="1"/>
  <c r="E1143" i="1" s="1"/>
  <c r="C1144" i="1"/>
  <c r="E1144" i="1" s="1"/>
  <c r="C1145" i="1"/>
  <c r="E1145" i="1" s="1"/>
  <c r="C1146" i="1"/>
  <c r="E1146" i="1" s="1"/>
  <c r="C1147" i="1"/>
  <c r="E1147" i="1" s="1"/>
  <c r="C1148" i="1"/>
  <c r="E1148" i="1" s="1"/>
  <c r="C1149" i="1"/>
  <c r="E1149" i="1" s="1"/>
  <c r="C1150" i="1"/>
  <c r="E1150" i="1" s="1"/>
  <c r="C1151" i="1"/>
  <c r="E1151" i="1" s="1"/>
  <c r="C1152" i="1"/>
  <c r="E1152" i="1" s="1"/>
  <c r="C1153" i="1"/>
  <c r="E1153" i="1" s="1"/>
  <c r="C1154" i="1"/>
  <c r="E1154" i="1" s="1"/>
  <c r="C1155" i="1"/>
  <c r="E1155" i="1" s="1"/>
  <c r="C1156" i="1"/>
  <c r="E1156" i="1" s="1"/>
  <c r="C1157" i="1"/>
  <c r="E1157" i="1" s="1"/>
  <c r="C1158" i="1"/>
  <c r="E1158" i="1" s="1"/>
  <c r="C1159" i="1"/>
  <c r="E1159" i="1" s="1"/>
  <c r="C1160" i="1"/>
  <c r="E1160" i="1" s="1"/>
  <c r="C1161" i="1"/>
  <c r="E1161" i="1" s="1"/>
  <c r="C1162" i="1"/>
  <c r="E1162" i="1" s="1"/>
  <c r="C1163" i="1"/>
  <c r="E1163" i="1" s="1"/>
  <c r="C1164" i="1"/>
  <c r="E1164" i="1" s="1"/>
  <c r="C1165" i="1"/>
  <c r="E1165" i="1" s="1"/>
  <c r="C1166" i="1"/>
  <c r="E1166" i="1" s="1"/>
  <c r="C1167" i="1"/>
  <c r="E1167" i="1" s="1"/>
  <c r="C1168" i="1"/>
  <c r="E1168" i="1" s="1"/>
  <c r="C1169" i="1"/>
  <c r="E1169" i="1" s="1"/>
  <c r="C1170" i="1"/>
  <c r="E1170" i="1" s="1"/>
  <c r="C1171" i="1"/>
  <c r="E1171" i="1" s="1"/>
  <c r="C1172" i="1"/>
  <c r="E1172" i="1" s="1"/>
  <c r="C1173" i="1"/>
  <c r="E1173" i="1" s="1"/>
  <c r="C1174" i="1"/>
  <c r="E1174" i="1" s="1"/>
  <c r="C1175" i="1"/>
  <c r="E1175" i="1" s="1"/>
  <c r="C1176" i="1"/>
  <c r="E1176" i="1" s="1"/>
  <c r="C1177" i="1"/>
  <c r="E1177" i="1" s="1"/>
  <c r="C1178" i="1"/>
  <c r="E1178" i="1" s="1"/>
  <c r="C1179" i="1"/>
  <c r="E1179" i="1" s="1"/>
  <c r="C1180" i="1"/>
  <c r="E1180" i="1" s="1"/>
  <c r="C1181" i="1"/>
  <c r="E1181" i="1" s="1"/>
  <c r="C1182" i="1"/>
  <c r="E1182" i="1" s="1"/>
  <c r="C1183" i="1"/>
  <c r="E1183" i="1" s="1"/>
  <c r="C1184" i="1"/>
  <c r="E1184" i="1" s="1"/>
  <c r="C1185" i="1"/>
  <c r="E1185" i="1" s="1"/>
  <c r="C1186" i="1"/>
  <c r="E1186" i="1" s="1"/>
  <c r="C1187" i="1"/>
  <c r="E1187" i="1" s="1"/>
  <c r="C1188" i="1"/>
  <c r="E1188" i="1" s="1"/>
  <c r="C1189" i="1"/>
  <c r="E1189" i="1" s="1"/>
  <c r="C1190" i="1"/>
  <c r="E1190" i="1" s="1"/>
  <c r="C1191" i="1"/>
  <c r="E1191" i="1" s="1"/>
  <c r="C1192" i="1"/>
  <c r="E1192" i="1" s="1"/>
  <c r="C1193" i="1"/>
  <c r="E1193" i="1" s="1"/>
  <c r="C1194" i="1"/>
  <c r="E1194" i="1" s="1"/>
  <c r="C1195" i="1"/>
  <c r="E1195" i="1" s="1"/>
  <c r="C1196" i="1"/>
  <c r="E1196" i="1" s="1"/>
  <c r="C1197" i="1"/>
  <c r="E1197" i="1" s="1"/>
  <c r="C1198" i="1"/>
  <c r="E1198" i="1" s="1"/>
  <c r="C1199" i="1"/>
  <c r="E1199" i="1" s="1"/>
  <c r="C1200" i="1"/>
  <c r="E1200" i="1" s="1"/>
  <c r="C1201" i="1"/>
  <c r="E1201" i="1" s="1"/>
  <c r="C1202" i="1"/>
  <c r="E1202" i="1" s="1"/>
  <c r="C1203" i="1"/>
  <c r="E1203" i="1" s="1"/>
  <c r="C1204" i="1"/>
  <c r="E1204" i="1" s="1"/>
  <c r="C1205" i="1"/>
  <c r="E1205" i="1" s="1"/>
  <c r="C1206" i="1"/>
  <c r="E1206" i="1" s="1"/>
  <c r="C1207" i="1"/>
  <c r="E1207" i="1" s="1"/>
  <c r="C1208" i="1"/>
  <c r="E1208" i="1" s="1"/>
  <c r="C1209" i="1"/>
  <c r="E1209" i="1" s="1"/>
  <c r="C1210" i="1"/>
  <c r="E1210" i="1" s="1"/>
  <c r="C1211" i="1"/>
  <c r="E1211" i="1" s="1"/>
  <c r="C1212" i="1"/>
  <c r="E1212" i="1" s="1"/>
  <c r="C1213" i="1"/>
  <c r="E1213" i="1" s="1"/>
  <c r="C1214" i="1"/>
  <c r="E1214" i="1" s="1"/>
  <c r="C1215" i="1"/>
  <c r="E1215" i="1" s="1"/>
  <c r="C1216" i="1"/>
  <c r="E1216" i="1" s="1"/>
  <c r="C1217" i="1"/>
  <c r="E1217" i="1" s="1"/>
  <c r="C1218" i="1"/>
  <c r="E1218" i="1" s="1"/>
  <c r="C1219" i="1"/>
  <c r="E1219" i="1" s="1"/>
  <c r="C1220" i="1"/>
  <c r="E1220" i="1" s="1"/>
  <c r="C1221" i="1"/>
  <c r="E1221" i="1" s="1"/>
  <c r="C1222" i="1"/>
  <c r="E1222" i="1" s="1"/>
  <c r="C1223" i="1"/>
  <c r="E1223" i="1" s="1"/>
  <c r="C1224" i="1"/>
  <c r="E1224" i="1" s="1"/>
  <c r="C1225" i="1"/>
  <c r="E1225" i="1" s="1"/>
  <c r="C1226" i="1"/>
  <c r="E1226" i="1" s="1"/>
  <c r="C1227" i="1"/>
  <c r="E1227" i="1" s="1"/>
  <c r="C1228" i="1"/>
  <c r="E1228" i="1" s="1"/>
  <c r="C1229" i="1"/>
  <c r="E1229" i="1" s="1"/>
  <c r="C1230" i="1"/>
  <c r="E1230" i="1" s="1"/>
  <c r="C1231" i="1"/>
  <c r="E1231" i="1" s="1"/>
  <c r="C1232" i="1"/>
  <c r="E1232" i="1" s="1"/>
  <c r="C1233" i="1"/>
  <c r="E1233" i="1" s="1"/>
  <c r="C1234" i="1"/>
  <c r="E1234" i="1" s="1"/>
  <c r="C1235" i="1"/>
  <c r="E1235" i="1" s="1"/>
  <c r="C1236" i="1"/>
  <c r="E1236" i="1" s="1"/>
  <c r="C1237" i="1"/>
  <c r="E1237" i="1" s="1"/>
  <c r="C1238" i="1"/>
  <c r="E1238" i="1" s="1"/>
  <c r="C1239" i="1"/>
  <c r="E1239" i="1" s="1"/>
  <c r="C1240" i="1"/>
  <c r="E1240" i="1" s="1"/>
  <c r="C1241" i="1"/>
  <c r="E1241" i="1" s="1"/>
  <c r="C1242" i="1"/>
  <c r="E1242" i="1" s="1"/>
  <c r="C1243" i="1"/>
  <c r="E1243" i="1" s="1"/>
  <c r="C1244" i="1"/>
  <c r="E1244" i="1" s="1"/>
  <c r="C1245" i="1"/>
  <c r="E1245" i="1" s="1"/>
  <c r="C1246" i="1"/>
  <c r="E1246" i="1" s="1"/>
  <c r="C1247" i="1"/>
  <c r="E1247" i="1" s="1"/>
  <c r="C1248" i="1"/>
  <c r="E1248" i="1" s="1"/>
  <c r="C1249" i="1"/>
  <c r="E1249" i="1" s="1"/>
  <c r="C1250" i="1"/>
  <c r="E1250" i="1" s="1"/>
  <c r="C1251" i="1"/>
  <c r="E1251" i="1" s="1"/>
  <c r="C1252" i="1"/>
  <c r="E1252" i="1" s="1"/>
  <c r="C1253" i="1"/>
  <c r="E1253" i="1" s="1"/>
  <c r="C1254" i="1"/>
  <c r="E1254" i="1" s="1"/>
  <c r="C1255" i="1"/>
  <c r="E1255" i="1" s="1"/>
  <c r="C1256" i="1"/>
  <c r="E1256" i="1" s="1"/>
  <c r="C1257" i="1"/>
  <c r="E1257" i="1" s="1"/>
  <c r="C1258" i="1"/>
  <c r="E1258" i="1" s="1"/>
  <c r="C1259" i="1"/>
  <c r="E1259" i="1" s="1"/>
  <c r="C1260" i="1"/>
  <c r="E1260" i="1" s="1"/>
  <c r="C1261" i="1"/>
  <c r="E1261" i="1" s="1"/>
  <c r="C1262" i="1"/>
  <c r="E1262" i="1" s="1"/>
  <c r="C1263" i="1"/>
  <c r="E1263" i="1" s="1"/>
  <c r="C1264" i="1"/>
  <c r="E1264" i="1" s="1"/>
  <c r="C1265" i="1"/>
  <c r="E1265" i="1" s="1"/>
  <c r="C1266" i="1"/>
  <c r="E1266" i="1" s="1"/>
  <c r="C1267" i="1"/>
  <c r="E1267" i="1" s="1"/>
  <c r="C1268" i="1"/>
  <c r="E1268" i="1" s="1"/>
  <c r="C1269" i="1"/>
  <c r="E1269" i="1" s="1"/>
  <c r="C1270" i="1"/>
  <c r="E1270" i="1" s="1"/>
  <c r="C1271" i="1"/>
  <c r="E1271" i="1" s="1"/>
  <c r="C1272" i="1"/>
  <c r="E1272" i="1" s="1"/>
  <c r="C1273" i="1"/>
  <c r="E1273" i="1" s="1"/>
  <c r="C1274" i="1"/>
  <c r="E1274" i="1" s="1"/>
  <c r="C1275" i="1"/>
  <c r="E1275" i="1" s="1"/>
  <c r="C1276" i="1"/>
  <c r="E1276" i="1" s="1"/>
  <c r="C1277" i="1"/>
  <c r="E1277" i="1" s="1"/>
  <c r="C1278" i="1"/>
  <c r="E1278" i="1" s="1"/>
  <c r="C1279" i="1"/>
  <c r="E1279" i="1" s="1"/>
  <c r="C1280" i="1"/>
  <c r="E1280" i="1" s="1"/>
  <c r="C1281" i="1"/>
  <c r="E1281" i="1" s="1"/>
  <c r="C1282" i="1"/>
  <c r="E1282" i="1" s="1"/>
  <c r="C1283" i="1"/>
  <c r="E1283" i="1" s="1"/>
  <c r="C1284" i="1"/>
  <c r="E1284" i="1" s="1"/>
  <c r="C1285" i="1"/>
  <c r="E1285" i="1" s="1"/>
  <c r="C1286" i="1"/>
  <c r="E1286" i="1" s="1"/>
  <c r="C1287" i="1"/>
  <c r="E1287" i="1" s="1"/>
  <c r="C1288" i="1"/>
  <c r="E1288" i="1" s="1"/>
  <c r="C1289" i="1"/>
  <c r="E1289" i="1" s="1"/>
  <c r="C1290" i="1"/>
  <c r="E1290" i="1" s="1"/>
  <c r="C1291" i="1"/>
  <c r="E1291" i="1" s="1"/>
  <c r="C1292" i="1"/>
  <c r="E1292" i="1" s="1"/>
  <c r="C1293" i="1"/>
  <c r="E1293" i="1" s="1"/>
  <c r="C1294" i="1"/>
  <c r="E1294" i="1" s="1"/>
  <c r="C1295" i="1"/>
  <c r="E1295" i="1" s="1"/>
  <c r="C1296" i="1"/>
  <c r="E1296" i="1" s="1"/>
  <c r="C1297" i="1"/>
  <c r="E1297" i="1" s="1"/>
  <c r="C1298" i="1"/>
  <c r="E1298" i="1" s="1"/>
  <c r="C1299" i="1"/>
  <c r="E1299" i="1" s="1"/>
  <c r="C1300" i="1"/>
  <c r="E1300" i="1" s="1"/>
  <c r="C1301" i="1"/>
  <c r="E1301" i="1" s="1"/>
  <c r="C1302" i="1"/>
  <c r="E1302" i="1" s="1"/>
  <c r="C1303" i="1"/>
  <c r="E1303" i="1" s="1"/>
  <c r="C1304" i="1"/>
  <c r="E1304" i="1" s="1"/>
  <c r="C1305" i="1"/>
  <c r="E1305" i="1" s="1"/>
  <c r="C1306" i="1"/>
  <c r="E1306" i="1" s="1"/>
  <c r="C1307" i="1"/>
  <c r="E1307" i="1" s="1"/>
  <c r="C1308" i="1"/>
  <c r="E1308" i="1" s="1"/>
  <c r="C1309" i="1"/>
  <c r="E1309" i="1" s="1"/>
  <c r="C1310" i="1"/>
  <c r="E1310" i="1" s="1"/>
  <c r="C1311" i="1"/>
  <c r="E1311" i="1" s="1"/>
  <c r="C1312" i="1"/>
  <c r="E1312" i="1" s="1"/>
  <c r="C1313" i="1"/>
  <c r="E1313" i="1" s="1"/>
  <c r="C1314" i="1"/>
  <c r="E1314" i="1" s="1"/>
  <c r="C1315" i="1"/>
  <c r="E1315" i="1" s="1"/>
  <c r="C1316" i="1"/>
  <c r="E1316" i="1" s="1"/>
  <c r="C1317" i="1"/>
  <c r="E1317" i="1" s="1"/>
  <c r="C1318" i="1"/>
  <c r="E1318" i="1" s="1"/>
  <c r="C1319" i="1"/>
  <c r="E1319" i="1" s="1"/>
  <c r="C1320" i="1"/>
  <c r="E1320" i="1" s="1"/>
  <c r="C1321" i="1"/>
  <c r="E1321" i="1" s="1"/>
  <c r="C1322" i="1"/>
  <c r="E1322" i="1" s="1"/>
  <c r="C1323" i="1"/>
  <c r="E1323" i="1" s="1"/>
  <c r="C1324" i="1"/>
  <c r="E1324" i="1" s="1"/>
  <c r="C1325" i="1"/>
  <c r="E1325" i="1" s="1"/>
  <c r="C1326" i="1"/>
  <c r="E1326" i="1" s="1"/>
  <c r="C1327" i="1"/>
  <c r="E1327" i="1" s="1"/>
  <c r="C1328" i="1"/>
  <c r="E1328" i="1" s="1"/>
  <c r="C1329" i="1"/>
  <c r="E1329" i="1" s="1"/>
  <c r="C1330" i="1"/>
  <c r="E1330" i="1" s="1"/>
  <c r="C1331" i="1"/>
  <c r="E1331" i="1" s="1"/>
  <c r="C1332" i="1"/>
  <c r="E1332" i="1" s="1"/>
  <c r="C1333" i="1"/>
  <c r="E1333" i="1" s="1"/>
  <c r="C1334" i="1"/>
  <c r="E1334" i="1" s="1"/>
  <c r="C1335" i="1"/>
  <c r="E1335" i="1" s="1"/>
  <c r="C1336" i="1"/>
  <c r="E1336" i="1" s="1"/>
  <c r="C1337" i="1"/>
  <c r="E1337" i="1" s="1"/>
  <c r="C1338" i="1"/>
  <c r="E1338" i="1" s="1"/>
  <c r="C1339" i="1"/>
  <c r="E1339" i="1" s="1"/>
  <c r="C1340" i="1"/>
  <c r="E1340" i="1" s="1"/>
  <c r="C1341" i="1"/>
  <c r="E1341" i="1" s="1"/>
  <c r="C1342" i="1"/>
  <c r="E1342" i="1" s="1"/>
  <c r="C1343" i="1"/>
  <c r="E1343" i="1" s="1"/>
  <c r="C1344" i="1"/>
  <c r="E1344" i="1" s="1"/>
  <c r="C1345" i="1"/>
  <c r="E1345" i="1" s="1"/>
  <c r="C1346" i="1"/>
  <c r="E1346" i="1" s="1"/>
  <c r="C1347" i="1"/>
  <c r="E1347" i="1" s="1"/>
  <c r="C1348" i="1"/>
  <c r="E1348" i="1" s="1"/>
  <c r="C1349" i="1"/>
  <c r="E1349" i="1" s="1"/>
  <c r="C1350" i="1"/>
  <c r="E1350" i="1" s="1"/>
  <c r="C1351" i="1"/>
  <c r="E1351" i="1" s="1"/>
  <c r="C1352" i="1"/>
  <c r="E1352" i="1" s="1"/>
  <c r="C1353" i="1"/>
  <c r="E1353" i="1" s="1"/>
  <c r="C1354" i="1"/>
  <c r="E1354" i="1" s="1"/>
  <c r="C1355" i="1"/>
  <c r="E1355" i="1" s="1"/>
  <c r="C1356" i="1"/>
  <c r="E1356" i="1" s="1"/>
  <c r="C1357" i="1"/>
  <c r="E1357" i="1" s="1"/>
  <c r="C1358" i="1"/>
  <c r="E1358" i="1" s="1"/>
  <c r="C1359" i="1"/>
  <c r="E1359" i="1" s="1"/>
  <c r="C1360" i="1"/>
  <c r="E1360" i="1" s="1"/>
  <c r="C1361" i="1"/>
  <c r="E1361" i="1" s="1"/>
  <c r="C1362" i="1"/>
  <c r="E1362" i="1" s="1"/>
  <c r="C1363" i="1"/>
  <c r="E1363" i="1" s="1"/>
  <c r="C1364" i="1"/>
  <c r="E1364" i="1" s="1"/>
  <c r="C1365" i="1"/>
  <c r="E1365" i="1" s="1"/>
  <c r="C1366" i="1"/>
  <c r="E1366" i="1" s="1"/>
  <c r="C1367" i="1"/>
  <c r="E1367" i="1" s="1"/>
  <c r="C1368" i="1"/>
  <c r="E1368" i="1" s="1"/>
  <c r="C1369" i="1"/>
  <c r="E1369" i="1" s="1"/>
  <c r="C1370" i="1"/>
  <c r="E1370" i="1" s="1"/>
  <c r="C1371" i="1"/>
  <c r="E1371" i="1" s="1"/>
  <c r="C1372" i="1"/>
  <c r="E1372" i="1" s="1"/>
  <c r="C1373" i="1"/>
  <c r="E1373" i="1" s="1"/>
  <c r="C1374" i="1"/>
  <c r="E1374" i="1" s="1"/>
  <c r="C1375" i="1"/>
  <c r="E1375" i="1" s="1"/>
  <c r="C1376" i="1"/>
  <c r="E1376" i="1" s="1"/>
  <c r="C1377" i="1"/>
  <c r="E1377" i="1" s="1"/>
  <c r="C1378" i="1"/>
  <c r="E1378" i="1" s="1"/>
  <c r="C1379" i="1"/>
  <c r="E1379" i="1" s="1"/>
  <c r="C1380" i="1"/>
  <c r="E1380" i="1" s="1"/>
  <c r="C1381" i="1"/>
  <c r="E1381" i="1" s="1"/>
  <c r="C1382" i="1"/>
  <c r="E1382" i="1" s="1"/>
  <c r="C1383" i="1"/>
  <c r="E1383" i="1" s="1"/>
  <c r="C1384" i="1"/>
  <c r="E1384" i="1" s="1"/>
  <c r="C1385" i="1"/>
  <c r="E1385" i="1" s="1"/>
  <c r="C1386" i="1"/>
  <c r="E1386" i="1" s="1"/>
  <c r="C1387" i="1"/>
  <c r="E1387" i="1" s="1"/>
  <c r="C1388" i="1"/>
  <c r="E1388" i="1" s="1"/>
  <c r="C1389" i="1"/>
  <c r="E1389" i="1" s="1"/>
  <c r="C1390" i="1"/>
  <c r="E1390" i="1" s="1"/>
  <c r="C1391" i="1"/>
  <c r="E1391" i="1" s="1"/>
  <c r="C1392" i="1"/>
  <c r="E1392" i="1" s="1"/>
  <c r="C1393" i="1"/>
  <c r="E1393" i="1" s="1"/>
  <c r="C1394" i="1"/>
  <c r="E1394" i="1" s="1"/>
  <c r="C1395" i="1"/>
  <c r="E1395" i="1" s="1"/>
  <c r="C1396" i="1"/>
  <c r="E1396" i="1" s="1"/>
  <c r="C1397" i="1"/>
  <c r="E1397" i="1" s="1"/>
  <c r="C1398" i="1"/>
  <c r="E1398" i="1" s="1"/>
  <c r="C1399" i="1"/>
  <c r="E1399" i="1" s="1"/>
  <c r="C1400" i="1"/>
  <c r="E1400" i="1" s="1"/>
  <c r="C1401" i="1"/>
  <c r="E1401" i="1" s="1"/>
  <c r="C1402" i="1"/>
  <c r="E1402" i="1" s="1"/>
  <c r="C1403" i="1"/>
  <c r="E1403" i="1" s="1"/>
  <c r="C1404" i="1"/>
  <c r="E1404" i="1" s="1"/>
  <c r="C1405" i="1"/>
  <c r="E1405" i="1" s="1"/>
  <c r="C1406" i="1"/>
  <c r="E1406" i="1" s="1"/>
  <c r="C1407" i="1"/>
  <c r="E1407" i="1" s="1"/>
  <c r="C1408" i="1"/>
  <c r="E1408" i="1" s="1"/>
  <c r="C1409" i="1"/>
  <c r="E1409" i="1" s="1"/>
  <c r="C1410" i="1"/>
  <c r="E1410" i="1" s="1"/>
  <c r="C1411" i="1"/>
  <c r="E1411" i="1" s="1"/>
  <c r="C1412" i="1"/>
  <c r="E1412" i="1" s="1"/>
  <c r="C1413" i="1"/>
  <c r="E1413" i="1" s="1"/>
  <c r="C1414" i="1"/>
  <c r="E1414" i="1" s="1"/>
  <c r="C1415" i="1"/>
  <c r="E1415" i="1" s="1"/>
  <c r="C1416" i="1"/>
  <c r="E1416" i="1" s="1"/>
  <c r="C1417" i="1"/>
  <c r="E1417" i="1" s="1"/>
  <c r="C1418" i="1"/>
  <c r="E1418" i="1" s="1"/>
  <c r="C1419" i="1"/>
  <c r="E1419" i="1" s="1"/>
  <c r="C1420" i="1"/>
  <c r="E1420" i="1" s="1"/>
  <c r="C1421" i="1"/>
  <c r="E1421" i="1" s="1"/>
  <c r="C1422" i="1"/>
  <c r="E1422" i="1" s="1"/>
  <c r="C1423" i="1"/>
  <c r="E1423" i="1" s="1"/>
  <c r="C1424" i="1"/>
  <c r="E1424" i="1" s="1"/>
  <c r="C1425" i="1"/>
  <c r="E1425" i="1" s="1"/>
  <c r="C1426" i="1"/>
  <c r="E1426" i="1" s="1"/>
  <c r="C1427" i="1"/>
  <c r="E1427" i="1" s="1"/>
  <c r="C1428" i="1"/>
  <c r="E1428" i="1" s="1"/>
  <c r="C1429" i="1"/>
  <c r="E1429" i="1" s="1"/>
  <c r="C1430" i="1"/>
  <c r="E1430" i="1" s="1"/>
  <c r="C1431" i="1"/>
  <c r="E1431" i="1" s="1"/>
  <c r="C1432" i="1"/>
  <c r="E1432" i="1" s="1"/>
  <c r="C1433" i="1"/>
  <c r="E1433" i="1" s="1"/>
  <c r="C1434" i="1"/>
  <c r="E1434" i="1" s="1"/>
  <c r="C1435" i="1"/>
  <c r="E1435" i="1" s="1"/>
  <c r="C1436" i="1"/>
  <c r="E1436" i="1" s="1"/>
  <c r="C1437" i="1"/>
  <c r="E1437" i="1" s="1"/>
  <c r="C1438" i="1"/>
  <c r="E1438" i="1" s="1"/>
  <c r="C1439" i="1"/>
  <c r="E1439" i="1" s="1"/>
  <c r="C1440" i="1"/>
  <c r="E1440" i="1" s="1"/>
  <c r="C1441" i="1"/>
  <c r="E1441" i="1" s="1"/>
  <c r="C1442" i="1"/>
  <c r="E1442" i="1" s="1"/>
  <c r="C1443" i="1"/>
  <c r="E1443" i="1" s="1"/>
  <c r="C1444" i="1"/>
  <c r="E1444" i="1" s="1"/>
  <c r="C1445" i="1"/>
  <c r="E1445" i="1" s="1"/>
  <c r="C1446" i="1"/>
  <c r="E1446" i="1" s="1"/>
  <c r="C1447" i="1"/>
  <c r="E1447" i="1" s="1"/>
  <c r="C1448" i="1"/>
  <c r="E1448" i="1" s="1"/>
  <c r="C1449" i="1"/>
  <c r="C1450" i="1"/>
  <c r="E1450" i="1" s="1"/>
  <c r="C1451" i="1"/>
  <c r="E1451" i="1" s="1"/>
  <c r="C1452" i="1"/>
  <c r="E1452" i="1" s="1"/>
  <c r="C1453" i="1"/>
  <c r="E1453" i="1" s="1"/>
  <c r="C1454" i="1"/>
  <c r="E1454" i="1" s="1"/>
  <c r="C1455" i="1"/>
  <c r="E1455" i="1" s="1"/>
  <c r="C1456" i="1"/>
  <c r="E1456" i="1" s="1"/>
  <c r="C1457" i="1"/>
  <c r="E1457" i="1" s="1"/>
  <c r="C1458" i="1"/>
  <c r="E1458" i="1" s="1"/>
  <c r="C1459" i="1"/>
  <c r="E1459" i="1" s="1"/>
  <c r="C1460" i="1"/>
  <c r="E1460" i="1" s="1"/>
  <c r="C1461" i="1"/>
  <c r="E1461" i="1" s="1"/>
  <c r="C1462" i="1"/>
  <c r="E1462" i="1" s="1"/>
  <c r="C1463" i="1"/>
  <c r="E1463" i="1" s="1"/>
  <c r="C1464" i="1"/>
  <c r="E1464" i="1" s="1"/>
  <c r="C1465" i="1"/>
  <c r="E1465" i="1" s="1"/>
  <c r="C1466" i="1"/>
  <c r="E1466" i="1" s="1"/>
  <c r="D11" i="1" a="1"/>
  <c r="D11" i="1" s="1"/>
  <c r="D122" i="1" a="1"/>
  <c r="D122" i="1" s="1"/>
  <c r="D182" i="1" a="1"/>
  <c r="D182" i="1" s="1"/>
  <c r="D206" i="1" a="1"/>
  <c r="D206" i="1" s="1"/>
  <c r="D222" i="1" a="1"/>
  <c r="D222" i="1" s="1"/>
  <c r="D286" i="1" a="1"/>
  <c r="D286" i="1" s="1"/>
  <c r="D302" i="1" a="1"/>
  <c r="D302" i="1" s="1"/>
  <c r="D350" i="1" a="1"/>
  <c r="D350" i="1" s="1"/>
  <c r="D366" i="1" a="1"/>
  <c r="D366" i="1" s="1"/>
  <c r="D398" i="1" a="1"/>
  <c r="D398" i="1" s="1"/>
  <c r="D402" i="1" a="1"/>
  <c r="D402" i="1" s="1"/>
  <c r="D434" i="1" a="1"/>
  <c r="D434" i="1" s="1"/>
  <c r="D442" i="1" a="1"/>
  <c r="D442" i="1" s="1"/>
  <c r="D466" i="1" a="1"/>
  <c r="D466" i="1" s="1"/>
  <c r="D474" i="1" a="1"/>
  <c r="D474" i="1" s="1"/>
  <c r="D497" i="1" a="1"/>
  <c r="D497" i="1" s="1"/>
  <c r="D506" i="1" a="1"/>
  <c r="D506" i="1" s="1"/>
  <c r="D512" i="1" a="1"/>
  <c r="D512" i="1" s="1"/>
  <c r="D518" i="1" a="1"/>
  <c r="D518" i="1" s="1"/>
  <c r="D540" i="1" a="1"/>
  <c r="D540" i="1" s="1"/>
  <c r="D543" i="1" a="1"/>
  <c r="D543" i="1" s="1"/>
  <c r="D552" i="1" a="1"/>
  <c r="D552" i="1" s="1"/>
  <c r="D553" i="1" a="1"/>
  <c r="D553" i="1" s="1"/>
  <c r="D559" i="1" a="1"/>
  <c r="D559" i="1" s="1"/>
  <c r="D561" i="1" a="1"/>
  <c r="D561" i="1" s="1"/>
  <c r="D565" i="1" a="1"/>
  <c r="D565" i="1" s="1"/>
  <c r="D575" i="1" a="1"/>
  <c r="D575" i="1" s="1"/>
  <c r="D577" i="1" a="1"/>
  <c r="D577" i="1" s="1"/>
  <c r="D585" i="1" a="1"/>
  <c r="D585" i="1" s="1"/>
  <c r="D591" i="1" a="1"/>
  <c r="D591" i="1" s="1"/>
  <c r="D593" i="1" a="1"/>
  <c r="D593" i="1" s="1"/>
  <c r="D597" i="1" a="1"/>
  <c r="D597" i="1" s="1"/>
  <c r="D600" i="1" a="1"/>
  <c r="D600" i="1" s="1"/>
  <c r="D607" i="1" a="1"/>
  <c r="D607" i="1" s="1"/>
  <c r="D608" i="1" a="1"/>
  <c r="D608" i="1" s="1"/>
  <c r="D609" i="1" a="1"/>
  <c r="D609" i="1" s="1"/>
  <c r="D616" i="1" a="1"/>
  <c r="D616" i="1" s="1"/>
  <c r="D617" i="1" a="1"/>
  <c r="D617" i="1" s="1"/>
  <c r="D623" i="1" a="1"/>
  <c r="D623" i="1" s="1"/>
  <c r="D625" i="1" a="1"/>
  <c r="D625" i="1" s="1"/>
  <c r="D629" i="1" a="1"/>
  <c r="D629" i="1" s="1"/>
  <c r="D639" i="1" a="1"/>
  <c r="D639" i="1" s="1"/>
  <c r="D641" i="1" a="1"/>
  <c r="D641" i="1" s="1"/>
  <c r="D646" i="1" a="1"/>
  <c r="D646" i="1" s="1"/>
  <c r="D648" i="1" a="1"/>
  <c r="D648" i="1" s="1"/>
  <c r="D654" i="1" a="1"/>
  <c r="D654" i="1" s="1"/>
  <c r="D657" i="1" a="1"/>
  <c r="D657" i="1" s="1"/>
  <c r="D658" i="1" a="1"/>
  <c r="D658" i="1" s="1"/>
  <c r="D662" i="1" a="1"/>
  <c r="D662" i="1" s="1"/>
  <c r="D664" i="1" a="1"/>
  <c r="D664" i="1" s="1"/>
  <c r="D666" i="1" a="1"/>
  <c r="D666" i="1" s="1"/>
  <c r="D670" i="1" a="1"/>
  <c r="D670" i="1" s="1"/>
  <c r="D674" i="1" a="1"/>
  <c r="D674" i="1" s="1"/>
  <c r="D678" i="1" a="1"/>
  <c r="D678" i="1" s="1"/>
  <c r="D681" i="1" a="1"/>
  <c r="D681" i="1" s="1"/>
  <c r="D682" i="1" a="1"/>
  <c r="D682" i="1" s="1"/>
  <c r="D686" i="1" a="1"/>
  <c r="D686" i="1" s="1"/>
  <c r="D689" i="1" a="1"/>
  <c r="D689" i="1" s="1"/>
  <c r="D694" i="1" a="1"/>
  <c r="D694" i="1" s="1"/>
  <c r="D696" i="1" a="1"/>
  <c r="D696" i="1" s="1"/>
  <c r="D698" i="1" a="1"/>
  <c r="D698" i="1" s="1"/>
  <c r="D701" i="1" a="1"/>
  <c r="D701" i="1" s="1"/>
  <c r="D705" i="1" a="1"/>
  <c r="D705" i="1" s="1"/>
  <c r="D710" i="1" a="1"/>
  <c r="D710" i="1" s="1"/>
  <c r="D712" i="1" a="1"/>
  <c r="D712" i="1" s="1"/>
  <c r="D713" i="1" a="1"/>
  <c r="D713" i="1" s="1"/>
  <c r="D717" i="1" a="1"/>
  <c r="D717" i="1" s="1"/>
  <c r="D718" i="1" a="1"/>
  <c r="D718" i="1" s="1"/>
  <c r="D721" i="1" a="1"/>
  <c r="D721" i="1" s="1"/>
  <c r="D728" i="1" a="1"/>
  <c r="D728" i="1" s="1"/>
  <c r="D729" i="1" a="1"/>
  <c r="D729" i="1" s="1"/>
  <c r="D733" i="1" a="1"/>
  <c r="D733" i="1" s="1"/>
  <c r="D734" i="1" a="1"/>
  <c r="D734" i="1" s="1"/>
  <c r="D736" i="1" a="1"/>
  <c r="D736" i="1" s="1"/>
  <c r="D740" i="1" a="1"/>
  <c r="D740" i="1" s="1"/>
  <c r="D742" i="1" a="1"/>
  <c r="D742" i="1" s="1"/>
  <c r="D745" i="1" a="1"/>
  <c r="D745" i="1" s="1"/>
  <c r="D748" i="1" a="1"/>
  <c r="D748" i="1" s="1"/>
  <c r="D750" i="1" a="1"/>
  <c r="D750" i="1" s="1"/>
  <c r="D752" i="1" a="1"/>
  <c r="D752" i="1" s="1"/>
  <c r="D758" i="1" a="1"/>
  <c r="D758" i="1" s="1"/>
  <c r="D760" i="1" a="1"/>
  <c r="D760" i="1" s="1"/>
  <c r="D764" i="1" a="1"/>
  <c r="D764" i="1" s="1"/>
  <c r="D765" i="1" a="1"/>
  <c r="D765" i="1" s="1"/>
  <c r="D768" i="1" a="1"/>
  <c r="D768" i="1" s="1"/>
  <c r="D770" i="1" a="1"/>
  <c r="D770" i="1" s="1"/>
  <c r="D774" i="1" a="1"/>
  <c r="D774" i="1" s="1"/>
  <c r="D780" i="1" a="1"/>
  <c r="D780" i="1" s="1"/>
  <c r="D781" i="1" a="1"/>
  <c r="D781" i="1" s="1"/>
  <c r="D782" i="1" a="1"/>
  <c r="D782" i="1" s="1"/>
  <c r="D786" i="1" a="1"/>
  <c r="D786" i="1" s="1"/>
  <c r="D788" i="1" a="1"/>
  <c r="D788" i="1" s="1"/>
  <c r="D792" i="1" a="1"/>
  <c r="D792" i="1" s="1"/>
  <c r="D794" i="1" a="1"/>
  <c r="D794" i="1" s="1"/>
  <c r="D795" i="1" a="1"/>
  <c r="D795" i="1" s="1"/>
  <c r="D796" i="1" a="1"/>
  <c r="D796" i="1" s="1"/>
  <c r="D798" i="1" a="1"/>
  <c r="D798" i="1" s="1"/>
  <c r="D799" i="1" a="1"/>
  <c r="D799" i="1" s="1"/>
  <c r="D802" i="1" a="1"/>
  <c r="D802" i="1" s="1"/>
  <c r="D803" i="1" a="1"/>
  <c r="D803" i="1" s="1"/>
  <c r="D804" i="1" a="1"/>
  <c r="D804" i="1" s="1"/>
  <c r="D806" i="1" a="1"/>
  <c r="D806" i="1" s="1"/>
  <c r="D807" i="1" a="1"/>
  <c r="D807" i="1" s="1"/>
  <c r="D808" i="1" a="1"/>
  <c r="D808" i="1" s="1"/>
  <c r="D810" i="1" a="1"/>
  <c r="D810" i="1" s="1"/>
  <c r="D811" i="1" a="1"/>
  <c r="D811" i="1" s="1"/>
  <c r="D812" i="1" a="1"/>
  <c r="D812" i="1" s="1"/>
  <c r="D814" i="1" a="1"/>
  <c r="D814" i="1" s="1"/>
  <c r="D815" i="1" a="1"/>
  <c r="D815" i="1" s="1"/>
  <c r="D818" i="1" a="1"/>
  <c r="D818" i="1" s="1"/>
  <c r="D819" i="1" a="1"/>
  <c r="D819" i="1" s="1"/>
  <c r="D820" i="1" a="1"/>
  <c r="D820" i="1" s="1"/>
  <c r="D822" i="1" a="1"/>
  <c r="D822" i="1" s="1"/>
  <c r="D823" i="1" a="1"/>
  <c r="D823" i="1" s="1"/>
  <c r="D824" i="1" a="1"/>
  <c r="D824" i="1" s="1"/>
  <c r="D826" i="1" a="1"/>
  <c r="D826" i="1" s="1"/>
  <c r="D827" i="1" a="1"/>
  <c r="D827" i="1" s="1"/>
  <c r="D828" i="1" a="1"/>
  <c r="D828" i="1" s="1"/>
  <c r="D830" i="1" a="1"/>
  <c r="D830" i="1" s="1"/>
  <c r="D831" i="1" a="1"/>
  <c r="D831" i="1" s="1"/>
  <c r="D832" i="1" a="1"/>
  <c r="D832" i="1" s="1"/>
  <c r="D836" i="1" a="1"/>
  <c r="D836" i="1" s="1"/>
  <c r="D838" i="1" a="1"/>
  <c r="D838" i="1" s="1"/>
  <c r="D840" i="1" a="1"/>
  <c r="D840" i="1" s="1"/>
  <c r="D843" i="1" a="1"/>
  <c r="D843" i="1" s="1"/>
  <c r="D844" i="1" a="1"/>
  <c r="D844" i="1" s="1"/>
  <c r="D845" i="1" a="1"/>
  <c r="D845" i="1" s="1"/>
  <c r="D847" i="1" a="1"/>
  <c r="D847" i="1" s="1"/>
  <c r="D848" i="1" a="1"/>
  <c r="D848" i="1" s="1"/>
  <c r="D849" i="1" a="1"/>
  <c r="D849" i="1" s="1"/>
  <c r="D851" i="1" a="1"/>
  <c r="D851" i="1" s="1"/>
  <c r="D853" i="1" a="1"/>
  <c r="D853" i="1" s="1"/>
  <c r="D855" i="1" a="1"/>
  <c r="D855" i="1" s="1"/>
  <c r="D856" i="1" a="1"/>
  <c r="D856" i="1" s="1"/>
  <c r="D859" i="1" a="1"/>
  <c r="D859" i="1" s="1"/>
  <c r="D860" i="1" a="1"/>
  <c r="D860" i="1" s="1"/>
  <c r="D861" i="1" a="1"/>
  <c r="D861" i="1" s="1"/>
  <c r="D863" i="1" a="1"/>
  <c r="D863" i="1" s="1"/>
  <c r="D864" i="1" a="1"/>
  <c r="D864" i="1" s="1"/>
  <c r="D865" i="1" a="1"/>
  <c r="D865" i="1" s="1"/>
  <c r="D867" i="1" a="1"/>
  <c r="D867" i="1" s="1"/>
  <c r="D869" i="1" a="1"/>
  <c r="D869" i="1" s="1"/>
  <c r="D871" i="1" a="1"/>
  <c r="D871" i="1" s="1"/>
  <c r="D872" i="1" a="1"/>
  <c r="D872" i="1" s="1"/>
  <c r="D875" i="1" a="1"/>
  <c r="D875" i="1" s="1"/>
  <c r="D876" i="1" a="1"/>
  <c r="D876" i="1" s="1"/>
  <c r="D877" i="1" a="1"/>
  <c r="D877" i="1" s="1"/>
  <c r="D879" i="1" a="1"/>
  <c r="D879" i="1" s="1"/>
  <c r="D880" i="1" a="1"/>
  <c r="D880" i="1" s="1"/>
  <c r="D881" i="1" a="1"/>
  <c r="D881" i="1" s="1"/>
  <c r="D883" i="1" a="1"/>
  <c r="D883" i="1" s="1"/>
  <c r="D885" i="1" a="1"/>
  <c r="D885" i="1" s="1"/>
  <c r="D887" i="1" a="1"/>
  <c r="D887" i="1" s="1"/>
  <c r="D888" i="1" a="1"/>
  <c r="D888" i="1" s="1"/>
  <c r="D891" i="1" a="1"/>
  <c r="D891" i="1" s="1"/>
  <c r="D892" i="1" a="1"/>
  <c r="D892" i="1" s="1"/>
  <c r="D893" i="1" a="1"/>
  <c r="D893" i="1" s="1"/>
  <c r="D895" i="1" a="1"/>
  <c r="D895" i="1" s="1"/>
  <c r="D896" i="1" a="1"/>
  <c r="D896" i="1" s="1"/>
  <c r="D897" i="1" a="1"/>
  <c r="D897" i="1" s="1"/>
  <c r="D899" i="1" a="1"/>
  <c r="D899" i="1" s="1"/>
  <c r="D901" i="1" a="1"/>
  <c r="D901" i="1" s="1"/>
  <c r="D903" i="1" a="1"/>
  <c r="D903" i="1" s="1"/>
  <c r="D904" i="1" a="1"/>
  <c r="D904" i="1" s="1"/>
  <c r="D907" i="1" a="1"/>
  <c r="D907" i="1" s="1"/>
  <c r="D908" i="1" a="1"/>
  <c r="D908" i="1" s="1"/>
  <c r="D909" i="1" a="1"/>
  <c r="D909" i="1" s="1"/>
  <c r="D911" i="1" a="1"/>
  <c r="D911" i="1" s="1"/>
  <c r="D912" i="1" a="1"/>
  <c r="D912" i="1" s="1"/>
  <c r="D913" i="1" a="1"/>
  <c r="D913" i="1" s="1"/>
  <c r="D915" i="1" a="1"/>
  <c r="D915" i="1" s="1"/>
  <c r="D917" i="1" a="1"/>
  <c r="D917" i="1" s="1"/>
  <c r="D919" i="1" a="1"/>
  <c r="D919" i="1" s="1"/>
  <c r="D920" i="1" a="1"/>
  <c r="D920" i="1" s="1"/>
  <c r="D923" i="1" a="1"/>
  <c r="D923" i="1" s="1"/>
  <c r="D924" i="1" a="1"/>
  <c r="D924" i="1" s="1"/>
  <c r="D925" i="1" a="1"/>
  <c r="D925" i="1" s="1"/>
  <c r="D927" i="1" a="1"/>
  <c r="D927" i="1" s="1"/>
  <c r="D928" i="1" a="1"/>
  <c r="D928" i="1" s="1"/>
  <c r="D929" i="1" a="1"/>
  <c r="D929" i="1" s="1"/>
  <c r="D931" i="1" a="1"/>
  <c r="D931" i="1" s="1"/>
  <c r="D933" i="1" a="1"/>
  <c r="D933" i="1" s="1"/>
  <c r="D935" i="1" a="1"/>
  <c r="D935" i="1" s="1"/>
  <c r="D936" i="1" a="1"/>
  <c r="D936" i="1" s="1"/>
  <c r="D939" i="1" a="1"/>
  <c r="D939" i="1" s="1"/>
  <c r="D940" i="1" a="1"/>
  <c r="D940" i="1" s="1"/>
  <c r="D941" i="1" a="1"/>
  <c r="D941" i="1" s="1"/>
  <c r="D943" i="1" a="1"/>
  <c r="D943" i="1" s="1"/>
  <c r="D944" i="1" a="1"/>
  <c r="D944" i="1" s="1"/>
  <c r="D945" i="1" a="1"/>
  <c r="D945" i="1" s="1"/>
  <c r="D947" i="1" a="1"/>
  <c r="D947" i="1" s="1"/>
  <c r="D950" i="1" a="1"/>
  <c r="D950" i="1" s="1"/>
  <c r="D953" i="1" a="1"/>
  <c r="D953" i="1" s="1"/>
  <c r="D954" i="1" a="1"/>
  <c r="D954" i="1" s="1"/>
  <c r="D955" i="1" a="1"/>
  <c r="D955" i="1" s="1"/>
  <c r="D957" i="1" a="1"/>
  <c r="D957" i="1" s="1"/>
  <c r="D958" i="1" a="1"/>
  <c r="D958" i="1" s="1"/>
  <c r="D959" i="1" a="1"/>
  <c r="D959" i="1" s="1"/>
  <c r="D962" i="1" a="1"/>
  <c r="D962" i="1" s="1"/>
  <c r="D963" i="1" a="1"/>
  <c r="D963" i="1" s="1"/>
  <c r="D965" i="1" a="1"/>
  <c r="D965" i="1" s="1"/>
  <c r="D967" i="1" a="1"/>
  <c r="D967" i="1" s="1"/>
  <c r="D969" i="1" a="1"/>
  <c r="D969" i="1" s="1"/>
  <c r="D970" i="1" a="1"/>
  <c r="D970" i="1" s="1"/>
  <c r="D971" i="1" a="1"/>
  <c r="D971" i="1" s="1"/>
  <c r="D973" i="1" a="1"/>
  <c r="D973" i="1" s="1"/>
  <c r="D974" i="1" a="1"/>
  <c r="D974" i="1" s="1"/>
  <c r="D975" i="1" a="1"/>
  <c r="D975" i="1" s="1"/>
  <c r="D978" i="1" a="1"/>
  <c r="D978" i="1" s="1"/>
  <c r="D979" i="1" a="1"/>
  <c r="D979" i="1" s="1"/>
  <c r="D980" i="1" a="1"/>
  <c r="D980" i="1" s="1"/>
  <c r="D982" i="1" a="1"/>
  <c r="D982" i="1" s="1"/>
  <c r="D983" i="1" a="1"/>
  <c r="D983" i="1" s="1"/>
  <c r="D984" i="1" a="1"/>
  <c r="D984" i="1" s="1"/>
  <c r="D986" i="1" a="1"/>
  <c r="D986" i="1" s="1"/>
  <c r="D987" i="1" a="1"/>
  <c r="D987" i="1" s="1"/>
  <c r="D988" i="1" a="1"/>
  <c r="D988" i="1" s="1"/>
  <c r="D990" i="1" a="1"/>
  <c r="D990" i="1" s="1"/>
  <c r="D991" i="1" a="1"/>
  <c r="D991" i="1" s="1"/>
  <c r="D992" i="1" a="1"/>
  <c r="D992" i="1" s="1"/>
  <c r="D994" i="1" a="1"/>
  <c r="D994" i="1" s="1"/>
  <c r="D995" i="1" a="1"/>
  <c r="D995" i="1" s="1"/>
  <c r="D996" i="1" a="1"/>
  <c r="D996" i="1" s="1"/>
  <c r="D998" i="1" a="1"/>
  <c r="D998" i="1" s="1"/>
  <c r="D999" i="1" a="1"/>
  <c r="D999" i="1" s="1"/>
  <c r="D1000" i="1" a="1"/>
  <c r="D1000" i="1" s="1"/>
  <c r="D1002" i="1" a="1"/>
  <c r="D1002" i="1" s="1"/>
  <c r="D1004" i="1" a="1"/>
  <c r="D1004" i="1" s="1"/>
  <c r="D1005" i="1" a="1"/>
  <c r="D1005" i="1" s="1"/>
  <c r="D1007" i="1" a="1"/>
  <c r="D1007" i="1" s="1"/>
  <c r="D1009" i="1" a="1"/>
  <c r="D1009" i="1" s="1"/>
  <c r="D1010" i="1" a="1"/>
  <c r="D1010" i="1" s="1"/>
  <c r="D1011" i="1" a="1"/>
  <c r="D1011" i="1" s="1"/>
  <c r="D1012" i="1" a="1"/>
  <c r="D1012" i="1" s="1"/>
  <c r="D1013" i="1" a="1"/>
  <c r="D1013" i="1" s="1"/>
  <c r="D1014" i="1" a="1"/>
  <c r="D1014" i="1" s="1"/>
  <c r="D1017" i="1" a="1"/>
  <c r="D1017" i="1" s="1"/>
  <c r="D1018" i="1" a="1"/>
  <c r="D1018" i="1" s="1"/>
  <c r="D1019" i="1" a="1"/>
  <c r="D1019" i="1" s="1"/>
  <c r="D1021" i="1" a="1"/>
  <c r="D1021" i="1" s="1"/>
  <c r="D1022" i="1" a="1"/>
  <c r="D1022" i="1" s="1"/>
  <c r="D1023" i="1" a="1"/>
  <c r="D1023" i="1" s="1"/>
  <c r="D1025" i="1" a="1"/>
  <c r="D1025" i="1" s="1"/>
  <c r="D1026" i="1" a="1"/>
  <c r="D1026" i="1" s="1"/>
  <c r="D1027" i="1" a="1"/>
  <c r="D1027" i="1" s="1"/>
  <c r="D1029" i="1" a="1"/>
  <c r="D1029" i="1" s="1"/>
  <c r="D1030" i="1" a="1"/>
  <c r="D1030" i="1" s="1"/>
  <c r="D1031" i="1" a="1"/>
  <c r="D1031" i="1" s="1"/>
  <c r="D1033" i="1" a="1"/>
  <c r="D1033" i="1" s="1"/>
  <c r="D1034" i="1" a="1"/>
  <c r="D1034" i="1" s="1"/>
  <c r="D1035" i="1" a="1"/>
  <c r="D1035" i="1" s="1"/>
  <c r="D1037" i="1" a="1"/>
  <c r="D1037" i="1" s="1"/>
  <c r="D1038" i="1" a="1"/>
  <c r="D1038" i="1" s="1"/>
  <c r="D1039" i="1" a="1"/>
  <c r="D1039" i="1" s="1"/>
  <c r="D1041" i="1" a="1"/>
  <c r="D1041" i="1" s="1"/>
  <c r="D1042" i="1" a="1"/>
  <c r="D1042" i="1" s="1"/>
  <c r="D1043" i="1" a="1"/>
  <c r="D1043" i="1" s="1"/>
  <c r="D1045" i="1" a="1"/>
  <c r="D1045" i="1" s="1"/>
  <c r="D1046" i="1" a="1"/>
  <c r="D1046" i="1" s="1"/>
  <c r="D1047" i="1" a="1"/>
  <c r="D1047" i="1" s="1"/>
  <c r="D1049" i="1" a="1"/>
  <c r="D1049" i="1" s="1"/>
  <c r="D1050" i="1" a="1"/>
  <c r="D1050" i="1" s="1"/>
  <c r="D1051" i="1" a="1"/>
  <c r="D1051" i="1" s="1"/>
  <c r="D1053" i="1" a="1"/>
  <c r="D1053" i="1" s="1"/>
  <c r="D1054" i="1" a="1"/>
  <c r="D1054" i="1" s="1"/>
  <c r="D1055" i="1" a="1"/>
  <c r="D1055" i="1" s="1"/>
  <c r="D1057" i="1" a="1"/>
  <c r="D1057" i="1" s="1"/>
  <c r="D1058" i="1" a="1"/>
  <c r="D1058" i="1" s="1"/>
  <c r="D1059" i="1" a="1"/>
  <c r="D1059" i="1" s="1"/>
  <c r="D1061" i="1" a="1"/>
  <c r="D1061" i="1" s="1"/>
  <c r="D1062" i="1" a="1"/>
  <c r="D1062" i="1" s="1"/>
  <c r="D1063" i="1" a="1"/>
  <c r="D1063" i="1" s="1"/>
  <c r="D1065" i="1" a="1"/>
  <c r="D1065" i="1" s="1"/>
  <c r="D1066" i="1" a="1"/>
  <c r="D1066" i="1" s="1"/>
  <c r="D1067" i="1" a="1"/>
  <c r="D1067" i="1" s="1"/>
  <c r="D1069" i="1" a="1"/>
  <c r="D1069" i="1" s="1"/>
  <c r="D1070" i="1" a="1"/>
  <c r="D1070" i="1" s="1"/>
  <c r="D1071" i="1" a="1"/>
  <c r="D1071" i="1" s="1"/>
  <c r="D1073" i="1" a="1"/>
  <c r="D1073" i="1" s="1"/>
  <c r="D1074" i="1" a="1"/>
  <c r="D1074" i="1" s="1"/>
  <c r="D1075" i="1" a="1"/>
  <c r="D1075" i="1" s="1"/>
  <c r="D1077" i="1" a="1"/>
  <c r="D1077" i="1" s="1"/>
  <c r="D1078" i="1" a="1"/>
  <c r="D1078" i="1" s="1"/>
  <c r="D1079" i="1" a="1"/>
  <c r="D1079" i="1" s="1"/>
  <c r="D1081" i="1" a="1"/>
  <c r="D1081" i="1" s="1"/>
  <c r="D1082" i="1" a="1"/>
  <c r="D1082" i="1" s="1"/>
  <c r="D1083" i="1" a="1"/>
  <c r="D1083" i="1" s="1"/>
  <c r="D1085" i="1" a="1"/>
  <c r="D1085" i="1" s="1"/>
  <c r="D1086" i="1" a="1"/>
  <c r="D1086" i="1" s="1"/>
  <c r="D1087" i="1" a="1"/>
  <c r="D1087" i="1" s="1"/>
  <c r="D1089" i="1" a="1"/>
  <c r="D1089" i="1" s="1"/>
  <c r="D1090" i="1" a="1"/>
  <c r="D1090" i="1" s="1"/>
  <c r="D1091" i="1" a="1"/>
  <c r="D1091" i="1" s="1"/>
  <c r="D1093" i="1" a="1"/>
  <c r="D1093" i="1" s="1"/>
  <c r="D1094" i="1" a="1"/>
  <c r="D1094" i="1" s="1"/>
  <c r="D1095" i="1" a="1"/>
  <c r="D1095" i="1" s="1"/>
  <c r="D1097" i="1" a="1"/>
  <c r="D1097" i="1" s="1"/>
  <c r="D1098" i="1" a="1"/>
  <c r="D1098" i="1" s="1"/>
  <c r="D1099" i="1" a="1"/>
  <c r="D1099" i="1" s="1"/>
  <c r="D1101" i="1" a="1"/>
  <c r="D1101" i="1" s="1"/>
  <c r="D1102" i="1" a="1"/>
  <c r="D1102" i="1" s="1"/>
  <c r="D1103" i="1" a="1"/>
  <c r="D1103" i="1" s="1"/>
  <c r="D1105" i="1" a="1"/>
  <c r="D1105" i="1" s="1"/>
  <c r="D1106" i="1" a="1"/>
  <c r="D1106" i="1" s="1"/>
  <c r="D1107" i="1" a="1"/>
  <c r="D1107" i="1" s="1"/>
  <c r="D1109" i="1" a="1"/>
  <c r="D1109" i="1" s="1"/>
  <c r="D1110" i="1" a="1"/>
  <c r="D1110" i="1" s="1"/>
  <c r="D1111" i="1" a="1"/>
  <c r="D1111" i="1" s="1"/>
  <c r="D1113" i="1" a="1"/>
  <c r="D1113" i="1" s="1"/>
  <c r="D1114" i="1" a="1"/>
  <c r="D1114" i="1" s="1"/>
  <c r="D1115" i="1" a="1"/>
  <c r="D1115" i="1" s="1"/>
  <c r="D1117" i="1" a="1"/>
  <c r="D1117" i="1" s="1"/>
  <c r="D1118" i="1" a="1"/>
  <c r="D1118" i="1" s="1"/>
  <c r="D1119" i="1" a="1"/>
  <c r="D1119" i="1" s="1"/>
  <c r="D1121" i="1" a="1"/>
  <c r="D1121" i="1" s="1"/>
  <c r="D1122" i="1" a="1"/>
  <c r="D1122" i="1" s="1"/>
  <c r="D1123" i="1" a="1"/>
  <c r="D1123" i="1" s="1"/>
  <c r="D1125" i="1" a="1"/>
  <c r="D1125" i="1" s="1"/>
  <c r="D1126" i="1" a="1"/>
  <c r="D1126" i="1" s="1"/>
  <c r="D1127" i="1" a="1"/>
  <c r="D1127" i="1" s="1"/>
  <c r="D1129" i="1" a="1"/>
  <c r="D1129" i="1" s="1"/>
  <c r="D1130" i="1" a="1"/>
  <c r="D1130" i="1" s="1"/>
  <c r="D1131" i="1" a="1"/>
  <c r="D1131" i="1" s="1"/>
  <c r="D1133" i="1" a="1"/>
  <c r="D1133" i="1" s="1"/>
  <c r="D1134" i="1" a="1"/>
  <c r="D1134" i="1" s="1"/>
  <c r="D1135" i="1" a="1"/>
  <c r="D1135" i="1" s="1"/>
  <c r="D1137" i="1" a="1"/>
  <c r="D1137" i="1" s="1"/>
  <c r="D1138" i="1" a="1"/>
  <c r="D1138" i="1" s="1"/>
  <c r="D1139" i="1" a="1"/>
  <c r="D1139" i="1" s="1"/>
  <c r="D1141" i="1" a="1"/>
  <c r="D1141" i="1" s="1"/>
  <c r="D1142" i="1" a="1"/>
  <c r="D1142" i="1" s="1"/>
  <c r="D1143" i="1" a="1"/>
  <c r="D1143" i="1" s="1"/>
  <c r="D1145" i="1" a="1"/>
  <c r="D1145" i="1" s="1"/>
  <c r="D1146" i="1" a="1"/>
  <c r="D1146" i="1" s="1"/>
  <c r="D1147" i="1" a="1"/>
  <c r="D1147" i="1" s="1"/>
  <c r="D1149" i="1" a="1"/>
  <c r="D1149" i="1" s="1"/>
  <c r="D1150" i="1" a="1"/>
  <c r="D1150" i="1" s="1"/>
  <c r="D1151" i="1" a="1"/>
  <c r="D1151" i="1" s="1"/>
  <c r="D1153" i="1" a="1"/>
  <c r="D1153" i="1" s="1"/>
  <c r="D1154" i="1" a="1"/>
  <c r="D1154" i="1" s="1"/>
  <c r="D1155" i="1" a="1"/>
  <c r="D1155" i="1" s="1"/>
  <c r="D1157" i="1" a="1"/>
  <c r="D1157" i="1" s="1"/>
  <c r="D1158" i="1" a="1"/>
  <c r="D1158" i="1" s="1"/>
  <c r="D1159" i="1" a="1"/>
  <c r="D1159" i="1" s="1"/>
  <c r="D1161" i="1" a="1"/>
  <c r="D1161" i="1" s="1"/>
  <c r="D1162" i="1" a="1"/>
  <c r="D1162" i="1" s="1"/>
  <c r="D1163" i="1" a="1"/>
  <c r="D1163" i="1" s="1"/>
  <c r="D1165" i="1" a="1"/>
  <c r="D1165" i="1" s="1"/>
  <c r="D1166" i="1" a="1"/>
  <c r="D1166" i="1" s="1"/>
  <c r="D1167" i="1" a="1"/>
  <c r="D1167" i="1" s="1"/>
  <c r="D1169" i="1" a="1"/>
  <c r="D1169" i="1" s="1"/>
  <c r="D1170" i="1" a="1"/>
  <c r="D1170" i="1" s="1"/>
  <c r="D1171" i="1" a="1"/>
  <c r="D1171" i="1" s="1"/>
  <c r="D1173" i="1" a="1"/>
  <c r="D1173" i="1" s="1"/>
  <c r="D1174" i="1" a="1"/>
  <c r="D1174" i="1" s="1"/>
  <c r="D1175" i="1" a="1"/>
  <c r="D1175" i="1" s="1"/>
  <c r="D1177" i="1" a="1"/>
  <c r="D1177" i="1" s="1"/>
  <c r="D1178" i="1" a="1"/>
  <c r="D1178" i="1" s="1"/>
  <c r="D1179" i="1" a="1"/>
  <c r="D1179" i="1" s="1"/>
  <c r="D1181" i="1" a="1"/>
  <c r="D1181" i="1" s="1"/>
  <c r="D1182" i="1" a="1"/>
  <c r="D1182" i="1" s="1"/>
  <c r="D1183" i="1" a="1"/>
  <c r="D1183" i="1" s="1"/>
  <c r="D1185" i="1" a="1"/>
  <c r="D1185" i="1" s="1"/>
  <c r="D1186" i="1" a="1"/>
  <c r="D1186" i="1" s="1"/>
  <c r="D1187" i="1" a="1"/>
  <c r="D1187" i="1" s="1"/>
  <c r="D1189" i="1" a="1"/>
  <c r="D1189" i="1" s="1"/>
  <c r="D1190" i="1" a="1"/>
  <c r="D1190" i="1" s="1"/>
  <c r="D1191" i="1" a="1"/>
  <c r="D1191" i="1" s="1"/>
  <c r="D1194" i="1" a="1"/>
  <c r="D1194" i="1" s="1"/>
  <c r="D1195" i="1" a="1"/>
  <c r="D1195" i="1" s="1"/>
  <c r="D1196" i="1" a="1"/>
  <c r="D1196" i="1" s="1"/>
  <c r="D1198" i="1" a="1"/>
  <c r="D1198" i="1" s="1"/>
  <c r="D1199" i="1" a="1"/>
  <c r="D1199" i="1" s="1"/>
  <c r="D1200" i="1" a="1"/>
  <c r="D1200" i="1" s="1"/>
  <c r="D1202" i="1" a="1"/>
  <c r="D1202" i="1" s="1"/>
  <c r="D1203" i="1" a="1"/>
  <c r="D1203" i="1" s="1"/>
  <c r="D1204" i="1" a="1"/>
  <c r="D1204" i="1" s="1"/>
  <c r="D1207" i="1" a="1"/>
  <c r="D1207" i="1" s="1"/>
  <c r="D1208" i="1" a="1"/>
  <c r="D1208" i="1" s="1"/>
  <c r="D1209" i="1" a="1"/>
  <c r="D1209" i="1" s="1"/>
  <c r="D1211" i="1" a="1"/>
  <c r="D1211" i="1" s="1"/>
  <c r="D1212" i="1" a="1"/>
  <c r="D1212" i="1" s="1"/>
  <c r="D1213" i="1" a="1"/>
  <c r="D1213" i="1" s="1"/>
  <c r="D1215" i="1" a="1"/>
  <c r="D1215" i="1" s="1"/>
  <c r="D1216" i="1" a="1"/>
  <c r="D1216" i="1" s="1"/>
  <c r="D1217" i="1" a="1"/>
  <c r="D1217" i="1" s="1"/>
  <c r="D1219" i="1" a="1"/>
  <c r="D1219" i="1" s="1"/>
  <c r="D1220" i="1" a="1"/>
  <c r="D1220" i="1" s="1"/>
  <c r="D1221" i="1" a="1"/>
  <c r="D1221" i="1" s="1"/>
  <c r="D1223" i="1" a="1"/>
  <c r="D1223" i="1" s="1"/>
  <c r="D1224" i="1" a="1"/>
  <c r="D1224" i="1" s="1"/>
  <c r="D1225" i="1" a="1"/>
  <c r="D1225" i="1" s="1"/>
  <c r="D1227" i="1" a="1"/>
  <c r="D1227" i="1" s="1"/>
  <c r="D1228" i="1" a="1"/>
  <c r="D1228" i="1" s="1"/>
  <c r="D1229" i="1" a="1"/>
  <c r="D1229" i="1" s="1"/>
  <c r="D1231" i="1" a="1"/>
  <c r="D1231" i="1" s="1"/>
  <c r="D1232" i="1" a="1"/>
  <c r="D1232" i="1" s="1"/>
  <c r="D1234" i="1" a="1"/>
  <c r="D1234" i="1" s="1"/>
  <c r="D1235" i="1" a="1"/>
  <c r="D1235" i="1" s="1"/>
  <c r="D1236" i="1" a="1"/>
  <c r="D1236" i="1" s="1"/>
  <c r="D1237" i="1" a="1"/>
  <c r="D1237" i="1" s="1"/>
  <c r="D1238" i="1" a="1"/>
  <c r="D1238" i="1" s="1"/>
  <c r="D1239" i="1" a="1"/>
  <c r="D1239" i="1" s="1"/>
  <c r="D1240" i="1" a="1"/>
  <c r="D1240" i="1" s="1"/>
  <c r="D1241" i="1" a="1"/>
  <c r="D1241" i="1" s="1"/>
  <c r="D1242" i="1" a="1"/>
  <c r="D1242" i="1" s="1"/>
  <c r="D1243" i="1" a="1"/>
  <c r="D1243" i="1" s="1"/>
  <c r="D1244" i="1" a="1"/>
  <c r="D1244" i="1" s="1"/>
  <c r="D1245" i="1" a="1"/>
  <c r="D1245" i="1" s="1"/>
  <c r="D1246" i="1" a="1"/>
  <c r="D1246" i="1" s="1"/>
  <c r="D1247" i="1" a="1"/>
  <c r="D1247" i="1" s="1"/>
  <c r="D1248" i="1" a="1"/>
  <c r="D1248" i="1" s="1"/>
  <c r="D1249" i="1" a="1"/>
  <c r="D1249" i="1" s="1"/>
  <c r="D1250" i="1" a="1"/>
  <c r="D1250" i="1" s="1"/>
  <c r="D1251" i="1" a="1"/>
  <c r="D1251" i="1" s="1"/>
  <c r="D1252" i="1" a="1"/>
  <c r="D1252" i="1" s="1"/>
  <c r="D1253" i="1" a="1"/>
  <c r="D1253" i="1" s="1"/>
  <c r="D1254" i="1" a="1"/>
  <c r="D1254" i="1" s="1"/>
  <c r="D1255" i="1" a="1"/>
  <c r="D1255" i="1" s="1"/>
  <c r="D1256" i="1" a="1"/>
  <c r="D1256" i="1" s="1"/>
  <c r="D1257" i="1" a="1"/>
  <c r="D1257" i="1" s="1"/>
  <c r="D1258" i="1" a="1"/>
  <c r="D1258" i="1" s="1"/>
  <c r="D1259" i="1" a="1"/>
  <c r="D1259" i="1" s="1"/>
  <c r="D1261" i="1" a="1"/>
  <c r="D1261" i="1" s="1"/>
  <c r="D1262" i="1" a="1"/>
  <c r="D1262" i="1" s="1"/>
  <c r="D1263" i="1" a="1"/>
  <c r="D1263" i="1" s="1"/>
  <c r="D1264" i="1" a="1"/>
  <c r="D1264" i="1" s="1"/>
  <c r="D1265" i="1" a="1"/>
  <c r="D1265" i="1" s="1"/>
  <c r="D1266" i="1" a="1"/>
  <c r="D1266" i="1" s="1"/>
  <c r="D1267" i="1" a="1"/>
  <c r="D1267" i="1" s="1"/>
  <c r="D1268" i="1" a="1"/>
  <c r="D1268" i="1" s="1"/>
  <c r="D1269" i="1" a="1"/>
  <c r="D1269" i="1" s="1"/>
  <c r="D1270" i="1" a="1"/>
  <c r="D1270" i="1" s="1"/>
  <c r="D1271" i="1" a="1"/>
  <c r="D1271" i="1" s="1"/>
  <c r="D1272" i="1" a="1"/>
  <c r="D1272" i="1" s="1"/>
  <c r="D1273" i="1" a="1"/>
  <c r="D1273" i="1" s="1"/>
  <c r="D1274" i="1" a="1"/>
  <c r="D1274" i="1" s="1"/>
  <c r="D1275" i="1" a="1"/>
  <c r="D1275" i="1" s="1"/>
  <c r="D1276" i="1" a="1"/>
  <c r="D1276" i="1" s="1"/>
  <c r="D1277" i="1" a="1"/>
  <c r="D1277" i="1" s="1"/>
  <c r="D1278" i="1" a="1"/>
  <c r="D1278" i="1" s="1"/>
  <c r="D1279" i="1" a="1"/>
  <c r="D1279" i="1" s="1"/>
  <c r="D1280" i="1" a="1"/>
  <c r="D1280" i="1" s="1"/>
  <c r="D1281" i="1" a="1"/>
  <c r="D1281" i="1" s="1"/>
  <c r="D1282" i="1" a="1"/>
  <c r="D1282" i="1" s="1"/>
  <c r="D1283" i="1" a="1"/>
  <c r="D1283" i="1" s="1"/>
  <c r="D1284" i="1" a="1"/>
  <c r="D1284" i="1" s="1"/>
  <c r="D1285" i="1" a="1"/>
  <c r="D1285" i="1" s="1"/>
  <c r="D1286" i="1" a="1"/>
  <c r="D1286" i="1" s="1"/>
  <c r="D1287" i="1" a="1"/>
  <c r="D1287" i="1" s="1"/>
  <c r="D1288" i="1" a="1"/>
  <c r="D1288" i="1" s="1"/>
  <c r="D1289" i="1" a="1"/>
  <c r="D1289" i="1" s="1"/>
  <c r="D1290" i="1" a="1"/>
  <c r="D1290" i="1" s="1"/>
  <c r="D1291" i="1" a="1"/>
  <c r="D1291" i="1" s="1"/>
  <c r="D1292" i="1" a="1"/>
  <c r="D1292" i="1" s="1"/>
  <c r="D1293" i="1" a="1"/>
  <c r="D1293" i="1" s="1"/>
  <c r="D1294" i="1" a="1"/>
  <c r="D1294" i="1" s="1"/>
  <c r="D1295" i="1" a="1"/>
  <c r="D1295" i="1" s="1"/>
  <c r="D1296" i="1" a="1"/>
  <c r="D1296" i="1" s="1"/>
  <c r="D1297" i="1" a="1"/>
  <c r="D1297" i="1" s="1"/>
  <c r="D1298" i="1" a="1"/>
  <c r="D1298" i="1" s="1"/>
  <c r="D1299" i="1" a="1"/>
  <c r="D1299" i="1" s="1"/>
  <c r="D1300" i="1" a="1"/>
  <c r="D1300" i="1" s="1"/>
  <c r="D1301" i="1" a="1"/>
  <c r="D1301" i="1" s="1"/>
  <c r="D1302" i="1" a="1"/>
  <c r="D1302" i="1" s="1"/>
  <c r="D1303" i="1" a="1"/>
  <c r="D1303" i="1" s="1"/>
  <c r="D1304" i="1" a="1"/>
  <c r="D1304" i="1" s="1"/>
  <c r="D1305" i="1" a="1"/>
  <c r="D1305" i="1" s="1"/>
  <c r="D1306" i="1" a="1"/>
  <c r="D1306" i="1" s="1"/>
  <c r="D1307" i="1" a="1"/>
  <c r="D1307" i="1" s="1"/>
  <c r="D1308" i="1" a="1"/>
  <c r="D1308" i="1" s="1"/>
  <c r="D1309" i="1" a="1"/>
  <c r="D1309" i="1" s="1"/>
  <c r="D1310" i="1" a="1"/>
  <c r="D1310" i="1" s="1"/>
  <c r="D1311" i="1" a="1"/>
  <c r="D1311" i="1" s="1"/>
  <c r="D1312" i="1" a="1"/>
  <c r="D1312" i="1" s="1"/>
  <c r="D1314" i="1" a="1"/>
  <c r="D1314" i="1" s="1"/>
  <c r="D1315" i="1" a="1"/>
  <c r="D1315" i="1" s="1"/>
  <c r="D1316" i="1" a="1"/>
  <c r="D1316" i="1" s="1"/>
  <c r="D1317" i="1" a="1"/>
  <c r="D1317" i="1" s="1"/>
  <c r="D1318" i="1" a="1"/>
  <c r="D1318" i="1" s="1"/>
  <c r="D1319" i="1" a="1"/>
  <c r="D1319" i="1" s="1"/>
  <c r="D1320" i="1" a="1"/>
  <c r="D1320" i="1" s="1"/>
  <c r="D1321" i="1" a="1"/>
  <c r="D1321" i="1" s="1"/>
  <c r="D1322" i="1" a="1"/>
  <c r="D1322" i="1" s="1"/>
  <c r="D1323" i="1" a="1"/>
  <c r="D1323" i="1" s="1"/>
  <c r="D1324" i="1" a="1"/>
  <c r="D1324" i="1" s="1"/>
  <c r="D1325" i="1" a="1"/>
  <c r="D1325" i="1" s="1"/>
  <c r="D1326" i="1" a="1"/>
  <c r="D1326" i="1" s="1"/>
  <c r="D1327" i="1" a="1"/>
  <c r="D1327" i="1" s="1"/>
  <c r="D1328" i="1" a="1"/>
  <c r="D1328" i="1" s="1"/>
  <c r="D1329" i="1" a="1"/>
  <c r="D1329" i="1" s="1"/>
  <c r="D1330" i="1" a="1"/>
  <c r="D1330" i="1" s="1"/>
  <c r="D1331" i="1" a="1"/>
  <c r="D1331" i="1" s="1"/>
  <c r="D1332" i="1" a="1"/>
  <c r="D1332" i="1" s="1"/>
  <c r="D1333" i="1" a="1"/>
  <c r="D1333" i="1" s="1"/>
  <c r="D1334" i="1" a="1"/>
  <c r="D1334" i="1" s="1"/>
  <c r="D1335" i="1" a="1"/>
  <c r="D1335" i="1" s="1"/>
  <c r="D1336" i="1" a="1"/>
  <c r="D1336" i="1" s="1"/>
  <c r="D1337" i="1" a="1"/>
  <c r="D1337" i="1" s="1"/>
  <c r="D1338" i="1" a="1"/>
  <c r="D1338" i="1" s="1"/>
  <c r="D1339" i="1" a="1"/>
  <c r="D1339" i="1" s="1"/>
  <c r="D1340" i="1" a="1"/>
  <c r="D1340" i="1" s="1"/>
  <c r="D1341" i="1" a="1"/>
  <c r="D1341" i="1" s="1"/>
  <c r="D1342" i="1" a="1"/>
  <c r="D1342" i="1" s="1"/>
  <c r="D1343" i="1" a="1"/>
  <c r="D1343" i="1" s="1"/>
  <c r="D1344" i="1" a="1"/>
  <c r="D1344" i="1" s="1"/>
  <c r="D1345" i="1" a="1"/>
  <c r="D1345" i="1" s="1"/>
  <c r="D1346" i="1" a="1"/>
  <c r="D1346" i="1" s="1"/>
  <c r="D1347" i="1" a="1"/>
  <c r="D1347" i="1" s="1"/>
  <c r="D1348" i="1" a="1"/>
  <c r="D1348" i="1" s="1"/>
  <c r="D1349" i="1" a="1"/>
  <c r="D1349" i="1" s="1"/>
  <c r="D1350" i="1" a="1"/>
  <c r="D1350" i="1" s="1"/>
  <c r="D1351" i="1" a="1"/>
  <c r="D1351" i="1" s="1"/>
  <c r="D1352" i="1" a="1"/>
  <c r="D1352" i="1" s="1"/>
  <c r="D1353" i="1" a="1"/>
  <c r="D1353" i="1" s="1"/>
  <c r="D1354" i="1" a="1"/>
  <c r="D1354" i="1" s="1"/>
  <c r="D1355" i="1" a="1"/>
  <c r="D1355" i="1" s="1"/>
  <c r="D1356" i="1" a="1"/>
  <c r="D1356" i="1" s="1"/>
  <c r="D1357" i="1" a="1"/>
  <c r="D1357" i="1" s="1"/>
  <c r="D1358" i="1" a="1"/>
  <c r="D1358" i="1" s="1"/>
  <c r="D1359" i="1" a="1"/>
  <c r="D1359" i="1" s="1"/>
  <c r="D1360" i="1" a="1"/>
  <c r="D1360" i="1" s="1"/>
  <c r="D1361" i="1" a="1"/>
  <c r="D1361" i="1" s="1"/>
  <c r="D1362" i="1" a="1"/>
  <c r="D1362" i="1" s="1"/>
  <c r="D1363" i="1" a="1"/>
  <c r="D1363" i="1" s="1"/>
  <c r="D1364" i="1" a="1"/>
  <c r="D1364" i="1" s="1"/>
  <c r="D1365" i="1" a="1"/>
  <c r="D1365" i="1" s="1"/>
  <c r="D1366" i="1" a="1"/>
  <c r="D1366" i="1" s="1"/>
  <c r="D1367" i="1" a="1"/>
  <c r="D1367" i="1" s="1"/>
  <c r="D1368" i="1" a="1"/>
  <c r="D1368" i="1" s="1"/>
  <c r="D1369" i="1" a="1"/>
  <c r="D1369" i="1" s="1"/>
  <c r="D1371" i="1" a="1"/>
  <c r="D1371" i="1" s="1"/>
  <c r="D1372" i="1" a="1"/>
  <c r="D1372" i="1" s="1"/>
  <c r="D1373" i="1" a="1"/>
  <c r="D1373" i="1" s="1"/>
  <c r="D1374" i="1" a="1"/>
  <c r="D1374" i="1" s="1"/>
  <c r="D1375" i="1" a="1"/>
  <c r="D1375" i="1" s="1"/>
  <c r="D1376" i="1" a="1"/>
  <c r="D1376" i="1" s="1"/>
  <c r="D1377" i="1" a="1"/>
  <c r="D1377" i="1" s="1"/>
  <c r="D1378" i="1" a="1"/>
  <c r="D1378" i="1" s="1"/>
  <c r="D1379" i="1" a="1"/>
  <c r="D1379" i="1" s="1"/>
  <c r="D1380" i="1" a="1"/>
  <c r="D1380" i="1" s="1"/>
  <c r="D1381" i="1" a="1"/>
  <c r="D1381" i="1" s="1"/>
  <c r="D1382" i="1" a="1"/>
  <c r="D1382" i="1" s="1"/>
  <c r="D1383" i="1" a="1"/>
  <c r="D1383" i="1" s="1"/>
  <c r="D1384" i="1" a="1"/>
  <c r="D1384" i="1" s="1"/>
  <c r="D1385" i="1" a="1"/>
  <c r="D1385" i="1" s="1"/>
  <c r="D1386" i="1" a="1"/>
  <c r="D1386" i="1" s="1"/>
  <c r="D1387" i="1" a="1"/>
  <c r="D1387" i="1" s="1"/>
  <c r="D1388" i="1" a="1"/>
  <c r="D1388" i="1" s="1"/>
  <c r="D1389" i="1" a="1"/>
  <c r="D1389" i="1" s="1"/>
  <c r="D1390" i="1" a="1"/>
  <c r="D1390" i="1" s="1"/>
  <c r="D1391" i="1" a="1"/>
  <c r="D1391" i="1" s="1"/>
  <c r="D1392" i="1" a="1"/>
  <c r="D1392" i="1" s="1"/>
  <c r="D1393" i="1" a="1"/>
  <c r="D1393" i="1" s="1"/>
  <c r="D1394" i="1" a="1"/>
  <c r="D1394" i="1" s="1"/>
  <c r="D1395" i="1" a="1"/>
  <c r="D1395" i="1" s="1"/>
  <c r="D1396" i="1" a="1"/>
  <c r="D1396" i="1" s="1"/>
  <c r="D1397" i="1" a="1"/>
  <c r="D1397" i="1" s="1"/>
  <c r="D1398" i="1" a="1"/>
  <c r="D1398" i="1" s="1"/>
  <c r="D1399" i="1" a="1"/>
  <c r="D1399" i="1" s="1"/>
  <c r="D1400" i="1" a="1"/>
  <c r="D1400" i="1" s="1"/>
  <c r="D1401" i="1" a="1"/>
  <c r="D1401" i="1" s="1"/>
  <c r="D1402" i="1" a="1"/>
  <c r="D1402" i="1" s="1"/>
  <c r="D1403" i="1" a="1"/>
  <c r="D1403" i="1" s="1"/>
  <c r="D1404" i="1" a="1"/>
  <c r="D1404" i="1" s="1"/>
  <c r="D1405" i="1" a="1"/>
  <c r="D1405" i="1" s="1"/>
  <c r="D1406" i="1" a="1"/>
  <c r="D1406" i="1" s="1"/>
  <c r="D1407" i="1" a="1"/>
  <c r="D1407" i="1" s="1"/>
  <c r="D1408" i="1" a="1"/>
  <c r="D1408" i="1" s="1"/>
  <c r="D1409" i="1" a="1"/>
  <c r="D1409" i="1" s="1"/>
  <c r="D1410" i="1" a="1"/>
  <c r="D1410" i="1" s="1"/>
  <c r="D1411" i="1" a="1"/>
  <c r="D1411" i="1" s="1"/>
  <c r="D1412" i="1" a="1"/>
  <c r="D1412" i="1" s="1"/>
  <c r="D1413" i="1" a="1"/>
  <c r="D1413" i="1" s="1"/>
  <c r="D1414" i="1" a="1"/>
  <c r="D1414" i="1" s="1"/>
  <c r="D1415" i="1" a="1"/>
  <c r="D1415" i="1" s="1"/>
  <c r="D1416" i="1" a="1"/>
  <c r="D1416" i="1" s="1"/>
  <c r="D1417" i="1" a="1"/>
  <c r="D1417" i="1" s="1"/>
  <c r="D1418" i="1" a="1"/>
  <c r="D1418" i="1" s="1"/>
  <c r="D1419" i="1" a="1"/>
  <c r="D1419" i="1" s="1"/>
  <c r="D1420" i="1" a="1"/>
  <c r="D1420" i="1" s="1"/>
  <c r="D1421" i="1" a="1"/>
  <c r="D1421" i="1" s="1"/>
  <c r="D1422" i="1" a="1"/>
  <c r="D1422" i="1" s="1"/>
  <c r="D1423" i="1" a="1"/>
  <c r="D1423" i="1" s="1"/>
  <c r="D1424" i="1" a="1"/>
  <c r="D1424" i="1" s="1"/>
  <c r="D1425" i="1" a="1"/>
  <c r="D1425" i="1" s="1"/>
  <c r="D1426" i="1" a="1"/>
  <c r="D1426" i="1" s="1"/>
  <c r="D1427" i="1" a="1"/>
  <c r="D1427" i="1" s="1"/>
  <c r="D1428" i="1" a="1"/>
  <c r="D1428" i="1" s="1"/>
  <c r="D1429" i="1" a="1"/>
  <c r="D1429" i="1" s="1"/>
  <c r="D1430" i="1" a="1"/>
  <c r="D1430" i="1" s="1"/>
  <c r="D1431" i="1" a="1"/>
  <c r="D1431" i="1" s="1"/>
  <c r="D1432" i="1" a="1"/>
  <c r="D1432" i="1" s="1"/>
  <c r="D1433" i="1" a="1"/>
  <c r="D1433" i="1" s="1"/>
  <c r="D1434" i="1" a="1"/>
  <c r="D1434" i="1" s="1"/>
  <c r="D1435" i="1" a="1"/>
  <c r="D1435" i="1" s="1"/>
  <c r="D1436" i="1" a="1"/>
  <c r="D1436" i="1" s="1"/>
  <c r="D1437" i="1" a="1"/>
  <c r="D1437" i="1" s="1"/>
  <c r="D1438" i="1" a="1"/>
  <c r="D1438" i="1" s="1"/>
  <c r="D1439" i="1" a="1"/>
  <c r="D1439" i="1" s="1"/>
  <c r="D1440" i="1" a="1"/>
  <c r="D1440" i="1" s="1"/>
  <c r="D1441" i="1" a="1"/>
  <c r="D1441" i="1" s="1"/>
  <c r="D1442" i="1" a="1"/>
  <c r="D1442" i="1" s="1"/>
  <c r="D1443" i="1" a="1"/>
  <c r="D1443" i="1" s="1"/>
  <c r="D1444" i="1" a="1"/>
  <c r="D1444" i="1" s="1"/>
  <c r="D1445" i="1" a="1"/>
  <c r="D1445" i="1" s="1"/>
  <c r="D1446" i="1" a="1"/>
  <c r="D1446" i="1" s="1"/>
  <c r="D1447" i="1" a="1"/>
  <c r="D1447" i="1" s="1"/>
  <c r="D1448" i="1" a="1"/>
  <c r="D1448" i="1" s="1"/>
  <c r="D1450" i="1" a="1"/>
  <c r="D1450" i="1" s="1"/>
  <c r="D1451" i="1" a="1"/>
  <c r="D1451" i="1" s="1"/>
  <c r="D1452" i="1" a="1"/>
  <c r="D1452" i="1" s="1"/>
  <c r="D1453" i="1" a="1"/>
  <c r="D1453" i="1" s="1"/>
  <c r="D1454" i="1" a="1"/>
  <c r="D1454" i="1" s="1"/>
  <c r="D1455" i="1" a="1"/>
  <c r="D1455" i="1" s="1"/>
  <c r="D1456" i="1" a="1"/>
  <c r="D1456" i="1" s="1"/>
  <c r="D1457" i="1" a="1"/>
  <c r="D1457" i="1" s="1"/>
  <c r="D1458" i="1" a="1"/>
  <c r="D1458" i="1" s="1"/>
  <c r="D1459" i="1" a="1"/>
  <c r="D1459" i="1" s="1"/>
  <c r="D1460" i="1" a="1"/>
  <c r="D1460" i="1" s="1"/>
  <c r="D1461" i="1" a="1"/>
  <c r="D1461" i="1" s="1"/>
  <c r="D1462" i="1" a="1"/>
  <c r="D1462" i="1" s="1"/>
  <c r="D1463" i="1" a="1"/>
  <c r="D1463" i="1" s="1"/>
  <c r="D1464" i="1" a="1"/>
  <c r="D1464" i="1" s="1"/>
  <c r="D1465" i="1" a="1"/>
  <c r="D1465" i="1" s="1"/>
  <c r="D1466" i="1" a="1"/>
  <c r="D1466" i="1" s="1"/>
  <c r="D50" i="1" a="1"/>
  <c r="D50" i="1" s="1"/>
  <c r="D130" i="1" a="1"/>
  <c r="D130" i="1" s="1"/>
  <c r="D157" i="1" a="1"/>
  <c r="D157" i="1" s="1"/>
  <c r="D161" i="1" a="1"/>
  <c r="D161" i="1" s="1"/>
  <c r="D181" i="1" a="1"/>
  <c r="D181" i="1" s="1"/>
  <c r="D213" i="1" a="1"/>
  <c r="D213" i="1" s="1"/>
  <c r="D238" i="1" a="1"/>
  <c r="D238" i="1" s="1"/>
  <c r="D245" i="1" a="1"/>
  <c r="D245" i="1" s="1"/>
  <c r="D252" i="1" a="1"/>
  <c r="D252" i="1" s="1"/>
  <c r="D298" i="1" a="1"/>
  <c r="D298" i="1" s="1"/>
  <c r="D299" i="1" a="1"/>
  <c r="D299" i="1" s="1"/>
  <c r="D300" i="1" a="1"/>
  <c r="D300" i="1" s="1"/>
  <c r="D309" i="1" a="1"/>
  <c r="D309" i="1" s="1"/>
  <c r="D319" i="1" a="1"/>
  <c r="D319" i="1" s="1"/>
  <c r="D320" i="1" a="1"/>
  <c r="D320" i="1" s="1"/>
  <c r="D429" i="1" a="1"/>
  <c r="D429" i="1" s="1"/>
  <c r="D509" i="1" a="1"/>
  <c r="D509" i="1" s="1"/>
  <c r="D530" i="1" a="1"/>
  <c r="D530" i="1" s="1"/>
  <c r="D642" i="1" a="1"/>
  <c r="D642" i="1" s="1"/>
  <c r="D677" i="1" a="1"/>
  <c r="D677" i="1" s="1"/>
  <c r="D791" i="1" a="1"/>
  <c r="D791" i="1" s="1"/>
  <c r="D833" i="1" a="1"/>
  <c r="D833" i="1" s="1"/>
  <c r="D839" i="1" a="1"/>
  <c r="D839" i="1" s="1"/>
  <c r="D948" i="1" a="1"/>
  <c r="D948" i="1" s="1"/>
  <c r="D951" i="1" a="1"/>
  <c r="D951" i="1" s="1"/>
  <c r="D1003" i="1" a="1"/>
  <c r="D1003" i="1" s="1"/>
  <c r="D1008" i="1" a="1"/>
  <c r="D1008" i="1" s="1"/>
  <c r="D1015" i="1" a="1"/>
  <c r="D1015" i="1" s="1"/>
  <c r="D1193" i="1" a="1"/>
  <c r="D1193" i="1" s="1"/>
  <c r="D1205" i="1" a="1"/>
  <c r="D1205" i="1" s="1"/>
  <c r="D1233" i="1" a="1"/>
  <c r="D1233" i="1" s="1"/>
  <c r="D1260" i="1" a="1"/>
  <c r="D1260" i="1" s="1"/>
  <c r="D1313" i="1" a="1"/>
  <c r="D1313" i="1" s="1"/>
  <c r="D1370" i="1" a="1"/>
  <c r="D1370" i="1" s="1"/>
  <c r="H1107" i="2" l="1"/>
  <c r="G1107" i="2" a="1"/>
  <c r="G1107" i="2" s="1"/>
  <c r="H1106" i="2"/>
  <c r="G1106" i="2" a="1"/>
  <c r="G1106" i="2" s="1"/>
  <c r="H1075" i="2"/>
  <c r="G1075" i="2" a="1"/>
  <c r="G1075" i="2" s="1"/>
  <c r="H1074" i="2"/>
  <c r="G1074" i="2" a="1"/>
  <c r="G1074" i="2" s="1"/>
  <c r="H1043" i="2"/>
  <c r="G1043" i="2" a="1"/>
  <c r="G1043" i="2" s="1"/>
  <c r="H1042" i="2"/>
  <c r="G1042" i="2" a="1"/>
  <c r="G1042" i="2" s="1"/>
  <c r="H1011" i="2"/>
  <c r="G1011" i="2" a="1"/>
  <c r="G1011" i="2" s="1"/>
  <c r="H1010" i="2"/>
  <c r="G1010" i="2" a="1"/>
  <c r="G1010" i="2" s="1"/>
  <c r="H967" i="2"/>
  <c r="G967" i="2" a="1"/>
  <c r="G967" i="2" s="1"/>
  <c r="H1131" i="2"/>
  <c r="G1131" i="2" a="1"/>
  <c r="G1131" i="2" s="1"/>
  <c r="H1130" i="2"/>
  <c r="G1130" i="2" a="1"/>
  <c r="G1130" i="2" s="1"/>
  <c r="H1099" i="2"/>
  <c r="G1099" i="2" a="1"/>
  <c r="G1099" i="2" s="1"/>
  <c r="H1098" i="2"/>
  <c r="G1098" i="2" a="1"/>
  <c r="G1098" i="2" s="1"/>
  <c r="H1067" i="2"/>
  <c r="G1067" i="2" a="1"/>
  <c r="G1067" i="2" s="1"/>
  <c r="H1066" i="2"/>
  <c r="G1066" i="2" a="1"/>
  <c r="G1066" i="2" s="1"/>
  <c r="H1035" i="2"/>
  <c r="G1035" i="2" a="1"/>
  <c r="G1035" i="2" s="1"/>
  <c r="H1034" i="2"/>
  <c r="G1034" i="2" a="1"/>
  <c r="G1034" i="2" s="1"/>
  <c r="H1003" i="2"/>
  <c r="G1003" i="2" a="1"/>
  <c r="G1003" i="2" s="1"/>
  <c r="H1002" i="2"/>
  <c r="G1002" i="2" a="1"/>
  <c r="G1002" i="2" s="1"/>
  <c r="H1123" i="2"/>
  <c r="G1123" i="2" a="1"/>
  <c r="G1123" i="2" s="1"/>
  <c r="H1122" i="2"/>
  <c r="G1122" i="2" a="1"/>
  <c r="G1122" i="2" s="1"/>
  <c r="H1091" i="2"/>
  <c r="G1091" i="2" a="1"/>
  <c r="G1091" i="2" s="1"/>
  <c r="H1090" i="2"/>
  <c r="G1090" i="2" a="1"/>
  <c r="G1090" i="2" s="1"/>
  <c r="H1059" i="2"/>
  <c r="G1059" i="2" a="1"/>
  <c r="G1059" i="2" s="1"/>
  <c r="H1058" i="2"/>
  <c r="G1058" i="2" a="1"/>
  <c r="G1058" i="2" s="1"/>
  <c r="H1027" i="2"/>
  <c r="G1027" i="2" a="1"/>
  <c r="G1027" i="2" s="1"/>
  <c r="H1026" i="2"/>
  <c r="G1026" i="2" a="1"/>
  <c r="G1026" i="2" s="1"/>
  <c r="H991" i="2"/>
  <c r="G991" i="2" a="1"/>
  <c r="G991" i="2" s="1"/>
  <c r="H979" i="2"/>
  <c r="G979" i="2" a="1"/>
  <c r="G979" i="2" s="1"/>
  <c r="H943" i="2"/>
  <c r="G943" i="2" a="1"/>
  <c r="G943" i="2" s="1"/>
  <c r="H942" i="2"/>
  <c r="G942" i="2" a="1"/>
  <c r="G942" i="2" s="1"/>
  <c r="H877" i="2"/>
  <c r="G877" i="2" a="1"/>
  <c r="G877" i="2" s="1"/>
  <c r="H876" i="2"/>
  <c r="G876" i="2" a="1"/>
  <c r="G876" i="2" s="1"/>
  <c r="H875" i="2"/>
  <c r="G875" i="2" a="1"/>
  <c r="G875" i="2" s="1"/>
  <c r="H873" i="2"/>
  <c r="G873" i="2" a="1"/>
  <c r="G873" i="2" s="1"/>
  <c r="H1115" i="2"/>
  <c r="G1115" i="2" a="1"/>
  <c r="G1115" i="2" s="1"/>
  <c r="H1114" i="2"/>
  <c r="G1114" i="2" a="1"/>
  <c r="G1114" i="2" s="1"/>
  <c r="H1083" i="2"/>
  <c r="G1083" i="2" a="1"/>
  <c r="G1083" i="2" s="1"/>
  <c r="H1082" i="2"/>
  <c r="G1082" i="2" a="1"/>
  <c r="G1082" i="2" s="1"/>
  <c r="H1051" i="2"/>
  <c r="G1051" i="2" a="1"/>
  <c r="G1051" i="2" s="1"/>
  <c r="H1050" i="2"/>
  <c r="G1050" i="2" a="1"/>
  <c r="G1050" i="2" s="1"/>
  <c r="H1019" i="2"/>
  <c r="G1019" i="2" a="1"/>
  <c r="G1019" i="2" s="1"/>
  <c r="H1018" i="2"/>
  <c r="G1018" i="2" a="1"/>
  <c r="G1018" i="2" s="1"/>
  <c r="H908" i="2"/>
  <c r="G908" i="2" a="1"/>
  <c r="G908" i="2" s="1"/>
  <c r="H905" i="2"/>
  <c r="G905" i="2" a="1"/>
  <c r="G905" i="2" s="1"/>
  <c r="H903" i="2"/>
  <c r="G903" i="2" a="1"/>
  <c r="G903" i="2" s="1"/>
  <c r="H901" i="2"/>
  <c r="G901" i="2" a="1"/>
  <c r="G901" i="2" s="1"/>
  <c r="H899" i="2"/>
  <c r="G899" i="2" a="1"/>
  <c r="G899" i="2" s="1"/>
  <c r="V1213" i="2"/>
  <c r="V1212" i="2"/>
  <c r="V1211" i="2"/>
  <c r="V1210" i="2"/>
  <c r="V1209" i="2"/>
  <c r="V1208" i="2"/>
  <c r="V1207" i="2"/>
  <c r="V1206" i="2"/>
  <c r="V1205" i="2"/>
  <c r="V1204" i="2"/>
  <c r="V1203" i="2"/>
  <c r="V1202" i="2"/>
  <c r="V1201" i="2"/>
  <c r="V1200" i="2"/>
  <c r="V1199" i="2"/>
  <c r="V1198" i="2"/>
  <c r="V1197" i="2"/>
  <c r="V1196" i="2"/>
  <c r="V1195" i="2"/>
  <c r="V1194" i="2"/>
  <c r="V1193" i="2"/>
  <c r="V1192" i="2"/>
  <c r="V1191" i="2"/>
  <c r="V1190" i="2"/>
  <c r="V1189" i="2"/>
  <c r="V1188" i="2"/>
  <c r="V1187" i="2"/>
  <c r="V1186" i="2"/>
  <c r="V1185" i="2"/>
  <c r="V1184" i="2"/>
  <c r="V1183" i="2"/>
  <c r="V1182" i="2"/>
  <c r="V1181" i="2"/>
  <c r="V1180" i="2"/>
  <c r="V1179" i="2"/>
  <c r="V1178" i="2"/>
  <c r="V1177" i="2"/>
  <c r="V1176" i="2"/>
  <c r="V1175" i="2"/>
  <c r="V1174" i="2"/>
  <c r="V1173" i="2"/>
  <c r="V1172" i="2"/>
  <c r="V1171" i="2"/>
  <c r="V1170" i="2"/>
  <c r="V1169" i="2"/>
  <c r="V1168" i="2"/>
  <c r="V1167" i="2"/>
  <c r="V1166" i="2"/>
  <c r="V1165" i="2"/>
  <c r="V1164" i="2"/>
  <c r="V1163" i="2"/>
  <c r="V1162" i="2"/>
  <c r="V1161" i="2"/>
  <c r="V1160" i="2"/>
  <c r="V1159" i="2"/>
  <c r="V1158" i="2"/>
  <c r="V1157" i="2"/>
  <c r="V1156" i="2"/>
  <c r="V1155" i="2"/>
  <c r="V1154" i="2"/>
  <c r="V1153" i="2"/>
  <c r="V1152" i="2"/>
  <c r="V1151" i="2"/>
  <c r="V1150" i="2"/>
  <c r="V1149" i="2"/>
  <c r="V1148" i="2"/>
  <c r="V1147" i="2"/>
  <c r="V1146" i="2"/>
  <c r="V1145" i="2"/>
  <c r="V1144" i="2"/>
  <c r="V1143" i="2"/>
  <c r="V1142" i="2"/>
  <c r="V1141" i="2"/>
  <c r="V1140" i="2"/>
  <c r="V1139" i="2"/>
  <c r="V1138" i="2"/>
  <c r="V1137" i="2"/>
  <c r="V1136" i="2"/>
  <c r="V1135" i="2"/>
  <c r="V1134" i="2"/>
  <c r="V1133" i="2"/>
  <c r="V1132" i="2"/>
  <c r="V1131" i="2"/>
  <c r="V1116" i="2"/>
  <c r="V1115" i="2"/>
  <c r="V1100" i="2"/>
  <c r="V1099" i="2"/>
  <c r="V1084" i="2"/>
  <c r="V1083" i="2"/>
  <c r="V1068" i="2"/>
  <c r="V1067" i="2"/>
  <c r="V1052" i="2"/>
  <c r="V1051" i="2"/>
  <c r="V1036" i="2"/>
  <c r="V1035" i="2"/>
  <c r="V1020" i="2"/>
  <c r="V1019" i="2"/>
  <c r="V1004" i="2"/>
  <c r="V1003" i="2"/>
  <c r="H983" i="2"/>
  <c r="G983" i="2" a="1"/>
  <c r="G983" i="2" s="1"/>
  <c r="G982" i="2" a="1"/>
  <c r="G982" i="2" s="1"/>
  <c r="V973" i="2"/>
  <c r="V972" i="2"/>
  <c r="V971" i="2"/>
  <c r="G970" i="2" a="1"/>
  <c r="G970" i="2" s="1"/>
  <c r="H935" i="2"/>
  <c r="G935" i="2" a="1"/>
  <c r="G935" i="2" s="1"/>
  <c r="H934" i="2"/>
  <c r="G934" i="2" a="1"/>
  <c r="G934" i="2" s="1"/>
  <c r="H913" i="2"/>
  <c r="G913" i="2" a="1"/>
  <c r="G913" i="2" s="1"/>
  <c r="H912" i="2"/>
  <c r="G912" i="2" a="1"/>
  <c r="G912" i="2" s="1"/>
  <c r="H893" i="2"/>
  <c r="G893" i="2" a="1"/>
  <c r="G893" i="2" s="1"/>
  <c r="H861" i="2"/>
  <c r="G861" i="2" a="1"/>
  <c r="G861" i="2" s="1"/>
  <c r="H860" i="2"/>
  <c r="G860" i="2" a="1"/>
  <c r="G860" i="2" s="1"/>
  <c r="H859" i="2"/>
  <c r="G859" i="2" a="1"/>
  <c r="G859" i="2" s="1"/>
  <c r="H857" i="2"/>
  <c r="G857" i="2" a="1"/>
  <c r="G857" i="2" s="1"/>
  <c r="H797" i="2"/>
  <c r="G797" i="2" a="1"/>
  <c r="G797" i="2" s="1"/>
  <c r="H796" i="2"/>
  <c r="G796" i="2" a="1"/>
  <c r="G796" i="2" s="1"/>
  <c r="H795" i="2"/>
  <c r="G795" i="2" a="1"/>
  <c r="G795" i="2" s="1"/>
  <c r="H793" i="2"/>
  <c r="G793" i="2" a="1"/>
  <c r="G793" i="2" s="1"/>
  <c r="H661" i="2"/>
  <c r="G661" i="2" a="1"/>
  <c r="G661" i="2" s="1"/>
  <c r="H660" i="2"/>
  <c r="G660" i="2" a="1"/>
  <c r="G660" i="2" s="1"/>
  <c r="H657" i="2"/>
  <c r="G657" i="2" a="1"/>
  <c r="G657" i="2" s="1"/>
  <c r="H617" i="2"/>
  <c r="G617" i="2" a="1"/>
  <c r="G617" i="2" s="1"/>
  <c r="H974" i="2"/>
  <c r="G974" i="2" a="1"/>
  <c r="G974" i="2" s="1"/>
  <c r="H959" i="2"/>
  <c r="G959" i="2" a="1"/>
  <c r="G959" i="2" s="1"/>
  <c r="H958" i="2"/>
  <c r="G958" i="2" a="1"/>
  <c r="G958" i="2" s="1"/>
  <c r="H927" i="2"/>
  <c r="G927" i="2" a="1"/>
  <c r="G927" i="2" s="1"/>
  <c r="H926" i="2"/>
  <c r="G926" i="2" a="1"/>
  <c r="G926" i="2" s="1"/>
  <c r="H845" i="2"/>
  <c r="G845" i="2" a="1"/>
  <c r="G845" i="2" s="1"/>
  <c r="H844" i="2"/>
  <c r="G844" i="2" a="1"/>
  <c r="G844" i="2" s="1"/>
  <c r="H843" i="2"/>
  <c r="G843" i="2" a="1"/>
  <c r="G843" i="2" s="1"/>
  <c r="H841" i="2"/>
  <c r="G841" i="2" a="1"/>
  <c r="G841" i="2" s="1"/>
  <c r="H781" i="2"/>
  <c r="G781" i="2" a="1"/>
  <c r="G781" i="2" s="1"/>
  <c r="H780" i="2"/>
  <c r="G780" i="2" a="1"/>
  <c r="G780" i="2" s="1"/>
  <c r="H779" i="2"/>
  <c r="G779" i="2" a="1"/>
  <c r="G779" i="2" s="1"/>
  <c r="H777" i="2"/>
  <c r="G777" i="2" a="1"/>
  <c r="G777" i="2" s="1"/>
  <c r="H597" i="2"/>
  <c r="G597" i="2" a="1"/>
  <c r="G597" i="2" s="1"/>
  <c r="H596" i="2"/>
  <c r="G596" i="2" a="1"/>
  <c r="G596" i="2" s="1"/>
  <c r="H595" i="2"/>
  <c r="G595" i="2" a="1"/>
  <c r="G595" i="2" s="1"/>
  <c r="V1124" i="2"/>
  <c r="V1123" i="2"/>
  <c r="V1108" i="2"/>
  <c r="V1107" i="2"/>
  <c r="V1092" i="2"/>
  <c r="V1091" i="2"/>
  <c r="V1076" i="2"/>
  <c r="V1075" i="2"/>
  <c r="V1060" i="2"/>
  <c r="V1059" i="2"/>
  <c r="V1044" i="2"/>
  <c r="V1043" i="2"/>
  <c r="V1028" i="2"/>
  <c r="V1027" i="2"/>
  <c r="V1012" i="2"/>
  <c r="V1011" i="2"/>
  <c r="H990" i="2"/>
  <c r="G990" i="2" a="1"/>
  <c r="G990" i="2" s="1"/>
  <c r="V984" i="2"/>
  <c r="V983" i="2"/>
  <c r="V966" i="2"/>
  <c r="H951" i="2"/>
  <c r="G951" i="2" a="1"/>
  <c r="G951" i="2" s="1"/>
  <c r="H950" i="2"/>
  <c r="G950" i="2" a="1"/>
  <c r="G950" i="2" s="1"/>
  <c r="H829" i="2"/>
  <c r="G829" i="2" a="1"/>
  <c r="G829" i="2" s="1"/>
  <c r="H828" i="2"/>
  <c r="G828" i="2" a="1"/>
  <c r="G828" i="2" s="1"/>
  <c r="H827" i="2"/>
  <c r="G827" i="2" a="1"/>
  <c r="G827" i="2" s="1"/>
  <c r="H825" i="2"/>
  <c r="G825" i="2" a="1"/>
  <c r="G825" i="2" s="1"/>
  <c r="H823" i="2"/>
  <c r="G823" i="2" a="1"/>
  <c r="G823" i="2" s="1"/>
  <c r="H765" i="2"/>
  <c r="G765" i="2" a="1"/>
  <c r="G765" i="2" s="1"/>
  <c r="H764" i="2"/>
  <c r="G764" i="2" a="1"/>
  <c r="G764" i="2" s="1"/>
  <c r="H763" i="2"/>
  <c r="G763" i="2" a="1"/>
  <c r="G763" i="2" s="1"/>
  <c r="H761" i="2"/>
  <c r="G761" i="2" a="1"/>
  <c r="G761" i="2" s="1"/>
  <c r="H629" i="2"/>
  <c r="G629" i="2" a="1"/>
  <c r="G629" i="2" s="1"/>
  <c r="H628" i="2"/>
  <c r="G628" i="2" a="1"/>
  <c r="G628" i="2" s="1"/>
  <c r="H625" i="2"/>
  <c r="G625" i="2" a="1"/>
  <c r="G625" i="2" s="1"/>
  <c r="H621" i="2"/>
  <c r="G621" i="2" a="1"/>
  <c r="G621" i="2" s="1"/>
  <c r="H605" i="2"/>
  <c r="G605" i="2" a="1"/>
  <c r="G605" i="2" s="1"/>
  <c r="H604" i="2"/>
  <c r="G604" i="2" a="1"/>
  <c r="G604" i="2" s="1"/>
  <c r="H603" i="2"/>
  <c r="G603" i="2" a="1"/>
  <c r="G603" i="2" s="1"/>
  <c r="H813" i="2"/>
  <c r="G813" i="2" a="1"/>
  <c r="G813" i="2" s="1"/>
  <c r="H812" i="2"/>
  <c r="G812" i="2" a="1"/>
  <c r="G812" i="2" s="1"/>
  <c r="H811" i="2"/>
  <c r="G811" i="2" a="1"/>
  <c r="G811" i="2" s="1"/>
  <c r="H809" i="2"/>
  <c r="G809" i="2" a="1"/>
  <c r="G809" i="2" s="1"/>
  <c r="H749" i="2"/>
  <c r="G749" i="2" a="1"/>
  <c r="G749" i="2" s="1"/>
  <c r="H748" i="2"/>
  <c r="G748" i="2" a="1"/>
  <c r="G748" i="2" s="1"/>
  <c r="H747" i="2"/>
  <c r="G747" i="2" a="1"/>
  <c r="G747" i="2" s="1"/>
  <c r="H745" i="2"/>
  <c r="G745" i="2" a="1"/>
  <c r="G745" i="2" s="1"/>
  <c r="H645" i="2"/>
  <c r="G645" i="2" a="1"/>
  <c r="G645" i="2" s="1"/>
  <c r="H644" i="2"/>
  <c r="G644" i="2" a="1"/>
  <c r="G644" i="2" s="1"/>
  <c r="H641" i="2"/>
  <c r="G641" i="2" a="1"/>
  <c r="G641" i="2" s="1"/>
  <c r="G495" i="2" a="1"/>
  <c r="G495" i="2" s="1"/>
  <c r="H495" i="2"/>
  <c r="V992" i="2"/>
  <c r="V991" i="2"/>
  <c r="V976" i="2"/>
  <c r="V975" i="2"/>
  <c r="V960" i="2"/>
  <c r="V959" i="2"/>
  <c r="V944" i="2"/>
  <c r="V943" i="2"/>
  <c r="V928" i="2"/>
  <c r="V927" i="2"/>
  <c r="V917" i="2"/>
  <c r="V913" i="2"/>
  <c r="V894" i="2"/>
  <c r="V893" i="2"/>
  <c r="V887" i="2"/>
  <c r="V881" i="2"/>
  <c r="V863" i="2"/>
  <c r="V862" i="2"/>
  <c r="V861" i="2"/>
  <c r="V849" i="2"/>
  <c r="V831" i="2"/>
  <c r="V830" i="2"/>
  <c r="V829" i="2"/>
  <c r="V815" i="2"/>
  <c r="V814" i="2"/>
  <c r="V813" i="2"/>
  <c r="V801" i="2"/>
  <c r="V783" i="2"/>
  <c r="V782" i="2"/>
  <c r="V781" i="2"/>
  <c r="V769" i="2"/>
  <c r="V751" i="2"/>
  <c r="V750" i="2"/>
  <c r="V749" i="2"/>
  <c r="V647" i="2"/>
  <c r="V646" i="2"/>
  <c r="V645" i="2"/>
  <c r="V634" i="2"/>
  <c r="V633" i="2"/>
  <c r="V616" i="2"/>
  <c r="V615" i="2"/>
  <c r="V614" i="2"/>
  <c r="H601" i="2"/>
  <c r="G601" i="2" a="1"/>
  <c r="G601" i="2" s="1"/>
  <c r="H600" i="2"/>
  <c r="G600" i="2" a="1"/>
  <c r="G600" i="2" s="1"/>
  <c r="H599" i="2"/>
  <c r="G599" i="2" a="1"/>
  <c r="G599" i="2" s="1"/>
  <c r="H585" i="2"/>
  <c r="G585" i="2" a="1"/>
  <c r="G585" i="2" s="1"/>
  <c r="H584" i="2"/>
  <c r="G584" i="2" a="1"/>
  <c r="G584" i="2" s="1"/>
  <c r="H574" i="2"/>
  <c r="H572" i="2"/>
  <c r="H589" i="2"/>
  <c r="G589" i="2" a="1"/>
  <c r="G589" i="2" s="1"/>
  <c r="H588" i="2"/>
  <c r="G588" i="2" a="1"/>
  <c r="G588" i="2" s="1"/>
  <c r="H587" i="2"/>
  <c r="G587" i="2" a="1"/>
  <c r="G587" i="2" s="1"/>
  <c r="H562" i="2"/>
  <c r="H560" i="2"/>
  <c r="H546" i="2"/>
  <c r="H544" i="2"/>
  <c r="H528" i="2"/>
  <c r="H520" i="2"/>
  <c r="H502" i="2"/>
  <c r="G502" i="2" a="1"/>
  <c r="G502" i="2" s="1"/>
  <c r="V952" i="2"/>
  <c r="V951" i="2"/>
  <c r="V936" i="2"/>
  <c r="V935" i="2"/>
  <c r="V920" i="2"/>
  <c r="V919" i="2"/>
  <c r="V915" i="2"/>
  <c r="V890" i="2"/>
  <c r="V889" i="2"/>
  <c r="V885" i="2"/>
  <c r="V879" i="2"/>
  <c r="V878" i="2"/>
  <c r="V877" i="2"/>
  <c r="V865" i="2"/>
  <c r="V847" i="2"/>
  <c r="V846" i="2"/>
  <c r="V845" i="2"/>
  <c r="V833" i="2"/>
  <c r="V817" i="2"/>
  <c r="V799" i="2"/>
  <c r="V798" i="2"/>
  <c r="V797" i="2"/>
  <c r="V785" i="2"/>
  <c r="V767" i="2"/>
  <c r="V766" i="2"/>
  <c r="V765" i="2"/>
  <c r="V753" i="2"/>
  <c r="V738" i="2"/>
  <c r="V737" i="2"/>
  <c r="V734" i="2"/>
  <c r="V733" i="2"/>
  <c r="V730" i="2"/>
  <c r="V729" i="2"/>
  <c r="V726" i="2"/>
  <c r="V725" i="2"/>
  <c r="V722" i="2"/>
  <c r="V721" i="2"/>
  <c r="V718" i="2"/>
  <c r="V717" i="2"/>
  <c r="V714" i="2"/>
  <c r="V713" i="2"/>
  <c r="V710" i="2"/>
  <c r="V709" i="2"/>
  <c r="V706" i="2"/>
  <c r="V705" i="2"/>
  <c r="V702" i="2"/>
  <c r="V701" i="2"/>
  <c r="V698" i="2"/>
  <c r="V697" i="2"/>
  <c r="V694" i="2"/>
  <c r="V693" i="2"/>
  <c r="V690" i="2"/>
  <c r="V689" i="2"/>
  <c r="V686" i="2"/>
  <c r="V685" i="2"/>
  <c r="V682" i="2"/>
  <c r="V681" i="2"/>
  <c r="V678" i="2"/>
  <c r="V677" i="2"/>
  <c r="V674" i="2"/>
  <c r="V673" i="2"/>
  <c r="V670" i="2"/>
  <c r="V669" i="2"/>
  <c r="V666" i="2"/>
  <c r="V665" i="2"/>
  <c r="V662" i="2"/>
  <c r="V661" i="2"/>
  <c r="V650" i="2"/>
  <c r="V649" i="2"/>
  <c r="V631" i="2"/>
  <c r="V630" i="2"/>
  <c r="V629" i="2"/>
  <c r="V620" i="2"/>
  <c r="H609" i="2"/>
  <c r="G609" i="2" a="1"/>
  <c r="G609" i="2" s="1"/>
  <c r="H608" i="2"/>
  <c r="G608" i="2" a="1"/>
  <c r="G608" i="2" s="1"/>
  <c r="H607" i="2"/>
  <c r="G607" i="2" a="1"/>
  <c r="G607" i="2" s="1"/>
  <c r="H593" i="2"/>
  <c r="G593" i="2" a="1"/>
  <c r="G593" i="2" s="1"/>
  <c r="H592" i="2"/>
  <c r="G592" i="2" a="1"/>
  <c r="G592" i="2" s="1"/>
  <c r="H591" i="2"/>
  <c r="G591" i="2" a="1"/>
  <c r="G591" i="2" s="1"/>
  <c r="H582" i="2"/>
  <c r="H580" i="2"/>
  <c r="H566" i="2"/>
  <c r="H564" i="2"/>
  <c r="H550" i="2"/>
  <c r="H548" i="2"/>
  <c r="H534" i="2"/>
  <c r="H532" i="2"/>
  <c r="H527" i="2"/>
  <c r="G527" i="2" a="1"/>
  <c r="G527" i="2" s="1"/>
  <c r="G526" i="2" a="1"/>
  <c r="G526" i="2" s="1"/>
  <c r="H526" i="2"/>
  <c r="H519" i="2"/>
  <c r="G519" i="2" a="1"/>
  <c r="G519" i="2" s="1"/>
  <c r="G518" i="2" a="1"/>
  <c r="G518" i="2" s="1"/>
  <c r="H518" i="2"/>
  <c r="H497" i="2"/>
  <c r="G497" i="2" a="1"/>
  <c r="G497" i="2" s="1"/>
  <c r="H490" i="2"/>
  <c r="G490" i="2" a="1"/>
  <c r="G490" i="2" s="1"/>
  <c r="G471" i="2" a="1"/>
  <c r="G471" i="2" s="1"/>
  <c r="H471" i="2"/>
  <c r="V419" i="2"/>
  <c r="V625" i="2"/>
  <c r="V525" i="2"/>
  <c r="G507" i="2" a="1"/>
  <c r="G507" i="2" s="1"/>
  <c r="V503" i="2"/>
  <c r="H501" i="2"/>
  <c r="V500" i="2"/>
  <c r="V498" i="2"/>
  <c r="V491" i="2"/>
  <c r="V487" i="2"/>
  <c r="G452" i="2" a="1"/>
  <c r="G452" i="2" s="1"/>
  <c r="H452" i="2"/>
  <c r="G429" i="2" a="1"/>
  <c r="G429" i="2" s="1"/>
  <c r="H429" i="2"/>
  <c r="G479" i="2" a="1"/>
  <c r="G479" i="2" s="1"/>
  <c r="H479" i="2"/>
  <c r="H475" i="2"/>
  <c r="G463" i="2" a="1"/>
  <c r="G463" i="2" s="1"/>
  <c r="H463" i="2"/>
  <c r="H460" i="2"/>
  <c r="V610" i="2"/>
  <c r="V609" i="2"/>
  <c r="V517" i="2"/>
  <c r="H445" i="2"/>
  <c r="G445" i="2" a="1"/>
  <c r="G445" i="2" s="1"/>
  <c r="G425" i="2" a="1"/>
  <c r="G425" i="2" s="1"/>
  <c r="H425" i="2"/>
  <c r="G455" i="2" a="1"/>
  <c r="G455" i="2" s="1"/>
  <c r="H455" i="2"/>
  <c r="G442" i="2" a="1"/>
  <c r="G442" i="2" s="1"/>
  <c r="H442" i="2"/>
  <c r="V428" i="2"/>
  <c r="V424" i="2"/>
  <c r="V423" i="2"/>
  <c r="V422" i="2"/>
  <c r="H412" i="2"/>
  <c r="G412" i="2" a="1"/>
  <c r="G412" i="2" s="1"/>
  <c r="G409" i="2" a="1"/>
  <c r="G409" i="2" s="1"/>
  <c r="V396" i="2"/>
  <c r="V381" i="2"/>
  <c r="H365" i="2"/>
  <c r="G365" i="2" a="1"/>
  <c r="G365" i="2" s="1"/>
  <c r="G364" i="2" a="1"/>
  <c r="G364" i="2" s="1"/>
  <c r="H350" i="2"/>
  <c r="G350" i="2" a="1"/>
  <c r="G350" i="2" s="1"/>
  <c r="G349" i="2" a="1"/>
  <c r="G349" i="2" s="1"/>
  <c r="G342" i="2" a="1"/>
  <c r="G342" i="2" s="1"/>
  <c r="G340" i="2" a="1"/>
  <c r="G340" i="2" s="1"/>
  <c r="H286" i="2"/>
  <c r="G286" i="2" a="1"/>
  <c r="G286" i="2" s="1"/>
  <c r="H285" i="2"/>
  <c r="G285" i="2" a="1"/>
  <c r="G285" i="2" s="1"/>
  <c r="H284" i="2"/>
  <c r="G284" i="2" a="1"/>
  <c r="G284" i="2" s="1"/>
  <c r="H282" i="2"/>
  <c r="G282" i="2" a="1"/>
  <c r="G282" i="2" s="1"/>
  <c r="H278" i="2"/>
  <c r="G278" i="2" a="1"/>
  <c r="G278" i="2" s="1"/>
  <c r="H274" i="2"/>
  <c r="G274" i="2" a="1"/>
  <c r="G274" i="2" s="1"/>
  <c r="H273" i="2"/>
  <c r="G273" i="2" a="1"/>
  <c r="G273" i="2" s="1"/>
  <c r="H272" i="2"/>
  <c r="G272" i="2" a="1"/>
  <c r="G272" i="2" s="1"/>
  <c r="H250" i="2"/>
  <c r="G250" i="2" a="1"/>
  <c r="G250" i="2" s="1"/>
  <c r="H237" i="2"/>
  <c r="G237" i="2" a="1"/>
  <c r="G237" i="2" s="1"/>
  <c r="H209" i="2"/>
  <c r="G209" i="2" a="1"/>
  <c r="G209" i="2" s="1"/>
  <c r="H189" i="2"/>
  <c r="G189" i="2" a="1"/>
  <c r="G189" i="2" s="1"/>
  <c r="H188" i="2"/>
  <c r="G188" i="2" a="1"/>
  <c r="G188" i="2" s="1"/>
  <c r="H187" i="2"/>
  <c r="G187" i="2" a="1"/>
  <c r="G187" i="2" s="1"/>
  <c r="H185" i="2"/>
  <c r="G185" i="2" a="1"/>
  <c r="G185" i="2" s="1"/>
  <c r="H148" i="2"/>
  <c r="G148" i="2" a="1"/>
  <c r="G148" i="2" s="1"/>
  <c r="H397" i="2"/>
  <c r="G397" i="2" a="1"/>
  <c r="G397" i="2" s="1"/>
  <c r="H382" i="2"/>
  <c r="G382" i="2" a="1"/>
  <c r="G382" i="2" s="1"/>
  <c r="H334" i="2"/>
  <c r="G334" i="2" a="1"/>
  <c r="G334" i="2" s="1"/>
  <c r="H333" i="2"/>
  <c r="G333" i="2" a="1"/>
  <c r="G333" i="2" s="1"/>
  <c r="H332" i="2"/>
  <c r="G332" i="2" a="1"/>
  <c r="G332" i="2" s="1"/>
  <c r="H330" i="2"/>
  <c r="G330" i="2" a="1"/>
  <c r="G330" i="2" s="1"/>
  <c r="H254" i="2"/>
  <c r="G254" i="2" a="1"/>
  <c r="G254" i="2" s="1"/>
  <c r="H242" i="2"/>
  <c r="G242" i="2" a="1"/>
  <c r="G242" i="2" s="1"/>
  <c r="H241" i="2"/>
  <c r="G241" i="2" a="1"/>
  <c r="G241" i="2" s="1"/>
  <c r="H240" i="2"/>
  <c r="G240" i="2" a="1"/>
  <c r="G240" i="2" s="1"/>
  <c r="H217" i="2"/>
  <c r="G217" i="2" a="1"/>
  <c r="G217" i="2" s="1"/>
  <c r="H173" i="2"/>
  <c r="G173" i="2" a="1"/>
  <c r="G173" i="2" s="1"/>
  <c r="H172" i="2"/>
  <c r="G172" i="2" a="1"/>
  <c r="G172" i="2" s="1"/>
  <c r="H169" i="2"/>
  <c r="G169" i="2" a="1"/>
  <c r="G169" i="2" s="1"/>
  <c r="H165" i="2"/>
  <c r="G165" i="2" a="1"/>
  <c r="G165" i="2" s="1"/>
  <c r="H153" i="2"/>
  <c r="G153" i="2" a="1"/>
  <c r="G153" i="2" s="1"/>
  <c r="H444" i="2"/>
  <c r="G444" i="2" a="1"/>
  <c r="G444" i="2" s="1"/>
  <c r="H414" i="2"/>
  <c r="G414" i="2" a="1"/>
  <c r="G414" i="2" s="1"/>
  <c r="H362" i="2"/>
  <c r="G362" i="2" a="1"/>
  <c r="G362" i="2" s="1"/>
  <c r="H348" i="2"/>
  <c r="G348" i="2" a="1"/>
  <c r="G348" i="2" s="1"/>
  <c r="H318" i="2"/>
  <c r="G318" i="2" a="1"/>
  <c r="G318" i="2" s="1"/>
  <c r="H317" i="2"/>
  <c r="G317" i="2" a="1"/>
  <c r="G317" i="2" s="1"/>
  <c r="H316" i="2"/>
  <c r="G316" i="2" a="1"/>
  <c r="G316" i="2" s="1"/>
  <c r="H314" i="2"/>
  <c r="G314" i="2" a="1"/>
  <c r="G314" i="2" s="1"/>
  <c r="H265" i="2"/>
  <c r="G265" i="2" a="1"/>
  <c r="G265" i="2" s="1"/>
  <c r="H264" i="2"/>
  <c r="G264" i="2" a="1"/>
  <c r="G264" i="2" s="1"/>
  <c r="H262" i="2"/>
  <c r="G262" i="2" a="1"/>
  <c r="G262" i="2" s="1"/>
  <c r="H260" i="2"/>
  <c r="G260" i="2" a="1"/>
  <c r="G260" i="2" s="1"/>
  <c r="H222" i="2"/>
  <c r="G222" i="2" a="1"/>
  <c r="G222" i="2" s="1"/>
  <c r="H145" i="2"/>
  <c r="G145" i="2" a="1"/>
  <c r="G145" i="2" s="1"/>
  <c r="G132" i="2" a="1"/>
  <c r="G132" i="2" s="1"/>
  <c r="H132" i="2"/>
  <c r="V510" i="2"/>
  <c r="V507" i="2"/>
  <c r="V502" i="2"/>
  <c r="V499" i="2"/>
  <c r="V497" i="2"/>
  <c r="V490" i="2"/>
  <c r="G483" i="2" a="1"/>
  <c r="G483" i="2" s="1"/>
  <c r="H483" i="2"/>
  <c r="H467" i="2"/>
  <c r="G447" i="2" a="1"/>
  <c r="G447" i="2" s="1"/>
  <c r="H447" i="2"/>
  <c r="G437" i="2" a="1"/>
  <c r="G437" i="2" s="1"/>
  <c r="G435" i="2" a="1"/>
  <c r="G435" i="2" s="1"/>
  <c r="V431" i="2"/>
  <c r="V430" i="2"/>
  <c r="H427" i="2"/>
  <c r="G427" i="2" a="1"/>
  <c r="G427" i="2" s="1"/>
  <c r="H426" i="2"/>
  <c r="V425" i="2"/>
  <c r="G420" i="2" a="1"/>
  <c r="G420" i="2" s="1"/>
  <c r="H418" i="2"/>
  <c r="V417" i="2"/>
  <c r="V411" i="2"/>
  <c r="V410" i="2"/>
  <c r="V400" i="2"/>
  <c r="H394" i="2"/>
  <c r="G394" i="2" a="1"/>
  <c r="G394" i="2" s="1"/>
  <c r="H380" i="2"/>
  <c r="G380" i="2" a="1"/>
  <c r="G380" i="2" s="1"/>
  <c r="V364" i="2"/>
  <c r="V349" i="2"/>
  <c r="H302" i="2"/>
  <c r="G302" i="2" a="1"/>
  <c r="G302" i="2" s="1"/>
  <c r="H301" i="2"/>
  <c r="G301" i="2" a="1"/>
  <c r="G301" i="2" s="1"/>
  <c r="H300" i="2"/>
  <c r="G300" i="2" a="1"/>
  <c r="G300" i="2" s="1"/>
  <c r="H298" i="2"/>
  <c r="G298" i="2" a="1"/>
  <c r="G298" i="2" s="1"/>
  <c r="H269" i="2"/>
  <c r="G269" i="2" a="1"/>
  <c r="G269" i="2" s="1"/>
  <c r="H233" i="2"/>
  <c r="G233" i="2" a="1"/>
  <c r="G233" i="2" s="1"/>
  <c r="H232" i="2"/>
  <c r="G232" i="2" a="1"/>
  <c r="G232" i="2" s="1"/>
  <c r="H230" i="2"/>
  <c r="G230" i="2" a="1"/>
  <c r="G230" i="2" s="1"/>
  <c r="H228" i="2"/>
  <c r="G228" i="2" a="1"/>
  <c r="G228" i="2" s="1"/>
  <c r="H205" i="2"/>
  <c r="G205" i="2" a="1"/>
  <c r="G205" i="2" s="1"/>
  <c r="H204" i="2"/>
  <c r="G204" i="2" a="1"/>
  <c r="G204" i="2" s="1"/>
  <c r="H201" i="2"/>
  <c r="G201" i="2" a="1"/>
  <c r="G201" i="2" s="1"/>
  <c r="H199" i="2"/>
  <c r="G199" i="2" a="1"/>
  <c r="G199" i="2" s="1"/>
  <c r="H163" i="2"/>
  <c r="G163" i="2" a="1"/>
  <c r="G163" i="2" s="1"/>
  <c r="H156" i="2"/>
  <c r="G156" i="2" a="1"/>
  <c r="G156" i="2" s="1"/>
  <c r="G111" i="2" a="1"/>
  <c r="G111" i="2" s="1"/>
  <c r="H111" i="2"/>
  <c r="G102" i="2" a="1"/>
  <c r="G102" i="2" s="1"/>
  <c r="H102" i="2"/>
  <c r="V338" i="2"/>
  <c r="V320" i="2"/>
  <c r="V319" i="2"/>
  <c r="V318" i="2"/>
  <c r="V306" i="2"/>
  <c r="V288" i="2"/>
  <c r="V287" i="2"/>
  <c r="V286" i="2"/>
  <c r="V251" i="2"/>
  <c r="V250" i="2"/>
  <c r="V246" i="2"/>
  <c r="V242" i="2"/>
  <c r="V222" i="2"/>
  <c r="V209" i="2"/>
  <c r="V191" i="2"/>
  <c r="V190" i="2"/>
  <c r="V189" i="2"/>
  <c r="V177" i="2"/>
  <c r="H171" i="2"/>
  <c r="G171" i="2" a="1"/>
  <c r="G171" i="2" s="1"/>
  <c r="V155" i="2"/>
  <c r="V140" i="2"/>
  <c r="H135" i="2"/>
  <c r="G124" i="2" a="1"/>
  <c r="G124" i="2" s="1"/>
  <c r="H124" i="2"/>
  <c r="H123" i="2"/>
  <c r="G118" i="2" a="1"/>
  <c r="G118" i="2" s="1"/>
  <c r="H118" i="2"/>
  <c r="H116" i="2"/>
  <c r="V85" i="2"/>
  <c r="V81" i="2"/>
  <c r="V76" i="2"/>
  <c r="H141" i="2"/>
  <c r="G141" i="2" a="1"/>
  <c r="G141" i="2" s="1"/>
  <c r="G128" i="2" a="1"/>
  <c r="G128" i="2" s="1"/>
  <c r="H128" i="2"/>
  <c r="G107" i="2" a="1"/>
  <c r="G107" i="2" s="1"/>
  <c r="H107" i="2"/>
  <c r="G95" i="2" a="1"/>
  <c r="G95" i="2" s="1"/>
  <c r="H95" i="2"/>
  <c r="G86" i="2" a="1"/>
  <c r="G86" i="2" s="1"/>
  <c r="H86" i="2"/>
  <c r="V441" i="2"/>
  <c r="V420" i="2"/>
  <c r="V416" i="2"/>
  <c r="V403" i="2"/>
  <c r="V402" i="2"/>
  <c r="V398" i="2"/>
  <c r="V386" i="2"/>
  <c r="V368" i="2"/>
  <c r="V367" i="2"/>
  <c r="V366" i="2"/>
  <c r="V354" i="2"/>
  <c r="V336" i="2"/>
  <c r="V335" i="2"/>
  <c r="V334" i="2"/>
  <c r="V322" i="2"/>
  <c r="V304" i="2"/>
  <c r="V303" i="2"/>
  <c r="V302" i="2"/>
  <c r="V290" i="2"/>
  <c r="V254" i="2"/>
  <c r="V244" i="2"/>
  <c r="V219" i="2"/>
  <c r="V218" i="2"/>
  <c r="V206" i="2"/>
  <c r="V205" i="2"/>
  <c r="V193" i="2"/>
  <c r="V175" i="2"/>
  <c r="V174" i="2"/>
  <c r="V173" i="2"/>
  <c r="V152" i="2"/>
  <c r="V151" i="2"/>
  <c r="V150" i="2"/>
  <c r="V149" i="2"/>
  <c r="V73" i="2"/>
  <c r="V68" i="2"/>
  <c r="V57" i="2"/>
  <c r="V52" i="2"/>
  <c r="V41" i="2"/>
  <c r="V36" i="2"/>
  <c r="G91" i="2" a="1"/>
  <c r="G91" i="2" s="1"/>
  <c r="H91" i="2"/>
  <c r="H84" i="2"/>
  <c r="G84" i="2" a="1"/>
  <c r="G84" i="2" s="1"/>
  <c r="H26" i="2"/>
  <c r="H22" i="2"/>
  <c r="H10" i="2"/>
  <c r="H6" i="2"/>
  <c r="V159" i="2"/>
  <c r="V158" i="2"/>
  <c r="V157" i="2"/>
  <c r="V145" i="2"/>
  <c r="V137" i="2"/>
  <c r="V133" i="2"/>
  <c r="V113" i="2"/>
  <c r="H108" i="2"/>
  <c r="V97" i="2"/>
  <c r="H92" i="2"/>
  <c r="H79" i="2"/>
  <c r="V78" i="2"/>
  <c r="G77" i="2" a="1"/>
  <c r="G77" i="2" s="1"/>
  <c r="H71" i="2"/>
  <c r="V70" i="2"/>
  <c r="G69" i="2" a="1"/>
  <c r="G69" i="2" s="1"/>
  <c r="H63" i="2"/>
  <c r="V62" i="2"/>
  <c r="G61" i="2" a="1"/>
  <c r="G61" i="2" s="1"/>
  <c r="H55" i="2"/>
  <c r="V54" i="2"/>
  <c r="G53" i="2" a="1"/>
  <c r="G53" i="2" s="1"/>
  <c r="H47" i="2"/>
  <c r="V46" i="2"/>
  <c r="G45" i="2" a="1"/>
  <c r="G45" i="2" s="1"/>
  <c r="H39" i="2"/>
  <c r="V38" i="2"/>
  <c r="G37" i="2" a="1"/>
  <c r="G37" i="2" s="1"/>
  <c r="H31" i="2"/>
  <c r="V30" i="2"/>
  <c r="G29" i="2" a="1"/>
  <c r="G29" i="2" s="1"/>
  <c r="H19" i="2"/>
  <c r="H15" i="2"/>
  <c r="V14" i="2"/>
  <c r="G13" i="2" a="1"/>
  <c r="G13" i="2" s="1"/>
  <c r="H3" i="2"/>
  <c r="V2" i="2"/>
  <c r="V101" i="2"/>
  <c r="V24" i="2"/>
  <c r="V8" i="2"/>
  <c r="G1260" i="2" a="1"/>
  <c r="G1260" i="2" s="1"/>
  <c r="G1259" i="2" a="1"/>
  <c r="G1259" i="2" s="1"/>
  <c r="G1258" i="2" a="1"/>
  <c r="G1258" i="2" s="1"/>
  <c r="G1257" i="2" a="1"/>
  <c r="G1257" i="2" s="1"/>
  <c r="G1256" i="2" a="1"/>
  <c r="G1256" i="2" s="1"/>
  <c r="G1255" i="2" a="1"/>
  <c r="G1255" i="2" s="1"/>
  <c r="G1254" i="2" a="1"/>
  <c r="G1254" i="2" s="1"/>
  <c r="G1253" i="2" a="1"/>
  <c r="G1253" i="2" s="1"/>
  <c r="G1252" i="2" a="1"/>
  <c r="G1252" i="2" s="1"/>
  <c r="G1251" i="2" a="1"/>
  <c r="G1251" i="2" s="1"/>
  <c r="G1250" i="2" a="1"/>
  <c r="G1250" i="2" s="1"/>
  <c r="G1249" i="2" a="1"/>
  <c r="G1249" i="2" s="1"/>
  <c r="G1248" i="2" a="1"/>
  <c r="G1248" i="2" s="1"/>
  <c r="G1247" i="2" a="1"/>
  <c r="G1247" i="2" s="1"/>
  <c r="G1246" i="2" a="1"/>
  <c r="G1246" i="2" s="1"/>
  <c r="G1245" i="2" a="1"/>
  <c r="G1245" i="2" s="1"/>
  <c r="G1244" i="2" a="1"/>
  <c r="G1244" i="2" s="1"/>
  <c r="G1243" i="2" a="1"/>
  <c r="G1243" i="2" s="1"/>
  <c r="G1242" i="2" a="1"/>
  <c r="G1242" i="2" s="1"/>
  <c r="G1241" i="2" a="1"/>
  <c r="G1241" i="2" s="1"/>
  <c r="G1240" i="2" a="1"/>
  <c r="G1240" i="2" s="1"/>
  <c r="G1239" i="2" a="1"/>
  <c r="G1239" i="2" s="1"/>
  <c r="G1238" i="2" a="1"/>
  <c r="G1238" i="2" s="1"/>
  <c r="G1237" i="2" a="1"/>
  <c r="G1237" i="2" s="1"/>
  <c r="G1236" i="2" a="1"/>
  <c r="G1236" i="2" s="1"/>
  <c r="G1235" i="2" a="1"/>
  <c r="G1235" i="2" s="1"/>
  <c r="G1234" i="2" a="1"/>
  <c r="G1234" i="2" s="1"/>
  <c r="G1233" i="2" a="1"/>
  <c r="G1233" i="2" s="1"/>
  <c r="G1232" i="2" a="1"/>
  <c r="G1232" i="2" s="1"/>
  <c r="G1231" i="2" a="1"/>
  <c r="G1231" i="2" s="1"/>
  <c r="G1230" i="2" a="1"/>
  <c r="G1230" i="2" s="1"/>
  <c r="G1229" i="2" a="1"/>
  <c r="G1229" i="2" s="1"/>
  <c r="G1228" i="2" a="1"/>
  <c r="G1228" i="2" s="1"/>
  <c r="G1227" i="2" a="1"/>
  <c r="G1227" i="2" s="1"/>
  <c r="G1226" i="2" a="1"/>
  <c r="G1226" i="2" s="1"/>
  <c r="G1225" i="2" a="1"/>
  <c r="G1225" i="2" s="1"/>
  <c r="G1224" i="2" a="1"/>
  <c r="G1224" i="2" s="1"/>
  <c r="G1223" i="2" a="1"/>
  <c r="G1223" i="2" s="1"/>
  <c r="G1222" i="2" a="1"/>
  <c r="G1222" i="2" s="1"/>
  <c r="G1221" i="2" a="1"/>
  <c r="G1221" i="2" s="1"/>
  <c r="G1220" i="2" a="1"/>
  <c r="G1220" i="2" s="1"/>
  <c r="G1219" i="2" a="1"/>
  <c r="G1219" i="2" s="1"/>
  <c r="G1218" i="2" a="1"/>
  <c r="G1218" i="2" s="1"/>
  <c r="G1217" i="2" a="1"/>
  <c r="G1217" i="2" s="1"/>
  <c r="G1216" i="2" a="1"/>
  <c r="G1216" i="2" s="1"/>
  <c r="G1215" i="2" a="1"/>
  <c r="G1215" i="2" s="1"/>
  <c r="G1214" i="2" a="1"/>
  <c r="G1214" i="2" s="1"/>
  <c r="G1213" i="2" a="1"/>
  <c r="G1213" i="2" s="1"/>
  <c r="G1212" i="2" a="1"/>
  <c r="G1212" i="2" s="1"/>
  <c r="G1211" i="2" a="1"/>
  <c r="G1211" i="2" s="1"/>
  <c r="G1210" i="2" a="1"/>
  <c r="G1210" i="2" s="1"/>
  <c r="G1209" i="2" a="1"/>
  <c r="G1209" i="2" s="1"/>
  <c r="G1208" i="2" a="1"/>
  <c r="G1208" i="2" s="1"/>
  <c r="G1207" i="2" a="1"/>
  <c r="G1207" i="2" s="1"/>
  <c r="G1206" i="2" a="1"/>
  <c r="G1206" i="2" s="1"/>
  <c r="G1205" i="2" a="1"/>
  <c r="G1205" i="2" s="1"/>
  <c r="G1204" i="2" a="1"/>
  <c r="G1204" i="2" s="1"/>
  <c r="G1203" i="2" a="1"/>
  <c r="G1203" i="2" s="1"/>
  <c r="G1202" i="2" a="1"/>
  <c r="G1202" i="2" s="1"/>
  <c r="G1201" i="2" a="1"/>
  <c r="G1201" i="2" s="1"/>
  <c r="G1200" i="2" a="1"/>
  <c r="G1200" i="2" s="1"/>
  <c r="G1199" i="2" a="1"/>
  <c r="G1199" i="2" s="1"/>
  <c r="G1198" i="2" a="1"/>
  <c r="G1198" i="2" s="1"/>
  <c r="G1197" i="2" a="1"/>
  <c r="G1197" i="2" s="1"/>
  <c r="G1196" i="2" a="1"/>
  <c r="G1196" i="2" s="1"/>
  <c r="G1195" i="2" a="1"/>
  <c r="G1195" i="2" s="1"/>
  <c r="G1194" i="2" a="1"/>
  <c r="G1194" i="2" s="1"/>
  <c r="G1193" i="2" a="1"/>
  <c r="G1193" i="2" s="1"/>
  <c r="G1192" i="2" a="1"/>
  <c r="G1192" i="2" s="1"/>
  <c r="G1191" i="2" a="1"/>
  <c r="G1191" i="2" s="1"/>
  <c r="G1190" i="2" a="1"/>
  <c r="G1190" i="2" s="1"/>
  <c r="G1189" i="2" a="1"/>
  <c r="G1189" i="2" s="1"/>
  <c r="G1188" i="2" a="1"/>
  <c r="G1188" i="2" s="1"/>
  <c r="G1187" i="2" a="1"/>
  <c r="G1187" i="2" s="1"/>
  <c r="G1186" i="2" a="1"/>
  <c r="G1186" i="2" s="1"/>
  <c r="G1185" i="2" a="1"/>
  <c r="G1185" i="2" s="1"/>
  <c r="G1184" i="2" a="1"/>
  <c r="G1184" i="2" s="1"/>
  <c r="G1183" i="2" a="1"/>
  <c r="G1183" i="2" s="1"/>
  <c r="G1182" i="2" a="1"/>
  <c r="G1182" i="2" s="1"/>
  <c r="G1181" i="2" a="1"/>
  <c r="G1181" i="2" s="1"/>
  <c r="G1180" i="2" a="1"/>
  <c r="G1180" i="2" s="1"/>
  <c r="G1179" i="2" a="1"/>
  <c r="G1179" i="2" s="1"/>
  <c r="G1178" i="2" a="1"/>
  <c r="G1178" i="2" s="1"/>
  <c r="G1177" i="2" a="1"/>
  <c r="G1177" i="2" s="1"/>
  <c r="G1176" i="2" a="1"/>
  <c r="G1176" i="2" s="1"/>
  <c r="G1175" i="2" a="1"/>
  <c r="G1175" i="2" s="1"/>
  <c r="G1174" i="2" a="1"/>
  <c r="G1174" i="2" s="1"/>
  <c r="G1173" i="2" a="1"/>
  <c r="G1173" i="2" s="1"/>
  <c r="G1172" i="2" a="1"/>
  <c r="G1172" i="2" s="1"/>
  <c r="G1171" i="2" a="1"/>
  <c r="G1171" i="2" s="1"/>
  <c r="G1170" i="2" a="1"/>
  <c r="G1170" i="2" s="1"/>
  <c r="G1169" i="2" a="1"/>
  <c r="G1169" i="2" s="1"/>
  <c r="G1168" i="2" a="1"/>
  <c r="G1168" i="2" s="1"/>
  <c r="G1167" i="2" a="1"/>
  <c r="G1167" i="2" s="1"/>
  <c r="G1166" i="2" a="1"/>
  <c r="G1166" i="2" s="1"/>
  <c r="G1165" i="2" a="1"/>
  <c r="G1165" i="2" s="1"/>
  <c r="G1164" i="2" a="1"/>
  <c r="G1164" i="2" s="1"/>
  <c r="G1163" i="2" a="1"/>
  <c r="G1163" i="2" s="1"/>
  <c r="G1162" i="2" a="1"/>
  <c r="G1162" i="2" s="1"/>
  <c r="G1161" i="2" a="1"/>
  <c r="G1161" i="2" s="1"/>
  <c r="G1160" i="2" a="1"/>
  <c r="G1160" i="2" s="1"/>
  <c r="G1159" i="2" a="1"/>
  <c r="G1159" i="2" s="1"/>
  <c r="G1158" i="2" a="1"/>
  <c r="G1158" i="2" s="1"/>
  <c r="G1157" i="2" a="1"/>
  <c r="G1157" i="2" s="1"/>
  <c r="G1156" i="2" a="1"/>
  <c r="G1156" i="2" s="1"/>
  <c r="G1155" i="2" a="1"/>
  <c r="G1155" i="2" s="1"/>
  <c r="G1154" i="2" a="1"/>
  <c r="G1154" i="2" s="1"/>
  <c r="G1153" i="2" a="1"/>
  <c r="G1153" i="2" s="1"/>
  <c r="G1152" i="2" a="1"/>
  <c r="G1152" i="2" s="1"/>
  <c r="G1151" i="2" a="1"/>
  <c r="G1151" i="2" s="1"/>
  <c r="G1150" i="2" a="1"/>
  <c r="G1150" i="2" s="1"/>
  <c r="G1149" i="2" a="1"/>
  <c r="G1149" i="2" s="1"/>
  <c r="G1148" i="2" a="1"/>
  <c r="G1148" i="2" s="1"/>
  <c r="G1147" i="2" a="1"/>
  <c r="G1147" i="2" s="1"/>
  <c r="G1146" i="2" a="1"/>
  <c r="G1146" i="2" s="1"/>
  <c r="G1145" i="2" a="1"/>
  <c r="G1145" i="2" s="1"/>
  <c r="G1144" i="2" a="1"/>
  <c r="G1144" i="2" s="1"/>
  <c r="G1143" i="2" a="1"/>
  <c r="G1143" i="2" s="1"/>
  <c r="G1142" i="2" a="1"/>
  <c r="G1142" i="2" s="1"/>
  <c r="G1141" i="2" a="1"/>
  <c r="G1141" i="2" s="1"/>
  <c r="G1140" i="2" a="1"/>
  <c r="G1140" i="2" s="1"/>
  <c r="G1139" i="2" a="1"/>
  <c r="G1139" i="2" s="1"/>
  <c r="G1138" i="2" a="1"/>
  <c r="G1138" i="2" s="1"/>
  <c r="G1137" i="2" a="1"/>
  <c r="G1137" i="2" s="1"/>
  <c r="G1136" i="2" a="1"/>
  <c r="G1136" i="2" s="1"/>
  <c r="G1135" i="2" a="1"/>
  <c r="G1135" i="2" s="1"/>
  <c r="G1134" i="2" a="1"/>
  <c r="G1134" i="2" s="1"/>
  <c r="G1133" i="2" a="1"/>
  <c r="G1133" i="2" s="1"/>
  <c r="G1129" i="2" a="1"/>
  <c r="G1129" i="2" s="1"/>
  <c r="G1125" i="2" a="1"/>
  <c r="G1125" i="2" s="1"/>
  <c r="G1121" i="2" a="1"/>
  <c r="G1121" i="2" s="1"/>
  <c r="G1117" i="2" a="1"/>
  <c r="G1117" i="2" s="1"/>
  <c r="G1113" i="2" a="1"/>
  <c r="G1113" i="2" s="1"/>
  <c r="G1109" i="2" a="1"/>
  <c r="G1109" i="2" s="1"/>
  <c r="G1105" i="2" a="1"/>
  <c r="G1105" i="2" s="1"/>
  <c r="G1101" i="2" a="1"/>
  <c r="G1101" i="2" s="1"/>
  <c r="G1097" i="2" a="1"/>
  <c r="G1097" i="2" s="1"/>
  <c r="G1093" i="2" a="1"/>
  <c r="G1093" i="2" s="1"/>
  <c r="G1089" i="2" a="1"/>
  <c r="G1089" i="2" s="1"/>
  <c r="G1085" i="2" a="1"/>
  <c r="G1085" i="2" s="1"/>
  <c r="G1081" i="2" a="1"/>
  <c r="G1081" i="2" s="1"/>
  <c r="G1077" i="2" a="1"/>
  <c r="G1077" i="2" s="1"/>
  <c r="G1073" i="2" a="1"/>
  <c r="G1073" i="2" s="1"/>
  <c r="G1069" i="2" a="1"/>
  <c r="G1069" i="2" s="1"/>
  <c r="G1065" i="2" a="1"/>
  <c r="G1065" i="2" s="1"/>
  <c r="G1061" i="2" a="1"/>
  <c r="G1061" i="2" s="1"/>
  <c r="G1057" i="2" a="1"/>
  <c r="G1057" i="2" s="1"/>
  <c r="G1053" i="2" a="1"/>
  <c r="G1053" i="2" s="1"/>
  <c r="G1049" i="2" a="1"/>
  <c r="G1049" i="2" s="1"/>
  <c r="G1045" i="2" a="1"/>
  <c r="G1045" i="2" s="1"/>
  <c r="G1041" i="2" a="1"/>
  <c r="G1041" i="2" s="1"/>
  <c r="G1037" i="2" a="1"/>
  <c r="G1037" i="2" s="1"/>
  <c r="G1033" i="2" a="1"/>
  <c r="G1033" i="2" s="1"/>
  <c r="G1029" i="2" a="1"/>
  <c r="G1029" i="2" s="1"/>
  <c r="G1025" i="2" a="1"/>
  <c r="G1025" i="2" s="1"/>
  <c r="G1021" i="2" a="1"/>
  <c r="G1021" i="2" s="1"/>
  <c r="G1017" i="2" a="1"/>
  <c r="G1017" i="2" s="1"/>
  <c r="G1013" i="2" a="1"/>
  <c r="G1013" i="2" s="1"/>
  <c r="G1009" i="2" a="1"/>
  <c r="G1009" i="2" s="1"/>
  <c r="G1005" i="2" a="1"/>
  <c r="G1005" i="2" s="1"/>
  <c r="G1001" i="2" a="1"/>
  <c r="G1001" i="2" s="1"/>
  <c r="G997" i="2" a="1"/>
  <c r="G997" i="2" s="1"/>
  <c r="G993" i="2" a="1"/>
  <c r="G993" i="2" s="1"/>
  <c r="G989" i="2" a="1"/>
  <c r="G989" i="2" s="1"/>
  <c r="G985" i="2" a="1"/>
  <c r="G985" i="2" s="1"/>
  <c r="G981" i="2" a="1"/>
  <c r="G981" i="2" s="1"/>
  <c r="G977" i="2" a="1"/>
  <c r="G977" i="2" s="1"/>
  <c r="G973" i="2" a="1"/>
  <c r="G973" i="2" s="1"/>
  <c r="G969" i="2" a="1"/>
  <c r="G969" i="2" s="1"/>
  <c r="G965" i="2" a="1"/>
  <c r="G965" i="2" s="1"/>
  <c r="G961" i="2" a="1"/>
  <c r="G961" i="2" s="1"/>
  <c r="G957" i="2" a="1"/>
  <c r="G957" i="2" s="1"/>
  <c r="G953" i="2" a="1"/>
  <c r="G953" i="2" s="1"/>
  <c r="G949" i="2" a="1"/>
  <c r="G949" i="2" s="1"/>
  <c r="G945" i="2" a="1"/>
  <c r="G945" i="2" s="1"/>
  <c r="G941" i="2" a="1"/>
  <c r="G941" i="2" s="1"/>
  <c r="G937" i="2" a="1"/>
  <c r="G937" i="2" s="1"/>
  <c r="G933" i="2" a="1"/>
  <c r="G933" i="2" s="1"/>
  <c r="G929" i="2" a="1"/>
  <c r="G929" i="2" s="1"/>
  <c r="G925" i="2" a="1"/>
  <c r="G925" i="2" s="1"/>
  <c r="G921" i="2" a="1"/>
  <c r="G921" i="2" s="1"/>
  <c r="H918" i="2"/>
  <c r="G918" i="2" a="1"/>
  <c r="G918" i="2" s="1"/>
  <c r="G916" i="2" a="1"/>
  <c r="G916" i="2" s="1"/>
  <c r="G907" i="2" a="1"/>
  <c r="G907" i="2" s="1"/>
  <c r="H902" i="2"/>
  <c r="G902" i="2" a="1"/>
  <c r="G902" i="2" s="1"/>
  <c r="G900" i="2" a="1"/>
  <c r="G900" i="2" s="1"/>
  <c r="G891" i="2" a="1"/>
  <c r="G891" i="2" s="1"/>
  <c r="H886" i="2"/>
  <c r="G886" i="2" a="1"/>
  <c r="G886" i="2" s="1"/>
  <c r="H870" i="2"/>
  <c r="G870" i="2" a="1"/>
  <c r="G870" i="2" s="1"/>
  <c r="H854" i="2"/>
  <c r="G854" i="2" a="1"/>
  <c r="G854" i="2" s="1"/>
  <c r="H838" i="2"/>
  <c r="G838" i="2" a="1"/>
  <c r="G838" i="2" s="1"/>
  <c r="H822" i="2"/>
  <c r="G822" i="2" a="1"/>
  <c r="G822" i="2" s="1"/>
  <c r="H792" i="2"/>
  <c r="G792" i="2" a="1"/>
  <c r="G792" i="2" s="1"/>
  <c r="H791" i="2"/>
  <c r="G791" i="2" a="1"/>
  <c r="G791" i="2" s="1"/>
  <c r="H790" i="2"/>
  <c r="G790" i="2" a="1"/>
  <c r="G790" i="2" s="1"/>
  <c r="H760" i="2"/>
  <c r="G760" i="2" a="1"/>
  <c r="G760" i="2" s="1"/>
  <c r="H759" i="2"/>
  <c r="G759" i="2" a="1"/>
  <c r="G759" i="2" s="1"/>
  <c r="H758" i="2"/>
  <c r="G758" i="2" a="1"/>
  <c r="G758" i="2" s="1"/>
  <c r="H735" i="2"/>
  <c r="G735" i="2" a="1"/>
  <c r="G735" i="2" s="1"/>
  <c r="H719" i="2"/>
  <c r="G719" i="2" a="1"/>
  <c r="G719" i="2" s="1"/>
  <c r="H703" i="2"/>
  <c r="G703" i="2" a="1"/>
  <c r="G703" i="2" s="1"/>
  <c r="H679" i="2"/>
  <c r="G679" i="2" a="1"/>
  <c r="G679" i="2" s="1"/>
  <c r="H914" i="2"/>
  <c r="G914" i="2" a="1"/>
  <c r="G914" i="2" s="1"/>
  <c r="H898" i="2"/>
  <c r="G898" i="2" a="1"/>
  <c r="G898" i="2" s="1"/>
  <c r="H882" i="2"/>
  <c r="G882" i="2" a="1"/>
  <c r="G882" i="2" s="1"/>
  <c r="G880" i="2" a="1"/>
  <c r="G880" i="2" s="1"/>
  <c r="G871" i="2" a="1"/>
  <c r="G871" i="2" s="1"/>
  <c r="H866" i="2"/>
  <c r="G866" i="2" a="1"/>
  <c r="G866" i="2" s="1"/>
  <c r="G864" i="2" a="1"/>
  <c r="G864" i="2" s="1"/>
  <c r="G855" i="2" a="1"/>
  <c r="G855" i="2" s="1"/>
  <c r="H850" i="2"/>
  <c r="G850" i="2" a="1"/>
  <c r="G850" i="2" s="1"/>
  <c r="G848" i="2" a="1"/>
  <c r="G848" i="2" s="1"/>
  <c r="G839" i="2" a="1"/>
  <c r="G839" i="2" s="1"/>
  <c r="H834" i="2"/>
  <c r="G834" i="2" a="1"/>
  <c r="G834" i="2" s="1"/>
  <c r="G832" i="2" a="1"/>
  <c r="G832" i="2" s="1"/>
  <c r="H800" i="2"/>
  <c r="G800" i="2" a="1"/>
  <c r="G800" i="2" s="1"/>
  <c r="H799" i="2"/>
  <c r="G799" i="2" a="1"/>
  <c r="G799" i="2" s="1"/>
  <c r="H798" i="2"/>
  <c r="G798" i="2" a="1"/>
  <c r="G798" i="2" s="1"/>
  <c r="H768" i="2"/>
  <c r="G768" i="2" a="1"/>
  <c r="G768" i="2" s="1"/>
  <c r="H767" i="2"/>
  <c r="G767" i="2" a="1"/>
  <c r="G767" i="2" s="1"/>
  <c r="H766" i="2"/>
  <c r="G766" i="2" a="1"/>
  <c r="G766" i="2" s="1"/>
  <c r="H731" i="2"/>
  <c r="G731" i="2" a="1"/>
  <c r="G731" i="2" s="1"/>
  <c r="H715" i="2"/>
  <c r="G715" i="2" a="1"/>
  <c r="G715" i="2" s="1"/>
  <c r="H699" i="2"/>
  <c r="G699" i="2" a="1"/>
  <c r="G699" i="2" s="1"/>
  <c r="H671" i="2"/>
  <c r="G671" i="2" a="1"/>
  <c r="G671" i="2" s="1"/>
  <c r="H894" i="2"/>
  <c r="G894" i="2" a="1"/>
  <c r="G894" i="2" s="1"/>
  <c r="H878" i="2"/>
  <c r="G878" i="2" a="1"/>
  <c r="G878" i="2" s="1"/>
  <c r="H862" i="2"/>
  <c r="G862" i="2" a="1"/>
  <c r="G862" i="2" s="1"/>
  <c r="H846" i="2"/>
  <c r="G846" i="2" a="1"/>
  <c r="G846" i="2" s="1"/>
  <c r="H830" i="2"/>
  <c r="G830" i="2" a="1"/>
  <c r="G830" i="2" s="1"/>
  <c r="H824" i="2"/>
  <c r="G824" i="2" a="1"/>
  <c r="G824" i="2" s="1"/>
  <c r="H808" i="2"/>
  <c r="G808" i="2" a="1"/>
  <c r="G808" i="2" s="1"/>
  <c r="H807" i="2"/>
  <c r="G807" i="2" a="1"/>
  <c r="G807" i="2" s="1"/>
  <c r="H806" i="2"/>
  <c r="G806" i="2" a="1"/>
  <c r="G806" i="2" s="1"/>
  <c r="H776" i="2"/>
  <c r="G776" i="2" a="1"/>
  <c r="G776" i="2" s="1"/>
  <c r="H775" i="2"/>
  <c r="G775" i="2" a="1"/>
  <c r="G775" i="2" s="1"/>
  <c r="H774" i="2"/>
  <c r="G774" i="2" a="1"/>
  <c r="G774" i="2" s="1"/>
  <c r="H744" i="2"/>
  <c r="G744" i="2" a="1"/>
  <c r="G744" i="2" s="1"/>
  <c r="H743" i="2"/>
  <c r="G743" i="2" a="1"/>
  <c r="G743" i="2" s="1"/>
  <c r="H742" i="2"/>
  <c r="G742" i="2" a="1"/>
  <c r="G742" i="2" s="1"/>
  <c r="H727" i="2"/>
  <c r="G727" i="2" a="1"/>
  <c r="G727" i="2" s="1"/>
  <c r="H711" i="2"/>
  <c r="G711" i="2" a="1"/>
  <c r="G711" i="2" s="1"/>
  <c r="H695" i="2"/>
  <c r="G695" i="2" a="1"/>
  <c r="G695" i="2" s="1"/>
  <c r="H663" i="2"/>
  <c r="G663" i="2" a="1"/>
  <c r="G663" i="2" s="1"/>
  <c r="H655" i="2"/>
  <c r="G655" i="2" a="1"/>
  <c r="G655" i="2" s="1"/>
  <c r="H647" i="2"/>
  <c r="G647" i="2" a="1"/>
  <c r="G647" i="2" s="1"/>
  <c r="H639" i="2"/>
  <c r="G639" i="2" a="1"/>
  <c r="G639" i="2" s="1"/>
  <c r="H631" i="2"/>
  <c r="G631" i="2" a="1"/>
  <c r="G631" i="2" s="1"/>
  <c r="H623" i="2"/>
  <c r="G623" i="2" a="1"/>
  <c r="G623" i="2" s="1"/>
  <c r="H910" i="2"/>
  <c r="G910" i="2" a="1"/>
  <c r="G910" i="2" s="1"/>
  <c r="G1132" i="2" a="1"/>
  <c r="G1132" i="2" s="1"/>
  <c r="G1128" i="2" a="1"/>
  <c r="G1128" i="2" s="1"/>
  <c r="G1124" i="2" a="1"/>
  <c r="G1124" i="2" s="1"/>
  <c r="G1120" i="2" a="1"/>
  <c r="G1120" i="2" s="1"/>
  <c r="G1116" i="2" a="1"/>
  <c r="G1116" i="2" s="1"/>
  <c r="G1112" i="2" a="1"/>
  <c r="G1112" i="2" s="1"/>
  <c r="G1108" i="2" a="1"/>
  <c r="G1108" i="2" s="1"/>
  <c r="G1104" i="2" a="1"/>
  <c r="G1104" i="2" s="1"/>
  <c r="G1100" i="2" a="1"/>
  <c r="G1100" i="2" s="1"/>
  <c r="G1096" i="2" a="1"/>
  <c r="G1096" i="2" s="1"/>
  <c r="G1092" i="2" a="1"/>
  <c r="G1092" i="2" s="1"/>
  <c r="G1088" i="2" a="1"/>
  <c r="G1088" i="2" s="1"/>
  <c r="G1084" i="2" a="1"/>
  <c r="G1084" i="2" s="1"/>
  <c r="G1080" i="2" a="1"/>
  <c r="G1080" i="2" s="1"/>
  <c r="G1076" i="2" a="1"/>
  <c r="G1076" i="2" s="1"/>
  <c r="G1072" i="2" a="1"/>
  <c r="G1072" i="2" s="1"/>
  <c r="G1068" i="2" a="1"/>
  <c r="G1068" i="2" s="1"/>
  <c r="G1064" i="2" a="1"/>
  <c r="G1064" i="2" s="1"/>
  <c r="G1060" i="2" a="1"/>
  <c r="G1060" i="2" s="1"/>
  <c r="G1056" i="2" a="1"/>
  <c r="G1056" i="2" s="1"/>
  <c r="G1052" i="2" a="1"/>
  <c r="G1052" i="2" s="1"/>
  <c r="G1048" i="2" a="1"/>
  <c r="G1048" i="2" s="1"/>
  <c r="G1044" i="2" a="1"/>
  <c r="G1044" i="2" s="1"/>
  <c r="G1040" i="2" a="1"/>
  <c r="G1040" i="2" s="1"/>
  <c r="G1036" i="2" a="1"/>
  <c r="G1036" i="2" s="1"/>
  <c r="G1032" i="2" a="1"/>
  <c r="G1032" i="2" s="1"/>
  <c r="G1028" i="2" a="1"/>
  <c r="G1028" i="2" s="1"/>
  <c r="G1024" i="2" a="1"/>
  <c r="G1024" i="2" s="1"/>
  <c r="G1020" i="2" a="1"/>
  <c r="G1020" i="2" s="1"/>
  <c r="G1016" i="2" a="1"/>
  <c r="G1016" i="2" s="1"/>
  <c r="G1012" i="2" a="1"/>
  <c r="G1012" i="2" s="1"/>
  <c r="G1008" i="2" a="1"/>
  <c r="G1008" i="2" s="1"/>
  <c r="G1004" i="2" a="1"/>
  <c r="G1004" i="2" s="1"/>
  <c r="G1000" i="2" a="1"/>
  <c r="G1000" i="2" s="1"/>
  <c r="G996" i="2" a="1"/>
  <c r="G996" i="2" s="1"/>
  <c r="G992" i="2" a="1"/>
  <c r="G992" i="2" s="1"/>
  <c r="G988" i="2" a="1"/>
  <c r="G988" i="2" s="1"/>
  <c r="G984" i="2" a="1"/>
  <c r="G984" i="2" s="1"/>
  <c r="G980" i="2" a="1"/>
  <c r="G980" i="2" s="1"/>
  <c r="G976" i="2" a="1"/>
  <c r="G976" i="2" s="1"/>
  <c r="G972" i="2" a="1"/>
  <c r="G972" i="2" s="1"/>
  <c r="G968" i="2" a="1"/>
  <c r="G968" i="2" s="1"/>
  <c r="G964" i="2" a="1"/>
  <c r="G964" i="2" s="1"/>
  <c r="G960" i="2" a="1"/>
  <c r="G960" i="2" s="1"/>
  <c r="G956" i="2" a="1"/>
  <c r="G956" i="2" s="1"/>
  <c r="G952" i="2" a="1"/>
  <c r="G952" i="2" s="1"/>
  <c r="G948" i="2" a="1"/>
  <c r="G948" i="2" s="1"/>
  <c r="G944" i="2" a="1"/>
  <c r="G944" i="2" s="1"/>
  <c r="G940" i="2" a="1"/>
  <c r="G940" i="2" s="1"/>
  <c r="G936" i="2" a="1"/>
  <c r="G936" i="2" s="1"/>
  <c r="G932" i="2" a="1"/>
  <c r="G932" i="2" s="1"/>
  <c r="G928" i="2" a="1"/>
  <c r="G928" i="2" s="1"/>
  <c r="G924" i="2" a="1"/>
  <c r="G924" i="2" s="1"/>
  <c r="G920" i="2" a="1"/>
  <c r="G920" i="2" s="1"/>
  <c r="G911" i="2" a="1"/>
  <c r="G911" i="2" s="1"/>
  <c r="H906" i="2"/>
  <c r="G906" i="2" a="1"/>
  <c r="G906" i="2" s="1"/>
  <c r="G904" i="2" a="1"/>
  <c r="G904" i="2" s="1"/>
  <c r="G895" i="2" a="1"/>
  <c r="G895" i="2" s="1"/>
  <c r="H890" i="2"/>
  <c r="G890" i="2" a="1"/>
  <c r="G890" i="2" s="1"/>
  <c r="G888" i="2" a="1"/>
  <c r="G888" i="2" s="1"/>
  <c r="G879" i="2" a="1"/>
  <c r="G879" i="2" s="1"/>
  <c r="H874" i="2"/>
  <c r="G874" i="2" a="1"/>
  <c r="G874" i="2" s="1"/>
  <c r="G872" i="2" a="1"/>
  <c r="G872" i="2" s="1"/>
  <c r="G863" i="2" a="1"/>
  <c r="G863" i="2" s="1"/>
  <c r="H858" i="2"/>
  <c r="G858" i="2" a="1"/>
  <c r="G858" i="2" s="1"/>
  <c r="G856" i="2" a="1"/>
  <c r="G856" i="2" s="1"/>
  <c r="G847" i="2" a="1"/>
  <c r="G847" i="2" s="1"/>
  <c r="H842" i="2"/>
  <c r="G842" i="2" a="1"/>
  <c r="G842" i="2" s="1"/>
  <c r="G840" i="2" a="1"/>
  <c r="G840" i="2" s="1"/>
  <c r="G831" i="2" a="1"/>
  <c r="G831" i="2" s="1"/>
  <c r="H816" i="2"/>
  <c r="G816" i="2" a="1"/>
  <c r="G816" i="2" s="1"/>
  <c r="H815" i="2"/>
  <c r="G815" i="2" a="1"/>
  <c r="G815" i="2" s="1"/>
  <c r="H814" i="2"/>
  <c r="G814" i="2" a="1"/>
  <c r="G814" i="2" s="1"/>
  <c r="H784" i="2"/>
  <c r="G784" i="2" a="1"/>
  <c r="G784" i="2" s="1"/>
  <c r="H783" i="2"/>
  <c r="G783" i="2" a="1"/>
  <c r="G783" i="2" s="1"/>
  <c r="H782" i="2"/>
  <c r="G782" i="2" a="1"/>
  <c r="G782" i="2" s="1"/>
  <c r="H752" i="2"/>
  <c r="G752" i="2" a="1"/>
  <c r="G752" i="2" s="1"/>
  <c r="H751" i="2"/>
  <c r="G751" i="2" a="1"/>
  <c r="G751" i="2" s="1"/>
  <c r="H750" i="2"/>
  <c r="G750" i="2" a="1"/>
  <c r="G750" i="2" s="1"/>
  <c r="H739" i="2"/>
  <c r="G739" i="2" a="1"/>
  <c r="G739" i="2" s="1"/>
  <c r="H723" i="2"/>
  <c r="G723" i="2" a="1"/>
  <c r="G723" i="2" s="1"/>
  <c r="H707" i="2"/>
  <c r="G707" i="2" a="1"/>
  <c r="G707" i="2" s="1"/>
  <c r="H687" i="2"/>
  <c r="G687" i="2" a="1"/>
  <c r="G687" i="2" s="1"/>
  <c r="H826" i="2"/>
  <c r="G826" i="2" a="1"/>
  <c r="G826" i="2" s="1"/>
  <c r="H810" i="2"/>
  <c r="G810" i="2" a="1"/>
  <c r="G810" i="2" s="1"/>
  <c r="H794" i="2"/>
  <c r="G794" i="2" a="1"/>
  <c r="G794" i="2" s="1"/>
  <c r="H778" i="2"/>
  <c r="G778" i="2" a="1"/>
  <c r="G778" i="2" s="1"/>
  <c r="H762" i="2"/>
  <c r="G762" i="2" a="1"/>
  <c r="G762" i="2" s="1"/>
  <c r="H746" i="2"/>
  <c r="G746" i="2" a="1"/>
  <c r="G746" i="2" s="1"/>
  <c r="H615" i="2"/>
  <c r="G615" i="2" a="1"/>
  <c r="G615" i="2" s="1"/>
  <c r="H818" i="2"/>
  <c r="G818" i="2" a="1"/>
  <c r="G818" i="2" s="1"/>
  <c r="H802" i="2"/>
  <c r="G802" i="2" a="1"/>
  <c r="G802" i="2" s="1"/>
  <c r="H786" i="2"/>
  <c r="G786" i="2" a="1"/>
  <c r="G786" i="2" s="1"/>
  <c r="H770" i="2"/>
  <c r="G770" i="2" a="1"/>
  <c r="G770" i="2" s="1"/>
  <c r="H754" i="2"/>
  <c r="G754" i="2" a="1"/>
  <c r="G754" i="2" s="1"/>
  <c r="H691" i="2"/>
  <c r="G691" i="2" a="1"/>
  <c r="G691" i="2" s="1"/>
  <c r="H683" i="2"/>
  <c r="G683" i="2" a="1"/>
  <c r="G683" i="2" s="1"/>
  <c r="H675" i="2"/>
  <c r="G675" i="2" a="1"/>
  <c r="G675" i="2" s="1"/>
  <c r="H667" i="2"/>
  <c r="G667" i="2" a="1"/>
  <c r="G667" i="2" s="1"/>
  <c r="H659" i="2"/>
  <c r="G659" i="2" a="1"/>
  <c r="G659" i="2" s="1"/>
  <c r="G656" i="2" a="1"/>
  <c r="G656" i="2" s="1"/>
  <c r="H651" i="2"/>
  <c r="G651" i="2" a="1"/>
  <c r="G651" i="2" s="1"/>
  <c r="G648" i="2" a="1"/>
  <c r="G648" i="2" s="1"/>
  <c r="H643" i="2"/>
  <c r="G643" i="2" a="1"/>
  <c r="G643" i="2" s="1"/>
  <c r="G640" i="2" a="1"/>
  <c r="G640" i="2" s="1"/>
  <c r="H635" i="2"/>
  <c r="G635" i="2" a="1"/>
  <c r="G635" i="2" s="1"/>
  <c r="G632" i="2" a="1"/>
  <c r="G632" i="2" s="1"/>
  <c r="H627" i="2"/>
  <c r="G627" i="2" a="1"/>
  <c r="G627" i="2" s="1"/>
  <c r="G624" i="2" a="1"/>
  <c r="G624" i="2" s="1"/>
  <c r="H619" i="2"/>
  <c r="G619" i="2" a="1"/>
  <c r="G619" i="2" s="1"/>
  <c r="G616" i="2" a="1"/>
  <c r="G616" i="2" s="1"/>
  <c r="H611" i="2"/>
  <c r="G611" i="2" a="1"/>
  <c r="G611" i="2" s="1"/>
  <c r="G738" i="2" a="1"/>
  <c r="G738" i="2" s="1"/>
  <c r="G734" i="2" a="1"/>
  <c r="G734" i="2" s="1"/>
  <c r="G730" i="2" a="1"/>
  <c r="G730" i="2" s="1"/>
  <c r="G726" i="2" a="1"/>
  <c r="G726" i="2" s="1"/>
  <c r="G722" i="2" a="1"/>
  <c r="G722" i="2" s="1"/>
  <c r="G718" i="2" a="1"/>
  <c r="G718" i="2" s="1"/>
  <c r="G714" i="2" a="1"/>
  <c r="G714" i="2" s="1"/>
  <c r="G710" i="2" a="1"/>
  <c r="G710" i="2" s="1"/>
  <c r="G706" i="2" a="1"/>
  <c r="G706" i="2" s="1"/>
  <c r="G702" i="2" a="1"/>
  <c r="G702" i="2" s="1"/>
  <c r="G698" i="2" a="1"/>
  <c r="G698" i="2" s="1"/>
  <c r="G694" i="2" a="1"/>
  <c r="G694" i="2" s="1"/>
  <c r="G690" i="2" a="1"/>
  <c r="G690" i="2" s="1"/>
  <c r="G686" i="2" a="1"/>
  <c r="G686" i="2" s="1"/>
  <c r="G682" i="2" a="1"/>
  <c r="G682" i="2" s="1"/>
  <c r="G678" i="2" a="1"/>
  <c r="G678" i="2" s="1"/>
  <c r="G674" i="2" a="1"/>
  <c r="G674" i="2" s="1"/>
  <c r="G670" i="2" a="1"/>
  <c r="G670" i="2" s="1"/>
  <c r="G666" i="2" a="1"/>
  <c r="G666" i="2" s="1"/>
  <c r="G662" i="2" a="1"/>
  <c r="G662" i="2" s="1"/>
  <c r="G658" i="2" a="1"/>
  <c r="G658" i="2" s="1"/>
  <c r="G654" i="2" a="1"/>
  <c r="G654" i="2" s="1"/>
  <c r="G650" i="2" a="1"/>
  <c r="G650" i="2" s="1"/>
  <c r="G646" i="2" a="1"/>
  <c r="G646" i="2" s="1"/>
  <c r="G642" i="2" a="1"/>
  <c r="G642" i="2" s="1"/>
  <c r="G638" i="2" a="1"/>
  <c r="G638" i="2" s="1"/>
  <c r="G634" i="2" a="1"/>
  <c r="G634" i="2" s="1"/>
  <c r="G630" i="2" a="1"/>
  <c r="G630" i="2" s="1"/>
  <c r="G626" i="2" a="1"/>
  <c r="G626" i="2" s="1"/>
  <c r="G622" i="2" a="1"/>
  <c r="G622" i="2" s="1"/>
  <c r="G618" i="2" a="1"/>
  <c r="G618" i="2" s="1"/>
  <c r="G614" i="2" a="1"/>
  <c r="G614" i="2" s="1"/>
  <c r="G610" i="2" a="1"/>
  <c r="G610" i="2" s="1"/>
  <c r="H486" i="2"/>
  <c r="H482" i="2"/>
  <c r="H478" i="2"/>
  <c r="H474" i="2"/>
  <c r="H470" i="2"/>
  <c r="H466" i="2"/>
  <c r="H462" i="2"/>
  <c r="H458" i="2"/>
  <c r="H454" i="2"/>
  <c r="H450" i="2"/>
  <c r="H446" i="2"/>
  <c r="H440" i="2"/>
  <c r="H432" i="2"/>
  <c r="H424" i="2"/>
  <c r="H416" i="2"/>
  <c r="H485" i="2"/>
  <c r="H481" i="2"/>
  <c r="H477" i="2"/>
  <c r="H473" i="2"/>
  <c r="H469" i="2"/>
  <c r="H465" i="2"/>
  <c r="H461" i="2"/>
  <c r="H457" i="2"/>
  <c r="H453" i="2"/>
  <c r="H449" i="2"/>
  <c r="H439" i="2"/>
  <c r="G439" i="2" a="1"/>
  <c r="G439" i="2" s="1"/>
  <c r="G438" i="2" a="1"/>
  <c r="G438" i="2" s="1"/>
  <c r="H438" i="2"/>
  <c r="H431" i="2"/>
  <c r="G431" i="2" a="1"/>
  <c r="G431" i="2" s="1"/>
  <c r="G430" i="2" a="1"/>
  <c r="G430" i="2" s="1"/>
  <c r="H430" i="2"/>
  <c r="H423" i="2"/>
  <c r="G423" i="2" a="1"/>
  <c r="G423" i="2" s="1"/>
  <c r="G422" i="2" a="1"/>
  <c r="G422" i="2" s="1"/>
  <c r="H422" i="2"/>
  <c r="H484" i="2"/>
  <c r="H480" i="2"/>
  <c r="H476" i="2"/>
  <c r="H407" i="2"/>
  <c r="G407" i="2" a="1"/>
  <c r="G407" i="2" s="1"/>
  <c r="H401" i="2"/>
  <c r="G401" i="2" a="1"/>
  <c r="G401" i="2" s="1"/>
  <c r="V485" i="2"/>
  <c r="V483" i="2"/>
  <c r="V481" i="2"/>
  <c r="V479" i="2"/>
  <c r="V477" i="2"/>
  <c r="V475" i="2"/>
  <c r="V473" i="2"/>
  <c r="V471" i="2"/>
  <c r="V469" i="2"/>
  <c r="V467" i="2"/>
  <c r="V465" i="2"/>
  <c r="V463" i="2"/>
  <c r="V461" i="2"/>
  <c r="V459" i="2"/>
  <c r="V457" i="2"/>
  <c r="V455" i="2"/>
  <c r="V453" i="2"/>
  <c r="V451" i="2"/>
  <c r="V449" i="2"/>
  <c r="V447" i="2"/>
  <c r="V445" i="2"/>
  <c r="V429" i="2"/>
  <c r="H408" i="2"/>
  <c r="G408" i="2" a="1"/>
  <c r="G408" i="2" s="1"/>
  <c r="H377" i="2"/>
  <c r="G377" i="2" a="1"/>
  <c r="G377" i="2" s="1"/>
  <c r="H376" i="2"/>
  <c r="G376" i="2" a="1"/>
  <c r="G376" i="2" s="1"/>
  <c r="H375" i="2"/>
  <c r="G375" i="2" a="1"/>
  <c r="G375" i="2" s="1"/>
  <c r="H345" i="2"/>
  <c r="G345" i="2" a="1"/>
  <c r="G345" i="2" s="1"/>
  <c r="H344" i="2"/>
  <c r="G344" i="2" a="1"/>
  <c r="G344" i="2" s="1"/>
  <c r="H343" i="2"/>
  <c r="G343" i="2" a="1"/>
  <c r="G343" i="2" s="1"/>
  <c r="H313" i="2"/>
  <c r="G313" i="2" a="1"/>
  <c r="G313" i="2" s="1"/>
  <c r="H312" i="2"/>
  <c r="G312" i="2" a="1"/>
  <c r="G312" i="2" s="1"/>
  <c r="H311" i="2"/>
  <c r="G311" i="2" a="1"/>
  <c r="G311" i="2" s="1"/>
  <c r="H385" i="2"/>
  <c r="G385" i="2" a="1"/>
  <c r="G385" i="2" s="1"/>
  <c r="H384" i="2"/>
  <c r="G384" i="2" a="1"/>
  <c r="G384" i="2" s="1"/>
  <c r="H383" i="2"/>
  <c r="G383" i="2" a="1"/>
  <c r="G383" i="2" s="1"/>
  <c r="H353" i="2"/>
  <c r="G353" i="2" a="1"/>
  <c r="G353" i="2" s="1"/>
  <c r="H352" i="2"/>
  <c r="G352" i="2" a="1"/>
  <c r="G352" i="2" s="1"/>
  <c r="H351" i="2"/>
  <c r="G351" i="2" a="1"/>
  <c r="G351" i="2" s="1"/>
  <c r="H321" i="2"/>
  <c r="G321" i="2" a="1"/>
  <c r="G321" i="2" s="1"/>
  <c r="H320" i="2"/>
  <c r="G320" i="2" a="1"/>
  <c r="G320" i="2" s="1"/>
  <c r="H319" i="2"/>
  <c r="G319" i="2" a="1"/>
  <c r="G319" i="2" s="1"/>
  <c r="V486" i="2"/>
  <c r="V484" i="2"/>
  <c r="V482" i="2"/>
  <c r="V480" i="2"/>
  <c r="V478" i="2"/>
  <c r="V476" i="2"/>
  <c r="V474" i="2"/>
  <c r="V472" i="2"/>
  <c r="V470" i="2"/>
  <c r="V468" i="2"/>
  <c r="V466" i="2"/>
  <c r="V464" i="2"/>
  <c r="V462" i="2"/>
  <c r="V460" i="2"/>
  <c r="V458" i="2"/>
  <c r="V456" i="2"/>
  <c r="V454" i="2"/>
  <c r="V452" i="2"/>
  <c r="V450" i="2"/>
  <c r="V448" i="2"/>
  <c r="V446" i="2"/>
  <c r="V437" i="2"/>
  <c r="V421" i="2"/>
  <c r="H415" i="2"/>
  <c r="G415" i="2" a="1"/>
  <c r="G415" i="2" s="1"/>
  <c r="H411" i="2"/>
  <c r="G411" i="2" a="1"/>
  <c r="G411" i="2" s="1"/>
  <c r="H393" i="2"/>
  <c r="G393" i="2" a="1"/>
  <c r="G393" i="2" s="1"/>
  <c r="H392" i="2"/>
  <c r="G392" i="2" a="1"/>
  <c r="G392" i="2" s="1"/>
  <c r="H391" i="2"/>
  <c r="G391" i="2" a="1"/>
  <c r="G391" i="2" s="1"/>
  <c r="H361" i="2"/>
  <c r="G361" i="2" a="1"/>
  <c r="G361" i="2" s="1"/>
  <c r="H360" i="2"/>
  <c r="G360" i="2" a="1"/>
  <c r="G360" i="2" s="1"/>
  <c r="H359" i="2"/>
  <c r="G359" i="2" a="1"/>
  <c r="G359" i="2" s="1"/>
  <c r="H329" i="2"/>
  <c r="G329" i="2" a="1"/>
  <c r="G329" i="2" s="1"/>
  <c r="H328" i="2"/>
  <c r="G328" i="2" a="1"/>
  <c r="G328" i="2" s="1"/>
  <c r="H327" i="2"/>
  <c r="G327" i="2" a="1"/>
  <c r="G327" i="2" s="1"/>
  <c r="G404" i="2" a="1"/>
  <c r="G404" i="2" s="1"/>
  <c r="H399" i="2"/>
  <c r="G399" i="2" a="1"/>
  <c r="G399" i="2" s="1"/>
  <c r="H369" i="2"/>
  <c r="G369" i="2" a="1"/>
  <c r="G369" i="2" s="1"/>
  <c r="H368" i="2"/>
  <c r="G368" i="2" a="1"/>
  <c r="G368" i="2" s="1"/>
  <c r="H367" i="2"/>
  <c r="G367" i="2" a="1"/>
  <c r="G367" i="2" s="1"/>
  <c r="H337" i="2"/>
  <c r="G337" i="2" a="1"/>
  <c r="G337" i="2" s="1"/>
  <c r="H336" i="2"/>
  <c r="G336" i="2" a="1"/>
  <c r="G336" i="2" s="1"/>
  <c r="H335" i="2"/>
  <c r="G335" i="2" a="1"/>
  <c r="G335" i="2" s="1"/>
  <c r="H403" i="2"/>
  <c r="G403" i="2" a="1"/>
  <c r="G403" i="2" s="1"/>
  <c r="H387" i="2"/>
  <c r="G387" i="2" a="1"/>
  <c r="G387" i="2" s="1"/>
  <c r="H371" i="2"/>
  <c r="G371" i="2" a="1"/>
  <c r="G371" i="2" s="1"/>
  <c r="H355" i="2"/>
  <c r="G355" i="2" a="1"/>
  <c r="G355" i="2" s="1"/>
  <c r="H339" i="2"/>
  <c r="G339" i="2" a="1"/>
  <c r="G339" i="2" s="1"/>
  <c r="H323" i="2"/>
  <c r="G323" i="2" a="1"/>
  <c r="G323" i="2" s="1"/>
  <c r="H307" i="2"/>
  <c r="G307" i="2" a="1"/>
  <c r="G307" i="2" s="1"/>
  <c r="G305" i="2" a="1"/>
  <c r="G305" i="2" s="1"/>
  <c r="G296" i="2" a="1"/>
  <c r="G296" i="2" s="1"/>
  <c r="H291" i="2"/>
  <c r="G291" i="2" a="1"/>
  <c r="G291" i="2" s="1"/>
  <c r="G289" i="2" a="1"/>
  <c r="G289" i="2" s="1"/>
  <c r="G280" i="2" a="1"/>
  <c r="G280" i="2" s="1"/>
  <c r="H275" i="2"/>
  <c r="G275" i="2" a="1"/>
  <c r="G275" i="2" s="1"/>
  <c r="H271" i="2"/>
  <c r="G271" i="2" a="1"/>
  <c r="G271" i="2" s="1"/>
  <c r="H303" i="2"/>
  <c r="G303" i="2" a="1"/>
  <c r="G303" i="2" s="1"/>
  <c r="H287" i="2"/>
  <c r="G287" i="2" a="1"/>
  <c r="G287" i="2" s="1"/>
  <c r="H261" i="2"/>
  <c r="G261" i="2" a="1"/>
  <c r="G261" i="2" s="1"/>
  <c r="H252" i="2"/>
  <c r="G252" i="2" a="1"/>
  <c r="G252" i="2" s="1"/>
  <c r="H243" i="2"/>
  <c r="G243" i="2" a="1"/>
  <c r="G243" i="2" s="1"/>
  <c r="H229" i="2"/>
  <c r="G229" i="2" a="1"/>
  <c r="G229" i="2" s="1"/>
  <c r="H220" i="2"/>
  <c r="G220" i="2" a="1"/>
  <c r="G220" i="2" s="1"/>
  <c r="H395" i="2"/>
  <c r="G395" i="2" a="1"/>
  <c r="G395" i="2" s="1"/>
  <c r="H379" i="2"/>
  <c r="G379" i="2" a="1"/>
  <c r="G379" i="2" s="1"/>
  <c r="H363" i="2"/>
  <c r="G363" i="2" a="1"/>
  <c r="G363" i="2" s="1"/>
  <c r="H347" i="2"/>
  <c r="G347" i="2" a="1"/>
  <c r="G347" i="2" s="1"/>
  <c r="H331" i="2"/>
  <c r="G331" i="2" a="1"/>
  <c r="G331" i="2" s="1"/>
  <c r="H315" i="2"/>
  <c r="G315" i="2" a="1"/>
  <c r="G315" i="2" s="1"/>
  <c r="G304" i="2" a="1"/>
  <c r="G304" i="2" s="1"/>
  <c r="H299" i="2"/>
  <c r="G299" i="2" a="1"/>
  <c r="G299" i="2" s="1"/>
  <c r="G297" i="2" a="1"/>
  <c r="G297" i="2" s="1"/>
  <c r="G288" i="2" a="1"/>
  <c r="G288" i="2" s="1"/>
  <c r="H283" i="2"/>
  <c r="G283" i="2" a="1"/>
  <c r="G283" i="2" s="1"/>
  <c r="G281" i="2" a="1"/>
  <c r="G281" i="2" s="1"/>
  <c r="H277" i="2"/>
  <c r="G277" i="2" a="1"/>
  <c r="G277" i="2" s="1"/>
  <c r="G276" i="2" a="1"/>
  <c r="G276" i="2" s="1"/>
  <c r="H268" i="2"/>
  <c r="G268" i="2" a="1"/>
  <c r="G268" i="2" s="1"/>
  <c r="H295" i="2"/>
  <c r="G295" i="2" a="1"/>
  <c r="G295" i="2" s="1"/>
  <c r="H259" i="2"/>
  <c r="G259" i="2" a="1"/>
  <c r="G259" i="2" s="1"/>
  <c r="H245" i="2"/>
  <c r="G245" i="2" a="1"/>
  <c r="G245" i="2" s="1"/>
  <c r="H236" i="2"/>
  <c r="G236" i="2" a="1"/>
  <c r="G236" i="2" s="1"/>
  <c r="H227" i="2"/>
  <c r="G227" i="2" a="1"/>
  <c r="G227" i="2" s="1"/>
  <c r="H206" i="2"/>
  <c r="G206" i="2" a="1"/>
  <c r="G206" i="2" s="1"/>
  <c r="H200" i="2"/>
  <c r="G200" i="2" a="1"/>
  <c r="G200" i="2" s="1"/>
  <c r="H184" i="2"/>
  <c r="G184" i="2" a="1"/>
  <c r="G184" i="2" s="1"/>
  <c r="H183" i="2"/>
  <c r="G183" i="2" a="1"/>
  <c r="G183" i="2" s="1"/>
  <c r="H182" i="2"/>
  <c r="G182" i="2" a="1"/>
  <c r="G182" i="2" s="1"/>
  <c r="H255" i="2"/>
  <c r="G255" i="2" a="1"/>
  <c r="G255" i="2" s="1"/>
  <c r="H239" i="2"/>
  <c r="G239" i="2" a="1"/>
  <c r="G239" i="2" s="1"/>
  <c r="H223" i="2"/>
  <c r="G223" i="2" a="1"/>
  <c r="G223" i="2" s="1"/>
  <c r="H214" i="2"/>
  <c r="G214" i="2" a="1"/>
  <c r="G214" i="2" s="1"/>
  <c r="H210" i="2"/>
  <c r="G210" i="2" a="1"/>
  <c r="G210" i="2" s="1"/>
  <c r="H192" i="2"/>
  <c r="G192" i="2" a="1"/>
  <c r="G192" i="2" s="1"/>
  <c r="H191" i="2"/>
  <c r="G191" i="2" a="1"/>
  <c r="G191" i="2" s="1"/>
  <c r="H190" i="2"/>
  <c r="G190" i="2" a="1"/>
  <c r="G190" i="2" s="1"/>
  <c r="H267" i="2"/>
  <c r="G267" i="2" a="1"/>
  <c r="G267" i="2" s="1"/>
  <c r="H251" i="2"/>
  <c r="G251" i="2" a="1"/>
  <c r="G251" i="2" s="1"/>
  <c r="H235" i="2"/>
  <c r="G235" i="2" a="1"/>
  <c r="G235" i="2" s="1"/>
  <c r="H219" i="2"/>
  <c r="G219" i="2" a="1"/>
  <c r="G219" i="2" s="1"/>
  <c r="G203" i="2" a="1"/>
  <c r="G203" i="2" s="1"/>
  <c r="H198" i="2"/>
  <c r="G198" i="2" a="1"/>
  <c r="G198" i="2" s="1"/>
  <c r="H167" i="2"/>
  <c r="G167" i="2" a="1"/>
  <c r="G167" i="2" s="1"/>
  <c r="H279" i="2"/>
  <c r="G279" i="2" a="1"/>
  <c r="G279" i="2" s="1"/>
  <c r="H263" i="2"/>
  <c r="G263" i="2" a="1"/>
  <c r="G263" i="2" s="1"/>
  <c r="H247" i="2"/>
  <c r="G247" i="2" a="1"/>
  <c r="G247" i="2" s="1"/>
  <c r="H231" i="2"/>
  <c r="G231" i="2" a="1"/>
  <c r="G231" i="2" s="1"/>
  <c r="H216" i="2"/>
  <c r="G216" i="2" a="1"/>
  <c r="G216" i="2" s="1"/>
  <c r="G215" i="2" a="1"/>
  <c r="G215" i="2" s="1"/>
  <c r="H207" i="2"/>
  <c r="G207" i="2" a="1"/>
  <c r="G207" i="2" s="1"/>
  <c r="H176" i="2"/>
  <c r="G176" i="2" a="1"/>
  <c r="G176" i="2" s="1"/>
  <c r="H175" i="2"/>
  <c r="G175" i="2" a="1"/>
  <c r="G175" i="2" s="1"/>
  <c r="H174" i="2"/>
  <c r="G174" i="2" a="1"/>
  <c r="G174" i="2" s="1"/>
  <c r="H160" i="2"/>
  <c r="G160" i="2" a="1"/>
  <c r="G160" i="2" s="1"/>
  <c r="H158" i="2"/>
  <c r="G158" i="2" a="1"/>
  <c r="G158" i="2" s="1"/>
  <c r="H202" i="2"/>
  <c r="G202" i="2" a="1"/>
  <c r="G202" i="2" s="1"/>
  <c r="H186" i="2"/>
  <c r="G186" i="2" a="1"/>
  <c r="G186" i="2" s="1"/>
  <c r="H170" i="2"/>
  <c r="G170" i="2" a="1"/>
  <c r="G170" i="2" s="1"/>
  <c r="G168" i="2" a="1"/>
  <c r="G168" i="2" s="1"/>
  <c r="G159" i="2" a="1"/>
  <c r="G159" i="2" s="1"/>
  <c r="H154" i="2"/>
  <c r="G154" i="2" a="1"/>
  <c r="G154" i="2" s="1"/>
  <c r="G152" i="2" a="1"/>
  <c r="G152" i="2" s="1"/>
  <c r="G143" i="2" a="1"/>
  <c r="G143" i="2" s="1"/>
  <c r="G121" i="2" a="1"/>
  <c r="G121" i="2" s="1"/>
  <c r="H121" i="2"/>
  <c r="H120" i="2"/>
  <c r="G117" i="2" a="1"/>
  <c r="G117" i="2" s="1"/>
  <c r="H117" i="2"/>
  <c r="H166" i="2"/>
  <c r="G166" i="2" a="1"/>
  <c r="G166" i="2" s="1"/>
  <c r="H150" i="2"/>
  <c r="G150" i="2" a="1"/>
  <c r="G150" i="2" s="1"/>
  <c r="G129" i="2" a="1"/>
  <c r="G129" i="2" s="1"/>
  <c r="H129" i="2"/>
  <c r="G125" i="2" a="1"/>
  <c r="G125" i="2" s="1"/>
  <c r="H125" i="2"/>
  <c r="H194" i="2"/>
  <c r="G194" i="2" a="1"/>
  <c r="G194" i="2" s="1"/>
  <c r="H178" i="2"/>
  <c r="G178" i="2" a="1"/>
  <c r="G178" i="2" s="1"/>
  <c r="H162" i="2"/>
  <c r="G162" i="2" a="1"/>
  <c r="G162" i="2" s="1"/>
  <c r="G151" i="2" a="1"/>
  <c r="G151" i="2" s="1"/>
  <c r="H146" i="2"/>
  <c r="G146" i="2" a="1"/>
  <c r="G146" i="2" s="1"/>
  <c r="G144" i="2" a="1"/>
  <c r="G144" i="2" s="1"/>
  <c r="G137" i="2" a="1"/>
  <c r="G137" i="2" s="1"/>
  <c r="H137" i="2"/>
  <c r="G133" i="2" a="1"/>
  <c r="G133" i="2" s="1"/>
  <c r="H133" i="2"/>
  <c r="G109" i="2" a="1"/>
  <c r="G109" i="2" s="1"/>
  <c r="H109" i="2"/>
  <c r="H142" i="2"/>
  <c r="G142" i="2" a="1"/>
  <c r="G142" i="2" s="1"/>
  <c r="G112" i="2" a="1"/>
  <c r="G112" i="2" s="1"/>
  <c r="H112" i="2"/>
  <c r="G76" i="2" a="1"/>
  <c r="G76" i="2" s="1"/>
  <c r="H76" i="2"/>
  <c r="G68" i="2" a="1"/>
  <c r="G68" i="2" s="1"/>
  <c r="H68" i="2"/>
  <c r="G60" i="2" a="1"/>
  <c r="G60" i="2" s="1"/>
  <c r="H60" i="2"/>
  <c r="G52" i="2" a="1"/>
  <c r="G52" i="2" s="1"/>
  <c r="H52" i="2"/>
  <c r="G44" i="2" a="1"/>
  <c r="G44" i="2" s="1"/>
  <c r="H44" i="2"/>
  <c r="G36" i="2" a="1"/>
  <c r="G36" i="2" s="1"/>
  <c r="H36" i="2"/>
  <c r="V131" i="2"/>
  <c r="V123" i="2"/>
  <c r="V115" i="2"/>
  <c r="H113" i="2"/>
  <c r="V107" i="2"/>
  <c r="H105" i="2"/>
  <c r="V99" i="2"/>
  <c r="H97" i="2"/>
  <c r="V91" i="2"/>
  <c r="H89" i="2"/>
  <c r="H104" i="2"/>
  <c r="H96" i="2"/>
  <c r="H88" i="2"/>
  <c r="G80" i="2" a="1"/>
  <c r="G80" i="2" s="1"/>
  <c r="H80" i="2"/>
  <c r="G72" i="2" a="1"/>
  <c r="G72" i="2" s="1"/>
  <c r="H72" i="2"/>
  <c r="G64" i="2" a="1"/>
  <c r="G64" i="2" s="1"/>
  <c r="H64" i="2"/>
  <c r="G56" i="2" a="1"/>
  <c r="G56" i="2" s="1"/>
  <c r="H56" i="2"/>
  <c r="G48" i="2" a="1"/>
  <c r="G48" i="2" s="1"/>
  <c r="H48" i="2"/>
  <c r="G40" i="2" a="1"/>
  <c r="G40" i="2" s="1"/>
  <c r="H40" i="2"/>
  <c r="G32" i="2" a="1"/>
  <c r="G32" i="2" s="1"/>
  <c r="H32" i="2"/>
  <c r="H138" i="2"/>
  <c r="V135" i="2"/>
  <c r="H130" i="2"/>
  <c r="V127" i="2"/>
  <c r="H122" i="2"/>
  <c r="V119" i="2"/>
  <c r="H114" i="2"/>
  <c r="V111" i="2"/>
  <c r="H106" i="2"/>
  <c r="V103" i="2"/>
  <c r="H101" i="2"/>
  <c r="H98" i="2"/>
  <c r="V95" i="2"/>
  <c r="H93" i="2"/>
  <c r="H90" i="2"/>
  <c r="V87" i="2"/>
  <c r="G24" i="2" a="1"/>
  <c r="G24" i="2" s="1"/>
  <c r="H24" i="2"/>
  <c r="G16" i="2" a="1"/>
  <c r="G16" i="2" s="1"/>
  <c r="H16" i="2"/>
  <c r="G8" i="2" a="1"/>
  <c r="G8" i="2" s="1"/>
  <c r="H8" i="2"/>
  <c r="V138" i="2"/>
  <c r="V136" i="2"/>
  <c r="V134" i="2"/>
  <c r="V132" i="2"/>
  <c r="V130" i="2"/>
  <c r="V128" i="2"/>
  <c r="V126" i="2"/>
  <c r="V124" i="2"/>
  <c r="V122" i="2"/>
  <c r="V120" i="2"/>
  <c r="V118" i="2"/>
  <c r="V116" i="2"/>
  <c r="V114" i="2"/>
  <c r="V112" i="2"/>
  <c r="V110" i="2"/>
  <c r="V108" i="2"/>
  <c r="V106" i="2"/>
  <c r="V104" i="2"/>
  <c r="V102" i="2"/>
  <c r="V100" i="2"/>
  <c r="V98" i="2"/>
  <c r="V96" i="2"/>
  <c r="V94" i="2"/>
  <c r="V92" i="2"/>
  <c r="V90" i="2"/>
  <c r="V88" i="2"/>
  <c r="V86" i="2"/>
  <c r="V75" i="2"/>
  <c r="V67" i="2"/>
  <c r="V59" i="2"/>
  <c r="V51" i="2"/>
  <c r="V43" i="2"/>
  <c r="V35" i="2"/>
  <c r="V27" i="2"/>
  <c r="V19" i="2"/>
  <c r="V11" i="2"/>
  <c r="V3" i="2"/>
  <c r="G28" i="2" a="1"/>
  <c r="G28" i="2" s="1"/>
  <c r="H28" i="2"/>
  <c r="V26" i="2"/>
  <c r="G25" i="2" a="1"/>
  <c r="G25" i="2" s="1"/>
  <c r="G20" i="2" a="1"/>
  <c r="G20" i="2" s="1"/>
  <c r="H20" i="2"/>
  <c r="V18" i="2"/>
  <c r="G17" i="2" a="1"/>
  <c r="G17" i="2" s="1"/>
  <c r="G12" i="2" a="1"/>
  <c r="G12" i="2" s="1"/>
  <c r="H12" i="2"/>
  <c r="V10" i="2"/>
  <c r="G9" i="2" a="1"/>
  <c r="G9" i="2" s="1"/>
  <c r="G4" i="2" a="1"/>
  <c r="G4" i="2" s="1"/>
  <c r="H4" i="2"/>
  <c r="V79" i="2"/>
  <c r="V71" i="2"/>
  <c r="V63" i="2"/>
  <c r="V55" i="2"/>
  <c r="V47" i="2"/>
  <c r="V39" i="2"/>
  <c r="V31" i="2"/>
  <c r="V23" i="2"/>
  <c r="V15" i="2"/>
  <c r="V7" i="2"/>
  <c r="H2" i="2"/>
  <c r="G23" i="8"/>
  <c r="G39" i="8"/>
  <c r="G55" i="8"/>
  <c r="G68" i="8"/>
  <c r="G84" i="8"/>
  <c r="G100" i="8"/>
  <c r="U115" i="8"/>
  <c r="G116" i="8"/>
  <c r="G129" i="8"/>
  <c r="G140" i="8"/>
  <c r="G154" i="8"/>
  <c r="F157" i="8" a="1"/>
  <c r="F157" i="8" s="1"/>
  <c r="G157" i="8"/>
  <c r="U172" i="8"/>
  <c r="F174" i="8" a="1"/>
  <c r="F174" i="8" s="1"/>
  <c r="G174" i="8"/>
  <c r="F254" i="8" a="1"/>
  <c r="F254" i="8" s="1"/>
  <c r="G254" i="8"/>
  <c r="G464" i="8"/>
  <c r="F464" i="8" a="1"/>
  <c r="F464" i="8" s="1"/>
  <c r="G514" i="8"/>
  <c r="F514" i="8" a="1"/>
  <c r="F514" i="8" s="1"/>
  <c r="G520" i="8"/>
  <c r="F520" i="8" a="1"/>
  <c r="F520" i="8" s="1"/>
  <c r="G41" i="8"/>
  <c r="G57" i="8"/>
  <c r="G70" i="8"/>
  <c r="G86" i="8"/>
  <c r="G119" i="8"/>
  <c r="G132" i="8"/>
  <c r="F238" i="8" a="1"/>
  <c r="F238" i="8" s="1"/>
  <c r="G238" i="8"/>
  <c r="F281" i="8" a="1"/>
  <c r="F281" i="8" s="1"/>
  <c r="G281" i="8"/>
  <c r="F306" i="8" a="1"/>
  <c r="F306" i="8" s="1"/>
  <c r="G306" i="8"/>
  <c r="F319" i="8" a="1"/>
  <c r="F319" i="8" s="1"/>
  <c r="G319" i="8"/>
  <c r="F331" i="8" a="1"/>
  <c r="F331" i="8" s="1"/>
  <c r="G331" i="8"/>
  <c r="G484" i="8"/>
  <c r="F484" i="8" a="1"/>
  <c r="F484" i="8" s="1"/>
  <c r="G7" i="8"/>
  <c r="G25" i="8"/>
  <c r="G102" i="8"/>
  <c r="G15" i="8"/>
  <c r="G31" i="8"/>
  <c r="G47" i="8"/>
  <c r="G63" i="8"/>
  <c r="G76" i="8"/>
  <c r="G92" i="8"/>
  <c r="G124" i="8"/>
  <c r="U132" i="8"/>
  <c r="F135" i="8" a="1"/>
  <c r="F135" i="8" s="1"/>
  <c r="G135" i="8"/>
  <c r="F149" i="8" a="1"/>
  <c r="F149" i="8" s="1"/>
  <c r="G149" i="8"/>
  <c r="G163" i="8"/>
  <c r="F166" i="8" a="1"/>
  <c r="F166" i="8" s="1"/>
  <c r="G166" i="8"/>
  <c r="F186" i="8" a="1"/>
  <c r="F186" i="8" s="1"/>
  <c r="G186" i="8"/>
  <c r="F209" i="8" a="1"/>
  <c r="F209" i="8" s="1"/>
  <c r="G209" i="8"/>
  <c r="F493" i="8" a="1"/>
  <c r="F493" i="8" s="1"/>
  <c r="G493" i="8"/>
  <c r="F527" i="8" a="1"/>
  <c r="F527" i="8" s="1"/>
  <c r="G527" i="8"/>
  <c r="F227" i="8" a="1"/>
  <c r="F227" i="8" s="1"/>
  <c r="G227" i="8"/>
  <c r="F273" i="8" a="1"/>
  <c r="F273" i="8" s="1"/>
  <c r="G273" i="8"/>
  <c r="F299" i="8" a="1"/>
  <c r="F299" i="8" s="1"/>
  <c r="G299" i="8"/>
  <c r="F313" i="8" a="1"/>
  <c r="F313" i="8" s="1"/>
  <c r="G313" i="8"/>
  <c r="F326" i="8" a="1"/>
  <c r="F326" i="8" s="1"/>
  <c r="G326" i="8"/>
  <c r="F336" i="8" a="1"/>
  <c r="F336" i="8" s="1"/>
  <c r="G336" i="8"/>
  <c r="G582" i="8"/>
  <c r="F582" i="8" a="1"/>
  <c r="F582" i="8" s="1"/>
  <c r="G666" i="8"/>
  <c r="F666" i="8" a="1"/>
  <c r="F666" i="8" s="1"/>
  <c r="G750" i="8"/>
  <c r="F750" i="8" a="1"/>
  <c r="F750" i="8" s="1"/>
  <c r="G774" i="8"/>
  <c r="F774" i="8" a="1"/>
  <c r="F774" i="8" s="1"/>
  <c r="G808" i="8"/>
  <c r="F808" i="8" a="1"/>
  <c r="F808" i="8" s="1"/>
  <c r="F858" i="8" a="1"/>
  <c r="F858" i="8" s="1"/>
  <c r="G858" i="8"/>
  <c r="U140" i="8"/>
  <c r="U148" i="8"/>
  <c r="U196" i="8"/>
  <c r="U244" i="8"/>
  <c r="U260" i="8"/>
  <c r="U272" i="8"/>
  <c r="U280" i="8"/>
  <c r="U292" i="8"/>
  <c r="U492" i="8"/>
  <c r="U493" i="8"/>
  <c r="U498" i="8"/>
  <c r="U499" i="8"/>
  <c r="U507" i="8"/>
  <c r="U521" i="8"/>
  <c r="U526" i="8"/>
  <c r="U527" i="8"/>
  <c r="F542" i="8" a="1"/>
  <c r="F542" i="8" s="1"/>
  <c r="U552" i="8"/>
  <c r="F554" i="8" a="1"/>
  <c r="F554" i="8" s="1"/>
  <c r="U562" i="8"/>
  <c r="U566" i="8"/>
  <c r="U567" i="8"/>
  <c r="U568" i="8"/>
  <c r="F570" i="8" a="1"/>
  <c r="F570" i="8" s="1"/>
  <c r="U576" i="8"/>
  <c r="U580" i="8"/>
  <c r="U581" i="8"/>
  <c r="F604" i="8" a="1"/>
  <c r="F604" i="8" s="1"/>
  <c r="F605" i="8" a="1"/>
  <c r="F605" i="8" s="1"/>
  <c r="G605" i="8"/>
  <c r="F628" i="8" a="1"/>
  <c r="F628" i="8" s="1"/>
  <c r="F654" i="8" a="1"/>
  <c r="F654" i="8" s="1"/>
  <c r="G656" i="8"/>
  <c r="F656" i="8" a="1"/>
  <c r="F656" i="8" s="1"/>
  <c r="U675" i="8"/>
  <c r="U676" i="8"/>
  <c r="G677" i="8"/>
  <c r="F679" i="8" a="1"/>
  <c r="F679" i="8" s="1"/>
  <c r="G679" i="8"/>
  <c r="F688" i="8" a="1"/>
  <c r="F688" i="8" s="1"/>
  <c r="U708" i="8"/>
  <c r="G709" i="8"/>
  <c r="F711" i="8" a="1"/>
  <c r="F711" i="8" s="1"/>
  <c r="G711" i="8"/>
  <c r="U731" i="8"/>
  <c r="U740" i="8"/>
  <c r="G741" i="8"/>
  <c r="F742" i="8" a="1"/>
  <c r="F742" i="8" s="1"/>
  <c r="G742" i="8"/>
  <c r="U757" i="8"/>
  <c r="G758" i="8"/>
  <c r="F759" i="8" a="1"/>
  <c r="F759" i="8" s="1"/>
  <c r="G759" i="8"/>
  <c r="U770" i="8"/>
  <c r="U771" i="8"/>
  <c r="U773" i="8"/>
  <c r="U790" i="8"/>
  <c r="G791" i="8"/>
  <c r="G794" i="8"/>
  <c r="F794" i="8" a="1"/>
  <c r="F794" i="8" s="1"/>
  <c r="U807" i="8"/>
  <c r="U845" i="8"/>
  <c r="U118" i="8"/>
  <c r="U128" i="8"/>
  <c r="G143" i="8"/>
  <c r="G158" i="8"/>
  <c r="U168" i="8"/>
  <c r="G178" i="8"/>
  <c r="G190" i="8"/>
  <c r="G198" i="8"/>
  <c r="G210" i="8"/>
  <c r="U220" i="8"/>
  <c r="G233" i="8"/>
  <c r="U240" i="8"/>
  <c r="U248" i="8"/>
  <c r="U256" i="8"/>
  <c r="G262" i="8"/>
  <c r="U288" i="8"/>
  <c r="G294" i="8"/>
  <c r="G302" i="8"/>
  <c r="G308" i="8"/>
  <c r="G314" i="8"/>
  <c r="G322" i="8"/>
  <c r="G327" i="8"/>
  <c r="G332" i="8"/>
  <c r="U338" i="8"/>
  <c r="U346" i="8"/>
  <c r="U354" i="8"/>
  <c r="U362" i="8"/>
  <c r="U370" i="8"/>
  <c r="U465" i="8"/>
  <c r="G466" i="8"/>
  <c r="U471" i="8"/>
  <c r="U472" i="8"/>
  <c r="F474" i="8" a="1"/>
  <c r="F474" i="8" s="1"/>
  <c r="U480" i="8"/>
  <c r="U484" i="8"/>
  <c r="U554" i="8"/>
  <c r="F556" i="8" a="1"/>
  <c r="F556" i="8" s="1"/>
  <c r="F564" i="8" a="1"/>
  <c r="F564" i="8" s="1"/>
  <c r="F578" i="8" a="1"/>
  <c r="F578" i="8" s="1"/>
  <c r="U586" i="8"/>
  <c r="F598" i="8" a="1"/>
  <c r="F598" i="8" s="1"/>
  <c r="F644" i="8" a="1"/>
  <c r="F644" i="8" s="1"/>
  <c r="F646" i="8" a="1"/>
  <c r="F646" i="8" s="1"/>
  <c r="G646" i="8"/>
  <c r="U669" i="8"/>
  <c r="U670" i="8"/>
  <c r="G671" i="8"/>
  <c r="F783" i="8" a="1"/>
  <c r="F783" i="8" s="1"/>
  <c r="G783" i="8"/>
  <c r="G854" i="8"/>
  <c r="F854" i="8" a="1"/>
  <c r="F854" i="8" s="1"/>
  <c r="G249" i="8"/>
  <c r="G257" i="8"/>
  <c r="G289" i="8"/>
  <c r="G339" i="8"/>
  <c r="G347" i="8"/>
  <c r="G355" i="8"/>
  <c r="G363" i="8"/>
  <c r="G371" i="8"/>
  <c r="U466" i="8"/>
  <c r="U467" i="8"/>
  <c r="U475" i="8"/>
  <c r="F482" i="8" a="1"/>
  <c r="F482" i="8" s="1"/>
  <c r="F488" i="8" a="1"/>
  <c r="F488" i="8" s="1"/>
  <c r="U489" i="8"/>
  <c r="F496" i="8" a="1"/>
  <c r="F496" i="8" s="1"/>
  <c r="U511" i="8"/>
  <c r="F516" i="8" a="1"/>
  <c r="F516" i="8" s="1"/>
  <c r="U524" i="8"/>
  <c r="G525" i="8"/>
  <c r="U530" i="8"/>
  <c r="U531" i="8"/>
  <c r="U544" i="8"/>
  <c r="U548" i="8"/>
  <c r="U549" i="8"/>
  <c r="U550" i="8"/>
  <c r="F558" i="8" a="1"/>
  <c r="F558" i="8" s="1"/>
  <c r="U579" i="8"/>
  <c r="U590" i="8"/>
  <c r="G591" i="8"/>
  <c r="G592" i="8"/>
  <c r="F592" i="8" a="1"/>
  <c r="F592" i="8" s="1"/>
  <c r="U618" i="8"/>
  <c r="G619" i="8"/>
  <c r="G620" i="8"/>
  <c r="F620" i="8" a="1"/>
  <c r="F620" i="8" s="1"/>
  <c r="U635" i="8"/>
  <c r="G638" i="8"/>
  <c r="F638" i="8" a="1"/>
  <c r="F638" i="8" s="1"/>
  <c r="G686" i="8"/>
  <c r="F686" i="8" a="1"/>
  <c r="F686" i="8" s="1"/>
  <c r="G696" i="8"/>
  <c r="F696" i="8" a="1"/>
  <c r="F696" i="8" s="1"/>
  <c r="G726" i="8"/>
  <c r="F727" i="8" a="1"/>
  <c r="F727" i="8" s="1"/>
  <c r="G727" i="8"/>
  <c r="U763" i="8"/>
  <c r="G766" i="8"/>
  <c r="F766" i="8" a="1"/>
  <c r="F766" i="8" s="1"/>
  <c r="F798" i="8" a="1"/>
  <c r="F798" i="8" s="1"/>
  <c r="F1050" i="8" a="1"/>
  <c r="F1050" i="8" s="1"/>
  <c r="G1050" i="8"/>
  <c r="G1176" i="8"/>
  <c r="F1176" i="8" a="1"/>
  <c r="F1176" i="8" s="1"/>
  <c r="G1196" i="8"/>
  <c r="F1196" i="8" a="1"/>
  <c r="F1196" i="8" s="1"/>
  <c r="F1226" i="8" a="1"/>
  <c r="F1226" i="8" s="1"/>
  <c r="G1226" i="8"/>
  <c r="F1244" i="8" a="1"/>
  <c r="F1244" i="8" s="1"/>
  <c r="G1244" i="8"/>
  <c r="G1306" i="8"/>
  <c r="F1306" i="8" a="1"/>
  <c r="F1306" i="8" s="1"/>
  <c r="F1325" i="8" a="1"/>
  <c r="F1325" i="8" s="1"/>
  <c r="G1325" i="8"/>
  <c r="F1346" i="8" a="1"/>
  <c r="F1346" i="8" s="1"/>
  <c r="G1346" i="8"/>
  <c r="F1375" i="8" a="1"/>
  <c r="F1375" i="8" s="1"/>
  <c r="G1375" i="8"/>
  <c r="U875" i="8"/>
  <c r="U876" i="8"/>
  <c r="G877" i="8"/>
  <c r="U877" i="8"/>
  <c r="F888" i="8" a="1"/>
  <c r="F888" i="8" s="1"/>
  <c r="G894" i="8"/>
  <c r="U895" i="8"/>
  <c r="U899" i="8"/>
  <c r="U900" i="8"/>
  <c r="U901" i="8"/>
  <c r="U903" i="8"/>
  <c r="U905" i="8"/>
  <c r="F910" i="8" a="1"/>
  <c r="F910" i="8" s="1"/>
  <c r="F930" i="8" a="1"/>
  <c r="F930" i="8" s="1"/>
  <c r="F937" i="8" a="1"/>
  <c r="F937" i="8" s="1"/>
  <c r="F946" i="8" a="1"/>
  <c r="F946" i="8" s="1"/>
  <c r="U971" i="8"/>
  <c r="U972" i="8"/>
  <c r="U973" i="8"/>
  <c r="F976" i="8" a="1"/>
  <c r="F976" i="8" s="1"/>
  <c r="F985" i="8" a="1"/>
  <c r="F985" i="8" s="1"/>
  <c r="G992" i="8"/>
  <c r="F992" i="8" a="1"/>
  <c r="F992" i="8" s="1"/>
  <c r="G1014" i="8"/>
  <c r="G1029" i="8"/>
  <c r="U1092" i="8"/>
  <c r="F1095" i="8" a="1"/>
  <c r="F1095" i="8" s="1"/>
  <c r="G1095" i="8"/>
  <c r="U1108" i="8"/>
  <c r="F1111" i="8" a="1"/>
  <c r="F1111" i="8" s="1"/>
  <c r="G1111" i="8"/>
  <c r="F1126" i="8" a="1"/>
  <c r="F1126" i="8" s="1"/>
  <c r="G1127" i="8"/>
  <c r="F1127" i="8" a="1"/>
  <c r="F1127" i="8" s="1"/>
  <c r="U1148" i="8"/>
  <c r="G1149" i="8"/>
  <c r="G1172" i="8"/>
  <c r="F1172" i="8" a="1"/>
  <c r="F1172" i="8" s="1"/>
  <c r="G1208" i="8"/>
  <c r="F1208" i="8" a="1"/>
  <c r="F1208" i="8" s="1"/>
  <c r="F1272" i="8" a="1"/>
  <c r="F1272" i="8" s="1"/>
  <c r="G1272" i="8"/>
  <c r="U604" i="8"/>
  <c r="U624" i="8"/>
  <c r="U628" i="8"/>
  <c r="U629" i="8"/>
  <c r="U630" i="8"/>
  <c r="U645" i="8"/>
  <c r="U649" i="8"/>
  <c r="U678" i="8"/>
  <c r="U681" i="8"/>
  <c r="U690" i="8"/>
  <c r="U691" i="8"/>
  <c r="U703" i="8"/>
  <c r="U709" i="8"/>
  <c r="U710" i="8"/>
  <c r="U713" i="8"/>
  <c r="U719" i="8"/>
  <c r="U726" i="8"/>
  <c r="U735" i="8"/>
  <c r="U758" i="8"/>
  <c r="U782" i="8"/>
  <c r="U791" i="8"/>
  <c r="U792" i="8"/>
  <c r="U803" i="8"/>
  <c r="U816" i="8"/>
  <c r="U817" i="8"/>
  <c r="U841" i="8"/>
  <c r="U941" i="8"/>
  <c r="G966" i="8"/>
  <c r="U976" i="8"/>
  <c r="F978" i="8" a="1"/>
  <c r="F978" i="8" s="1"/>
  <c r="F1022" i="8" a="1"/>
  <c r="F1022" i="8" s="1"/>
  <c r="G1022" i="8"/>
  <c r="G1079" i="8"/>
  <c r="F1082" i="8" a="1"/>
  <c r="F1082" i="8" s="1"/>
  <c r="G1082" i="8"/>
  <c r="F1099" i="8" a="1"/>
  <c r="F1099" i="8" s="1"/>
  <c r="G1099" i="8"/>
  <c r="U1140" i="8"/>
  <c r="G1141" i="8"/>
  <c r="F1143" i="8" a="1"/>
  <c r="F1143" i="8" s="1"/>
  <c r="G1143" i="8"/>
  <c r="F1158" i="8" a="1"/>
  <c r="F1158" i="8" s="1"/>
  <c r="F1182" i="8" a="1"/>
  <c r="F1182" i="8" s="1"/>
  <c r="G1184" i="8"/>
  <c r="F1184" i="8" a="1"/>
  <c r="F1184" i="8" s="1"/>
  <c r="G1216" i="8"/>
  <c r="F1216" i="8" a="1"/>
  <c r="F1216" i="8" s="1"/>
  <c r="F1278" i="8" a="1"/>
  <c r="F1278" i="8" s="1"/>
  <c r="G1278" i="8"/>
  <c r="U1394" i="8"/>
  <c r="U1410" i="8"/>
  <c r="U1426" i="8"/>
  <c r="U1447" i="8"/>
  <c r="U607" i="8"/>
  <c r="U633" i="8"/>
  <c r="U651" i="8"/>
  <c r="U667" i="8"/>
  <c r="U699" i="8"/>
  <c r="U715" i="8"/>
  <c r="U751" i="8"/>
  <c r="U795" i="8"/>
  <c r="F820" i="8" a="1"/>
  <c r="F820" i="8" s="1"/>
  <c r="U829" i="8"/>
  <c r="U831" i="8"/>
  <c r="U833" i="8"/>
  <c r="F846" i="8" a="1"/>
  <c r="F846" i="8" s="1"/>
  <c r="U855" i="8"/>
  <c r="U862" i="8"/>
  <c r="G863" i="8"/>
  <c r="U871" i="8"/>
  <c r="G881" i="8"/>
  <c r="U912" i="8"/>
  <c r="G914" i="8"/>
  <c r="U921" i="8"/>
  <c r="U923" i="8"/>
  <c r="U924" i="8"/>
  <c r="G925" i="8"/>
  <c r="U925" i="8"/>
  <c r="U935" i="8"/>
  <c r="U953" i="8"/>
  <c r="G960" i="8"/>
  <c r="F960" i="8" a="1"/>
  <c r="F960" i="8" s="1"/>
  <c r="U983" i="8"/>
  <c r="F1071" i="8" a="1"/>
  <c r="F1071" i="8" s="1"/>
  <c r="G1071" i="8"/>
  <c r="F1136" i="8" a="1"/>
  <c r="F1136" i="8" s="1"/>
  <c r="G1136" i="8"/>
  <c r="G1152" i="8"/>
  <c r="F1152" i="8" a="1"/>
  <c r="F1152" i="8" s="1"/>
  <c r="U1187" i="8"/>
  <c r="U1191" i="8"/>
  <c r="F1260" i="8" a="1"/>
  <c r="F1260" i="8" s="1"/>
  <c r="G1260" i="8"/>
  <c r="G1297" i="8"/>
  <c r="F1297" i="8" a="1"/>
  <c r="F1297" i="8" s="1"/>
  <c r="G1316" i="8"/>
  <c r="F1316" i="8" a="1"/>
  <c r="F1316" i="8" s="1"/>
  <c r="G1334" i="8"/>
  <c r="F1334" i="8" a="1"/>
  <c r="F1334" i="8" s="1"/>
  <c r="F1355" i="8" a="1"/>
  <c r="F1355" i="8" s="1"/>
  <c r="G1355" i="8"/>
  <c r="U956" i="8"/>
  <c r="U957" i="8"/>
  <c r="U981" i="8"/>
  <c r="U987" i="8"/>
  <c r="U988" i="8"/>
  <c r="U989" i="8"/>
  <c r="U999" i="8"/>
  <c r="U1012" i="8"/>
  <c r="U1032" i="8"/>
  <c r="U1094" i="8"/>
  <c r="U1104" i="8"/>
  <c r="U1110" i="8"/>
  <c r="U1115" i="8"/>
  <c r="U1119" i="8"/>
  <c r="U1133" i="8"/>
  <c r="U1134" i="8"/>
  <c r="U1135" i="8"/>
  <c r="U1142" i="8"/>
  <c r="U1143" i="8"/>
  <c r="U1161" i="8"/>
  <c r="U1162" i="8"/>
  <c r="U1163" i="8"/>
  <c r="U1165" i="8"/>
  <c r="U1166" i="8"/>
  <c r="U1167" i="8"/>
  <c r="U1225" i="8"/>
  <c r="U1257" i="8"/>
  <c r="U1271" i="8"/>
  <c r="U1277" i="8"/>
  <c r="U1287" i="8"/>
  <c r="U1288" i="8"/>
  <c r="U1289" i="8"/>
  <c r="U1311" i="8"/>
  <c r="U1312" i="8"/>
  <c r="U1313" i="8"/>
  <c r="U1323" i="8"/>
  <c r="U1324" i="8"/>
  <c r="U1325" i="8"/>
  <c r="U1344" i="8"/>
  <c r="U1347" i="8"/>
  <c r="U1351" i="8"/>
  <c r="U1354" i="8"/>
  <c r="U1462" i="8"/>
  <c r="U1150" i="8"/>
  <c r="U1155" i="8"/>
  <c r="F1387" i="8" a="1"/>
  <c r="F1387" i="8" s="1"/>
  <c r="F1395" i="8" a="1"/>
  <c r="F1395" i="8" s="1"/>
  <c r="F1403" i="8" a="1"/>
  <c r="F1403" i="8" s="1"/>
  <c r="F1411" i="8" a="1"/>
  <c r="F1411" i="8" s="1"/>
  <c r="F1419" i="8" a="1"/>
  <c r="F1419" i="8" s="1"/>
  <c r="F1427" i="8" a="1"/>
  <c r="F1427" i="8" s="1"/>
  <c r="F1435" i="8" a="1"/>
  <c r="F1435" i="8" s="1"/>
  <c r="F1448" i="8" a="1"/>
  <c r="F1448" i="8" s="1"/>
  <c r="F1464" i="8" a="1"/>
  <c r="F1464" i="8" s="1"/>
  <c r="F1214" i="8" a="1"/>
  <c r="F1214" i="8" s="1"/>
  <c r="G1220" i="8"/>
  <c r="G1228" i="8"/>
  <c r="U1241" i="8"/>
  <c r="G1266" i="8"/>
  <c r="U1275" i="8"/>
  <c r="F1282" i="8" a="1"/>
  <c r="F1282" i="8" s="1"/>
  <c r="U1298" i="8"/>
  <c r="G1299" i="8"/>
  <c r="U1299" i="8"/>
  <c r="U1306" i="8"/>
  <c r="G1307" i="8"/>
  <c r="U1307" i="8"/>
  <c r="F1318" i="8" a="1"/>
  <c r="F1318" i="8" s="1"/>
  <c r="U1335" i="8"/>
  <c r="U1336" i="8"/>
  <c r="U1337" i="8"/>
  <c r="G1338" i="8"/>
  <c r="U1341" i="8"/>
  <c r="F1357" i="8" a="1"/>
  <c r="F1357" i="8" s="1"/>
  <c r="U1363" i="8"/>
  <c r="U1364" i="8"/>
  <c r="U1365" i="8"/>
  <c r="G1366" i="8"/>
  <c r="U1367" i="8"/>
  <c r="U1370" i="8"/>
  <c r="G1371" i="8"/>
  <c r="G536" i="8"/>
  <c r="F536" i="8" a="1"/>
  <c r="F536" i="8" s="1"/>
  <c r="F633" i="8" a="1"/>
  <c r="F633" i="8" s="1"/>
  <c r="G633" i="8"/>
  <c r="G648" i="8"/>
  <c r="F648" i="8" a="1"/>
  <c r="F648" i="8" s="1"/>
  <c r="G664" i="8"/>
  <c r="F664" i="8" a="1"/>
  <c r="F664" i="8" s="1"/>
  <c r="G672" i="8"/>
  <c r="F672" i="8" a="1"/>
  <c r="F672" i="8" s="1"/>
  <c r="G678" i="8"/>
  <c r="F678" i="8" a="1"/>
  <c r="F678" i="8" s="1"/>
  <c r="G690" i="8"/>
  <c r="F690" i="8" a="1"/>
  <c r="F690" i="8" s="1"/>
  <c r="F719" i="8" a="1"/>
  <c r="F719" i="8" s="1"/>
  <c r="G719" i="8"/>
  <c r="G748" i="8"/>
  <c r="F748" i="8" a="1"/>
  <c r="F748" i="8" s="1"/>
  <c r="F781" i="8" a="1"/>
  <c r="F781" i="8" s="1"/>
  <c r="G781" i="8"/>
  <c r="G11" i="8"/>
  <c r="G59" i="8"/>
  <c r="G80" i="8"/>
  <c r="G96" i="8"/>
  <c r="G104" i="8"/>
  <c r="G112" i="8"/>
  <c r="U116" i="8"/>
  <c r="G121" i="8"/>
  <c r="G126" i="8"/>
  <c r="G134" i="8"/>
  <c r="G137" i="8"/>
  <c r="G142" i="8"/>
  <c r="G150" i="8"/>
  <c r="G155" i="8"/>
  <c r="U160" i="8"/>
  <c r="U164" i="8"/>
  <c r="G170" i="8"/>
  <c r="U176" i="8"/>
  <c r="G182" i="8"/>
  <c r="G187" i="8"/>
  <c r="G194" i="8"/>
  <c r="U200" i="8"/>
  <c r="G206" i="8"/>
  <c r="G211" i="8"/>
  <c r="G218" i="8"/>
  <c r="U224" i="8"/>
  <c r="G230" i="8"/>
  <c r="G235" i="8"/>
  <c r="G241" i="8"/>
  <c r="G246" i="8"/>
  <c r="G251" i="8"/>
  <c r="G258" i="8"/>
  <c r="U264" i="8"/>
  <c r="G270" i="8"/>
  <c r="G275" i="8"/>
  <c r="G282" i="8"/>
  <c r="G286" i="8"/>
  <c r="G291" i="8"/>
  <c r="G297" i="8"/>
  <c r="G303" i="8"/>
  <c r="G307" i="8"/>
  <c r="G311" i="8"/>
  <c r="U316" i="8"/>
  <c r="G321" i="8"/>
  <c r="G325" i="8"/>
  <c r="G329" i="8"/>
  <c r="G333" i="8"/>
  <c r="U340" i="8"/>
  <c r="U344" i="8"/>
  <c r="U348" i="8"/>
  <c r="U352" i="8"/>
  <c r="U356" i="8"/>
  <c r="U360" i="8"/>
  <c r="U364" i="8"/>
  <c r="U368" i="8"/>
  <c r="U372" i="8"/>
  <c r="U464" i="8"/>
  <c r="F468" i="8" a="1"/>
  <c r="F468" i="8" s="1"/>
  <c r="U470" i="8"/>
  <c r="U474" i="8"/>
  <c r="F476" i="8" a="1"/>
  <c r="F476" i="8" s="1"/>
  <c r="U478" i="8"/>
  <c r="G479" i="8"/>
  <c r="F486" i="8" a="1"/>
  <c r="F486" i="8" s="1"/>
  <c r="U488" i="8"/>
  <c r="F490" i="8" a="1"/>
  <c r="F490" i="8" s="1"/>
  <c r="F494" i="8" a="1"/>
  <c r="F494" i="8" s="1"/>
  <c r="U496" i="8"/>
  <c r="F500" i="8" a="1"/>
  <c r="F500" i="8" s="1"/>
  <c r="U502" i="8"/>
  <c r="U506" i="8"/>
  <c r="F508" i="8" a="1"/>
  <c r="F508" i="8" s="1"/>
  <c r="U510" i="8"/>
  <c r="G511" i="8"/>
  <c r="F518" i="8" a="1"/>
  <c r="F518" i="8" s="1"/>
  <c r="U520" i="8"/>
  <c r="F522" i="8" a="1"/>
  <c r="F522" i="8" s="1"/>
  <c r="F532" i="8" a="1"/>
  <c r="F532" i="8" s="1"/>
  <c r="U534" i="8"/>
  <c r="U535" i="8"/>
  <c r="F550" i="8" a="1"/>
  <c r="F550" i="8" s="1"/>
  <c r="F560" i="8" a="1"/>
  <c r="F560" i="8" s="1"/>
  <c r="U574" i="8"/>
  <c r="G575" i="8"/>
  <c r="G576" i="8"/>
  <c r="F576" i="8" a="1"/>
  <c r="F576" i="8" s="1"/>
  <c r="U588" i="8"/>
  <c r="G589" i="8"/>
  <c r="U592" i="8"/>
  <c r="U593" i="8"/>
  <c r="G594" i="8"/>
  <c r="U606" i="8"/>
  <c r="G607" i="8"/>
  <c r="G608" i="8"/>
  <c r="F608" i="8" a="1"/>
  <c r="F608" i="8" s="1"/>
  <c r="U611" i="8"/>
  <c r="U616" i="8"/>
  <c r="G617" i="8"/>
  <c r="G618" i="8"/>
  <c r="F618" i="8" a="1"/>
  <c r="F618" i="8" s="1"/>
  <c r="G642" i="8"/>
  <c r="F642" i="8" a="1"/>
  <c r="F642" i="8" s="1"/>
  <c r="U646" i="8"/>
  <c r="U647" i="8"/>
  <c r="G658" i="8"/>
  <c r="F658" i="8" a="1"/>
  <c r="F658" i="8" s="1"/>
  <c r="U662" i="8"/>
  <c r="U663" i="8"/>
  <c r="U671" i="8"/>
  <c r="U677" i="8"/>
  <c r="G680" i="8"/>
  <c r="F680" i="8" a="1"/>
  <c r="F680" i="8" s="1"/>
  <c r="U688" i="8"/>
  <c r="U689" i="8"/>
  <c r="F695" i="8" a="1"/>
  <c r="F695" i="8" s="1"/>
  <c r="G695" i="8"/>
  <c r="G702" i="8"/>
  <c r="F702" i="8" a="1"/>
  <c r="F702" i="8" s="1"/>
  <c r="U714" i="8"/>
  <c r="F716" i="8" a="1"/>
  <c r="F716" i="8" s="1"/>
  <c r="F717" i="8" a="1"/>
  <c r="F717" i="8" s="1"/>
  <c r="G717" i="8"/>
  <c r="U724" i="8"/>
  <c r="G725" i="8"/>
  <c r="G732" i="8"/>
  <c r="F732" i="8" a="1"/>
  <c r="F732" i="8" s="1"/>
  <c r="F738" i="8" a="1"/>
  <c r="F738" i="8" s="1"/>
  <c r="U741" i="8"/>
  <c r="G786" i="8"/>
  <c r="F786" i="8" a="1"/>
  <c r="F786" i="8" s="1"/>
  <c r="G3" i="8"/>
  <c r="G43" i="8"/>
  <c r="G65" i="8"/>
  <c r="G72" i="8"/>
  <c r="G5" i="8"/>
  <c r="G13" i="8"/>
  <c r="G21" i="8"/>
  <c r="G29" i="8"/>
  <c r="G37" i="8"/>
  <c r="G45" i="8"/>
  <c r="G53" i="8"/>
  <c r="G61" i="8"/>
  <c r="G67" i="8"/>
  <c r="G74" i="8"/>
  <c r="G82" i="8"/>
  <c r="G90" i="8"/>
  <c r="G98" i="8"/>
  <c r="G106" i="8"/>
  <c r="U113" i="8"/>
  <c r="G118" i="8"/>
  <c r="G122" i="8"/>
  <c r="U126" i="8"/>
  <c r="G130" i="8"/>
  <c r="U134" i="8"/>
  <c r="G138" i="8"/>
  <c r="U142" i="8"/>
  <c r="G146" i="8"/>
  <c r="U152" i="8"/>
  <c r="U156" i="8"/>
  <c r="G161" i="8"/>
  <c r="G171" i="8"/>
  <c r="G177" i="8"/>
  <c r="U184" i="8"/>
  <c r="G195" i="8"/>
  <c r="G201" i="8"/>
  <c r="U208" i="8"/>
  <c r="G219" i="8"/>
  <c r="G225" i="8"/>
  <c r="U232" i="8"/>
  <c r="G265" i="8"/>
  <c r="G317" i="8"/>
  <c r="G337" i="8"/>
  <c r="G341" i="8"/>
  <c r="G345" i="8"/>
  <c r="G349" i="8"/>
  <c r="G353" i="8"/>
  <c r="G357" i="8"/>
  <c r="G361" i="8"/>
  <c r="G365" i="8"/>
  <c r="G369" i="8"/>
  <c r="G373" i="8"/>
  <c r="U468" i="8"/>
  <c r="F472" i="8" a="1"/>
  <c r="F472" i="8" s="1"/>
  <c r="U473" i="8"/>
  <c r="U476" i="8"/>
  <c r="G477" i="8"/>
  <c r="U477" i="8"/>
  <c r="F480" i="8" a="1"/>
  <c r="F480" i="8" s="1"/>
  <c r="U482" i="8"/>
  <c r="U491" i="8"/>
  <c r="U500" i="8"/>
  <c r="F504" i="8" a="1"/>
  <c r="F504" i="8" s="1"/>
  <c r="U505" i="8"/>
  <c r="U508" i="8"/>
  <c r="G509" i="8"/>
  <c r="U509" i="8"/>
  <c r="F512" i="8" a="1"/>
  <c r="F512" i="8" s="1"/>
  <c r="U514" i="8"/>
  <c r="F528" i="8" a="1"/>
  <c r="F528" i="8" s="1"/>
  <c r="U539" i="8"/>
  <c r="U542" i="8"/>
  <c r="G543" i="8"/>
  <c r="G544" i="8"/>
  <c r="F544" i="8" a="1"/>
  <c r="F544" i="8" s="1"/>
  <c r="U556" i="8"/>
  <c r="G557" i="8"/>
  <c r="U557" i="8"/>
  <c r="U560" i="8"/>
  <c r="U561" i="8"/>
  <c r="G562" i="8"/>
  <c r="U570" i="8"/>
  <c r="F572" i="8" a="1"/>
  <c r="F572" i="8" s="1"/>
  <c r="F573" i="8" a="1"/>
  <c r="F573" i="8" s="1"/>
  <c r="G573" i="8"/>
  <c r="F584" i="8" a="1"/>
  <c r="F584" i="8" s="1"/>
  <c r="U585" i="8"/>
  <c r="F590" i="8" a="1"/>
  <c r="F590" i="8" s="1"/>
  <c r="U594" i="8"/>
  <c r="G600" i="8"/>
  <c r="F600" i="8" a="1"/>
  <c r="F600" i="8" s="1"/>
  <c r="F614" i="8" a="1"/>
  <c r="F614" i="8" s="1"/>
  <c r="U619" i="8"/>
  <c r="F623" i="8" a="1"/>
  <c r="F623" i="8" s="1"/>
  <c r="G623" i="8"/>
  <c r="G630" i="8"/>
  <c r="F630" i="8" a="1"/>
  <c r="F630" i="8" s="1"/>
  <c r="U634" i="8"/>
  <c r="G635" i="8"/>
  <c r="G636" i="8"/>
  <c r="F636" i="8" a="1"/>
  <c r="F636" i="8" s="1"/>
  <c r="U640" i="8"/>
  <c r="U641" i="8"/>
  <c r="U650" i="8"/>
  <c r="G651" i="8"/>
  <c r="G652" i="8"/>
  <c r="F652" i="8" a="1"/>
  <c r="F652" i="8" s="1"/>
  <c r="U656" i="8"/>
  <c r="U657" i="8"/>
  <c r="F667" i="8" a="1"/>
  <c r="F667" i="8" s="1"/>
  <c r="G667" i="8"/>
  <c r="U679" i="8"/>
  <c r="U683" i="8"/>
  <c r="F687" i="8" a="1"/>
  <c r="F687" i="8" s="1"/>
  <c r="G687" i="8"/>
  <c r="F692" i="8" a="1"/>
  <c r="F692" i="8" s="1"/>
  <c r="F693" i="8" a="1"/>
  <c r="F693" i="8" s="1"/>
  <c r="G693" i="8"/>
  <c r="U701" i="8"/>
  <c r="G704" i="8"/>
  <c r="F704" i="8" a="1"/>
  <c r="F704" i="8" s="1"/>
  <c r="U707" i="8"/>
  <c r="G710" i="8"/>
  <c r="F710" i="8" a="1"/>
  <c r="F710" i="8" s="1"/>
  <c r="F722" i="8" a="1"/>
  <c r="F722" i="8" s="1"/>
  <c r="U725" i="8"/>
  <c r="F751" i="8" a="1"/>
  <c r="F751" i="8" s="1"/>
  <c r="G751" i="8"/>
  <c r="F767" i="8" a="1"/>
  <c r="F767" i="8" s="1"/>
  <c r="G767" i="8"/>
  <c r="F775" i="8" a="1"/>
  <c r="F775" i="8" s="1"/>
  <c r="G775" i="8"/>
  <c r="G19" i="8"/>
  <c r="G27" i="8"/>
  <c r="G35" i="8"/>
  <c r="G51" i="8"/>
  <c r="G88" i="8"/>
  <c r="G114" i="8"/>
  <c r="G127" i="8"/>
  <c r="U463" i="8"/>
  <c r="U495" i="8"/>
  <c r="U525" i="8"/>
  <c r="F541" i="8" a="1"/>
  <c r="F541" i="8" s="1"/>
  <c r="G541" i="8"/>
  <c r="U553" i="8"/>
  <c r="G568" i="8"/>
  <c r="F568" i="8" a="1"/>
  <c r="F568" i="8" s="1"/>
  <c r="U591" i="8"/>
  <c r="U601" i="8"/>
  <c r="F621" i="8" a="1"/>
  <c r="F621" i="8" s="1"/>
  <c r="G621" i="8"/>
  <c r="G670" i="8"/>
  <c r="F670" i="8" a="1"/>
  <c r="F670" i="8" s="1"/>
  <c r="F685" i="8" a="1"/>
  <c r="F685" i="8" s="1"/>
  <c r="G685" i="8"/>
  <c r="U697" i="8"/>
  <c r="G712" i="8"/>
  <c r="F712" i="8" a="1"/>
  <c r="F712" i="8" s="1"/>
  <c r="F735" i="8" a="1"/>
  <c r="F735" i="8" s="1"/>
  <c r="G735" i="8"/>
  <c r="G764" i="8"/>
  <c r="F764" i="8" a="1"/>
  <c r="F764" i="8" s="1"/>
  <c r="G772" i="8"/>
  <c r="F772" i="8" a="1"/>
  <c r="F772" i="8" s="1"/>
  <c r="G816" i="8"/>
  <c r="F816" i="8" a="1"/>
  <c r="F816" i="8" s="1"/>
  <c r="G824" i="8"/>
  <c r="F824" i="8" a="1"/>
  <c r="F824" i="8" s="1"/>
  <c r="G836" i="8"/>
  <c r="F836" i="8" a="1"/>
  <c r="F836" i="8" s="1"/>
  <c r="F871" i="8" a="1"/>
  <c r="F871" i="8" s="1"/>
  <c r="G871" i="8"/>
  <c r="G878" i="8"/>
  <c r="F878" i="8" a="1"/>
  <c r="F878" i="8" s="1"/>
  <c r="F893" i="8" a="1"/>
  <c r="F893" i="8" s="1"/>
  <c r="G893" i="8"/>
  <c r="G918" i="8"/>
  <c r="F918" i="8" a="1"/>
  <c r="F918" i="8" s="1"/>
  <c r="G938" i="8"/>
  <c r="F938" i="8" a="1"/>
  <c r="F938" i="8" s="1"/>
  <c r="G952" i="8"/>
  <c r="F952" i="8" a="1"/>
  <c r="F952" i="8" s="1"/>
  <c r="F965" i="8" a="1"/>
  <c r="F965" i="8" s="1"/>
  <c r="G965" i="8"/>
  <c r="G970" i="8"/>
  <c r="F970" i="8" a="1"/>
  <c r="F970" i="8" s="1"/>
  <c r="G993" i="8"/>
  <c r="F993" i="8" a="1"/>
  <c r="F993" i="8" s="1"/>
  <c r="F1047" i="8" a="1"/>
  <c r="F1047" i="8" s="1"/>
  <c r="G1047" i="8"/>
  <c r="F1180" i="8" a="1"/>
  <c r="F1180" i="8" s="1"/>
  <c r="G1180" i="8"/>
  <c r="G1198" i="8"/>
  <c r="F1198" i="8" a="1"/>
  <c r="F1198" i="8" s="1"/>
  <c r="F1239" i="8" a="1"/>
  <c r="F1239" i="8" s="1"/>
  <c r="G1239" i="8"/>
  <c r="F1264" i="8" a="1"/>
  <c r="F1264" i="8" s="1"/>
  <c r="G1264" i="8"/>
  <c r="F1293" i="8" a="1"/>
  <c r="F1293" i="8" s="1"/>
  <c r="G1293" i="8"/>
  <c r="U610" i="8"/>
  <c r="U620" i="8"/>
  <c r="U622" i="8"/>
  <c r="U632" i="8"/>
  <c r="U644" i="8"/>
  <c r="U660" i="8"/>
  <c r="U666" i="8"/>
  <c r="U674" i="8"/>
  <c r="U684" i="8"/>
  <c r="U686" i="8"/>
  <c r="U692" i="8"/>
  <c r="U694" i="8"/>
  <c r="U706" i="8"/>
  <c r="U716" i="8"/>
  <c r="U718" i="8"/>
  <c r="U730" i="8"/>
  <c r="U734" i="8"/>
  <c r="U746" i="8"/>
  <c r="U750" i="8"/>
  <c r="U762" i="8"/>
  <c r="F765" i="8" a="1"/>
  <c r="F765" i="8" s="1"/>
  <c r="G765" i="8"/>
  <c r="F773" i="8" a="1"/>
  <c r="F773" i="8" s="1"/>
  <c r="G773" i="8"/>
  <c r="U780" i="8"/>
  <c r="U788" i="8"/>
  <c r="G789" i="8"/>
  <c r="F799" i="8" a="1"/>
  <c r="F799" i="8" s="1"/>
  <c r="G799" i="8"/>
  <c r="U802" i="8"/>
  <c r="F807" i="8" a="1"/>
  <c r="F807" i="8" s="1"/>
  <c r="G807" i="8"/>
  <c r="U815" i="8"/>
  <c r="U823" i="8"/>
  <c r="F830" i="8" a="1"/>
  <c r="F830" i="8" s="1"/>
  <c r="U834" i="8"/>
  <c r="U835" i="8"/>
  <c r="U840" i="8"/>
  <c r="U857" i="8"/>
  <c r="U864" i="8"/>
  <c r="G889" i="8"/>
  <c r="F889" i="8" a="1"/>
  <c r="F889" i="8" s="1"/>
  <c r="G898" i="8"/>
  <c r="F898" i="8" a="1"/>
  <c r="F898" i="8" s="1"/>
  <c r="F904" i="8" a="1"/>
  <c r="F904" i="8" s="1"/>
  <c r="F911" i="8" a="1"/>
  <c r="F911" i="8" s="1"/>
  <c r="G911" i="8"/>
  <c r="U915" i="8"/>
  <c r="U916" i="8"/>
  <c r="U917" i="8"/>
  <c r="G920" i="8"/>
  <c r="F920" i="8" a="1"/>
  <c r="F920" i="8" s="1"/>
  <c r="F926" i="8" a="1"/>
  <c r="F926" i="8" s="1"/>
  <c r="U933" i="8"/>
  <c r="U937" i="8"/>
  <c r="F958" i="8" a="1"/>
  <c r="F958" i="8" s="1"/>
  <c r="U969" i="8"/>
  <c r="F981" i="8" a="1"/>
  <c r="F981" i="8" s="1"/>
  <c r="G981" i="8"/>
  <c r="G986" i="8"/>
  <c r="F986" i="8" a="1"/>
  <c r="F986" i="8" s="1"/>
  <c r="U992" i="8"/>
  <c r="U998" i="8"/>
  <c r="G999" i="8"/>
  <c r="G1000" i="8"/>
  <c r="F1000" i="8" a="1"/>
  <c r="F1000" i="8" s="1"/>
  <c r="F1015" i="8" a="1"/>
  <c r="F1015" i="8" s="1"/>
  <c r="G1015" i="8"/>
  <c r="F1069" i="8" a="1"/>
  <c r="F1069" i="8" s="1"/>
  <c r="G1069" i="8"/>
  <c r="F1078" i="8" a="1"/>
  <c r="F1078" i="8" s="1"/>
  <c r="G1078" i="8"/>
  <c r="F1113" i="8" a="1"/>
  <c r="F1113" i="8" s="1"/>
  <c r="G1113" i="8"/>
  <c r="F1157" i="8" a="1"/>
  <c r="F1157" i="8" s="1"/>
  <c r="G1157" i="8"/>
  <c r="F1188" i="8" a="1"/>
  <c r="F1188" i="8" s="1"/>
  <c r="G1188" i="8"/>
  <c r="F1191" i="8" a="1"/>
  <c r="F1191" i="8" s="1"/>
  <c r="G1191" i="8"/>
  <c r="F1203" i="8" a="1"/>
  <c r="F1203" i="8" s="1"/>
  <c r="G1203" i="8"/>
  <c r="F1231" i="8" a="1"/>
  <c r="F1231" i="8" s="1"/>
  <c r="G1231" i="8"/>
  <c r="G1300" i="8"/>
  <c r="F1300" i="8" a="1"/>
  <c r="F1300" i="8" s="1"/>
  <c r="U523" i="8"/>
  <c r="U532" i="8"/>
  <c r="U537" i="8"/>
  <c r="U540" i="8"/>
  <c r="U541" i="8"/>
  <c r="U546" i="8"/>
  <c r="U555" i="8"/>
  <c r="U564" i="8"/>
  <c r="U569" i="8"/>
  <c r="U572" i="8"/>
  <c r="U573" i="8"/>
  <c r="U578" i="8"/>
  <c r="U587" i="8"/>
  <c r="U596" i="8"/>
  <c r="U602" i="8"/>
  <c r="G603" i="8"/>
  <c r="U603" i="8"/>
  <c r="U608" i="8"/>
  <c r="F612" i="8" a="1"/>
  <c r="F612" i="8" s="1"/>
  <c r="U614" i="8"/>
  <c r="F624" i="8" a="1"/>
  <c r="F624" i="8" s="1"/>
  <c r="U626" i="8"/>
  <c r="U636" i="8"/>
  <c r="G637" i="8"/>
  <c r="U638" i="8"/>
  <c r="G639" i="8"/>
  <c r="U639" i="8"/>
  <c r="U648" i="8"/>
  <c r="U652" i="8"/>
  <c r="G653" i="8"/>
  <c r="U654" i="8"/>
  <c r="G655" i="8"/>
  <c r="U655" i="8"/>
  <c r="U664" i="8"/>
  <c r="G665" i="8"/>
  <c r="U665" i="8"/>
  <c r="F668" i="8" a="1"/>
  <c r="F668" i="8" s="1"/>
  <c r="U672" i="8"/>
  <c r="F676" i="8" a="1"/>
  <c r="F676" i="8" s="1"/>
  <c r="U680" i="8"/>
  <c r="U698" i="8"/>
  <c r="F700" i="8" a="1"/>
  <c r="F700" i="8" s="1"/>
  <c r="U704" i="8"/>
  <c r="F708" i="8" a="1"/>
  <c r="F708" i="8" s="1"/>
  <c r="U712" i="8"/>
  <c r="F720" i="8" a="1"/>
  <c r="F720" i="8" s="1"/>
  <c r="U722" i="8"/>
  <c r="F728" i="8" a="1"/>
  <c r="F728" i="8" s="1"/>
  <c r="U729" i="8"/>
  <c r="U732" i="8"/>
  <c r="G733" i="8"/>
  <c r="U733" i="8"/>
  <c r="F736" i="8" a="1"/>
  <c r="F736" i="8" s="1"/>
  <c r="U738" i="8"/>
  <c r="F744" i="8" a="1"/>
  <c r="F744" i="8" s="1"/>
  <c r="U745" i="8"/>
  <c r="U748" i="8"/>
  <c r="G749" i="8"/>
  <c r="U749" i="8"/>
  <c r="F752" i="8" a="1"/>
  <c r="F752" i="8" s="1"/>
  <c r="U754" i="8"/>
  <c r="F760" i="8" a="1"/>
  <c r="F760" i="8" s="1"/>
  <c r="F768" i="8" a="1"/>
  <c r="F768" i="8" s="1"/>
  <c r="F776" i="8" a="1"/>
  <c r="F776" i="8" s="1"/>
  <c r="U777" i="8"/>
  <c r="U781" i="8"/>
  <c r="G782" i="8"/>
  <c r="U789" i="8"/>
  <c r="G790" i="8"/>
  <c r="U794" i="8"/>
  <c r="F796" i="8" a="1"/>
  <c r="F796" i="8" s="1"/>
  <c r="F797" i="8" a="1"/>
  <c r="F797" i="8" s="1"/>
  <c r="G797" i="8"/>
  <c r="F804" i="8" a="1"/>
  <c r="F804" i="8" s="1"/>
  <c r="F805" i="8" a="1"/>
  <c r="F805" i="8" s="1"/>
  <c r="G805" i="8"/>
  <c r="U812" i="8"/>
  <c r="G813" i="8"/>
  <c r="F818" i="8" a="1"/>
  <c r="F818" i="8" s="1"/>
  <c r="U820" i="8"/>
  <c r="G821" i="8"/>
  <c r="F838" i="8" a="1"/>
  <c r="F838" i="8" s="1"/>
  <c r="F842" i="8" a="1"/>
  <c r="F842" i="8" s="1"/>
  <c r="F848" i="8" a="1"/>
  <c r="F848" i="8" s="1"/>
  <c r="F855" i="8" a="1"/>
  <c r="F855" i="8" s="1"/>
  <c r="G855" i="8"/>
  <c r="U859" i="8"/>
  <c r="U860" i="8"/>
  <c r="G861" i="8"/>
  <c r="G862" i="8"/>
  <c r="F862" i="8" a="1"/>
  <c r="F862" i="8" s="1"/>
  <c r="F866" i="8" a="1"/>
  <c r="F866" i="8" s="1"/>
  <c r="F873" i="8" a="1"/>
  <c r="F873" i="8" s="1"/>
  <c r="F880" i="8" a="1"/>
  <c r="F880" i="8" s="1"/>
  <c r="U888" i="8"/>
  <c r="U894" i="8"/>
  <c r="G895" i="8"/>
  <c r="G896" i="8"/>
  <c r="F896" i="8" a="1"/>
  <c r="F896" i="8" s="1"/>
  <c r="U904" i="8"/>
  <c r="U919" i="8"/>
  <c r="G929" i="8"/>
  <c r="F929" i="8" a="1"/>
  <c r="F929" i="8" s="1"/>
  <c r="U934" i="8"/>
  <c r="G935" i="8"/>
  <c r="G936" i="8"/>
  <c r="F936" i="8" a="1"/>
  <c r="F936" i="8" s="1"/>
  <c r="F942" i="8" a="1"/>
  <c r="F942" i="8" s="1"/>
  <c r="G961" i="8"/>
  <c r="F961" i="8" a="1"/>
  <c r="F961" i="8" s="1"/>
  <c r="U966" i="8"/>
  <c r="G967" i="8"/>
  <c r="G968" i="8"/>
  <c r="F968" i="8" a="1"/>
  <c r="F968" i="8" s="1"/>
  <c r="F974" i="8" a="1"/>
  <c r="F974" i="8" s="1"/>
  <c r="U985" i="8"/>
  <c r="F997" i="8" a="1"/>
  <c r="F997" i="8" s="1"/>
  <c r="G997" i="8"/>
  <c r="F1005" i="8" a="1"/>
  <c r="F1005" i="8" s="1"/>
  <c r="G1005" i="8"/>
  <c r="G1010" i="8"/>
  <c r="F1011" i="8" a="1"/>
  <c r="F1011" i="8" s="1"/>
  <c r="G1011" i="8"/>
  <c r="F1018" i="8" a="1"/>
  <c r="F1018" i="8" s="1"/>
  <c r="G1018" i="8"/>
  <c r="F1039" i="8" a="1"/>
  <c r="F1039" i="8" s="1"/>
  <c r="G1039" i="8"/>
  <c r="U1068" i="8"/>
  <c r="G784" i="8"/>
  <c r="F784" i="8" a="1"/>
  <c r="F784" i="8" s="1"/>
  <c r="G792" i="8"/>
  <c r="F792" i="8" a="1"/>
  <c r="F792" i="8" s="1"/>
  <c r="U809" i="8"/>
  <c r="U813" i="8"/>
  <c r="G814" i="8"/>
  <c r="U821" i="8"/>
  <c r="G822" i="8"/>
  <c r="U826" i="8"/>
  <c r="F828" i="8" a="1"/>
  <c r="F828" i="8" s="1"/>
  <c r="F829" i="8" a="1"/>
  <c r="F829" i="8" s="1"/>
  <c r="G829" i="8"/>
  <c r="F832" i="8" a="1"/>
  <c r="F832" i="8" s="1"/>
  <c r="U848" i="8"/>
  <c r="U849" i="8"/>
  <c r="U863" i="8"/>
  <c r="U873" i="8"/>
  <c r="U880" i="8"/>
  <c r="U881" i="8"/>
  <c r="F887" i="8" a="1"/>
  <c r="F887" i="8" s="1"/>
  <c r="G887" i="8"/>
  <c r="F902" i="8" a="1"/>
  <c r="F902" i="8" s="1"/>
  <c r="F906" i="8" a="1"/>
  <c r="F906" i="8" s="1"/>
  <c r="F913" i="8" a="1"/>
  <c r="F913" i="8" s="1"/>
  <c r="G922" i="8"/>
  <c r="F922" i="8" a="1"/>
  <c r="F922" i="8" s="1"/>
  <c r="U928" i="8"/>
  <c r="G945" i="8"/>
  <c r="F945" i="8" a="1"/>
  <c r="F945" i="8" s="1"/>
  <c r="U949" i="8"/>
  <c r="G954" i="8"/>
  <c r="F954" i="8" a="1"/>
  <c r="F954" i="8" s="1"/>
  <c r="U960" i="8"/>
  <c r="G977" i="8"/>
  <c r="F977" i="8" a="1"/>
  <c r="F977" i="8" s="1"/>
  <c r="U982" i="8"/>
  <c r="G983" i="8"/>
  <c r="G984" i="8"/>
  <c r="F984" i="8" a="1"/>
  <c r="F984" i="8" s="1"/>
  <c r="F990" i="8" a="1"/>
  <c r="F990" i="8" s="1"/>
  <c r="U1003" i="8"/>
  <c r="U1004" i="8"/>
  <c r="G1030" i="8"/>
  <c r="F1031" i="8" a="1"/>
  <c r="F1031" i="8" s="1"/>
  <c r="G1031" i="8"/>
  <c r="U1056" i="8"/>
  <c r="F1058" i="8" a="1"/>
  <c r="F1058" i="8" s="1"/>
  <c r="G1058" i="8"/>
  <c r="U832" i="8"/>
  <c r="U854" i="8"/>
  <c r="U870" i="8"/>
  <c r="U886" i="8"/>
  <c r="U891" i="8"/>
  <c r="U892" i="8"/>
  <c r="U910" i="8"/>
  <c r="U931" i="8"/>
  <c r="U932" i="8"/>
  <c r="U947" i="8"/>
  <c r="U948" i="8"/>
  <c r="U963" i="8"/>
  <c r="U964" i="8"/>
  <c r="U979" i="8"/>
  <c r="U980" i="8"/>
  <c r="U995" i="8"/>
  <c r="U996" i="8"/>
  <c r="F1006" i="8" a="1"/>
  <c r="F1006" i="8" s="1"/>
  <c r="G1006" i="8"/>
  <c r="F1021" i="8" a="1"/>
  <c r="F1021" i="8" s="1"/>
  <c r="G1021" i="8"/>
  <c r="U1024" i="8"/>
  <c r="F1026" i="8" a="1"/>
  <c r="F1026" i="8" s="1"/>
  <c r="G1026" i="8"/>
  <c r="F1053" i="8" a="1"/>
  <c r="F1053" i="8" s="1"/>
  <c r="G1053" i="8"/>
  <c r="F1133" i="8" a="1"/>
  <c r="F1133" i="8" s="1"/>
  <c r="G1133" i="8"/>
  <c r="G1135" i="8"/>
  <c r="F1135" i="8" a="1"/>
  <c r="F1135" i="8" s="1"/>
  <c r="G1142" i="8"/>
  <c r="F1142" i="8" a="1"/>
  <c r="F1142" i="8" s="1"/>
  <c r="F1164" i="8" a="1"/>
  <c r="F1164" i="8" s="1"/>
  <c r="G1164" i="8"/>
  <c r="G1166" i="8"/>
  <c r="F1166" i="8" a="1"/>
  <c r="F1166" i="8" s="1"/>
  <c r="F1168" i="8" a="1"/>
  <c r="F1168" i="8" s="1"/>
  <c r="G1168" i="8"/>
  <c r="F1224" i="8" a="1"/>
  <c r="F1224" i="8" s="1"/>
  <c r="G1224" i="8"/>
  <c r="F1255" i="8" a="1"/>
  <c r="F1255" i="8" s="1"/>
  <c r="G1255" i="8"/>
  <c r="F1271" i="8" a="1"/>
  <c r="F1271" i="8" s="1"/>
  <c r="G1271" i="8"/>
  <c r="F1290" i="8" a="1"/>
  <c r="F1290" i="8" s="1"/>
  <c r="G1290" i="8"/>
  <c r="U761" i="8"/>
  <c r="U764" i="8"/>
  <c r="U766" i="8"/>
  <c r="U772" i="8"/>
  <c r="U774" i="8"/>
  <c r="U779" i="8"/>
  <c r="U786" i="8"/>
  <c r="U793" i="8"/>
  <c r="U796" i="8"/>
  <c r="U798" i="8"/>
  <c r="U804" i="8"/>
  <c r="U806" i="8"/>
  <c r="U811" i="8"/>
  <c r="U818" i="8"/>
  <c r="U825" i="8"/>
  <c r="U828" i="8"/>
  <c r="U830" i="8"/>
  <c r="G831" i="8"/>
  <c r="U836" i="8"/>
  <c r="G837" i="8"/>
  <c r="U838" i="8"/>
  <c r="G839" i="8"/>
  <c r="F841" i="8" a="1"/>
  <c r="F841" i="8" s="1"/>
  <c r="U843" i="8"/>
  <c r="U844" i="8"/>
  <c r="G845" i="8"/>
  <c r="U846" i="8"/>
  <c r="G847" i="8"/>
  <c r="U851" i="8"/>
  <c r="U852" i="8"/>
  <c r="G853" i="8"/>
  <c r="U853" i="8"/>
  <c r="F856" i="8" a="1"/>
  <c r="F856" i="8" s="1"/>
  <c r="U867" i="8"/>
  <c r="U868" i="8"/>
  <c r="G869" i="8"/>
  <c r="U869" i="8"/>
  <c r="F872" i="8" a="1"/>
  <c r="F872" i="8" s="1"/>
  <c r="U883" i="8"/>
  <c r="U884" i="8"/>
  <c r="U902" i="8"/>
  <c r="G903" i="8"/>
  <c r="F905" i="8" a="1"/>
  <c r="F905" i="8" s="1"/>
  <c r="U907" i="8"/>
  <c r="U908" i="8"/>
  <c r="G909" i="8"/>
  <c r="U909" i="8"/>
  <c r="F912" i="8" a="1"/>
  <c r="F912" i="8" s="1"/>
  <c r="U926" i="8"/>
  <c r="G927" i="8"/>
  <c r="U927" i="8"/>
  <c r="U929" i="8"/>
  <c r="U942" i="8"/>
  <c r="G943" i="8"/>
  <c r="U943" i="8"/>
  <c r="U958" i="8"/>
  <c r="G959" i="8"/>
  <c r="U959" i="8"/>
  <c r="U961" i="8"/>
  <c r="U974" i="8"/>
  <c r="G975" i="8"/>
  <c r="U975" i="8"/>
  <c r="U977" i="8"/>
  <c r="U990" i="8"/>
  <c r="G991" i="8"/>
  <c r="U991" i="8"/>
  <c r="U993" i="8"/>
  <c r="F1001" i="8" a="1"/>
  <c r="F1001" i="8" s="1"/>
  <c r="U1020" i="8"/>
  <c r="G1034" i="8"/>
  <c r="F1037" i="8" a="1"/>
  <c r="F1037" i="8" s="1"/>
  <c r="G1037" i="8"/>
  <c r="G1042" i="8"/>
  <c r="U1052" i="8"/>
  <c r="G1062" i="8"/>
  <c r="F1063" i="8" a="1"/>
  <c r="F1063" i="8" s="1"/>
  <c r="G1063" i="8"/>
  <c r="U1072" i="8"/>
  <c r="F1085" i="8" a="1"/>
  <c r="F1085" i="8" s="1"/>
  <c r="G1085" i="8"/>
  <c r="F1121" i="8" a="1"/>
  <c r="F1121" i="8" s="1"/>
  <c r="G1121" i="8"/>
  <c r="F1139" i="8" a="1"/>
  <c r="F1139" i="8" s="1"/>
  <c r="G1139" i="8"/>
  <c r="F1144" i="8" a="1"/>
  <c r="F1144" i="8" s="1"/>
  <c r="G1144" i="8"/>
  <c r="F1247" i="8" a="1"/>
  <c r="F1247" i="8" s="1"/>
  <c r="G1247" i="8"/>
  <c r="F1274" i="8" a="1"/>
  <c r="F1274" i="8" s="1"/>
  <c r="G1274" i="8"/>
  <c r="F1279" i="8" a="1"/>
  <c r="F1279" i="8" s="1"/>
  <c r="G1279" i="8"/>
  <c r="F1291" i="8" a="1"/>
  <c r="F1291" i="8" s="1"/>
  <c r="G1291" i="8"/>
  <c r="G1313" i="8"/>
  <c r="F1313" i="8" a="1"/>
  <c r="F1313" i="8" s="1"/>
  <c r="F1339" i="8" a="1"/>
  <c r="F1339" i="8" s="1"/>
  <c r="G1339" i="8"/>
  <c r="G1348" i="8"/>
  <c r="F1348" i="8" a="1"/>
  <c r="F1348" i="8" s="1"/>
  <c r="F1379" i="8" a="1"/>
  <c r="F1379" i="8" s="1"/>
  <c r="G1379" i="8"/>
  <c r="U997" i="8"/>
  <c r="U1044" i="8"/>
  <c r="U1048" i="8"/>
  <c r="G1054" i="8"/>
  <c r="U1060" i="8"/>
  <c r="U1064" i="8"/>
  <c r="G1070" i="8"/>
  <c r="U1076" i="8"/>
  <c r="U1080" i="8"/>
  <c r="G1086" i="8"/>
  <c r="G1091" i="8"/>
  <c r="U1113" i="8"/>
  <c r="U1116" i="8"/>
  <c r="U1121" i="8"/>
  <c r="U1124" i="8"/>
  <c r="G1125" i="8"/>
  <c r="U1125" i="8"/>
  <c r="U1127" i="8"/>
  <c r="F1134" i="8" a="1"/>
  <c r="F1134" i="8" s="1"/>
  <c r="U1145" i="8"/>
  <c r="U1146" i="8"/>
  <c r="U1164" i="8"/>
  <c r="G1165" i="8"/>
  <c r="F1167" i="8" a="1"/>
  <c r="F1167" i="8" s="1"/>
  <c r="U1169" i="8"/>
  <c r="U1170" i="8"/>
  <c r="G1171" i="8"/>
  <c r="U1171" i="8"/>
  <c r="U1173" i="8"/>
  <c r="U1188" i="8"/>
  <c r="G1189" i="8"/>
  <c r="U1207" i="8"/>
  <c r="U1214" i="8"/>
  <c r="G1267" i="8"/>
  <c r="U1273" i="8"/>
  <c r="G1288" i="8"/>
  <c r="F1288" i="8" a="1"/>
  <c r="F1288" i="8" s="1"/>
  <c r="F1298" i="8" a="1"/>
  <c r="F1298" i="8" s="1"/>
  <c r="G1314" i="8"/>
  <c r="G1326" i="8"/>
  <c r="F1327" i="8" a="1"/>
  <c r="F1327" i="8" s="1"/>
  <c r="G1327" i="8"/>
  <c r="G1341" i="8"/>
  <c r="G1350" i="8"/>
  <c r="F1372" i="8" a="1"/>
  <c r="F1372" i="8" s="1"/>
  <c r="G1372" i="8"/>
  <c r="U1387" i="8"/>
  <c r="U1395" i="8"/>
  <c r="U1403" i="8"/>
  <c r="U1411" i="8"/>
  <c r="U1419" i="8"/>
  <c r="U1427" i="8"/>
  <c r="U1435" i="8"/>
  <c r="U1451" i="8"/>
  <c r="F1343" i="8" a="1"/>
  <c r="F1343" i="8" s="1"/>
  <c r="G1343" i="8"/>
  <c r="U1084" i="8"/>
  <c r="U1088" i="8"/>
  <c r="G1093" i="8"/>
  <c r="G1097" i="8"/>
  <c r="G1101" i="8"/>
  <c r="G1105" i="8"/>
  <c r="G1109" i="8"/>
  <c r="U1112" i="8"/>
  <c r="G1115" i="8"/>
  <c r="U1117" i="8"/>
  <c r="U1120" i="8"/>
  <c r="G1123" i="8"/>
  <c r="U1132" i="8"/>
  <c r="U1137" i="8"/>
  <c r="U1138" i="8"/>
  <c r="U1139" i="8"/>
  <c r="U1156" i="8"/>
  <c r="U1157" i="8"/>
  <c r="U1159" i="8"/>
  <c r="U1175" i="8"/>
  <c r="U1182" i="8"/>
  <c r="U1193" i="8"/>
  <c r="U1194" i="8"/>
  <c r="U1201" i="8"/>
  <c r="U1202" i="8"/>
  <c r="U1203" i="8"/>
  <c r="U1205" i="8"/>
  <c r="F1258" i="8" a="1"/>
  <c r="F1258" i="8" s="1"/>
  <c r="G1258" i="8"/>
  <c r="F1283" i="8" a="1"/>
  <c r="F1283" i="8" s="1"/>
  <c r="G1283" i="8"/>
  <c r="U1292" i="8"/>
  <c r="U1293" i="8"/>
  <c r="G1301" i="8"/>
  <c r="F1301" i="8" a="1"/>
  <c r="F1301" i="8" s="1"/>
  <c r="G1322" i="8"/>
  <c r="F1323" i="8" a="1"/>
  <c r="F1323" i="8" s="1"/>
  <c r="G1323" i="8"/>
  <c r="G1336" i="8"/>
  <c r="F1336" i="8" a="1"/>
  <c r="F1336" i="8" s="1"/>
  <c r="G1345" i="8"/>
  <c r="U1383" i="8"/>
  <c r="U1391" i="8"/>
  <c r="U1399" i="8"/>
  <c r="U1407" i="8"/>
  <c r="U1415" i="8"/>
  <c r="U1423" i="8"/>
  <c r="U1431" i="8"/>
  <c r="U1443" i="8"/>
  <c r="U1459" i="8"/>
  <c r="U1316" i="8"/>
  <c r="U1326" i="8"/>
  <c r="U1342" i="8"/>
  <c r="U1352" i="8"/>
  <c r="U1355" i="8"/>
  <c r="U1361" i="8"/>
  <c r="U1368" i="8"/>
  <c r="U1371" i="8"/>
  <c r="U1378" i="8"/>
  <c r="U1440" i="8"/>
  <c r="U1441" i="8"/>
  <c r="U1442" i="8"/>
  <c r="U1448" i="8"/>
  <c r="U1449" i="8"/>
  <c r="U1450" i="8"/>
  <c r="U1456" i="8"/>
  <c r="U1457" i="8"/>
  <c r="U1458" i="8"/>
  <c r="U1464" i="8"/>
  <c r="U1465" i="8"/>
  <c r="U1466" i="8"/>
  <c r="U1380" i="8"/>
  <c r="G1381" i="8"/>
  <c r="F1384" i="8" a="1"/>
  <c r="F1384" i="8" s="1"/>
  <c r="F1388" i="8" a="1"/>
  <c r="F1388" i="8" s="1"/>
  <c r="F1392" i="8" a="1"/>
  <c r="F1392" i="8" s="1"/>
  <c r="F1396" i="8" a="1"/>
  <c r="F1396" i="8" s="1"/>
  <c r="F1400" i="8" a="1"/>
  <c r="F1400" i="8" s="1"/>
  <c r="F1404" i="8" a="1"/>
  <c r="F1404" i="8" s="1"/>
  <c r="F1408" i="8" a="1"/>
  <c r="F1408" i="8" s="1"/>
  <c r="F1412" i="8" a="1"/>
  <c r="F1412" i="8" s="1"/>
  <c r="F1416" i="8" a="1"/>
  <c r="F1416" i="8" s="1"/>
  <c r="F1420" i="8" a="1"/>
  <c r="F1420" i="8" s="1"/>
  <c r="F1424" i="8" a="1"/>
  <c r="F1424" i="8" s="1"/>
  <c r="F1428" i="8" a="1"/>
  <c r="F1428" i="8" s="1"/>
  <c r="F1432" i="8" a="1"/>
  <c r="F1432" i="8" s="1"/>
  <c r="F1436" i="8" a="1"/>
  <c r="F1436" i="8" s="1"/>
  <c r="F1444" i="8" a="1"/>
  <c r="F1444" i="8" s="1"/>
  <c r="F1452" i="8" a="1"/>
  <c r="F1452" i="8" s="1"/>
  <c r="F1460" i="8" a="1"/>
  <c r="F1460" i="8" s="1"/>
  <c r="U1265" i="8"/>
  <c r="U1278" i="8"/>
  <c r="U1282" i="8"/>
  <c r="U1283" i="8"/>
  <c r="U1290" i="8"/>
  <c r="U1295" i="8"/>
  <c r="U1303" i="8"/>
  <c r="U1304" i="8"/>
  <c r="U1309" i="8"/>
  <c r="U1322" i="8"/>
  <c r="U1332" i="8"/>
  <c r="U1338" i="8"/>
  <c r="U1357" i="8"/>
  <c r="U1359" i="8"/>
  <c r="U1374" i="8"/>
  <c r="U1384" i="8"/>
  <c r="U1385" i="8"/>
  <c r="U1388" i="8"/>
  <c r="U1389" i="8"/>
  <c r="U1392" i="8"/>
  <c r="U1393" i="8"/>
  <c r="U1396" i="8"/>
  <c r="U1397" i="8"/>
  <c r="U1400" i="8"/>
  <c r="U1401" i="8"/>
  <c r="U1404" i="8"/>
  <c r="U1405" i="8"/>
  <c r="U1408" i="8"/>
  <c r="U1409" i="8"/>
  <c r="U1412" i="8"/>
  <c r="U1413" i="8"/>
  <c r="U1416" i="8"/>
  <c r="U1417" i="8"/>
  <c r="U1420" i="8"/>
  <c r="U1421" i="8"/>
  <c r="U1424" i="8"/>
  <c r="U1425" i="8"/>
  <c r="U1428" i="8"/>
  <c r="U1429" i="8"/>
  <c r="U1432" i="8"/>
  <c r="U1433" i="8"/>
  <c r="U1436" i="8"/>
  <c r="U1437" i="8"/>
  <c r="U1438" i="8"/>
  <c r="U1444" i="8"/>
  <c r="U1445" i="8"/>
  <c r="U1446" i="8"/>
  <c r="U1452" i="8"/>
  <c r="U1453" i="8"/>
  <c r="U1454" i="8"/>
  <c r="U1460" i="8"/>
  <c r="U1461" i="8"/>
  <c r="G69" i="8"/>
  <c r="G73" i="8"/>
  <c r="G75" i="8"/>
  <c r="G77" i="8"/>
  <c r="G79" i="8"/>
  <c r="G81" i="8"/>
  <c r="G83" i="8"/>
  <c r="G85" i="8"/>
  <c r="G87" i="8"/>
  <c r="G89" i="8"/>
  <c r="G91" i="8"/>
  <c r="G95" i="8"/>
  <c r="G97" i="8"/>
  <c r="G103" i="8"/>
  <c r="G105" i="8"/>
  <c r="G107" i="8"/>
  <c r="G109" i="8"/>
  <c r="G111" i="8"/>
  <c r="G113" i="8"/>
  <c r="G115" i="8"/>
  <c r="U120" i="8"/>
  <c r="G123" i="8"/>
  <c r="G131" i="8"/>
  <c r="G139" i="8"/>
  <c r="U144" i="8"/>
  <c r="G71" i="8"/>
  <c r="G93" i="8"/>
  <c r="G99" i="8"/>
  <c r="G101" i="8"/>
  <c r="U3" i="8"/>
  <c r="U5" i="8"/>
  <c r="U7" i="8"/>
  <c r="U9" i="8"/>
  <c r="U11" i="8"/>
  <c r="U13" i="8"/>
  <c r="U15" i="8"/>
  <c r="U17" i="8"/>
  <c r="U19" i="8"/>
  <c r="U21" i="8"/>
  <c r="U23" i="8"/>
  <c r="U25" i="8"/>
  <c r="U27" i="8"/>
  <c r="U29" i="8"/>
  <c r="U31" i="8"/>
  <c r="U33" i="8"/>
  <c r="U35" i="8"/>
  <c r="U37" i="8"/>
  <c r="U39" i="8"/>
  <c r="U41" i="8"/>
  <c r="U43" i="8"/>
  <c r="U45" i="8"/>
  <c r="U47" i="8"/>
  <c r="U49" i="8"/>
  <c r="U51" i="8"/>
  <c r="U53" i="8"/>
  <c r="U55" i="8"/>
  <c r="U57" i="8"/>
  <c r="U59" i="8"/>
  <c r="U61" i="8"/>
  <c r="U63" i="8"/>
  <c r="U65" i="8"/>
  <c r="U67" i="8"/>
  <c r="U69" i="8"/>
  <c r="U71" i="8"/>
  <c r="U73" i="8"/>
  <c r="U75" i="8"/>
  <c r="U77" i="8"/>
  <c r="U79" i="8"/>
  <c r="U81" i="8"/>
  <c r="U83" i="8"/>
  <c r="U85" i="8"/>
  <c r="U87" i="8"/>
  <c r="U89" i="8"/>
  <c r="U91" i="8"/>
  <c r="U93" i="8"/>
  <c r="U95" i="8"/>
  <c r="U97" i="8"/>
  <c r="U99" i="8"/>
  <c r="U101" i="8"/>
  <c r="U103" i="8"/>
  <c r="U105" i="8"/>
  <c r="U107" i="8"/>
  <c r="U109" i="8"/>
  <c r="U111" i="8"/>
  <c r="G2" i="8"/>
  <c r="G6" i="8"/>
  <c r="G10" i="8"/>
  <c r="G14" i="8"/>
  <c r="G20" i="8"/>
  <c r="G24" i="8"/>
  <c r="G28" i="8"/>
  <c r="G34" i="8"/>
  <c r="G36" i="8"/>
  <c r="G42" i="8"/>
  <c r="G44" i="8"/>
  <c r="G50" i="8"/>
  <c r="G56" i="8"/>
  <c r="G60" i="8"/>
  <c r="F159" i="8" a="1"/>
  <c r="F159" i="8" s="1"/>
  <c r="G159" i="8"/>
  <c r="F164" i="8" a="1"/>
  <c r="F164" i="8" s="1"/>
  <c r="G164" i="8"/>
  <c r="G4" i="8"/>
  <c r="G8" i="8"/>
  <c r="G12" i="8"/>
  <c r="G16" i="8"/>
  <c r="G18" i="8"/>
  <c r="G22" i="8"/>
  <c r="G26" i="8"/>
  <c r="G30" i="8"/>
  <c r="G32" i="8"/>
  <c r="G38" i="8"/>
  <c r="G40" i="8"/>
  <c r="G46" i="8"/>
  <c r="G48" i="8"/>
  <c r="G52" i="8"/>
  <c r="G54" i="8"/>
  <c r="G58" i="8"/>
  <c r="G62" i="8"/>
  <c r="G66" i="8"/>
  <c r="U2" i="8"/>
  <c r="U4" i="8"/>
  <c r="U6" i="8"/>
  <c r="U8" i="8"/>
  <c r="U10" i="8"/>
  <c r="U12" i="8"/>
  <c r="U14" i="8"/>
  <c r="U16" i="8"/>
  <c r="U18" i="8"/>
  <c r="U20" i="8"/>
  <c r="U22" i="8"/>
  <c r="U24" i="8"/>
  <c r="U26" i="8"/>
  <c r="U28" i="8"/>
  <c r="U30" i="8"/>
  <c r="U32" i="8"/>
  <c r="U34" i="8"/>
  <c r="U36" i="8"/>
  <c r="U38" i="8"/>
  <c r="U40" i="8"/>
  <c r="U42" i="8"/>
  <c r="U44" i="8"/>
  <c r="U46" i="8"/>
  <c r="U48" i="8"/>
  <c r="U50" i="8"/>
  <c r="U52" i="8"/>
  <c r="U54" i="8"/>
  <c r="U56" i="8"/>
  <c r="U58" i="8"/>
  <c r="U60" i="8"/>
  <c r="U62" i="8"/>
  <c r="U64" i="8"/>
  <c r="U66" i="8"/>
  <c r="U68" i="8"/>
  <c r="U70" i="8"/>
  <c r="U72" i="8"/>
  <c r="U74" i="8"/>
  <c r="U76" i="8"/>
  <c r="U78" i="8"/>
  <c r="U80" i="8"/>
  <c r="U82" i="8"/>
  <c r="U84" i="8"/>
  <c r="U86" i="8"/>
  <c r="U88" i="8"/>
  <c r="U90" i="8"/>
  <c r="U92" i="8"/>
  <c r="U94" i="8"/>
  <c r="U96" i="8"/>
  <c r="U98" i="8"/>
  <c r="U100" i="8"/>
  <c r="U102" i="8"/>
  <c r="U104" i="8"/>
  <c r="U106" i="8"/>
  <c r="U108" i="8"/>
  <c r="U110" i="8"/>
  <c r="U112" i="8"/>
  <c r="U114" i="8"/>
  <c r="G117" i="8"/>
  <c r="G120" i="8"/>
  <c r="U122" i="8"/>
  <c r="G125" i="8"/>
  <c r="G128" i="8"/>
  <c r="U130" i="8"/>
  <c r="G133" i="8"/>
  <c r="G136" i="8"/>
  <c r="U138" i="8"/>
  <c r="G141" i="8"/>
  <c r="G144" i="8"/>
  <c r="G147" i="8"/>
  <c r="F148" i="8" a="1"/>
  <c r="F148" i="8" s="1"/>
  <c r="G148" i="8"/>
  <c r="G151" i="8"/>
  <c r="F156" i="8" a="1"/>
  <c r="F156" i="8" s="1"/>
  <c r="G156" i="8"/>
  <c r="U150" i="8"/>
  <c r="U158" i="8"/>
  <c r="U166" i="8"/>
  <c r="G172" i="8"/>
  <c r="U174" i="8"/>
  <c r="G180" i="8"/>
  <c r="U182" i="8"/>
  <c r="G188" i="8"/>
  <c r="U190" i="8"/>
  <c r="G196" i="8"/>
  <c r="U198" i="8"/>
  <c r="G204" i="8"/>
  <c r="U206" i="8"/>
  <c r="G212" i="8"/>
  <c r="U214" i="8"/>
  <c r="G220" i="8"/>
  <c r="U222" i="8"/>
  <c r="G228" i="8"/>
  <c r="U230" i="8"/>
  <c r="G236" i="8"/>
  <c r="U238" i="8"/>
  <c r="G244" i="8"/>
  <c r="U246" i="8"/>
  <c r="G252" i="8"/>
  <c r="U254" i="8"/>
  <c r="G260" i="8"/>
  <c r="U262" i="8"/>
  <c r="G268" i="8"/>
  <c r="U270" i="8"/>
  <c r="G276" i="8"/>
  <c r="U278" i="8"/>
  <c r="G284" i="8"/>
  <c r="U286" i="8"/>
  <c r="G292" i="8"/>
  <c r="U294" i="8"/>
  <c r="G300" i="8"/>
  <c r="U302" i="8"/>
  <c r="U310" i="8"/>
  <c r="U318" i="8"/>
  <c r="U326" i="8"/>
  <c r="U334" i="8"/>
  <c r="F338" i="8" a="1"/>
  <c r="F338" i="8" s="1"/>
  <c r="G338" i="8"/>
  <c r="F342" i="8" a="1"/>
  <c r="F342" i="8" s="1"/>
  <c r="G342" i="8"/>
  <c r="F346" i="8" a="1"/>
  <c r="F346" i="8" s="1"/>
  <c r="G346" i="8"/>
  <c r="F350" i="8" a="1"/>
  <c r="F350" i="8" s="1"/>
  <c r="G350" i="8"/>
  <c r="F354" i="8" a="1"/>
  <c r="F354" i="8" s="1"/>
  <c r="G354" i="8"/>
  <c r="F358" i="8" a="1"/>
  <c r="F358" i="8" s="1"/>
  <c r="G358" i="8"/>
  <c r="F362" i="8" a="1"/>
  <c r="F362" i="8" s="1"/>
  <c r="G362" i="8"/>
  <c r="F366" i="8" a="1"/>
  <c r="F366" i="8" s="1"/>
  <c r="G366" i="8"/>
  <c r="F370" i="8" a="1"/>
  <c r="F370" i="8" s="1"/>
  <c r="G370" i="8"/>
  <c r="F374" i="8" a="1"/>
  <c r="F374" i="8" s="1"/>
  <c r="G374" i="8"/>
  <c r="G381" i="8"/>
  <c r="F381" i="8" a="1"/>
  <c r="F381" i="8" s="1"/>
  <c r="G389" i="8"/>
  <c r="F389" i="8" a="1"/>
  <c r="F389" i="8" s="1"/>
  <c r="G397" i="8"/>
  <c r="F397" i="8" a="1"/>
  <c r="F397" i="8" s="1"/>
  <c r="G405" i="8"/>
  <c r="F405" i="8" a="1"/>
  <c r="F405" i="8" s="1"/>
  <c r="G413" i="8"/>
  <c r="F413" i="8" a="1"/>
  <c r="F413" i="8" s="1"/>
  <c r="G421" i="8"/>
  <c r="F421" i="8" a="1"/>
  <c r="F421" i="8" s="1"/>
  <c r="G429" i="8"/>
  <c r="F429" i="8" a="1"/>
  <c r="F429" i="8" s="1"/>
  <c r="G437" i="8"/>
  <c r="F437" i="8" a="1"/>
  <c r="F437" i="8" s="1"/>
  <c r="G460" i="8"/>
  <c r="F460" i="8" a="1"/>
  <c r="F460" i="8" s="1"/>
  <c r="F473" i="8" a="1"/>
  <c r="F473" i="8" s="1"/>
  <c r="G473" i="8"/>
  <c r="G167" i="8"/>
  <c r="G175" i="8"/>
  <c r="U180" i="8"/>
  <c r="G183" i="8"/>
  <c r="U188" i="8"/>
  <c r="G191" i="8"/>
  <c r="G199" i="8"/>
  <c r="U204" i="8"/>
  <c r="G207" i="8"/>
  <c r="U212" i="8"/>
  <c r="G215" i="8"/>
  <c r="G223" i="8"/>
  <c r="U228" i="8"/>
  <c r="G231" i="8"/>
  <c r="G239" i="8"/>
  <c r="G247" i="8"/>
  <c r="U252" i="8"/>
  <c r="G255" i="8"/>
  <c r="G263" i="8"/>
  <c r="U268" i="8"/>
  <c r="G271" i="8"/>
  <c r="U276" i="8"/>
  <c r="G279" i="8"/>
  <c r="G287" i="8"/>
  <c r="G295" i="8"/>
  <c r="U300" i="8"/>
  <c r="U308" i="8"/>
  <c r="U324" i="8"/>
  <c r="U332" i="8"/>
  <c r="G376" i="8"/>
  <c r="F376" i="8" a="1"/>
  <c r="F376" i="8" s="1"/>
  <c r="G384" i="8"/>
  <c r="F384" i="8" a="1"/>
  <c r="F384" i="8" s="1"/>
  <c r="G392" i="8"/>
  <c r="F392" i="8" a="1"/>
  <c r="F392" i="8" s="1"/>
  <c r="G400" i="8"/>
  <c r="F400" i="8" a="1"/>
  <c r="F400" i="8" s="1"/>
  <c r="G408" i="8"/>
  <c r="F408" i="8" a="1"/>
  <c r="F408" i="8" s="1"/>
  <c r="G416" i="8"/>
  <c r="F416" i="8" a="1"/>
  <c r="F416" i="8" s="1"/>
  <c r="G424" i="8"/>
  <c r="F424" i="8" a="1"/>
  <c r="F424" i="8" s="1"/>
  <c r="G432" i="8"/>
  <c r="F432" i="8" a="1"/>
  <c r="F432" i="8" s="1"/>
  <c r="G440" i="8"/>
  <c r="F440" i="8" a="1"/>
  <c r="F440" i="8" s="1"/>
  <c r="G448" i="8"/>
  <c r="F448" i="8" a="1"/>
  <c r="F448" i="8" s="1"/>
  <c r="U146" i="8"/>
  <c r="G152" i="8"/>
  <c r="U154" i="8"/>
  <c r="G160" i="8"/>
  <c r="U162" i="8"/>
  <c r="G165" i="8"/>
  <c r="G168" i="8"/>
  <c r="U170" i="8"/>
  <c r="G173" i="8"/>
  <c r="G176" i="8"/>
  <c r="U178" i="8"/>
  <c r="G181" i="8"/>
  <c r="G184" i="8"/>
  <c r="U186" i="8"/>
  <c r="G189" i="8"/>
  <c r="G192" i="8"/>
  <c r="U194" i="8"/>
  <c r="G197" i="8"/>
  <c r="G200" i="8"/>
  <c r="U202" i="8"/>
  <c r="G205" i="8"/>
  <c r="G208" i="8"/>
  <c r="U210" i="8"/>
  <c r="G213" i="8"/>
  <c r="G216" i="8"/>
  <c r="U218" i="8"/>
  <c r="G221" i="8"/>
  <c r="G224" i="8"/>
  <c r="U226" i="8"/>
  <c r="G229" i="8"/>
  <c r="G232" i="8"/>
  <c r="U234" i="8"/>
  <c r="G237" i="8"/>
  <c r="G240" i="8"/>
  <c r="U242" i="8"/>
  <c r="G245" i="8"/>
  <c r="G248" i="8"/>
  <c r="U250" i="8"/>
  <c r="G253" i="8"/>
  <c r="G256" i="8"/>
  <c r="U258" i="8"/>
  <c r="G261" i="8"/>
  <c r="G264" i="8"/>
  <c r="U266" i="8"/>
  <c r="G269" i="8"/>
  <c r="G272" i="8"/>
  <c r="U274" i="8"/>
  <c r="G277" i="8"/>
  <c r="G280" i="8"/>
  <c r="U282" i="8"/>
  <c r="G288" i="8"/>
  <c r="U290" i="8"/>
  <c r="G293" i="8"/>
  <c r="G296" i="8"/>
  <c r="U298" i="8"/>
  <c r="G301" i="8"/>
  <c r="G304" i="8"/>
  <c r="U306" i="8"/>
  <c r="G312" i="8"/>
  <c r="U314" i="8"/>
  <c r="G320" i="8"/>
  <c r="U322" i="8"/>
  <c r="U330" i="8"/>
  <c r="F340" i="8" a="1"/>
  <c r="F340" i="8" s="1"/>
  <c r="G340" i="8"/>
  <c r="F344" i="8" a="1"/>
  <c r="F344" i="8" s="1"/>
  <c r="G344" i="8"/>
  <c r="F348" i="8" a="1"/>
  <c r="F348" i="8" s="1"/>
  <c r="G348" i="8"/>
  <c r="F352" i="8" a="1"/>
  <c r="F352" i="8" s="1"/>
  <c r="G352" i="8"/>
  <c r="F356" i="8" a="1"/>
  <c r="F356" i="8" s="1"/>
  <c r="G356" i="8"/>
  <c r="F360" i="8" a="1"/>
  <c r="F360" i="8" s="1"/>
  <c r="G360" i="8"/>
  <c r="F364" i="8" a="1"/>
  <c r="F364" i="8" s="1"/>
  <c r="G364" i="8"/>
  <c r="F368" i="8" a="1"/>
  <c r="F368" i="8" s="1"/>
  <c r="G368" i="8"/>
  <c r="F372" i="8" a="1"/>
  <c r="F372" i="8" s="1"/>
  <c r="G372" i="8"/>
  <c r="G377" i="8"/>
  <c r="F377" i="8" a="1"/>
  <c r="F377" i="8" s="1"/>
  <c r="G385" i="8"/>
  <c r="F385" i="8" a="1"/>
  <c r="F385" i="8" s="1"/>
  <c r="G393" i="8"/>
  <c r="F393" i="8" a="1"/>
  <c r="F393" i="8" s="1"/>
  <c r="G401" i="8"/>
  <c r="F401" i="8" a="1"/>
  <c r="F401" i="8" s="1"/>
  <c r="G409" i="8"/>
  <c r="F409" i="8" a="1"/>
  <c r="F409" i="8" s="1"/>
  <c r="G417" i="8"/>
  <c r="F417" i="8" a="1"/>
  <c r="F417" i="8" s="1"/>
  <c r="G425" i="8"/>
  <c r="F425" i="8" a="1"/>
  <c r="F425" i="8" s="1"/>
  <c r="G433" i="8"/>
  <c r="F433" i="8" a="1"/>
  <c r="F433" i="8" s="1"/>
  <c r="G441" i="8"/>
  <c r="F441" i="8" a="1"/>
  <c r="F441" i="8" s="1"/>
  <c r="G452" i="8"/>
  <c r="F452" i="8" a="1"/>
  <c r="F452" i="8" s="1"/>
  <c r="F475" i="8" a="1"/>
  <c r="F475" i="8" s="1"/>
  <c r="G475" i="8"/>
  <c r="F489" i="8" a="1"/>
  <c r="F489" i="8" s="1"/>
  <c r="G489" i="8"/>
  <c r="U312" i="8"/>
  <c r="G315" i="8"/>
  <c r="U320" i="8"/>
  <c r="U328" i="8"/>
  <c r="U336" i="8"/>
  <c r="G380" i="8"/>
  <c r="F380" i="8" a="1"/>
  <c r="F380" i="8" s="1"/>
  <c r="G388" i="8"/>
  <c r="F388" i="8" a="1"/>
  <c r="F388" i="8" s="1"/>
  <c r="G396" i="8"/>
  <c r="F396" i="8" a="1"/>
  <c r="F396" i="8" s="1"/>
  <c r="G404" i="8"/>
  <c r="F404" i="8" a="1"/>
  <c r="F404" i="8" s="1"/>
  <c r="G412" i="8"/>
  <c r="F412" i="8" a="1"/>
  <c r="F412" i="8" s="1"/>
  <c r="G420" i="8"/>
  <c r="F420" i="8" a="1"/>
  <c r="F420" i="8" s="1"/>
  <c r="G428" i="8"/>
  <c r="F428" i="8" a="1"/>
  <c r="F428" i="8" s="1"/>
  <c r="G436" i="8"/>
  <c r="F436" i="8" a="1"/>
  <c r="F436" i="8" s="1"/>
  <c r="G444" i="8"/>
  <c r="F444" i="8" a="1"/>
  <c r="F444" i="8" s="1"/>
  <c r="G456" i="8"/>
  <c r="F456" i="8" a="1"/>
  <c r="F456" i="8" s="1"/>
  <c r="G445" i="8"/>
  <c r="F445" i="8" a="1"/>
  <c r="F445" i="8" s="1"/>
  <c r="G449" i="8"/>
  <c r="F449" i="8" a="1"/>
  <c r="F449" i="8" s="1"/>
  <c r="G453" i="8"/>
  <c r="F453" i="8" a="1"/>
  <c r="F453" i="8" s="1"/>
  <c r="G457" i="8"/>
  <c r="F457" i="8" a="1"/>
  <c r="F457" i="8" s="1"/>
  <c r="G461" i="8"/>
  <c r="F461" i="8" a="1"/>
  <c r="F461" i="8" s="1"/>
  <c r="G491" i="8"/>
  <c r="G505" i="8"/>
  <c r="G507" i="8"/>
  <c r="G521" i="8"/>
  <c r="G523" i="8"/>
  <c r="G537" i="8"/>
  <c r="G539" i="8"/>
  <c r="G553" i="8"/>
  <c r="G555" i="8"/>
  <c r="G569" i="8"/>
  <c r="G571" i="8"/>
  <c r="G585" i="8"/>
  <c r="G587" i="8"/>
  <c r="G649" i="8"/>
  <c r="G681" i="8"/>
  <c r="G683" i="8"/>
  <c r="G697" i="8"/>
  <c r="G699" i="8"/>
  <c r="G713" i="8"/>
  <c r="G715" i="8"/>
  <c r="G729" i="8"/>
  <c r="G731" i="8"/>
  <c r="G745" i="8"/>
  <c r="G747" i="8"/>
  <c r="G761" i="8"/>
  <c r="G763" i="8"/>
  <c r="G777" i="8"/>
  <c r="G779" i="8"/>
  <c r="G793" i="8"/>
  <c r="G795" i="8"/>
  <c r="G809" i="8"/>
  <c r="G811" i="8"/>
  <c r="G825" i="8"/>
  <c r="G827" i="8"/>
  <c r="F843" i="8" a="1"/>
  <c r="F843" i="8" s="1"/>
  <c r="G843" i="8"/>
  <c r="G844" i="8"/>
  <c r="F844" i="8" a="1"/>
  <c r="F844" i="8" s="1"/>
  <c r="F851" i="8" a="1"/>
  <c r="F851" i="8" s="1"/>
  <c r="G851" i="8"/>
  <c r="G852" i="8"/>
  <c r="F852" i="8" a="1"/>
  <c r="F852" i="8" s="1"/>
  <c r="F859" i="8" a="1"/>
  <c r="F859" i="8" s="1"/>
  <c r="G859" i="8"/>
  <c r="G860" i="8"/>
  <c r="F860" i="8" a="1"/>
  <c r="F860" i="8" s="1"/>
  <c r="F867" i="8" a="1"/>
  <c r="F867" i="8" s="1"/>
  <c r="G867" i="8"/>
  <c r="G868" i="8"/>
  <c r="F868" i="8" a="1"/>
  <c r="F868" i="8" s="1"/>
  <c r="G876" i="8"/>
  <c r="F876" i="8" a="1"/>
  <c r="F876" i="8" s="1"/>
  <c r="U117" i="8"/>
  <c r="U119" i="8"/>
  <c r="U121" i="8"/>
  <c r="U123" i="8"/>
  <c r="U125" i="8"/>
  <c r="U127" i="8"/>
  <c r="U129" i="8"/>
  <c r="U131" i="8"/>
  <c r="U133" i="8"/>
  <c r="U135" i="8"/>
  <c r="U137" i="8"/>
  <c r="U139" i="8"/>
  <c r="U141" i="8"/>
  <c r="U143" i="8"/>
  <c r="U145" i="8"/>
  <c r="U147" i="8"/>
  <c r="U149" i="8"/>
  <c r="U151" i="8"/>
  <c r="U153" i="8"/>
  <c r="U155" i="8"/>
  <c r="U157" i="8"/>
  <c r="U159" i="8"/>
  <c r="U161" i="8"/>
  <c r="U163" i="8"/>
  <c r="U165" i="8"/>
  <c r="U167" i="8"/>
  <c r="U169" i="8"/>
  <c r="U171" i="8"/>
  <c r="U173" i="8"/>
  <c r="U175" i="8"/>
  <c r="U177" i="8"/>
  <c r="U179" i="8"/>
  <c r="U181" i="8"/>
  <c r="U183" i="8"/>
  <c r="U185" i="8"/>
  <c r="U187" i="8"/>
  <c r="U189" i="8"/>
  <c r="U191" i="8"/>
  <c r="U193" i="8"/>
  <c r="U195" i="8"/>
  <c r="U197" i="8"/>
  <c r="U199" i="8"/>
  <c r="U201" i="8"/>
  <c r="U203" i="8"/>
  <c r="U205" i="8"/>
  <c r="U207" i="8"/>
  <c r="U209" i="8"/>
  <c r="U211" i="8"/>
  <c r="U213" i="8"/>
  <c r="U215" i="8"/>
  <c r="U217" i="8"/>
  <c r="U219" i="8"/>
  <c r="U221" i="8"/>
  <c r="U223" i="8"/>
  <c r="U225" i="8"/>
  <c r="U227" i="8"/>
  <c r="U229" i="8"/>
  <c r="U231" i="8"/>
  <c r="U233" i="8"/>
  <c r="U235" i="8"/>
  <c r="U237" i="8"/>
  <c r="U239" i="8"/>
  <c r="U241" i="8"/>
  <c r="U243" i="8"/>
  <c r="U245" i="8"/>
  <c r="U247" i="8"/>
  <c r="U249" i="8"/>
  <c r="U251" i="8"/>
  <c r="U253" i="8"/>
  <c r="U255" i="8"/>
  <c r="U257" i="8"/>
  <c r="U259" i="8"/>
  <c r="U261" i="8"/>
  <c r="U263" i="8"/>
  <c r="U265" i="8"/>
  <c r="U267" i="8"/>
  <c r="U269" i="8"/>
  <c r="U271" i="8"/>
  <c r="U273" i="8"/>
  <c r="U275" i="8"/>
  <c r="U277" i="8"/>
  <c r="U279" i="8"/>
  <c r="U281" i="8"/>
  <c r="U283" i="8"/>
  <c r="U285" i="8"/>
  <c r="U287" i="8"/>
  <c r="U289" i="8"/>
  <c r="U291" i="8"/>
  <c r="U293" i="8"/>
  <c r="U295" i="8"/>
  <c r="U297" i="8"/>
  <c r="U299" i="8"/>
  <c r="U301" i="8"/>
  <c r="U303" i="8"/>
  <c r="U305" i="8"/>
  <c r="U307" i="8"/>
  <c r="U309" i="8"/>
  <c r="U311" i="8"/>
  <c r="U313" i="8"/>
  <c r="U315" i="8"/>
  <c r="U317" i="8"/>
  <c r="U319" i="8"/>
  <c r="U321" i="8"/>
  <c r="U323" i="8"/>
  <c r="U325" i="8"/>
  <c r="U327" i="8"/>
  <c r="U329" i="8"/>
  <c r="U331" i="8"/>
  <c r="U333" i="8"/>
  <c r="U335" i="8"/>
  <c r="U337" i="8"/>
  <c r="U339" i="8"/>
  <c r="U341" i="8"/>
  <c r="U343" i="8"/>
  <c r="U345" i="8"/>
  <c r="U347" i="8"/>
  <c r="U349" i="8"/>
  <c r="U351" i="8"/>
  <c r="U353" i="8"/>
  <c r="U355" i="8"/>
  <c r="U357" i="8"/>
  <c r="U359" i="8"/>
  <c r="U361" i="8"/>
  <c r="U363" i="8"/>
  <c r="U365" i="8"/>
  <c r="U367" i="8"/>
  <c r="U369" i="8"/>
  <c r="U371" i="8"/>
  <c r="U373" i="8"/>
  <c r="G378" i="8"/>
  <c r="F378" i="8" a="1"/>
  <c r="F378" i="8" s="1"/>
  <c r="G382" i="8"/>
  <c r="F382" i="8" a="1"/>
  <c r="F382" i="8" s="1"/>
  <c r="G386" i="8"/>
  <c r="F386" i="8" a="1"/>
  <c r="F386" i="8" s="1"/>
  <c r="G390" i="8"/>
  <c r="F390" i="8" a="1"/>
  <c r="F390" i="8" s="1"/>
  <c r="G394" i="8"/>
  <c r="F394" i="8" a="1"/>
  <c r="F394" i="8" s="1"/>
  <c r="G398" i="8"/>
  <c r="F398" i="8" a="1"/>
  <c r="F398" i="8" s="1"/>
  <c r="G402" i="8"/>
  <c r="F402" i="8" a="1"/>
  <c r="F402" i="8" s="1"/>
  <c r="G406" i="8"/>
  <c r="F406" i="8" a="1"/>
  <c r="F406" i="8" s="1"/>
  <c r="G410" i="8"/>
  <c r="F410" i="8" a="1"/>
  <c r="F410" i="8" s="1"/>
  <c r="G414" i="8"/>
  <c r="F414" i="8" a="1"/>
  <c r="F414" i="8" s="1"/>
  <c r="G418" i="8"/>
  <c r="F418" i="8" a="1"/>
  <c r="F418" i="8" s="1"/>
  <c r="G422" i="8"/>
  <c r="F422" i="8" a="1"/>
  <c r="F422" i="8" s="1"/>
  <c r="G426" i="8"/>
  <c r="F426" i="8" a="1"/>
  <c r="F426" i="8" s="1"/>
  <c r="G430" i="8"/>
  <c r="F430" i="8" a="1"/>
  <c r="F430" i="8" s="1"/>
  <c r="G434" i="8"/>
  <c r="F434" i="8" a="1"/>
  <c r="F434" i="8" s="1"/>
  <c r="G438" i="8"/>
  <c r="F438" i="8" a="1"/>
  <c r="F438" i="8" s="1"/>
  <c r="G442" i="8"/>
  <c r="F442" i="8" a="1"/>
  <c r="F442" i="8" s="1"/>
  <c r="G446" i="8"/>
  <c r="F446" i="8" a="1"/>
  <c r="F446" i="8" s="1"/>
  <c r="G450" i="8"/>
  <c r="F450" i="8" a="1"/>
  <c r="F450" i="8" s="1"/>
  <c r="G454" i="8"/>
  <c r="F454" i="8" a="1"/>
  <c r="F454" i="8" s="1"/>
  <c r="G458" i="8"/>
  <c r="F458" i="8" a="1"/>
  <c r="F458" i="8" s="1"/>
  <c r="G462" i="8"/>
  <c r="F462" i="8" a="1"/>
  <c r="F462" i="8" s="1"/>
  <c r="G469" i="8"/>
  <c r="G471" i="8"/>
  <c r="G485" i="8"/>
  <c r="G487" i="8"/>
  <c r="G501" i="8"/>
  <c r="G503" i="8"/>
  <c r="G517" i="8"/>
  <c r="G519" i="8"/>
  <c r="G533" i="8"/>
  <c r="G535" i="8"/>
  <c r="G549" i="8"/>
  <c r="G551" i="8"/>
  <c r="G565" i="8"/>
  <c r="G567" i="8"/>
  <c r="G581" i="8"/>
  <c r="G583" i="8"/>
  <c r="G597" i="8"/>
  <c r="G599" i="8"/>
  <c r="G613" i="8"/>
  <c r="G615" i="8"/>
  <c r="G629" i="8"/>
  <c r="G631" i="8"/>
  <c r="G645" i="8"/>
  <c r="G647" i="8"/>
  <c r="G661" i="8"/>
  <c r="G663" i="8"/>
  <c r="G892" i="8"/>
  <c r="F892" i="8" a="1"/>
  <c r="F892" i="8" s="1"/>
  <c r="G375" i="8"/>
  <c r="F375" i="8" a="1"/>
  <c r="F375" i="8" s="1"/>
  <c r="G379" i="8"/>
  <c r="F379" i="8" a="1"/>
  <c r="F379" i="8" s="1"/>
  <c r="G383" i="8"/>
  <c r="F383" i="8" a="1"/>
  <c r="F383" i="8" s="1"/>
  <c r="G387" i="8"/>
  <c r="F387" i="8" a="1"/>
  <c r="F387" i="8" s="1"/>
  <c r="G391" i="8"/>
  <c r="F391" i="8" a="1"/>
  <c r="F391" i="8" s="1"/>
  <c r="G395" i="8"/>
  <c r="F395" i="8" a="1"/>
  <c r="F395" i="8" s="1"/>
  <c r="G399" i="8"/>
  <c r="F399" i="8" a="1"/>
  <c r="F399" i="8" s="1"/>
  <c r="G403" i="8"/>
  <c r="F403" i="8" a="1"/>
  <c r="F403" i="8" s="1"/>
  <c r="G407" i="8"/>
  <c r="F407" i="8" a="1"/>
  <c r="F407" i="8" s="1"/>
  <c r="G411" i="8"/>
  <c r="F411" i="8" a="1"/>
  <c r="F411" i="8" s="1"/>
  <c r="G415" i="8"/>
  <c r="F415" i="8" a="1"/>
  <c r="F415" i="8" s="1"/>
  <c r="G419" i="8"/>
  <c r="F419" i="8" a="1"/>
  <c r="F419" i="8" s="1"/>
  <c r="G423" i="8"/>
  <c r="F423" i="8" a="1"/>
  <c r="F423" i="8" s="1"/>
  <c r="G427" i="8"/>
  <c r="F427" i="8" a="1"/>
  <c r="F427" i="8" s="1"/>
  <c r="G431" i="8"/>
  <c r="F431" i="8" a="1"/>
  <c r="F431" i="8" s="1"/>
  <c r="G435" i="8"/>
  <c r="F435" i="8" a="1"/>
  <c r="F435" i="8" s="1"/>
  <c r="G439" i="8"/>
  <c r="F439" i="8" a="1"/>
  <c r="F439" i="8" s="1"/>
  <c r="G443" i="8"/>
  <c r="F443" i="8" a="1"/>
  <c r="F443" i="8" s="1"/>
  <c r="G447" i="8"/>
  <c r="F447" i="8" a="1"/>
  <c r="F447" i="8" s="1"/>
  <c r="G451" i="8"/>
  <c r="F451" i="8" a="1"/>
  <c r="F451" i="8" s="1"/>
  <c r="G455" i="8"/>
  <c r="F455" i="8" a="1"/>
  <c r="F455" i="8" s="1"/>
  <c r="G459" i="8"/>
  <c r="F459" i="8" a="1"/>
  <c r="F459" i="8" s="1"/>
  <c r="G465" i="8"/>
  <c r="G467" i="8"/>
  <c r="G481" i="8"/>
  <c r="G483" i="8"/>
  <c r="G497" i="8"/>
  <c r="G499" i="8"/>
  <c r="G513" i="8"/>
  <c r="G515" i="8"/>
  <c r="G529" i="8"/>
  <c r="G531" i="8"/>
  <c r="G545" i="8"/>
  <c r="G547" i="8"/>
  <c r="G561" i="8"/>
  <c r="G563" i="8"/>
  <c r="G577" i="8"/>
  <c r="G579" i="8"/>
  <c r="G593" i="8"/>
  <c r="G595" i="8"/>
  <c r="G609" i="8"/>
  <c r="G611" i="8"/>
  <c r="G625" i="8"/>
  <c r="G627" i="8"/>
  <c r="G641" i="8"/>
  <c r="G643" i="8"/>
  <c r="G657" i="8"/>
  <c r="G659" i="8"/>
  <c r="G673" i="8"/>
  <c r="G675" i="8"/>
  <c r="G689" i="8"/>
  <c r="G691" i="8"/>
  <c r="G705" i="8"/>
  <c r="G707" i="8"/>
  <c r="G721" i="8"/>
  <c r="G723" i="8"/>
  <c r="G737" i="8"/>
  <c r="G739" i="8"/>
  <c r="G753" i="8"/>
  <c r="G755" i="8"/>
  <c r="G769" i="8"/>
  <c r="G771" i="8"/>
  <c r="G785" i="8"/>
  <c r="G787" i="8"/>
  <c r="G801" i="8"/>
  <c r="G803" i="8"/>
  <c r="G817" i="8"/>
  <c r="G819" i="8"/>
  <c r="G833" i="8"/>
  <c r="G835" i="8"/>
  <c r="F883" i="8" a="1"/>
  <c r="F883" i="8" s="1"/>
  <c r="G883" i="8"/>
  <c r="F885" i="8" a="1"/>
  <c r="F885" i="8" s="1"/>
  <c r="G885" i="8"/>
  <c r="G901" i="8"/>
  <c r="G917" i="8"/>
  <c r="G933" i="8"/>
  <c r="G949" i="8"/>
  <c r="U842" i="8"/>
  <c r="U858" i="8"/>
  <c r="U874" i="8"/>
  <c r="G875" i="8"/>
  <c r="F884" i="8" a="1"/>
  <c r="F884" i="8" s="1"/>
  <c r="U890" i="8"/>
  <c r="G891" i="8"/>
  <c r="F900" i="8" a="1"/>
  <c r="F900" i="8" s="1"/>
  <c r="U906" i="8"/>
  <c r="G907" i="8"/>
  <c r="F916" i="8" a="1"/>
  <c r="F916" i="8" s="1"/>
  <c r="U922" i="8"/>
  <c r="G923" i="8"/>
  <c r="F932" i="8" a="1"/>
  <c r="F932" i="8" s="1"/>
  <c r="U938" i="8"/>
  <c r="G939" i="8"/>
  <c r="F948" i="8" a="1"/>
  <c r="F948" i="8" s="1"/>
  <c r="U954" i="8"/>
  <c r="G955" i="8"/>
  <c r="F957" i="8" a="1"/>
  <c r="F957" i="8" s="1"/>
  <c r="F964" i="8" a="1"/>
  <c r="F964" i="8" s="1"/>
  <c r="U970" i="8"/>
  <c r="G971" i="8"/>
  <c r="F973" i="8" a="1"/>
  <c r="F973" i="8" s="1"/>
  <c r="F980" i="8" a="1"/>
  <c r="F980" i="8" s="1"/>
  <c r="U986" i="8"/>
  <c r="G987" i="8"/>
  <c r="F989" i="8" a="1"/>
  <c r="F989" i="8" s="1"/>
  <c r="F996" i="8" a="1"/>
  <c r="F996" i="8" s="1"/>
  <c r="U1002" i="8"/>
  <c r="G1003" i="8"/>
  <c r="U1008" i="8"/>
  <c r="F1019" i="8" a="1"/>
  <c r="F1019" i="8" s="1"/>
  <c r="G1019" i="8"/>
  <c r="U850" i="8"/>
  <c r="U866" i="8"/>
  <c r="U882" i="8"/>
  <c r="U898" i="8"/>
  <c r="G899" i="8"/>
  <c r="F908" i="8" a="1"/>
  <c r="F908" i="8" s="1"/>
  <c r="U914" i="8"/>
  <c r="G915" i="8"/>
  <c r="F924" i="8" a="1"/>
  <c r="F924" i="8" s="1"/>
  <c r="U930" i="8"/>
  <c r="G931" i="8"/>
  <c r="F940" i="8" a="1"/>
  <c r="F940" i="8" s="1"/>
  <c r="U946" i="8"/>
  <c r="G947" i="8"/>
  <c r="F956" i="8" a="1"/>
  <c r="F956" i="8" s="1"/>
  <c r="U962" i="8"/>
  <c r="G963" i="8"/>
  <c r="F972" i="8" a="1"/>
  <c r="F972" i="8" s="1"/>
  <c r="U978" i="8"/>
  <c r="G979" i="8"/>
  <c r="F988" i="8" a="1"/>
  <c r="F988" i="8" s="1"/>
  <c r="U994" i="8"/>
  <c r="G995" i="8"/>
  <c r="F1004" i="8" a="1"/>
  <c r="F1004" i="8" s="1"/>
  <c r="G1007" i="8"/>
  <c r="F1016" i="8" a="1"/>
  <c r="F1016" i="8" s="1"/>
  <c r="G1016" i="8"/>
  <c r="U1010" i="8"/>
  <c r="U1018" i="8"/>
  <c r="G1024" i="8"/>
  <c r="U1026" i="8"/>
  <c r="G1032" i="8"/>
  <c r="U1034" i="8"/>
  <c r="G1040" i="8"/>
  <c r="U1042" i="8"/>
  <c r="G1048" i="8"/>
  <c r="U1050" i="8"/>
  <c r="G1056" i="8"/>
  <c r="U1058" i="8"/>
  <c r="G1064" i="8"/>
  <c r="U1066" i="8"/>
  <c r="G1072" i="8"/>
  <c r="U1074" i="8"/>
  <c r="G1080" i="8"/>
  <c r="U1082" i="8"/>
  <c r="G1088" i="8"/>
  <c r="U1090" i="8"/>
  <c r="F1094" i="8" a="1"/>
  <c r="F1094" i="8" s="1"/>
  <c r="G1094" i="8"/>
  <c r="F1098" i="8" a="1"/>
  <c r="F1098" i="8" s="1"/>
  <c r="G1098" i="8"/>
  <c r="G1027" i="8"/>
  <c r="G1035" i="8"/>
  <c r="U1040" i="8"/>
  <c r="G1043" i="8"/>
  <c r="G1051" i="8"/>
  <c r="G1059" i="8"/>
  <c r="G1067" i="8"/>
  <c r="G1075" i="8"/>
  <c r="G1083" i="8"/>
  <c r="U1006" i="8"/>
  <c r="G1009" i="8"/>
  <c r="G1012" i="8"/>
  <c r="U1014" i="8"/>
  <c r="G1017" i="8"/>
  <c r="G1020" i="8"/>
  <c r="U1022" i="8"/>
  <c r="G1025" i="8"/>
  <c r="G1028" i="8"/>
  <c r="U1030" i="8"/>
  <c r="G1033" i="8"/>
  <c r="G1036" i="8"/>
  <c r="U1038" i="8"/>
  <c r="G1041" i="8"/>
  <c r="G1044" i="8"/>
  <c r="U1046" i="8"/>
  <c r="G1049" i="8"/>
  <c r="G1052" i="8"/>
  <c r="U1054" i="8"/>
  <c r="G1057" i="8"/>
  <c r="G1060" i="8"/>
  <c r="U1062" i="8"/>
  <c r="G1065" i="8"/>
  <c r="G1068" i="8"/>
  <c r="U1070" i="8"/>
  <c r="G1073" i="8"/>
  <c r="G1076" i="8"/>
  <c r="U1078" i="8"/>
  <c r="G1081" i="8"/>
  <c r="G1084" i="8"/>
  <c r="U1086" i="8"/>
  <c r="G1089" i="8"/>
  <c r="G1092" i="8"/>
  <c r="F1096" i="8" a="1"/>
  <c r="F1096" i="8" s="1"/>
  <c r="G1096" i="8"/>
  <c r="U1128" i="8"/>
  <c r="G1129" i="8"/>
  <c r="F1131" i="8" a="1"/>
  <c r="F1131" i="8" s="1"/>
  <c r="F1138" i="8" a="1"/>
  <c r="F1138" i="8" s="1"/>
  <c r="U1144" i="8"/>
  <c r="G1145" i="8"/>
  <c r="F1147" i="8" a="1"/>
  <c r="F1147" i="8" s="1"/>
  <c r="F1154" i="8" a="1"/>
  <c r="F1154" i="8" s="1"/>
  <c r="U1160" i="8"/>
  <c r="G1161" i="8"/>
  <c r="F1163" i="8" a="1"/>
  <c r="F1163" i="8" s="1"/>
  <c r="F1170" i="8" a="1"/>
  <c r="F1170" i="8" s="1"/>
  <c r="U1176" i="8"/>
  <c r="G1177" i="8"/>
  <c r="F1179" i="8" a="1"/>
  <c r="F1179" i="8" s="1"/>
  <c r="F1186" i="8" a="1"/>
  <c r="F1186" i="8" s="1"/>
  <c r="U1192" i="8"/>
  <c r="G1193" i="8"/>
  <c r="F1195" i="8" a="1"/>
  <c r="F1195" i="8" s="1"/>
  <c r="F1202" i="8" a="1"/>
  <c r="F1202" i="8" s="1"/>
  <c r="U1208" i="8"/>
  <c r="G1209" i="8"/>
  <c r="F1211" i="8" a="1"/>
  <c r="F1211" i="8" s="1"/>
  <c r="F1218" i="8" a="1"/>
  <c r="F1218" i="8" s="1"/>
  <c r="U1223" i="8"/>
  <c r="F1229" i="8" a="1"/>
  <c r="F1229" i="8" s="1"/>
  <c r="G1229" i="8"/>
  <c r="F1237" i="8" a="1"/>
  <c r="F1237" i="8" s="1"/>
  <c r="G1237" i="8"/>
  <c r="F1245" i="8" a="1"/>
  <c r="F1245" i="8" s="1"/>
  <c r="G1245" i="8"/>
  <c r="F1253" i="8" a="1"/>
  <c r="F1253" i="8" s="1"/>
  <c r="G1253" i="8"/>
  <c r="F1261" i="8" a="1"/>
  <c r="F1261" i="8" s="1"/>
  <c r="G1261" i="8"/>
  <c r="U1005" i="8"/>
  <c r="U1007" i="8"/>
  <c r="U1009" i="8"/>
  <c r="U1011" i="8"/>
  <c r="U1013" i="8"/>
  <c r="U1015" i="8"/>
  <c r="U1017" i="8"/>
  <c r="U1019" i="8"/>
  <c r="U1021" i="8"/>
  <c r="U1023" i="8"/>
  <c r="U1025" i="8"/>
  <c r="U1027" i="8"/>
  <c r="U1029" i="8"/>
  <c r="U1031" i="8"/>
  <c r="U1033" i="8"/>
  <c r="U1035" i="8"/>
  <c r="U1037" i="8"/>
  <c r="U1039" i="8"/>
  <c r="U1041" i="8"/>
  <c r="U1043" i="8"/>
  <c r="U1045" i="8"/>
  <c r="U1047" i="8"/>
  <c r="U1049" i="8"/>
  <c r="U1051" i="8"/>
  <c r="U1053" i="8"/>
  <c r="U1055" i="8"/>
  <c r="U1057" i="8"/>
  <c r="U1059" i="8"/>
  <c r="U1061" i="8"/>
  <c r="U1063" i="8"/>
  <c r="U1065" i="8"/>
  <c r="U1067" i="8"/>
  <c r="U1069" i="8"/>
  <c r="U1071" i="8"/>
  <c r="U1073" i="8"/>
  <c r="U1075" i="8"/>
  <c r="U1077" i="8"/>
  <c r="U1079" i="8"/>
  <c r="U1081" i="8"/>
  <c r="U1083" i="8"/>
  <c r="U1085" i="8"/>
  <c r="U1087" i="8"/>
  <c r="U1089" i="8"/>
  <c r="U1091" i="8"/>
  <c r="U1093" i="8"/>
  <c r="U1095" i="8"/>
  <c r="U1097" i="8"/>
  <c r="U1099" i="8"/>
  <c r="U1101" i="8"/>
  <c r="U1103" i="8"/>
  <c r="U1105" i="8"/>
  <c r="U1107" i="8"/>
  <c r="U1109" i="8"/>
  <c r="F1174" i="8" a="1"/>
  <c r="F1174" i="8" s="1"/>
  <c r="U1180" i="8"/>
  <c r="G1181" i="8"/>
  <c r="F1183" i="8" a="1"/>
  <c r="F1183" i="8" s="1"/>
  <c r="F1190" i="8" a="1"/>
  <c r="F1190" i="8" s="1"/>
  <c r="U1196" i="8"/>
  <c r="G1197" i="8"/>
  <c r="F1199" i="8" a="1"/>
  <c r="F1199" i="8" s="1"/>
  <c r="F1206" i="8" a="1"/>
  <c r="F1206" i="8" s="1"/>
  <c r="U1212" i="8"/>
  <c r="G1213" i="8"/>
  <c r="F1215" i="8" a="1"/>
  <c r="F1215" i="8" s="1"/>
  <c r="G1221" i="8"/>
  <c r="F1222" i="8" a="1"/>
  <c r="F1222" i="8" s="1"/>
  <c r="G1222" i="8"/>
  <c r="F1232" i="8" a="1"/>
  <c r="F1232" i="8" s="1"/>
  <c r="G1232" i="8"/>
  <c r="F1240" i="8" a="1"/>
  <c r="F1240" i="8" s="1"/>
  <c r="G1240" i="8"/>
  <c r="F1248" i="8" a="1"/>
  <c r="F1248" i="8" s="1"/>
  <c r="G1248" i="8"/>
  <c r="F1256" i="8" a="1"/>
  <c r="F1256" i="8" s="1"/>
  <c r="G1256" i="8"/>
  <c r="G1100" i="8"/>
  <c r="G1102" i="8"/>
  <c r="G1104" i="8"/>
  <c r="G1106" i="8"/>
  <c r="G1108" i="8"/>
  <c r="G1110" i="8"/>
  <c r="G1112" i="8"/>
  <c r="G1114" i="8"/>
  <c r="G1116" i="8"/>
  <c r="G1118" i="8"/>
  <c r="G1120" i="8"/>
  <c r="G1122" i="8"/>
  <c r="G1124" i="8"/>
  <c r="F1130" i="8" a="1"/>
  <c r="F1130" i="8" s="1"/>
  <c r="U1136" i="8"/>
  <c r="G1137" i="8"/>
  <c r="F1146" i="8" a="1"/>
  <c r="F1146" i="8" s="1"/>
  <c r="U1152" i="8"/>
  <c r="G1153" i="8"/>
  <c r="F1162" i="8" a="1"/>
  <c r="F1162" i="8" s="1"/>
  <c r="U1168" i="8"/>
  <c r="G1169" i="8"/>
  <c r="F1178" i="8" a="1"/>
  <c r="F1178" i="8" s="1"/>
  <c r="U1184" i="8"/>
  <c r="G1185" i="8"/>
  <c r="F1194" i="8" a="1"/>
  <c r="F1194" i="8" s="1"/>
  <c r="U1200" i="8"/>
  <c r="G1201" i="8"/>
  <c r="F1210" i="8" a="1"/>
  <c r="F1210" i="8" s="1"/>
  <c r="U1216" i="8"/>
  <c r="G1217" i="8"/>
  <c r="U1221" i="8"/>
  <c r="G1227" i="8"/>
  <c r="U1229" i="8"/>
  <c r="G1235" i="8"/>
  <c r="U1237" i="8"/>
  <c r="G1243" i="8"/>
  <c r="U1245" i="8"/>
  <c r="G1251" i="8"/>
  <c r="U1253" i="8"/>
  <c r="G1259" i="8"/>
  <c r="U1261" i="8"/>
  <c r="U1269" i="8"/>
  <c r="G1317" i="8"/>
  <c r="F1317" i="8" a="1"/>
  <c r="F1317" i="8" s="1"/>
  <c r="U1219" i="8"/>
  <c r="G1225" i="8"/>
  <c r="U1227" i="8"/>
  <c r="G1230" i="8"/>
  <c r="G1233" i="8"/>
  <c r="U1235" i="8"/>
  <c r="G1238" i="8"/>
  <c r="G1241" i="8"/>
  <c r="U1243" i="8"/>
  <c r="G1246" i="8"/>
  <c r="G1249" i="8"/>
  <c r="U1251" i="8"/>
  <c r="G1254" i="8"/>
  <c r="G1257" i="8"/>
  <c r="U1259" i="8"/>
  <c r="G1262" i="8"/>
  <c r="G1265" i="8"/>
  <c r="U1267" i="8"/>
  <c r="G1270" i="8"/>
  <c r="G1273" i="8"/>
  <c r="F1277" i="8" a="1"/>
  <c r="F1277" i="8" s="1"/>
  <c r="G1277" i="8"/>
  <c r="G1329" i="8"/>
  <c r="F1329" i="8" a="1"/>
  <c r="F1329" i="8" s="1"/>
  <c r="G1268" i="8"/>
  <c r="F1295" i="8" a="1"/>
  <c r="F1295" i="8" s="1"/>
  <c r="G1295" i="8"/>
  <c r="G1304" i="8"/>
  <c r="F1304" i="8" a="1"/>
  <c r="F1304" i="8" s="1"/>
  <c r="F1315" i="8" a="1"/>
  <c r="F1315" i="8" s="1"/>
  <c r="G1315" i="8"/>
  <c r="U1231" i="8"/>
  <c r="U1239" i="8"/>
  <c r="U1247" i="8"/>
  <c r="U1255" i="8"/>
  <c r="U1263" i="8"/>
  <c r="F1275" i="8" a="1"/>
  <c r="F1275" i="8" s="1"/>
  <c r="G1275" i="8"/>
  <c r="G1280" i="8"/>
  <c r="F1280" i="8" a="1"/>
  <c r="F1280" i="8" s="1"/>
  <c r="F1289" i="8" a="1"/>
  <c r="F1289" i="8" s="1"/>
  <c r="G1289" i="8"/>
  <c r="F1319" i="8" a="1"/>
  <c r="F1319" i="8" s="1"/>
  <c r="G1319" i="8"/>
  <c r="G1324" i="8"/>
  <c r="F1324" i="8" a="1"/>
  <c r="F1324" i="8" s="1"/>
  <c r="G1356" i="8"/>
  <c r="F1356" i="8" a="1"/>
  <c r="F1356" i="8" s="1"/>
  <c r="U1220" i="8"/>
  <c r="U1222" i="8"/>
  <c r="U1224" i="8"/>
  <c r="U1226" i="8"/>
  <c r="U1228" i="8"/>
  <c r="U1230" i="8"/>
  <c r="U1232" i="8"/>
  <c r="U1234" i="8"/>
  <c r="U1236" i="8"/>
  <c r="U1238" i="8"/>
  <c r="U1240" i="8"/>
  <c r="U1242" i="8"/>
  <c r="U1244" i="8"/>
  <c r="U1246" i="8"/>
  <c r="U1248" i="8"/>
  <c r="U1250" i="8"/>
  <c r="U1252" i="8"/>
  <c r="U1254" i="8"/>
  <c r="U1256" i="8"/>
  <c r="U1258" i="8"/>
  <c r="U1260" i="8"/>
  <c r="U1262" i="8"/>
  <c r="U1264" i="8"/>
  <c r="U1266" i="8"/>
  <c r="U1268" i="8"/>
  <c r="U1270" i="8"/>
  <c r="U1272" i="8"/>
  <c r="U1274" i="8"/>
  <c r="U1276" i="8"/>
  <c r="U1279" i="8"/>
  <c r="U1294" i="8"/>
  <c r="G1296" i="8"/>
  <c r="F1296" i="8" a="1"/>
  <c r="F1296" i="8" s="1"/>
  <c r="U1314" i="8"/>
  <c r="F1335" i="8" a="1"/>
  <c r="F1335" i="8" s="1"/>
  <c r="G1335" i="8"/>
  <c r="F1281" i="8" a="1"/>
  <c r="F1281" i="8" s="1"/>
  <c r="F1287" i="8" a="1"/>
  <c r="F1287" i="8" s="1"/>
  <c r="G1287" i="8"/>
  <c r="G1305" i="8"/>
  <c r="U1310" i="8"/>
  <c r="G1311" i="8"/>
  <c r="G1312" i="8"/>
  <c r="F1312" i="8" a="1"/>
  <c r="F1312" i="8" s="1"/>
  <c r="F1320" i="8" a="1"/>
  <c r="F1320" i="8" s="1"/>
  <c r="U1330" i="8"/>
  <c r="G1331" i="8"/>
  <c r="F1333" i="8" a="1"/>
  <c r="F1333" i="8" s="1"/>
  <c r="U1343" i="8"/>
  <c r="F1347" i="8" a="1"/>
  <c r="F1347" i="8" s="1"/>
  <c r="G1347" i="8"/>
  <c r="F1303" i="8" a="1"/>
  <c r="F1303" i="8" s="1"/>
  <c r="G1303" i="8"/>
  <c r="G1328" i="8"/>
  <c r="F1328" i="8" a="1"/>
  <c r="F1328" i="8" s="1"/>
  <c r="G1337" i="8"/>
  <c r="F1337" i="8" a="1"/>
  <c r="F1337" i="8" s="1"/>
  <c r="G1340" i="8"/>
  <c r="F1340" i="8" a="1"/>
  <c r="F1340" i="8" s="1"/>
  <c r="G1349" i="8"/>
  <c r="F1349" i="8" a="1"/>
  <c r="F1349" i="8" s="1"/>
  <c r="F1363" i="8" a="1"/>
  <c r="F1363" i="8" s="1"/>
  <c r="G1363" i="8"/>
  <c r="G1365" i="8"/>
  <c r="F1365" i="8" a="1"/>
  <c r="F1365" i="8" s="1"/>
  <c r="F1380" i="8" a="1"/>
  <c r="F1380" i="8" s="1"/>
  <c r="G1380" i="8"/>
  <c r="G1394" i="8"/>
  <c r="F1394" i="8" a="1"/>
  <c r="F1394" i="8" s="1"/>
  <c r="G1410" i="8"/>
  <c r="F1410" i="8" a="1"/>
  <c r="F1410" i="8" s="1"/>
  <c r="G1430" i="8"/>
  <c r="F1430" i="8" a="1"/>
  <c r="F1430" i="8" s="1"/>
  <c r="U1346" i="8"/>
  <c r="U1362" i="8"/>
  <c r="U1372" i="8"/>
  <c r="F1374" i="8" a="1"/>
  <c r="F1374" i="8" s="1"/>
  <c r="G1374" i="8"/>
  <c r="G1382" i="8"/>
  <c r="F1382" i="8" a="1"/>
  <c r="F1382" i="8" s="1"/>
  <c r="G1398" i="8"/>
  <c r="F1398" i="8" a="1"/>
  <c r="F1398" i="8" s="1"/>
  <c r="G1414" i="8"/>
  <c r="F1414" i="8" a="1"/>
  <c r="F1414" i="8" s="1"/>
  <c r="G1439" i="8"/>
  <c r="F1439" i="8" a="1"/>
  <c r="F1439" i="8" s="1"/>
  <c r="U1286" i="8"/>
  <c r="U1302" i="8"/>
  <c r="U1318" i="8"/>
  <c r="U1334" i="8"/>
  <c r="F1344" i="8" a="1"/>
  <c r="F1344" i="8" s="1"/>
  <c r="U1350" i="8"/>
  <c r="G1351" i="8"/>
  <c r="F1353" i="8" a="1"/>
  <c r="F1353" i="8" s="1"/>
  <c r="F1360" i="8" a="1"/>
  <c r="F1360" i="8" s="1"/>
  <c r="U1366" i="8"/>
  <c r="G1367" i="8"/>
  <c r="F1369" i="8" a="1"/>
  <c r="F1369" i="8" s="1"/>
  <c r="F1376" i="8" a="1"/>
  <c r="F1376" i="8" s="1"/>
  <c r="G1376" i="8"/>
  <c r="G1386" i="8"/>
  <c r="F1386" i="8" a="1"/>
  <c r="F1386" i="8" s="1"/>
  <c r="G1402" i="8"/>
  <c r="F1402" i="8" a="1"/>
  <c r="F1402" i="8" s="1"/>
  <c r="G1418" i="8"/>
  <c r="F1418" i="8" a="1"/>
  <c r="F1418" i="8" s="1"/>
  <c r="G1455" i="8"/>
  <c r="F1455" i="8" a="1"/>
  <c r="F1455" i="8" s="1"/>
  <c r="F1364" i="8" a="1"/>
  <c r="F1364" i="8" s="1"/>
  <c r="F1378" i="8" a="1"/>
  <c r="F1378" i="8" s="1"/>
  <c r="G1378" i="8"/>
  <c r="G1390" i="8"/>
  <c r="F1390" i="8" a="1"/>
  <c r="F1390" i="8" s="1"/>
  <c r="G1406" i="8"/>
  <c r="F1406" i="8" a="1"/>
  <c r="F1406" i="8" s="1"/>
  <c r="G1422" i="8"/>
  <c r="F1422" i="8" a="1"/>
  <c r="F1422" i="8" s="1"/>
  <c r="U1373" i="8"/>
  <c r="U1377" i="8"/>
  <c r="U1381" i="8"/>
  <c r="G1451" i="8"/>
  <c r="F1451" i="8" a="1"/>
  <c r="F1451" i="8" s="1"/>
  <c r="G1426" i="8"/>
  <c r="F1426" i="8" a="1"/>
  <c r="F1426" i="8" s="1"/>
  <c r="G1434" i="8"/>
  <c r="F1434" i="8" a="1"/>
  <c r="F1434" i="8" s="1"/>
  <c r="G1447" i="8"/>
  <c r="F1447" i="8" a="1"/>
  <c r="F1447" i="8" s="1"/>
  <c r="G1463" i="8"/>
  <c r="F1463" i="8" a="1"/>
  <c r="F1463" i="8" s="1"/>
  <c r="U1375" i="8"/>
  <c r="U1379" i="8"/>
  <c r="G1443" i="8"/>
  <c r="F1443" i="8" a="1"/>
  <c r="F1443" i="8" s="1"/>
  <c r="G1459" i="8"/>
  <c r="F1459" i="8" a="1"/>
  <c r="F1459" i="8" s="1"/>
  <c r="F1438" i="8" a="1"/>
  <c r="F1438" i="8" s="1"/>
  <c r="F1442" i="8" a="1"/>
  <c r="F1442" i="8" s="1"/>
  <c r="F1446" i="8" a="1"/>
  <c r="F1446" i="8" s="1"/>
  <c r="F1450" i="8" a="1"/>
  <c r="F1450" i="8" s="1"/>
  <c r="F1454" i="8" a="1"/>
  <c r="F1454" i="8" s="1"/>
  <c r="F1458" i="8" a="1"/>
  <c r="F1458" i="8" s="1"/>
  <c r="F1462" i="8" a="1"/>
  <c r="F1462" i="8" s="1"/>
  <c r="F1466" i="8" a="1"/>
  <c r="F1466" i="8" s="1"/>
  <c r="F1385" i="8" a="1"/>
  <c r="F1385" i="8" s="1"/>
  <c r="F1389" i="8" a="1"/>
  <c r="F1389" i="8" s="1"/>
  <c r="F1393" i="8" a="1"/>
  <c r="F1393" i="8" s="1"/>
  <c r="F1397" i="8" a="1"/>
  <c r="F1397" i="8" s="1"/>
  <c r="F1401" i="8" a="1"/>
  <c r="F1401" i="8" s="1"/>
  <c r="F1405" i="8" a="1"/>
  <c r="F1405" i="8" s="1"/>
  <c r="F1409" i="8" a="1"/>
  <c r="F1409" i="8" s="1"/>
  <c r="F1413" i="8" a="1"/>
  <c r="F1413" i="8" s="1"/>
  <c r="F1417" i="8" a="1"/>
  <c r="F1417" i="8" s="1"/>
  <c r="F1421" i="8" a="1"/>
  <c r="F1421" i="8" s="1"/>
  <c r="F1425" i="8" a="1"/>
  <c r="F1425" i="8" s="1"/>
  <c r="F1429" i="8" a="1"/>
  <c r="F1429" i="8" s="1"/>
  <c r="F1433" i="8" a="1"/>
  <c r="F1433" i="8" s="1"/>
  <c r="F1437" i="8" a="1"/>
  <c r="F1437" i="8" s="1"/>
  <c r="F1441" i="8" a="1"/>
  <c r="F1441" i="8" s="1"/>
  <c r="F1445" i="8" a="1"/>
  <c r="F1445" i="8" s="1"/>
  <c r="F1449" i="8" a="1"/>
  <c r="F1449" i="8" s="1"/>
  <c r="F1453" i="8" a="1"/>
  <c r="F1453" i="8" s="1"/>
  <c r="F1457" i="8" a="1"/>
  <c r="F1457" i="8" s="1"/>
  <c r="F1461" i="8" a="1"/>
  <c r="F1461" i="8" s="1"/>
  <c r="F1465" i="8" a="1"/>
  <c r="F1465" i="8" s="1"/>
  <c r="G1454" i="2" a="1"/>
  <c r="G1454" i="2" s="1"/>
  <c r="V1464" i="2"/>
  <c r="V1448" i="2"/>
  <c r="V1432" i="2"/>
  <c r="V1416" i="2"/>
  <c r="V1400" i="2"/>
  <c r="V1384" i="2"/>
  <c r="V1368" i="2"/>
  <c r="V1352" i="2"/>
  <c r="V1336" i="2"/>
  <c r="V1320" i="2"/>
  <c r="V1304" i="2"/>
  <c r="V1288" i="2"/>
  <c r="V1272" i="2"/>
  <c r="V1465" i="2"/>
  <c r="V1461" i="2"/>
  <c r="V1457" i="2"/>
  <c r="V1453" i="2"/>
  <c r="V1449" i="2"/>
  <c r="V1445" i="2"/>
  <c r="V1441" i="2"/>
  <c r="V1437" i="2"/>
  <c r="V1433" i="2"/>
  <c r="V1429" i="2"/>
  <c r="V1425" i="2"/>
  <c r="V1421" i="2"/>
  <c r="V1417" i="2"/>
  <c r="V1413" i="2"/>
  <c r="V1460" i="2"/>
  <c r="V1456" i="2"/>
  <c r="V1452" i="2"/>
  <c r="V1444" i="2"/>
  <c r="V1440" i="2"/>
  <c r="V1436" i="2"/>
  <c r="V1428" i="2"/>
  <c r="V1424" i="2"/>
  <c r="V1420" i="2"/>
  <c r="V1412" i="2"/>
  <c r="V1408" i="2"/>
  <c r="V1404" i="2"/>
  <c r="V1396" i="2"/>
  <c r="V1392" i="2"/>
  <c r="V1388" i="2"/>
  <c r="V1380" i="2"/>
  <c r="V1376" i="2"/>
  <c r="V1372" i="2"/>
  <c r="V1364" i="2"/>
  <c r="V1360" i="2"/>
  <c r="V1356" i="2"/>
  <c r="V1348" i="2"/>
  <c r="V1344" i="2"/>
  <c r="V1340" i="2"/>
  <c r="V1332" i="2"/>
  <c r="V1328" i="2"/>
  <c r="V1324" i="2"/>
  <c r="V1316" i="2"/>
  <c r="V1312" i="2"/>
  <c r="V1308" i="2"/>
  <c r="V1300" i="2"/>
  <c r="V1296" i="2"/>
  <c r="V1292" i="2"/>
  <c r="V1284" i="2"/>
  <c r="V1280" i="2"/>
  <c r="V1276" i="2"/>
  <c r="V1268" i="2"/>
  <c r="V1264" i="2"/>
  <c r="V1463" i="2"/>
  <c r="V1459" i="2"/>
  <c r="V1455" i="2"/>
  <c r="V1451" i="2"/>
  <c r="V1447" i="2"/>
  <c r="V1443" i="2"/>
  <c r="V1439" i="2"/>
  <c r="V1435" i="2"/>
  <c r="V1431" i="2"/>
  <c r="V1427" i="2"/>
  <c r="V1423" i="2"/>
  <c r="V1419" i="2"/>
  <c r="V1415" i="2"/>
  <c r="V1411" i="2"/>
  <c r="V1407" i="2"/>
  <c r="V1403" i="2"/>
  <c r="V1399" i="2"/>
  <c r="V1395" i="2"/>
  <c r="V1391" i="2"/>
  <c r="V1387" i="2"/>
  <c r="V1383" i="2"/>
  <c r="V1379" i="2"/>
  <c r="V1375" i="2"/>
  <c r="V1371" i="2"/>
  <c r="V1367" i="2"/>
  <c r="V1363" i="2"/>
  <c r="V1359" i="2"/>
  <c r="V1355" i="2"/>
  <c r="V1351" i="2"/>
  <c r="V1347" i="2"/>
  <c r="V1343" i="2"/>
  <c r="V1339" i="2"/>
  <c r="V1335" i="2"/>
  <c r="V1331" i="2"/>
  <c r="V1327" i="2"/>
  <c r="V1323" i="2"/>
  <c r="V1319" i="2"/>
  <c r="V1315" i="2"/>
  <c r="V1311" i="2"/>
  <c r="V1307" i="2"/>
  <c r="V1303" i="2"/>
  <c r="V1299" i="2"/>
  <c r="V1295" i="2"/>
  <c r="V1291" i="2"/>
  <c r="V1287" i="2"/>
  <c r="V1283" i="2"/>
  <c r="V1466" i="2"/>
  <c r="V1462" i="2"/>
  <c r="V1458" i="2"/>
  <c r="V1454" i="2"/>
  <c r="V1450" i="2"/>
  <c r="V1446" i="2"/>
  <c r="V1442" i="2"/>
  <c r="V1438" i="2"/>
  <c r="V1434" i="2"/>
  <c r="V1430" i="2"/>
  <c r="V1426" i="2"/>
  <c r="V1422" i="2"/>
  <c r="V1418" i="2"/>
  <c r="V1414" i="2"/>
  <c r="V1410" i="2"/>
  <c r="V1406" i="2"/>
  <c r="V1402" i="2"/>
  <c r="V1398" i="2"/>
  <c r="V1394" i="2"/>
  <c r="V1390" i="2"/>
  <c r="V1386" i="2"/>
  <c r="V1382" i="2"/>
  <c r="V1378" i="2"/>
  <c r="V1374" i="2"/>
  <c r="V1370" i="2"/>
  <c r="V1366" i="2"/>
  <c r="V1362" i="2"/>
  <c r="V1358" i="2"/>
  <c r="V1354" i="2"/>
  <c r="V1350" i="2"/>
  <c r="V1346" i="2"/>
  <c r="V1342" i="2"/>
  <c r="V1338" i="2"/>
  <c r="V1334" i="2"/>
  <c r="V1330" i="2"/>
  <c r="V1326" i="2"/>
  <c r="V1322" i="2"/>
  <c r="V1318" i="2"/>
  <c r="V1314" i="2"/>
  <c r="V1310" i="2"/>
  <c r="V1306" i="2"/>
  <c r="V1302" i="2"/>
  <c r="V1298" i="2"/>
  <c r="V1294" i="2"/>
  <c r="V1290" i="2"/>
  <c r="V1286" i="2"/>
  <c r="V1282" i="2"/>
  <c r="V1278" i="2"/>
  <c r="V1274" i="2"/>
  <c r="V1270" i="2"/>
  <c r="V1266" i="2"/>
  <c r="V1262" i="2"/>
  <c r="V1409" i="2"/>
  <c r="V1405" i="2"/>
  <c r="V1401" i="2"/>
  <c r="V1397" i="2"/>
  <c r="V1393" i="2"/>
  <c r="V1389" i="2"/>
  <c r="V1385" i="2"/>
  <c r="V1381" i="2"/>
  <c r="V1377" i="2"/>
  <c r="V1373" i="2"/>
  <c r="V1369" i="2"/>
  <c r="V1365" i="2"/>
  <c r="V1361" i="2"/>
  <c r="V1357" i="2"/>
  <c r="V1353" i="2"/>
  <c r="V1349" i="2"/>
  <c r="V1345" i="2"/>
  <c r="V1341" i="2"/>
  <c r="V1337" i="2"/>
  <c r="V1333" i="2"/>
  <c r="V1329" i="2"/>
  <c r="V1325" i="2"/>
  <c r="V1321" i="2"/>
  <c r="V1317" i="2"/>
  <c r="V1313" i="2"/>
  <c r="V1309" i="2"/>
  <c r="V1305" i="2"/>
  <c r="V1301" i="2"/>
  <c r="V1297" i="2"/>
  <c r="V1293" i="2"/>
  <c r="V1289" i="2"/>
  <c r="V1285" i="2"/>
  <c r="V1281" i="2"/>
  <c r="V1277" i="2"/>
  <c r="V1273" i="2"/>
  <c r="V1269" i="2"/>
  <c r="V1265" i="2"/>
  <c r="V1261" i="2"/>
  <c r="V1279" i="2"/>
  <c r="V1275" i="2"/>
  <c r="V1271" i="2"/>
  <c r="V1267" i="2"/>
  <c r="V1263" i="2"/>
  <c r="G1391" i="2" a="1"/>
  <c r="G1391" i="2" s="1"/>
  <c r="H1352" i="2"/>
  <c r="H1336" i="2"/>
  <c r="H1278" i="2"/>
  <c r="H1279" i="2"/>
  <c r="H1320" i="2"/>
  <c r="H1326" i="2"/>
  <c r="H1331" i="2"/>
  <c r="G1429" i="2" a="1"/>
  <c r="G1429" i="2" s="1"/>
  <c r="G1433" i="2" a="1"/>
  <c r="G1433" i="2" s="1"/>
  <c r="H1344" i="2"/>
  <c r="H1388" i="2"/>
  <c r="G1389" i="2" a="1"/>
  <c r="G1389" i="2" s="1"/>
  <c r="H1281" i="2"/>
  <c r="H1282" i="2"/>
  <c r="H1345" i="2"/>
  <c r="H1347" i="2"/>
  <c r="H1348" i="2"/>
  <c r="H1386" i="2"/>
  <c r="G1437" i="2" a="1"/>
  <c r="G1437" i="2" s="1"/>
  <c r="G1423" i="2" a="1"/>
  <c r="G1423" i="2" s="1"/>
  <c r="G1424" i="2" a="1"/>
  <c r="G1424" i="2" s="1"/>
  <c r="G1425" i="2" a="1"/>
  <c r="G1425" i="2" s="1"/>
  <c r="G1441" i="2" a="1"/>
  <c r="G1441" i="2" s="1"/>
  <c r="H1310" i="2"/>
  <c r="H1290" i="2"/>
  <c r="H1302" i="2"/>
  <c r="H1312" i="2"/>
  <c r="H1315" i="2"/>
  <c r="H1316" i="2"/>
  <c r="H1323" i="2"/>
  <c r="H1324" i="2"/>
  <c r="H1342" i="2"/>
  <c r="H1262" i="2"/>
  <c r="H1267" i="2"/>
  <c r="H1313" i="2"/>
  <c r="H1372" i="2"/>
  <c r="G1373" i="2" a="1"/>
  <c r="G1373" i="2" s="1"/>
  <c r="G1375" i="2" a="1"/>
  <c r="G1375" i="2" s="1"/>
  <c r="H1404" i="2"/>
  <c r="G1405" i="2" a="1"/>
  <c r="G1405" i="2" s="1"/>
  <c r="G1407" i="2" a="1"/>
  <c r="G1407" i="2" s="1"/>
  <c r="G1431" i="2" a="1"/>
  <c r="G1431" i="2" s="1"/>
  <c r="G1439" i="2" a="1"/>
  <c r="G1439" i="2" s="1"/>
  <c r="G1447" i="2" a="1"/>
  <c r="G1447" i="2" s="1"/>
  <c r="G1462" i="2" a="1"/>
  <c r="G1462" i="2" s="1"/>
  <c r="H1263" i="2"/>
  <c r="H1265" i="2"/>
  <c r="H1286" i="2"/>
  <c r="H1287" i="2"/>
  <c r="H1294" i="2"/>
  <c r="H1295" i="2"/>
  <c r="H1297" i="2"/>
  <c r="H1298" i="2"/>
  <c r="H1299" i="2"/>
  <c r="H1328" i="2"/>
  <c r="G1351" i="2" a="1"/>
  <c r="G1351" i="2" s="1"/>
  <c r="H1370" i="2"/>
  <c r="H1402" i="2"/>
  <c r="G1445" i="2" a="1"/>
  <c r="G1445" i="2" s="1"/>
  <c r="H1329" i="2"/>
  <c r="G1419" i="2" a="1"/>
  <c r="G1419" i="2" s="1"/>
  <c r="G1427" i="2" a="1"/>
  <c r="G1427" i="2" s="1"/>
  <c r="G1435" i="2" a="1"/>
  <c r="G1435" i="2" s="1"/>
  <c r="G1443" i="2" a="1"/>
  <c r="G1443" i="2" s="1"/>
  <c r="G1450" i="2" a="1"/>
  <c r="G1450" i="2" s="1"/>
  <c r="G1451" i="2" a="1"/>
  <c r="G1451" i="2" s="1"/>
  <c r="H1270" i="2"/>
  <c r="H1271" i="2"/>
  <c r="H1273" i="2"/>
  <c r="H1274" i="2"/>
  <c r="H1275" i="2"/>
  <c r="H1304" i="2"/>
  <c r="H1307" i="2"/>
  <c r="H1318" i="2"/>
  <c r="H1321" i="2"/>
  <c r="H1334" i="2"/>
  <c r="H1337" i="2"/>
  <c r="H1339" i="2"/>
  <c r="H1340" i="2"/>
  <c r="G1359" i="2" a="1"/>
  <c r="G1359" i="2" s="1"/>
  <c r="H1364" i="2"/>
  <c r="G1365" i="2" a="1"/>
  <c r="G1365" i="2" s="1"/>
  <c r="G1367" i="2" a="1"/>
  <c r="G1367" i="2" s="1"/>
  <c r="H1380" i="2"/>
  <c r="G1381" i="2" a="1"/>
  <c r="G1381" i="2" s="1"/>
  <c r="G1383" i="2" a="1"/>
  <c r="G1383" i="2" s="1"/>
  <c r="H1396" i="2"/>
  <c r="G1397" i="2" a="1"/>
  <c r="G1397" i="2" s="1"/>
  <c r="G1399" i="2" a="1"/>
  <c r="G1399" i="2" s="1"/>
  <c r="H1412" i="2"/>
  <c r="G1413" i="2" a="1"/>
  <c r="G1413" i="2" s="1"/>
  <c r="G1415" i="2" a="1"/>
  <c r="G1415" i="2" s="1"/>
  <c r="G1455" i="2" a="1"/>
  <c r="G1455" i="2" s="1"/>
  <c r="G1466" i="2" a="1"/>
  <c r="G1466" i="2" s="1"/>
  <c r="H1289" i="2"/>
  <c r="H1305" i="2"/>
  <c r="H1354" i="2"/>
  <c r="G1355" i="2" a="1"/>
  <c r="G1355" i="2" s="1"/>
  <c r="H1356" i="2"/>
  <c r="G1357" i="2" a="1"/>
  <c r="G1357" i="2" s="1"/>
  <c r="H1360" i="2"/>
  <c r="H1361" i="2"/>
  <c r="H1362" i="2"/>
  <c r="H1378" i="2"/>
  <c r="H1394" i="2"/>
  <c r="H1410" i="2"/>
  <c r="G1458" i="2" a="1"/>
  <c r="G1458" i="2" s="1"/>
  <c r="G1269" i="2" a="1"/>
  <c r="G1269" i="2" s="1"/>
  <c r="H1269" i="2"/>
  <c r="G1272" i="2" a="1"/>
  <c r="G1272" i="2" s="1"/>
  <c r="H1272" i="2"/>
  <c r="G1261" i="2" a="1"/>
  <c r="G1261" i="2" s="1"/>
  <c r="H1261" i="2"/>
  <c r="G1264" i="2" a="1"/>
  <c r="G1264" i="2" s="1"/>
  <c r="H1264" i="2"/>
  <c r="H1268" i="2"/>
  <c r="H1266" i="2"/>
  <c r="G1276" i="2" a="1"/>
  <c r="G1276" i="2" s="1"/>
  <c r="H1276" i="2"/>
  <c r="G1280" i="2" a="1"/>
  <c r="G1280" i="2" s="1"/>
  <c r="H1280" i="2"/>
  <c r="G1283" i="2" a="1"/>
  <c r="G1283" i="2" s="1"/>
  <c r="H1283" i="2"/>
  <c r="G1288" i="2" a="1"/>
  <c r="G1288" i="2" s="1"/>
  <c r="H1288" i="2"/>
  <c r="G1291" i="2" a="1"/>
  <c r="G1291" i="2" s="1"/>
  <c r="H1291" i="2"/>
  <c r="G1296" i="2" a="1"/>
  <c r="G1296" i="2" s="1"/>
  <c r="H1296" i="2"/>
  <c r="H1303" i="2"/>
  <c r="H1306" i="2"/>
  <c r="H1311" i="2"/>
  <c r="H1314" i="2"/>
  <c r="H1319" i="2"/>
  <c r="H1322" i="2"/>
  <c r="H1327" i="2"/>
  <c r="H1330" i="2"/>
  <c r="H1335" i="2"/>
  <c r="H1338" i="2"/>
  <c r="H1343" i="2"/>
  <c r="H1346" i="2"/>
  <c r="H1353" i="2"/>
  <c r="G1358" i="2" a="1"/>
  <c r="G1358" i="2" s="1"/>
  <c r="H1358" i="2"/>
  <c r="G1363" i="2" a="1"/>
  <c r="G1363" i="2" s="1"/>
  <c r="H1368" i="2"/>
  <c r="G1371" i="2" a="1"/>
  <c r="G1371" i="2" s="1"/>
  <c r="H1376" i="2"/>
  <c r="G1379" i="2" a="1"/>
  <c r="G1379" i="2" s="1"/>
  <c r="H1384" i="2"/>
  <c r="G1387" i="2" a="1"/>
  <c r="G1387" i="2" s="1"/>
  <c r="H1392" i="2"/>
  <c r="G1395" i="2" a="1"/>
  <c r="G1395" i="2" s="1"/>
  <c r="H1400" i="2"/>
  <c r="G1403" i="2" a="1"/>
  <c r="G1403" i="2" s="1"/>
  <c r="H1408" i="2"/>
  <c r="G1411" i="2" a="1"/>
  <c r="G1411" i="2" s="1"/>
  <c r="H1416" i="2"/>
  <c r="G1420" i="2" a="1"/>
  <c r="G1420" i="2" s="1"/>
  <c r="G1421" i="2" a="1"/>
  <c r="G1421" i="2" s="1"/>
  <c r="H1277" i="2"/>
  <c r="H1285" i="2"/>
  <c r="H1293" i="2"/>
  <c r="H1301" i="2"/>
  <c r="H1309" i="2"/>
  <c r="H1317" i="2"/>
  <c r="H1325" i="2"/>
  <c r="H1333" i="2"/>
  <c r="H1341" i="2"/>
  <c r="H1349" i="2"/>
  <c r="G1350" i="2" a="1"/>
  <c r="G1350" i="2" s="1"/>
  <c r="H1350" i="2"/>
  <c r="H1430" i="2"/>
  <c r="G1430" i="2" a="1"/>
  <c r="G1430" i="2" s="1"/>
  <c r="H1452" i="2"/>
  <c r="G1452" i="2" a="1"/>
  <c r="G1452" i="2" s="1"/>
  <c r="H1460" i="2"/>
  <c r="G1460" i="2" a="1"/>
  <c r="G1460" i="2" s="1"/>
  <c r="G1366" i="2" a="1"/>
  <c r="G1366" i="2" s="1"/>
  <c r="H1366" i="2"/>
  <c r="G1374" i="2" a="1"/>
  <c r="G1374" i="2" s="1"/>
  <c r="H1374" i="2"/>
  <c r="G1382" i="2" a="1"/>
  <c r="G1382" i="2" s="1"/>
  <c r="H1382" i="2"/>
  <c r="G1390" i="2" a="1"/>
  <c r="G1390" i="2" s="1"/>
  <c r="H1390" i="2"/>
  <c r="G1398" i="2" a="1"/>
  <c r="G1398" i="2" s="1"/>
  <c r="H1398" i="2"/>
  <c r="G1406" i="2" a="1"/>
  <c r="G1406" i="2" s="1"/>
  <c r="H1406" i="2"/>
  <c r="G1414" i="2" a="1"/>
  <c r="G1414" i="2" s="1"/>
  <c r="H1414" i="2"/>
  <c r="G1459" i="2" a="1"/>
  <c r="G1459" i="2" s="1"/>
  <c r="H1284" i="2"/>
  <c r="H1292" i="2"/>
  <c r="H1300" i="2"/>
  <c r="H1308" i="2"/>
  <c r="H1332" i="2"/>
  <c r="H1369" i="2"/>
  <c r="G1369" i="2" a="1"/>
  <c r="G1369" i="2" s="1"/>
  <c r="H1377" i="2"/>
  <c r="G1377" i="2" a="1"/>
  <c r="G1377" i="2" s="1"/>
  <c r="H1385" i="2"/>
  <c r="G1385" i="2" a="1"/>
  <c r="G1385" i="2" s="1"/>
  <c r="H1393" i="2"/>
  <c r="G1393" i="2" a="1"/>
  <c r="G1393" i="2" s="1"/>
  <c r="H1401" i="2"/>
  <c r="G1401" i="2" a="1"/>
  <c r="G1401" i="2" s="1"/>
  <c r="H1409" i="2"/>
  <c r="G1409" i="2" a="1"/>
  <c r="G1409" i="2" s="1"/>
  <c r="H1417" i="2"/>
  <c r="G1417" i="2" a="1"/>
  <c r="G1417" i="2" s="1"/>
  <c r="H1422" i="2"/>
  <c r="G1422" i="2" a="1"/>
  <c r="G1422" i="2" s="1"/>
  <c r="H1440" i="2"/>
  <c r="G1440" i="2" a="1"/>
  <c r="G1440" i="2" s="1"/>
  <c r="H1442" i="2"/>
  <c r="G1442" i="2" a="1"/>
  <c r="G1442" i="2" s="1"/>
  <c r="H1432" i="2"/>
  <c r="G1432" i="2" a="1"/>
  <c r="G1432" i="2" s="1"/>
  <c r="H1434" i="2"/>
  <c r="G1434" i="2" a="1"/>
  <c r="G1434" i="2" s="1"/>
  <c r="H1448" i="2"/>
  <c r="G1448" i="2" a="1"/>
  <c r="G1448" i="2" s="1"/>
  <c r="H1456" i="2"/>
  <c r="G1456" i="2" a="1"/>
  <c r="G1456" i="2" s="1"/>
  <c r="H1464" i="2"/>
  <c r="G1464" i="2" a="1"/>
  <c r="G1464" i="2" s="1"/>
  <c r="H1418" i="2"/>
  <c r="G1418" i="2" a="1"/>
  <c r="G1418" i="2" s="1"/>
  <c r="H1426" i="2"/>
  <c r="G1426" i="2" a="1"/>
  <c r="G1426" i="2" s="1"/>
  <c r="G1463" i="2" a="1"/>
  <c r="G1463" i="2" s="1"/>
  <c r="H1428" i="2"/>
  <c r="G1428" i="2" a="1"/>
  <c r="G1428" i="2" s="1"/>
  <c r="H1436" i="2"/>
  <c r="G1436" i="2" a="1"/>
  <c r="G1436" i="2" s="1"/>
  <c r="H1444" i="2"/>
  <c r="G1444" i="2" a="1"/>
  <c r="G1444" i="2" s="1"/>
  <c r="H1438" i="2"/>
  <c r="G1438" i="2" a="1"/>
  <c r="G1438" i="2" s="1"/>
  <c r="H1446" i="2"/>
  <c r="G1446" i="2" a="1"/>
  <c r="G1446" i="2" s="1"/>
  <c r="G1449" i="2" a="1"/>
  <c r="G1449" i="2" s="1"/>
  <c r="G1453" i="2" a="1"/>
  <c r="G1453" i="2" s="1"/>
  <c r="G1457" i="2" a="1"/>
  <c r="G1457" i="2" s="1"/>
  <c r="G1461" i="2" a="1"/>
  <c r="G1461" i="2" s="1"/>
  <c r="G1465" i="2" a="1"/>
  <c r="G1465" i="2" s="1"/>
  <c r="D816" i="1" a="1"/>
  <c r="D816" i="1" s="1"/>
  <c r="D800" i="1" a="1"/>
  <c r="D800" i="1" s="1"/>
  <c r="D776" i="1" a="1"/>
  <c r="D776" i="1" s="1"/>
  <c r="D756" i="1" a="1"/>
  <c r="D756" i="1" s="1"/>
  <c r="D724" i="1" a="1"/>
  <c r="D724" i="1" s="1"/>
  <c r="D704" i="1" a="1"/>
  <c r="D704" i="1" s="1"/>
  <c r="D672" i="1" a="1"/>
  <c r="D672" i="1" s="1"/>
  <c r="D652" i="1" a="1"/>
  <c r="D652" i="1" s="1"/>
  <c r="D640" i="1" a="1"/>
  <c r="D640" i="1" s="1"/>
  <c r="D584" i="1" a="1"/>
  <c r="D584" i="1" s="1"/>
  <c r="D568" i="1" a="1"/>
  <c r="D568" i="1" s="1"/>
  <c r="D528" i="1" a="1"/>
  <c r="D528" i="1" s="1"/>
  <c r="D688" i="1" a="1"/>
  <c r="D688" i="1" s="1"/>
  <c r="D632" i="1" a="1"/>
  <c r="D632" i="1" s="1"/>
  <c r="D576" i="1" a="1"/>
  <c r="D576" i="1" s="1"/>
  <c r="D516" i="1" a="1"/>
  <c r="D516" i="1" s="1"/>
  <c r="D1230" i="1" a="1"/>
  <c r="D1230" i="1" s="1"/>
  <c r="D1226" i="1" a="1"/>
  <c r="D1226" i="1" s="1"/>
  <c r="D1222" i="1" a="1"/>
  <c r="D1222" i="1" s="1"/>
  <c r="D1218" i="1" a="1"/>
  <c r="D1218" i="1" s="1"/>
  <c r="D1214" i="1" a="1"/>
  <c r="D1214" i="1" s="1"/>
  <c r="D1210" i="1" a="1"/>
  <c r="D1210" i="1" s="1"/>
  <c r="D1206" i="1" a="1"/>
  <c r="D1206" i="1" s="1"/>
  <c r="D1201" i="1" a="1"/>
  <c r="D1201" i="1" s="1"/>
  <c r="D1197" i="1" a="1"/>
  <c r="D1197" i="1" s="1"/>
  <c r="D1192" i="1" a="1"/>
  <c r="D1192" i="1" s="1"/>
  <c r="D1188" i="1" a="1"/>
  <c r="D1188" i="1" s="1"/>
  <c r="D1184" i="1" a="1"/>
  <c r="D1184" i="1" s="1"/>
  <c r="D1180" i="1" a="1"/>
  <c r="D1180" i="1" s="1"/>
  <c r="D1176" i="1" a="1"/>
  <c r="D1176" i="1" s="1"/>
  <c r="D1172" i="1" a="1"/>
  <c r="D1172" i="1" s="1"/>
  <c r="D1168" i="1" a="1"/>
  <c r="D1168" i="1" s="1"/>
  <c r="D1164" i="1" a="1"/>
  <c r="D1164" i="1" s="1"/>
  <c r="D1160" i="1" a="1"/>
  <c r="D1160" i="1" s="1"/>
  <c r="D1156" i="1" a="1"/>
  <c r="D1156" i="1" s="1"/>
  <c r="D1152" i="1" a="1"/>
  <c r="D1152" i="1" s="1"/>
  <c r="D1148" i="1" a="1"/>
  <c r="D1148" i="1" s="1"/>
  <c r="D1144" i="1" a="1"/>
  <c r="D1144" i="1" s="1"/>
  <c r="D1140" i="1" a="1"/>
  <c r="D1140" i="1" s="1"/>
  <c r="D1136" i="1" a="1"/>
  <c r="D1136" i="1" s="1"/>
  <c r="D1132" i="1" a="1"/>
  <c r="D1132" i="1" s="1"/>
  <c r="D1128" i="1" a="1"/>
  <c r="D1128" i="1" s="1"/>
  <c r="D1124" i="1" a="1"/>
  <c r="D1124" i="1" s="1"/>
  <c r="D1120" i="1" a="1"/>
  <c r="D1120" i="1" s="1"/>
  <c r="D1116" i="1" a="1"/>
  <c r="D1116" i="1" s="1"/>
  <c r="D1112" i="1" a="1"/>
  <c r="D1112" i="1" s="1"/>
  <c r="D1108" i="1" a="1"/>
  <c r="D1108" i="1" s="1"/>
  <c r="D1104" i="1" a="1"/>
  <c r="D1104" i="1" s="1"/>
  <c r="D1100" i="1" a="1"/>
  <c r="D1100" i="1" s="1"/>
  <c r="D1096" i="1" a="1"/>
  <c r="D1096" i="1" s="1"/>
  <c r="D1092" i="1" a="1"/>
  <c r="D1092" i="1" s="1"/>
  <c r="D1088" i="1" a="1"/>
  <c r="D1088" i="1" s="1"/>
  <c r="D1084" i="1" a="1"/>
  <c r="D1084" i="1" s="1"/>
  <c r="D1080" i="1" a="1"/>
  <c r="D1080" i="1" s="1"/>
  <c r="D1076" i="1" a="1"/>
  <c r="D1076" i="1" s="1"/>
  <c r="D1072" i="1" a="1"/>
  <c r="D1072" i="1" s="1"/>
  <c r="D1068" i="1" a="1"/>
  <c r="D1068" i="1" s="1"/>
  <c r="D1064" i="1" a="1"/>
  <c r="D1064" i="1" s="1"/>
  <c r="D1060" i="1" a="1"/>
  <c r="D1060" i="1" s="1"/>
  <c r="D1056" i="1" a="1"/>
  <c r="D1056" i="1" s="1"/>
  <c r="D1052" i="1" a="1"/>
  <c r="D1052" i="1" s="1"/>
  <c r="D1048" i="1" a="1"/>
  <c r="D1048" i="1" s="1"/>
  <c r="D1044" i="1" a="1"/>
  <c r="D1044" i="1" s="1"/>
  <c r="D1040" i="1" a="1"/>
  <c r="D1040" i="1" s="1"/>
  <c r="D1036" i="1" a="1"/>
  <c r="D1036" i="1" s="1"/>
  <c r="D1032" i="1" a="1"/>
  <c r="D1032" i="1" s="1"/>
  <c r="D1028" i="1" a="1"/>
  <c r="D1028" i="1" s="1"/>
  <c r="D1024" i="1" a="1"/>
  <c r="D1024" i="1" s="1"/>
  <c r="D1020" i="1" a="1"/>
  <c r="D1020" i="1" s="1"/>
  <c r="D1016" i="1" a="1"/>
  <c r="D1016" i="1" s="1"/>
  <c r="D1006" i="1" a="1"/>
  <c r="D1006" i="1" s="1"/>
  <c r="D1001" i="1" a="1"/>
  <c r="D1001" i="1" s="1"/>
  <c r="D997" i="1" a="1"/>
  <c r="D997" i="1" s="1"/>
  <c r="D993" i="1" a="1"/>
  <c r="D993" i="1" s="1"/>
  <c r="D989" i="1" a="1"/>
  <c r="D989" i="1" s="1"/>
  <c r="D985" i="1" a="1"/>
  <c r="D985" i="1" s="1"/>
  <c r="D981" i="1" a="1"/>
  <c r="D981" i="1" s="1"/>
  <c r="D977" i="1" a="1"/>
  <c r="D977" i="1" s="1"/>
  <c r="D966" i="1" a="1"/>
  <c r="D966" i="1" s="1"/>
  <c r="D961" i="1" a="1"/>
  <c r="D961" i="1" s="1"/>
  <c r="D949" i="1" a="1"/>
  <c r="D949" i="1" s="1"/>
  <c r="D937" i="1" a="1"/>
  <c r="D937" i="1" s="1"/>
  <c r="D932" i="1" a="1"/>
  <c r="D932" i="1" s="1"/>
  <c r="D921" i="1" a="1"/>
  <c r="D921" i="1" s="1"/>
  <c r="D916" i="1" a="1"/>
  <c r="D916" i="1" s="1"/>
  <c r="D905" i="1" a="1"/>
  <c r="D905" i="1" s="1"/>
  <c r="D900" i="1" a="1"/>
  <c r="D900" i="1" s="1"/>
  <c r="D889" i="1" a="1"/>
  <c r="D889" i="1" s="1"/>
  <c r="D884" i="1" a="1"/>
  <c r="D884" i="1" s="1"/>
  <c r="D873" i="1" a="1"/>
  <c r="D873" i="1" s="1"/>
  <c r="D868" i="1" a="1"/>
  <c r="D868" i="1" s="1"/>
  <c r="D857" i="1" a="1"/>
  <c r="D857" i="1" s="1"/>
  <c r="D852" i="1" a="1"/>
  <c r="D852" i="1" s="1"/>
  <c r="D841" i="1" a="1"/>
  <c r="D841" i="1" s="1"/>
  <c r="D834" i="1" a="1"/>
  <c r="D834" i="1" s="1"/>
  <c r="D829" i="1" a="1"/>
  <c r="D829" i="1" s="1"/>
  <c r="D825" i="1" a="1"/>
  <c r="D825" i="1" s="1"/>
  <c r="D821" i="1" a="1"/>
  <c r="D821" i="1" s="1"/>
  <c r="D817" i="1" a="1"/>
  <c r="D817" i="1" s="1"/>
  <c r="D813" i="1" a="1"/>
  <c r="D813" i="1" s="1"/>
  <c r="D809" i="1" a="1"/>
  <c r="D809" i="1" s="1"/>
  <c r="D805" i="1" a="1"/>
  <c r="D805" i="1" s="1"/>
  <c r="D801" i="1" a="1"/>
  <c r="D801" i="1" s="1"/>
  <c r="D797" i="1" a="1"/>
  <c r="D797" i="1" s="1"/>
  <c r="D793" i="1" a="1"/>
  <c r="D793" i="1" s="1"/>
  <c r="D785" i="1" a="1"/>
  <c r="D785" i="1" s="1"/>
  <c r="D777" i="1" a="1"/>
  <c r="D777" i="1" s="1"/>
  <c r="D769" i="1" a="1"/>
  <c r="D769" i="1" s="1"/>
  <c r="D762" i="1" a="1"/>
  <c r="D762" i="1" s="1"/>
  <c r="D753" i="1" a="1"/>
  <c r="D753" i="1" s="1"/>
  <c r="D746" i="1" a="1"/>
  <c r="D746" i="1" s="1"/>
  <c r="D738" i="1" a="1"/>
  <c r="D738" i="1" s="1"/>
  <c r="D730" i="1" a="1"/>
  <c r="D730" i="1" s="1"/>
  <c r="D722" i="1" a="1"/>
  <c r="D722" i="1" s="1"/>
  <c r="D716" i="1" a="1"/>
  <c r="D716" i="1" s="1"/>
  <c r="D706" i="1" a="1"/>
  <c r="D706" i="1" s="1"/>
  <c r="D700" i="1" a="1"/>
  <c r="D700" i="1" s="1"/>
  <c r="D692" i="1" a="1"/>
  <c r="D692" i="1" s="1"/>
  <c r="D684" i="1" a="1"/>
  <c r="D684" i="1" s="1"/>
  <c r="D676" i="1" a="1"/>
  <c r="D676" i="1" s="1"/>
  <c r="D669" i="1" a="1"/>
  <c r="D669" i="1" s="1"/>
  <c r="D660" i="1" a="1"/>
  <c r="D660" i="1" s="1"/>
  <c r="D653" i="1" a="1"/>
  <c r="D653" i="1" s="1"/>
  <c r="D645" i="1" a="1"/>
  <c r="D645" i="1" s="1"/>
  <c r="D633" i="1" a="1"/>
  <c r="D633" i="1" s="1"/>
  <c r="D624" i="1" a="1"/>
  <c r="D624" i="1" s="1"/>
  <c r="D613" i="1" a="1"/>
  <c r="D613" i="1" s="1"/>
  <c r="D601" i="1" a="1"/>
  <c r="D601" i="1" s="1"/>
  <c r="D592" i="1" a="1"/>
  <c r="D592" i="1" s="1"/>
  <c r="D581" i="1" a="1"/>
  <c r="D581" i="1" s="1"/>
  <c r="D569" i="1" a="1"/>
  <c r="D569" i="1" s="1"/>
  <c r="D560" i="1" a="1"/>
  <c r="D560" i="1" s="1"/>
  <c r="D549" i="1" a="1"/>
  <c r="D549" i="1" s="1"/>
  <c r="D522" i="1" a="1"/>
  <c r="D522" i="1" s="1"/>
  <c r="D510" i="1" a="1"/>
  <c r="D510" i="1" s="1"/>
  <c r="D485" i="1" a="1"/>
  <c r="D485" i="1" s="1"/>
  <c r="D449" i="1" a="1"/>
  <c r="D449" i="1" s="1"/>
  <c r="D414" i="1" a="1"/>
  <c r="D414" i="1" s="1"/>
  <c r="D370" i="1" a="1"/>
  <c r="D370" i="1" s="1"/>
  <c r="D322" i="1" a="1"/>
  <c r="D322" i="1" s="1"/>
  <c r="D226" i="1" a="1"/>
  <c r="D226" i="1" s="1"/>
  <c r="D194" i="1" a="1"/>
  <c r="D194" i="1" s="1"/>
  <c r="E946" i="1"/>
  <c r="D946" i="1" a="1"/>
  <c r="D946" i="1" s="1"/>
  <c r="E942" i="1"/>
  <c r="D942" i="1" a="1"/>
  <c r="D942" i="1" s="1"/>
  <c r="E938" i="1"/>
  <c r="D938" i="1" a="1"/>
  <c r="D938" i="1" s="1"/>
  <c r="E934" i="1"/>
  <c r="D934" i="1" a="1"/>
  <c r="D934" i="1" s="1"/>
  <c r="E930" i="1"/>
  <c r="D930" i="1" a="1"/>
  <c r="D930" i="1" s="1"/>
  <c r="E926" i="1"/>
  <c r="D926" i="1" a="1"/>
  <c r="D926" i="1" s="1"/>
  <c r="E922" i="1"/>
  <c r="D922" i="1" a="1"/>
  <c r="D922" i="1" s="1"/>
  <c r="E918" i="1"/>
  <c r="D918" i="1" a="1"/>
  <c r="D918" i="1" s="1"/>
  <c r="E914" i="1"/>
  <c r="D914" i="1" a="1"/>
  <c r="D914" i="1" s="1"/>
  <c r="E910" i="1"/>
  <c r="D910" i="1" a="1"/>
  <c r="D910" i="1" s="1"/>
  <c r="E906" i="1"/>
  <c r="D906" i="1" a="1"/>
  <c r="D906" i="1" s="1"/>
  <c r="E902" i="1"/>
  <c r="D902" i="1" a="1"/>
  <c r="D902" i="1" s="1"/>
  <c r="E898" i="1"/>
  <c r="D898" i="1" a="1"/>
  <c r="D898" i="1" s="1"/>
  <c r="E894" i="1"/>
  <c r="D894" i="1" a="1"/>
  <c r="D894" i="1" s="1"/>
  <c r="E890" i="1"/>
  <c r="D890" i="1" a="1"/>
  <c r="D890" i="1" s="1"/>
  <c r="E886" i="1"/>
  <c r="D886" i="1" a="1"/>
  <c r="D886" i="1" s="1"/>
  <c r="E882" i="1"/>
  <c r="D882" i="1" a="1"/>
  <c r="D882" i="1" s="1"/>
  <c r="E878" i="1"/>
  <c r="D878" i="1" a="1"/>
  <c r="D878" i="1" s="1"/>
  <c r="E874" i="1"/>
  <c r="D874" i="1" a="1"/>
  <c r="D874" i="1" s="1"/>
  <c r="E870" i="1"/>
  <c r="D870" i="1" a="1"/>
  <c r="D870" i="1" s="1"/>
  <c r="E866" i="1"/>
  <c r="D866" i="1" a="1"/>
  <c r="D866" i="1" s="1"/>
  <c r="E862" i="1"/>
  <c r="D862" i="1" a="1"/>
  <c r="D862" i="1" s="1"/>
  <c r="E858" i="1"/>
  <c r="D858" i="1" a="1"/>
  <c r="D858" i="1" s="1"/>
  <c r="E854" i="1"/>
  <c r="D854" i="1" a="1"/>
  <c r="D854" i="1" s="1"/>
  <c r="E850" i="1"/>
  <c r="D850" i="1" a="1"/>
  <c r="D850" i="1" s="1"/>
  <c r="E846" i="1"/>
  <c r="D846" i="1" a="1"/>
  <c r="D846" i="1" s="1"/>
  <c r="E842" i="1"/>
  <c r="D842" i="1" a="1"/>
  <c r="D842" i="1" s="1"/>
  <c r="E790" i="1"/>
  <c r="D790" i="1" a="1"/>
  <c r="D790" i="1" s="1"/>
  <c r="E778" i="1"/>
  <c r="D778" i="1" a="1"/>
  <c r="D778" i="1" s="1"/>
  <c r="E766" i="1"/>
  <c r="D766" i="1" a="1"/>
  <c r="D766" i="1" s="1"/>
  <c r="E754" i="1"/>
  <c r="D754" i="1" a="1"/>
  <c r="D754" i="1" s="1"/>
  <c r="E726" i="1"/>
  <c r="D726" i="1" a="1"/>
  <c r="D726" i="1" s="1"/>
  <c r="E714" i="1"/>
  <c r="D714" i="1" a="1"/>
  <c r="D714" i="1" s="1"/>
  <c r="E702" i="1"/>
  <c r="D702" i="1" a="1"/>
  <c r="D702" i="1" s="1"/>
  <c r="E690" i="1"/>
  <c r="D690" i="1" a="1"/>
  <c r="D690" i="1" s="1"/>
  <c r="E650" i="1"/>
  <c r="D650" i="1" a="1"/>
  <c r="D650" i="1" s="1"/>
  <c r="E526" i="1"/>
  <c r="D526" i="1" a="1"/>
  <c r="D526" i="1" s="1"/>
  <c r="E514" i="1"/>
  <c r="D514" i="1" a="1"/>
  <c r="D514" i="1" s="1"/>
  <c r="E498" i="1"/>
  <c r="D498" i="1" a="1"/>
  <c r="D498" i="1" s="1"/>
  <c r="E482" i="1"/>
  <c r="D482" i="1" a="1"/>
  <c r="D482" i="1" s="1"/>
  <c r="E450" i="1"/>
  <c r="D450" i="1" a="1"/>
  <c r="D450" i="1" s="1"/>
  <c r="E430" i="1"/>
  <c r="D430" i="1" a="1"/>
  <c r="D430" i="1" s="1"/>
  <c r="E274" i="1"/>
  <c r="D274" i="1" a="1"/>
  <c r="D274" i="1" s="1"/>
  <c r="E210" i="1"/>
  <c r="D210" i="1" a="1"/>
  <c r="D210" i="1" s="1"/>
  <c r="E186" i="1"/>
  <c r="D186" i="1" a="1"/>
  <c r="D186" i="1" s="1"/>
  <c r="E837" i="1"/>
  <c r="D837" i="1" a="1"/>
  <c r="D837" i="1" s="1"/>
  <c r="E761" i="1"/>
  <c r="D761" i="1" a="1"/>
  <c r="D761" i="1" s="1"/>
  <c r="E749" i="1"/>
  <c r="D749" i="1" a="1"/>
  <c r="D749" i="1" s="1"/>
  <c r="E737" i="1"/>
  <c r="D737" i="1" a="1"/>
  <c r="D737" i="1" s="1"/>
  <c r="E697" i="1"/>
  <c r="D697" i="1" a="1"/>
  <c r="D697" i="1" s="1"/>
  <c r="E685" i="1"/>
  <c r="D685" i="1" a="1"/>
  <c r="D685" i="1" s="1"/>
  <c r="E673" i="1"/>
  <c r="D673" i="1" a="1"/>
  <c r="D673" i="1" s="1"/>
  <c r="E661" i="1"/>
  <c r="D661" i="1" a="1"/>
  <c r="D661" i="1" s="1"/>
  <c r="D490" i="1" a="1"/>
  <c r="D490" i="1" s="1"/>
  <c r="D458" i="1" a="1"/>
  <c r="D458" i="1" s="1"/>
  <c r="D426" i="1" a="1"/>
  <c r="D426" i="1" s="1"/>
  <c r="D386" i="1" a="1"/>
  <c r="D386" i="1" s="1"/>
  <c r="D338" i="1" a="1"/>
  <c r="D338" i="1" s="1"/>
  <c r="D254" i="1" a="1"/>
  <c r="D254" i="1" s="1"/>
  <c r="D198" i="1" a="1"/>
  <c r="D198" i="1" s="1"/>
  <c r="D98" i="1" a="1"/>
  <c r="D98" i="1" s="1"/>
  <c r="E976" i="1"/>
  <c r="D976" i="1" a="1"/>
  <c r="D976" i="1" s="1"/>
  <c r="E972" i="1"/>
  <c r="D972" i="1" a="1"/>
  <c r="D972" i="1" s="1"/>
  <c r="E968" i="1"/>
  <c r="D968" i="1" a="1"/>
  <c r="D968" i="1" s="1"/>
  <c r="E964" i="1"/>
  <c r="D964" i="1" a="1"/>
  <c r="D964" i="1" s="1"/>
  <c r="E960" i="1"/>
  <c r="D960" i="1" a="1"/>
  <c r="D960" i="1" s="1"/>
  <c r="E956" i="1"/>
  <c r="D956" i="1" a="1"/>
  <c r="D956" i="1" s="1"/>
  <c r="E952" i="1"/>
  <c r="D952" i="1" a="1"/>
  <c r="D952" i="1" s="1"/>
  <c r="E784" i="1"/>
  <c r="D784" i="1" a="1"/>
  <c r="D784" i="1" s="1"/>
  <c r="E772" i="1"/>
  <c r="D772" i="1" a="1"/>
  <c r="D772" i="1" s="1"/>
  <c r="E744" i="1"/>
  <c r="D744" i="1" a="1"/>
  <c r="D744" i="1" s="1"/>
  <c r="E732" i="1"/>
  <c r="D732" i="1" a="1"/>
  <c r="D732" i="1" s="1"/>
  <c r="E720" i="1"/>
  <c r="D720" i="1" a="1"/>
  <c r="D720" i="1" s="1"/>
  <c r="E708" i="1"/>
  <c r="D708" i="1" a="1"/>
  <c r="D708" i="1" s="1"/>
  <c r="E680" i="1"/>
  <c r="D680" i="1" a="1"/>
  <c r="D680" i="1" s="1"/>
  <c r="E668" i="1"/>
  <c r="D668" i="1" a="1"/>
  <c r="D668" i="1" s="1"/>
  <c r="E656" i="1"/>
  <c r="D656" i="1" a="1"/>
  <c r="D656" i="1" s="1"/>
  <c r="E644" i="1"/>
  <c r="D644" i="1" a="1"/>
  <c r="D644" i="1" s="1"/>
  <c r="E636" i="1"/>
  <c r="D636" i="1" a="1"/>
  <c r="D636" i="1" s="1"/>
  <c r="E628" i="1"/>
  <c r="D628" i="1" a="1"/>
  <c r="D628" i="1" s="1"/>
  <c r="E620" i="1"/>
  <c r="D620" i="1" a="1"/>
  <c r="D620" i="1" s="1"/>
  <c r="E612" i="1"/>
  <c r="D612" i="1" a="1"/>
  <c r="D612" i="1" s="1"/>
  <c r="E604" i="1"/>
  <c r="D604" i="1" a="1"/>
  <c r="D604" i="1" s="1"/>
  <c r="E596" i="1"/>
  <c r="D596" i="1" a="1"/>
  <c r="D596" i="1" s="1"/>
  <c r="E588" i="1"/>
  <c r="D588" i="1" a="1"/>
  <c r="D588" i="1" s="1"/>
  <c r="E580" i="1"/>
  <c r="D580" i="1" a="1"/>
  <c r="D580" i="1" s="1"/>
  <c r="E572" i="1"/>
  <c r="D572" i="1" a="1"/>
  <c r="D572" i="1" s="1"/>
  <c r="E564" i="1"/>
  <c r="D564" i="1" a="1"/>
  <c r="D564" i="1" s="1"/>
  <c r="E556" i="1"/>
  <c r="D556" i="1" a="1"/>
  <c r="D556" i="1" s="1"/>
  <c r="E544" i="1"/>
  <c r="D544" i="1" a="1"/>
  <c r="D544" i="1" s="1"/>
  <c r="E400" i="1"/>
  <c r="D400" i="1" a="1"/>
  <c r="D400" i="1" s="1"/>
  <c r="E368" i="1"/>
  <c r="D368" i="1" a="1"/>
  <c r="D368" i="1" s="1"/>
  <c r="E336" i="1"/>
  <c r="D336" i="1" a="1"/>
  <c r="D336" i="1" s="1"/>
  <c r="D461" i="1" a="1"/>
  <c r="D461" i="1" s="1"/>
  <c r="D445" i="1" a="1"/>
  <c r="D445" i="1" s="1"/>
  <c r="D469" i="1" a="1"/>
  <c r="D469" i="1" s="1"/>
  <c r="D493" i="1" a="1"/>
  <c r="D493" i="1" s="1"/>
  <c r="D481" i="1" a="1"/>
  <c r="D481" i="1" s="1"/>
  <c r="D453" i="1" a="1"/>
  <c r="D453" i="1" s="1"/>
  <c r="D501" i="1" a="1"/>
  <c r="D501" i="1" s="1"/>
  <c r="D477" i="1" a="1"/>
  <c r="D477" i="1" s="1"/>
  <c r="D465" i="1" a="1"/>
  <c r="D465" i="1" s="1"/>
  <c r="D441" i="1" a="1"/>
  <c r="D441" i="1" s="1"/>
  <c r="D228" i="1" a="1"/>
  <c r="D228" i="1" s="1"/>
  <c r="D312" i="1" a="1"/>
  <c r="D312" i="1" s="1"/>
  <c r="D236" i="1" a="1"/>
  <c r="D236" i="1" s="1"/>
  <c r="D212" i="1" a="1"/>
  <c r="D212" i="1" s="1"/>
  <c r="D196" i="1" a="1"/>
  <c r="D196" i="1" s="1"/>
  <c r="D387" i="1" a="1"/>
  <c r="D387" i="1" s="1"/>
  <c r="D503" i="1" a="1"/>
  <c r="D503" i="1" s="1"/>
  <c r="D487" i="1" a="1"/>
  <c r="D487" i="1" s="1"/>
  <c r="D471" i="1" a="1"/>
  <c r="D471" i="1" s="1"/>
  <c r="D455" i="1" a="1"/>
  <c r="D455" i="1" s="1"/>
  <c r="D203" i="1" a="1"/>
  <c r="D203" i="1" s="1"/>
  <c r="D155" i="1" a="1"/>
  <c r="D155" i="1" s="1"/>
  <c r="D71" i="1" a="1"/>
  <c r="D71" i="1" s="1"/>
  <c r="D545" i="1" a="1"/>
  <c r="D545" i="1" s="1"/>
  <c r="D535" i="1" a="1"/>
  <c r="D535" i="1" s="1"/>
  <c r="D519" i="1" a="1"/>
  <c r="D519" i="1" s="1"/>
  <c r="D502" i="1" a="1"/>
  <c r="D502" i="1" s="1"/>
  <c r="D494" i="1" a="1"/>
  <c r="D494" i="1" s="1"/>
  <c r="D486" i="1" a="1"/>
  <c r="D486" i="1" s="1"/>
  <c r="D478" i="1" a="1"/>
  <c r="D478" i="1" s="1"/>
  <c r="D470" i="1" a="1"/>
  <c r="D470" i="1" s="1"/>
  <c r="D462" i="1" a="1"/>
  <c r="D462" i="1" s="1"/>
  <c r="D454" i="1" a="1"/>
  <c r="D454" i="1" s="1"/>
  <c r="D446" i="1" a="1"/>
  <c r="D446" i="1" s="1"/>
  <c r="D438" i="1" a="1"/>
  <c r="D438" i="1" s="1"/>
  <c r="D418" i="1" a="1"/>
  <c r="D418" i="1" s="1"/>
  <c r="D399" i="1" a="1"/>
  <c r="D399" i="1" s="1"/>
  <c r="D382" i="1" a="1"/>
  <c r="D382" i="1" s="1"/>
  <c r="D354" i="1" a="1"/>
  <c r="D354" i="1" s="1"/>
  <c r="D334" i="1" a="1"/>
  <c r="D334" i="1" s="1"/>
  <c r="D290" i="1" a="1"/>
  <c r="D290" i="1" s="1"/>
  <c r="D202" i="1" a="1"/>
  <c r="D202" i="1" s="1"/>
  <c r="D190" i="1" a="1"/>
  <c r="D190" i="1" s="1"/>
  <c r="D150" i="1" a="1"/>
  <c r="D150" i="1" s="1"/>
  <c r="D66" i="1" a="1"/>
  <c r="D66" i="1" s="1"/>
  <c r="D835" i="1" a="1"/>
  <c r="D835" i="1" s="1"/>
  <c r="D789" i="1" a="1"/>
  <c r="D789" i="1" s="1"/>
  <c r="D773" i="1" a="1"/>
  <c r="D773" i="1" s="1"/>
  <c r="D757" i="1" a="1"/>
  <c r="D757" i="1" s="1"/>
  <c r="D741" i="1" a="1"/>
  <c r="D741" i="1" s="1"/>
  <c r="D725" i="1" a="1"/>
  <c r="D725" i="1" s="1"/>
  <c r="D709" i="1" a="1"/>
  <c r="D709" i="1" s="1"/>
  <c r="D693" i="1" a="1"/>
  <c r="D693" i="1" s="1"/>
  <c r="D665" i="1" a="1"/>
  <c r="D665" i="1" s="1"/>
  <c r="D649" i="1" a="1"/>
  <c r="D649" i="1" s="1"/>
  <c r="D637" i="1" a="1"/>
  <c r="D637" i="1" s="1"/>
  <c r="D619" i="1" a="1"/>
  <c r="D619" i="1" s="1"/>
  <c r="D605" i="1" a="1"/>
  <c r="D605" i="1" s="1"/>
  <c r="D587" i="1" a="1"/>
  <c r="D587" i="1" s="1"/>
  <c r="D573" i="1" a="1"/>
  <c r="D573" i="1" s="1"/>
  <c r="D555" i="1" a="1"/>
  <c r="D555" i="1" s="1"/>
  <c r="D547" i="1" a="1"/>
  <c r="D547" i="1" s="1"/>
  <c r="D541" i="1" a="1"/>
  <c r="D541" i="1" s="1"/>
  <c r="D533" i="1" a="1"/>
  <c r="D533" i="1" s="1"/>
  <c r="D515" i="1" a="1"/>
  <c r="D515" i="1" s="1"/>
  <c r="D507" i="1" a="1"/>
  <c r="D507" i="1" s="1"/>
  <c r="D489" i="1" a="1"/>
  <c r="D489" i="1" s="1"/>
  <c r="D475" i="1" a="1"/>
  <c r="D475" i="1" s="1"/>
  <c r="D457" i="1" a="1"/>
  <c r="D457" i="1" s="1"/>
  <c r="D437" i="1" a="1"/>
  <c r="D437" i="1" s="1"/>
  <c r="D427" i="1" a="1"/>
  <c r="D427" i="1" s="1"/>
  <c r="D407" i="1" a="1"/>
  <c r="D407" i="1" s="1"/>
  <c r="D379" i="1" a="1"/>
  <c r="D379" i="1" s="1"/>
  <c r="D359" i="1" a="1"/>
  <c r="D359" i="1" s="1"/>
  <c r="D315" i="1" a="1"/>
  <c r="D315" i="1" s="1"/>
  <c r="D267" i="1" a="1"/>
  <c r="D267" i="1" s="1"/>
  <c r="D211" i="1" a="1"/>
  <c r="D211" i="1" s="1"/>
  <c r="D97" i="1" a="1"/>
  <c r="D97" i="1" s="1"/>
  <c r="D635" i="1" a="1"/>
  <c r="D635" i="1" s="1"/>
  <c r="D621" i="1" a="1"/>
  <c r="D621" i="1" s="1"/>
  <c r="D603" i="1" a="1"/>
  <c r="D603" i="1" s="1"/>
  <c r="D589" i="1" a="1"/>
  <c r="D589" i="1" s="1"/>
  <c r="D571" i="1" a="1"/>
  <c r="D571" i="1" s="1"/>
  <c r="D557" i="1" a="1"/>
  <c r="D557" i="1" s="1"/>
  <c r="D537" i="1" a="1"/>
  <c r="D537" i="1" s="1"/>
  <c r="D527" i="1" a="1"/>
  <c r="D527" i="1" s="1"/>
  <c r="D505" i="1" a="1"/>
  <c r="D505" i="1" s="1"/>
  <c r="D491" i="1" a="1"/>
  <c r="D491" i="1" s="1"/>
  <c r="D473" i="1" a="1"/>
  <c r="D473" i="1" s="1"/>
  <c r="D459" i="1" a="1"/>
  <c r="D459" i="1" s="1"/>
  <c r="D439" i="1" a="1"/>
  <c r="D439" i="1" s="1"/>
  <c r="D433" i="1" a="1"/>
  <c r="D433" i="1" s="1"/>
  <c r="D331" i="1" a="1"/>
  <c r="D331" i="1" s="1"/>
  <c r="D303" i="1" a="1"/>
  <c r="D303" i="1" s="1"/>
  <c r="D279" i="1" a="1"/>
  <c r="D279" i="1" s="1"/>
  <c r="D239" i="1" a="1"/>
  <c r="D239" i="1" s="1"/>
  <c r="D121" i="1" a="1"/>
  <c r="D121" i="1" s="1"/>
  <c r="D443" i="1" a="1"/>
  <c r="D443" i="1" s="1"/>
  <c r="D415" i="1" a="1"/>
  <c r="D415" i="1" s="1"/>
  <c r="D403" i="1" a="1"/>
  <c r="D403" i="1" s="1"/>
  <c r="D375" i="1" a="1"/>
  <c r="D375" i="1" s="1"/>
  <c r="D367" i="1" a="1"/>
  <c r="D367" i="1" s="1"/>
  <c r="D355" i="1" a="1"/>
  <c r="D355" i="1" s="1"/>
  <c r="D347" i="1" a="1"/>
  <c r="D347" i="1" s="1"/>
  <c r="D327" i="1" a="1"/>
  <c r="D327" i="1" s="1"/>
  <c r="D287" i="1" a="1"/>
  <c r="D287" i="1" s="1"/>
  <c r="D275" i="1" a="1"/>
  <c r="D275" i="1" s="1"/>
  <c r="D263" i="1" a="1"/>
  <c r="D263" i="1" s="1"/>
  <c r="D251" i="1" a="1"/>
  <c r="D251" i="1" s="1"/>
  <c r="D227" i="1" a="1"/>
  <c r="D227" i="1" s="1"/>
  <c r="D219" i="1" a="1"/>
  <c r="D219" i="1" s="1"/>
  <c r="D195" i="1" a="1"/>
  <c r="D195" i="1" s="1"/>
  <c r="D187" i="1" a="1"/>
  <c r="D187" i="1" s="1"/>
  <c r="D175" i="1" a="1"/>
  <c r="D175" i="1" s="1"/>
  <c r="D675" i="1" a="1"/>
  <c r="D675" i="1" s="1"/>
  <c r="D671" i="1" a="1"/>
  <c r="D671" i="1" s="1"/>
  <c r="D667" i="1" a="1"/>
  <c r="D667" i="1" s="1"/>
  <c r="D663" i="1" a="1"/>
  <c r="D663" i="1" s="1"/>
  <c r="D659" i="1" a="1"/>
  <c r="D659" i="1" s="1"/>
  <c r="D655" i="1" a="1"/>
  <c r="D655" i="1" s="1"/>
  <c r="D651" i="1" a="1"/>
  <c r="D651" i="1" s="1"/>
  <c r="D647" i="1" a="1"/>
  <c r="D647" i="1" s="1"/>
  <c r="D643" i="1" a="1"/>
  <c r="D643" i="1" s="1"/>
  <c r="D627" i="1" a="1"/>
  <c r="D627" i="1" s="1"/>
  <c r="D611" i="1" a="1"/>
  <c r="D611" i="1" s="1"/>
  <c r="D595" i="1" a="1"/>
  <c r="D595" i="1" s="1"/>
  <c r="D579" i="1" a="1"/>
  <c r="D579" i="1" s="1"/>
  <c r="D563" i="1" a="1"/>
  <c r="D563" i="1" s="1"/>
  <c r="D495" i="1" a="1"/>
  <c r="D495" i="1" s="1"/>
  <c r="D479" i="1" a="1"/>
  <c r="D479" i="1" s="1"/>
  <c r="D463" i="1" a="1"/>
  <c r="D463" i="1" s="1"/>
  <c r="D447" i="1" a="1"/>
  <c r="D447" i="1" s="1"/>
  <c r="D431" i="1" a="1"/>
  <c r="D431" i="1" s="1"/>
  <c r="D423" i="1" a="1"/>
  <c r="D423" i="1" s="1"/>
  <c r="D395" i="1" a="1"/>
  <c r="D395" i="1" s="1"/>
  <c r="D383" i="1" a="1"/>
  <c r="D383" i="1" s="1"/>
  <c r="D371" i="1" a="1"/>
  <c r="D371" i="1" s="1"/>
  <c r="D343" i="1" a="1"/>
  <c r="D343" i="1" s="1"/>
  <c r="D335" i="1" a="1"/>
  <c r="D335" i="1" s="1"/>
  <c r="D323" i="1" a="1"/>
  <c r="D323" i="1" s="1"/>
  <c r="D311" i="1" a="1"/>
  <c r="D311" i="1" s="1"/>
  <c r="D295" i="1" a="1"/>
  <c r="D295" i="1" s="1"/>
  <c r="D259" i="1" a="1"/>
  <c r="D259" i="1" s="1"/>
  <c r="D247" i="1" a="1"/>
  <c r="D247" i="1" s="1"/>
  <c r="D235" i="1" a="1"/>
  <c r="D235" i="1" s="1"/>
  <c r="D215" i="1" a="1"/>
  <c r="D215" i="1" s="1"/>
  <c r="D207" i="1" a="1"/>
  <c r="D207" i="1" s="1"/>
  <c r="D199" i="1" a="1"/>
  <c r="D199" i="1" s="1"/>
  <c r="D171" i="1" a="1"/>
  <c r="D171" i="1" s="1"/>
  <c r="D143" i="1" a="1"/>
  <c r="D143" i="1" s="1"/>
  <c r="D59" i="1" a="1"/>
  <c r="D59" i="1" s="1"/>
  <c r="D787" i="1" a="1"/>
  <c r="D787" i="1" s="1"/>
  <c r="D783" i="1" a="1"/>
  <c r="D783" i="1" s="1"/>
  <c r="D779" i="1" a="1"/>
  <c r="D779" i="1" s="1"/>
  <c r="D775" i="1" a="1"/>
  <c r="D775" i="1" s="1"/>
  <c r="D771" i="1" a="1"/>
  <c r="D771" i="1" s="1"/>
  <c r="D767" i="1" a="1"/>
  <c r="D767" i="1" s="1"/>
  <c r="D763" i="1" a="1"/>
  <c r="D763" i="1" s="1"/>
  <c r="D759" i="1" a="1"/>
  <c r="D759" i="1" s="1"/>
  <c r="D755" i="1" a="1"/>
  <c r="D755" i="1" s="1"/>
  <c r="D751" i="1" a="1"/>
  <c r="D751" i="1" s="1"/>
  <c r="D747" i="1" a="1"/>
  <c r="D747" i="1" s="1"/>
  <c r="D743" i="1" a="1"/>
  <c r="D743" i="1" s="1"/>
  <c r="D739" i="1" a="1"/>
  <c r="D739" i="1" s="1"/>
  <c r="D735" i="1" a="1"/>
  <c r="D735" i="1" s="1"/>
  <c r="D731" i="1" a="1"/>
  <c r="D731" i="1" s="1"/>
  <c r="D727" i="1" a="1"/>
  <c r="D727" i="1" s="1"/>
  <c r="D723" i="1" a="1"/>
  <c r="D723" i="1" s="1"/>
  <c r="D719" i="1" a="1"/>
  <c r="D719" i="1" s="1"/>
  <c r="D715" i="1" a="1"/>
  <c r="D715" i="1" s="1"/>
  <c r="D711" i="1" a="1"/>
  <c r="D711" i="1" s="1"/>
  <c r="D707" i="1" a="1"/>
  <c r="D707" i="1" s="1"/>
  <c r="D703" i="1" a="1"/>
  <c r="D703" i="1" s="1"/>
  <c r="D699" i="1" a="1"/>
  <c r="D699" i="1" s="1"/>
  <c r="D695" i="1" a="1"/>
  <c r="D695" i="1" s="1"/>
  <c r="D691" i="1" a="1"/>
  <c r="D691" i="1" s="1"/>
  <c r="D687" i="1" a="1"/>
  <c r="D687" i="1" s="1"/>
  <c r="D683" i="1" a="1"/>
  <c r="D683" i="1" s="1"/>
  <c r="D679" i="1" a="1"/>
  <c r="D679" i="1" s="1"/>
  <c r="D631" i="1" a="1"/>
  <c r="D631" i="1" s="1"/>
  <c r="D615" i="1" a="1"/>
  <c r="D615" i="1" s="1"/>
  <c r="D599" i="1" a="1"/>
  <c r="D599" i="1" s="1"/>
  <c r="D583" i="1" a="1"/>
  <c r="D583" i="1" s="1"/>
  <c r="D567" i="1" a="1"/>
  <c r="D567" i="1" s="1"/>
  <c r="D551" i="1" a="1"/>
  <c r="D551" i="1" s="1"/>
  <c r="D539" i="1" a="1"/>
  <c r="D539" i="1" s="1"/>
  <c r="D531" i="1" a="1"/>
  <c r="D531" i="1" s="1"/>
  <c r="D523" i="1" a="1"/>
  <c r="D523" i="1" s="1"/>
  <c r="D511" i="1" a="1"/>
  <c r="D511" i="1" s="1"/>
  <c r="D499" i="1" a="1"/>
  <c r="D499" i="1" s="1"/>
  <c r="D483" i="1" a="1"/>
  <c r="D483" i="1" s="1"/>
  <c r="D467" i="1" a="1"/>
  <c r="D467" i="1" s="1"/>
  <c r="D451" i="1" a="1"/>
  <c r="D451" i="1" s="1"/>
  <c r="D435" i="1" a="1"/>
  <c r="D435" i="1" s="1"/>
  <c r="D419" i="1" a="1"/>
  <c r="D419" i="1" s="1"/>
  <c r="D411" i="1" a="1"/>
  <c r="D411" i="1" s="1"/>
  <c r="D391" i="1" a="1"/>
  <c r="D391" i="1" s="1"/>
  <c r="D363" i="1" a="1"/>
  <c r="D363" i="1" s="1"/>
  <c r="D351" i="1" a="1"/>
  <c r="D351" i="1" s="1"/>
  <c r="D339" i="1" a="1"/>
  <c r="D339" i="1" s="1"/>
  <c r="D307" i="1" a="1"/>
  <c r="D307" i="1" s="1"/>
  <c r="D291" i="1" a="1"/>
  <c r="D291" i="1" s="1"/>
  <c r="D283" i="1" a="1"/>
  <c r="D283" i="1" s="1"/>
  <c r="D271" i="1" a="1"/>
  <c r="D271" i="1" s="1"/>
  <c r="D255" i="1" a="1"/>
  <c r="D255" i="1" s="1"/>
  <c r="D243" i="1" a="1"/>
  <c r="D243" i="1" s="1"/>
  <c r="D231" i="1" a="1"/>
  <c r="D231" i="1" s="1"/>
  <c r="D223" i="1" a="1"/>
  <c r="D223" i="1" s="1"/>
  <c r="D191" i="1" a="1"/>
  <c r="D191" i="1" s="1"/>
  <c r="D183" i="1" a="1"/>
  <c r="D183" i="1" s="1"/>
  <c r="D163" i="1" a="1"/>
  <c r="D163" i="1" s="1"/>
  <c r="D131" i="1" a="1"/>
  <c r="D131" i="1" s="1"/>
  <c r="D15" i="1" a="1"/>
  <c r="D15" i="1" s="1"/>
  <c r="D244" i="1" a="1"/>
  <c r="D244" i="1" s="1"/>
  <c r="D424" i="1" a="1"/>
  <c r="D424" i="1" s="1"/>
  <c r="D412" i="1" a="1"/>
  <c r="D412" i="1" s="1"/>
  <c r="D404" i="1" a="1"/>
  <c r="D404" i="1" s="1"/>
  <c r="D392" i="1" a="1"/>
  <c r="D392" i="1" s="1"/>
  <c r="D380" i="1" a="1"/>
  <c r="D380" i="1" s="1"/>
  <c r="D372" i="1" a="1"/>
  <c r="D372" i="1" s="1"/>
  <c r="D360" i="1" a="1"/>
  <c r="D360" i="1" s="1"/>
  <c r="D348" i="1" a="1"/>
  <c r="D348" i="1" s="1"/>
  <c r="D340" i="1" a="1"/>
  <c r="D340" i="1" s="1"/>
  <c r="D328" i="1" a="1"/>
  <c r="D328" i="1" s="1"/>
  <c r="D296" i="1" a="1"/>
  <c r="D296" i="1" s="1"/>
  <c r="D200" i="1" a="1"/>
  <c r="D200" i="1" s="1"/>
  <c r="D184" i="1" a="1"/>
  <c r="D184" i="1" s="1"/>
  <c r="D548" i="1" a="1"/>
  <c r="D548" i="1" s="1"/>
  <c r="D532" i="1" a="1"/>
  <c r="D532" i="1" s="1"/>
  <c r="D520" i="1" a="1"/>
  <c r="D520" i="1" s="1"/>
  <c r="D428" i="1" a="1"/>
  <c r="D428" i="1" s="1"/>
  <c r="D416" i="1" a="1"/>
  <c r="D416" i="1" s="1"/>
  <c r="D384" i="1" a="1"/>
  <c r="D384" i="1" s="1"/>
  <c r="D352" i="1" a="1"/>
  <c r="D352" i="1" s="1"/>
  <c r="D316" i="1" a="1"/>
  <c r="D316" i="1" s="1"/>
  <c r="D248" i="1" a="1"/>
  <c r="D248" i="1" s="1"/>
  <c r="D240" i="1" a="1"/>
  <c r="D240" i="1" s="1"/>
  <c r="D232" i="1" a="1"/>
  <c r="D232" i="1" s="1"/>
  <c r="D204" i="1" a="1"/>
  <c r="D204" i="1" s="1"/>
  <c r="D188" i="1" a="1"/>
  <c r="D188" i="1" s="1"/>
  <c r="D169" i="1" a="1"/>
  <c r="D169" i="1" s="1"/>
  <c r="D116" i="1" a="1"/>
  <c r="D116" i="1" s="1"/>
  <c r="D536" i="1" a="1"/>
  <c r="D536" i="1" s="1"/>
  <c r="D524" i="1" a="1"/>
  <c r="D524" i="1" s="1"/>
  <c r="D508" i="1" a="1"/>
  <c r="D508" i="1" s="1"/>
  <c r="D504" i="1" a="1"/>
  <c r="D504" i="1" s="1"/>
  <c r="D500" i="1" a="1"/>
  <c r="D500" i="1" s="1"/>
  <c r="D496" i="1" a="1"/>
  <c r="D496" i="1" s="1"/>
  <c r="D492" i="1" a="1"/>
  <c r="D492" i="1" s="1"/>
  <c r="D488" i="1" a="1"/>
  <c r="D488" i="1" s="1"/>
  <c r="D484" i="1" a="1"/>
  <c r="D484" i="1" s="1"/>
  <c r="D480" i="1" a="1"/>
  <c r="D480" i="1" s="1"/>
  <c r="D476" i="1" a="1"/>
  <c r="D476" i="1" s="1"/>
  <c r="D472" i="1" a="1"/>
  <c r="D472" i="1" s="1"/>
  <c r="D468" i="1" a="1"/>
  <c r="D468" i="1" s="1"/>
  <c r="D464" i="1" a="1"/>
  <c r="D464" i="1" s="1"/>
  <c r="D460" i="1" a="1"/>
  <c r="D460" i="1" s="1"/>
  <c r="D456" i="1" a="1"/>
  <c r="D456" i="1" s="1"/>
  <c r="D452" i="1" a="1"/>
  <c r="D452" i="1" s="1"/>
  <c r="D448" i="1" a="1"/>
  <c r="D448" i="1" s="1"/>
  <c r="D444" i="1" a="1"/>
  <c r="D444" i="1" s="1"/>
  <c r="D440" i="1" a="1"/>
  <c r="D440" i="1" s="1"/>
  <c r="D436" i="1" a="1"/>
  <c r="D436" i="1" s="1"/>
  <c r="D432" i="1" a="1"/>
  <c r="D432" i="1" s="1"/>
  <c r="D420" i="1" a="1"/>
  <c r="D420" i="1" s="1"/>
  <c r="D408" i="1" a="1"/>
  <c r="D408" i="1" s="1"/>
  <c r="D396" i="1" a="1"/>
  <c r="D396" i="1" s="1"/>
  <c r="D388" i="1" a="1"/>
  <c r="D388" i="1" s="1"/>
  <c r="D376" i="1" a="1"/>
  <c r="D376" i="1" s="1"/>
  <c r="D364" i="1" a="1"/>
  <c r="D364" i="1" s="1"/>
  <c r="D356" i="1" a="1"/>
  <c r="D356" i="1" s="1"/>
  <c r="D344" i="1" a="1"/>
  <c r="D344" i="1" s="1"/>
  <c r="D332" i="1" a="1"/>
  <c r="D332" i="1" s="1"/>
  <c r="D324" i="1" a="1"/>
  <c r="D324" i="1" s="1"/>
  <c r="D224" i="1" a="1"/>
  <c r="D224" i="1" s="1"/>
  <c r="D208" i="1" a="1"/>
  <c r="D208" i="1" s="1"/>
  <c r="D192" i="1" a="1"/>
  <c r="D192" i="1" s="1"/>
  <c r="D410" i="1" a="1"/>
  <c r="D410" i="1" s="1"/>
  <c r="D394" i="1" a="1"/>
  <c r="D394" i="1" s="1"/>
  <c r="D378" i="1" a="1"/>
  <c r="D378" i="1" s="1"/>
  <c r="D362" i="1" a="1"/>
  <c r="D362" i="1" s="1"/>
  <c r="D346" i="1" a="1"/>
  <c r="D346" i="1" s="1"/>
  <c r="D330" i="1" a="1"/>
  <c r="D330" i="1" s="1"/>
  <c r="D257" i="1" a="1"/>
  <c r="D257" i="1" s="1"/>
  <c r="D234" i="1" a="1"/>
  <c r="D234" i="1" s="1"/>
  <c r="D109" i="1" a="1"/>
  <c r="D109" i="1" s="1"/>
  <c r="D46" i="1" a="1"/>
  <c r="D46" i="1" s="1"/>
  <c r="D313" i="1" a="1"/>
  <c r="D313" i="1" s="1"/>
  <c r="D153" i="1" a="1"/>
  <c r="D153" i="1" s="1"/>
  <c r="D25" i="1" a="1"/>
  <c r="D25" i="1" s="1"/>
  <c r="D638" i="1" a="1"/>
  <c r="D638" i="1" s="1"/>
  <c r="D634" i="1" a="1"/>
  <c r="D634" i="1" s="1"/>
  <c r="D630" i="1" a="1"/>
  <c r="D630" i="1" s="1"/>
  <c r="D626" i="1" a="1"/>
  <c r="D626" i="1" s="1"/>
  <c r="D622" i="1" a="1"/>
  <c r="D622" i="1" s="1"/>
  <c r="D618" i="1" a="1"/>
  <c r="D618" i="1" s="1"/>
  <c r="D614" i="1" a="1"/>
  <c r="D614" i="1" s="1"/>
  <c r="D610" i="1" a="1"/>
  <c r="D610" i="1" s="1"/>
  <c r="D606" i="1" a="1"/>
  <c r="D606" i="1" s="1"/>
  <c r="D602" i="1" a="1"/>
  <c r="D602" i="1" s="1"/>
  <c r="D598" i="1" a="1"/>
  <c r="D598" i="1" s="1"/>
  <c r="D594" i="1" a="1"/>
  <c r="D594" i="1" s="1"/>
  <c r="D590" i="1" a="1"/>
  <c r="D590" i="1" s="1"/>
  <c r="D586" i="1" a="1"/>
  <c r="D586" i="1" s="1"/>
  <c r="D582" i="1" a="1"/>
  <c r="D582" i="1" s="1"/>
  <c r="D578" i="1" a="1"/>
  <c r="D578" i="1" s="1"/>
  <c r="D574" i="1" a="1"/>
  <c r="D574" i="1" s="1"/>
  <c r="D570" i="1" a="1"/>
  <c r="D570" i="1" s="1"/>
  <c r="D566" i="1" a="1"/>
  <c r="D566" i="1" s="1"/>
  <c r="D562" i="1" a="1"/>
  <c r="D562" i="1" s="1"/>
  <c r="D558" i="1" a="1"/>
  <c r="D558" i="1" s="1"/>
  <c r="D554" i="1" a="1"/>
  <c r="D554" i="1" s="1"/>
  <c r="D550" i="1" a="1"/>
  <c r="D550" i="1" s="1"/>
  <c r="D546" i="1" a="1"/>
  <c r="D546" i="1" s="1"/>
  <c r="D542" i="1" a="1"/>
  <c r="D542" i="1" s="1"/>
  <c r="D538" i="1" a="1"/>
  <c r="D538" i="1" s="1"/>
  <c r="D534" i="1" a="1"/>
  <c r="D534" i="1" s="1"/>
  <c r="D529" i="1" a="1"/>
  <c r="D529" i="1" s="1"/>
  <c r="D525" i="1" a="1"/>
  <c r="D525" i="1" s="1"/>
  <c r="D521" i="1" a="1"/>
  <c r="D521" i="1" s="1"/>
  <c r="D517" i="1" a="1"/>
  <c r="D517" i="1" s="1"/>
  <c r="D513" i="1" a="1"/>
  <c r="D513" i="1" s="1"/>
  <c r="D422" i="1" a="1"/>
  <c r="D422" i="1" s="1"/>
  <c r="D406" i="1" a="1"/>
  <c r="D406" i="1" s="1"/>
  <c r="D390" i="1" a="1"/>
  <c r="D390" i="1" s="1"/>
  <c r="D374" i="1" a="1"/>
  <c r="D374" i="1" s="1"/>
  <c r="D358" i="1" a="1"/>
  <c r="D358" i="1" s="1"/>
  <c r="D342" i="1" a="1"/>
  <c r="D342" i="1" s="1"/>
  <c r="D326" i="1" a="1"/>
  <c r="D326" i="1" s="1"/>
  <c r="D310" i="1" a="1"/>
  <c r="D310" i="1" s="1"/>
  <c r="D289" i="1" a="1"/>
  <c r="D289" i="1" s="1"/>
  <c r="D270" i="1" a="1"/>
  <c r="D270" i="1" s="1"/>
  <c r="D258" i="1" a="1"/>
  <c r="D258" i="1" s="1"/>
  <c r="D230" i="1" a="1"/>
  <c r="D230" i="1" s="1"/>
  <c r="D209" i="1" a="1"/>
  <c r="D209" i="1" s="1"/>
  <c r="D205" i="1" a="1"/>
  <c r="D205" i="1" s="1"/>
  <c r="D201" i="1" a="1"/>
  <c r="D201" i="1" s="1"/>
  <c r="D197" i="1" a="1"/>
  <c r="D197" i="1" s="1"/>
  <c r="D193" i="1" a="1"/>
  <c r="D193" i="1" s="1"/>
  <c r="D189" i="1" a="1"/>
  <c r="D189" i="1" s="1"/>
  <c r="D185" i="1" a="1"/>
  <c r="D185" i="1" s="1"/>
  <c r="D177" i="1" a="1"/>
  <c r="D177" i="1" s="1"/>
  <c r="D77" i="1" a="1"/>
  <c r="D77" i="1" s="1"/>
  <c r="D58" i="1" a="1"/>
  <c r="D58" i="1" s="1"/>
  <c r="D425" i="1" a="1"/>
  <c r="D425" i="1" s="1"/>
  <c r="D421" i="1" a="1"/>
  <c r="D421" i="1" s="1"/>
  <c r="D417" i="1" a="1"/>
  <c r="D417" i="1" s="1"/>
  <c r="D413" i="1" a="1"/>
  <c r="D413" i="1" s="1"/>
  <c r="D409" i="1" a="1"/>
  <c r="D409" i="1" s="1"/>
  <c r="D405" i="1" a="1"/>
  <c r="D405" i="1" s="1"/>
  <c r="D401" i="1" a="1"/>
  <c r="D401" i="1" s="1"/>
  <c r="D397" i="1" a="1"/>
  <c r="D397" i="1" s="1"/>
  <c r="D393" i="1" a="1"/>
  <c r="D393" i="1" s="1"/>
  <c r="D389" i="1" a="1"/>
  <c r="D389" i="1" s="1"/>
  <c r="D385" i="1" a="1"/>
  <c r="D385" i="1" s="1"/>
  <c r="D381" i="1" a="1"/>
  <c r="D381" i="1" s="1"/>
  <c r="D377" i="1" a="1"/>
  <c r="D377" i="1" s="1"/>
  <c r="D373" i="1" a="1"/>
  <c r="D373" i="1" s="1"/>
  <c r="D369" i="1" a="1"/>
  <c r="D369" i="1" s="1"/>
  <c r="D365" i="1" a="1"/>
  <c r="D365" i="1" s="1"/>
  <c r="D361" i="1" a="1"/>
  <c r="D361" i="1" s="1"/>
  <c r="D357" i="1" a="1"/>
  <c r="D357" i="1" s="1"/>
  <c r="D353" i="1" a="1"/>
  <c r="D353" i="1" s="1"/>
  <c r="D349" i="1" a="1"/>
  <c r="D349" i="1" s="1"/>
  <c r="D345" i="1" a="1"/>
  <c r="D345" i="1" s="1"/>
  <c r="D341" i="1" a="1"/>
  <c r="D341" i="1" s="1"/>
  <c r="D337" i="1" a="1"/>
  <c r="D337" i="1" s="1"/>
  <c r="D333" i="1" a="1"/>
  <c r="D333" i="1" s="1"/>
  <c r="D329" i="1" a="1"/>
  <c r="D329" i="1" s="1"/>
  <c r="D325" i="1" a="1"/>
  <c r="D325" i="1" s="1"/>
  <c r="D321" i="1" a="1"/>
  <c r="D321" i="1" s="1"/>
  <c r="D305" i="1" a="1"/>
  <c r="D305" i="1" s="1"/>
  <c r="D297" i="1" a="1"/>
  <c r="D297" i="1" s="1"/>
  <c r="D273" i="1" a="1"/>
  <c r="D273" i="1" s="1"/>
  <c r="D241" i="1" a="1"/>
  <c r="D241" i="1" s="1"/>
  <c r="D173" i="1" a="1"/>
  <c r="D173" i="1" s="1"/>
  <c r="D149" i="1" a="1"/>
  <c r="D149" i="1" s="1"/>
  <c r="D137" i="1" a="1"/>
  <c r="D137" i="1" s="1"/>
  <c r="D125" i="1" a="1"/>
  <c r="D125" i="1" s="1"/>
  <c r="D101" i="1" a="1"/>
  <c r="D101" i="1" s="1"/>
  <c r="D89" i="1" a="1"/>
  <c r="D89" i="1" s="1"/>
  <c r="D61" i="1" a="1"/>
  <c r="D61" i="1" s="1"/>
  <c r="D53" i="1" a="1"/>
  <c r="D53" i="1" s="1"/>
  <c r="D41" i="1" a="1"/>
  <c r="D41" i="1" s="1"/>
  <c r="D4" i="1" a="1"/>
  <c r="D4" i="1" s="1"/>
  <c r="D29" i="1" a="1"/>
  <c r="D29" i="1" s="1"/>
  <c r="D317" i="1" a="1"/>
  <c r="D317" i="1" s="1"/>
  <c r="D285" i="1" a="1"/>
  <c r="D285" i="1" s="1"/>
  <c r="D277" i="1" a="1"/>
  <c r="D277" i="1" s="1"/>
  <c r="D265" i="1" a="1"/>
  <c r="D265" i="1" s="1"/>
  <c r="D253" i="1" a="1"/>
  <c r="D253" i="1" s="1"/>
  <c r="D217" i="1" a="1"/>
  <c r="D217" i="1" s="1"/>
  <c r="D145" i="1" a="1"/>
  <c r="D145" i="1" s="1"/>
  <c r="D133" i="1" a="1"/>
  <c r="D133" i="1" s="1"/>
  <c r="D113" i="1" a="1"/>
  <c r="D113" i="1" s="1"/>
  <c r="D85" i="1" a="1"/>
  <c r="D85" i="1" s="1"/>
  <c r="D69" i="1" a="1"/>
  <c r="D69" i="1" s="1"/>
  <c r="D49" i="1" a="1"/>
  <c r="D49" i="1" s="1"/>
  <c r="D37" i="1" a="1"/>
  <c r="D37" i="1" s="1"/>
  <c r="D13" i="1" a="1"/>
  <c r="D13" i="1" s="1"/>
  <c r="D81" i="1" a="1"/>
  <c r="D81" i="1" s="1"/>
  <c r="D301" i="1" a="1"/>
  <c r="D301" i="1" s="1"/>
  <c r="D293" i="1" a="1"/>
  <c r="D293" i="1" s="1"/>
  <c r="D281" i="1" a="1"/>
  <c r="D281" i="1" s="1"/>
  <c r="D269" i="1" a="1"/>
  <c r="D269" i="1" s="1"/>
  <c r="D261" i="1" a="1"/>
  <c r="D261" i="1" s="1"/>
  <c r="D249" i="1" a="1"/>
  <c r="D249" i="1" s="1"/>
  <c r="D237" i="1" a="1"/>
  <c r="D237" i="1" s="1"/>
  <c r="D233" i="1" a="1"/>
  <c r="D233" i="1" s="1"/>
  <c r="D229" i="1" a="1"/>
  <c r="D229" i="1" s="1"/>
  <c r="D225" i="1" a="1"/>
  <c r="D225" i="1" s="1"/>
  <c r="D221" i="1" a="1"/>
  <c r="D221" i="1" s="1"/>
  <c r="D165" i="1" a="1"/>
  <c r="D165" i="1" s="1"/>
  <c r="D141" i="1" a="1"/>
  <c r="D141" i="1" s="1"/>
  <c r="D129" i="1" a="1"/>
  <c r="D129" i="1" s="1"/>
  <c r="D117" i="1" a="1"/>
  <c r="D117" i="1" s="1"/>
  <c r="D105" i="1" a="1"/>
  <c r="D105" i="1" s="1"/>
  <c r="D93" i="1" a="1"/>
  <c r="D93" i="1" s="1"/>
  <c r="D73" i="1" a="1"/>
  <c r="D73" i="1" s="1"/>
  <c r="D65" i="1" a="1"/>
  <c r="D65" i="1" s="1"/>
  <c r="D57" i="1" a="1"/>
  <c r="D57" i="1" s="1"/>
  <c r="D45" i="1" a="1"/>
  <c r="D45" i="1" s="1"/>
  <c r="D17" i="1" a="1"/>
  <c r="D17" i="1" s="1"/>
  <c r="D8" i="1" a="1"/>
  <c r="D8" i="1" s="1"/>
  <c r="D21" i="1" a="1"/>
  <c r="D21" i="1" s="1"/>
  <c r="D10" i="1" a="1"/>
  <c r="D10" i="1" s="1"/>
  <c r="D170" i="1" a="1"/>
  <c r="D170" i="1" s="1"/>
  <c r="D158" i="1" a="1"/>
  <c r="D158" i="1" s="1"/>
  <c r="D139" i="1" a="1"/>
  <c r="D139" i="1" s="1"/>
  <c r="D75" i="1" a="1"/>
  <c r="D75" i="1" s="1"/>
  <c r="D31" i="1" a="1"/>
  <c r="D31" i="1" s="1"/>
  <c r="D6" i="1" a="1"/>
  <c r="D6" i="1" s="1"/>
  <c r="D106" i="1" a="1"/>
  <c r="D106" i="1" s="1"/>
  <c r="D70" i="1" a="1"/>
  <c r="D70" i="1" s="1"/>
  <c r="D54" i="1" a="1"/>
  <c r="D54" i="1" s="1"/>
  <c r="D5" i="1" a="1"/>
  <c r="D5" i="1" s="1"/>
  <c r="D314" i="1" a="1"/>
  <c r="D314" i="1" s="1"/>
  <c r="D30" i="1" a="1"/>
  <c r="D30" i="1" s="1"/>
  <c r="D318" i="1" a="1"/>
  <c r="D318" i="1" s="1"/>
  <c r="D306" i="1" a="1"/>
  <c r="D306" i="1" s="1"/>
  <c r="D294" i="1" a="1"/>
  <c r="D294" i="1" s="1"/>
  <c r="D278" i="1" a="1"/>
  <c r="D278" i="1" s="1"/>
  <c r="D262" i="1" a="1"/>
  <c r="D262" i="1" s="1"/>
  <c r="D214" i="1" a="1"/>
  <c r="D214" i="1" s="1"/>
  <c r="D179" i="1" a="1"/>
  <c r="D179" i="1" s="1"/>
  <c r="D174" i="1" a="1"/>
  <c r="D174" i="1" s="1"/>
  <c r="D162" i="1" a="1"/>
  <c r="D162" i="1" s="1"/>
  <c r="D147" i="1" a="1"/>
  <c r="D147" i="1" s="1"/>
  <c r="D142" i="1" a="1"/>
  <c r="D142" i="1" s="1"/>
  <c r="D135" i="1" a="1"/>
  <c r="D135" i="1" s="1"/>
  <c r="D114" i="1" a="1"/>
  <c r="D114" i="1" s="1"/>
  <c r="D82" i="1" a="1"/>
  <c r="D82" i="1" s="1"/>
  <c r="D74" i="1" a="1"/>
  <c r="D74" i="1" s="1"/>
  <c r="D63" i="1" a="1"/>
  <c r="D63" i="1" s="1"/>
  <c r="D51" i="1" a="1"/>
  <c r="D51" i="1" s="1"/>
  <c r="D14" i="1" a="1"/>
  <c r="D14" i="1" s="1"/>
  <c r="D9" i="1" a="1"/>
  <c r="D9" i="1" s="1"/>
  <c r="D282" i="1" a="1"/>
  <c r="D282" i="1" s="1"/>
  <c r="D266" i="1" a="1"/>
  <c r="D266" i="1" s="1"/>
  <c r="D250" i="1" a="1"/>
  <c r="D250" i="1" s="1"/>
  <c r="D246" i="1" a="1"/>
  <c r="D246" i="1" s="1"/>
  <c r="D218" i="1" a="1"/>
  <c r="D218" i="1" s="1"/>
  <c r="D178" i="1" a="1"/>
  <c r="D178" i="1" s="1"/>
  <c r="D167" i="1" a="1"/>
  <c r="D167" i="1" s="1"/>
  <c r="D159" i="1" a="1"/>
  <c r="D159" i="1" s="1"/>
  <c r="D151" i="1" a="1"/>
  <c r="D151" i="1" s="1"/>
  <c r="D146" i="1" a="1"/>
  <c r="D146" i="1" s="1"/>
  <c r="D134" i="1" a="1"/>
  <c r="D134" i="1" s="1"/>
  <c r="D126" i="1" a="1"/>
  <c r="D126" i="1" s="1"/>
  <c r="D118" i="1" a="1"/>
  <c r="D118" i="1" s="1"/>
  <c r="D90" i="1" a="1"/>
  <c r="D90" i="1" s="1"/>
  <c r="D79" i="1" a="1"/>
  <c r="D79" i="1" s="1"/>
  <c r="D67" i="1" a="1"/>
  <c r="D67" i="1" s="1"/>
  <c r="D55" i="1" a="1"/>
  <c r="D55" i="1" s="1"/>
  <c r="D38" i="1" a="1"/>
  <c r="D38" i="1" s="1"/>
  <c r="D22" i="1" a="1"/>
  <c r="D22" i="1" s="1"/>
  <c r="D308" i="1" a="1"/>
  <c r="D308" i="1" s="1"/>
  <c r="D304" i="1" a="1"/>
  <c r="D304" i="1" s="1"/>
  <c r="D288" i="1" a="1"/>
  <c r="D288" i="1" s="1"/>
  <c r="D284" i="1" a="1"/>
  <c r="D284" i="1" s="1"/>
  <c r="D280" i="1" a="1"/>
  <c r="D280" i="1" s="1"/>
  <c r="D276" i="1" a="1"/>
  <c r="D276" i="1" s="1"/>
  <c r="D272" i="1" a="1"/>
  <c r="D272" i="1" s="1"/>
  <c r="D268" i="1" a="1"/>
  <c r="D268" i="1" s="1"/>
  <c r="D264" i="1" a="1"/>
  <c r="D264" i="1" s="1"/>
  <c r="D260" i="1" a="1"/>
  <c r="D260" i="1" s="1"/>
  <c r="D256" i="1" a="1"/>
  <c r="D256" i="1" s="1"/>
  <c r="D242" i="1" a="1"/>
  <c r="D242" i="1" s="1"/>
  <c r="D216" i="1" a="1"/>
  <c r="D216" i="1" s="1"/>
  <c r="D166" i="1" a="1"/>
  <c r="D166" i="1" s="1"/>
  <c r="D160" i="1" a="1"/>
  <c r="D160" i="1" s="1"/>
  <c r="D154" i="1" a="1"/>
  <c r="D154" i="1" s="1"/>
  <c r="D138" i="1" a="1"/>
  <c r="D138" i="1" s="1"/>
  <c r="D110" i="1" a="1"/>
  <c r="D110" i="1" s="1"/>
  <c r="D102" i="1" a="1"/>
  <c r="D102" i="1" s="1"/>
  <c r="D94" i="1" a="1"/>
  <c r="D94" i="1" s="1"/>
  <c r="D86" i="1" a="1"/>
  <c r="D86" i="1" s="1"/>
  <c r="D78" i="1" a="1"/>
  <c r="D78" i="1" s="1"/>
  <c r="D62" i="1" a="1"/>
  <c r="D62" i="1" s="1"/>
  <c r="D42" i="1" a="1"/>
  <c r="D42" i="1" s="1"/>
  <c r="D34" i="1" a="1"/>
  <c r="D34" i="1" s="1"/>
  <c r="D18" i="1" a="1"/>
  <c r="D18" i="1" s="1"/>
  <c r="D26" i="1" a="1"/>
  <c r="D26" i="1" s="1"/>
  <c r="D32" i="1" a="1"/>
  <c r="D32" i="1" s="1"/>
  <c r="D20" i="1" a="1"/>
  <c r="D20" i="1" s="1"/>
  <c r="D120" i="1" a="1"/>
  <c r="D120" i="1" s="1"/>
  <c r="D156" i="1" a="1"/>
  <c r="D156" i="1" s="1"/>
  <c r="D152" i="1" a="1"/>
  <c r="D152" i="1" s="1"/>
  <c r="D148" i="1" a="1"/>
  <c r="D148" i="1" s="1"/>
  <c r="D144" i="1" a="1"/>
  <c r="D144" i="1" s="1"/>
  <c r="D140" i="1" a="1"/>
  <c r="D140" i="1" s="1"/>
  <c r="D136" i="1" a="1"/>
  <c r="D136" i="1" s="1"/>
  <c r="D132" i="1" a="1"/>
  <c r="D132" i="1" s="1"/>
  <c r="D100" i="1" a="1"/>
  <c r="D100" i="1" s="1"/>
  <c r="D44" i="1" a="1"/>
  <c r="D44" i="1" s="1"/>
  <c r="D7" i="1" a="1"/>
  <c r="D7" i="1" s="1"/>
  <c r="D3" i="1" a="1"/>
  <c r="D3" i="1" s="1"/>
  <c r="D104" i="1" a="1"/>
  <c r="D104" i="1" s="1"/>
  <c r="D84" i="1" a="1"/>
  <c r="D84" i="1" s="1"/>
  <c r="D88" i="1" a="1"/>
  <c r="D88" i="1" s="1"/>
  <c r="D48" i="1" a="1"/>
  <c r="D48" i="1" s="1"/>
  <c r="D180" i="1" a="1"/>
  <c r="D180" i="1" s="1"/>
  <c r="D176" i="1" a="1"/>
  <c r="D176" i="1" s="1"/>
  <c r="D172" i="1" a="1"/>
  <c r="D172" i="1" s="1"/>
  <c r="D168" i="1" a="1"/>
  <c r="D168" i="1" s="1"/>
  <c r="D164" i="1" a="1"/>
  <c r="D164" i="1" s="1"/>
  <c r="D124" i="1" a="1"/>
  <c r="D124" i="1" s="1"/>
  <c r="D108" i="1" a="1"/>
  <c r="D108" i="1" s="1"/>
  <c r="D92" i="1" a="1"/>
  <c r="D92" i="1" s="1"/>
  <c r="D80" i="1" a="1"/>
  <c r="D80" i="1" s="1"/>
  <c r="D76" i="1" a="1"/>
  <c r="D76" i="1" s="1"/>
  <c r="D72" i="1" a="1"/>
  <c r="D72" i="1" s="1"/>
  <c r="D68" i="1" a="1"/>
  <c r="D68" i="1" s="1"/>
  <c r="D64" i="1" a="1"/>
  <c r="D64" i="1" s="1"/>
  <c r="D60" i="1" a="1"/>
  <c r="D60" i="1" s="1"/>
  <c r="D56" i="1" a="1"/>
  <c r="D56" i="1" s="1"/>
  <c r="D52" i="1" a="1"/>
  <c r="D52" i="1" s="1"/>
  <c r="D36" i="1" a="1"/>
  <c r="D36" i="1" s="1"/>
  <c r="D292" i="1" a="1"/>
  <c r="D292" i="1" s="1"/>
  <c r="D24" i="1" a="1"/>
  <c r="D24" i="1" s="1"/>
  <c r="D128" i="1" a="1"/>
  <c r="D128" i="1" s="1"/>
  <c r="D112" i="1" a="1"/>
  <c r="D112" i="1" s="1"/>
  <c r="D96" i="1" a="1"/>
  <c r="D96" i="1" s="1"/>
  <c r="D40" i="1" a="1"/>
  <c r="D40" i="1" s="1"/>
  <c r="D16" i="1" a="1"/>
  <c r="D16" i="1" s="1"/>
  <c r="D12" i="1" a="1"/>
  <c r="D12" i="1" s="1"/>
  <c r="E220" i="1"/>
  <c r="D220" i="1" a="1"/>
  <c r="D220" i="1" s="1"/>
  <c r="D28" i="1" a="1"/>
  <c r="D28" i="1" s="1"/>
  <c r="E28" i="1"/>
  <c r="D127" i="1" a="1"/>
  <c r="D127" i="1" s="1"/>
  <c r="E127" i="1"/>
  <c r="D123" i="1" a="1"/>
  <c r="D123" i="1" s="1"/>
  <c r="E123" i="1"/>
  <c r="D119" i="1" a="1"/>
  <c r="D119" i="1" s="1"/>
  <c r="E119" i="1"/>
  <c r="D115" i="1" a="1"/>
  <c r="D115" i="1" s="1"/>
  <c r="E115" i="1"/>
  <c r="D111" i="1" a="1"/>
  <c r="D111" i="1" s="1"/>
  <c r="E111" i="1"/>
  <c r="D107" i="1" a="1"/>
  <c r="D107" i="1" s="1"/>
  <c r="E107" i="1"/>
  <c r="D103" i="1" a="1"/>
  <c r="D103" i="1" s="1"/>
  <c r="E103" i="1"/>
  <c r="D99" i="1" a="1"/>
  <c r="D99" i="1" s="1"/>
  <c r="E99" i="1"/>
  <c r="D95" i="1" a="1"/>
  <c r="D95" i="1" s="1"/>
  <c r="E95" i="1"/>
  <c r="D91" i="1" a="1"/>
  <c r="D91" i="1" s="1"/>
  <c r="E91" i="1"/>
  <c r="D87" i="1" a="1"/>
  <c r="D87" i="1" s="1"/>
  <c r="E87" i="1"/>
  <c r="D83" i="1" a="1"/>
  <c r="D83" i="1" s="1"/>
  <c r="E83" i="1"/>
  <c r="D47" i="1" a="1"/>
  <c r="D47" i="1" s="1"/>
  <c r="E47" i="1"/>
  <c r="D43" i="1" a="1"/>
  <c r="D43" i="1" s="1"/>
  <c r="E43" i="1"/>
  <c r="D39" i="1" a="1"/>
  <c r="D39" i="1" s="1"/>
  <c r="E39" i="1"/>
  <c r="D35" i="1" a="1"/>
  <c r="D35" i="1" s="1"/>
  <c r="E35" i="1"/>
  <c r="D27" i="1" a="1"/>
  <c r="D27" i="1" s="1"/>
  <c r="E27" i="1"/>
  <c r="D23" i="1" a="1"/>
  <c r="D23" i="1" s="1"/>
  <c r="E23" i="1"/>
  <c r="D19" i="1" a="1"/>
  <c r="D19" i="1" s="1"/>
  <c r="E19" i="1"/>
  <c r="D1449" i="1" a="1"/>
  <c r="D1449" i="1" s="1"/>
  <c r="E1449" i="1"/>
  <c r="D33" i="1" a="1"/>
  <c r="D33" i="1" s="1"/>
  <c r="E33" i="1"/>
  <c r="D2" i="1" a="1"/>
  <c r="D2" i="1" s="1"/>
  <c r="H809" i="1" a="1"/>
  <c r="H701" i="1" a="1"/>
  <c r="H1311" i="1" a="1"/>
  <c r="H224" i="1" a="1"/>
  <c r="H373" i="1" a="1"/>
  <c r="H1094" i="1" a="1"/>
  <c r="H425" i="1" a="1"/>
  <c r="H1293" i="1" a="1"/>
  <c r="H1031" i="1" a="1"/>
  <c r="H173" i="1" a="1"/>
  <c r="H788" i="1" a="1"/>
  <c r="H441" i="1" a="1"/>
  <c r="H1239" i="1" a="1"/>
  <c r="H1013" i="1" a="1"/>
  <c r="H601" i="1" a="1"/>
  <c r="H328" i="1" a="1"/>
  <c r="H350" i="1" a="1"/>
  <c r="H464" i="1" a="1"/>
  <c r="H268" i="1" a="1"/>
  <c r="H569" i="1" a="1"/>
  <c r="H691" i="1" a="1"/>
  <c r="H40" i="1" a="1"/>
  <c r="H874" i="1" a="1"/>
  <c r="H256" i="1" a="1"/>
  <c r="H364" i="1" a="1"/>
  <c r="H498" i="1" a="1"/>
  <c r="H508" i="1" a="1"/>
  <c r="H1072" i="1" a="1"/>
  <c r="H1263" i="1" a="1"/>
  <c r="H107" i="1" a="1"/>
  <c r="H596" i="1" a="1"/>
  <c r="H630" i="1" a="1"/>
  <c r="H1054" i="1" a="1"/>
  <c r="H574" i="1" a="1"/>
  <c r="H391" i="1" a="1"/>
  <c r="H528" i="1" a="1"/>
  <c r="H418" i="1" a="1"/>
  <c r="H1089" i="1" a="1"/>
  <c r="H603" i="1" a="1"/>
  <c r="H359" i="1" a="1"/>
  <c r="H150" i="1" a="1"/>
  <c r="H446" i="1" a="1"/>
  <c r="H1437" i="1" a="1"/>
  <c r="H940" i="1" a="1"/>
  <c r="H167" i="1" a="1"/>
  <c r="H814" i="1" a="1"/>
  <c r="H403" i="1" a="1"/>
  <c r="H356" i="1" a="1"/>
  <c r="H563" i="1" a="1"/>
  <c r="H405" i="1" a="1"/>
  <c r="H307" i="1" a="1"/>
  <c r="H136" i="1" a="1"/>
  <c r="H784" i="1" a="1"/>
  <c r="H1340" i="1" a="1"/>
  <c r="H63" i="1" a="1"/>
  <c r="H210" i="1" a="1"/>
  <c r="H36" i="1" a="1"/>
  <c r="H469" i="1" a="1"/>
  <c r="H484" i="1" a="1"/>
  <c r="H953" i="1" a="1"/>
  <c r="H331" i="1" a="1"/>
  <c r="H1366" i="1" a="1"/>
  <c r="H1124" i="1" a="1"/>
  <c r="H1083" i="1" a="1"/>
  <c r="H221" i="1" a="1"/>
  <c r="H255" i="1" a="1"/>
  <c r="H139" i="1" a="1"/>
  <c r="H247" i="1" a="1"/>
  <c r="H170" i="1" a="1"/>
  <c r="H209" i="1" a="1"/>
  <c r="H284" i="1" a="1"/>
  <c r="H852" i="1" a="1"/>
  <c r="H182" i="1" a="1"/>
  <c r="H1283" i="1" a="1"/>
  <c r="H88" i="1" a="1"/>
  <c r="H336" i="1" a="1"/>
  <c r="H1118" i="1" a="1"/>
  <c r="H532" i="1" a="1"/>
  <c r="H1050" i="1" a="1"/>
  <c r="H605" i="1" a="1"/>
  <c r="H1409" i="1" a="1"/>
  <c r="H205" i="1" a="1"/>
  <c r="H746" i="1" a="1"/>
  <c r="H523" i="1" a="1"/>
  <c r="H845" i="1" a="1"/>
  <c r="H1335" i="1" a="1"/>
  <c r="H1096" i="1" a="1"/>
  <c r="H463" i="1" a="1"/>
  <c r="H1209" i="1" a="1"/>
  <c r="H934" i="1" a="1"/>
  <c r="H1460" i="1" a="1"/>
  <c r="H1314" i="1" a="1"/>
  <c r="H1279" i="1" a="1"/>
  <c r="H354" i="1" a="1"/>
  <c r="H201" i="1" a="1"/>
  <c r="H625" i="1" a="1"/>
  <c r="H171" i="1" a="1"/>
  <c r="H794" i="1" a="1"/>
  <c r="H1334" i="1" a="1"/>
  <c r="H1016" i="1" a="1"/>
  <c r="H1107" i="1" a="1"/>
  <c r="H55" i="1" a="1"/>
  <c r="H815" i="1" a="1"/>
  <c r="H382" i="1" a="1"/>
  <c r="H239" i="1" a="1"/>
  <c r="H164" i="1" a="1"/>
  <c r="H249" i="1" a="1"/>
  <c r="H1332" i="1" a="1"/>
  <c r="H212" i="1" a="1"/>
  <c r="H544" i="1" a="1"/>
  <c r="H873" i="1" a="1"/>
  <c r="H879" i="1" a="1"/>
  <c r="H891" i="1" a="1"/>
  <c r="H1295" i="1" a="1"/>
  <c r="H1065" i="1" a="1"/>
  <c r="H325" i="1" a="1"/>
  <c r="H978" i="1" a="1"/>
  <c r="H751" i="1" a="1"/>
  <c r="H786" i="1" a="1"/>
  <c r="H841" i="1" a="1"/>
  <c r="H1403" i="1" a="1"/>
  <c r="H640" i="1" a="1"/>
  <c r="H86" i="1" a="1"/>
  <c r="H1367" i="1" a="1"/>
  <c r="H85" i="1" a="1"/>
  <c r="H188" i="1" a="1"/>
  <c r="H410" i="1" a="1"/>
  <c r="H270" i="1" a="1"/>
  <c r="H755" i="1" a="1"/>
  <c r="H837" i="1" a="1"/>
  <c r="H1156" i="1" a="1"/>
  <c r="H954" i="1" a="1"/>
  <c r="H548" i="1" a="1"/>
  <c r="H840" i="1" a="1"/>
  <c r="H416" i="1" a="1"/>
  <c r="H1171" i="1" a="1"/>
  <c r="H1440" i="1" a="1"/>
  <c r="H745" i="1" a="1"/>
  <c r="H521" i="1" a="1"/>
  <c r="H160" i="1" a="1"/>
  <c r="H1175" i="1" a="1"/>
  <c r="H1290" i="1" a="1"/>
  <c r="H474" i="1" a="1"/>
  <c r="H1111" i="1" a="1"/>
  <c r="H1430" i="1" a="1"/>
  <c r="H337" i="1" a="1"/>
  <c r="H1121" i="1" a="1"/>
  <c r="H1150" i="1" a="1"/>
  <c r="H1465" i="1" a="1"/>
  <c r="H262" i="1" a="1"/>
  <c r="H80" i="1" a="1"/>
  <c r="H1012" i="1" a="1"/>
  <c r="H834" i="1" a="1"/>
  <c r="H207" i="1" a="1"/>
  <c r="H901" i="1" a="1"/>
  <c r="H1382" i="1" a="1"/>
  <c r="H1466" i="1" a="1"/>
  <c r="H192" i="1" a="1"/>
  <c r="H372" i="1" a="1"/>
  <c r="H933" i="1" a="1"/>
  <c r="H792" i="1" a="1"/>
  <c r="H5" i="1" a="1"/>
  <c r="H480" i="1" a="1"/>
  <c r="H219" i="1" a="1"/>
  <c r="H1258" i="1" a="1"/>
  <c r="H524" i="1" a="1"/>
  <c r="H162" i="1" a="1"/>
  <c r="H69" i="1" a="1"/>
  <c r="H246" i="1" a="1"/>
  <c r="H482" i="1" a="1"/>
  <c r="H511" i="1" a="1"/>
  <c r="H826" i="1" a="1"/>
  <c r="H297" i="1" a="1"/>
  <c r="H235" i="1" a="1"/>
  <c r="H157" i="1" a="1"/>
  <c r="H285" i="1" a="1"/>
  <c r="H1241" i="1" a="1"/>
  <c r="H124" i="1" a="1"/>
  <c r="H1426" i="1" a="1"/>
  <c r="H635" i="1" a="1"/>
  <c r="H509" i="1" a="1"/>
  <c r="H869" i="1" a="1"/>
  <c r="H179" i="1" a="1"/>
  <c r="H1026" i="1" a="1"/>
  <c r="H585" i="1" a="1"/>
  <c r="H271" i="1" a="1"/>
  <c r="H488" i="1" a="1"/>
  <c r="H237" i="1" a="1"/>
  <c r="H406" i="1" a="1"/>
  <c r="H467" i="1" a="1"/>
  <c r="H1138" i="1" a="1"/>
  <c r="H1275" i="1" a="1"/>
  <c r="H309" i="1" a="1"/>
  <c r="H135" i="1" a="1"/>
  <c r="H1058" i="1" a="1"/>
  <c r="H616" i="1" a="1"/>
  <c r="H583" i="1" a="1"/>
  <c r="H864" i="1" a="1"/>
  <c r="H123" i="1" a="1"/>
  <c r="H168" i="1" a="1"/>
  <c r="H380" i="1" a="1"/>
  <c r="H838" i="1" a="1"/>
  <c r="H56" i="1" a="1"/>
  <c r="H96" i="1" a="1"/>
  <c r="H282" i="1" a="1"/>
  <c r="H590" i="1" a="1"/>
  <c r="H1254" i="1" a="1"/>
  <c r="H780" i="1" a="1"/>
  <c r="H806" i="1" a="1"/>
  <c r="H1084" i="1" a="1"/>
  <c r="H886" i="1" a="1"/>
  <c r="H1079" i="1" a="1"/>
  <c r="H981" i="1" a="1"/>
  <c r="H288" i="1" a="1"/>
  <c r="H1208" i="1" a="1"/>
  <c r="H895" i="1" a="1"/>
  <c r="H186" i="1" a="1"/>
  <c r="H543" i="1" a="1"/>
  <c r="H1262" i="1" a="1"/>
  <c r="H1296" i="1" a="1"/>
  <c r="H1051" i="1" a="1"/>
  <c r="H781" i="1" a="1"/>
  <c r="H490" i="1" a="1"/>
  <c r="H291" i="1" a="1"/>
  <c r="H944" i="1" a="1"/>
  <c r="H717" i="1" a="1"/>
  <c r="H114" i="1" a="1"/>
  <c r="H1272" i="1" a="1"/>
  <c r="H100" i="1" a="1"/>
  <c r="H9" i="1" a="1"/>
  <c r="H1417" i="1" a="1"/>
  <c r="H2" i="1" a="1"/>
  <c r="H811" i="1" a="1"/>
  <c r="H57" i="1" a="1"/>
  <c r="H1325" i="1" a="1"/>
  <c r="H39" i="1" a="1"/>
  <c r="H1025" i="1" a="1"/>
  <c r="H395" i="1" a="1"/>
  <c r="H306" i="1" a="1"/>
  <c r="H1186" i="1" a="1"/>
  <c r="H316" i="1" a="1"/>
  <c r="H45" i="1" a="1"/>
  <c r="H1358" i="1" a="1"/>
  <c r="H1246" i="1" a="1"/>
  <c r="H389" i="1" a="1"/>
  <c r="H1155" i="1" a="1"/>
  <c r="H661" i="1" a="1"/>
  <c r="H281" i="1" a="1"/>
  <c r="H1302" i="1" a="1"/>
  <c r="H545" i="1" a="1"/>
  <c r="H863" i="1" a="1"/>
  <c r="H670" i="1" a="1"/>
  <c r="H376" i="1" a="1"/>
  <c r="H388" i="1" a="1"/>
  <c r="H455" i="1" a="1"/>
  <c r="H21" i="1" a="1"/>
  <c r="H385" i="1" a="1"/>
  <c r="H584" i="1" a="1"/>
  <c r="H149" i="1" a="1"/>
  <c r="H381" i="1" a="1"/>
  <c r="H1068" i="1" a="1"/>
  <c r="H473" i="1" a="1"/>
  <c r="H878" i="1" a="1"/>
  <c r="H156" i="1" a="1"/>
  <c r="H1333" i="1" a="1"/>
  <c r="H697" i="1" a="1"/>
  <c r="H926" i="1" a="1"/>
  <c r="H195" i="1" a="1"/>
  <c r="H726" i="1" a="1"/>
  <c r="H190" i="1" a="1"/>
  <c r="H732" i="1" a="1"/>
  <c r="H741" i="1" a="1"/>
  <c r="H1202" i="1" a="1"/>
  <c r="H1280" i="1" a="1"/>
  <c r="H1232" i="1" a="1"/>
  <c r="H810" i="1" a="1"/>
  <c r="H444" i="1" a="1"/>
  <c r="H688" i="1" a="1"/>
  <c r="H614" i="1" a="1"/>
  <c r="H647" i="1" a="1"/>
  <c r="H25" i="1" a="1"/>
  <c r="H300" i="1" a="1"/>
  <c r="H47" i="1" a="1"/>
  <c r="H220" i="1" a="1"/>
  <c r="H1438" i="1" a="1"/>
  <c r="H93" i="1" a="1"/>
  <c r="H917" i="1" a="1"/>
  <c r="H141" i="1" a="1"/>
  <c r="H516" i="1" a="1"/>
  <c r="H320" i="1" a="1"/>
  <c r="H835" i="1" a="1"/>
  <c r="H653" i="1" a="1"/>
  <c r="H1247" i="1" a="1"/>
  <c r="H31" i="1" a="1"/>
  <c r="H1392" i="1" a="1"/>
  <c r="H565" i="1" a="1"/>
  <c r="H753" i="1" a="1"/>
  <c r="H908" i="1" a="1"/>
  <c r="H217" i="1" a="1"/>
  <c r="H733" i="1" a="1"/>
  <c r="H985" i="1" a="1"/>
  <c r="H254" i="1" a="1"/>
  <c r="H61" i="1" a="1"/>
  <c r="H232" i="1" a="1"/>
  <c r="H1463" i="1" a="1"/>
  <c r="H1145" i="1" a="1"/>
  <c r="H1260" i="1" a="1"/>
  <c r="H440" i="1" a="1"/>
  <c r="H800" i="1" a="1"/>
  <c r="H871" i="1" a="1"/>
  <c r="H589" i="1" a="1"/>
  <c r="H280" i="1" a="1"/>
  <c r="H617" i="1" a="1"/>
  <c r="H234" i="1" a="1"/>
  <c r="H1397" i="1" a="1"/>
  <c r="H913" i="1" a="1"/>
  <c r="H1361" i="1" a="1"/>
  <c r="H1154" i="1" a="1"/>
  <c r="H935" i="1" a="1"/>
  <c r="H1014" i="1" a="1"/>
  <c r="H582" i="1" a="1"/>
  <c r="H435" i="1" a="1"/>
  <c r="H196" i="1" a="1"/>
  <c r="H1049" i="1" a="1"/>
  <c r="H1120" i="1" a="1"/>
  <c r="H60" i="1" a="1"/>
  <c r="H213" i="1" a="1"/>
  <c r="H274" i="1" a="1"/>
  <c r="H65" i="1" a="1"/>
  <c r="H529" i="1" a="1"/>
  <c r="H858" i="1" a="1"/>
  <c r="H627" i="1" a="1"/>
  <c r="H260" i="1" a="1"/>
  <c r="H431" i="1" a="1"/>
  <c r="H370" i="1" a="1"/>
  <c r="H462" i="1" a="1"/>
  <c r="H1299" i="1" a="1"/>
  <c r="H22" i="1" a="1"/>
  <c r="H394" i="1" a="1"/>
  <c r="H447" i="1" a="1"/>
  <c r="H613" i="1" a="1"/>
  <c r="H1416" i="1" a="1"/>
  <c r="H116" i="1" a="1"/>
  <c r="H1424" i="1" a="1"/>
  <c r="H59" i="1" a="1"/>
  <c r="H599" i="1" a="1"/>
  <c r="H438" i="1" a="1"/>
  <c r="H632" i="1" a="1"/>
  <c r="H305" i="1" a="1"/>
  <c r="H527" i="1" a="1"/>
  <c r="H377" i="1" a="1"/>
  <c r="H12" i="1" a="1"/>
  <c r="H947" i="1" a="1"/>
  <c r="H35" i="1" a="1"/>
  <c r="H542" i="1" a="1"/>
  <c r="H962" i="1" a="1"/>
  <c r="H818" i="1" a="1"/>
  <c r="H1006" i="1" a="1"/>
  <c r="H571" i="1" a="1"/>
  <c r="H1336" i="1" a="1"/>
  <c r="H113" i="1" a="1"/>
  <c r="H301" i="1" a="1"/>
  <c r="H253" i="1" a="1"/>
  <c r="H26" i="1" a="1"/>
  <c r="H743" i="1" a="1"/>
  <c r="H466" i="1" a="1"/>
  <c r="H1381" i="1" a="1"/>
  <c r="H236" i="1" a="1"/>
  <c r="H1074" i="1" a="1"/>
  <c r="H1402" i="1" a="1"/>
  <c r="H81" i="1" a="1"/>
  <c r="H315" i="1" a="1"/>
  <c r="H1273" i="1" a="1"/>
  <c r="H696" i="1" a="1"/>
  <c r="H349" i="1" a="1"/>
  <c r="H698" i="1" a="1"/>
  <c r="H424" i="1" a="1"/>
  <c r="H49" i="1" a="1"/>
  <c r="H379" i="1" a="1"/>
  <c r="H573" i="1" a="1"/>
  <c r="H1291" i="1" a="1"/>
  <c r="H1369" i="1" a="1"/>
  <c r="H1236" i="1" a="1"/>
  <c r="H1085" i="1" a="1"/>
  <c r="H1446" i="1" a="1"/>
  <c r="H1144" i="1" a="1"/>
  <c r="H714" i="1" a="1"/>
  <c r="H1185" i="1" a="1"/>
  <c r="H68" i="1" a="1"/>
  <c r="H1308" i="1" a="1"/>
  <c r="H610" i="1" a="1"/>
  <c r="H890" i="1" a="1"/>
  <c r="H452" i="1" a="1"/>
  <c r="H243" i="1" a="1"/>
  <c r="H562" i="1" a="1"/>
  <c r="H973" i="1" a="1"/>
  <c r="H776" i="1" a="1"/>
  <c r="H887" i="1" a="1"/>
  <c r="H278" i="1" a="1"/>
  <c r="H1231" i="1" a="1"/>
  <c r="H475" i="1" a="1"/>
  <c r="H658" i="1" a="1"/>
  <c r="H178" i="1" a="1"/>
  <c r="H868" i="1" a="1"/>
  <c r="H553" i="1" a="1"/>
  <c r="H975" i="1" a="1"/>
  <c r="H906" i="1" a="1"/>
  <c r="H152" i="1" a="1"/>
  <c r="H172" i="1" a="1"/>
  <c r="H1338" i="1" a="1"/>
  <c r="H764" i="1" a="1"/>
  <c r="H966" i="1" a="1"/>
  <c r="H1160" i="1" a="1"/>
  <c r="H1461" i="1" a="1"/>
  <c r="H203" i="1" a="1"/>
  <c r="H432" i="1" a="1"/>
  <c r="H993" i="1" a="1"/>
  <c r="H572" i="1" a="1"/>
  <c r="H1425" i="1" a="1"/>
  <c r="H824" i="1" a="1"/>
  <c r="H1170" i="1" a="1"/>
  <c r="H87" i="1" a="1"/>
  <c r="H155" i="1" a="1"/>
  <c r="H64" i="1" a="1"/>
  <c r="H318" i="1" a="1"/>
  <c r="H489" i="1" a="1"/>
  <c r="H319" i="1" a="1"/>
  <c r="H677" i="1" a="1"/>
  <c r="H1153" i="1" a="1"/>
  <c r="H629" i="1" a="1"/>
  <c r="H1191" i="1" a="1"/>
  <c r="H1215" i="1" a="1"/>
  <c r="H526" i="1" a="1"/>
  <c r="H870" i="1" a="1"/>
  <c r="H1207" i="1" a="1"/>
  <c r="H576" i="1" a="1"/>
  <c r="H725" i="1" a="1"/>
  <c r="H1066" i="1" a="1"/>
  <c r="H451" i="1" a="1"/>
  <c r="H1451" i="1" a="1"/>
  <c r="H1172" i="1" a="1"/>
  <c r="H1020" i="1" a="1"/>
  <c r="H513" i="1" a="1"/>
  <c r="H525" i="1" a="1"/>
  <c r="H767" i="1" a="1"/>
  <c r="H1390" i="1" a="1"/>
  <c r="H970" i="1" a="1"/>
  <c r="H587" i="1" a="1"/>
  <c r="H504" i="1" a="1"/>
  <c r="H642" i="1" a="1"/>
  <c r="H77" i="1" a="1"/>
  <c r="H742" i="1" a="1"/>
  <c r="H153" i="1" a="1"/>
  <c r="H626" i="1" a="1"/>
  <c r="H1130" i="1" a="1"/>
  <c r="H600" i="1" a="1"/>
  <c r="H880" i="1" a="1"/>
  <c r="H1429" i="1" a="1"/>
  <c r="H37" i="1" a="1"/>
  <c r="H41" i="1" a="1"/>
  <c r="H1162" i="1" a="1"/>
  <c r="H577" i="1" a="1"/>
  <c r="H514" i="1" a="1"/>
  <c r="H449" i="1" a="1"/>
  <c r="H429" i="1" a="1"/>
  <c r="H1115" i="1" a="1"/>
  <c r="H797" i="1" a="1"/>
  <c r="H396" i="1" a="1"/>
  <c r="H711" i="1" a="1"/>
  <c r="H323" i="1" a="1"/>
  <c r="H174" i="1" a="1"/>
  <c r="H202" i="1" a="1"/>
  <c r="H611" i="1" a="1"/>
  <c r="H71" i="1" a="1"/>
  <c r="H145" i="1" a="1"/>
  <c r="H228" i="1" a="1"/>
  <c r="H744" i="1" a="1"/>
  <c r="H904" i="1" a="1"/>
  <c r="H692" i="1" a="1"/>
  <c r="H197" i="1" a="1"/>
  <c r="H1326" i="1" a="1"/>
  <c r="H808" i="1" a="1"/>
  <c r="H361" i="1" a="1"/>
  <c r="H1364" i="1" a="1"/>
  <c r="H289" i="1" a="1"/>
  <c r="H79" i="1" a="1"/>
  <c r="H1117" i="1" a="1"/>
  <c r="H1037" i="1" a="1"/>
  <c r="H672" i="1" a="1"/>
  <c r="H126" i="1" a="1"/>
  <c r="H92" i="1" a="1"/>
  <c r="H633" i="1" a="1"/>
  <c r="H46" i="1" a="1"/>
  <c r="H1197" i="1" a="1"/>
  <c r="H622" i="1" a="1"/>
  <c r="H53" i="1" a="1"/>
  <c r="H649" i="1" a="1"/>
  <c r="H148" i="1" a="1"/>
  <c r="H968" i="1" a="1"/>
  <c r="H1002" i="1" a="1"/>
  <c r="H637" i="1" a="1"/>
  <c r="H295" i="1" a="1"/>
  <c r="H1248" i="1" a="1"/>
  <c r="H407" i="1" a="1"/>
  <c r="H957" i="1" a="1"/>
  <c r="H790" i="1" a="1"/>
  <c r="H51" i="1" a="1"/>
  <c r="H1017" i="1" a="1"/>
  <c r="H1444" i="1" a="1"/>
  <c r="H1240" i="1" a="1"/>
  <c r="H928" i="1" a="1"/>
  <c r="H762" i="1" a="1"/>
  <c r="H15" i="1" a="1"/>
  <c r="H70" i="1" a="1"/>
  <c r="H1048" i="1" a="1"/>
  <c r="H341" i="1" a="1"/>
  <c r="H740" i="1" a="1"/>
  <c r="H608" i="1" a="1"/>
  <c r="H386" i="1" a="1"/>
  <c r="H1027" i="1" a="1"/>
  <c r="H1123" i="1" a="1"/>
  <c r="H812" i="1" a="1"/>
  <c r="H1075" i="1" a="1"/>
  <c r="H1415" i="1" a="1"/>
  <c r="H961" i="1" a="1"/>
  <c r="H231" i="1" a="1"/>
  <c r="H333" i="1" a="1"/>
  <c r="H1420" i="1" a="1"/>
  <c r="H620" i="1" a="1"/>
  <c r="H699" i="1" a="1"/>
  <c r="H923" i="1" a="1"/>
  <c r="H850" i="1" a="1"/>
  <c r="H54" i="1" a="1"/>
  <c r="H283" i="1" a="1"/>
  <c r="H1431" i="1" a="1"/>
  <c r="H1264" i="1" a="1"/>
  <c r="H685" i="1" a="1"/>
  <c r="H823" i="1" a="1"/>
  <c r="H989" i="1" a="1"/>
  <c r="H1190" i="1" a="1"/>
  <c r="H702" i="1" a="1"/>
  <c r="H512" i="1" a="1"/>
  <c r="H1267" i="1" a="1"/>
  <c r="H1009" i="1" a="1"/>
  <c r="H971" i="1" a="1"/>
  <c r="H476" i="1" a="1"/>
  <c r="H1357" i="1" a="1"/>
  <c r="H263" i="1" a="1"/>
  <c r="H1347" i="1" a="1"/>
  <c r="H922" i="1" a="1"/>
  <c r="H1114" i="1" a="1"/>
  <c r="H1255" i="1" a="1"/>
  <c r="H1182" i="1" a="1"/>
  <c r="H1229" i="1" a="1"/>
  <c r="H1021" i="1" a="1"/>
  <c r="H1034" i="1" a="1"/>
  <c r="H1131" i="1" a="1"/>
  <c r="H408" i="1" a="1"/>
  <c r="H98" i="1" a="1"/>
  <c r="H457" i="1" a="1"/>
  <c r="H974" i="1" a="1"/>
  <c r="H881" i="1" a="1"/>
  <c r="H458" i="1" a="1"/>
  <c r="H535" i="1" a="1"/>
  <c r="H1250" i="1" a="1"/>
  <c r="H914" i="1" a="1"/>
  <c r="H631" i="1" a="1"/>
  <c r="H362" i="1" a="1"/>
  <c r="H154" i="1" a="1"/>
  <c r="H817" i="1" a="1"/>
  <c r="H44" i="1" a="1"/>
  <c r="H1383" i="1" a="1"/>
  <c r="H777" i="1" a="1"/>
  <c r="H1323" i="1" a="1"/>
  <c r="H729" i="1" a="1"/>
  <c r="H1015" i="1" a="1"/>
  <c r="H849" i="1" a="1"/>
  <c r="H530" i="1" a="1"/>
  <c r="H1423" i="1" a="1"/>
  <c r="H176" i="1" a="1"/>
  <c r="H558" i="1" a="1"/>
  <c r="H518" i="1" a="1"/>
  <c r="H595" i="1" a="1"/>
  <c r="H493" i="1" a="1"/>
  <c r="H609" i="1" a="1"/>
  <c r="H392" i="1" a="1"/>
  <c r="H867" i="1" a="1"/>
  <c r="H1152" i="1" a="1"/>
  <c r="H503" i="1" a="1"/>
  <c r="H749" i="1" a="1"/>
  <c r="H42" i="1" a="1"/>
  <c r="H378" i="1" a="1"/>
  <c r="H339" i="1" a="1"/>
  <c r="H1365" i="1" a="1"/>
  <c r="H227" i="1" a="1"/>
  <c r="H132" i="1" a="1"/>
  <c r="H1211" i="1" a="1"/>
  <c r="H666" i="1" a="1"/>
  <c r="H748" i="1" a="1"/>
  <c r="H659" i="1" a="1"/>
  <c r="H736" i="1" a="1"/>
  <c r="H538" i="1" a="1"/>
  <c r="H931" i="1" a="1"/>
  <c r="H1088" i="1" a="1"/>
  <c r="H907" i="1" a="1"/>
  <c r="H1268" i="1" a="1"/>
  <c r="H99" i="1" a="1"/>
  <c r="H853" i="1" a="1"/>
  <c r="H1355" i="1" a="1"/>
  <c r="H1060" i="1" a="1"/>
  <c r="H1373" i="1" a="1"/>
  <c r="H552" i="1" a="1"/>
  <c r="H215" i="1" a="1"/>
  <c r="H897" i="1" a="1"/>
  <c r="H1126" i="1" a="1"/>
  <c r="H1354" i="1" a="1"/>
  <c r="H497" i="1" a="1"/>
  <c r="H1035" i="1" a="1"/>
  <c r="H785" i="1" a="1"/>
  <c r="H517" i="1" a="1"/>
  <c r="H770" i="1" a="1"/>
  <c r="H353" i="1" a="1"/>
  <c r="H275" i="1" a="1"/>
  <c r="H1064" i="1" a="1"/>
  <c r="H831" i="1" a="1"/>
  <c r="H1342" i="1" a="1"/>
  <c r="H1105" i="1" a="1"/>
  <c r="H1110" i="1" a="1"/>
  <c r="H109" i="1" a="1"/>
  <c r="H1055" i="1" a="1"/>
  <c r="H628" i="1" a="1"/>
  <c r="H730" i="1" a="1"/>
  <c r="H882" i="1" a="1"/>
  <c r="H1306" i="1" a="1"/>
  <c r="H1304" i="1" a="1"/>
  <c r="H38" i="1" a="1"/>
  <c r="H805" i="1" a="1"/>
  <c r="H1414" i="1" a="1"/>
  <c r="H964" i="1" a="1"/>
  <c r="H1441" i="1" a="1"/>
  <c r="H1270" i="1" a="1"/>
  <c r="H758" i="1" a="1"/>
  <c r="H83" i="1" a="1"/>
  <c r="H1235" i="1" a="1"/>
  <c r="H1455" i="1" a="1"/>
  <c r="H1080" i="1" a="1"/>
  <c r="H1257" i="1" a="1"/>
  <c r="H1173" i="1" a="1"/>
  <c r="H1077" i="1" a="1"/>
  <c r="H78" i="1" a="1"/>
  <c r="H436" i="1" a="1"/>
  <c r="H580" i="1" a="1"/>
  <c r="H390" i="1" a="1"/>
  <c r="H1230" i="1" a="1"/>
  <c r="H180" i="1" a="1"/>
  <c r="H759" i="1" a="1"/>
  <c r="H813" i="1" a="1"/>
  <c r="H1205" i="1" a="1"/>
  <c r="H1449" i="1" a="1"/>
  <c r="H505" i="1" a="1"/>
  <c r="H1266" i="1" a="1"/>
  <c r="H130" i="1" a="1"/>
  <c r="H72" i="1" a="1"/>
  <c r="H1147" i="1" a="1"/>
  <c r="H1360" i="1" a="1"/>
  <c r="H958" i="1" a="1"/>
  <c r="H1022" i="1" a="1"/>
  <c r="H1135" i="1" a="1"/>
  <c r="H1081" i="1" a="1"/>
  <c r="H1292" i="1" a="1"/>
  <c r="H1237" i="1" a="1"/>
  <c r="H1178" i="1" a="1"/>
  <c r="H1456" i="1" a="1"/>
  <c r="H430" i="1" a="1"/>
  <c r="H819" i="1" a="1"/>
  <c r="H960" i="1" a="1"/>
  <c r="H980" i="1" a="1"/>
  <c r="H716" i="1" a="1"/>
  <c r="H1278" i="1" a="1"/>
  <c r="H477" i="1" a="1"/>
  <c r="H1411" i="1" a="1"/>
  <c r="H1265" i="1" a="1"/>
  <c r="H159" i="1" a="1"/>
  <c r="H1391" i="1" a="1"/>
  <c r="H1439" i="1" a="1"/>
  <c r="H955" i="1" a="1"/>
  <c r="H844" i="1" a="1"/>
  <c r="H1000" i="1" a="1"/>
  <c r="H1277" i="1" a="1"/>
  <c r="H539" i="1" a="1"/>
  <c r="H106" i="1" a="1"/>
  <c r="H1194" i="1" a="1"/>
  <c r="H775" i="1" a="1"/>
  <c r="H1091" i="1" a="1"/>
  <c r="H578" i="1" a="1"/>
  <c r="H624" i="1" a="1"/>
  <c r="H618" i="1" a="1"/>
  <c r="H829" i="1" a="1"/>
  <c r="H48" i="1" a="1"/>
  <c r="H779" i="1" a="1"/>
  <c r="H358" i="1" a="1"/>
  <c r="H1116" i="1" a="1"/>
  <c r="H200" i="1" a="1"/>
  <c r="H1310" i="1" a="1"/>
  <c r="H251" i="1" a="1"/>
  <c r="H1040" i="1" a="1"/>
  <c r="H383" i="1" a="1"/>
  <c r="H500" i="1" a="1"/>
  <c r="H828" i="1" a="1"/>
  <c r="H165" i="1" a="1"/>
  <c r="H308" i="1" a="1"/>
  <c r="H894" i="1" a="1"/>
  <c r="H1142" i="1" a="1"/>
  <c r="H399" i="1" a="1"/>
  <c r="H272" i="1" a="1"/>
  <c r="H920" i="1" a="1"/>
  <c r="H1370" i="1" a="1"/>
  <c r="H967" i="1" a="1"/>
  <c r="H1087" i="1" a="1"/>
  <c r="H821" i="1" a="1"/>
  <c r="H846" i="1" a="1"/>
  <c r="H183" i="1" a="1"/>
  <c r="H796" i="1" a="1"/>
  <c r="H939" i="1" a="1"/>
  <c r="H1061" i="1" a="1"/>
  <c r="H52" i="1" a="1"/>
  <c r="H1418" i="1" a="1"/>
  <c r="H32" i="1" a="1"/>
  <c r="H1018" i="1" a="1"/>
  <c r="H296" i="1" a="1"/>
  <c r="H252" i="1" a="1"/>
  <c r="H363" i="1" a="1"/>
  <c r="H1163" i="1" a="1"/>
  <c r="H1052" i="1" a="1"/>
  <c r="H537" i="1" a="1"/>
  <c r="H483" i="1" a="1"/>
  <c r="H1137" i="1" a="1"/>
  <c r="H1005" i="1" a="1"/>
  <c r="H1139" i="1" a="1"/>
  <c r="H1092" i="1" a="1"/>
  <c r="H43" i="1" a="1"/>
  <c r="H366" i="1" a="1"/>
  <c r="H29" i="1" a="1"/>
  <c r="H1243" i="1" a="1"/>
  <c r="H158" i="1" a="1"/>
  <c r="H58" i="1" a="1"/>
  <c r="H1401" i="1" a="1"/>
  <c r="H314" i="1" a="1"/>
  <c r="H561" i="1" a="1"/>
  <c r="H1386" i="1" a="1"/>
  <c r="H654" i="1" a="1"/>
  <c r="H187" i="1" a="1"/>
  <c r="H1109" i="1" a="1"/>
  <c r="H1433" i="1" a="1"/>
  <c r="H1214" i="1" a="1"/>
  <c r="H1242" i="1" a="1"/>
  <c r="H1008" i="1" a="1"/>
  <c r="H728" i="1" a="1"/>
  <c r="H163" i="1" a="1"/>
  <c r="H259" i="1" a="1"/>
  <c r="H1378" i="1" a="1"/>
  <c r="H117" i="1" a="1"/>
  <c r="H1377" i="1" a="1"/>
  <c r="H643" i="1" a="1"/>
  <c r="H541" i="1" a="1"/>
  <c r="H412" i="1" a="1"/>
  <c r="H872" i="1" a="1"/>
  <c r="H266" i="1" a="1"/>
  <c r="H902" i="1" a="1"/>
  <c r="H338" i="1" a="1"/>
  <c r="H267" i="1" a="1"/>
  <c r="H357" i="1" a="1"/>
  <c r="H1196" i="1" a="1"/>
  <c r="H738" i="1" a="1"/>
  <c r="H496" i="1" a="1"/>
  <c r="H875" i="1" a="1"/>
  <c r="H1216" i="1" a="1"/>
  <c r="H1146" i="1" a="1"/>
  <c r="H986" i="1" a="1"/>
  <c r="H1063" i="1" a="1"/>
  <c r="H588" i="1" a="1"/>
  <c r="H676" i="1" a="1"/>
  <c r="H1095" i="1" a="1"/>
  <c r="H937" i="1" a="1"/>
  <c r="H804" i="1" a="1"/>
  <c r="H602" i="1" a="1"/>
  <c r="H1348" i="1" a="1"/>
  <c r="H787" i="1" a="1"/>
  <c r="H206" i="1" a="1"/>
  <c r="H73" i="1" a="1"/>
  <c r="H1078" i="1" a="1"/>
  <c r="H1271" i="1" a="1"/>
  <c r="H765" i="1" a="1"/>
  <c r="H74" i="1" a="1"/>
  <c r="H233" i="1" a="1"/>
  <c r="H683" i="1" a="1"/>
  <c r="H554" i="1" a="1"/>
  <c r="H1179" i="1" a="1"/>
  <c r="H369" i="1" a="1"/>
  <c r="H303" i="1" a="1"/>
  <c r="H556" i="1" a="1"/>
  <c r="H365" i="1" a="1"/>
  <c r="H1346" i="1" a="1"/>
  <c r="H1076" i="1" a="1"/>
  <c r="H549" i="1" a="1"/>
  <c r="H1343" i="1" a="1"/>
  <c r="H888" i="1" a="1"/>
  <c r="H419" i="1" a="1"/>
  <c r="H105" i="1" a="1"/>
  <c r="H1212" i="1" a="1"/>
  <c r="H10" i="1" a="1"/>
  <c r="H836" i="1" a="1"/>
  <c r="H393" i="1" a="1"/>
  <c r="H1434" i="1" a="1"/>
  <c r="H17" i="1" a="1"/>
  <c r="H384" i="1" a="1"/>
  <c r="H1387" i="1" a="1"/>
  <c r="H533" i="1" a="1"/>
  <c r="H66" i="1" a="1"/>
  <c r="H673" i="1" a="1"/>
  <c r="H1331" i="1" a="1"/>
  <c r="H1174" i="1" a="1"/>
  <c r="H329" i="1" a="1"/>
  <c r="H507" i="1" a="1"/>
  <c r="H199" i="1" a="1"/>
  <c r="H752" i="1" a="1"/>
  <c r="H1313" i="1" a="1"/>
  <c r="H1106" i="1" a="1"/>
  <c r="H607" i="1" a="1"/>
  <c r="H129" i="1" a="1"/>
  <c r="H678" i="1" a="1"/>
  <c r="H502" i="1" a="1"/>
  <c r="H332" i="1" a="1"/>
  <c r="H883" i="1" a="1"/>
  <c r="H1464" i="1" a="1"/>
  <c r="H876" i="1" a="1"/>
  <c r="H304" i="1" a="1"/>
  <c r="H865" i="1" a="1"/>
  <c r="H427" i="1" a="1"/>
  <c r="H1256" i="1" a="1"/>
  <c r="H531" i="1" a="1"/>
  <c r="H1023" i="1" a="1"/>
  <c r="H1102" i="1" a="1"/>
  <c r="H456" i="1" a="1"/>
  <c r="H1404" i="1" a="1"/>
  <c r="H84" i="1" a="1"/>
  <c r="H664" i="1" a="1"/>
  <c r="H771" i="1" a="1"/>
  <c r="H727" i="1" a="1"/>
  <c r="H276" i="1" a="1"/>
  <c r="H1113" i="1" a="1"/>
  <c r="H885" i="1" a="1"/>
  <c r="H1351" i="1" a="1"/>
  <c r="H346" i="1" a="1"/>
  <c r="H1069" i="1" a="1"/>
  <c r="H1261" i="1" a="1"/>
  <c r="H1443" i="1" a="1"/>
  <c r="H1327" i="1" a="1"/>
  <c r="H345" i="1" a="1"/>
  <c r="H1073" i="1" a="1"/>
  <c r="H360" i="1" a="1"/>
  <c r="H615" i="1" a="1"/>
  <c r="H409" i="1" a="1"/>
  <c r="H1168" i="1" a="1"/>
  <c r="H3" i="1" a="1"/>
  <c r="H942" i="1" a="1"/>
  <c r="H437" i="1" a="1"/>
  <c r="H1251" i="1" a="1"/>
  <c r="H570" i="1" a="1"/>
  <c r="H718" i="1" a="1"/>
  <c r="H1133" i="1" a="1"/>
  <c r="H133" i="1" a="1"/>
  <c r="H700" i="1" a="1"/>
  <c r="H820" i="1" a="1"/>
  <c r="H248" i="1" a="1"/>
  <c r="H992" i="1" a="1"/>
  <c r="H925" i="1" a="1"/>
  <c r="H265" i="1" a="1"/>
  <c r="H703" i="1" a="1"/>
  <c r="H510" i="1" a="1"/>
  <c r="H238" i="1" a="1"/>
  <c r="H1320" i="1" a="1"/>
  <c r="H343" i="1" a="1"/>
  <c r="H402" i="1" a="1"/>
  <c r="H827" i="1" a="1"/>
  <c r="H1157" i="1" a="1"/>
  <c r="H918" i="1" a="1"/>
  <c r="H6" i="1" a="1"/>
  <c r="H1222" i="1" a="1"/>
  <c r="H712" i="1" a="1"/>
  <c r="H453" i="1" a="1"/>
  <c r="H987" i="1" a="1"/>
  <c r="H1042" i="1" a="1"/>
  <c r="H848" i="1" a="1"/>
  <c r="H1019" i="1" a="1"/>
  <c r="H803" i="1" a="1"/>
  <c r="H185" i="1" a="1"/>
  <c r="H1379" i="1" a="1"/>
  <c r="H1056" i="1" a="1"/>
  <c r="H903" i="1" a="1"/>
  <c r="H1428" i="1" a="1"/>
  <c r="H604" i="1" a="1"/>
  <c r="H1108" i="1" a="1"/>
  <c r="H327" i="1" a="1"/>
  <c r="H177" i="1" a="1"/>
  <c r="H102" i="1" a="1"/>
  <c r="H799" i="1" a="1"/>
  <c r="H1305" i="1" a="1"/>
  <c r="H1177" i="1" a="1"/>
  <c r="H899" i="1" a="1"/>
  <c r="H468" i="1" a="1"/>
  <c r="H230" i="1" a="1"/>
  <c r="H1097" i="1" a="1"/>
  <c r="H487" i="1" a="1"/>
  <c r="H559" i="1" a="1"/>
  <c r="H522" i="1" a="1"/>
  <c r="H261" i="1" a="1"/>
  <c r="H494" i="1" a="1"/>
  <c r="H1337" i="1" a="1"/>
  <c r="H1036" i="1" a="1"/>
  <c r="H225" i="1" a="1"/>
  <c r="H193" i="1" a="1"/>
  <c r="H1183" i="1" a="1"/>
  <c r="H1458" i="1" a="1"/>
  <c r="H1269" i="1" a="1"/>
  <c r="H657" i="1" a="1"/>
  <c r="H1297" i="1" a="1"/>
  <c r="H977" i="1" a="1"/>
  <c r="H680" i="1" a="1"/>
  <c r="H245" i="1" a="1"/>
  <c r="H344" i="1" a="1"/>
  <c r="H294" i="1" a="1"/>
  <c r="H1189" i="1" a="1"/>
  <c r="H1309" i="1" a="1"/>
  <c r="H1220" i="1" a="1"/>
  <c r="H7" i="1" a="1"/>
  <c r="H1161" i="1" a="1"/>
  <c r="H724" i="1" a="1"/>
  <c r="H997" i="1" a="1"/>
  <c r="H450" i="1" a="1"/>
  <c r="H311" i="1" a="1"/>
  <c r="H50" i="1" a="1"/>
  <c r="H1324" i="1" a="1"/>
  <c r="H1007" i="1" a="1"/>
  <c r="H911" i="1" a="1"/>
  <c r="H932" i="1" a="1"/>
  <c r="H612" i="1" a="1"/>
  <c r="H641" i="1" a="1"/>
  <c r="H481" i="1" a="1"/>
  <c r="H1149" i="1" a="1"/>
  <c r="H1082" i="1" a="1"/>
  <c r="H651" i="1" a="1"/>
  <c r="H67" i="1" a="1"/>
  <c r="H214" i="1" a="1"/>
  <c r="H782" i="1" a="1"/>
  <c r="H534" i="1" a="1"/>
  <c r="H312" i="1" a="1"/>
  <c r="H1388" i="1" a="1"/>
  <c r="H1410" i="1" a="1"/>
  <c r="H342" i="1" a="1"/>
  <c r="H287" i="1" a="1"/>
  <c r="H668" i="1" a="1"/>
  <c r="H1405" i="1" a="1"/>
  <c r="H1028" i="1" a="1"/>
  <c r="H660" i="1" a="1"/>
  <c r="H4" i="1" a="1"/>
  <c r="H952" i="1" a="1"/>
  <c r="H1274" i="1" a="1"/>
  <c r="H983" i="1" a="1"/>
  <c r="H1187" i="1" a="1"/>
  <c r="H8" i="1" a="1"/>
  <c r="H671" i="1" a="1"/>
  <c r="H1259" i="1" a="1"/>
  <c r="H459" i="1" a="1"/>
  <c r="H1286" i="1" a="1"/>
  <c r="H146" i="1" a="1"/>
  <c r="H144" i="1" a="1"/>
  <c r="H1071" i="1" a="1"/>
  <c r="H1038" i="1" a="1"/>
  <c r="H1148" i="1" a="1"/>
  <c r="H161" i="1" a="1"/>
  <c r="H839" i="1" a="1"/>
  <c r="H816" i="1" a="1"/>
  <c r="H127" i="1" a="1"/>
  <c r="H1344" i="1" a="1"/>
  <c r="H120" i="1" a="1"/>
  <c r="H1380" i="1" a="1"/>
  <c r="H433" i="1" a="1"/>
  <c r="H211" i="1" a="1"/>
  <c r="H20" i="1" a="1"/>
  <c r="H242" i="1" a="1"/>
  <c r="H695" i="1" a="1"/>
  <c r="H1318" i="1" a="1"/>
  <c r="H340" i="1" a="1"/>
  <c r="H30" i="1" a="1"/>
  <c r="H579" i="1" a="1"/>
  <c r="H223" i="1" a="1"/>
  <c r="H368" i="1" a="1"/>
  <c r="H317" i="1" a="1"/>
  <c r="H889" i="1" a="1"/>
  <c r="H1453" i="1" a="1"/>
  <c r="H420" i="1" a="1"/>
  <c r="H94" i="1" a="1"/>
  <c r="H348" i="1" a="1"/>
  <c r="H1062" i="1" a="1"/>
  <c r="H591" i="1" a="1"/>
  <c r="H1452" i="1" a="1"/>
  <c r="H1399" i="1" a="1"/>
  <c r="H938" i="1" a="1"/>
  <c r="H597" i="1" a="1"/>
  <c r="H222" i="1" a="1"/>
  <c r="H586" i="1" a="1"/>
  <c r="H1447" i="1" a="1"/>
  <c r="H411" i="1" a="1"/>
  <c r="H959" i="1" a="1"/>
  <c r="H854" i="1" a="1"/>
  <c r="H1159" i="1" a="1"/>
  <c r="H551" i="1" a="1"/>
  <c r="H142" i="1" a="1"/>
  <c r="H326" i="1" a="1"/>
  <c r="H1328" i="1" a="1"/>
  <c r="H1218" i="1" a="1"/>
  <c r="H1284" i="1" a="1"/>
  <c r="H1407" i="1" a="1"/>
  <c r="H1041" i="1" a="1"/>
  <c r="H1394" i="1" a="1"/>
  <c r="H506" i="1" a="1"/>
  <c r="H1359" i="1" a="1"/>
  <c r="H546" i="1" a="1"/>
  <c r="H675" i="1" a="1"/>
  <c r="H621" i="1" a="1"/>
  <c r="H1368" i="1" a="1"/>
  <c r="H1098" i="1" a="1"/>
  <c r="H218" i="1" a="1"/>
  <c r="H1228" i="1" a="1"/>
  <c r="H1233" i="1" a="1"/>
  <c r="H1223" i="1" a="1"/>
  <c r="H927" i="1" a="1"/>
  <c r="H623" i="1" a="1"/>
  <c r="H442" i="1" a="1"/>
  <c r="H112" i="1" a="1"/>
  <c r="H557" i="1" a="1"/>
  <c r="H936" i="1" a="1"/>
  <c r="H151" i="1" a="1"/>
  <c r="H1398" i="1" a="1"/>
  <c r="H1245" i="1" a="1"/>
  <c r="H1180" i="1" a="1"/>
  <c r="H1024" i="1" a="1"/>
  <c r="H1164" i="1" a="1"/>
  <c r="H1203" i="1" a="1"/>
  <c r="H652" i="1" a="1"/>
  <c r="H645" i="1" a="1"/>
  <c r="H1030" i="1" a="1"/>
  <c r="H1376" i="1" a="1"/>
  <c r="H1356" i="1" a="1"/>
  <c r="H454" i="1" a="1"/>
  <c r="H371" i="1" a="1"/>
  <c r="H737" i="1" a="1"/>
  <c r="H302" i="1" a="1"/>
  <c r="H648" i="1" a="1"/>
  <c r="H555" i="1" a="1"/>
  <c r="H103" i="1" a="1"/>
  <c r="H1448" i="1" a="1"/>
  <c r="H1301" i="1" a="1"/>
  <c r="H900" i="1" a="1"/>
  <c r="H515" i="1" a="1"/>
  <c r="H290" i="1" a="1"/>
  <c r="H915" i="1" a="1"/>
  <c r="H1176" i="1" a="1"/>
  <c r="H198" i="1" a="1"/>
  <c r="H1316" i="1" a="1"/>
  <c r="H943" i="1" a="1"/>
  <c r="H138" i="1" a="1"/>
  <c r="H110" i="1" a="1"/>
  <c r="H956" i="1" a="1"/>
  <c r="H413" i="1" a="1"/>
  <c r="H1330" i="1" a="1"/>
  <c r="H119" i="1" a="1"/>
  <c r="H830" i="1" a="1"/>
  <c r="H636" i="1" a="1"/>
  <c r="H1363" i="1" a="1"/>
  <c r="H802" i="1" a="1"/>
  <c r="H1276" i="1" a="1"/>
  <c r="H686" i="1" a="1"/>
  <c r="H298" i="1" a="1"/>
  <c r="H1046" i="1" a="1"/>
  <c r="H1122" i="1" a="1"/>
  <c r="H860" i="1" a="1"/>
  <c r="H991" i="1" a="1"/>
  <c r="H793" i="1" a="1"/>
  <c r="H916" i="1" a="1"/>
  <c r="H1043" i="1" a="1"/>
  <c r="H355" i="1" a="1"/>
  <c r="H104" i="1" a="1"/>
  <c r="H16" i="1" a="1"/>
  <c r="H832" i="1" a="1"/>
  <c r="H122" i="1" a="1"/>
  <c r="H639" i="1" a="1"/>
  <c r="H789" i="1" a="1"/>
  <c r="H1181" i="1" a="1"/>
  <c r="H757" i="1" a="1"/>
  <c r="H1450" i="1" a="1"/>
  <c r="H945" i="1" a="1"/>
  <c r="H279" i="1" a="1"/>
  <c r="H715" i="1" a="1"/>
  <c r="H795" i="1" a="1"/>
  <c r="H783" i="1" a="1"/>
  <c r="H747" i="1" a="1"/>
  <c r="H990" i="1" a="1"/>
  <c r="H687" i="1" a="1"/>
  <c r="H667" i="1" a="1"/>
  <c r="H1234" i="1" a="1"/>
  <c r="H1039" i="1" a="1"/>
  <c r="H1244" i="1" a="1"/>
  <c r="H704" i="1" a="1"/>
  <c r="H669" i="1" a="1"/>
  <c r="H979" i="1" a="1"/>
  <c r="H166" i="1" a="1"/>
  <c r="H693" i="1" a="1"/>
  <c r="H1221" i="1" a="1"/>
  <c r="H1289" i="1" a="1"/>
  <c r="H929" i="1" a="1"/>
  <c r="H1321" i="1" a="1"/>
  <c r="H948" i="1" a="1"/>
  <c r="H421" i="1" a="1"/>
  <c r="H723" i="1" a="1"/>
  <c r="H82" i="1" a="1"/>
  <c r="H292" i="1" a="1"/>
  <c r="H19" i="1" a="1"/>
  <c r="H851" i="1" a="1"/>
  <c r="H367" i="1" a="1"/>
  <c r="H485" i="1" a="1"/>
  <c r="H273" i="1" a="1"/>
  <c r="H1322" i="1" a="1"/>
  <c r="H478" i="1" a="1"/>
  <c r="H1206" i="1" a="1"/>
  <c r="H1140" i="1" a="1"/>
  <c r="H495" i="1" a="1"/>
  <c r="H486" i="1" a="1"/>
  <c r="H181" i="1" a="1"/>
  <c r="H988" i="1" a="1"/>
  <c r="H131" i="1" a="1"/>
  <c r="H976" i="1" a="1"/>
  <c r="H95" i="1" a="1"/>
  <c r="H229" i="1" a="1"/>
  <c r="H1436" i="1" a="1"/>
  <c r="H910" i="1" a="1"/>
  <c r="H374" i="1" a="1"/>
  <c r="H1345" i="1" a="1"/>
  <c r="H443" i="1" a="1"/>
  <c r="H1285" i="1" a="1"/>
  <c r="H286" i="1" a="1"/>
  <c r="H1224" i="1" a="1"/>
  <c r="H1093" i="1" a="1"/>
  <c r="H1288" i="1" a="1"/>
  <c r="H1204" i="1" a="1"/>
  <c r="H91" i="1" a="1"/>
  <c r="H1158" i="1" a="1"/>
  <c r="H1362" i="1" a="1"/>
  <c r="H735" i="1" a="1"/>
  <c r="H694" i="1" a="1"/>
  <c r="H1282" i="1" a="1"/>
  <c r="H773" i="1" a="1"/>
  <c r="H536" i="1" a="1"/>
  <c r="H684" i="1" a="1"/>
  <c r="H646" i="1" a="1"/>
  <c r="H1350" i="1" a="1"/>
  <c r="H719" i="1" a="1"/>
  <c r="H1349" i="1" a="1"/>
  <c r="H28" i="1" a="1"/>
  <c r="H1319" i="1" a="1"/>
  <c r="H833" i="1" a="1"/>
  <c r="H257" i="1" a="1"/>
  <c r="H950" i="1" a="1"/>
  <c r="H310" i="1" a="1"/>
  <c r="H1119" i="1" a="1"/>
  <c r="H479" i="1" a="1"/>
  <c r="H857" i="1" a="1"/>
  <c r="H593" i="1" a="1"/>
  <c r="H760" i="1" a="1"/>
  <c r="H1045" i="1" a="1"/>
  <c r="H470" i="1" a="1"/>
  <c r="H1281" i="1" a="1"/>
  <c r="H893" i="1" a="1"/>
  <c r="H1032" i="1" a="1"/>
  <c r="H606" i="1" a="1"/>
  <c r="H567" i="1" a="1"/>
  <c r="H560" i="1" a="1"/>
  <c r="H1372" i="1" a="1"/>
  <c r="H994" i="1" a="1"/>
  <c r="H1249" i="1" a="1"/>
  <c r="H147" i="1" a="1"/>
  <c r="H1225" i="1" a="1"/>
  <c r="H634" i="1" a="1"/>
  <c r="H250" i="1" a="1"/>
  <c r="H772" i="1" a="1"/>
  <c r="H89" i="1" a="1"/>
  <c r="H884" i="1" a="1"/>
  <c r="H1001" i="1" a="1"/>
  <c r="H969" i="1" a="1"/>
  <c r="H299" i="1" a="1"/>
  <c r="H705" i="1" a="1"/>
  <c r="H656" i="1" a="1"/>
  <c r="H866" i="1" a="1"/>
  <c r="H1067" i="1" a="1"/>
  <c r="H330" i="1" a="1"/>
  <c r="H415" i="1" a="1"/>
  <c r="H434" i="1" a="1"/>
  <c r="H1101" i="1" a="1"/>
  <c r="H713" i="1" a="1"/>
  <c r="H638" i="1" a="1"/>
  <c r="H898" i="1" a="1"/>
  <c r="H14" i="1" a="1"/>
  <c r="H941" i="1" a="1"/>
  <c r="H1352" i="1" a="1"/>
  <c r="H1393" i="1" a="1"/>
  <c r="H1238" i="1" a="1"/>
  <c r="H401" i="1" a="1"/>
  <c r="H101" i="1" a="1"/>
  <c r="H679" i="1" a="1"/>
  <c r="H564" i="1" a="1"/>
  <c r="H1217" i="1" a="1"/>
  <c r="H97" i="1" a="1"/>
  <c r="H269" i="1" a="1"/>
  <c r="H335" i="1" a="1"/>
  <c r="H861" i="1" a="1"/>
  <c r="H566" i="1" a="1"/>
  <c r="H519" i="1" a="1"/>
  <c r="H1287" i="1" a="1"/>
  <c r="H1375" i="1" a="1"/>
  <c r="H400" i="1" a="1"/>
  <c r="H417" i="1" a="1"/>
  <c r="H1112" i="1" a="1"/>
  <c r="H540" i="1" a="1"/>
  <c r="H404" i="1" a="1"/>
  <c r="H1127" i="1" a="1"/>
  <c r="H892" i="1" a="1"/>
  <c r="H655" i="1" a="1"/>
  <c r="H807" i="1" a="1"/>
  <c r="H1184" i="1" a="1"/>
  <c r="H550" i="1" a="1"/>
  <c r="H108" i="1" a="1"/>
  <c r="H965" i="1" a="1"/>
  <c r="H398" i="1" a="1"/>
  <c r="H750" i="1" a="1"/>
  <c r="H13" i="1" a="1"/>
  <c r="H1200" i="1" a="1"/>
  <c r="H90" i="1" a="1"/>
  <c r="H27" i="1" a="1"/>
  <c r="H756" i="1" a="1"/>
  <c r="H708" i="1" a="1"/>
  <c r="H293" i="1" a="1"/>
  <c r="H194" i="1" a="1"/>
  <c r="H1033" i="1" a="1"/>
  <c r="H1057" i="1" a="1"/>
  <c r="H592" i="1" a="1"/>
  <c r="H62" i="1" a="1"/>
  <c r="H1422" i="1" a="1"/>
  <c r="H798" i="1" a="1"/>
  <c r="H125" i="1" a="1"/>
  <c r="H896" i="1" a="1"/>
  <c r="H426" i="1" a="1"/>
  <c r="H240" i="1" a="1"/>
  <c r="H1086" i="1" a="1"/>
  <c r="H121" i="1" a="1"/>
  <c r="H1341" i="1" a="1"/>
  <c r="H1294" i="1" a="1"/>
  <c r="H1193" i="1" a="1"/>
  <c r="H598" i="1" a="1"/>
  <c r="H1462" i="1" a="1"/>
  <c r="H689" i="1" a="1"/>
  <c r="H909" i="1" a="1"/>
  <c r="H204" i="1" a="1"/>
  <c r="H1395" i="1" a="1"/>
  <c r="H143" i="1" a="1"/>
  <c r="H448" i="1" a="1"/>
  <c r="H768" i="1" a="1"/>
  <c r="H665" i="1" a="1"/>
  <c r="H690" i="1" a="1"/>
  <c r="H322" i="1" a="1"/>
  <c r="H721" i="1" a="1"/>
  <c r="H1385" i="1" a="1"/>
  <c r="H137" i="1" a="1"/>
  <c r="H1339" i="1" a="1"/>
  <c r="H520" i="1" a="1"/>
  <c r="H1044" i="1" a="1"/>
  <c r="H33" i="1" a="1"/>
  <c r="H1213" i="1" a="1"/>
  <c r="H1412" i="1" a="1"/>
  <c r="H352" i="1" a="1"/>
  <c r="H778" i="1" a="1"/>
  <c r="H734" i="1" a="1"/>
  <c r="H1227" i="1" a="1"/>
  <c r="H115" i="1" a="1"/>
  <c r="H472" i="1" a="1"/>
  <c r="H387" i="1" a="1"/>
  <c r="H1166" i="1" a="1"/>
  <c r="H1210" i="1" a="1"/>
  <c r="H264" i="1" a="1"/>
  <c r="H847" i="1" a="1"/>
  <c r="H1198" i="1" a="1"/>
  <c r="H1457" i="1" a="1"/>
  <c r="H1421" i="1" a="1"/>
  <c r="H769" i="1" a="1"/>
  <c r="H763" i="1" a="1"/>
  <c r="H1300" i="1" a="1"/>
  <c r="H946" i="1" a="1"/>
  <c r="H1132" i="1" a="1"/>
  <c r="H1253" i="1" a="1"/>
  <c r="H397" i="1" a="1"/>
  <c r="H1219" i="1" a="1"/>
  <c r="H1167" i="1" a="1"/>
  <c r="H241" i="1" a="1"/>
  <c r="H877" i="1" a="1"/>
  <c r="H720" i="1" a="1"/>
  <c r="H984" i="1" a="1"/>
  <c r="H1312" i="1" a="1"/>
  <c r="H1298" i="1" a="1"/>
  <c r="H375" i="1" a="1"/>
  <c r="H650" i="1" a="1"/>
  <c r="H11" i="1" a="1"/>
  <c r="H1442" i="1" a="1"/>
  <c r="H1003" i="1" a="1"/>
  <c r="H1029" i="1" a="1"/>
  <c r="H972" i="1" a="1"/>
  <c r="H465" i="1" a="1"/>
  <c r="H439" i="1" a="1"/>
  <c r="H996" i="1" a="1"/>
  <c r="H919" i="1" a="1"/>
  <c r="H862" i="1" a="1"/>
  <c r="H1070" i="1" a="1"/>
  <c r="H134" i="1" a="1"/>
  <c r="H501" i="1" a="1"/>
  <c r="H843" i="1" a="1"/>
  <c r="H128" i="1" a="1"/>
  <c r="H76" i="1" a="1"/>
  <c r="H1188" i="1" a="1"/>
  <c r="H277" i="1" a="1"/>
  <c r="H709" i="1" a="1"/>
  <c r="H754" i="1" a="1"/>
  <c r="H491" i="1" a="1"/>
  <c r="H999" i="1" a="1"/>
  <c r="H169" i="1" a="1"/>
  <c r="H674" i="1" a="1"/>
  <c r="H1100" i="1" a="1"/>
  <c r="H1406" i="1" a="1"/>
  <c r="H662" i="1" a="1"/>
  <c r="H1151" i="1" a="1"/>
  <c r="H921" i="1" a="1"/>
  <c r="H422" i="1" a="1"/>
  <c r="H1459" i="1" a="1"/>
  <c r="H1201" i="1" a="1"/>
  <c r="H682" i="1" a="1"/>
  <c r="H1104" i="1" a="1"/>
  <c r="H1396" i="1" a="1"/>
  <c r="H1011" i="1" a="1"/>
  <c r="H1315" i="1" a="1"/>
  <c r="H1353" i="1" a="1"/>
  <c r="H949" i="1" a="1"/>
  <c r="H594" i="1" a="1"/>
  <c r="H321" i="1" a="1"/>
  <c r="H859" i="1" a="1"/>
  <c r="H313" i="1" a="1"/>
  <c r="H1136" i="1" a="1"/>
  <c r="H24" i="1" a="1"/>
  <c r="H1125" i="1" a="1"/>
  <c r="H995" i="1" a="1"/>
  <c r="H191" i="1" a="1"/>
  <c r="H982" i="1" a="1"/>
  <c r="H1090" i="1" a="1"/>
  <c r="H998" i="1" a="1"/>
  <c r="H334" i="1" a="1"/>
  <c r="H423" i="1" a="1"/>
  <c r="H428" i="1" a="1"/>
  <c r="H34" i="1" a="1"/>
  <c r="H822" i="1" a="1"/>
  <c r="H184" i="1" a="1"/>
  <c r="H707" i="1" a="1"/>
  <c r="H216" i="1" a="1"/>
  <c r="H791" i="1" a="1"/>
  <c r="H1329" i="1" a="1"/>
  <c r="H1143" i="1" a="1"/>
  <c r="H1400" i="1" a="1"/>
  <c r="H75" i="1" a="1"/>
  <c r="H499" i="1" a="1"/>
  <c r="H1419" i="1" a="1"/>
  <c r="H1103" i="1" a="1"/>
  <c r="H644" i="1" a="1"/>
  <c r="H244" i="1" a="1"/>
  <c r="H619" i="1" a="1"/>
  <c r="H825" i="1" a="1"/>
  <c r="H581" i="1" a="1"/>
  <c r="H1141" i="1" a="1"/>
  <c r="H258" i="1" a="1"/>
  <c r="H23" i="1" a="1"/>
  <c r="H1099" i="1" a="1"/>
  <c r="H568" i="1" a="1"/>
  <c r="H912" i="1" a="1"/>
  <c r="H1435" i="1" a="1"/>
  <c r="H1389" i="1" a="1"/>
  <c r="H681" i="1" a="1"/>
  <c r="H351" i="1" a="1"/>
  <c r="H1432" i="1" a="1"/>
  <c r="H1317" i="1" a="1"/>
  <c r="H905" i="1" a="1"/>
  <c r="H963" i="1" a="1"/>
  <c r="H460" i="1" a="1"/>
  <c r="H1374" i="1" a="1"/>
  <c r="H492" i="1" a="1"/>
  <c r="H1192" i="1" a="1"/>
  <c r="H1047" i="1" a="1"/>
  <c r="H710" i="1" a="1"/>
  <c r="H1445" i="1" a="1"/>
  <c r="H856" i="1" a="1"/>
  <c r="H1307" i="1" a="1"/>
  <c r="H739" i="1" a="1"/>
  <c r="H1413" i="1" a="1"/>
  <c r="H414" i="1" a="1"/>
  <c r="H111" i="1" a="1"/>
  <c r="H766" i="1" a="1"/>
  <c r="H855" i="1" a="1"/>
  <c r="H1128" i="1" a="1"/>
  <c r="H1004" i="1" a="1"/>
  <c r="H461" i="1" a="1"/>
  <c r="H575" i="1" a="1"/>
  <c r="H175" i="1" a="1"/>
  <c r="H842" i="1" a="1"/>
  <c r="H951" i="1" a="1"/>
  <c r="H930" i="1" a="1"/>
  <c r="H347" i="1" a="1"/>
  <c r="H208" i="1" a="1"/>
  <c r="H1169" i="1" a="1"/>
  <c r="H761" i="1" a="1"/>
  <c r="H731" i="1" a="1"/>
  <c r="H1010" i="1" a="1"/>
  <c r="H226" i="1" a="1"/>
  <c r="H1303" i="1" a="1"/>
  <c r="H801" i="1" a="1"/>
  <c r="H1454" i="1" a="1"/>
  <c r="H1252" i="1" a="1"/>
  <c r="H1129" i="1" a="1"/>
  <c r="H1134" i="1" a="1"/>
  <c r="H663" i="1" a="1"/>
  <c r="H1199" i="1" a="1"/>
  <c r="H1053" i="1" a="1"/>
  <c r="H1226" i="1" a="1"/>
  <c r="H140" i="1" a="1"/>
  <c r="H706" i="1" a="1"/>
  <c r="H1408" i="1" a="1"/>
  <c r="H118" i="1" a="1"/>
  <c r="H1059" i="1" a="1"/>
  <c r="H1165" i="1" a="1"/>
  <c r="H1384" i="1" a="1"/>
  <c r="H1195" i="1" a="1"/>
  <c r="H547" i="1" a="1"/>
  <c r="H324" i="1" a="1"/>
  <c r="H445" i="1" a="1"/>
  <c r="H1427" i="1" a="1"/>
  <c r="H1371" i="1" a="1"/>
  <c r="H722" i="1" a="1"/>
  <c r="H471" i="1" a="1"/>
  <c r="H774" i="1" a="1"/>
  <c r="H924" i="1" a="1"/>
  <c r="H189" i="1" a="1"/>
  <c r="H18" i="1" a="1"/>
  <c r="H18" i="1" l="1"/>
  <c r="H189" i="1"/>
  <c r="H924" i="1"/>
  <c r="H774" i="1"/>
  <c r="H471" i="1"/>
  <c r="H722" i="1"/>
  <c r="H1371" i="1"/>
  <c r="H1427" i="1"/>
  <c r="H445" i="1"/>
  <c r="H324" i="1"/>
  <c r="H547" i="1"/>
  <c r="H1195" i="1"/>
  <c r="H1384" i="1"/>
  <c r="H1165" i="1"/>
  <c r="H1059" i="1"/>
  <c r="H118" i="1"/>
  <c r="H1408" i="1"/>
  <c r="H706" i="1"/>
  <c r="H140" i="1"/>
  <c r="H1226" i="1"/>
  <c r="H1053" i="1"/>
  <c r="H1199" i="1"/>
  <c r="H663" i="1"/>
  <c r="H1134" i="1"/>
  <c r="H1129" i="1"/>
  <c r="H1252" i="1"/>
  <c r="H1454" i="1"/>
  <c r="H801" i="1"/>
  <c r="H1303" i="1"/>
  <c r="H226" i="1"/>
  <c r="H1010" i="1"/>
  <c r="H731" i="1"/>
  <c r="H761" i="1"/>
  <c r="H1169" i="1"/>
  <c r="H208" i="1"/>
  <c r="H347" i="1"/>
  <c r="H930" i="1"/>
  <c r="H951" i="1"/>
  <c r="H842" i="1"/>
  <c r="H175" i="1"/>
  <c r="H575" i="1"/>
  <c r="H461" i="1"/>
  <c r="H1004" i="1"/>
  <c r="H1128" i="1"/>
  <c r="H855" i="1"/>
  <c r="H766" i="1"/>
  <c r="H111" i="1"/>
  <c r="H414" i="1"/>
  <c r="H1413" i="1"/>
  <c r="H739" i="1"/>
  <c r="H1307" i="1"/>
  <c r="H856" i="1"/>
  <c r="H1445" i="1"/>
  <c r="H710" i="1"/>
  <c r="H1047" i="1"/>
  <c r="H1192" i="1"/>
  <c r="H492" i="1"/>
  <c r="H1374" i="1"/>
  <c r="H460" i="1"/>
  <c r="H963" i="1"/>
  <c r="H905" i="1"/>
  <c r="H1317" i="1"/>
  <c r="H1432" i="1"/>
  <c r="H351" i="1"/>
  <c r="H681" i="1"/>
  <c r="H1389" i="1"/>
  <c r="H1435" i="1"/>
  <c r="H912" i="1"/>
  <c r="H568" i="1"/>
  <c r="H1099" i="1"/>
  <c r="H23" i="1"/>
  <c r="H258" i="1"/>
  <c r="H1141" i="1"/>
  <c r="H581" i="1"/>
  <c r="H825" i="1"/>
  <c r="H619" i="1"/>
  <c r="H244" i="1"/>
  <c r="H644" i="1"/>
  <c r="H1103" i="1"/>
  <c r="H1419" i="1"/>
  <c r="H499" i="1"/>
  <c r="H75" i="1"/>
  <c r="H1400" i="1"/>
  <c r="H1143" i="1"/>
  <c r="H1329" i="1"/>
  <c r="H791" i="1"/>
  <c r="H216" i="1"/>
  <c r="H707" i="1"/>
  <c r="H184" i="1"/>
  <c r="H822" i="1"/>
  <c r="H34" i="1"/>
  <c r="H428" i="1"/>
  <c r="H423" i="1"/>
  <c r="H334" i="1"/>
  <c r="H998" i="1"/>
  <c r="H1090" i="1"/>
  <c r="H982" i="1"/>
  <c r="H191" i="1"/>
  <c r="H995" i="1"/>
  <c r="H1125" i="1"/>
  <c r="H24" i="1"/>
  <c r="H1136" i="1"/>
  <c r="H313" i="1"/>
  <c r="H859" i="1"/>
  <c r="H321" i="1"/>
  <c r="H594" i="1"/>
  <c r="H949" i="1"/>
  <c r="H1353" i="1"/>
  <c r="H1315" i="1"/>
  <c r="H1011" i="1"/>
  <c r="H1396" i="1"/>
  <c r="H1104" i="1"/>
  <c r="H682" i="1"/>
  <c r="H1201" i="1"/>
  <c r="H1459" i="1"/>
  <c r="H422" i="1"/>
  <c r="H921" i="1"/>
  <c r="H1151" i="1"/>
  <c r="H662" i="1"/>
  <c r="H1406" i="1"/>
  <c r="H1100" i="1"/>
  <c r="H674" i="1"/>
  <c r="H169" i="1"/>
  <c r="H999" i="1"/>
  <c r="H491" i="1"/>
  <c r="H754" i="1"/>
  <c r="H709" i="1"/>
  <c r="H277" i="1"/>
  <c r="H1188" i="1"/>
  <c r="H76" i="1"/>
  <c r="H128" i="1"/>
  <c r="H843" i="1"/>
  <c r="H501" i="1"/>
  <c r="H134" i="1"/>
  <c r="H1070" i="1"/>
  <c r="H862" i="1"/>
  <c r="H919" i="1"/>
  <c r="H996" i="1"/>
  <c r="H439" i="1"/>
  <c r="H465" i="1"/>
  <c r="H972" i="1"/>
  <c r="H1029" i="1"/>
  <c r="H1003" i="1"/>
  <c r="H1442" i="1"/>
  <c r="H11" i="1"/>
  <c r="H650" i="1"/>
  <c r="H375" i="1"/>
  <c r="H1298" i="1"/>
  <c r="H1312" i="1"/>
  <c r="H984" i="1"/>
  <c r="H720" i="1"/>
  <c r="H877" i="1"/>
  <c r="H241" i="1"/>
  <c r="H1167" i="1"/>
  <c r="H1219" i="1"/>
  <c r="H397" i="1"/>
  <c r="H1253" i="1"/>
  <c r="H1132" i="1"/>
  <c r="H946" i="1"/>
  <c r="H1300" i="1"/>
  <c r="H763" i="1"/>
  <c r="H769" i="1"/>
  <c r="H1421" i="1"/>
  <c r="H1457" i="1"/>
  <c r="H1198" i="1"/>
  <c r="H847" i="1"/>
  <c r="H264" i="1"/>
  <c r="H1210" i="1"/>
  <c r="H1166" i="1"/>
  <c r="H387" i="1"/>
  <c r="H472" i="1"/>
  <c r="H115" i="1"/>
  <c r="H1227" i="1"/>
  <c r="H734" i="1"/>
  <c r="H778" i="1"/>
  <c r="H352" i="1"/>
  <c r="H1412" i="1"/>
  <c r="H1213" i="1"/>
  <c r="H33" i="1"/>
  <c r="H1044" i="1"/>
  <c r="H520" i="1"/>
  <c r="H1339" i="1"/>
  <c r="H137" i="1"/>
  <c r="H1385" i="1"/>
  <c r="H721" i="1"/>
  <c r="H322" i="1"/>
  <c r="H690" i="1"/>
  <c r="H665" i="1"/>
  <c r="H768" i="1"/>
  <c r="H448" i="1"/>
  <c r="H143" i="1"/>
  <c r="H1395" i="1"/>
  <c r="H204" i="1"/>
  <c r="H909" i="1"/>
  <c r="H689" i="1"/>
  <c r="H1462" i="1"/>
  <c r="H598" i="1"/>
  <c r="H1193" i="1"/>
  <c r="H1294" i="1"/>
  <c r="H1341" i="1"/>
  <c r="H121" i="1"/>
  <c r="H1086" i="1"/>
  <c r="H240" i="1"/>
  <c r="H426" i="1"/>
  <c r="H896" i="1"/>
  <c r="H125" i="1"/>
  <c r="H798" i="1"/>
  <c r="H1422" i="1"/>
  <c r="H62" i="1"/>
  <c r="H592" i="1"/>
  <c r="H1057" i="1"/>
  <c r="H1033" i="1"/>
  <c r="H194" i="1"/>
  <c r="H293" i="1"/>
  <c r="H708" i="1"/>
  <c r="H756" i="1"/>
  <c r="H27" i="1"/>
  <c r="H90" i="1"/>
  <c r="H1200" i="1"/>
  <c r="H13" i="1"/>
  <c r="H750" i="1"/>
  <c r="H398" i="1"/>
  <c r="H965" i="1"/>
  <c r="H108" i="1"/>
  <c r="H550" i="1"/>
  <c r="H1184" i="1"/>
  <c r="H807" i="1"/>
  <c r="H655" i="1"/>
  <c r="H892" i="1"/>
  <c r="H1127" i="1"/>
  <c r="H404" i="1"/>
  <c r="H540" i="1"/>
  <c r="H1112" i="1"/>
  <c r="H417" i="1"/>
  <c r="H400" i="1"/>
  <c r="H1375" i="1"/>
  <c r="H1287" i="1"/>
  <c r="H519" i="1"/>
  <c r="H566" i="1"/>
  <c r="H861" i="1"/>
  <c r="H335" i="1"/>
  <c r="H269" i="1"/>
  <c r="H97" i="1"/>
  <c r="H1217" i="1"/>
  <c r="H564" i="1"/>
  <c r="H679" i="1"/>
  <c r="H101" i="1"/>
  <c r="H401" i="1"/>
  <c r="H1238" i="1"/>
  <c r="H1393" i="1"/>
  <c r="H1352" i="1"/>
  <c r="H941" i="1"/>
  <c r="H14" i="1"/>
  <c r="H898" i="1"/>
  <c r="H638" i="1"/>
  <c r="H713" i="1"/>
  <c r="H1101" i="1"/>
  <c r="H434" i="1"/>
  <c r="H415" i="1"/>
  <c r="H330" i="1"/>
  <c r="H1067" i="1"/>
  <c r="H866" i="1"/>
  <c r="H656" i="1"/>
  <c r="H705" i="1"/>
  <c r="H299" i="1"/>
  <c r="H969" i="1"/>
  <c r="H1001" i="1"/>
  <c r="H884" i="1"/>
  <c r="H89" i="1"/>
  <c r="H772" i="1"/>
  <c r="H250" i="1"/>
  <c r="H634" i="1"/>
  <c r="H1225" i="1"/>
  <c r="H147" i="1"/>
  <c r="H1249" i="1"/>
  <c r="H994" i="1"/>
  <c r="H1372" i="1"/>
  <c r="H560" i="1"/>
  <c r="H567" i="1"/>
  <c r="H606" i="1"/>
  <c r="H1032" i="1"/>
  <c r="H893" i="1"/>
  <c r="H1281" i="1"/>
  <c r="H470" i="1"/>
  <c r="H1045" i="1"/>
  <c r="H760" i="1"/>
  <c r="H593" i="1"/>
  <c r="H857" i="1"/>
  <c r="H479" i="1"/>
  <c r="H1119" i="1"/>
  <c r="H310" i="1"/>
  <c r="H950" i="1"/>
  <c r="H257" i="1"/>
  <c r="H833" i="1"/>
  <c r="H1319" i="1"/>
  <c r="H28" i="1"/>
  <c r="H1349" i="1"/>
  <c r="H719" i="1"/>
  <c r="H1350" i="1"/>
  <c r="H646" i="1"/>
  <c r="H684" i="1"/>
  <c r="H536" i="1"/>
  <c r="H773" i="1"/>
  <c r="H1282" i="1"/>
  <c r="H694" i="1"/>
  <c r="H735" i="1"/>
  <c r="H1362" i="1"/>
  <c r="H1158" i="1"/>
  <c r="H91" i="1"/>
  <c r="H1204" i="1"/>
  <c r="H1288" i="1"/>
  <c r="H1093" i="1"/>
  <c r="H1224" i="1"/>
  <c r="H286" i="1"/>
  <c r="H1285" i="1"/>
  <c r="H443" i="1"/>
  <c r="H1345" i="1"/>
  <c r="H374" i="1"/>
  <c r="H910" i="1"/>
  <c r="H1436" i="1"/>
  <c r="H229" i="1"/>
  <c r="H95" i="1"/>
  <c r="H976" i="1"/>
  <c r="H131" i="1"/>
  <c r="H988" i="1"/>
  <c r="H181" i="1"/>
  <c r="H486" i="1"/>
  <c r="H495" i="1"/>
  <c r="H1140" i="1"/>
  <c r="H1206" i="1"/>
  <c r="H478" i="1"/>
  <c r="H1322" i="1"/>
  <c r="H273" i="1"/>
  <c r="H485" i="1"/>
  <c r="H367" i="1"/>
  <c r="H851" i="1"/>
  <c r="H19" i="1"/>
  <c r="H292" i="1"/>
  <c r="H82" i="1"/>
  <c r="H723" i="1"/>
  <c r="H421" i="1"/>
  <c r="H948" i="1"/>
  <c r="H1321" i="1"/>
  <c r="H929" i="1"/>
  <c r="H1289" i="1"/>
  <c r="H1221" i="1"/>
  <c r="H693" i="1"/>
  <c r="H166" i="1"/>
  <c r="H979" i="1"/>
  <c r="H669" i="1"/>
  <c r="H704" i="1"/>
  <c r="H1244" i="1"/>
  <c r="H1039" i="1"/>
  <c r="H1234" i="1"/>
  <c r="H667" i="1"/>
  <c r="H687" i="1"/>
  <c r="H990" i="1"/>
  <c r="H747" i="1"/>
  <c r="H783" i="1"/>
  <c r="H795" i="1"/>
  <c r="H715" i="1"/>
  <c r="H279" i="1"/>
  <c r="H945" i="1"/>
  <c r="H1450" i="1"/>
  <c r="H757" i="1"/>
  <c r="H1181" i="1"/>
  <c r="H789" i="1"/>
  <c r="H639" i="1"/>
  <c r="H122" i="1"/>
  <c r="H832" i="1"/>
  <c r="H16" i="1"/>
  <c r="H104" i="1"/>
  <c r="H355" i="1"/>
  <c r="H1043" i="1"/>
  <c r="H916" i="1"/>
  <c r="H793" i="1"/>
  <c r="H991" i="1"/>
  <c r="H860" i="1"/>
  <c r="H1122" i="1"/>
  <c r="H1046" i="1"/>
  <c r="H298" i="1"/>
  <c r="H686" i="1"/>
  <c r="H1276" i="1"/>
  <c r="H802" i="1"/>
  <c r="H1363" i="1"/>
  <c r="H636" i="1"/>
  <c r="H830" i="1"/>
  <c r="H119" i="1"/>
  <c r="H1330" i="1"/>
  <c r="H413" i="1"/>
  <c r="H956" i="1"/>
  <c r="H110" i="1"/>
  <c r="H138" i="1"/>
  <c r="H943" i="1"/>
  <c r="H1316" i="1"/>
  <c r="H198" i="1"/>
  <c r="H1176" i="1"/>
  <c r="H915" i="1"/>
  <c r="H290" i="1"/>
  <c r="H515" i="1"/>
  <c r="H900" i="1"/>
  <c r="H1301" i="1"/>
  <c r="H1448" i="1"/>
  <c r="H103" i="1"/>
  <c r="H555" i="1"/>
  <c r="H648" i="1"/>
  <c r="H302" i="1"/>
  <c r="H737" i="1"/>
  <c r="H371" i="1"/>
  <c r="H454" i="1"/>
  <c r="H1356" i="1"/>
  <c r="H1376" i="1"/>
  <c r="H1030" i="1"/>
  <c r="H645" i="1"/>
  <c r="H652" i="1"/>
  <c r="H1203" i="1"/>
  <c r="H1164" i="1"/>
  <c r="H1024" i="1"/>
  <c r="H1180" i="1"/>
  <c r="H1245" i="1"/>
  <c r="H1398" i="1"/>
  <c r="H151" i="1"/>
  <c r="H936" i="1"/>
  <c r="H557" i="1"/>
  <c r="H112" i="1"/>
  <c r="H442" i="1"/>
  <c r="H623" i="1"/>
  <c r="H927" i="1"/>
  <c r="H1223" i="1"/>
  <c r="H1233" i="1"/>
  <c r="H1228" i="1"/>
  <c r="H218" i="1"/>
  <c r="H1098" i="1"/>
  <c r="H1368" i="1"/>
  <c r="H621" i="1"/>
  <c r="H675" i="1"/>
  <c r="H546" i="1"/>
  <c r="H1359" i="1"/>
  <c r="H506" i="1"/>
  <c r="H1394" i="1"/>
  <c r="H1041" i="1"/>
  <c r="H1407" i="1"/>
  <c r="H1284" i="1"/>
  <c r="H1218" i="1"/>
  <c r="H1328" i="1"/>
  <c r="H326" i="1"/>
  <c r="H142" i="1"/>
  <c r="H551" i="1"/>
  <c r="H1159" i="1"/>
  <c r="H854" i="1"/>
  <c r="H959" i="1"/>
  <c r="H411" i="1"/>
  <c r="H1447" i="1"/>
  <c r="H586" i="1"/>
  <c r="H222" i="1"/>
  <c r="H597" i="1"/>
  <c r="H938" i="1"/>
  <c r="H1399" i="1"/>
  <c r="H1452" i="1"/>
  <c r="H591" i="1"/>
  <c r="H1062" i="1"/>
  <c r="H348" i="1"/>
  <c r="H94" i="1"/>
  <c r="H420" i="1"/>
  <c r="H1453" i="1"/>
  <c r="H889" i="1"/>
  <c r="H317" i="1"/>
  <c r="H368" i="1"/>
  <c r="H223" i="1"/>
  <c r="H579" i="1"/>
  <c r="H30" i="1"/>
  <c r="H340" i="1"/>
  <c r="H1318" i="1"/>
  <c r="H695" i="1"/>
  <c r="H242" i="1"/>
  <c r="H20" i="1"/>
  <c r="H211" i="1"/>
  <c r="H433" i="1"/>
  <c r="H1380" i="1"/>
  <c r="H120" i="1"/>
  <c r="H1344" i="1"/>
  <c r="H127" i="1"/>
  <c r="H816" i="1"/>
  <c r="H839" i="1"/>
  <c r="H161" i="1"/>
  <c r="H1148" i="1"/>
  <c r="H1038" i="1"/>
  <c r="H1071" i="1"/>
  <c r="H144" i="1"/>
  <c r="H146" i="1"/>
  <c r="H1286" i="1"/>
  <c r="H459" i="1"/>
  <c r="H1259" i="1"/>
  <c r="H671" i="1"/>
  <c r="H8" i="1"/>
  <c r="H1187" i="1"/>
  <c r="H983" i="1"/>
  <c r="H1274" i="1"/>
  <c r="H952" i="1"/>
  <c r="H4" i="1"/>
  <c r="H660" i="1"/>
  <c r="H1028" i="1"/>
  <c r="H1405" i="1"/>
  <c r="H668" i="1"/>
  <c r="H287" i="1"/>
  <c r="H342" i="1"/>
  <c r="H1410" i="1"/>
  <c r="H1388" i="1"/>
  <c r="H312" i="1"/>
  <c r="H534" i="1"/>
  <c r="H782" i="1"/>
  <c r="H214" i="1"/>
  <c r="H67" i="1"/>
  <c r="H651" i="1"/>
  <c r="H1082" i="1"/>
  <c r="H1149" i="1"/>
  <c r="H481" i="1"/>
  <c r="H641" i="1"/>
  <c r="H612" i="1"/>
  <c r="H932" i="1"/>
  <c r="H911" i="1"/>
  <c r="H1007" i="1"/>
  <c r="H1324" i="1"/>
  <c r="H50" i="1"/>
  <c r="H311" i="1"/>
  <c r="H450" i="1"/>
  <c r="H997" i="1"/>
  <c r="H724" i="1"/>
  <c r="H1161" i="1"/>
  <c r="H7" i="1"/>
  <c r="H1220" i="1"/>
  <c r="H1309" i="1"/>
  <c r="H1189" i="1"/>
  <c r="H294" i="1"/>
  <c r="H344" i="1"/>
  <c r="H245" i="1"/>
  <c r="H680" i="1"/>
  <c r="H977" i="1"/>
  <c r="H1297" i="1"/>
  <c r="H657" i="1"/>
  <c r="H1269" i="1"/>
  <c r="H1458" i="1"/>
  <c r="H1183" i="1"/>
  <c r="H193" i="1"/>
  <c r="H225" i="1"/>
  <c r="H1036" i="1"/>
  <c r="H1337" i="1"/>
  <c r="H494" i="1"/>
  <c r="H261" i="1"/>
  <c r="H522" i="1"/>
  <c r="H559" i="1"/>
  <c r="H487" i="1"/>
  <c r="H1097" i="1"/>
  <c r="H230" i="1"/>
  <c r="H468" i="1"/>
  <c r="H899" i="1"/>
  <c r="H1177" i="1"/>
  <c r="H1305" i="1"/>
  <c r="H799" i="1"/>
  <c r="H102" i="1"/>
  <c r="H177" i="1"/>
  <c r="H327" i="1"/>
  <c r="H1108" i="1"/>
  <c r="H604" i="1"/>
  <c r="H1428" i="1"/>
  <c r="H903" i="1"/>
  <c r="H1056" i="1"/>
  <c r="H1379" i="1"/>
  <c r="H185" i="1"/>
  <c r="H803" i="1"/>
  <c r="H1019" i="1"/>
  <c r="H848" i="1"/>
  <c r="H1042" i="1"/>
  <c r="H987" i="1"/>
  <c r="H453" i="1"/>
  <c r="H712" i="1"/>
  <c r="H1222" i="1"/>
  <c r="H6" i="1"/>
  <c r="H918" i="1"/>
  <c r="H1157" i="1"/>
  <c r="H827" i="1"/>
  <c r="H402" i="1"/>
  <c r="H343" i="1"/>
  <c r="H1320" i="1"/>
  <c r="H238" i="1"/>
  <c r="H510" i="1"/>
  <c r="H703" i="1"/>
  <c r="H265" i="1"/>
  <c r="H925" i="1"/>
  <c r="H992" i="1"/>
  <c r="H248" i="1"/>
  <c r="H820" i="1"/>
  <c r="H700" i="1"/>
  <c r="H133" i="1"/>
  <c r="H1133" i="1"/>
  <c r="H718" i="1"/>
  <c r="H570" i="1"/>
  <c r="H1251" i="1"/>
  <c r="H437" i="1"/>
  <c r="H942" i="1"/>
  <c r="H3" i="1"/>
  <c r="H1168" i="1"/>
  <c r="H409" i="1"/>
  <c r="H615" i="1"/>
  <c r="H360" i="1"/>
  <c r="H1073" i="1"/>
  <c r="H345" i="1"/>
  <c r="H1327" i="1"/>
  <c r="H1443" i="1"/>
  <c r="H1261" i="1"/>
  <c r="H1069" i="1"/>
  <c r="H346" i="1"/>
  <c r="H1351" i="1"/>
  <c r="H885" i="1"/>
  <c r="H1113" i="1"/>
  <c r="H276" i="1"/>
  <c r="H727" i="1"/>
  <c r="H771" i="1"/>
  <c r="H664" i="1"/>
  <c r="H84" i="1"/>
  <c r="H1404" i="1"/>
  <c r="H456" i="1"/>
  <c r="H1102" i="1"/>
  <c r="H1023" i="1"/>
  <c r="H531" i="1"/>
  <c r="H1256" i="1"/>
  <c r="H427" i="1"/>
  <c r="H865" i="1"/>
  <c r="H304" i="1"/>
  <c r="H876" i="1"/>
  <c r="H1464" i="1"/>
  <c r="H883" i="1"/>
  <c r="H332" i="1"/>
  <c r="H502" i="1"/>
  <c r="H678" i="1"/>
  <c r="H129" i="1"/>
  <c r="H607" i="1"/>
  <c r="H1106" i="1"/>
  <c r="H1313" i="1"/>
  <c r="H752" i="1"/>
  <c r="H199" i="1"/>
  <c r="H507" i="1"/>
  <c r="H329" i="1"/>
  <c r="H1174" i="1"/>
  <c r="H1331" i="1"/>
  <c r="H673" i="1"/>
  <c r="H66" i="1"/>
  <c r="H533" i="1"/>
  <c r="H1387" i="1"/>
  <c r="H384" i="1"/>
  <c r="H17" i="1"/>
  <c r="H1434" i="1"/>
  <c r="H393" i="1"/>
  <c r="H836" i="1"/>
  <c r="H10" i="1"/>
  <c r="H1212" i="1"/>
  <c r="H105" i="1"/>
  <c r="H419" i="1"/>
  <c r="H888" i="1"/>
  <c r="H1343" i="1"/>
  <c r="H549" i="1"/>
  <c r="H1076" i="1"/>
  <c r="H1346" i="1"/>
  <c r="H365" i="1"/>
  <c r="H556" i="1"/>
  <c r="H303" i="1"/>
  <c r="H369" i="1"/>
  <c r="H1179" i="1"/>
  <c r="H554" i="1"/>
  <c r="H683" i="1"/>
  <c r="H233" i="1"/>
  <c r="H74" i="1"/>
  <c r="H765" i="1"/>
  <c r="H1271" i="1"/>
  <c r="H1078" i="1"/>
  <c r="H73" i="1"/>
  <c r="H206" i="1"/>
  <c r="H787" i="1"/>
  <c r="H1348" i="1"/>
  <c r="H602" i="1"/>
  <c r="H804" i="1"/>
  <c r="H937" i="1"/>
  <c r="H1095" i="1"/>
  <c r="H676" i="1"/>
  <c r="H588" i="1"/>
  <c r="H1063" i="1"/>
  <c r="H986" i="1"/>
  <c r="H1146" i="1"/>
  <c r="H1216" i="1"/>
  <c r="H875" i="1"/>
  <c r="H496" i="1"/>
  <c r="H738" i="1"/>
  <c r="H1196" i="1"/>
  <c r="H357" i="1"/>
  <c r="H267" i="1"/>
  <c r="H338" i="1"/>
  <c r="H902" i="1"/>
  <c r="H266" i="1"/>
  <c r="H872" i="1"/>
  <c r="H412" i="1"/>
  <c r="H541" i="1"/>
  <c r="H643" i="1"/>
  <c r="H1377" i="1"/>
  <c r="H117" i="1"/>
  <c r="H1378" i="1"/>
  <c r="H259" i="1"/>
  <c r="H163" i="1"/>
  <c r="H728" i="1"/>
  <c r="H1008" i="1"/>
  <c r="H1242" i="1"/>
  <c r="H1214" i="1"/>
  <c r="H1433" i="1"/>
  <c r="H1109" i="1"/>
  <c r="H187" i="1"/>
  <c r="H654" i="1"/>
  <c r="H1386" i="1"/>
  <c r="H561" i="1"/>
  <c r="H314" i="1"/>
  <c r="H1401" i="1"/>
  <c r="H58" i="1"/>
  <c r="H158" i="1"/>
  <c r="H1243" i="1"/>
  <c r="H29" i="1"/>
  <c r="H366" i="1"/>
  <c r="H43" i="1"/>
  <c r="H1092" i="1"/>
  <c r="H1139" i="1"/>
  <c r="H1005" i="1"/>
  <c r="H1137" i="1"/>
  <c r="H483" i="1"/>
  <c r="H537" i="1"/>
  <c r="H1052" i="1"/>
  <c r="H1163" i="1"/>
  <c r="H363" i="1"/>
  <c r="H252" i="1"/>
  <c r="H296" i="1"/>
  <c r="H1018" i="1"/>
  <c r="H32" i="1"/>
  <c r="H1418" i="1"/>
  <c r="H52" i="1"/>
  <c r="H1061" i="1"/>
  <c r="H939" i="1"/>
  <c r="H796" i="1"/>
  <c r="H183" i="1"/>
  <c r="H846" i="1"/>
  <c r="H821" i="1"/>
  <c r="H1087" i="1"/>
  <c r="H967" i="1"/>
  <c r="H1370" i="1"/>
  <c r="H920" i="1"/>
  <c r="H272" i="1"/>
  <c r="H399" i="1"/>
  <c r="H1142" i="1"/>
  <c r="H894" i="1"/>
  <c r="H308" i="1"/>
  <c r="H165" i="1"/>
  <c r="H828" i="1"/>
  <c r="H500" i="1"/>
  <c r="H383" i="1"/>
  <c r="H1040" i="1"/>
  <c r="H251" i="1"/>
  <c r="H1310" i="1"/>
  <c r="H200" i="1"/>
  <c r="H1116" i="1"/>
  <c r="H358" i="1"/>
  <c r="H779" i="1"/>
  <c r="H48" i="1"/>
  <c r="H829" i="1"/>
  <c r="H618" i="1"/>
  <c r="H624" i="1"/>
  <c r="H578" i="1"/>
  <c r="H1091" i="1"/>
  <c r="H775" i="1"/>
  <c r="H1194" i="1"/>
  <c r="H106" i="1"/>
  <c r="H539" i="1"/>
  <c r="H1277" i="1"/>
  <c r="H1000" i="1"/>
  <c r="H844" i="1"/>
  <c r="H955" i="1"/>
  <c r="H1439" i="1"/>
  <c r="H1391" i="1"/>
  <c r="H159" i="1"/>
  <c r="H1265" i="1"/>
  <c r="H1411" i="1"/>
  <c r="H477" i="1"/>
  <c r="H1278" i="1"/>
  <c r="H716" i="1"/>
  <c r="H980" i="1"/>
  <c r="H960" i="1"/>
  <c r="H819" i="1"/>
  <c r="H430" i="1"/>
  <c r="H1456" i="1"/>
  <c r="H1178" i="1"/>
  <c r="H1237" i="1"/>
  <c r="H1292" i="1"/>
  <c r="H1081" i="1"/>
  <c r="H1135" i="1"/>
  <c r="H1022" i="1"/>
  <c r="H958" i="1"/>
  <c r="H1360" i="1"/>
  <c r="H1147" i="1"/>
  <c r="H72" i="1"/>
  <c r="H130" i="1"/>
  <c r="H1266" i="1"/>
  <c r="H505" i="1"/>
  <c r="H1449" i="1"/>
  <c r="H1205" i="1"/>
  <c r="H813" i="1"/>
  <c r="H759" i="1"/>
  <c r="H180" i="1"/>
  <c r="H1230" i="1"/>
  <c r="H390" i="1"/>
  <c r="H580" i="1"/>
  <c r="H436" i="1"/>
  <c r="H78" i="1"/>
  <c r="H1077" i="1"/>
  <c r="H1173" i="1"/>
  <c r="H1257" i="1"/>
  <c r="H1080" i="1"/>
  <c r="H1455" i="1"/>
  <c r="H1235" i="1"/>
  <c r="H83" i="1"/>
  <c r="H758" i="1"/>
  <c r="H1270" i="1"/>
  <c r="H1441" i="1"/>
  <c r="H964" i="1"/>
  <c r="H1414" i="1"/>
  <c r="H805" i="1"/>
  <c r="H38" i="1"/>
  <c r="H1304" i="1"/>
  <c r="H1306" i="1"/>
  <c r="H882" i="1"/>
  <c r="H730" i="1"/>
  <c r="H628" i="1"/>
  <c r="H1055" i="1"/>
  <c r="H109" i="1"/>
  <c r="H1110" i="1"/>
  <c r="H1105" i="1"/>
  <c r="H1342" i="1"/>
  <c r="H831" i="1"/>
  <c r="H1064" i="1"/>
  <c r="H275" i="1"/>
  <c r="H353" i="1"/>
  <c r="H770" i="1"/>
  <c r="H517" i="1"/>
  <c r="H785" i="1"/>
  <c r="H1035" i="1"/>
  <c r="H497" i="1"/>
  <c r="H1354" i="1"/>
  <c r="H1126" i="1"/>
  <c r="H897" i="1"/>
  <c r="H215" i="1"/>
  <c r="H552" i="1"/>
  <c r="H1373" i="1"/>
  <c r="H1060" i="1"/>
  <c r="H1355" i="1"/>
  <c r="H853" i="1"/>
  <c r="H99" i="1"/>
  <c r="H1268" i="1"/>
  <c r="H907" i="1"/>
  <c r="H1088" i="1"/>
  <c r="H931" i="1"/>
  <c r="H538" i="1"/>
  <c r="H736" i="1"/>
  <c r="H659" i="1"/>
  <c r="H748" i="1"/>
  <c r="H666" i="1"/>
  <c r="H1211" i="1"/>
  <c r="H132" i="1"/>
  <c r="H227" i="1"/>
  <c r="H1365" i="1"/>
  <c r="H339" i="1"/>
  <c r="H378" i="1"/>
  <c r="H42" i="1"/>
  <c r="H749" i="1"/>
  <c r="H503" i="1"/>
  <c r="H1152" i="1"/>
  <c r="H867" i="1"/>
  <c r="H392" i="1"/>
  <c r="H609" i="1"/>
  <c r="H493" i="1"/>
  <c r="H595" i="1"/>
  <c r="H518" i="1"/>
  <c r="H558" i="1"/>
  <c r="H176" i="1"/>
  <c r="H1423" i="1"/>
  <c r="H530" i="1"/>
  <c r="H849" i="1"/>
  <c r="H1015" i="1"/>
  <c r="H729" i="1"/>
  <c r="H1323" i="1"/>
  <c r="H777" i="1"/>
  <c r="H1383" i="1"/>
  <c r="H44" i="1"/>
  <c r="H817" i="1"/>
  <c r="H154" i="1"/>
  <c r="H362" i="1"/>
  <c r="H631" i="1"/>
  <c r="H914" i="1"/>
  <c r="H1250" i="1"/>
  <c r="H535" i="1"/>
  <c r="H458" i="1"/>
  <c r="H881" i="1"/>
  <c r="H974" i="1"/>
  <c r="H457" i="1"/>
  <c r="H98" i="1"/>
  <c r="H408" i="1"/>
  <c r="H1131" i="1"/>
  <c r="H1034" i="1"/>
  <c r="H1021" i="1"/>
  <c r="H1229" i="1"/>
  <c r="H1182" i="1"/>
  <c r="H1255" i="1"/>
  <c r="H1114" i="1"/>
  <c r="H922" i="1"/>
  <c r="H1347" i="1"/>
  <c r="H263" i="1"/>
  <c r="H1357" i="1"/>
  <c r="H476" i="1"/>
  <c r="H971" i="1"/>
  <c r="H1009" i="1"/>
  <c r="H1267" i="1"/>
  <c r="H512" i="1"/>
  <c r="H702" i="1"/>
  <c r="H1190" i="1"/>
  <c r="H989" i="1"/>
  <c r="H823" i="1"/>
  <c r="H685" i="1"/>
  <c r="H1264" i="1"/>
  <c r="H1431" i="1"/>
  <c r="H283" i="1"/>
  <c r="H54" i="1"/>
  <c r="H850" i="1"/>
  <c r="H923" i="1"/>
  <c r="H699" i="1"/>
  <c r="H620" i="1"/>
  <c r="H1420" i="1"/>
  <c r="H333" i="1"/>
  <c r="H231" i="1"/>
  <c r="H961" i="1"/>
  <c r="H1415" i="1"/>
  <c r="H1075" i="1"/>
  <c r="H812" i="1"/>
  <c r="H1123" i="1"/>
  <c r="H1027" i="1"/>
  <c r="H386" i="1"/>
  <c r="H608" i="1"/>
  <c r="H740" i="1"/>
  <c r="H341" i="1"/>
  <c r="H1048" i="1"/>
  <c r="H70" i="1"/>
  <c r="H15" i="1"/>
  <c r="H762" i="1"/>
  <c r="H928" i="1"/>
  <c r="H1240" i="1"/>
  <c r="H1444" i="1"/>
  <c r="H1017" i="1"/>
  <c r="H51" i="1"/>
  <c r="H790" i="1"/>
  <c r="H957" i="1"/>
  <c r="H407" i="1"/>
  <c r="H1248" i="1"/>
  <c r="H295" i="1"/>
  <c r="H637" i="1"/>
  <c r="H1002" i="1"/>
  <c r="H968" i="1"/>
  <c r="H148" i="1"/>
  <c r="H649" i="1"/>
  <c r="H53" i="1"/>
  <c r="H622" i="1"/>
  <c r="H1197" i="1"/>
  <c r="H46" i="1"/>
  <c r="H633" i="1"/>
  <c r="H92" i="1"/>
  <c r="H126" i="1"/>
  <c r="H672" i="1"/>
  <c r="H1037" i="1"/>
  <c r="H1117" i="1"/>
  <c r="H79" i="1"/>
  <c r="H289" i="1"/>
  <c r="H1364" i="1"/>
  <c r="H361" i="1"/>
  <c r="H808" i="1"/>
  <c r="H1326" i="1"/>
  <c r="H197" i="1"/>
  <c r="H692" i="1"/>
  <c r="H904" i="1"/>
  <c r="H744" i="1"/>
  <c r="H228" i="1"/>
  <c r="H145" i="1"/>
  <c r="H71" i="1"/>
  <c r="H611" i="1"/>
  <c r="H202" i="1"/>
  <c r="H174" i="1"/>
  <c r="H323" i="1"/>
  <c r="H711" i="1"/>
  <c r="H396" i="1"/>
  <c r="H797" i="1"/>
  <c r="H1115" i="1"/>
  <c r="H429" i="1"/>
  <c r="H449" i="1"/>
  <c r="H514" i="1"/>
  <c r="H577" i="1"/>
  <c r="H1162" i="1"/>
  <c r="H41" i="1"/>
  <c r="H37" i="1"/>
  <c r="H1429" i="1"/>
  <c r="H880" i="1"/>
  <c r="H600" i="1"/>
  <c r="H1130" i="1"/>
  <c r="H626" i="1"/>
  <c r="H153" i="1"/>
  <c r="H742" i="1"/>
  <c r="H77" i="1"/>
  <c r="H642" i="1"/>
  <c r="H504" i="1"/>
  <c r="H587" i="1"/>
  <c r="H970" i="1"/>
  <c r="H1390" i="1"/>
  <c r="H767" i="1"/>
  <c r="H525" i="1"/>
  <c r="H513" i="1"/>
  <c r="H1020" i="1"/>
  <c r="H1172" i="1"/>
  <c r="H1451" i="1"/>
  <c r="H451" i="1"/>
  <c r="H1066" i="1"/>
  <c r="H725" i="1"/>
  <c r="H576" i="1"/>
  <c r="H1207" i="1"/>
  <c r="H870" i="1"/>
  <c r="H526" i="1"/>
  <c r="H1215" i="1"/>
  <c r="H1191" i="1"/>
  <c r="H629" i="1"/>
  <c r="H1153" i="1"/>
  <c r="H677" i="1"/>
  <c r="H319" i="1"/>
  <c r="H489" i="1"/>
  <c r="H318" i="1"/>
  <c r="H64" i="1"/>
  <c r="H155" i="1"/>
  <c r="H87" i="1"/>
  <c r="H1170" i="1"/>
  <c r="H824" i="1"/>
  <c r="H1425" i="1"/>
  <c r="H572" i="1"/>
  <c r="H993" i="1"/>
  <c r="H432" i="1"/>
  <c r="H203" i="1"/>
  <c r="H1461" i="1"/>
  <c r="H1160" i="1"/>
  <c r="H966" i="1"/>
  <c r="H764" i="1"/>
  <c r="H1338" i="1"/>
  <c r="H172" i="1"/>
  <c r="H152" i="1"/>
  <c r="H906" i="1"/>
  <c r="H975" i="1"/>
  <c r="H553" i="1"/>
  <c r="H868" i="1"/>
  <c r="H178" i="1"/>
  <c r="H658" i="1"/>
  <c r="H475" i="1"/>
  <c r="H1231" i="1"/>
  <c r="H278" i="1"/>
  <c r="H887" i="1"/>
  <c r="H776" i="1"/>
  <c r="H973" i="1"/>
  <c r="H562" i="1"/>
  <c r="H243" i="1"/>
  <c r="H452" i="1"/>
  <c r="H890" i="1"/>
  <c r="H610" i="1"/>
  <c r="H1308" i="1"/>
  <c r="H68" i="1"/>
  <c r="H1185" i="1"/>
  <c r="H714" i="1"/>
  <c r="H1144" i="1"/>
  <c r="H1446" i="1"/>
  <c r="H1085" i="1"/>
  <c r="H1236" i="1"/>
  <c r="H1369" i="1"/>
  <c r="H1291" i="1"/>
  <c r="H573" i="1"/>
  <c r="H379" i="1"/>
  <c r="H49" i="1"/>
  <c r="H424" i="1"/>
  <c r="H698" i="1"/>
  <c r="H349" i="1"/>
  <c r="H696" i="1"/>
  <c r="H1273" i="1"/>
  <c r="H315" i="1"/>
  <c r="H81" i="1"/>
  <c r="H1402" i="1"/>
  <c r="H1074" i="1"/>
  <c r="H236" i="1"/>
  <c r="H1381" i="1"/>
  <c r="H466" i="1"/>
  <c r="H743" i="1"/>
  <c r="H26" i="1"/>
  <c r="H253" i="1"/>
  <c r="H301" i="1"/>
  <c r="H113" i="1"/>
  <c r="H1336" i="1"/>
  <c r="H571" i="1"/>
  <c r="H1006" i="1"/>
  <c r="H818" i="1"/>
  <c r="H962" i="1"/>
  <c r="H542" i="1"/>
  <c r="H35" i="1"/>
  <c r="H947" i="1"/>
  <c r="H12" i="1"/>
  <c r="H377" i="1"/>
  <c r="H527" i="1"/>
  <c r="H305" i="1"/>
  <c r="H632" i="1"/>
  <c r="H438" i="1"/>
  <c r="H599" i="1"/>
  <c r="H59" i="1"/>
  <c r="H1424" i="1"/>
  <c r="H116" i="1"/>
  <c r="H1416" i="1"/>
  <c r="H613" i="1"/>
  <c r="H447" i="1"/>
  <c r="H394" i="1"/>
  <c r="H22" i="1"/>
  <c r="H1299" i="1"/>
  <c r="H462" i="1"/>
  <c r="H370" i="1"/>
  <c r="H431" i="1"/>
  <c r="H260" i="1"/>
  <c r="H627" i="1"/>
  <c r="H858" i="1"/>
  <c r="H529" i="1"/>
  <c r="H65" i="1"/>
  <c r="H274" i="1"/>
  <c r="H213" i="1"/>
  <c r="H60" i="1"/>
  <c r="H1120" i="1"/>
  <c r="H1049" i="1"/>
  <c r="H196" i="1"/>
  <c r="H435" i="1"/>
  <c r="H582" i="1"/>
  <c r="H1014" i="1"/>
  <c r="H935" i="1"/>
  <c r="H1154" i="1"/>
  <c r="H1361" i="1"/>
  <c r="H913" i="1"/>
  <c r="H1397" i="1"/>
  <c r="H234" i="1"/>
  <c r="H617" i="1"/>
  <c r="H280" i="1"/>
  <c r="H589" i="1"/>
  <c r="H871" i="1"/>
  <c r="H800" i="1"/>
  <c r="H440" i="1"/>
  <c r="H1260" i="1"/>
  <c r="H1145" i="1"/>
  <c r="H1463" i="1"/>
  <c r="H232" i="1"/>
  <c r="H61" i="1"/>
  <c r="H254" i="1"/>
  <c r="H985" i="1"/>
  <c r="H733" i="1"/>
  <c r="H217" i="1"/>
  <c r="H908" i="1"/>
  <c r="H753" i="1"/>
  <c r="H565" i="1"/>
  <c r="H1392" i="1"/>
  <c r="H31" i="1"/>
  <c r="H1247" i="1"/>
  <c r="H653" i="1"/>
  <c r="H835" i="1"/>
  <c r="H320" i="1"/>
  <c r="H516" i="1"/>
  <c r="H141" i="1"/>
  <c r="H917" i="1"/>
  <c r="H93" i="1"/>
  <c r="H1438" i="1"/>
  <c r="H220" i="1"/>
  <c r="H47" i="1"/>
  <c r="H300" i="1"/>
  <c r="H25" i="1"/>
  <c r="H647" i="1"/>
  <c r="H614" i="1"/>
  <c r="H688" i="1"/>
  <c r="H444" i="1"/>
  <c r="H810" i="1"/>
  <c r="H1232" i="1"/>
  <c r="H1280" i="1"/>
  <c r="H1202" i="1"/>
  <c r="H741" i="1"/>
  <c r="H732" i="1"/>
  <c r="H190" i="1"/>
  <c r="H726" i="1"/>
  <c r="H195" i="1"/>
  <c r="H926" i="1"/>
  <c r="H697" i="1"/>
  <c r="H1333" i="1"/>
  <c r="H156" i="1"/>
  <c r="H878" i="1"/>
  <c r="H473" i="1"/>
  <c r="H1068" i="1"/>
  <c r="H381" i="1"/>
  <c r="H149" i="1"/>
  <c r="H584" i="1"/>
  <c r="H385" i="1"/>
  <c r="H21" i="1"/>
  <c r="H455" i="1"/>
  <c r="H388" i="1"/>
  <c r="H376" i="1"/>
  <c r="H670" i="1"/>
  <c r="H863" i="1"/>
  <c r="H545" i="1"/>
  <c r="H1302" i="1"/>
  <c r="H281" i="1"/>
  <c r="H661" i="1"/>
  <c r="H1155" i="1"/>
  <c r="H389" i="1"/>
  <c r="H1246" i="1"/>
  <c r="H1358" i="1"/>
  <c r="H45" i="1"/>
  <c r="H316" i="1"/>
  <c r="H1186" i="1"/>
  <c r="H306" i="1"/>
  <c r="H395" i="1"/>
  <c r="H1025" i="1"/>
  <c r="H39" i="1"/>
  <c r="H1325" i="1"/>
  <c r="H57" i="1"/>
  <c r="H811" i="1"/>
  <c r="H2" i="1"/>
  <c r="H1417" i="1"/>
  <c r="H9" i="1"/>
  <c r="H100" i="1"/>
  <c r="H1272" i="1"/>
  <c r="H114" i="1"/>
  <c r="H717" i="1"/>
  <c r="H944" i="1"/>
  <c r="H291" i="1"/>
  <c r="H490" i="1"/>
  <c r="H781" i="1"/>
  <c r="H1051" i="1"/>
  <c r="H1296" i="1"/>
  <c r="H1262" i="1"/>
  <c r="H543" i="1"/>
  <c r="H186" i="1"/>
  <c r="H895" i="1"/>
  <c r="H1208" i="1"/>
  <c r="H288" i="1"/>
  <c r="H981" i="1"/>
  <c r="H1079" i="1"/>
  <c r="H886" i="1"/>
  <c r="H1084" i="1"/>
  <c r="H806" i="1"/>
  <c r="H780" i="1"/>
  <c r="H1254" i="1"/>
  <c r="H590" i="1"/>
  <c r="H282" i="1"/>
  <c r="H96" i="1"/>
  <c r="H56" i="1"/>
  <c r="H838" i="1"/>
  <c r="H380" i="1"/>
  <c r="H168" i="1"/>
  <c r="H123" i="1"/>
  <c r="H864" i="1"/>
  <c r="H583" i="1"/>
  <c r="H616" i="1"/>
  <c r="H1058" i="1"/>
  <c r="H135" i="1"/>
  <c r="H309" i="1"/>
  <c r="H1275" i="1"/>
  <c r="H1138" i="1"/>
  <c r="H467" i="1"/>
  <c r="H406" i="1"/>
  <c r="H237" i="1"/>
  <c r="H488" i="1"/>
  <c r="H271" i="1"/>
  <c r="H585" i="1"/>
  <c r="H1026" i="1"/>
  <c r="H179" i="1"/>
  <c r="H869" i="1"/>
  <c r="H509" i="1"/>
  <c r="H635" i="1"/>
  <c r="H1426" i="1"/>
  <c r="H124" i="1"/>
  <c r="H1241" i="1"/>
  <c r="H285" i="1"/>
  <c r="H157" i="1"/>
  <c r="H235" i="1"/>
  <c r="H297" i="1"/>
  <c r="H826" i="1"/>
  <c r="H511" i="1"/>
  <c r="H482" i="1"/>
  <c r="H246" i="1"/>
  <c r="H69" i="1"/>
  <c r="H162" i="1"/>
  <c r="H524" i="1"/>
  <c r="H1258" i="1"/>
  <c r="H219" i="1"/>
  <c r="H480" i="1"/>
  <c r="H5" i="1"/>
  <c r="H792" i="1"/>
  <c r="H933" i="1"/>
  <c r="H372" i="1"/>
  <c r="H192" i="1"/>
  <c r="H1466" i="1"/>
  <c r="H1382" i="1"/>
  <c r="H901" i="1"/>
  <c r="H207" i="1"/>
  <c r="H834" i="1"/>
  <c r="H1012" i="1"/>
  <c r="H80" i="1"/>
  <c r="H262" i="1"/>
  <c r="H1465" i="1"/>
  <c r="H1150" i="1"/>
  <c r="H1121" i="1"/>
  <c r="H337" i="1"/>
  <c r="H1430" i="1"/>
  <c r="H1111" i="1"/>
  <c r="H474" i="1"/>
  <c r="H1290" i="1"/>
  <c r="H1175" i="1"/>
  <c r="H160" i="1"/>
  <c r="H521" i="1"/>
  <c r="H745" i="1"/>
  <c r="H1440" i="1"/>
  <c r="H1171" i="1"/>
  <c r="H416" i="1"/>
  <c r="H840" i="1"/>
  <c r="H548" i="1"/>
  <c r="H954" i="1"/>
  <c r="H1156" i="1"/>
  <c r="H837" i="1"/>
  <c r="H755" i="1"/>
  <c r="H270" i="1"/>
  <c r="H410" i="1"/>
  <c r="H188" i="1"/>
  <c r="H85" i="1"/>
  <c r="H1367" i="1"/>
  <c r="H86" i="1"/>
  <c r="H640" i="1"/>
  <c r="H1403" i="1"/>
  <c r="H841" i="1"/>
  <c r="H786" i="1"/>
  <c r="H751" i="1"/>
  <c r="H978" i="1"/>
  <c r="H325" i="1"/>
  <c r="H1065" i="1"/>
  <c r="H1295" i="1"/>
  <c r="H891" i="1"/>
  <c r="H879" i="1"/>
  <c r="H873" i="1"/>
  <c r="H544" i="1"/>
  <c r="H212" i="1"/>
  <c r="H1332" i="1"/>
  <c r="H249" i="1"/>
  <c r="H164" i="1"/>
  <c r="H239" i="1"/>
  <c r="H382" i="1"/>
  <c r="H815" i="1"/>
  <c r="H55" i="1"/>
  <c r="H1107" i="1"/>
  <c r="H1016" i="1"/>
  <c r="H1334" i="1"/>
  <c r="H794" i="1"/>
  <c r="H171" i="1"/>
  <c r="H625" i="1"/>
  <c r="H201" i="1"/>
  <c r="H354" i="1"/>
  <c r="H1279" i="1"/>
  <c r="H1314" i="1"/>
  <c r="H1460" i="1"/>
  <c r="H934" i="1"/>
  <c r="H1209" i="1"/>
  <c r="H463" i="1"/>
  <c r="H1096" i="1"/>
  <c r="H1335" i="1"/>
  <c r="H845" i="1"/>
  <c r="H523" i="1"/>
  <c r="H746" i="1"/>
  <c r="H205" i="1"/>
  <c r="H1409" i="1"/>
  <c r="H605" i="1"/>
  <c r="H1050" i="1"/>
  <c r="H532" i="1"/>
  <c r="H1118" i="1"/>
  <c r="H336" i="1"/>
  <c r="H88" i="1"/>
  <c r="H1283" i="1"/>
  <c r="H182" i="1"/>
  <c r="H852" i="1"/>
  <c r="H284" i="1"/>
  <c r="H209" i="1"/>
  <c r="H170" i="1"/>
  <c r="H247" i="1"/>
  <c r="H139" i="1"/>
  <c r="H255" i="1"/>
  <c r="H221" i="1"/>
  <c r="H1083" i="1"/>
  <c r="H1124" i="1"/>
  <c r="H1366" i="1"/>
  <c r="H331" i="1"/>
  <c r="H953" i="1"/>
  <c r="H484" i="1"/>
  <c r="H469" i="1"/>
  <c r="H36" i="1"/>
  <c r="H210" i="1"/>
  <c r="H63" i="1"/>
  <c r="H1340" i="1"/>
  <c r="H784" i="1"/>
  <c r="H136" i="1"/>
  <c r="H307" i="1"/>
  <c r="H405" i="1"/>
  <c r="H563" i="1"/>
  <c r="H356" i="1"/>
  <c r="H403" i="1"/>
  <c r="H814" i="1"/>
  <c r="H167" i="1"/>
  <c r="H940" i="1"/>
  <c r="H1437" i="1"/>
  <c r="H446" i="1"/>
  <c r="H150" i="1"/>
  <c r="H359" i="1"/>
  <c r="H603" i="1"/>
  <c r="H1089" i="1"/>
  <c r="H418" i="1"/>
  <c r="H528" i="1"/>
  <c r="H391" i="1"/>
  <c r="H574" i="1"/>
  <c r="H1054" i="1"/>
  <c r="H630" i="1"/>
  <c r="H596" i="1"/>
  <c r="H107" i="1"/>
  <c r="H1263" i="1"/>
  <c r="H1072" i="1"/>
  <c r="H508" i="1"/>
  <c r="H498" i="1"/>
  <c r="H364" i="1"/>
  <c r="H256" i="1"/>
  <c r="H874" i="1"/>
  <c r="H40" i="1"/>
  <c r="H691" i="1"/>
  <c r="H569" i="1"/>
  <c r="H268" i="1"/>
  <c r="H464" i="1"/>
  <c r="H350" i="1"/>
  <c r="H328" i="1"/>
  <c r="H601" i="1"/>
  <c r="H1013" i="1"/>
  <c r="H1239" i="1"/>
  <c r="H441" i="1"/>
  <c r="H788" i="1"/>
  <c r="H173" i="1"/>
  <c r="H1031" i="1"/>
  <c r="H1293" i="1"/>
  <c r="H425" i="1"/>
  <c r="H1094" i="1"/>
  <c r="H373" i="1"/>
  <c r="H224" i="1"/>
  <c r="H1311" i="1"/>
  <c r="H701" i="1"/>
  <c r="H80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8AB974-84A3-48A2-80AE-5A41689E2EE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FD5148A8-25D6-41FF-8353-A0BFC013682A}" keepAlive="1" name="Query - Table3" description="Connection to the 'Table3' query in the workbook." type="5" refreshedVersion="8" background="1" saveData="1">
    <dbPr connection="Provider=Microsoft.Mashup.OleDb.1;Data Source=$Workbook$;Location=Table3;Extended Properties=&quot;&quot;" command="SELECT * FROM [Table3]"/>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<sst xmlns="http://schemas.openxmlformats.org/spreadsheetml/2006/main" count="73474" uniqueCount="16241">
  <si>
    <t>product_id</t>
  </si>
  <si>
    <t>product_name</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</si>
  <si>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</si>
  <si>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</si>
  <si>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</si>
  <si>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</si>
  <si>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</si>
  <si>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</si>
  <si>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</si>
  <si>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</si>
  <si>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</si>
  <si>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</si>
  <si>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</si>
  <si>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</si>
  <si>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</si>
  <si>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</si>
  <si>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</si>
  <si>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</si>
  <si>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</si>
  <si>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</si>
  <si>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</si>
  <si>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</si>
  <si>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</si>
  <si>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</si>
  <si>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</si>
  <si>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</si>
  <si>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</si>
  <si>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</si>
  <si>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</si>
  <si>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</si>
  <si>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</si>
  <si>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</si>
  <si>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</si>
  <si>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</si>
  <si>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</si>
  <si>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</si>
  <si>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</si>
  <si>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</si>
  <si>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</si>
  <si>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</si>
  <si>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</si>
  <si>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</si>
  <si>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</si>
  <si>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</si>
  <si>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</si>
  <si>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</si>
  <si>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</si>
  <si>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</si>
  <si>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</si>
  <si>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</si>
  <si>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</si>
  <si>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</si>
  <si>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</si>
  <si>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</si>
  <si>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</si>
  <si>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</si>
  <si>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</si>
  <si>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</si>
  <si>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</si>
  <si>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</si>
  <si>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</si>
  <si>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</si>
  <si>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</si>
  <si>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</si>
  <si>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</si>
  <si>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</si>
  <si>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</si>
  <si>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</si>
  <si>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</si>
  <si>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</si>
  <si>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</si>
  <si>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</si>
  <si>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</si>
  <si>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</si>
  <si>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</si>
  <si>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</si>
  <si>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</si>
  <si>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</si>
  <si>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</si>
  <si>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</si>
  <si>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</si>
  <si>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</si>
  <si>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</si>
  <si>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</si>
  <si>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</si>
  <si>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</si>
  <si>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</si>
  <si>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</si>
  <si>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</si>
  <si>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</si>
  <si>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</si>
  <si>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</si>
  <si>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</si>
  <si>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</si>
  <si>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</si>
  <si>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</si>
  <si>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</si>
  <si>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</si>
  <si>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</si>
  <si>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</si>
  <si>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</si>
  <si>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</si>
  <si>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</si>
  <si>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</si>
  <si>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</si>
  <si>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</si>
  <si>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</si>
  <si>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</si>
  <si>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</si>
  <si>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</si>
  <si>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</si>
  <si>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</si>
  <si>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</si>
  <si>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</si>
  <si>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</si>
  <si>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</si>
  <si>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</si>
  <si>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</si>
  <si>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</si>
  <si>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</si>
  <si>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</si>
  <si>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</si>
  <si>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</si>
  <si>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</si>
  <si>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</si>
  <si>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</si>
  <si>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</si>
  <si>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</si>
  <si>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</si>
  <si>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</si>
  <si>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</si>
  <si>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</si>
  <si>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</si>
  <si>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</si>
  <si>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</si>
  <si>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</si>
  <si>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</si>
  <si>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</si>
  <si>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</si>
  <si>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</si>
  <si>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</si>
  <si>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</si>
  <si>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</si>
  <si>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</si>
  <si>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</si>
  <si>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</si>
  <si>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</si>
  <si>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</si>
  <si>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</si>
  <si>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</si>
  <si>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</si>
  <si>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</si>
  <si>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</si>
  <si>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</si>
  <si>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</si>
  <si>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</si>
  <si>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</si>
  <si>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</si>
  <si>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</si>
  <si>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</si>
  <si>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</si>
  <si>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</si>
  <si>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</si>
  <si>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</si>
  <si>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</si>
  <si>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</si>
  <si>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</si>
  <si>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</si>
  <si>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</si>
  <si>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</si>
  <si>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</si>
  <si>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</si>
  <si>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</si>
  <si>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</si>
  <si>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</si>
  <si>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</si>
  <si>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</si>
  <si>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</si>
  <si>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</si>
  <si>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</si>
  <si>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</si>
  <si>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</si>
  <si>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</si>
  <si>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</si>
  <si>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</si>
  <si>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</si>
  <si>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</si>
  <si>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</si>
  <si>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</si>
  <si>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</si>
  <si>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</si>
  <si>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</si>
  <si>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</si>
  <si>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</si>
  <si>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</si>
  <si>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</si>
  <si>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</si>
  <si>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</si>
  <si>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</si>
  <si>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</si>
  <si>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</si>
  <si>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</si>
  <si>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</si>
  <si>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</si>
  <si>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</si>
  <si>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</si>
  <si>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</si>
  <si>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</si>
  <si>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</si>
  <si>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</si>
  <si>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</si>
  <si>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</si>
  <si>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</si>
  <si>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</si>
  <si>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</si>
  <si>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</si>
  <si>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</si>
  <si>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</si>
  <si>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</si>
  <si>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</si>
  <si>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</si>
  <si>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</si>
  <si>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</si>
  <si>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</si>
  <si>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</si>
  <si>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</si>
  <si>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</si>
  <si>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</si>
  <si>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</si>
  <si>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</si>
  <si>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</si>
  <si>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</si>
  <si>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</si>
  <si>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</si>
  <si>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</si>
  <si>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</si>
  <si>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</si>
  <si>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</si>
  <si>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</si>
  <si>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</si>
  <si>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</si>
  <si>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</si>
  <si>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</si>
  <si>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</si>
  <si>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</si>
  <si>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</si>
  <si>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</si>
  <si>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</si>
  <si>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</si>
  <si>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</si>
  <si>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</si>
  <si>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</si>
  <si>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</si>
  <si>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</si>
  <si>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</si>
  <si>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</si>
  <si>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</si>
  <si>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</si>
  <si>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</si>
  <si>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</si>
  <si>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</si>
  <si>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</si>
  <si>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</si>
  <si>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</si>
  <si>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</si>
  <si>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</si>
  <si>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</si>
  <si>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</si>
  <si>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</si>
  <si>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</si>
  <si>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</si>
  <si>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</si>
  <si>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</si>
  <si>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</si>
  <si>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</si>
  <si>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</si>
  <si>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</si>
  <si>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</si>
  <si>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</si>
  <si>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</si>
  <si>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</si>
  <si>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</si>
  <si>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</si>
  <si>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</si>
  <si>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</si>
  <si>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</si>
  <si>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</si>
  <si>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</si>
  <si>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</si>
  <si>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</si>
  <si>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</si>
  <si>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</si>
  <si>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</si>
  <si>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</si>
  <si>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</si>
  <si>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</si>
  <si>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</si>
  <si>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</si>
  <si>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</si>
  <si>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</si>
  <si>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</si>
  <si>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</si>
  <si>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</si>
  <si>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</si>
  <si>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</si>
  <si>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</si>
  <si>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</si>
  <si>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</si>
  <si>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</si>
  <si>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</si>
  <si>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</si>
  <si>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</si>
  <si>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</si>
  <si>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</si>
  <si>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</si>
  <si>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</si>
  <si>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</si>
  <si>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</si>
  <si>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</si>
  <si>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</si>
  <si>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</si>
  <si>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</si>
  <si>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</si>
  <si>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</si>
  <si>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</si>
  <si>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</si>
  <si>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</si>
  <si>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</si>
  <si>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</si>
  <si>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</si>
  <si>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</si>
  <si>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</si>
  <si>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</si>
  <si>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</si>
  <si>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</si>
  <si>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</si>
  <si>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</si>
  <si>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</si>
  <si>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</si>
  <si>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</si>
  <si>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</si>
  <si>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</si>
  <si>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</si>
  <si>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</si>
  <si>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</si>
  <si>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</si>
  <si>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</si>
  <si>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</si>
  <si>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</si>
  <si>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</si>
  <si>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</si>
  <si>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</si>
  <si>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</si>
  <si>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</si>
  <si>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</si>
  <si>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</si>
  <si>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</si>
  <si>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</si>
  <si>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</si>
  <si>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</si>
  <si>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</si>
  <si>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</si>
  <si>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</si>
  <si>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</si>
  <si>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</si>
  <si>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</si>
  <si>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</si>
  <si>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</si>
  <si>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</si>
  <si>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</si>
  <si>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</si>
  <si>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</si>
  <si>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</si>
  <si>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</si>
  <si>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</si>
  <si>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</si>
  <si>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</si>
  <si>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</si>
  <si>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</si>
  <si>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</si>
  <si>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</si>
  <si>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</si>
  <si>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</si>
  <si>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</si>
  <si>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</si>
  <si>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</si>
  <si>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</si>
  <si>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</si>
  <si>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</si>
  <si>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</si>
  <si>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</si>
  <si>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</si>
  <si>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</si>
  <si>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</si>
  <si>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</si>
  <si>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</si>
  <si>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</si>
  <si>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</si>
  <si>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</si>
  <si>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</si>
  <si>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</si>
  <si>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</si>
  <si>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</si>
  <si>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</si>
  <si>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</si>
  <si>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</si>
  <si>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</si>
  <si>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</si>
  <si>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</si>
  <si>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</si>
  <si>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</si>
  <si>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</si>
  <si>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</si>
  <si>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</si>
  <si>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</si>
  <si>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</si>
  <si>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</si>
  <si>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</si>
  <si>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</si>
  <si>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</si>
  <si>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</si>
  <si>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</si>
  <si>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</si>
  <si>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</si>
  <si>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</si>
  <si>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</si>
  <si>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</si>
  <si>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</si>
  <si>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</si>
  <si>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</si>
  <si>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</si>
  <si>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</si>
  <si>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</si>
  <si>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</si>
  <si>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</si>
  <si>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</si>
  <si>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</si>
  <si>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</si>
  <si>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</si>
  <si>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</si>
  <si>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</si>
  <si>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</si>
  <si>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</si>
  <si>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</si>
  <si>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</si>
  <si>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</si>
  <si>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</si>
  <si>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</si>
  <si>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</si>
  <si>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</si>
  <si>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</si>
  <si>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</si>
  <si>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</si>
  <si>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</si>
  <si>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</si>
  <si>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</si>
  <si>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</si>
  <si>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</si>
  <si>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</si>
  <si>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</si>
  <si>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</si>
  <si>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</si>
  <si>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</si>
  <si>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</si>
  <si>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</si>
  <si>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</si>
  <si>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</si>
  <si>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</si>
  <si>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</si>
  <si>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</si>
  <si>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</si>
  <si>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</si>
  <si>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</si>
  <si>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</si>
  <si>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</si>
  <si>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</si>
  <si>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</si>
  <si>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</si>
  <si>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</si>
  <si>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</si>
  <si>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</si>
  <si>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</si>
  <si>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</si>
  <si>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</si>
  <si>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</si>
  <si>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</si>
  <si>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</si>
  <si>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</si>
  <si>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</si>
  <si>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</si>
  <si>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</si>
  <si>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</si>
  <si>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</si>
  <si>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</si>
  <si>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</si>
  <si>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</si>
  <si>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</si>
  <si>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</si>
  <si>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</si>
  <si>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</si>
  <si>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</si>
  <si>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</si>
  <si>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</si>
  <si>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</si>
  <si>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</si>
  <si>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</si>
  <si>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</si>
  <si>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</si>
  <si>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</si>
  <si>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</si>
  <si>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</si>
  <si>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</si>
  <si>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</si>
  <si>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</si>
  <si>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</si>
  <si>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</si>
  <si>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</si>
  <si>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</si>
  <si>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</si>
  <si>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</si>
  <si>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</si>
  <si>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</si>
  <si>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</si>
  <si>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</si>
  <si>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</si>
  <si>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</si>
  <si>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</si>
  <si>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</si>
  <si>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</si>
  <si>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</si>
  <si>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</si>
  <si>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</si>
  <si>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</si>
  <si>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</si>
  <si>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</si>
  <si>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</si>
  <si>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</si>
  <si>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</si>
  <si>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</si>
  <si>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</si>
  <si>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</si>
  <si>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</si>
  <si>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</si>
  <si>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</si>
  <si>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</si>
  <si>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</si>
  <si>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</si>
  <si>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</si>
  <si>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</si>
  <si>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</si>
  <si>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</si>
  <si>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</si>
  <si>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</si>
  <si>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</si>
  <si>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</si>
  <si>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</si>
  <si>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</si>
  <si>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</si>
  <si>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</si>
  <si>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</si>
  <si>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</si>
  <si>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</si>
  <si>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</si>
  <si>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</si>
  <si>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</si>
  <si>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</si>
  <si>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</si>
  <si>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</si>
  <si>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</si>
  <si>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</si>
  <si>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</si>
  <si>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</si>
  <si>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</si>
  <si>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</si>
  <si>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</si>
  <si>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</si>
  <si>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</si>
  <si>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</si>
  <si>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</si>
  <si>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</si>
  <si>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</si>
  <si>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</si>
  <si>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</si>
  <si>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</si>
  <si>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</si>
  <si>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</si>
  <si>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</si>
  <si>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</si>
  <si>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</si>
  <si>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</si>
  <si>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</si>
  <si>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</si>
  <si>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</si>
  <si>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</si>
  <si>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</si>
  <si>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</si>
  <si>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</si>
  <si>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</si>
  <si>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</si>
  <si>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</si>
  <si>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</si>
  <si>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</si>
  <si>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</si>
  <si>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</si>
  <si>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</si>
  <si>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</si>
  <si>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</si>
  <si>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</si>
  <si>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</si>
  <si>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</si>
  <si>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</si>
  <si>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</si>
  <si>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</si>
  <si>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</si>
  <si>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</si>
  <si>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</si>
  <si>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</si>
  <si>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</si>
  <si>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</si>
  <si>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</si>
  <si>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</si>
  <si>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</si>
  <si>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</si>
  <si>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</si>
  <si>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</si>
  <si>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</si>
  <si>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</si>
  <si>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</si>
  <si>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</si>
  <si>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</si>
  <si>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</si>
  <si>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</si>
  <si>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</si>
  <si>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</si>
  <si>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</si>
  <si>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</si>
  <si>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</si>
  <si>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</si>
  <si>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</si>
  <si>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</si>
  <si>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</si>
  <si>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</si>
  <si>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</si>
  <si>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</si>
  <si>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</si>
  <si>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</si>
  <si>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</si>
  <si>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</si>
  <si>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</si>
  <si>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</si>
  <si>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</si>
  <si>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</si>
  <si>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</si>
  <si>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</si>
  <si>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</si>
  <si>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</si>
  <si>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</si>
  <si>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</si>
  <si>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</si>
  <si>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</si>
  <si>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</si>
  <si>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</si>
  <si>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</si>
  <si>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</si>
  <si>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</si>
  <si>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</si>
  <si>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</si>
  <si>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</si>
  <si>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</si>
  <si>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</si>
  <si>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</si>
  <si>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</si>
  <si>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</si>
  <si>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</si>
  <si>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</si>
  <si>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</si>
  <si>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</si>
  <si>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</si>
  <si>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</si>
  <si>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</si>
  <si>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</si>
  <si>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</si>
  <si>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</si>
  <si>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</si>
  <si>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</si>
  <si>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</si>
  <si>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</si>
  <si>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</si>
  <si>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</si>
  <si>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</si>
  <si>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</si>
  <si>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</si>
  <si>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</si>
  <si>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</si>
  <si>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</si>
  <si>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</si>
  <si>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</si>
  <si>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</si>
  <si>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</si>
  <si>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</si>
  <si>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</si>
  <si>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</si>
  <si>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</si>
  <si>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</si>
  <si>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</si>
  <si>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</si>
  <si>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</si>
  <si>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</si>
  <si>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</si>
  <si>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</si>
  <si>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</si>
  <si>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</si>
  <si>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</si>
  <si>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</si>
  <si>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</si>
  <si>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</si>
  <si>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</si>
  <si>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</si>
  <si>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</si>
  <si>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</si>
  <si>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</si>
  <si>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</si>
  <si>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</si>
  <si>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</si>
  <si>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</si>
  <si>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</si>
  <si>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</si>
  <si>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</si>
  <si>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</si>
  <si>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</si>
  <si>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</si>
  <si>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</si>
  <si>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</si>
  <si>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</si>
  <si>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</si>
  <si>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</si>
  <si>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</si>
  <si>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</si>
  <si>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</si>
  <si>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</si>
  <si>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</si>
  <si>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</si>
  <si>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</si>
  <si>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</si>
  <si>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</si>
  <si>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</si>
  <si>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</si>
  <si>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</si>
  <si>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</si>
  <si>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</si>
  <si>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</si>
  <si>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</si>
  <si>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</si>
  <si>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</si>
  <si>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</si>
  <si>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</si>
  <si>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</si>
  <si>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</si>
  <si>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</si>
  <si>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</si>
  <si>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</si>
  <si>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</si>
  <si>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</si>
  <si>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</si>
  <si>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</si>
  <si>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</si>
  <si>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</si>
  <si>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</si>
  <si>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</si>
  <si>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</si>
  <si>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</si>
  <si>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</si>
  <si>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</si>
  <si>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</si>
  <si>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</si>
  <si>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</si>
  <si>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</si>
  <si>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</si>
  <si>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</si>
  <si>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</si>
  <si>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</si>
  <si>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</si>
  <si>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</si>
  <si>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</si>
  <si>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</si>
  <si>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</si>
  <si>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</si>
  <si>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</si>
  <si>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</si>
  <si>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</si>
  <si>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</si>
  <si>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</si>
  <si>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</si>
  <si>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</si>
  <si>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</si>
  <si>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</si>
  <si>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</si>
  <si>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</si>
  <si>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</si>
  <si>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</si>
  <si>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</si>
  <si>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</si>
  <si>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</si>
  <si>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</si>
  <si>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</si>
  <si>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</si>
  <si>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</si>
  <si>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</si>
  <si>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</si>
  <si>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</si>
  <si>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</si>
  <si>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</si>
  <si>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</si>
  <si>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</si>
  <si>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</si>
  <si>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</si>
  <si>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</si>
  <si>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</si>
  <si>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</si>
  <si>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</si>
  <si>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</si>
  <si>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</si>
  <si>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</si>
  <si>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</si>
  <si>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</si>
  <si>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</si>
  <si>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</si>
  <si>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</si>
  <si>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</si>
  <si>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</si>
  <si>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</si>
  <si>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</si>
  <si>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</si>
  <si>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</si>
  <si>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</si>
  <si>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</si>
  <si>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</si>
  <si>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</si>
  <si>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</si>
  <si>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</si>
  <si>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</si>
  <si>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</si>
  <si>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</si>
  <si>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</si>
  <si>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</si>
  <si>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</si>
  <si>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</si>
  <si>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</si>
  <si>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</si>
  <si>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</si>
  <si>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</si>
  <si>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</si>
  <si>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</si>
  <si>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</si>
  <si>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</si>
  <si>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</si>
  <si>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</si>
  <si>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</si>
  <si>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</si>
  <si>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</si>
  <si>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</si>
  <si>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</si>
  <si>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</si>
  <si>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</si>
  <si>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</si>
  <si>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</si>
  <si>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</si>
  <si>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</si>
  <si>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</si>
  <si>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</si>
  <si>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</si>
  <si>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</si>
  <si>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</si>
  <si>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</si>
  <si>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</si>
  <si>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</si>
  <si>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</si>
  <si>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</si>
  <si>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</si>
  <si>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</si>
  <si>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</si>
  <si>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</si>
  <si>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</si>
  <si>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</si>
  <si>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</si>
  <si>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</si>
  <si>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</si>
  <si>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</si>
  <si>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</si>
  <si>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</si>
  <si>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</si>
  <si>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</si>
  <si>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</si>
  <si>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</si>
  <si>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</si>
  <si>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</si>
  <si>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</si>
  <si>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</si>
  <si>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</si>
  <si>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</si>
  <si>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</si>
  <si>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</si>
  <si>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</si>
  <si>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</si>
  <si>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</si>
  <si>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</si>
  <si>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</si>
  <si>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</si>
  <si>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</si>
  <si>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</si>
  <si>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</si>
  <si>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</si>
  <si>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</si>
  <si>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</si>
  <si>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</si>
  <si>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</si>
  <si>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</si>
  <si>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</si>
  <si>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</si>
  <si>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</si>
  <si>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</si>
  <si>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</si>
  <si>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</si>
  <si>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</si>
  <si>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</si>
  <si>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</si>
  <si>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</si>
  <si>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</si>
  <si>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</si>
  <si>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</si>
  <si>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</si>
  <si>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</si>
  <si>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</si>
  <si>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</si>
  <si>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</si>
  <si>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</si>
  <si>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</si>
  <si>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</si>
  <si>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</si>
  <si>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</si>
  <si>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</si>
  <si>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</si>
  <si>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</si>
  <si>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</si>
  <si>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</si>
  <si>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</si>
  <si>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</si>
  <si>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</si>
  <si>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</si>
  <si>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</si>
  <si>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</si>
  <si>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</si>
  <si>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</si>
  <si>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</si>
  <si>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</si>
  <si>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</si>
  <si>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</si>
  <si>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</si>
  <si>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</si>
  <si>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</si>
  <si>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</si>
  <si>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</si>
  <si>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</si>
  <si>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</si>
  <si>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</si>
  <si>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</si>
  <si>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</si>
  <si>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</si>
  <si>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</si>
  <si>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</si>
  <si>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</si>
  <si>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</si>
  <si>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</si>
  <si>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</si>
  <si>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</si>
  <si>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</si>
  <si>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</si>
  <si>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</si>
  <si>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</si>
  <si>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</si>
  <si>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</si>
  <si>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</si>
  <si>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</si>
  <si>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</si>
  <si>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</si>
  <si>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</si>
  <si>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</si>
  <si>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</si>
  <si>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</si>
  <si>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</si>
  <si>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</si>
  <si>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</si>
  <si>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</si>
  <si>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</si>
  <si>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</si>
  <si>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</si>
  <si>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</si>
  <si>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</si>
  <si>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</si>
  <si>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</si>
  <si>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</si>
  <si>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</si>
  <si>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</si>
  <si>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</si>
  <si>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</si>
  <si>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</si>
  <si>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</si>
  <si>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</si>
  <si>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</si>
  <si>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</si>
  <si>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</si>
  <si>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</si>
  <si>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</si>
  <si>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</si>
  <si>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</si>
  <si>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</si>
  <si>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</si>
  <si>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</si>
  <si>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</si>
  <si>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</si>
  <si>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</si>
  <si>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</si>
  <si>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</si>
  <si>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</si>
  <si>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</si>
  <si>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</si>
  <si>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</si>
  <si>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</si>
  <si>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</si>
  <si>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</si>
  <si>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</si>
  <si>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</si>
  <si>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</si>
  <si>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</si>
  <si>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</si>
  <si>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</si>
  <si>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</si>
  <si>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</si>
  <si>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</si>
  <si>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</si>
  <si>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</si>
  <si>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</si>
  <si>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</si>
  <si>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</si>
  <si>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</si>
  <si>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</si>
  <si>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</si>
  <si>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</si>
  <si>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</si>
  <si>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</si>
  <si>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</si>
  <si>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</si>
  <si>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</si>
  <si>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</si>
  <si>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</si>
  <si>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</si>
  <si>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</si>
  <si>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</si>
  <si>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</si>
  <si>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</si>
  <si>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</si>
  <si>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</si>
  <si>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</si>
  <si>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</si>
  <si>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</si>
  <si>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</si>
  <si>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</si>
  <si>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</si>
  <si>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</si>
  <si>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</si>
  <si>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</si>
  <si>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</si>
  <si>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</si>
  <si>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</si>
  <si>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</si>
  <si>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</si>
  <si>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</si>
  <si>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</si>
  <si>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</si>
  <si>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</si>
  <si>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</si>
  <si>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</si>
  <si>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</si>
  <si>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</si>
  <si>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</si>
  <si>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</si>
  <si>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</si>
  <si>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</si>
  <si>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</si>
  <si>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</si>
  <si>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</si>
  <si>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</si>
  <si>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</si>
  <si>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</si>
  <si>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</si>
  <si>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</si>
  <si>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</si>
  <si>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</si>
  <si>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</si>
  <si>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</si>
  <si>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</si>
  <si>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</si>
  <si>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</si>
  <si>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</si>
  <si>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</si>
  <si>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</si>
  <si>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</si>
  <si>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</si>
  <si>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</si>
  <si>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</si>
  <si>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</si>
  <si>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</si>
  <si>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</si>
  <si>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</si>
  <si>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</si>
  <si>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</si>
  <si>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</si>
  <si>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</si>
  <si>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</si>
  <si>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</si>
  <si>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</si>
  <si>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</si>
  <si>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</si>
  <si>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</si>
  <si>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</si>
  <si>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</si>
  <si>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</si>
  <si>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</si>
  <si>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</si>
  <si>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</si>
  <si>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</si>
  <si>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</si>
  <si>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</si>
  <si>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</si>
  <si>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</si>
  <si>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</si>
  <si>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</si>
  <si>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</si>
  <si>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</si>
  <si>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</si>
  <si>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</si>
  <si>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</si>
  <si>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</si>
  <si>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</si>
  <si>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</si>
  <si>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</si>
  <si>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</si>
  <si>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</si>
  <si>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</si>
  <si>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</si>
  <si>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</si>
  <si>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</si>
  <si>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</si>
  <si>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</si>
  <si>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</si>
  <si>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</si>
  <si>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</si>
  <si>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</si>
  <si>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</si>
  <si>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</si>
  <si>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</si>
  <si>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</si>
  <si>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</si>
  <si>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</si>
  <si>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</si>
  <si>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</si>
  <si>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</si>
  <si>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</si>
  <si>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</si>
  <si>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</si>
  <si>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</si>
  <si>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</si>
  <si>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</si>
  <si>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</si>
  <si>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</si>
  <si>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</si>
  <si>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</si>
  <si>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</si>
  <si>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</si>
  <si>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</si>
  <si>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</si>
  <si>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</si>
  <si>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</si>
  <si>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</si>
  <si>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</si>
  <si>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</si>
  <si>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</si>
  <si>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</si>
  <si>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</si>
  <si>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</si>
  <si>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</si>
  <si>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</si>
  <si>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</si>
  <si>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</si>
  <si>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</si>
  <si>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</si>
  <si>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</si>
  <si>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</si>
  <si>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</si>
  <si>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</si>
  <si>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</si>
  <si>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</si>
  <si>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</si>
  <si>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</si>
  <si>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</si>
  <si>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</si>
  <si>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</si>
  <si>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</si>
  <si>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</si>
  <si>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</si>
  <si>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</si>
  <si>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</si>
  <si>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</si>
  <si>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</si>
  <si>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</si>
  <si>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</si>
  <si>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</si>
  <si>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</si>
  <si>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</si>
  <si>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</si>
  <si>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</si>
  <si>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</si>
  <si>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</si>
  <si>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</si>
  <si>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</si>
  <si>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</si>
  <si>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</si>
  <si>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</si>
  <si>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</si>
  <si>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</si>
  <si>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</si>
  <si>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</si>
  <si>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</si>
  <si>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</si>
  <si>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</si>
  <si>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</si>
  <si>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</si>
  <si>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</si>
  <si>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</si>
  <si>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</si>
  <si>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</si>
  <si>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</si>
  <si>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</si>
  <si>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</si>
  <si>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</si>
  <si>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</si>
  <si>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</si>
  <si>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</si>
  <si>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</si>
  <si>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</si>
  <si>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</si>
  <si>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</si>
  <si>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</si>
  <si>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</si>
  <si>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</si>
  <si>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</si>
  <si>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</si>
  <si>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</si>
  <si>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</si>
  <si>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</si>
  <si>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</si>
  <si>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</si>
  <si>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</si>
  <si>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</si>
  <si>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</si>
  <si>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</si>
  <si>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</si>
  <si>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</si>
  <si>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</si>
  <si>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</si>
  <si>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</si>
  <si>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</si>
  <si>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</si>
  <si>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</si>
  <si>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</si>
  <si>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</si>
  <si>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</si>
  <si>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</si>
  <si>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</si>
  <si>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</si>
  <si>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</si>
  <si>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</si>
  <si>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</si>
  <si>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</si>
  <si>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</si>
  <si>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</si>
  <si>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</si>
  <si>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</si>
  <si>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</si>
  <si>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</si>
  <si>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</si>
  <si>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</si>
  <si>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</si>
  <si>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</si>
  <si>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</si>
  <si>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</si>
  <si>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</si>
  <si>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</si>
  <si>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</si>
  <si>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</si>
  <si>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</si>
  <si>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</si>
  <si>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</si>
  <si>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</si>
  <si>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</si>
  <si>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</si>
  <si>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</si>
  <si>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</si>
  <si>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</si>
  <si>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</si>
  <si>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</si>
  <si>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</si>
  <si>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</si>
  <si>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</si>
  <si>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</si>
  <si>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</si>
  <si>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</si>
  <si>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</si>
  <si>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</si>
  <si>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</si>
  <si>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</si>
  <si>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</si>
  <si>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</si>
  <si>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</si>
  <si>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</si>
  <si>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</si>
  <si>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</si>
  <si>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</si>
  <si>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</si>
  <si>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</si>
  <si>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</si>
  <si>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</si>
  <si>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</si>
  <si>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</si>
  <si>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</si>
  <si>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</si>
  <si>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</si>
  <si>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</si>
  <si>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</si>
  <si>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</si>
  <si>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</si>
  <si>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</si>
  <si>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</si>
  <si>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</si>
  <si>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</si>
  <si>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</si>
  <si>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</si>
  <si>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</si>
  <si>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</si>
  <si>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</si>
  <si>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</si>
  <si>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</si>
  <si>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</si>
  <si>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</si>
  <si>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</si>
  <si>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</si>
  <si>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</si>
  <si>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</si>
  <si>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</si>
  <si>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</si>
  <si>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</si>
  <si>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</si>
  <si>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</si>
  <si>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</si>
  <si>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</si>
  <si>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</si>
  <si>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</si>
  <si>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</si>
  <si>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</si>
  <si>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</si>
  <si>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</si>
  <si>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</si>
  <si>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</si>
  <si>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</si>
  <si>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</si>
  <si>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</si>
  <si>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</si>
  <si>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</si>
  <si>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</si>
  <si>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</si>
  <si>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</si>
  <si>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</si>
  <si>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</si>
  <si>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</si>
  <si>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</si>
  <si>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</si>
  <si>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</si>
  <si>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</si>
  <si>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</si>
  <si>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</si>
  <si>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</si>
  <si>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</si>
  <si>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</si>
  <si>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</si>
  <si>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</si>
  <si>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</si>
  <si>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</si>
  <si>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</si>
  <si>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</si>
  <si>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</si>
  <si>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</si>
  <si>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</si>
  <si>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</si>
  <si>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</si>
  <si>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</si>
  <si>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</si>
  <si>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</si>
  <si>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</si>
  <si>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</si>
  <si>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</si>
  <si>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</si>
  <si>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</si>
  <si>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</si>
  <si>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</si>
  <si>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</si>
  <si>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</si>
  <si>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</si>
  <si>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</si>
  <si>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</si>
  <si>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</si>
  <si>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</si>
  <si>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</si>
  <si>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</si>
  <si>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</si>
  <si>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</si>
  <si>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</si>
  <si>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</si>
  <si>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</si>
  <si>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</si>
  <si>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</si>
  <si>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</si>
  <si>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</si>
  <si>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</si>
  <si>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</si>
  <si>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</si>
  <si>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</si>
  <si>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</si>
  <si>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</si>
  <si>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</si>
  <si>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</si>
  <si>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</si>
  <si>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</si>
  <si>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</si>
  <si>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</si>
  <si>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</si>
  <si>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</si>
  <si>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</si>
  <si>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</si>
  <si>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</si>
  <si>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</si>
  <si>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</si>
  <si>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</si>
  <si>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</si>
  <si>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</si>
  <si>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</si>
  <si>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</si>
  <si>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</si>
  <si>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</si>
  <si>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</si>
  <si>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</si>
  <si>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</si>
  <si>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</si>
  <si>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</si>
  <si>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</si>
  <si>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</si>
  <si>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</si>
  <si>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</si>
  <si>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</si>
  <si>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</si>
  <si>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</si>
  <si>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</si>
  <si>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</si>
  <si>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</si>
  <si>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</si>
  <si>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</si>
  <si>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</si>
  <si>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</si>
  <si>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</si>
  <si>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</si>
  <si>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</si>
  <si>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</si>
  <si>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</si>
  <si>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</si>
  <si>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</si>
  <si>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</si>
  <si>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</si>
  <si>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</si>
  <si>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</si>
  <si>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</si>
  <si>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</si>
  <si>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</si>
  <si>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</si>
  <si>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</si>
  <si>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</si>
  <si>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</si>
  <si>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</si>
  <si>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</si>
  <si>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</si>
  <si>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</si>
  <si>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</si>
  <si>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</si>
  <si>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</si>
  <si>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</si>
  <si>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</si>
  <si>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</si>
  <si>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</si>
  <si>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</si>
  <si>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</si>
  <si>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</si>
  <si>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</si>
  <si>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</si>
  <si>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</si>
  <si>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</si>
  <si>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</si>
  <si>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</si>
  <si>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</si>
  <si>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</si>
  <si>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</si>
  <si>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</si>
  <si>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</si>
  <si>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</si>
  <si>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</si>
  <si>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</si>
  <si>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</si>
  <si>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</si>
  <si>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</si>
  <si>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</si>
  <si>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</si>
  <si>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</si>
  <si>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</si>
  <si>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</si>
  <si>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</si>
  <si>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</si>
  <si>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</si>
  <si>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</si>
  <si>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</si>
  <si>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</si>
  <si>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</si>
  <si>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</si>
  <si>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</si>
  <si>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</si>
  <si>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</si>
  <si>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</si>
  <si>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</si>
  <si>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</si>
  <si>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</si>
  <si>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</si>
  <si>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</si>
  <si>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</si>
  <si>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</si>
  <si>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</si>
  <si>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</si>
  <si>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</si>
  <si>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</si>
  <si>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</si>
  <si>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</si>
  <si>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</si>
  <si>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</si>
  <si>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</si>
  <si>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</si>
  <si>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</si>
  <si>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</si>
  <si>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</si>
  <si>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</si>
  <si>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</si>
  <si>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</si>
  <si>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</si>
  <si>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</si>
  <si>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</si>
  <si>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</si>
  <si>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</si>
  <si>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</si>
  <si>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</si>
  <si>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</si>
  <si>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</si>
  <si>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</si>
  <si>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</si>
  <si>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</si>
  <si>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</si>
  <si>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</si>
  <si>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</si>
  <si>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</si>
  <si>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</si>
  <si>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</si>
  <si>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</si>
  <si>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</si>
  <si>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</si>
  <si>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</si>
  <si>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</si>
  <si>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</si>
  <si>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</si>
  <si>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</si>
  <si>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</si>
  <si>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</si>
  <si>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</si>
  <si>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</si>
  <si>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</si>
  <si>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</si>
  <si>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</si>
  <si>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</si>
  <si>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</si>
  <si>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</si>
  <si>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</si>
  <si>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</si>
  <si>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</si>
  <si>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</si>
  <si>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</si>
  <si>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</si>
  <si>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</si>
  <si>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</si>
  <si>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</si>
  <si>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</si>
  <si>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</si>
  <si>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</si>
  <si>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</si>
  <si>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</si>
  <si>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</si>
  <si>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</si>
  <si>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</si>
  <si>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</si>
  <si>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</si>
  <si>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</si>
  <si>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</si>
  <si>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</si>
  <si>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</si>
  <si>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</si>
  <si>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</si>
  <si>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</si>
  <si>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</si>
  <si>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</si>
  <si>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</si>
  <si>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</si>
  <si>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</si>
  <si>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</si>
  <si>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</si>
  <si>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</si>
  <si>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</si>
  <si>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</si>
  <si>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</si>
  <si>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</si>
  <si>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</si>
  <si>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</si>
  <si>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</si>
  <si>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</si>
  <si>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</si>
  <si>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</si>
  <si>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</si>
  <si>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</si>
  <si>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</si>
  <si>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</si>
  <si>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</si>
  <si>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</si>
  <si>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</si>
  <si>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</si>
  <si>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</si>
  <si>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</si>
  <si>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</si>
  <si>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</si>
  <si>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</si>
  <si>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</si>
  <si>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</si>
  <si>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</si>
  <si>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</si>
  <si>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</si>
  <si>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</si>
  <si>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</si>
  <si>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</si>
  <si>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</si>
  <si>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</si>
  <si>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</si>
  <si>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</si>
  <si>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</si>
  <si>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</si>
  <si>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</si>
  <si>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</si>
  <si>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</si>
  <si>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</si>
  <si>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</si>
  <si>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</si>
  <si>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</si>
  <si>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</si>
  <si>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</si>
  <si>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</si>
  <si>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</si>
  <si>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</si>
  <si>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</si>
  <si>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</si>
  <si>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</si>
  <si>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</si>
  <si>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</si>
  <si>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</si>
  <si>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</si>
  <si>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</si>
  <si>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</si>
  <si>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</si>
  <si>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</si>
  <si>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</si>
  <si>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</si>
  <si>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</si>
  <si>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</si>
  <si>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</si>
  <si>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</si>
  <si>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</si>
  <si>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</si>
  <si>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</si>
  <si>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</si>
  <si>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</si>
  <si>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</si>
  <si>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</si>
  <si>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</si>
  <si>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</si>
  <si>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</si>
  <si>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</si>
  <si>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</si>
  <si>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</si>
  <si>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</si>
  <si>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</si>
  <si>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</si>
  <si>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</si>
  <si>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</si>
  <si>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</si>
  <si>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</si>
  <si>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</si>
  <si>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</si>
  <si>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</si>
  <si>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</si>
  <si>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</si>
  <si>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</si>
  <si>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</si>
  <si>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</si>
  <si>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</si>
  <si>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</si>
  <si>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</si>
  <si>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</si>
  <si>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</si>
  <si>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</si>
  <si>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</si>
  <si>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</si>
  <si>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</si>
  <si>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</si>
  <si>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</si>
  <si>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</si>
  <si>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</si>
  <si>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</si>
  <si>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</si>
  <si>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</si>
  <si>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</si>
  <si>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</si>
  <si>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</si>
  <si>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</si>
  <si>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</si>
  <si>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</si>
  <si>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</si>
  <si>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</si>
  <si>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</si>
  <si>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</si>
  <si>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</si>
  <si>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</si>
  <si>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</si>
  <si>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</si>
  <si>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</si>
  <si>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</si>
  <si>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</si>
  <si>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</si>
  <si>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</si>
  <si>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</si>
  <si>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</si>
  <si>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</si>
  <si>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</si>
  <si>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</si>
  <si>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</si>
  <si>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</si>
  <si>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</si>
  <si>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</si>
  <si>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</si>
  <si>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</si>
  <si>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</si>
  <si>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</si>
  <si>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</si>
  <si>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</si>
  <si>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</si>
  <si>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</si>
  <si>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</si>
  <si>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</si>
  <si>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</si>
  <si>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</si>
  <si>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</si>
  <si>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</si>
  <si>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</si>
  <si>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</si>
  <si>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</si>
  <si>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</si>
  <si>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</si>
  <si>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</si>
  <si>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</si>
  <si>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</si>
  <si>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</si>
  <si>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</si>
  <si>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</si>
  <si>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</si>
  <si>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</si>
  <si>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</si>
  <si>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</si>
  <si>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</si>
  <si>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</si>
  <si>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</si>
  <si>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</si>
  <si>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</si>
  <si>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</si>
  <si>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</si>
  <si>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</si>
  <si>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</si>
  <si>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</si>
  <si>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</si>
  <si>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</si>
  <si>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</si>
  <si>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</si>
  <si>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</si>
  <si>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</si>
  <si>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</si>
  <si>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</si>
  <si>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</si>
  <si>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</si>
  <si>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</si>
  <si>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</si>
  <si>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</si>
  <si>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</si>
  <si>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</si>
  <si>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</si>
  <si>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</si>
  <si>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</si>
  <si>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</si>
  <si>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</si>
  <si>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</si>
  <si>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</si>
  <si>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</si>
  <si>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</si>
  <si>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</si>
  <si>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</si>
  <si>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</si>
  <si>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</si>
  <si>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</si>
  <si>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</si>
  <si>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</si>
  <si>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</si>
  <si>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</si>
  <si>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</si>
  <si>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</si>
  <si>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</si>
  <si>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</si>
  <si>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</si>
  <si>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</si>
  <si>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</si>
  <si>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</si>
  <si>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</si>
  <si>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</si>
  <si>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</si>
  <si>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</si>
  <si>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</si>
  <si>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</si>
  <si>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</si>
  <si>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</si>
  <si>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</si>
  <si>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</si>
  <si>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</si>
  <si>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</si>
  <si>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</si>
  <si>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</si>
  <si>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</si>
  <si>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</si>
  <si>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</si>
  <si>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</si>
  <si>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</si>
  <si>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</si>
  <si>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</si>
  <si>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</si>
  <si>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</si>
  <si>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</si>
  <si>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</si>
  <si>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</si>
  <si>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</si>
  <si>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</si>
  <si>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</si>
  <si>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</si>
  <si>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</si>
  <si>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</si>
  <si>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</si>
  <si>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</si>
  <si>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</si>
  <si>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</si>
  <si>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</si>
  <si>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</si>
  <si>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</si>
  <si>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</si>
  <si>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</si>
  <si>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</si>
  <si>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</si>
  <si>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</si>
  <si>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</si>
  <si>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</si>
  <si>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</si>
  <si>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</si>
  <si>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</si>
  <si>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</si>
  <si>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</si>
  <si>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</si>
  <si>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</si>
  <si>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</si>
  <si>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</si>
  <si>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</si>
  <si>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</si>
  <si>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</si>
  <si>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</si>
  <si>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</si>
  <si>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</si>
  <si>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</si>
  <si>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</si>
  <si>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</si>
  <si>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</si>
  <si>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</si>
  <si>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</si>
  <si>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</si>
  <si>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</si>
  <si>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</si>
  <si>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</si>
  <si>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</si>
  <si>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</si>
  <si>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</si>
  <si>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</si>
  <si>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</si>
  <si>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</si>
  <si>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</si>
  <si>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</si>
  <si>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</si>
  <si>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</si>
  <si>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</si>
  <si>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</si>
  <si>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</si>
  <si>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</si>
  <si>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</si>
  <si>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</si>
  <si>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</si>
  <si>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</si>
  <si>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</si>
  <si>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</si>
  <si>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</si>
  <si>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</si>
  <si>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</si>
  <si>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</si>
  <si>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</si>
  <si>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</si>
  <si>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</si>
  <si>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</si>
  <si>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</si>
  <si>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</si>
  <si>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</si>
  <si>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</si>
  <si>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</si>
  <si>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</si>
  <si>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</si>
  <si>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</si>
  <si>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</si>
  <si>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</si>
  <si>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</si>
  <si>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</si>
  <si>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</si>
  <si>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</si>
  <si>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</si>
  <si>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</si>
  <si>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</si>
  <si>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</si>
  <si>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</si>
  <si>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</si>
  <si>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</si>
  <si>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</si>
  <si>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</si>
  <si>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</si>
  <si>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</si>
  <si>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</si>
  <si>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</si>
  <si>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</si>
  <si>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</si>
  <si>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</si>
  <si>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</si>
  <si>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</si>
  <si>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</si>
  <si>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</si>
  <si>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</si>
  <si>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</si>
  <si>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</si>
  <si>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</si>
  <si>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</si>
  <si>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</si>
  <si>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</si>
  <si>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</si>
  <si>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</si>
  <si>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</si>
  <si>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</si>
  <si>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</si>
  <si>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</si>
  <si>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</si>
  <si>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</si>
  <si>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</si>
  <si>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</si>
  <si>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</si>
  <si>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</si>
  <si>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</si>
  <si>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</si>
  <si>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</si>
  <si>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</si>
  <si>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</si>
  <si>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</si>
  <si>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</si>
  <si>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</si>
  <si>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</si>
  <si>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</si>
  <si>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</si>
  <si>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</si>
  <si>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</si>
  <si>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</si>
  <si>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</si>
  <si>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</si>
  <si>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</si>
  <si>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</si>
  <si>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</si>
  <si>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</si>
  <si>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</si>
  <si>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</si>
  <si>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</si>
  <si>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</si>
  <si>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</si>
  <si>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</si>
  <si>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</si>
  <si>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</si>
  <si>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</si>
  <si>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</si>
  <si>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</si>
  <si>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</si>
  <si>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</si>
  <si>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</si>
  <si>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</si>
  <si>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</si>
  <si>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</si>
  <si>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</si>
  <si>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</si>
  <si>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</si>
  <si>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</si>
  <si>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</si>
  <si>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</si>
  <si>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</si>
  <si>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</si>
  <si>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</si>
  <si>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</si>
  <si>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</si>
  <si>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</si>
  <si>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</si>
  <si>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</si>
  <si>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</si>
  <si>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</si>
  <si>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</si>
  <si>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</si>
  <si>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</si>
  <si>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</si>
  <si>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</si>
  <si>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</si>
  <si>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</si>
  <si>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</si>
  <si>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</si>
  <si>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</si>
  <si>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</si>
  <si>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</si>
  <si>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</si>
  <si>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</si>
  <si>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</si>
  <si>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</si>
  <si>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</si>
  <si>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</si>
  <si>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</si>
  <si>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</si>
  <si>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</si>
  <si>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</si>
  <si>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</si>
  <si>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</si>
  <si>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</si>
  <si>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</si>
  <si>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</si>
  <si>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</si>
  <si>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</si>
  <si>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</si>
  <si>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</si>
  <si>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</si>
  <si>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</si>
  <si>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</si>
  <si>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</si>
  <si>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</si>
  <si>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</si>
  <si>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</si>
  <si>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</si>
  <si>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</si>
  <si>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</si>
  <si>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</si>
  <si>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</si>
  <si>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</si>
  <si>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</si>
  <si>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</si>
  <si>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</si>
  <si>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</si>
  <si>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</si>
  <si>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</si>
  <si>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</si>
  <si>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</si>
  <si>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</si>
  <si>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</si>
  <si>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</si>
  <si>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</si>
  <si>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</si>
  <si>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</si>
  <si>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</si>
  <si>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</si>
  <si>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</si>
  <si>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</si>
  <si>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</si>
  <si>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</si>
  <si>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</si>
  <si>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</si>
  <si>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</si>
  <si>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</si>
  <si>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</si>
  <si>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</si>
  <si>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</si>
  <si>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</si>
  <si>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</si>
  <si>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</si>
  <si>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</si>
  <si>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</si>
  <si>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</si>
  <si>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</si>
  <si>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</si>
  <si>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</si>
  <si>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</si>
  <si>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</si>
  <si>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</si>
  <si>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</si>
  <si>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</si>
  <si>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</si>
  <si>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</si>
  <si>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</si>
  <si>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</si>
  <si>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</si>
  <si>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</si>
  <si>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</si>
  <si>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</si>
  <si>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</si>
  <si>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</si>
  <si>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</si>
  <si>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</si>
  <si>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</si>
  <si>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</si>
  <si>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</si>
  <si>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</si>
  <si>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</si>
  <si>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</si>
  <si>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</si>
  <si>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</si>
  <si>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</si>
  <si>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</si>
  <si>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</si>
  <si>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</si>
  <si>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</si>
  <si>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</si>
  <si>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</si>
  <si>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</si>
  <si>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</si>
  <si>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</si>
  <si>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</si>
  <si>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</si>
  <si>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</si>
  <si>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</si>
  <si>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</si>
  <si>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</si>
  <si>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</si>
  <si>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</si>
  <si>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</si>
  <si>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</si>
  <si>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</si>
  <si>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</si>
  <si>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</si>
  <si>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</si>
  <si>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</si>
  <si>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</si>
  <si>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</si>
  <si>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</si>
  <si>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</si>
  <si>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</si>
  <si>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</si>
  <si>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</si>
  <si>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</si>
  <si>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</si>
  <si>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</si>
  <si>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</si>
  <si>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</si>
  <si>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</si>
  <si>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</si>
  <si>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</si>
  <si>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</si>
  <si>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</si>
  <si>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</si>
  <si>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</si>
  <si>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</si>
  <si>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</si>
  <si>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</si>
  <si>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</si>
  <si>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</si>
  <si>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</si>
  <si>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</si>
  <si>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</si>
  <si>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</si>
  <si>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</si>
  <si>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</si>
  <si>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</si>
  <si>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</si>
  <si>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</si>
  <si>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</si>
  <si>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</si>
  <si>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</si>
  <si>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</si>
  <si>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</si>
  <si>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</si>
  <si>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</si>
  <si>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</si>
  <si>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</si>
  <si>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</si>
  <si>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</si>
  <si>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</si>
  <si>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</si>
  <si>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</si>
  <si>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</si>
  <si>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</si>
  <si>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</si>
  <si>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</si>
  <si>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</si>
  <si>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</si>
  <si>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</si>
  <si>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</si>
  <si>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</si>
  <si>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</si>
  <si>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</si>
  <si>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</si>
  <si>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</si>
  <si>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</si>
  <si>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</si>
  <si>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</si>
  <si>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</si>
  <si>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</si>
  <si>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</si>
  <si>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</si>
  <si>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</si>
  <si>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</si>
  <si>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</si>
  <si>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</si>
  <si>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</si>
  <si>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</si>
  <si>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</si>
  <si>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</si>
  <si>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</si>
  <si>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</si>
  <si>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</si>
  <si>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</si>
  <si>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</si>
  <si>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</si>
  <si>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</si>
  <si>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</si>
  <si>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</si>
  <si>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</si>
  <si>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</si>
  <si>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</si>
  <si>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</si>
  <si>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</si>
  <si>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</si>
  <si>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</si>
  <si>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</si>
  <si>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</si>
  <si>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</si>
  <si>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</si>
  <si>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</si>
  <si>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</si>
  <si>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</si>
  <si>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</si>
  <si>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</si>
  <si>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</si>
  <si>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</si>
  <si>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</si>
  <si>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</si>
  <si>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</si>
  <si>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</si>
  <si>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</si>
  <si>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</si>
  <si>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</si>
  <si>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</si>
  <si>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</si>
  <si>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</si>
  <si>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</si>
  <si>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</si>
  <si>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</si>
  <si>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</si>
  <si>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</si>
  <si>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</si>
  <si>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</si>
  <si>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</si>
  <si>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</si>
  <si>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</si>
  <si>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</si>
  <si>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</si>
  <si>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</si>
  <si>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</si>
  <si>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</si>
  <si>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</si>
  <si>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</si>
  <si>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</si>
  <si>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</si>
  <si>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</si>
  <si>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</si>
  <si>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</si>
  <si>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</si>
  <si>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</si>
  <si>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</si>
  <si>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</si>
  <si>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</si>
  <si>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</si>
  <si>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</si>
  <si>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</si>
  <si>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</si>
  <si>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</si>
  <si>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</si>
  <si>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</si>
  <si>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</si>
  <si>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</si>
  <si>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</si>
  <si>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</si>
  <si>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</si>
  <si>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</si>
  <si>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</si>
  <si>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</si>
  <si>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</si>
  <si>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</si>
  <si>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</si>
  <si>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</si>
  <si>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</si>
  <si>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</si>
  <si>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</si>
  <si>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</si>
  <si>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</si>
  <si>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</si>
  <si>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</si>
  <si>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</si>
  <si>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</si>
  <si>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</si>
  <si>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</si>
  <si>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</si>
  <si>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</si>
  <si>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</si>
  <si>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</si>
  <si>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</si>
  <si>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</si>
  <si>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</si>
  <si>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</si>
  <si>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</si>
  <si>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</si>
  <si>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</si>
  <si>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</si>
  <si>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</si>
  <si>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</si>
  <si>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</si>
  <si>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</si>
  <si>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</si>
  <si>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</si>
  <si>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</si>
  <si>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</si>
  <si>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</si>
  <si>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</si>
  <si>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</si>
  <si>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</si>
  <si>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</si>
  <si>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</si>
  <si>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</si>
  <si>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</si>
  <si>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</si>
  <si>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</si>
  <si>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</si>
  <si>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</si>
  <si>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</si>
  <si>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</si>
  <si>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</si>
  <si>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</si>
  <si>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</si>
  <si>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</si>
  <si>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</si>
  <si>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</si>
  <si>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</si>
  <si>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</si>
  <si>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</si>
  <si>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</si>
  <si>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</si>
  <si>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</si>
  <si>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</si>
  <si>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</si>
  <si>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</si>
  <si>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</si>
  <si>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</si>
  <si>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</si>
  <si>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</si>
  <si>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</si>
  <si>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</si>
  <si>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</si>
  <si>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</si>
  <si>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</si>
  <si>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</si>
  <si>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</si>
  <si>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</si>
  <si>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</si>
  <si>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</si>
  <si>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</si>
  <si>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</si>
  <si>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</si>
  <si>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</si>
  <si>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</si>
  <si>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</si>
  <si>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</si>
  <si>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</si>
  <si>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</si>
  <si>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</si>
  <si>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</si>
  <si>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</si>
  <si>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</si>
  <si>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</si>
  <si>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</si>
  <si>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</si>
  <si>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</si>
  <si>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</si>
  <si>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</si>
  <si>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</si>
  <si>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</si>
  <si>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</si>
  <si>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</si>
  <si>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</si>
  <si>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</si>
  <si>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</si>
  <si>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</si>
  <si>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</si>
  <si>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</si>
  <si>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</si>
  <si>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</si>
  <si>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</si>
  <si>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</si>
  <si>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</si>
  <si>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</si>
  <si>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</si>
  <si>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</si>
  <si>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</si>
  <si>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</si>
  <si>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</si>
  <si>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</si>
  <si>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</si>
  <si>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</si>
  <si>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</si>
  <si>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</si>
  <si>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</si>
  <si>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</si>
  <si>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</si>
  <si>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</si>
  <si>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</si>
  <si>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</si>
  <si>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</si>
  <si>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</si>
  <si>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</si>
  <si>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</si>
  <si>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</si>
  <si>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</si>
  <si>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</si>
  <si>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</si>
  <si>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</si>
  <si>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</si>
  <si>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</si>
  <si>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</si>
  <si>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</si>
  <si>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</si>
  <si>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</si>
  <si>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</si>
  <si>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</si>
  <si>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</si>
  <si>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</si>
  <si>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</si>
  <si>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</si>
  <si>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</si>
  <si>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</si>
  <si>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</si>
  <si>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</si>
  <si>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</si>
  <si>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</si>
  <si>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</si>
  <si>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</si>
  <si>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</si>
  <si>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</si>
  <si>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</si>
  <si>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</si>
  <si>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</si>
  <si>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</si>
  <si>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</si>
  <si>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</si>
  <si>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</si>
  <si>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</si>
  <si>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</si>
  <si>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</si>
  <si>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</si>
  <si>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</si>
  <si>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</si>
  <si>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</si>
  <si>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</si>
  <si>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</si>
  <si>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</si>
  <si>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</si>
  <si>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</si>
  <si>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</si>
  <si>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</si>
  <si>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</si>
  <si>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</si>
  <si>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</si>
  <si>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</si>
  <si>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</si>
  <si>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</si>
  <si>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</si>
  <si>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</si>
  <si>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</si>
  <si>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</si>
  <si>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</si>
  <si>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</si>
  <si>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</si>
  <si>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</si>
  <si>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</si>
  <si>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</si>
  <si>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</si>
  <si>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</si>
  <si>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</si>
  <si>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</si>
  <si>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</si>
  <si>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</si>
  <si>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</si>
  <si>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</si>
  <si>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</si>
  <si>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</si>
  <si>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</si>
  <si>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</si>
  <si>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</si>
  <si>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</si>
  <si>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</si>
  <si>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</si>
  <si>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</si>
  <si>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</si>
  <si>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</si>
  <si>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</si>
  <si>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</si>
  <si>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</si>
  <si>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</si>
  <si>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</si>
  <si>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</si>
  <si>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</si>
  <si>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</si>
  <si>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</si>
  <si>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</si>
  <si>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</si>
  <si>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</si>
  <si>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</si>
  <si>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</si>
  <si>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</si>
  <si>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</si>
  <si>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</si>
  <si>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</si>
  <si>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</si>
  <si>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</si>
  <si>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</si>
  <si>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</si>
  <si>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</si>
  <si>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</si>
  <si>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</si>
  <si>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</si>
  <si>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</si>
  <si>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</si>
  <si>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</si>
  <si>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</si>
  <si>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</si>
  <si>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</si>
  <si>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</si>
  <si>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</si>
  <si>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</si>
  <si>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</si>
  <si>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</si>
  <si>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</si>
  <si>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</si>
  <si>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</si>
  <si>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</si>
  <si>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</si>
  <si>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</si>
  <si>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</si>
  <si>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</si>
  <si>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</si>
  <si>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</si>
  <si>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</si>
  <si>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</si>
  <si>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</si>
  <si>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</si>
  <si>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</si>
  <si>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</si>
  <si>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</si>
  <si>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</si>
  <si>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</si>
  <si>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</si>
  <si>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</si>
  <si>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</si>
  <si>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</si>
  <si>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</si>
  <si>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</si>
  <si>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</si>
  <si>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</si>
  <si>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</si>
  <si>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</si>
  <si>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</si>
  <si>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</si>
  <si>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</si>
  <si>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</si>
  <si>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</si>
  <si>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</si>
  <si>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</si>
  <si>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</si>
  <si>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</si>
  <si>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</si>
  <si>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</si>
  <si>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</si>
  <si>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</si>
  <si>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</si>
  <si>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</si>
  <si>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</si>
  <si>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</si>
  <si>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</si>
  <si>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</si>
  <si>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</si>
  <si>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</si>
  <si>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</si>
  <si>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</si>
  <si>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</si>
  <si>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</si>
  <si>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</si>
  <si>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</si>
  <si>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</si>
  <si>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</si>
  <si>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</si>
  <si>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</si>
  <si>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</si>
  <si>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</si>
  <si>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</si>
  <si>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</si>
  <si>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</si>
  <si>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</si>
  <si>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</si>
  <si>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</si>
  <si>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</si>
  <si>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</si>
  <si>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</si>
  <si>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</si>
  <si>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</si>
  <si>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</si>
  <si>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</si>
  <si>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</si>
  <si>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</si>
  <si>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</si>
  <si>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</si>
  <si>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</si>
  <si>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</si>
  <si>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</si>
  <si>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</si>
  <si>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</si>
  <si>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</si>
  <si>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</si>
  <si>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</si>
  <si>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</si>
  <si>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</si>
  <si>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</si>
  <si>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</si>
  <si>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</si>
  <si>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</si>
  <si>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</si>
  <si>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</si>
  <si>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</si>
  <si>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</si>
  <si>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</si>
  <si>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</si>
  <si>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</si>
  <si>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</si>
  <si>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</si>
  <si>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</si>
  <si>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</si>
  <si>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</si>
  <si>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</si>
  <si>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</si>
  <si>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</si>
  <si>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</si>
  <si>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</si>
  <si>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</si>
  <si>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</si>
  <si>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</si>
  <si>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</si>
  <si>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</si>
  <si>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</si>
  <si>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</si>
  <si>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</si>
  <si>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</si>
  <si>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</si>
  <si>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</si>
  <si>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</si>
  <si>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</si>
  <si>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</si>
  <si>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</si>
  <si>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</si>
  <si>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</si>
  <si>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</si>
  <si>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</si>
  <si>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</si>
  <si>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</si>
  <si>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</si>
  <si>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</si>
  <si>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</si>
  <si>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</si>
  <si>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</si>
  <si>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</si>
  <si>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</si>
  <si>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</si>
  <si>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</si>
  <si>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</si>
  <si>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</si>
  <si>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</si>
  <si>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</si>
  <si>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</si>
  <si>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</si>
  <si>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</si>
  <si>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</si>
  <si>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</si>
  <si>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</si>
  <si>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</si>
  <si>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</si>
  <si>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</si>
  <si>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</si>
  <si>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</si>
  <si>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</si>
  <si>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</si>
  <si>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</si>
  <si>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</si>
  <si>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</si>
  <si>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</si>
  <si>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</si>
  <si>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</si>
  <si>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</si>
  <si>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</si>
  <si>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</si>
  <si>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</si>
  <si>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</si>
  <si>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</si>
  <si>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</si>
  <si>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</si>
  <si>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</si>
  <si>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</si>
  <si>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</si>
  <si>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</si>
  <si>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</si>
  <si>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</si>
  <si>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</si>
  <si>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</si>
  <si>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</si>
  <si>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</si>
  <si>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</si>
  <si>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</si>
  <si>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</si>
  <si>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</si>
  <si>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</si>
  <si>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</si>
  <si>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</si>
  <si>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</si>
  <si>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</si>
  <si>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</si>
  <si>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</si>
  <si>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</si>
  <si>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</si>
  <si>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</si>
  <si>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</si>
  <si>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</si>
  <si>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</si>
  <si>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</si>
  <si>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</si>
  <si>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</si>
  <si>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</si>
  <si>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</si>
  <si>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</si>
  <si>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</si>
  <si>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</si>
  <si>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</si>
  <si>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</si>
  <si>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</si>
  <si>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</si>
  <si>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</si>
  <si>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</si>
  <si>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</si>
  <si>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</si>
  <si>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</si>
  <si>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</si>
  <si>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</si>
  <si>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</si>
  <si>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</si>
  <si>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</si>
  <si>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</si>
  <si>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</si>
  <si>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</si>
  <si>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</si>
  <si>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</si>
  <si>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</si>
  <si>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</si>
  <si>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</si>
  <si>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</si>
  <si>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</si>
  <si>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</si>
  <si>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</si>
  <si>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</si>
  <si>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</si>
  <si>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</si>
  <si>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</si>
  <si>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</si>
  <si>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</si>
  <si>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</si>
  <si>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</si>
  <si>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</si>
  <si>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</si>
  <si>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</si>
  <si>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</si>
  <si>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</si>
  <si>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</si>
  <si>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</si>
  <si>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</si>
  <si>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</si>
  <si>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</si>
  <si>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</si>
  <si>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</si>
  <si>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</si>
  <si>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</si>
  <si>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</si>
  <si>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</si>
  <si>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</si>
  <si>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</si>
  <si>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</si>
  <si>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</si>
  <si>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</si>
  <si>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</si>
  <si>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</si>
  <si>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</si>
  <si>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</si>
  <si>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</si>
  <si>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</si>
  <si>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</si>
  <si>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</si>
  <si>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</si>
  <si>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</si>
  <si>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</si>
  <si>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</si>
  <si>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</si>
  <si>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</si>
  <si>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</si>
  <si>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</si>
  <si>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</si>
  <si>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</si>
  <si>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</si>
  <si>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</si>
  <si>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</si>
  <si>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</si>
  <si>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</si>
  <si>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</si>
  <si>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</si>
  <si>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</si>
  <si>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</si>
  <si>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</si>
  <si>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</si>
  <si>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</si>
  <si>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</si>
  <si>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</si>
  <si>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</si>
  <si>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</si>
  <si>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</si>
  <si>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</si>
  <si>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</si>
  <si>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</si>
  <si>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</si>
  <si>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</si>
  <si>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</si>
  <si>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</si>
  <si>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</si>
  <si>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</si>
  <si>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</si>
  <si>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</si>
  <si>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</si>
  <si>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</si>
  <si>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</si>
  <si>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</si>
  <si>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</si>
  <si>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</si>
  <si>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</si>
  <si>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</si>
  <si>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</si>
  <si>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</si>
  <si>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</si>
  <si>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</si>
  <si>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</si>
  <si>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</si>
  <si>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</si>
  <si>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</si>
  <si>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</si>
  <si>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</si>
  <si>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</si>
  <si>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</si>
  <si>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</si>
  <si>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</si>
  <si>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</si>
  <si>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</si>
  <si>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</si>
  <si>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</si>
  <si>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</si>
  <si>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</si>
  <si>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</si>
  <si>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</si>
  <si>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</si>
  <si>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</si>
  <si>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</si>
  <si>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</si>
  <si>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</si>
  <si>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</si>
  <si>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</si>
  <si>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</si>
  <si>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</si>
  <si>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</si>
  <si>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</si>
  <si>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</si>
  <si>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</si>
  <si>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</si>
  <si>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</si>
  <si>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</si>
  <si>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</si>
  <si>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</si>
  <si>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</si>
  <si>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</si>
  <si>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</si>
  <si>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</si>
  <si>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</si>
  <si>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</si>
  <si>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</si>
  <si>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</si>
  <si>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</si>
  <si>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</si>
  <si>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</si>
  <si>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</si>
  <si>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</si>
  <si>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</si>
  <si>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</si>
  <si>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</si>
  <si>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</si>
  <si>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</si>
  <si>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</si>
  <si>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</si>
  <si>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</si>
  <si>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</si>
  <si>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</si>
  <si>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</si>
  <si>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</si>
  <si>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</si>
  <si>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</si>
  <si>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</si>
  <si>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</si>
  <si>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</si>
  <si>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</si>
  <si>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</si>
  <si>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</si>
  <si>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</si>
  <si>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</si>
  <si>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</si>
  <si>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</si>
  <si>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</si>
  <si>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</si>
  <si>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</si>
  <si>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</si>
  <si>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</si>
  <si>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</si>
  <si>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</si>
  <si>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</si>
  <si>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</si>
  <si>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</si>
  <si>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</si>
  <si>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</si>
  <si>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</si>
  <si>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</si>
  <si>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</si>
  <si>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</si>
  <si>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</si>
  <si>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</si>
  <si>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</si>
  <si>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</si>
  <si>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</si>
  <si>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</si>
  <si>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</si>
  <si>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</si>
  <si>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</si>
  <si>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</si>
  <si>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</si>
  <si>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</si>
  <si>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</si>
  <si>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</si>
  <si>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</si>
  <si>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</si>
  <si>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</si>
  <si>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</si>
  <si>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</si>
  <si>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</si>
  <si>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</si>
  <si>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</si>
  <si>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</si>
  <si>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</si>
  <si>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</si>
  <si>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</si>
  <si>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</si>
  <si>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</si>
  <si>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</si>
  <si>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</si>
  <si>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</si>
  <si>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</si>
  <si>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</si>
  <si>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</si>
  <si>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</si>
  <si>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</si>
  <si>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</si>
  <si>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</si>
  <si>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</si>
  <si>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</si>
  <si>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</si>
  <si>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</si>
  <si>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</si>
  <si>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</si>
  <si>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</si>
  <si>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</si>
  <si>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</si>
  <si>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</si>
  <si>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</si>
  <si>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</si>
  <si>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</si>
  <si>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</si>
  <si>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</si>
  <si>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</si>
  <si>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</si>
  <si>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</si>
  <si>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</si>
  <si>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</si>
  <si>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</si>
  <si>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</si>
  <si>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</si>
  <si>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</si>
  <si>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</si>
  <si>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</si>
  <si>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</si>
  <si>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</si>
  <si>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</si>
  <si>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</si>
  <si>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</si>
  <si>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</si>
  <si>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</si>
  <si>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</si>
  <si>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</si>
  <si>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</si>
  <si>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</si>
  <si>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</si>
  <si>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</si>
  <si>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</si>
  <si>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</si>
  <si>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</si>
  <si>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</si>
  <si>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</si>
  <si>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</si>
  <si>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</si>
  <si>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</si>
  <si>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</si>
  <si>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</si>
  <si>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</si>
  <si>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</si>
  <si>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</si>
  <si>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</si>
  <si>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</si>
  <si>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</si>
  <si>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</si>
  <si>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</si>
  <si>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</si>
  <si>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</si>
  <si>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</si>
  <si>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</si>
  <si>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</si>
  <si>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</si>
  <si>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</si>
  <si>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</si>
  <si>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</si>
  <si>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</si>
  <si>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</si>
  <si>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</si>
  <si>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</si>
  <si>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</si>
  <si>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</si>
  <si>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</si>
  <si>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</si>
  <si>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</si>
  <si>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</si>
  <si>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</si>
  <si>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</si>
  <si>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</si>
  <si>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</si>
  <si>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</si>
  <si>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</si>
  <si>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</si>
  <si>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</si>
  <si>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</si>
  <si>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</si>
  <si>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</si>
  <si>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</si>
  <si>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</si>
  <si>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</si>
  <si>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</si>
  <si>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</si>
  <si>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</si>
  <si>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</si>
  <si>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</si>
  <si>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</si>
  <si>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</si>
  <si>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</si>
  <si>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</si>
  <si>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</si>
  <si>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</si>
  <si>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</si>
  <si>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</si>
  <si>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</si>
  <si>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</si>
  <si>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</si>
  <si>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</si>
  <si>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</si>
  <si>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</si>
  <si>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</si>
  <si>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</si>
  <si>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</si>
  <si>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</si>
  <si>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</si>
  <si>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</si>
  <si>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</si>
  <si>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</si>
  <si>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</si>
  <si>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</si>
  <si>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</si>
  <si>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</si>
  <si>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</si>
  <si>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</si>
  <si>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</si>
  <si>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</si>
  <si>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</si>
  <si>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</si>
  <si>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</si>
  <si>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</si>
  <si>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</si>
  <si>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</si>
  <si>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</si>
  <si>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</si>
  <si>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</si>
  <si>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</si>
  <si>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</si>
  <si>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</si>
  <si>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</si>
  <si>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</si>
  <si>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</si>
  <si>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</si>
  <si>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</si>
  <si>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</si>
  <si>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</si>
  <si>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</si>
  <si>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</si>
  <si>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</si>
  <si>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</si>
  <si>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</si>
  <si>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</si>
  <si>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</si>
  <si>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</si>
  <si>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</si>
  <si>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</si>
  <si>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</si>
  <si>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</si>
  <si>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</si>
  <si>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</si>
  <si>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</si>
  <si>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</si>
  <si>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</si>
  <si>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</si>
  <si>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</si>
  <si>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</si>
  <si>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</si>
  <si>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</si>
  <si>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</si>
  <si>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</si>
  <si>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</si>
  <si>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</si>
  <si>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</si>
  <si>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</si>
  <si>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</si>
  <si>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</si>
  <si>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</si>
  <si>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</si>
  <si>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</si>
  <si>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</si>
  <si>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</si>
  <si>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</si>
  <si>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</si>
  <si>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</si>
  <si>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</si>
  <si>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</si>
  <si>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</si>
  <si>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</si>
  <si>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</si>
  <si>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</si>
  <si>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</si>
  <si>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</si>
  <si>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</si>
  <si>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</si>
  <si>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</si>
  <si>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</si>
  <si>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</si>
  <si>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</si>
  <si>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</si>
  <si>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</si>
  <si>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</si>
  <si>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</si>
  <si>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</si>
  <si>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</si>
  <si>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</si>
  <si>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</si>
  <si>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</si>
  <si>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</si>
  <si>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</si>
  <si>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</si>
  <si>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</si>
  <si>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</si>
  <si>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</si>
  <si>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</si>
  <si>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</si>
  <si>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</si>
  <si>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</si>
  <si>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</si>
  <si>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</si>
  <si>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</si>
  <si>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</si>
  <si>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</si>
  <si>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</si>
  <si>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</si>
  <si>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</si>
  <si>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</si>
  <si>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</si>
  <si>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</si>
  <si>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</si>
  <si>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</si>
  <si>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</si>
  <si>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</si>
  <si>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</si>
  <si>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</si>
  <si>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</si>
  <si>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</si>
  <si>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</si>
  <si>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</si>
  <si>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</si>
  <si>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</si>
  <si>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</si>
  <si>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</si>
  <si>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</si>
  <si>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</si>
  <si>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</si>
  <si>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</si>
  <si>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</si>
  <si>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</si>
  <si>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</si>
  <si>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</si>
  <si>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</si>
  <si>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</si>
  <si>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</si>
  <si>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</si>
  <si>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</si>
  <si>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</si>
  <si>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</si>
  <si>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</si>
  <si>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</si>
  <si>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</si>
  <si>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</si>
  <si>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</si>
  <si>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</si>
  <si>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</si>
  <si>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</si>
  <si>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</si>
  <si>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</si>
  <si>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</si>
  <si>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</si>
  <si>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</si>
  <si>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</si>
  <si>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</si>
  <si>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</si>
  <si>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</si>
  <si>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</si>
  <si>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</si>
  <si>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</si>
  <si>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</si>
  <si>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</si>
  <si>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</si>
  <si>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</si>
  <si>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</si>
  <si>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</si>
  <si>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</si>
  <si>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</si>
  <si>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</si>
  <si>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</si>
  <si>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</si>
  <si>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</si>
  <si>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</si>
  <si>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</si>
  <si>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</si>
  <si>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</si>
  <si>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</si>
  <si>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</si>
  <si>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</si>
  <si>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</si>
  <si>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</si>
  <si>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</si>
  <si>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</si>
  <si>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</si>
  <si>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</si>
  <si>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</si>
  <si>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</si>
  <si>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</si>
  <si>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</si>
  <si>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</si>
  <si>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</si>
  <si>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</si>
  <si>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</si>
  <si>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</si>
  <si>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</si>
  <si>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</si>
  <si>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</si>
  <si>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</si>
  <si>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</si>
  <si>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</si>
  <si>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</si>
  <si>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</si>
  <si>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</si>
  <si>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</si>
  <si>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</si>
  <si>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</si>
  <si>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</si>
  <si>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</si>
  <si>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</si>
  <si>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</si>
  <si>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</si>
  <si>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</si>
  <si>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</si>
  <si>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</si>
  <si>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</si>
  <si>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</si>
  <si>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</si>
  <si>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</si>
  <si>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</si>
  <si>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</si>
  <si>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</si>
  <si>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</si>
  <si>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</si>
  <si>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</si>
  <si>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</si>
  <si>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</si>
  <si>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</si>
  <si>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</si>
  <si>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</si>
  <si>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</si>
  <si>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</si>
  <si>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</si>
  <si>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</si>
  <si>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</si>
  <si>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</si>
  <si>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</si>
  <si>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</si>
  <si>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</si>
  <si>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</si>
  <si>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</si>
  <si>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</si>
  <si>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</si>
  <si>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</si>
  <si>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</si>
  <si>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</si>
  <si>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</si>
  <si>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</si>
  <si>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</si>
  <si>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</si>
  <si>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</si>
  <si>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</si>
  <si>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</si>
  <si>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</si>
  <si>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</si>
  <si>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</si>
  <si>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</si>
  <si>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</si>
  <si>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</si>
  <si>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</si>
  <si>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</si>
  <si>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</si>
  <si>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</si>
  <si>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</si>
  <si>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</si>
  <si>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</si>
  <si>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</si>
  <si>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</si>
  <si>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</si>
  <si>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</si>
  <si>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</si>
  <si>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</si>
  <si>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</si>
  <si>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</si>
  <si>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</si>
  <si>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</si>
  <si>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</si>
  <si>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</si>
  <si>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</si>
  <si>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</si>
  <si>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</si>
  <si>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</si>
  <si>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</si>
  <si>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</si>
  <si>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</si>
  <si>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</si>
  <si>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</si>
  <si>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</si>
  <si>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</si>
  <si>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</si>
  <si>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</si>
  <si>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</si>
  <si>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</si>
  <si>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</si>
  <si>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</si>
  <si>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</si>
  <si>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</si>
  <si>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</si>
  <si>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</si>
  <si>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</si>
  <si>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</si>
  <si>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</si>
  <si>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</si>
  <si>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</si>
  <si>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</si>
  <si>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</si>
  <si>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</si>
  <si>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</si>
  <si>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</si>
  <si>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</si>
  <si>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</si>
  <si>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</si>
  <si>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</si>
  <si>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</si>
  <si>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</si>
  <si>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</si>
  <si>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</si>
  <si>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</si>
  <si>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</si>
  <si>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</si>
  <si>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</si>
  <si>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</si>
  <si>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</si>
  <si>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</si>
  <si>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</si>
  <si>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</si>
  <si>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</si>
  <si>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</si>
  <si>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</si>
  <si>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</si>
  <si>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</si>
  <si>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</si>
  <si>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</si>
  <si>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</si>
  <si>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</si>
  <si>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</si>
  <si>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</si>
  <si>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</si>
  <si>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</si>
  <si>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</si>
  <si>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</si>
  <si>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</si>
  <si>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</si>
  <si>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</si>
  <si>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</si>
  <si>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</si>
  <si>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</si>
  <si>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</si>
  <si>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</si>
  <si>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</si>
  <si>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</si>
  <si>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</si>
  <si>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</si>
  <si>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</si>
  <si>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</si>
  <si>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</si>
  <si>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</si>
  <si>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</si>
  <si>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</si>
  <si>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</si>
  <si>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</si>
  <si>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</si>
  <si>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</si>
  <si>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</si>
  <si>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</si>
  <si>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</si>
  <si>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</si>
  <si>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</si>
  <si>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</si>
  <si>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</si>
  <si>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</si>
  <si>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</si>
  <si>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</si>
  <si>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</si>
  <si>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</si>
  <si>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</si>
  <si>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</si>
  <si>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</si>
  <si>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</si>
  <si>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</si>
  <si>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</si>
  <si>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</si>
  <si>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</si>
  <si>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</si>
  <si>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</si>
  <si>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</si>
  <si>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</si>
  <si>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</si>
  <si>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</si>
  <si>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</si>
  <si>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</si>
  <si>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</si>
  <si>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</si>
  <si>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</si>
  <si>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</si>
  <si>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</si>
  <si>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</si>
  <si>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</si>
  <si>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</si>
  <si>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</si>
  <si>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</si>
  <si>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</si>
  <si>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</si>
  <si>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</si>
  <si>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</si>
  <si>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</si>
  <si>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</si>
  <si>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</si>
  <si>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</si>
  <si>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</si>
  <si>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</si>
  <si>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</si>
  <si>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</si>
  <si>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</si>
  <si>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</si>
  <si>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</si>
  <si>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</si>
  <si>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</si>
  <si>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</si>
  <si>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</si>
  <si>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</si>
  <si>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</si>
  <si>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</si>
  <si>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</si>
  <si>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</si>
  <si>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</si>
  <si>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</si>
  <si>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</si>
  <si>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</si>
  <si>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</si>
  <si>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</si>
  <si>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</si>
  <si>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</si>
  <si>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</si>
  <si>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</si>
  <si>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</si>
  <si>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</si>
  <si>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</si>
  <si>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</si>
  <si>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</si>
  <si>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</si>
  <si>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</si>
  <si>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</si>
  <si>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</si>
  <si>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</si>
  <si>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</si>
  <si>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</si>
  <si>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</si>
  <si>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</si>
  <si>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</si>
  <si>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</si>
  <si>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</si>
  <si>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</si>
  <si>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</si>
  <si>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</si>
  <si>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</si>
  <si>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</si>
  <si>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</si>
  <si>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</si>
  <si>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</si>
  <si>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</si>
  <si>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</si>
  <si>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</si>
  <si>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</si>
  <si>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</si>
  <si>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</si>
  <si>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</si>
  <si>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</si>
  <si>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</si>
  <si>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</si>
  <si>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</si>
  <si>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</si>
  <si>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</si>
  <si>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</si>
  <si>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</si>
  <si>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</si>
  <si>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</si>
  <si>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</si>
  <si>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</si>
  <si>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</si>
  <si>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</si>
  <si>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</si>
  <si>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</si>
  <si>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</si>
  <si>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</si>
  <si>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</si>
  <si>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</si>
  <si>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</si>
  <si>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</si>
  <si>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</si>
  <si>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</si>
  <si>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</si>
  <si>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</si>
  <si>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</si>
  <si>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</si>
  <si>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</si>
  <si>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</si>
  <si>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</si>
  <si>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</si>
  <si>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</si>
  <si>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</si>
  <si>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</si>
  <si>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</si>
  <si>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</si>
  <si>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</si>
  <si>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</si>
  <si>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</si>
  <si>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</si>
  <si>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</si>
  <si>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</si>
  <si>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</si>
  <si>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</si>
  <si>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</si>
  <si>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</si>
  <si>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</si>
  <si>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</si>
  <si>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</si>
  <si>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</si>
  <si>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</si>
  <si>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</si>
  <si>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</si>
  <si>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</si>
  <si>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</si>
  <si>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</si>
  <si>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</si>
  <si>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</si>
  <si>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</si>
  <si>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</si>
  <si>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</si>
  <si>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</si>
  <si>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</si>
  <si>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</si>
  <si>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</si>
  <si>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</si>
  <si>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</si>
  <si>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</si>
  <si>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</si>
  <si>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</si>
  <si>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</si>
  <si>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</si>
  <si>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</si>
  <si>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</si>
  <si>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</si>
  <si>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</si>
  <si>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</si>
  <si>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</si>
  <si>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</si>
  <si>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</si>
  <si>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</si>
  <si>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</si>
  <si>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</si>
  <si>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</si>
  <si>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</si>
  <si>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</si>
  <si>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</si>
  <si>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</si>
  <si>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</si>
  <si>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</si>
  <si>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</si>
  <si>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</si>
  <si>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</si>
  <si>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</si>
  <si>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</si>
  <si>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</si>
  <si>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</si>
  <si>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</si>
  <si>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</si>
  <si>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</si>
  <si>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</si>
  <si>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</si>
  <si>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</si>
  <si>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</si>
  <si>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</si>
  <si>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</si>
  <si>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</si>
  <si>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</si>
  <si>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</si>
  <si>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</si>
  <si>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</si>
  <si>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</si>
  <si>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</si>
  <si>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</si>
  <si>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</si>
  <si>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</si>
  <si>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</si>
  <si>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</si>
  <si>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</si>
  <si>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</si>
  <si>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</si>
  <si>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</si>
  <si>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</si>
  <si>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</si>
  <si>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</si>
  <si>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</si>
  <si>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</si>
  <si>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</si>
  <si>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</si>
  <si>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</si>
  <si>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</si>
  <si>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</si>
  <si>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</si>
  <si>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</si>
  <si>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</si>
  <si>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</si>
  <si>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</si>
  <si>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</si>
  <si>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</si>
  <si>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</si>
  <si>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</si>
  <si>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</si>
  <si>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</si>
  <si>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</si>
  <si>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</si>
  <si>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</si>
  <si>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</si>
  <si>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</si>
  <si>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</si>
  <si>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</si>
  <si>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</si>
  <si>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</si>
  <si>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</si>
  <si>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</si>
  <si>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</si>
  <si>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</si>
  <si>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</si>
  <si>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</si>
  <si>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</si>
  <si>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</si>
  <si>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</si>
  <si>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</si>
  <si>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</si>
  <si>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</si>
  <si>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</si>
  <si>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</si>
  <si>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</si>
  <si>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</si>
  <si>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</si>
  <si>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</si>
  <si>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</si>
  <si>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</si>
  <si>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</si>
  <si>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</si>
  <si>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</si>
  <si>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</si>
  <si>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</si>
  <si>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</si>
  <si>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</si>
  <si>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</si>
  <si>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</si>
  <si>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</si>
  <si>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</si>
  <si>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</si>
  <si>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</si>
  <si>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</si>
  <si>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</si>
  <si>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</si>
  <si>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</si>
  <si>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</si>
  <si>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</si>
  <si>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</si>
  <si>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</si>
  <si>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</si>
  <si>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</si>
  <si>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</si>
  <si>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</si>
  <si>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</si>
  <si>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</si>
  <si>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</si>
  <si>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</si>
  <si>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</si>
  <si>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</si>
  <si>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</si>
  <si>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</si>
  <si>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</si>
  <si>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</si>
  <si>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</si>
  <si>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</si>
  <si>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</si>
  <si>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</si>
  <si>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</si>
  <si>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</si>
  <si>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</si>
  <si>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</si>
  <si>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</si>
  <si>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</si>
  <si>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</si>
  <si>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</si>
  <si>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</si>
  <si>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</si>
  <si>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</si>
  <si>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</si>
  <si>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</si>
  <si>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</si>
  <si>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</si>
  <si>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</si>
  <si>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</si>
  <si>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</si>
  <si>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</si>
  <si>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</si>
  <si>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</si>
  <si>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</si>
  <si>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</si>
  <si>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</si>
  <si>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</si>
  <si>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</si>
  <si>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</si>
  <si>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</si>
  <si>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</si>
  <si>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</si>
  <si>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</si>
  <si>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</si>
  <si>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</si>
  <si>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</si>
  <si>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</si>
  <si>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</si>
  <si>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</si>
  <si>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</si>
  <si>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</si>
  <si>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</si>
  <si>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</si>
  <si>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</si>
  <si>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</si>
  <si>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</si>
  <si>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</si>
  <si>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</si>
  <si>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</si>
  <si>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</si>
  <si>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</si>
  <si>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</si>
  <si>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</si>
  <si>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</si>
  <si>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</si>
  <si>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</si>
  <si>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</si>
  <si>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</si>
  <si>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</si>
  <si>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</si>
  <si>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</si>
  <si>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</si>
  <si>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</si>
  <si>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</si>
  <si>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</si>
  <si>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</si>
  <si>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</si>
  <si>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</si>
  <si>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</si>
  <si>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</si>
  <si>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</si>
  <si>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</si>
  <si>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</si>
  <si>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</si>
  <si>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</si>
  <si>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</si>
  <si>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</si>
  <si>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</si>
  <si>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</si>
  <si>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</si>
  <si>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</si>
  <si>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</si>
  <si>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</si>
  <si>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</si>
  <si>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</si>
  <si>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</si>
  <si>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</si>
  <si>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</si>
  <si>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</si>
  <si>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</si>
  <si>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</si>
  <si>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</si>
  <si>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</si>
  <si>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</si>
  <si>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</si>
  <si>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</si>
  <si>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</si>
  <si>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</si>
  <si>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</si>
  <si>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</si>
  <si>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</si>
  <si>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</si>
  <si>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</si>
  <si>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</si>
  <si>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</si>
  <si>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</si>
  <si>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</si>
  <si>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</si>
  <si>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</si>
  <si>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</si>
  <si>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</si>
  <si>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</si>
  <si>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</si>
  <si>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</si>
  <si>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</si>
  <si>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</si>
  <si>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</si>
  <si>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</si>
  <si>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</si>
  <si>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</si>
  <si>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</si>
  <si>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</si>
  <si>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</si>
  <si>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</si>
  <si>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</si>
  <si>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</si>
  <si>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</si>
  <si>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</si>
  <si>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</si>
  <si>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</si>
  <si>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</si>
  <si>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</si>
  <si>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</si>
  <si>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</si>
  <si>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</si>
  <si>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</si>
  <si>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</si>
  <si>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</si>
  <si>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</si>
  <si>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</si>
  <si>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</si>
  <si>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</si>
  <si>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</si>
  <si>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</si>
  <si>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</si>
  <si>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</si>
  <si>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</si>
  <si>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</si>
  <si>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</si>
  <si>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</si>
  <si>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</si>
  <si>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</si>
  <si>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</si>
  <si>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</si>
  <si>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</si>
  <si>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</si>
  <si>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</si>
  <si>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</si>
  <si>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</si>
  <si>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</si>
  <si>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</si>
  <si>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</si>
  <si>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</si>
  <si>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</si>
  <si>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</si>
  <si>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</si>
  <si>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</si>
  <si>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</si>
  <si>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</si>
  <si>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</si>
  <si>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</si>
  <si>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</si>
  <si>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</si>
  <si>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</si>
  <si>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</si>
  <si>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</si>
  <si>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</si>
  <si>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</si>
  <si>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</si>
  <si>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</si>
  <si>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</si>
  <si>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</si>
  <si>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</si>
  <si>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</si>
  <si>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</si>
  <si>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</si>
  <si>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</si>
  <si>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</si>
  <si>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</si>
  <si>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</si>
  <si>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</si>
  <si>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</si>
  <si>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</si>
  <si>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</si>
  <si>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</si>
  <si>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</si>
  <si>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</si>
  <si>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</si>
  <si>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</si>
  <si>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</si>
  <si>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</si>
  <si>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</si>
  <si>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</si>
  <si>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</si>
  <si>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</si>
  <si>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</si>
  <si>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</si>
  <si>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</si>
  <si>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</si>
  <si>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</si>
  <si>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</si>
  <si>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</si>
  <si>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</si>
  <si>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</si>
  <si>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</si>
  <si>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</si>
  <si>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</si>
  <si>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</si>
  <si>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</si>
  <si>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</si>
  <si>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</si>
  <si>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</si>
  <si>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</si>
  <si>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</si>
  <si>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</si>
  <si>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</si>
  <si>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</si>
  <si>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</si>
  <si>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</si>
  <si>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</si>
  <si>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</si>
  <si>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</si>
  <si>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</si>
  <si>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</si>
  <si>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</si>
  <si>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</si>
  <si>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</si>
  <si>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</si>
  <si>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</si>
  <si>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</si>
  <si>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</si>
  <si>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</si>
  <si>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</si>
  <si>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</si>
  <si>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</si>
  <si>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</si>
  <si>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</si>
  <si>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</si>
  <si>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</si>
  <si>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</si>
  <si>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</si>
  <si>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</si>
  <si>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</si>
  <si>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</si>
  <si>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</si>
  <si>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</si>
  <si>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</si>
  <si>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</si>
  <si>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</si>
  <si>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</si>
  <si>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</si>
  <si>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</si>
  <si>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</si>
  <si>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</si>
  <si>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</si>
  <si>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</si>
  <si>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</si>
  <si>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</si>
  <si>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</si>
  <si>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</si>
  <si>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</si>
  <si>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</si>
  <si>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</si>
  <si>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</si>
  <si>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</si>
  <si>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</si>
  <si>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</si>
  <si>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</si>
  <si>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</si>
  <si>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</si>
  <si>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</si>
  <si>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</si>
  <si>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</si>
  <si>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</si>
  <si>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</si>
  <si>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</si>
  <si>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</si>
  <si>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</si>
  <si>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</si>
  <si>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</si>
  <si>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</si>
  <si>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</si>
  <si>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</si>
  <si>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</si>
  <si>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</si>
  <si>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</si>
  <si>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</si>
  <si>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</si>
  <si>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</si>
  <si>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</si>
  <si>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</si>
  <si>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</si>
  <si>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</si>
  <si>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</si>
  <si>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</si>
  <si>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</si>
  <si>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</si>
  <si>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</si>
  <si>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</si>
  <si>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</si>
  <si>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</si>
  <si>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</si>
  <si>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</si>
  <si>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</si>
  <si>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</si>
  <si>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</si>
  <si>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</si>
  <si>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</si>
  <si>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</si>
  <si>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</si>
  <si>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</si>
  <si>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</si>
  <si>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</si>
  <si>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</si>
  <si>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</si>
  <si>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</si>
  <si>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</si>
  <si>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</si>
  <si>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</si>
  <si>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</si>
  <si>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</si>
  <si>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</si>
  <si>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</si>
  <si>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</si>
  <si>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</si>
  <si>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</si>
  <si>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</si>
  <si>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</si>
  <si>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</si>
  <si>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</si>
  <si>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</si>
  <si>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</si>
  <si>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</si>
  <si>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</si>
  <si>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</si>
  <si>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</si>
  <si>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</si>
  <si>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</si>
  <si>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</si>
  <si>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</si>
  <si>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</si>
  <si>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</si>
  <si>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</si>
  <si>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</si>
  <si>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</si>
  <si>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</si>
  <si>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</si>
  <si>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</si>
  <si>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</si>
  <si>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</si>
  <si>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</si>
  <si>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</si>
  <si>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</si>
  <si>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</si>
  <si>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</si>
  <si>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</si>
  <si>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</si>
  <si>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</si>
  <si>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</si>
  <si>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</si>
  <si>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</si>
  <si>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</si>
  <si>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</si>
  <si>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</si>
  <si>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</si>
  <si>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</si>
  <si>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</si>
  <si>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</si>
  <si>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</si>
  <si>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</si>
  <si>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</si>
  <si>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</si>
  <si>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</si>
  <si>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</si>
  <si>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</si>
  <si>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</si>
  <si>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</si>
  <si>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</si>
  <si>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</si>
  <si>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</si>
  <si>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</si>
  <si>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</si>
  <si>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</si>
  <si>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</si>
  <si>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</si>
  <si>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</si>
  <si>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</si>
  <si>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</si>
  <si>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</si>
  <si>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</si>
  <si>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</si>
  <si>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</si>
  <si>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</si>
  <si>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</si>
  <si>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</si>
  <si>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</si>
  <si>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</si>
  <si>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</si>
  <si>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</si>
  <si>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</si>
  <si>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</si>
  <si>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</si>
  <si>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</si>
  <si>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</si>
  <si>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</si>
  <si>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</si>
  <si>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</si>
  <si>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</si>
  <si>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</si>
  <si>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</si>
  <si>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</si>
  <si>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</si>
  <si>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</si>
  <si>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</si>
  <si>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</si>
  <si>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</si>
  <si>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</si>
  <si>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</si>
  <si>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</si>
  <si>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</si>
  <si>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</si>
  <si>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</si>
  <si>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</si>
  <si>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</si>
  <si>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</si>
  <si>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</si>
  <si>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</si>
  <si>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</si>
  <si>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</si>
  <si>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</si>
  <si>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</si>
  <si>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</si>
  <si>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</si>
  <si>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</si>
  <si>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</si>
  <si>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</si>
  <si>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</si>
  <si>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</si>
  <si>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</si>
  <si>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</si>
  <si>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</si>
  <si>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</si>
  <si>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</si>
  <si>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</si>
  <si>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</si>
  <si>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</si>
  <si>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</si>
  <si>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</si>
  <si>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</si>
  <si>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</si>
  <si>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</si>
  <si>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</si>
  <si>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</si>
  <si>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</si>
  <si>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</si>
  <si>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</si>
  <si>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</si>
  <si>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</si>
  <si>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</si>
  <si>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</si>
  <si>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</si>
  <si>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</si>
  <si>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</si>
  <si>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</si>
  <si>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</si>
  <si>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</si>
  <si>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</si>
  <si>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</si>
  <si>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</si>
  <si>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</si>
  <si>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</si>
  <si>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</si>
  <si>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</si>
  <si>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</si>
  <si>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</si>
  <si>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</si>
  <si>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</si>
  <si>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</si>
  <si>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</si>
  <si>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</si>
  <si>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</si>
  <si>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</si>
  <si>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</si>
  <si>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</si>
  <si>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</si>
  <si>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</si>
  <si>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</si>
  <si>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</si>
  <si>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</si>
  <si>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</si>
  <si>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</si>
  <si>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</si>
  <si>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</si>
  <si>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</si>
  <si>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</si>
  <si>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</si>
  <si>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</si>
  <si>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</si>
  <si>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</si>
  <si>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</si>
  <si>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</si>
  <si>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</si>
  <si>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</si>
  <si>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</si>
  <si>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</si>
  <si>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</si>
  <si>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</si>
  <si>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</si>
  <si>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</si>
  <si>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</si>
  <si>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</si>
  <si>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</si>
  <si>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</si>
  <si>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</si>
  <si>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</si>
  <si>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</si>
  <si>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</si>
  <si>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</si>
  <si>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</si>
  <si>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</si>
  <si>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</si>
  <si>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</si>
  <si>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</si>
  <si>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</si>
  <si>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</si>
  <si>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</si>
  <si>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</si>
  <si>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</si>
  <si>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</si>
  <si>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</si>
  <si>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</si>
  <si>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</si>
  <si>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</si>
  <si>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</si>
  <si>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</si>
  <si>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</si>
  <si>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</si>
  <si>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</si>
  <si>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</si>
  <si>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</si>
  <si>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</si>
  <si>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</si>
  <si>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</si>
  <si>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</si>
  <si>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</si>
  <si>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</si>
  <si>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</si>
  <si>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</si>
  <si>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</si>
  <si>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</si>
  <si>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</si>
  <si>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</si>
  <si>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</si>
  <si>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</si>
  <si>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</si>
  <si>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</si>
  <si>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</si>
  <si>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</si>
  <si>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</si>
  <si>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</si>
  <si>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</si>
  <si>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</si>
  <si>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</si>
  <si>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</si>
  <si>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</si>
  <si>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</si>
  <si>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</si>
  <si>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</si>
  <si>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</si>
  <si>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</si>
  <si>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</si>
  <si>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</si>
  <si>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</si>
  <si>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</si>
  <si>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</si>
  <si>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</si>
  <si>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</si>
  <si>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</si>
  <si>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</si>
  <si>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</si>
  <si>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</si>
  <si>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</si>
  <si>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</si>
  <si>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</si>
  <si>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</si>
  <si>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</si>
  <si>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</si>
  <si>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</si>
  <si>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</si>
  <si>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</si>
  <si>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</si>
  <si>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</si>
  <si>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</si>
  <si>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</si>
  <si>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</si>
  <si>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</si>
  <si>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</si>
  <si>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</si>
  <si>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</si>
  <si>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</si>
  <si>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</si>
  <si>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</si>
  <si>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</si>
  <si>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</si>
  <si>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</si>
  <si>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</si>
  <si>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</si>
  <si>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</si>
  <si>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</si>
  <si>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</si>
  <si>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</si>
  <si>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</si>
  <si>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</si>
  <si>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</si>
  <si>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</si>
  <si>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</si>
  <si>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</si>
  <si>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</si>
  <si>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</si>
  <si>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</si>
  <si>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</si>
  <si>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</si>
  <si>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</si>
  <si>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</si>
  <si>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</si>
  <si>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</si>
  <si>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</si>
  <si>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</si>
  <si>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</si>
  <si>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</si>
  <si>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</si>
  <si>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</si>
  <si>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</si>
  <si>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</si>
  <si>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</si>
  <si>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</si>
  <si>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</si>
  <si>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</si>
  <si>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</si>
  <si>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</si>
  <si>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</si>
  <si>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</si>
  <si>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</si>
  <si>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</si>
  <si>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</si>
  <si>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</si>
  <si>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</si>
  <si>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</si>
  <si>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</si>
  <si>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</si>
  <si>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</si>
  <si>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</si>
  <si>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</si>
  <si>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</si>
  <si>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</si>
  <si>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</si>
  <si>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</si>
  <si>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</si>
  <si>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</si>
  <si>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</si>
  <si>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</si>
  <si>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</si>
  <si>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</si>
  <si>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</si>
  <si>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</si>
  <si>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</si>
  <si>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</si>
  <si>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</si>
  <si>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</si>
  <si>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</si>
  <si>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</si>
  <si>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</si>
  <si>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</si>
  <si>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</si>
  <si>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</si>
  <si>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</si>
  <si>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</si>
  <si>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</si>
  <si>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</si>
  <si>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</si>
  <si>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</si>
  <si>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</si>
  <si>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</si>
  <si>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</si>
  <si>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</si>
  <si>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</si>
  <si>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</si>
  <si>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</si>
  <si>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</si>
  <si>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</si>
  <si>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</si>
  <si>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</si>
  <si>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</si>
  <si>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</si>
  <si>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</si>
  <si>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</si>
  <si>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</si>
  <si>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</si>
  <si>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</si>
  <si>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</si>
  <si>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</si>
  <si>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</si>
  <si>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</si>
  <si>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</si>
  <si>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</si>
  <si>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</si>
  <si>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</si>
  <si>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</si>
  <si>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</si>
  <si>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</si>
  <si>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</si>
  <si>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</si>
  <si>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</si>
  <si>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</si>
  <si>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</si>
  <si>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</si>
  <si>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</si>
  <si>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</si>
  <si>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</si>
  <si>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</si>
  <si>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</si>
  <si>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</si>
  <si>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</si>
  <si>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</si>
  <si>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</si>
  <si>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</si>
  <si>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</si>
  <si>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</si>
  <si>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</si>
  <si>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</si>
  <si>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</si>
  <si>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</si>
  <si>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</si>
  <si>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</si>
  <si>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</si>
  <si>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</si>
  <si>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</si>
  <si>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</si>
  <si>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</si>
  <si>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</si>
  <si>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</si>
  <si>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</si>
  <si>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</si>
  <si>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</si>
  <si>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</si>
  <si>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</si>
  <si>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</si>
  <si>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</si>
  <si>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</si>
  <si>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</si>
  <si>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</si>
  <si>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</si>
  <si>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</si>
  <si>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</si>
  <si>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</si>
  <si>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</si>
  <si>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</si>
  <si>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</si>
  <si>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</si>
  <si>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</si>
  <si>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</si>
  <si>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</si>
  <si>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</si>
  <si>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</si>
  <si>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</si>
  <si>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</si>
  <si>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</si>
  <si>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</si>
  <si>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</si>
  <si>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</si>
  <si>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</si>
  <si>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</si>
  <si>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</si>
  <si>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</si>
  <si>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</si>
  <si>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</si>
  <si>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</si>
  <si>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</si>
  <si>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</si>
  <si>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</si>
  <si>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</si>
  <si>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</si>
  <si>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</si>
  <si>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</si>
  <si>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</si>
  <si>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</si>
  <si>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</si>
  <si>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</si>
  <si>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</si>
  <si>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</si>
  <si>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</si>
  <si>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</si>
  <si>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</si>
  <si>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</si>
  <si>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</si>
  <si>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</si>
  <si>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</si>
  <si>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</si>
  <si>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</si>
  <si>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</si>
  <si>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</si>
  <si>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</si>
  <si>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</si>
  <si>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</si>
  <si>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</si>
  <si>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</si>
  <si>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</si>
  <si>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</si>
  <si>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</si>
  <si>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</si>
  <si>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</si>
  <si>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</si>
  <si>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</si>
  <si>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</si>
  <si>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</si>
  <si>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</si>
  <si>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</si>
  <si>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</si>
  <si>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</si>
  <si>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</si>
  <si>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</si>
  <si>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</si>
  <si>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</si>
  <si>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</si>
  <si>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</si>
  <si>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</si>
  <si>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</si>
  <si>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</si>
  <si>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</si>
  <si>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</si>
  <si>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</si>
  <si>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</si>
  <si>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</si>
  <si>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</si>
  <si>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</si>
  <si>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</si>
  <si>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</si>
  <si>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</si>
  <si>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</si>
  <si>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</si>
  <si>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</si>
  <si>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</si>
  <si>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</si>
  <si>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</si>
  <si>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</si>
  <si>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</si>
  <si>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</si>
  <si>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</si>
  <si>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</si>
  <si>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</si>
  <si>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</si>
  <si>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</si>
  <si>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</si>
  <si>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</si>
  <si>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</si>
  <si>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</si>
  <si>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</si>
  <si>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</si>
  <si>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</si>
  <si>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</si>
  <si>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</si>
  <si>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</si>
  <si>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</si>
  <si>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</si>
  <si>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</si>
  <si>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</si>
  <si>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</si>
  <si>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</si>
  <si>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</si>
  <si>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</si>
  <si>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</si>
  <si>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</si>
  <si>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</si>
  <si>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</si>
  <si>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</si>
  <si>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</si>
  <si>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</si>
  <si>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</si>
  <si>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</si>
  <si>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</si>
  <si>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</si>
  <si>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</si>
  <si>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</si>
  <si>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</si>
  <si>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</si>
  <si>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</si>
  <si>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</si>
  <si>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</si>
  <si>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</si>
  <si>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</si>
  <si>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</si>
  <si>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</si>
  <si>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</si>
  <si>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</si>
  <si>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</si>
  <si>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</si>
  <si>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</si>
  <si>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</si>
  <si>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</si>
  <si>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</si>
  <si>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</si>
  <si>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</si>
  <si>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</si>
  <si>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</si>
  <si>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</si>
  <si>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</si>
  <si>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</si>
  <si>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</si>
  <si>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</si>
  <si>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</si>
  <si>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</si>
  <si>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</si>
  <si>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</si>
  <si>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</si>
  <si>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</si>
  <si>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</si>
  <si>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</si>
  <si>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</si>
  <si>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</si>
  <si>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</si>
  <si>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</si>
  <si>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</si>
  <si>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</si>
  <si>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</si>
  <si>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</si>
  <si>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</si>
  <si>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</si>
  <si>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</si>
  <si>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</si>
  <si>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</si>
  <si>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</si>
  <si>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</si>
  <si>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</si>
  <si>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</si>
  <si>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</si>
  <si>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</si>
  <si>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</si>
  <si>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</si>
  <si>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</si>
  <si>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</si>
  <si>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</si>
  <si>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</si>
  <si>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</si>
  <si>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</si>
  <si>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</si>
  <si>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</si>
  <si>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</si>
  <si>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</si>
  <si>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</si>
  <si>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</si>
  <si>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</si>
  <si>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</si>
  <si>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</si>
  <si>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</si>
  <si>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</si>
  <si>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</si>
  <si>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</si>
  <si>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</si>
  <si>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</si>
  <si>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</si>
  <si>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</si>
  <si>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</si>
  <si>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</si>
  <si>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</si>
  <si>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</si>
  <si>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</si>
  <si>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</si>
  <si>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</si>
  <si>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</si>
  <si>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</si>
  <si>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</si>
  <si>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</si>
  <si>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</si>
  <si>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</si>
  <si>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</si>
  <si>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</si>
  <si>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</si>
  <si>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</si>
  <si>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</si>
  <si>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</si>
  <si>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</si>
  <si>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</si>
  <si>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</si>
  <si>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</si>
  <si>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</si>
  <si>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</si>
  <si>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</si>
  <si>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</si>
  <si>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</si>
  <si>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</si>
  <si>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</si>
  <si>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</si>
  <si>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</si>
  <si>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</si>
  <si>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</si>
  <si>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</si>
  <si>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</si>
  <si>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</si>
  <si>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</si>
  <si>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</si>
  <si>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</si>
  <si>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</si>
  <si>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</si>
  <si>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</si>
  <si>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</si>
  <si>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</si>
  <si>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</si>
  <si>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</si>
  <si>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</si>
  <si>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</si>
  <si>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</si>
  <si>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</si>
  <si>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</si>
  <si>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</si>
  <si>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</si>
  <si>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</si>
  <si>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</si>
  <si>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</si>
  <si>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</si>
  <si>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</si>
  <si>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</si>
  <si>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</si>
  <si>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</si>
  <si>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</si>
  <si>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</si>
  <si>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</si>
  <si>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</si>
  <si>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</si>
  <si>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</si>
  <si>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</si>
  <si>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</si>
  <si>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</si>
  <si>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</si>
  <si>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</si>
  <si>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</si>
  <si>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</si>
  <si>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</si>
  <si>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</si>
  <si>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</si>
  <si>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</si>
  <si>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</si>
  <si>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</si>
  <si>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</si>
  <si>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</si>
  <si>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</si>
  <si>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</si>
  <si>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</si>
  <si>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</si>
  <si>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</si>
  <si>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</si>
  <si>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</si>
  <si>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</si>
  <si>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</si>
  <si>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</si>
  <si>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</si>
  <si>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</si>
  <si>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</si>
  <si>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</si>
  <si>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</si>
  <si>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</si>
  <si>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</si>
  <si>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</si>
  <si>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</si>
  <si>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</si>
  <si>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</si>
  <si>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</si>
  <si>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</si>
  <si>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</si>
  <si>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</si>
  <si>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</si>
  <si>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</si>
  <si>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</si>
  <si>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</si>
  <si>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</si>
  <si>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</si>
  <si>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</si>
  <si>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</si>
  <si>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</si>
  <si>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</si>
  <si>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</si>
  <si>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</si>
  <si>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</si>
  <si>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</si>
  <si>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</si>
  <si>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</si>
  <si>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</si>
  <si>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</si>
  <si>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</si>
  <si>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</si>
  <si>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</si>
  <si>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</si>
  <si>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</si>
  <si>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</si>
  <si>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</si>
  <si>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</si>
  <si>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</si>
  <si>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</si>
  <si>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</si>
  <si>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</si>
  <si>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</si>
  <si>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</si>
  <si>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</si>
  <si>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</si>
  <si>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</si>
  <si>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</si>
  <si>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</si>
  <si>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</si>
  <si>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</si>
  <si>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</si>
  <si>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</si>
  <si>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</si>
  <si>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</si>
  <si>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</si>
  <si>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</si>
  <si>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</si>
  <si>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</si>
  <si>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</si>
  <si>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</si>
  <si>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</si>
  <si>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</si>
  <si>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</si>
  <si>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</si>
  <si>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</si>
  <si>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</si>
  <si>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</si>
  <si>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</si>
  <si>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</si>
  <si>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</si>
  <si>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</si>
  <si>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</si>
  <si>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</si>
  <si>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</si>
  <si>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</si>
  <si>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</si>
  <si>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</si>
  <si>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</si>
  <si>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</si>
  <si>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</si>
  <si>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</si>
  <si>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</si>
  <si>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</si>
  <si>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</si>
  <si>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</si>
  <si>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</si>
  <si>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</si>
  <si>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</si>
  <si>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</si>
  <si>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</si>
  <si>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</si>
  <si>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</si>
  <si>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</si>
  <si>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</si>
  <si>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</si>
  <si>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</si>
  <si>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</si>
  <si>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</si>
  <si>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</si>
  <si>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</si>
  <si>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</si>
  <si>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</si>
  <si>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</si>
  <si>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</si>
  <si>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</si>
  <si>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</si>
  <si>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</si>
  <si>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</si>
  <si>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</si>
  <si>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</si>
  <si>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</si>
  <si>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</si>
  <si>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</si>
  <si>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</si>
  <si>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</si>
  <si>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</si>
  <si>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</si>
  <si>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</si>
  <si>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</si>
  <si>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</si>
  <si>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</si>
  <si>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</si>
  <si>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</si>
  <si>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</si>
  <si>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</si>
  <si>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</si>
  <si>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</si>
  <si>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</si>
  <si>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</si>
  <si>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</si>
  <si>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</si>
  <si>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</si>
  <si>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</si>
  <si>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</si>
  <si>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</si>
  <si>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</si>
  <si>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</si>
  <si>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</si>
  <si>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</si>
  <si>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</si>
  <si>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</si>
  <si>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</si>
  <si>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</si>
  <si>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</si>
  <si>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</si>
  <si>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</si>
  <si>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</si>
  <si>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</si>
  <si>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</si>
  <si>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</si>
  <si>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</si>
  <si>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</si>
  <si>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</si>
  <si>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</si>
  <si>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</si>
  <si>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</si>
  <si>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</si>
  <si>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</si>
  <si>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</si>
  <si>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</si>
  <si>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</si>
  <si>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</si>
  <si>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</si>
  <si>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</si>
  <si>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</si>
  <si>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</si>
  <si>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</si>
  <si>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</si>
  <si>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</si>
  <si>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</si>
  <si>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</si>
  <si>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</si>
  <si>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</si>
  <si>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</si>
  <si>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</si>
  <si>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</si>
  <si>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</si>
  <si>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</si>
  <si>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</si>
  <si>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</si>
  <si>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</si>
  <si>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</si>
  <si>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</si>
  <si>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</si>
  <si>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</si>
  <si>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</si>
  <si>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</si>
  <si>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</si>
  <si>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</si>
  <si>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</si>
  <si>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</si>
  <si>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</si>
  <si>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</si>
  <si>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</si>
  <si>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</si>
  <si>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</si>
  <si>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</si>
  <si>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</si>
  <si>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</si>
  <si>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</si>
  <si>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</si>
  <si>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</si>
  <si>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</si>
  <si>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</si>
  <si>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</si>
  <si>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</si>
  <si>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</si>
  <si>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</si>
  <si>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</si>
  <si>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</si>
  <si>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</si>
  <si>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</si>
  <si>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</si>
  <si>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</si>
  <si>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</si>
  <si>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</si>
  <si>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</si>
  <si>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</si>
  <si>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</si>
  <si>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</si>
  <si>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</si>
  <si>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</si>
  <si>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</si>
  <si>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</si>
  <si>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</si>
  <si>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</si>
  <si>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</si>
  <si>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</si>
  <si>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</si>
  <si>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</si>
  <si>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</si>
  <si>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</si>
  <si>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</si>
  <si>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</si>
  <si>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</si>
  <si>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</si>
  <si>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</si>
  <si>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</si>
  <si>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</si>
  <si>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</si>
  <si>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</si>
  <si>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</si>
  <si>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</si>
  <si>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</si>
  <si>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</si>
  <si>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</si>
  <si>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</si>
  <si>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</si>
  <si>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</si>
  <si>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</si>
  <si>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</si>
  <si>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</si>
  <si>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</si>
  <si>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</si>
  <si>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</si>
  <si>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</si>
  <si>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</si>
  <si>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</si>
  <si>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</si>
  <si>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</si>
  <si>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</si>
  <si>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</si>
  <si>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</si>
  <si>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</si>
  <si>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</si>
  <si>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</si>
  <si>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</si>
  <si>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</si>
  <si>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</si>
  <si>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</si>
  <si>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</si>
  <si>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</si>
  <si>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</si>
  <si>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</si>
  <si>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</si>
  <si>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</si>
  <si>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</si>
  <si>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</si>
  <si>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</si>
  <si>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</si>
  <si>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</si>
  <si>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</si>
  <si>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</si>
  <si>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</si>
  <si>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</si>
  <si>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</si>
  <si>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</si>
  <si>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</si>
  <si>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</si>
  <si>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</si>
  <si>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</si>
  <si>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</si>
  <si>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</si>
  <si>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</si>
  <si>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</si>
  <si>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</si>
  <si>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</si>
  <si>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</si>
  <si>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</si>
  <si>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</si>
  <si>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</si>
  <si>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</si>
  <si>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</si>
  <si>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</si>
  <si>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</si>
  <si>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</si>
  <si>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</si>
  <si>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</si>
  <si>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</si>
  <si>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</si>
  <si>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</si>
  <si>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</si>
  <si>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</si>
  <si>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</si>
  <si>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</si>
  <si>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</si>
  <si>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</si>
  <si>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</si>
  <si>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</si>
  <si>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</si>
  <si>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</si>
  <si>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</si>
  <si>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</si>
  <si>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</si>
  <si>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</si>
  <si>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</si>
  <si>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</si>
  <si>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</si>
  <si>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</si>
  <si>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</si>
  <si>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</si>
  <si>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</si>
  <si>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</si>
  <si>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</si>
  <si>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</si>
  <si>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</si>
  <si>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</si>
  <si>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</si>
  <si>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</si>
  <si>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</si>
  <si>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</si>
  <si>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</si>
  <si>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</si>
  <si>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</si>
  <si>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</si>
  <si>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</si>
  <si>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</si>
  <si>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</si>
  <si>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</si>
  <si>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</si>
  <si>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</si>
  <si>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</si>
  <si>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</si>
  <si>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</si>
  <si>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</si>
  <si>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</si>
  <si>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</si>
  <si>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</si>
  <si>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</si>
  <si>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</si>
  <si>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</si>
  <si>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</si>
  <si>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</si>
  <si>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</si>
  <si>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</si>
  <si>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</si>
  <si>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</si>
  <si>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</si>
  <si>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</si>
  <si>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</si>
  <si>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</si>
  <si>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</si>
  <si>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</si>
  <si>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</si>
  <si>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</si>
  <si>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</si>
  <si>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</si>
  <si>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</si>
  <si>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</si>
  <si>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</si>
  <si>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</si>
  <si>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</si>
  <si>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</si>
  <si>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</si>
  <si>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</si>
  <si>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</si>
  <si>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</si>
  <si>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</si>
  <si>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</si>
  <si>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</si>
  <si>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</si>
  <si>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</si>
  <si>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</si>
  <si>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</si>
  <si>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</si>
  <si>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</si>
  <si>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</si>
  <si>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</si>
  <si>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</si>
  <si>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</si>
  <si>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</si>
  <si>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</si>
  <si>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</si>
  <si>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</si>
  <si>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</si>
  <si>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</si>
  <si>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</si>
  <si>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</si>
  <si>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</si>
  <si>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</si>
  <si>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</si>
  <si>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</si>
  <si>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</si>
  <si>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</si>
  <si>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</si>
  <si>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</si>
  <si>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</si>
  <si>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</si>
  <si>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</si>
  <si>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</si>
  <si>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</si>
  <si>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</si>
  <si>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</si>
  <si>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</si>
  <si>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</si>
  <si>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</si>
  <si>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</si>
  <si>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</si>
  <si>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</si>
  <si>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</si>
  <si>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</si>
  <si>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</si>
  <si>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</si>
  <si>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</si>
  <si>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</si>
  <si>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</si>
  <si>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</si>
  <si>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</si>
  <si>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</si>
  <si>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</si>
  <si>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</si>
  <si>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</si>
  <si>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</si>
  <si>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</si>
  <si>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</si>
  <si>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</si>
  <si>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</si>
  <si>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</si>
  <si>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</si>
  <si>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</si>
  <si>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</si>
  <si>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</si>
  <si>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</si>
  <si>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</si>
  <si>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</si>
  <si>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</si>
  <si>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</si>
  <si>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</si>
  <si>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</si>
  <si>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</si>
  <si>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</si>
  <si>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</si>
  <si>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</si>
  <si>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</si>
  <si>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</si>
  <si>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</si>
  <si>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</si>
  <si>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</si>
  <si>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</si>
  <si>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</si>
  <si>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</si>
  <si>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</si>
  <si>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</si>
  <si>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</si>
  <si>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</si>
  <si>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</si>
  <si>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</si>
  <si>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</si>
  <si>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</si>
  <si>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</si>
  <si>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</si>
  <si>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</si>
  <si>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</si>
  <si>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</si>
  <si>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</si>
  <si>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</si>
  <si>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</si>
  <si>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</si>
  <si>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</si>
  <si>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</si>
  <si>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</si>
  <si>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</si>
  <si>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</si>
  <si>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</si>
  <si>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</si>
  <si>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</si>
  <si>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</si>
  <si>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</si>
  <si>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</si>
  <si>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</si>
  <si>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</si>
  <si>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</si>
  <si>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</si>
  <si>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</si>
  <si>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</si>
  <si>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</si>
  <si>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</si>
  <si>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</si>
  <si>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</si>
  <si>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</si>
  <si>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</si>
  <si>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</si>
  <si>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</si>
  <si>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</si>
  <si>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</si>
  <si>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</si>
  <si>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</si>
  <si>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</si>
  <si>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</si>
  <si>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</si>
  <si>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</si>
  <si>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</si>
  <si>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</si>
  <si>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</si>
  <si>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</si>
  <si>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</si>
  <si>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</si>
  <si>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</si>
  <si>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</si>
  <si>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</si>
  <si>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</si>
  <si>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</si>
  <si>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</si>
  <si>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</si>
  <si>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</si>
  <si>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</si>
  <si>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</si>
  <si>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</si>
  <si>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</si>
  <si>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</si>
  <si>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</si>
  <si>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</si>
  <si>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</si>
  <si>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</si>
  <si>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</si>
  <si>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</si>
  <si>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</si>
  <si>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</si>
  <si>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</si>
  <si>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</si>
  <si>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</si>
  <si>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</si>
  <si>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</si>
  <si>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</si>
  <si>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</si>
  <si>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</si>
  <si>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</si>
  <si>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</si>
  <si>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</si>
  <si>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</si>
  <si>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</si>
  <si>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</si>
  <si>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</si>
  <si>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</si>
  <si>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</si>
  <si>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</si>
  <si>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</si>
  <si>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</si>
  <si>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</si>
  <si>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</si>
  <si>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</si>
  <si>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</si>
  <si>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</si>
  <si>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</si>
  <si>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</si>
  <si>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</si>
  <si>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</si>
  <si>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</si>
  <si>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</si>
  <si>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</si>
  <si>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</si>
  <si>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</si>
  <si>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</si>
  <si>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</si>
  <si>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</si>
  <si>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</si>
  <si>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</si>
  <si>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</si>
  <si>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</si>
  <si>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</si>
  <si>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</si>
  <si>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</si>
  <si>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</si>
  <si>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</si>
  <si>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</si>
  <si>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</si>
  <si>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</si>
  <si>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</si>
  <si>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</si>
  <si>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</si>
  <si>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</si>
  <si>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</si>
  <si>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</si>
  <si>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</si>
  <si>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</si>
  <si>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</si>
  <si>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</si>
  <si>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</si>
  <si>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</si>
  <si>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</si>
  <si>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</si>
  <si>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</si>
  <si>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</si>
  <si>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</si>
  <si>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</si>
  <si>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</si>
  <si>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</si>
  <si>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</si>
  <si>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</si>
  <si>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</si>
  <si>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</si>
  <si>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</si>
  <si>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</si>
  <si>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</si>
  <si>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</si>
  <si>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</si>
  <si>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</si>
  <si>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</si>
  <si>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</si>
  <si>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</si>
  <si>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</si>
  <si>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</si>
  <si>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</si>
  <si>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</si>
  <si>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</si>
  <si>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</si>
  <si>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</si>
  <si>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</si>
  <si>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</si>
  <si>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</si>
  <si>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</si>
  <si>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</si>
  <si>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</si>
  <si>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</si>
  <si>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</si>
  <si>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</si>
  <si>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</si>
  <si>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</si>
  <si>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</si>
  <si>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</si>
  <si>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</si>
  <si>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</si>
  <si>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</si>
  <si>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</si>
  <si>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</si>
  <si>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</si>
  <si>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</si>
  <si>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</si>
  <si>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</si>
  <si>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</si>
  <si>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</si>
  <si>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</si>
  <si>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</si>
  <si>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</si>
  <si>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</si>
  <si>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</si>
  <si>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</si>
  <si>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</si>
  <si>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</si>
  <si>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</si>
  <si>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</si>
  <si>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</si>
  <si>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</si>
  <si>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</si>
  <si>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</si>
  <si>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</si>
  <si>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</si>
  <si>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</si>
  <si>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</si>
  <si>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</si>
  <si>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</si>
  <si>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</si>
  <si>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</si>
  <si>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</si>
  <si>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</si>
  <si>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</si>
  <si>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</si>
  <si>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</si>
  <si>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</si>
  <si>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</si>
  <si>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</si>
  <si>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</si>
  <si>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</si>
  <si>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</si>
  <si>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</si>
  <si>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</si>
  <si>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</si>
  <si>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</si>
  <si>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</si>
  <si>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</si>
  <si>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</si>
  <si>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</si>
  <si>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</si>
  <si>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</si>
  <si>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</si>
  <si>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</si>
  <si>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</si>
  <si>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</si>
  <si>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</si>
  <si>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</si>
  <si>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</si>
  <si>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</si>
  <si>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</si>
  <si>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</si>
  <si>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</si>
  <si>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</si>
  <si>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</si>
  <si>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</si>
  <si>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</si>
  <si>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</si>
  <si>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</si>
  <si>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</si>
  <si>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</si>
  <si>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</si>
  <si>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</si>
  <si>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</si>
  <si>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</si>
  <si>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</si>
  <si>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</si>
  <si>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</si>
  <si>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</si>
  <si>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</si>
  <si>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</si>
  <si>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</si>
  <si>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</si>
  <si>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</si>
  <si>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</si>
  <si>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</si>
  <si>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</si>
  <si>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</si>
  <si>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</si>
  <si>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</si>
  <si>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</si>
  <si>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</si>
  <si>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</si>
  <si>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</si>
  <si>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</si>
  <si>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</si>
  <si>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</si>
  <si>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</si>
  <si>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</si>
  <si>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</si>
  <si>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</si>
  <si>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</si>
  <si>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</si>
  <si>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</si>
  <si>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</si>
  <si>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</si>
  <si>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</si>
  <si>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</si>
  <si>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</si>
  <si>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</si>
  <si>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</si>
  <si>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</si>
  <si>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</si>
  <si>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</si>
  <si>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</si>
  <si>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</si>
  <si>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</si>
  <si>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</si>
  <si>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</si>
  <si>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</si>
  <si>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</si>
  <si>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</si>
  <si>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</si>
  <si>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</si>
  <si>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</si>
  <si>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</si>
  <si>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</si>
  <si>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</si>
  <si>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</si>
  <si>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</si>
  <si>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</si>
  <si>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</si>
  <si>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</si>
  <si>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</si>
  <si>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</si>
  <si>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</si>
  <si>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</si>
  <si>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</si>
  <si>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</si>
  <si>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</si>
  <si>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</si>
  <si>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</si>
  <si>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</si>
  <si>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</si>
  <si>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</si>
  <si>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</si>
  <si>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</si>
  <si>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</si>
  <si>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</si>
  <si>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</si>
  <si>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</si>
  <si>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</si>
  <si>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</si>
  <si>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</si>
  <si>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</si>
  <si>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</si>
  <si>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</si>
  <si>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</si>
  <si>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</si>
  <si>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</si>
  <si>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</si>
  <si>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</si>
  <si>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</si>
  <si>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</si>
  <si>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</si>
  <si>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</si>
  <si>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</si>
  <si>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</si>
  <si>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</si>
  <si>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</si>
  <si>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</si>
  <si>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</si>
  <si>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</si>
  <si>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</si>
  <si>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</si>
  <si>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</si>
  <si>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</si>
  <si>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</si>
  <si>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</si>
  <si>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</si>
  <si>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</si>
  <si>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</si>
  <si>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</si>
  <si>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</si>
  <si>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</si>
  <si>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</si>
  <si>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</si>
  <si>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</si>
  <si>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</si>
  <si>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</si>
  <si>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</si>
  <si>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</si>
  <si>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</si>
  <si>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</si>
  <si>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</si>
  <si>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</si>
  <si>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</si>
  <si>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</si>
  <si>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</si>
  <si>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</si>
  <si>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</si>
  <si>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</si>
  <si>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</si>
  <si>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</si>
  <si>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</si>
  <si>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</si>
  <si>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</si>
  <si>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</si>
  <si>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</si>
  <si>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</si>
  <si>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</si>
  <si>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</si>
  <si>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</si>
  <si>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</si>
  <si>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</si>
  <si>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</si>
  <si>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</si>
  <si>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</si>
  <si>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</si>
  <si>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</si>
  <si>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</si>
  <si>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</si>
  <si>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</si>
  <si>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</si>
  <si>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</si>
  <si>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</si>
  <si>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</si>
  <si>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</si>
  <si>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</si>
  <si>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</si>
  <si>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</si>
  <si>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</si>
  <si>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</si>
  <si>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</si>
  <si>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</si>
  <si>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</si>
  <si>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</si>
  <si>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</si>
  <si>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</si>
  <si>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</si>
  <si>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</si>
  <si>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</si>
  <si>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</si>
  <si>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</si>
  <si>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</si>
  <si>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</si>
  <si>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</si>
  <si>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</si>
  <si>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</si>
  <si>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</si>
  <si>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</si>
  <si>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</si>
  <si>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</si>
  <si>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</si>
  <si>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</si>
  <si>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</si>
  <si>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</si>
  <si>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</si>
  <si>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</si>
  <si>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</si>
  <si>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</si>
  <si>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</si>
  <si>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</si>
  <si>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</si>
  <si>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</si>
  <si>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</si>
  <si>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</si>
  <si>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</si>
  <si>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</si>
  <si>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</si>
  <si>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</si>
  <si>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</si>
  <si>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</si>
  <si>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</si>
  <si>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</si>
  <si>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</si>
  <si>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</si>
  <si>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</si>
  <si>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</si>
  <si>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</si>
  <si>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</si>
  <si>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</si>
  <si>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</si>
  <si>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</si>
  <si>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</si>
  <si>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</si>
  <si>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</si>
  <si>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</si>
  <si>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</si>
  <si>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</si>
  <si>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</si>
  <si>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</si>
  <si>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</si>
  <si>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</si>
  <si>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</si>
  <si>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</si>
  <si>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</si>
  <si>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</si>
  <si>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</si>
  <si>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</si>
  <si>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</si>
  <si>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</si>
  <si>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</si>
  <si>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</si>
  <si>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</si>
  <si>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</si>
  <si>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</si>
  <si>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</si>
  <si>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</si>
  <si>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</si>
  <si>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</si>
  <si>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</si>
  <si>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</si>
  <si>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</si>
  <si>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</si>
  <si>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</si>
  <si>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</si>
  <si>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</si>
  <si>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</si>
  <si>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</si>
  <si>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</si>
  <si>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</si>
  <si>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</si>
  <si>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</si>
  <si>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</si>
  <si>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</si>
  <si>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</si>
  <si>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</si>
  <si>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</si>
  <si>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</si>
  <si>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</si>
  <si>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</si>
  <si>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</si>
  <si>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</si>
  <si>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</si>
  <si>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</si>
  <si>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</si>
  <si>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</si>
  <si>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</si>
  <si>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</si>
  <si>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</si>
  <si>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</si>
  <si>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</si>
  <si>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</si>
  <si>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</si>
  <si>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</si>
  <si>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</si>
  <si>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</si>
  <si>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</si>
  <si>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</si>
  <si>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</si>
  <si>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</si>
  <si>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</si>
  <si>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</si>
  <si>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</si>
  <si>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</si>
  <si>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</si>
  <si>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</si>
  <si>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</si>
  <si>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</si>
  <si>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</si>
  <si>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</si>
  <si>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</si>
  <si>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</si>
  <si>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</si>
  <si>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</si>
  <si>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</si>
  <si>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</si>
  <si>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</si>
  <si>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</si>
  <si>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</si>
  <si>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</si>
  <si>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</si>
  <si>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</si>
  <si>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</si>
  <si>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</si>
  <si>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</si>
  <si>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</si>
  <si>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</si>
  <si>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</si>
  <si>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</si>
  <si>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</si>
  <si>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</si>
  <si>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</si>
  <si>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</si>
  <si>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</si>
  <si>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</si>
  <si>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</si>
  <si>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</si>
  <si>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</si>
  <si>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</si>
  <si>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</si>
  <si>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</si>
  <si>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</si>
  <si>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</si>
  <si>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</si>
  <si>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</si>
  <si>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</si>
  <si>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</si>
  <si>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</si>
  <si>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</si>
  <si>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</si>
  <si>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</si>
  <si>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</si>
  <si>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</si>
  <si>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</si>
  <si>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</si>
  <si>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</si>
  <si>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</si>
  <si>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</si>
  <si>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</si>
  <si>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</si>
  <si>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</si>
  <si>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</si>
  <si>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</si>
  <si>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</si>
  <si>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</si>
  <si>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</si>
  <si>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</si>
  <si>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</si>
  <si>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</si>
  <si>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</si>
  <si>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</si>
  <si>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</si>
  <si>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</si>
  <si>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</si>
  <si>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</si>
  <si>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</si>
  <si>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</si>
  <si>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</si>
  <si>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</si>
  <si>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</si>
  <si>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</si>
  <si>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</si>
  <si>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</si>
  <si>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</si>
  <si>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</si>
  <si>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</si>
  <si>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</si>
  <si>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</si>
  <si>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</si>
  <si>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</si>
  <si>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</si>
  <si>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</si>
  <si>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</si>
  <si>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</si>
  <si>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</si>
  <si>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</si>
  <si>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</si>
  <si>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</si>
  <si>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</si>
  <si>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</si>
  <si>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</si>
  <si>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</si>
  <si>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</si>
  <si>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</si>
  <si>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</si>
  <si>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</si>
  <si>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</si>
  <si>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</si>
  <si>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</si>
  <si>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</si>
  <si>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</si>
  <si>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</si>
  <si>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</si>
  <si>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</si>
  <si>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</si>
  <si>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</si>
  <si>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</si>
  <si>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</si>
  <si>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</si>
  <si>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</si>
  <si>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</si>
  <si>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</si>
  <si>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</si>
  <si>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</si>
  <si>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</si>
  <si>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</si>
  <si>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</si>
  <si>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</si>
  <si>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</si>
  <si>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</si>
  <si>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</si>
  <si>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</si>
  <si>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</si>
  <si>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</si>
  <si>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</si>
  <si>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</si>
  <si>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</si>
  <si>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</si>
  <si>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</si>
  <si>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</si>
  <si>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</si>
  <si>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</si>
  <si>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</si>
  <si>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</si>
  <si>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</si>
  <si>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</si>
  <si>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</si>
  <si>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</si>
  <si>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</si>
  <si>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</si>
  <si>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</si>
  <si>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</si>
  <si>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</si>
  <si>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</si>
  <si>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</si>
  <si>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</si>
  <si>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</si>
  <si>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</si>
  <si>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</si>
  <si>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</si>
  <si>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</si>
  <si>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</si>
  <si>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</si>
  <si>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</si>
  <si>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</si>
  <si>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</si>
  <si>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</si>
  <si>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</si>
  <si>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</si>
  <si>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</si>
  <si>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</si>
  <si>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</si>
  <si>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</si>
  <si>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</si>
  <si>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</si>
  <si>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</si>
  <si>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</si>
  <si>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</si>
  <si>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</si>
  <si>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</si>
  <si>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</si>
  <si>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</si>
  <si>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</si>
  <si>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</si>
  <si>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</si>
  <si>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</si>
  <si>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</si>
  <si>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</si>
  <si>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</si>
  <si>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</si>
  <si>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</si>
  <si>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</si>
  <si>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</si>
  <si>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</si>
  <si>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</si>
  <si>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</si>
  <si>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</si>
  <si>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</si>
  <si>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</si>
  <si>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</si>
  <si>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</si>
  <si>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</si>
  <si>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</si>
  <si>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</si>
  <si>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</si>
  <si>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</si>
  <si>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</si>
  <si>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</si>
  <si>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</si>
  <si>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</si>
  <si>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</si>
  <si>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</si>
  <si>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</si>
  <si>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</si>
  <si>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</si>
  <si>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</si>
  <si>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</si>
  <si>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</si>
  <si>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</si>
  <si>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</si>
  <si>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</si>
  <si>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</si>
  <si>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</si>
  <si>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</si>
  <si>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</si>
  <si>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</si>
  <si>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</si>
  <si>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</si>
  <si>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</si>
  <si>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</si>
  <si>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</si>
  <si>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</si>
  <si>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</si>
  <si>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</si>
  <si>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</si>
  <si>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</si>
  <si>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</si>
  <si>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</si>
  <si>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</si>
  <si>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</si>
  <si>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</si>
  <si>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</si>
  <si>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</si>
  <si>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</si>
  <si>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</si>
  <si>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</si>
  <si>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</si>
  <si>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</si>
  <si>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</si>
  <si>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</si>
  <si>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</si>
  <si>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</si>
  <si>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</si>
  <si>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</si>
  <si>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</si>
  <si>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</si>
  <si>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</si>
  <si>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</si>
  <si>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</si>
  <si>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</si>
  <si>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</si>
  <si>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</si>
  <si>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</si>
  <si>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</si>
  <si>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</si>
  <si>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</si>
  <si>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</si>
  <si>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</si>
  <si>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</si>
  <si>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</si>
  <si>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</si>
  <si>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</si>
  <si>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</si>
  <si>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</si>
  <si>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</si>
  <si>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</si>
  <si>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</si>
  <si>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</si>
  <si>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</si>
  <si>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</si>
  <si>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</si>
  <si>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</si>
  <si>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</si>
  <si>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</si>
  <si>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</si>
  <si>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</si>
  <si>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</si>
  <si>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</si>
  <si>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</si>
  <si>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</si>
  <si>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</si>
  <si>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</si>
  <si>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</si>
  <si>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</si>
  <si>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</si>
  <si>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</si>
  <si>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</si>
  <si>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</si>
  <si>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</si>
  <si>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</si>
  <si>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</si>
  <si>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</si>
  <si>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</si>
  <si>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</si>
  <si>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</si>
  <si>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</si>
  <si>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</si>
  <si>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</si>
  <si>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</si>
  <si>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</si>
  <si>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</si>
  <si>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</si>
  <si>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</si>
  <si>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</si>
  <si>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</si>
  <si>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</si>
  <si>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</si>
  <si>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</si>
  <si>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</si>
  <si>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</si>
  <si>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</si>
  <si>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</si>
  <si>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</si>
  <si>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</si>
  <si>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</si>
  <si>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</si>
  <si>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</si>
  <si>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</si>
  <si>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</si>
  <si>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</si>
  <si>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</si>
  <si>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</si>
  <si>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</si>
  <si>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</si>
  <si>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</si>
  <si>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</si>
  <si>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</si>
  <si>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</si>
  <si>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</si>
  <si>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</si>
  <si>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</si>
  <si>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</si>
  <si>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</si>
  <si>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</si>
  <si>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</si>
  <si>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</si>
  <si>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</si>
  <si>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</si>
  <si>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</si>
  <si>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</si>
  <si>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</si>
  <si>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</si>
  <si>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</si>
  <si>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</si>
  <si>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</si>
  <si>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</si>
  <si>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</si>
  <si>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</si>
  <si>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</si>
  <si>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</si>
  <si>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</si>
  <si>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</si>
  <si>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</si>
  <si>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</si>
  <si>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</si>
  <si>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</si>
  <si>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</si>
  <si>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</si>
  <si>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</si>
  <si>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</si>
  <si>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</si>
  <si>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</si>
  <si>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</si>
  <si>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</si>
  <si>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</si>
  <si>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</si>
  <si>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</si>
  <si>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</si>
  <si>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</si>
  <si>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</si>
  <si>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</si>
  <si>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</si>
  <si>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</si>
  <si>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</si>
  <si>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</si>
  <si>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</si>
  <si>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</si>
  <si>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</si>
  <si>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</si>
  <si>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</si>
  <si>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</si>
  <si>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</si>
  <si>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</si>
  <si>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</si>
  <si>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</si>
  <si>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</si>
  <si>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</si>
  <si>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</si>
  <si>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</si>
  <si>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</si>
  <si>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</si>
  <si>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</si>
  <si>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</si>
  <si>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</si>
  <si>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</si>
  <si>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</si>
  <si>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</si>
  <si>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</si>
  <si>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</si>
  <si>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</si>
  <si>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</si>
  <si>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</si>
  <si>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</si>
  <si>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</si>
  <si>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</si>
  <si>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</si>
  <si>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</si>
  <si>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</si>
  <si>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</si>
  <si>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</si>
  <si>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</si>
  <si>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</si>
  <si>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</si>
  <si>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</si>
  <si>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</si>
  <si>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</si>
  <si>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</si>
  <si>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</si>
  <si>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</si>
  <si>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</si>
  <si>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</si>
  <si>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</si>
  <si>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</si>
  <si>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</si>
  <si>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</si>
  <si>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</si>
  <si>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</si>
  <si>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</si>
  <si>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</si>
  <si>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</si>
  <si>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</si>
  <si>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</si>
  <si>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</si>
  <si>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</si>
  <si>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</si>
  <si>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</si>
  <si>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</si>
  <si>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</si>
  <si>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</si>
  <si>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</si>
  <si>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</si>
  <si>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</si>
  <si>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</si>
  <si>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</si>
  <si>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</si>
  <si>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</si>
  <si>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</si>
  <si>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</si>
  <si>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</si>
  <si>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</si>
  <si>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</si>
  <si>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</si>
  <si>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</si>
  <si>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</si>
  <si>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</si>
  <si>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</si>
  <si>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</si>
  <si>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</si>
  <si>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</si>
  <si>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</si>
  <si>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</si>
  <si>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</si>
  <si>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</si>
  <si>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</si>
  <si>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</si>
  <si>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</si>
  <si>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</si>
  <si>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</si>
  <si>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</si>
  <si>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</si>
  <si>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</si>
  <si>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</si>
  <si>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</si>
  <si>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</si>
  <si>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</si>
  <si>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</si>
  <si>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</si>
  <si>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</si>
  <si>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</si>
  <si>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</si>
  <si>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</si>
  <si>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</si>
  <si>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</si>
  <si>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</si>
  <si>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</si>
  <si>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</si>
  <si>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</si>
  <si>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</si>
  <si>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</si>
  <si>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</si>
  <si>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</si>
  <si>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</si>
  <si>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</si>
  <si>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</si>
  <si>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</si>
  <si>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</si>
  <si>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</si>
  <si>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</si>
  <si>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</si>
  <si>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</si>
  <si>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</si>
  <si>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</si>
  <si>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</si>
  <si>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</si>
  <si>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</si>
  <si>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</si>
  <si>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</si>
  <si>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</si>
  <si>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</si>
  <si>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</si>
  <si>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</si>
  <si>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</si>
  <si>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</si>
  <si>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</si>
  <si>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</si>
  <si>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</si>
  <si>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</si>
  <si>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</si>
  <si>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</si>
  <si>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</si>
  <si>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</si>
  <si>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</si>
  <si>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</si>
  <si>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</si>
  <si>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</si>
  <si>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</si>
  <si>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</si>
  <si>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</si>
  <si>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</si>
  <si>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</si>
  <si>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</si>
  <si>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</si>
  <si>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</si>
  <si>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</si>
  <si>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</si>
  <si>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</si>
  <si>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</si>
  <si>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</si>
  <si>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</si>
  <si>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</si>
  <si>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</si>
  <si>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</si>
  <si>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</si>
  <si>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</si>
  <si>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</si>
  <si>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</si>
  <si>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</si>
  <si>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</si>
  <si>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</si>
  <si>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</si>
  <si>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</si>
  <si>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</si>
  <si>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</si>
  <si>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</si>
  <si>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</si>
  <si>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</si>
  <si>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</si>
  <si>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</si>
  <si>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</si>
  <si>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</si>
  <si>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</si>
  <si>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</si>
  <si>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</si>
  <si>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</si>
  <si>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</si>
  <si>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</si>
  <si>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</si>
  <si>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</si>
  <si>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</si>
  <si>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</si>
  <si>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</si>
  <si>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</si>
  <si>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</si>
  <si>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</si>
  <si>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</si>
  <si>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</si>
  <si>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</si>
  <si>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</si>
  <si>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</si>
  <si>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</si>
  <si>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</si>
  <si>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</si>
  <si>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</si>
  <si>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</si>
  <si>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</si>
  <si>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</si>
  <si>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</si>
  <si>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</si>
  <si>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</si>
  <si>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</si>
  <si>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</si>
  <si>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</si>
  <si>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</si>
  <si>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</si>
  <si>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</si>
  <si>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</si>
  <si>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</si>
  <si>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</si>
  <si>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</si>
  <si>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</si>
  <si>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</si>
  <si>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</si>
  <si>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</si>
  <si>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</si>
  <si>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</si>
  <si>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</si>
  <si>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</si>
  <si>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</si>
  <si>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</si>
  <si>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</si>
  <si>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</si>
  <si>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</si>
  <si>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</si>
  <si>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</si>
  <si>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</si>
  <si>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</si>
  <si>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</si>
  <si>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</si>
  <si>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</si>
  <si>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</si>
  <si>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</si>
  <si>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</si>
  <si>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</si>
  <si>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</si>
  <si>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</si>
  <si>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</si>
  <si>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</si>
  <si>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</si>
  <si>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</si>
  <si>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</si>
  <si>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</si>
  <si>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</si>
  <si>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</si>
  <si>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</si>
  <si>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</si>
  <si>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</si>
  <si>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</si>
  <si>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</si>
  <si>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</si>
  <si>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</si>
  <si>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</si>
  <si>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</si>
  <si>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</si>
  <si>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</si>
  <si>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</si>
  <si>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</si>
  <si>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</si>
  <si>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</si>
  <si>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</si>
  <si>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</si>
  <si>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</si>
  <si>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</si>
  <si>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</si>
  <si>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</si>
  <si>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</si>
  <si>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</si>
  <si>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</si>
  <si>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</si>
  <si>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</si>
  <si>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</si>
  <si>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</si>
  <si>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</si>
  <si>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</si>
  <si>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</si>
  <si>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</si>
  <si>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</si>
  <si>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</si>
  <si>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</si>
  <si>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</si>
  <si>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</si>
  <si>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</si>
  <si>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</si>
  <si>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</si>
  <si>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</si>
  <si>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</si>
  <si>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</si>
  <si>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</si>
  <si>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</si>
  <si>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</si>
  <si>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</si>
  <si>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</si>
  <si>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</si>
  <si>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</si>
  <si>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</si>
  <si>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</si>
  <si>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</si>
  <si>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</si>
  <si>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</si>
  <si>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</si>
  <si>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</si>
  <si>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</si>
  <si>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</si>
  <si>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</si>
  <si>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</si>
  <si>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</si>
  <si>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</si>
  <si>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</si>
  <si>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</si>
  <si>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</si>
  <si>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</si>
  <si>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</si>
  <si>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</si>
  <si>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</si>
  <si>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</si>
  <si>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</si>
  <si>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</si>
  <si>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</si>
  <si>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</si>
  <si>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</si>
  <si>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</si>
  <si>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</si>
  <si>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</si>
  <si>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</si>
  <si>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</si>
  <si>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</si>
  <si>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</si>
  <si>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</si>
  <si>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</si>
  <si>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</si>
  <si>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</si>
  <si>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</si>
  <si>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</si>
  <si>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</si>
  <si>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</si>
  <si>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</si>
  <si>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</si>
  <si>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</si>
  <si>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</si>
  <si>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</si>
  <si>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</si>
  <si>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</si>
  <si>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</si>
  <si>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</si>
  <si>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</si>
  <si>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</si>
  <si>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</si>
  <si>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</si>
  <si>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</si>
  <si>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</si>
  <si>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</si>
  <si>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</si>
  <si>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</si>
  <si>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</si>
  <si>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</si>
  <si>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</si>
  <si>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</si>
  <si>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</si>
  <si>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</si>
  <si>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</si>
  <si>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</si>
  <si>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</si>
  <si>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</si>
  <si>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</si>
  <si>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</si>
  <si>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</si>
  <si>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</si>
  <si>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</si>
  <si>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</si>
  <si>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</si>
  <si>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</si>
  <si>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</si>
  <si>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</si>
  <si>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</si>
  <si>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</si>
  <si>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</si>
  <si>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</si>
  <si>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</si>
  <si>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</si>
  <si>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</si>
  <si>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</si>
  <si>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</si>
  <si>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</si>
  <si>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</si>
  <si>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</si>
  <si>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</si>
  <si>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</si>
  <si>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</si>
  <si>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</si>
  <si>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</si>
  <si>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</si>
  <si>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</si>
  <si>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</si>
  <si>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</si>
  <si>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</si>
  <si>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</si>
  <si>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</si>
  <si>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</si>
  <si>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</si>
  <si>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</si>
  <si>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</si>
  <si>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</si>
  <si>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</si>
  <si>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</si>
  <si>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</si>
  <si>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</si>
  <si>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</si>
  <si>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</si>
  <si>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</si>
  <si>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</si>
  <si>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</si>
  <si>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</si>
  <si>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</si>
  <si>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</si>
  <si>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</si>
  <si>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</si>
  <si>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</si>
  <si>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</si>
  <si>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</si>
  <si>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</si>
  <si>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</si>
  <si>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</si>
  <si>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</si>
  <si>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</si>
  <si>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</si>
  <si>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</si>
  <si>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</si>
  <si>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</si>
  <si>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</si>
  <si>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</si>
  <si>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</si>
  <si>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</si>
  <si>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</si>
  <si>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</si>
  <si>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</si>
  <si>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</si>
  <si>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</si>
  <si>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</si>
  <si>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</si>
  <si>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</si>
  <si>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</si>
  <si>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</si>
  <si>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</si>
  <si>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</si>
  <si>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</si>
  <si>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</si>
  <si>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</si>
  <si>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</si>
  <si>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</si>
  <si>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</si>
  <si>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</si>
  <si>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</si>
  <si>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</si>
  <si>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</si>
  <si>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</si>
  <si>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</si>
  <si>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</si>
  <si>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</si>
  <si>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</si>
  <si>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</si>
  <si>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</si>
  <si>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</si>
  <si>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</si>
  <si>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</si>
  <si>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</si>
  <si>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</si>
  <si>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</si>
  <si>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</si>
  <si>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</si>
  <si>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</si>
  <si>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</si>
  <si>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</si>
  <si>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</si>
  <si>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</si>
  <si>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</si>
  <si>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</si>
  <si>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</si>
  <si>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</si>
  <si>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</si>
  <si>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</si>
  <si>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</si>
  <si>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</si>
  <si>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</si>
  <si>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</si>
  <si>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</si>
  <si>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</si>
  <si>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</si>
  <si>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</si>
  <si>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</si>
  <si>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</si>
  <si>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</si>
  <si>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</si>
  <si>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</si>
  <si>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</si>
  <si>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</si>
  <si>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</si>
  <si>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</si>
  <si>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</si>
  <si>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</si>
  <si>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</si>
  <si>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</si>
  <si>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</si>
  <si>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</si>
  <si>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</si>
  <si>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</si>
  <si>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</si>
  <si>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</si>
  <si>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</si>
  <si>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</si>
  <si>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</si>
  <si>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</si>
  <si>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</si>
  <si>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</si>
  <si>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</si>
  <si>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</si>
  <si>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</si>
  <si>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</si>
  <si>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</si>
  <si>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</si>
  <si>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</si>
  <si>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</si>
  <si>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</si>
  <si>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</si>
  <si>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</si>
  <si>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</si>
  <si>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</si>
  <si>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</si>
  <si>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</si>
  <si>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</si>
  <si>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</si>
  <si>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</si>
  <si>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</si>
  <si>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</si>
  <si>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</si>
  <si>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</si>
  <si>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</si>
  <si>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</si>
  <si>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</si>
  <si>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</si>
  <si>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</si>
  <si>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</si>
  <si>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</si>
  <si>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</si>
  <si>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</si>
  <si>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</si>
  <si>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</si>
  <si>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</si>
  <si>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</si>
  <si>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</si>
  <si>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</si>
  <si>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</si>
  <si>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</si>
  <si>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</si>
  <si>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</si>
  <si>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</si>
  <si>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</si>
  <si>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</si>
  <si>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</si>
  <si>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</si>
  <si>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</si>
  <si>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</si>
  <si>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</si>
  <si>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</si>
  <si>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</si>
  <si>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</si>
  <si>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</si>
  <si>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</si>
  <si>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</si>
  <si>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</si>
  <si>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</si>
  <si>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</si>
  <si>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</si>
  <si>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</si>
  <si>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</si>
  <si>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</si>
  <si>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</si>
  <si>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</si>
  <si>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</si>
  <si>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</si>
  <si>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</si>
  <si>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</si>
  <si>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</si>
  <si>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</si>
  <si>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</si>
  <si>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</si>
  <si>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</si>
  <si>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</si>
  <si>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</si>
  <si>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</si>
  <si>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</si>
  <si>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</si>
  <si>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</si>
  <si>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</si>
  <si>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</si>
  <si>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</si>
  <si>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</si>
  <si>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</si>
  <si>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</si>
  <si>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</si>
  <si>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</si>
  <si>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</si>
  <si>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</si>
  <si>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</si>
  <si>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</si>
  <si>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</si>
  <si>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</si>
  <si>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</si>
  <si>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</si>
  <si>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</si>
  <si>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</si>
  <si>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</si>
  <si>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</si>
  <si>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</si>
  <si>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</si>
  <si>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</si>
  <si>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</si>
  <si>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</si>
  <si>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</si>
  <si>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</si>
  <si>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</si>
  <si>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</si>
  <si>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</si>
  <si>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</si>
  <si>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</si>
  <si>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</si>
  <si>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</si>
  <si>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</si>
  <si>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</si>
  <si>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</si>
  <si>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</si>
  <si>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</si>
  <si>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</si>
  <si>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</si>
  <si>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</si>
  <si>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</si>
  <si>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</si>
  <si>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</si>
  <si>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</si>
  <si>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</si>
  <si>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</si>
  <si>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</si>
  <si>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</si>
  <si>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</si>
  <si>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</si>
  <si>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</si>
  <si>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</si>
  <si>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</si>
  <si>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</si>
  <si>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</si>
  <si>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</si>
  <si>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</si>
  <si>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</si>
  <si>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</si>
  <si>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</si>
  <si>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</si>
  <si>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</si>
  <si>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</si>
  <si>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</si>
  <si>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</si>
  <si>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</si>
  <si>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</si>
  <si>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</si>
  <si>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</si>
  <si>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</si>
  <si>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</si>
  <si>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</si>
  <si>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</si>
  <si>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</si>
  <si>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</si>
  <si>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</si>
  <si>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</si>
  <si>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</si>
  <si>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</si>
  <si>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</si>
  <si>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</si>
  <si>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</si>
  <si>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</si>
  <si>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</si>
  <si>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</si>
  <si>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</si>
  <si>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</si>
  <si>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</si>
  <si>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</si>
  <si>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</si>
  <si>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</si>
  <si>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</si>
  <si>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</si>
  <si>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</si>
  <si>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</si>
  <si>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</si>
  <si>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</si>
  <si>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</si>
  <si>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</si>
  <si>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</si>
  <si>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</si>
  <si>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</si>
  <si>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</si>
  <si>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</si>
  <si>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</si>
  <si>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</si>
  <si>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</si>
  <si>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</si>
  <si>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</si>
  <si>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</si>
  <si>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</si>
  <si>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</si>
  <si>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</si>
  <si>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</si>
  <si>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</si>
  <si>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</si>
  <si>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</si>
  <si>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</si>
  <si>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</si>
  <si>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</si>
  <si>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</si>
  <si>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</si>
  <si>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</si>
  <si>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</si>
  <si>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</si>
  <si>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</si>
  <si>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</si>
  <si>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</si>
  <si>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</si>
  <si>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</si>
  <si>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</si>
  <si>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</si>
  <si>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</si>
  <si>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</si>
  <si>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</si>
  <si>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</si>
  <si>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</si>
  <si>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</si>
  <si>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</si>
  <si>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</si>
  <si>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</si>
  <si>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</si>
  <si>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</si>
  <si>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</si>
  <si>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</si>
  <si>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</si>
  <si>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</si>
  <si>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</si>
  <si>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</si>
  <si>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</si>
  <si>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</si>
  <si>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</si>
  <si>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</si>
  <si>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</si>
  <si>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</si>
  <si>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</si>
  <si>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</si>
  <si>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</si>
  <si>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</si>
  <si>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</si>
  <si>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</si>
  <si>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</si>
  <si>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</si>
  <si>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</si>
  <si>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</si>
  <si>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</si>
  <si>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</si>
  <si>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</si>
  <si>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</si>
  <si>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</si>
  <si>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</si>
  <si>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</si>
  <si>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</si>
  <si>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</si>
  <si>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</si>
  <si>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</si>
  <si>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</si>
  <si>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</si>
  <si>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</si>
  <si>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</si>
  <si>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</si>
  <si>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</si>
  <si>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</si>
  <si>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</si>
  <si>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</si>
  <si>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</si>
  <si>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</si>
  <si>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</si>
  <si>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</si>
  <si>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</si>
  <si>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</si>
  <si>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</si>
  <si>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</si>
  <si>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</si>
  <si>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</si>
  <si>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</si>
  <si>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</si>
  <si>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</si>
  <si>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</si>
  <si>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</si>
  <si>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</si>
  <si>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</si>
  <si>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</si>
  <si>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</si>
  <si>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</si>
  <si>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</si>
  <si>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</si>
  <si>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</si>
  <si>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</si>
  <si>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</si>
  <si>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</si>
  <si>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</si>
  <si>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</si>
  <si>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</si>
  <si>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</si>
  <si>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</si>
  <si>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</si>
  <si>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</si>
  <si>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</si>
  <si>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</si>
  <si>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</si>
  <si>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</si>
  <si>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</si>
  <si>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</si>
  <si>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</si>
  <si>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</si>
  <si>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</si>
  <si>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</si>
  <si>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</si>
  <si>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</si>
  <si>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</si>
  <si>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</si>
  <si>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</si>
  <si>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</si>
  <si>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</si>
  <si>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</si>
  <si>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</si>
  <si>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</si>
  <si>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</si>
  <si>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</si>
  <si>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</si>
  <si>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</si>
  <si>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</si>
  <si>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</si>
  <si>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</si>
  <si>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</si>
  <si>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</si>
  <si>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</si>
  <si>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</si>
  <si>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</si>
  <si>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</si>
  <si>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</si>
  <si>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</si>
  <si>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</si>
  <si>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</si>
  <si>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</si>
  <si>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</si>
  <si>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</si>
  <si>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</si>
  <si>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</si>
  <si>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</si>
  <si>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</si>
  <si>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</si>
  <si>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</si>
  <si>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</si>
  <si>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</si>
  <si>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</si>
  <si>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</si>
  <si>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</si>
  <si>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</si>
  <si>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</si>
  <si>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</si>
  <si>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</si>
  <si>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</si>
  <si>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</si>
  <si>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</si>
  <si>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</si>
  <si>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</si>
  <si>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</si>
  <si>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</si>
  <si>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</si>
  <si>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</si>
  <si>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</si>
  <si>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</si>
  <si>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</si>
  <si>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</si>
  <si>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</si>
  <si>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</si>
  <si>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</si>
  <si>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</si>
  <si>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</si>
  <si>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</si>
  <si>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</si>
  <si>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</si>
  <si>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</si>
  <si>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</si>
  <si>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</si>
  <si>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</si>
  <si>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</si>
  <si>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</si>
  <si>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</si>
  <si>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</si>
  <si>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</si>
  <si>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</si>
  <si>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</si>
  <si>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</si>
  <si>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</si>
  <si>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</si>
  <si>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</si>
  <si>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</si>
  <si>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</si>
  <si>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</si>
  <si>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</si>
  <si>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</si>
  <si>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</si>
  <si>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</si>
  <si>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</si>
  <si>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</si>
  <si>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</si>
  <si>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</si>
  <si>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</si>
  <si>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</si>
  <si>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</si>
  <si>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</si>
  <si>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</si>
  <si>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</si>
  <si>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</si>
  <si>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</si>
  <si>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</si>
  <si>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</si>
  <si>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</si>
  <si>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</si>
  <si>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</si>
  <si>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</si>
  <si>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</si>
  <si>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</si>
  <si>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</si>
  <si>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</si>
  <si>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</si>
  <si>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</si>
  <si>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</si>
  <si>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</si>
  <si>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</si>
  <si>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</si>
  <si>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</si>
  <si>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</si>
  <si>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</si>
  <si>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</si>
  <si>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</si>
  <si>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</si>
  <si>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</si>
  <si>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</si>
  <si>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</si>
  <si>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</si>
  <si>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</si>
  <si>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</si>
  <si>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</si>
  <si>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</si>
  <si>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</si>
  <si>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</si>
  <si>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</si>
  <si>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</si>
  <si>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</si>
  <si>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</si>
  <si>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</si>
  <si>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</si>
  <si>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</si>
  <si>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</si>
  <si>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</si>
  <si>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</si>
  <si>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</si>
  <si>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</si>
  <si>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</si>
  <si>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</si>
  <si>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</si>
  <si>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</si>
  <si>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</si>
  <si>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</si>
  <si>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</si>
  <si>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</si>
  <si>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</si>
  <si>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</si>
  <si>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</si>
  <si>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</si>
  <si>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</si>
  <si>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</si>
  <si>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</si>
  <si>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</si>
  <si>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</si>
  <si>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</si>
  <si>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</si>
  <si>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</si>
  <si>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</si>
  <si>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</si>
  <si>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</si>
  <si>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</si>
  <si>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</si>
  <si>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</si>
  <si>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</si>
  <si>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</si>
  <si>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</si>
  <si>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</si>
  <si>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</si>
  <si>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</si>
  <si>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</si>
  <si>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</si>
  <si>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</si>
  <si>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</si>
  <si>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</si>
  <si>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</si>
  <si>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</si>
  <si>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</si>
  <si>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</si>
  <si>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</si>
  <si>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</si>
  <si>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</si>
  <si>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</si>
  <si>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</si>
  <si>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</si>
  <si>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</si>
  <si>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</si>
  <si>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</si>
  <si>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</si>
  <si>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</si>
  <si>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</si>
  <si>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</si>
  <si>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</si>
  <si>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</si>
  <si>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</si>
  <si>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</si>
  <si>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</si>
  <si>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</si>
  <si>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</si>
  <si>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</si>
  <si>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</si>
  <si>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</si>
  <si>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</si>
  <si>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</si>
  <si>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</si>
  <si>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</si>
  <si>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</si>
  <si>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</si>
  <si>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</si>
  <si>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</si>
  <si>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</si>
  <si>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</si>
  <si>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</si>
  <si>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</si>
  <si>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</si>
  <si>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</si>
  <si>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</si>
  <si>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</si>
  <si>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</si>
  <si>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</si>
  <si>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</si>
  <si>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</si>
  <si>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</si>
  <si>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</si>
  <si>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</si>
  <si>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</si>
  <si>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</si>
  <si>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</si>
  <si>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</si>
  <si>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</si>
  <si>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</si>
  <si>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</si>
  <si>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</si>
  <si>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</si>
  <si>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</si>
  <si>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</si>
  <si>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</si>
  <si>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</si>
  <si>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</si>
  <si>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</si>
  <si>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</si>
  <si>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</si>
  <si>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</si>
  <si>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</si>
  <si>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</si>
  <si>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</si>
  <si>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</si>
  <si>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</si>
  <si>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</si>
  <si>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</si>
  <si>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</si>
  <si>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</si>
  <si>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</si>
  <si>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</si>
  <si>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</si>
  <si>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</si>
  <si>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</si>
  <si>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</si>
  <si>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</si>
  <si>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</si>
  <si>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</si>
  <si>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</si>
  <si>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</si>
  <si>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</si>
  <si>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</si>
  <si>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</si>
  <si>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</si>
  <si>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</si>
  <si>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</si>
  <si>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</si>
  <si>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</si>
  <si>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</si>
  <si>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</si>
  <si>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</si>
  <si>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</si>
  <si>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</si>
  <si>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</si>
  <si>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</si>
  <si>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</si>
  <si>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</si>
  <si>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</si>
  <si>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</si>
  <si>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</si>
  <si>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</si>
  <si>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</si>
  <si>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</si>
  <si>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</si>
  <si>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</si>
  <si>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</si>
  <si>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</si>
  <si>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</si>
  <si>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</si>
  <si>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</si>
  <si>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</si>
  <si>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</si>
  <si>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</si>
  <si>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</si>
  <si>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</si>
  <si>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</si>
  <si>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</si>
  <si>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</si>
  <si>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</si>
  <si>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</si>
  <si>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</si>
  <si>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</si>
  <si>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</si>
  <si>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</si>
  <si>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</si>
  <si>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</si>
  <si>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</si>
  <si>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</si>
  <si>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</si>
  <si>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</si>
  <si>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</si>
  <si>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</si>
  <si>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</si>
  <si>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</si>
  <si>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</si>
  <si>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</si>
  <si>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</si>
  <si>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</si>
  <si>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</si>
  <si>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</si>
  <si>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</si>
  <si>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</si>
  <si>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</si>
  <si>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</si>
  <si>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</si>
  <si>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</si>
  <si>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</si>
  <si>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</si>
  <si>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</si>
  <si>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</si>
  <si>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</si>
  <si>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</si>
  <si>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</si>
  <si>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</si>
  <si>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</si>
  <si>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</si>
  <si>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</si>
  <si>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</si>
  <si>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</si>
  <si>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</si>
  <si>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</si>
  <si>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</si>
  <si>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</si>
  <si>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</si>
  <si>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</si>
  <si>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</si>
  <si>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</si>
  <si>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</si>
  <si>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</si>
  <si>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</si>
  <si>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</si>
  <si>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</si>
  <si>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</si>
  <si>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</si>
  <si>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</si>
  <si>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</si>
  <si>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</si>
  <si>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</si>
  <si>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</si>
  <si>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</si>
  <si>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</si>
  <si>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</si>
  <si>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</si>
  <si>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</si>
  <si>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</si>
  <si>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</si>
  <si>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</si>
  <si>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</si>
  <si>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</si>
  <si>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</si>
  <si>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</si>
  <si>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</si>
  <si>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</si>
  <si>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</si>
  <si>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</si>
  <si>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</si>
  <si>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</si>
  <si>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</si>
  <si>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</si>
  <si>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</si>
  <si>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</si>
  <si>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</si>
  <si>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</si>
  <si>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</si>
  <si>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</si>
  <si>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</si>
  <si>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</si>
  <si>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</si>
  <si>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</si>
  <si>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</si>
  <si>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</si>
  <si>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</si>
  <si>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</si>
  <si>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</si>
  <si>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</si>
  <si>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</si>
  <si>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</si>
  <si>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</si>
  <si>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</si>
  <si>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</si>
  <si>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</si>
  <si>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</si>
  <si>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</si>
  <si>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</si>
  <si>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</si>
  <si>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</si>
  <si>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</si>
  <si>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</si>
  <si>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</si>
  <si>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</si>
  <si>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</si>
  <si>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</si>
  <si>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</si>
  <si>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</si>
  <si>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</si>
  <si>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</si>
  <si>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</si>
  <si>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</si>
  <si>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</si>
  <si>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</si>
  <si>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</si>
  <si>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</si>
  <si>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</si>
  <si>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</si>
  <si>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</si>
  <si>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</si>
  <si>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</si>
  <si>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</si>
  <si>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</si>
  <si>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</si>
  <si>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</si>
  <si>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</si>
  <si>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</si>
  <si>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</si>
  <si>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</si>
  <si>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</si>
  <si>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</si>
  <si>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</si>
  <si>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</si>
  <si>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</si>
  <si>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</si>
  <si>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</si>
  <si>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</si>
  <si>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</si>
  <si>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</si>
  <si>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</si>
  <si>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</si>
  <si>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</si>
  <si>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</si>
  <si>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</si>
  <si>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</si>
  <si>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</si>
  <si>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</si>
  <si>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</si>
  <si>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</si>
  <si>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</si>
  <si>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</si>
  <si>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</si>
  <si>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</si>
  <si>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</si>
  <si>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</si>
  <si>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</si>
  <si>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</si>
  <si>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</si>
  <si>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</si>
  <si>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</si>
  <si>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</si>
  <si>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</si>
  <si>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</si>
  <si>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</si>
  <si>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</si>
  <si>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</si>
  <si>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</si>
  <si>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</si>
  <si>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</si>
  <si>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</si>
  <si>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</si>
  <si>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</si>
  <si>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</si>
  <si>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</si>
  <si>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</si>
  <si>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</si>
  <si>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</si>
  <si>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</si>
  <si>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</si>
  <si>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</si>
  <si>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</si>
  <si>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</si>
  <si>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</si>
  <si>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</si>
  <si>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</si>
  <si>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</si>
  <si>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</si>
  <si>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</si>
  <si>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</si>
  <si>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</si>
  <si>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</si>
  <si>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</si>
  <si>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</si>
  <si>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</si>
  <si>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</si>
  <si>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</si>
  <si>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</si>
  <si>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</si>
  <si>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</si>
  <si>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</si>
  <si>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</si>
  <si>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</si>
  <si>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</si>
  <si>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</si>
  <si>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</si>
  <si>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</si>
  <si>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</si>
  <si>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</si>
  <si>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</si>
  <si>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</si>
  <si>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</si>
  <si>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</si>
  <si>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</si>
  <si>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</si>
  <si>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</si>
  <si>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</si>
  <si>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</si>
  <si>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</si>
  <si>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</si>
  <si>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</si>
  <si>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</si>
  <si>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</si>
  <si>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</si>
  <si>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</si>
  <si>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</si>
  <si>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</si>
  <si>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</si>
  <si>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</si>
  <si>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</si>
  <si>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</si>
  <si>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</si>
  <si>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</si>
  <si>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</si>
  <si>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</si>
  <si>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</si>
  <si>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</si>
  <si>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</si>
  <si>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</si>
  <si>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</si>
  <si>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</si>
  <si>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</si>
  <si>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</si>
  <si>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</si>
  <si>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</si>
  <si>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</si>
  <si>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</si>
  <si>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</si>
  <si>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</si>
  <si>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</si>
  <si>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</si>
  <si>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</si>
  <si>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</si>
  <si>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</si>
  <si>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</si>
  <si>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</si>
  <si>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</si>
  <si>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</si>
  <si>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</si>
  <si>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</si>
  <si>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</si>
  <si>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</si>
  <si>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</si>
  <si>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</si>
  <si>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</si>
  <si>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</si>
  <si>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</si>
  <si>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</si>
  <si>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</si>
  <si>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</si>
  <si>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</si>
  <si>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</si>
  <si>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</si>
  <si>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</si>
  <si>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</si>
  <si>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</si>
  <si>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</si>
  <si>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</si>
  <si>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</si>
  <si>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</si>
  <si>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</si>
  <si>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</si>
  <si>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</si>
  <si>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</si>
  <si>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</si>
  <si>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</si>
  <si>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</si>
  <si>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</si>
  <si>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</si>
  <si>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</si>
  <si>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</si>
  <si>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</si>
  <si>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</si>
  <si>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</si>
  <si>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</si>
  <si>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</si>
  <si>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</si>
  <si>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</si>
  <si>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</si>
  <si>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</si>
  <si>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</si>
  <si>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</si>
  <si>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</si>
  <si>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</si>
  <si>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</si>
  <si>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</si>
  <si>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</si>
  <si>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</si>
  <si>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</si>
  <si>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</si>
  <si>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</si>
  <si>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</si>
  <si>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</si>
  <si>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</si>
  <si>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</si>
  <si>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</si>
  <si>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</si>
  <si>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</si>
  <si>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</si>
  <si>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</si>
  <si>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</si>
  <si>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</si>
  <si>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</si>
  <si>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</si>
  <si>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</si>
  <si>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</si>
  <si>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</si>
  <si>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</si>
  <si>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</si>
  <si>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</si>
  <si>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</si>
  <si>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</si>
  <si>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</si>
  <si>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</si>
  <si>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</si>
  <si>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</si>
  <si>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</si>
  <si>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</si>
  <si>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</si>
  <si>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</si>
  <si>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</si>
  <si>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</si>
  <si>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</si>
  <si>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</si>
  <si>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</si>
  <si>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</si>
  <si>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</si>
  <si>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</si>
  <si>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</si>
  <si>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</si>
  <si>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</si>
  <si>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</si>
  <si>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</si>
  <si>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</si>
  <si>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</si>
  <si>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</si>
  <si>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</si>
  <si>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</si>
  <si>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</si>
  <si>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</si>
  <si>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</si>
  <si>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</si>
  <si>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</si>
  <si>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</si>
  <si>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</si>
  <si>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</si>
  <si>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</si>
  <si>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</si>
  <si>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</si>
  <si>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</si>
  <si>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</si>
  <si>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</si>
  <si>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</si>
  <si>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</si>
  <si>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</si>
  <si>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</si>
  <si>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</si>
  <si>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</si>
  <si>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</si>
  <si>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</si>
  <si>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</si>
  <si>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</si>
  <si>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</si>
  <si>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</si>
  <si>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</si>
  <si>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</si>
  <si>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</si>
  <si>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</si>
  <si>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</si>
  <si>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</si>
  <si>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</si>
  <si>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</si>
  <si>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</si>
  <si>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</si>
  <si>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</si>
  <si>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</si>
  <si>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</si>
  <si>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</si>
  <si>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</si>
  <si>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</si>
  <si>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</si>
  <si>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</si>
  <si>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</si>
  <si>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</si>
  <si>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</si>
  <si>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</si>
  <si>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</si>
  <si>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</si>
  <si>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</si>
  <si>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</si>
  <si>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</si>
  <si>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</si>
  <si>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</si>
  <si>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</si>
  <si>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</si>
  <si>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</si>
  <si>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</si>
  <si>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</si>
  <si>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</si>
  <si>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</si>
  <si>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</si>
  <si>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</si>
  <si>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</si>
  <si>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</si>
  <si>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</si>
  <si>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</si>
  <si>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</si>
  <si>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</si>
  <si>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</si>
  <si>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</si>
  <si>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</si>
  <si>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</si>
  <si>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</si>
  <si>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</si>
  <si>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</si>
  <si>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</si>
  <si>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</si>
  <si>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</si>
  <si>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</si>
  <si>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</si>
  <si>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</si>
  <si>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</si>
  <si>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</si>
  <si>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</si>
  <si>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</si>
  <si>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</si>
  <si>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</si>
  <si>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</si>
  <si>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</si>
  <si>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</si>
  <si>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</si>
  <si>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</si>
  <si>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</si>
  <si>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</si>
  <si>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</si>
  <si>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</si>
  <si>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</si>
  <si>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</si>
  <si>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</si>
  <si>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</si>
  <si>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</si>
  <si>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</si>
  <si>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</si>
  <si>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</si>
  <si>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</si>
  <si>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</si>
  <si>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</si>
  <si>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</si>
  <si>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</si>
  <si>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</si>
  <si>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</si>
  <si>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</si>
  <si>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</si>
  <si>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</si>
  <si>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</si>
  <si>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</si>
  <si>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</si>
  <si>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</si>
  <si>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</si>
  <si>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</si>
  <si>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</si>
  <si>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</si>
  <si>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</si>
  <si>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</si>
  <si>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</si>
  <si>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</si>
  <si>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</si>
  <si>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</si>
  <si>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</si>
  <si>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</si>
  <si>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</si>
  <si>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</si>
  <si>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</si>
  <si>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</si>
  <si>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</si>
  <si>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</si>
  <si>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</si>
  <si>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</si>
  <si>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</si>
  <si>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</si>
  <si>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</si>
  <si>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</si>
  <si>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</si>
  <si>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</si>
  <si>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</si>
  <si>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</si>
  <si>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</si>
  <si>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</si>
  <si>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</si>
  <si>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</si>
  <si>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</si>
  <si>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</si>
  <si>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</si>
  <si>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</si>
  <si>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</si>
  <si>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</si>
  <si>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</si>
  <si>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</si>
  <si>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</si>
  <si>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</si>
  <si>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</si>
  <si>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</si>
  <si>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</si>
  <si>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</si>
  <si>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</si>
  <si>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</si>
  <si>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</si>
  <si>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</si>
  <si>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</si>
  <si>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</si>
  <si>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</si>
  <si>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</si>
  <si>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</si>
  <si>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</si>
  <si>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</si>
  <si>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</si>
  <si>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</si>
  <si>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</si>
  <si>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</si>
  <si>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</si>
  <si>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</si>
  <si>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</si>
  <si>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</si>
  <si>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</si>
  <si>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</si>
  <si>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</si>
  <si>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</si>
  <si>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</si>
  <si>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</si>
  <si>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</si>
  <si>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</si>
  <si>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</si>
  <si>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</si>
  <si>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</si>
  <si>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</si>
  <si>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</si>
  <si>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</si>
  <si>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</si>
  <si>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</si>
  <si>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</si>
  <si>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</si>
  <si>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</si>
  <si>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</si>
  <si>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</si>
  <si>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</si>
  <si>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</si>
  <si>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</si>
  <si>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</si>
  <si>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</si>
  <si>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</si>
  <si>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</si>
  <si>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</si>
  <si>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</si>
  <si>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</si>
  <si>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</si>
  <si>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</si>
  <si>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</si>
  <si>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</si>
  <si>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</si>
  <si>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</si>
  <si>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</si>
  <si>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</si>
  <si>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</si>
  <si>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</si>
  <si>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</si>
  <si>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</si>
  <si>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</si>
  <si>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</si>
  <si>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</si>
  <si>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</si>
  <si>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</si>
  <si>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</si>
  <si>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</si>
  <si>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</si>
  <si>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</si>
  <si>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</si>
  <si>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</si>
  <si>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</si>
  <si>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</si>
  <si>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</si>
  <si>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</si>
  <si>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</si>
  <si>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</si>
  <si>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</si>
  <si>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</si>
  <si>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</si>
  <si>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</si>
  <si>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</si>
  <si>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</si>
  <si>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</si>
  <si>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</si>
  <si>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</si>
  <si>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</si>
  <si>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</si>
  <si>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</si>
  <si>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</si>
  <si>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</si>
  <si>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</si>
  <si>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</si>
  <si>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</si>
  <si>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</si>
  <si>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</si>
  <si>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</si>
  <si>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</si>
  <si>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</si>
  <si>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</si>
  <si>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</si>
  <si>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</si>
  <si>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</si>
  <si>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</si>
  <si>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</si>
  <si>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</si>
  <si>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</si>
  <si>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</si>
  <si>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</si>
  <si>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</si>
  <si>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</si>
  <si>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</si>
  <si>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</si>
  <si>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</si>
  <si>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</si>
  <si>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</si>
  <si>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</si>
  <si>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</si>
  <si>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</si>
  <si>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</si>
  <si>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</si>
  <si>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</si>
  <si>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</si>
  <si>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</si>
  <si>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</si>
  <si>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</si>
  <si>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</si>
  <si>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</si>
  <si>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</si>
  <si>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</si>
  <si>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</si>
  <si>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</si>
  <si>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</si>
  <si>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</si>
  <si>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</si>
  <si>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</si>
  <si>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</si>
  <si>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</si>
  <si>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</si>
  <si>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</si>
  <si>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</si>
  <si>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</si>
  <si>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</si>
  <si>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</si>
  <si>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</si>
  <si>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</si>
  <si>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</si>
  <si>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</si>
  <si>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</si>
  <si>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</si>
  <si>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</si>
  <si>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</si>
  <si>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</si>
  <si>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</si>
  <si>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</si>
  <si>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</si>
  <si>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</si>
  <si>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</si>
  <si>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</si>
  <si>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</si>
  <si>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</si>
  <si>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</si>
  <si>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</si>
  <si>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</si>
  <si>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</si>
  <si>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</si>
  <si>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</si>
  <si>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</si>
  <si>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</si>
  <si>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</si>
  <si>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</si>
  <si>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</si>
  <si>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</si>
  <si>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</si>
  <si>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</si>
  <si>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</si>
  <si>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</si>
  <si>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</si>
  <si>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</si>
  <si>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</si>
  <si>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</si>
  <si>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</si>
  <si>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</si>
  <si>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</si>
  <si>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</si>
  <si>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</si>
  <si>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</si>
  <si>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</si>
  <si>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</si>
  <si>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</si>
  <si>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</si>
  <si>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</si>
  <si>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</si>
  <si>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</si>
  <si>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</si>
  <si>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</si>
  <si>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</si>
  <si>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</si>
  <si>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</si>
  <si>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</si>
  <si>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</si>
  <si>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</si>
  <si>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</si>
  <si>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</si>
  <si>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</si>
  <si>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</si>
  <si>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</si>
  <si>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</si>
  <si>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</si>
  <si>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</si>
  <si>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</si>
  <si>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</si>
  <si>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</si>
  <si>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</si>
  <si>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</si>
  <si>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</si>
  <si>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</si>
  <si>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</si>
  <si>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</si>
  <si>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</si>
  <si>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</si>
  <si>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</si>
  <si>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</si>
  <si>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</si>
  <si>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</si>
  <si>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</si>
  <si>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</si>
  <si>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</si>
  <si>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</si>
  <si>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</si>
  <si>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</si>
  <si>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</si>
  <si>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</si>
  <si>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</si>
  <si>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</si>
  <si>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</si>
  <si>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</si>
  <si>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</si>
  <si>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</si>
  <si>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</si>
  <si>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</si>
  <si>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</si>
  <si>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</si>
  <si>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</si>
  <si>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</si>
  <si>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</si>
  <si>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</si>
  <si>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</si>
  <si>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</si>
  <si>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</si>
  <si>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</si>
  <si>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</si>
  <si>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</si>
  <si>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</si>
  <si>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</si>
  <si>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</si>
  <si>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</si>
  <si>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</si>
  <si>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</si>
  <si>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</si>
  <si>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</si>
  <si>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</si>
  <si>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</si>
  <si>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</si>
  <si>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</si>
  <si>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</si>
  <si>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</si>
  <si>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</si>
  <si>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</si>
  <si>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</si>
  <si>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</si>
  <si>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</si>
  <si>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</si>
  <si>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</si>
  <si>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</si>
  <si>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</si>
  <si>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</si>
  <si>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</si>
  <si>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</si>
  <si>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</si>
  <si>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</si>
  <si>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</si>
  <si>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</si>
  <si>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</si>
  <si>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</si>
  <si>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</si>
  <si>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</si>
  <si>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</si>
  <si>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</si>
  <si>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</si>
  <si>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</si>
  <si>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</si>
  <si>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</si>
  <si>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</si>
  <si>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</si>
  <si>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</si>
  <si>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</si>
  <si>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</si>
  <si>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</si>
  <si>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</si>
  <si>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</si>
  <si>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</si>
  <si>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</si>
  <si>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</si>
  <si>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</si>
  <si>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</si>
  <si>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</si>
  <si>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</si>
  <si>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</si>
  <si>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</si>
  <si>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</si>
  <si>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</si>
  <si>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</si>
  <si>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</si>
  <si>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</si>
  <si>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</si>
  <si>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</si>
  <si>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</si>
  <si>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</si>
  <si>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</si>
  <si>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</si>
  <si>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</si>
  <si>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</si>
  <si>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</si>
  <si>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</si>
  <si>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</si>
  <si>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</si>
  <si>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</si>
  <si>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</si>
  <si>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</si>
  <si>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</si>
  <si>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</si>
  <si>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</si>
  <si>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</si>
  <si>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</si>
  <si>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</si>
  <si>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</si>
  <si>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</si>
  <si>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</si>
  <si>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</si>
  <si>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</si>
  <si>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</si>
  <si>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</si>
  <si>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</si>
  <si>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</si>
  <si>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</si>
  <si>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</si>
  <si>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</si>
  <si>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</si>
  <si>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</si>
  <si>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</si>
  <si>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</si>
  <si>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</si>
  <si>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</si>
  <si>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</si>
  <si>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</si>
  <si>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</si>
  <si>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</si>
  <si>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</si>
  <si>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</si>
  <si>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</si>
  <si>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</si>
  <si>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</si>
  <si>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</si>
  <si>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</si>
  <si>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</si>
  <si>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</si>
  <si>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</si>
  <si>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</si>
  <si>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</si>
  <si>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</si>
  <si>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</si>
  <si>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</si>
  <si>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</si>
  <si>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</si>
  <si>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</si>
  <si>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</si>
  <si>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</si>
  <si>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</si>
  <si>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</si>
  <si>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</si>
  <si>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</si>
  <si>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</si>
  <si>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</si>
  <si>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</si>
  <si>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</si>
  <si>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</si>
  <si>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</si>
  <si>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</si>
  <si>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</si>
  <si>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</si>
  <si>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</si>
  <si>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</si>
  <si>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</si>
  <si>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</si>
  <si>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</si>
  <si>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</si>
  <si>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</si>
  <si>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</si>
  <si>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</si>
  <si>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</si>
  <si>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</si>
  <si>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</si>
  <si>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</si>
  <si>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</si>
  <si>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</si>
  <si>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</si>
  <si>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</si>
  <si>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</si>
  <si>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</si>
  <si>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</si>
  <si>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</si>
  <si>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</si>
  <si>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</si>
  <si>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</si>
  <si>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</si>
  <si>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</si>
  <si>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</si>
  <si>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</si>
  <si>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</si>
  <si>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</si>
  <si>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</si>
  <si>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</si>
  <si>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</si>
  <si>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</si>
  <si>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</si>
  <si>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</si>
  <si>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</si>
  <si>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</si>
  <si>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</si>
  <si>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</si>
  <si>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</si>
  <si>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</si>
  <si>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</si>
  <si>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</si>
  <si>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</si>
  <si>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</si>
  <si>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</si>
  <si>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</si>
  <si>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</si>
  <si>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</si>
  <si>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</si>
  <si>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</si>
  <si>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</si>
  <si>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</si>
  <si>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</si>
  <si>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</si>
  <si>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</si>
  <si>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</si>
  <si>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</si>
  <si>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</si>
  <si>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</si>
  <si>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</si>
  <si>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</si>
  <si>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</si>
  <si>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</si>
  <si>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</si>
  <si>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</si>
  <si>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</si>
  <si>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</si>
  <si>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</si>
  <si>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</si>
  <si>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</si>
  <si>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</si>
  <si>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</si>
  <si>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</si>
  <si>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</si>
  <si>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</si>
  <si>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</si>
  <si>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</si>
  <si>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</si>
  <si>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</si>
  <si>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</si>
  <si>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</si>
  <si>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</si>
  <si>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</si>
  <si>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</si>
  <si>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</si>
  <si>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</si>
  <si>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</si>
  <si>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</si>
  <si>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</si>
  <si>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</si>
  <si>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</si>
  <si>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</si>
  <si>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</si>
  <si>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</si>
  <si>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</si>
  <si>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</si>
  <si>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</si>
  <si>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</si>
  <si>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</si>
  <si>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</si>
  <si>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</si>
  <si>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</si>
  <si>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</si>
  <si>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</si>
  <si>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</si>
  <si>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</si>
  <si>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</si>
  <si>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</si>
  <si>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</si>
  <si>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</si>
  <si>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</si>
  <si>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</si>
  <si>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</si>
  <si>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</si>
  <si>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</si>
  <si>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</si>
  <si>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</si>
  <si>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</si>
  <si>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</si>
  <si>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</si>
  <si>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</si>
  <si>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</si>
  <si>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</si>
  <si>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</si>
  <si>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</si>
  <si>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</si>
  <si>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</si>
  <si>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</si>
  <si>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</si>
  <si>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</si>
  <si>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</si>
  <si>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</si>
  <si>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</si>
  <si>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</si>
  <si>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</si>
  <si>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</si>
  <si>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</si>
  <si>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</si>
  <si>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</si>
  <si>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</si>
  <si>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</si>
  <si>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</si>
  <si>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</si>
  <si>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</si>
  <si>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</si>
  <si>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</si>
  <si>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</si>
  <si>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</si>
  <si>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</si>
  <si>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</si>
  <si>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</si>
  <si>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</si>
  <si>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</si>
  <si>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</si>
  <si>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</si>
  <si>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</si>
  <si>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</si>
  <si>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</si>
  <si>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</si>
  <si>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</si>
  <si>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</si>
  <si>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</si>
  <si>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</si>
  <si>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</si>
  <si>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</si>
  <si>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</si>
  <si>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</si>
  <si>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</si>
  <si>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</si>
  <si>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</si>
  <si>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</si>
  <si>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</si>
  <si>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</si>
  <si>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</si>
  <si>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</si>
  <si>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</si>
  <si>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</si>
  <si>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</si>
  <si>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</si>
  <si>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</si>
  <si>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</si>
  <si>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</si>
  <si>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</si>
  <si>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</si>
  <si>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</si>
  <si>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</si>
  <si>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</si>
  <si>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</si>
  <si>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</si>
  <si>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</si>
  <si>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</si>
  <si>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</si>
  <si>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</si>
  <si>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</si>
  <si>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</si>
  <si>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</si>
  <si>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</si>
  <si>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</si>
  <si>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</si>
  <si>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</si>
  <si>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</si>
  <si>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</si>
  <si>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</si>
  <si>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</si>
  <si>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</si>
  <si>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</si>
  <si>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</si>
  <si>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</si>
  <si>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</si>
  <si>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</si>
  <si>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</si>
  <si>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</si>
  <si>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</si>
  <si>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</si>
  <si>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</si>
  <si>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</si>
  <si>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</si>
  <si>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</si>
  <si>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</si>
  <si>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</si>
  <si>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</si>
  <si>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</si>
  <si>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</si>
  <si>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</si>
  <si>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</si>
  <si>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</si>
  <si>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</si>
  <si>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</si>
  <si>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</si>
  <si>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</si>
  <si>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</si>
  <si>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</si>
  <si>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</si>
  <si>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</si>
  <si>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</si>
  <si>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</si>
  <si>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</si>
  <si>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</si>
  <si>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</si>
  <si>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</si>
  <si>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</si>
  <si>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</si>
  <si>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</si>
  <si>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</si>
  <si>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</si>
  <si>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</si>
  <si>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</si>
  <si>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</si>
  <si>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</si>
  <si>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</si>
  <si>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</si>
  <si>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</si>
  <si>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</si>
  <si>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</si>
  <si>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</si>
  <si>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</si>
  <si>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</si>
  <si>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</si>
  <si>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</si>
  <si>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</si>
  <si>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</si>
  <si>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</si>
  <si>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</si>
  <si>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</si>
  <si>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</si>
  <si>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</si>
  <si>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</si>
  <si>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</si>
  <si>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</si>
  <si>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</si>
  <si>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</si>
  <si>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</si>
  <si>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</si>
  <si>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</si>
  <si>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</si>
  <si>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</si>
  <si>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</si>
  <si>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</si>
  <si>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</si>
  <si>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</si>
  <si>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</si>
  <si>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</si>
  <si>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</si>
  <si>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</si>
  <si>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</si>
  <si>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</si>
  <si>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</si>
  <si>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</si>
  <si>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</si>
  <si>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</si>
  <si>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</si>
  <si>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</si>
  <si>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</si>
  <si>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</si>
  <si>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</si>
  <si>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</si>
  <si>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</si>
  <si>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</si>
  <si>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</si>
  <si>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</si>
  <si>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</si>
  <si>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</si>
  <si>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</si>
  <si>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</si>
  <si>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</si>
  <si>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</si>
  <si>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</si>
  <si>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</si>
  <si>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</si>
  <si>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</si>
  <si>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</si>
  <si>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</si>
  <si>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</si>
  <si>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</si>
  <si>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</si>
  <si>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</si>
  <si>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</si>
  <si>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</si>
  <si>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</si>
  <si>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</si>
  <si>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</si>
  <si>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</si>
  <si>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</si>
  <si>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</si>
  <si>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</si>
  <si>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</si>
  <si>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</si>
  <si>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</si>
  <si>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</si>
  <si>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</si>
  <si>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</si>
  <si>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</si>
  <si>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</si>
  <si>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</si>
  <si>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</si>
  <si>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</si>
  <si>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</si>
  <si>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</si>
  <si>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</si>
  <si>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</si>
  <si>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</si>
  <si>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</si>
  <si>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</si>
  <si>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</si>
  <si>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</si>
  <si>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</si>
  <si>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</si>
  <si>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</si>
  <si>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</si>
  <si>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</si>
  <si>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</si>
  <si>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</si>
  <si>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</si>
  <si>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</si>
  <si>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</si>
  <si>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</si>
  <si>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</si>
  <si>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</si>
  <si>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</si>
  <si>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</si>
  <si>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</si>
  <si>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</si>
  <si>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</si>
  <si>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</si>
  <si>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</si>
  <si>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</si>
  <si>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</si>
  <si>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</si>
  <si>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</si>
  <si>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</si>
  <si>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</si>
  <si>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</si>
  <si>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</si>
  <si>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</si>
  <si>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</si>
  <si>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</si>
  <si>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</si>
  <si>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</si>
  <si>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</si>
  <si>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</si>
  <si>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</si>
  <si>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</si>
  <si>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</si>
  <si>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</si>
  <si>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</si>
  <si>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</si>
  <si>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</si>
  <si>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</si>
  <si>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</si>
  <si>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</si>
  <si>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</si>
  <si>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</si>
  <si>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</si>
  <si>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</si>
  <si>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</si>
  <si>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</si>
  <si>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</si>
  <si>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</si>
  <si>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</si>
  <si>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</si>
  <si>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</si>
  <si>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</si>
  <si>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</si>
  <si>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</si>
  <si>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</si>
  <si>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</si>
  <si>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</si>
  <si>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</si>
  <si>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</si>
  <si>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</si>
  <si>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</si>
  <si>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</si>
  <si>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</si>
  <si>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</si>
  <si>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</si>
  <si>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</si>
  <si>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</si>
  <si>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</si>
  <si>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</si>
  <si>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</si>
  <si>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</si>
  <si>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</si>
  <si>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</si>
  <si>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</si>
  <si>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</si>
  <si>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</si>
  <si>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</si>
  <si>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</si>
  <si>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</si>
  <si>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</si>
  <si>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</si>
  <si>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</si>
  <si>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</si>
  <si>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</si>
  <si>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</si>
  <si>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</si>
  <si>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</si>
  <si>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</si>
  <si>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</si>
  <si>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</si>
  <si>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</si>
  <si>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</si>
  <si>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</si>
  <si>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</si>
  <si>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</si>
  <si>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</si>
  <si>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</si>
  <si>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</si>
  <si>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</si>
  <si>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</si>
  <si>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</si>
  <si>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</si>
  <si>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</si>
  <si>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</si>
  <si>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</si>
  <si>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</si>
  <si>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</si>
  <si>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</si>
  <si>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</si>
  <si>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</si>
  <si>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</si>
  <si>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</si>
  <si>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</si>
  <si>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</si>
  <si>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</si>
  <si>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</si>
  <si>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</si>
  <si>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</si>
  <si>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</si>
  <si>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</si>
  <si>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</si>
  <si>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</si>
  <si>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</si>
  <si>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</si>
  <si>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</si>
  <si>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</si>
  <si>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</si>
  <si>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</si>
  <si>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</si>
  <si>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</si>
  <si>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</si>
  <si>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</si>
  <si>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</si>
  <si>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</si>
  <si>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</si>
  <si>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</si>
  <si>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</si>
  <si>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</si>
  <si>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</si>
  <si>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</si>
  <si>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</si>
  <si>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</si>
  <si>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</si>
  <si>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</si>
  <si>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</si>
  <si>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</si>
  <si>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</si>
  <si>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</si>
  <si>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</si>
  <si>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</si>
  <si>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</si>
  <si>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</si>
  <si>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</si>
  <si>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</si>
  <si>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</si>
  <si>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</si>
  <si>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</si>
  <si>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</si>
  <si>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</si>
  <si>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</si>
  <si>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</si>
  <si>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</si>
  <si>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</si>
  <si>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</si>
  <si>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</si>
  <si>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</si>
  <si>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</si>
  <si>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</si>
  <si>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</si>
  <si>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</si>
  <si>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</si>
  <si>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</si>
  <si>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</si>
  <si>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</si>
  <si>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</si>
  <si>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</si>
  <si>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</si>
  <si>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</si>
  <si>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</si>
  <si>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</si>
  <si>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</si>
  <si>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</si>
  <si>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</si>
  <si>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</si>
  <si>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</si>
  <si>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</si>
  <si>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</si>
  <si>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</si>
  <si>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</si>
  <si>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</si>
  <si>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</si>
  <si>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</si>
  <si>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</si>
  <si>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</si>
  <si>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</si>
  <si>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</si>
  <si>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</si>
  <si>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</si>
  <si>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</si>
  <si>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</si>
  <si>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</si>
  <si>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</si>
  <si>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</si>
  <si>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</si>
  <si>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</si>
  <si>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</si>
  <si>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</si>
  <si>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</si>
  <si>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</si>
  <si>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</si>
  <si>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</si>
  <si>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</si>
  <si>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</si>
  <si>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</si>
  <si>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</si>
  <si>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</si>
  <si>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</si>
  <si>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</si>
  <si>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</si>
  <si>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</si>
  <si>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</si>
  <si>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</si>
  <si>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</si>
  <si>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</si>
  <si>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</si>
  <si>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</si>
  <si>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</si>
  <si>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</si>
  <si>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</si>
  <si>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</si>
  <si>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</si>
  <si>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</si>
  <si>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</si>
  <si>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</si>
  <si>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</si>
  <si>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</si>
  <si>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</si>
  <si>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</si>
  <si>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</si>
  <si>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</si>
  <si>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</si>
  <si>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</si>
  <si>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</si>
  <si>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</si>
  <si>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</si>
  <si>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</si>
  <si>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</si>
  <si>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</si>
  <si>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</si>
  <si>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</si>
  <si>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</si>
  <si>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</si>
  <si>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</si>
  <si>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</si>
  <si>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</si>
  <si>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</si>
  <si>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</si>
  <si>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</si>
  <si>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</si>
  <si>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</si>
  <si>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</si>
  <si>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</si>
  <si>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</si>
  <si>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</si>
  <si>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</si>
  <si>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</si>
  <si>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</si>
  <si>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</si>
  <si>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</si>
  <si>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</si>
  <si>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</si>
  <si>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</si>
  <si>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</si>
  <si>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</si>
  <si>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</si>
  <si>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</si>
  <si>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</si>
  <si>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</si>
  <si>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</si>
  <si>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</si>
  <si>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</si>
  <si>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</si>
  <si>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</si>
  <si>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</si>
  <si>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</si>
  <si>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</si>
  <si>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</si>
  <si>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</si>
  <si>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</si>
  <si>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</si>
  <si>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</si>
  <si>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</si>
  <si>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</si>
  <si>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</si>
  <si>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</si>
  <si>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</si>
  <si>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</si>
  <si>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</si>
  <si>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</si>
  <si>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</si>
  <si>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</si>
  <si>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</si>
  <si>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</si>
  <si>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</si>
  <si>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</si>
  <si>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</si>
  <si>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</si>
  <si>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</si>
  <si>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</si>
  <si>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</si>
  <si>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</si>
  <si>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</si>
  <si>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</si>
  <si>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</si>
  <si>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</si>
  <si>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</si>
  <si>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</si>
  <si>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</si>
  <si>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</si>
  <si>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</si>
  <si>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</si>
  <si>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</si>
  <si>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</si>
  <si>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</si>
  <si>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</si>
  <si>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</si>
  <si>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</si>
  <si>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</si>
  <si>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</si>
  <si>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</si>
  <si>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</si>
  <si>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</si>
  <si>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</si>
  <si>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</si>
  <si>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</si>
  <si>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</si>
  <si>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</si>
  <si>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</si>
  <si>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</si>
  <si>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</si>
  <si>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</si>
  <si>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</si>
  <si>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</si>
  <si>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</si>
  <si>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</si>
  <si>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</si>
  <si>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</si>
  <si>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</si>
  <si>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</si>
  <si>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</si>
  <si>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</si>
  <si>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</si>
  <si>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</si>
  <si>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</si>
  <si>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</si>
  <si>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</si>
  <si>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</si>
  <si>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</si>
  <si>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</si>
  <si>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</si>
  <si>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</si>
  <si>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</si>
  <si>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</si>
  <si>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</si>
  <si>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</si>
  <si>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</si>
  <si>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</si>
  <si>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</si>
  <si>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</si>
  <si>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</si>
  <si>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</si>
  <si>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</si>
  <si>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</si>
  <si>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</si>
  <si>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</si>
  <si>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</si>
  <si>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</si>
  <si>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</si>
  <si>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</si>
  <si>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</si>
  <si>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</si>
  <si>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</si>
  <si>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</si>
  <si>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</si>
  <si>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</si>
  <si>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</si>
  <si>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</si>
  <si>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</si>
  <si>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</si>
  <si>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</si>
  <si>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</si>
  <si>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</si>
  <si>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</si>
  <si>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</si>
  <si>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</si>
  <si>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</si>
  <si>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</si>
  <si>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</si>
  <si>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</si>
  <si>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</si>
  <si>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</si>
  <si>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</si>
  <si>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</si>
  <si>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</si>
  <si>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</si>
  <si>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</si>
  <si>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</si>
  <si>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</si>
  <si>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</si>
  <si>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</si>
  <si>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</si>
  <si>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</si>
  <si>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</si>
  <si>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</si>
  <si>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</si>
  <si>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</si>
  <si>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</si>
  <si>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</si>
  <si>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</si>
  <si>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</si>
  <si>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</si>
  <si>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</si>
  <si>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</si>
  <si>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</si>
  <si>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</si>
  <si>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</si>
  <si>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</si>
  <si>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</si>
  <si>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</si>
  <si>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</si>
  <si>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</si>
  <si>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</si>
  <si>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</si>
  <si>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</si>
  <si>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</si>
  <si>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</si>
  <si>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</si>
  <si>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</si>
  <si>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</si>
  <si>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</si>
  <si>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</si>
  <si>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</si>
  <si>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</si>
  <si>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</si>
  <si>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</si>
  <si>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</si>
  <si>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</si>
  <si>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</si>
  <si>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</si>
  <si>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</si>
  <si>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</si>
  <si>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</si>
  <si>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</si>
  <si>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</si>
  <si>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</si>
  <si>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</si>
  <si>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</si>
  <si>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</si>
  <si>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</si>
  <si>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</si>
  <si>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</si>
  <si>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</si>
  <si>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</si>
  <si>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</si>
  <si>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</si>
  <si>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</si>
  <si>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</si>
  <si>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</si>
  <si>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</si>
  <si>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</si>
  <si>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</si>
  <si>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</si>
  <si>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</si>
  <si>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</si>
  <si>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</si>
  <si>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</si>
  <si>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</si>
  <si>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</si>
  <si>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</si>
  <si>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</si>
  <si>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</si>
  <si>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</si>
  <si>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</si>
  <si>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</si>
  <si>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</si>
  <si>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</si>
  <si>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</si>
  <si>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</si>
  <si>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</si>
  <si>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</si>
  <si>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</si>
  <si>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</si>
  <si>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</si>
  <si>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</si>
  <si>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</si>
  <si>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</si>
  <si>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</si>
  <si>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</si>
  <si>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</si>
  <si>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</si>
  <si>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</si>
  <si>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</si>
  <si>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</si>
  <si>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</si>
  <si>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</si>
  <si>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</si>
  <si>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</si>
  <si>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</si>
  <si>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</si>
  <si>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</si>
  <si>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</si>
  <si>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</si>
  <si>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</si>
  <si>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</si>
  <si>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</si>
  <si>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</si>
  <si>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</si>
  <si>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</si>
  <si>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</si>
  <si>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</si>
  <si>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</si>
  <si>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</si>
  <si>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</si>
  <si>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</si>
  <si>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</si>
  <si>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</si>
  <si>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</si>
  <si>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</si>
  <si>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</si>
  <si>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</si>
  <si>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</si>
  <si>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</si>
  <si>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</si>
  <si>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</si>
  <si>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</si>
  <si>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</si>
  <si>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</si>
  <si>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</si>
  <si>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</si>
  <si>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</si>
  <si>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</si>
  <si>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</si>
  <si>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</si>
  <si>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</si>
  <si>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</si>
  <si>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</si>
  <si>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</si>
  <si>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</si>
  <si>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</si>
  <si>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</si>
  <si>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</si>
  <si>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</si>
  <si>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</si>
  <si>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</si>
  <si>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</si>
  <si>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</si>
  <si>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</si>
  <si>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</si>
  <si>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</si>
  <si>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</si>
  <si>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</si>
  <si>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</si>
  <si>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</si>
  <si>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</si>
  <si>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</si>
  <si>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</si>
  <si>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</si>
  <si>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</si>
  <si>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</si>
  <si>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</si>
  <si>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</si>
  <si>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</si>
  <si>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</si>
  <si>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</si>
  <si>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</si>
  <si>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</si>
  <si>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</si>
  <si>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</si>
  <si>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</si>
  <si>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</si>
  <si>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</si>
  <si>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</si>
  <si>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</si>
  <si>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</si>
  <si>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</si>
  <si>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</si>
  <si>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</si>
  <si>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</si>
  <si>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</si>
  <si>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</si>
  <si>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</si>
  <si>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</si>
  <si>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</si>
  <si>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</si>
  <si>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</si>
  <si>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</si>
  <si>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</si>
  <si>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</si>
  <si>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</si>
  <si>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</si>
  <si>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</si>
  <si>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</si>
  <si>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</si>
  <si>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</si>
  <si>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</si>
  <si>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</si>
  <si>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</si>
  <si>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</si>
  <si>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</si>
  <si>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</si>
  <si>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</si>
  <si>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</si>
  <si>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</si>
  <si>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</si>
  <si>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</si>
  <si>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</si>
  <si>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</si>
  <si>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</si>
  <si>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</si>
  <si>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</si>
  <si>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</si>
  <si>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</si>
  <si>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</si>
  <si>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</si>
  <si>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</si>
  <si>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</si>
  <si>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</si>
  <si>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</si>
  <si>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</si>
  <si>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</si>
  <si>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</si>
  <si>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</si>
  <si>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</si>
  <si>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</si>
  <si>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</si>
  <si>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</si>
  <si>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</si>
  <si>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</si>
  <si>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</si>
  <si>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</si>
  <si>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</si>
  <si>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</si>
  <si>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</si>
  <si>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</si>
  <si>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</si>
  <si>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</si>
  <si>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</si>
  <si>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</si>
  <si>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</si>
  <si>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</si>
  <si>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</si>
  <si>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</si>
  <si>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</si>
  <si>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</si>
  <si>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</si>
  <si>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</si>
  <si>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</si>
  <si>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</si>
  <si>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</si>
  <si>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</si>
  <si>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</si>
  <si>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</si>
  <si>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</si>
  <si>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</si>
  <si>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</si>
  <si>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</si>
  <si>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</si>
  <si>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</si>
  <si>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</si>
  <si>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</si>
  <si>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</si>
  <si>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</si>
  <si>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</si>
  <si>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</si>
  <si>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</si>
  <si>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</si>
  <si>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</si>
  <si>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</si>
  <si>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</si>
  <si>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</si>
  <si>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</si>
  <si>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</si>
  <si>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</si>
  <si>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</si>
  <si>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</si>
  <si>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</si>
  <si>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</si>
  <si>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</si>
  <si>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</si>
  <si>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</si>
  <si>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</si>
  <si>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</si>
  <si>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</si>
  <si>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</si>
  <si>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</si>
  <si>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</si>
  <si>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</si>
  <si>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</si>
  <si>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</si>
  <si>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</si>
  <si>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</si>
  <si>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</si>
  <si>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</si>
  <si>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</si>
  <si>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</si>
  <si>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</si>
  <si>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</si>
  <si>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</si>
  <si>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</si>
  <si>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</si>
  <si>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</si>
  <si>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</si>
  <si>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</si>
  <si>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</si>
  <si>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</si>
  <si>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</si>
  <si>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</si>
  <si>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</si>
  <si>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</si>
  <si>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</si>
  <si>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</si>
  <si>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</si>
  <si>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</si>
  <si>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</si>
  <si>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</si>
  <si>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</si>
  <si>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</si>
  <si>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</si>
  <si>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</si>
  <si>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</si>
  <si>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</si>
  <si>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</si>
  <si>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</si>
  <si>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</si>
  <si>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</si>
  <si>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</si>
  <si>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</si>
  <si>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</si>
  <si>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</si>
  <si>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</si>
  <si>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</si>
  <si>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</si>
  <si>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</si>
  <si>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</si>
  <si>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</si>
  <si>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</si>
  <si>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</si>
  <si>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</si>
  <si>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</si>
  <si>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</si>
  <si>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</si>
  <si>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</si>
  <si>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</si>
  <si>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</si>
  <si>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</si>
  <si>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</si>
  <si>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</si>
  <si>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</si>
  <si>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</si>
  <si>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</si>
  <si>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</si>
  <si>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</si>
  <si>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</si>
  <si>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</si>
  <si>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</si>
  <si>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</si>
  <si>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</si>
  <si>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</si>
  <si>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</si>
  <si>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</si>
  <si>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</si>
  <si>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</si>
  <si>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</si>
  <si>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</si>
  <si>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</si>
  <si>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</si>
  <si>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</si>
  <si>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</si>
  <si>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</si>
  <si>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</si>
  <si>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</si>
  <si>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</si>
  <si>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</si>
  <si>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</si>
  <si>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</si>
  <si>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</si>
  <si>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</si>
  <si>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</si>
  <si>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</si>
  <si>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</si>
  <si>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</si>
  <si>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</si>
  <si>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</si>
  <si>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</si>
  <si>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</si>
  <si>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</si>
  <si>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</si>
  <si>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</si>
  <si>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</si>
  <si>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</si>
  <si>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</si>
  <si>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</si>
  <si>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</si>
  <si>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</si>
  <si>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</si>
  <si>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</si>
  <si>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</si>
  <si>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</si>
  <si>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</si>
  <si>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</si>
  <si>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</si>
  <si>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</si>
  <si>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</si>
  <si>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</si>
  <si>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</si>
  <si>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</si>
  <si>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</si>
  <si>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</si>
  <si>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</si>
  <si>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</si>
  <si>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</si>
  <si>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</si>
  <si>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</si>
  <si>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</si>
  <si>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</si>
  <si>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</si>
  <si>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</si>
  <si>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</si>
  <si>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</si>
  <si>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</si>
  <si>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</si>
  <si>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</si>
  <si>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</si>
  <si>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</si>
  <si>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</si>
  <si>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</si>
  <si>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</si>
  <si>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</si>
  <si>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</si>
  <si>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</si>
  <si>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</si>
  <si>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</si>
  <si>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</si>
  <si>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</si>
  <si>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</si>
  <si>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</si>
  <si>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</si>
  <si>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</si>
  <si>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</si>
  <si>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</si>
  <si>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</si>
  <si>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</si>
  <si>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</si>
  <si>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</si>
  <si>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</si>
  <si>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</si>
  <si>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</si>
  <si>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</si>
  <si>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</si>
  <si>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</si>
  <si>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</si>
  <si>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</si>
  <si>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</si>
  <si>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</si>
  <si>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</si>
  <si>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</si>
  <si>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</si>
  <si>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</si>
  <si>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</si>
  <si>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</si>
  <si>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</si>
  <si>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</si>
  <si>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</si>
  <si>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</si>
  <si>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</si>
  <si>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</si>
  <si>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</si>
  <si>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</si>
  <si>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</si>
  <si>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</si>
  <si>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</si>
  <si>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</si>
  <si>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</si>
  <si>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</si>
  <si>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</si>
  <si>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</si>
  <si>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</si>
  <si>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</si>
  <si>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</si>
  <si>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</si>
  <si>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</si>
  <si>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</si>
  <si>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</si>
  <si>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</si>
  <si>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</si>
  <si>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</si>
  <si>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</si>
  <si>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</si>
  <si>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</si>
  <si>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</si>
  <si>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</si>
  <si>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</si>
  <si>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</si>
  <si>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</si>
  <si>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</si>
  <si>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</si>
  <si>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</si>
  <si>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</si>
  <si>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</si>
  <si>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</si>
  <si>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</si>
  <si>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</si>
  <si>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</si>
  <si>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</si>
  <si>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</si>
  <si>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</si>
  <si>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</si>
  <si>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</si>
  <si>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</si>
  <si>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</si>
  <si>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</si>
  <si>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</si>
  <si>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</si>
  <si>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</si>
  <si>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</si>
  <si>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</si>
  <si>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</si>
  <si>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</si>
  <si>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</si>
  <si>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</si>
  <si>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</si>
  <si>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</si>
  <si>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</si>
  <si>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</si>
  <si>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</si>
  <si>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</si>
  <si>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</si>
  <si>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</si>
  <si>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</si>
  <si>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</si>
  <si>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</si>
  <si>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</si>
  <si>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</si>
  <si>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</si>
  <si>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</si>
  <si>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</si>
  <si>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</si>
  <si>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</si>
  <si>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</si>
  <si>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</si>
  <si>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</si>
  <si>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</si>
  <si>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</si>
  <si>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</si>
  <si>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</si>
  <si>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</si>
  <si>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</si>
  <si>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</si>
  <si>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</si>
  <si>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</si>
  <si>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</si>
  <si>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</si>
  <si>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</si>
  <si>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</si>
  <si>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</si>
  <si>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</si>
  <si>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</si>
  <si>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</si>
  <si>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</si>
  <si>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</si>
  <si>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</si>
  <si>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</si>
  <si>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</si>
  <si>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</si>
  <si>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</si>
  <si>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</si>
  <si>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</si>
  <si>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</si>
  <si>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</si>
  <si>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</si>
  <si>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</si>
  <si>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</si>
  <si>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</si>
  <si>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</si>
  <si>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</si>
  <si>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</si>
  <si>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</si>
  <si>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</si>
  <si>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</si>
  <si>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</si>
  <si>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</si>
  <si>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</si>
  <si>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</si>
  <si>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</si>
  <si>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</si>
  <si>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</si>
  <si>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</si>
  <si>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</si>
  <si>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</si>
  <si>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</si>
  <si>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</si>
  <si>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</si>
  <si>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</si>
  <si>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</si>
  <si>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</si>
  <si>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</si>
  <si>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</si>
  <si>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</si>
  <si>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</si>
  <si>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</si>
  <si>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</si>
  <si>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</si>
  <si>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</si>
  <si>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</si>
  <si>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</si>
  <si>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</si>
  <si>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</si>
  <si>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</si>
  <si>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</si>
  <si>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</si>
  <si>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</si>
  <si>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</si>
  <si>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</si>
  <si>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</si>
  <si>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</si>
  <si>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</si>
  <si>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</si>
  <si>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</si>
  <si>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</si>
  <si>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</si>
  <si>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</si>
  <si>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</si>
  <si>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</si>
  <si>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</si>
  <si>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</si>
  <si>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</si>
  <si>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</si>
  <si>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</si>
  <si>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</si>
  <si>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</si>
  <si>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</si>
  <si>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</si>
  <si>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</si>
  <si>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</si>
  <si>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</si>
  <si>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</si>
  <si>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</si>
  <si>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</si>
  <si>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</si>
  <si>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</si>
  <si>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</si>
  <si>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</si>
  <si>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</si>
  <si>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</si>
  <si>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</si>
  <si>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</si>
  <si>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</si>
  <si>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</si>
  <si>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</si>
  <si>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</si>
  <si>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</si>
  <si>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</si>
  <si>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</si>
  <si>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</si>
  <si>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</si>
  <si>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</si>
  <si>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</si>
  <si>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</si>
  <si>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</si>
  <si>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</si>
  <si>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</si>
  <si>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</si>
  <si>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</si>
  <si>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</si>
  <si>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</si>
  <si>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</si>
  <si>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</si>
  <si>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</si>
  <si>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</si>
  <si>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</si>
  <si>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</si>
  <si>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</si>
  <si>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</si>
  <si>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</si>
  <si>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</si>
  <si>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</si>
  <si>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</si>
  <si>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</si>
  <si>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</si>
  <si>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</si>
  <si>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</si>
  <si>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</si>
  <si>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</si>
  <si>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</si>
  <si>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</si>
  <si>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</si>
  <si>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</si>
  <si>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</si>
  <si>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</si>
  <si>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</si>
  <si>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</si>
  <si>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</si>
  <si>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</si>
  <si>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</si>
  <si>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</si>
  <si>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</si>
  <si>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</si>
  <si>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</si>
  <si>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</si>
  <si>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</si>
  <si>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</si>
  <si>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</si>
  <si>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</si>
  <si>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</si>
  <si>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</si>
  <si>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</si>
  <si>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</si>
  <si>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</si>
  <si>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</si>
  <si>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</si>
  <si>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</si>
  <si>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</si>
  <si>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</si>
  <si>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</si>
  <si>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</si>
  <si>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</si>
  <si>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</si>
  <si>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</si>
  <si>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</si>
  <si>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</si>
  <si>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</si>
  <si>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</si>
  <si>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</si>
  <si>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</si>
  <si>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</si>
  <si>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</si>
  <si>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</si>
  <si>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</si>
  <si>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</si>
  <si>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</si>
  <si>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</si>
  <si>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</si>
  <si>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</si>
  <si>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</si>
  <si>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</si>
  <si>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</si>
  <si>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</si>
  <si>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</si>
  <si>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</si>
  <si>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</si>
  <si>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</si>
  <si>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</si>
  <si>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</si>
  <si>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</si>
  <si>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</si>
  <si>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</si>
  <si>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</si>
  <si>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</si>
  <si>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</si>
  <si>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</si>
  <si>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</si>
  <si>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</si>
  <si>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</si>
  <si>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</si>
  <si>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</si>
  <si>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</si>
  <si>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</si>
  <si>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</si>
  <si>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</si>
  <si>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</si>
  <si>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</si>
  <si>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</si>
  <si>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</si>
  <si>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</si>
  <si>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</si>
  <si>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</si>
  <si>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</si>
  <si>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</si>
  <si>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</si>
  <si>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</si>
  <si>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</si>
  <si>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</si>
  <si>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</si>
  <si>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</si>
  <si>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</si>
  <si>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</si>
  <si>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</si>
  <si>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</si>
  <si>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</si>
  <si>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</si>
  <si>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</si>
  <si>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</si>
  <si>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</si>
  <si>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</si>
  <si>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</si>
  <si>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</si>
  <si>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</si>
  <si>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</si>
  <si>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</si>
  <si>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</si>
  <si>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</si>
  <si>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</si>
  <si>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</si>
  <si>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</si>
  <si>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</si>
  <si>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</si>
  <si>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</si>
  <si>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</si>
  <si>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</si>
  <si>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</si>
  <si>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</si>
  <si>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</si>
  <si>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</si>
  <si>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</si>
  <si>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</si>
  <si>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</si>
  <si>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</si>
  <si>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</si>
  <si>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</si>
  <si>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</si>
  <si>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</si>
  <si>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</si>
  <si>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</si>
  <si>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</si>
  <si>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</si>
  <si>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</si>
  <si>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</si>
  <si>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</si>
  <si>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</si>
  <si>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</si>
  <si>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</si>
  <si>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</si>
  <si>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</si>
  <si>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</si>
  <si>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</si>
  <si>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</si>
  <si>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</si>
  <si>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</si>
  <si>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</si>
  <si>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</si>
  <si>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</si>
  <si>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</si>
  <si>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</si>
  <si>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</si>
  <si>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</si>
  <si>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</si>
  <si>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</si>
  <si>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</si>
  <si>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</si>
  <si>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</si>
  <si>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</si>
  <si>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</si>
  <si>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</si>
  <si>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</si>
  <si>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</si>
  <si>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</si>
  <si>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</si>
  <si>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</si>
  <si>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</si>
  <si>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</si>
  <si>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</si>
  <si>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</si>
  <si>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</si>
  <si>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</si>
  <si>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</si>
  <si>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</si>
  <si>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</si>
  <si>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</si>
  <si>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</si>
  <si>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</si>
  <si>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</si>
  <si>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</si>
  <si>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</si>
  <si>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</si>
  <si>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</si>
  <si>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</si>
  <si>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</si>
  <si>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</si>
  <si>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</si>
  <si>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</si>
  <si>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</si>
  <si>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</si>
  <si>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</si>
  <si>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</si>
  <si>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</si>
  <si>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</si>
  <si>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</si>
  <si>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</si>
  <si>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</si>
  <si>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</si>
  <si>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</si>
  <si>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</si>
  <si>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</si>
  <si>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</si>
  <si>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</si>
  <si>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</si>
  <si>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</si>
  <si>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</si>
  <si>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</si>
  <si>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</si>
  <si>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</si>
  <si>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</si>
  <si>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</si>
  <si>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</si>
  <si>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</si>
  <si>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</si>
  <si>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</si>
  <si>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</si>
  <si>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</si>
  <si>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</si>
  <si>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</si>
  <si>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</si>
  <si>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</si>
  <si>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</si>
  <si>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</si>
  <si>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</si>
  <si>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</si>
  <si>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</si>
  <si>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</si>
  <si>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</si>
  <si>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</si>
  <si>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</si>
  <si>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</si>
  <si>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</si>
  <si>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</si>
  <si>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</si>
  <si>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</si>
  <si>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</si>
  <si>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</si>
  <si>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</si>
  <si>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</si>
  <si>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</si>
  <si>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</si>
  <si>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</si>
  <si>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</si>
  <si>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</si>
  <si>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</si>
  <si>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</si>
  <si>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</si>
  <si>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</si>
  <si>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</si>
  <si>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</si>
  <si>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</si>
  <si>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</si>
  <si>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</si>
  <si>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</si>
  <si>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</si>
  <si>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</si>
  <si>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</si>
  <si>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</si>
  <si>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</si>
  <si>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</si>
  <si>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</si>
  <si>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</si>
  <si>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</si>
  <si>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</si>
  <si>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</si>
  <si>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</si>
  <si>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</si>
  <si>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</si>
  <si>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</si>
  <si>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</si>
  <si>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</si>
  <si>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</si>
  <si>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</si>
  <si>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</si>
  <si>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</si>
  <si>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</si>
  <si>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</si>
  <si>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</si>
  <si>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</si>
  <si>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</si>
  <si>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</si>
  <si>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</si>
  <si>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</si>
  <si>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</si>
  <si>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</si>
  <si>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</si>
  <si>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</si>
  <si>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</si>
  <si>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</si>
  <si>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</si>
  <si>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</si>
  <si>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</si>
  <si>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</si>
  <si>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</si>
  <si>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</si>
  <si>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</si>
  <si>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</si>
  <si>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</si>
  <si>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</si>
  <si>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</si>
  <si>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</si>
  <si>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</si>
  <si>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</si>
  <si>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</si>
  <si>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</si>
  <si>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</si>
  <si>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</si>
  <si>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</si>
  <si>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</si>
  <si>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</si>
  <si>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</si>
  <si>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</si>
  <si>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</si>
  <si>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</si>
  <si>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</si>
  <si>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</si>
  <si>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</si>
  <si>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</si>
  <si>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</si>
  <si>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</si>
  <si>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</si>
  <si>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</si>
  <si>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</si>
  <si>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</si>
  <si>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</si>
  <si>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</si>
  <si>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</si>
  <si>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</si>
  <si>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</si>
  <si>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</si>
  <si>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</si>
  <si>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</si>
  <si>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</si>
  <si>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</si>
  <si>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</si>
  <si>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</si>
  <si>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</si>
  <si>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</si>
  <si>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</si>
  <si>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</si>
  <si>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</si>
  <si>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</si>
  <si>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</si>
  <si>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</si>
  <si>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</si>
  <si>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</si>
  <si>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</si>
  <si>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</si>
  <si>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</si>
  <si>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</si>
  <si>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</si>
  <si>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</si>
  <si>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</si>
  <si>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</si>
  <si>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</si>
  <si>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</si>
  <si>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</si>
  <si>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</si>
  <si>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</si>
  <si>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</si>
  <si>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</si>
  <si>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</si>
  <si>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</si>
  <si>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</si>
  <si>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</si>
  <si>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</si>
  <si>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</si>
  <si>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</si>
  <si>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</si>
  <si>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</si>
  <si>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</si>
  <si>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</si>
  <si>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</si>
  <si>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</si>
  <si>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</si>
  <si>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</si>
  <si>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</si>
  <si>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</si>
  <si>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</si>
  <si>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</si>
  <si>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</si>
  <si>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</si>
  <si>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</si>
  <si>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</si>
  <si>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</si>
  <si>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</si>
  <si>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</si>
  <si>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</si>
  <si>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</si>
  <si>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</si>
  <si>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</si>
  <si>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</si>
  <si>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</si>
  <si>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</si>
  <si>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</si>
  <si>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</si>
  <si>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</si>
  <si>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</si>
  <si>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</si>
  <si>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</si>
  <si>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</si>
  <si>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</si>
  <si>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</si>
  <si>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</si>
  <si>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</si>
  <si>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</si>
  <si>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</si>
  <si>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</si>
  <si>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</si>
  <si>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</si>
  <si>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</si>
  <si>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</si>
  <si>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</si>
  <si>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</si>
  <si>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</si>
  <si>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</si>
  <si>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</si>
  <si>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</si>
  <si>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</si>
  <si>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</si>
  <si>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</si>
  <si>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</si>
  <si>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</si>
  <si>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</si>
  <si>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</si>
  <si>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</si>
  <si>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</si>
  <si>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</si>
  <si>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</si>
  <si>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</si>
  <si>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</si>
  <si>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</si>
  <si>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</si>
  <si>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</si>
  <si>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</si>
  <si>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</si>
  <si>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</si>
  <si>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</si>
  <si>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</si>
  <si>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</si>
  <si>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</si>
  <si>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</si>
  <si>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</si>
  <si>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</si>
  <si>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</si>
  <si>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</si>
  <si>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</si>
  <si>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</si>
  <si>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</si>
  <si>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</si>
  <si>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</si>
  <si>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</si>
  <si>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</si>
  <si>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</si>
  <si>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</si>
  <si>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</si>
  <si>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</si>
  <si>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</si>
  <si>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</si>
  <si>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</si>
  <si>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</si>
  <si>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</si>
  <si>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</si>
  <si>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</si>
  <si>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</si>
  <si>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</si>
  <si>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</si>
  <si>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</si>
  <si>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</si>
  <si>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</si>
  <si>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</si>
  <si>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</si>
  <si>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</si>
  <si>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</si>
  <si>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</si>
  <si>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</si>
  <si>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</si>
  <si>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</si>
  <si>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</si>
  <si>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</si>
  <si>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</si>
  <si>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</si>
  <si>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</si>
  <si>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</si>
  <si>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</si>
  <si>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</si>
  <si>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</si>
  <si>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</si>
  <si>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</si>
  <si>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</si>
  <si>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</si>
  <si>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</si>
  <si>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</si>
  <si>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</si>
  <si>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</si>
  <si>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</si>
  <si>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</si>
  <si>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</si>
  <si>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</si>
  <si>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</si>
  <si>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</si>
  <si>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</si>
  <si>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</si>
  <si>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</si>
  <si>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</si>
  <si>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</si>
  <si>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</si>
  <si>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</si>
  <si>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</si>
  <si>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</si>
  <si>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</si>
  <si>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</si>
  <si>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</si>
  <si>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</si>
  <si>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</si>
  <si>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</si>
  <si>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</si>
  <si>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</si>
  <si>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</si>
  <si>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</si>
  <si>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</si>
  <si>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</si>
  <si>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</si>
  <si>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</si>
  <si>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</si>
  <si>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</si>
  <si>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</si>
  <si>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</si>
  <si>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</si>
  <si>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</si>
  <si>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</si>
  <si>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</si>
  <si>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</si>
  <si>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</si>
  <si>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</si>
  <si>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</si>
  <si>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</si>
  <si>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</si>
  <si>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</si>
  <si>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</si>
  <si>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</si>
  <si>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</si>
  <si>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</si>
  <si>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</si>
  <si>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</si>
  <si>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</si>
  <si>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</si>
  <si>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</si>
  <si>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</si>
  <si>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</si>
  <si>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</si>
  <si>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</si>
  <si>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</si>
  <si>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</si>
  <si>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</si>
  <si>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</si>
  <si>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</si>
  <si>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</si>
  <si>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</si>
  <si>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</si>
  <si>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</si>
  <si>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</si>
  <si>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</si>
  <si>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</si>
  <si>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</si>
  <si>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</si>
  <si>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</si>
  <si>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</si>
  <si>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</si>
  <si>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</si>
  <si>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</si>
  <si>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</si>
  <si>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</si>
  <si>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</si>
  <si>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</si>
  <si>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</si>
  <si>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</si>
  <si>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</si>
  <si>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</si>
  <si>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</si>
  <si>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</si>
  <si>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</si>
  <si>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</si>
  <si>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</si>
  <si>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</si>
  <si>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</si>
  <si>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</si>
  <si>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</si>
  <si>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</si>
  <si>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</si>
  <si>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</si>
  <si>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</si>
  <si>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</si>
  <si>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</si>
  <si>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</si>
  <si>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</si>
  <si>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</si>
  <si>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</si>
  <si>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</si>
  <si>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</si>
  <si>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</si>
  <si>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</si>
  <si>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</si>
  <si>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</si>
  <si>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</si>
  <si>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</si>
  <si>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</si>
  <si>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</si>
  <si>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</si>
  <si>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</si>
  <si>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</si>
  <si>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</si>
  <si>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</si>
  <si>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</si>
  <si>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</si>
  <si>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</si>
  <si>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</si>
  <si>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</si>
  <si>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</si>
  <si>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</si>
  <si>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</si>
  <si>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</si>
  <si>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</si>
  <si>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</si>
  <si>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</si>
  <si>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</si>
  <si>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</si>
  <si>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</si>
  <si>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</si>
  <si>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</si>
  <si>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</si>
  <si>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</si>
  <si>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</si>
  <si>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</si>
  <si>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</si>
  <si>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</si>
  <si>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</si>
  <si>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</si>
  <si>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</si>
  <si>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</si>
  <si>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</si>
  <si>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</si>
  <si>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</si>
  <si>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</si>
  <si>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</si>
  <si>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</si>
  <si>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</si>
  <si>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</si>
  <si>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</si>
  <si>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</si>
  <si>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</si>
  <si>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</si>
  <si>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</si>
  <si>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</si>
  <si>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</si>
  <si>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</si>
  <si>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</si>
  <si>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</si>
  <si>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</si>
  <si>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</si>
  <si>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</si>
  <si>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</si>
  <si>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</si>
  <si>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</si>
  <si>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</si>
  <si>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</si>
  <si>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</si>
  <si>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</si>
  <si>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</si>
  <si>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</si>
  <si>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</si>
  <si>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</si>
  <si>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</si>
  <si>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</si>
  <si>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</si>
  <si>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</si>
  <si>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</si>
  <si>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</si>
  <si>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</si>
  <si>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</si>
  <si>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</si>
  <si>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</si>
  <si>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</si>
  <si>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</si>
  <si>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</si>
  <si>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</si>
  <si>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</si>
  <si>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</si>
  <si>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</si>
  <si>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</si>
  <si>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</si>
  <si>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</si>
  <si>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</si>
  <si>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</si>
  <si>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</si>
  <si>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</si>
  <si>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</si>
  <si>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</si>
  <si>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</si>
  <si>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</si>
  <si>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</si>
  <si>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</si>
  <si>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</si>
  <si>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</si>
  <si>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</si>
  <si>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</si>
  <si>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</si>
  <si>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</si>
  <si>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</si>
  <si>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</si>
  <si>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</si>
  <si>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</si>
  <si>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</si>
  <si>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</si>
  <si>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</si>
  <si>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</si>
  <si>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</si>
  <si>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</si>
  <si>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</si>
  <si>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</si>
  <si>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</si>
  <si>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</si>
  <si>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</si>
  <si>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</si>
  <si>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</si>
  <si>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</si>
  <si>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</si>
  <si>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</si>
  <si>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</si>
  <si>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</si>
  <si>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</si>
  <si>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</si>
  <si>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</si>
  <si>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</si>
  <si>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</si>
  <si>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</si>
  <si>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</si>
  <si>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</si>
  <si>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</si>
  <si>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</si>
  <si>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</si>
  <si>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</si>
  <si>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</si>
  <si>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</si>
  <si>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</si>
  <si>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</si>
  <si>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</si>
  <si>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</si>
  <si>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</si>
  <si>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</si>
  <si>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</si>
  <si>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</si>
  <si>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</si>
  <si>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</si>
  <si>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</si>
  <si>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</si>
  <si>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</si>
  <si>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</si>
  <si>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</si>
  <si>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</si>
  <si>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</si>
  <si>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</si>
  <si>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</si>
  <si>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</si>
  <si>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</si>
  <si>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</si>
  <si>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</si>
  <si>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</si>
  <si>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</si>
  <si>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</si>
  <si>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</si>
  <si>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</si>
  <si>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</si>
  <si>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</si>
  <si>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</si>
  <si>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</si>
  <si>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</si>
  <si>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</si>
  <si>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</si>
  <si>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</si>
  <si>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</si>
  <si>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</si>
  <si>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</si>
  <si>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</si>
  <si>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</si>
  <si>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</si>
  <si>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</si>
  <si>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</si>
  <si>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</si>
  <si>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</si>
  <si>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</si>
  <si>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</si>
  <si>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</si>
  <si>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</si>
  <si>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</si>
  <si>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</si>
  <si>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</si>
  <si>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</si>
  <si>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</si>
  <si>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</si>
  <si>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</si>
  <si>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</si>
  <si>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</si>
  <si>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</si>
  <si>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</si>
  <si>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</si>
  <si>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</si>
  <si>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</si>
  <si>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</si>
  <si>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</si>
  <si>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</si>
  <si>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</si>
  <si>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</si>
  <si>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</si>
  <si>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</si>
  <si>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</si>
  <si>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</si>
  <si>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</si>
  <si>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</si>
  <si>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</si>
  <si>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</si>
  <si>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</si>
  <si>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</si>
  <si>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</si>
  <si>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</si>
  <si>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</si>
  <si>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</si>
  <si>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</si>
  <si>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</si>
  <si>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</si>
  <si>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</si>
  <si>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</si>
  <si>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</si>
  <si>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</si>
  <si>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</si>
  <si>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</si>
  <si>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</si>
  <si>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</si>
  <si>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</si>
  <si>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</si>
  <si>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</si>
  <si>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</si>
  <si>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</si>
  <si>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</si>
  <si>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</si>
  <si>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</si>
  <si>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</si>
  <si>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</si>
  <si>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</si>
  <si>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</si>
  <si>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</si>
  <si>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</si>
  <si>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</si>
  <si>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</si>
  <si>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</si>
  <si>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</si>
  <si>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</si>
  <si>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</si>
  <si>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</si>
  <si>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</si>
  <si>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</si>
  <si>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</si>
  <si>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</si>
  <si>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</si>
  <si>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</si>
  <si>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</si>
  <si>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</si>
  <si>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</si>
  <si>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</si>
  <si>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</si>
  <si>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</si>
  <si>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</si>
  <si>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</si>
  <si>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</si>
  <si>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</si>
  <si>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</si>
  <si>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</si>
  <si>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</si>
  <si>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</si>
  <si>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</si>
  <si>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</si>
  <si>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</si>
  <si>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</si>
  <si>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</si>
  <si>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</si>
  <si>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</si>
  <si>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</si>
  <si>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</si>
  <si>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</si>
  <si>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</si>
  <si>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</si>
  <si>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</si>
  <si>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</si>
  <si>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</si>
  <si>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</si>
  <si>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</si>
  <si>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</si>
  <si>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</si>
  <si>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</si>
  <si>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</si>
  <si>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</si>
  <si>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</si>
  <si>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</si>
  <si>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</si>
  <si>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</si>
  <si>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</si>
  <si>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</si>
  <si>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</si>
  <si>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</si>
  <si>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</si>
  <si>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</si>
  <si>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</si>
  <si>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</si>
  <si>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</si>
  <si>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</si>
  <si>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</si>
  <si>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</si>
  <si>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</si>
  <si>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</si>
  <si>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</si>
  <si>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</si>
  <si>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</si>
  <si>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</si>
  <si>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</si>
  <si>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</si>
  <si>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</si>
  <si>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</si>
  <si>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</si>
  <si>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</si>
  <si>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</si>
  <si>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</si>
  <si>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</si>
  <si>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</si>
  <si>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</si>
  <si>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</si>
  <si>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</si>
  <si>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</si>
  <si>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</si>
  <si>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</si>
  <si>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</si>
  <si>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</si>
  <si>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</si>
  <si>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</si>
  <si>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</si>
  <si>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</si>
  <si>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</si>
  <si>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</si>
  <si>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</si>
  <si>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</si>
  <si>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</si>
  <si>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</si>
  <si>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</si>
  <si>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</si>
  <si>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</si>
  <si>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</si>
  <si>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</si>
  <si>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</si>
  <si>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</si>
  <si>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</si>
  <si>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</si>
  <si>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</si>
  <si>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</si>
  <si>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</si>
  <si>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</si>
  <si>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</si>
  <si>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</si>
  <si>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</si>
  <si>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</si>
  <si>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</si>
  <si>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</si>
  <si>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</si>
  <si>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</si>
  <si>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</si>
  <si>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</si>
  <si>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</si>
  <si>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</si>
  <si>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</si>
  <si>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</si>
  <si>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</si>
  <si>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</si>
  <si>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</si>
  <si>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</si>
  <si>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</si>
  <si>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</si>
  <si>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</si>
  <si>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</si>
  <si>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</si>
  <si>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</si>
  <si>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</si>
  <si>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</si>
  <si>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</si>
  <si>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</si>
  <si>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</si>
  <si>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</si>
  <si>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</si>
  <si>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</si>
  <si>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</si>
  <si>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</si>
  <si>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</si>
  <si>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</si>
  <si>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</si>
  <si>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</si>
  <si>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</si>
  <si>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</si>
  <si>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</si>
  <si>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</si>
  <si>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</si>
  <si>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</si>
  <si>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</si>
  <si>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</si>
  <si>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</si>
  <si>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</si>
  <si>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</si>
  <si>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</si>
  <si>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</si>
  <si>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</si>
  <si>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</si>
  <si>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</si>
  <si>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</si>
  <si>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</si>
  <si>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</si>
  <si>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</si>
  <si>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</si>
  <si>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</si>
  <si>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</si>
  <si>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</si>
  <si>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</si>
  <si>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</si>
  <si>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</si>
  <si>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</si>
  <si>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</si>
  <si>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</si>
  <si>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</si>
  <si>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</si>
  <si>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</si>
  <si>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</si>
  <si>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</si>
  <si>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</si>
  <si>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</si>
  <si>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</si>
  <si>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</si>
  <si>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</si>
  <si>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</si>
  <si>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</si>
  <si>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</si>
  <si>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</si>
  <si>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</si>
  <si>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</si>
  <si>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</si>
  <si>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</si>
  <si>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</si>
  <si>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</si>
  <si>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</si>
  <si>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</si>
  <si>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</si>
  <si>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</si>
  <si>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</si>
  <si>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</si>
  <si>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</si>
  <si>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</si>
  <si>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</si>
  <si>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</si>
  <si>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</si>
  <si>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</si>
  <si>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</si>
  <si>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</si>
  <si>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</si>
  <si>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</si>
  <si>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</si>
  <si>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</si>
  <si>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</si>
  <si>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</si>
  <si>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</si>
  <si>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</si>
  <si>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</si>
  <si>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</si>
  <si>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</si>
  <si>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</si>
  <si>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</si>
  <si>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</si>
  <si>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</si>
  <si>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</si>
  <si>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</si>
  <si>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</si>
  <si>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</si>
  <si>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</si>
  <si>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</si>
  <si>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</si>
  <si>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</si>
  <si>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</si>
  <si>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</si>
  <si>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</si>
  <si>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</si>
  <si>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</si>
  <si>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</si>
  <si>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</si>
  <si>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</si>
  <si>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</si>
  <si>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</si>
  <si>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</si>
  <si>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</si>
  <si>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</si>
  <si>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</si>
  <si>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</si>
  <si>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</si>
  <si>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</si>
  <si>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</si>
  <si>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</si>
  <si>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</si>
  <si>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</si>
  <si>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</si>
  <si>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</si>
  <si>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</si>
  <si>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</si>
  <si>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</si>
  <si>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</si>
  <si>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</si>
  <si>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</si>
  <si>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</si>
  <si>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</si>
  <si>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</si>
  <si>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</si>
  <si>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</si>
  <si>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</si>
  <si>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</si>
  <si>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</si>
  <si>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</si>
  <si>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</si>
  <si>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</si>
  <si>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</si>
  <si>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</si>
  <si>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</si>
  <si>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</si>
  <si>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</si>
  <si>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</si>
  <si>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</si>
  <si>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</si>
  <si>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</si>
  <si>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</si>
  <si>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</si>
  <si>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</si>
  <si>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</si>
  <si>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</si>
  <si>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</si>
  <si>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</si>
  <si>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</si>
  <si>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</si>
  <si>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</si>
  <si>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</si>
  <si>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</si>
  <si>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</si>
  <si>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</si>
  <si>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</si>
  <si>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</si>
  <si>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</si>
  <si>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</si>
  <si>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</si>
  <si>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</si>
  <si>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</si>
  <si>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</si>
  <si>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</si>
  <si>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</si>
  <si>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</si>
  <si>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</si>
  <si>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</si>
  <si>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</si>
  <si>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</si>
  <si>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</si>
  <si>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</si>
  <si>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</si>
  <si>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</si>
  <si>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</si>
  <si>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</si>
  <si>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</si>
  <si>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</si>
  <si>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</si>
  <si>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</si>
  <si>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</si>
  <si>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</si>
  <si>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</si>
  <si>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</si>
  <si>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</si>
  <si>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</si>
  <si>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</si>
  <si>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</si>
  <si>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</si>
  <si>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</si>
  <si>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</si>
  <si>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</si>
  <si>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</si>
  <si>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</si>
  <si>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</si>
  <si>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</si>
  <si>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</si>
  <si>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</si>
  <si>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</si>
  <si>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</si>
  <si>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</si>
  <si>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</si>
  <si>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</si>
  <si>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</si>
  <si>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</si>
  <si>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</si>
  <si>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</si>
  <si>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</si>
  <si>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</si>
  <si>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</si>
  <si>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</si>
  <si>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</si>
  <si>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</si>
  <si>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</si>
  <si>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</si>
  <si>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</si>
  <si>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</si>
  <si>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</si>
  <si>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</si>
  <si>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</si>
  <si>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</si>
  <si>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</si>
  <si>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</si>
  <si>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</si>
  <si>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</si>
  <si>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</si>
  <si>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</si>
  <si>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</si>
  <si>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</si>
  <si>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</si>
  <si>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</si>
  <si>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</si>
  <si>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</si>
  <si>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</si>
  <si>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</si>
  <si>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</si>
  <si>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</si>
  <si>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</si>
  <si>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</si>
  <si>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</si>
  <si>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</si>
  <si>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</si>
  <si>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</si>
  <si>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</si>
  <si>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</si>
  <si>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</si>
  <si>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</si>
  <si>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</si>
  <si>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</si>
  <si>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</si>
  <si>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</si>
  <si>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</si>
  <si>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</si>
  <si>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</si>
  <si>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</si>
  <si>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</si>
  <si>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</si>
  <si>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</si>
  <si>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</si>
  <si>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</si>
  <si>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</si>
  <si>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</si>
  <si>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</si>
  <si>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</si>
  <si>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</si>
  <si>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</si>
  <si>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</si>
  <si>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</si>
  <si>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</si>
  <si>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</si>
  <si>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</si>
  <si>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</si>
  <si>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</si>
  <si>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</si>
  <si>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</si>
  <si>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</si>
  <si>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</si>
  <si>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</si>
  <si>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</si>
  <si>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</si>
  <si>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</si>
  <si>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</si>
  <si>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</si>
  <si>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</si>
  <si>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</si>
  <si>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</si>
  <si>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</si>
  <si>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</si>
  <si>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</si>
  <si>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</si>
  <si>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</si>
  <si>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</si>
  <si>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</si>
  <si>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</si>
  <si>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</si>
  <si>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</si>
  <si>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</si>
  <si>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</si>
  <si>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</si>
  <si>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</si>
  <si>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</si>
  <si>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</si>
  <si>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</si>
  <si>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</si>
  <si>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</si>
  <si>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</si>
  <si>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</si>
  <si>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</si>
  <si>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</si>
  <si>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</si>
  <si>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</si>
  <si>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</si>
  <si>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</si>
  <si>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</si>
  <si>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</si>
  <si>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</si>
  <si>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</si>
  <si>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</si>
  <si>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</si>
  <si>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</si>
  <si>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</si>
  <si>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</si>
  <si>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</si>
  <si>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</si>
  <si>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</si>
  <si>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</si>
  <si>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</si>
  <si>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</si>
  <si>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</si>
  <si>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</si>
  <si>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</si>
  <si>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</si>
  <si>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</si>
  <si>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</si>
  <si>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</si>
  <si>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</si>
  <si>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</si>
  <si>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</si>
  <si>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</si>
  <si>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</si>
  <si>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</si>
  <si>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</si>
  <si>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</si>
  <si>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</si>
  <si>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</si>
  <si>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</si>
  <si>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</si>
  <si>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</si>
  <si>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</si>
  <si>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</si>
  <si>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</si>
  <si>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</si>
  <si>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</si>
  <si>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</si>
  <si>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</si>
  <si>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</si>
  <si>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</si>
  <si>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</si>
  <si>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</si>
  <si>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</si>
  <si>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</si>
  <si>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</si>
  <si>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</si>
  <si>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</si>
  <si>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</si>
  <si>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</si>
  <si>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</si>
  <si>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</si>
  <si>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</si>
  <si>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</si>
  <si>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</si>
  <si>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</si>
  <si>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</si>
  <si>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</si>
  <si>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</si>
  <si>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</si>
  <si>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</si>
  <si>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</si>
  <si>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</si>
  <si>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</si>
  <si>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</si>
  <si>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</si>
  <si>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</si>
  <si>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</si>
  <si>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</si>
  <si>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</si>
  <si>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</si>
  <si>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</si>
  <si>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</si>
  <si>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</si>
  <si>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</si>
  <si>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</si>
  <si>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</si>
  <si>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</si>
  <si>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</si>
  <si>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</si>
  <si>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</si>
  <si>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</si>
  <si>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</si>
  <si>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</si>
  <si>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</si>
  <si>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</si>
  <si>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</si>
  <si>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</si>
  <si>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</si>
  <si>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</si>
  <si>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</si>
  <si>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</si>
  <si>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</si>
  <si>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</si>
  <si>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</si>
  <si>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</si>
  <si>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</si>
  <si>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</si>
  <si>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</si>
  <si>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</si>
  <si>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</si>
  <si>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</si>
  <si>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</si>
  <si>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</si>
  <si>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</si>
  <si>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</si>
  <si>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</si>
  <si>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</si>
  <si>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</si>
  <si>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</si>
  <si>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</si>
  <si>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</si>
  <si>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</si>
  <si>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</si>
  <si>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</si>
  <si>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</si>
  <si>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</si>
  <si>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</si>
  <si>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</si>
  <si>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</si>
  <si>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</si>
  <si>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</si>
  <si>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</si>
  <si>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</si>
  <si>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</si>
  <si>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</si>
  <si>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</si>
  <si>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</si>
  <si>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</si>
  <si>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</si>
  <si>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</si>
  <si>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</si>
  <si>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</si>
  <si>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</si>
  <si>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</si>
  <si>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</si>
  <si>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</si>
  <si>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</si>
  <si>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</si>
  <si>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</si>
  <si>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</si>
  <si>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</si>
  <si>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</si>
  <si>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</si>
  <si>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</si>
  <si>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</si>
  <si>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</si>
  <si>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</si>
  <si>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</si>
  <si>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</si>
  <si>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</si>
  <si>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</si>
  <si>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</si>
  <si>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</si>
  <si>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</si>
  <si>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</si>
  <si>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</si>
  <si>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</si>
  <si>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</si>
  <si>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</si>
  <si>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</si>
  <si>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</si>
  <si>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</si>
  <si>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</si>
  <si>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</si>
  <si>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</si>
  <si>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</si>
  <si>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</si>
  <si>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</si>
  <si>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</si>
  <si>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</si>
  <si>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</si>
  <si>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</si>
  <si>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</si>
  <si>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</si>
  <si>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</si>
  <si>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</si>
  <si>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</si>
  <si>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</si>
  <si>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</si>
  <si>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</si>
  <si>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</si>
  <si>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</si>
  <si>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</si>
  <si>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</si>
  <si>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</si>
  <si>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</si>
  <si>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</si>
  <si>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</si>
  <si>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</si>
  <si>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</si>
  <si>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</si>
  <si>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</si>
  <si>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</si>
  <si>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</si>
  <si>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</si>
  <si>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</si>
  <si>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</si>
  <si>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</si>
  <si>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</si>
  <si>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</si>
  <si>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</si>
  <si>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</si>
  <si>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</si>
  <si>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</si>
  <si>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</si>
  <si>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</si>
  <si>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</si>
  <si>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</si>
  <si>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</si>
  <si>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</si>
  <si>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</si>
  <si>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</si>
  <si>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</si>
  <si>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</si>
  <si>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</si>
  <si>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</si>
  <si>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</si>
  <si>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</si>
  <si>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</si>
  <si>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</si>
  <si>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</si>
  <si>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</si>
  <si>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</si>
  <si>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</si>
  <si>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</si>
  <si>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</si>
  <si>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</si>
  <si>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</si>
  <si>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</si>
  <si>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</si>
  <si>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</si>
  <si>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</si>
  <si>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</si>
  <si>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</si>
  <si>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</si>
  <si>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</si>
  <si>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</si>
  <si>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</si>
  <si>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</si>
  <si>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</si>
  <si>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</si>
  <si>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</si>
  <si>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</si>
  <si>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</si>
  <si>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</si>
  <si>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</si>
  <si>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</si>
  <si>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</si>
  <si>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</si>
  <si>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</si>
  <si>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</si>
  <si>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</si>
  <si>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</si>
  <si>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</si>
  <si>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</si>
  <si>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</si>
  <si>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</si>
  <si>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</si>
  <si>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</si>
  <si>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</si>
  <si>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</si>
  <si>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</si>
  <si>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</si>
  <si>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</si>
  <si>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</si>
  <si>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</si>
  <si>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</si>
  <si>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</si>
  <si>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</si>
  <si>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</si>
  <si>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</si>
  <si>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</si>
  <si>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</si>
  <si>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</si>
  <si>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</si>
  <si>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</si>
  <si>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</si>
  <si>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</si>
  <si>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</si>
  <si>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</si>
  <si>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</si>
  <si>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</si>
  <si>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</si>
  <si>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</si>
  <si>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</si>
  <si>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</si>
  <si>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</si>
  <si>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</si>
  <si>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</si>
  <si>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</si>
  <si>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</si>
  <si>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</si>
  <si>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</si>
  <si>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</si>
  <si>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</si>
  <si>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</si>
  <si>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</si>
  <si>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</si>
  <si>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</si>
  <si>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</si>
  <si>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</si>
  <si>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</si>
  <si>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</si>
  <si>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</si>
  <si>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</si>
  <si>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</si>
  <si>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</si>
  <si>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</si>
  <si>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</si>
  <si>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</si>
  <si>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</si>
  <si>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</si>
  <si>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</si>
  <si>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</si>
  <si>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</si>
  <si>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</si>
  <si>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</si>
  <si>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</si>
  <si>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</si>
  <si>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</si>
  <si>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</si>
  <si>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</si>
  <si>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</si>
  <si>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</si>
  <si>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</si>
  <si>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</si>
  <si>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</si>
  <si>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</si>
  <si>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</si>
  <si>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</si>
  <si>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</si>
  <si>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</si>
  <si>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</si>
  <si>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</si>
  <si>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</si>
  <si>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</si>
  <si>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</si>
  <si>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</si>
  <si>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</si>
  <si>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</si>
  <si>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</si>
  <si>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</si>
  <si>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</si>
  <si>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</si>
  <si>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</si>
  <si>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</si>
  <si>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</si>
  <si>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</si>
  <si>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</si>
  <si>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</si>
  <si>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</si>
  <si>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</si>
  <si>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</si>
  <si>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</si>
  <si>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</si>
  <si>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</si>
  <si>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</si>
  <si>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</si>
  <si>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</si>
  <si>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</si>
  <si>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</si>
  <si>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</si>
  <si>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</si>
  <si>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</si>
  <si>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</si>
  <si>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</si>
  <si>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</si>
  <si>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</si>
  <si>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</si>
  <si>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</si>
  <si>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</si>
  <si>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</si>
  <si>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</si>
  <si>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</si>
  <si>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</si>
  <si>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</si>
  <si>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</si>
  <si>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</si>
  <si>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</si>
  <si>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</si>
  <si>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</si>
  <si>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</si>
  <si>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</si>
  <si>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</si>
  <si>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</si>
  <si>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</si>
  <si>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</si>
  <si>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</si>
  <si>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</si>
  <si>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</si>
  <si>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</si>
  <si>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</si>
  <si>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</si>
  <si>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</si>
  <si>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</si>
  <si>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</si>
  <si>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</si>
  <si>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</si>
  <si>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</si>
  <si>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</si>
  <si>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</si>
  <si>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</si>
  <si>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</si>
  <si>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</si>
  <si>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</si>
  <si>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</si>
  <si>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</si>
  <si>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</si>
  <si>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</si>
  <si>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</si>
  <si>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</si>
  <si>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</si>
  <si>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</si>
  <si>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</si>
  <si>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</si>
  <si>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</si>
  <si>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</si>
  <si>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</si>
  <si>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</si>
  <si>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</si>
  <si>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</si>
  <si>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</si>
  <si>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</si>
  <si>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</si>
  <si>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</si>
  <si>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</si>
  <si>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</si>
  <si>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</si>
  <si>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</si>
  <si>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</si>
  <si>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</si>
  <si>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</si>
  <si>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</si>
  <si>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</si>
  <si>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</si>
  <si>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</si>
  <si>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</si>
  <si>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</si>
  <si>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</si>
  <si>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</si>
  <si>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</si>
  <si>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</si>
  <si>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</si>
  <si>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</si>
  <si>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</si>
  <si>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</si>
  <si>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</si>
  <si>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</si>
  <si>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</si>
  <si>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</si>
  <si>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</si>
  <si>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</si>
  <si>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</si>
  <si>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</si>
  <si>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</si>
  <si>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</si>
  <si>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</si>
  <si>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</si>
  <si>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</si>
  <si>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</si>
  <si>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</si>
  <si>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</si>
  <si>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</si>
  <si>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</si>
  <si>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</si>
  <si>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</si>
  <si>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</si>
  <si>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</si>
  <si>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</si>
  <si>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</si>
  <si>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</si>
  <si>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</si>
  <si>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</si>
  <si>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</si>
  <si>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</si>
  <si>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</si>
  <si>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</si>
  <si>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</si>
  <si>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</si>
  <si>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</si>
  <si>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</si>
  <si>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</si>
  <si>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</si>
  <si>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</si>
  <si>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</si>
  <si>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</si>
  <si>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</si>
  <si>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</si>
  <si>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</si>
  <si>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</si>
  <si>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</si>
  <si>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</si>
  <si>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</si>
  <si>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</si>
  <si>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</si>
  <si>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</si>
  <si>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</si>
  <si>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</si>
  <si>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</si>
  <si>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</si>
  <si>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</si>
  <si>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</si>
  <si>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</si>
  <si>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</si>
  <si>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</si>
  <si>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</si>
  <si>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</si>
  <si>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</si>
  <si>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</si>
  <si>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</si>
  <si>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</si>
  <si>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</si>
  <si>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</si>
  <si>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</si>
  <si>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</si>
  <si>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</si>
  <si>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</si>
  <si>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</si>
  <si>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</si>
  <si>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</si>
  <si>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</si>
  <si>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</si>
  <si>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</si>
  <si>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</si>
  <si>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</si>
  <si>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</si>
  <si>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</si>
  <si>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</si>
  <si>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</si>
  <si>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</si>
  <si>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</si>
  <si>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</si>
  <si>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</si>
  <si>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</si>
  <si>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</si>
  <si>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</si>
  <si>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</si>
  <si>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</si>
  <si>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</si>
  <si>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</si>
  <si>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</si>
  <si>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</si>
  <si>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</si>
  <si>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</si>
  <si>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</si>
  <si>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</si>
  <si>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</si>
  <si>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</si>
  <si>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</si>
  <si>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</si>
  <si>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</si>
  <si>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</si>
  <si>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</si>
  <si>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</si>
  <si>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</si>
  <si>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</si>
  <si>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</si>
  <si>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</si>
  <si>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</si>
  <si>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</si>
  <si>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</si>
  <si>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</si>
  <si>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</si>
  <si>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</si>
  <si>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</si>
  <si>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</si>
  <si>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</si>
  <si>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</si>
  <si>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</si>
  <si>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</si>
  <si>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</si>
  <si>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</si>
  <si>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</si>
  <si>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</si>
  <si>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</si>
  <si>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</si>
  <si>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</si>
  <si>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</si>
  <si>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</si>
  <si>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</si>
  <si>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</si>
  <si>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</si>
  <si>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</si>
  <si>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</si>
  <si>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</si>
  <si>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</si>
  <si>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</si>
  <si>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</si>
  <si>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</si>
  <si>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</si>
  <si>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</si>
  <si>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</si>
  <si>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</si>
  <si>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</si>
  <si>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</si>
  <si>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</si>
  <si>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</si>
  <si>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</si>
  <si>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</si>
  <si>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</si>
  <si>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</si>
  <si>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</si>
  <si>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</si>
  <si>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</si>
  <si>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</si>
  <si>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</si>
  <si>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</si>
  <si>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</si>
  <si>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</si>
  <si>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</si>
  <si>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</si>
  <si>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</si>
  <si>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</si>
  <si>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</si>
  <si>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</si>
  <si>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</si>
  <si>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</si>
  <si>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</si>
  <si>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</si>
  <si>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</si>
  <si>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</si>
  <si>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</si>
  <si>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</si>
  <si>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</si>
  <si>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</si>
  <si>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</si>
  <si>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</si>
  <si>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</si>
  <si>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</si>
  <si>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</si>
  <si>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</si>
  <si>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</si>
  <si>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</si>
  <si>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</si>
  <si>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</si>
  <si>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</si>
  <si>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</si>
  <si>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</si>
  <si>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</si>
  <si>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</si>
  <si>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</si>
  <si>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</si>
  <si>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</si>
  <si>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</si>
  <si>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</si>
  <si>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</si>
  <si>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</si>
  <si>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</si>
  <si>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</si>
  <si>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</si>
  <si>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</si>
  <si>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</si>
  <si>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</si>
  <si>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</si>
  <si>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</si>
  <si>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</si>
  <si>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</si>
  <si>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</si>
  <si>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</si>
  <si>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</si>
  <si>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</si>
  <si>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</si>
  <si>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</si>
  <si>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</si>
  <si>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</si>
  <si>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</si>
  <si>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</si>
  <si>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</si>
  <si>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</si>
  <si>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</si>
  <si>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</si>
  <si>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</si>
  <si>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</si>
  <si>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</si>
  <si>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</si>
  <si>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</si>
  <si>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</si>
  <si>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</si>
  <si>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</si>
  <si>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</si>
  <si>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</si>
  <si>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</si>
  <si>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</si>
  <si>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</si>
  <si>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</si>
  <si>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</si>
  <si>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</si>
  <si>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</si>
  <si>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</si>
  <si>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</si>
  <si>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</si>
  <si>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</si>
  <si>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</si>
  <si>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</si>
  <si>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</si>
  <si>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</si>
  <si>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</si>
  <si>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</si>
  <si>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</si>
  <si>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</si>
  <si>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</si>
  <si>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</si>
  <si>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</si>
  <si>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</si>
  <si>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</si>
  <si>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</si>
  <si>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</si>
  <si>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</si>
  <si>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</si>
  <si>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</si>
  <si>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</si>
  <si>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</si>
  <si>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</si>
  <si>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</si>
  <si>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</si>
  <si>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</si>
  <si>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</si>
  <si>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</si>
  <si>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</si>
  <si>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</si>
  <si>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</si>
  <si>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</si>
  <si>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</si>
  <si>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</si>
  <si>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</si>
  <si>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</si>
  <si>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</si>
  <si>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</si>
  <si>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</si>
  <si>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</si>
  <si>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</si>
  <si>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</si>
  <si>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</si>
  <si>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</si>
  <si>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</si>
  <si>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</si>
  <si>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</si>
  <si>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</si>
  <si>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</si>
  <si>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</si>
  <si>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</si>
  <si>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</si>
  <si>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</si>
  <si>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</si>
  <si>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</si>
  <si>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</si>
  <si>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</si>
  <si>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</si>
  <si>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</si>
  <si>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</si>
  <si>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</si>
  <si>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</si>
  <si>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</si>
  <si>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</si>
  <si>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</si>
  <si>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</si>
  <si>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</si>
  <si>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</si>
  <si>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</si>
  <si>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</si>
  <si>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</si>
  <si>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</si>
  <si>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</si>
  <si>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</si>
  <si>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</si>
  <si>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</si>
  <si>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</si>
  <si>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</si>
  <si>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</si>
  <si>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</si>
  <si>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</si>
  <si>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</si>
  <si>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</si>
  <si>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</si>
  <si>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</si>
  <si>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</si>
  <si>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</si>
  <si>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</si>
  <si>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</si>
  <si>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</si>
  <si>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</si>
  <si>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</si>
  <si>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</si>
  <si>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</si>
  <si>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</si>
  <si>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</si>
  <si>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</si>
  <si>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</si>
  <si>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</si>
  <si>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</si>
  <si>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</si>
  <si>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</si>
  <si>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</si>
  <si>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</si>
  <si>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</si>
  <si>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</si>
  <si>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</si>
  <si>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</si>
  <si>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</si>
  <si>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</si>
  <si>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</si>
  <si>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</si>
  <si>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</si>
  <si>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</si>
  <si>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</si>
  <si>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</si>
  <si>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</si>
  <si>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</si>
  <si>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</si>
  <si>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</si>
  <si>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</si>
  <si>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</si>
  <si>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</si>
  <si>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</si>
  <si>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</si>
  <si>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</si>
  <si>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</si>
  <si>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</si>
  <si>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</si>
  <si>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</si>
  <si>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</si>
  <si>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</si>
  <si>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</si>
  <si>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</si>
  <si>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</si>
  <si>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</si>
  <si>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</si>
  <si>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</si>
  <si>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</si>
  <si>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</si>
  <si>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</si>
  <si>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</si>
  <si>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</si>
  <si>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</si>
  <si>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</si>
  <si>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</si>
  <si>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</si>
  <si>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</si>
  <si>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</si>
  <si>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</si>
  <si>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</si>
  <si>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</si>
  <si>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</si>
  <si>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</si>
  <si>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</si>
  <si>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</si>
  <si>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</si>
  <si>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</si>
  <si>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</si>
  <si>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</si>
  <si>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</si>
  <si>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</si>
  <si>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</si>
  <si>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</si>
  <si>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</si>
  <si>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</si>
  <si>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</si>
  <si>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</si>
  <si>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</si>
  <si>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</si>
  <si>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</si>
  <si>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</si>
  <si>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</si>
  <si>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</si>
  <si>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</si>
  <si>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</si>
  <si>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</si>
  <si>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</si>
  <si>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</si>
  <si>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</si>
  <si>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</si>
  <si>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</si>
  <si>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</si>
  <si>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</si>
  <si>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</si>
  <si>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</si>
  <si>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</si>
  <si>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</si>
  <si>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</si>
  <si>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</si>
  <si>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</si>
  <si>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</si>
  <si>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</si>
  <si>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</si>
  <si>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</si>
  <si>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</si>
  <si>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</si>
  <si>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</si>
  <si>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</si>
  <si>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</si>
  <si>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</si>
  <si>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</si>
  <si>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</si>
  <si>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</si>
  <si>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</si>
  <si>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</si>
  <si>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</si>
  <si>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</si>
  <si>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</si>
  <si>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</si>
  <si>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</si>
  <si>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</si>
  <si>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</si>
  <si>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</si>
  <si>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</si>
  <si>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</si>
  <si>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</si>
  <si>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</si>
  <si>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</si>
  <si>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</si>
  <si>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</si>
  <si>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</si>
  <si>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</si>
  <si>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</si>
  <si>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</si>
  <si>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</si>
  <si>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</si>
  <si>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</si>
  <si>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</si>
  <si>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</si>
  <si>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</si>
  <si>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</si>
  <si>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</si>
  <si>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</si>
  <si>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</si>
  <si>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</si>
  <si>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</si>
  <si>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</si>
  <si>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</si>
  <si>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</si>
  <si>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</si>
  <si>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</si>
  <si>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</si>
  <si>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</si>
  <si>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</si>
  <si>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</si>
  <si>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</si>
  <si>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</si>
  <si>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</si>
  <si>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</si>
  <si>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</si>
  <si>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</si>
  <si>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</si>
  <si>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</si>
  <si>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</si>
  <si>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</si>
  <si>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</si>
  <si>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</si>
  <si>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</si>
  <si>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</si>
  <si>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</si>
  <si>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</si>
  <si>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</si>
  <si>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</si>
  <si>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</si>
  <si>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</si>
  <si>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</si>
  <si>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</si>
  <si>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</si>
  <si>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</si>
  <si>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</si>
  <si>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</si>
  <si>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</si>
  <si>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</si>
  <si>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</si>
  <si>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</si>
  <si>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</si>
  <si>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</si>
  <si>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</si>
  <si>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</si>
  <si>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</si>
  <si>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</si>
  <si>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</si>
  <si>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</si>
  <si>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</si>
  <si>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</si>
  <si>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</si>
  <si>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</si>
  <si>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</si>
  <si>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</si>
  <si>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</si>
  <si>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</si>
  <si>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</si>
  <si>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</si>
  <si>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</si>
  <si>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</si>
  <si>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</si>
  <si>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</si>
  <si>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</si>
  <si>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</si>
  <si>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</si>
  <si>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</si>
  <si>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</si>
  <si>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</si>
  <si>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</si>
  <si>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</si>
  <si>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</si>
  <si>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</si>
  <si>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</si>
  <si>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</si>
  <si>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</si>
  <si>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</si>
  <si>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</si>
  <si>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</si>
  <si>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</si>
  <si>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</si>
  <si>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</si>
  <si>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</si>
  <si>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</si>
  <si>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</si>
  <si>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</si>
  <si>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</si>
  <si>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</si>
  <si>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</si>
  <si>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</si>
  <si>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</si>
  <si>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</si>
  <si>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</si>
  <si>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</si>
  <si>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</si>
  <si>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</si>
  <si>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</si>
  <si>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</si>
  <si>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</si>
  <si>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</si>
  <si>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</si>
  <si>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</si>
  <si>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</si>
  <si>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</si>
  <si>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</si>
  <si>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</si>
  <si>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</si>
  <si>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</si>
  <si>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</si>
  <si>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</si>
  <si>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</si>
  <si>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</si>
  <si>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</si>
  <si>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</si>
  <si>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</si>
  <si>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</si>
  <si>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</si>
  <si>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</si>
  <si>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</si>
  <si>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</si>
  <si>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</si>
  <si>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</si>
  <si>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</si>
  <si>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</si>
  <si>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</si>
  <si>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</si>
  <si>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</si>
  <si>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</si>
  <si>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</si>
  <si>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</si>
  <si>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</si>
  <si>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</si>
  <si>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</si>
  <si>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</si>
  <si>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</si>
  <si>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</si>
  <si>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</si>
  <si>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</si>
  <si>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</si>
  <si>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</si>
  <si>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</si>
  <si>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</si>
  <si>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</si>
  <si>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</si>
  <si>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</si>
  <si>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</si>
  <si>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</si>
  <si>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</si>
  <si>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</si>
  <si>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</si>
  <si>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</si>
  <si>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</si>
  <si>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</si>
  <si>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</si>
  <si>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</si>
  <si>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</si>
  <si>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</si>
  <si>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</si>
  <si>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</si>
  <si>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</si>
  <si>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</si>
  <si>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</si>
  <si>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</si>
  <si>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</si>
  <si>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</si>
  <si>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</si>
  <si>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</si>
  <si>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</si>
  <si>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</si>
  <si>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</si>
  <si>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</si>
  <si>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</si>
  <si>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</si>
  <si>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</si>
  <si>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</si>
  <si>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</si>
  <si>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</si>
  <si>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</si>
  <si>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</si>
  <si>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</si>
  <si>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</si>
  <si>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</si>
  <si>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</si>
  <si>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</si>
  <si>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</si>
  <si>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</si>
  <si>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</si>
  <si>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</si>
  <si>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</si>
  <si>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</si>
  <si>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</si>
  <si>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</si>
  <si>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</si>
  <si>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</si>
  <si>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</si>
  <si>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</si>
  <si>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</si>
  <si>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</si>
  <si>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</si>
  <si>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</si>
  <si>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</si>
  <si>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</si>
  <si>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</si>
  <si>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</si>
  <si>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</si>
  <si>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</si>
  <si>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</si>
  <si>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</si>
  <si>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</si>
  <si>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</si>
  <si>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</si>
  <si>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</si>
  <si>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</si>
  <si>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</si>
  <si>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</si>
  <si>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</si>
  <si>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</si>
  <si>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</si>
  <si>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</si>
  <si>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</si>
  <si>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</si>
  <si>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</si>
  <si>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</si>
  <si>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</si>
  <si>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</si>
  <si>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</si>
  <si>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</si>
  <si>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</si>
  <si>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</si>
  <si>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</si>
  <si>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</si>
  <si>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</si>
  <si>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</si>
  <si>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</si>
  <si>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</si>
  <si>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</si>
  <si>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</si>
  <si>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</si>
  <si>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</si>
  <si>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</si>
  <si>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</si>
  <si>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</si>
  <si>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</si>
  <si>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</si>
  <si>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</si>
  <si>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</si>
  <si>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</si>
  <si>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</si>
  <si>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</si>
  <si>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</si>
  <si>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</si>
  <si>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</si>
  <si>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</si>
  <si>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</si>
  <si>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</si>
  <si>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</si>
  <si>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</si>
  <si>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</si>
  <si>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</si>
  <si>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</si>
  <si>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</si>
  <si>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</si>
  <si>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</si>
  <si>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</si>
  <si>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</si>
  <si>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</si>
  <si>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</si>
  <si>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</si>
  <si>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</si>
  <si>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</si>
  <si>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</si>
  <si>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</si>
  <si>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</si>
  <si>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</si>
  <si>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</si>
  <si>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</si>
  <si>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</si>
  <si>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</si>
  <si>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</si>
  <si>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</si>
  <si>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</si>
  <si>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</si>
  <si>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</si>
  <si>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</si>
  <si>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</si>
  <si>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</si>
  <si>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</si>
  <si>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</si>
  <si>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</si>
  <si>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</si>
  <si>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</si>
  <si>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</si>
  <si>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</si>
  <si>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</si>
  <si>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</si>
  <si>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</si>
  <si>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</si>
  <si>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</si>
  <si>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</si>
  <si>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</si>
  <si>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</si>
  <si>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</si>
  <si>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</si>
  <si>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</si>
  <si>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</si>
  <si>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</si>
  <si>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</si>
  <si>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</si>
  <si>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</si>
  <si>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</si>
  <si>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</si>
  <si>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</si>
  <si>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</si>
  <si>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</si>
  <si>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</si>
  <si>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</si>
  <si>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</si>
  <si>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</si>
  <si>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</si>
  <si>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</si>
  <si>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</si>
  <si>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</si>
  <si>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</si>
  <si>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</si>
  <si>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</si>
  <si>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</si>
  <si>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</si>
  <si>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</si>
  <si>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</si>
  <si>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</si>
  <si>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</si>
  <si>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</si>
  <si>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</si>
  <si>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</si>
  <si>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</si>
  <si>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</si>
  <si>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</si>
  <si>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</si>
  <si>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</si>
  <si>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</si>
  <si>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</si>
  <si>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</si>
  <si>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</si>
  <si>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</si>
  <si>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</si>
  <si>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</si>
  <si>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</si>
  <si>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</si>
  <si>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</si>
  <si>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</si>
  <si>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</si>
  <si>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</si>
  <si>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</si>
  <si>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</si>
  <si>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</si>
  <si>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</si>
  <si>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</si>
  <si>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</si>
  <si>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</si>
  <si>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</si>
  <si>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</si>
  <si>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</si>
  <si>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</si>
  <si>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</si>
  <si>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</si>
  <si>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</si>
  <si>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</si>
  <si>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</si>
  <si>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</si>
  <si>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</si>
  <si>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</si>
  <si>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</si>
  <si>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</si>
  <si>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</si>
  <si>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</si>
  <si>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</si>
  <si>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</si>
  <si>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</si>
  <si>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</si>
  <si>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</si>
  <si>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</si>
  <si>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</si>
  <si>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</si>
  <si>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</si>
  <si>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</si>
  <si>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</si>
  <si>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</si>
  <si>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</si>
  <si>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</si>
  <si>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</si>
  <si>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</si>
  <si>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</si>
  <si>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</si>
  <si>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</si>
  <si>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</si>
  <si>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</si>
  <si>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</si>
  <si>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</si>
  <si>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</si>
  <si>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</si>
  <si>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</si>
  <si>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</si>
  <si>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</si>
  <si>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</si>
  <si>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</si>
  <si>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</si>
  <si>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</si>
  <si>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</si>
  <si>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</si>
  <si>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</si>
  <si>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</si>
  <si>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</si>
  <si>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</si>
  <si>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</si>
  <si>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</si>
  <si>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</si>
  <si>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</si>
  <si>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</si>
  <si>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</si>
  <si>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</si>
  <si>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</si>
  <si>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</si>
  <si>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</si>
  <si>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</si>
  <si>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</si>
  <si>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</si>
  <si>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</si>
  <si>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</si>
  <si>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</si>
  <si>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</si>
  <si>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</si>
  <si>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</si>
  <si>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</si>
  <si>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</si>
  <si>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</si>
  <si>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</si>
  <si>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</si>
  <si>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</si>
  <si>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</si>
  <si>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</si>
  <si>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</si>
  <si>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</si>
  <si>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</si>
  <si>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</si>
  <si>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</si>
  <si>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</si>
  <si>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</si>
  <si>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</si>
  <si>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</si>
  <si>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</si>
  <si>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</si>
  <si>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</si>
  <si>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</si>
  <si>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</si>
  <si>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</si>
  <si>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</si>
  <si>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</si>
  <si>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</si>
  <si>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</si>
  <si>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</si>
  <si>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</si>
  <si>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</si>
  <si>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</si>
  <si>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</si>
  <si>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</si>
  <si>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</si>
  <si>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</si>
  <si>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</si>
  <si>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</si>
  <si>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</si>
  <si>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</si>
  <si>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</si>
  <si>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</si>
  <si>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</si>
  <si>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</si>
  <si>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</si>
  <si>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</si>
  <si>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</si>
  <si>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</si>
  <si>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</si>
  <si>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</si>
  <si>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</si>
  <si>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</si>
  <si>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</si>
  <si>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</si>
  <si>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</si>
  <si>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</si>
  <si>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</si>
  <si>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</si>
  <si>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</si>
  <si>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</si>
  <si>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</si>
  <si>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</si>
  <si>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</si>
  <si>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</si>
  <si>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</si>
  <si>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</si>
  <si>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</si>
  <si>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</si>
  <si>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</si>
  <si>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</si>
  <si>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</si>
  <si>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</si>
  <si>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</si>
  <si>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</si>
  <si>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</si>
  <si>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</si>
  <si>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</si>
  <si>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</si>
  <si>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</si>
  <si>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</si>
  <si>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</si>
  <si>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</si>
  <si>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</si>
  <si>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</si>
  <si>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</si>
  <si>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</si>
  <si>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</si>
  <si>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</si>
  <si>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</si>
  <si>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</si>
  <si>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</si>
  <si>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</si>
  <si>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</si>
  <si>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</si>
  <si>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</si>
  <si>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</si>
  <si>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</si>
  <si>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</si>
  <si>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</si>
  <si>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</si>
  <si>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</si>
  <si>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</si>
  <si>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</si>
  <si>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</si>
  <si>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</si>
  <si>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</si>
  <si>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</si>
  <si>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</si>
  <si>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</si>
  <si>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</si>
  <si>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</si>
  <si>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</si>
  <si>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</si>
  <si>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</si>
  <si>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</si>
  <si>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</si>
  <si>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</si>
  <si>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</si>
  <si>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</si>
  <si>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</si>
  <si>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</si>
  <si>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</si>
  <si>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</si>
  <si>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</si>
  <si>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</si>
  <si>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</si>
  <si>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</si>
  <si>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</si>
  <si>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</si>
  <si>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</si>
  <si>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</si>
  <si>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</si>
  <si>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</si>
  <si>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</si>
  <si>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</si>
  <si>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</si>
  <si>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</si>
  <si>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</si>
  <si>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</si>
  <si>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</si>
  <si>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</si>
  <si>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</si>
  <si>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</si>
  <si>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</si>
  <si>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</si>
  <si>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</si>
  <si>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</si>
  <si>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</si>
  <si>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</si>
  <si>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</si>
  <si>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</si>
  <si>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</si>
  <si>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</si>
  <si>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</si>
  <si>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</si>
  <si>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</si>
  <si>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</si>
  <si>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</si>
  <si>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</si>
  <si>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</si>
  <si>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</si>
  <si>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</si>
  <si>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</si>
  <si>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</si>
  <si>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</si>
  <si>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</si>
  <si>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</si>
  <si>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</si>
  <si>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</si>
  <si>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</si>
  <si>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</si>
  <si>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</si>
  <si>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</si>
  <si>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</si>
  <si>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</si>
  <si>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</si>
  <si>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</si>
  <si>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</si>
  <si>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</si>
  <si>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</si>
  <si>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</si>
  <si>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</si>
  <si>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</si>
  <si>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</si>
  <si>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</si>
  <si>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</si>
  <si>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</si>
  <si>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</si>
  <si>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</si>
  <si>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</si>
  <si>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</si>
  <si>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</si>
  <si>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</si>
  <si>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</si>
  <si>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</si>
  <si>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</si>
  <si>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</si>
  <si>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</si>
  <si>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</si>
  <si>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</si>
  <si>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</si>
  <si>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</si>
  <si>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</si>
  <si>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</si>
  <si>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</si>
  <si>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</si>
  <si>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</si>
  <si>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</si>
  <si>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</si>
  <si>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</si>
  <si>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</si>
  <si>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</si>
  <si>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</si>
  <si>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</si>
  <si>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</si>
  <si>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</si>
  <si>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</si>
  <si>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</si>
  <si>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</si>
  <si>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</si>
  <si>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</si>
  <si>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</si>
  <si>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</si>
  <si>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</si>
  <si>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</si>
  <si>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</si>
  <si>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</si>
  <si>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</si>
  <si>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</si>
  <si>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</si>
  <si>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</si>
  <si>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</si>
  <si>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</si>
  <si>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</si>
  <si>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</si>
  <si>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</si>
  <si>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</si>
  <si>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</si>
  <si>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</si>
  <si>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</si>
  <si>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</si>
  <si>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</si>
  <si>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</si>
  <si>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</si>
  <si>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</si>
  <si>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</si>
  <si>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</si>
  <si>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</si>
  <si>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</si>
  <si>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</si>
  <si>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</si>
  <si>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</si>
  <si>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</si>
  <si>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</si>
  <si>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</si>
  <si>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</si>
  <si>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</si>
  <si>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</si>
  <si>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</si>
  <si>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</si>
  <si>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</si>
  <si>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</si>
  <si>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</si>
  <si>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</si>
  <si>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</si>
  <si>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</si>
  <si>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</si>
  <si>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</si>
  <si>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</si>
  <si>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</si>
  <si>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</si>
  <si>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</si>
  <si>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</si>
  <si>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</si>
  <si>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</si>
  <si>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</si>
  <si>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</si>
  <si>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</si>
  <si>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</si>
  <si>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</si>
  <si>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</si>
  <si>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</si>
  <si>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</si>
  <si>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</si>
  <si>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</si>
  <si>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</si>
  <si>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</si>
  <si>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</si>
  <si>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</si>
  <si>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</si>
  <si>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</si>
  <si>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</si>
  <si>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</si>
  <si>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</si>
  <si>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</si>
  <si>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</si>
  <si>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</si>
  <si>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</si>
  <si>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</si>
  <si>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</si>
  <si>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</si>
  <si>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</si>
  <si>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</si>
  <si>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</si>
  <si>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</si>
  <si>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</si>
  <si>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</si>
  <si>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</si>
  <si>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</si>
  <si>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</si>
  <si>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</si>
  <si>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</si>
  <si>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</si>
  <si>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</si>
  <si>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</si>
  <si>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</si>
  <si>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</si>
  <si>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</si>
  <si>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</si>
  <si>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</si>
  <si>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</si>
  <si>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</si>
  <si>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</si>
  <si>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</si>
  <si>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</si>
  <si>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</si>
  <si>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</si>
  <si>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</si>
  <si>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</si>
  <si>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</si>
  <si>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</si>
  <si>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</si>
  <si>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</si>
  <si>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</si>
  <si>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</si>
  <si>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</si>
  <si>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</si>
  <si>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</si>
  <si>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</si>
  <si>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</si>
  <si>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</si>
  <si>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</si>
  <si>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</si>
  <si>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</si>
  <si>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</si>
  <si>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</si>
  <si>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</si>
  <si>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</si>
  <si>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</si>
  <si>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</si>
  <si>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</si>
  <si>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</si>
  <si>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</si>
  <si>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</si>
  <si>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</si>
  <si>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</si>
  <si>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</si>
  <si>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</si>
  <si>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</si>
  <si>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</si>
  <si>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</si>
  <si>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</si>
  <si>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</si>
  <si>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</si>
  <si>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</si>
  <si>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</si>
  <si>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</si>
  <si>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</si>
  <si>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</si>
  <si>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</si>
  <si>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</si>
  <si>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</si>
  <si>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</si>
  <si>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</si>
  <si>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</si>
  <si>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</si>
  <si>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</si>
  <si>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</si>
  <si>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</si>
  <si>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</si>
  <si>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</si>
  <si>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</si>
  <si>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</si>
  <si>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</si>
  <si>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</si>
  <si>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</si>
  <si>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</si>
  <si>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</si>
  <si>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</si>
  <si>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</si>
  <si>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</si>
  <si>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</si>
  <si>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</si>
  <si>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</si>
  <si>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</si>
  <si>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</si>
  <si>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</si>
  <si>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</si>
  <si>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</si>
  <si>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</si>
  <si>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</si>
  <si>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</si>
  <si>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</si>
  <si>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</si>
  <si>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</si>
  <si>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</si>
  <si>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</si>
  <si>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</si>
  <si>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</si>
  <si>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</si>
  <si>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</si>
  <si>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</si>
  <si>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</si>
  <si>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</si>
  <si>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</si>
  <si>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</si>
  <si>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</si>
  <si>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</si>
  <si>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</si>
  <si>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</si>
  <si>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</si>
  <si>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</si>
  <si>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</si>
  <si>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</si>
  <si>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</si>
  <si>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</si>
  <si>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</si>
  <si>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</si>
  <si>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</si>
  <si>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</si>
  <si>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</si>
  <si>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</si>
  <si>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</si>
  <si>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</si>
  <si>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</si>
  <si>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</si>
  <si>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</si>
  <si>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</si>
  <si>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</si>
  <si>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</si>
  <si>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</si>
  <si>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</si>
  <si>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</si>
  <si>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</si>
  <si>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</si>
  <si>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</si>
  <si>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</si>
  <si>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</si>
  <si>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</si>
  <si>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</si>
  <si>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</si>
  <si>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</si>
  <si>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</si>
  <si>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</si>
  <si>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</si>
  <si>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</si>
  <si>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</si>
  <si>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</si>
  <si>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</si>
  <si>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</si>
  <si>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</si>
  <si>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</si>
  <si>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</si>
  <si>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</si>
  <si>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</si>
  <si>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</si>
  <si>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</si>
  <si>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</si>
  <si>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</si>
  <si>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</si>
  <si>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</si>
  <si>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</si>
  <si>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</si>
  <si>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</si>
  <si>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</si>
  <si>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</si>
  <si>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</si>
  <si>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</si>
  <si>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</si>
  <si>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</si>
  <si>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</si>
  <si>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</si>
  <si>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</si>
  <si>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</si>
  <si>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</si>
  <si>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</si>
  <si>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</si>
  <si>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</si>
  <si>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</si>
  <si>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</si>
  <si>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</si>
  <si>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</si>
  <si>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</si>
  <si>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</si>
  <si>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</si>
  <si>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Main Category</t>
  </si>
  <si>
    <t>Main Product Name</t>
  </si>
  <si>
    <t>Product Description</t>
  </si>
  <si>
    <t>7SEVEN Compatible for Samsung Smart 4K Ultra HD TV Monitor Remote Control Replacement of Original Samsung TV Remote for LED OLED UHD QLED and Suitable for 6 7 8 Series Samsung TV with Hot Keys BN59-01259E</t>
  </si>
  <si>
    <t>7SEVEN Compatible Lg Smart Tv Remote Suitable for Any LG LED OLED LCD UHD Plasma Android Television and AKB75095303 replacement of Original Lg Tv Remote Control</t>
  </si>
  <si>
    <t>7SEVEN Compatible for Tata Sky Remote Original Set Top¬†HD Box and Suitable for SD Tata Play setup Box Remote Control</t>
  </si>
  <si>
    <t>7SEVEN Compatible for Sony Bravia LCD LED UHD OLED QLED 4K Ultra HD TV remote control with YouTube and NETFLIX Hotkeys. Universal Replacement for Original Sony Smart Android tv Remote Control</t>
  </si>
  <si>
    <t>7SEVEN Bluetooth Voice Command Remote for Xiaomi Redmi Mi Smart TV with Netflix &amp; Prime Video Hot Keys XMRM-00A</t>
  </si>
  <si>
    <t>7SEVEN Compatible Tata Sky Remote Control Replacement of Original dth SD HD tata Play Set top Box Remote - IR Learning Universal Remote for Any Brand TV - Pairing Must</t>
  </si>
  <si>
    <t>7SEVEN TCL Remote Control Smart TV RC802V Remote Compatible for TCL TV Remote Original 55EP680 40A325 49S6500 55P8S 55P8 50P8 65P8 40S6500 43S6500FS 49S6800FS 49S6800 49S6510FS(Without Voice Function/Google Assistant and Non-Bluetooth remote)</t>
  </si>
  <si>
    <t>Smashtronics - Case for Firetv Remote, Fire Stick Remote Cover Case, Silicone Cover for TV Firestick 4K/TV 2nd Gen(3rd Gen) Remote Control - Light Weight/Anti Slip/Shockproof (Black)</t>
  </si>
  <si>
    <t>7SEVEN Compatible for Mi tv Remote Control Original Suitable with Smart Android 4K LED Non Voice Command Xiaomi Redmi Remote of 4A Model 32 43 55 65 inches</t>
  </si>
  <si>
    <t>7SEVEN Compatible Vu Smart Tv Remote Control Suitable for Original 4K Android LED Ultra HD UHD Vu Tv Remote with Non Voice Feature without google assistant</t>
  </si>
  <si>
    <t>7SEVEN Suitable Sony Tv Remote Original Bravia for Smart Android Television Compatible for Any Model of LCD LED OLED UHD 4K Universal Sony Remote Control</t>
  </si>
  <si>
    <t>PROLEGEND PL-T002 Universal TV Stand Table Top for Most 22 to 65 inch LCD Flat Screen TV, VESA up to 800 by 400mm</t>
  </si>
  <si>
    <t>ZORBES Wall Adapter Holder for Alexa Echo Dot 4th Generation,A Space-Saving Solution with Cord Management for Your Smart Home Speakers -White (Holder Only)</t>
  </si>
  <si>
    <t>Bestor  8K Hdmi 2.1 Cable 48Gbps 9.80Ft/Ultra High Speed Hdmi Braided Cord For Roku Tv/Ps5/Hdtv/Blu-Ray Projector, Laptop, Television, Personal Computer, Xbox, Ps4, Ps5, Ps4 Pro (1 M, Grey)</t>
  </si>
  <si>
    <t>LUNAGARIYA, Protective Case Compatible with JIO Settop Box Remote Control,PU Leather Cover Holder (Before Placing Order,Please Compare The Dimensions of The Product with Your Remote)</t>
  </si>
  <si>
    <t>7SEVEN Compatible with Fire Tv Stick Remote with Voice Command Feature Suitable for Second Generation Amazon Fire Tv Stick Remote Only - Pairing Must</t>
  </si>
  <si>
    <t>SanDisk Ultra microSDXC‚Ñ¢ UHS-I Card, 64GB, 140MB/s R, 10 Y Warranty, for Smartphones</t>
  </si>
  <si>
    <t>SanDisk Ultra microSDXC‚Ñ¢ UHS-I Card, 128GB, 140MB/s R, 10 Y Warranty, for Smartphones</t>
  </si>
  <si>
    <t>iQOO Neo 6 5G (Dark Nova, 8GB RAM, 128GB Storage) | Snapdragon 870 5G | 80W FlashCharge</t>
  </si>
  <si>
    <t>Redmi Note 11 (Space Black, 4GB RAM, 64GB Storage)|90Hz FHD+ AMOLED Display | Qualcomm Snapdragon‚Ñ¢ 680-6nm | 33W Charger Included</t>
  </si>
  <si>
    <t>Redmi Note 11 (Horizon Blue, 6GB RAM, 64GB Storage)|90Hz FHD+ AMOLED Display | Qualcomm Snapdragon‚Ñ¢ 680-6nm | 33W Charger Included</t>
  </si>
  <si>
    <t>SanDisk Ultra microSDXC‚Ñ¢ UHS-I Card, 256GB, 150MB/s R, 10 Y Warranty, for Smartphones</t>
  </si>
  <si>
    <t>Redmi Note 11 (Space Black, 6GB RAM, 64GB Storage) | 90Hz FHD+ AMOLED Display | Qualcomm Snapdragon‚Ñ¢ 680-6nm | 33W Charger Included</t>
  </si>
  <si>
    <t>OpenTech Military-Grade Tempered Glass Screen Protector Compatible for iPhone 13/13 Pro / 14 with Edge to Edge Coverage and Easy Installation kit (6.1 Inches)</t>
  </si>
  <si>
    <t>DIGITEK (DTR 260 GT) Gorilla Tripod/Mini 33 cm (13 Inch) Tripod for Mobile Phone with Phone Mount &amp; Remote, Flexible Gorilla Stand for DSLR &amp; Action Cameras</t>
  </si>
  <si>
    <t>MemeHo Smart Standard Multi-Purpose Laptop Table with Dock Stand/Study Table/Bed Table/Foldable and Portable/Ergonomic &amp; Rounded Edges/Non-Slip Legs/Engineered Wood with Cup Holder (Black)</t>
  </si>
  <si>
    <t>DIGITEK (DRL-14C) Professional (31cm) Dual Temperature LED Ring Light with Tripod Stand &amp; Mini Tripod for YouTube, Photo-Shoot, Video Shoot, Live Stream, Makeup, Vlogging &amp; More</t>
  </si>
  <si>
    <t>DIGITEK (DTR-200MT) (18 CM) Portable &amp; Flexible Mini Tripod with Mobile Holder &amp; 360 Degree Ball Head, For Smart Phones, Compact Cameras, GoPro, Maximum Operating Height: 7.87 Inch, Maximum Load Upto: 1 kgs</t>
  </si>
  <si>
    <t>ENVIE (AA10004PLNi-CD) AA Rechargeable Batteries, Low Self Discharge, AA 1000mAh Ni-CD (Pack of 4)</t>
  </si>
  <si>
    <t>Verilux USB C Hub Multiport Adapter- 6 in 1 Portable Aluminum Type C Hub with 4K HDMI Output, USB 2.0/3.0 Ports, SD/Micro SD Card Reader Compatible for MacBook Pro 2016-2020, MacBook Air 2018-2020, Type-C Devices</t>
  </si>
  <si>
    <t>Tabelito Polyester Foam, Nylon Hybrid laptopss Bag Sleeve Case Cover Pouch for laptopss Apple/Dell/Lenovo/ Asus/ Hp/Samsung/Mi/MacBook/Ultrabook/Thinkpad/Ideapad/Surfacepro (15.6 inches /39.6cm, Blue) laptopsss</t>
  </si>
  <si>
    <t>DIGITEK (DLS-9FT) Lightweight &amp; Portable Aluminum Alloy Light Stand for Ring Light, Reflector, Flash Units, Diffuser, Portrait, Softbox, Studio Lighting &amp; More Ideal for Outdoor &amp; Indoor Shoots</t>
  </si>
  <si>
    <t>SLOVIC Tripod Mount Adapter| Tripod Mobile Holder|Tripod Phone Mount(Made in India)| Smartphone Clip Clipper 360 Degree for Taking Magic Video Shots &amp; Pictures.</t>
  </si>
  <si>
    <t>Offbeat - DASH 2.4GHz Wireless + Bluetooth 5.1 Mouse, Multi-Device Dual Mode Slim Rechargeable Silent Click Buttons Wireless Bluetooth Mouse, 3 Adjustable DPI, Works on 2 devices at the same time with a switch button for Windows/Mac/Android/Ipad/Smart TV</t>
  </si>
  <si>
    <t>CARECASE Optical Bay 2nd Hard Drive Caddy, 9.5 mm CD/DVD Drive Slot for SSD and HDD</t>
  </si>
  <si>
    <t>BESTOR LCD Writing Tablet/pad 12 inches | Electronic Writing Scribble Board for Kids | Kids Learning Toy | Portable Ruff for LCD Paperless Memo Digital Tablet Notepad E-Writer/Writing/Drawing Pad Home/School/Office (Black)</t>
  </si>
  <si>
    <t>Akiara - Makes life easy Mini Sewing Machine with Table Set | Tailoring Machine | Hand Sewing Machine with extension table, foot pedal, adapter</t>
  </si>
  <si>
    <t>Pick Ur Needs Lint Remover for Clothes High Range Rechargeable Lint Shaver for All Types of Clothes, Fabrics, Blanket with 1 Extra Blade Multicolor (Rechargeable)</t>
  </si>
  <si>
    <t>INDIAS‚Ñ¢ Electro-Instant Water Geyser A.B.S. Body Shock Proof Can be Used in Bathroom, Kitchen, wash Area, Hotels, Hospital etc.</t>
  </si>
  <si>
    <t>CSI INTERNATIONAL Instant Water Geyser, Water Heater, Portable Water Heater, Geyser Made of First Class ABS Plastic 3KW (White)</t>
  </si>
  <si>
    <t>CSI INTERNATIONAL Instant Water Geyser, Water Heater, Portable Water Heater, Geyser Made of First Class ABS Plastic 3KW (Red)</t>
  </si>
  <si>
    <t>Proven Copper + Mineral RO+UV+UF 10 to 12 Liter RO + UV + TDS ADJUSTER Water Purifier with Copper Charge Technology black &amp; copper Best For Home and Office (Made In India)</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</si>
  <si>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</si>
  <si>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VAPJA Portable Mini Juicer Cup Blender USB Rechargeable with 4 Blades for Shakes and Smoothies Fruits Vegetables Juice Maker Grinder Mixer Strong Cutting Bottle Sports Travel Outdoors Gym (BOTTLE)</t>
  </si>
  <si>
    <t>Filter xml</t>
  </si>
  <si>
    <t>Rough Category</t>
  </si>
  <si>
    <t>Filter 1</t>
  </si>
  <si>
    <t>Category</t>
  </si>
  <si>
    <t xml:space="preserve"> Fast Charger&amp; Data Sync„Äë-With built-in safety proctections and four-core copper wires promote maximum signal quality and strength and enhance charging &amp; data transfer speed with up to 480 mb/s transferring speed.| Compatibility„Äë-Compatible with iPhone 13, 12,11, X, 8, 7, 6, 5, iPad Air, Pro, Mini &amp; iOS devices.|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t>
  </si>
  <si>
    <t>ü•áKindly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charger.|ü•áCompatible Devices„Äë:This USB C to USB C cable compatible with Samsung S20, S21 Ultra, A71, laptop Macbook, Samsung S21 S22 S20 FE 2022 A71, A51, A33, M51, M31, M31s, M33, M53, Macbook Air, Macbook Pro, Macbook Air M1|ü•áMilitary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</si>
  <si>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must.|üòçDurable Spring Protection„ÄëÔºöThe easy-to-break connection port is protected by spring, which is a flexible and durable cable.You can use it with confidence.|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t>
  </si>
  <si>
    <t>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</si>
  <si>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Compatibility„Äë: Specially Designed for Fire TV Stick All New Alexa Voice Remote Control (3rd Gen)(2021 Release). (REMOTE NOT INCLUDED)|3 Meters Shockproof„Äë: Durable Silicone Material can protect your remote from 3 meters high drop, effectively protects your remote from daily impact and unwanted dust and scratches.|Perfect Fit„Äë: The slim and form-fitted design of the case fully protects your Fire TV Remote with minimal bulk.|Accessibility„Äë: Revised with precision cut-outs to ensure full access to all ports, buttons, and features of your Fire TV Stick 3rd Gen 2021 All New Alexa Voice Remote.|Remote Loop„Äë: An included wrist strap is provided that helps prevent accidental drops or releases when using the remote with motion controls.</t>
  </si>
  <si>
    <t>[High Compatibility] : iPhones, iPad Air, iPad mini, iPod Nano and iPod Touch|[Fast Charge&amp;Data Sync ] : It can charge and sync simultaneously at a rapid speed, Compatible with any charging adaptor, multi-port charging station or power bank.|Short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</si>
  <si>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</si>
  <si>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Silicone protective cover is specially designed for LG Smart TV magic remotes of LG AN-MR21GA / LG AN-MR21GC 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</si>
  <si>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</si>
  <si>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NOTE before purchase„Äë:This is a USB C to USB C cable, which means it has the same USB C connector on both ends, please be aware that this is not a USB C to USB A cable. So, you may need a USB C wall charger to charge your device.|Fast Charging &amp; 480Mbps Data Transfer Speed„Äë: Supports QC/PD fast charging, with 65W/30W/18W USB C Power Adapters to use. Data transfer speed is up to 480Mbps between two devices, which means transferring 100 songs within seconds.|Durable Nylon Braiding„Äë:The strong braided cable not only avoids the tangling but it also comes with Velcro strap so It can be wrapped up and put in a bag or pocket.|65W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</si>
  <si>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‚úÖFast Charge &amp; Data Sync„Äë: Fast charge&amp; data transfer USB A to USB C, conforming to the USB Type C Specification version 1.1, 56kilohm, which ensure a safe charging at 4.8A Maximum. Charging and syncing 2 in 1, data transfer speed up to 480Mbps.|‚úÖExtreme Durability„Äë: Over 10000 bending tests,This type c cable is far more durable than the same price, Premium nylon braided type c cable adds additional durability and tangle free.|‚úÖShort and Convenient Design„Äë: The light and space-saving 1ft USB Type 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</si>
  <si>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Design„ÄëSuper mini size, compact USB WiFi adapter for easy carrying. You can leave it in your TV box, laptop or PC and don't need to remove it.</t>
  </si>
  <si>
    <t>High Charging Speed 65W„Äë: Output power up to 20V 3.25A, which is ensured by high-speed and safe charging, and the USB 2.0 supports data transfer speed which can reach 40~60MB/S (480Mbps).|Kindly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cable„Äë: Its user-friendly design helps you to insert the connector in the right way all the time. This cable will be the right choice for a durable and cost-effective USB-C to USB-C cord/ Type C to Type C cord.|3A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</si>
  <si>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NOTE before purchase„Äë: This is a USB-C to USB-C cable, which means it has the same USB C plug on both ends, please be aware that this is not a USB-C to USB-A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</si>
  <si>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</si>
  <si>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üõíCableCreation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us|üõíFantastic Sound Quality„Äë:Oxygen Free Copper and gold plated plugs ensure optimal signal stereo audio transmission,bringing you a good feeling|üõíBi-directional„Äë:This 3.5mm rca male cable works both directions,from rca out to 3.5mm in or from 3.5mm in to rca out. Please note: you cannot choose same directions for use simultaneously.It must one side in,the other side out|üõí24K Gold Plated Connectors„Äë:Professional quality 24k gold plated connectors which protect the cables from corrosion while ensuring a premium connection for the best possible audio transfer year after year|üõíCompatible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</si>
  <si>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Compatibility„Äë: Specially designed for Fire TV Stick 4K All-new Alexa Voice Remote with power and volume controls. (REMOTE NOT INCLUDED)|3 Meters Shockproof„Äë: Durable Silicone Material can protect your remote from 3 meters high drop, effectively protects your remote from daily impact and unwanted dust and scratches.|Perfect Fit„Äë: The slim and form-fitted design of the case protects yourFire TV Remote with minimal bulk.|Accessibility„Äë: Revised with precision cut-outs to ensure full access to all ports, buttons, and features of your Fire TV Stick 4K All Alexa Voice Remote.|Shock &amp; Bump Resistant„Äë This Cover protects your remote from scratches, wear, tear, and dirt with this unique proprietary skin material.</t>
  </si>
  <si>
    <t>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</si>
  <si>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TV LEG„Äë--The universal tv stand base fits most 32 37 40 42 47 50 55 inch LCD LED Plasma Oled QLED 4K Smart flat/curved screen TVs with mounting holes on the back of your TV from 200x100mm up to 800x400mm.|LOADING CAPACITY„Äë--Heavy Duty Sturdy steel design make the tabletop tv leg base load capacity up to 88 lbs. Furthermore, it offers a stylish look to suit any decor, with sharp angles and a black matte finish.|ADJUSTABLE HEIGHT„Äë-- This tv base stand can adjust your TV heght from 20.2" to 22.5" makes your TV always at eye level for better view.|NO SCRATCH&amp;ANTI-SLIP„Äë--It's great the tv replacement stand comes with soft pad on the bottom to protect the furniture from being scratched and protect your TV from slipping|EASY INSTALLATION„Äë-- Simple construction allows easy installation with easy to follow manual and all of the required hardware provided</t>
  </si>
  <si>
    <t>NOTE before purchase„Äë:This is a USB-C to USB-C cable, which means it has the same USB C plug on both ends, please be aware that this is not a USB-C to USB-A cable. Besides, you may need a USB C wall charger to charge your device.|NYLON BRAIDED, EXTREME DURABILITY„Äë: with a tested 20000+ bend lifespan, Synqe USB C charging cable with heavy duty braided and strong metal connections is far more durable|3A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t>
  </si>
  <si>
    <t>NOTE before purchase„Äë:This is a USB-C to USB-C cable, which means it has the same USB C plug on both ends, please be aware that this is not a USB-C to USB-A cable. Besides, you may need a USB C wall charger to charge your device.|NYLON BRAIDED, SMALL SIZE„Äë: With a tested 20000+ bend lifespan, Synqe USB C charging cable with heavy duty braided and strong metal connections is far more durable. Short size makes it comfortable to use with Power Banks and Android Auto.|3A/60W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t>
  </si>
  <si>
    <t>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</si>
  <si>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</si>
  <si>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</si>
  <si>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t>
  </si>
  <si>
    <t>Bluetooth Calling Watch„Äë- Fire-Boltt Talk 2 enables you to make and receive calls directly from your watch via the built-in speaker and microphone. This smartwatch features a dial pad, option to access recent calls &amp; sync your phone‚Äôs contacts.;Dual Button Technology„Äë- This smartwatch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</si>
  <si>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</si>
  <si>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contacts.;1.78" AMOLED Display„Äë - Fire-Boltt Visionary has a premium 368*448 Pixel Resolution and 1.78" AMOLED Display which comes with the Always On feature.|Over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</si>
  <si>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 xml:space="preserve"> Fast Charger&amp; Data Sync„Äë-With built-in safety proctections and four-core copper wires promote maximum signal quality and strength and enhance charging &amp; data transfer speed with up to 480 mb/s transferring speed.|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t>
  </si>
  <si>
    <t>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</si>
  <si>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Dual Port USB Wall Charger Adapter„ÄëOraimo USB Charger with dual ports allow you to charge 2 devices at the same time with the total output of 2.4A current. Single port allows Max 2.4A current when connecting only one device. Much more convenient and save your time effectively.|Safe Charging„ÄëWith the intelligent chip inside, dual USB wall charger matches the current as your device's need automatically. Over-current, over-voltage and short-circuit protection also effectively protect your smartphones from damage|Multi-Protection„Äë Internal protection mechanisms offers multiple Protection against short-circuit, over-temperature, over-current, over-voltage and more|Wide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Design„Äë Robust textured casing and premium internal components ensure perfect performance regardless of scrapes, bumps, or drops.</t>
  </si>
  <si>
    <t>Fire-Boltt is India' No 1 Wearable Watch Brand Q122 by IDC Worldwide quarterly wearable device tracker Q122.Bluetooth Calling Watch„Äë- Fire-Boltt Ring 3 enables you to make and receive calls directly from your watch via the built-in speaker and microphone. This smartwatch features a dial pad, option to access recent calls &amp; sync your phone‚Äôs contacts.;1.8 inch HD Display„Äë- This smartwatch has a 1.8‚Äù TFT LCD Full Touch Display with a 2D High Hardness Glass for super protection and a high resolution of 240*286 pixels with a Rotating Button for smooth usage|118 Sports Modes„Äë- Be your own coach while you can track over 118 sports mode with professional analisys. Real Time Health Tracking„Äë- With an advanced intellegent algorithm combined with optical heart rate sensor to monitor your heart rate all day, even during exercise. Track your blood oxygen (SpO2) levels and indicate a healthy life;Full Metal Body„Äë- This watch is long lasting and durable with its metal body feature Voice Assistant„Äë- Command your mobile phone with your smartwatch, the watch has a voice assistant built in to make work easy and fast|Built In Mic &amp; Speaker„Äë- Enjoy listening to your favourite tunes on the watch and experience HD Calling through the built in Mic;Smart Notification„Äë- Get all your mobile phone notifications on the watch and stay updates about trends, meeting emails and much more. Remotely access smartphone features„Äë- Click pictures, change music tracks on the watch with a single touch.; 360 Health Ecosystem„Äë- With this watch track your heart rate, calorie, step count and multiple sports modes with easy touch;Play Games On Your Wrist„Äë- Play 2 mini games in your pastime or leisure time.|Multiple Watch Faces &amp; Smart Controls„Äë - The Smartwatch has multiple Watch Faces;How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Battery„Äë- Charge the watch for 90 mins merely for 3 days of exquisite battery life.Band Width:20 millimeters.Water resistance depth:1 meters</t>
  </si>
  <si>
    <t>Bluetooth Calling Watch„Äë- Fire-Boltt Talk 2 smart watch enables you to make and receive calls directly from your watch via the built-in speaker and microphone. This smartwatch features a dial pad, option to access recent calls &amp; sync your phone‚Äôs contacts.;Dual Button Technology„Äë- This smart watch with call function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</si>
  <si>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1.78" AMOLED display„Äë500nit peak brightness &amp; 368*448 resolution with 326 PPI. The display content of the screen can be clearly seen even under strong sunlight.|60 Hz Refresh Rate„ÄëFast &amp; Smooth Experience with 60Hz smoothest smart watch refresh rate &amp; minimalist round 2.5D. Reduces motion blur and makes action feel smoother, can make the picture appear sharper, and can make smartwatches feel more responsive and speedy.|N Health App Integration„Äë: Download this mobile application on your smartphone &amp; connect with your Nord Smartwatch. You can easily check insights of your health stats. 105 fitness modes with 2 automatically detect modes„ÄëChoose your own exercise mode from a long list including Yoga, Meditation, Cricket &amp; various others.|Enhanced Battery Life„ÄëLong-lasting 30 days standby time with 10 days of battery life. Call &amp; message notification and Music &amp; camera control. IP68 waterproof &amp; dust resistant„Äë Metal watch case„Äëwith OnePlus watch Sporty strap ‚Äì Fashionable smartwatch|One Tap Measurement„ÄëSmart health monitoring technology ‚Äì SpO2 Blood Oxygen, 24 hour heart-rate, Sleep tracking, All day stress tracking and many more. Women health tracking„Äë- Tracking menstrual cycles digitally for early prediction of periods.¬† Bluetooth 5.2 „Äë- Helps highly reduce the power consumption of the watch and brings better stable and fast transmission Android &amp; IOS compatible ( Android 6.0 &amp; IOS 11.0 and above).</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</si>
  <si>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</si>
  <si>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PERFECT FOR ANY PLACES„Äë: Perfect for watching movies &amp; enjoying music in the bedroom, cooking in the kitchen, exercising in the gym and working in the office. Fine details and craftsmanship, make life easier. Lazy bracket for you, free your hands.|HEAVY DUTY &amp; STURDY HOLDER„Äë: Large Base for Stable Mounting without Vibrations, tight and bendy arm, secures your smart phone, iPad or tablet and other electronic devices tightly to prevent the unit from falling or moving around.|360 ¬∫ ROTATION„Äë: Designed with flexible long arms clamp, working at 360-degrees, making holder adjustable to view your device at any angle.|COMPATIBILITY„Äë: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GUARANTEE„Äë: If there is any quality problem of the product itself, do not hesitate to contact us immediately. We will solve the issue to your satisfaction. Customer service is our business philosophy.</t>
  </si>
  <si>
    <t>Bluetooth Calling Watch„Äë- Tokdis MX-1 Pro enables you to make and receive calls directly from your watch via the built-in speaker and microphone. This smartwatch features a dial pad, option to access recent calls &amp; manually sync your phone‚Äôs contacts.|How to activate Bluetooth Calling„Äë- To enable Bluetooth Calling Function, first connect it to the Fitpro app. Once connected, manually go to the phone's Bluetooth settings and pair this smartwatch. Upon pairing, you will get a notification.|1.69 inch HD Full Touch„Äë - Large Display of 1.69 Inches Size Full Metal Body„Äë - This Watch features Sleek &amp; Fashionable Metal Body The one-click control mode and honey comb menu helps you quickly navigate|Music Experience On The Go„Äë - Equipped with an inbuilt speaker, this smartwatch lets you play your favourite tracks on the Watch without having to take out your phone.|Multiple Watch Faces &amp; Smart Controls„Äë - The Smartwatch has unlimited Watch Faces on cloud. It has Smart controls like Weather Forecast, Alarm and many more. Get a 6 Months assured warranty from Tokdis in case of any Manufacturing Defect (Just Contact our Customer Care).</t>
  </si>
  <si>
    <t>üéÅ18W Fast Charging- Always Speedy„ÄëTwo ports pump out up to 18 watts of power, enabling simultaneous fast charging for two devices. 18W Type-C output port to give the latest devices a full-speed charge.|üéÅUniversal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more.|üéÅPE2.0,PD 3.0 &amp; QC 3.0„Äë: Equipped with a 18W Power Delivery,3.0 port, and an 18W Quick Charge 3.0 port, the charger allows for charging two devices simultaneously|üéÅSafe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 Ultra-Fast Type-C Cable Included„Äë Oraimo 18W fast charger adapter comes with a fast charging type-c cable, It enables full speed charging and syncing to new Type-C models in the market.</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</si>
  <si>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</si>
  <si>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Compatibility„Äë This screen protector case is compatible with Samsung Galaxy Watch 4, 44mm. [NOTE: WATCH IS NOT INCLUDED]|Shock-Absorbing„Äë Made of TPU Material, anti-scratch plastic, thin case cover the full front and curved edges of the watch ,offer full protection for your watch against scratches, drop and bump.|Light Weight„Äë lightweight and Slim protective bumper case cover shell is perfect for your watch.|Easy Installation„Äë Easy to install and make off, When charging your Watch, you do not need to remove the watch case.|Touch Experience„Äë Case is High-Definition Transparent and gives you 99.99% HD clarity with true color reproduction and gives you the original touch experience.</t>
  </si>
  <si>
    <t>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</si>
  <si>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HATE IT WHEN CARRY A HEAVY SELFIE STICK?„ÄëYep, screwing a monopod selfie stick with a heavy tripod, is a pain. Our lightweight foldable selfie stick was designed to eliminate this to make a ordinary Selfie Stick lighter but more functional.|HOW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Life„ÄëUsing With CR1632 (120mah) Replaceable Lithium Metal Cell for The Remote, Last Up 7500 photos can taken and Convenient Replace, also you can easily Buy This Battery in Market.</t>
  </si>
  <si>
    <t>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</si>
  <si>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</si>
  <si>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bed.|MUTI-FUNCTIONAL DESK„Äë ‚Äì Callas Bed Table Built-in iPad stand groove for holding ipad or kindle.And desk comes with a table cup holder to store cups well. The Anti-Slip Sponge can keep your laptop safe while tilted, and provide you comfort and stability while using.|PORTABLE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DESIGN„Äë‚ÄìCurved desktop edge, scientific design, protective layer around the desktop, so you can feel comfortable when using. The W-legs are stable and flexible, which are anti-slip and can be folded to save space.|LARGE SIZE„Äë - 23.64(L) x 15.72(W) x 10.4Inch(H). Callas Lap Desk perfectly fits nearly all size laptop,or tablet &amp; phone, also can put a mouse and books.And there is ample space to work, study, eat breakfast or dessert on the bed table. Package Contain : 1 Laptop Table.</t>
  </si>
  <si>
    <t>üëçUSB C TO USB ADAPTER„Äë-This is a USB C FEMALE to USB MALE adapter, used to turn all you USB-A ports of laptops, chargers or other devices into a USB-C port. Gives you the ability to connect USB-C peripherals to devices with USB-A ports.|üëçHIGH-SPEED-TRANSMISSION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devices!|üëçDATA SYNC AND CHARGING„ÄëUSB 3.0 (USB 3.1 Gen 1)port, up to 3A, enables up to sync and display movies or music in real time thanks to a 5Gbps transfer speed, approx 10x than USB 2.0; Also, you can edit video in camera directly via port instead of downloading files|üëçSUPERRIOR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</si>
  <si>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Fire-Boltt is India' No 1 Wearable Watch Brand Q122 by IDC Worldwide quarterly wearable device tracker Q122.Bluetooth Calling Watch„Äë- Fire-Boltt Ring bluetooth calling smart watch enables you to make and receive calls directly from your watch via the built-in speaker and microphone. This smartwatch features a dial pad, option to access recent calls &amp; sync your phone‚Äôs contacts.;|SPo2 &amp; Heart Rate Tracking„Äë - The Smart watch tracks your real time Blood Oxygen Spo2 and has 24*7 Heart Rate Tracking. It also has Sleep and Fitness Tracking.; 1.7 inch HD Full Touch„Äë - Industry Best Display of 1.7 Inches Size Full Metal Body with Changeable Strap„Äë - Sleek &amp; Fashionable Metal Body best smart watch. The one-click control mode and honey comb menu helps you quickly navigate  Battery Life„Äë- The watch can work for 24 Hours with Bluetooth Calling ( Normal Usage )*, 8 Days without Bluetooth Calling. System requirements: Bluetooth version 5.0 and above. IOS 7.0 and above, Android version 4.4 and above.|Music Experience On The Go„Äë - Equipped with an inbuilt speaker, this smartwatch lets you play your favourite tracks on the Watch without having to take out your phone.|Multiple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</si>
  <si>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‚úÖSmart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</si>
  <si>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DESIGN„Äë- With scientific engineering design and curved sturdy edges makes this table very strong and durable.|CUP HOLDER &amp; TABLET SLOT„Äë- OFIXO lap desk is designed with a solid cup holder for possible cup tipping, avoiding soiling your bed or couch. The long slot on the lap desk serves as a holder for smartphone, tablet and pen, making the table helpful for work and entertainment.|BUILT-TO-LAST„Äë-The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</si>
  <si>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Fire-Boltt is India' No 1 Wearable Watch Brand Q122 by IDC Worldwide quarterly wearable device tracker Q122.|Bluetooth Calling Watch„Äë- Fire-Boltt Ninja Calling smart watch enables you to make and receive calls directly from your watch. This smartwatch features a dial pad, option to access recent calls &amp; sync your phone‚Äôs contacts|SpO2 &amp; Heart Rate Tracking„Äë- Track Real Time Heart Rate on the go on this smart watch. Featuring Blood Oxygen Tracking (SpO2) with optical sensors that give almost acurate results|1.69 inch HD Full Touch„Äë- Best in class HD Full Touch Screen with a 240*280 pixel HQ Resolution smart watch with call function . Smooth functioning and easy swipes making life better.;|Built In Speaker„Äë- Listen to your favourite songs on the watch itself, with the built in speaker talk while you walk and even enjoy songs on the run|AI Voice Assistance„Äë- Command your watch and let the magic happen. This special technology is in the Fire-Boltt Ninja Calling Smartwatch|30 Sports Mode„Äë- Fire-Boltt Ninja Calling best Smart watch comes with 30 sports tracking feature. Track each acitivity with true efficiency and crown that medal.|Socially Active„Äë- Activate your social life while you balance your work culture. Never miss out on any event, meeting, birthday or trends, allow all the notifications to be displayed on the smartwatch and rock each party</t>
  </si>
  <si>
    <t>Bluetooth Calling Watch„Äë- Fire-Boltt Ring Pro enables you to make and receive calls directly from your watch via the built-in speaker and microphone. This smartwatch features a dial pad, option to access recent calls &amp; sync your phone‚Äôs contacts.;1.75‚Äù Best HD Display with 320*385 Pixels„Äë- This smartwatch comes with an Industry‚Äôs best 1.75‚Äù Display and has a super quality resolution of 320*385 Pixels providing you a smooth touch experience IP68 Water Resistant„Äë- This smartwatch can withstand dust, spills, raindrops and is sweatproof too.Band Width:20 millimeters.Water resistance depth:1 meters|Unique Rotating Multi-Functional Button„Äë- Fire-Boltt Ring Pro has a unique menu viewing style and watch face changing style, you can simply rotate the button to changes watch faces and view the list menu without scrolling;Pincode Locking System„Äë- Just like a smartphone pin lock, this smartwatch also has a pin lock. Secure your smartwatch by setting up a pin lock on it. Built In Mic &amp; Speaker„Äë- Fire-Boltt Ring Pro comes with a Mic and Speaker for best calling experience. Clear HD calls via the watch is now available Play Games on Your Wrist„Äë|Split Display Easy Access„Äë- This smartwatch provides you a split screen display where you can easily in one click land on any function without the need to search it from the menu;SPo2 Monitoring„Äë- Monitor your blood oxygen levels any time anywhere. 360 Health Ecosystem„Äë- With this watch track your heart rate, calorie, step count and multiple sports modes with easy touchQuick Charge Technology„Äë- Within 100 minutes full charge your watch and you are on the go again. System requirements: IOS 7.0 and above, Android version 4.4 and above, Bluetooth version 5.0 or above.|Smart Notification„Äë- Get all your mobile phone notifications on the watch and stay updates about trends, meeting emails and much more. Remotely access smartphone features„Äë- Click pictures, change music tracks on the watch with a single touch.;How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</si>
  <si>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Ideal Drive Enclosure for Work„Äë- The CABLET 2.5 Inch USB 3.0 Enclosure with durable strip appearance and classic black colour with the advantage of easy to clean. Hold the 2.5‚Äù enclosure in the office, just connect your PC, Desktop, Mobile and other devices, plug and play.|Wide Compatibility Enclosure„Äë- The 2.5‚Äù HDD/SSD Enclosure can support 2.5 inch 7-9.5mm HDD/SSD up to 6TB for any brand hard drive with SATA I/II/III port. Also compatible with Windows, Linux and Mac OS systems, compatible with WD, Seagate, Samsung, PS4, TV, and other devices.|USB3.0 5Gbps Enclosure„Äë- Adopting with USB 3.0 interface and UASP accelerated transmission protocol supported, the 2.5‚Äù HDD/SSD Enclosure can help with the data transfer rate up to 5Gbps, about 20% faster than traditional USB data port, transfers 1G file in 3 seconds, no data delay.|Easy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Performance„Äë- Enclosed with a shock-proof sponge pad, enhance the protection of the hard drive effectively and keep it steady.</t>
  </si>
  <si>
    <t>‚ö°65W High Speed Charging„Äë: Output power up to 20V 3.25A, which is ensured by high-speed safe charging, and the USB 2.0 supports data transfer speed can reach 40~60MB/S (480Mbps). NOTE: This product DO NOT support video output.|üí™Military grade material„Äë:Strong military fiber, the most flexible, powerful and durable material, makes tensile force increased by 200%. Special Strain Relief design, can bear 10000+ bending test. Premium Aluminum housing makes the cable more durable|üì¢NOTE before purchase„Äë:This is a USB-C to USB-C cable, which means it has the same USB C plug on both ends, please be aware that this is not a USB-C to USB-A cable. Besides, you may need a USB C wall charger to charge your device.|What you get„Äë:We provide this 1meter/3ft Type C to Type C Cable and 24/7 customer service, if you have any questions,we will resolve your issue within 24 hours.|Compatibility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</si>
  <si>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‚ñ∫ 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</si>
  <si>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‚úÖGet Creamy Froth Quickly„ÄëWith a higher speed motor, this milk frother spins quickly and smoothly. It makes best creamy froth with milk heated . Enjoy your favorite coffee with foam topping in seconds.|‚úÖFor Perfect Froth„ÄëThis coffee frother is powered by 2 AA batteries, it brings creamy froth instantly. Within 1 minute, you get a glass filled with milk foam for your coffee.|‚úÖEnjoy Your Latte Anywhere„ÄëMissing your morning latte when travelling? Just take this portable frother on the road. Small yet effective, easily to make your cafe style cappuccino|‚úÖ100% Satisfaction] We aim to provide high quality product, and stand behind it with a full replacement service. In case you have any issues, just contact us and we will make it right for you, at any time!</t>
  </si>
  <si>
    <t>Lint Remover for Clothes and bubble remover for clothes with a powerful motor (5W Rated Power) to work at high speed.|Elegant &amp; Ergonomic Design„ÄëErgonomic design, the pilling remover for clothes has an easy-grip handle which offers users a comfortable experience.|Easy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</si>
  <si>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15 LITRE„ÄëStorage Water Heater;‚ÄØBEE 5 STAR RATED„Äë: Highly Energy Efficient with Extra Thick &amp; High Density CFC Free PUF Insulation for Maximum Heat Retention;COUNTRY OF ORIGIN„Äë: India|ANTI-CORROSIVE &amp; SUITABLE FOR HARD WATER USAGE„Äë: Advanced Vitreous Enamel Coating protects the Inner Tank, Superior Incoloy 800 Heating Element ensures Sustained Performance, Extra Thick Magnesium Anode provides Added Protection|66% REDUCTION IN LEAKAGE„Äë: Single Weld Line High Grade Mild Steel Tank|SAFETY ASSURED„Äë: Advanced Thermostat &amp; Thermal Cut-out Mechanism for Dual Overheat Protection; 5-in-1 Multi-function Safety Valve prevents excessive Pressure Build-up, Vacuum Formation &amp; Reverse Water Flow|HYGIENIC &amp; PUNGENT-FREE WATER„Äë: Multi-layer protection against Corrosion &amp; Scaling|PAN INDIA INSTALLATION AVAILABLE AT INR 350+GST„Äë: Inlet and Outlet Connection Pipes can be purchased from the technician on a chargeable basis (INR.250)|WITHSTANDS UP TO 8 BAR PRESSURE„Äë: Suitable for High Rise Buildings up to 35 floors and Pressure Pump Application</t>
  </si>
  <si>
    <t>üìûUTMOST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9958404521.|‚≠êMADE IN INDIA! IMPROVED SEALING MACHINE:„ÄëENEM sealing machine is proudly Made in India! We have used high quality transformer + High Quality Plug + heavy gauge wire so ensures good performance and optimum safety.|‚≠êSUPPORT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(2-3).|‚≠êAUTO ‚Äì POWER OFF PROTECTION:„ÄëENEM Plastic Packing Machine remains in standby mode when not used, thereby not utilizing power. Only when same is used for sealing, power is consumed.|‚≠êUPGRADED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</si>
  <si>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CLEAN CLOTHES EVERY TIME„Äë : Our lint roller has an extra sticky formula that helps you easily collect fuzz, fluff, and bobble balls from your pants, clothes, and fabrics without damaging the material.|2X EXTRA STICKINESS„Äë: VRPRIME offers 200% more pick-up per strong adhesive sheet for a quick and effective way to remove annoying pet hair, lint, and debris. You will save time and effort in removing stubborn hair and fuzzy bits from your clothes, sofa, furniture, car, carpet, etc.|TOTAL 360 SHEETS„Äë : VRPRIME lint rollers come with 1 reusable ergonomic grip handles that comfortably fit in your hand, four refills of 90 sticky easy peel off spiraled sheets. Total 360 sheets in one package with great value.|MULTI FUNCTION„Äë : The fluff remover is not limited to just clothing and garments, it also is your perfect tool to remove dog hair, cat hair, pet fur, fluff, fuzz, and lint from furniture, upholstery, bedding, car seats, etc.|EASY TO PEEL OFF DESIGN „Äë: New improvement on cutting makes peeling off sheets extremely easy, you can start a new sheet from the top or bottom freely and tear off the sheets easily after use.|A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</si>
  <si>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Rechargeable Multi-Function Milk Frother„ÄëThe Milk Frother comes with two Whisk-Heads attached to the handle - the Spring Whisk-Head is for making milk&amp;coffee foam, the Balloon Whisk-Head is for beating eggs|High Quality„ÄëThe product is made of food-grade 304 stainless steel and ABS; The rechargeable built-in Lithium Battery is powerful and can help you make things faster and more efficient - You can make a full cup of milk foam in about 15 seconds|Detachable Design„ÄëThe two whisk-heads are detachable, so it is easy for you to change, clean and store|One-Touch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</si>
  <si>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‚úîEasy to carry around„Äë- This handheld blender is equipped with a travel cover for easy carrying. You can drink nutritious juices, milkshakes or smoothies wherever you want, such as home, office, gym, travel or any other outdoor activities. In addition, it can be taken on the plane.|‚úîPortable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juice.|‚úîfood grade material„Äë- The portable blender is made by high-quality ABS and silicone, food-grade material. It has unique safety design including Silicone bottom, non-slip and shock absorption.This portable juicer is also a suitable gift for juice and travel enthusiasts.|‚úî4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quickl|‚úîOne button blending/cleaning„Äë: simple button touch. 350ml capacity when cleaning, just put an appropriate amount of water in the cup and press the button to automatically clean. This can save you a lot of trouble.</t>
  </si>
  <si>
    <t>Easy to Use„ÄëAfter installing the battery, you need to press and hold the switch button for 3-5 seconds to heat up. Put the bag that needs to be sealed in the middle, the thinner bag can be torn quickly, the thicker should be drawn slowly and evenly.|Portable„ÄëAfter use, it is not necessary to disassemble the battery, and the hook can be stuck at the sealing place, and can be hung with other appliances. The perfect portable bag sealing machine, suitable for kitchen, camping, travel, etc.|Dual use„ÄëThis product is not only a sealing machine but also an opening machine, the opening is very easy and convenient.Mini and portable bag cutter and sealer,Quickly seals and cuts.|Material„ÄëUsing high-quality ABS material, fine workmanship without burrs, high temperature and low temperature resistance, durable.|Note„ÄëDo not press violently when sealing, otherwise it will cause the metal contact piece to deform without heating. The bag to be sealed must be kept clean and free from water., oil and other stains</t>
  </si>
  <si>
    <t>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Design„ÄëBeautiful and elegant private mold design, Small size, Wireless, USB rechargeable, and portable design make it a personal travel mixer. The charging port at the bottom and the silicone plug make it water-proof.</t>
  </si>
  <si>
    <t>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</si>
  <si>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 xml:space="preserve">About </t>
  </si>
  <si>
    <t xml:space="preserve">Product ID </t>
  </si>
  <si>
    <t>Product Name</t>
  </si>
  <si>
    <t xml:space="preserve"> Category</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</si>
  <si>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</si>
  <si>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</si>
  <si>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</si>
  <si>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</si>
  <si>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</si>
  <si>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</si>
  <si>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</si>
  <si>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</si>
  <si>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</si>
  <si>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</si>
  <si>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</si>
  <si>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</si>
  <si>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</si>
  <si>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</si>
  <si>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</si>
  <si>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</si>
  <si>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</si>
  <si>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</si>
  <si>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</si>
  <si>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</si>
  <si>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</si>
  <si>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</si>
  <si>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</si>
  <si>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</si>
  <si>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</si>
  <si>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</si>
  <si>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</si>
  <si>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</si>
  <si>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</si>
  <si>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</si>
  <si>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</si>
  <si>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</si>
  <si>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</si>
  <si>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</si>
  <si>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</si>
  <si>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</si>
  <si>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</si>
  <si>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</si>
  <si>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</si>
  <si>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</si>
  <si>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</si>
  <si>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</si>
  <si>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</si>
  <si>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</si>
  <si>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</si>
  <si>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</si>
  <si>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</si>
  <si>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</si>
  <si>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</si>
  <si>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</si>
  <si>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</si>
  <si>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</si>
  <si>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</si>
  <si>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</si>
  <si>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</si>
  <si>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</si>
  <si>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</si>
  <si>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</si>
  <si>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</si>
  <si>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</si>
  <si>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</si>
  <si>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</si>
  <si>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</si>
  <si>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</si>
  <si>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</si>
  <si>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</si>
  <si>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</si>
  <si>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</si>
  <si>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</si>
  <si>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</si>
  <si>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</si>
  <si>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</si>
  <si>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</si>
  <si>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</si>
  <si>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</si>
  <si>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</si>
  <si>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</si>
  <si>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</si>
  <si>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</si>
  <si>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</si>
  <si>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</si>
  <si>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</si>
  <si>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</si>
  <si>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</si>
  <si>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</si>
  <si>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</si>
  <si>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</si>
  <si>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</si>
  <si>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</si>
  <si>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</si>
  <si>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</si>
  <si>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</si>
  <si>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</si>
  <si>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</si>
  <si>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</si>
  <si>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</si>
  <si>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</si>
  <si>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</si>
  <si>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</si>
  <si>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</si>
  <si>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</si>
  <si>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</si>
  <si>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</si>
  <si>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</si>
  <si>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</si>
  <si>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</si>
  <si>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</si>
  <si>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</si>
  <si>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</si>
  <si>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</si>
  <si>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</si>
  <si>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</si>
  <si>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</si>
  <si>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</si>
  <si>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</si>
  <si>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</si>
  <si>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</si>
  <si>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</si>
  <si>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</si>
  <si>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</si>
  <si>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</si>
  <si>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</si>
  <si>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</si>
  <si>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</si>
  <si>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</si>
  <si>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</si>
  <si>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</si>
  <si>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</si>
  <si>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</si>
  <si>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</si>
  <si>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</si>
  <si>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</si>
  <si>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</si>
  <si>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</si>
  <si>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</si>
  <si>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</si>
  <si>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</si>
  <si>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</si>
  <si>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</si>
  <si>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</si>
  <si>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</si>
  <si>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</si>
  <si>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</si>
  <si>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</si>
  <si>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</si>
  <si>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EthernetCables</t>
  </si>
  <si>
    <t>Components</t>
  </si>
  <si>
    <t>Memory</t>
  </si>
  <si>
    <t>UninterruptedPowerSupplies</t>
  </si>
  <si>
    <t>Cases</t>
  </si>
  <si>
    <t>SecureDigitalCards</t>
  </si>
  <si>
    <t>Flashes&amp;SelfieLights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</si>
  <si>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</si>
  <si>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</si>
  <si>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</si>
  <si>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</si>
  <si>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</si>
  <si>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</si>
  <si>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</si>
  <si>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</si>
  <si>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</si>
  <si>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</si>
  <si>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</si>
  <si>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</si>
  <si>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</si>
  <si>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</si>
  <si>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</si>
  <si>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</si>
  <si>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</si>
  <si>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</si>
  <si>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</si>
  <si>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</si>
  <si>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</si>
  <si>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</si>
  <si>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</si>
  <si>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</si>
  <si>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</si>
  <si>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</si>
  <si>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</si>
  <si>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</si>
  <si>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</si>
  <si>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</si>
  <si>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</si>
  <si>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</si>
  <si>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</si>
  <si>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</si>
  <si>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</si>
  <si>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</si>
  <si>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</si>
  <si>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</si>
  <si>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</si>
  <si>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</si>
  <si>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</si>
  <si>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</si>
  <si>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</si>
  <si>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</si>
  <si>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</si>
  <si>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</si>
  <si>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</si>
  <si>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</si>
  <si>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</si>
  <si>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</si>
  <si>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</si>
  <si>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</si>
  <si>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</si>
  <si>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</si>
  <si>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</si>
  <si>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</si>
  <si>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</si>
  <si>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</si>
  <si>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</si>
  <si>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</si>
  <si>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</si>
  <si>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</si>
  <si>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</si>
  <si>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</si>
  <si>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</si>
  <si>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</si>
  <si>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</si>
  <si>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</si>
  <si>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</si>
  <si>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</si>
  <si>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</si>
  <si>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</si>
  <si>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</si>
  <si>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</si>
  <si>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</si>
  <si>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</si>
  <si>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</si>
  <si>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</si>
  <si>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</si>
  <si>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</si>
  <si>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</si>
  <si>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</si>
  <si>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</si>
  <si>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</si>
  <si>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</si>
  <si>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</si>
  <si>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</si>
  <si>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</si>
  <si>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</si>
  <si>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</si>
  <si>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</si>
  <si>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</si>
  <si>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</si>
  <si>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</si>
  <si>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</si>
  <si>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</si>
  <si>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</si>
  <si>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</si>
  <si>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</si>
  <si>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</si>
  <si>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</si>
  <si>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</si>
  <si>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</si>
  <si>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</si>
  <si>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</si>
  <si>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</si>
  <si>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</si>
  <si>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</si>
  <si>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</si>
  <si>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</si>
  <si>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</si>
  <si>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</si>
  <si>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</si>
  <si>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</si>
  <si>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</si>
  <si>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</si>
  <si>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</si>
  <si>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</si>
  <si>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</si>
  <si>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</si>
  <si>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</si>
  <si>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</si>
  <si>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</si>
  <si>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</si>
  <si>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</si>
  <si>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</si>
  <si>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</si>
  <si>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</si>
  <si>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</si>
  <si>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</si>
  <si>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</si>
  <si>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</si>
  <si>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</si>
  <si>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</si>
  <si>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</si>
  <si>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</si>
  <si>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</si>
  <si>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</si>
  <si>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</si>
  <si>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</si>
  <si>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</si>
  <si>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</si>
  <si>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</si>
  <si>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</si>
  <si>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Discounted Price</t>
  </si>
  <si>
    <t>Actual Price</t>
  </si>
  <si>
    <t>Sub-category 1</t>
  </si>
  <si>
    <t>Sub-category 2</t>
  </si>
  <si>
    <t>Sub-category 3</t>
  </si>
  <si>
    <t>Sub-category 4</t>
  </si>
  <si>
    <t>Discounted_Price</t>
  </si>
  <si>
    <t>Actual_Price</t>
  </si>
  <si>
    <t xml:space="preserve">Discount Percentage </t>
  </si>
  <si>
    <t>Rating Count</t>
  </si>
  <si>
    <t>Computers &amp; Accessories</t>
  </si>
  <si>
    <t>Main_Category</t>
  </si>
  <si>
    <t>Sub_category_1</t>
  </si>
  <si>
    <t>Networking Devices</t>
  </si>
  <si>
    <t>Network Adapters</t>
  </si>
  <si>
    <t>Sub_category_2</t>
  </si>
  <si>
    <t>Car &amp; Motorbike</t>
  </si>
  <si>
    <t>Health &amp; PersonalCare</t>
  </si>
  <si>
    <t>Home &amp; Kitchen</t>
  </si>
  <si>
    <t>Toys &amp; Games</t>
  </si>
  <si>
    <t>Grand Total</t>
  </si>
  <si>
    <t>Sum of Rating Count</t>
  </si>
  <si>
    <t>Count of Product Name</t>
  </si>
  <si>
    <t>2. Product Per Category</t>
  </si>
  <si>
    <t xml:space="preserve">Average of Discount Percentage </t>
  </si>
  <si>
    <t>Average of Actual Price</t>
  </si>
  <si>
    <t>Average of Discounted Price</t>
  </si>
  <si>
    <t>Wayona Nylon Braided Usb</t>
  </si>
  <si>
    <t>Accessories &amp; Peripherals</t>
  </si>
  <si>
    <t>Cables &amp; Accessories</t>
  </si>
  <si>
    <t>Boat Deuce Usb 300</t>
  </si>
  <si>
    <t>(Black)</t>
  </si>
  <si>
    <t>TP-Link USB WiFi Adapter for PC(TL-WN725N), N150 Wireless Network Adapter for Desktop - Nano Size WiFi Dongle Compatible with Windows 11 10 7 8 8.1 XP Mac OS 10.9-10.15 Linux Kernel 2.6.18-4.4.3</t>
  </si>
  <si>
    <t>Tp-Link Usb Wifi Adapter</t>
  </si>
  <si>
    <t>N150 Wireless Network Adapter for Desktop - Nano Size WiFi Dongle Compatible with Windows 11 10 7 8 8.1 XP Mac OS 10.9-10.15 Linux Kernel 2.6.18-4.4.3</t>
  </si>
  <si>
    <t>HomeTheater , TV &amp; Video</t>
  </si>
  <si>
    <t>Mi 80 Cm (32</t>
  </si>
  <si>
    <t>Series HD Ready Smart Android LED TV L32M7-5AIN (Black)</t>
  </si>
  <si>
    <t>Acer 80 Cm (32 Inches)</t>
  </si>
  <si>
    <t>Series HD Ready Android Smart LED TV AR32AR2841HDFL (Black)</t>
  </si>
  <si>
    <t>Tizum High Speed Hdmi</t>
  </si>
  <si>
    <t>Oneplus 80 Cm (32 Inches)</t>
  </si>
  <si>
    <t>Series HD Ready LED Smart Android TV 32Y1 (Black)</t>
  </si>
  <si>
    <t>Oneplus 126 Cm (50</t>
  </si>
  <si>
    <t>Series 4K Ultra HD Smart Android LED TV 50Y1S Pro (Black)</t>
  </si>
  <si>
    <t>Mi 108 Cm (43</t>
  </si>
  <si>
    <t>HD Android LED TV 4C | L43M6-INC (Black)</t>
  </si>
  <si>
    <t>Wayona Nylon Braided 3A</t>
  </si>
  <si>
    <t>USB A Syncing and Fast Charging Data Cable for iPhone, Ipad (3 FT Pack of 1, Black)</t>
  </si>
  <si>
    <t>FLiX (Beetel USB to Micro USB PVC Data Sync and 2A Fast Charging Cable, Made in India, 480Mbps Data Sync, Solid Cable, 1 Meter Long USB Cable for Micro USB Devices (White)(XCD-M11)</t>
  </si>
  <si>
    <t>Flix (Beetel Usb To</t>
  </si>
  <si>
    <t>PVC Data Sync and 2A Fast Charging Cable, Made in India, 480Mbps Data Sync, Solid Cable, 1 Meter Long USB Cable for Micro USB Devices (White)(XCD-M11)</t>
  </si>
  <si>
    <t>Amazon Basics High-Speed Hdmi</t>
  </si>
  <si>
    <t>Feet - Supports Ethernet, 3D, 4K video,Black</t>
  </si>
  <si>
    <t>7Seven Compatible For Samsung</t>
  </si>
  <si>
    <t>Ultra HD TV Monitor Remote Control Replacement of Original Samsung TV Remote for LED OLED UHD QLED and Suitable for 6 7 8 Series Samsung TV with Hot Keys BN59-01259E</t>
  </si>
  <si>
    <t>Amazonbasics Micro Usb Fast</t>
  </si>
  <si>
    <t>for Android Phones with Gold Plated Connectors (3 Feet, Black)</t>
  </si>
  <si>
    <t>Amazonbasics New Release Nylon</t>
  </si>
  <si>
    <t>Vw 80 Cm (32</t>
  </si>
  <si>
    <t>Series HD Ready LED TV VW32A (Black)</t>
  </si>
  <si>
    <t/>
  </si>
  <si>
    <t>TP-LINK WiFi Dongle 300 Mbps Mini Wireless Network USB Wi-Fi Adapter for PC Desktop Laptop(Supports Windows 11 10 8.1 8 7 XP, Mac OS 10.9-10.15 and Linux, WPS, Soft AP Mode, USB 2.0) (TL-WN823N),Black</t>
  </si>
  <si>
    <t>Tp-Link Wifi Dongle 300</t>
  </si>
  <si>
    <t>Wireless Network USB Wi-Fi Adapter for PC Desktop Laptop(Supports Windows 11 10 8.1 8 7 XP, Mac OS 10.9-10.15 and Linux, WPS, Soft AP Mode, USB 2.0) (TL-WN823N),Black</t>
  </si>
  <si>
    <t>Oneplus 80 Cm (32</t>
  </si>
  <si>
    <t>Series HD Ready Smart Android LED TV 32 Y1S (Black)</t>
  </si>
  <si>
    <t>Airtel Digitaltv Dth Television,</t>
  </si>
  <si>
    <t>Remote Compatible for SD and HD Recording (Black)</t>
  </si>
  <si>
    <t>Samsung 108 Cm (43</t>
  </si>
  <si>
    <t>4K Neo Series Ultra HD Smart LED TV UA43AUE65AKXXL (Black)</t>
  </si>
  <si>
    <t>Amazonbasics Usb Type-C To</t>
  </si>
  <si>
    <t>Feet (2-Pack),Black</t>
  </si>
  <si>
    <t>Acer 80 Cm (32</t>
  </si>
  <si>
    <t>Series HD Ready TV AR32NSV53HD (Black)</t>
  </si>
  <si>
    <t>Model-P4 6 Way Swivel</t>
  </si>
  <si>
    <t>Mount 32-55-inch Full Motion Cantilever for LED,LCD and Plasma TV's</t>
  </si>
  <si>
    <t>Redmi 108 Cm (43</t>
  </si>
  <si>
    <t>Ultra HD Android Smart LED TV X43 | L43R7-7AIN (Black)</t>
  </si>
  <si>
    <t>Pinnaclz Original Combo Of</t>
  </si>
  <si>
    <t>Boat Type C A750</t>
  </si>
  <si>
    <t>Ambrane 60W 3A Fast</t>
  </si>
  <si>
    <t>Tcl 80 Cm (32</t>
  </si>
  <si>
    <t>Ready Certified Android Smart LED TV 32S5205 (Black)</t>
  </si>
  <si>
    <t>Wayona Usb Nylon Braided</t>
  </si>
  <si>
    <t>And Charging Cable For Iphone, Ipad Tablet (Red, Black)</t>
  </si>
  <si>
    <t>Flix (Beetel) Usb To</t>
  </si>
  <si>
    <t>Pvc Data Sync And 2A 480Mbps Data Sync, Tough Fast Charging Long Cable For Usb Type C Devices, Charging Adapter (White, 1 Meter) - Xcd-C12</t>
  </si>
  <si>
    <t>Skywall 81.28 Cm (32</t>
  </si>
  <si>
    <t>Ready Smart LED TV 32SWELS-PRO (Black)</t>
  </si>
  <si>
    <t>Boat A 350 Type</t>
  </si>
  <si>
    <t>for Smartphone, Charging Adapter (1.5m, Carbon Black)</t>
  </si>
  <si>
    <t>Wayona Usb Type C</t>
  </si>
  <si>
    <t>Oneplus 108 Cm (43</t>
  </si>
  <si>
    <t>Series 4K Ultra HD Smart Android LED TV 43Y1S Pro (Black)</t>
  </si>
  <si>
    <t>Acer 127 Cm (50</t>
  </si>
  <si>
    <t>Series 4K Ultra HD Android Smart LED TV AR50AR2851UDFL (Black)</t>
  </si>
  <si>
    <t>4K Series Ultra HD Smart LED TV UA43AUE60AKLXL (Black)</t>
  </si>
  <si>
    <t>Wayona Nylon Braided (2</t>
  </si>
  <si>
    <t>Fast Usb Data Cable Fast Charger Cord For Iphone, Ipad Tablet (3 Ft Pack Of 2, Grey)</t>
  </si>
  <si>
    <t>Series Full HD Smart Android LED TV 43 Y1S (Black)</t>
  </si>
  <si>
    <t>boAt Deuce USB 300 2 in 1 Type-C and Micro USB Stress Resistant, Sturdy Cable with 3A Fast Charging and 480mbps Data Transmission, 10000+ Bends Lifespan and Extended 1.5m Length(Mercurial Black)</t>
  </si>
  <si>
    <t>1 Type-C and Micro USB Stress Resistant, Sturdy Cable with 3A Fast Charging and 480mbps Data Transmission, 10000+ Bends Lifespan and Extended 1.5m Length(Mercurial Black)</t>
  </si>
  <si>
    <t>Lapster Usb 3 A</t>
  </si>
  <si>
    <t>B SuperSpeed for hard disk cable - short cable</t>
  </si>
  <si>
    <t>Tcl 100 Cm (40</t>
  </si>
  <si>
    <t>HD Certified Android R Smart LED TV 40S6505 (Black)</t>
  </si>
  <si>
    <t>ZEBRONICS ZEB-USB150WF1 WiFi USB Mini Adapter Supports 150 Mbps Wireless Data, Comes with Advanced Security WPA WPA2 encryption Standards</t>
  </si>
  <si>
    <t>Zebronics Zeb-Usb150Wf1 Wifi Usb</t>
  </si>
  <si>
    <t>Supports 150 Mbps Wireless Data, Comes with Advanced Security WPA WPA2 encryption Standards</t>
  </si>
  <si>
    <t>LOHAYA Remote Compatible for Mi Smart LED TV 4A Remote Control (32" 43") [ Compatible for Mi Tv Remote Control ] [ Compatible for Mi Smart LED Tv Remote Control ]</t>
  </si>
  <si>
    <t>Lohaya Remote Compatible For</t>
  </si>
  <si>
    <t>LED TV 4A Remote Control (32" 43") [ Compatible for Mi Tv Remote Control ] [ Compatible for Mi Smart LED Tv Remote Control ]</t>
  </si>
  <si>
    <t>Gilary Multi Charging Cable,</t>
  </si>
  <si>
    <t>1 Nylon Braided Fast Charging Cable for iPhone Micro USB Type C Mobile Phone | Colour May Vary |</t>
  </si>
  <si>
    <t>Tp-Link Ue300 Usb 3</t>
  </si>
  <si>
    <t>Gigabit Ethernet Network Adapter - Plug and Play</t>
  </si>
  <si>
    <t>Wayona Type C To</t>
  </si>
  <si>
    <t>Certified 20W Fast charging Nylon Braided USB C Cable for iPhone 14, 14 Pro, 14 Pro Max, 14 Plus, 13, 13 Pro, 13 Pro Max, 13 Mini, 12, 12 Pro, 11, 11 Pro Max iPhone 12 Mini, X, 8 (2M, Grey)</t>
  </si>
  <si>
    <t>Dealfreez Case Compatible With</t>
  </si>
  <si>
    <t>Stick 3rd Gen 2021 Full Wrap Silicone Remote Cover Anti-Lost with Loop (D-Black)</t>
  </si>
  <si>
    <t>Amazon Basics New Release</t>
  </si>
  <si>
    <t>to Lightning Cable Cord, Fast Charging MFi Certified Charger for Apple iPhone, iPad (3-Ft, Rose Gold)</t>
  </si>
  <si>
    <t>Isoelite Remote Compatible for Samsung LED LCD Remote Control Works with All Samsung LED LCD TV Model No :- BN59-607A (Please Match The Image with Your Old Remote)</t>
  </si>
  <si>
    <t>Isoelite Remote Compatible For</t>
  </si>
  <si>
    <t>LCD Remote Control Works with All Samsung LED LCD TV Model No :- BN59-607A (Please Match The Image with Your Old Remote)</t>
  </si>
  <si>
    <t>MI 100 cm (40 inches) 5A Series Full HD Smart Android LED TV with 24W Dolby Audio and Metal Bezel-Less Frame (Black) (2022 Model)</t>
  </si>
  <si>
    <t>Mi 100 Cm (40</t>
  </si>
  <si>
    <t>Series Full HD Smart Android LED TV with 24W Dolby Audio and Metal Bezel-Less Frame (Black) (2022 Model)</t>
  </si>
  <si>
    <t>and Fast Charging 3A Short Power Bank Cable For iPhones, iPad Air, iPad mini, iPod Nano and iPod Touch (Grey)</t>
  </si>
  <si>
    <t>Long Fast Charging Cable Type C Charger Cord Compatible With Samsung S22 S20 S20 Fe 2022 S22 Ultra S21 Ultra A70 A51 A53 A33 A73 M51 M31 M33 M53 (Grey, 2M, 65W, 6Ft)</t>
  </si>
  <si>
    <t>Wayona Nylon Braided 2M 6Ft Fast Charge Usb To Lightning Data Sync And Charging Cable For Iphone, Ipad Tablet (6 Ft Pack Of 1, Grey)</t>
  </si>
  <si>
    <t>Wayona Nylon Braided 2M</t>
  </si>
  <si>
    <t>Charge Usb To Lightning Data Sync And Charging Cable For Iphone, Ipad Tablet (6 Ft Pack Of 1, Grey)</t>
  </si>
  <si>
    <t>CROSSVOLT Compatible Dash Warp Data Sync Fast Charging Cable Supported for All C Type Devices (Cable)</t>
  </si>
  <si>
    <t>Crossvolt Compatible Dash Warp</t>
  </si>
  <si>
    <t>Fast Charging Cable Supported for All C Type Devices (Cable)</t>
  </si>
  <si>
    <t>Vu 139 Cm (55</t>
  </si>
  <si>
    <t>GloLED Series 4K Smart LED Google TV 55GloLED (Grey)</t>
  </si>
  <si>
    <t>PTron Solero T241 2.4A Type-C Data and Charging USB Cable, Made in India, 480Mbps Data Sync, Durable 1-Meter Long USB Cable for Type-C USB Devices for Charging Adapter (Black)</t>
  </si>
  <si>
    <t>Ptron Solero T241 2.4A</t>
  </si>
  <si>
    <t>and Charging USB Cable, Made in India, 480Mbps Data Sync, Durable 1-Meter Long USB Cable for Type-C USB Devices for Charging Adapter (Black)</t>
  </si>
  <si>
    <t>Croma 80 Cm (32</t>
  </si>
  <si>
    <t>Ready LED TV (CREL7369, Black) (2021 Model)</t>
  </si>
  <si>
    <t>Boat Laptop, Smartphone Type-C</t>
  </si>
  <si>
    <t>Data Cable (Carbon Black)</t>
  </si>
  <si>
    <t>Lg 80 Cm (32</t>
  </si>
  <si>
    <t>Ready Smart LED TV 32LQ576BPSA (Ceramic Black)</t>
  </si>
  <si>
    <t>boAt Type C A750 Stress Resistant, Tangle-free, Sturdy Flat Cable with 6.5A Fast Charging and 480Mbps Data Transmission, 10000+ Bends Lifespan and Extended 1.5m Length(Radiant Red)</t>
  </si>
  <si>
    <t>Tangle-free, Sturdy Flat Cable with 6.5A Fast Charging and 480Mbps Data Transmission, 10000+ Bends Lifespan and Extended 1.5m Length(Radiant Red)</t>
  </si>
  <si>
    <t>Cotbolt Silicone Protective Case</t>
  </si>
  <si>
    <t>LG an MR21GA Magic Remote Shockproof for LG Smart TV Remote 2021 Protective Skin Waterproof Anti Lost (Black) (Remote Not Included)</t>
  </si>
  <si>
    <t>Portronics Konnect L POR-1403 Fast Charging 3A Type-C Cable 1.2 Meter with Charge and Sync Function for All Type-C Devices (White)</t>
  </si>
  <si>
    <t>Portronics Konnect L Por-1403</t>
  </si>
  <si>
    <t>3A Type-C Cable 1.2 Meter with Charge and Sync Function for All Type-C Devices (White)</t>
  </si>
  <si>
    <t>Electvision Remote Control Compatible</t>
  </si>
  <si>
    <t>Fire tv Stick (Pairing Manual Will be Back Side Remote Control)(P)</t>
  </si>
  <si>
    <t>King Shine Multi Retractable 3.0A Fast Charger Cord, Multiple Charging Cable 4Ft 1.2m 3-in-1 USB Charge Cord Compatible with Phone Type C Micro USB for All Android and iOS Smartphones (Random Colour)</t>
  </si>
  <si>
    <t>King Shine Multi Retractable</t>
  </si>
  <si>
    <t>Charger Cord, Multiple Charging Cable 4Ft 1.2m 3-in-1 USB Charge Cord Compatible with Phone Type C Micro USB for All Android and iOS Smartphones (Random Colour)</t>
  </si>
  <si>
    <t>Lapster 5 pin mini usb cable, usb b cable,camera cable usb2.0 for External HDDS Card Readers Camera etc.</t>
  </si>
  <si>
    <t>Lapster 5 Pin Mini</t>
  </si>
  <si>
    <t>usb b cable,camera cable usb2.0 for External HDDS Card Readers Camera etc.</t>
  </si>
  <si>
    <t>Portronics Konnect Spydr 31</t>
  </si>
  <si>
    <t>Functional Cable with 3.0A Output, Tangle Resistant, 1.2M Length, Nylon Braided(Zebra)</t>
  </si>
  <si>
    <t>Belkin Apple Certified Lightning To Type C Cable, Tough Unbreakable Braided Fast Charging For Iphone, Ipad, Air Pods, 3.3 Feet (1 Meters) White</t>
  </si>
  <si>
    <t>Belkin Apple Certified Lightning</t>
  </si>
  <si>
    <t>C Cable, Tough Unbreakable Braided Fast Charging For Iphone, Ipad, Air Pods, 3.3 Feet (1 Meters) White</t>
  </si>
  <si>
    <t>Remote Control Compatible For</t>
  </si>
  <si>
    <t>Tv Stick Remote Control [ 3rd Gen ](Not Compatible for Fire TV Edition Smart TV) from basesailor</t>
  </si>
  <si>
    <t>Frameless Series HD Ready Android Smart LED TV VW3251 (Black)</t>
  </si>
  <si>
    <t>Hisense 108 Cm (43</t>
  </si>
  <si>
    <t>Ultra HD Smart Certified Android LED TV 43A6GE (Black)</t>
  </si>
  <si>
    <t>Redmi 126 Cm (50</t>
  </si>
  <si>
    <t>Ultra HD Android Smart LED TV X50 | L50M6-RA (Black)</t>
  </si>
  <si>
    <t>Amazonbasics 6-Feet Displayport (Not</t>
  </si>
  <si>
    <t>to HDMI Cable Black</t>
  </si>
  <si>
    <t>Amazonbasics 3 Feet High</t>
  </si>
  <si>
    <t>Male to Female 2.0 Extension Cable</t>
  </si>
  <si>
    <t>Iffalcon 80 Cm (32</t>
  </si>
  <si>
    <t>Ready Smart LED TV¬†32F53 (Black)</t>
  </si>
  <si>
    <t>7Seven Compatible Lg Smart</t>
  </si>
  <si>
    <t>Suitable for Any LG LED OLED LCD UHD Plasma Android Television and AKB75095303 replacement of Original Lg Tv Remote Control</t>
  </si>
  <si>
    <t>Amazonbasics 3.5Mm To 2-Male</t>
  </si>
  <si>
    <t>Cable For Tablet, Smartphone (Black, 15 feet)</t>
  </si>
  <si>
    <t>Acer 109 Cm (43</t>
  </si>
  <si>
    <t>Series 4K Ultra HD Android Smart LED TV AR43AR2851UDFL (Black)</t>
  </si>
  <si>
    <t>Wayona Usb Type C 65W 6Ft 2M Long Fast Charging Cable Compatible For Samsung S22 S20 Fe S21 Ultra A33 A53 A01 A73 A70 A51 M33 M53 M51 M31(2M, Black)</t>
  </si>
  <si>
    <t>2M Long Fast Charging Cable Compatible For Samsung S22 S20 Fe S21 Ultra A33 A53 A01 A73 A70 A51 M33 M53 M51 M31(2M, Black)</t>
  </si>
  <si>
    <t>Saifsmart Outlet Wall Mount</t>
  </si>
  <si>
    <t>for Dot 3rd Gen, Compact Bracket Case Plug and Built-in Cable Management for Kitchen Bathroom, Bedroom (Black)</t>
  </si>
  <si>
    <t>Mi 2-In-1 Usb Type</t>
  </si>
  <si>
    <t>(Micro USB to Type C) 30cm for Smartphone, Headphone, Laptop (White)</t>
  </si>
  <si>
    <t>Amazonbasics New Release Abs</t>
  </si>
  <si>
    <t>Lightning Cable Cord, Fast Charging MFi Certified Charger for Apple iPhone, iPad Tablet (3-Ft, White)</t>
  </si>
  <si>
    <t>Lg 108 Cm (43</t>
  </si>
  <si>
    <t>Ultra HD Smart LED TV 43UQ7500PSF (Ceramic Black)</t>
  </si>
  <si>
    <t>pTron Solero 331 3.4Amps Multifunction Fast Charging Cable, 3-in-1 USB Cable Micro USB Type-C iOS, Made in India, Durable and Strong and Tangle-free 118cm in Length (Black)</t>
  </si>
  <si>
    <t>Ptron Solero 331 3.4Amps</t>
  </si>
  <si>
    <t>Charging Cable, 3-in-1 USB Cable Micro USB Type-C iOS, Made in India, Durable and Strong and Tangle-free 118cm in Length (Black)</t>
  </si>
  <si>
    <t>10K 8K 4K Hdmi</t>
  </si>
  <si>
    <t>48Gbps 1ms Ultra High Speed HDMI 2.1 Cable 4k 120Hz 144Hz 2k 165Hz 8k 60Hz Dynamic HDR ARC eARC DTS:X Compatible for Mac Gaming PC Soundbar TV Monitor Laptop PS5 4 Xbox</t>
  </si>
  <si>
    <t>LRIPL Compatible Sony Bravia LCD led Remote Works with Almost All Sony led LCD tv's</t>
  </si>
  <si>
    <t>Lripl Compatible Sony Bravia</t>
  </si>
  <si>
    <t>Remote Works with Almost All Sony led LCD tv's</t>
  </si>
  <si>
    <t>Boat Type-C A400 Type-C</t>
  </si>
  <si>
    <t>A Cable for All Type C Phones (Lg nexus 5x), 1Mtr(Black)</t>
  </si>
  <si>
    <t>Zoul Type C to Type C Fast Charging Cable 65W 2M 6ft USB C Nylon Braided Cord Compatible with MacBook Oneplus 9 9R Samsung Galaxy S21 Ultra S20+ (2M, Black)</t>
  </si>
  <si>
    <t>Zoul Type C To</t>
  </si>
  <si>
    <t>Fast Charging Cable 65W 2M 6ft USB C Nylon Braided Cord Compatible with MacBook Oneplus 9 9R Samsung Galaxy S21 Ultra S20+ (2M, Black)</t>
  </si>
  <si>
    <t>TP-LINK AC1300 Archer T3U Plus High Gain USB 3.0 Wi-Fi Dongle, Wireless Dual Band MU-MIMO WiFi Adapter with High Gain Antenna, Supports Windows 11 10 8.1 8 7 XP MacOS</t>
  </si>
  <si>
    <t>Tp-Link Ac1300 Archer T3U</t>
  </si>
  <si>
    <t>Gain USB 3.0 Wi-Fi Dongle, Wireless Dual Band MU-MIMO WiFi Adapter with High Gain Antenna, Supports Windows 11 10 8.1 8 7 XP MacOS</t>
  </si>
  <si>
    <t>LRIPL Mi Remote Control with Netflix and Prime Video Button Compatible for Mi 4X LED Android Smart TV 4A Remote Control (32" 43") with Voice Command (Pairing Required)</t>
  </si>
  <si>
    <t>Lripl Mi Remote Control</t>
  </si>
  <si>
    <t>and Prime Video Button Compatible for Mi 4X LED Android Smart TV 4A Remote Control (32" 43") with Voice Command (Pairing Required)</t>
  </si>
  <si>
    <t>TP-Link Nano USB WiFi Dongle 150Mbps High Gain Wireless Network Wi-Fi Adapter for PC Desktop and Laptops, Supports Windows 10 8.1 8 7 XP, Linux, Mac OS X (TL-WN722N)</t>
  </si>
  <si>
    <t>Tp-Link Nano Usb Wifi</t>
  </si>
  <si>
    <t>High Gain Wireless Network Wi-Fi Adapter for PC Desktop and Laptops, Supports Windows 10 8.1 8 7 XP, Linux, Mac OS X (TL-WN722N)</t>
  </si>
  <si>
    <t>Kodak 80 Cm (32</t>
  </si>
  <si>
    <t>Ready Certified Android LED TV 32HDX7XPRO (Black)</t>
  </si>
  <si>
    <t>Airtel DigitalTV DTH Remote SD HD HD Recording Compatible for Television (Shining Black )</t>
  </si>
  <si>
    <t>Airtel Digitaltv Dth Remote</t>
  </si>
  <si>
    <t>HD Recording Compatible for Television (Shining Black )</t>
  </si>
  <si>
    <t>Lightning Cable Cord, MFi Certified Charger for Apple iPhone, iPad, Silver, 6-Ft</t>
  </si>
  <si>
    <t>Ambrane Fast 100W Output Cable with Type-C to Type-C for Mobile, Laptop, Macbook and Table Charging, 480mbps Data Sync Speed, Braided Cable, 1.5m Length (ABCC-100, Black-Grey)</t>
  </si>
  <si>
    <t>Ambrane Fast 100W Output</t>
  </si>
  <si>
    <t>Type-C to Type-C for Mobile, Laptop, Macbook and Table Charging, 480mbps Data Sync Speed, Braided Cable, 1.5m Length (ABCC-100, Black-Grey)</t>
  </si>
  <si>
    <t>BlueRigger Digital Optical Audio Toslink Cable (3.3 Feet 1 Meter) With 8 Channel (7.1) Audio Support (for Home Theatre, Xbox, Playstation etc.)</t>
  </si>
  <si>
    <t>Bluerigger Digital Optical Audio</t>
  </si>
  <si>
    <t>(3.3 Feet 1 Meter) With 8 Channel (7.1) Audio Support (for Home Theatre, Xbox, Playstation etc.)</t>
  </si>
  <si>
    <t>Duracell Type-C To Micro 1.2M braided Sync and Charge Cable, USB C to Micro Fast Charge Compatible for fast data transmission (Black)</t>
  </si>
  <si>
    <t>Duracell Type-C To Micro</t>
  </si>
  <si>
    <t>Sync and Charge Cable, USB C to Micro Fast Charge Compatible for fast data transmission (Black)</t>
  </si>
  <si>
    <t>Vu 138 Cm (55</t>
  </si>
  <si>
    <t>Series 4K Ultra HD Smart IPS LED TV 55UT (Black)</t>
  </si>
  <si>
    <t>Zoul Usb Type C</t>
  </si>
  <si>
    <t>3A Nylon Braided Data Cable Quick Charger Cable QC 3.0 for Samsung Galaxy M31s M30 S10 S9 S20 Plus, Note 10 9 8, A20e A40 A50 A70 (1M, Grey)</t>
  </si>
  <si>
    <t>Samsung 80 Cm (32</t>
  </si>
  <si>
    <t>Series HD Ready LED Smart TV UA32TE40AAKBXL (Titan Gray)</t>
  </si>
  <si>
    <t>Mi Xiaomi Usb Type</t>
  </si>
  <si>
    <t>Cable 6A 100cm Sturdy and Durable Black Supports 120W HyperCharging</t>
  </si>
  <si>
    <t>Generic Ultra-Mini Bluetooth Csr</t>
  </si>
  <si>
    <t>Dongle Adapter for Windows Computer ( Black:Golden)</t>
  </si>
  <si>
    <t>7Seven Compatible For Tata</t>
  </si>
  <si>
    <t>Original Set Top¬†HD Box and Suitable for SD Tata Play setup Box Remote Control</t>
  </si>
  <si>
    <t>Belkin Apple Certified Lightning To Type C Cable, Fast Charging For Iphone, Ipad, Air Pods, 3.3 Feet (1 Meters) White</t>
  </si>
  <si>
    <t>C Cable, Fast Charging For Iphone, Ipad, Air Pods, 3.3 Feet (1 Meters) White</t>
  </si>
  <si>
    <t>EGate i9 Pro-Max 1080p Native Full HD Projector 4k Support | 3600 L (330 ANSI ) | 150" (381 cm) Large Screen | VGA, AV, HDMI, SD Card, USB, Audio Out | (E03i31 E04i32) Black</t>
  </si>
  <si>
    <t>Egate I9 Pro-Max 1080P</t>
  </si>
  <si>
    <t>HD Projector 4k Support | 3600 L (330 ANSI ) | 150" (381 cm) Large Screen | VGA, AV, HDMI, SD Card, USB, Audio Out | (E03i31 E04i32) Black</t>
  </si>
  <si>
    <t>ZEBRONICS HAA2021 HDMI version 2.1 cable with 8K @ 60Hz, 4K @ 120Hz, eARC and CEC support, 3D compatible, 2 meters length, 48Gbps max and Gold-plated connectors</t>
  </si>
  <si>
    <t>Zebronics Haa2021 Hdmi Version</t>
  </si>
  <si>
    <t>with 8K @ 60Hz, 4K @ 120Hz, eARC and CEC support, 3D compatible, 2 meters length, 48Gbps max and Gold-plated connectors</t>
  </si>
  <si>
    <t>7Seven Compatible For Sony</t>
  </si>
  <si>
    <t>LED UHD OLED QLED 4K Ultra HD TV remote control with YouTube and NETFLIX Hotkeys. Universal Replacement for Original Sony Smart Android tv Remote Control</t>
  </si>
  <si>
    <t>Amazonbasics Digital Optical Coax</t>
  </si>
  <si>
    <t>RCA Audio Converter Adapter with Fiber Cable</t>
  </si>
  <si>
    <t>Wayona Type C Cable Nylon Braided USB C QC 3.0 Fast Charging Short Power Bank Cable for Samsung Galaxy S10e S10+ S10 S9 S9+ Note 9 S8 Note 8, LG G7 G5 G6, Moto G6 G7 (0.25M, Black)</t>
  </si>
  <si>
    <t>Wayona Type C Cable</t>
  </si>
  <si>
    <t>USB C QC 3.0 Fast Charging Short Power Bank Cable for Samsung Galaxy S10e S10+ S10 S9 S9+ Note 9 S8 Note 8, LG G7 G5 G6, Moto G6 G7 (0.25M, Black)</t>
  </si>
  <si>
    <t>Type C Fast Charging Cable, USB C Data Cable for Charging and Data Transfer Smart Phones White 1.2 Meter Made in India (Pack of 2)</t>
  </si>
  <si>
    <t>Ambrane Bcl-15 Lightning Cable</t>
  </si>
  <si>
    <t>(1.5m Black)</t>
  </si>
  <si>
    <t>Belkin Usb C To</t>
  </si>
  <si>
    <t>Charging Type C Cable, 60W PD, 3.3 feet (1 meter) for Laptop, Personal Computer, Tablet, Smartphone - Black, USB-IF Certified</t>
  </si>
  <si>
    <t>LOHAYA Television Remote Compatible with Samsung Smart LED LCD HD TV Remote Control [ Compatible for All Samsung Tv Remote Control ]</t>
  </si>
  <si>
    <t>Lohaya Television Remote Compatible</t>
  </si>
  <si>
    <t>Smart LED LCD HD TV Remote Control [ Compatible for All Samsung Tv Remote Control ]</t>
  </si>
  <si>
    <t>Wayona Nylon Braided Lightning USB Data Sync and 3A Charging Cable for iPhones, iPad Air, iPad Mini, iPod Nano and iPod Touch (3 FT Pack of 1, Grey)</t>
  </si>
  <si>
    <t>Wayona Nylon Braided Lightning</t>
  </si>
  <si>
    <t>Sync and 3A Charging Cable for iPhones, iPad Air, iPad Mini, iPod Nano and iPod Touch (3 FT Pack of 1, Grey)</t>
  </si>
  <si>
    <t>Electvision Remote Control Compatible with Kodak Thomson Smart led tv (Without Voice) Before Placing Order for verification Contact Our coustmer Care 7738090464</t>
  </si>
  <si>
    <t>Thomson Smart led tv (Without Voice) Before Placing Order for verification Contact Our coustmer Care 7738090464</t>
  </si>
  <si>
    <t>Series HD Ready Android Smart LED TV AR32AR2841HDSB (Black)</t>
  </si>
  <si>
    <t>Realme 10W Fast Charging</t>
  </si>
  <si>
    <t>(Braided, Black)</t>
  </si>
  <si>
    <t>TP-Link AC1300 USB WiFi Adapter (Archer T3U) - 2.4G 5G Dual Band Mini Wireless Network Adapter for PC Desktop, MU-MIMO Wi-Fi Dongle, USB 3.0, Supports Windows 11,10, 8.1, 8, 7, XP Mac OS 10.15 and earlier</t>
  </si>
  <si>
    <t>Tp-Link Ac1300 Usb Wifi</t>
  </si>
  <si>
    <t>T3U) - 2.4G 5G Dual Band Mini Wireless Network Adapter for PC Desktop, MU-MIMO Wi-Fi Dongle, USB 3.0, Supports Windows 11,10, 8.1, 8, 7, XP Mac OS 10.15 and earlier</t>
  </si>
  <si>
    <t>Acer 139 Cm (55</t>
  </si>
  <si>
    <t>Series 4K Ultra HD Android Smart LED TV AR55AR2851UDFL (Black)</t>
  </si>
  <si>
    <t>Ambrane 60W 3A Fast Charging Output Cable with Micro to USB for Mobile, Neckband, True Wireless Earphone Charging, 480mbps Data Sync Speed, 1m Length (ACM - AZ1, Black)</t>
  </si>
  <si>
    <t>Cable with Micro to USB for Mobile, Neckband, True Wireless Earphone Charging, 480mbps Data Sync Speed, 1m Length (ACM - AZ1, Black)</t>
  </si>
  <si>
    <t>Wayona USB Type C 65W Fast Charging 2M 6Ft Long Flash Charge Cable 3A QC 3.0 Data Cable Compatible with Samsung Galaxy S21 S10 S9 S8, iQOO Z3, Vivo, Note 10 9 8, A20e A40 A50 A70, Moto G7 G8 (2M, Grey)</t>
  </si>
  <si>
    <t>Charging 2M 6Ft Long Flash Charge Cable 3A QC 3.0 Data Cable Compatible with Samsung Galaxy S21 S10 S9 S8, iQOO Z3, Vivo, Note 10 9 8, A20e A40 A50 A70, Moto G7 G8 (2M, Grey)</t>
  </si>
  <si>
    <t>Syncwire LTG to USB Cable for Fast Charging Compatible with Phone 5 5C 5S 6 6S 7 8 X XR XS Max 11 12 13 Series and Pad Air Mini, Pod and Other Devices (1.1 Meter, White)</t>
  </si>
  <si>
    <t>Syncwire Ltg To Usb</t>
  </si>
  <si>
    <t>Fast Charging Compatible with Phone 5 5C 5S 6 6S 7 8 X XR XS Max 11 12 13 Series and Pad Air Mini, Pod and Other Devices (1.1 Meter, White)</t>
  </si>
  <si>
    <t>Skadioo WiFi Adapter for pc | Car Accessories, WiFi Dongle for pc | USB WiFi Adapter for pc | Wi-Fi Receiver 2.4GHz, 802.11b g n UNano Size WiFi Dongle Compatible Adapter,WiFi dongle for pc</t>
  </si>
  <si>
    <t>Skadioo Wifi Adapter For</t>
  </si>
  <si>
    <t>Car Accessories, WiFi Dongle for pc | USB WiFi Adapter for pc | Wi-Fi Receiver 2.4GHz, 802.11b g n UNano Size WiFi Dongle Compatible Adapter,WiFi dongle for pc</t>
  </si>
  <si>
    <t>FLiX (Beetel USB to Type C PVC Data Sync and 15W(3A) TPE Fast Charging Cable, Made in India, 480Mbps Data Sync, 1 Meter Long cable for all Andriod and all Type C Devices (Black)(XCD - FPC02)</t>
  </si>
  <si>
    <t>PVC Data Sync and 15W(3A) TPE Fast Charging Cable, Made in India, 480Mbps Data Sync, 1 Meter Long cable for all Andriod and all Type C Devices (Black)(XCD - FPC02)</t>
  </si>
  <si>
    <t>Zoul USB C to USB C Fast Charging Cable 65W Type C to Type C Nylon Braided Cord Compatible with Macbook Oneplus 9 10R Samsung Galaxy S22 S21 Ultra Z Flip3 Macbook Air Pro M1 Google Pixel 11'' iPad Pro 2020 2018 (2M, Grey)</t>
  </si>
  <si>
    <t>Zoul Usb C To</t>
  </si>
  <si>
    <t>Fast Charging Cable 65W Type C to Type C Nylon Braided Cord Compatible with Macbook Oneplus 9 10R Samsung Galaxy S22 S21 Ultra Z Flip3 Macbook Air Pro M1 Google Pixel 11'' iPad Pro 2020 2018 (2M, Grey)</t>
  </si>
  <si>
    <t>FLiX (Beetel Flow USB to Micro USB PVC Data Sync and 12W(2.4A) Fast Charging Cable,Made in India,480Mbps Data Sync,Solid Cable,1 Meter Long cable for all Andriod and Micro USB Devices (Black)(XCD-FPM01)</t>
  </si>
  <si>
    <t>Flix (Beetel Flow Usb</t>
  </si>
  <si>
    <t>USB PVC Data Sync and 12W(2.4A) Fast Charging Cable,Made in India,480Mbps Data Sync,Solid Cable,1 Meter Long cable for all Andriod and Micro USB Devices (Black)(XCD-FPM01)</t>
  </si>
  <si>
    <t>7SEVEN Bluetooth Voice Command Remote for Xiaomi Redmi Mi Smart TV with Netflix and Prime Video Hot Keys XMRM-00A</t>
  </si>
  <si>
    <t>7Seven Bluetooth Voice Command</t>
  </si>
  <si>
    <t>Xiaomi Redmi Mi Smart TV with Netflix and Prime Video Hot Keys XMRM-00A</t>
  </si>
  <si>
    <t>Sony TV - Remote Compatible for Sony LED Remote Control Works with Sony LED TV by Trend Trail Speed tech and Remote hi Remote and REO India only</t>
  </si>
  <si>
    <t>Sony Tv - Remote</t>
  </si>
  <si>
    <t>Sony LED Remote Control Works with Sony LED TV by Trend Trail Speed tech and Remote hi Remote and REO India only</t>
  </si>
  <si>
    <t>Storite Usb 3 Cable</t>
  </si>
  <si>
    <t>Micro B high Speed Upto 5 Gbps Data Transfer Cable for Portable External Hard Drive - (20cm), Black</t>
  </si>
  <si>
    <t>Boat Ltg 500 Apple</t>
  </si>
  <si>
    <t>for iPhone, iPad and iPod 2Mtr Data Cable(Space Grey)</t>
  </si>
  <si>
    <t>Amazonbasics Usb C To</t>
  </si>
  <si>
    <t>with Nylon Braided MFi Certified Charging Cable (Grey, 1.2 meter)</t>
  </si>
  <si>
    <t>Amazonbasics Double Braided Nylon</t>
  </si>
  <si>
    <t>to Type-C 2.0 Cable Smartphone (Dark Grey, 3 feet)</t>
  </si>
  <si>
    <t>Amazon Basics Usb 3</t>
  </si>
  <si>
    <t>A Male to Micro B - 6 Feet (1.8 Meters), Black</t>
  </si>
  <si>
    <t>with Nylon Braided MFi Certified Charging Cable (Grey, 1.8 meter)</t>
  </si>
  <si>
    <t>Wayona Usb C 65W</t>
  </si>
  <si>
    <t>Cable Compatible For Tablets Samsung S22 S20 S10 S20Fe S21 S21 Ultra A70 A51 A71 A50S M31 M51 M31S M53 5G (1M, Black)</t>
  </si>
  <si>
    <t>Karbonn 80 Cm (32</t>
  </si>
  <si>
    <t>Bezel-Less Series HD Ready Smart LED TV KJW32SKHD (Phantom Black)</t>
  </si>
  <si>
    <t>BlueRigger Digital Optical Audio Toslink Cable (6 Feet 1.8 Meter) With 8 Channel (7.1) Audio Support (for Home Theatre, Xbox, Playstation etc.)</t>
  </si>
  <si>
    <t>(6 Feet 1.8 Meter) With 8 Channel (7.1) Audio Support (for Home Theatre, Xbox, Playstation etc.)</t>
  </si>
  <si>
    <t>Vw 60 Cm (24</t>
  </si>
  <si>
    <t>Series HD Ready LED TV VW24A (Black)</t>
  </si>
  <si>
    <t>Amazon Basics Usb A</t>
  </si>
  <si>
    <t>MFi Certified Charging Cable (White, 1.2 meter)</t>
  </si>
  <si>
    <t>Samsung 138 Cm (55</t>
  </si>
  <si>
    <t>4K Neo Series Ultra HD Smart LED TV UA55AUE65AKXXL (Black)</t>
  </si>
  <si>
    <t>LED LCD HD Tv Remote Control Model No :- EN2B27V</t>
  </si>
  <si>
    <t>Duracell Micro USB 3A Braided Sync and Fast Charging Cable, 3.9 Feet (1.2M). Supports QC 2.0 3.0 Charging, High Speed Data Transmission - Black</t>
  </si>
  <si>
    <t>Duracell Micro Usb 3A</t>
  </si>
  <si>
    <t>and Fast Charging Cable, 3.9 Feet (1.2M). Supports QC 2.0 3.0 Charging, High Speed Data Transmission - Black</t>
  </si>
  <si>
    <t>Zebronics Cu3100V Fast Charging</t>
  </si>
  <si>
    <t>cable with QC 18W support, 3A max capacity, 1 meter braided cable, Data transfer and Superior durability (Braided Black + White)</t>
  </si>
  <si>
    <t>FLiX (Beetel) USB to iPhone Lightning Textured Pattern Data Sync and 2A Fast Charging Cable, Made in India, 480Mbps Data Sync, Tough Cable, 1 Meter Long USB Cable for Apple Devices (Black)(XCD-L102)</t>
  </si>
  <si>
    <t>Textured Pattern Data Sync and 2A Fast Charging Cable, Made in India, 480Mbps Data Sync, Tough Cable, 1 Meter Long USB Cable for Apple Devices (Black)(XCD-L102)</t>
  </si>
  <si>
    <t>Series Full HD Smart Android LED TV L43M7-EAIN (Black)</t>
  </si>
  <si>
    <t>Charge and Sync Cable for iPhone, iPad, Air Pods, 39.6 inch (100cm) ‚Äì Black</t>
  </si>
  <si>
    <t>Time Office Scanner Replacement</t>
  </si>
  <si>
    <t>Startek FM220U (Type C) Ivory</t>
  </si>
  <si>
    <t>Caldipree Silicone Case Cover</t>
  </si>
  <si>
    <t>2022 Samsung Smart TV Remote QLED TV BN68-13897A TM2280E (2022-BLACK)</t>
  </si>
  <si>
    <t>Storite USB 2.0 A to Mini 5 pin B Cable for External HDDS Camera Card Readers 35cm</t>
  </si>
  <si>
    <t>Storite Usb 2 A</t>
  </si>
  <si>
    <t>5 pin B Cable for External HDDS Camera Card Readers 35cm</t>
  </si>
  <si>
    <t>Universal Remote Control For</t>
  </si>
  <si>
    <t>TV for All LCD LED and Bravia TVs Remote</t>
  </si>
  <si>
    <t>Cotbolt Silicone Case Cover</t>
  </si>
  <si>
    <t>Samsung BN59-01312A QLED 8K 4K Smart TV Remote Shockproof Protective Remote Cover (Black)</t>
  </si>
  <si>
    <t>BlueRigger High Speed HDMI Cable with Ethernet - Supports 3D, 4K 60Hz and Audio Return - Latest Version (3 Feet 0.9 Meter)</t>
  </si>
  <si>
    <t>Bluerigger High Speed Hdmi</t>
  </si>
  <si>
    <t>Ethernet - Supports 3D, 4K 60Hz and Audio Return - Latest Version (3 Feet 0.9 Meter)</t>
  </si>
  <si>
    <t>Amkette 30 Pin to USB Charging and Data Sync Cable for iPhone 3G 3GS 4 4s iPad 1 2 3, iPod Nano 5th 6th Gen and iPod Touch 3rd 4th Gen -1.5m (Black)</t>
  </si>
  <si>
    <t>Amkette 30 Pin To</t>
  </si>
  <si>
    <t>and Data Sync Cable for iPhone 3G 3GS 4 4s iPad 1 2 3, iPod Nano 5th 6th Gen and iPod Touch 3rd 4th Gen -1.5m (Black)</t>
  </si>
  <si>
    <t>Ready Certified Android Smart LED TV 32S615 (Black)</t>
  </si>
  <si>
    <t>Popio Type C Dash</t>
  </si>
  <si>
    <t>Data Cable for OnePlus Devices</t>
  </si>
  <si>
    <t>MYVN LTG to USB for¬†Fast Charging and Data Sync USB Cable Compatible for iPhone 5 5s 6 6S 7 7+ 8 8+ 10 11, iPad Air Mini, iPod and iOS Devices (1 M)</t>
  </si>
  <si>
    <t>Myvn Ltg To Usb</t>
  </si>
  <si>
    <t>and Data Sync USB Cable Compatible for iPhone 5 5s 6 6S 7 7+ 8 8+ 10 11, iPad Air Mini, iPod and iOS Devices (1 M)</t>
  </si>
  <si>
    <t>Tata Sky Universal Remote Compatible for SD HD</t>
  </si>
  <si>
    <t>SD HD</t>
  </si>
  <si>
    <t>Wzatco Pixel | Portable</t>
  </si>
  <si>
    <t>| Native 720p with Full HD 1080P Support | 2000 Lumens (200 ANSI) | 176" Large Screen | Projector for Home and Outdoor | Compatible with TV Stick, PC, PS4</t>
  </si>
  <si>
    <t>7Seven Compatible Tata Sky</t>
  </si>
  <si>
    <t>Replacement of Original dth SD HD tata Play Set top Box Remote - IR Learning Universal Remote for Any Brand TV - Pairing Must</t>
  </si>
  <si>
    <t>Amazonbasics Usb 2 Extension</t>
  </si>
  <si>
    <t>Personal Computer, Printer, 2-Pack - A-Male to A-Female - 3.3 Feet (1 Meter, Black)</t>
  </si>
  <si>
    <t>Amazon Basics Usb C</t>
  </si>
  <si>
    <t>TPE MFi Certified Charging Cable (White, 1.2 meter)</t>
  </si>
  <si>
    <t>Crypo‚Ñ¢ Universal Remote Compatible with Tata Sky Universal HD and SD Set top Box (Also Works with All TV)</t>
  </si>
  <si>
    <t>Crypo‚Ñ¢ Universal Remote Compatible</t>
  </si>
  <si>
    <t>Sky Universal HD and SD Set top Box (Also Works with All TV)</t>
  </si>
  <si>
    <t>Series HD Ready LED TV KJW32NSHDF (Phantom Black) with Bezel-Less Design</t>
  </si>
  <si>
    <t>Oneplus 138.7 Cm (55</t>
  </si>
  <si>
    <t>Series 4K LED Smart Android TV 55U1S (Black)</t>
  </si>
  <si>
    <t>Posh 1.5 Meter High</t>
  </si>
  <si>
    <t>Plated HDMI Male to Female Extension Cable (Black)</t>
  </si>
  <si>
    <t>Amazon Basics Hdmi</t>
  </si>
  <si>
    <t>Coupler,Black</t>
  </si>
  <si>
    <t>boAt LTG 550v3 Lightning Apple MFi Certified Cable with Spaceship Grade Aluminium Housing,Stress Resistance, Rapid 2.4A Charging and 480mbps Data Sync, 1m Length and 10000+ Bends Lifespan(Mercurial Black)</t>
  </si>
  <si>
    <t>Boat Ltg 550V3 Lightning</t>
  </si>
  <si>
    <t>Certified Cable with Spaceship Grade Aluminium Housing,Stress Resistance, Rapid 2.4A Charging and 480mbps Data Sync, 1m Length and 10000+ Bends Lifespan(Mercurial Black)</t>
  </si>
  <si>
    <t>Charging Cable Sync And Charging Cable For Iphone, Ipad (3 Ft, Black) - Pack Of 2</t>
  </si>
  <si>
    <t>Astigo Compatible Remote For</t>
  </si>
  <si>
    <t>Set Top Box (Pairing Required with TV Remote)</t>
  </si>
  <si>
    <t>Caprigo Heavy Duty TV Wall Mount Stand for 12 to 27 inches LED LCD Monitor Screen's, Full Motion Rotatable Universal TV and Monitor Wall Mount Bracket with Swivel and Tilt Adjustments (Single Arm - M416)</t>
  </si>
  <si>
    <t>Caprigo Heavy Duty Tv</t>
  </si>
  <si>
    <t>Stand for 12 to 27 inches LED LCD Monitor Screen's, Full Motion Rotatable Universal TV and Monitor Wall Mount Bracket with Swivel and Tilt Adjustments (Single Arm - M416)</t>
  </si>
  <si>
    <t>Portronics Konnect L 60W</t>
  </si>
  <si>
    <t>C to Type C Mobile Charging Cable, 1.2M, Fast Data Sync, Tangle Resistant, TPE+Nylon Braided(Grey)</t>
  </si>
  <si>
    <t>Tata Sky Hd Connection</t>
  </si>
  <si>
    <t>month basic package and free installation</t>
  </si>
  <si>
    <t>Remote Compatible for Samsung LED LCD Remote Control Works with Samsung LED LCD TV by Trend Trail</t>
  </si>
  <si>
    <t>Remote Compatible For Samsung</t>
  </si>
  <si>
    <t>Remote Control Works with Samsung LED LCD TV by Trend Trail</t>
  </si>
  <si>
    <t>Sonivision Sa-D10 Sa-D100 Sa-D40</t>
  </si>
  <si>
    <t>Systems Remote Compatible with Sony RM-ANU156</t>
  </si>
  <si>
    <t>Rts‚Ñ¢ High Speed 3D</t>
  </si>
  <si>
    <t>1080p Support (10 Meters) HDMI Male to HDMI Male Cable TV Lead 1.4V for All Hdmi Devices- Black (10M - 30 FEET)</t>
  </si>
  <si>
    <t>for iPhone, iPad and iPod 2Mtr Data Cable(Metallic Silver)</t>
  </si>
  <si>
    <t>Agaro Blaze Usba To</t>
  </si>
  <si>
    <t>C 2in1 Braided 1.2M Cable</t>
  </si>
  <si>
    <t>Amazonbasics 6 Feet Displayport</t>
  </si>
  <si>
    <t>Cable - (Not HDMI Cable) (Gold)</t>
  </si>
  <si>
    <t>Series 4K Ultra HD LED Smart Android TV L43M6-ES (Grey)</t>
  </si>
  <si>
    <t>Sansui 140cm (55 inches) 4K Ultra HD Certified Android LED TV with Dolby Audio and Dolby Vision JSW55ASUHD (Mystique Black)</t>
  </si>
  <si>
    <t>Sansui 140Cm (55 Inches)</t>
  </si>
  <si>
    <t>HD Certified Android LED TV with Dolby Audio and Dolby Vision JSW55ASUHD (Mystique Black)</t>
  </si>
  <si>
    <t>LOHAYA LCD LED Remote Compatible for Sony Bravia Smart LCD LED UHD OLED QLED 4K Ultra HD TV Remote Control with YouTube and Netflix Function [ Compatible for Sony Tv Remote Control ]</t>
  </si>
  <si>
    <t>Lohaya Lcd Led Remote</t>
  </si>
  <si>
    <t>Sony Bravia Smart LCD LED UHD OLED QLED 4K Ultra HD TV Remote Control with YouTube and Netflix Function [ Compatible for Sony Tv Remote Control ]</t>
  </si>
  <si>
    <t>cable with QC 18W support, 3A max capacity, 1 meter braided cable, Data transfer and Superior durability (Braided Black )</t>
  </si>
  <si>
    <t>Charging Type C Cable, 60W PD, 3.3 feet (1 meter) for Laptop, Personal Computer, Tablet, Smartphone - White, USB-IF Certified</t>
  </si>
  <si>
    <t>7SEVEN TCL Remote Control Smart TV RC802V Remote Compatible for TCL TV Remote Original 55EP680 40A325 49S6500 55P8S 55P8 50P8 65P8 40S6500 43S6500FS 49S6800FS 49S6800 49S6510FS(Without Voice Function Google Assistant and Non-Bluetooth remote)</t>
  </si>
  <si>
    <t>7Seven Tcl Remote Control</t>
  </si>
  <si>
    <t>RC802V Remote Compatible for TCL TV Remote Original 55EP680 40A325 49S6500 55P8S 55P8 50P8 65P8 40S6500 43S6500FS 49S6800FS 49S6800 49S6510FS(Without Voice Function Google Assistant and Non-Bluetooth remote)</t>
  </si>
  <si>
    <t>Wayona 3In1 Nylon Braided</t>
  </si>
  <si>
    <t>Fast Charging Cable with Type C, Lightening and Micro USB Port, Compatible with iPhone, iPad, Samsung Galaxy, OnePlus, Mi, Oppo, Vivo, iQOO, Xiaomi (1M, Black)</t>
  </si>
  <si>
    <t>Hi-Mobiler iPhone Charger Lightning Cable,2 Pack Apple MFi Certified USB iPhone Fast Chargering Cord,Data Sync Transfer for 13 12 11 Pro Max Xs X XR 8 7 6 5 5s iPad iPod More Model Cell Phone Cables</t>
  </si>
  <si>
    <t>Hi-Mobiler Iphone Charger Lightning</t>
  </si>
  <si>
    <t>Apple MFi Certified USB iPhone Fast Chargering Cord,Data Sync Transfer for 13 12 11 Pro Max Xs X XR 8 7 6 5 5s iPad iPod More Model Cell Phone Cables</t>
  </si>
  <si>
    <t>Amazon Basics 16-Gauge Speaker</t>
  </si>
  <si>
    <t>50 Feet</t>
  </si>
  <si>
    <t>Ambrane 60W 3A Fast Charging Output Cable with Type-C to USB for Mobile, Neckband, True Wireless Earphone Charging, 480mbps Data Sync Speed, 1m Length (ACT - AZ10, White)</t>
  </si>
  <si>
    <t>Cable with Type-C to USB for Mobile, Neckband, True Wireless Earphone Charging, 480mbps Data Sync Speed, 1m Length (ACT - AZ10, White)</t>
  </si>
  <si>
    <t>Wayona Usb Type C To Usb Nylon Braided Quick Charger Fast Charging Short Cable For Smartphone (Samsung Galaxy S21 S20 S10 S9 S9+ Note 9 S8 Note 8, Lg G7 G5 G6, Moto G6 G7) (0.25M,Grey)</t>
  </si>
  <si>
    <t>Nylon Braided Quick Charger Fast Charging Short Cable For Smartphone (Samsung Galaxy S21 S20 S10 S9 S9+ Note 9 S8 Note 8, Lg G7 G5 G6, Moto G6 G7) (0.25M,Grey)</t>
  </si>
  <si>
    <t>Caprigo Heavy Duty TV Wall Mount Bracket for 14 to 32 Inch LED HD Smart TV‚Äôs, Universal Fixed TV Wall Mount Stand (M452)</t>
  </si>
  <si>
    <t>Bracket for 14 to 32 Inch LED HD Smart TV‚Äôs, Universal Fixed TV Wall Mount Stand (M452)</t>
  </si>
  <si>
    <t>Smashtronics - Case for Firetv Remote, Fire Stick Remote Cover Case, Silicone Cover for TV Firestick 4K TV 2nd Gen(3rd Gen) Remote Control - Light Weight Anti Slip Shockproof (Black)</t>
  </si>
  <si>
    <t>Smashtronics - Case For</t>
  </si>
  <si>
    <t>Fire Stick Remote Cover Case, Silicone Cover for TV Firestick 4K TV 2nd Gen(3rd Gen) Remote Control - Light Weight Anti Slip Shockproof (Black)</t>
  </si>
  <si>
    <t>Electvision Remote Control For</t>
  </si>
  <si>
    <t>tv Compatible with VU Smart Led (Without Voice)</t>
  </si>
  <si>
    <t>1.5m(Jet Black)</t>
  </si>
  <si>
    <t>pTron Solero M241 2.4A Micro USB Data and Charging Cable, Made in India, 480Mbps Data Sync, Durable 1-Meter Long USB Cable for Micro USB Devices (White)</t>
  </si>
  <si>
    <t>Ptron Solero M241 2.4A</t>
  </si>
  <si>
    <t>Data and Charging Cable, Made in India, 480Mbps Data Sync, Durable 1-Meter Long USB Cable for Micro USB Devices (White)</t>
  </si>
  <si>
    <t>2.0 Cable for Charging Adapter, Smartphone - 9 Feet (2.7 Meters) - White</t>
  </si>
  <si>
    <t>Croma 3A Fast Charge</t>
  </si>
  <si>
    <t>to All Type-C Phones sync and charge cable, Made in India, 480Mbps Data transfer rate, Tested Durability with 8000+ bends (12 months warranty) - CRCMA0106sTC10, Black</t>
  </si>
  <si>
    <t>Sony Bravia 164 Cm</t>
  </si>
  <si>
    <t>4K Ultra HD Smart LED Google TV KD-65X74K (Black)</t>
  </si>
  <si>
    <t>7Seven Compatible For Mi</t>
  </si>
  <si>
    <t>Control Original Suitable with Smart Android 4K LED Non Voice Command Xiaomi Redmi Remote of 4A Model 32 43 55 65 inches</t>
  </si>
  <si>
    <t>7Seven Compatible Vu Smart</t>
  </si>
  <si>
    <t>Control Suitable for Original 4K Android LED Ultra HD UHD Vu Tv Remote with Non Voice Feature without google assistant</t>
  </si>
  <si>
    <t>Storite High Speed Micro USB 3.0 Cable A to Micro B for External and Desktop Hard Drives 45cm</t>
  </si>
  <si>
    <t>Storite High Speed Micro</t>
  </si>
  <si>
    <t>Cable A to Micro B for External and Desktop Hard Drives 45cm</t>
  </si>
  <si>
    <t>FLiX (Beetel) 3in1 (Type C|Micro|Iphone Lightening) Textured Pattern 3A Fast Charging Cable with QC and PD Support for Type C,Micro USB and Lightning Iphone Cable,Made in India,1.5 Meter Long Cable(T101)</t>
  </si>
  <si>
    <t>Flix (Beetel) 3In1 (Type</t>
  </si>
  <si>
    <t>Textured Pattern 3A Fast Charging Cable with QC and PD Support for Type C,Micro USB and Lightning Iphone Cable,Made in India,1.5 Meter Long Cable(T101)</t>
  </si>
  <si>
    <t>Svm Products Unbreakable Set</t>
  </si>
  <si>
    <t>Stand with Dual Remote Holder (Black)</t>
  </si>
  <si>
    <t>Vu 164 Cm (65</t>
  </si>
  <si>
    <t>GloLED Series 4K Smart LED Google TV 65GloLED (Grey)</t>
  </si>
  <si>
    <t>CableCreation RCA to 3.5mm Male Audio Cable, 3.5mm to 2RCA Cable Male RCA Cable,Y Splitter Stereo Jack Cable for Home Theater,Subwoofer, Receiver, Speakers and More (3Feet 0.9Meter,Black)</t>
  </si>
  <si>
    <t>Cablecreation Rca To 3.5Mm</t>
  </si>
  <si>
    <t>Cable, 3.5mm to 2RCA Cable Male RCA Cable,Y Splitter Stereo Jack Cable for Home Theater,Subwoofer, Receiver, Speakers and More (3Feet 0.9Meter,Black)</t>
  </si>
  <si>
    <t>Cable Charger Cord 3A QC 3.0 Data Cable Compatible with Samsung Galaxy S10e S10 S9 S8 S20 Plus, Note 10 9 8, M51 A40 A50 A70, Moto G7 G8 (1M, Grey)</t>
  </si>
  <si>
    <t>Boat Rugged V3 Braided</t>
  </si>
  <si>
    <t>Cable (Pearl White)</t>
  </si>
  <si>
    <t>PVC Molded Nylon MFi Certified Charging Cable (Black, 1.2 meter)</t>
  </si>
  <si>
    <t>Amazonbasics - High-Speed Male</t>
  </si>
  <si>
    <t>HDMI Extension Cable - 6 Feet</t>
  </si>
  <si>
    <t>3Ft 1M 3A Fast Charger Cable For Samsung Galaxy S9 S8 (Wc3Cb1, Black)</t>
  </si>
  <si>
    <t>Charge and Sync Tough Braided Cable for iPhone, iPad, Air Pods, 3.3 feet (1 meters) ‚Äì Black</t>
  </si>
  <si>
    <t>7SEVEN Compatible LG TV Remote Suitable for LG Non Magic Smart tv Remote Control (Mouse and Voice Non-Support) MR20GA Prime Video and Netflix Hotkeys</t>
  </si>
  <si>
    <t>7Seven Compatible Lg Tv</t>
  </si>
  <si>
    <t>for LG Non Magic Smart tv Remote Control (Mouse and Voice Non-Support) MR20GA Prime Video and Netflix Hotkeys</t>
  </si>
  <si>
    <t>Realme Smart Tv Stick</t>
  </si>
  <si>
    <t>Acer 100 Cm (40</t>
  </si>
  <si>
    <t>Series Full HD Android Smart LED TV AR40AR2841FDFL (Black)</t>
  </si>
  <si>
    <t>Lapster Usb 2 Mantra</t>
  </si>
  <si>
    <t>mfs 100 data cable (black)</t>
  </si>
  <si>
    <t>Amazonbasics High-Speed Braided Hdmi</t>
  </si>
  <si>
    <t>3 Feet - Supports Ethernet, 3D, 4K and Audio Return (Black)</t>
  </si>
  <si>
    <t>Cubetek 3 In 1</t>
  </si>
  <si>
    <t>V5.0 Bluetooth Transmitter Receiver, Bypass Audio Adapter with Aux, Optical, Dual Link Support for TV, Home Stereo, PC, Headphones, Speakers, Model: CB-BT27</t>
  </si>
  <si>
    <t>AVReceivers &amp; Amplifiers</t>
  </si>
  <si>
    <t>Krisons Thunder Speaker, Multimedia</t>
  </si>
  <si>
    <t>Floor Standing Speaker, LED Display with Bluetooth, FM, USB, Micro SD Card, AUX Connectivity</t>
  </si>
  <si>
    <t>Series 4K Ultra HD Android Smart LED TV AR55AR2851UDPRO (Black)</t>
  </si>
  <si>
    <t>Dealfreez Case Compatible For</t>
  </si>
  <si>
    <t>Stick 4K All Alexa Voice Remote Shockproof Silicone Anti-Lost Cover with Loop (C-Black)</t>
  </si>
  <si>
    <t>Certified 20W Fast charging Nylon Braided USB C Cable for iPhone 14 Pro, 14 Pro Max, 14, 14 Plus, 13, 13 Pro, 13 Pro Max, 13 Mini, 12, 12 Pro, 11, 11 Pro Max, iPhone 12 Mini (2M, Black)</t>
  </si>
  <si>
    <t>Ready Android Smart LED TV VW32PRO (Black)</t>
  </si>
  <si>
    <t>Airtel Digital Tv Hd</t>
  </si>
  <si>
    <t>Box with 1 Month Basic Pack with Recording + Free Standard Installation</t>
  </si>
  <si>
    <t>Lohaya Voice Assistant Remote</t>
  </si>
  <si>
    <t>Airtel Xstream Set-Top Box Remote Control with Netflix Function (Black) (Non - Voice)</t>
  </si>
  <si>
    <t>4K Series Ultra HD Smart LED TV UA55AUE60AKLXL (Black)</t>
  </si>
  <si>
    <t>Amazon Brand - Solimo</t>
  </si>
  <si>
    <t>Charging Tough Type C USB Data Cable¬† ‚Äì 1 Meter</t>
  </si>
  <si>
    <t>Edition Full HD Android LED TV 4A | L40M6-EI (Black)</t>
  </si>
  <si>
    <t>Astigo Compatible Remote Control for Mi Smart LED 4A (43" 32")</t>
  </si>
  <si>
    <t>Astigo Compatible Remote Control</t>
  </si>
  <si>
    <t>Smart LED 4A (43" 32")</t>
  </si>
  <si>
    <t>Toshiba 108 Cm (43</t>
  </si>
  <si>
    <t>Series Full HD Smart Android LED TV 43V35KP (Silver)</t>
  </si>
  <si>
    <t>Lenovo USB A to Type-C Tangle-free¬†¬†Aramid fiber braided¬†1.2m cable with 4A Fast charging and 480 MBPS data transmission, certified 10000+ bend lifespan, Metallic Grey</t>
  </si>
  <si>
    <t>Lenovo Usb A To</t>
  </si>
  <si>
    <t>fiber braided¬†1.2m cable with 4A Fast charging and 480 MBPS data transmission, certified 10000+ bend lifespan, Metallic Grey</t>
  </si>
  <si>
    <t>Charging Braided Type C to C Data Cable | Suitable For All Supported Mobile Phones (1 Meter, Black)</t>
  </si>
  <si>
    <t>Lg 139 Cm (55</t>
  </si>
  <si>
    <t>Ultra HD Smart LED TV 55UQ7500PSF (Ceramic Black)</t>
  </si>
  <si>
    <t>Tata Sky Digital Tv</t>
  </si>
  <si>
    <t>Box Remote</t>
  </si>
  <si>
    <t>pTron Solero T241 2.4A Type-C Data and Charging USB Cable, Made in India, 480Mbps Data Sync, Durable 1-Meter Long USB Cable for Smartphone, Type-C USB Devices (White)</t>
  </si>
  <si>
    <t>and Charging USB Cable, Made in India, 480Mbps Data Sync, Durable 1-Meter Long USB Cable for Smartphone, Type-C USB Devices (White)</t>
  </si>
  <si>
    <t>Vu 108 Cm (43</t>
  </si>
  <si>
    <t>Series Full HD Smart LED TV 43GA (Black)</t>
  </si>
  <si>
    <t>Storite Super Speed Usb</t>
  </si>
  <si>
    <t>to Male Cable for Hard Drive Enclosures, Laptop Cooling Pad, DVD Players(60cm,Black)</t>
  </si>
  <si>
    <t>Ready LED TV Kodak 32HDX900S (Black)</t>
  </si>
  <si>
    <t>to Type-C 2.0 Cable, Charging Adapter, Smartphone 6 feet, Dark Grey</t>
  </si>
  <si>
    <t>Amazonbasics 10.2 Gbps High-Speed</t>
  </si>
  <si>
    <t>Cable with Braided Cord (10-Foot, Dark Grey)</t>
  </si>
  <si>
    <t>Hisense 126 Cm (50</t>
  </si>
  <si>
    <t>Series 4K Ultra HD Smart LED Google TV 50A6H (Black)</t>
  </si>
  <si>
    <t>Tuarso 8K Hdmi 2.1</t>
  </si>
  <si>
    <t>, 1.5 Meter High-Speed Braided HDMI Cable ( 8K@60HZ„ÄÅ4K@120HZ„ÄÅ2K@240HZ ) HDMI 2.1 Cable Compatible with Monitors , Television , Laptops , Projectors , Game Consoles and more with HDMI Ports Device</t>
  </si>
  <si>
    <t>Cable - 6 Inches (15.2 Centimeters) - White</t>
  </si>
  <si>
    <t>Kodak 139 Cm (55</t>
  </si>
  <si>
    <t>Ultra HD Smart LED TV 55CA0909 (Black)</t>
  </si>
  <si>
    <t>7Seven Suitable Sony Tv</t>
  </si>
  <si>
    <t>Bravia for Smart Android Television Compatible for Any Model of LCD LED OLED UHD 4K Universal Sony Remote Control</t>
  </si>
  <si>
    <t>Prolegend Pl-T002 Universal Tv</t>
  </si>
  <si>
    <t>Top for Most 22 to 65 inch LCD Flat Screen TV, VESA up to 800 by 400mm</t>
  </si>
  <si>
    <t>Wanbo X1 Pro (Upgraded)</t>
  </si>
  <si>
    <t>1080P Full HD | Android 9 | Projector for Home | LED Cinema | 350ANSI | 3900 lumens | WiFi Bluetooth | HDMI ARC | Dolby DTS | 4D Keystone Correction (Global Version)</t>
  </si>
  <si>
    <t>Lava Charging Adapter Elements</t>
  </si>
  <si>
    <t>Fast Charging Speed Usb Type C Data Cable, White</t>
  </si>
  <si>
    <t>TIZUM High Speed HDMI Cable Aura -Gold Plated-High Speed Data 10.2Gbps, 3D, 4K, HD 1080P (10 Ft 3 M)</t>
  </si>
  <si>
    <t>-Gold Plated-High Speed Data 10.2Gbps, 3D, 4K, HD 1080P (10 Ft 3 M)</t>
  </si>
  <si>
    <t>Technotech High Speed Hdmi</t>
  </si>
  <si>
    <t>Meter V1.4 - Supports Full HD 1080p (Color May Vary)</t>
  </si>
  <si>
    <t>NK STAR 950 Mbps USB WiFi Adapter Wireless Network Receiver Dongle for Desktop Laptop, (Support- Windows XP 7 8 10 and MAC OS) NOt Support to DVR and HDTV</t>
  </si>
  <si>
    <t>Nk Star 950 Mbps</t>
  </si>
  <si>
    <t>Adapter Wireless Network Receiver Dongle for Desktop Laptop, (Support- Windows XP 7 8 10 and MAC OS) NOt Support to DVR and HDTV</t>
  </si>
  <si>
    <t>LS LAPSTER Quality Assured USB 2.0 morpho cable, morpho device cable for Mso 1300 E3 E2 E Biometric Finger Print Scanner morpho USB cable (Black)</t>
  </si>
  <si>
    <t>Ls Lapster Quality Assured</t>
  </si>
  <si>
    <t>morpho cable, morpho device cable for Mso 1300 E3 E2 E Biometric Finger Print Scanner morpho USB cable (Black)</t>
  </si>
  <si>
    <t>Amazon Basics 10.2 Gbps</t>
  </si>
  <si>
    <t>HDMI Cable with Braided Cord, 1.8 Meter, Dark Grey</t>
  </si>
  <si>
    <t>Kodak 126 Cm (50</t>
  </si>
  <si>
    <t>Design Series 4K Ultra HD Smart Android LED TV 50UHDX7XPROBL (Black)</t>
  </si>
  <si>
    <t>Zorbes Wall Adapter Holder</t>
  </si>
  <si>
    <t>Echo Dot 4th Generation,A Space-Saving Solution with Cord Management for Your Smart Home Speakers -White (Holder Only)</t>
  </si>
  <si>
    <t>Sansui 80Cm (32 Inches)</t>
  </si>
  <si>
    <t>Smart LED TV JSY32SKHD (BLACK) With Bezel-less Design</t>
  </si>
  <si>
    <t>Synqe Usb Type C</t>
  </si>
  <si>
    <t>Cable 2M Charger Cord Data Cable Compatible with Samsung Galaxy M51,Galaxy M31S, S10e S10 S9 S20 Plus, Note10 9 8,M40 A50 A70, Redmi Note 9, Moto G7, Poco F1 (2M, Grey)</t>
  </si>
  <si>
    <t>Ready Smart Android LED TV 5A Pro | L32M7-EAIN (Black)</t>
  </si>
  <si>
    <t>Bestor 8K Hdmi 2.1 Cable 48Gbps 9.80Ft Ultra High Speed Hdmi Braided Cord For Roku Tv Ps5 Hdtv Blu-Ray Projector, Laptop, Television, Personal Computer, Xbox, Ps4, Ps5, Ps4 Pro (1 M, Grey)</t>
  </si>
  <si>
    <t>Bestor 8K Hdmi 2.1</t>
  </si>
  <si>
    <t>9.80Ft Ultra High Speed Hdmi Braided Cord For Roku Tv Ps5 Hdtv Blu-Ray Projector, Laptop, Television, Personal Computer, Xbox, Ps4, Ps5, Ps4 Pro (1 M, Grey)</t>
  </si>
  <si>
    <t>Irusu Play Vr Plus</t>
  </si>
  <si>
    <t>Headset with Headphones for Gaming (Black)</t>
  </si>
  <si>
    <t>Braided Type C Data Cable Seam, Suitable For All Supported Mobile Phones (1 Meter, Black)</t>
  </si>
  <si>
    <t>Synqe USB C to USB C 60W Nylon Braided Fast Charging Type C to Type C Cable Compatible with Samsung Galaxy Note 20 Ultra, S20 S22 S21 S20 FE A73 A53 A33 (2M, Black)</t>
  </si>
  <si>
    <t>Synqe Usb C To</t>
  </si>
  <si>
    <t>60W Nylon Braided Fast Charging Type C to Type C Cable Compatible with Samsung Galaxy Note 20 Ultra, S20 S22 S21 S20 FE A73 A53 A33 (2M, Black)</t>
  </si>
  <si>
    <t>Shopoflux Silicone Remote Cover for Mi Smart TV and Mi TV Stick MI Box S 3S MI 4X 4A Smart LED TV (Black)</t>
  </si>
  <si>
    <t>Shopoflux Silicone Remote Cover</t>
  </si>
  <si>
    <t>Smart TV and Mi TV Stick MI Box S 3S MI 4X 4A Smart LED TV (Black)</t>
  </si>
  <si>
    <t>Eynk Extra Long Micro</t>
  </si>
  <si>
    <t>Charging USB Cable | Micro USB Data Cable | Quick Fast Charging Cable | Charger Sync Cable | High Speed Transfer Android Smartphones V8 Cable (2.4 Amp, 3m,) (White)</t>
  </si>
  <si>
    <t>Lunagariya, Protective Case Compatible</t>
  </si>
  <si>
    <t>Settop Box Remote Control,PU Leather Cover Holder (Before Placing Order,Please Compare The Dimensions of The Product with Your Remote)</t>
  </si>
  <si>
    <t>7Seven Compatible With Fire</t>
  </si>
  <si>
    <t>Remote with Voice Command Feature Suitable for Second Generation Amazon Fire Tv Stick Remote Only - Pairing Must</t>
  </si>
  <si>
    <t>Prushti Cover And Bags,</t>
  </si>
  <si>
    <t>for Airtel Xstream settop Box Remote Remote Control Pouch Cover Holder PU Leather Cover Holder(only Cover for Selling Purpose)</t>
  </si>
  <si>
    <t>Aine Hdmi Male To</t>
  </si>
  <si>
    <t>Video Converter Adapter Cable (Black)</t>
  </si>
  <si>
    <t>Ready Android Smart LED TV 4A PRO | L32M5-AL (Black)</t>
  </si>
  <si>
    <t>Storite USB 2.0 A to Mini 5 pin B Cable for External HDDS Camera Card Readers (150cm - 1.5M)</t>
  </si>
  <si>
    <t>5 pin B Cable for External HDDS Camera Card Readers (150cm - 1.5M)</t>
  </si>
  <si>
    <t>Tcl 108 Cm (43</t>
  </si>
  <si>
    <t>Ultra HD Certified Android Smart LED TV 43P615 (Black)</t>
  </si>
  <si>
    <t>REDTECH USB-C to Lightning Cable 3.3FT, [Apple MFi Certified] Lightning to Type C Fast Charging Cord Compatible with iPhone 14 13 13 pro Max 12 11 X XS XR 8, Supports Power Delivery - White</t>
  </si>
  <si>
    <t>Redtech Usb-C To Lightning</t>
  </si>
  <si>
    <t>[Apple MFi Certified] Lightning to Type C Fast Charging Cord Compatible with iPhone 14 13 13 pro Max 12 11 X XS XR 8, Supports Power Delivery - White</t>
  </si>
  <si>
    <t>Oneplus 163.8 Cm (65</t>
  </si>
  <si>
    <t>Series 4K LED Smart Android TV 65U1S (Black)</t>
  </si>
  <si>
    <t>Amazonbasics 108 Cm (43</t>
  </si>
  <si>
    <t>Ultra HD Smart LED Fire TV AB43U20PS (Black)</t>
  </si>
  <si>
    <t>Ready Certified Android Smart LED TV 32HDX7XPROBL (Black)</t>
  </si>
  <si>
    <t>Synqe Type C To</t>
  </si>
  <si>
    <t>Short Fast Charging 60W Cable Compatible with Samsung Galaxy Z Fold3 5G, Z Flip3 5G, S22 5G, S22 Ultra, S21, S20, S20FE, A52, A73, A53 (0.25M, Black)</t>
  </si>
  <si>
    <t>Airtel Digitaltv Hd Setup</t>
  </si>
  <si>
    <t>Box with FTA Pack | Unlimited Entertainment + Recording Feature + Free Standard Installation (6 Months Pack)</t>
  </si>
  <si>
    <t>ESR USB C to Lightning Cable, 10 ft (3 m), MFi-Certified, Braided Nylon Power Delivery Fast Charging for iPhone 14 14 Plus 14 Pro 14 Pro Max, iPhone 13 12 11 X 8 Series, Use with Type-C Chargers, Black</t>
  </si>
  <si>
    <t>Esr Usb C To</t>
  </si>
  <si>
    <t>10 ft (3 m), MFi-Certified, Braided Nylon Power Delivery Fast Charging for iPhone 14 14 Plus 14 Pro 14 Pro Max, iPhone 13 12 11 X 8 Series, Use with Type-C Chargers, Black</t>
  </si>
  <si>
    <t>Mi 138.8 Cm (55</t>
  </si>
  <si>
    <t>Series 4K Ultra HD LED Smart Android TV L55M6-ES (Grey)</t>
  </si>
  <si>
    <t>Storite Usb Extension Cable</t>
  </si>
  <si>
    <t>Male to Female Extension Cable High Speed 5GBps Extension Cable Data Transfer for Keyboard, Mouse, Flash Drive, Hard Drive, Printer and More- 1.5M - Blue</t>
  </si>
  <si>
    <t>Fire-Boltt Ninja Call Pro</t>
  </si>
  <si>
    <t>Smart Watch with Bluetooth Calling, AI Voice Assistance, 100 Sports Modes IP67 Rating, 240*280 Pixel High Resolution</t>
  </si>
  <si>
    <t>Fire-Boltt Phoenix Smart Watch with Bluetooth Calling 1.3",120+ Sports Modes, 240*240 PX High Res with SpO2, Heart Rate Monitoring and IP67 Rating</t>
  </si>
  <si>
    <t>Fire-Boltt Phoenix Smart Watch</t>
  </si>
  <si>
    <t>Calling 1.3",120+ Sports Modes, 240*240 PX High Res with SpO2, Heart Rate Monitoring and IP67 Rating</t>
  </si>
  <si>
    <t>Boat Wave Call Smart</t>
  </si>
  <si>
    <t>Mi Power Bank 3I</t>
  </si>
  <si>
    <t>Polymer 18W Fast Power Delivery Charging | Input- Type C | Micro USB| Triple Output | Sandstone Black</t>
  </si>
  <si>
    <t>Mobiles &amp; Accessories</t>
  </si>
  <si>
    <t>Redmi A1 (Light Blue,</t>
  </si>
  <si>
    <t>32GB Storage) | Segment Best AI Dual Cam | 5000mAh Battery | Leather Texture Design | Android 12</t>
  </si>
  <si>
    <t>Smartphones &amp; BasicMobiles</t>
  </si>
  <si>
    <t>Oneplus Nord 2T 5G</t>
  </si>
  <si>
    <t>8GB RAM, 128GB Storage)</t>
  </si>
  <si>
    <t>Redmi A1 (Black, 2Gb</t>
  </si>
  <si>
    <t>Storage) | Segment Best AI Dual Cam | 5000mAh Battery | Leather Texture Design | Android 12</t>
  </si>
  <si>
    <t>Redmi A1 (Light Green,</t>
  </si>
  <si>
    <t>32GB ROM) | Segment Best AI Dual Cam | 5000mAh Battery | Leather Texture Design | Android 12</t>
  </si>
  <si>
    <t>Sandisk Ultra Microsdxc‚Ñ¢ Uhs-I</t>
  </si>
  <si>
    <t>140MB s R, 10 Y Warranty, for Smartphones</t>
  </si>
  <si>
    <t>Nokia 105 Single Sim,</t>
  </si>
  <si>
    <t>Phone with Wireless FM Radio | Charcoal</t>
  </si>
  <si>
    <t>Boat Wave Lite Smartwatch</t>
  </si>
  <si>
    <t>Jbl C100Si Wired In</t>
  </si>
  <si>
    <t>Headphones , Earbuds &amp; Accessories</t>
  </si>
  <si>
    <t>Samsung Galaxy M04 Dark</t>
  </si>
  <si>
    <t>RAM, 64GB Storage | Upto 8GB RAM with RAM Plus | MediaTek Helio P35 | 5000 mAh Battery</t>
  </si>
  <si>
    <t>PTron Tangentbeat in-Ear Bluetooth 5.0 Wireless Headphones with Mic, Enhanced Bass, 10mm Drivers, Clear Calls, Snug-Fit, Fast Charging, Magnetic Buds, Voice Assistant and IPX4 Wireless Neckband (Black)</t>
  </si>
  <si>
    <t>Ptron Tangentbeat In-Ear Bluetooth</t>
  </si>
  <si>
    <t>Headphones with Mic, Enhanced Bass, 10mm Drivers, Clear Calls, Snug-Fit, Fast Charging, Magnetic Buds, Voice Assistant and IPX4 Wireless Neckband (Black)</t>
  </si>
  <si>
    <t>Redmi 10A (Charcoal Black,</t>
  </si>
  <si>
    <t>64GB Storage) | 2 Ghz Octa Core Helio G25 | 5000 mAh Battery | Finger Print Sensor | Upto 5GB RAM with RAM Booster</t>
  </si>
  <si>
    <t>Boat Bassheads 100 In</t>
  </si>
  <si>
    <t>Earphones with Mic(Taffy Pink)</t>
  </si>
  <si>
    <t>SanDisk Ultra microSDXC‚Ñ¢ UHS-I Card, 128GB, 140MB s R, 10 Y Warranty, for Smartphones</t>
  </si>
  <si>
    <t>Samsung Galaxy M04 Light</t>
  </si>
  <si>
    <t>Mi 10000Mah Lithium Ion,</t>
  </si>
  <si>
    <t>Power Bank Pocket Pro with 22.5 Watt Fast Charging, Dual Input Ports(Micro-USB and Type C), Triple Output Ports, (Black)</t>
  </si>
  <si>
    <t>Mi 10000Mah Li-Polymer, Micro-Usb</t>
  </si>
  <si>
    <t>C Input Port, Power Bank 3i with 18W Fast Charging (Midnight Black)</t>
  </si>
  <si>
    <t>Elv Car Mount Adjustable</t>
  </si>
  <si>
    <t>Holder Universal Long Arm, Windshield for Smartphones - Black</t>
  </si>
  <si>
    <t>Samsung 25W Usb Travel</t>
  </si>
  <si>
    <t>Cellular Phones - White</t>
  </si>
  <si>
    <t>Noise Colorfit Pulse Grand</t>
  </si>
  <si>
    <t>Fire-Boltt Ninja 3 Smartwatch</t>
  </si>
  <si>
    <t>Samsung Galaxy M33 5G</t>
  </si>
  <si>
    <t>8GB, 128GB Storage) | 6000mAh Battery | Upto 16GB RAM with RAM Plus | Travel Adapter to be Purchased Separately</t>
  </si>
  <si>
    <t>SanDisk Ultra microSD UHS-I Card 32GB, 120MB s R</t>
  </si>
  <si>
    <t>Sandisk Ultra Microsd Uhs-I</t>
  </si>
  <si>
    <t>120MB s R</t>
  </si>
  <si>
    <t>Samsung Galaxy M13 (Aqua</t>
  </si>
  <si>
    <t>128GB Storage) | 6000mAh Battery | Upto 12GB RAM with RAM Plus</t>
  </si>
  <si>
    <t>Fire-Boltt India's No 1 Smartwatch Brand Talk 2 Bluetooth Calling Smartwatch with Dual Button, Hands On Voice Assistance, 60 Sports Modes, in Built Mic and Speaker with IP68 Rating</t>
  </si>
  <si>
    <t>Fire-Boltt India'S No 1</t>
  </si>
  <si>
    <t>Talk 2 Bluetooth Calling Smartwatch with Dual Button, Hands On Voice Assistance, 60 Sports Modes, in Built Mic and Speaker with IP68 Rating</t>
  </si>
  <si>
    <t>6GB, 128GB Storage) | 6000mAh Battery | Upto 12GB RAM with RAM Plus | Travel Adapter to be Purchased Separately</t>
  </si>
  <si>
    <t>Iqoo Vivo Z6 5G</t>
  </si>
  <si>
    <t>6GB RAM, 128GB Storage) | Snapdragon 695-6nm Processor | 120Hz FHD+ Display | 5000mAh Battery</t>
  </si>
  <si>
    <t>Redmi 9 Activ (Carbon</t>
  </si>
  <si>
    <t>RAM, 64GB Storage) | Octa-core Helio G35 | 5000 mAh Battery</t>
  </si>
  <si>
    <t>Redmi 9A Sport (Coral</t>
  </si>
  <si>
    <t>RAM, 32GB Storage) | 2GHz Octa-core Helio G25 Processor | 5000 mAh Battery</t>
  </si>
  <si>
    <t>Redmi 10A (Sea Blue,</t>
  </si>
  <si>
    <t>Agaro Blaze Usb 3</t>
  </si>
  <si>
    <t>Type C OTG Adapter</t>
  </si>
  <si>
    <t>Fire-Boltt Visionary 1.78" AMOLED Bluetooth Calling Smartwatch with 368*448 Pixel Resolution 100+ Sports Mode, TWS Connection, Voice Assistance, SPO2 and Heart Rate Monitoring</t>
  </si>
  <si>
    <t>Fire-Boltt Visionary 1.78" Amoled</t>
  </si>
  <si>
    <t>Smartwatch with 368*448 Pixel Resolution 100+ Sports Mode, TWS Connection, Voice Assistance, SPO2 and Heart Rate Monitoring</t>
  </si>
  <si>
    <t>Noise Colorfit Pro 4</t>
  </si>
  <si>
    <t>Iqoo Z6 Lite 5G</t>
  </si>
  <si>
    <t>(Stellar Green, 6GB RAM, 128GB Storage) | World's First Snapdragon 4 Gen 1 | 120Hz Refresh Rate | 5000mAh Battery | Travel Adapter to be Purchased Separately</t>
  </si>
  <si>
    <t>Redmi 10A (Slate Grey,</t>
  </si>
  <si>
    <t>Duracell 38W Fast Car Charger Adapter with Dual Output. Quick Charge, Type C PD 20W and Qualcomm Certified 3.0 Compatible for iPhone, All Smartphones, Tablets and More (Copper and Black)</t>
  </si>
  <si>
    <t>Duracell 38W Fast Car</t>
  </si>
  <si>
    <t>with Dual Output. Quick Charge, Type C PD 20W and Qualcomm Certified 3.0 Compatible for iPhone, All Smartphones, Tablets and More (Copper and Black)</t>
  </si>
  <si>
    <t>Realme Narzo 50 (Speed</t>
  </si>
  <si>
    <t>RAM+64GB Storage) Helio G96 Processor | 50MP AI Triple Camera | 120Hz Ultra Smooth Display</t>
  </si>
  <si>
    <t>WeCool Bluetooth Extendable Selfie Sticks with Wireless Remote and Tripod Stand, 3-in-1 Multifunctional Selfie Stick with Tripod Stand Compatible with iPhone OnePlus Samsung Oppo Vivo and All Phones</t>
  </si>
  <si>
    <t>Wecool Bluetooth Extendable Selfie</t>
  </si>
  <si>
    <t>Wireless Remote and Tripod Stand, 3-in-1 Multifunctional Selfie Stick with Tripod Stand Compatible with iPhone OnePlus Samsung Oppo Vivo and All Phones</t>
  </si>
  <si>
    <t>OPPO A74 5G (Fantastic Purple,6GB RAM,128GB Storage) with No Cost EMI Additional Exchange Offers</t>
  </si>
  <si>
    <t>Oppo A74 5G (Fantastic</t>
  </si>
  <si>
    <t>Storage) with No Cost EMI Additional Exchange Offers</t>
  </si>
  <si>
    <t>Redmi Note 11 Pro</t>
  </si>
  <si>
    <t>(Stealth Black, 6GB RAM, 128GB Storage) | 67W Turbo Charge | 120Hz Super AMOLED Display | Additional Exchange Offers | Charger Included</t>
  </si>
  <si>
    <t>Samsung Original 25W Usb</t>
  </si>
  <si>
    <t>Adapter for Cellular Phones, Black</t>
  </si>
  <si>
    <t>Realme Buds Classic Wired</t>
  </si>
  <si>
    <t>Earphones with Mic (Black)</t>
  </si>
  <si>
    <t>Noise ColorFit Pulse Grand Smart Watch with 1.69" HD Display, 60 Sports Modes, 150 Watch Faces, Spo2 Monitoring, Call Notification, Quick Replies to Text and Calls (Rose Pink)</t>
  </si>
  <si>
    <t>with 1.69" HD Display, 60 Sports Modes, 150 Watch Faces, Spo2 Monitoring, Call Notification, Quick Replies to Text and Calls (Rose Pink)</t>
  </si>
  <si>
    <t>boAt Wave Call Smart Watch, Smart Talk with Advanced Dedicated Bluetooth Calling Chip, 1.69‚Äù HD Display with 550 NITS and 70% Color Gamut, 150+ Watch Faces, Multi-Sport Modes, HR, SpO2, IP68(Mauve)</t>
  </si>
  <si>
    <t>Talk with Advanced Dedicated Bluetooth Calling Chip, 1.69‚Äù HD Display with 550 NITS and 70% Color Gamut, 150+ Watch Faces, Multi-Sport Modes, HR, SpO2, IP68(Mauve)</t>
  </si>
  <si>
    <t>Iqoo Neo 6 5G</t>
  </si>
  <si>
    <t>8GB RAM, 128GB Storage) | Snapdragon 870 5G | 80W FlashCharge</t>
  </si>
  <si>
    <t>Portronics Adapto 20 Type C 20W Fast PD Type C Adapter Charger with Fast Charging for iPhone 12 12 Pro 12 Mini 12 Pro Max 11 XS XR X 8 Plus, iPad Pro Air Mini, Galaxy 10 9 8 (Adapter Only) White</t>
  </si>
  <si>
    <t>Portronics Adapto 20 Type</t>
  </si>
  <si>
    <t>Fast PD Type C Adapter Charger with Fast Charging for iPhone 12 12 Pro 12 Mini 12 Pro Max 11 XS XR X 8 Plus, iPad Pro Air Mini, Galaxy 10 9 8 (Adapter Only) White</t>
  </si>
  <si>
    <t>Samsung Galaxy M13 5G</t>
  </si>
  <si>
    <t>6GB, 128GB Storage) | 5000mAh Battery | Upto 12GB RAM with RAM Plus</t>
  </si>
  <si>
    <t>Earphones with Mic(Furious Red)</t>
  </si>
  <si>
    <t>Iqoo Z6 44W By</t>
  </si>
  <si>
    <t>Blue, 4GB RAM, 128GB Storage) | 6.44" FHD+ AMOLED Display | 50% Charge in just 27 mins | in-Display Fingerprint Scanning</t>
  </si>
  <si>
    <t>Fire-Boltt Gladiator 1.96" Biggest Display Smart Watch with Bluetooth Calling, Voice Assistant and123 Sports Modes, 8 Unique UI Interactions, SpO2, 24 7 Heart Rate Tracking</t>
  </si>
  <si>
    <t>Fire-Boltt Gladiator 1.96" Biggest</t>
  </si>
  <si>
    <t>Watch with Bluetooth Calling, Voice Assistant and123 Sports Modes, 8 Unique UI Interactions, SpO2, 24 7 Heart Rate Tracking</t>
  </si>
  <si>
    <t>STRIFF PS2_01 Multi Angle Mobile Tablet Tabletop Stand. Phone Holder for iPhone, Android, Samsung, OnePlus, Xiaomi. Portable, Foldable Cell Phone Stand. Perfect for Bed, Office, Home and Desktop (Black)</t>
  </si>
  <si>
    <t>Striff Ps2_01 Multi Angle</t>
  </si>
  <si>
    <t>Tabletop Stand. Phone Holder for iPhone, Android, Samsung, OnePlus, Xiaomi. Portable, Foldable Cell Phone Stand. Perfect for Bed, Office, Home and Desktop (Black)</t>
  </si>
  <si>
    <t>Samsung Galaxy Buds Live</t>
  </si>
  <si>
    <t>Wireless in Ear Earbuds with Mic, Upto 21 Hours Playtime, Mystic Black</t>
  </si>
  <si>
    <t>12GB RAM, 256GB Storage)</t>
  </si>
  <si>
    <t>PTron Boom Ultima 4D Dual Driver, in-Ear Gaming Wired Headphones with in-line Mic, Volume Control and Passive Noise Cancelling Boom 3 Earphones - (Dark Blue)</t>
  </si>
  <si>
    <t>Ptron Boom Ultima 4D</t>
  </si>
  <si>
    <t>in-Ear Gaming Wired Headphones with in-line Mic, Volume Control and Passive Noise Cancelling Boom 3 Earphones - (Dark Blue)</t>
  </si>
  <si>
    <t>64GB Storage) | 6000mAh Battery | Upto 8GB RAM with RAM Plus</t>
  </si>
  <si>
    <t>Oneplus 10R 5G (Forest</t>
  </si>
  <si>
    <t>RAM, 128GB Storage, 80W SuperVOOC)</t>
  </si>
  <si>
    <t>Ambrane Mobile Holding Stand,</t>
  </si>
  <si>
    <t>View, Height Adjustment, Wide Compatibility, Multipurpose, Anti-Skid Design (Twistand, Black)</t>
  </si>
  <si>
    <t>Ambrane 10000mAh Slim Power Bank, 20W Fast Charging, Dual Output, Type C PD (Input and Output), Quick Charge, Li-Polymer, Multi-Layer Protection for iPhone, Anrdoid and Other Devices (Stylo 10K, Black)</t>
  </si>
  <si>
    <t>Ambrane 10000Mah Slim Power</t>
  </si>
  <si>
    <t>Fast Charging, Dual Output, Type C PD (Input and Output), Quick Charge, Li-Polymer, Multi-Layer Protection for iPhone, Anrdoid and Other Devices (Stylo 10K, Black)</t>
  </si>
  <si>
    <t>Phone with Wireless FM Radio | Blue</t>
  </si>
  <si>
    <t>PTron Tangent Lite Bluetooth 5.0 Earphones with Mic, Hi-Fi Stereo Sound Neckband, 8Hrs Playtime, Lightweight Snug-fit in-Ear Headphones, IPX4 Water Resistant, Fast Charge and Voice Assistant (Black)</t>
  </si>
  <si>
    <t>Ptron Tangent Lite Bluetooth</t>
  </si>
  <si>
    <t>with Mic, Hi-Fi Stereo Sound Neckband, 8Hrs Playtime, Lightweight Snug-fit in-Ear Headphones, IPX4 Water Resistant, Fast Charge and Voice Assistant (Black)</t>
  </si>
  <si>
    <t>Samsung EVO Plus 64GB microSDXC UHS-I U1 130MB s Full HD and 4K UHD Memory Card with Adapter (MB-MC64KA), Blue</t>
  </si>
  <si>
    <t>Samsung Evo Plus 64Gb</t>
  </si>
  <si>
    <t>U1 130MB s Full HD and 4K UHD Memory Card with Adapter (MB-MC64KA), Blue</t>
  </si>
  <si>
    <t>Samsung Galaxy M13 (Midnight</t>
  </si>
  <si>
    <t>boAt Wave Call Smart Watch, Smart Talk with Advanced Dedicated Bluetooth Calling Chip, 1.69‚Äù HD Display with 550 NITS and 70% Color Gamut, 150+ Watch Faces, Multi-Sport Modes, HR, SpO2, IP68(Deep Blue)</t>
  </si>
  <si>
    <t>Talk with Advanced Dedicated Bluetooth Calling Chip, 1.69‚Äù HD Display with 550 NITS and 70% Color Gamut, 150+ Watch Faces, Multi-Sport Modes, HR, SpO2, IP68(Deep Blue)</t>
  </si>
  <si>
    <t>Mi Xiaomi 22.5W Fast</t>
  </si>
  <si>
    <t>C Charger Combo for Tablets - White</t>
  </si>
  <si>
    <t>Redmi Note 11 (Space</t>
  </si>
  <si>
    <t>RAM, 64GB Storage)|90Hz FHD+ AMOLED Display | Qualcomm Snapdragon‚Ñ¢ 680-6nm | 33W Charger Included</t>
  </si>
  <si>
    <t>(Phantom White, 8GB RAM, 128GB Storage) | 67W Turbo Charge | 120Hz Super AMOLED Display | Additional Exchange Offers | Charger Included</t>
  </si>
  <si>
    <t>USB Charger, Oraimo Elite Dual Port 5V 2.4A Wall Charger, USB Wall Charger Adapter for iPhone 11 Xs XS Max XR X 8 7 6 Plus, iPad Pro Air 2 Mini 3 Mini 4, Samsung S4 S5, and More</t>
  </si>
  <si>
    <t>Usb Charger, Oraimo Elite</t>
  </si>
  <si>
    <t>5V 2.4A Wall Charger, USB Wall Charger Adapter for iPhone 11 Xs XS Max XR X 8 7 6 Plus, iPad Pro Air 2 Mini 3 Mini 4, Samsung S4 S5, and More</t>
  </si>
  <si>
    <t>Goldmedal Curve Plus 202042</t>
  </si>
  <si>
    <t>3-Pin 240V Universal Travel Adaptor (White)</t>
  </si>
  <si>
    <t>Wecool C1 Car Mobile</t>
  </si>
  <si>
    <t>One Click Technology,360¬∞ Rotational, Strong Suction Cup,Compatible with 4 to 6 Inch Devices, Wildshield and Dashboard Mobile Holder for Car, and Use</t>
  </si>
  <si>
    <t>Blue, 6GB RAM, 128GB Storage) | 6.44" FHD+ AMOLED Display | 50% Charge in just 27 mins | in-Display Fingerprint Scanning</t>
  </si>
  <si>
    <t>(Mystic Night, 6GB RAM, 128GB Storage) | World's First Snapdragon 4 Gen 1 | 120Hz Refresh Rate | 5000mAh Battery | Travel Adapter to be Purchased Separately</t>
  </si>
  <si>
    <t>(Stealth Black, 8GB RAM, 256GB Storage) | 67W Turbo Charge | 120Hz Super AMOLED Display | Additional Exchange Offers | Charger Included</t>
  </si>
  <si>
    <t>Boat Bassheads 242 In</t>
  </si>
  <si>
    <t>Earphones with Mic(Active Black)</t>
  </si>
  <si>
    <t>Portronics Modesk Por-122 Universal</t>
  </si>
  <si>
    <t>Holder (Black)</t>
  </si>
  <si>
    <t>Realme Narzo 50I (Mint</t>
  </si>
  <si>
    <t>RAM+32GB Storage) Octa Core Processor | 6.5" inch Large Display</t>
  </si>
  <si>
    <t>Mi 10000Mah 3I Lithium</t>
  </si>
  <si>
    <t>Bank Dual Input(Micro-USB and Type C) and Output Ports 18W Fast Charging (Metallic Blue)</t>
  </si>
  <si>
    <t>Nokia 105 Plus Single</t>
  </si>
  <si>
    <t>Mobile Phone with Wireless FM Radio, Memory Card Slot and MP3 Player | Red</t>
  </si>
  <si>
    <t>Black, 4GB RAM, 128GB Storage) | 6.44" FHD+ AMOLED Display | 50% Charge in just 27 mins | in-Display Fingerprint Scanning</t>
  </si>
  <si>
    <t>Ambrane 10000mAh Slim Power Bank, 20W Fast Charging, Dual Output, Type C PD (Input and Output), Quick Charge, Li-Polymer, Multi-Layer Protection for iPhone, Anrdoid and Other Devices (Stylo 10K, Green)</t>
  </si>
  <si>
    <t>Fast Charging, Dual Output, Type C PD (Input and Output), Quick Charge, Li-Polymer, Multi-Layer Protection for iPhone, Anrdoid and Other Devices (Stylo 10K, Green)</t>
  </si>
  <si>
    <t>Samsung Galaxy M13 (Stardust</t>
  </si>
  <si>
    <t>OPPO A74 5G (Fluid Black, 6GB RAM, 128GB Storage) with No Cost EMI Additional Exchange Offers</t>
  </si>
  <si>
    <t>Oppo A74 5G (Fluid</t>
  </si>
  <si>
    <t>RAM, 128GB Storage) with No Cost EMI Additional Exchange Offers</t>
  </si>
  <si>
    <t>Spigen EZ Fit Tempered Glass Screen Protector Guard for iPhone 14 13 13 Pro - 2 Pack</t>
  </si>
  <si>
    <t>Spigen Ez Fit Tempered</t>
  </si>
  <si>
    <t>Protector Guard for iPhone 14 13 13 Pro - 2 Pack</t>
  </si>
  <si>
    <t>Mobile Phone with Wireless FM Radio, Memory Card Slot and MP3 Player | Charcoal</t>
  </si>
  <si>
    <t>Iqoo Z6 Pro 5G</t>
  </si>
  <si>
    <t>(Legion Sky, 8GB RAM, 128GB Storage) | Snapdragon 778G 5G | 66W FlashCharge | 1300 nits Peak Brightness | HDR10+</t>
  </si>
  <si>
    <t>Mi 33W Soniccharge 2</t>
  </si>
  <si>
    <t>for Cellular Phones - White</t>
  </si>
  <si>
    <t>OPPO A31 (Mystery Black, 6GB RAM, 128GB Storage) with No Cost EMI Additional Exchange Offers</t>
  </si>
  <si>
    <t>Oppo A31 (Mystery Black,</t>
  </si>
  <si>
    <t>128GB Storage) with No Cost EMI Additional Exchange Offers</t>
  </si>
  <si>
    <t>8GB RAM, 128GB Storage) | Snapdragon 695-6nm Processor | 120Hz FHD+ Display | 5000mAh Battery</t>
  </si>
  <si>
    <t>Motorola A10 Dual Sim</t>
  </si>
  <si>
    <t>with 1750 mAh Battery, Expandable Storage Upto 32GB, Wireless FM with Recording - Rose Gold</t>
  </si>
  <si>
    <t>boAt Wave Lite Smartwatch with 1.69" HD Display, Heart Rate and SpO2 Level Monitor, Multiple Watch Faces, Activity Tracker, Multiple Sports Modes and IP68 (Deep Blue)</t>
  </si>
  <si>
    <t>HD Display, Heart Rate and SpO2 Level Monitor, Multiple Watch Faces, Activity Tracker, Multiple Sports Modes and IP68 (Deep Blue)</t>
  </si>
  <si>
    <t>boAt Wave Call Smart Watch, Smart Talk with Advanced Dedicated Bluetooth Calling Chip, 1.69‚Äù HD Display with 550 NITS and 70% Color Gamut, 150+ Watch Faces, Multi-Sport Modes,HR,SpO2(Caribbean Green)</t>
  </si>
  <si>
    <t>Talk with Advanced Dedicated Bluetooth Calling Chip, 1.69‚Äù HD Display with 550 NITS and 70% Color Gamut, 150+ Watch Faces, Multi-Sport Modes,HR,SpO2(Caribbean Green)</t>
  </si>
  <si>
    <t>Protector for iPhone 14 Pro Max - 2 Pack (Sensor Protection)</t>
  </si>
  <si>
    <t>Portronics Carpower Mini Car</t>
  </si>
  <si>
    <t>Dual Output, Fast Charging (Type C PD 18W + QC 3.0A) Compatible with All Smartphones(Black)</t>
  </si>
  <si>
    <t>Boat Newly Launched Wave</t>
  </si>
  <si>
    <t>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</si>
  <si>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and IP68 Waterproof (Pink)</t>
  </si>
  <si>
    <t>Ptron Newly Launched Force</t>
  </si>
  <si>
    <t>Calling Smartwatch with 1.7" Full Touch Color Display, Real Heart Rate Monitor, SpO2, Watch Faces, 5 Days Runtime, Fitness Trackers and IP68 Waterproof (Pink)</t>
  </si>
  <si>
    <t>Samsung Ehs64 Ehs64Avfwecinu Hands-Free</t>
  </si>
  <si>
    <t>Ear Earphones With Mic With Remote Note (White)</t>
  </si>
  <si>
    <t>Protector for iPhone 14 Pro - 2 Pack (Sensor Protection)</t>
  </si>
  <si>
    <t>RAM, 128GB Storage | Upto 8GB RAM with RAM Plus | MediaTek Helio P35 | 5000 mAh Battery</t>
  </si>
  <si>
    <t>Swapkart Flexible Mobile Tabletop</t>
  </si>
  <si>
    <t>Built, Heavy Duty Foldable Lazy Bracket Clip Mount Multi Angle Clamp for All Smartphones (Pack of 1), Multi Color</t>
  </si>
  <si>
    <t>Redmi 9A Sport (Carbon</t>
  </si>
  <si>
    <t>Amozo Ultra Hybrid Camera</t>
  </si>
  <si>
    <t>Protection Back Cover Case for iPhone 13 (TPU + Polycarbonate | Crystal Transparent)</t>
  </si>
  <si>
    <t>Elv Aluminum Adjustable Mobile</t>
  </si>
  <si>
    <t>Tabletop Stand Dock Mount for All Smartphones, Tabs, Kindle, iPad (Black)</t>
  </si>
  <si>
    <t>Tecno Spark 9 (Sky</t>
  </si>
  <si>
    <t>RAM,128GB Storage) | 11GB Expandable RAM | Helio G37 Gaming Processor</t>
  </si>
  <si>
    <t>with Mic, JBL Pure Bass Sound, One Button Multi-function Remote, Premium Metallic Finish, Angled Buds for Comfort fit (Red)</t>
  </si>
  <si>
    <t>Tukzer Capacitive Stylus Pen</t>
  </si>
  <si>
    <t>Tukzer Capacitive Stylus Pen for Touch Screens Devices, Fine Point, Lightweight Metal Body with Magnetism Cover Cap for Smartphones Tablets iPad iPad Pro iPhone (White)</t>
  </si>
  <si>
    <t>Screens Devices, Fine Point, Lightweight Metal Body with Magnetism Cover Cap for Smartphones Tablets iPad iPad Pro iPhone (White)</t>
  </si>
  <si>
    <t>Mi 10W Wall Charger</t>
  </si>
  <si>
    <t>Phones with Micro USB Cable (Black)</t>
  </si>
  <si>
    <t>Striff 12 Pieces Highly</t>
  </si>
  <si>
    <t>FLiX (Beetel) USB to Type C PVC Data Sync and 2A Smartphone Fast Charging Cable, Made in India, 480Mbps Data Sync, Tough Cable, 1 Meter Long USB Cable for USB Type C Devices Black XCD-C12</t>
  </si>
  <si>
    <t>PVC Data Sync and 2A Smartphone Fast Charging Cable, Made in India, 480Mbps Data Sync, Tough Cable, 1 Meter Long USB Cable for USB Type C Devices Black XCD-C12</t>
  </si>
  <si>
    <t>Calling Smart Watch with 1.78 AMOLED Display, Tru Sync, 60hz Refresh Rate, instacharge, Gesture Control, Functional 360 Digital Crown (Jet Black)</t>
  </si>
  <si>
    <t>Elv Mobile Phone Mount</t>
  </si>
  <si>
    <t>for Phones and Tablets - Black</t>
  </si>
  <si>
    <t>Black, 6GB RAM, 128GB Storage) | 6.44" FHD+ AMOLED Display | 50% Charge in just 27 mins | in-Display Fingerprint Scanning</t>
  </si>
  <si>
    <t>Redmi 11 Prime 5G</t>
  </si>
  <si>
    <t>4GB RAM 64GB ROM) | Prime Design | MTK Dimensity 700 | 50 MP Dual Cam | 5000mAh | 7 Band 5G</t>
  </si>
  <si>
    <t>Noise Pulse Buzz 1.69" Bluetooth Calling Smart Watch with Call Function, 150 Watch Faces, 60 Sports Modes, Spo2 and Heart Rate Monitoring, Calling Smart Watch for Men and Women - Rose Pink</t>
  </si>
  <si>
    <t>Noise Pulse Buzz 1.69"</t>
  </si>
  <si>
    <t>Smart Watch with Call Function, 150 Watch Faces, 60 Sports Modes, Spo2 and Heart Rate Monitoring, Calling Smart Watch for Men and Women - Rose Pink</t>
  </si>
  <si>
    <t>PTron Newly Launched Force X10 Bluetooth Calling Smartwatch with 1.7" Full Touch Display, Real Heart Rate Monitor, SpO2, Watch Faces, 5 Days Runtime, Health Fitness Trackers and IP68 Waterproof (Black)</t>
  </si>
  <si>
    <t>Calling Smartwatch with 1.7" Full Touch Display, Real Heart Rate Monitor, SpO2, Watch Faces, 5 Days Runtime, Health Fitness Trackers and IP68 Waterproof (Black)</t>
  </si>
  <si>
    <t>Portronics Clamp X Car-Vent</t>
  </si>
  <si>
    <t>360 Degree Rotational(Black)</t>
  </si>
  <si>
    <t>pTron Volta Dual Port 12W Smart USB Charger Adapter, Multi-Layer Protection, Made in India, BIS Certified, Fast Charging Power Adaptor Without Cable for All iOS and Android Devices (Black)</t>
  </si>
  <si>
    <t>Ptron Volta Dual Port</t>
  </si>
  <si>
    <t>USB Charger Adapter, Multi-Layer Protection, Made in India, BIS Certified, Fast Charging Power Adaptor Without Cable for All iOS and Android Devices (Black)</t>
  </si>
  <si>
    <t>boAt Wave Lite Smartwatch with 1.69 Inches(4.29cm) HD Display, Heart Rate and SpO2 Level Monitor, Multiple Watch Faces, Activity Tracker, Multiple Sports Modes and IP68 (Scarlet Red)</t>
  </si>
  <si>
    <t>Inches(4.29cm) HD Display, Heart Rate and SpO2 Level Monitor, Multiple Watch Faces, Activity Tracker, Multiple Sports Modes and IP68 (Scarlet Red)</t>
  </si>
  <si>
    <t>(Phantom Dusk, 8GB RAM, 128GB Storage) | Snapdragon 778G 5G | 66W FlashCharge | 1300 nits Peak Brightness | HDR10+</t>
  </si>
  <si>
    <t>Samsung Galaxy M32 Prime</t>
  </si>
  <si>
    <t>Blue, 4GB RAM, 64GB)</t>
  </si>
  <si>
    <t>Redmi Note 11T 5G</t>
  </si>
  <si>
    <t>6GB RAM, 128GB ROM)| Dimensity 810 5G | 33W Pro Fast Charging | Charger Included | Additional Exchange Offers|Get 2 Months of YouTube Premium Free!</t>
  </si>
  <si>
    <t>(Legion Sky, 6GB RAM, 128GB Storage) | Snapdragon 778G 5G | 66W FlashCharge | 1300 nits Peak Brightness | HDR10+</t>
  </si>
  <si>
    <t>Redmi Note 11 (Horizon</t>
  </si>
  <si>
    <t>Noise Pulse 2 Max</t>
  </si>
  <si>
    <t>Calling Smart Watch with 1.85'' TFT and 550 Nits Brightness, Smart DND, 10 Days Battery, 100 Sports Mode, Smartwatch for Men and Women - (Jet Black)</t>
  </si>
  <si>
    <t>Myvn 30W Warp 20W Dash Charging Usb Type C Charger Cable Compatible For Cellular Phones Oneplus 8T 8 8Pro 7 Pro 7T 7T Pro Nord And Oneplus 3 3T 5 5T 6 6T 7</t>
  </si>
  <si>
    <t>Myvn 30W Warp 20W</t>
  </si>
  <si>
    <t>Usb Type C Charger Cable Compatible For Cellular Phones Oneplus 8T 8 8Pro 7 Pro 7T 7T Pro Nord And Oneplus 3 3T 5 5T 6 6T 7</t>
  </si>
  <si>
    <t>PTron Newly Launched Force X10 Bluetooth Calling Smartwatch with 1.7" Full Touch Color Display, Real Heart Rate Monitor, SpO2, Watch Faces, 5 Days Runtime, Fitness Trackers and IP68 Waterproof (Blue)</t>
  </si>
  <si>
    <t>Calling Smartwatch with 1.7" Full Touch Color Display, Real Heart Rate Monitor, SpO2, Watch Faces, 5 Days Runtime, Fitness Trackers and IP68 Waterproof (Blue)</t>
  </si>
  <si>
    <t>SanDisk Ultra microSDXC‚Ñ¢ UHS-I Card, 256GB, 150MB s R, 10 Y Warranty, for Smartphones</t>
  </si>
  <si>
    <t>150MB s R, 10 Y Warranty, for Smartphones</t>
  </si>
  <si>
    <t>RAM, 64GB Storage) | 90Hz FHD+ AMOLED Display | Qualcomm Snapdragon‚Ñ¢ 680-6nm | 33W Charger Included</t>
  </si>
  <si>
    <t>Noise ColorFit Pro 2 Full Touch Control Smart Watch with 35g Weight and Upgraded LCD Display (Deep Wine)</t>
  </si>
  <si>
    <t>Noise Colorfit Pro 2</t>
  </si>
  <si>
    <t>Control Smart Watch with 35g Weight and Upgraded LCD Display (Deep Wine)</t>
  </si>
  <si>
    <t>6GB RAM, 128GB ROM)| Dimensity 810 5G | 33W Pro Fast Charging | Charger Included | Additional Exchange Offers| Get 2 Months of YouTube Premium Free!</t>
  </si>
  <si>
    <t>Newly Launched Boult Dive+</t>
  </si>
  <si>
    <t>HD Display, Bluetooth Calling Smartwatch, 500 Nits Brightness, 7 Days Battery Life, 150+ Watch Faces, 100+ Sport Modes, IP68 Waterproof Smart Watch (Jet Black)</t>
  </si>
  <si>
    <t>OnePlus Nord Watch with 1.78‚Äù AMOLED Display, 60 Hz Refresh Rate, 105 Fitness Modes, 10 Days Battery, SPO2, Heart Rate, Stress Monitor, Women Health Tracker and Multiple Watch Face [Midnight Black]</t>
  </si>
  <si>
    <t>Oneplus Nord Watch With</t>
  </si>
  <si>
    <t>Display, 60 Hz Refresh Rate, 105 Fitness Modes, 10 Days Battery, SPO2, Heart Rate, Stress Monitor, Women Health Tracker and Multiple Watch Face [Midnight Black]</t>
  </si>
  <si>
    <t>Noise Agile 2 Buzz Bluetooth Calling Smart Watch with 1.28" TFT Display,Dual Button,in-Built Mic and Speaker,AI Voice Assistant, Health Suite,in-Built Games, 100 Watch Faces-(Jet Black)</t>
  </si>
  <si>
    <t>Noise Agile 2 Buzz</t>
  </si>
  <si>
    <t>Smart Watch with 1.28" TFT Display,Dual Button,in-Built Mic and Speaker,AI Voice Assistant, Health Suite,in-Built Games, 100 Watch Faces-(Jet Black)</t>
  </si>
  <si>
    <t>with 1750 mAh Battery, Expandable Storage Upto 32GB, Wireless FM with Recording - Dark Blue</t>
  </si>
  <si>
    <t>Fire-Boltt Ninja 3 Smartwatch Full Touch 1.69 " and 60 Sports Modes with IP68, Sp02 Tracking, Over 100 Cloud based watch faces ( Silver )</t>
  </si>
  <si>
    <t>1.69 " and 60 Sports Modes with IP68, Sp02 Tracking, Over 100 Cloud based watch faces ( Silver )</t>
  </si>
  <si>
    <t>Flix (Beetel) Bolt 2.4</t>
  </si>
  <si>
    <t>USB Smart Charger, Made in India, Bis Certified, Fast Charging Power Adaptor with 1 Meter USB to Type C Cable for Cellular Phones (White)(Xwc-64D)</t>
  </si>
  <si>
    <t>Kyosei Advanced Tempered Glass</t>
  </si>
  <si>
    <t>Google Pixel 6a with Military-Grade Anti-Explosion Edge-to-Edge Coverage Screen Protector Guard</t>
  </si>
  <si>
    <t>Micro USB Protector, Mouse Cable Protector, Suit for All Cell Phones, Computers and Chargers (Black)</t>
  </si>
  <si>
    <t>4GB RAM, 64GB Storage) | Prime Design | MTK Dimensity 700 | 50 MP Dual Cam | 5000mAh | 7 Band 5G</t>
  </si>
  <si>
    <t>Samsung Original Ehs64 Wired</t>
  </si>
  <si>
    <t>Earphones with Mic, Black</t>
  </si>
  <si>
    <t>STRIFF Multi Angle Tablet Mobile Stand. Holder for iPhone, Android, Samsung, OnePlus, Xiaomi. Portable,Foldable Stand.Perfect for Bed,Office, Home,Gift and Desktop (Black)</t>
  </si>
  <si>
    <t>Striff Multi Angle Tablet</t>
  </si>
  <si>
    <t>Holder for iPhone, Android, Samsung, OnePlus, Xiaomi. Portable,Foldable Stand.Perfect for Bed,Office, Home,Gift and Desktop (Black)</t>
  </si>
  <si>
    <t>1.81" HD Display, Smart Calling Ultra-Seamless BT Calling Chip, 20 Built-in Watch Faces, 100 + Sports Modes, Menu Personalization, in-Built Games(Cherry Blossom)</t>
  </si>
  <si>
    <t>Wecool B1 Mobile Holder</t>
  </si>
  <si>
    <t>or Bike Mobile Holder for Maps and GPS Navigation, one Click Locking, Firm Gripping, Anti Shake and Stable Cradle Clamp with 360¬∞ Rotation Bicycle Phone Mount</t>
  </si>
  <si>
    <t>Sounce 360 Adjustable Mobile</t>
  </si>
  <si>
    <t>Universal Phone Holder Clip Lazy Bracket Flexible Gooseneck Clamp Long Arms Mount for Mobile Tabletop Stand for Bedroom, Office, Bathroom, White</t>
  </si>
  <si>
    <t>OpenTech Military-Grade Tempered Glass Screen Protector Compatible for iPhone 13 13 Pro 14 with Edge to Edge Coverage and Easy Installation kit (6.1 Inches)</t>
  </si>
  <si>
    <t>Opentech Military-Grade Tempered Glass</t>
  </si>
  <si>
    <t>Compatible for iPhone 13 13 Pro 14 with Edge to Edge Coverage and Easy Installation kit (6.1 Inches)</t>
  </si>
  <si>
    <t>EN LIGNE Adjustable Cell Phone Stand, Foldable Portable Phone Stand Phone Holder for Desk, Desktop Tablet Stand Compatible with Mobile Phone iPad Tablet (Black)</t>
  </si>
  <si>
    <t>En Ligne Adjustable Cell</t>
  </si>
  <si>
    <t>Foldable Portable Phone Stand Phone Holder for Desk, Desktop Tablet Stand Compatible with Mobile Phone iPad Tablet (Black)</t>
  </si>
  <si>
    <t>Tecno Spark 8T (Turquoise</t>
  </si>
  <si>
    <t>RAM,64GB Storage) | 50MP AI Camera | 7GB Expandable RAM</t>
  </si>
  <si>
    <t>URBN 20000 mAh Lithium_Polymer 22.5W Super Fast Charging Ultra Compact Power Bank with Quick Charge and Power Delivery, Type C Input Output, Made in India, Type C Cable Included (Camo)</t>
  </si>
  <si>
    <t>Urbn 20000 Mah Lithium_Polymer</t>
  </si>
  <si>
    <t>Fast Charging Ultra Compact Power Bank with Quick Charge and Power Delivery, Type C Input Output, Made in India, Type C Cable Included (Camo)</t>
  </si>
  <si>
    <t>Oneplus 10T 5G (Moonstone</t>
  </si>
  <si>
    <t>RAM, 128GB Storage)</t>
  </si>
  <si>
    <t>Nokia 150 -2020 (Cyan)</t>
  </si>
  <si>
    <t>Noise ColorFit Ultra SE Smart Watch with 1.75"(4.3cm) HD Display, Aluminium Alloy Body, 60 Sports Modes, Spo2, Lightweight, Stock Market Info, Calls and SMS Reply (Vintage Brown)</t>
  </si>
  <si>
    <t>Noise Colorfit Ultra Se</t>
  </si>
  <si>
    <t>with 1.75"(4.3cm) HD Display, Aluminium Alloy Body, 60 Sports Modes, Spo2, Lightweight, Stock Market Info, Calls and SMS Reply (Vintage Brown)</t>
  </si>
  <si>
    <t>SanDisk Ultra microSD UHS-I Card 64GB, 120MB s R</t>
  </si>
  <si>
    <t>iPhone Original 20W C Type Fast PD Charger Compatible with I-Phone13 13 mini 13pro 13 pro Max I-Phone 12 12 Pro 12mini 12 Pro Max, I-Phone11 11 Pro 11 Pro Max 2020 (Only Adapter)</t>
  </si>
  <si>
    <t>Iphone Original 20W C</t>
  </si>
  <si>
    <t>PD Charger Compatible with I-Phone13 13 mini 13pro 13 pro Max I-Phone 12 12 Pro 12mini 12 Pro Max, I-Phone11 11 Pro 11 Pro Max 2020 (Only Adapter)</t>
  </si>
  <si>
    <t>Nokia 8210 4G Volte keypad Phone with Dual SIM, Big Display, inbuilt MP3 Player and Wireless FM Radio | Blue</t>
  </si>
  <si>
    <t>Nokia 8210 4G Volte</t>
  </si>
  <si>
    <t>with Dual SIM, Big Display, inbuilt MP3 Player and Wireless FM Radio | Blue</t>
  </si>
  <si>
    <t>Sounce Protective Case Cover</t>
  </si>
  <si>
    <t>Xtend Overall Protective Case TPU HD Clear Ultra-Thin Cover with Unbreakable Screen Guard</t>
  </si>
  <si>
    <t>Samsung Galaxy M53 5G</t>
  </si>
  <si>
    <t>Blue, 6GB, 128GB Storage) | 108MP | sAmoled+ 120Hz | 12GB RAM with RAM Plus | Travel Adapter to be Purchased Separately</t>
  </si>
  <si>
    <t>Iqoo 9 Se 5G</t>
  </si>
  <si>
    <t>8GB RAM, 128GB Storage) | Qualcomm Snapdragon 888 | 66W Flash Charge</t>
  </si>
  <si>
    <t>Shreenova Id116 Plus Bluetooth</t>
  </si>
  <si>
    <t>Watch for Men Women and Kids Activity Tracker (Black)</t>
  </si>
  <si>
    <t>Poco C31 (Shadow Gray,</t>
  </si>
  <si>
    <t>(4 GB RAM)</t>
  </si>
  <si>
    <t>Noise_Colorfit Smart Watch Charger</t>
  </si>
  <si>
    <t>USB Fast Charger Magnetic Charging Cable Adapter (Smart Watch Charger 2 pin)</t>
  </si>
  <si>
    <t>POPIO Tempered Glass Screen Protector Compatible for iPhone 12 iPhone 12 Pro with Case Friendly Edge to Edge Coverage and Easy Installation kit, Pack of 1</t>
  </si>
  <si>
    <t>Popio Tempered Glass Screen</t>
  </si>
  <si>
    <t>for iPhone 12 iPhone 12 Pro with Case Friendly Edge to Edge Coverage and Easy Installation kit, Pack of 1</t>
  </si>
  <si>
    <t>10WeRun Id-116 Bluetooth Smartwatch Wireless Fitness Band for Boys, Girls, Men, Women and Kids | Sports Gym Watch for All Smart Phones I Heart Rate and spo2 Monitor</t>
  </si>
  <si>
    <t>10Werun Id-116 Bluetooth Smartwatch</t>
  </si>
  <si>
    <t>Band for Boys, Girls, Men, Women and Kids | Sports Gym Watch for All Smart Phones I Heart Rate and spo2 Monitor</t>
  </si>
  <si>
    <t>Tokdis MX-1 Pro Bluetooth Calling Smartwatch - 1.69‚Äù LCD Display, Multiple Watch Faces, Sleep Monitor, Heart and SpO2 Monitoring, Multiple Sports Modes, Water Resistant</t>
  </si>
  <si>
    <t>Tokdis Mx-1 Pro Bluetooth</t>
  </si>
  <si>
    <t>- 1.69‚Äù LCD Display, Multiple Watch Faces, Sleep Monitor, Heart and SpO2 Monitoring, Multiple Sports Modes, Water Resistant</t>
  </si>
  <si>
    <t>with 12 Watt Fast Charging, Camo</t>
  </si>
  <si>
    <t>Noise Colorfit Ultra 2</t>
  </si>
  <si>
    <t>AMOLED Bluetooth Calling Watch with 368*448px Always On Display, Premium Metallic Finish, 100+ Watch Faces, 100+ Sports Modes, Health Suite (Jet Black)</t>
  </si>
  <si>
    <t>Spigen Ultra Hybrid Back</t>
  </si>
  <si>
    <t>Compatible with iPhone 14 Pro max (TPU + Poly Carbonate | Crystal Clear)</t>
  </si>
  <si>
    <t>Lapster 12Pcs Spiral Cable</t>
  </si>
  <si>
    <t>Charger, Wires, Data Charger Cable Protector for Computers, Cell Phones etc.(Grey)</t>
  </si>
  <si>
    <t>Mi Redmi 9I Sport</t>
  </si>
  <si>
    <t>64 GB) (4 GB RAM)</t>
  </si>
  <si>
    <t>Fire-Boltt Ninja 3 Smartwatch Full Touch 1.69 " and 60 Sports Modes with IP68, Sp02 Tracking, Over 100 Cloud based watch faces ( Green )</t>
  </si>
  <si>
    <t>1.69 " and 60 Sports Modes with IP68, Sp02 Tracking, Over 100 Cloud based watch faces ( Green )</t>
  </si>
  <si>
    <t>Lava A1 Josh 21(Blue</t>
  </si>
  <si>
    <t>Sim,Call Blink Notification,Military Grade Certified with 4 Day Battery Backup, Keypad Mobile</t>
  </si>
  <si>
    <t>POPIO Tempered Glass Compatible for iPhone 13 iPhone 13 Pro iPhone 14 (Transparent) Edge to Edge Full Screen Coverage with Installation Kit, Pack of 2</t>
  </si>
  <si>
    <t>Popio Tempered Glass Compatible</t>
  </si>
  <si>
    <t>13 iPhone 13 Pro iPhone 14 (Transparent) Edge to Edge Full Screen Coverage with Installation Kit, Pack of 2</t>
  </si>
  <si>
    <t>Protection Back Cover Case for iPhone 13 (Polycarbonate| Back Transparent - Sides Black)</t>
  </si>
  <si>
    <t>FLiX Usb Charger,Flix (Beetel) Bolt 2.4 Dual Poart,5V 2.4A 12W Usb Wall Charger Fast Charging,Adapter For Android Iphone 11 Xs Xs Max Xr X 8 7 6 Plus,Ipad Pro Air 2 Mini 3 4,Samsung S4 S5 and More-Black</t>
  </si>
  <si>
    <t>Flix Usb Charger,Flix (Beetel)</t>
  </si>
  <si>
    <t>Dual Poart,5V 2.4A 12W Usb Wall Charger Fast Charging,Adapter For Android Iphone 11 Xs Xs Max Xr X 8 7 6 Plus,Ipad Pro Air 2 Mini 3 4,Samsung S4 S5 and More-Black</t>
  </si>
  <si>
    <t>Prolet Classic Bumper Case</t>
  </si>
  <si>
    <t>Samsung Galaxy Watch 4 44mm TPU Plated Full Screen Protector (Black)</t>
  </si>
  <si>
    <t>Samsung Galaxy S20 FE 5G (Cloud Navy, 8GB RAM, 128GB Storage) with No Cost EMI and Additional Exchange Offers</t>
  </si>
  <si>
    <t>Samsung Galaxy S20 Fe</t>
  </si>
  <si>
    <t>Navy, 8GB RAM, 128GB Storage) with No Cost EMI and Additional Exchange Offers</t>
  </si>
  <si>
    <t>Poco C31 (Royal Blue,</t>
  </si>
  <si>
    <t>Noise ColorFit Pulse Grand Smart Watch with 1.69"(4.29cm) HD Display, 60 Sports Modes, 150 Watch Faces, Fast Charge, Spo2, Stress, Sleep, Heart Rate Monitoring and IP68 Waterproof (Electric Blue)</t>
  </si>
  <si>
    <t>with 1.69"(4.29cm) HD Display, 60 Sports Modes, 150 Watch Faces, Fast Charge, Spo2, Stress, Sleep, Heart Rate Monitoring and IP68 Waterproof (Electric Blue)</t>
  </si>
  <si>
    <t>Amazon Basics 2 Amp USB Wall Charger and Micro USB Cable (White)</t>
  </si>
  <si>
    <t>Amazon Basics 2 Amp</t>
  </si>
  <si>
    <t>Charger and Micro USB Cable (White)</t>
  </si>
  <si>
    <t>Mobilife Bluetooth Extendable Selfie</t>
  </si>
  <si>
    <t>Tripod Stand and Wireless Remote,3-in-1 Multifunctional Selfie Stick Tripod for iPhone Samsung Mi Realme Oppo Vivo Google More,Black</t>
  </si>
  <si>
    <t>Ambrane 27000mAh Power Bank, 20W Fast Charging, Triple Output, Type C PD (Input and Output), Quick Charge, Li-Polymer, Multi-Layer Protection for iPhone, Smartphones and Other Devices (Stylo Pro, Black)</t>
  </si>
  <si>
    <t>Ambrane 27000Mah Power Bank,</t>
  </si>
  <si>
    <t>Charging, Triple Output, Type C PD (Input and Output), Quick Charge, Li-Polymer, Multi-Layer Protection for iPhone, Smartphones and Other Devices (Stylo Pro, Black)</t>
  </si>
  <si>
    <t>Striff Wall Mount Phone</t>
  </si>
  <si>
    <t>Mount with Adhesive Strips, Charging Holder Compatible with iPhone, Smartphone and Mini Tablet (Pack of 1) (White)</t>
  </si>
  <si>
    <t>Fire-Boltt Tank 1.85" Bluetooth Calling Smart Watch, 123 Sports Mode, 8 UI Interactions, Built in Speaker and Mic, 7 Days Battery and Fire-Boltt Health Suite</t>
  </si>
  <si>
    <t>Fire-Boltt Tank 1.85" Bluetooth</t>
  </si>
  <si>
    <t>Watch, 123 Sports Mode, 8 UI Interactions, Built in Speaker and Mic, 7 Days Battery and Fire-Boltt Health Suite</t>
  </si>
  <si>
    <t>Elv Aluminium Adjustable Mobile</t>
  </si>
  <si>
    <t>Holder Tabletop Stand Dock Mount for All Smartphones, Tabs, Kindle, iPad (Moonlight Silver)</t>
  </si>
  <si>
    <t>DYAZO USB 3.0 Type C Female to USB A Male Connector Converter Adapter Compatible for Samsung Galaxy Note s 20 10 Plus Ultra,Google Pixel 4 5 3 2 and Other Type-c Devices</t>
  </si>
  <si>
    <t>Dyazo Usb 3 Type</t>
  </si>
  <si>
    <t>to USB A Male Connector Converter Adapter Compatible for Samsung Galaxy Note s 20 10 Plus Ultra,Google Pixel 4 5 3 2 and Other Type-c Devices</t>
  </si>
  <si>
    <t>Boat Bassheads 100 In-Ear</t>
  </si>
  <si>
    <t>with Mic (Black)</t>
  </si>
  <si>
    <t>Boat Airdopes 141 Bluetooth</t>
  </si>
  <si>
    <t>in Ear Earbuds with mic, 42H Playtime, Beast Mode(Low Latency Upto 80ms) for Gaming, ENx Tech, ASAP Charge, IWP, IPX4 Water Resistance (Bold Black)</t>
  </si>
  <si>
    <t>Sandisk Cruzer Blade 32Gb</t>
  </si>
  <si>
    <t>Drive</t>
  </si>
  <si>
    <t>ExternalDevices &amp; DataStorage</t>
  </si>
  <si>
    <t>Logitech B170 Wireless Mouse, 2.4 GHz with USB Nano Receiver, Optical Tracking, 12-Months Battery Life, Ambidextrous, PC Mac Laptop - Black</t>
  </si>
  <si>
    <t>Logitech B170 Wireless Mouse,</t>
  </si>
  <si>
    <t>with USB Nano Receiver, Optical Tracking, 12-Months Battery Life, Ambidextrous, PC Mac Laptop - Black</t>
  </si>
  <si>
    <t>Keyboards , Mice &amp; InputDevices</t>
  </si>
  <si>
    <t>Storio Kids Toys Lcd</t>
  </si>
  <si>
    <t>8.5Inch E-Note Pad Best Birthday Gift for Girls Boys, Multicolor (SC1667)</t>
  </si>
  <si>
    <t>boAt Airdopes 121v2 in-Ear True Wireless Earbuds with Upto 14 Hours Playback, 8MM Drivers, Battery Indicators, Lightweight Earbuds and Multifunction Controls (Active Black, with Mic)</t>
  </si>
  <si>
    <t>Boat Airdopes 121V2 In-Ear</t>
  </si>
  <si>
    <t>Earbuds with Upto 14 Hours Playback, 8MM Drivers, Battery Indicators, Lightweight Earbuds and Multifunction Controls (Active Black, with Mic)</t>
  </si>
  <si>
    <t>SKE Bed Study Table Portable Wood Multifunction Laptop-Table Lapdesk for Children Bed Foldabe Table Work with Tablet Slot and Cup Holder Brown Black</t>
  </si>
  <si>
    <t>Ske Bed Study Table</t>
  </si>
  <si>
    <t>Multifunction Laptop-Table Lapdesk for Children Bed Foldabe Table Work with Tablet Slot and Cup Holder Brown Black</t>
  </si>
  <si>
    <t>boAt Rockerz 255 Pro+ in-Ear Bluetooth Neckband with Upto 40 Hours Playback, ASAP Charge, IPX7, Dual Pairing, BT v5.0, with Mic (Active Black)</t>
  </si>
  <si>
    <t>Boat Rockerz 255 Pro+</t>
  </si>
  <si>
    <t>Neckband with Upto 40 Hours Playback, ASAP Charge, IPX7, Dual Pairing, BT v5.0, with Mic (Active Black)</t>
  </si>
  <si>
    <t>Striff Adjustable Laptop Tabletop</t>
  </si>
  <si>
    <t>Riser Ventilated Portable Foldable Compatible with MacBook Notebook Tablet Tray Desk Table Book with Free Phone Stand (Black)</t>
  </si>
  <si>
    <t>ZEBRONICS Zeb-Bro in Ear Wired Earphones with Mic, 3.5mm Audio Jack, 10mm Drivers, Phone Tablet Compatible(Black)</t>
  </si>
  <si>
    <t>Zebronics Zeb-Bro In Ear</t>
  </si>
  <si>
    <t>with Mic, 3.5mm Audio Jack, 10mm Drivers, Phone Tablet Compatible(Black)</t>
  </si>
  <si>
    <t>Boat Rockerz 450 Bluetooth</t>
  </si>
  <si>
    <t>Headphones with Mic, Upto 15 Hours Playback, 40MM Drivers, Padded Ear Cushions, Integrated Controls and Dual Modes(Luscious Black)</t>
  </si>
  <si>
    <t>JBL C50HI, Wired in Ear Headphones with Mic, One Button Multi-Function Remote, Lightweight and Comfortable fit (Black)</t>
  </si>
  <si>
    <t>Jbl C50Hi, Wired In</t>
  </si>
  <si>
    <t>with Mic, One Button Multi-Function Remote, Lightweight and Comfortable fit (Black)</t>
  </si>
  <si>
    <t>Lapster Spiral Charger Spiral</t>
  </si>
  <si>
    <t>Protectors for Wires Data Cable Saver Charging Cord Protective Cable Cover Set of 3 (12 Pieces)</t>
  </si>
  <si>
    <t>Hp V236W Usb 2</t>
  </si>
  <si>
    <t>Drive, Metal</t>
  </si>
  <si>
    <t>HP X1000 Wired USB Mouse with 3 Handy Buttons, Fast-Moving Scroll Wheel and Optical Sensor works on most Surfaces (H2C21AA, Black Grey)</t>
  </si>
  <si>
    <t>Hp X1000 Wired Usb</t>
  </si>
  <si>
    <t>3 Handy Buttons, Fast-Moving Scroll Wheel and Optical Sensor works on most Surfaces (H2C21AA, Black Grey)</t>
  </si>
  <si>
    <t>Portronics Toad 23 Wireless</t>
  </si>
  <si>
    <t>with 2.4GHz, USB Nano Dongle, Optical Orientation, Click Wheel, Adjustable DPI(Black)</t>
  </si>
  <si>
    <t>Boult Audio Bassbuds X1</t>
  </si>
  <si>
    <t>Earphones with 10mm Extra Bass Driver and HD Sound with mic(Black)</t>
  </si>
  <si>
    <t>Dell Kb216 Wired Multimedia</t>
  </si>
  <si>
    <t>with Super Quite Plunger Keys with Spill-Resistant ‚Äì Black</t>
  </si>
  <si>
    <t>Dell Ms116 1000Dpi Usb</t>
  </si>
  <si>
    <t>Mouse, Led Tracking, Scrolling Wheel, Plug and Play.</t>
  </si>
  <si>
    <t>Boya Bym1 Auxiliary Omnidirectional</t>
  </si>
  <si>
    <t>Microphone with 20ft Audio Cable (Black)</t>
  </si>
  <si>
    <t>Duracell Ultra Alkaline Aa</t>
  </si>
  <si>
    <t>Pcs</t>
  </si>
  <si>
    <t>GeneralPurposeBatteries &amp; BatteryChargers</t>
  </si>
  <si>
    <t>Classmate Octane Neon- Blue Gel Pens(Pack of 5)|Smooth Writing Pen|Attractive body colour for Boys and Girls|Waterproof ink for smudge free writing|Preferred by Students for Exam|Study at home essential</t>
  </si>
  <si>
    <t>Classmate Octane Neon- Blue</t>
  </si>
  <si>
    <t>of 5)|Smooth Writing Pen|Attractive body colour for Boys and Girls|Waterproof ink for smudge free writing|Preferred by Students for Exam|Study at home essential</t>
  </si>
  <si>
    <t>3M Scotch Double Sided</t>
  </si>
  <si>
    <t>Tape(1m holds 4.5Kgs) for indoor hanging applications (Photo frames, Mirrors, Key Holders, Car Interiors, Extension Boards, Wall decoration, etc)(L: 3m, W: 24mm)</t>
  </si>
  <si>
    <t>Boat Bassheads 152 In</t>
  </si>
  <si>
    <t>Boat Bassheads 122 Wired</t>
  </si>
  <si>
    <t>Heavy Bass, Integrated Controls and Mic (Gun Metal)</t>
  </si>
  <si>
    <t>Dell USB Wireless Keyboard and Mouse Set- KM3322W, Anti-Fade and Spill-Resistant Keys, up to 36 Month Battery Life, 3Y Advance Exchange Warranty, Black</t>
  </si>
  <si>
    <t>Dell Usb Wireless Keyboard</t>
  </si>
  <si>
    <t>Set- KM3322W, Anti-Fade and Spill-Resistant Keys, up to 36 Month Battery Life, 3Y Advance Exchange Warranty, Black</t>
  </si>
  <si>
    <t>Seagate Expansion 1Tb External</t>
  </si>
  <si>
    <t>USB 3.0 for Windows and Mac with 3 yr Data Recovery Services, Portable Hard Drive (STKM1000400)</t>
  </si>
  <si>
    <t>Hp W100 480P 30</t>
  </si>
  <si>
    <t>Webcam with Built-in Mic, Plug and Play Setup, Wide-Angle View for Video Calling on Skype, Zoom, Microsoft Teams and Other Apps (Black)</t>
  </si>
  <si>
    <t>Cameras &amp; Photography</t>
  </si>
  <si>
    <t>ZEBRONICS Zeb-Dash Plus 2.4GHz High Precision Wireless Mouse with up to 1600 DPI, Power Saving Mode, Nano Receiver and Plug and Play Usage - USB</t>
  </si>
  <si>
    <t>Zebronics Zeb-Dash Plus 2.4Ghz</t>
  </si>
  <si>
    <t>Wireless Mouse with up to 1600 DPI, Power Saving Mode, Nano Receiver and Plug and Play Usage - USB</t>
  </si>
  <si>
    <t>Zebronics Zeb-Companion 107 Usb</t>
  </si>
  <si>
    <t>and Mouse Set with Nano Receiver (Black)</t>
  </si>
  <si>
    <t>SYVO WT 3130 Aluminum Tripod (133CM), Universal Lightweight Tripod with Mobile Phone Holder Mount and Carry Bag for All Smart Phones, Gopro, Cameras - Brown</t>
  </si>
  <si>
    <t>Syvo Wt 3130 Aluminum</t>
  </si>
  <si>
    <t>Universal Lightweight Tripod with Mobile Phone Holder Mount and Carry Bag for All Smart Phones, Gopro, Cameras - Brown</t>
  </si>
  <si>
    <t>Boult Audio Airbass Z20</t>
  </si>
  <si>
    <t>40H Battery Life, Zen ENC Mic, Type-C Lightning Boult Fast Charging (10Mins=100Mins), BoomX Tech Bass, ENC, IPX5 in Ear Earbuds with mic (Green)</t>
  </si>
  <si>
    <t>Sandisk Ultra Flair 64Gb</t>
  </si>
  <si>
    <t>Pen Drive, Multicolor</t>
  </si>
  <si>
    <t>boAt Rockerz 330 in-Ear Bluetooth Neckband with Upto 30 Hours Playtime, ASAP Charge, Signature Sound, Dual Pairing and IPX5 with Mic (Active Black)</t>
  </si>
  <si>
    <t>Boat Rockerz 330 In-Ear</t>
  </si>
  <si>
    <t>with Upto 30 Hours Playtime, ASAP Charge, Signature Sound, Dual Pairing and IPX5 with Mic (Active Black)</t>
  </si>
  <si>
    <t>Casio Fx-991Es Plus-2Nd Edition</t>
  </si>
  <si>
    <t>Black</t>
  </si>
  <si>
    <t>TP-Link AC750 Wifi Range Extender | Up to 750Mbps | Dual Band WiFi Extender, Repeater, Wifi Signal Booster, Access Point| Easy Set-Up | Extends Wifi to Smart Home and Alexa Devices (RE200)</t>
  </si>
  <si>
    <t>Tp-Link Ac750 Wifi Range</t>
  </si>
  <si>
    <t>Up to 750Mbps | Dual Band WiFi Extender, Repeater, Wifi Signal Booster, Access Point| Easy Set-Up | Extends Wifi to Smart Home and Alexa Devices (RE200)</t>
  </si>
  <si>
    <t>Repeaters &amp; Extenders</t>
  </si>
  <si>
    <t>Earphones with Mic(Blue)</t>
  </si>
  <si>
    <t>DIGITEK (DTR 260 GT) Gorilla Tripod Mini 33 cm (13 Inch) Tripod for Mobile Phone with Phone Mount and Remote, Flexible Gorilla Stand for DSLR and Action Cameras</t>
  </si>
  <si>
    <t>Digitek (Dtr 260 Gt)</t>
  </si>
  <si>
    <t>Mini 33 cm (13 Inch) Tripod for Mobile Phone with Phone Mount and Remote, Flexible Gorilla Stand for DSLR and Action Cameras</t>
  </si>
  <si>
    <t>Hp 805 Black Original</t>
  </si>
  <si>
    <t>Printers , Inks &amp; Accessories</t>
  </si>
  <si>
    <t>Inks , Toners &amp; Cartridges</t>
  </si>
  <si>
    <t>Gizga Essentials Universal Silicone</t>
  </si>
  <si>
    <t>Skin for 15.6-inches Laptop (5 x 6 x 3 inches)</t>
  </si>
  <si>
    <t>Sandisk Ultra 128 Gb</t>
  </si>
  <si>
    <t>Pen Drive (Black)</t>
  </si>
  <si>
    <t>Boult Audio Zcharge Bluetooth</t>
  </si>
  <si>
    <t>Ear Earphones with Mic, 40H Playtime and Super Fast Charging, Environmental Noise Cancellation for Pro+ Calling and IPX5 Water Resistant (Black)</t>
  </si>
  <si>
    <t>Dell WM118 Wireless Mouse, 2.4 Ghz with USB Nano Receiver, Optical Tracking, 12-Months Battery Life, Ambidextrous, Pc Mac Laptop - Black.</t>
  </si>
  <si>
    <t>Dell Wm118 Wireless Mouse,</t>
  </si>
  <si>
    <t>with USB Nano Receiver, Optical Tracking, 12-Months Battery Life, Ambidextrous, Pc Mac Laptop - Black.</t>
  </si>
  <si>
    <t>Boult Audio Airbass Powerbuds</t>
  </si>
  <si>
    <t>Powerbank, 120H Total Playtime, IPX7 Fully Waterproof, Lightning Boult Type-C Fast Charging, Low Latency Gaming, TWS Earbuds with Pro+ Calling Mic (Black)</t>
  </si>
  <si>
    <t>Eveready 1015 Carbon Zinc</t>
  </si>
  <si>
    <t>- 10 Pieces</t>
  </si>
  <si>
    <t>Zebronics Zeb-Transformer-M Optical Usb</t>
  </si>
  <si>
    <t>with LED Effect(Black)</t>
  </si>
  <si>
    <t>Pidilite Fevicryl Acrylic Colours</t>
  </si>
  <si>
    <t>(10 Colors x 15 ml) DIY Paint, Rich Pigment, Non-Craking Paint for Canvas, Wood, Leather, Earthenware, Metal, Diwali Gifts for Diwali</t>
  </si>
  <si>
    <t>Striff Mpad Mouse Mat</t>
  </si>
  <si>
    <t>Mouse Pad, Non-Slip Rubber Base, Waterproof Surface, Premium-Textured, Compatible with Laser and Optical Mice(Universe Black)</t>
  </si>
  <si>
    <t>Gizga Essentials Hard Drive Case Shell, 6.35cm 2.5-inch, Portable Storage Organizer Bag for Earphone USB Cable Power Bank Mobile Charger Digital Gadget Hard Disk, Water Resistance Material, Black</t>
  </si>
  <si>
    <t>Gizga Essentials Hard Drive</t>
  </si>
  <si>
    <t>6.35cm 2.5-inch, Portable Storage Organizer Bag for Earphone USB Cable Power Bank Mobile Charger Digital Gadget Hard Disk, Water Resistance Material, Black</t>
  </si>
  <si>
    <t>Boult Audio Fxcharge With</t>
  </si>
  <si>
    <t>Playtime, 5min=7H Type C Fast Charging, Zen ENC, 14.2 mm BoomX Rich Bass, IPX5, Bluetooth Wireless in Ear Earphones Neckband with mic (Black)</t>
  </si>
  <si>
    <t>Boult Audio Probass Curve Bluetooth Wireless in Ear Earphones with Mic with Ipx5 Water Resistant, 12H Battery Life and Extra Bass (Black)</t>
  </si>
  <si>
    <t>Boult Audio Probass Curve</t>
  </si>
  <si>
    <t>in Ear Earphones with Mic with Ipx5 Water Resistant, 12H Battery Life and Extra Bass (Black)</t>
  </si>
  <si>
    <t>Casio Fx-82Ms 2Nd Gen</t>
  </si>
  <si>
    <t>Calculator, 240 Functions and 2-line Display, Black</t>
  </si>
  <si>
    <t>Tygot 10 Inches Big</t>
  </si>
  <si>
    <t>Light for Camera, Phone tiktok YouTube Video Shooting and Makeup, 10" inch Ring Light with 7 Feet Long Foldable and Lightweight Tripod Stand</t>
  </si>
  <si>
    <t>Hp X200 Wireless Mouse</t>
  </si>
  <si>
    <t>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</si>
  <si>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and Deep Discharge Protection</t>
  </si>
  <si>
    <t>Oakter Mini Ups For</t>
  </si>
  <si>
    <t>Router Broadband Modem | Backup Upto 4 Hours | WiFi Router UPS Power Backup During Power Cuts | UPS for 12V Router Broadband Modem | Current Surge and Deep Discharge Protection</t>
  </si>
  <si>
    <t>TP-Link Archer AC1200 Archer C6 Wi-Fi Speed Up to 867 Mbps 5 GHz + 400 Mbps 2.4 GHz, 5 Gigabit Ports, 4 External Antennas, MU-MIMO, Dual Band, WiFi Coverage with Access Point Mode, Black</t>
  </si>
  <si>
    <t>Tp-Link Archer Ac1200 Archer</t>
  </si>
  <si>
    <t>Speed Up to 867 Mbps 5 GHz + 400 Mbps 2.4 GHz, 5 Gigabit Ports, 4 External Antennas, MU-MIMO, Dual Band, WiFi Coverage with Access Point Mode, Black</t>
  </si>
  <si>
    <t>Boat Rockerz 550 Over</t>
  </si>
  <si>
    <t>Headphones with Upto 20 Hours Playback, 50MM Drivers, Soft Padded Ear Cushions and Physical Noise Isolation, Without Mic (Black)</t>
  </si>
  <si>
    <t>Xiaomi Mi Wired in Ear Earphones with Mic Basic with Ultra Deep Bass and Aluminum Alloy Sound Chamber (Black)</t>
  </si>
  <si>
    <t>Xiaomi Mi Wired In</t>
  </si>
  <si>
    <t>with Mic Basic with Ultra Deep Bass and Aluminum Alloy Sound Chamber (Black)</t>
  </si>
  <si>
    <t>Zodo 8. 5 inch LCD E-Writer Electronic Writing Pad Tablet Drawing Board (Paperless Memo Digital Tablet)</t>
  </si>
  <si>
    <t>Zodo 8 5 Inch</t>
  </si>
  <si>
    <t>Electronic Writing Pad Tablet Drawing Board (Paperless Memo Digital Tablet)</t>
  </si>
  <si>
    <t>Zebronics ZEB-KM2100 Multimedia USB Keyboard Comes with 114 Keys Including 12 Dedicated Multimedia Keys and with Rupee Key</t>
  </si>
  <si>
    <t>Zebronics Zeb-Km2100 Multimedia Usb</t>
  </si>
  <si>
    <t>with 114 Keys Including 12 Dedicated Multimedia Keys and with Rupee Key</t>
  </si>
  <si>
    <t>ZEBRONICS Zeb-Comfort Wired USB Mouse, 3-Button, 1000 DPI Optical Sensor, Plug and Play, for Windows Mac, Black</t>
  </si>
  <si>
    <t>Zebronics Zeb-Comfort Wired Usb</t>
  </si>
  <si>
    <t>1000 DPI Optical Sensor, Plug and Play, for Windows Mac, Black</t>
  </si>
  <si>
    <t>Boat Rockerz 370 On</t>
  </si>
  <si>
    <t>Headphones with Upto 12 Hours Playtime, Cozy Padded Earcups and Bluetooth v5.0, with Mic (Buoyant Black)</t>
  </si>
  <si>
    <t>Zebronics Zeb-Astra 20 Wireless</t>
  </si>
  <si>
    <t>Portable Speaker with 10W RMS Output, TWS, 10H Backup Approx, Built in Rechargeable Battery FM Radio, AUX, mSD, USB, Call Function and Dual 52mm Drivers Multi</t>
  </si>
  <si>
    <t>Panasonic CR-2032 5BE Lithium Coin Battery - Pack of 5</t>
  </si>
  <si>
    <t>Panasonic Cr-2032 5Be Lithium</t>
  </si>
  <si>
    <t>- Pack of 5</t>
  </si>
  <si>
    <t>MemeHo Smart Standard Multi-Purpose Laptop Table with Dock Stand Study Table Bed Table Foldable and Portable Ergonomic and Rounded Edges Non-Slip Legs Engineered Wood with Cup Holder (Black)</t>
  </si>
  <si>
    <t>Memeho Smart Standard Multi-Purpose</t>
  </si>
  <si>
    <t>with Dock Stand Study Table Bed Table Foldable and Portable Ergonomic and Rounded Edges Non-Slip Legs Engineered Wood with Cup Holder (Black)</t>
  </si>
  <si>
    <t>Sandisk Ultra Dual Drive</t>
  </si>
  <si>
    <t>Type C Pendrive for Mobile (Black, 128 GB, 5Y - SDDDC3-128G-I35)</t>
  </si>
  <si>
    <t>Tizum Mouse Pad Computer Mouse Mat with Anti-Slip Rubber Base | Smooth Mouse Control | Spill-Resistant Surface for Laptop, Notebook, MacBook, Gaming, Laser Optical Mouse, 9.4‚Äùx 7.9‚Äù, Multicolored</t>
  </si>
  <si>
    <t>Tizum Mouse Pad Computer</t>
  </si>
  <si>
    <t>with Anti-Slip Rubber Base | Smooth Mouse Control | Spill-Resistant Surface for Laptop, Notebook, MacBook, Gaming, Laser Optical Mouse, 9.4‚Äùx 7.9‚Äù, Multicolored</t>
  </si>
  <si>
    <t>Epson 003 65 ml for EcoTank L1110 L3100 L3101 L3110 L3115 L3116 L3150 L3151 L3152 L3156 L5190 Black Ink Bottle</t>
  </si>
  <si>
    <t>Epson 3 65 Ml</t>
  </si>
  <si>
    <t>L1110 L3100 L3101 L3110 L3115 L3116 L3150 L3151 L3152 L3156 L5190 Black Ink Bottle</t>
  </si>
  <si>
    <t>Zebronics Zeb-Thunder Bluetooth Wireless</t>
  </si>
  <si>
    <t>Headphone FM, mSD, 9 hrs Playback with Mic (Black)</t>
  </si>
  <si>
    <t>Quantum QHM-7406 Full-Sized Keyboard with () Rupee Symbol, Hotkeys and 3-pieces LED function for Desktop Laptop Smart TV Spill-Resistant Wired USB Keyboard with 10 million keystrokes lifespan (Black)</t>
  </si>
  <si>
    <t>Quantum Qhm-7406 Full-Sized Keyboard</t>
  </si>
  <si>
    <t>Rupee Symbol, Hotkeys and 3-pieces LED function for Desktop Laptop Smart TV Spill-Resistant Wired USB Keyboard with 10 million keystrokes lifespan (Black)</t>
  </si>
  <si>
    <t>Striff Laptop Tabletop Stand,</t>
  </si>
  <si>
    <t>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</si>
  <si>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Mac Laptop - Charcoal Grey</t>
  </si>
  <si>
    <t>Logitech M221 Wireless Mouse,</t>
  </si>
  <si>
    <t>2.4 GHz with USB Mini Receiver, 1000 DPI Optical Tracking, 18-Month Battery Life, Ambidextrous PC Mac Laptop - Charcoal Grey</t>
  </si>
  <si>
    <t>Classmate Soft Cover 6</t>
  </si>
  <si>
    <t>Binding Notebook, Single Line, 300 Pages</t>
  </si>
  <si>
    <t>Hp 150 Wireless Usb</t>
  </si>
  <si>
    <t>Ergonomic and ambidextrous Design, 1600 DPI Optical Tracking, 2.4 GHz Wireless connectivity, Dual-Function Scroll Wheel and 12 Month Long Battery Life. 3-Years Warranty.</t>
  </si>
  <si>
    <t>Duracell Rechargeable Aa 1300Mah</t>
  </si>
  <si>
    <t>boAt Airdopes 181 in-Ear True Wireless Earbuds with ENx Tech, Beast Mode(Low Latency Upto 60ms) for Gaming, with Mic, ASAP Charge, 20H Playtime, Bluetooth v5.2, IPX4 and IWP (Cool Grey)</t>
  </si>
  <si>
    <t>Boat Airdopes 181 In-Ear</t>
  </si>
  <si>
    <t>Earbuds with ENx Tech, Beast Mode(Low Latency Upto 60ms) for Gaming, with Mic, ASAP Charge, 20H Playtime, Bluetooth v5.2, IPX4 and IWP (Cool Grey)</t>
  </si>
  <si>
    <t>TP-Link USB Bluetooth Adapter for PC, 5.0 Bluetooth Dongle Receiver (UB500) Supports Windows 11 10 8.1 7 for Desktop, Laptop, Mouse, Keyboard, Printers, Headsets, Speakers, PS4 Xbox Controllers</t>
  </si>
  <si>
    <t>Tp-Link Usb Bluetooth Adapter</t>
  </si>
  <si>
    <t>5.0 Bluetooth Dongle Receiver (UB500) Supports Windows 11 10 8.1 7 for Desktop, Laptop, Mouse, Keyboard, Printers, Headsets, Speakers, PS4 Xbox Controllers</t>
  </si>
  <si>
    <t>Type C Flash Drive (Silver, 128 GB, 5Y - SDDDC4-128G-I35)</t>
  </si>
  <si>
    <t>rts [2 Pack] Mini USB C Type C Adapter Plug, Type C Female to USB A Male Charger Charging Cable Adapter Converter compatible for iPhone, Samsung S20 ultra S21 S10 S8 S9 MacBook Pro iPad Silver</t>
  </si>
  <si>
    <t>Rts [2 Pack] Mini</t>
  </si>
  <si>
    <t>Type C Adapter Plug, Type C Female to USB A Male Charger Charging Cable Adapter Converter compatible for iPhone, Samsung S20 ultra S21 S10 S8 S9 MacBook Pro iPad Silver</t>
  </si>
  <si>
    <t>Hp 682 Black Original</t>
  </si>
  <si>
    <t>Logitech H111 Wired On</t>
  </si>
  <si>
    <t>With Mic Black</t>
  </si>
  <si>
    <t>Digitek Dtr 550 Lw</t>
  </si>
  <si>
    <t>Tripod For DSLR, Camera |Operating Height: 5.57 Feet | Maximum Load Capacity up to 4.5kg | Portable Lightweight Aluminum Tripod with 360 Degree Ball Head | Carry Bag Included (Black) (DTR 550LW)</t>
  </si>
  <si>
    <t>TP-Link TL-WA850RE Single_Band 300Mbps RJ45 Wireless Range Extender, Broadband Wi-Fi Extender, Wi-Fi Booster Hotspot with 1 Ethernet Port, Plug and Play, Built-in Access Point Mode, White</t>
  </si>
  <si>
    <t>Tp-Link Tl-Wa850Re Single_Band 300Mbps</t>
  </si>
  <si>
    <t>Range Extender, Broadband Wi-Fi Extender, Wi-Fi Booster Hotspot with 1 Ethernet Port, Plug and Play, Built-in Access Point Mode, White</t>
  </si>
  <si>
    <t>COI Note Pad Memo Book with Sticky Notes and Clip Holder with Pen for Gifting</t>
  </si>
  <si>
    <t>Coi Note Pad Memo</t>
  </si>
  <si>
    <t>Sticky Notes and Clip Holder with Pen for Gifting</t>
  </si>
  <si>
    <t>Fujifilm Instax Mini Single</t>
  </si>
  <si>
    <t>Sheets Instant Film for Fuji Instant Cameras</t>
  </si>
  <si>
    <t>Samsung Galaxy Watch4 Bluetooth(4.4</t>
  </si>
  <si>
    <t>Compatible with Android only)</t>
  </si>
  <si>
    <t>Noise Buds Vs104 Bluetooth</t>
  </si>
  <si>
    <t>in Ear Earbuds with Mic, 30-Hours of Playtime, Instacharge, 13Mm Driver and Hyper Sync (Charcoal Black)</t>
  </si>
  <si>
    <t>Duracell Ultra Alkaline Aaa</t>
  </si>
  <si>
    <t>Jbl C200Si, Premium In</t>
  </si>
  <si>
    <t>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</si>
  <si>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and Comfy View (Black)</t>
  </si>
  <si>
    <t>Acer Ek220Q 21.5 Inch</t>
  </si>
  <si>
    <t>Full HD (1920x1080) VA Panel LCD Monitor with LED Back Light I 250 Nits I HDMI, VGA Ports I Eye Care Features Like Bluelight Shield, Flickerless and Comfy View (Black)</t>
  </si>
  <si>
    <t>E-Cosmos 5V 1.2W Portable</t>
  </si>
  <si>
    <t>LED Light (Colors May Vary, Small) - Set of 2 Pieces</t>
  </si>
  <si>
    <t>Boat Dual Port Rapid</t>
  </si>
  <si>
    <t>(Qualcomm Certified) with Quick Charge 3.0 + Free Micro USB Cable - (Black)</t>
  </si>
  <si>
    <t>Zebronics ZEB-COUNTY 3W Wireless Bluetooth Portable Speaker With Supporting Carry Handle, USB, SD Card, AUX, FM and Call Function. (Green)</t>
  </si>
  <si>
    <t>Zebronics Zeb-County 3W Wireless</t>
  </si>
  <si>
    <t>Speaker With Supporting Carry Handle, USB, SD Card, AUX, FM and Call Function. (Green)</t>
  </si>
  <si>
    <t>Zebronics Wired Keyboard And</t>
  </si>
  <si>
    <t>with 104 Keys and a USB Mouse with 1200 DPI - JUDWAA 750</t>
  </si>
  <si>
    <t>JBL Tune 215BT, 16 Hrs Playtime with Quick Charge, in Ear Bluetooth Wireless Earphones with Mic, 12.5mm Premium Earbuds with Pure Bass, BT 5.0, Dual Pairing, Type C and Voice Assistant Support (Black)</t>
  </si>
  <si>
    <t>Jbl Tune 215Bt, 16</t>
  </si>
  <si>
    <t>with Quick Charge, in Ear Bluetooth Wireless Earphones with Mic, 12.5mm Premium Earbuds with Pure Bass, BT 5.0, Dual Pairing, Type C and Voice Assistant Support (Black)</t>
  </si>
  <si>
    <t>Gizga Essentials Professional 3-In-1</t>
  </si>
  <si>
    <t>for Camera, Lens, Binocular, Laptop, TV, Monitor, Smartphone, Tablet (Includes: Cleaning Liquid 100ml, Plush Microfiber Cloth, Dust Removal Brush)</t>
  </si>
  <si>
    <t>Sandisk Ultra Dual 64</t>
  </si>
  <si>
    <t>3.0 OTG Pen Drive (Black)</t>
  </si>
  <si>
    <t>TP-Link Tapo 360¬∞ 2MP 1080p Full HD Pan Tilt Home Security Wi-Fi Smart Camera| Alexa Enabled| 2-Way Audio| Night Vision| Motion Detection| Sound and Light Alarm| Indoor CCTV (Tapo C200) White</t>
  </si>
  <si>
    <t>Tp-Link Tapo 360¬∞ 2Mp</t>
  </si>
  <si>
    <t>HD Pan Tilt Home Security Wi-Fi Smart Camera| Alexa Enabled| 2-Way Audio| Night Vision| Motion Detection| Sound and Light Alarm| Indoor CCTV (Tapo C200) White</t>
  </si>
  <si>
    <t>Boat Airdopes 171 In</t>
  </si>
  <si>
    <t>True Wireless Earbuds with Upto 13 Hours Battery, IPX4, Bluetooth v5.0, Dual Tone Finish with Mic (Mysterious Blue)</t>
  </si>
  <si>
    <t>Duracell Plus Aaa Rechargeable</t>
  </si>
  <si>
    <t>mAh) Pack of 4</t>
  </si>
  <si>
    <t>Logitech B100 Wired USB Mouse, 3 yr Warranty, 800 DPI Optical Tracking, Ambidextrous PC Mac Laptop - Black</t>
  </si>
  <si>
    <t>Logitech B100 Wired Usb</t>
  </si>
  <si>
    <t>yr Warranty, 800 DPI Optical Tracking, Ambidextrous PC Mac Laptop - Black</t>
  </si>
  <si>
    <t>Noise Pulse Buzz 1.69" Bluetooth Calling Smart Watch with Call Function, 150 Watch Faces, 60 Sports Modes, Spo2 and Heart Rate Monitoring, Calling Smart Watch for Men and Women - Jet Black</t>
  </si>
  <si>
    <t>Smart Watch with Call Function, 150 Watch Faces, 60 Sports Modes, Spo2 and Heart Rate Monitoring, Calling Smart Watch for Men and Women - Jet Black</t>
  </si>
  <si>
    <t>Classmate 2100117 Soft Cover</t>
  </si>
  <si>
    <t>Spiral Binding Notebook, Single Line, 300 Pages</t>
  </si>
  <si>
    <t>Aircase Rugged Hard Drive</t>
  </si>
  <si>
    <t>2.5-inch Western Digital, Seagate, Toshiba, Portable Storage Shell for Gadget Hard Disk USB Cable Power Bank Mobile Charger Earphone, Waterproof (Black)</t>
  </si>
  <si>
    <t>Noise Buds Vs402 Truly</t>
  </si>
  <si>
    <t>Ear Earbuds, 35-Hours of Playtime, Instacharge, Quad Mic with ENC, Hyper Sync, Low Latency, 10mm Driver, Bluetooth v5.3 and Breathing LED Lights (Neon Black)</t>
  </si>
  <si>
    <t>JBL Go 2, Wireless Portable Bluetooth Speaker with Mic, JBL Signature Sound, Vibrant Color Options with IPX7 Waterproof and AUX (Blue)</t>
  </si>
  <si>
    <t>Jbl Go 2, Wireless</t>
  </si>
  <si>
    <t>Speaker with Mic, JBL Signature Sound, Vibrant Color Options with IPX7 Waterproof and AUX (Blue)</t>
  </si>
  <si>
    <t>Robustrion Tempered Glass Screen</t>
  </si>
  <si>
    <t>iPad 10.2 inch 9th Gen Generation 2021 8th Gen 2020 7th Gen 2019</t>
  </si>
  <si>
    <t>Redgear Pro Wireless Gamepad with 2.4GHz Wireless Technology, Integrated Dual Intensity Motor, Illuminated Keys for PC(Compatible with Windows 7 8 8.1 10 only)</t>
  </si>
  <si>
    <t>Redgear Pro Wireless Gamepad</t>
  </si>
  <si>
    <t>Wireless Technology, Integrated Dual Intensity Motor, Illuminated Keys for PC(Compatible with Windows 7 8 8.1 10 only)</t>
  </si>
  <si>
    <t>Logitech M235 Wireless Mouse, 1000 DPI Optical Tracking, 12 Month Life Battery, Compatible with Windows, Mac, Chromebook PC Laptop</t>
  </si>
  <si>
    <t>Logitech M235 Wireless Mouse,</t>
  </si>
  <si>
    <t>Optical Tracking, 12 Month Life Battery, Compatible with Windows, Mac, Chromebook PC Laptop</t>
  </si>
  <si>
    <t>TP-link N300 WiFi Wireless Router TL-WR845N | 300Mbps Wi-Fi Speed | Three 5dBi high gain Antennas | IPv6 Compatible | AP RE WISP Mode | Parental Control | Guest Network</t>
  </si>
  <si>
    <t>Tp-Link N300 Wifi Wireless</t>
  </si>
  <si>
    <t>| 300Mbps Wi-Fi Speed | Three 5dBi high gain Antennas | IPv6 Compatible | AP RE WISP Mode | Parental Control | Guest Network</t>
  </si>
  <si>
    <t>Logitech MK240 Nano Wireless USB Keyboard and Mouse Set, 12 Function Keys 2.4GHz Wireless, 1000DPI, Spill-Resistant Design, PC Mac, Black Chartreuse Yellow</t>
  </si>
  <si>
    <t>Logitech Mk240 Nano Wireless</t>
  </si>
  <si>
    <t>and Mouse Set, 12 Function Keys 2.4GHz Wireless, 1000DPI, Spill-Resistant Design, PC Mac, Black Chartreuse Yellow</t>
  </si>
  <si>
    <t>Callas Multipurpose Foldable Laptop Table with Cup Holder | Drawer | Mac Holder | Table Holder Study Table, Breakfast Table, Foldable and Portable Ergonomic and Rounded Edges Non-Slip Legs (WA-27-Black)</t>
  </si>
  <si>
    <t>Callas Multipurpose Foldable Laptop</t>
  </si>
  <si>
    <t>Cup Holder | Drawer | Mac Holder | Table Holder Study Table, Breakfast Table, Foldable and Portable Ergonomic and Rounded Edges Non-Slip Legs (WA-27-Black)</t>
  </si>
  <si>
    <t>Casio Mj-12D 150 Steps</t>
  </si>
  <si>
    <t>Correct Desktop Calculator</t>
  </si>
  <si>
    <t>Amazon Basics Multipurpose Foldable</t>
  </si>
  <si>
    <t>with Cup Holder, Brown</t>
  </si>
  <si>
    <t>Kanget [2 Pack] Type C Female to USB A Male Charger | Charging Cable Adapter Converter compatible for iPhone 14, 13, 12,11 Pro Max Mini XR XS X SE, Samsung S20 ultra S21 S10 S8 S9 MacBook Pro iPad (Grey)</t>
  </si>
  <si>
    <t>Kanget [2 Pack] Type</t>
  </si>
  <si>
    <t>to USB A Male Charger | Charging Cable Adapter Converter compatible for iPhone 14, 13, 12,11 Pro Max Mini XR XS X SE, Samsung S20 ultra S21 S10 S8 S9 MacBook Pro iPad (Grey)</t>
  </si>
  <si>
    <t>Amazon Basics Magic Slate 8.5-inch LCD Writing Tablet with Stylus Pen, for Drawing, Playing, Noting by Kids and Adults, Black</t>
  </si>
  <si>
    <t>Amazon Basics Magic Slate</t>
  </si>
  <si>
    <t>Writing Tablet with Stylus Pen, for Drawing, Playing, Noting by Kids and Adults, Black</t>
  </si>
  <si>
    <t>Zebronics ZEB-90HB USB Hub, 4 Ports, Pocket Sized, Plug and Play, for Laptop and Computers</t>
  </si>
  <si>
    <t>Zebronics Zeb-90Hb Usb Hub,</t>
  </si>
  <si>
    <t>Pocket Sized, Plug and Play, for Laptop and Computers</t>
  </si>
  <si>
    <t>Noise ColorFit Pro 2 Full Touch Control Smart Watch with 35g Weight and Upgraded LCD Display,IP68 Waterproof,Heart Rate Monitor,Sleep and Step Tracker,Call and Message Alerts and Long Battery Life (Jet Black)</t>
  </si>
  <si>
    <t>Control Smart Watch with 35g Weight and Upgraded LCD Display,IP68 Waterproof,Heart Rate Monitor,Sleep and Step Tracker,Call and Message Alerts and Long Battery Life (Jet Black)</t>
  </si>
  <si>
    <t>Zebronics Zeb Buds C2 in Ear Type C Wired Earphones with Mic, Braided 1.2 Metre Cable, Metallic Design, 10mm Drivers, in Line Mic and Volume Controller (Blue)</t>
  </si>
  <si>
    <t>Zebronics Zeb Buds C2</t>
  </si>
  <si>
    <t>Type C Wired Earphones with Mic, Braided 1.2 Metre Cable, Metallic Design, 10mm Drivers, in Line Mic and Volume Controller (Blue)</t>
  </si>
  <si>
    <t>Redgear A-15 Wired Gaming Mouse with Upto 6400 DPI, RGB and Driver Customization for PC(Black)</t>
  </si>
  <si>
    <t>Redgear A-15 Wired Gaming</t>
  </si>
  <si>
    <t>Upto 6400 DPI, RGB and Driver Customization for PC(Black)</t>
  </si>
  <si>
    <t>JBL Commercial CSLM20B Auxiliary Omnidirectional Lavalier Microphone with Battery for Content Creation, Voiceover Dubbing, Recording (Black,Small)</t>
  </si>
  <si>
    <t>Jbl Commercial Cslm20B Auxiliary</t>
  </si>
  <si>
    <t>Microphone with Battery for Content Creation, Voiceover Dubbing, Recording (Black,Small)</t>
  </si>
  <si>
    <t>Audio &amp; VideoAccessories</t>
  </si>
  <si>
    <t>Fire-Boltt India's No 1 Smartwatch Brand Ring Bluetooth Calling with SpO2 and 1.7‚Äù Metal Body with Blood Oxygen Monitoring, Continuous Heart Rate, Full Touch and Multiple Watch Faces</t>
  </si>
  <si>
    <t>Ring Bluetooth Calling with SpO2 and 1.7‚Äù Metal Body with Blood Oxygen Monitoring, Continuous Heart Rate, Full Touch and Multiple Watch Faces</t>
  </si>
  <si>
    <t>Eveready Red 1012 Aaa</t>
  </si>
  <si>
    <t>Pack of 10</t>
  </si>
  <si>
    <t>SanDisk Extreme microSD UHS I Card 128GB for 4K Video on Smartphones,Action Cams 190MB s Read,90MB s Write</t>
  </si>
  <si>
    <t>Sandisk Extreme Microsd Uhs</t>
  </si>
  <si>
    <t>128GB for 4K Video on Smartphones,Action Cams 190MB s Read,90MB s Write</t>
  </si>
  <si>
    <t>Portronics Mport 31C 4-In-1</t>
  </si>
  <si>
    <t>(Type C to 4 USB-A Ports) with Fast Data Transfer</t>
  </si>
  <si>
    <t>Infinity (Jbl Fuze Pint,</t>
  </si>
  <si>
    <t>Portable Mini Speaker with Mic, Deep Bass, Dual Equalizer, Bluetooth 5.0 with Voice Assistant Support for Mobiles (Black)</t>
  </si>
  <si>
    <t>AirCase Protective Laptop Bag Sleeve fits Upto 13.3" Laptop MacBook, Wrinkle Free, Padded, Waterproof Light Neoprene case Cover Pouch, for Men and Women, Black- 6 Months Warranty</t>
  </si>
  <si>
    <t>Aircase Protective Laptop Bag</t>
  </si>
  <si>
    <t>Upto 13.3" Laptop MacBook, Wrinkle Free, Padded, Waterproof Light Neoprene case Cover Pouch, for Men and Women, Black- 6 Months Warranty</t>
  </si>
  <si>
    <t>Brand Conquer 6 In</t>
  </si>
  <si>
    <t>OTG, SD Card Reader, USB Type C, USB 3.0 and Micro USB, for Memory Card | Portable Card Reader | Compatible with TF, SD, Micro SD, SDHC, SDXC, MMC, RS-MMC, Micro SDXC</t>
  </si>
  <si>
    <t>TP-Link AC750 Dual Band Wireless Cable Router, 4 10 100 LAN + 10 100 WAN Ports, Support Guest Network and Parental Control, 750Mbps Speed Wi-Fi, 3 Antennas (Archer C20) Blue, 2.4 GHz</t>
  </si>
  <si>
    <t>Tp-Link Ac750 Dual Band</t>
  </si>
  <si>
    <t>Router, 4 10 100 LAN + 10 100 WAN Ports, Support Guest Network and Parental Control, 750Mbps Speed Wi-Fi, 3 Antennas (Archer C20) Blue, 2.4 GHz</t>
  </si>
  <si>
    <t>Parker Quink Ink Bottle,</t>
  </si>
  <si>
    <t>Striff Laptop Stand Adjustable</t>
  </si>
  <si>
    <t>Stand Multi-Angle Stand Phone Stand Portable Foldable Laptop Riser Notebook Holder Stand Compatible for 9 to 15.6‚Äù Laptops Black(Black)</t>
  </si>
  <si>
    <t>Logitech MK215 Wireless Keyboard and Mouse Combo for Windows, 2.4 GHz Wireless, Compact Design, 2-Year Battery Life(Keyboard),5 Month Battery Life(Mouse) PC Laptop- Black</t>
  </si>
  <si>
    <t>Logitech Mk215 Wireless Keyboard</t>
  </si>
  <si>
    <t>Combo for Windows, 2.4 GHz Wireless, Compact Design, 2-Year Battery Life(Keyboard),5 Month Battery Life(Mouse) PC Laptop- Black</t>
  </si>
  <si>
    <t>Boat Bassheads 225 In</t>
  </si>
  <si>
    <t>Luxor 5 Subject Single</t>
  </si>
  <si>
    <t>- A4, 70 GSM, 300 pages</t>
  </si>
  <si>
    <t>Duracell Chhota Power Aa</t>
  </si>
  <si>
    <t>of 10 Pcs</t>
  </si>
  <si>
    <t>Zebronics Zeb-Transformer Gaming Keyboard</t>
  </si>
  <si>
    <t>Combo (USB, Braided Cable)</t>
  </si>
  <si>
    <t>Sandisk Ultra 64 Gb</t>
  </si>
  <si>
    <t>Drives (SDDDC2-064G-I35, Black, Silver)</t>
  </si>
  <si>
    <t>Parker Classic Gold Gold</t>
  </si>
  <si>
    <t>Pen</t>
  </si>
  <si>
    <t>Tarkan Portable Folding Laptop Desk for Bed, Lapdesk with Handle, Drawer, Cup and Mobile Tablet Holder for Study, Eating, Work (Black)</t>
  </si>
  <si>
    <t>Tarkan Portable Folding Laptop</t>
  </si>
  <si>
    <t>Bed, Lapdesk with Handle, Drawer, Cup and Mobile Tablet Holder for Study, Eating, Work (Black)</t>
  </si>
  <si>
    <t>Quantum RJ45 Ethernet Patch Cable LAN Router Cable with Heavy Duty Gold Plated Connectors Supports Hi-Speed Gigabit Upto 1000Mbps, Waterproof and Durable,1-Year Warranty-32.8 Feet (10 Meters)(White)</t>
  </si>
  <si>
    <t>Quantum Rj45 Ethernet Patch</t>
  </si>
  <si>
    <t>Router Cable with Heavy Duty Gold Plated Connectors Supports Hi-Speed Gigabit Upto 1000Mbps, Waterproof and Durable,1-Year Warranty-32.8 Feet (10 Meters)(White)</t>
  </si>
  <si>
    <t>HP USB Wireless Spill Resistance Keyboard and Mouse Set with 10m Working Range 2.4G Wireless Technology 3 Years Warranty (4SC12PA), Black</t>
  </si>
  <si>
    <t>Hp Usb Wireless Spill</t>
  </si>
  <si>
    <t>and Mouse Set with 10m Working Range 2.4G Wireless Technology 3 Years Warranty (4SC12PA), Black</t>
  </si>
  <si>
    <t>Humble Dynamic Lapel Collar</t>
  </si>
  <si>
    <t>Recording Filter Microphone for Singing Youtube SmartPhones, Black</t>
  </si>
  <si>
    <t>Boult Audio Omega With</t>
  </si>
  <si>
    <t>ENC, 32H Playtime, 45ms Latency Gaming Mode, Quad Mic Zen ENC, 3 Equalizer Modes, ANC, Type-C Fast Charging, IPX5 True Wireless in Ear Bluetooth Earbuds (Black)</t>
  </si>
  <si>
    <t>STRIFF UPH2W Multi Angle Tablet Mobile Stand. Holder for iPhone, Android, Samsung, OnePlus, Xiaomi. Portable,Foldable Stand.Perfect for Bed,Office, Home,Gift and Desktop (White)</t>
  </si>
  <si>
    <t>Striff Uph2W Multi Angle</t>
  </si>
  <si>
    <t>Stand. Holder for iPhone, Android, Samsung, OnePlus, Xiaomi. Portable,Foldable Stand.Perfect for Bed,Office, Home,Gift and Desktop (White)</t>
  </si>
  <si>
    <t>Amazon Basics Wireless Mouse | 2.4 GHz Connection, 1600 DPI | Type - C Adapter | Upto 12 Months of Battery Life | Ambidextrous Design | Suitable for PC Mac Laptop</t>
  </si>
  <si>
    <t>Amazon Basics Wireless Mouse</t>
  </si>
  <si>
    <t>GHz Connection, 1600 DPI | Type - C Adapter | Upto 12 Months of Battery Life | Ambidextrous Design | Suitable for PC Mac Laptop</t>
  </si>
  <si>
    <t>Crucial Ram 8Gb Ddr4</t>
  </si>
  <si>
    <t>(or 2933MHz or 2666MHz) Laptop Memory CT8G4SFRA32A</t>
  </si>
  <si>
    <t>APC Back-UPS BX600C-IN 600VA 360W, 230V, UPS System, an Ideal Power Backup and Protection for Home Office, Desktop PC and Home Electronics</t>
  </si>
  <si>
    <t>Apc Back-Ups Bx600C-In 600Va</t>
  </si>
  <si>
    <t>UPS System, an Ideal Power Backup and Protection for Home Office, Desktop PC and Home Electronics</t>
  </si>
  <si>
    <t>- A5 Size, 70 GSM, 300 Pages</t>
  </si>
  <si>
    <t>Zebronics Zeb-Jaguar Wireless Mouse, 2.4GHz with USB Nano Receiver, High Precision Optical Tracking, 4 Buttons, Plug and Play, Ambidextrous, for PC Mac Laptop (Black+Grey)</t>
  </si>
  <si>
    <t>Zebronics Zeb-Jaguar Wireless Mouse,</t>
  </si>
  <si>
    <t>USB Nano Receiver, High Precision Optical Tracking, 4 Buttons, Plug and Play, Ambidextrous, for PC Mac Laptop (Black+Grey)</t>
  </si>
  <si>
    <t>Boult Audio Truebuds With</t>
  </si>
  <si>
    <t>IPX7 Waterproof, Lightning Boult‚Ñ¢ Type C Fast Charging (10 Min=100Mins), BoomX‚Ñ¢ Tech Rich Bass, Pro+ Calling HD Mic, Touch Controls in Ear Earbuds TWS (Grey)</t>
  </si>
  <si>
    <t>Wembley LCD Writing Pad Tab | Writing, Drawing, Reusable, Portable Pad with Colorful Letters | 9 Inch Graphic Tablet (Assorted)</t>
  </si>
  <si>
    <t>Wembley Lcd Writing Pad</t>
  </si>
  <si>
    <t>Writing, Drawing, Reusable, Portable Pad with Colorful Letters | 9 Inch Graphic Tablet (Assorted)</t>
  </si>
  <si>
    <t>Gizga Essentials Multi-Purpose Portable and Foldable Wooden Desk for Bed Tray, Laptop Table, Study Table (Black)</t>
  </si>
  <si>
    <t>Gizga Essentials Multi-Purpose Portable</t>
  </si>
  <si>
    <t>Wooden Desk for Bed Tray, Laptop Table, Study Table (Black)</t>
  </si>
  <si>
    <t>E-Cosmos Plug In Led</t>
  </si>
  <si>
    <t>Mini USB LED Light Flexible USB LED Ambient Light Mini USB LED Light, LED Portable car Bulb, Indoor, Outdoor, Reading, Sleep (4 pcs)</t>
  </si>
  <si>
    <t>Noise Buds Vs201 V2</t>
  </si>
  <si>
    <t>Wireless Earbuds with Dual Equalizer | with Mic | Total 14-Hour Playtime | Full Touch Control | IPX5 Water Resistance and Bluetooth v5.1 (Olive Green)</t>
  </si>
  <si>
    <t>Lapster Gel Mouse pad with Wrist Rest , Gaming Mouse Pad with Lycra Cloth Nonslip for Laptop , Computer, , Home and Office (Black)</t>
  </si>
  <si>
    <t>Lapster Gel Mouse Pad</t>
  </si>
  <si>
    <t>Rest , Gaming Mouse Pad with Lycra Cloth Nonslip for Laptop , Computer, , Home and Office (Black)</t>
  </si>
  <si>
    <t>Gizga Essentials Earphone Carrying</t>
  </si>
  <si>
    <t>Pocket Storage Travel Organizer for Earphones, Headset, Pen Drives, SD Cards, Shock-Proof Ballistic Nylon, Soft Fabric, Mesh Pocket, Green</t>
  </si>
  <si>
    <t>SanDisk Ultra SDHC UHS-I Card 32GB 120MB s R for DSLR Cameras, for Full HD Recording, 10Y Warranty</t>
  </si>
  <si>
    <t>Sandisk Ultra Sdhc Uhs-I</t>
  </si>
  <si>
    <t>120MB s R for DSLR Cameras, for Full HD Recording, 10Y Warranty</t>
  </si>
  <si>
    <t>DIGITEK (DRL-14C) Professional (31cm) Dual Temperature LED Ring Light with Tripod Stand and Mini Tripod for YouTube, Photo-Shoot, Video Shoot, Live Stream, Makeup, Vlogging and More</t>
  </si>
  <si>
    <t>Digitek (Drl-14C) Professional (31Cm)</t>
  </si>
  <si>
    <t>LED Ring Light with Tripod Stand and Mini Tripod for YouTube, Photo-Shoot, Video Shoot, Live Stream, Makeup, Vlogging and More</t>
  </si>
  <si>
    <t>Classmate Long Notebook -</t>
  </si>
  <si>
    <t>Single Line, 297mm x 210mm (Pack of 12)</t>
  </si>
  <si>
    <t>Lenovo 300 Wired Plug and Play USB Mouse, High Resolution 1600 DPI Optical Sensor, 3-Button Design with clickable Scroll Wheel, Ambidextrous, Ergonomic Mouse for Comfortable All-Day Grip (GX30M39704)</t>
  </si>
  <si>
    <t>Lenovo 300 Wired Plug</t>
  </si>
  <si>
    <t>USB Mouse, High Resolution 1600 DPI Optical Sensor, 3-Button Design with clickable Scroll Wheel, Ambidextrous, Ergonomic Mouse for Comfortable All-Day Grip (GX30M39704)</t>
  </si>
  <si>
    <t>Dyazo 6 Angles Adjustable Aluminum Ergonomic Foldable Portable Tabletop Laptop Desktop Riser Stand Holder Compatible for MacBook, HP, Dell, Lenovo and All Other Notebook (Silver)</t>
  </si>
  <si>
    <t>Dyazo 6 Angles Adjustable</t>
  </si>
  <si>
    <t>Foldable Portable Tabletop Laptop Desktop Riser Stand Holder Compatible for MacBook, HP, Dell, Lenovo and All Other Notebook (Silver)</t>
  </si>
  <si>
    <t>Western Digital Wd 2Tb</t>
  </si>
  <si>
    <t>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</si>
  <si>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 Mac Laptop MacBook Tablet - (Black, HD 720p 30fps)</t>
  </si>
  <si>
    <t>Logitech C270 Digital Hd</t>
  </si>
  <si>
    <t>Widescreen HD Video Calling, HD Light Correction, Noise-Reducing Mic, for Skype, FaceTime, Hangouts, WebEx, PC Mac Laptop MacBook Tablet - (Black, HD 720p 30fps)</t>
  </si>
  <si>
    <t>Portronics Mport 31 4</t>
  </si>
  <si>
    <t>Hub (USB A to 4 USB-A Ports 4 in 1 Connector USB HUB(Grey)</t>
  </si>
  <si>
    <t>AirCase Protective Laptop Bag Sleeve fits Upto 15.6" Laptop MacBook, Wrinkle Free, Padded, Waterproof Light Neoprene case Cover Pouch, for Men and Women, Black- 6 Months Warranty</t>
  </si>
  <si>
    <t>Upto 15.6" Laptop MacBook, Wrinkle Free, Padded, Waterproof Light Neoprene case Cover Pouch, for Men and Women, Black- 6 Months Warranty</t>
  </si>
  <si>
    <t>Zinq Five Fan Cooling</t>
  </si>
  <si>
    <t>Laptop Stand with Dual Height Adjustment and Dual USB Port Extension (Black)</t>
  </si>
  <si>
    <t>Gizga Essentials Webcam Cover,</t>
  </si>
  <si>
    <t>Webcam Cover Slide, Compatible with Laptop, Desktop, PC, Smartphone, Protect Your Privacy and Security, Strong Adhesive, Set of 3, Black</t>
  </si>
  <si>
    <t>HP Z3700 Wireless Optical Mouse with USB Receiver and 2.4GHz Wireless Connection 1200DPI 16 Months Long Battery Life Ambidextrous and Slim Design (Modern Gold)</t>
  </si>
  <si>
    <t>Hp Z3700 Wireless Optical</t>
  </si>
  <si>
    <t>USB Receiver and 2.4GHz Wireless Connection 1200DPI 16 Months Long Battery Life Ambidextrous and Slim Design (Modern Gold)</t>
  </si>
  <si>
    <t>Maono Au-400 Lavalier Auxiliary</t>
  </si>
  <si>
    <t>Table Magic Multipurpose Laptop</t>
  </si>
  <si>
    <t>Finish Top Work at Home Study Table (TM Regular- Black) (Alloy Steel)</t>
  </si>
  <si>
    <t>Gizga Essentials Portable Tabletop</t>
  </si>
  <si>
    <t>Mobile Holder, Desktop Stand, Cradle, Dock for iPad, Smartphone, Kindle, E-Reader, Fully Foldable, Adjustable Angle, Anti-Slip Pads, Black</t>
  </si>
  <si>
    <t>Boat Stone 650 10W</t>
  </si>
  <si>
    <t>with Upto 7 Hours Playback, IPX5 and Integrated Controls (Blue)</t>
  </si>
  <si>
    <t>Esnipe Mart Worldwide Travel</t>
  </si>
  <si>
    <t>Build in Dual USB Charger Ports with 125V 6A, 250V Protected Electrical Plug for Laptops, Cameras (White)</t>
  </si>
  <si>
    <t>Adapters &amp; Multi-Outlets</t>
  </si>
  <si>
    <t>boAt Stone 180 5W Bluetooth Speaker with Upto 10 Hours Playback, 1.75" Driver, IPX7 and TWS Feature(Black)</t>
  </si>
  <si>
    <t>Boat Stone 180 5W</t>
  </si>
  <si>
    <t>with Upto 10 Hours Playback, 1.75" Driver, IPX7 and TWS Feature(Black)</t>
  </si>
  <si>
    <t>Portronics Ruffpad 8.5M Multicolor LCD Writing Pad with Screen 21.5cm (8.5-inch) for Drawing, Playing, Handwriting Gifts for Kids and Adults, India's first notepad to save and share your child's first creatives via Ruffpad app on your Smartphone(Black)</t>
  </si>
  <si>
    <t>Portronics Ruffpad 8.5M Multicolor</t>
  </si>
  <si>
    <t>Pad with Screen 21.5cm (8.5-inch) for Drawing, Playing, Handwriting Gifts for Kids and Adults, India's first notepad to save and share your child's first creatives via Ruffpad app on your Smartphone(Black)</t>
  </si>
  <si>
    <t>Brustro Copytinta Coloured Craft</t>
  </si>
  <si>
    <t>Size 80 GSM Mixed Bright Colour 40 Sheets Pack (10 cols X 4 Sheets) Double Side Color for Office Printing, Art and Craft.</t>
  </si>
  <si>
    <t>Cuzor 12V Mini Ups</t>
  </si>
  <si>
    <t>Router | Power Backup up to 4 Hours | Replaceable Battery | Ups for Wi-Fi Router and Modem | Ups for Router up to 2A | ups for uninterrupted wi-fi</t>
  </si>
  <si>
    <t>Crucial Bx500 240Gb 3D</t>
  </si>
  <si>
    <t>6.35 cm (2.5-inch) SSD (CT240BX500SSD1)</t>
  </si>
  <si>
    <t>Classmate Pulse Spiral Notebook</t>
  </si>
  <si>
    <t>mm x 180 mm, Soft Cover, 200 Pages, Unruled</t>
  </si>
  <si>
    <t>Portronics My Buddy Plus</t>
  </si>
  <si>
    <t>cooling Table (Brown)</t>
  </si>
  <si>
    <t>ZEBRONICS Zeb-Evolve Wireless in Ear Neckband Earphone with Supporting Bluetooth v5.0, Voice Assistant, Rapid Charge, Call Function and Magnetic Earpiece, with mic (Metallic Blue)</t>
  </si>
  <si>
    <t>Zebronics Zeb-Evolve Wireless In</t>
  </si>
  <si>
    <t>Earphone with Supporting Bluetooth v5.0, Voice Assistant, Rapid Charge, Call Function and Magnetic Earpiece, with mic (Metallic Blue)</t>
  </si>
  <si>
    <t>Inovera World Map Extended</t>
  </si>
  <si>
    <t>Rubber Gaming Stitched Mouse Pad Desk Mat for Computer Laptop (Black, 900L x 400B x 2H mm)</t>
  </si>
  <si>
    <t>Seagate One Touch 2Tb</t>
  </si>
  <si>
    <t>with Password Protection ‚Äì Black, for Windows and Mac, with 3 yr Data Recovery Services, and 4 Months Adobe CC Photography (STKY2000400)</t>
  </si>
  <si>
    <t>Zebronics Zeb-Fame 5Watts 2</t>
  </si>
  <si>
    <t>Speakers with AUX, USB and Volume Control (Black)</t>
  </si>
  <si>
    <t>Tvara Lcd Writing Tablet</t>
  </si>
  <si>
    <t>E-Note Pad LCD Writing Tablet, Kids Drawing Pad 8.5 Inch Doodle Board, Toddler Boy and Girl Learning Gift for 3 4 5 6 Years Old, Black</t>
  </si>
  <si>
    <t>Western Digital Wd 1.5Tb</t>
  </si>
  <si>
    <t>Hard Disk Drive, USB 3.0, Compatible with PC, PS4 and Xbox, External HDD (WDBU6Y0015BBK-WESN)</t>
  </si>
  <si>
    <t>Redgear MP35 Speed-Type Gaming Mousepad (Black Red)</t>
  </si>
  <si>
    <t>Redgear Mp35 Speed-Type Gaming</t>
  </si>
  <si>
    <t>Red)</t>
  </si>
  <si>
    <t>Lenovo 400 Wireless Mouse, 1200DPI Optical Sensor, 2.4GHz Wireless Nano USB, 3-Button (Left,Right,Scroll) Upto 8M Left Right and 100K Scroll clicks and 1yr Battery, Ambidextrous, Ergonomic GY50R91293</t>
  </si>
  <si>
    <t>Lenovo 400 Wireless Mouse,</t>
  </si>
  <si>
    <t>Sensor, 2.4GHz Wireless Nano USB, 3-Button (Left,Right,Scroll) Upto 8M Left Right and 100K Scroll clicks and 1yr Battery, Ambidextrous, Ergonomic GY50R91293</t>
  </si>
  <si>
    <t>Logitech K480 Wireless Multi-Device</t>
  </si>
  <si>
    <t>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</si>
  <si>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2A Routers, FTTH, Modem, Set Top Box, Alexa, Mini Camera</t>
  </si>
  <si>
    <t>Resonate Routerups Cru12V2A |</t>
  </si>
  <si>
    <t>| UPS for WiFi Router | Mini UPS | Up to 4 Hours PowerBackup | Battery Replacement Program | Router UPS Compatible with 12V 2A Routers, FTTH, Modem, Set Top Box, Alexa, Mini Camera</t>
  </si>
  <si>
    <t>3M Post-It Sticky Note</t>
  </si>
  <si>
    <t>Sheets (4 Colors x 50 Sheets) | 3" x 3" Size | For notes, reminders, study, school and organizing</t>
  </si>
  <si>
    <t>OFIXO Multi-Purpose Laptop Table Study Table Bed Table Foldable and Portable Wooden Writing Desk (Wooden)</t>
  </si>
  <si>
    <t>Ofixo Multi-Purpose Laptop Table</t>
  </si>
  <si>
    <t>Bed Table Foldable and Portable Wooden Writing Desk (Wooden)</t>
  </si>
  <si>
    <t>Fire-Boltt Ninja Calling 1.69" Bluetooth Calling Smart Watch, Dial Pad, Speaker, AI Voice Assistant with 450 NITS Peak Brightness, Wrist Gaming and 100+ Watch Faces with SpO2, HR, Multiple Sports Mode</t>
  </si>
  <si>
    <t>Fire-Boltt Ninja Calling 1.69"</t>
  </si>
  <si>
    <t>Smart Watch, Dial Pad, Speaker, AI Voice Assistant with 450 NITS Peak Brightness, Wrist Gaming and 100+ Watch Faces with SpO2, HR, Multiple Sports Mode</t>
  </si>
  <si>
    <t>Airtel Amf-311Ww Data Card</t>
  </si>
  <si>
    <t>Hotspot Support with 2300 Mah Battery</t>
  </si>
  <si>
    <t>DataCards &amp; Dongles</t>
  </si>
  <si>
    <t>Gizga Essentials Laptop Power Cable Cord- 3 Pin Adapter Isi Certified(1 Meter 3.3 Feet)</t>
  </si>
  <si>
    <t>Gizga Essentials Laptop Power</t>
  </si>
  <si>
    <t>3 Pin Adapter Isi Certified(1 Meter 3.3 Feet)</t>
  </si>
  <si>
    <t>Logitech MK270r USB Wireless Keyboard and Mouse Set for Windows, 2.4 GHz Wireless, Spill-resistant Design, 8 Multimedia and Shortcut Keys, 2-Year Battery Life, PC Laptop- Black</t>
  </si>
  <si>
    <t>Logitech Mk270R Usb Wireless</t>
  </si>
  <si>
    <t>Mouse Set for Windows, 2.4 GHz Wireless, Spill-resistant Design, 8 Multimedia and Shortcut Keys, 2-Year Battery Life, PC Laptop- Black</t>
  </si>
  <si>
    <t>DIGITEK (DTR-200MT) (18 CM) Portable and Flexible Mini Tripod with Mobile Holder and 360 Degree Ball Head, For Smart Phones, Compact Cameras, GoPro, Maximum Operating Height: 7.87 Inch, Maximum Load Upto: 1 kgs</t>
  </si>
  <si>
    <t>Digitek (Dtr-200Mt) (18 Cm)</t>
  </si>
  <si>
    <t>Flexible Mini Tripod with Mobile Holder and 360 Degree Ball Head, For Smart Phones, Compact Cameras, GoPro, Maximum Operating Height: 7.87 Inch, Maximum Load Upto: 1 kgs</t>
  </si>
  <si>
    <t>FEDUS Cat6 Ethernet Cable, 10 Meter High Speed 550MHZ 10 Gigabit Speed UTP LAN Cable, Network Cable Internet Cable RJ45 Cable LAN Wire, Patch Computer Cord Gigabit Category 6 Wires for Modem, Router</t>
  </si>
  <si>
    <t>Fedus Cat6 Ethernet Cable,</t>
  </si>
  <si>
    <t>High Speed 550MHZ 10 Gigabit Speed UTP LAN Cable, Network Cable Internet Cable RJ45 Cable LAN Wire, Patch Computer Cord Gigabit Category 6 Wires for Modem, Router</t>
  </si>
  <si>
    <t>Kingston DataTraveler Exodia DTX 32 GB Pen Drive USB 3.2 Gen 1 (Multicolor)</t>
  </si>
  <si>
    <t>Kingston Datatraveler Exodia Dtx</t>
  </si>
  <si>
    <t>Pen Drive USB 3.2 Gen 1 (Multicolor)</t>
  </si>
  <si>
    <t>Duracell Rechargeable Aa 2500Mah</t>
  </si>
  <si>
    <t>Envie (Aa10004Plni-Cd) Aa Rechargeable</t>
  </si>
  <si>
    <t>Self Discharge, AA 1000mAh Ni-CD (Pack of 4)</t>
  </si>
  <si>
    <t>Zebronics Zeb-Buds 30 3.5Mm</t>
  </si>
  <si>
    <t>in Ear Earphones with Mic for Calling, Volume Control, Multifunction Button, 14Mm Drivers, Stylish Eartip,1.2 Meter Durable Cable and Lightweight Design(Red)</t>
  </si>
  <si>
    <t>Lapster Accessories Power Cable</t>
  </si>
  <si>
    <t>Pin Laptop Adapter and Tape Recorder 1.5M</t>
  </si>
  <si>
    <t>Portronics Ruffpad 12E Re-Writable</t>
  </si>
  <si>
    <t>Pad with 30.4cm (12 inch) Writing Area, Single Tap Erase, Smart Lock, Long Battery Life, India's first notepad to save and share your child's first creatives via Ruffpad app on your Smartphone(Black)</t>
  </si>
  <si>
    <t>Verilux USB C Hub Multiport Adapter- 6 in 1 Portable Aluminum Type C Hub with 4K HDMI Output, USB 2.0 3.0 Ports, SD Micro SD Card Reader Compatible for MacBook Pro 2016-2020, MacBook Air 2018-2020, Type-C Devices</t>
  </si>
  <si>
    <t>Verilux Usb C Hub</t>
  </si>
  <si>
    <t>6 in 1 Portable Aluminum Type C Hub with 4K HDMI Output, USB 2.0 3.0 Ports, SD Micro SD Card Reader Compatible for MacBook Pro 2016-2020, MacBook Air 2018-2020, Type-C Devices</t>
  </si>
  <si>
    <t>Zebronics Zeb Wonderbar 10</t>
  </si>
  <si>
    <t>2.0 Computer Speaker with RGB Lights</t>
  </si>
  <si>
    <t>Hp Wired Mouse 100</t>
  </si>
  <si>
    <t>DPI Optical Sensor, USB Plug-and -Play,ambidextrous Design, Built-in Scrolling and 3 Handy Buttons. 3-Years Warranty (6VY96AA)</t>
  </si>
  <si>
    <t>Anjaney Enterprise Smart Multipurpose Foldable Laptop Table with Cup Holder, Study Table, Bed Table, Breakfast Table, Foldable and Portable Ergonomic and Rounded Edges Non-Slip (Black)</t>
  </si>
  <si>
    <t>Anjaney Enterprise Smart Multipurpose</t>
  </si>
  <si>
    <t>Table with Cup Holder, Study Table, Bed Table, Breakfast Table, Foldable and Portable Ergonomic and Rounded Edges Non-Slip (Black)</t>
  </si>
  <si>
    <t>ENVIE ECR-20 Charger for AA and AAA Rechargeable Batteries</t>
  </si>
  <si>
    <t>Envie Ecr-20 Charger For</t>
  </si>
  <si>
    <t>AAA Rechargeable Batteries</t>
  </si>
  <si>
    <t>ProElite Faux Leather Smart Flip Case Cover for Apple iPad 10.2" 9th Gen (2021) 8th Gen 7th Gen with Stylus Pen, Black</t>
  </si>
  <si>
    <t>Proelite Faux Leather Smart</t>
  </si>
  <si>
    <t>Cover for Apple iPad 10.2" 9th Gen (2021) 8th Gen 7th Gen with Stylus Pen, Black</t>
  </si>
  <si>
    <t>Classmate Pulse 6 Subject</t>
  </si>
  <si>
    <t>Unruled, 300 Pages, Spiral Binding, 240mm*180mm</t>
  </si>
  <si>
    <t>Pentonic Multicolor Ball Point</t>
  </si>
  <si>
    <t>of 10</t>
  </si>
  <si>
    <t>Logitech Pebble M350 Wireless</t>
  </si>
  <si>
    <t>Bluetooth or USB - Silent, Slim Computer Mouse with Quiet Click for Laptop, Notebook, PC and Mac - Graphite</t>
  </si>
  <si>
    <t>Apsara Platinum Pencils Value</t>
  </si>
  <si>
    <t>Pack of 20</t>
  </si>
  <si>
    <t>Zebronics Zeb-Power Wired USB Mouse, 3-Button, 1200 DPI Optical Sensor, Plug and Play, for Windows Mac</t>
  </si>
  <si>
    <t>Zebronics Zeb-Power Wired Usb</t>
  </si>
  <si>
    <t>1200 DPI Optical Sensor, Plug and Play, for Windows Mac</t>
  </si>
  <si>
    <t>Ant Esports Gm320 Rgb</t>
  </si>
  <si>
    <t>Gaming Mouse | 8 Programmable Buttons | 12800 DPI</t>
  </si>
  <si>
    <t>Pilot V7 Liquid Ink</t>
  </si>
  <si>
    <t>Pen (2 Blue + 1 Black)</t>
  </si>
  <si>
    <t>Boat Airdopes 191G True</t>
  </si>
  <si>
    <t>with ENx‚Ñ¢ Tech Equipped Quad Mics, Beast‚Ñ¢ Mode(Low Latency- 65ms) for Gaming, 2x6mm Dual Drivers, 30H Playtime, IPX5, IWP‚Ñ¢, Appealing Case LEDs(Sport Blue)</t>
  </si>
  <si>
    <t>Boult Audio Bassbuds Oak</t>
  </si>
  <si>
    <t>Earphones with 10mm Extra Bass Driver and HD Sound with mic(Brown)</t>
  </si>
  <si>
    <t>IT2M Designer Mouse Pad for Laptop Computer (9.2 X 7.6 Inches, 12788)</t>
  </si>
  <si>
    <t>It2M Designer Mouse Pad</t>
  </si>
  <si>
    <t>Computer (9.2 X 7.6 Inches, 12788)</t>
  </si>
  <si>
    <t>Noise ColorFit Ultra Buzz Bluetooth Calling Smart Watch with 1.75" HD Display, 320x385 px Resolution, 100 Sports Modes, Stock Market Info Smartwatch for Men and Women (Olive Green)</t>
  </si>
  <si>
    <t>Noise Colorfit Ultra Buzz</t>
  </si>
  <si>
    <t>Smart Watch with 1.75" HD Display, 320x385 px Resolution, 100 Sports Modes, Stock Market Info Smartwatch for Men and Women (Olive Green)</t>
  </si>
  <si>
    <t>Lapster Caddy For Ssd</t>
  </si>
  <si>
    <t>Optical Bay 2nd Hard Drive Caddy, Caddy 9.5mm for Laptop</t>
  </si>
  <si>
    <t>SanDisk Extreme SD UHS I 64GB Card for 4K Video for DSLR and Mirrorless Cameras 170MB s Read and 80MB s Write</t>
  </si>
  <si>
    <t>Sandisk Extreme Sd Uhs</t>
  </si>
  <si>
    <t>Card for 4K Video for DSLR and Mirrorless Cameras 170MB s Read and 80MB s Write</t>
  </si>
  <si>
    <t>Fire-Boltt Ring Pro Bluetooth Calling, 1.75‚Äù 320*385px High Res, IP68 and SpO2 Monitoring, Pin Code Locking Functionality and Split Screen Access, Built in Mic and Speaker for HD Calls, Black, Free Size</t>
  </si>
  <si>
    <t>Fire-Boltt Ring Pro Bluetooth</t>
  </si>
  <si>
    <t>320*385px High Res, IP68 and SpO2 Monitoring, Pin Code Locking Functionality and Split Screen Access, Built in Mic and Speaker for HD Calls, Black, Free Size</t>
  </si>
  <si>
    <t>Lenovo 600 Bluetooth 5</t>
  </si>
  <si>
    <t>Compact, Portable, Dongle-Free Multi-Device connectivity with Microsoft Swift Pair | 3-Level Adjustable DPI up to 2400 | Battery Life: up to 1 yr</t>
  </si>
  <si>
    <t>Boult Audio Airbass Propods</t>
  </si>
  <si>
    <t>Bluetooth Truly Wireless in Ear Earbuds with Mic, 32H Playtime, Fast Charging Type-C, Ipx5 Water Resistant, Touch Controls and Voice Assistant (Red)</t>
  </si>
  <si>
    <t>Binding Notebook, Unruled, 300 Pages</t>
  </si>
  <si>
    <t>15.6" Keyboard Protector Skin|| Keyboard Dust Cover|| Keyboard Skin for 15.6" Laptop| 15.6" Keyguard| (3.93 x 11.81 x 0.39 inches)</t>
  </si>
  <si>
    <t>Klam Lcd Writing Tablet</t>
  </si>
  <si>
    <t>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</si>
  <si>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and Ok Google | CP-E21A</t>
  </si>
  <si>
    <t>Cp Plus 2Mp Full</t>
  </si>
  <si>
    <t>Wi-fi CCTV Security Camera | 360¬∞ with Pan Tilt | Two Way Talk | Cloud Monitor | Motion Detect | Night Vision | Supports SD Card (Up to 128 GB) | Alexa and Ok Google | CP-E21A</t>
  </si>
  <si>
    <t>HP Deskjet 2331 Colour Printer, Scanner and Copier for Home Small Office, Compact Size, Reliable, Easy Set-Up Through Smart App On Your Pc Connected Through USB, Ideal for Home.</t>
  </si>
  <si>
    <t>Hp Deskjet 2331 Colour</t>
  </si>
  <si>
    <t>and Copier for Home Small Office, Compact Size, Reliable, Easy Set-Up Through Smart App On Your Pc Connected Through USB, Ideal for Home.</t>
  </si>
  <si>
    <t>D-Link Dir-615 Wi-Fi Ethernet-N300</t>
  </si>
  <si>
    <t>Router, Mobile App Support, Router | AP | Repeater | Client Modes(Black)</t>
  </si>
  <si>
    <t>Rpm Euro Games Gaming</t>
  </si>
  <si>
    <t>Type Extended Large (Size - 800 mm x 300 mm x 3 mm)</t>
  </si>
  <si>
    <t>Wacom One by CTL-472 K0-CX Digital Drawing Graphics Pen Tablet (Red and Black) Small (6-inch x 3.5-inch)(15x8cm) | Battery Free Cordless Pen with 2048 Pressure Level</t>
  </si>
  <si>
    <t>Wacom One By Ctl-472</t>
  </si>
  <si>
    <t>Drawing Graphics Pen Tablet (Red and Black) Small (6-inch x 3.5-inch)(15x8cm) | Battery Free Cordless Pen with 2048 Pressure Level</t>
  </si>
  <si>
    <t>Lenovo 300 Fhd Webcam</t>
  </si>
  <si>
    <t>Stereo Dual Built-in mics | FHD 1080P 2.1 Megapixel CMOS Camera |Privacy Shutter | Ultra-Wide 95 Lens | 360 Rotation | Flexible Mount, Plug-n-Play | Cloud Grey</t>
  </si>
  <si>
    <t>Parker Quink Ink Bottle</t>
  </si>
  <si>
    <t>Sony WI-C100 Wireless Headphones with Customizable Equalizer for Deep Bass and 25 Hrs Battery, DSEE-Upscale, Splash Proof, 360RA, Fast Pair, in-Ear Bluetooth Headset with mic for Phone Calls (Black)</t>
  </si>
  <si>
    <t>Sony Wi-C100 Wireless Headphones</t>
  </si>
  <si>
    <t>Equalizer for Deep Bass and 25 Hrs Battery, DSEE-Upscale, Splash Proof, 360RA, Fast Pair, in-Ear Bluetooth Headset with mic for Phone Calls (Black)</t>
  </si>
  <si>
    <t>Zebronics, Zeb-Nc3300 Usb Powered</t>
  </si>
  <si>
    <t>Pad with Dual Fan, Dual USB Port and Blue LED Lights</t>
  </si>
  <si>
    <t>Tukzer Gel Mouse Pad Wrist Rest Memory-Foam Ergonomic Mousepad| Cushion Wrist Support and Pain Relief| Suitable for Gaming, Computer, Laptop, Home and Office Non-Slip Rubber Base (Blue)</t>
  </si>
  <si>
    <t>Tukzer Gel Mouse Pad</t>
  </si>
  <si>
    <t>Memory-Foam Ergonomic Mousepad| Cushion Wrist Support and Pain Relief| Suitable for Gaming, Computer, Laptop, Home and Office Non-Slip Rubber Base (Blue)</t>
  </si>
  <si>
    <t>Infinity (Jbl Glide 510,</t>
  </si>
  <si>
    <t>Playtime with Quick Charge, Wireless On Ear Headphone with Mic, Deep Bass, Dual Equalizer, Bluetooth 5.0 with Voice Assistant Support (Black)</t>
  </si>
  <si>
    <t>Robustrion Smart Trifold Hard</t>
  </si>
  <si>
    <t>Stand Case Cover for Apple iPad 10.2 Cover iPad 9th Generation Cover 2021 8th Gen 2020 7th Gen 2019 Generation Case - Black</t>
  </si>
  <si>
    <t>Logitech M331 Silent Plus Wireless Mouse, 2.4GHz with USB Nano Receiver, 1000 DPI Optical Tracking, 3 Buttons, 24 Month Life Battery, PC Mac Laptop - Black</t>
  </si>
  <si>
    <t>Logitech M331 Silent Plus</t>
  </si>
  <si>
    <t>2.4GHz with USB Nano Receiver, 1000 DPI Optical Tracking, 3 Buttons, 24 Month Life Battery, PC Mac Laptop - Black</t>
  </si>
  <si>
    <t>Camel Artist Acrylic Color</t>
  </si>
  <si>
    <t>9ml Tubes, 12 Shades</t>
  </si>
  <si>
    <t>Portronics Key2 Combo Multimedia USB Wireless Keyboard and Mouse Set with 2.4 GHz Wireless Technology, Soft and Silent Button, Compact Size (Grey)</t>
  </si>
  <si>
    <t>Portronics Key2 Combo Multimedia</t>
  </si>
  <si>
    <t>Keyboard and Mouse Set with 2.4 GHz Wireless Technology, Soft and Silent Button, Compact Size (Grey)</t>
  </si>
  <si>
    <t>SupCares Laptop Stand 7 Height Adjustable, Aluminium, Ventilated, Foldable, Portable Laptop Holder for Desk and Table Mount Upto 15.6 inch Laptop with Carry Pouch (Silver)</t>
  </si>
  <si>
    <t>Supcares Laptop Stand 7</t>
  </si>
  <si>
    <t>Aluminium, Ventilated, Foldable, Portable Laptop Holder for Desk and Table Mount Upto 15.6 inch Laptop with Carry Pouch (Silver)</t>
  </si>
  <si>
    <t>Zebronics Zeb-Sound Bomb N1</t>
  </si>
  <si>
    <t>in Ear Earbuds with Mic ENC, Gaming Mode (up to 50ms), up to 18H Playback, BT V5.2, Fidget Case, Voice Assistant, Splash Proof, Type C (Midnight Black)</t>
  </si>
  <si>
    <t>Western Digital WD Green SATA 240GB Internal SSD Solid State Drive - SATA 6Gb s 2.5 inches - WDS240G3G0A</t>
  </si>
  <si>
    <t>Western Digital Wd Green</t>
  </si>
  <si>
    <t>Internal SSD Solid State Drive - SATA 6Gb s 2.5 inches - WDS240G3G0A</t>
  </si>
  <si>
    <t>Classmate Octane Neon- 25 Blue Gel Pens | Smooth Writing Pens| Water-proof Ink For Smudge-free Writing| Preferred By Students For Exam and Class Notes| Study At Home Essential</t>
  </si>
  <si>
    <t>Classmate Octane Neon- 25</t>
  </si>
  <si>
    <t>Pens | Smooth Writing Pens| Water-proof Ink For Smudge-free Writing| Preferred By Students For Exam and Class Notes| Study At Home Essential</t>
  </si>
  <si>
    <t>Classmate Octane Colour Burst-Multicolour Gel Pens (Pack of 10) | Gold and Silver Glitter Sparkle Pens|10 colour ink shades for art lovers and kids|Fun at home essentials</t>
  </si>
  <si>
    <t>Classmate Octane Colour Burst-Multicolour</t>
  </si>
  <si>
    <t>(Pack of 10) | Gold and Silver Glitter Sparkle Pens|10 colour ink shades for art lovers and kids|Fun at home essentials</t>
  </si>
  <si>
    <t>Tukzer Stylus Pen, iPad Pencil with Palm Rejection Tilt Sensor| 2nd Gen for 2018-2022 iPad 6 7 8 9th Gen; iPad 10.2", Pro 12.9 11", Mini 6 5th, Air 5 4 3rd, Precise for Writing Drawing (3 Spare Tips)</t>
  </si>
  <si>
    <t>Tukzer Stylus Pen, Ipad</t>
  </si>
  <si>
    <t>Palm Rejection Tilt Sensor| 2nd Gen for 2018-2022 iPad 6 7 8 9th Gen; iPad 10.2", Pro 12.9 11", Mini 6 5th, Air 5 4 3rd, Precise for Writing Drawing (3 Spare Tips)</t>
  </si>
  <si>
    <t>Logitech G102 Usb Light</t>
  </si>
  <si>
    <t>Mouse with Customizable RGB Lighting, 6 Programmable Buttons, Gaming Grade Sensor, 8K DPI Tracking, 16.8mn Color, Light Weight - Black</t>
  </si>
  <si>
    <t>Zebronics ZEB-VITA Wireless Bluetooth 10W Portable Bar Speaker With Supporting USB, SD Card, AUX, FM, TWS and Call Function</t>
  </si>
  <si>
    <t>Zebronics Zeb-Vita Wireless Bluetooth</t>
  </si>
  <si>
    <t>Bar Speaker With Supporting USB, SD Card, AUX, FM, TWS and Call Function</t>
  </si>
  <si>
    <t>Lapster Usb 3 Sata</t>
  </si>
  <si>
    <t>2.5 inch SSD and HDD , USB 3.0 to SATA III Hard Driver Adapter , sata to USB Cable-(Blue)</t>
  </si>
  <si>
    <t>Urbn 10000 Mah Lithium</t>
  </si>
  <si>
    <t>UPR10K with 12 Watt Fast Charging, Blue</t>
  </si>
  <si>
    <t>Qubo Smart Cam 360 from Hero Group | Made in India | 2MP 1080p Full HD | CCTV Wi-Fi Camera | 360 Degree Coverage| Two Way Talk | Mobile App Connectivity | Night Vision | Cloud and SD Card Recording</t>
  </si>
  <si>
    <t>Qubo Smart Cam 360</t>
  </si>
  <si>
    <t>Group | Made in India | 2MP 1080p Full HD | CCTV Wi-Fi Camera | 360 Degree Coverage| Two Way Talk | Mobile App Connectivity | Night Vision | Cloud and SD Card Recording</t>
  </si>
  <si>
    <t>Duracell Cr2025 3V Lithium</t>
  </si>
  <si>
    <t>5 pcs, 2025 Coin Button Cell Battery, DL2025</t>
  </si>
  <si>
    <t>Camel Fabrica Acrylic Ultra</t>
  </si>
  <si>
    <t>15ml each, 10 Shades</t>
  </si>
  <si>
    <t>Lenovo GX20L29764 65W Laptop Adapter Charger with Power Cord for Select Models of Lenovo (Round pin) (Black)</t>
  </si>
  <si>
    <t>Lenovo Gx20L29764 65W Laptop</t>
  </si>
  <si>
    <t>with Power Cord for Select Models of Lenovo (Round pin) (Black)</t>
  </si>
  <si>
    <t>Hp Wired On Ear Headphones With Mic With 3.5 Mm Drivers, In-Built Noise Cancelling, Foldable And Adjustable For Laptop Pc Office Home 1 Year Warranty (B4B09Pa)</t>
  </si>
  <si>
    <t>Hp Wired On Ear</t>
  </si>
  <si>
    <t>Mic With 3.5 Mm Drivers, In-Built Noise Cancelling, Foldable And Adjustable For Laptop Pc Office Home 1 Year Warranty (B4B09Pa)</t>
  </si>
  <si>
    <t>Redragon K617 Fizz 60% Wired RGB Gaming Keyboard, 61 Keys Compact Mechanical Keyboard w White and Grey Color Keycaps, Linear Red Switch, Pro Driver Software Supported</t>
  </si>
  <si>
    <t>Redragon K617 Fizz 0.6</t>
  </si>
  <si>
    <t>Gaming Keyboard, 61 Keys Compact Mechanical Keyboard w White and Grey Color Keycaps, Linear Red Switch, Pro Driver Software Supported</t>
  </si>
  <si>
    <t>Hp Gt 53 Xl</t>
  </si>
  <si>
    <t>Noise ColorFit Ultra Smart Watch with 1.75" HD Display, Aluminium Alloy Body, 60 Sports Modes, Spo2, Lightweight, Stock Market Info, Calls and SMS Reply (Space Blue)</t>
  </si>
  <si>
    <t>Noise Colorfit Ultra Smart</t>
  </si>
  <si>
    <t>1.75" HD Display, Aluminium Alloy Body, 60 Sports Modes, Spo2, Lightweight, Stock Market Info, Calls and SMS Reply (Space Blue)</t>
  </si>
  <si>
    <t>Zebronics Zeb-JUKEBAR 3900, 80W Multimedia soundbar with subwoofer Supporting Bluetooth, HDMI(ARC), Coaxial Input, AUX, USB and Remote Control (Black)</t>
  </si>
  <si>
    <t>Zebronics Zeb-Jukebar 3900, 80W</t>
  </si>
  <si>
    <t>with subwoofer Supporting Bluetooth, HDMI(ARC), Coaxial Input, AUX, USB and Remote Control (Black)</t>
  </si>
  <si>
    <t>Boat Bassheads 102 Wired</t>
  </si>
  <si>
    <t>Earphones with Mic (Mint Green)</t>
  </si>
  <si>
    <t>Duracell Cr2016 3V Lithium</t>
  </si>
  <si>
    <t>5 pcs, 2016 Coin Button Cell Battery, DL2016</t>
  </si>
  <si>
    <t>Mi 360¬∞ Home Security</t>
  </si>
  <si>
    <t>2K Pro with Bluetooth Gateway BLE 4.2 l Dual Band Wi-fi Connection l 3 Million 1296p| Full Color in Low-Light | AI Human Detection, White</t>
  </si>
  <si>
    <t>ZEBRONICS Zeb-100HB 4 Ports USB Hub for Laptop, PC Computers, Plug and Play, Backward Compatible - Black</t>
  </si>
  <si>
    <t>Zebronics Zeb-100Hb 4 Ports</t>
  </si>
  <si>
    <t>for Laptop, PC Computers, Plug and Play, Backward Compatible - Black</t>
  </si>
  <si>
    <t>Boult Audio Bass Buds Q2 Lightweight Stereo Wired Over Ear Headphones Set with Mic with Deep Bass, Comfortable Ear Cushions, and Long Cord (Black)</t>
  </si>
  <si>
    <t>Boult Audio Bass Buds</t>
  </si>
  <si>
    <t>Stereo Wired Over Ear Headphones Set with Mic with Deep Bass, Comfortable Ear Cushions, and Long Cord (Black)</t>
  </si>
  <si>
    <t>ESR Screen Protector Compatible with iPad Pro 11 Inch (2022 2021 2020 2018) and iPad Air 5 4 (2022 2020, 10.9 Inch), Tempered-Glass Film with Alignment Frame, Scratch Resistant, HD Clarity, 2 Pack</t>
  </si>
  <si>
    <t>Esr Screen Protector Compatible</t>
  </si>
  <si>
    <t>Pro 11 Inch (2022 2021 2020 2018) and iPad Air 5 4 (2022 2020, 10.9 Inch), Tempered-Glass Film with Alignment Frame, Scratch Resistant, HD Clarity, 2 Pack</t>
  </si>
  <si>
    <t>Parker Vector Standard Chrome</t>
  </si>
  <si>
    <t>Pen (Ink - Black)</t>
  </si>
  <si>
    <t>Silicone Rubber Earbuds Tips,</t>
  </si>
  <si>
    <t>Earplugs, for Replacement in Earphones and Bluetooth Medium Size (10 Pcs Black)</t>
  </si>
  <si>
    <t>Canon Pixma Mg2577S All-In-One</t>
  </si>
  <si>
    <t>Printer with 1 Additional Colour Cartridge</t>
  </si>
  <si>
    <t>Samsung 24-Inch(60.46Cm) Fhd Monitor,</t>
  </si>
  <si>
    <t>Hz, Bezel Less Design, AMD FreeSync, Flicker Free, HDMI, D-sub, (LF24T350FHWXXL, Dark Blue Gray)</t>
  </si>
  <si>
    <t>AirCase Protective Laptop Bag Sleeve fits Upto 14.1" Laptop MacBook, Wrinkle Free, Padded, Waterproof Light Neoprene case Cover Pouch, for Men and Women, Black- 6 Months Warranty</t>
  </si>
  <si>
    <t>Upto 14.1" Laptop MacBook, Wrinkle Free, Padded, Waterproof Light Neoprene case Cover Pouch, for Men and Women, Black- 6 Months Warranty</t>
  </si>
  <si>
    <t>Faber-Castell Connector Pen Set</t>
  </si>
  <si>
    <t>of 25 (Assorted)</t>
  </si>
  <si>
    <t>Arts &amp; Crafts</t>
  </si>
  <si>
    <t>Drawing &amp; PaintingSupplies</t>
  </si>
  <si>
    <t>Zinq Ups For Router,</t>
  </si>
  <si>
    <t>for 12V WiFi Router Broadband Modem with Upto 4 Hours Power Backup, Upto 2Amp, Works with Existing Adapter, Also Works with Set-top Box, Smart Camera, CCTV (Black)</t>
  </si>
  <si>
    <t>Saleon‚Ñ¢ Portable Storage Organizer</t>
  </si>
  <si>
    <t>Earphone USB Cable Power Bank Mobile Charger Digital Gadget Hard Disk, Water Resistance Material - Dark Grey</t>
  </si>
  <si>
    <t>RPM Euro Games Laptop PC Controller Wired for Windows - 7, 8, 8.1, 10 and XP, Ps3(Upgraded with XYAB Buttons)</t>
  </si>
  <si>
    <t>Rpm Euro Games Laptop</t>
  </si>
  <si>
    <t>Wired for Windows - 7, 8, 8.1, 10 and XP, Ps3(Upgraded with XYAB Buttons)</t>
  </si>
  <si>
    <t>Realme Buds Wireless In</t>
  </si>
  <si>
    <t>Earphones with mic, 11.2mm Bass Boost Driver, Magnetic Fast Pair, Fast Charging and 12 Hrs Playtime (Yellow)</t>
  </si>
  <si>
    <t>Tvara Lcd Writing Tablet,</t>
  </si>
  <si>
    <t>Colorful Toddler Doodle Board Drawing Tablet, Erasable Reusable Electronic Drawing Pads, Educational and Learning Tool for 3-6 Years Old Boy and Girls Mix Colors</t>
  </si>
  <si>
    <t>Wings Phantom Pro Earphones</t>
  </si>
  <si>
    <t>with LED Battery Indicator, 50ms Low Latency, Bluetooth 5.3, 40 Hours Playtime, MEMs Mic, IPX4 Resist, 12mm Driver, 500mah case, Headphones, (Black TWS)</t>
  </si>
  <si>
    <t>Robustrion [Anti-Scratch] and [Smudge Proof] [S Pen Compatible] Premium Tempered Glass Screen Protector for Samsung Tab S6 Lite 10.4 inch SM-P610 615 [Bubble Free]</t>
  </si>
  <si>
    <t>Robustrion [Anti-Scratch] And [Smudge</t>
  </si>
  <si>
    <t>Pen Compatible] Premium Tempered Glass Screen Protector for Samsung Tab S6 Lite 10.4 inch SM-P610 615 [Bubble Free]</t>
  </si>
  <si>
    <t>Cablet 2.5 Inch SATA USB 3.0 HDD SSD Portable External Enclosure for 7mm and 9.5mm, Tool-Free Design, Supports UASP Max 6TB</t>
  </si>
  <si>
    <t>Cablet 2.5 Inch Sata</t>
  </si>
  <si>
    <t>HDD SSD Portable External Enclosure for 7mm and 9.5mm, Tool-Free Design, Supports UASP Max 6TB</t>
  </si>
  <si>
    <t>SanDisk 1TB Extreme Portable SSD 1050MB s R, 1000MB s W,Upto 2 Meter Drop Protection with IP55 Water dust Resistance, HW Encryption, PC,MAC and TypeC Smartphone Compatible, 5Y Warranty, External SSD</t>
  </si>
  <si>
    <t>Sandisk 1Tb Extreme Portable</t>
  </si>
  <si>
    <t>s R, 1000MB s W,Upto 2 Meter Drop Protection with IP55 Water dust Resistance, HW Encryption, PC,MAC and TypeC Smartphone Compatible, 5Y Warranty, External SSD</t>
  </si>
  <si>
    <t>Zebronics Zeb-Warrior Ii 10</t>
  </si>
  <si>
    <t>Multimedia Speaker with RGB Lights, USB Powered, AUX Input, Volume Control Pod for PC, Laptops, Desktop</t>
  </si>
  <si>
    <t>TP-Link UE300C USB Type-C to RJ45 Gigabit Ethernet Network Adapter RJ45 LAN Wired Adapter for Ultrabook, Chromebook, Laptop, Desktop, Plug and Play, USB 3.0, Foldable and Portable Design</t>
  </si>
  <si>
    <t>Tp-Link Ue300C Usb Type-C</t>
  </si>
  <si>
    <t>Gigabit Ethernet Network Adapter RJ45 LAN Wired Adapter for Ultrabook, Chromebook, Laptop, Desktop, Plug and Play, USB 3.0, Foldable and Portable Design</t>
  </si>
  <si>
    <t>Wecool Moonwalk M1 Enc</t>
  </si>
  <si>
    <t>in Ear Earbuds with Mic, Titanium Drivers for Rich Bass Experience, 40+ Hours Play Time, Type C Fast Charging, Low Latency, BT 5.3, IPX5, Deep Bass (Black)</t>
  </si>
  <si>
    <t>Hp 330 Wireless Black</t>
  </si>
  <si>
    <t>Mouse Set with Numeric Keypad, 2.4GHz Wireless Connection and 1600 DPI, USB Receiver, LED Indicators , Black(2V9E6AA)</t>
  </si>
  <si>
    <t>Rc Print Gi 790</t>
  </si>
  <si>
    <t>for Canon G1000, G1010, G1100, G2000, G2002, G2010, G2012, G2100, G3000, G3010, G3012, G3100, G4000, G4010</t>
  </si>
  <si>
    <t>Redgear Cloak Wired Rgb</t>
  </si>
  <si>
    <t>Ear Gaming Headphones with Mic for PC</t>
  </si>
  <si>
    <t>Wayona Type C To Type C 65W 3.25A Nylon Braided Fast Charging Cable Compatible For Laptop, Macbook, Samsung Galaxy M33 M53 M51 S20 Ultra, A71, A53, A51, Ipad Pro 2018 (1M, Grey)</t>
  </si>
  <si>
    <t>65W 3.25A Nylon Braided Fast Charging Cable Compatible For Laptop, Macbook, Samsung Galaxy M33 M53 M51 S20 Ultra, A71, A53, A51, Ipad Pro 2018 (1M, Grey)</t>
  </si>
  <si>
    <t>Amazfit GTS2 Mini (New Version) Smart Watch with Always-on AMOLED Display, Alexa Built-in, SpO2, 14 Days' Battery Life, 68 Sports Modes, GPS, HR, Sleep and Stress Monitoring (Meteor Black)</t>
  </si>
  <si>
    <t>Amazfit Gts2 Mini (New</t>
  </si>
  <si>
    <t>Watch with Always-on AMOLED Display, Alexa Built-in, SpO2, 14 Days' Battery Life, 68 Sports Modes, GPS, HR, Sleep and Stress Monitoring (Meteor Black)</t>
  </si>
  <si>
    <t>Tabelito Polyester Foam, Nylon Hybrid laptopss Bag Sleeve Case Cover Pouch for laptopss Apple Dell Lenovo Asus Hp Samsung Mi MacBook Ultrabook Thinkpad Ideapad Surfacepro (15.6 inches 39.6cm, Blue) laptopsss</t>
  </si>
  <si>
    <t>Tabelito Polyester Foam, Nylon</t>
  </si>
  <si>
    <t>Bag Sleeve Case Cover Pouch for laptopss Apple Dell Lenovo Asus Hp Samsung Mi MacBook Ultrabook Thinkpad Ideapad Surfacepro (15.6 inches 39.6cm, Blue) laptopsss</t>
  </si>
  <si>
    <t>Robustrion Anti-Scratch and Smudge Proof Tempered Glass Screen Protector for Xiaomi Mi Pad 5 11 inch</t>
  </si>
  <si>
    <t>Robustrion Anti-Scratch And Smudge</t>
  </si>
  <si>
    <t>Glass Screen Protector for Xiaomi Mi Pad 5 11 inch</t>
  </si>
  <si>
    <t>Portronics Ruffpad 15 Re-Writable LCD Screen 38.1cm (15-inch) Writing Pad for Drawing, Playing, Handwriting Gifts for Kids and Adults (Grey)</t>
  </si>
  <si>
    <t>Portronics Ruffpad 15 Re-Writable</t>
  </si>
  <si>
    <t>38.1cm (15-inch) Writing Pad for Drawing, Playing, Handwriting Gifts for Kids and Adults (Grey)</t>
  </si>
  <si>
    <t>DIGITEK (DLS-9FT) Lightweight and Portable Aluminum Alloy Light Stand for Ring Light, Reflector, Flash Units, Diffuser, Portrait, Softbox, Studio Lighting and More Ideal for Outdoor and Indoor Shoots</t>
  </si>
  <si>
    <t>Digitek (Dls-9Ft) Lightweight And</t>
  </si>
  <si>
    <t>Alloy Light Stand for Ring Light, Reflector, Flash Units, Diffuser, Portrait, Softbox, Studio Lighting and More Ideal for Outdoor and Indoor Shoots</t>
  </si>
  <si>
    <t>Classmate Pulse 1 Subject</t>
  </si>
  <si>
    <t>240mm x 180mm , Soft Cover, 180 Pages, Single Line, Pack of 4</t>
  </si>
  <si>
    <t>Scarters Mouse Pad, Desk Mat Extended for Work from Home Office Gaming | Vegan PU Leather | Anti-Skid, Anti-Slip, Reversible Splash-Proof ‚Äì Deskspread ~ Navy Blue and Yellow</t>
  </si>
  <si>
    <t>Scarters Mouse Pad, Desk</t>
  </si>
  <si>
    <t>for Work from Home Office Gaming | Vegan PU Leather | Anti-Skid, Anti-Slip, Reversible Splash-Proof ‚Äì Deskspread ~ Navy Blue and Yellow</t>
  </si>
  <si>
    <t>Casio Mj-120D 150 Steps</t>
  </si>
  <si>
    <t>Correct Desktop Calculator with Tax Keys, Black</t>
  </si>
  <si>
    <t>Gizga Essentials Laptop Bag Sleeve Case Cover Pouch with Handle for 14.1 Inch Laptop for Men and Women, Padded Laptop Compartment, Premium Zipper Closure, Water Repellent Nylon Fabric, Grey</t>
  </si>
  <si>
    <t>Gizga Essentials Laptop Bag</t>
  </si>
  <si>
    <t>Cover Pouch with Handle for 14.1 Inch Laptop for Men and Women, Padded Laptop Compartment, Premium Zipper Closure, Water Repellent Nylon Fabric, Grey</t>
  </si>
  <si>
    <t>Parker Vector Camouflage Gift Set - Roller Ball Pen and Parker Logo Keychain (Black Body, Blue Ink), 2 Piece Set</t>
  </si>
  <si>
    <t>Parker Vector Camouflage Gift</t>
  </si>
  <si>
    <t>Roller Ball Pen and Parker Logo Keychain (Black Body, Blue Ink), 2 Piece Set</t>
  </si>
  <si>
    <t>Tp-Link Ac1200 Archer A6</t>
  </si>
  <si>
    <t>5GHz Gigabit Dual Band MU-MIMO Wireless Internet Router, Long Range Coverage by 4 Antennas, Qualcomm Chipset</t>
  </si>
  <si>
    <t>Hp Deskjet 2723 Aio</t>
  </si>
  <si>
    <t>Scan, WiFi, Bluetooth, USB, Simple Setup Smart App, Ideal for Home.</t>
  </si>
  <si>
    <t>Xiaomi Mi 4A Dual_Band Ethernet 1200Mbps Speed Router| 2.4GHz and 5GHz Frequency|128MB RAM | DualCore 4 Thread CPU|4 Omni Directional Antenna|Mi Wi-Fi app-Parental Control and Anti Hacking|Repeater, White</t>
  </si>
  <si>
    <t>Xiaomi Mi 4A Dual_Band</t>
  </si>
  <si>
    <t>Speed Router| 2.4GHz and 5GHz Frequency|128MB RAM | DualCore 4 Thread CPU|4 Omni Directional Antenna|Mi Wi-Fi app-Parental Control and Anti Hacking|Repeater, White</t>
  </si>
  <si>
    <t>SLOVIC Tripod Mount Adapter| Tripod Mobile Holder|Tripod Phone Mount(Made in India)| Smartphone Clip Clipper 360 Degree for Taking Magic Video Shots and Pictures.</t>
  </si>
  <si>
    <t>Slovic Tripod Mount Adapter|</t>
  </si>
  <si>
    <t>Holder|Tripod Phone Mount(Made in India)| Smartphone Clip Clipper 360 Degree for Taking Magic Video Shots and Pictures.</t>
  </si>
  <si>
    <t>Orico 2.5"(6.3Cm) Usb 3</t>
  </si>
  <si>
    <t>Case Cover for SATA SSD HDD | SATA SSD HDD Enclosure High Speed USB 3.0 | Tool Free Installation | Black</t>
  </si>
  <si>
    <t>Logitech G402 Hyperion Fury USB Wired Gaming Mouse, 4,000 DPI, Lightweight, 8 Programmable Buttons, Compatible for PC Mac - Black</t>
  </si>
  <si>
    <t>Logitech G402 Hyperion Fury</t>
  </si>
  <si>
    <t>Gaming Mouse, 4,000 DPI, Lightweight, 8 Programmable Buttons, Compatible for PC Mac - Black</t>
  </si>
  <si>
    <t>Panasonic Eneloop BQ-CC55N Advanced, Smart and Quick Charger for AA and AAA Rechargeable Batteries, White</t>
  </si>
  <si>
    <t>Panasonic Eneloop Bq-Cc55N Advanced,</t>
  </si>
  <si>
    <t>Quick Charger for AA and AAA Rechargeable Batteries, White</t>
  </si>
  <si>
    <t>Logitech K380 Wireless Multi-Device Keyboard for Windows, Apple iOS, Apple TV Android or Chrome, Bluetooth, Compact Space-Saving Design, PC Mac Laptop Smartphone Tablet (Dark Grey)</t>
  </si>
  <si>
    <t>Logitech K380 Wireless Multi-Device</t>
  </si>
  <si>
    <t>Windows, Apple iOS, Apple TV Android or Chrome, Bluetooth, Compact Space-Saving Design, PC Mac Laptop Smartphone Tablet (Dark Grey)</t>
  </si>
  <si>
    <t>Canon PIXMA E477 All-in-One Wireless Ink Efficient Colour Printer (White Blue)</t>
  </si>
  <si>
    <t>Canon Pixma E477 All-In-One</t>
  </si>
  <si>
    <t>Efficient Colour Printer (White Blue)</t>
  </si>
  <si>
    <t>Redgear Cosmo 7,1 Usb Gaming Wired Over Ear Headphones With Mic With Virtual Surround Sound,50Mm Driver, Rgb Leds and Remote Control(Black)</t>
  </si>
  <si>
    <t>Redgear Cosmo 7,1 Usb</t>
  </si>
  <si>
    <t>Over Ear Headphones With Mic With Virtual Surround Sound,50Mm Driver, Rgb Leds and Remote Control(Black)</t>
  </si>
  <si>
    <t>Belkin Essential Series 4-Socket</t>
  </si>
  <si>
    <t>Universal Socket with 5ft Heavy Duty Cable (Grey)</t>
  </si>
  <si>
    <t>Classmate Long Book -</t>
  </si>
  <si>
    <t>Pages, 314 mm x 194 mm - Pack Of 3</t>
  </si>
  <si>
    <t>Artis AR-45W-MG2 45 Watts MG2 Laptop Adapter Charger Compatible with MB Air 13‚Äù and MB Air 11‚Äù (14.5 V, 3.1 A) Connector: MG2 (T Tip Connector)</t>
  </si>
  <si>
    <t>Artis Ar-45W-Mg2 45 Watts</t>
  </si>
  <si>
    <t>Adapter Charger Compatible with MB Air 13‚Äù and MB Air 11‚Äù (14.5 V, 3.1 A) Connector: MG2 (T Tip Connector)</t>
  </si>
  <si>
    <t>Imou 360¬∞ 1080P Full HD Security Camera, Human Detection, Motion Tracking, 2-Way Audio, Night Vision, Dome Camera with WiFi and Ethernet Connection, Alexa Google Assistant, Up to 256GB SD Card Support</t>
  </si>
  <si>
    <t>Imou 360¬∞ 1080P Full</t>
  </si>
  <si>
    <t>Camera, Human Detection, Motion Tracking, 2-Way Audio, Night Vision, Dome Camera with WiFi and Ethernet Connection, Alexa Google Assistant, Up to 256GB SD Card Support</t>
  </si>
  <si>
    <t>LED Light (Colours May Vary, Small, EC-POF1)</t>
  </si>
  <si>
    <t>Xiaomi Pad 5| Qualcomm Snapdragon 860| 120Hz Refresh Rate| 6GB, 128GB| 2.5K+ Display (10.95-inch 27.81cm)|1 Billion Colours| Dolby Vision Atmos| Quad Speakers| Wi-Fi| Gray</t>
  </si>
  <si>
    <t>Xiaomi Pad 5| Qualcomm</t>
  </si>
  <si>
    <t>120Hz Refresh Rate| 6GB, 128GB| 2.5K+ Display (10.95-inch 27.81cm)|1 Billion Colours| Dolby Vision Atmos| Quad Speakers| Wi-Fi| Gray</t>
  </si>
  <si>
    <t>Sennheiser Cx 80S In-Ear</t>
  </si>
  <si>
    <t>with in-line One-Button Smart Remote with Microphone Black</t>
  </si>
  <si>
    <t>Hb Plus Folding Height</t>
  </si>
  <si>
    <t>Foldable Portable Adjustment Desktop Laptop Holder Riser Stand</t>
  </si>
  <si>
    <t>Hp 65W Ac Laptops</t>
  </si>
  <si>
    <t>4.5mm for HP Pavilion Black (Without Power Cable)</t>
  </si>
  <si>
    <t>Tukzer Fully Foldable Tabletop Desktop Tablet Mobile Stand Holder - Angle and Height Adjustable for Desk, Cradle, Dock, Compatible with Smartphones and Tablets (White)</t>
  </si>
  <si>
    <t>Tukzer Fully Foldable Tabletop</t>
  </si>
  <si>
    <t>Mobile Stand Holder - Angle and Height Adjustable for Desk, Cradle, Dock, Compatible with Smartphones and Tablets (White)</t>
  </si>
  <si>
    <t>Gizga Essentials Cable Organiser, Cord Management System for PC, TV, Home Theater, Speaker and Cables, Reusable Cable Organizer for Desk, WFH Accessories, Organizer Tape Roll, Reusable Cable Ties Strap</t>
  </si>
  <si>
    <t>Gizga Essentials Cable Organiser,</t>
  </si>
  <si>
    <t>System for PC, TV, Home Theater, Speaker and Cables, Reusable Cable Organizer for Desk, WFH Accessories, Organizer Tape Roll, Reusable Cable Ties Strap</t>
  </si>
  <si>
    <t>Camel Oil Pastel With</t>
  </si>
  <si>
    <t>Box - 50 Shades</t>
  </si>
  <si>
    <t>HP M270 Backlit USB Wired Gaming Mouse with 6 Buttons, 4-Speed Customizable 2400 DPI, Ergonomic Design, Breathing LED Lighting, Metal Scroll Wheel, Lightweighted 3 Years Warranty (7ZZ87AA), Black</t>
  </si>
  <si>
    <t>Hp M270 Backlit Usb</t>
  </si>
  <si>
    <t>Mouse with 6 Buttons, 4-Speed Customizable 2400 DPI, Ergonomic Design, Breathing LED Lighting, Metal Scroll Wheel, Lightweighted 3 Years Warranty (7ZZ87AA), Black</t>
  </si>
  <si>
    <t>Foxin FTC 12A Q2612A Black Laser Toner Cartridge Compatible with Laserjet 1020,M1005,1018,1010,1012,1015,1020 Plus,1022,3015,3020,3030,3050, 3050Z, 3052,3055 (Black)</t>
  </si>
  <si>
    <t>Foxin Ftc 12A Q2612A</t>
  </si>
  <si>
    <t>Toner Cartridge Compatible with Laserjet 1020,M1005,1018,1010,1012,1015,1020 Plus,1022,3015,3020,3030,3050, 3050Z, 3052,3055 (Black)</t>
  </si>
  <si>
    <t>Robustrion [Anti-Scratch] and [Smudge Proof] [Bubble Free] Premium Tempered Glass Screen Protector Guard for Samsung Galaxy Tab A8 10.5 inch [SM-X200 X205 X207] 2022</t>
  </si>
  <si>
    <t>Free] Premium Tempered Glass Screen Protector Guard for Samsung Galaxy Tab A8 10.5 inch [SM-X200 X205 X207] 2022</t>
  </si>
  <si>
    <t>PC SQUARE Laptop Tabletop Stand Computer Tablet Stand 6 Angles Adjustable Aluminum Ergonomic Foldable Portable Desktop Holder Compatible with MacBook, HP, Dell, Lenovo and All Other Notebook (Silver)</t>
  </si>
  <si>
    <t>Pc Square Laptop Tabletop</t>
  </si>
  <si>
    <t>Tablet Stand 6 Angles Adjustable Aluminum Ergonomic Foldable Portable Desktop Holder Compatible with MacBook, HP, Dell, Lenovo and All Other Notebook (Silver)</t>
  </si>
  <si>
    <t>Lenovo 130 Wireless Compact Mouse, 1K DPI Optical sensor, 2.4GHz Wireless NanoUSB, 10m range, 3button(left,right,scroll) upto 3M left right clicks, 10 month battery, Ambidextrous, Ergonomic GY51C12380</t>
  </si>
  <si>
    <t>Lenovo 130 Wireless Compact</t>
  </si>
  <si>
    <t>DPI Optical sensor, 2.4GHz Wireless NanoUSB, 10m range, 3button(left,right,scroll) upto 3M left right clicks, 10 month battery, Ambidextrous, Ergonomic GY51C12380</t>
  </si>
  <si>
    <t>Pilot Frixion Clicker Roller</t>
  </si>
  <si>
    <t>(9000019529)</t>
  </si>
  <si>
    <t>Zebronics Aluminium Alloy Laptop</t>
  </si>
  <si>
    <t>with 9-15.6 inch Laptops, 7 Angles Adjustable, Anti Slip Silicon Rubber Pads, Foldable, Velvet Pouch Inside, Zeb-NS2000 (Dark Grey)</t>
  </si>
  <si>
    <t>HP K500F Backlit Membrane Wired Gaming Keyboard with Mixed Color Lighting, Metal Panel with Logo Lighting, 26 Anti-Ghosting Keys, and Windows Lock Key 3 Years Warranty(7ZZ97AA)</t>
  </si>
  <si>
    <t>Hp K500F Backlit Membrane</t>
  </si>
  <si>
    <t>Keyboard with Mixed Color Lighting, Metal Panel with Logo Lighting, 26 Anti-Ghosting Keys, and Windows Lock Key 3 Years Warranty(7ZZ97AA)</t>
  </si>
  <si>
    <t>Gizga Club-Laptop Neoprene Reversible</t>
  </si>
  <si>
    <t>Laptop Sleeve - Black-Red</t>
  </si>
  <si>
    <t>Inventis 5V 1.2W Portable</t>
  </si>
  <si>
    <t>LED Light Lamp (Colors may vary)</t>
  </si>
  <si>
    <t>Tp-Link Tl-Wa855Re 300 Mbps</t>
  </si>
  <si>
    <t>Extender (White)</t>
  </si>
  <si>
    <t>Boat Stone 250 Portable</t>
  </si>
  <si>
    <t>with 5W RMS Immersive Audio, RGB LEDs, Up to 8HRS Playtime, IPX7 Water Resistance, Multi-Compatibility Modes(Black)</t>
  </si>
  <si>
    <t>Offbeat - DASH 2.4GHz Wireless + Bluetooth 5.1 Mouse, Multi-Device Dual Mode Slim Rechargeable Silent Click Buttons Wireless Bluetooth Mouse, 3 Adjustable DPI, Works on 2 devices at the same time with a switch button for Windows Mac Android Ipad Smart TV</t>
  </si>
  <si>
    <t>Offbeat - Dash 2.4Ghz</t>
  </si>
  <si>
    <t>Bluetooth 5.1 Mouse, Multi-Device Dual Mode Slim Rechargeable Silent Click Buttons Wireless Bluetooth Mouse, 3 Adjustable DPI, Works on 2 devices at the same time with a switch button for Windows Mac Android Ipad Smart TV</t>
  </si>
  <si>
    <t>Classmate Drawing Book -</t>
  </si>
  <si>
    <t>Pages, 210 mm x 297 mm - Pack Of 4</t>
  </si>
  <si>
    <t>Hp Gk320 Wired Full</t>
  </si>
  <si>
    <t>Backlight Mechanical Gaming Keyboard, 4 LED Indicators, Mechanical Switches, Double Injection Key Caps, and Windows Lock Key(4QN01AA)</t>
  </si>
  <si>
    <t>Parker Moments Vector Timecheck</t>
  </si>
  <si>
    <t>Roller Ball Pen (Black)</t>
  </si>
  <si>
    <t>Camlin Elegante Fountain Pen - Black Blue Red</t>
  </si>
  <si>
    <t>Camlin Elegante Fountain Pen</t>
  </si>
  <si>
    <t>Blue Red</t>
  </si>
  <si>
    <t>CARECASE Optical Bay 2nd Hard Drive Caddy, 9.5 mm CD DVD Drive Slot for SSD and HDD</t>
  </si>
  <si>
    <t>Carecase Optical Bay 2Nd</t>
  </si>
  <si>
    <t>Caddy, 9.5 mm CD DVD Drive Slot for SSD and HDD</t>
  </si>
  <si>
    <t>Canon E4570 All-in-One Wi-Fi Ink Efficient Colour Printer with FAX ADF Duplex Printing (Black)- Smart Speaker Compatible, Standard</t>
  </si>
  <si>
    <t>Canon E4570 All-In-One Wi-Fi</t>
  </si>
  <si>
    <t>Colour Printer with FAX ADF Duplex Printing (Black)- Smart Speaker Compatible, Standard</t>
  </si>
  <si>
    <t>Crucial P3 500GB PCIe 3.0 3D NAND NVMe M.2 SSD, up to 3500MB s - CT500P3SSD8</t>
  </si>
  <si>
    <t>Crucial P3 500Gb Pcie</t>
  </si>
  <si>
    <t>NAND NVMe M.2 SSD, up to 3500MB s - CT500P3SSD8</t>
  </si>
  <si>
    <t>Hp V222W 64Gb Usb</t>
  </si>
  <si>
    <t>Drive (Silver)</t>
  </si>
  <si>
    <t>Duracell Ultra Alkaline D</t>
  </si>
  <si>
    <t>BESTOR LCD Writing Tablet pad 12 inches | Electronic Writing Scribble Board for Kids | Kids Learning Toy | Portable Ruff for LCD Paperless Memo Digital Tablet Notepad E-Writer Writing Drawing Pad Home School Office (Black)</t>
  </si>
  <si>
    <t>Bestor Lcd Writing Tablet</t>
  </si>
  <si>
    <t>inches | Electronic Writing Scribble Board for Kids | Kids Learning Toy | Portable Ruff for LCD Paperless Memo Digital Tablet Notepad E-Writer Writing Drawing Pad Home School Office (Black)</t>
  </si>
  <si>
    <t>Lenovo IdeaPad 3 11th Gen Intel Core i3 15.6" FHD Thin and Light Laptop(8GB 512GB SSD Windows 11 Office 2021 2Yr Warranty 3months Xbox Game Pass Platinum Grey 1.7Kg), 81X800LGIN</t>
  </si>
  <si>
    <t>Lenovo Ideapad 3 11Th</t>
  </si>
  <si>
    <t>Core i3 15.6" FHD Thin and Light Laptop(8GB 512GB SSD Windows 11 Office 2021 2Yr Warranty 3months Xbox Game Pass Platinum Grey 1.7Kg), 81X800LGIN</t>
  </si>
  <si>
    <t>Boat Bassheads 900 On-Ear</t>
  </si>
  <si>
    <t>with Mic (White)</t>
  </si>
  <si>
    <t>Zebronics Astra 10 Portable</t>
  </si>
  <si>
    <t>v5.0 Speaker, 10W RMS Power, 15* Hours Backup, 2.25" Drive Size, up to 6.4" Mobile Holder Support, Carry Handle, USB, mSD, AUX Input and FM Radio with Antenna</t>
  </si>
  <si>
    <t>Swapkart Portable Flexible Adjustable</t>
  </si>
  <si>
    <t>USB LED Desk Light Table Lamp for Reading, Working on PC, Laptop, Power Bank, Bedroom ( Multicolour )</t>
  </si>
  <si>
    <t>Infinity (Jbl Fuze 100,</t>
  </si>
  <si>
    <t>Bluetooth Speaker with Mic, Deep Bass, Dual Equalizer, IPX7 Waterproof, Rugged Fabric Design (Black)</t>
  </si>
  <si>
    <t>Pigeon By Stovekraft Amaze</t>
  </si>
  <si>
    <t>Kettle (14289) with Stainless Steel Body, 1.5 litre, used for boiling Water, making tea and coffee, instant noodles, soup etc. 1500 Watt (Silver)</t>
  </si>
  <si>
    <t>Kitchen &amp; HomeAppliances</t>
  </si>
  <si>
    <t>Usha Quartz Room Heater</t>
  </si>
  <si>
    <t>Protection (3002, Ivory, 800 Watts)</t>
  </si>
  <si>
    <t>Heating , Cooling &amp; AirQuality</t>
  </si>
  <si>
    <t>Amazon Brand - Solimo 2000 1000 Watts Room Heater with Adjustable Thermostat (ISI certified, White colour, Ideal for small to medium room area)</t>
  </si>
  <si>
    <t>Watts Room Heater with Adjustable Thermostat (ISI certified, White colour, Ideal for small to medium room area)</t>
  </si>
  <si>
    <t>Stylehouse Lint Remover For</t>
  </si>
  <si>
    <t>Electric Lint Remover, Best Lint Shaver for Clothes</t>
  </si>
  <si>
    <t>Vacuum , Cleaning &amp; Ironing</t>
  </si>
  <si>
    <t>Beatxp Kitchen Scale Multipurpose</t>
  </si>
  <si>
    <t>Digital Weighing Scale | Weight Machine With Back light LCD Display | White |10 kg | 2 Year Warranty |</t>
  </si>
  <si>
    <t>Glun Multipurpose Portable Electronic</t>
  </si>
  <si>
    <t>Scale Weight Machine (10 Kg - with Back Light)</t>
  </si>
  <si>
    <t>Pigeon Polypropylene Mini Handy</t>
  </si>
  <si>
    <t>Chopper with 3 Blades for Effortlessly Chopping Vegetables and Fruits for Your Kitchen (12420, Green, 400 ml)</t>
  </si>
  <si>
    <t>Kitchen &amp; Dining</t>
  </si>
  <si>
    <t>Prestige 1.5 Litre Kettle</t>
  </si>
  <si>
    <t>Bajaj Rhx-2 800-Watt Room</t>
  </si>
  <si>
    <t>Prestige Electric Kettle Pkoss</t>
  </si>
  <si>
    <t>Steel (1.5Ltr), Black</t>
  </si>
  <si>
    <t>Pigeon By Stovekraft Cruise</t>
  </si>
  <si>
    <t>Induction Cooktop (Black)</t>
  </si>
  <si>
    <t>Prestige Pkgss 1.7L 1500W</t>
  </si>
  <si>
    <t>(Stainless Steel)</t>
  </si>
  <si>
    <t>Shoptoshop Electric Lint Remover,</t>
  </si>
  <si>
    <t>Shaver for Clothes,Lint Remover for Woolen Clothes ,Lint Remover for Sweaters</t>
  </si>
  <si>
    <t>Orpat Oeh-1260 2000-Watt Fan</t>
  </si>
  <si>
    <t>PRO365 Indo Mocktails Coffee Foamer Cappuccino Lemonade Milk Frother (6 Months Warranty)</t>
  </si>
  <si>
    <t>Pro365 Indo Mocktails Coffee</t>
  </si>
  <si>
    <t>Lemonade Milk Frother (6 Months Warranty)</t>
  </si>
  <si>
    <t>Bajaj Dx-6 1000W Dry</t>
  </si>
  <si>
    <t>Advance Soleplate and Anti-bacterial German Coating Technology, White</t>
  </si>
  <si>
    <t>Croma 500W Mixer Grinder with 3 Stainless Steel Leak-proof Jars, 3 speed and Pulse function, 2 years warranty (CRAK4184, White and Purple)</t>
  </si>
  <si>
    <t>Croma 500W Mixer Grinder</t>
  </si>
  <si>
    <t>Stainless Steel Leak-proof Jars, 3 speed and Pulse function, 2 years warranty (CRAK4184, White and Purple)</t>
  </si>
  <si>
    <t>Havells Instanio 3-Litre Instant Geyser (White Blue)</t>
  </si>
  <si>
    <t>Havells Instanio 3-Litre Instant</t>
  </si>
  <si>
    <t>Blue)</t>
  </si>
  <si>
    <t>WaterHeaters &amp; Geysers</t>
  </si>
  <si>
    <t>Morphy Richards Ofr Room</t>
  </si>
  <si>
    <t>Fin 2000 Watts Oil Filled Room Heater , ISI Approved (OFR 9 Grey)</t>
  </si>
  <si>
    <t>Havells Aqua Plus 1.2 litre Double Wall Kettle 304 Stainless Steel Inner Body Cool touch outer body Wider mouth 2 Year warranty (Black, 1500 Watt)</t>
  </si>
  <si>
    <t>Havells Aqua Plus 1.2</t>
  </si>
  <si>
    <t>Wall Kettle 304 Stainless Steel Inner Body Cool touch outer body Wider mouth 2 Year warranty (Black, 1500 Watt)</t>
  </si>
  <si>
    <t>Bajaj Splendora 3 Litre</t>
  </si>
  <si>
    <t>Instant Water Heater (Geyser), White</t>
  </si>
  <si>
    <t>KENT 16052 Elegant Electric Glass Kettle 1.8L 2000 W | Blue LED Illumination | Borosilicate Glass Body | Boil Drying Protection | Used as Boiler | Milk | Tea | Water and Soup | 1 Year Warranty</t>
  </si>
  <si>
    <t>Kent 16052 Elegant Electric</t>
  </si>
  <si>
    <t>1.8L 2000 W | Blue LED Illumination | Borosilicate Glass Body | Boil Drying Protection | Used as Boiler | Milk | Tea | Water and Soup | 1 Year Warranty</t>
  </si>
  <si>
    <t>Bajaj New Shakti Neo</t>
  </si>
  <si>
    <t>Storage Water Heater (Geyser 15 litres) 4 Star BEE Rated Heater For Water Heating with Titanium Armour, Swirl Flow Technology, Glasslined Tank (White), 1 Yr Warranty</t>
  </si>
  <si>
    <t>Lifelong Llmg23 Power Pro</t>
  </si>
  <si>
    <t>Grinder with 3 Jars (Liquidizing, Wet Grinding and Chutney Jar), Stainless Steel blades, 1 Year Warranty (Black)</t>
  </si>
  <si>
    <t>Bajaj Majesty Dx-11 1000W</t>
  </si>
  <si>
    <t>with Advance Soleplate and Anti-bacterial German Coating Technology, White and Blue</t>
  </si>
  <si>
    <t>Bajaj Rex 500W Mixer</t>
  </si>
  <si>
    <t>Nutri-Pro Feature, 3 Jars, White</t>
  </si>
  <si>
    <t>Lifelong Llek15 Electric Kettle</t>
  </si>
  <si>
    <t>Stainless Steel Body, Easy and Fast Boiling of Water for Instant Noodles, Soup, Tea etc. (1 Year Warranty, Silver)</t>
  </si>
  <si>
    <t>Lifelong Llqh922 Regalia 800</t>
  </si>
  <si>
    <t>Certified) Quartz Room Heater with 2 Power settings, Overheating Protection, 2 Rod Heater (1 Year Warranty, White)</t>
  </si>
  <si>
    <t>R B Nova Lint Fabric Shaver for Cloths, Lint Remover for Woolen Sweaters, Blankets, Jackets Burr Remover Pill Remover from Carpets, Pack of 1</t>
  </si>
  <si>
    <t>R B Nova Lint</t>
  </si>
  <si>
    <t>for Cloths, Lint Remover for Woolen Sweaters, Blankets, Jackets Burr Remover Pill Remover from Carpets, Pack of 1</t>
  </si>
  <si>
    <t>Bajaj Immersion Rod Water</t>
  </si>
  <si>
    <t>Watts, Silver</t>
  </si>
  <si>
    <t>INALSA Electric Kettle 1.5 Litre with Stainless Steel Body - Absa|Auto Shut Off and Boil Dry Protection Safety Features| Cordless Base and Cord Winder|Hot Water Kettle |Water Heater Jug</t>
  </si>
  <si>
    <t>Inalsa Electric Kettle 1.5</t>
  </si>
  <si>
    <t>Stainless Steel Body - Absa|Auto Shut Off and Boil Dry Protection Safety Features| Cordless Base and Cord Winder|Hot Water Kettle |Water Heater Jug</t>
  </si>
  <si>
    <t>Prestige Pic 20 1600</t>
  </si>
  <si>
    <t>Cooktop with Push button (Black)</t>
  </si>
  <si>
    <t>Pigeon Healthifry Digital Air</t>
  </si>
  <si>
    <t>High Speed Air Circulation Technology 1200 W with Non-Stick 4.2 L Basket - Green</t>
  </si>
  <si>
    <t>PrettyKrafts Laundry Basket for clothes with Lid and Handles, Toys Organiser, 75 Ltr Black and Grey</t>
  </si>
  <si>
    <t>Prettykrafts Laundry Basket For</t>
  </si>
  <si>
    <t>Lid and Handles, Toys Organiser, 75 Ltr Black and Grey</t>
  </si>
  <si>
    <t>HomeStorage &amp; Organization</t>
  </si>
  <si>
    <t>Philips Gc1905 1440-Watt Steam</t>
  </si>
  <si>
    <t>Spray (Blue)</t>
  </si>
  <si>
    <t>Havells Immersion Hb15 1500</t>
  </si>
  <si>
    <t>Agaro Lr2007 Lint Remover,</t>
  </si>
  <si>
    <t>Woolen Sweaters, Blankets, Jackets, Burr Remover, Pill Remover From Carpets, Curtains</t>
  </si>
  <si>
    <t>Pigeon 1.5 Litre Hot</t>
  </si>
  <si>
    <t>Stainless Steel Water Bottle Combo used for boiling Water, Making Tea and Coffee, Instant Noodles, Soup, 1500 Watt with Auto Shut- off Feature - (Silver)</t>
  </si>
  <si>
    <t>Nutripro Juicer Mixer Grinder</t>
  </si>
  <si>
    <t>Maker - 500 Watts (3 Jars 2 Blades)</t>
  </si>
  <si>
    <t>Philips GC026 30 Fabric Shaver, Lint Remover for Woolen Sweaters, Blankets, Jackets Burr Remover Pill Remover from Carpets, Curtains (White)</t>
  </si>
  <si>
    <t>Philips Gc026 30 Fabric</t>
  </si>
  <si>
    <t>Remover for Woolen Sweaters, Blankets, Jackets Burr Remover Pill Remover from Carpets, Curtains (White)</t>
  </si>
  <si>
    <t>Havells Cista Room Heater,</t>
  </si>
  <si>
    <t>Watts</t>
  </si>
  <si>
    <t>AGARO Regal 800 Watts Handheld Vacuum Cleaner, Lightweight and Durable Body, Small Mini Size ( Black)</t>
  </si>
  <si>
    <t>Agaro Regal 800 Watts</t>
  </si>
  <si>
    <t>Cleaner, Lightweight and Durable Body, Small Mini Size ( Black)</t>
  </si>
  <si>
    <t>Philips Viva Collection HD4928 01 2100-Watt Induction Cooktop with Feather Touch Sensor and Crystal Glass Plate (Black)</t>
  </si>
  <si>
    <t>Philips Viva Collection Hd4928</t>
  </si>
  <si>
    <t>Induction Cooktop with Feather Touch Sensor and Crystal Glass Plate (Black)</t>
  </si>
  <si>
    <t>Pigeon By Stovekraft Abs</t>
  </si>
  <si>
    <t>Plus Induction Cooktop 1800 Watts With Feather Touch Control - Black</t>
  </si>
  <si>
    <t>AGARO Esteem Multi Kettle 1.2 Litre, 600W with 3 Heating Modes and Rapid Boil Technology</t>
  </si>
  <si>
    <t>Agaro Esteem Multi Kettle</t>
  </si>
  <si>
    <t>600W with 3 Heating Modes and Rapid Boil Technology</t>
  </si>
  <si>
    <t>Bajaj Minor 1000 Watts</t>
  </si>
  <si>
    <t>Heater (Steel, ISI Approved)</t>
  </si>
  <si>
    <t>Butterfly Jet Elite Mixer</t>
  </si>
  <si>
    <t>4 Jars (Grey)</t>
  </si>
  <si>
    <t>Soflin Egg Boiler Electric</t>
  </si>
  <si>
    <t>7 Egg Poacher for Steaming, Cooking, Boiling and Frying (400 Watts, Blue)</t>
  </si>
  <si>
    <t>Lifelong Llqh925 Dyno Quartz</t>
  </si>
  <si>
    <t>Power settings Tip Over Cut-off Switch 800 Watt Silent operation Power Indicator 2 Rod Room Heater (1 Year Warranty, Grey)</t>
  </si>
  <si>
    <t>Amazon Basics 1500 W</t>
  </si>
  <si>
    <t>(Stainless Steel Body, 1.5 L)</t>
  </si>
  <si>
    <t>Prestige Sandwich Maker Pgmfd</t>
  </si>
  <si>
    <t>Orient Electric Fabrijoy Difj10Bp</t>
  </si>
  <si>
    <t>Iron, Non-Stick (White and Blue)</t>
  </si>
  <si>
    <t>Lifelong LLFH921 Regalia 2000 W Fan Heater, 3 Air Settings, Room Heater with Overheating Protection, 1 Year Warranty ( White, (ISI Certified, Ideal for small to medium room area)</t>
  </si>
  <si>
    <t>Lifelong Llfh921 Regalia 2000</t>
  </si>
  <si>
    <t>Heater, 3 Air Settings, Room Heater with Overheating Protection, 1 Year Warranty ( White, (ISI Certified, Ideal for small to medium room area)</t>
  </si>
  <si>
    <t>Philips Gc181 Heavy Weight</t>
  </si>
  <si>
    <t>Iron, Pack of 1</t>
  </si>
  <si>
    <t>Bulfyss Usb Rechargeable Lint</t>
  </si>
  <si>
    <t>Shaver Pet Hair Remover, Effectively and Quickly Remove Fuzz for Clothes, Sweater, Couch, Sofa, Blanket, Curtain, Wool, Cashmere (Grey, 1 Year Warranty)</t>
  </si>
  <si>
    <t>Bajaj Dx-7 1000W Dry</t>
  </si>
  <si>
    <t>Storage Water Heater (Geyser 25 Litres) 4 Star BEE Rated Heater For Water Heating with Titanium Armour, Swirl Flow Technology, Glasslined Tank(White), 1 Yr Warranty</t>
  </si>
  <si>
    <t>PHILIPS Handheld Garment Steamer STH3000 20 - Compact and Foldable, Convenient Vertical Steaming, 1000 Watt Quick Heat Up, up to 20g min, Kills 99.9%* Bacteria (Reno Blue), Small</t>
  </si>
  <si>
    <t>Philips Handheld Garment Steamer</t>
  </si>
  <si>
    <t>- Compact and Foldable, Convenient Vertical Steaming, 1000 Watt Quick Heat Up, up to 20g min, Kills 99.9%* Bacteria (Reno Blue), Small</t>
  </si>
  <si>
    <t>Room Heater Warmer Wall-Outlet</t>
  </si>
  <si>
    <t>Electric Handy Room Heater (Room Heaters Home for Bedroom, Reading Books, Work, bathrooms, Rooms, Offices, Home Offices,2022</t>
  </si>
  <si>
    <t>Wonderchef Nutri-blend Mixer, Grinder and Blender | Powerful 400W 22000 RPM motor | Stainless steel Blades | 2 unbreakable jars | 2 Years warranty | Online recipe book by Chef Sanjeev Kapoor | Black</t>
  </si>
  <si>
    <t>Wonderchef Nutri-Blend Mixer, Grinder</t>
  </si>
  <si>
    <t>| Powerful 400W 22000 RPM motor | Stainless steel Blades | 2 unbreakable jars | 2 Years warranty | Online recipe book by Chef Sanjeev Kapoor | Black</t>
  </si>
  <si>
    <t>Usha Armor Ar1100Wb 1100</t>
  </si>
  <si>
    <t>Iron with Black Weilburger Soleplate (Purple)</t>
  </si>
  <si>
    <t>Butterfly Ekn 1.5-Litre Electric</t>
  </si>
  <si>
    <t>with Black)</t>
  </si>
  <si>
    <t>Crompton Arno Neo 15-L</t>
  </si>
  <si>
    <t>Rated Storage Water Heater (Geyser) with Advanced 3 Level Safety (Grey)</t>
  </si>
  <si>
    <t>Borosil Chef Delite Bch20Dbb21</t>
  </si>
  <si>
    <t>KENT 16055 Amaze Cool Touch Electric Kettle 1.8 L 1500 W | Plastic Outer and Stainless Steel Inside body | Auto shut off Over heating protection | Multipurpose hot water Kettle | 1 Year Warranty</t>
  </si>
  <si>
    <t>Kent 16055 Amaze Cool</t>
  </si>
  <si>
    <t>Kettle 1.8 L 1500 W | Plastic Outer and Stainless Steel Inside body | Auto shut off Over heating protection | Multipurpose hot water Kettle | 1 Year Warranty</t>
  </si>
  <si>
    <t>Prestige Iris Plus 750</t>
  </si>
  <si>
    <t>grinder</t>
  </si>
  <si>
    <t>Simxen Egg Boiler Electric</t>
  </si>
  <si>
    <t>7 Egg Poacher for Steaming, Cooking Also Boiling and Frying 400 W (Blue, Pink)</t>
  </si>
  <si>
    <t>Amazon Basics 2000 1000 Watt Room Heater with Adjustable Thermostat (ISI certified, White color, Ideal for small to medium room area)</t>
  </si>
  <si>
    <t>Amazon Basics 2000 1000</t>
  </si>
  <si>
    <t>Heater with Adjustable Thermostat (ISI certified, White color, Ideal for small to medium room area)</t>
  </si>
  <si>
    <t>HealthSense Weight Machine for Kitchen, Kitchen Food Weighing Scale for Health, Fitness, Home Baking and Cooking with Hanging Design, Touch Button, Tare Function and 1 Year Warranty ‚Äì Chef-Mate KS 40</t>
  </si>
  <si>
    <t>Healthsense Weight Machine For</t>
  </si>
  <si>
    <t>Food Weighing Scale for Health, Fitness, Home Baking and Cooking with Hanging Design, Touch Button, Tare Function and 1 Year Warranty ‚Äì Chef-Mate KS 40</t>
  </si>
  <si>
    <t>Storage Water Heater (Geyser 10 Litres) 4 Star BEE Rated Heater For Water Heating with Titanium Armour, Swirl Flow Technology, Glasslined Tank(White), 1 Yr Warranty</t>
  </si>
  <si>
    <t>Bosch Pro 1000W Mixer</t>
  </si>
  <si>
    <t>- Black</t>
  </si>
  <si>
    <t>Bulfyss Stainless Steel Digital Kitchen Weighing Scale and Food Weight Machine for Diet, Nutrition, Health, Fitness, Baking and Cooking (5Kgs, Stainless Steel, 2 Years Warranty)</t>
  </si>
  <si>
    <t>Bulfyss Stainless Steel Digital</t>
  </si>
  <si>
    <t>Scale and Food Weight Machine for Diet, Nutrition, Health, Fitness, Baking and Cooking (5Kgs, Stainless Steel, 2 Years Warranty)</t>
  </si>
  <si>
    <t>Vr 18 Pcs -</t>
  </si>
  <si>
    <t>Size Plastic Food Snack Bag Pouch Clip Sealer Large, Medium, Small Plastic Snack Seal Sealing Bag Clips Vacuum Sealer (Set of 18, Multi-Color) (Multicolor)</t>
  </si>
  <si>
    <t>Orient Electric Apex-Fx 1200Mm</t>
  </si>
  <si>
    <t>Speed 400 RPM Ceiling Fan (Brown)</t>
  </si>
  <si>
    <t>PrettyKrafts Folding Laundry Basket for Clothes with Lid and Handle, Toys Organiser, 75 Litre, (Pack of 1), Mushroom Print</t>
  </si>
  <si>
    <t>Prettykrafts Folding Laundry Basket</t>
  </si>
  <si>
    <t>with Lid and Handle, Toys Organiser, 75 Litre, (Pack of 1), Mushroom Print</t>
  </si>
  <si>
    <t>Bajaj Majesty Rx11 2000</t>
  </si>
  <si>
    <t>Convector Room Heater (White, ISI Approved)</t>
  </si>
  <si>
    <t>Eureka Forbes Trendy Zip 1000 Watts powerful suction vacuum cleaner with resuable dust bag and 5 accessories,1 year warrantycompact,light weight and easy to use (Black)</t>
  </si>
  <si>
    <t>Eureka Forbes Trendy Zip</t>
  </si>
  <si>
    <t>powerful suction vacuum cleaner with resuable dust bag and 5 accessories,1 year warrantycompact,light weight and easy to use (Black)</t>
  </si>
  <si>
    <t>Pigeon By Stovekraft Quartz</t>
  </si>
  <si>
    <t>(14299) 1.7 Litre with Stainless Steel Body, used for boiling Water, making tea and coffee, instant noodles, soup etc. 1500 Watt (Silver)</t>
  </si>
  <si>
    <t>Maharaja Whiteline Lava Neo</t>
  </si>
  <si>
    <t>Heater (White and Red)</t>
  </si>
  <si>
    <t>Crompton Gracee 5-L Instant</t>
  </si>
  <si>
    <t>(Geyser)</t>
  </si>
  <si>
    <t>Bajaj Dx-2 600W Dry</t>
  </si>
  <si>
    <t>Advance Soleplate and Anti-bacterial German Coating Technology, Black</t>
  </si>
  <si>
    <t>Bajaj Waterproof 1500 Watts</t>
  </si>
  <si>
    <t>Heater</t>
  </si>
  <si>
    <t>AGARO Supreme High Pressure Washer, 1800 Watts, 120 Bars, 6.5L Min Flow Rate, 8 Meters Outlet Hose, Portable, for Car,Bike and Home Cleaning Purpose, Black and Orange</t>
  </si>
  <si>
    <t>Agaro Supreme High Pressure</t>
  </si>
  <si>
    <t>Watts, 120 Bars, 6.5L Min Flow Rate, 8 Meters Outlet Hose, Portable, for Car,Bike and Home Cleaning Purpose, Black and Orange</t>
  </si>
  <si>
    <t>Bajaj Deluxe 2000 Watts</t>
  </si>
  <si>
    <t>Heater (Steel, ISI Approved), Multicolor</t>
  </si>
  <si>
    <t>Orpat Hhb-100E Wob 250-Watt</t>
  </si>
  <si>
    <t>(White)</t>
  </si>
  <si>
    <t>Gilton Egg Boiler Electric</t>
  </si>
  <si>
    <t>7 Egg Poacher for Steaming, Cooking Also Boiling and Frying, Multi Color</t>
  </si>
  <si>
    <t>HealthSense Chef-Mate KS 33 Digital Kitchen Weighing Scale and Food Weight Machine for Health, Fitness, Home Baking and Cooking with Free Bowl, 1 Year Warranty and Batteries Included</t>
  </si>
  <si>
    <t>Healthsense Chef-Mate Ks 33</t>
  </si>
  <si>
    <t>Weighing Scale and Food Weight Machine for Health, Fitness, Home Baking and Cooking with Free Bowl, 1 Year Warranty and Batteries Included</t>
  </si>
  <si>
    <t>PHILIPS Digital Air Fryer HD9252 90 with Touch Panel, uses up to 90% less fat, 7 Pre-set Menu, 1400W, 4.1 Liter, with Rapid Air Technology (Black), Large</t>
  </si>
  <si>
    <t>Philips Digital Air Fryer</t>
  </si>
  <si>
    <t>with Touch Panel, uses up to 90% less fat, 7 Pre-set Menu, 1400W, 4.1 Liter, with Rapid Air Technology (Black), Large</t>
  </si>
  <si>
    <t>Milton Go Electro 2</t>
  </si>
  <si>
    <t>Electric Kettle, 1 Piece, 2 Litres, Silver | Power Indicator | 1500 Watts | Auto Cut-off | Detachable 360 Degree Connector | Boiler for Water</t>
  </si>
  <si>
    <t>Philips Daily Collection HD2582 00 830-Watt 2-Slice Pop-up Toaster (White)</t>
  </si>
  <si>
    <t>Philips Daily Collection Hd2582</t>
  </si>
  <si>
    <t>2-Slice Pop-up Toaster (White)</t>
  </si>
  <si>
    <t>Crompton Insta Comfy 800</t>
  </si>
  <si>
    <t>Heater with 2 Heat Settings(Grey Blue)</t>
  </si>
  <si>
    <t>Usha Heat Convector 812</t>
  </si>
  <si>
    <t>with Instant Heating Feature (Black)</t>
  </si>
  <si>
    <t>Philips HL7756 00 Mixer Grinder, 750W, 3 Jars (Black)</t>
  </si>
  <si>
    <t>Philips Hl7756 0 Mixer</t>
  </si>
  <si>
    <t>3 Jars (Black)</t>
  </si>
  <si>
    <t>Kuber Industries Waterproof Round Non Wovan Laundry Bag Hamper|Metalic Printed With Handles|Foldable Bin and 45 Liter Capicity|Size 37 x 37 x 49, Pack of 1 (Beige and Brown)-KUBMART11450</t>
  </si>
  <si>
    <t>Kuber Industries Waterproof Round</t>
  </si>
  <si>
    <t>Laundry Bag Hamper|Metalic Printed With Handles|Foldable Bin and 45 Liter Capicity|Size 37 x 37 x 49, Pack of 1 (Beige and Brown)-KUBMART11450</t>
  </si>
  <si>
    <t>Lifelong Llmg93 500 Watt</t>
  </si>
  <si>
    <t>Grinder, 2 Stainless Steel Jar (Liquidizing and Chutney Jar)| ABS Body, Stainless Steel Blades, 3 Speed Options with Whip (1 Year Warranty, Black)</t>
  </si>
  <si>
    <t>Ikea Frother For Milk</t>
  </si>
  <si>
    <t>Coffee , Tea &amp; Espresso</t>
  </si>
  <si>
    <t>Crompton Insta Comfort Heater</t>
  </si>
  <si>
    <t>Heat Convector with Adjustable Thermostats, Hybrid Cyan, Standard (‚ÄéACGRH- INSTACOMFORT)</t>
  </si>
  <si>
    <t>Lint Remover Woolen Clothes</t>
  </si>
  <si>
    <t>Battery Lint Removing Machine Bhur Remover</t>
  </si>
  <si>
    <t>Pigeon Kessel Multipurpose Kettle (12173) 1.2 litres with Stainless Steel Body, used for boiling Water and milk, Tea, Coffee, Oats, Noodles, Soup etc. 600 Watt (Black and Silver)</t>
  </si>
  <si>
    <t>Pigeon Kessel Multipurpose Kettle</t>
  </si>
  <si>
    <t>litres with Stainless Steel Body, used for boiling Water and milk, Tea, Coffee, Oats, Noodles, Soup etc. 600 Watt (Black and Silver)</t>
  </si>
  <si>
    <t>C (Device) Lint Remover</t>
  </si>
  <si>
    <t>Clothes, Electric Lint Remover, Best Lint Shaver for Clothes Pack of 1</t>
  </si>
  <si>
    <t>Pigeon By Stovekraft 2</t>
  </si>
  <si>
    <t>Pop up Toaster. A Smart Bread Toaster for Your Home (750 Watt) (black)</t>
  </si>
  <si>
    <t>Bajaj Ofr Room Heater,</t>
  </si>
  <si>
    <t>2900 Watts Oil Filled Room Heater with 400W PTC Ceramic Fan Heater, ISI Approved (Majesty 13F Plus Black)</t>
  </si>
  <si>
    <t>Luminous Vento Deluxe 150</t>
  </si>
  <si>
    <t>Fan for Kitchen, Bathroom with Strong Air Suction, Rust Proof Body and Dust Protection Shutters (2-Year Warranty, White)</t>
  </si>
  <si>
    <t>Wipro Vesta 1.8 litre Cool touch electric Kettle with Auto cut off | Double Layer outer body | Triple Protection - Dry Boil, Steam and Over Heat |Stainless Steel Inner Body | (Black, 1500 Watt)</t>
  </si>
  <si>
    <t>Wipro Vesta 1.8 Litre</t>
  </si>
  <si>
    <t>electric Kettle with Auto cut off | Double Layer outer body | Triple Protection - Dry Boil, Steam and Over Heat |Stainless Steel Inner Body | (Black, 1500 Watt)</t>
  </si>
  <si>
    <t>Kitchen Mart Stainless Steel</t>
  </si>
  <si>
    <t>Filter Coffee Drip Maker, Madras Kappi, Drip Decotion Maker160ml (2 Cup)</t>
  </si>
  <si>
    <t>Ikea 903.391.72 Polypropylene Plastic</t>
  </si>
  <si>
    <t>Sealing Clip (Multicolour) - 30 Pack, Adjustable</t>
  </si>
  <si>
    <t>Hul Pureit Germkill Kit</t>
  </si>
  <si>
    <t>23 L water purifier - 1500 L Capacity</t>
  </si>
  <si>
    <t>WaterPurifiers &amp; Accessories</t>
  </si>
  <si>
    <t>23 L water purifier - 3000 L Capacity</t>
  </si>
  <si>
    <t>Prestige Iris 750 Watt</t>
  </si>
  <si>
    <t>with 3 Stainless Steel Jar + 1 Juicer Jar (White and Blue)</t>
  </si>
  <si>
    <t>Preethi Blue Leaf Diamond MG-214 mixer grinder 750 watt (Blue White), 3 jars and Flexi Lid, FBT motor with 2yr Guarantee and Lifelong Free Service</t>
  </si>
  <si>
    <t>Preethi Blue Leaf Diamond</t>
  </si>
  <si>
    <t>grinder 750 watt (Blue White), 3 jars and Flexi Lid, FBT motor with 2yr Guarantee and Lifelong Free Service</t>
  </si>
  <si>
    <t>Themisto 350 Watts Egg</t>
  </si>
  <si>
    <t>Butterfly Smart Mixer Grinder,</t>
  </si>
  <si>
    <t>Jars (Grey)</t>
  </si>
  <si>
    <t>KENT Smart Multi Cooker Cum Kettle 1.2 Liter 800 Watts, Electric Cooker with Steamer and Boiler for Idlis, Instant Noodles, Momos, Eggs, and Steam Vegetables, Inner Stainless Steel and Cool Touch Outer Body</t>
  </si>
  <si>
    <t>Kent Smart Multi Cooker</t>
  </si>
  <si>
    <t>1.2 Liter 800 Watts, Electric Cooker with Steamer and Boiler for Idlis, Instant Noodles, Momos, Eggs, and Steam Vegetables, Inner Stainless Steel and Cool Touch Outer Body</t>
  </si>
  <si>
    <t>Instacuppa Portable Blender For</t>
  </si>
  <si>
    <t>Shakes, Crushing Ice and Juices, USB Rechargeable Personal Blender Machine for Kitchen with 2000 mAh Rechargeable Battery, 150 Watt Motor, 400 ML</t>
  </si>
  <si>
    <t>Usha Ei 1602 1000</t>
  </si>
  <si>
    <t>Dry Iron with Non-Stick Soleplate (Multi-colour)</t>
  </si>
  <si>
    <t>Kent 16044 Hand Blender</t>
  </si>
  <si>
    <t>400 W | Variable Speed Control | Easy to Clean and Store | Low Noise Operation</t>
  </si>
  <si>
    <t>White Feather Portable Heat</t>
  </si>
  <si>
    <t>Sealing Machine for Food Storage Vacuum Bag, Chip, Plastic, Snack Bags, Package Home Closer Storage Tool (Multicolor) Random Colour</t>
  </si>
  <si>
    <t>Crompton Ihl 152 1500-Watt</t>
  </si>
  <si>
    <t>Heater with Copper Heating Element (Black)</t>
  </si>
  <si>
    <t>Instacuppa Rechargeable Mini Electric</t>
  </si>
  <si>
    <t>Stainless Steel Blades, One Touch Operation, for Mincing Garlic, Ginger, Onion, Vegetable, Meat, Nuts, (White, 250 ML, Pack of 1, 45 Watts)</t>
  </si>
  <si>
    <t>Philips PowerPro FC9352 01 Compact Bagless Vacuum Cleaner (Blue)</t>
  </si>
  <si>
    <t>Philips Powerpro Fc9352 1</t>
  </si>
  <si>
    <t>Vacuum Cleaner (Blue)</t>
  </si>
  <si>
    <t>Saiellin Electric Lint Remover</t>
  </si>
  <si>
    <t>Fabric Shaver Lint Shaver for Woolen Clothes Blanket Jackets Stainless Steel Blades, Clothes and Furniture Lint Roller for Fabrics Portable Lint Shavers (White Orange)</t>
  </si>
  <si>
    <t>Cookwell Bullet Mixer Grinder</t>
  </si>
  <si>
    <t>3 Blades, Silver)</t>
  </si>
  <si>
    <t>Prestige Prwo 1.8-2 700-Watts</t>
  </si>
  <si>
    <t>Rice Cooker with 2 Aluminium Cooking Pans - 1.8 Liters, White</t>
  </si>
  <si>
    <t>Swiffer Instant Electric Water</t>
  </si>
  <si>
    <t>Tap Home-Kitchen Instantaneous Water Heater Tank less for Tap, LED Electric Head Water Heaters Tail Gallon Comfort(3000W) ((Pack of 1))</t>
  </si>
  <si>
    <t>Shakes, Crushing Ice and Juices, USB Rechargeable Personal Blender Machine for Kitchen with 4000 mAh Rechargeable Battery, 230 Watt Motor, 500 ML</t>
  </si>
  <si>
    <t>Lifelong LLWH106 Flash 3 Litres Instant Water Heater for Home Use, 8 Bar Pressure,Power On Off Indicator and Advanced Safety, (3000W, ISI Certified, 2 Years Warranty)</t>
  </si>
  <si>
    <t>Lifelong Llwh106 Flash 3</t>
  </si>
  <si>
    <t>Water Heater for Home Use, 8 Bar Pressure,Power On Off Indicator and Advanced Safety, (3000W, ISI Certified, 2 Years Warranty)</t>
  </si>
  <si>
    <t>Hindware Atlantic Compacto 3</t>
  </si>
  <si>
    <t>water heater with Stainless Steel Tank, Robust Construction, Pressure Relief Valve And I-thermostat Feature (White And Grey)</t>
  </si>
  <si>
    <t>Atom Selves-Mh 200 Gm</t>
  </si>
  <si>
    <t>Scale</t>
  </si>
  <si>
    <t>Crompton Instabliss 3-L Instant</t>
  </si>
  <si>
    <t>(Geyser) with Advanced 4 Level Safety</t>
  </si>
  <si>
    <t>Croma 1100 W Dry</t>
  </si>
  <si>
    <t>Weilburger Dual Soleplate Coating (CRSHAH702SIR11, White)</t>
  </si>
  <si>
    <t>Lint Roller With 40</t>
  </si>
  <si>
    <t>22 x 5 cm (Grey)</t>
  </si>
  <si>
    <t>Portable Lint Remover Pet</t>
  </si>
  <si>
    <t>Clothes Fuzz Remover Pet Hairball Quick Epilator Shaver Removing Dust Pet Hair from Clothing Furniture Perfect for Clothing,Furniture,Couch,Carpet (Standard)</t>
  </si>
  <si>
    <t>Atomberg Renesa 1200Mm Bldc</t>
  </si>
  <si>
    <t>Remote 3 Blade Energy Saving Ceiling Fan (Matt Black)</t>
  </si>
  <si>
    <t>Kettle (14313) with Stainless Steel Body, 1.8 litre, used for boiling Water, making tea and coffee, instant noodles, soup etc. 1500 Watt (Silver)</t>
  </si>
  <si>
    <t>Usha Cookjoy (Cj1600Wpc) 1600</t>
  </si>
  <si>
    <t>cooktop (Black)</t>
  </si>
  <si>
    <t>Reffair AX30 [MAX] Portable Air Purifier for Car, Home and Office | Smart Ionizer Function | H13 Grade True HEPA Filter [Internationally Tested] Aromabuds Fragrance Option - Black</t>
  </si>
  <si>
    <t>Reffair Ax30 [Max] Portable</t>
  </si>
  <si>
    <t>for Car, Home and Office | Smart Ionizer Function | H13 Grade True HEPA Filter [Internationally Tested] Aromabuds Fragrance Option - Black</t>
  </si>
  <si>
    <t>!!1000 Watt 2000-Watt Room Heater!! Fan Heater!!Pure White!!HN-2500!!Made in India!!</t>
  </si>
  <si>
    <t>!!1000 Watt 2000-Watt Room</t>
  </si>
  <si>
    <t>Heater!!Pure White!!HN-2500!!Made in India!!</t>
  </si>
  <si>
    <t>Eureka Forbes Wet and Dry Ultimo 1400 Watts Multipurpose Vacuum Cleaner,Power Suction and Blower with 20 litres Tank Capacity,6 Accessories,1 Year Warranty,Compact,Light Weight and Easy to use (Red)</t>
  </si>
  <si>
    <t>Eureka Forbes Wet And</t>
  </si>
  <si>
    <t>1400 Watts Multipurpose Vacuum Cleaner,Power Suction and Blower with 20 litres Tank Capacity,6 Accessories,1 Year Warranty,Compact,Light Weight and Easy to use (Red)</t>
  </si>
  <si>
    <t>Activa Heat-Max 2000 Watts</t>
  </si>
  <si>
    <t>(White color ) with ABS body</t>
  </si>
  <si>
    <t>PHILIPS HL1655 00 Hand Blender, White Jar 250W</t>
  </si>
  <si>
    <t>Philips Hl1655 0 Hand</t>
  </si>
  <si>
    <t>Jar 250W</t>
  </si>
  <si>
    <t>Advance Soleplate and Anti-Bacterial German Coating Technology, Grey</t>
  </si>
  <si>
    <t>V-Guard Zio Instant Water</t>
  </si>
  <si>
    <t>3 Litre | 3000 W Heating | White-Blue | | 2 Year Warranty</t>
  </si>
  <si>
    <t>Homeistic Applience‚Ñ¢ Instant Electric</t>
  </si>
  <si>
    <t>Faucet Tap For Kitchen And Bathroom Sink Digital Water Heating Tap with Shower Head ABS Body- Shock Proof (Pack Of 1. White)</t>
  </si>
  <si>
    <t>Kitchenwell 18Pc Plastic Food</t>
  </si>
  <si>
    <t>Pouch Clip Sealer for Keeping Food Fresh for Home, Kitchen, Camping Snack Seal Sealing Bag Clips (Multi-Color) | (Pack of 18)|</t>
  </si>
  <si>
    <t>Havells Instanio 10 Litre</t>
  </si>
  <si>
    <t>Heater with Flexi Pipe and Free installation (White Blue)</t>
  </si>
  <si>
    <t>Prestige Pic 16.0+ 1900W</t>
  </si>
  <si>
    <t>with Soft Touch Push Buttons (Black)</t>
  </si>
  <si>
    <t>AGARO 33398 Rapid 1000-Watt, 10-Litre Wet and Dry Vacuum Cleaner, with Blower Function (Red and Black)</t>
  </si>
  <si>
    <t>Agaro 33398 Rapid 1000-Watt,</t>
  </si>
  <si>
    <t>and Dry Vacuum Cleaner, with Blower Function (Red and Black)</t>
  </si>
  <si>
    <t>Kent 16026 Electric Kettle</t>
  </si>
  <si>
    <t>1.8 L | 1500W | Superfast Boiling | Auto Shut-Off | Boil Dry Protection | 360¬∞ Rotating Base | Water Level Indicator</t>
  </si>
  <si>
    <t>SKYTONE Stainless Steel Electric Meat Grinders with Bowl 700W Heavy for Kitchen Food Chopper, Meat, Vegetables, Onion , Garlic Slicer Dicer, Fruit and Nuts Blender (2L, 700 Watts)</t>
  </si>
  <si>
    <t>Skytone Stainless Steel Electric</t>
  </si>
  <si>
    <t>with Bowl 700W Heavy for Kitchen Food Chopper, Meat, Vegetables, Onion , Garlic Slicer Dicer, Fruit and Nuts Blender (2L, 700 Watts)</t>
  </si>
  <si>
    <t>Kent 16088 Vogue Electric</t>
  </si>
  <si>
    <t>Litre 1500 W | Stainless Steel body | Auto shut off over heating protection | 1 Year Warranty</t>
  </si>
  <si>
    <t>Eureka Forbes Supervac 1600 Watts Powerful Suction,bagless Vacuum Cleaner with cyclonic Technology,7 Accessories,1 Year Warranty,Compact,Lightweight and Easy to use (Red)</t>
  </si>
  <si>
    <t>Eureka Forbes Supervac 1600</t>
  </si>
  <si>
    <t>Suction,bagless Vacuum Cleaner with cyclonic Technology,7 Accessories,1 Year Warranty,Compact,Lightweight and Easy to use (Red)</t>
  </si>
  <si>
    <t>Mi Air Purifier 3 with True HEPA Filter, removes air pollutants, smoke, odor, bacteria and viruses with 99.97% efficiency, coverage area up to 484 sq. ft., Wi-Fi and Voice control - Alexa GA (white)</t>
  </si>
  <si>
    <t>Mi Air Purifier 3</t>
  </si>
  <si>
    <t>HEPA Filter, removes air pollutants, smoke, odor, bacteria and viruses with 99.97% efficiency, coverage area up to 484 sq. ft., Wi-Fi and Voice control - Alexa GA (white)</t>
  </si>
  <si>
    <t>Tata Swach Bulb 6000-Litre</t>
  </si>
  <si>
    <t>Piece, White, Hollow Fiber Membrane</t>
  </si>
  <si>
    <t>Havells Ambrose 1200Mm Ceiling</t>
  </si>
  <si>
    <t>Mist Wood)</t>
  </si>
  <si>
    <t>PrettyKrafts Laundry Bag Basket for Dirty Clothes, Folding Round Laundry Bag,Set of 2, Black Wave</t>
  </si>
  <si>
    <t>Prettykrafts Laundry Bag Basket</t>
  </si>
  <si>
    <t>Clothes, Folding Round Laundry Bag,Set of 2, Black Wave</t>
  </si>
  <si>
    <t>FABWARE Lint Remover for Clothes - Sticky Lint Roller for Clothes, Furniture, Wool, Coat, Car Seats, Carpet, Fabric, Dust Cleaner, Pet Hair Remover with 1 Handle and 1 Refill Total 60 Sheets and 1 Cover</t>
  </si>
  <si>
    <t>Fabware Lint Remover For</t>
  </si>
  <si>
    <t>Sticky Lint Roller for Clothes, Furniture, Wool, Coat, Car Seats, Carpet, Fabric, Dust Cleaner, Pet Hair Remover with 1 Handle and 1 Refill Total 60 Sheets and 1 Cover</t>
  </si>
  <si>
    <t>Brayden Fito Atom Rechargeable</t>
  </si>
  <si>
    <t>with 2000 mAh Battery and 3.7V Motor with 400ml Tritan Jar (Blue)</t>
  </si>
  <si>
    <t>Bajaj Frore 1200 Mm</t>
  </si>
  <si>
    <t>(Brown)</t>
  </si>
  <si>
    <t>Venus Digital Kitchen Weighing Scale and Food Weight Machine for Health, Fitness, Home Baking and Cooking Scale, 2 Year Warranty and Battery Included (Weighing Scale Without Bowl) Capacity 10 Kg, 1 Gm</t>
  </si>
  <si>
    <t>Venus Digital Kitchen Weighing</t>
  </si>
  <si>
    <t>Food Weight Machine for Health, Fitness, Home Baking and Cooking Scale, 2 Year Warranty and Battery Included (Weighing Scale Without Bowl) Capacity 10 Kg, 1 Gm</t>
  </si>
  <si>
    <t>Bajaj Atx 4 750-Watt</t>
  </si>
  <si>
    <t>Coway Professional Air Purifier for Home, Longest Filter Life 8500 Hrs, Green True HEPA Filter, Traps 99.99% Virus and PM 0.1 Particles, Warranty 7 Years (AirMega 150 (AP-1019C))</t>
  </si>
  <si>
    <t>Coway Professional Air Purifier</t>
  </si>
  <si>
    <t>Longest Filter Life 8500 Hrs, Green True HEPA Filter, Traps 99.99% Virus and PM 0.1 Particles, Warranty 7 Years (AirMega 150 (AP-1019C))</t>
  </si>
  <si>
    <t>KENT Gold Optima Gravity Water Purifier (11016) | UF Technology Based | Non-Electric and Chemical Free | Counter Top | 10L Storage | White</t>
  </si>
  <si>
    <t>Kent Gold Optima Gravity</t>
  </si>
  <si>
    <t>(11016) | UF Technology Based | Non-Electric and Chemical Free | Counter Top | 10L Storage | White</t>
  </si>
  <si>
    <t>Homepack 750W Radiant Room</t>
  </si>
  <si>
    <t>Heaters For Winter</t>
  </si>
  <si>
    <t>Bajaj Rex 750W Mixer</t>
  </si>
  <si>
    <t>Nutri Pro Feature, 4 Jars, White</t>
  </si>
  <si>
    <t>Heart Home Waterproof Round Non Wovan Laundry Bag Hamper|Metalic Printed With Handles|Foldable Bin and 45 Liter Capicity|Size 37 x 37 x 49, Pack of 1 (Grey and Black)-HEARTXY11447</t>
  </si>
  <si>
    <t>Heart Home Waterproof Round</t>
  </si>
  <si>
    <t>Laundry Bag Hamper|Metalic Printed With Handles|Foldable Bin and 45 Liter Capicity|Size 37 x 37 x 49, Pack of 1 (Grey and Black)-HEARTXY11447</t>
  </si>
  <si>
    <t>Milton Smart Egg Boiler</t>
  </si>
  <si>
    <t>and Silver Grey), Boil Up to 7 Eggs</t>
  </si>
  <si>
    <t>Ibell Sek15L Premium 1.5</t>
  </si>
  <si>
    <t>Steel Electric Kettle,1500W Auto Cut-Off Feature,Silver with Black</t>
  </si>
  <si>
    <t>Tosaa T2Stsr Sandwich Gas</t>
  </si>
  <si>
    <t>V-Guard Divino 5 Star</t>
  </si>
  <si>
    <t>Litre Storage Water Heater (Geyser) with Advanced Safety Features, White</t>
  </si>
  <si>
    <t>Akiara - Makes Life</t>
  </si>
  <si>
    <t>Sewing Machine with Table Set | Tailoring Machine | Hand Sewing Machine with extension table, foot pedal, adapter</t>
  </si>
  <si>
    <t>SewingMachines &amp; Accessories</t>
  </si>
  <si>
    <t>Usha Steam Pro SI 3713, 1300 W Steam Iron, Powerful steam Output up to 18 g min, Non-Stick Soleplate (White and Blue)</t>
  </si>
  <si>
    <t>Usha Steam Pro Si</t>
  </si>
  <si>
    <t>W Steam Iron, Powerful steam Output up to 18 g min, Non-Stick Soleplate (White and Blue)</t>
  </si>
  <si>
    <t>Wonderchef Nutri-Blend Complete Kitchen</t>
  </si>
  <si>
    <t>22000 RPM Mixer Grinder, Blender, Chopper, Juicer | 400W Powerful motor | SS Blades | 4 Unbreakable Jars | 2 Years Warranty | Online Recipe Book By Chef Sanjeev Kapoor | Black</t>
  </si>
  <si>
    <t>Widewings Electric Handheld Milk</t>
  </si>
  <si>
    <t>Frother for Latte Coffee Hot Milk, Milk Frother for Coffee, Egg Beater, Hand Blender, Coffee Beater with Stand</t>
  </si>
  <si>
    <t>Morphy Richards Icon Superb</t>
  </si>
  <si>
    <t>Grinder, 4 Jars, Silver and Black</t>
  </si>
  <si>
    <t>Philips Handheld Garment Steamer GC360 30 - Vertical and Horizontal Steaming, 1200 Watt, up to 22g min</t>
  </si>
  <si>
    <t>- Vertical and Horizontal Steaming, 1200 Watt, up to 22g min</t>
  </si>
  <si>
    <t>Vedini Transparent Empty Refillable</t>
  </si>
  <si>
    <t>Mist Spray Bottle for Perfume, Travel with DIY Sticker Set ( 100ml, Pack of 4)</t>
  </si>
  <si>
    <t>Crompton Sea Sapphira 1200</t>
  </si>
  <si>
    <t>High Speed 3 Blade Ceiling Fan (Lustre Brown, Pack of 1)</t>
  </si>
  <si>
    <t>Kuber Industries Waterproof Canvas Laundry Bag Hamper|Metalic Printed With Handles|Foldable Bin and 45 Liter Capicity|Size 37 x 37 x 46, Pack of 1 (Brown)</t>
  </si>
  <si>
    <t>Kuber Industries Waterproof Canvas</t>
  </si>
  <si>
    <t>Hamper|Metalic Printed With Handles|Foldable Bin and 45 Liter Capicity|Size 37 x 37 x 46, Pack of 1 (Brown)</t>
  </si>
  <si>
    <t>Jm Seller 180 W</t>
  </si>
  <si>
    <t>Electric Beater High Speed Hand Mixer Egg Beater for Cake Making and Whipping Cream with 7 Speed Control (White) with Free Spatula and Oil Brush</t>
  </si>
  <si>
    <t>Oratech Coffee Frother Electric,</t>
  </si>
  <si>
    <t>electric, coffee beater, cappuccino maker, Coffee Foamer, Mocktail Mixer, Coffee Foam Maker, coffee whisker electric, Froth Maker, coffee stirrers electric, coffee frothers, Coffee Blender, (6 Month Warranty) (Multicolour)</t>
  </si>
  <si>
    <t>Havells Glaze 74W Pearl</t>
  </si>
  <si>
    <t>Ceiling Fan, Sweep: 1200 Mm</t>
  </si>
  <si>
    <t>Pick Ur Needs Lint</t>
  </si>
  <si>
    <t>Clothes High Range Rechargeable Lint Shaver for All Types of Clothes, Fabrics, Blanket with 1 Extra Blade Multicolor (Rechargeable)</t>
  </si>
  <si>
    <t>Rico Japanese Technology Rechargeable</t>
  </si>
  <si>
    <t>Chopper with Replacement Warranty - Stainless Steel Blades, One Touch Operation, 10 Seconds Chopping, Mincing Vegetable, Meat - 250 ML, 30 Watts</t>
  </si>
  <si>
    <t>Butterfly Smart Wet Grinder,</t>
  </si>
  <si>
    <t>with Coconut Scrapper Attachment, Output - 150 W, Input 260 W</t>
  </si>
  <si>
    <t>Agaro Marvel 9 Liters</t>
  </si>
  <si>
    <t>Griller, Cake Baking OTG (Black)</t>
  </si>
  <si>
    <t>Philips GC1920 28 1440-Watt Non-Stick Soleplate Steam Iron</t>
  </si>
  <si>
    <t>Philips Gc1920 28 1440-Watt</t>
  </si>
  <si>
    <t>Steam Iron</t>
  </si>
  <si>
    <t>Havells Ofr 13 Wave</t>
  </si>
  <si>
    <t>PTC Fan Heater 2900 Watts (Black)</t>
  </si>
  <si>
    <t>Bajaj Dhx-9 1000W Heavy</t>
  </si>
  <si>
    <t>Iron with Advance Soleplate and Anti-Bacterial German Coating Technology, Ivory</t>
  </si>
  <si>
    <t>Aquasure From Aquaguard Amaze</t>
  </si>
  <si>
    <t>water purifier,suitable for borewell,tanker,municipal water (Grey) from Eureka Forbes</t>
  </si>
  <si>
    <t>Royal Step Portable Electric</t>
  </si>
  <si>
    <t>Maker Juicer Bottle Blender Grinder Mixer,6 Blades Rechargeable Bottle with (MULTII) (MULTI COLOUR 6 BLED JUICER MIXER)</t>
  </si>
  <si>
    <t>Kent 16068 Zoom Vacuum</t>
  </si>
  <si>
    <t>Home and Car 130 W | Cordless, Hoseless, Rechargeable HEPA Filters Vacuum Cleaner with Cyclonic Technology | Bagless Design and Multi Nozzle Operation | Blue</t>
  </si>
  <si>
    <t>Enem Sealing Machine |</t>
  </si>
  <si>
    <t>(300 mm) | 1 Year Warranty | Full Customer Support | Beep Sound Function | Plastic Packing Machine | Plastic Bag Sealing Machine | Heat Sealer Machine | Plastic Sealing Machine | Blue | Made in India</t>
  </si>
  <si>
    <t>Wipro Vesta 1200 Watt</t>
  </si>
  <si>
    <t>Automatic Dry Iron| Quick Heat Up| Anti bacterial German Weilburger Double Coated Black Soleplate |2 Years Warranty</t>
  </si>
  <si>
    <t>Inalsa Electric Kettle Prism Inox - 1350 W with LED Illumination and Boro-Silicate Body, 1.8 L Capacity along with Cordless Base, 2 Year Warranty (Black)</t>
  </si>
  <si>
    <t>Inalsa Electric Kettle Prism</t>
  </si>
  <si>
    <t>1350 W with LED Illumination and Boro-Silicate Body, 1.8 L Capacity along with Cordless Base, 2 Year Warranty (Black)</t>
  </si>
  <si>
    <t>VRPRIME Lint Roller Lint Remover for Clothes, Pet | 360 Sheets Reusable Sticky Easy-Tear Sheet Brush for Clothes, Furniture, Carpet, Dog Fur, Sweater, Dust and Dirt (4 Rolls - 90 Sheet Each Roll)</t>
  </si>
  <si>
    <t>Vrprime Lint Roller Lint</t>
  </si>
  <si>
    <t>Clothes, Pet | 360 Sheets Reusable Sticky Easy-Tear Sheet Brush for Clothes, Furniture, Carpet, Dog Fur, Sweater, Dust and Dirt (4 Rolls - 90 Sheet Each Roll)</t>
  </si>
  <si>
    <t>Philips AC1215 20 Air purifier, removes 99.97% airborne pollutants, 4-stage filtration with True HEPA filter (white)</t>
  </si>
  <si>
    <t>Philips Ac1215 20 Air</t>
  </si>
  <si>
    <t>99.97% airborne pollutants, 4-stage filtration with True HEPA filter (white)</t>
  </si>
  <si>
    <t>Eopora PTC Ceramic Fast Heating Room Heater for Bedroom, 1500 1000 Watts Room Heater for Home, Electric Heater, Electric Fan Heater for Home Office Bedroom (White)</t>
  </si>
  <si>
    <t>Eopora Ptc Ceramic Fast</t>
  </si>
  <si>
    <t>Heater for Bedroom, 1500 1000 Watts Room Heater for Home, Electric Heater, Electric Fan Heater for Home Office Bedroom (White)</t>
  </si>
  <si>
    <t>Usha Goliath Go1200Wg Heavy</t>
  </si>
  <si>
    <t>Dry Iron, 1.8 Kg(Red)</t>
  </si>
  <si>
    <t>Wipro Vesta Electric Egg</t>
  </si>
  <si>
    <t>Watts, 3 Boiling Modes, Stainless Steel Body and Heating Plate, Boils up to 7 Eggs at a time, Automatic Shut Down, White, Standard (VB021070)</t>
  </si>
  <si>
    <t>Philips Viva Collection HR1832 00 1.5-Litre400-Watt Juicer (Ink Black)</t>
  </si>
  <si>
    <t>Philips Viva Collection Hr1832</t>
  </si>
  <si>
    <t>Juicer (Ink Black)</t>
  </si>
  <si>
    <t>Kitchenwell Multipurpose Portable Electronic</t>
  </si>
  <si>
    <t>Scale Weight Machine | Weight Machine | 10 Kg</t>
  </si>
  <si>
    <t>Figment Handheld Milk Frother</t>
  </si>
  <si>
    <t>Electric Frother for Coffee with 2 Whisks and Coffee Decoration Tool, Coffee Frother Mixer, CRESCENT ENTERPRISES VRW0.50BK (A1)</t>
  </si>
  <si>
    <t>Balzano High Speed Nutri Blender Mixer Smoothie Maker - 500 Watt - Silver, 2 Jar</t>
  </si>
  <si>
    <t>Balzano High Speed Nutri</t>
  </si>
  <si>
    <t>Smoothie Maker - 500 Watt - Silver, 2 Jar</t>
  </si>
  <si>
    <t>Swiss Military VC03 Wireless Car Vacuum Cleaner | Wireless Vacuum Cleaner for Home, Car, Living Room | Wireless Vacuum Cleaner Dust Collection Lighting Car Pet Hair Vacuum with Powerful Motor</t>
  </si>
  <si>
    <t>Swiss Military Vc03 Wireless</t>
  </si>
  <si>
    <t>Cleaner | Wireless Vacuum Cleaner for Home, Car, Living Room | Wireless Vacuum Cleaner Dust Collection Lighting Car Pet Hair Vacuum with Powerful Motor</t>
  </si>
  <si>
    <t>Zuvexa Usb Rechargeable Electric</t>
  </si>
  <si>
    <t>- Handheld Milk Wand Mixer Frother for Hot Milk, Hand Blender Coffee, Egg Beater (Black)</t>
  </si>
  <si>
    <t>Usha Ih2415 1500-Watt Immersion</t>
  </si>
  <si>
    <t>Activa Instant 3 Ltr</t>
  </si>
  <si>
    <t>SPECIAL Anti Rust Coated Tank Geyser with Full ABS Body with 5 Year Warranty Premium (White)</t>
  </si>
  <si>
    <t>Havells Instanio 1-Litre 3Kw</t>
  </si>
  <si>
    <t>Heater (Geyser), White Blue</t>
  </si>
  <si>
    <t>Lifelong 2-In1 Egg Boiler</t>
  </si>
  <si>
    <t>500-Watt (Transparent and Silver Grey), Boil 8 eggs, Poach 4 eggs, Easy to clean| 3 Boiling Modes, Stainless Steel Body and Heating Plate, Automatic Turn-Off</t>
  </si>
  <si>
    <t>Indias‚Ñ¢ Electro-Instant Water Geyser</t>
  </si>
  <si>
    <t>Shock Proof Can be Used in Bathroom, Kitchen, wash Area, Hotels, Hospital etc.</t>
  </si>
  <si>
    <t>Amazonbasics Induction Cooktop 1600</t>
  </si>
  <si>
    <t>Sui Generis Electric Handheld</t>
  </si>
  <si>
    <t>Mixer Frother for Latte Coffee Hot Milk, Milk Frother, Electric Coffee Beater, Egg Beater, Latte Maker, Mini Hand Blender Cappuccino Maker (Multicolor)</t>
  </si>
  <si>
    <t>Philips Air Purifier Ac2887 20,Vitashield Intelligent Purification,Long Hepa Filter Life Upto 17000 Hours,Removes 99.9% Airborne Viruses and Bacteria,99.97% Airborne Pollutants,Ideal For Master Bedroom</t>
  </si>
  <si>
    <t>Philips Air Purifier Ac2887</t>
  </si>
  <si>
    <t>Purification,Long Hepa Filter Life Upto 17000 Hours,Removes 99.9% Airborne Viruses and Bacteria,99.97% Airborne Pollutants,Ideal For Master Bedroom</t>
  </si>
  <si>
    <t>Esquire Laundry Basket Brown,</t>
  </si>
  <si>
    <t>Capacity(Plastic)</t>
  </si>
  <si>
    <t>PHILIPS Air Fryer HD9200 90, uses up to 90% less fat, 1400W, 4.1 Liter, with Rapid Air Technology (Black), Large</t>
  </si>
  <si>
    <t>Philips Air Fryer Hd9200</t>
  </si>
  <si>
    <t>up to 90% less fat, 1400W, 4.1 Liter, with Rapid Air Technology (Black), Large</t>
  </si>
  <si>
    <t>Havells Bero Quartz Heater</t>
  </si>
  <si>
    <t>2 Heat Settings 2 Year Product Warranty</t>
  </si>
  <si>
    <t>Philips EasyTouch Plus Standing Garment Steamer GC523 60 - 1600 Watt, 5 Steam Settings, Up to 32 g min steam, with Double Pole</t>
  </si>
  <si>
    <t>Philips Easytouch Plus Standing</t>
  </si>
  <si>
    <t>GC523 60 - 1600 Watt, 5 Steam Settings, Up to 32 g min steam, with Double Pole</t>
  </si>
  <si>
    <t>Brayden Chopro, Electric Vegetable</t>
  </si>
  <si>
    <t>Kitchen with 500 ML Capacity, 400 Watts Copper Motor and 4 Bi-Level SS Blades (Black)</t>
  </si>
  <si>
    <t>Wonderchef Nutri-blend Mixer, Grinder and Blender | Powerful 400W 22000 RPM motor | Stainless steel Blades | 3 unbreakable jars | 2 Years warranty | Online recipe book by Chef Sanjeev Kapoor | Black</t>
  </si>
  <si>
    <t>| Powerful 400W 22000 RPM motor | Stainless steel Blades | 3 unbreakable jars | 2 Years warranty | Online recipe book by Chef Sanjeev Kapoor | Black</t>
  </si>
  <si>
    <t>Usha Janome Dream Stitch</t>
  </si>
  <si>
    <t>Electric Sewing Machine with 14 Stitch Function (White and Blue) with Free Sewing KIT Worth RS 500</t>
  </si>
  <si>
    <t>Black+Decker Handheld Portable Garment</t>
  </si>
  <si>
    <t>Watts with Anti Calc (Violet)</t>
  </si>
  <si>
    <t>Personal Size Blender, Portable</t>
  </si>
  <si>
    <t>Powered USB Blender, with Four Blades, Mini Blender Travel Bottle for Juice, Shakes, and Smoothies (Pink)</t>
  </si>
  <si>
    <t>Sujata Powermatic Plus 900</t>
  </si>
  <si>
    <t>Mixer Grinder</t>
  </si>
  <si>
    <t>Sure From Aquaguard Delight</t>
  </si>
  <si>
    <t>Adjuster(MTDS),6L water purifier,8 stages purification,Suitable for borewell,tanker,municipal water(Black) from Eureka Forbes</t>
  </si>
  <si>
    <t>PrettyKrafts Laundry Basket for clothes with Lid and Handles, Toys Organiser, 75 Ltr Grey</t>
  </si>
  <si>
    <t>Lid and Handles, Toys Organiser, 75 Ltr Grey</t>
  </si>
  <si>
    <t>Dr Trust Electronic Kitchen</t>
  </si>
  <si>
    <t>Weighing Machine (Blue)</t>
  </si>
  <si>
    <t>HomeMedicalSupplies &amp; Equipment</t>
  </si>
  <si>
    <t>Tesora - Inspired by you Large Premium Electric Kettle 1.8L, Stainless Steel Inner Body - Auto Power Cut, Boil Dry Protection and Cool Touch Double Wall, Portable | 1500 Watts |1 Year Warranty | (White)</t>
  </si>
  <si>
    <t>Tesora - Inspired By</t>
  </si>
  <si>
    <t>Premium Electric Kettle 1.8L, Stainless Steel Inner Body - Auto Power Cut, Boil Dry Protection and Cool Touch Double Wall, Portable | 1500 Watts |1 Year Warranty | (White)</t>
  </si>
  <si>
    <t>AGARO Ace 1600 Watts, 21.5 kPa Suction Power, 21 litres Wet and Dry Stainless Steel Vacuum Cleaner with Blower Function and Washable Dust Bag</t>
  </si>
  <si>
    <t>Agaro Ace 1600 Watts,</t>
  </si>
  <si>
    <t>Suction Power, 21 litres Wet and Dry Stainless Steel Vacuum Cleaner with Blower Function and Washable Dust Bag</t>
  </si>
  <si>
    <t>Inalsa Hand Blender 1000</t>
  </si>
  <si>
    <t>Chopper, Whisker, 600 ml Multipurpose Jar|Variable Speed And Turbo Speed Function |100% Copper Motor |Low Noise |ANTI-SPLASH TECHNOLOGY|2 Year Warranty</t>
  </si>
  <si>
    <t>akiara - Makes life easy Electric Handy Sewing Stitch Handheld Cordless Portable White Sewing Machine for Home Tailoring, Hand Machine | Mini Silai | White Hand Machine with Adapter</t>
  </si>
  <si>
    <t>Handy Sewing Stitch Handheld Cordless Portable White Sewing Machine for Home Tailoring, Hand Machine | Mini Silai | White Hand Machine with Adapter</t>
  </si>
  <si>
    <t>Philips EasySpeed Plus Steam Iron GC2145 20-2200W, Quick Heat Up with up to 30 g min steam, 110 g steam Boost, Scratch Resistant Ceramic Soleplate, Vertical steam and Drip-Stop</t>
  </si>
  <si>
    <t>Philips Easyspeed Plus Steam</t>
  </si>
  <si>
    <t>20-2200W, Quick Heat Up with up to 30 g min steam, 110 g steam Boost, Scratch Resistant Ceramic Soleplate, Vertical steam and Drip-Stop</t>
  </si>
  <si>
    <t>INALSA Electric Chopper Bullet- 400 Watts with 100% Pure Copper Motor| Chop, Mince, Puree, Dice | Twin Blade Technology| 900 ml Capacity| One Touch Operation, 1.30mtr Long Power Cord (Black Silver)</t>
  </si>
  <si>
    <t>Inalsa Electric Chopper Bullet-</t>
  </si>
  <si>
    <t>with 100% Pure Copper Motor| Chop, Mince, Puree, Dice | Twin Blade Technology| 900 ml Capacity| One Touch Operation, 1.30mtr Long Power Cord (Black Silver)</t>
  </si>
  <si>
    <t>Borosil Electric Egg Boiler,</t>
  </si>
  <si>
    <t>Capacity, For Hard, Soft, Medium Boiled Eggs, Steamed Vegetables, Transparent Lid, Stainless Steel Exterior (500 Watts)</t>
  </si>
  <si>
    <t>Wipro Vesta Grill 1000 Watt Sandwich Maker |Dual function-SW MakerandGriller|Non stick Coat -BPAandPTFE Free |Auto Temp Cut-off| Height Control -180·∂øand105·∂ø |2 year warranty|SS Finish|Standard size</t>
  </si>
  <si>
    <t>Wipro Vesta Grill 1000</t>
  </si>
  <si>
    <t>Maker |Dual function-SW MakerandGriller|Non stick Coat -BPAandPTFE Free |Auto Temp Cut-off| Height Control -180·∂øand105·∂ø |2 year warranty|SS Finish|Standard size</t>
  </si>
  <si>
    <t>Rico IRPRO 1500 Watt Japanese Technology Electric Water Heater Immersion Rod Shockproof Protection and Stainless Steel Heating Element for Instant Heating| ISI Certified 1 Year Replacement Warranty</t>
  </si>
  <si>
    <t>Rico Irpro 1500 Watt</t>
  </si>
  <si>
    <t>Electric Water Heater Immersion Rod Shockproof Protection and Stainless Steel Heating Element for Instant Heating| ISI Certified 1 Year Replacement Warranty</t>
  </si>
  <si>
    <t>Eureka Forbes Active Clean 700 Watts Powerful Suction and Blower Vacuum Cleaner with Washable HEPA Filter and 6 Accessories,1 Year Warranty,Compact,Light Weight and Easy to use (Red and Black)</t>
  </si>
  <si>
    <t>Eureka Forbes Active Clean</t>
  </si>
  <si>
    <t>Powerful Suction and Blower Vacuum Cleaner with Washable HEPA Filter and 6 Accessories,1 Year Warranty,Compact,Light Weight and Easy to use (Red and Black)</t>
  </si>
  <si>
    <t>Csi International Instant Water</t>
  </si>
  <si>
    <t>Heater, Portable Water Heater, Geyser Made of First Class ABS Plastic 3KW (White)</t>
  </si>
  <si>
    <t>Hindware Atlantic Xceed 5L</t>
  </si>
  <si>
    <t>Water Heater with Copper Heating Element and High Grade Stainless Steel Tank</t>
  </si>
  <si>
    <t>Morphy Richards New Europa</t>
  </si>
  <si>
    <t>and Cappuccino 4-Cup Coffee Maker (Black)</t>
  </si>
  <si>
    <t>Lifelong Power - Pro</t>
  </si>
  <si>
    <t>3 Jar Mixer Grinder with 3 Speed Control and 1100 Watt Dry Non-Stick soleplate Iron Super Combo (White and Grey, 1 Year Warranty)</t>
  </si>
  <si>
    <t>Ibell Castor Ctek15L Premium</t>
  </si>
  <si>
    <t>Stainless Steel Electric Kettle,1500W Auto Cut-Off Feature,Silver</t>
  </si>
  <si>
    <t>Bajaj Pygmy Mini 110</t>
  </si>
  <si>
    <t>W HIGH SPEED OPERATION, USB CHARGING, MULTI-CLIP FUNCTION PERSONAL FAN</t>
  </si>
  <si>
    <t>Crompton Instaglide 1000-Watts Dry</t>
  </si>
  <si>
    <t>American Heritage Coating, Pack of 1 Iron</t>
  </si>
  <si>
    <t>Prestige Clean Home Water</t>
  </si>
  <si>
    <t>Morphy Richards Aristo 2000</t>
  </si>
  <si>
    <t>Room Heater (White)</t>
  </si>
  <si>
    <t>Gadgetronics Digital Kitchen Weighing Scale and Food Weight Machine for Health, Fitness, Home Baking and Cooking (10 KGs,1 Year Warranty and Batteries Included)</t>
  </si>
  <si>
    <t>Gadgetronics Digital Kitchen Weighing</t>
  </si>
  <si>
    <t>Food Weight Machine for Health, Fitness, Home Baking and Cooking (10 KGs,1 Year Warranty and Batteries Included)</t>
  </si>
  <si>
    <t>23 L water purifier - 3000 L Capacity, Sand, Multicolour</t>
  </si>
  <si>
    <t>Tom and Jerry Folding Laundry Basket for Clothes with Lid and Handle, Toys Organiser, 75 Litre, Green</t>
  </si>
  <si>
    <t>Tom And Jerry Folding</t>
  </si>
  <si>
    <t>for Clothes with Lid and Handle, Toys Organiser, 75 Litre, Green</t>
  </si>
  <si>
    <t>Ikea Little Loved Corner PRODUKT Milk-frother, Coffee Tea Frother, Handheld Milk Wand Mixer Frother, Black</t>
  </si>
  <si>
    <t>Ikea Little Loved Corner</t>
  </si>
  <si>
    <t>Coffee Tea Frother, Handheld Milk Wand Mixer Frother, Black</t>
  </si>
  <si>
    <t>Philips EasySpeed Plus Steam Iron GC2147 30-2400W, Quick Heat up with up to 30 g min steam, 150g steam Boost, Scratch Resistant Ceramic Soleplate, Vertical steam, Drip-Stop</t>
  </si>
  <si>
    <t>30-2400W, Quick Heat up with up to 30 g min steam, 150g steam Boost, Scratch Resistant Ceramic Soleplate, Vertical steam, Drip-Stop</t>
  </si>
  <si>
    <t>Litre 4 Star Rated Storage Water Heater (Geyser) with Multiple Safety System, White</t>
  </si>
  <si>
    <t>House Of Quirk Reusable</t>
  </si>
  <si>
    <t>Cleaner Easy-Tear Sheets Travel Pet Hair Lint Rollers Brush (10cm Sheet, Set of 3 Rolls, 180 Sheets, 60 Sheets Each roll Lint Roller Remover, Multicolour)</t>
  </si>
  <si>
    <t>Allin Exporters J66 Ultrasonic Humidifier Cool Mist Air Purifier for Dryness, Cold and Cough Large Capacity for Room, Baby, Plants, Bedroom (2.4 L) (1 Year Warranty)</t>
  </si>
  <si>
    <t>Allin Exporters J66 Ultrasonic</t>
  </si>
  <si>
    <t>Mist Air Purifier for Dryness, Cold and Cough Large Capacity for Room, Baby, Plants, Bedroom (2.4 L) (1 Year Warranty)</t>
  </si>
  <si>
    <t>Multifunctional 2 In 1</t>
  </si>
  <si>
    <t>Boiling Steamer Egg Frying Pan Egg Boiler Electric Automatic Off with Egg Boiler Machine Non-Stick Electric Egg Frying Pan-Tiger Woods (Multy)</t>
  </si>
  <si>
    <t>Maharaja Whiteline Nano Carbon</t>
  </si>
  <si>
    <t>Watts Room Heater (Black, White), Standard (5200100986)</t>
  </si>
  <si>
    <t>Kent Electric Chopper-B For</t>
  </si>
  <si>
    <t>Watt | Chop, Mince, Puree, Whisk, 400 ml Capacity | Stainless Steel Double Chopping Blades | Transparent Chopping Bowl | Anti-Skid | One Touch Operation | Black</t>
  </si>
  <si>
    <t>Crompton Amica 15-L 5</t>
  </si>
  <si>
    <t>Storage Water Heater (Geyser) with Free Installation (White)</t>
  </si>
  <si>
    <t>Eureka Forbes car Vac 100 Watts Powerful Suction Vacuum Cleaner with Washable HEPA Filter, 3 Accessories,Compact,Light Weight and Easy to use (Black and Red)</t>
  </si>
  <si>
    <t>Eureka Forbes Car Vac</t>
  </si>
  <si>
    <t>Powerful Suction Vacuum Cleaner with Washable HEPA Filter, 3 Accessories,Compact,Light Weight and Easy to use (Black and Red)</t>
  </si>
  <si>
    <t>Kent 16025 Sandwich Grill</t>
  </si>
  <si>
    <t>Non-Toxic Ceramic Coating | Automatic Temperature Cut-off with LED Indicator | Adjustable Height Control, Metallic Silver, Standard</t>
  </si>
  <si>
    <t>Candes Gloster All In</t>
  </si>
  <si>
    <t>Blower Fan Room Heater Ideal for Small and Medium Area, 2000 Watts (White)</t>
  </si>
  <si>
    <t>Inalsa Electric Fan Heater Hotty - 2000 Watts Variable Temperature Control Cool Warm Hot Air Selector | Over Heat Protection | ISI Certification, White</t>
  </si>
  <si>
    <t>Inalsa Electric Fan Heater</t>
  </si>
  <si>
    <t>2000 Watts Variable Temperature Control Cool Warm Hot Air Selector | Over Heat Protection | ISI Certification, White</t>
  </si>
  <si>
    <t>Havells Zella Flap Auto</t>
  </si>
  <si>
    <t>1500 Watts</t>
  </si>
  <si>
    <t>iBELL SM1301 3-in-1 Sandwich Maker with Detachable Plates for Toast Waffle Grill , 750 Watt (Black)</t>
  </si>
  <si>
    <t>Ibell Sm1301 3-In-1 Sandwich</t>
  </si>
  <si>
    <t>Detachable Plates for Toast Waffle Grill , 750 Watt (Black)</t>
  </si>
  <si>
    <t>Inalsa Vacuum Cleaner Wet and Dry Micro WD10 with 3in1 Multifunction Wet Dry Blowing| 14KPA Suction and Impact Resistant Polymer Tank,(Yellow Black)</t>
  </si>
  <si>
    <t>Inalsa Vacuum Cleaner Wet</t>
  </si>
  <si>
    <t>Micro WD10 with 3in1 Multifunction Wet Dry Blowing| 14KPA Suction and Impact Resistant Polymer Tank,(Yellow Black)</t>
  </si>
  <si>
    <t>Mr. Brand Portable Usb</t>
  </si>
  <si>
    <t>USB Juice Maker Mixer Bottle Blender Grinder Mixer,6 Blades Rechargeable Bottle with (Multi color) (MULTI MIXER 6 BLED)</t>
  </si>
  <si>
    <t>Crompton Hill Briz Deco</t>
  </si>
  <si>
    <t>inch) High Speed Designer Ceiling Fan (Smoked Brown)</t>
  </si>
  <si>
    <t>Sujata Powermatic Plus, Juicer</t>
  </si>
  <si>
    <t>with Chutney Jar, 900 Watts, 3 Jars (White)</t>
  </si>
  <si>
    <t>Aquadpure Copper + Mineral RO+UV+UF 10 to 12 Liter RO + UV + TDS ADJUSTER Water Purifier with Copper Charge Technology black and copper Best For Home and Office (Made In India)</t>
  </si>
  <si>
    <t>Aquadpure Copper + Mineral</t>
  </si>
  <si>
    <t>to 12 Liter RO + UV + TDS ADJUSTER Water Purifier with Copper Charge Technology black and copper Best For Home and Office (Made In India)</t>
  </si>
  <si>
    <t>Amazon Basics 650 Watt</t>
  </si>
  <si>
    <t>Maker with Borosilicate Carafe</t>
  </si>
  <si>
    <t>Crompton Insta Delight Fan Circulator Room Heater with 3 Heat Settings (Slate Grey and Black, 2000 Watt)</t>
  </si>
  <si>
    <t>Crompton Insta Delight Fan</t>
  </si>
  <si>
    <t>Heater with 3 Heat Settings (Slate Grey and Black, 2000 Watt)</t>
  </si>
  <si>
    <t>!!HANEUL!!1000 Watt 2000-Watt Room Heater!! Fan Heater!!Pure White!!HN-2500!!Made in India!!Thermoset!!</t>
  </si>
  <si>
    <t>!!Haneul!!1000 Watt 2000-Watt Room</t>
  </si>
  <si>
    <t>Heater!!Pure White!!HN-2500!!Made in India!!Thermoset!!</t>
  </si>
  <si>
    <t>Melbon VM-905 2000-Watt Room Heater (ISI Certified, White Color) Ideal Electric Fan Heater for Small to Medium Room Area (Plastic Body)</t>
  </si>
  <si>
    <t>Melbon Vm-905 2000-Watt Room</t>
  </si>
  <si>
    <t>Certified, White Color) Ideal Electric Fan Heater for Small to Medium Room Area (Plastic Body)</t>
  </si>
  <si>
    <t>Cello Eliza Plastic Laundry Bag Basket, 50 litres, Light Grey</t>
  </si>
  <si>
    <t>Cello Eliza Plastic Laundry</t>
  </si>
  <si>
    <t>50 litres, Light Grey</t>
  </si>
  <si>
    <t>Activa 1200 Mm High</t>
  </si>
  <si>
    <t>RPM BEE APPROVED 5 STAR RATED APSRA CEILING FAN BROWN 2 Years Warranty</t>
  </si>
  <si>
    <t>Shakti Technology S5 High</t>
  </si>
  <si>
    <t>Washer Machine 1900 Watts and Pressure 125 Bar with 10 Meter Hose Pipe</t>
  </si>
  <si>
    <t>AMERICAN MICRONIC- Imported Wet and Dry Vacuum Cleaner, 21 Litre Stainless Steel with Blower and HEPA filter, 1600 Watts 100% Copper Motor 28 KPa suction with washable reusable dust bag (Red Black Steel)-AMI-VCD21-1600WDx</t>
  </si>
  <si>
    <t>American Micronic- Imported Wet</t>
  </si>
  <si>
    <t>Vacuum Cleaner, 21 Litre Stainless Steel with Blower and HEPA filter, 1600 Watts 100% Copper Motor 28 KPa suction with washable reusable dust bag (Red Black Steel)-AMI-VCD21-1600WDx</t>
  </si>
  <si>
    <t>Demokrazy New Nova Lint</t>
  </si>
  <si>
    <t>Remover for All Woolens Sweaters, Blankets, Jackets Remover Pill Remover from Carpets, Curtains (Pack of 1)</t>
  </si>
  <si>
    <t>Instant Pot Air Fryer,</t>
  </si>
  <si>
    <t>Touch Control Panel, 360¬∞ EvenCrisp‚Ñ¢ Technology, Uses 95 % less Oil, 4-in-1 Appliance: Air Fry, Roast, Bake, Reheat (Vortex 1.97Litre, Black)</t>
  </si>
  <si>
    <t>HUL Pureit Eco Water Saver Mineral RO+UV+MF AS wall mounted Counter top Black 10L Water Purifier</t>
  </si>
  <si>
    <t>Hul Pureit Eco Water</t>
  </si>
  <si>
    <t>RO+UV+MF AS wall mounted Counter top Black 10L Water Purifier</t>
  </si>
  <si>
    <t>Livpure Glo Star Ro+Uv+Uf+Mineraliser</t>
  </si>
  <si>
    <t>L Storage Tank, 15 LPH Water Purifier for Home, Black</t>
  </si>
  <si>
    <t>Philips Hi113 1000-Watt Plastic</t>
  </si>
  <si>
    <t>Coating Dry Iron, Pack of 1</t>
  </si>
  <si>
    <t>Kuber Industries Round Non Woven Fabric Foldable Laundry Basket|Toy Storage Basket|Cloth Storage Basket With Handles| Capicity 45 Ltr (Grey and Black)-KUBMART11446</t>
  </si>
  <si>
    <t>Kuber Industries Round Non</t>
  </si>
  <si>
    <t>Foldable Laundry Basket|Toy Storage Basket|Cloth Storage Basket With Handles| Capicity 45 Ltr (Grey and Black)-KUBMART11446</t>
  </si>
  <si>
    <t>Preethi Mga-502 0.4-Litre Grind</t>
  </si>
  <si>
    <t>Jar (White), stainless steel, Set of 1</t>
  </si>
  <si>
    <t>Usha Aurora 1000 W Dry Iron with Innovative Tail Light Indicator, Weilburger Soleplate (White and Grey)</t>
  </si>
  <si>
    <t>Usha Aurora 1000 W</t>
  </si>
  <si>
    <t>with Innovative Tail Light Indicator, Weilburger Soleplate (White and Grey)</t>
  </si>
  <si>
    <t>Ecovacs Deebot N8 2-In-1</t>
  </si>
  <si>
    <t>Cleaner, 2022 New Launch, Most Powerful Suction, Covers 2000+ Sq. Ft in One Charge, Advanced dToF Technology with OZMO Mopping (DEEBOT N8) - White</t>
  </si>
  <si>
    <t>Kent Gold, Optima, Gold+</t>
  </si>
  <si>
    <t>Avnish Tap Water Purifier</t>
  </si>
  <si>
    <t>6 Layer Carbon Activated Dust Chlorine Remover Water Softener for Drinking Cartridge Alkaline Taps for Kitchen Sink Bathroom Wash Basin (6-Layer Filtration)</t>
  </si>
  <si>
    <t>Khaitan Orfin Fan Heater</t>
  </si>
  <si>
    <t>and kitchen-K0 2215</t>
  </si>
  <si>
    <t>USHA RapidMix 500-Watt Copper Motor Mixer Grinder with 3 Jars and 5 Years Warranty(Sea Green White)</t>
  </si>
  <si>
    <t>Usha Rapidmix 500-Watt Copper</t>
  </si>
  <si>
    <t>Grinder with 3 Jars and 5 Years Warranty(Sea Green White)</t>
  </si>
  <si>
    <t>Heater, Portable Water Heater, Geyser Made of First Class ABS Plastic 3KW (Red)</t>
  </si>
  <si>
    <t>Havells Gatik Neo 400Mm</t>
  </si>
  <si>
    <t>(Aqua Blue)</t>
  </si>
  <si>
    <t>INALSA Upright Vacuum Cleaner, 2-in-1,Handheld and Stick for Home and Office Use,800W- with 16KPA Strong Suction and HEPA Filtration|0.8L Dust Tank|Includes Multiple Accessories,(Grey Black)</t>
  </si>
  <si>
    <t>Inalsa Upright Vacuum Cleaner,</t>
  </si>
  <si>
    <t>Stick for Home and Office Use,800W- with 16KPA Strong Suction and HEPA Filtration|0.8L Dust Tank|Includes Multiple Accessories,(Grey Black)</t>
  </si>
  <si>
    <t>Royal Step - Amazon'S</t>
  </si>
  <si>
    <t>Portable Electric USB Juice Maker Juicer Bottle Blender Grinder Mixer,4 Blades Rechargeable Bottle with (Multi color) (MULTI)</t>
  </si>
  <si>
    <t>Nirdambhay Mini Bag Sealer,</t>
  </si>
  <si>
    <t>1 Heat Sealer and Cutter Handheld Sealing Machine Portable Bag Resealer Sealer for Plastic Bags Food Storage Snack Fresh Bag Sealer (Including 2 AA Battery)</t>
  </si>
  <si>
    <t>Cello Non-Stick Aluminium Sandwich</t>
  </si>
  <si>
    <t>Proven Copper + Mineral RO+UV+UF 10 to 12 Liter RO + UV + TDS ADJUSTER Water Purifier with Copper Charge Technology black and copper Best For Home and Office (Made In India)</t>
  </si>
  <si>
    <t>Proven Copper + Mineral</t>
  </si>
  <si>
    <t>Morphy Richards Daisy 1000W</t>
  </si>
  <si>
    <t>with American Heritage Non-Stick Coated Soleplate, White</t>
  </si>
  <si>
    <t>Wipro Vesta 1200 Watt GD201 Lightweight Automatic Dry Iron| Quick Heat Up| Stylish and Sleek |Anti bacterial German Weilburger Double Coated Soleplate |2 Years Warranty</t>
  </si>
  <si>
    <t>Automatic Dry Iron| Quick Heat Up| Stylish and Sleek |Anti bacterial German Weilburger Double Coated Soleplate |2 Years Warranty</t>
  </si>
  <si>
    <t>Zuvexa Egg Boiler Poacher</t>
  </si>
  <si>
    <t>Steaming, Cooking, Boiling Double Layer 14 Egg Boiler (Multicolor)‚Ä¶</t>
  </si>
  <si>
    <t>Ao Smith Hse-Vas-X-015 Storage</t>
  </si>
  <si>
    <t>Vertical Water Heater (Geyser) White 4 Star</t>
  </si>
  <si>
    <t>Havells Festiva 1200Mm Dust</t>
  </si>
  <si>
    <t>Fan (Gold Mist)</t>
  </si>
  <si>
    <t>INALSA Vaccum Cleaner Handheld 800W High Powerful Motor- Dura Clean with HEPA Filtration and Strong Powerful 16KPA Suction| Lightweight, Compact and Durable Body|Includes Multiple Accessories,(Grey Black)</t>
  </si>
  <si>
    <t>Inalsa Vaccum Cleaner Handheld</t>
  </si>
  <si>
    <t>Powerful Motor- Dura Clean with HEPA Filtration and Strong Powerful 16KPA Suction| Lightweight, Compact and Durable Body|Includes Multiple Accessories,(Grey Black)</t>
  </si>
  <si>
    <t>iBELL SM1515NEW Sandwich Maker with Floating Hinges, 1000Watt, Panini Grill Toast (Black)</t>
  </si>
  <si>
    <t>Ibell Sm1515New Sandwich Maker</t>
  </si>
  <si>
    <t>Hinges, 1000Watt, Panini Grill Toast (Black)</t>
  </si>
  <si>
    <t>Aquaguard Aura RO+UV+UF+Taste Adjuster(MTDS) with Active Copper and Zinc 7L water purifier,8 stages of purification,suitable for borewell,tanker,municipal water(Black) from Eureka Forbes</t>
  </si>
  <si>
    <t>Aquaguard Aura Ro+Uv+Uf+Taste Adjuster(Mtds)</t>
  </si>
  <si>
    <t>Copper and Zinc 7L water purifier,8 stages of purification,suitable for borewell,tanker,municipal water(Black) from Eureka Forbes</t>
  </si>
  <si>
    <t>Havells Instanio 3-Litre 4.5Kw</t>
  </si>
  <si>
    <t>Milk Frother, Immersion Blender</t>
  </si>
  <si>
    <t>Maker USB Rechargeable Small Mixer Handheld with 2 Stainless WhisksÔºåWisker for Stirring 3-Speed Adjustable Mini Frother for Cappuccino Latte Coffee Egg</t>
  </si>
  <si>
    <t>Panasonic Sr-Wa22H (E) Automatic</t>
  </si>
  <si>
    <t>Apple Green, 2.2 Liters</t>
  </si>
  <si>
    <t>Instacuppa Milk Frother For</t>
  </si>
  <si>
    <t>Handheld Battery-Operated Electric Milk and Coffee Frother, Stainless Steel Whisk and Stand, Portable Foam Maker for Coffee, Cappuccino, Lattes, and Egg Beaters</t>
  </si>
  <si>
    <t>Goodscity Garment Steamer for Clothes, Steam Iron Press - Vertical and Horizontal Steaming up to 22g min, 1200 Watt, 230 ml Water tank and 30 sec Fast Heating (GC 111)</t>
  </si>
  <si>
    <t>Goodscity Garment Steamer For</t>
  </si>
  <si>
    <t>Iron Press - Vertical and Horizontal Steaming up to 22g min, 1200 Watt, 230 ml Water tank and 30 sec Fast Heating (GC 111)</t>
  </si>
  <si>
    <t>Solidaire 550-Watt Mixer Grinder</t>
  </si>
  <si>
    <t>Jars (Black) (SLD-550-B)</t>
  </si>
  <si>
    <t>Amazon Basics 300 W Hand Blender with Stainless Steel Stem for Hot Cold Blending and In-Built Cord Hook, ISI-Marked, Black</t>
  </si>
  <si>
    <t>Amazon Basics 300 W</t>
  </si>
  <si>
    <t>with Stainless Steel Stem for Hot Cold Blending and In-Built Cord Hook, ISI-Marked, Black</t>
  </si>
  <si>
    <t>Orpat Hhb-100E 250-Watt Hand</t>
  </si>
  <si>
    <t>Healthsense Rechargeable Lint Remover</t>
  </si>
  <si>
    <t>| Fuzz and Fur Remover | Electric Fabric Shaver, Trimmer for Clothes, Carpet, Sofa, Sweaters, Curtains | One-Year Warranty Included - New-Feel LR350</t>
  </si>
  <si>
    <t>Agaro Classic Portable Yogurt</t>
  </si>
  <si>
    <t>Capacity, Electric, Automatic, Grey and White, Medium (33603)</t>
  </si>
  <si>
    <t>Agaro Imperial 240-Watt Slow</t>
  </si>
  <si>
    <t>Cold Press Technology</t>
  </si>
  <si>
    <t>Wipro Smartlife Super Deluxe</t>
  </si>
  <si>
    <t>1000W</t>
  </si>
  <si>
    <t>Amazonbasics Cylinder Bagless Vacuum</t>
  </si>
  <si>
    <t>Power Suction, Low Sound, High Energy Efficiency and 2 Years Warranty (1.5L, Black)</t>
  </si>
  <si>
    <t>Crompton Ihl 251 1500-Watt</t>
  </si>
  <si>
    <t>Heater with Copper Heating Element and IP 68 Protection</t>
  </si>
  <si>
    <t>SaiEllin Room Heater For Home 2000 Watts Room Heater For Bedroom | ISI Approved With 1 Year Warranty | For 250 Sq. Feet Blower Heater and Room Heaters Home For Winters</t>
  </si>
  <si>
    <t>Saiellin Room Heater For</t>
  </si>
  <si>
    <t>Watts Room Heater For Bedroom | ISI Approved With 1 Year Warranty | For 250 Sq. Feet Blower Heater and Room Heaters Home For Winters</t>
  </si>
  <si>
    <t>Bajaj Majesty Duetto Gas</t>
  </si>
  <si>
    <t>Vertical Water Heater ( LPG), White</t>
  </si>
  <si>
    <t>Black + Decker BD BXIR2201IN 2200-Watt Cord and Cordless Steam Iron (Green)</t>
  </si>
  <si>
    <t>Black + Decker Bd</t>
  </si>
  <si>
    <t>Cord and Cordless Steam Iron (Green)</t>
  </si>
  <si>
    <t>Inalsa Hand Blender| Hand Mixer|Beater - Easy Mix, Powerful 250 Watt Motor | Variable 7 Speed Control | 1 Year Warranty | (White Red)</t>
  </si>
  <si>
    <t>Inalsa Hand Blender| Hand</t>
  </si>
  <si>
    <t>Easy Mix, Powerful 250 Watt Motor | Variable 7 Speed Control | 1 Year Warranty | (White Red)</t>
  </si>
  <si>
    <t>Longway Blaze 2 Rod</t>
  </si>
  <si>
    <t>Heater (White, Gray, 800 watts)</t>
  </si>
  <si>
    <t>Prestige Pwg 7 Wet</t>
  </si>
  <si>
    <t>(Multicolor) with Coconut Scraper and Atta Kneader Attachments, 200 Watt</t>
  </si>
  <si>
    <t>Pigeon Zest Mixer Grinder</t>
  </si>
  <si>
    <t>Control 750 Watt Powerful Copper Motor with 3 Stainless Steel Jars for Dry Grinding, Wet Grinding and Making Chutney and 3 Polycarbonate lids - Blue</t>
  </si>
  <si>
    <t>Borosil Volcano 13 Fin</t>
  </si>
  <si>
    <t>Radiator Room Heater, 2900 W, Black</t>
  </si>
  <si>
    <t>Crompton Solarium Qube 15-L</t>
  </si>
  <si>
    <t>Rated Storage Water Heater (Geyser) with Free Installation and Connection Pipes (White and Black)</t>
  </si>
  <si>
    <t>Singer Aroma 1.8 Liter Electric Kettle High Grade Stainless Steel with Cool and Touch Body and Cordless Base, 1500 watts, Auto Shut Off with Dry Boiling (Silver Black)</t>
  </si>
  <si>
    <t>Singer Aroma 1.8 Liter</t>
  </si>
  <si>
    <t>High Grade Stainless Steel with Cool and Touch Body and Cordless Base, 1500 watts, Auto Shut Off with Dry Boiling (Silver Black)</t>
  </si>
  <si>
    <t>Orient Electric Aura Neo Instant 3L Water Heater (Geyser), 5-level Safety Shield, Stainless Steel Tank (White and Turquoise)</t>
  </si>
  <si>
    <t>Orient Electric Aura Neo</t>
  </si>
  <si>
    <t>Water Heater (Geyser), 5-level Safety Shield, Stainless Steel Tank (White and Turquoise)</t>
  </si>
  <si>
    <t>Crompton Brio 1000-Watts Dry</t>
  </si>
  <si>
    <t>Weilburger Coating (Sky Blue and White)</t>
  </si>
  <si>
    <t>Butterfly Hero Mixer Grinder,</t>
  </si>
  <si>
    <t>Racold Eterno Pro 25L</t>
  </si>
  <si>
    <t>Star Storage Water Heater (Geyser) with free Standard Installation and free Installation Pipes</t>
  </si>
  <si>
    <t>Lg 1.5 Ton 5</t>
  </si>
  <si>
    <t>DUAL Inverter Split AC (Copper, Super Convertible 6-in-1 Cooling, HD Filter with Anti-Virus Protection, 2022 Model, PS-Q19YNZE, White)</t>
  </si>
  <si>
    <t>Eureka Forbes Aquasure Amrit</t>
  </si>
  <si>
    <t>(Pack of 2), White</t>
  </si>
  <si>
    <t>Green Tales Heat Seal</t>
  </si>
  <si>
    <t>Sealer-Impulse Machine for Sealing Plastic Bags Packaging</t>
  </si>
  <si>
    <t>Saleon Instant Coal Heater</t>
  </si>
  <si>
    <t>Burner Electric Stove Hot Plate - Mix Colors - Pack of 1 - Only Charcoal Heater</t>
  </si>
  <si>
    <t>Sujata Chutney Steel Jar,</t>
  </si>
  <si>
    <t>(White), Stainless Steel</t>
  </si>
  <si>
    <t>Khaitan Avaante Ka-2013 1200</t>
  </si>
  <si>
    <t>Halogen Heater (1200 Watts, Grey)</t>
  </si>
  <si>
    <t>Kenstar 2400 Watts 9</t>
  </si>
  <si>
    <t>Filled Radiator with PTC Fan Heater (BLACK GOLD)</t>
  </si>
  <si>
    <t>Nexoms Instant Heating Water</t>
  </si>
  <si>
    <t>Mounted with 3 Pin Indian Plug (16Amp)</t>
  </si>
  <si>
    <t>Jialto Mini Waffle Maker</t>
  </si>
  <si>
    <t>350 Watts: Stainless Steel Non-Stick Electric Iron Machine for Individual Belgian Waffles, Pan Cakes, Paninis or Other Snacks - Aqua blue</t>
  </si>
  <si>
    <t>Candes Blowhot All In</t>
  </si>
  <si>
    <t>Blower Fan Room Heater (ABS Body, White, Brown) 2000 Watts</t>
  </si>
  <si>
    <t>Ionix Jewellery Scale |</t>
  </si>
  <si>
    <t>| Digital Weight Machine | weight machine for gold | Electronic weighing machines for Jewellery 0.01G to 200G Small Weight Machine for Shop - Silver</t>
  </si>
  <si>
    <t>Kitchen Kit Electric Kettle,</t>
  </si>
  <si>
    <t>Steel Tea Kettle, Fast Boil Water Warmer with Auto Shut Off and Boil Dry Protection Tech</t>
  </si>
  <si>
    <t>Racold Pronto Pro 3Litres</t>
  </si>
  <si>
    <t>Instant Water Heater (Geyser)</t>
  </si>
  <si>
    <t>Esn 999 Supreme Quality</t>
  </si>
  <si>
    <t>Water Heater Rod (Black)</t>
  </si>
  <si>
    <t>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t>
  </si>
  <si>
    <t>Pajaka South Indian Filter</t>
  </si>
  <si>
    <t>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t>
  </si>
  <si>
    <t>Saiyam Stainless Steel Espresso</t>
  </si>
  <si>
    <t>Coffee Percolator Italian Coffee Maker Moka Pot (4 Cup - 200 ml, Silver)</t>
  </si>
  <si>
    <t>Konvio Neer 10 Inch</t>
  </si>
  <si>
    <t>(PP SPUN) Cartridge Compatible for 10 Inch Pre-Filter Housing of Water Purifier | Pack of 4 Spun</t>
  </si>
  <si>
    <t>Havells Glydo 1000 watt Dry Iron With American Heritage Non Stick Sole Plate, Aerodynamic Design, Easy Grip Temperature Knob and 2 years Warranty. (Charcoal Blue)</t>
  </si>
  <si>
    <t>Havells Glydo 1000 Watt</t>
  </si>
  <si>
    <t>With American Heritage Non Stick Sole Plate, Aerodynamic Design, Easy Grip Temperature Knob and 2 years Warranty. (Charcoal Blue)</t>
  </si>
  <si>
    <t>Raffles Premium Stainless Steel South Indian Coffee Filter Drip Coffee Maker, 2-3 Cups, 150 ml</t>
  </si>
  <si>
    <t>Raffles Premium Stainless Steel</t>
  </si>
  <si>
    <t>Coffee Filter Drip Coffee Maker, 2-3 Cups, 150 ml</t>
  </si>
  <si>
    <t>Ionix Activated Carbon Faucet</t>
  </si>
  <si>
    <t>Universal Interface Home Kitchen Faucet Tap Water | Tap filter Multilayer | Clean Purifier Filter Cartridge Five Layer Water Filter-Pack of 1</t>
  </si>
  <si>
    <t>Knyuc Mart Mini Electric</t>
  </si>
  <si>
    <t>Heater Compact Plug-in, The Wall Outlet 400 Watts, Handy Air Warmer Blower Adjustable Timer Digital Display</t>
  </si>
  <si>
    <t>INKULTURE Stainless_Steel Measuring Cups and Spoon Combo for Dry or Liquid Kitchen Gadgets for Cooking and Baking Cakes Measuring Cup Set Combo with Handles (Set of 4 Cups and 4 Spoons)</t>
  </si>
  <si>
    <t>Inkulture Stainless_Steel Measuring Cups</t>
  </si>
  <si>
    <t>Combo for Dry or Liquid Kitchen Gadgets for Cooking and Baking Cakes Measuring Cup Set Combo with Handles (Set of 4 Cups and 4 Spoons)</t>
  </si>
  <si>
    <t>Macmillan Aquafresh 5 Micron</t>
  </si>
  <si>
    <t>in PP Spun Filter Candle Set for All Type RO Water Purifier 10 inch (4)</t>
  </si>
  <si>
    <t>Havells D'zire 1000 watt Dry Iron With American Heritage Sole Plate, Aerodynamic Design, Easy Grip Temperature Knob and 2 years Warranty. (Mint)</t>
  </si>
  <si>
    <t>Havells D'Zire 1000 Watt</t>
  </si>
  <si>
    <t>With American Heritage Sole Plate, Aerodynamic Design, Easy Grip Temperature Knob and 2 years Warranty. (Mint)</t>
  </si>
  <si>
    <t>Te‚Ñ¢ Instant Electric Heating</t>
  </si>
  <si>
    <t>Cold Water Geyser Tap Water with Digital Display (White)</t>
  </si>
  <si>
    <t>Zigma Winotek Winotek Sun</t>
  </si>
  <si>
    <t>Geyser, Water Heater, Portable Water Heater, Geysers Made of First Class ABS Plastic, automatic Reset Model, AE10-3 W (Yellow)</t>
  </si>
  <si>
    <t>Kent 11054 Alkaline Water</t>
  </si>
  <si>
    <t>3.5 L | Chemical-Free Water with Balanced pH Levels 8.0 to 9.5 | Solves Acidity Issue | Equipped with Carbon and Sediment Filter - Grey</t>
  </si>
  <si>
    <t>Sujata Dynamix Dx Mixer</t>
  </si>
  <si>
    <t>3 Jars (White)</t>
  </si>
  <si>
    <t>Lifelong Llmg74 750 Watt</t>
  </si>
  <si>
    <t>with 3 Jars (White and Grey)</t>
  </si>
  <si>
    <t>Ttk Prestige Limited Orion</t>
  </si>
  <si>
    <t>500 Watts, 3 Jars (1200ml, 1000ml, 500ml) (Red)</t>
  </si>
  <si>
    <t>Agaro Regal Electric Rice</t>
  </si>
  <si>
    <t>Ceramic Inner Bowl, Cooks Up to 600 Gms Raw Rice, SS Steamer, Preset Cooking Functions, Preset Timer, Keep Warm Function, LED Display, Black</t>
  </si>
  <si>
    <t>Vapja Portable Mini Juicer</t>
  </si>
  <si>
    <t>USB Rechargeable with 4 Blades for Shakes and Smoothies Fruits Vegetables Juice Maker Grinder Mixer Strong Cutting Bottle Sports Travel Outdoors Gym (BOTTLE)</t>
  </si>
  <si>
    <t>Philips HD6975 00 25 Litre Digital Oven Toaster Grill, Grey, 25 liter</t>
  </si>
  <si>
    <t>Philips Hd6975 0 25</t>
  </si>
  <si>
    <t>Oven Toaster Grill, Grey, 25 liter</t>
  </si>
  <si>
    <t>Usha Ei 3710 Heavy</t>
  </si>
  <si>
    <t>Dry Iron with Golden American Heritage Soleplate, 1.75 Kg(White)</t>
  </si>
  <si>
    <t>Campfire Spring Chef Prolix</t>
  </si>
  <si>
    <t>Water Heater Geyser 1Ltr. for Use Home Stainless Steel Baking Rack | Restaurant | Office | Labs | Clinics | Saloon | with Installation Kit (With MCB)</t>
  </si>
  <si>
    <t>Themisto Th-Ws20 Digital Kitchen</t>
  </si>
  <si>
    <t>Stainless Steel (5Kg)</t>
  </si>
  <si>
    <t>FYA Handheld Vacuum Cleaner Cordless, Wireless Hand VacuumandAir Blower 2-in-1, Mini Portable Car Vacuum Cleaner with Powerful Suction, USB Rechargeable Vacuum for Pet Hair, Home and Car</t>
  </si>
  <si>
    <t>Fya Handheld Vacuum Cleaner</t>
  </si>
  <si>
    <t>Hand VacuumandAir Blower 2-in-1, Mini Portable Car Vacuum Cleaner with Powerful Suction, USB Rechargeable Vacuum for Pet Hair, Home and Car</t>
  </si>
  <si>
    <t>Lifelong Llsm120G Sandwich Griller</t>
  </si>
  <si>
    <t>Pro 750 W Sandwich Maker with 4 Slice Non-Stick Fixed Plates for Sandwiches at Home with 1 Year Warranty (Black)</t>
  </si>
  <si>
    <t>Kuber Industries Nylon Mesh Laundry Basket|Sturdy Material and Durable Handles|Netted Lightweight Laundry Bag, Size 36 x 36 x 58, Capicity 30 Ltr (Pink)</t>
  </si>
  <si>
    <t>Kuber Industries Nylon Mesh</t>
  </si>
  <si>
    <t>Material and Durable Handles|Netted Lightweight Laundry Bag, Size 36 x 36 x 58, Capicity 30 Ltr (Pink)</t>
  </si>
  <si>
    <t>Bulfyss Plastic Sticky Lint Roller Hair Remover Cleaner Set of 5 Rolls 150 Sheets, 30 Sheets Each roll Lint Roller Remover for Clothes, Furniture, Carpet, Dog Fur, Sweater, Dust and Dirt</t>
  </si>
  <si>
    <t>Bulfyss Plastic Sticky Lint</t>
  </si>
  <si>
    <t>Remover Cleaner Set of 5 Rolls 150 Sheets, 30 Sheets Each roll Lint Roller Remover for Clothes, Furniture, Carpet, Dog Fur, Sweater, Dust and Dirt</t>
  </si>
  <si>
    <t>T Topline 180 W</t>
  </si>
  <si>
    <t>Mixer,Hand Blender , Egg Beater, Cake maker , Beater Cream Mix, Food Blender, Beater for Whipping Cream Beater for Cake With 7 -Speed with spatula and oil brush</t>
  </si>
  <si>
    <t>Empty Mist Trigger Plastic</t>
  </si>
  <si>
    <t>for Multi use 200ml Pack of 2</t>
  </si>
  <si>
    <t>LONAXA Mini Travel Rechargeable Fruit Juicer - USB Electric Fruit and Vegetable Juice Blender Grinder for Home and Office Use (Multicolor)‚Ä¶</t>
  </si>
  <si>
    <t>Lonaxa Mini Travel Rechargeable</t>
  </si>
  <si>
    <t>- USB Electric Fruit and Vegetable Juice Blender Grinder for Home and Office Use (Multicolor)‚Ä¶</t>
  </si>
  <si>
    <t>900 Watts, 2 Jars (White)</t>
  </si>
  <si>
    <t>Agaro Royal Double Layered</t>
  </si>
  <si>
    <t>Litres, Double Layered Cool Touch , Dry Boiling Protection, Black</t>
  </si>
  <si>
    <t>Cafe Jei French Press</t>
  </si>
  <si>
    <t>Tea Maker 600ml with 4 Level Filtration System, Heat Resistant Borosilicate Glass (Black, 600ml)</t>
  </si>
  <si>
    <t>Borosil Prime Grill Sandwich</t>
  </si>
  <si>
    <t>Candes 10 Litre Perfecto</t>
  </si>
  <si>
    <t>Rated Automatic Instant Storage Electric Water Heater with Special Metal Body Anti Rust Coating With Installation Kit, 2KW Geyser (Ivory)</t>
  </si>
  <si>
    <t>Prestige Psmfb 800 Watt</t>
  </si>
  <si>
    <t>with Fixed Plates, Black</t>
  </si>
  <si>
    <t>iBELL MPK120L Premium Stainless Steel Multi Purpose Kettle Cooker with Inner Pot 1.2 Litre (Silver)</t>
  </si>
  <si>
    <t>Ibell Mpk120L Premium Stainless</t>
  </si>
  <si>
    <t>Purpose Kettle Cooker with Inner Pot 1.2 Litre (Silver)</t>
  </si>
  <si>
    <t>Maharaja Whiteline Odacio Plus 550-Watt Juicer Mixer Grinder with 3 Jars (Black Silver)</t>
  </si>
  <si>
    <t>Maharaja Whiteline Odacio Plus</t>
  </si>
  <si>
    <t>Mixer Grinder with 3 Jars (Black Silver)</t>
  </si>
  <si>
    <t>Shakti Technology S3 High Pressure Car Washer Machine 1800 Watts and Pressure 120 Bar for Cleaning Car, Bike and Home</t>
  </si>
  <si>
    <t>Shakti Technology S3 High</t>
  </si>
  <si>
    <t>Washer Machine 1800 Watts and Pressure 120 Bar for Cleaning Car, Bike and Home</t>
  </si>
  <si>
    <t>Cello Quick Boil Popular</t>
  </si>
  <si>
    <t>1 Litre 1200 Watts | Stainless Steel body | Boiler for Water, Silver</t>
  </si>
  <si>
    <t>Agaro Glory Cool Mist</t>
  </si>
  <si>
    <t>4.5Litres, For Large Area, Room, Home, Office, Adjustable Mist Output, Ceramic Ball Filter, Ultra Quiet, 360¬∞ Rotatable Nozzle, Auto Shut Off, Grey</t>
  </si>
  <si>
    <t>Wolpin 1 Lint Roller</t>
  </si>
  <si>
    <t>Sheets Remove Clothes Lint Dog Hair Dust (19 x 13 cm) Orange</t>
  </si>
  <si>
    <t>Abode Kitchen Essential Measuring Cup and Spoon for Spices | for Cooking and Baking Cake | Multipurpose Tablespoon Cups with Ring Holder | (Black)</t>
  </si>
  <si>
    <t>Abode Kitchen Essential Measuring</t>
  </si>
  <si>
    <t>Spoon for Spices | for Cooking and Baking Cake | Multipurpose Tablespoon Cups with Ring Holder | (Black)</t>
  </si>
  <si>
    <t>Sujata Supermix, Mixer Grinder,</t>
  </si>
  <si>
    <t>Cardex Digital Kitchen Weighing</t>
  </si>
  <si>
    <t>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</si>
  <si>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and 1-Year Comprehensive Warranty | 7 Litre, Black</t>
  </si>
  <si>
    <t>V-Guard Zenora Ro+Uf+Mb Water</t>
  </si>
  <si>
    <t>Suitable for water with TDS up to 2000 ppm | 8 Stage Purification with World-class RO Membrane and Advanced UF Membrane | Free PAN India Installation and 1-Year Comprehensive Warranty | 7 Litre, Black</t>
  </si>
  <si>
    <t>Bajaj Rex Dlx 750</t>
  </si>
  <si>
    <t>Jars Mixer Grinder, White and Blue</t>
  </si>
  <si>
    <t>KENT 16051 Hand Blender 300 W | 5 Variable Speed Control | Multiple Beaters and Dough Hooks | Turbo Function</t>
  </si>
  <si>
    <t>Kent 16051 Hand Blender</t>
  </si>
  <si>
    <t>| 5 Variable Speed Control | Multiple Beaters and Dough Hooks | Turbo Function</t>
  </si>
  <si>
    <t>Prestige Pic 15.0+ 1900-Watt</t>
  </si>
  <si>
    <t>Aqua D Pure Active</t>
  </si>
  <si>
    <t>RO+UV Water Filter Purifier for Home, Kitchen Fully Automatic UF+TDS Controller</t>
  </si>
  <si>
    <t>PrettyKrafts Laundry Square Shape Basket Bag Foldable Multipurpose Carry Handles Slanting Lid for Home, Cloth Storage,(Single) Jute Grey</t>
  </si>
  <si>
    <t>Prettykrafts Laundry Square Shape</t>
  </si>
  <si>
    <t>Foldable Multipurpose Carry Handles Slanting Lid for Home, Cloth Storage,(Single) Jute Grey</t>
  </si>
  <si>
    <t>Libra Roti Maker Electric Automatic | chapati Maker Electric Automatic | roti Maker Machine with 900 Watts for Making Roti Chapati Parathas - Stainless Steel</t>
  </si>
  <si>
    <t>Libra Roti Maker Electric</t>
  </si>
  <si>
    <t>chapati Maker Electric Automatic | roti Maker Machine with 900 Watts for Making Roti Chapati Parathas - Stainless Steel</t>
  </si>
  <si>
    <t>Glen 3 in 1 Electric Multi Cooker - Steam, Cook and Egg Boiler with 350 W (SA 3035MC) - 350 Watts</t>
  </si>
  <si>
    <t>Glen 3 In 1</t>
  </si>
  <si>
    <t>Cooker - Steam, Cook and Egg Boiler with 350 W (SA 3035MC) - 350 Watts</t>
  </si>
  <si>
    <t>Dynore Stainless Steel Set</t>
  </si>
  <si>
    <t>Measuring Cup and 4 Measuring Spoon</t>
  </si>
  <si>
    <t>Lint Remover For Clothes</t>
  </si>
  <si>
    <t>Year Warranty Fabric Shaver Lint Shaver for Woolen Clothes Blanket Jackets Stainless Steel Blades,Bedding, Clothes and Furniture Best Remover for Fabrics Portable Lint Shavers (White Orange)</t>
  </si>
  <si>
    <t>Monitor AC Stand Heavy Duty Air Conditioner Outdoor Unit Mounting Bracket</t>
  </si>
  <si>
    <t>Monitor Ac Stand Heavy</t>
  </si>
  <si>
    <t>Conditioner Outdoor Unit Mounting Bracket</t>
  </si>
  <si>
    <t>Parts &amp; Accessories</t>
  </si>
  <si>
    <t>Ibell Induction Cooktop, 2000W</t>
  </si>
  <si>
    <t>Shut Off and Overheat Protection, BIS Certified, Black</t>
  </si>
  <si>
    <t>Kent Powp-Sediment Filter 10''</t>
  </si>
  <si>
    <t>Lacopine Mini Pocket Size</t>
  </si>
  <si>
    <t>Ibell Sek170Bm Premium Electric</t>
  </si>
  <si>
    <t>Litre, Stainless Steel with Coating,1500W Auto Cut-Off, Silver with Black</t>
  </si>
  <si>
    <t>Activa Easy Mix Nutri</t>
  </si>
  <si>
    <t>500 Watt | Long Lasting Shock Proof ABS Body | Heavy Duty Motor With Nano - Grinding Technology</t>
  </si>
  <si>
    <t>Sujata Dynamix, Mixer Grinder,</t>
  </si>
  <si>
    <t>Wipro Vesta 1380W Cordless Steam Iron Quick heat up with 20gm min Steam Burst, Scratch resistant Ceramic soleplate ,Vertical and Horizontal Ironing, Steam burst of upto .8g shot</t>
  </si>
  <si>
    <t>Wipro Vesta 1380W Cordless</t>
  </si>
  <si>
    <t>Quick heat up with 20gm min Steam Burst, Scratch resistant Ceramic soleplate ,Vertical and Horizontal Ironing, Steam burst of upto .8g shot</t>
  </si>
  <si>
    <t>Mi Robot Vacuum-Mop P,</t>
  </si>
  <si>
    <t>Navigation in 10-20K INR price band, Intelligent mapping, Robotic Floor Cleaner with 2 in 1 Mopping and Vacuum, App Control (WiFi, Alexa,GA), Strong suction</t>
  </si>
  <si>
    <t>Havells Ventil Air Dx</t>
  </si>
  <si>
    <t>Fan (White)</t>
  </si>
  <si>
    <t>AGARO Royal Stand 1000W Mixer with 5L SS Bowl and 8 Speed Setting, Includes Whisking Cone, Mixing Beater and Dough Hook, and Splash Guard, 2 Years Warranty, (Black), Medium (33554)</t>
  </si>
  <si>
    <t>Agaro Royal Stand 1000W</t>
  </si>
  <si>
    <t>5L SS Bowl and 8 Speed Setting, Includes Whisking Cone, Mixing Beater and Dough Hook, and Splash Guard, 2 Years Warranty, (Black), Medium (33554)</t>
  </si>
  <si>
    <t>Crompton Highspeed Markle Prime</t>
  </si>
  <si>
    <t>(48 inch) Anti-Dust Ceiling Fan with Energy Efficient 55W Motor (Burgundy)</t>
  </si>
  <si>
    <t>Lifelong Llwm105 750-Watt Belgian</t>
  </si>
  <si>
    <t>for Home| Makes 2 Square Shape Waffles| Non-stick Plates| Easy to Use¬†with Indicator Lights (1 Year Warranty, Black)</t>
  </si>
  <si>
    <t>Kuber Industries Waterproof Round Laundry Bag Hamper|Polka Dots Print Print with Handles|Foldable Bin and 45 Liter Capicity|Size 37 x 37 x 49, Pack of 1(Black and White)- CTKTC044992</t>
  </si>
  <si>
    <t>Hamper|Polka Dots Print Print with Handles|Foldable Bin and 45 Liter Capicity|Size 37 x 37 x 49, Pack of 1(Black and White)- CTKTC044992</t>
  </si>
  <si>
    <t>Portable, Handy Compact Plug-in Portable Digital Electric Heater Fan Wall-Outlet Handy Air Warmer Blower Adjustable Timer Digital Display Heater for Home Office Camper (Black, 400 Watts)</t>
  </si>
  <si>
    <t>Portable, Handy Compact Plug-In</t>
  </si>
  <si>
    <t>Electric Heater Fan Wall-Outlet Handy Air Warmer Blower Adjustable Timer Digital Display Heater for Home Office Camper (Black, 400 Watts)</t>
  </si>
  <si>
    <t>Karcher WD3 EU Wet and Dry Vacuum Cleaner, 1000 Watts Powerful Suction, 17 L Capacity, Blower Function, Easy Filter Removal for Home and Garden Cleaning¬† (Yellow Black)</t>
  </si>
  <si>
    <t>Karcher Wd3 Eu Wet</t>
  </si>
  <si>
    <t>Vacuum Cleaner, 1000 Watts Powerful Suction, 17 L Capacity, Blower Function, Easy Filter Removal for Home and Garden Cleaning¬† (Yellow Black)</t>
  </si>
  <si>
    <t>INALSA Air Fryer Digital 4L Nutri Fry - 1400W with Smart AirCrisp Technology| 8-Preset Menu, Touch Control and Digital Display|Variable Temperature and Timer Control|Free Recipe book|2 Yr Warranty (Black)</t>
  </si>
  <si>
    <t>Inalsa Air Fryer Digital</t>
  </si>
  <si>
    <t>Fry - 1400W with Smart AirCrisp Technology| 8-Preset Menu, Touch Control and Digital Display|Variable Temperature and Timer Control|Free Recipe book|2 Yr Warranty (Black)</t>
  </si>
  <si>
    <t>Amazonbasics High Speed 55</t>
  </si>
  <si>
    <t>Pedestal Fan, 400mm Sweep Length, White (Without Remote)</t>
  </si>
  <si>
    <t>Eco Crystal J 5</t>
  </si>
  <si>
    <t>(Pack of 2)</t>
  </si>
  <si>
    <t>Borosil Rio 1.5 L</t>
  </si>
  <si>
    <t>Stainless Steel Inner Body, Boil Water For Tea, Coffee, Soup, Silver</t>
  </si>
  <si>
    <t>White Wood)</t>
  </si>
  <si>
    <t>PHILIPS Drip Coffee Maker HD7432 20, 0.6 L, Ideal for 2-7 cups, Black, Medium</t>
  </si>
  <si>
    <t>Philips Drip Coffee Maker</t>
  </si>
  <si>
    <t>0.6 L, Ideal for 2-7 cups, Black, Medium</t>
  </si>
  <si>
    <t>Eureka Forbes Euroclean Paper</t>
  </si>
  <si>
    <t>Dust Bags for Excel, Ace, 300, Jet Models - Set of 10</t>
  </si>
  <si>
    <t>Larrito Wooden Cool Mist</t>
  </si>
  <si>
    <t>Oil Diffuser Aroma Air Humidifier with Colorful Change for Car, Office, Babies, humidifiers for home, air humidifier for room (WOODEN HUMIDIFIRE-A)</t>
  </si>
  <si>
    <t>Hilton Quartz Heater 400 800-Watt ISI 2 Rods Multi Mode Heater Long Lasting Quick Heating Extremely Warm (Grey)</t>
  </si>
  <si>
    <t>Hilton Quartz Heater 400</t>
  </si>
  <si>
    <t>2 Rods Multi Mode Heater Long Lasting Quick Heating Extremely Warm (Grey)</t>
  </si>
  <si>
    <t>Syska Sdi-07 1000 W</t>
  </si>
  <si>
    <t>Golden American Heritage Soleplate Dry Iron (Blue)</t>
  </si>
  <si>
    <t>Ikea Milk Frother For</t>
  </si>
  <si>
    <t>Coffee,(Cold and hot Drinks), Black</t>
  </si>
  <si>
    <t>Ionix Tap Filter Multilayer</t>
  </si>
  <si>
    <t>Carbon Faucet Water Filters Universal Interface Home Kitchen Faucet Tap Water Clean Purifier Filter Cartridge Five Layer Water Filter-Pack of 1</t>
  </si>
  <si>
    <t>Kitchengenix'S Mini Waffle Maker</t>
  </si>
  <si>
    <t>350 Watts: Stainless Steel Non-Stick Electric Iron Machine for Individual Belgian Waffles, Pan Cakes, Paninis or Other Snacks (Red)</t>
  </si>
  <si>
    <t>Bajaj Hm-01 Powerful 250W</t>
  </si>
  <si>
    <t>Knowza Electric Handheld Milk</t>
  </si>
  <si>
    <t>Frother for Latte Coffee Hot Milk, Milk Frother for Coffee, Egg Beater, Hand Blender, Coffee Beater (BLACK COFFEE BEATER)</t>
  </si>
  <si>
    <t>Usha Hc 812 T</t>
  </si>
  <si>
    <t>Room Heater</t>
  </si>
  <si>
    <t>akiara - Makes life easy Mini Sewing Machine for Home Tailoring use | Mini Silai Machine with Sewing Kit Set Sewing Box with Thread Scissors, Needle All in One Sewing Accessories (White and Purple)</t>
  </si>
  <si>
    <t>Sewing Machine for Home Tailoring use | Mini Silai Machine with Sewing Kit Set Sewing Box with Thread Scissors, Needle All in One Sewing Accessories (White and Purple)</t>
  </si>
  <si>
    <t>USHA 1212 PTC with Adjustable Thermostat Fan Heater (Black Brown, 1500-Watts).</t>
  </si>
  <si>
    <t>Usha 1212 Ptc With</t>
  </si>
  <si>
    <t>Fan Heater (Black Brown, 1500-Watts).</t>
  </si>
  <si>
    <t>4 In 1 Handheld</t>
  </si>
  <si>
    <t>Cutter Set,Wireless Food Processor Electric Food Chopper for Garlic Chili Pepper Onion Ginger Celery Meat with Brush</t>
  </si>
  <si>
    <t>Philips HD9306 06 1.5-Litre Electric Kettle (Multicolor)</t>
  </si>
  <si>
    <t>Philips Hd9306 6 1.5-Litre</t>
  </si>
  <si>
    <t>(Multicolor)</t>
  </si>
  <si>
    <t>Libra Room Heater For</t>
  </si>
  <si>
    <t>Heaters Home for Winter, Electric Heater with 2000 Watts Power as per IS Specification for Small to Medium Rooms - FH12 (Grey)</t>
  </si>
  <si>
    <t>Ngi Store 2 Pieces</t>
  </si>
  <si>
    <t>Removers for Your Laundry Catcher Lint Remover for Washing Machine Lint Remover Reusable Portable Silica Gel Clothes Washer Dryer Floating Ball</t>
  </si>
  <si>
    <t>Noir Aqua - 5Pcs</t>
  </si>
  <si>
    <t>Filter + 1 Spanner | for All Types of RO Water purifiers (5 Piece, White, 10 Inch, 5 Micron) - RO Spun Filter Cartridge Sponge Replacement Water Filter Candle</t>
  </si>
  <si>
    <t>Prestige Delight Prwo Electric</t>
  </si>
  <si>
    <t>(1 L, White)</t>
  </si>
  <si>
    <t>Bajaj Majesty Rx10 2000</t>
  </si>
  <si>
    <t>Havells Ventil Air Dsp</t>
  </si>
  <si>
    <t>Fan (Pista Green)</t>
  </si>
  <si>
    <t>Borosil Jumbo 1000-Watt Grill</t>
  </si>
  <si>
    <t>S/N</t>
  </si>
  <si>
    <t>Duplicate check</t>
  </si>
  <si>
    <t>LONAXA Mini Travel Rechargeable Fruit Juicer - USB Electric Fruit &amp; Vegetable Juice Blender/Grinder for Home and Office Use (Multicolor)</t>
  </si>
  <si>
    <t xml:space="preserve">Duplicate Check </t>
  </si>
  <si>
    <t>Unique</t>
  </si>
  <si>
    <t>Duplicate</t>
  </si>
  <si>
    <t>LONAXA Mini Travel Rechargeable Fruit Juicer - USB Electric Fruit and Vegetable Juice Blender Grinder for Home and Office Use (Multicolor)</t>
  </si>
  <si>
    <t>- USB Electric Fruit and Vegetable Juice Blender Grinder for Home and Office Use (Multicolor)</t>
  </si>
  <si>
    <t>Remote Controls</t>
  </si>
  <si>
    <t>Duplicate Check</t>
  </si>
  <si>
    <t>Duplicate Check2</t>
  </si>
  <si>
    <t>Rating3</t>
  </si>
  <si>
    <t>Zoul Type C To USB</t>
  </si>
  <si>
    <t>1. Average Discount Percentage Per Category</t>
  </si>
  <si>
    <t>3. Reviews Per Category</t>
  </si>
  <si>
    <t>4. Average Rating Per Product</t>
  </si>
  <si>
    <t>5. Average Actual Price Vs Average Discount Price Per Category</t>
  </si>
  <si>
    <t>6. Reviews Per Product</t>
  </si>
  <si>
    <t xml:space="preserve">Count of Product ID </t>
  </si>
  <si>
    <t>Average Rating</t>
  </si>
  <si>
    <t>Discount Percentage</t>
  </si>
  <si>
    <t>7. Number of Products with Discounts of 50% and above</t>
  </si>
  <si>
    <t>Rating</t>
  </si>
  <si>
    <t xml:space="preserve">8. Distribution of Product Ratings </t>
  </si>
  <si>
    <t>Product Rating</t>
  </si>
  <si>
    <t>Potential Revenue</t>
  </si>
  <si>
    <t>Sum of Potential Revenue</t>
  </si>
  <si>
    <t xml:space="preserve">9. Total Potential Revenue </t>
  </si>
  <si>
    <t>Average of Product Rating</t>
  </si>
  <si>
    <t>Price Range</t>
  </si>
  <si>
    <t>₦1,000–₦1,999</t>
  </si>
  <si>
    <t>₦2,000–₦4,999</t>
  </si>
  <si>
    <t>₦0–₦999</t>
  </si>
  <si>
    <t>₦10,000+</t>
  </si>
  <si>
    <t>₦5,000–₦9,999</t>
  </si>
  <si>
    <t xml:space="preserve">10. Price Range Per Unique Product </t>
  </si>
  <si>
    <t>11. Average Discount Per Rating</t>
  </si>
  <si>
    <t>Review Group</t>
  </si>
  <si>
    <t>1000+</t>
  </si>
  <si>
    <t>&lt;1000</t>
  </si>
  <si>
    <t>12. Products With Fewer Than 1000 Reviews</t>
  </si>
  <si>
    <t>13. Product category with the highest discount</t>
  </si>
  <si>
    <t>14. The Top Five Products in terms of Rating and review</t>
  </si>
  <si>
    <t>Avg Discount</t>
  </si>
  <si>
    <t>Avg Rating</t>
  </si>
  <si>
    <t>Total Reviews</t>
  </si>
  <si>
    <t>Total Revenue</t>
  </si>
  <si>
    <t>Product Count</t>
  </si>
  <si>
    <t>Average  Percentage Discount</t>
  </si>
  <si>
    <t>Product</t>
  </si>
  <si>
    <t>Amazon Product Review Dashboard</t>
  </si>
  <si>
    <t>Tracking Discount Trends,  and Sales Impact across Product Categories</t>
  </si>
  <si>
    <t>Products with top deals</t>
  </si>
  <si>
    <t>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</si>
</sst>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0.0"/>
    <numFmt numFmtId="166" formatCode="_(* #,##0.0_);_(* \(#,##0.0\);_(* &quot;-&quot;??_);_(@_)"/>
    <numFmt numFmtId="167" formatCode="0.0%"/>
  </numFmts>
  <fonts count="22"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
      <b/>
      <sz val="14"/>
      <color theme="1"/>
      <name val="Segoe UI"/>
      <family val="2"/>
    </font>
    <font>
      <b/>
      <sz val="34"/>
      <color theme="6" tint="-0.249977111117893"/>
      <name val="Segoe UI"/>
      <family val="2"/>
    </font>
    <font>
      <b/>
      <sz val="14"/>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ECF7"/>
        <bgColor indexed="64"/>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36">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16" fillId="0" borderId="0" xfId="0" applyFont="1"/>
    <xf numFmtId="164" fontId="16" fillId="0" borderId="0" xfId="42" applyNumberFormat="1" applyFont="1"/>
    <xf numFmtId="0" fontId="0" fillId="0" borderId="0" xfId="0" applyAlignment="1">
      <alignment wrapText="1"/>
    </xf>
    <xf numFmtId="43" fontId="0" fillId="0" borderId="0" xfId="42" applyFont="1"/>
    <xf numFmtId="43" fontId="16" fillId="0" borderId="0" xfId="42" applyFont="1"/>
    <xf numFmtId="165" fontId="0" fillId="0" borderId="0" xfId="0" applyNumberFormat="1"/>
    <xf numFmtId="164" fontId="1" fillId="0" borderId="0" xfId="42" applyNumberFormat="1" applyFont="1"/>
    <xf numFmtId="166" fontId="0" fillId="0" borderId="0" xfId="42" applyNumberFormat="1" applyFont="1"/>
    <xf numFmtId="0" fontId="0" fillId="0" borderId="0" xfId="0" pivotButton="1"/>
    <xf numFmtId="0" fontId="0" fillId="0" borderId="0" xfId="0" applyAlignment="1">
      <alignment horizontal="left"/>
    </xf>
    <xf numFmtId="43" fontId="0" fillId="0" borderId="0" xfId="0" applyNumberFormat="1"/>
    <xf numFmtId="0" fontId="0" fillId="0" borderId="0" xfId="0" applyAlignment="1">
      <alignment horizontal="right"/>
    </xf>
    <xf numFmtId="0" fontId="16" fillId="0" borderId="0" xfId="0" applyFont="1" applyAlignment="1">
      <alignment horizontal="center"/>
    </xf>
    <xf numFmtId="10" fontId="0" fillId="0" borderId="0" xfId="0" applyNumberFormat="1"/>
    <xf numFmtId="9" fontId="16" fillId="0" borderId="0" xfId="43" applyFont="1"/>
    <xf numFmtId="9" fontId="0" fillId="0" borderId="0" xfId="43" applyFont="1"/>
    <xf numFmtId="164" fontId="0" fillId="0" borderId="0" xfId="0" applyNumberFormat="1"/>
    <xf numFmtId="9" fontId="0" fillId="0" borderId="0" xfId="0" applyNumberFormat="1" applyAlignment="1">
      <alignment horizontal="left"/>
    </xf>
    <xf numFmtId="165" fontId="0" fillId="0" borderId="0" xfId="0" applyNumberFormat="1" applyAlignment="1">
      <alignment horizontal="left"/>
    </xf>
    <xf numFmtId="1" fontId="16" fillId="0" borderId="0" xfId="0" applyNumberFormat="1" applyFont="1" applyAlignment="1">
      <alignment horizontal="left"/>
    </xf>
    <xf numFmtId="167" fontId="19" fillId="0" borderId="0" xfId="0" applyNumberFormat="1" applyFont="1"/>
    <xf numFmtId="165" fontId="19" fillId="0" borderId="0" xfId="0" applyNumberFormat="1" applyFont="1"/>
    <xf numFmtId="43" fontId="19" fillId="0" borderId="0" xfId="42" applyFont="1"/>
    <xf numFmtId="0" fontId="19" fillId="0" borderId="0" xfId="0" applyFont="1"/>
    <xf numFmtId="43" fontId="19" fillId="0" borderId="0" xfId="0" applyNumberFormat="1" applyFont="1"/>
    <xf numFmtId="0" fontId="0" fillId="33" borderId="0" xfId="0" applyFill="1"/>
    <xf numFmtId="0" fontId="0" fillId="34" borderId="0" xfId="0" applyFill="1"/>
    <xf numFmtId="0" fontId="20" fillId="34" borderId="0" xfId="0" applyFont="1" applyFill="1" applyAlignment="1">
      <alignment horizontal="left"/>
    </xf>
    <xf numFmtId="0" fontId="0" fillId="0" borderId="0" xfId="0" pivotButton="1" applyAlignment="1">
      <alignment horizontal="left"/>
    </xf>
    <xf numFmtId="0" fontId="21" fillId="34" borderId="0" xfId="0" applyFont="1" applyFill="1"/>
    <xf numFmtId="0" fontId="16" fillId="0" borderId="0" xfId="0" applyFont="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83">
    <dxf>
      <font>
        <b val="0"/>
        <i val="0"/>
        <strike val="0"/>
        <condense val="0"/>
        <extend val="0"/>
        <outline val="0"/>
        <shadow val="0"/>
        <u val="none"/>
        <vertAlign val="baseline"/>
        <sz val="12"/>
        <color theme="1"/>
        <name val="Aptos Narrow"/>
        <family val="2"/>
        <scheme val="minor"/>
      </font>
      <numFmt numFmtId="166" formatCode="_(* #,##0.0_);_(* \(#,##0.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65" formatCode="0.0"/>
    </dxf>
    <dxf>
      <numFmt numFmtId="13" formatCode="0%"/>
    </dxf>
    <dxf>
      <font>
        <b val="0"/>
        <i val="0"/>
        <strike val="0"/>
        <condense val="0"/>
        <extend val="0"/>
        <outline val="0"/>
        <shadow val="0"/>
        <u val="none"/>
        <vertAlign val="baseline"/>
        <sz val="12"/>
        <color theme="1"/>
        <name val="Aptos Narrow"/>
        <family val="2"/>
        <scheme val="minor"/>
      </font>
    </dxf>
    <dxf>
      <numFmt numFmtId="3" formatCode="#,##0"/>
    </dxf>
    <dxf>
      <font>
        <b val="0"/>
        <i val="0"/>
        <strike val="0"/>
        <condense val="0"/>
        <extend val="0"/>
        <outline val="0"/>
        <shadow val="0"/>
        <u val="none"/>
        <vertAlign val="baseline"/>
        <sz val="12"/>
        <color theme="1"/>
        <name val="Aptos Narrow"/>
        <family val="2"/>
        <scheme val="minor"/>
      </font>
    </dxf>
    <dxf>
      <numFmt numFmtId="3" formatCode="#,##0"/>
    </dxf>
    <dxf>
      <numFmt numFmtId="13" formatCode="0%"/>
    </dxf>
    <dxf>
      <numFmt numFmtId="3" formatCode="#,##0"/>
    </dxf>
    <dxf>
      <numFmt numFmtId="3" formatCode="#,##0"/>
    </dxf>
    <dxf>
      <numFmt numFmtId="3" formatCode="#,##0"/>
    </dxf>
    <dxf>
      <alignment horizontal="general" vertical="bottom" textRotation="0" wrapText="1" indent="0" justifyLastLine="0" shrinkToFit="0" readingOrder="0"/>
    </dxf>
    <dxf>
      <font>
        <b/>
        <i val="0"/>
        <strike val="0"/>
        <condense val="0"/>
        <extend val="0"/>
        <outline val="0"/>
        <shadow val="0"/>
        <u val="none"/>
        <vertAlign val="baseline"/>
        <sz val="12"/>
        <color theme="1"/>
        <name val="Aptos Narrow"/>
        <family val="2"/>
        <scheme val="minor"/>
      </font>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Aptos Narrow"/>
        <family val="2"/>
        <scheme val="minor"/>
      </font>
      <numFmt numFmtId="166" formatCode="_(* #,##0.0_);_(* \(#,##0.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65" formatCode="0.0"/>
    </dxf>
    <dxf>
      <numFmt numFmtId="13" formatCode="0%"/>
    </dxf>
    <dxf>
      <font>
        <b val="0"/>
        <i val="0"/>
        <strike val="0"/>
        <condense val="0"/>
        <extend val="0"/>
        <outline val="0"/>
        <shadow val="0"/>
        <u val="none"/>
        <vertAlign val="baseline"/>
        <sz val="12"/>
        <color theme="1"/>
        <name val="Aptos Narrow"/>
        <family val="2"/>
        <scheme val="minor"/>
      </font>
    </dxf>
    <dxf>
      <numFmt numFmtId="3" formatCode="#,##0"/>
    </dxf>
    <dxf>
      <font>
        <b val="0"/>
        <i val="0"/>
        <strike val="0"/>
        <condense val="0"/>
        <extend val="0"/>
        <outline val="0"/>
        <shadow val="0"/>
        <u val="none"/>
        <vertAlign val="baseline"/>
        <sz val="12"/>
        <color theme="1"/>
        <name val="Aptos Narrow"/>
        <family val="2"/>
        <scheme val="minor"/>
      </font>
    </dxf>
    <dxf>
      <numFmt numFmtId="3" formatCode="#,##0"/>
    </dxf>
    <dxf>
      <numFmt numFmtId="13" formatCode="0%"/>
    </dxf>
    <dxf>
      <numFmt numFmtId="3" formatCode="#,##0"/>
    </dxf>
    <dxf>
      <numFmt numFmtId="3" formatCode="#,##0"/>
    </dxf>
    <dxf>
      <numFmt numFmtId="3" formatCode="#,##0"/>
    </dxf>
    <dxf>
      <alignment horizontal="general" vertical="bottom" textRotation="0" wrapText="1" indent="0" justifyLastLine="0" shrinkToFit="0" readingOrder="0"/>
    </dxf>
    <dxf>
      <font>
        <b/>
        <i val="0"/>
        <strike val="0"/>
        <condense val="0"/>
        <extend val="0"/>
        <outline val="0"/>
        <shadow val="0"/>
        <u val="none"/>
        <vertAlign val="baseline"/>
        <sz val="12"/>
        <color theme="1"/>
        <name val="Aptos Narrow"/>
        <family val="2"/>
        <scheme val="minor"/>
      </fon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left"/>
    </dxf>
    <dxf>
      <alignment horizontal="right"/>
    </dxf>
    <dxf>
      <alignment horizontal="right"/>
    </dxf>
    <dxf>
      <font>
        <b val="0"/>
        <i val="0"/>
        <strike val="0"/>
        <condense val="0"/>
        <extend val="0"/>
        <outline val="0"/>
        <shadow val="0"/>
        <u val="none"/>
        <vertAlign val="baseline"/>
        <sz val="12"/>
        <color theme="1"/>
        <name val="Aptos Narrow"/>
        <family val="2"/>
        <scheme val="minor"/>
      </font>
      <numFmt numFmtId="164" formatCode="_(* #,##0_);_(* \(#,##0\);_(* &quot;-&quot;??_);_(@_)"/>
    </dxf>
    <dxf>
      <numFmt numFmtId="164" formatCode="_(* #,##0_);_(* \(#,##0\);_(* &quot;-&quot;??_);_(@_)"/>
    </dxf>
    <dxf>
      <numFmt numFmtId="165" formatCode="0.0"/>
    </dxf>
    <dxf>
      <numFmt numFmtId="165" formatCode="0.0"/>
    </dxf>
    <dxf>
      <font>
        <b val="0"/>
        <i val="0"/>
        <strike val="0"/>
        <condense val="0"/>
        <extend val="0"/>
        <outline val="0"/>
        <shadow val="0"/>
        <u val="none"/>
        <vertAlign val="baseline"/>
        <sz val="12"/>
        <color theme="1"/>
        <name val="Aptos Narrow"/>
        <family val="2"/>
        <scheme val="minor"/>
      </font>
      <numFmt numFmtId="13" formatCode="0%"/>
    </dxf>
    <dxf>
      <font>
        <b val="0"/>
        <i val="0"/>
        <strike val="0"/>
        <condense val="0"/>
        <extend val="0"/>
        <outline val="0"/>
        <shadow val="0"/>
        <u val="none"/>
        <vertAlign val="baseline"/>
        <sz val="12"/>
        <color theme="1"/>
        <name val="Aptos Narrow"/>
        <family val="2"/>
        <scheme val="minor"/>
      </font>
      <numFmt numFmtId="35" formatCode="_(* #,##0.00_);_(* \(#,##0.00\);_(* &quot;-&quot;??_);_(@_)"/>
    </dxf>
    <dxf>
      <font>
        <b val="0"/>
        <i val="0"/>
        <strike val="0"/>
        <condense val="0"/>
        <extend val="0"/>
        <outline val="0"/>
        <shadow val="0"/>
        <u val="none"/>
        <vertAlign val="baseline"/>
        <sz val="12"/>
        <color theme="1"/>
        <name val="Aptos Narrow"/>
        <family val="2"/>
        <scheme val="minor"/>
      </font>
      <numFmt numFmtId="35" formatCode="_(* #,##0.00_);_(* \(#,##0.00\);_(* &quot;-&quot;??_);_(@_)"/>
    </dxf>
    <dxf>
      <font>
        <b val="0"/>
        <i val="0"/>
        <strike val="0"/>
        <condense val="0"/>
        <extend val="0"/>
        <outline val="0"/>
        <shadow val="0"/>
        <u val="none"/>
        <vertAlign val="baseline"/>
        <sz val="12"/>
        <color theme="1"/>
        <name val="Aptos Narrow"/>
        <family val="2"/>
        <scheme val="minor"/>
      </font>
      <numFmt numFmtId="35" formatCode="_(* #,##0.00_);_(* \(#,##0.00\);_(* &quot;-&quot;??_);_(@_)"/>
    </dxf>
    <dxf>
      <font>
        <b val="0"/>
        <i val="0"/>
        <strike val="0"/>
        <condense val="0"/>
        <extend val="0"/>
        <outline val="0"/>
        <shadow val="0"/>
        <u val="none"/>
        <vertAlign val="baseline"/>
        <sz val="12"/>
        <color theme="1"/>
        <name val="Aptos Narrow"/>
        <family val="2"/>
        <scheme val="minor"/>
      </font>
      <numFmt numFmtId="35" formatCode="_(* #,##0.00_);_(* \(#,##0.00\);_(* &quot;-&quot;??_);_(@_)"/>
    </dxf>
    <dxf>
      <font>
        <b val="0"/>
        <i val="0"/>
        <strike val="0"/>
        <condense val="0"/>
        <extend val="0"/>
        <outline val="0"/>
        <shadow val="0"/>
        <u val="none"/>
        <vertAlign val="baseline"/>
        <sz val="12"/>
        <color theme="1"/>
        <name val="Aptos Narrow"/>
        <family val="2"/>
        <scheme val="minor"/>
      </font>
      <numFmt numFmtId="35" formatCode="_(* #,##0.00_);_(* \(#,##0.00\);_(* &quot;-&quot;??_);_(@_)"/>
    </dxf>
    <dxf>
      <font>
        <b val="0"/>
        <i val="0"/>
        <strike val="0"/>
        <condense val="0"/>
        <extend val="0"/>
        <outline val="0"/>
        <shadow val="0"/>
        <u val="none"/>
        <vertAlign val="baseline"/>
        <sz val="12"/>
        <color theme="1"/>
        <name val="Aptos Narrow"/>
        <family val="2"/>
        <scheme val="minor"/>
      </font>
      <numFmt numFmtId="35" formatCode="_(* #,##0.00_);_(* \(#,##0.0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font>
    </dxf>
  </dxfs>
  <tableStyles count="0" defaultTableStyle="TableStyleMedium2" defaultPivotStyle="PivotStyleLight16"/>
  <colors>
    <mruColors>
      <color rgb="FF14425D"/>
      <color rgb="FFF9B268"/>
      <color rgb="FFF4F4F4"/>
      <color rgb="FFD9EC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 Solution.xlsx]Pivot Tables!PivotTable8</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Tables'!$N$20</c:f>
              <c:strCache>
                <c:ptCount val="1"/>
                <c:pt idx="0">
                  <c:v>Total</c:v>
                </c:pt>
              </c:strCache>
            </c:strRef>
          </c:tx>
          <c:spPr>
            <a:solidFill>
              <a:schemeClr val="accent3"/>
            </a:solidFill>
            <a:ln>
              <a:noFill/>
            </a:ln>
            <a:effectLst/>
          </c:spPr>
          <c:invertIfNegative val="0"/>
          <c:cat>
            <c:strRef>
              <c:f>'Pivot Tables'!$M$21:$M$47</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'Pivot Tables'!$N$21:$N$47</c:f>
              <c:numCache>
                <c:formatCode>General</c:formatCode>
                <c:ptCount val="26"/>
                <c:pt idx="0">
                  <c:v>1</c:v>
                </c:pt>
                <c:pt idx="1">
                  <c:v>1</c:v>
                </c:pt>
                <c:pt idx="2">
                  <c:v>1</c:v>
                </c:pt>
                <c:pt idx="3">
                  <c:v>1</c:v>
                </c:pt>
                <c:pt idx="4">
                  <c:v>2</c:v>
                </c:pt>
                <c:pt idx="5">
                  <c:v>1</c:v>
                </c:pt>
                <c:pt idx="6">
                  <c:v>4</c:v>
                </c:pt>
                <c:pt idx="7">
                  <c:v>4</c:v>
                </c:pt>
                <c:pt idx="8">
                  <c:v>2</c:v>
                </c:pt>
                <c:pt idx="9">
                  <c:v>14</c:v>
                </c:pt>
                <c:pt idx="10">
                  <c:v>10</c:v>
                </c:pt>
                <c:pt idx="11">
                  <c:v>26</c:v>
                </c:pt>
                <c:pt idx="12">
                  <c:v>33</c:v>
                </c:pt>
                <c:pt idx="13">
                  <c:v>40</c:v>
                </c:pt>
                <c:pt idx="14">
                  <c:v>82</c:v>
                </c:pt>
                <c:pt idx="15">
                  <c:v>107</c:v>
                </c:pt>
                <c:pt idx="16">
                  <c:v>141</c:v>
                </c:pt>
                <c:pt idx="17">
                  <c:v>209</c:v>
                </c:pt>
                <c:pt idx="18">
                  <c:v>190</c:v>
                </c:pt>
                <c:pt idx="19">
                  <c:v>193</c:v>
                </c:pt>
                <c:pt idx="20">
                  <c:v>108</c:v>
                </c:pt>
                <c:pt idx="21">
                  <c:v>62</c:v>
                </c:pt>
                <c:pt idx="22">
                  <c:v>15</c:v>
                </c:pt>
                <c:pt idx="23">
                  <c:v>6</c:v>
                </c:pt>
                <c:pt idx="24">
                  <c:v>3</c:v>
                </c:pt>
                <c:pt idx="25">
                  <c:v>3</c:v>
                </c:pt>
              </c:numCache>
            </c:numRef>
          </c:val>
          <c:extLst>
            <c:ext xmlns:c16="http://schemas.microsoft.com/office/drawing/2014/chart" uri="{C3380CC4-5D6E-409C-BE32-E72D297353CC}">
              <c16:uniqueId val="{00000000-D46E-48D9-8B29-0D6F1E19B45C}"/>
            </c:ext>
          </c:extLst>
        </c:ser>
        <c:dLbls>
          <c:showLegendKey val="0"/>
          <c:showVal val="0"/>
          <c:showCatName val="0"/>
          <c:showSerName val="0"/>
          <c:showPercent val="0"/>
          <c:showBubbleSize val="0"/>
        </c:dLbls>
        <c:gapWidth val="219"/>
        <c:overlap val="-27"/>
        <c:axId val="2105868128"/>
        <c:axId val="2105840288"/>
      </c:barChart>
      <c:catAx>
        <c:axId val="210586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40288"/>
        <c:crosses val="autoZero"/>
        <c:auto val="1"/>
        <c:lblAlgn val="ctr"/>
        <c:lblOffset val="100"/>
        <c:noMultiLvlLbl val="0"/>
      </c:catAx>
      <c:valAx>
        <c:axId val="210584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6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 Solution.xlsx]Pivot Tables!PivotTable11</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Tables'!$W$35</c:f>
              <c:strCache>
                <c:ptCount val="1"/>
                <c:pt idx="0">
                  <c:v>Total</c:v>
                </c:pt>
              </c:strCache>
            </c:strRef>
          </c:tx>
          <c:spPr>
            <a:ln w="28575" cap="rnd">
              <a:solidFill>
                <a:schemeClr val="accent3"/>
              </a:solidFill>
              <a:round/>
            </a:ln>
            <a:effectLst/>
          </c:spPr>
          <c:marker>
            <c:symbol val="none"/>
          </c:marker>
          <c:cat>
            <c:strRef>
              <c:f>'Pivot Tables'!$V$36:$V$62</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'Pivot Tables'!$W$36:$W$62</c:f>
              <c:numCache>
                <c:formatCode>0%</c:formatCode>
                <c:ptCount val="26"/>
                <c:pt idx="0">
                  <c:v>0.1600640256102441</c:v>
                </c:pt>
                <c:pt idx="1">
                  <c:v>0.47935871743486974</c:v>
                </c:pt>
                <c:pt idx="2">
                  <c:v>0.55370246831220815</c:v>
                </c:pt>
                <c:pt idx="3">
                  <c:v>0.46333333333333332</c:v>
                </c:pt>
                <c:pt idx="4">
                  <c:v>0.81625419349056072</c:v>
                </c:pt>
                <c:pt idx="5">
                  <c:v>0.71530758226037194</c:v>
                </c:pt>
                <c:pt idx="6">
                  <c:v>0.6798108052464511</c:v>
                </c:pt>
                <c:pt idx="7">
                  <c:v>0.61886753377311121</c:v>
                </c:pt>
                <c:pt idx="8">
                  <c:v>0.49450181983621472</c:v>
                </c:pt>
                <c:pt idx="9">
                  <c:v>0.5980735408319201</c:v>
                </c:pt>
                <c:pt idx="10">
                  <c:v>0.50588056890817157</c:v>
                </c:pt>
                <c:pt idx="11">
                  <c:v>0.55523774637813106</c:v>
                </c:pt>
                <c:pt idx="12">
                  <c:v>0.48994757475825929</c:v>
                </c:pt>
                <c:pt idx="13">
                  <c:v>0.5681451830150126</c:v>
                </c:pt>
                <c:pt idx="14">
                  <c:v>0.48686467519084026</c:v>
                </c:pt>
                <c:pt idx="15">
                  <c:v>0.47507557496484676</c:v>
                </c:pt>
                <c:pt idx="16">
                  <c:v>0.45519705257843901</c:v>
                </c:pt>
                <c:pt idx="17">
                  <c:v>0.44442767243843567</c:v>
                </c:pt>
                <c:pt idx="18">
                  <c:v>0.4566393661851485</c:v>
                </c:pt>
                <c:pt idx="19">
                  <c:v>0.43987769524760961</c:v>
                </c:pt>
                <c:pt idx="20">
                  <c:v>0.3932026601462506</c:v>
                </c:pt>
                <c:pt idx="21">
                  <c:v>0.36209666702950849</c:v>
                </c:pt>
                <c:pt idx="22">
                  <c:v>0.46942755715285106</c:v>
                </c:pt>
                <c:pt idx="23">
                  <c:v>0.56853416585152072</c:v>
                </c:pt>
                <c:pt idx="24">
                  <c:v>0.49062740853385822</c:v>
                </c:pt>
                <c:pt idx="25">
                  <c:v>0.68405031695026686</c:v>
                </c:pt>
              </c:numCache>
            </c:numRef>
          </c:val>
          <c:smooth val="0"/>
          <c:extLst>
            <c:ext xmlns:c16="http://schemas.microsoft.com/office/drawing/2014/chart" uri="{C3380CC4-5D6E-409C-BE32-E72D297353CC}">
              <c16:uniqueId val="{00000000-7B97-4F49-AAB5-B956948C9947}"/>
            </c:ext>
          </c:extLst>
        </c:ser>
        <c:dLbls>
          <c:showLegendKey val="0"/>
          <c:showVal val="0"/>
          <c:showCatName val="0"/>
          <c:showSerName val="0"/>
          <c:showPercent val="0"/>
          <c:showBubbleSize val="0"/>
        </c:dLbls>
        <c:smooth val="0"/>
        <c:axId val="1553514271"/>
        <c:axId val="1553503231"/>
      </c:lineChart>
      <c:catAx>
        <c:axId val="155351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03231"/>
        <c:crosses val="autoZero"/>
        <c:auto val="1"/>
        <c:lblAlgn val="ctr"/>
        <c:lblOffset val="100"/>
        <c:noMultiLvlLbl val="0"/>
      </c:catAx>
      <c:valAx>
        <c:axId val="15535032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14271"/>
        <c:crosses val="autoZero"/>
        <c:crossBetween val="between"/>
      </c:valAx>
      <c:spPr>
        <a:noFill/>
        <a:ln>
          <a:solidFill>
            <a:schemeClr val="accent3">
              <a:lumMod val="60000"/>
              <a:lumOff val="40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 Solution.xlsx]Analysis!PivotTable8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Analysis!$N$20</c:f>
              <c:strCache>
                <c:ptCount val="1"/>
                <c:pt idx="0">
                  <c:v>Total</c:v>
                </c:pt>
              </c:strCache>
            </c:strRef>
          </c:tx>
          <c:spPr>
            <a:solidFill>
              <a:schemeClr val="accent3"/>
            </a:solidFill>
            <a:ln>
              <a:noFill/>
            </a:ln>
            <a:effectLst/>
          </c:spPr>
          <c:invertIfNegative val="0"/>
          <c:cat>
            <c:strRef>
              <c:f>Analysis!$M$21:$M$47</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Analysis!$N$21:$N$47</c:f>
              <c:numCache>
                <c:formatCode>General</c:formatCode>
                <c:ptCount val="26"/>
                <c:pt idx="0">
                  <c:v>1</c:v>
                </c:pt>
                <c:pt idx="1">
                  <c:v>1</c:v>
                </c:pt>
                <c:pt idx="2">
                  <c:v>1</c:v>
                </c:pt>
                <c:pt idx="3">
                  <c:v>1</c:v>
                </c:pt>
                <c:pt idx="4">
                  <c:v>2</c:v>
                </c:pt>
                <c:pt idx="5">
                  <c:v>1</c:v>
                </c:pt>
                <c:pt idx="6">
                  <c:v>4</c:v>
                </c:pt>
                <c:pt idx="7">
                  <c:v>4</c:v>
                </c:pt>
                <c:pt idx="8">
                  <c:v>2</c:v>
                </c:pt>
                <c:pt idx="9">
                  <c:v>14</c:v>
                </c:pt>
                <c:pt idx="10">
                  <c:v>10</c:v>
                </c:pt>
                <c:pt idx="11">
                  <c:v>26</c:v>
                </c:pt>
                <c:pt idx="12">
                  <c:v>33</c:v>
                </c:pt>
                <c:pt idx="13">
                  <c:v>40</c:v>
                </c:pt>
                <c:pt idx="14">
                  <c:v>82</c:v>
                </c:pt>
                <c:pt idx="15">
                  <c:v>107</c:v>
                </c:pt>
                <c:pt idx="16">
                  <c:v>141</c:v>
                </c:pt>
                <c:pt idx="17">
                  <c:v>209</c:v>
                </c:pt>
                <c:pt idx="18">
                  <c:v>190</c:v>
                </c:pt>
                <c:pt idx="19">
                  <c:v>193</c:v>
                </c:pt>
                <c:pt idx="20">
                  <c:v>108</c:v>
                </c:pt>
                <c:pt idx="21">
                  <c:v>62</c:v>
                </c:pt>
                <c:pt idx="22">
                  <c:v>15</c:v>
                </c:pt>
                <c:pt idx="23">
                  <c:v>6</c:v>
                </c:pt>
                <c:pt idx="24">
                  <c:v>3</c:v>
                </c:pt>
                <c:pt idx="25">
                  <c:v>3</c:v>
                </c:pt>
              </c:numCache>
            </c:numRef>
          </c:val>
          <c:extLst>
            <c:ext xmlns:c16="http://schemas.microsoft.com/office/drawing/2014/chart" uri="{C3380CC4-5D6E-409C-BE32-E72D297353CC}">
              <c16:uniqueId val="{00000000-69EC-4F72-B2E8-16D96286671C}"/>
            </c:ext>
          </c:extLst>
        </c:ser>
        <c:dLbls>
          <c:showLegendKey val="0"/>
          <c:showVal val="0"/>
          <c:showCatName val="0"/>
          <c:showSerName val="0"/>
          <c:showPercent val="0"/>
          <c:showBubbleSize val="0"/>
        </c:dLbls>
        <c:gapWidth val="219"/>
        <c:overlap val="-27"/>
        <c:axId val="2105868128"/>
        <c:axId val="2105840288"/>
      </c:barChart>
      <c:catAx>
        <c:axId val="210586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40288"/>
        <c:crosses val="autoZero"/>
        <c:auto val="1"/>
        <c:lblAlgn val="ctr"/>
        <c:lblOffset val="100"/>
        <c:noMultiLvlLbl val="0"/>
      </c:catAx>
      <c:valAx>
        <c:axId val="210584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6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 Solution.xlsx]Analysis!PivotTable11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Analysis!$W$35</c:f>
              <c:strCache>
                <c:ptCount val="1"/>
                <c:pt idx="0">
                  <c:v>Total</c:v>
                </c:pt>
              </c:strCache>
            </c:strRef>
          </c:tx>
          <c:spPr>
            <a:ln w="28575" cap="rnd">
              <a:solidFill>
                <a:schemeClr val="accent3"/>
              </a:solidFill>
              <a:round/>
            </a:ln>
            <a:effectLst/>
          </c:spPr>
          <c:marker>
            <c:symbol val="none"/>
          </c:marker>
          <c:cat>
            <c:strRef>
              <c:f>Analysis!$V$36:$V$62</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Analysis!$W$36:$W$62</c:f>
              <c:numCache>
                <c:formatCode>0%</c:formatCode>
                <c:ptCount val="26"/>
                <c:pt idx="0">
                  <c:v>0.1600640256102441</c:v>
                </c:pt>
                <c:pt idx="1">
                  <c:v>0.47935871743486974</c:v>
                </c:pt>
                <c:pt idx="2">
                  <c:v>0.55370246831220815</c:v>
                </c:pt>
                <c:pt idx="3">
                  <c:v>0.46333333333333332</c:v>
                </c:pt>
                <c:pt idx="4">
                  <c:v>0.81625419349056072</c:v>
                </c:pt>
                <c:pt idx="5">
                  <c:v>0.71530758226037194</c:v>
                </c:pt>
                <c:pt idx="6">
                  <c:v>0.6798108052464511</c:v>
                </c:pt>
                <c:pt idx="7">
                  <c:v>0.61886753377311121</c:v>
                </c:pt>
                <c:pt idx="8">
                  <c:v>0.49450181983621472</c:v>
                </c:pt>
                <c:pt idx="9">
                  <c:v>0.5980735408319201</c:v>
                </c:pt>
                <c:pt idx="10">
                  <c:v>0.50588056890817157</c:v>
                </c:pt>
                <c:pt idx="11">
                  <c:v>0.55523774637813106</c:v>
                </c:pt>
                <c:pt idx="12">
                  <c:v>0.48994757475825929</c:v>
                </c:pt>
                <c:pt idx="13">
                  <c:v>0.5681451830150126</c:v>
                </c:pt>
                <c:pt idx="14">
                  <c:v>0.48686467519084026</c:v>
                </c:pt>
                <c:pt idx="15">
                  <c:v>0.47507557496484676</c:v>
                </c:pt>
                <c:pt idx="16">
                  <c:v>0.45519705257843901</c:v>
                </c:pt>
                <c:pt idx="17">
                  <c:v>0.44442767243843567</c:v>
                </c:pt>
                <c:pt idx="18">
                  <c:v>0.4566393661851485</c:v>
                </c:pt>
                <c:pt idx="19">
                  <c:v>0.43987769524760961</c:v>
                </c:pt>
                <c:pt idx="20">
                  <c:v>0.3932026601462506</c:v>
                </c:pt>
                <c:pt idx="21">
                  <c:v>0.36209666702950849</c:v>
                </c:pt>
                <c:pt idx="22">
                  <c:v>0.46942755715285106</c:v>
                </c:pt>
                <c:pt idx="23">
                  <c:v>0.56853416585152072</c:v>
                </c:pt>
                <c:pt idx="24">
                  <c:v>0.49062740853385822</c:v>
                </c:pt>
                <c:pt idx="25">
                  <c:v>0.68405031695026686</c:v>
                </c:pt>
              </c:numCache>
            </c:numRef>
          </c:val>
          <c:smooth val="0"/>
          <c:extLst>
            <c:ext xmlns:c16="http://schemas.microsoft.com/office/drawing/2014/chart" uri="{C3380CC4-5D6E-409C-BE32-E72D297353CC}">
              <c16:uniqueId val="{00000000-FAB9-4CC2-A3AD-1DC0D374F4BD}"/>
            </c:ext>
          </c:extLst>
        </c:ser>
        <c:dLbls>
          <c:showLegendKey val="0"/>
          <c:showVal val="0"/>
          <c:showCatName val="0"/>
          <c:showSerName val="0"/>
          <c:showPercent val="0"/>
          <c:showBubbleSize val="0"/>
        </c:dLbls>
        <c:smooth val="0"/>
        <c:axId val="1553514271"/>
        <c:axId val="1553503231"/>
      </c:lineChart>
      <c:catAx>
        <c:axId val="155351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03231"/>
        <c:crosses val="autoZero"/>
        <c:auto val="1"/>
        <c:lblAlgn val="ctr"/>
        <c:lblOffset val="100"/>
        <c:noMultiLvlLbl val="0"/>
      </c:catAx>
      <c:valAx>
        <c:axId val="15535032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14271"/>
        <c:crosses val="autoZero"/>
        <c:crossBetween val="between"/>
      </c:valAx>
      <c:spPr>
        <a:noFill/>
        <a:ln>
          <a:solidFill>
            <a:schemeClr val="accent3">
              <a:lumMod val="60000"/>
              <a:lumOff val="40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Solution.xlsx]Analysis!PivotTable3</c:name>
    <c:fmtId val="26"/>
  </c:pivotSource>
  <c:chart>
    <c:title>
      <c:tx>
        <c:rich>
          <a:bodyPr rot="0" spcFirstLastPara="1" vertOverflow="ellipsis" vert="horz" wrap="square" anchor="ctr" anchorCtr="1"/>
          <a:lstStyle/>
          <a:p>
            <a:pPr algn="ctr">
              <a:defRPr sz="1600" b="1" i="0" u="none" strike="noStrike" kern="1200" baseline="0">
                <a:solidFill>
                  <a:schemeClr val="tx1">
                    <a:lumMod val="65000"/>
                    <a:lumOff val="35000"/>
                  </a:schemeClr>
                </a:solidFill>
                <a:latin typeface="+mn-lt"/>
                <a:ea typeface="+mn-ea"/>
                <a:cs typeface="+mn-cs"/>
              </a:defRPr>
            </a:pPr>
            <a:r>
              <a:rPr lang="en-US" sz="1000">
                <a:solidFill>
                  <a:schemeClr val="accent3">
                    <a:lumMod val="75000"/>
                  </a:schemeClr>
                </a:solidFill>
                <a:latin typeface="Segoe UI" panose="020B0502040204020203" pitchFamily="34" charset="0"/>
                <a:cs typeface="Segoe UI" panose="020B0502040204020203" pitchFamily="34" charset="0"/>
              </a:rPr>
              <a:t>PRODUCT COUNT AND PERCENTAGE</a:t>
            </a:r>
            <a:r>
              <a:rPr lang="en-US" sz="1000" baseline="0">
                <a:solidFill>
                  <a:schemeClr val="accent3">
                    <a:lumMod val="75000"/>
                  </a:schemeClr>
                </a:solidFill>
                <a:latin typeface="Segoe UI" panose="020B0502040204020203" pitchFamily="34" charset="0"/>
                <a:cs typeface="Segoe UI" panose="020B0502040204020203" pitchFamily="34" charset="0"/>
              </a:rPr>
              <a:t> DISCOUNT PER CATEGORY</a:t>
            </a:r>
            <a:endParaRPr lang="en-US" sz="1000">
              <a:solidFill>
                <a:schemeClr val="accent3">
                  <a:lumMod val="75000"/>
                </a:schemeClr>
              </a:solidFill>
              <a:latin typeface="Segoe UI" panose="020B0502040204020203" pitchFamily="34" charset="0"/>
              <a:cs typeface="Segoe UI" panose="020B0502040204020203" pitchFamily="34" charset="0"/>
            </a:endParaRPr>
          </a:p>
        </c:rich>
      </c:tx>
      <c:layout>
        <c:manualLayout>
          <c:xMode val="edge"/>
          <c:yMode val="edge"/>
          <c:x val="0.11856799645721694"/>
          <c:y val="1.7703716456162043E-2"/>
        </c:manualLayout>
      </c:layout>
      <c:overlay val="0"/>
      <c:spPr>
        <a:noFill/>
        <a:ln>
          <a:noFill/>
        </a:ln>
        <a:effectLst/>
      </c:spPr>
      <c:txPr>
        <a:bodyPr rot="0" spcFirstLastPara="1" vertOverflow="ellipsis" vert="horz" wrap="square" anchor="ctr" anchorCtr="1"/>
        <a:lstStyle/>
        <a:p>
          <a:pPr algn="ct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9B268"/>
          </a:soli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14425D"/>
          </a:solidFill>
          <a:ln>
            <a:noFill/>
          </a:ln>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spPr>
          <a:gradFill rotWithShape="1">
            <a:gsLst>
              <a:gs pos="0">
                <a:schemeClr val="accent1">
                  <a:shade val="85000"/>
                </a:schemeClr>
              </a:gs>
              <a:gs pos="100000">
                <a:schemeClr val="accent1">
                  <a:tint val="90000"/>
                  <a:alpha val="100000"/>
                  <a:satMod val="180000"/>
                </a:schemeClr>
              </a:gs>
            </a:gsLst>
            <a:path path="circle">
              <a:fillToRect l="100000" t="100000" r="100000" b="100000"/>
            </a:path>
          </a:gra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Analysis!$C$466</c:f>
              <c:strCache>
                <c:ptCount val="1"/>
                <c:pt idx="0">
                  <c:v>Average  Percentage Discount</c:v>
                </c:pt>
              </c:strCache>
            </c:strRef>
          </c:tx>
          <c:spPr>
            <a:solidFill>
              <a:srgbClr val="F9B268"/>
            </a:soli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invertIfNegative val="0"/>
          <c:cat>
            <c:strRef>
              <c:f>Analysis!$B$467:$B$468</c:f>
              <c:strCache>
                <c:ptCount val="1"/>
                <c:pt idx="0">
                  <c:v>HomeImprovement</c:v>
                </c:pt>
              </c:strCache>
            </c:strRef>
          </c:cat>
          <c:val>
            <c:numRef>
              <c:f>Analysis!$C$467:$C$468</c:f>
              <c:numCache>
                <c:formatCode>0%</c:formatCode>
                <c:ptCount val="1"/>
                <c:pt idx="0">
                  <c:v>0.57944087660281318</c:v>
                </c:pt>
              </c:numCache>
            </c:numRef>
          </c:val>
          <c:extLst>
            <c:ext xmlns:c16="http://schemas.microsoft.com/office/drawing/2014/chart" uri="{C3380CC4-5D6E-409C-BE32-E72D297353CC}">
              <c16:uniqueId val="{00000000-AA1A-4876-9CE5-112AC1B49E2C}"/>
            </c:ext>
          </c:extLst>
        </c:ser>
        <c:ser>
          <c:idx val="1"/>
          <c:order val="1"/>
          <c:tx>
            <c:strRef>
              <c:f>Analysis!$D$466</c:f>
              <c:strCache>
                <c:ptCount val="1"/>
                <c:pt idx="0">
                  <c:v>Product Count</c:v>
                </c:pt>
              </c:strCache>
            </c:strRef>
          </c:tx>
          <c:spPr>
            <a:solidFill>
              <a:srgbClr val="14425D"/>
            </a:solidFill>
            <a:ln>
              <a:noFill/>
            </a:ln>
            <a:effectLst/>
            <a:scene3d>
              <a:camera prst="orthographicFront">
                <a:rot lat="0" lon="0" rev="0"/>
              </a:camera>
              <a:lightRig rig="flat" dir="t">
                <a:rot lat="0" lon="0" rev="3600000"/>
              </a:lightRig>
            </a:scene3d>
            <a:sp3d prstMaterial="flat">
              <a:bevelT w="28575" h="41275" prst="coolSlant"/>
            </a:sp3d>
          </c:spPr>
          <c:invertIfNegative val="0"/>
          <c:cat>
            <c:strRef>
              <c:f>Analysis!$B$467:$B$468</c:f>
              <c:strCache>
                <c:ptCount val="1"/>
                <c:pt idx="0">
                  <c:v>HomeImprovement</c:v>
                </c:pt>
              </c:strCache>
            </c:strRef>
          </c:cat>
          <c:val>
            <c:numRef>
              <c:f>Analysis!$D$467:$D$468</c:f>
              <c:numCache>
                <c:formatCode>General</c:formatCode>
                <c:ptCount val="1"/>
                <c:pt idx="0">
                  <c:v>2</c:v>
                </c:pt>
              </c:numCache>
            </c:numRef>
          </c:val>
          <c:extLst>
            <c:ext xmlns:c16="http://schemas.microsoft.com/office/drawing/2014/chart" uri="{C3380CC4-5D6E-409C-BE32-E72D297353CC}">
              <c16:uniqueId val="{00000002-AA1A-4876-9CE5-112AC1B49E2C}"/>
            </c:ext>
          </c:extLst>
        </c:ser>
        <c:dLbls>
          <c:showLegendKey val="0"/>
          <c:showVal val="0"/>
          <c:showCatName val="0"/>
          <c:showSerName val="0"/>
          <c:showPercent val="0"/>
          <c:showBubbleSize val="0"/>
        </c:dLbls>
        <c:gapWidth val="400"/>
        <c:axId val="863914144"/>
        <c:axId val="863915104"/>
      </c:barChart>
      <c:catAx>
        <c:axId val="863914144"/>
        <c:scaling>
          <c:orientation val="minMax"/>
        </c:scaling>
        <c:delete val="1"/>
        <c:axPos val="l"/>
        <c:numFmt formatCode="General" sourceLinked="1"/>
        <c:majorTickMark val="out"/>
        <c:minorTickMark val="none"/>
        <c:tickLblPos val="nextTo"/>
        <c:crossAx val="863915104"/>
        <c:crosses val="autoZero"/>
        <c:auto val="1"/>
        <c:lblAlgn val="ctr"/>
        <c:lblOffset val="100"/>
        <c:noMultiLvlLbl val="0"/>
      </c:catAx>
      <c:valAx>
        <c:axId val="863915104"/>
        <c:scaling>
          <c:orientation val="minMax"/>
        </c:scaling>
        <c:delete val="1"/>
        <c:axPos val="b"/>
        <c:numFmt formatCode="0%" sourceLinked="1"/>
        <c:majorTickMark val="out"/>
        <c:minorTickMark val="none"/>
        <c:tickLblPos val="nextTo"/>
        <c:crossAx val="86391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 Solution.xlsx]Analysis!PivotTable8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accent3">
                    <a:lumMod val="75000"/>
                  </a:schemeClr>
                </a:solidFill>
                <a:latin typeface="Segoe UI" panose="020B0502040204020203" pitchFamily="34" charset="0"/>
                <a:cs typeface="Segoe UI" panose="020B0502040204020203" pitchFamily="34" charset="0"/>
              </a:rPr>
              <a:t>PRODUCT COUNT PER PRODUCT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4425D"/>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Analysis!$N$20</c:f>
              <c:strCache>
                <c:ptCount val="1"/>
                <c:pt idx="0">
                  <c:v>Total</c:v>
                </c:pt>
              </c:strCache>
            </c:strRef>
          </c:tx>
          <c:spPr>
            <a:solidFill>
              <a:srgbClr val="14425D"/>
            </a:solidFill>
            <a:ln>
              <a:noFill/>
            </a:ln>
            <a:effectLst>
              <a:outerShdw blurRad="50800" dist="38100" dir="2700000" algn="tl" rotWithShape="0">
                <a:prstClr val="black">
                  <a:alpha val="40000"/>
                </a:prstClr>
              </a:outerShdw>
            </a:effectLst>
          </c:spPr>
          <c:invertIfNegative val="0"/>
          <c:cat>
            <c:strRef>
              <c:f>Analysis!$M$21:$M$47</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Analysis!$N$21:$N$47</c:f>
              <c:numCache>
                <c:formatCode>General</c:formatCode>
                <c:ptCount val="26"/>
                <c:pt idx="0">
                  <c:v>1</c:v>
                </c:pt>
                <c:pt idx="1">
                  <c:v>1</c:v>
                </c:pt>
                <c:pt idx="2">
                  <c:v>1</c:v>
                </c:pt>
                <c:pt idx="3">
                  <c:v>1</c:v>
                </c:pt>
                <c:pt idx="4">
                  <c:v>2</c:v>
                </c:pt>
                <c:pt idx="5">
                  <c:v>1</c:v>
                </c:pt>
                <c:pt idx="6">
                  <c:v>4</c:v>
                </c:pt>
                <c:pt idx="7">
                  <c:v>4</c:v>
                </c:pt>
                <c:pt idx="8">
                  <c:v>2</c:v>
                </c:pt>
                <c:pt idx="9">
                  <c:v>14</c:v>
                </c:pt>
                <c:pt idx="10">
                  <c:v>10</c:v>
                </c:pt>
                <c:pt idx="11">
                  <c:v>26</c:v>
                </c:pt>
                <c:pt idx="12">
                  <c:v>33</c:v>
                </c:pt>
                <c:pt idx="13">
                  <c:v>40</c:v>
                </c:pt>
                <c:pt idx="14">
                  <c:v>82</c:v>
                </c:pt>
                <c:pt idx="15">
                  <c:v>107</c:v>
                </c:pt>
                <c:pt idx="16">
                  <c:v>141</c:v>
                </c:pt>
                <c:pt idx="17">
                  <c:v>209</c:v>
                </c:pt>
                <c:pt idx="18">
                  <c:v>190</c:v>
                </c:pt>
                <c:pt idx="19">
                  <c:v>193</c:v>
                </c:pt>
                <c:pt idx="20">
                  <c:v>108</c:v>
                </c:pt>
                <c:pt idx="21">
                  <c:v>62</c:v>
                </c:pt>
                <c:pt idx="22">
                  <c:v>15</c:v>
                </c:pt>
                <c:pt idx="23">
                  <c:v>6</c:v>
                </c:pt>
                <c:pt idx="24">
                  <c:v>3</c:v>
                </c:pt>
                <c:pt idx="25">
                  <c:v>3</c:v>
                </c:pt>
              </c:numCache>
            </c:numRef>
          </c:val>
          <c:extLst>
            <c:ext xmlns:c16="http://schemas.microsoft.com/office/drawing/2014/chart" uri="{C3380CC4-5D6E-409C-BE32-E72D297353CC}">
              <c16:uniqueId val="{00000000-5121-4EEB-80E2-EB15746B9EC4}"/>
            </c:ext>
          </c:extLst>
        </c:ser>
        <c:dLbls>
          <c:showLegendKey val="0"/>
          <c:showVal val="0"/>
          <c:showCatName val="0"/>
          <c:showSerName val="0"/>
          <c:showPercent val="0"/>
          <c:showBubbleSize val="0"/>
        </c:dLbls>
        <c:gapWidth val="400"/>
        <c:axId val="2105868128"/>
        <c:axId val="2105840288"/>
      </c:barChart>
      <c:catAx>
        <c:axId val="2105868128"/>
        <c:scaling>
          <c:orientation val="minMax"/>
        </c:scaling>
        <c:delete val="1"/>
        <c:axPos val="l"/>
        <c:numFmt formatCode="General" sourceLinked="1"/>
        <c:majorTickMark val="out"/>
        <c:minorTickMark val="none"/>
        <c:tickLblPos val="nextTo"/>
        <c:crossAx val="2105840288"/>
        <c:crosses val="autoZero"/>
        <c:auto val="1"/>
        <c:lblAlgn val="ctr"/>
        <c:lblOffset val="100"/>
        <c:noMultiLvlLbl val="0"/>
      </c:catAx>
      <c:valAx>
        <c:axId val="2105840288"/>
        <c:scaling>
          <c:orientation val="minMax"/>
        </c:scaling>
        <c:delete val="1"/>
        <c:axPos val="b"/>
        <c:numFmt formatCode="General" sourceLinked="1"/>
        <c:majorTickMark val="out"/>
        <c:minorTickMark val="none"/>
        <c:tickLblPos val="nextTo"/>
        <c:crossAx val="210586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Solution.xlsx]Analysis!PivotTable4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accent3">
                    <a:lumMod val="75000"/>
                  </a:schemeClr>
                </a:solidFill>
                <a:latin typeface="Segoe UI" panose="020B0502040204020203" pitchFamily="34" charset="0"/>
                <a:cs typeface="Segoe UI" panose="020B0502040204020203" pitchFamily="34" charset="0"/>
              </a:rPr>
              <a:t>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4425D"/>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3.551454138702461E-2"/>
          <c:w val="0.93888888888888888"/>
          <c:h val="0.8135486577181209"/>
        </c:manualLayout>
      </c:layout>
      <c:barChart>
        <c:barDir val="bar"/>
        <c:grouping val="clustered"/>
        <c:varyColors val="0"/>
        <c:ser>
          <c:idx val="0"/>
          <c:order val="0"/>
          <c:tx>
            <c:strRef>
              <c:f>Analysis!$N$3</c:f>
              <c:strCache>
                <c:ptCount val="1"/>
                <c:pt idx="0">
                  <c:v>Total</c:v>
                </c:pt>
              </c:strCache>
            </c:strRef>
          </c:tx>
          <c:spPr>
            <a:solidFill>
              <a:srgbClr val="14425D"/>
            </a:solidFill>
            <a:ln>
              <a:noFill/>
            </a:ln>
            <a:effectLst>
              <a:outerShdw blurRad="50800" dist="38100" dir="2700000" algn="tl" rotWithShape="0">
                <a:prstClr val="black">
                  <a:alpha val="40000"/>
                </a:prstClr>
              </a:outerShdw>
            </a:effectLst>
          </c:spPr>
          <c:invertIfNegative val="0"/>
          <c:cat>
            <c:strRef>
              <c:f>Analysis!$M$4:$M$5</c:f>
              <c:strCache>
                <c:ptCount val="1"/>
                <c:pt idx="0">
                  <c:v>HomeImprovement</c:v>
                </c:pt>
              </c:strCache>
            </c:strRef>
          </c:cat>
          <c:val>
            <c:numRef>
              <c:f>Analysis!$N$4:$N$5</c:f>
              <c:numCache>
                <c:formatCode>_(* #,##0_);_(* \(#,##0\);_(* "-"??_);_(@_)</c:formatCode>
                <c:ptCount val="1"/>
                <c:pt idx="0">
                  <c:v>8566</c:v>
                </c:pt>
              </c:numCache>
            </c:numRef>
          </c:val>
          <c:extLst>
            <c:ext xmlns:c16="http://schemas.microsoft.com/office/drawing/2014/chart" uri="{C3380CC4-5D6E-409C-BE32-E72D297353CC}">
              <c16:uniqueId val="{00000000-EFC1-48B3-83FD-FA6DF264A94B}"/>
            </c:ext>
          </c:extLst>
        </c:ser>
        <c:dLbls>
          <c:showLegendKey val="0"/>
          <c:showVal val="0"/>
          <c:showCatName val="0"/>
          <c:showSerName val="0"/>
          <c:showPercent val="0"/>
          <c:showBubbleSize val="0"/>
        </c:dLbls>
        <c:gapWidth val="400"/>
        <c:axId val="863914144"/>
        <c:axId val="863916544"/>
      </c:barChart>
      <c:catAx>
        <c:axId val="863914144"/>
        <c:scaling>
          <c:orientation val="minMax"/>
        </c:scaling>
        <c:delete val="1"/>
        <c:axPos val="l"/>
        <c:numFmt formatCode="General" sourceLinked="1"/>
        <c:majorTickMark val="none"/>
        <c:minorTickMark val="none"/>
        <c:tickLblPos val="nextTo"/>
        <c:crossAx val="863916544"/>
        <c:crosses val="autoZero"/>
        <c:auto val="1"/>
        <c:lblAlgn val="ctr"/>
        <c:lblOffset val="100"/>
        <c:noMultiLvlLbl val="0"/>
      </c:catAx>
      <c:valAx>
        <c:axId val="863916544"/>
        <c:scaling>
          <c:orientation val="minMax"/>
        </c:scaling>
        <c:delete val="1"/>
        <c:axPos val="b"/>
        <c:numFmt formatCode="_(* #,##0_);_(* \(#,##0\);_(* &quot;-&quot;??_);_(@_)" sourceLinked="1"/>
        <c:majorTickMark val="none"/>
        <c:minorTickMark val="none"/>
        <c:tickLblPos val="nextTo"/>
        <c:crossAx val="86391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Solution.xlsx]Analysis!PivotTable9</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75000"/>
                  </a:schemeClr>
                </a:solidFill>
                <a:latin typeface="Segoe UI" panose="020B0502040204020203" pitchFamily="34" charset="0"/>
                <a:cs typeface="Segoe UI" panose="020B0502040204020203" pitchFamily="34" charset="0"/>
              </a:rPr>
              <a:t>Revenue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rgbClr val="F9B268"/>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a:outerShdw blurRad="50800" dist="38100" dir="2700000" algn="tl" rotWithShape="0">
              <a:prstClr val="black">
                <a:alpha val="40000"/>
              </a:prstClr>
            </a:outerShdw>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rgbClr val="F9B268"/>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rgbClr val="F9B268"/>
          </a:solidFill>
          <a:ln w="19050">
            <a:solidFill>
              <a:schemeClr val="lt1"/>
            </a:solidFill>
          </a:ln>
          <a:effectLst/>
        </c:spPr>
      </c:pivotFmt>
      <c:pivotFmt>
        <c:idx val="20"/>
        <c:spPr>
          <a:solidFill>
            <a:schemeClr val="accent1"/>
          </a:solidFill>
          <a:ln w="19050">
            <a:solidFill>
              <a:schemeClr val="lt1"/>
            </a:solidFill>
          </a:ln>
          <a:effectLst/>
        </c:spPr>
      </c:pivotFmt>
    </c:pivotFmts>
    <c:plotArea>
      <c:layout>
        <c:manualLayout>
          <c:layoutTarget val="inner"/>
          <c:xMode val="edge"/>
          <c:yMode val="edge"/>
          <c:x val="2.4531714785651797E-2"/>
          <c:y val="0.17467775905644481"/>
          <c:w val="0.58611111111111114"/>
          <c:h val="0.62709444912477763"/>
        </c:manualLayout>
      </c:layout>
      <c:doughnutChart>
        <c:varyColors val="1"/>
        <c:ser>
          <c:idx val="0"/>
          <c:order val="0"/>
          <c:tx>
            <c:strRef>
              <c:f>Analysis!$V$20</c:f>
              <c:strCache>
                <c:ptCount val="1"/>
                <c:pt idx="0">
                  <c:v>Total</c:v>
                </c:pt>
              </c:strCache>
            </c:strRef>
          </c:tx>
          <c:spPr>
            <a:solidFill>
              <a:srgbClr val="F9B268"/>
            </a:solidFill>
            <a:effectLst>
              <a:outerShdw blurRad="50800" dist="38100" dir="2700000" algn="tl" rotWithShape="0">
                <a:prstClr val="black">
                  <a:alpha val="40000"/>
                </a:prstClr>
              </a:outerShdw>
            </a:effectLst>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10-4F7B-84D1-F57AC3045C7A}"/>
              </c:ext>
            </c:extLst>
          </c:dPt>
          <c:dPt>
            <c:idx val="1"/>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2A10-4F7B-84D1-F57AC3045C7A}"/>
              </c:ext>
            </c:extLst>
          </c:dPt>
          <c:dPt>
            <c:idx val="2"/>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2A10-4F7B-84D1-F57AC3045C7A}"/>
              </c:ext>
            </c:extLst>
          </c:dPt>
          <c:dPt>
            <c:idx val="3"/>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2A10-4F7B-84D1-F57AC3045C7A}"/>
              </c:ext>
            </c:extLst>
          </c:dPt>
          <c:dPt>
            <c:idx val="4"/>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9-2A10-4F7B-84D1-F57AC3045C7A}"/>
              </c:ext>
            </c:extLst>
          </c:dPt>
          <c:dPt>
            <c:idx val="5"/>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B-2A10-4F7B-84D1-F57AC3045C7A}"/>
              </c:ext>
            </c:extLst>
          </c:dPt>
          <c:dPt>
            <c:idx val="6"/>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D-2A10-4F7B-84D1-F57AC3045C7A}"/>
              </c:ext>
            </c:extLst>
          </c:dPt>
          <c:dPt>
            <c:idx val="7"/>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F-2A10-4F7B-84D1-F57AC3045C7A}"/>
              </c:ext>
            </c:extLst>
          </c:dPt>
          <c:dPt>
            <c:idx val="8"/>
            <c:bubble3D val="0"/>
            <c:spPr>
              <a:solidFill>
                <a:srgbClr val="F9B268"/>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11-2A10-4F7B-84D1-F57AC3045C7A}"/>
              </c:ext>
            </c:extLst>
          </c:dPt>
          <c:cat>
            <c:strRef>
              <c:f>Analysis!$U$21:$U$22</c:f>
              <c:strCache>
                <c:ptCount val="1"/>
                <c:pt idx="0">
                  <c:v>HomeImprovement</c:v>
                </c:pt>
              </c:strCache>
            </c:strRef>
          </c:cat>
          <c:val>
            <c:numRef>
              <c:f>Analysis!$V$21:$V$22</c:f>
              <c:numCache>
                <c:formatCode>_(* #,##0.00_);_(* \(#,##0.00\);_(* "-"??_);_(@_)</c:formatCode>
                <c:ptCount val="1"/>
                <c:pt idx="0">
                  <c:v>6163434</c:v>
                </c:pt>
              </c:numCache>
            </c:numRef>
          </c:val>
          <c:extLst>
            <c:ext xmlns:c16="http://schemas.microsoft.com/office/drawing/2014/chart" uri="{C3380CC4-5D6E-409C-BE32-E72D297353CC}">
              <c16:uniqueId val="{00000012-2A10-4F7B-84D1-F57AC3045C7A}"/>
            </c:ext>
          </c:extLst>
        </c:ser>
        <c:dLbls>
          <c:showLegendKey val="0"/>
          <c:showVal val="0"/>
          <c:showCatName val="0"/>
          <c:showSerName val="0"/>
          <c:showPercent val="0"/>
          <c:showBubbleSize val="0"/>
          <c:showLeaderLines val="1"/>
        </c:dLbls>
        <c:firstSliceAng val="0"/>
        <c:holeSize val="67"/>
      </c:doughnutChart>
      <c:spPr>
        <a:noFill/>
        <a:ln>
          <a:noFill/>
        </a:ln>
        <a:effectLst/>
      </c:spPr>
    </c:plotArea>
    <c:legend>
      <c:legendPos val="r"/>
      <c:layout>
        <c:manualLayout>
          <c:xMode val="edge"/>
          <c:yMode val="edge"/>
          <c:x val="0.60013512847354122"/>
          <c:y val="0.25816634104961328"/>
          <c:w val="0.38319828723439842"/>
          <c:h val="0.5011335077826103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Solution.xlsx]Analysis!PivotTable18</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accent3">
                    <a:lumMod val="75000"/>
                  </a:schemeClr>
                </a:solidFill>
                <a:latin typeface="Segoe UI" panose="020B0502040204020203" pitchFamily="34" charset="0"/>
                <a:cs typeface="Segoe UI" panose="020B0502040204020203" pitchFamily="34" charset="0"/>
              </a:rPr>
              <a:t>TOP 5 PRODUCTS BY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9B268"/>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Analysis!$U$457</c:f>
              <c:strCache>
                <c:ptCount val="1"/>
                <c:pt idx="0">
                  <c:v>Total</c:v>
                </c:pt>
              </c:strCache>
            </c:strRef>
          </c:tx>
          <c:spPr>
            <a:solidFill>
              <a:srgbClr val="F9B268"/>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Analysis!$T$458:$T$464</c:f>
              <c:strCache>
                <c:ptCount val="6"/>
                <c:pt idx="0">
                  <c:v>Amazon Basics Wireless Mouse</c:v>
                </c:pt>
                <c:pt idx="1">
                  <c:v>Instant Pot Air Fryer,</c:v>
                </c:pt>
                <c:pt idx="2">
                  <c:v>Oratech Coffee Frother Electric,</c:v>
                </c:pt>
                <c:pt idx="3">
                  <c:v>Redtech Usb-C To Lightning</c:v>
                </c:pt>
                <c:pt idx="4">
                  <c:v>Swiffer Instant Electric Water</c:v>
                </c:pt>
                <c:pt idx="5">
                  <c:v>Syncwire Ltg To Usb</c:v>
                </c:pt>
              </c:strCache>
            </c:strRef>
          </c:cat>
          <c:val>
            <c:numRef>
              <c:f>Analysis!$U$458:$U$464</c:f>
              <c:numCache>
                <c:formatCode>0.0</c:formatCode>
                <c:ptCount val="6"/>
                <c:pt idx="0">
                  <c:v>5</c:v>
                </c:pt>
                <c:pt idx="1">
                  <c:v>4.8</c:v>
                </c:pt>
                <c:pt idx="2">
                  <c:v>4.8</c:v>
                </c:pt>
                <c:pt idx="3">
                  <c:v>5</c:v>
                </c:pt>
                <c:pt idx="4">
                  <c:v>4.8</c:v>
                </c:pt>
                <c:pt idx="5">
                  <c:v>5</c:v>
                </c:pt>
              </c:numCache>
            </c:numRef>
          </c:val>
          <c:extLst>
            <c:ext xmlns:c16="http://schemas.microsoft.com/office/drawing/2014/chart" uri="{C3380CC4-5D6E-409C-BE32-E72D297353CC}">
              <c16:uniqueId val="{00000000-94E2-40CD-99A5-5E94C0FD6DD5}"/>
            </c:ext>
          </c:extLst>
        </c:ser>
        <c:dLbls>
          <c:dLblPos val="outEnd"/>
          <c:showLegendKey val="0"/>
          <c:showVal val="1"/>
          <c:showCatName val="0"/>
          <c:showSerName val="0"/>
          <c:showPercent val="0"/>
          <c:showBubbleSize val="0"/>
        </c:dLbls>
        <c:gapWidth val="219"/>
        <c:overlap val="-27"/>
        <c:axId val="980859888"/>
        <c:axId val="1712052736"/>
      </c:barChart>
      <c:catAx>
        <c:axId val="980859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712052736"/>
        <c:crosses val="autoZero"/>
        <c:auto val="1"/>
        <c:lblAlgn val="ctr"/>
        <c:lblOffset val="100"/>
        <c:noMultiLvlLbl val="0"/>
      </c:catAx>
      <c:valAx>
        <c:axId val="1712052736"/>
        <c:scaling>
          <c:orientation val="minMax"/>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98085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7.xml"/><Relationship Id="rId5" Type="http://schemas.openxmlformats.org/officeDocument/2006/relationships/image" Target="../media/image5.png"/><Relationship Id="rId10" Type="http://schemas.openxmlformats.org/officeDocument/2006/relationships/chart" Target="../charts/chart6.xml"/><Relationship Id="rId4" Type="http://schemas.openxmlformats.org/officeDocument/2006/relationships/image" Target="../media/image4.sv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14</xdr:col>
      <xdr:colOff>80962</xdr:colOff>
      <xdr:row>19</xdr:row>
      <xdr:rowOff>80962</xdr:rowOff>
    </xdr:from>
    <xdr:to>
      <xdr:col>18</xdr:col>
      <xdr:colOff>1447800</xdr:colOff>
      <xdr:row>41</xdr:row>
      <xdr:rowOff>19050</xdr:rowOff>
    </xdr:to>
    <xdr:graphicFrame macro="">
      <xdr:nvGraphicFramePr>
        <xdr:cNvPr id="2" name="Chart 1">
          <a:extLst>
            <a:ext uri="{FF2B5EF4-FFF2-40B4-BE49-F238E27FC236}">
              <a16:creationId xmlns:a16="http://schemas.microsoft.com/office/drawing/2014/main" id="{BE5B195B-3F4C-4E57-9DC4-537978B56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100010</xdr:colOff>
      <xdr:row>34</xdr:row>
      <xdr:rowOff>33336</xdr:rowOff>
    </xdr:from>
    <xdr:to>
      <xdr:col>30</xdr:col>
      <xdr:colOff>257174</xdr:colOff>
      <xdr:row>52</xdr:row>
      <xdr:rowOff>47625</xdr:rowOff>
    </xdr:to>
    <xdr:graphicFrame macro="">
      <xdr:nvGraphicFramePr>
        <xdr:cNvPr id="3" name="Chart 2">
          <a:extLst>
            <a:ext uri="{FF2B5EF4-FFF2-40B4-BE49-F238E27FC236}">
              <a16:creationId xmlns:a16="http://schemas.microsoft.com/office/drawing/2014/main" id="{6B2A4384-4916-4329-8F14-2BD8E1CD1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80962</xdr:colOff>
      <xdr:row>19</xdr:row>
      <xdr:rowOff>80962</xdr:rowOff>
    </xdr:from>
    <xdr:to>
      <xdr:col>18</xdr:col>
      <xdr:colOff>1447800</xdr:colOff>
      <xdr:row>41</xdr:row>
      <xdr:rowOff>19050</xdr:rowOff>
    </xdr:to>
    <xdr:graphicFrame macro="">
      <xdr:nvGraphicFramePr>
        <xdr:cNvPr id="2" name="Chart 1">
          <a:extLst>
            <a:ext uri="{FF2B5EF4-FFF2-40B4-BE49-F238E27FC236}">
              <a16:creationId xmlns:a16="http://schemas.microsoft.com/office/drawing/2014/main" id="{88A15C08-D7C2-A380-EBD8-DF1F2057B7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376235</xdr:colOff>
      <xdr:row>34</xdr:row>
      <xdr:rowOff>100011</xdr:rowOff>
    </xdr:from>
    <xdr:to>
      <xdr:col>30</xdr:col>
      <xdr:colOff>533399</xdr:colOff>
      <xdr:row>52</xdr:row>
      <xdr:rowOff>114300</xdr:rowOff>
    </xdr:to>
    <xdr:graphicFrame macro="">
      <xdr:nvGraphicFramePr>
        <xdr:cNvPr id="3" name="Chart 2">
          <a:extLst>
            <a:ext uri="{FF2B5EF4-FFF2-40B4-BE49-F238E27FC236}">
              <a16:creationId xmlns:a16="http://schemas.microsoft.com/office/drawing/2014/main" id="{10C6ADB6-32DB-C78C-E0F4-4B85E7AB6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291193</xdr:colOff>
      <xdr:row>46</xdr:row>
      <xdr:rowOff>176893</xdr:rowOff>
    </xdr:from>
    <xdr:to>
      <xdr:col>19</xdr:col>
      <xdr:colOff>43543</xdr:colOff>
      <xdr:row>60</xdr:row>
      <xdr:rowOff>0</xdr:rowOff>
    </xdr:to>
    <xdr:sp macro="" textlink="">
      <xdr:nvSpPr>
        <xdr:cNvPr id="2" name="TextBox 1">
          <a:extLst>
            <a:ext uri="{FF2B5EF4-FFF2-40B4-BE49-F238E27FC236}">
              <a16:creationId xmlns:a16="http://schemas.microsoft.com/office/drawing/2014/main" id="{2F4DF4C4-4948-2240-C3C3-3F512E58B91A}"/>
            </a:ext>
          </a:extLst>
        </xdr:cNvPr>
        <xdr:cNvSpPr txBox="1"/>
      </xdr:nvSpPr>
      <xdr:spPr>
        <a:xfrm>
          <a:off x="7380514" y="10055679"/>
          <a:ext cx="5195208" cy="2680607"/>
        </a:xfrm>
        <a:prstGeom prst="rect">
          <a:avLst/>
        </a:prstGeom>
        <a:solidFill>
          <a:srgbClr val="F4F4F4"/>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3">
                  <a:lumMod val="75000"/>
                </a:schemeClr>
              </a:solidFill>
              <a:latin typeface="Segoe UI" panose="020B0502040204020203" pitchFamily="34" charset="0"/>
              <a:cs typeface="Segoe UI" panose="020B0502040204020203" pitchFamily="34" charset="0"/>
            </a:rPr>
            <a:t>INSIGHTS AT</a:t>
          </a:r>
          <a:r>
            <a:rPr lang="en-US" sz="1600" b="1" baseline="0">
              <a:solidFill>
                <a:schemeClr val="accent3">
                  <a:lumMod val="75000"/>
                </a:schemeClr>
              </a:solidFill>
              <a:latin typeface="Segoe UI" panose="020B0502040204020203" pitchFamily="34" charset="0"/>
              <a:cs typeface="Segoe UI" panose="020B0502040204020203" pitchFamily="34" charset="0"/>
            </a:rPr>
            <a:t> A GLANCE </a:t>
          </a:r>
        </a:p>
        <a:p>
          <a:pPr algn="ctr"/>
          <a:endParaRPr lang="en-US" sz="1100" b="1" baseline="0">
            <a:solidFill>
              <a:schemeClr val="accent3">
                <a:lumMod val="75000"/>
              </a:schemeClr>
            </a:solidFill>
            <a:latin typeface="Segoe UI" panose="020B0502040204020203" pitchFamily="34" charset="0"/>
            <a:cs typeface="Segoe UI" panose="020B0502040204020203" pitchFamily="34" charset="0"/>
          </a:endParaRPr>
        </a:p>
        <a:p>
          <a:pPr algn="ctr"/>
          <a:endParaRPr lang="en-US" sz="1100" b="1" baseline="0">
            <a:solidFill>
              <a:schemeClr val="accent3">
                <a:lumMod val="75000"/>
              </a:schemeClr>
            </a:solidFill>
            <a:latin typeface="Segoe UI" panose="020B0502040204020203" pitchFamily="34" charset="0"/>
            <a:cs typeface="Segoe UI" panose="020B0502040204020203" pitchFamily="34" charset="0"/>
          </a:endParaRPr>
        </a:p>
        <a:p>
          <a:pPr algn="ctr"/>
          <a:endParaRPr lang="en-US" sz="1100" b="1" baseline="0">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12</xdr:col>
      <xdr:colOff>529167</xdr:colOff>
      <xdr:row>1</xdr:row>
      <xdr:rowOff>137585</xdr:rowOff>
    </xdr:from>
    <xdr:to>
      <xdr:col>16</xdr:col>
      <xdr:colOff>81492</xdr:colOff>
      <xdr:row>5</xdr:row>
      <xdr:rowOff>19051</xdr:rowOff>
    </xdr:to>
    <xdr:grpSp>
      <xdr:nvGrpSpPr>
        <xdr:cNvPr id="21" name="Group 20">
          <a:extLst>
            <a:ext uri="{FF2B5EF4-FFF2-40B4-BE49-F238E27FC236}">
              <a16:creationId xmlns:a16="http://schemas.microsoft.com/office/drawing/2014/main" id="{824BF29C-512A-26AC-4EAC-1FC9CDFF06EB}"/>
            </a:ext>
          </a:extLst>
        </xdr:cNvPr>
        <xdr:cNvGrpSpPr/>
      </xdr:nvGrpSpPr>
      <xdr:grpSpPr>
        <a:xfrm>
          <a:off x="8557381" y="341692"/>
          <a:ext cx="2273754" cy="1160538"/>
          <a:chOff x="5095875" y="349723"/>
          <a:chExt cx="2568600" cy="1260000"/>
        </a:xfrm>
        <a:effectLst>
          <a:outerShdw blurRad="50800" dist="38100" dir="2700000" algn="tl" rotWithShape="0">
            <a:prstClr val="black">
              <a:alpha val="40000"/>
            </a:prstClr>
          </a:outerShdw>
        </a:effectLst>
      </xdr:grpSpPr>
      <xdr:sp macro="" textlink="">
        <xdr:nvSpPr>
          <xdr:cNvPr id="12" name="Rectangle: Top Corners Rounded 11">
            <a:extLst>
              <a:ext uri="{FF2B5EF4-FFF2-40B4-BE49-F238E27FC236}">
                <a16:creationId xmlns:a16="http://schemas.microsoft.com/office/drawing/2014/main" id="{5A2F4F12-E0E3-F987-2E97-60752DACED5B}"/>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18" name="Rectangle: Top Corners Rounded 17">
            <a:extLst>
              <a:ext uri="{FF2B5EF4-FFF2-40B4-BE49-F238E27FC236}">
                <a16:creationId xmlns:a16="http://schemas.microsoft.com/office/drawing/2014/main" id="{69F4A70F-1CF7-879A-4502-F7E5F19EB641}"/>
              </a:ext>
            </a:extLst>
          </xdr:cNvPr>
          <xdr:cNvSpPr/>
        </xdr:nvSpPr>
        <xdr:spPr>
          <a:xfrm rot="5400000">
            <a:off x="5864475" y="-190277"/>
            <a:ext cx="1260000"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cxnSp macro="">
        <xdr:nvCxnSpPr>
          <xdr:cNvPr id="20" name="Straight Connector 19">
            <a:extLst>
              <a:ext uri="{FF2B5EF4-FFF2-40B4-BE49-F238E27FC236}">
                <a16:creationId xmlns:a16="http://schemas.microsoft.com/office/drawing/2014/main" id="{9053CC0E-52CC-4ACC-7306-8EDF18604185}"/>
              </a:ext>
            </a:extLst>
          </xdr:cNvPr>
          <xdr:cNvCxnSpPr/>
        </xdr:nvCxnSpPr>
        <xdr:spPr>
          <a:xfrm>
            <a:off x="5953125" y="590550"/>
            <a:ext cx="9525" cy="828675"/>
          </a:xfrm>
          <a:prstGeom prst="line">
            <a:avLst/>
          </a:prstGeom>
          <a:ln w="6350"/>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16</xdr:col>
      <xdr:colOff>321733</xdr:colOff>
      <xdr:row>1</xdr:row>
      <xdr:rowOff>118535</xdr:rowOff>
    </xdr:from>
    <xdr:to>
      <xdr:col>19</xdr:col>
      <xdr:colOff>561133</xdr:colOff>
      <xdr:row>5</xdr:row>
      <xdr:rowOff>1</xdr:rowOff>
    </xdr:to>
    <xdr:grpSp>
      <xdr:nvGrpSpPr>
        <xdr:cNvPr id="22" name="Group 21">
          <a:extLst>
            <a:ext uri="{FF2B5EF4-FFF2-40B4-BE49-F238E27FC236}">
              <a16:creationId xmlns:a16="http://schemas.microsoft.com/office/drawing/2014/main" id="{B09EBEE2-91D5-E0B8-7A83-D9CB010A3C59}"/>
            </a:ext>
          </a:extLst>
        </xdr:cNvPr>
        <xdr:cNvGrpSpPr/>
      </xdr:nvGrpSpPr>
      <xdr:grpSpPr>
        <a:xfrm>
          <a:off x="11071376" y="322642"/>
          <a:ext cx="2280471" cy="1160538"/>
          <a:chOff x="5095875" y="349723"/>
          <a:chExt cx="2568600" cy="1260000"/>
        </a:xfrm>
        <a:effectLst>
          <a:outerShdw blurRad="50800" dist="38100" dir="2700000" algn="tl" rotWithShape="0">
            <a:prstClr val="black">
              <a:alpha val="40000"/>
            </a:prstClr>
          </a:outerShdw>
        </a:effectLst>
      </xdr:grpSpPr>
      <xdr:sp macro="" textlink="">
        <xdr:nvSpPr>
          <xdr:cNvPr id="23" name="Rectangle: Top Corners Rounded 22">
            <a:extLst>
              <a:ext uri="{FF2B5EF4-FFF2-40B4-BE49-F238E27FC236}">
                <a16:creationId xmlns:a16="http://schemas.microsoft.com/office/drawing/2014/main" id="{3A1FDD46-3E32-1337-5CC1-29F7F536E4D4}"/>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24" name="Rectangle: Top Corners Rounded 23">
            <a:extLst>
              <a:ext uri="{FF2B5EF4-FFF2-40B4-BE49-F238E27FC236}">
                <a16:creationId xmlns:a16="http://schemas.microsoft.com/office/drawing/2014/main" id="{A89AAAD5-B4C2-3EAA-E4B7-2B110DF3278B}"/>
              </a:ext>
            </a:extLst>
          </xdr:cNvPr>
          <xdr:cNvSpPr/>
        </xdr:nvSpPr>
        <xdr:spPr>
          <a:xfrm rot="5400000">
            <a:off x="5864475" y="-190277"/>
            <a:ext cx="1260000"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cxnSp macro="">
        <xdr:nvCxnSpPr>
          <xdr:cNvPr id="25" name="Straight Connector 24">
            <a:extLst>
              <a:ext uri="{FF2B5EF4-FFF2-40B4-BE49-F238E27FC236}">
                <a16:creationId xmlns:a16="http://schemas.microsoft.com/office/drawing/2014/main" id="{A94A7B54-DA1B-7C2D-DD5B-B85550DB7500}"/>
              </a:ext>
            </a:extLst>
          </xdr:cNvPr>
          <xdr:cNvCxnSpPr/>
        </xdr:nvCxnSpPr>
        <xdr:spPr>
          <a:xfrm>
            <a:off x="5953125" y="590550"/>
            <a:ext cx="9525" cy="828675"/>
          </a:xfrm>
          <a:prstGeom prst="line">
            <a:avLst/>
          </a:prstGeom>
          <a:ln w="6350"/>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20</xdr:col>
      <xdr:colOff>43392</xdr:colOff>
      <xdr:row>1</xdr:row>
      <xdr:rowOff>128060</xdr:rowOff>
    </xdr:from>
    <xdr:to>
      <xdr:col>24</xdr:col>
      <xdr:colOff>72192</xdr:colOff>
      <xdr:row>5</xdr:row>
      <xdr:rowOff>9526</xdr:rowOff>
    </xdr:to>
    <xdr:grpSp>
      <xdr:nvGrpSpPr>
        <xdr:cNvPr id="26" name="Group 25">
          <a:extLst>
            <a:ext uri="{FF2B5EF4-FFF2-40B4-BE49-F238E27FC236}">
              <a16:creationId xmlns:a16="http://schemas.microsoft.com/office/drawing/2014/main" id="{F19A4C54-8176-6405-478A-DBC1748C1B00}"/>
            </a:ext>
          </a:extLst>
        </xdr:cNvPr>
        <xdr:cNvGrpSpPr/>
      </xdr:nvGrpSpPr>
      <xdr:grpSpPr>
        <a:xfrm>
          <a:off x="13514463" y="332167"/>
          <a:ext cx="2750229" cy="1160538"/>
          <a:chOff x="5095875" y="349723"/>
          <a:chExt cx="2568600" cy="1260000"/>
        </a:xfrm>
        <a:effectLst>
          <a:outerShdw blurRad="50800" dist="38100" dir="2700000" algn="tl" rotWithShape="0">
            <a:prstClr val="black">
              <a:alpha val="40000"/>
            </a:prstClr>
          </a:outerShdw>
        </a:effectLst>
      </xdr:grpSpPr>
      <xdr:sp macro="" textlink="">
        <xdr:nvSpPr>
          <xdr:cNvPr id="27" name="Rectangle: Top Corners Rounded 26">
            <a:extLst>
              <a:ext uri="{FF2B5EF4-FFF2-40B4-BE49-F238E27FC236}">
                <a16:creationId xmlns:a16="http://schemas.microsoft.com/office/drawing/2014/main" id="{130B19FE-6464-85C0-87AE-F4AB633411F3}"/>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28" name="Rectangle: Top Corners Rounded 27">
            <a:extLst>
              <a:ext uri="{FF2B5EF4-FFF2-40B4-BE49-F238E27FC236}">
                <a16:creationId xmlns:a16="http://schemas.microsoft.com/office/drawing/2014/main" id="{3709EDE6-AAF3-5E75-5A34-2220AD19DCDE}"/>
              </a:ext>
            </a:extLst>
          </xdr:cNvPr>
          <xdr:cNvSpPr/>
        </xdr:nvSpPr>
        <xdr:spPr>
          <a:xfrm rot="5400000">
            <a:off x="5864475" y="-190277"/>
            <a:ext cx="1260000"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cxnSp macro="">
        <xdr:nvCxnSpPr>
          <xdr:cNvPr id="29" name="Straight Connector 28">
            <a:extLst>
              <a:ext uri="{FF2B5EF4-FFF2-40B4-BE49-F238E27FC236}">
                <a16:creationId xmlns:a16="http://schemas.microsoft.com/office/drawing/2014/main" id="{0900EC10-E56B-2F44-6479-C137BFAD3058}"/>
              </a:ext>
            </a:extLst>
          </xdr:cNvPr>
          <xdr:cNvCxnSpPr/>
        </xdr:nvCxnSpPr>
        <xdr:spPr>
          <a:xfrm>
            <a:off x="5953125" y="590550"/>
            <a:ext cx="9525" cy="828675"/>
          </a:xfrm>
          <a:prstGeom prst="line">
            <a:avLst/>
          </a:prstGeom>
          <a:ln w="6350"/>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24</xdr:col>
      <xdr:colOff>302684</xdr:colOff>
      <xdr:row>1</xdr:row>
      <xdr:rowOff>147110</xdr:rowOff>
    </xdr:from>
    <xdr:to>
      <xdr:col>29</xdr:col>
      <xdr:colOff>518584</xdr:colOff>
      <xdr:row>5</xdr:row>
      <xdr:rowOff>28576</xdr:rowOff>
    </xdr:to>
    <xdr:grpSp>
      <xdr:nvGrpSpPr>
        <xdr:cNvPr id="30" name="Group 29">
          <a:extLst>
            <a:ext uri="{FF2B5EF4-FFF2-40B4-BE49-F238E27FC236}">
              <a16:creationId xmlns:a16="http://schemas.microsoft.com/office/drawing/2014/main" id="{693D78D3-6B62-A791-AF79-23ACE119FC81}"/>
            </a:ext>
          </a:extLst>
        </xdr:cNvPr>
        <xdr:cNvGrpSpPr/>
      </xdr:nvGrpSpPr>
      <xdr:grpSpPr>
        <a:xfrm>
          <a:off x="16495184" y="351217"/>
          <a:ext cx="3617686" cy="1160538"/>
          <a:chOff x="5095875" y="349723"/>
          <a:chExt cx="2568600" cy="1260000"/>
        </a:xfrm>
        <a:effectLst>
          <a:outerShdw blurRad="50800" dist="38100" dir="2700000" algn="tl" rotWithShape="0">
            <a:prstClr val="black">
              <a:alpha val="40000"/>
            </a:prstClr>
          </a:outerShdw>
        </a:effectLst>
      </xdr:grpSpPr>
      <xdr:sp macro="" textlink="">
        <xdr:nvSpPr>
          <xdr:cNvPr id="31" name="Rectangle: Top Corners Rounded 30">
            <a:extLst>
              <a:ext uri="{FF2B5EF4-FFF2-40B4-BE49-F238E27FC236}">
                <a16:creationId xmlns:a16="http://schemas.microsoft.com/office/drawing/2014/main" id="{298C5040-282E-2BA9-AECD-52CB57E659B0}"/>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32" name="Rectangle: Top Corners Rounded 31">
            <a:extLst>
              <a:ext uri="{FF2B5EF4-FFF2-40B4-BE49-F238E27FC236}">
                <a16:creationId xmlns:a16="http://schemas.microsoft.com/office/drawing/2014/main" id="{19A09FD8-FC04-B0F8-3801-0ECBBD421829}"/>
              </a:ext>
            </a:extLst>
          </xdr:cNvPr>
          <xdr:cNvSpPr/>
        </xdr:nvSpPr>
        <xdr:spPr>
          <a:xfrm rot="5400000">
            <a:off x="5864475" y="-190277"/>
            <a:ext cx="1260000"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cxnSp macro="">
        <xdr:nvCxnSpPr>
          <xdr:cNvPr id="33" name="Straight Connector 32">
            <a:extLst>
              <a:ext uri="{FF2B5EF4-FFF2-40B4-BE49-F238E27FC236}">
                <a16:creationId xmlns:a16="http://schemas.microsoft.com/office/drawing/2014/main" id="{B6183876-FC5C-7BCB-F426-9B6F931C59D1}"/>
              </a:ext>
            </a:extLst>
          </xdr:cNvPr>
          <xdr:cNvCxnSpPr/>
        </xdr:nvCxnSpPr>
        <xdr:spPr>
          <a:xfrm>
            <a:off x="5953125" y="590550"/>
            <a:ext cx="9525" cy="828675"/>
          </a:xfrm>
          <a:prstGeom prst="line">
            <a:avLst/>
          </a:prstGeom>
          <a:ln w="6350"/>
        </xdr:spPr>
        <xdr:style>
          <a:lnRef idx="2">
            <a:schemeClr val="accent1"/>
          </a:lnRef>
          <a:fillRef idx="0">
            <a:schemeClr val="accent1"/>
          </a:fillRef>
          <a:effectRef idx="1">
            <a:schemeClr val="accent1"/>
          </a:effectRef>
          <a:fontRef idx="minor">
            <a:schemeClr val="tx1"/>
          </a:fontRef>
        </xdr:style>
      </xdr:cxnSp>
    </xdr:grpSp>
    <xdr:clientData/>
  </xdr:twoCellAnchor>
  <xdr:twoCellAnchor editAs="oneCell">
    <xdr:from>
      <xdr:col>20</xdr:col>
      <xdr:colOff>369359</xdr:colOff>
      <xdr:row>1</xdr:row>
      <xdr:rowOff>621240</xdr:rowOff>
    </xdr:from>
    <xdr:to>
      <xdr:col>21</xdr:col>
      <xdr:colOff>187558</xdr:colOff>
      <xdr:row>4</xdr:row>
      <xdr:rowOff>41507</xdr:rowOff>
    </xdr:to>
    <xdr:pic>
      <xdr:nvPicPr>
        <xdr:cNvPr id="35" name="Graphic 34" descr="Rating with solid fill">
          <a:extLst>
            <a:ext uri="{FF2B5EF4-FFF2-40B4-BE49-F238E27FC236}">
              <a16:creationId xmlns:a16="http://schemas.microsoft.com/office/drawing/2014/main" id="{AFD6B0B7-DADA-FC98-947D-8E5FE275F9C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3683192" y="822323"/>
          <a:ext cx="506117" cy="501884"/>
        </a:xfrm>
        <a:prstGeom prst="rect">
          <a:avLst/>
        </a:prstGeom>
      </xdr:spPr>
    </xdr:pic>
    <xdr:clientData/>
  </xdr:twoCellAnchor>
  <xdr:twoCellAnchor editAs="oneCell">
    <xdr:from>
      <xdr:col>25</xdr:col>
      <xdr:colOff>180693</xdr:colOff>
      <xdr:row>1</xdr:row>
      <xdr:rowOff>542924</xdr:rowOff>
    </xdr:from>
    <xdr:to>
      <xdr:col>26</xdr:col>
      <xdr:colOff>4075</xdr:colOff>
      <xdr:row>3</xdr:row>
      <xdr:rowOff>173564</xdr:rowOff>
    </xdr:to>
    <xdr:pic>
      <xdr:nvPicPr>
        <xdr:cNvPr id="37" name="Graphic 36" descr="Money with solid fill">
          <a:extLst>
            <a:ext uri="{FF2B5EF4-FFF2-40B4-BE49-F238E27FC236}">
              <a16:creationId xmlns:a16="http://schemas.microsoft.com/office/drawing/2014/main" id="{7F2FED6E-B525-005C-905C-0BA986FA212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6934110" y="744007"/>
          <a:ext cx="506940" cy="502708"/>
        </a:xfrm>
        <a:prstGeom prst="rect">
          <a:avLst/>
        </a:prstGeom>
      </xdr:spPr>
    </xdr:pic>
    <xdr:clientData/>
  </xdr:twoCellAnchor>
  <xdr:twoCellAnchor editAs="oneCell">
    <xdr:from>
      <xdr:col>16</xdr:col>
      <xdr:colOff>540808</xdr:colOff>
      <xdr:row>1</xdr:row>
      <xdr:rowOff>572558</xdr:rowOff>
    </xdr:from>
    <xdr:to>
      <xdr:col>17</xdr:col>
      <xdr:colOff>359008</xdr:colOff>
      <xdr:row>4</xdr:row>
      <xdr:rowOff>1291</xdr:rowOff>
    </xdr:to>
    <xdr:pic>
      <xdr:nvPicPr>
        <xdr:cNvPr id="39" name="Graphic 38" descr="Rating Star with solid fill">
          <a:extLst>
            <a:ext uri="{FF2B5EF4-FFF2-40B4-BE49-F238E27FC236}">
              <a16:creationId xmlns:a16="http://schemas.microsoft.com/office/drawing/2014/main" id="{7A260239-C1E9-D2E0-AF33-680610ECF45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102975" y="773641"/>
          <a:ext cx="506117" cy="497650"/>
        </a:xfrm>
        <a:prstGeom prst="rect">
          <a:avLst/>
        </a:prstGeom>
      </xdr:spPr>
    </xdr:pic>
    <xdr:clientData/>
  </xdr:twoCellAnchor>
  <xdr:twoCellAnchor editAs="oneCell">
    <xdr:from>
      <xdr:col>13</xdr:col>
      <xdr:colOff>88615</xdr:colOff>
      <xdr:row>1</xdr:row>
      <xdr:rowOff>520699</xdr:rowOff>
    </xdr:from>
    <xdr:to>
      <xdr:col>13</xdr:col>
      <xdr:colOff>596848</xdr:colOff>
      <xdr:row>3</xdr:row>
      <xdr:rowOff>150515</xdr:rowOff>
    </xdr:to>
    <xdr:pic>
      <xdr:nvPicPr>
        <xdr:cNvPr id="41" name="Graphic 40" descr="Mortgage outline">
          <a:extLst>
            <a:ext uri="{FF2B5EF4-FFF2-40B4-BE49-F238E27FC236}">
              <a16:creationId xmlns:a16="http://schemas.microsoft.com/office/drawing/2014/main" id="{87941F5D-5066-5FFF-D4AB-E885068E39C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587032" y="721782"/>
          <a:ext cx="508233" cy="497650"/>
        </a:xfrm>
        <a:prstGeom prst="rect">
          <a:avLst/>
        </a:prstGeom>
      </xdr:spPr>
    </xdr:pic>
    <xdr:clientData/>
  </xdr:twoCellAnchor>
  <xdr:twoCellAnchor>
    <xdr:from>
      <xdr:col>14</xdr:col>
      <xdr:colOff>119592</xdr:colOff>
      <xdr:row>1</xdr:row>
      <xdr:rowOff>551141</xdr:rowOff>
    </xdr:from>
    <xdr:to>
      <xdr:col>15</xdr:col>
      <xdr:colOff>674159</xdr:colOff>
      <xdr:row>4</xdr:row>
      <xdr:rowOff>25585</xdr:rowOff>
    </xdr:to>
    <xdr:sp macro="" textlink="Sheet2!C3">
      <xdr:nvSpPr>
        <xdr:cNvPr id="42" name="TextBox 41">
          <a:extLst>
            <a:ext uri="{FF2B5EF4-FFF2-40B4-BE49-F238E27FC236}">
              <a16:creationId xmlns:a16="http://schemas.microsoft.com/office/drawing/2014/main" id="{9FD83FD1-4C1E-E742-9F2A-E68BEF8CE116}"/>
            </a:ext>
          </a:extLst>
        </xdr:cNvPr>
        <xdr:cNvSpPr txBox="1"/>
      </xdr:nvSpPr>
      <xdr:spPr>
        <a:xfrm>
          <a:off x="9305925" y="752224"/>
          <a:ext cx="1242484" cy="54336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FE56BE4-2409-4250-AC7F-D4690E6FAE3B}" type="TxLink">
            <a:rPr lang="en-US" sz="1700" b="1" i="0" u="none" strike="noStrike">
              <a:solidFill>
                <a:schemeClr val="accent3">
                  <a:lumMod val="75000"/>
                </a:schemeClr>
              </a:solidFill>
              <a:latin typeface="Segoe UI"/>
              <a:cs typeface="Segoe UI"/>
            </a:rPr>
            <a:pPr algn="l"/>
            <a:t>45.7%</a:t>
          </a:fld>
          <a:endParaRPr lang="en-US" sz="1700">
            <a:solidFill>
              <a:schemeClr val="accent3">
                <a:lumMod val="75000"/>
              </a:schemeClr>
            </a:solidFill>
          </a:endParaRPr>
        </a:p>
      </xdr:txBody>
    </xdr:sp>
    <xdr:clientData/>
  </xdr:twoCellAnchor>
  <xdr:twoCellAnchor>
    <xdr:from>
      <xdr:col>17</xdr:col>
      <xdr:colOff>557618</xdr:colOff>
      <xdr:row>1</xdr:row>
      <xdr:rowOff>514785</xdr:rowOff>
    </xdr:from>
    <xdr:to>
      <xdr:col>19</xdr:col>
      <xdr:colOff>509992</xdr:colOff>
      <xdr:row>3</xdr:row>
      <xdr:rowOff>191558</xdr:rowOff>
    </xdr:to>
    <xdr:sp macro="" textlink="Sheet2!C4">
      <xdr:nvSpPr>
        <xdr:cNvPr id="43" name="TextBox 42">
          <a:extLst>
            <a:ext uri="{FF2B5EF4-FFF2-40B4-BE49-F238E27FC236}">
              <a16:creationId xmlns:a16="http://schemas.microsoft.com/office/drawing/2014/main" id="{49960D4E-73A8-7302-C8EC-80D99078FC82}"/>
            </a:ext>
          </a:extLst>
        </xdr:cNvPr>
        <xdr:cNvSpPr txBox="1"/>
      </xdr:nvSpPr>
      <xdr:spPr>
        <a:xfrm>
          <a:off x="11741089" y="716491"/>
          <a:ext cx="1319491" cy="6180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F16B782-58F9-4A98-9E48-B7686734E07E}" type="TxLink">
            <a:rPr lang="en-US" sz="1700" b="1" i="0" u="none" strike="noStrike">
              <a:solidFill>
                <a:schemeClr val="accent3">
                  <a:lumMod val="75000"/>
                </a:schemeClr>
              </a:solidFill>
              <a:latin typeface="Segoe UI"/>
              <a:cs typeface="Segoe UI"/>
            </a:rPr>
            <a:pPr algn="l"/>
            <a:t>4.1</a:t>
          </a:fld>
          <a:endParaRPr lang="en-US" sz="1700">
            <a:solidFill>
              <a:schemeClr val="accent3">
                <a:lumMod val="75000"/>
              </a:schemeClr>
            </a:solidFill>
          </a:endParaRPr>
        </a:p>
      </xdr:txBody>
    </xdr:sp>
    <xdr:clientData/>
  </xdr:twoCellAnchor>
  <xdr:twoCellAnchor>
    <xdr:from>
      <xdr:col>21</xdr:col>
      <xdr:colOff>309532</xdr:colOff>
      <xdr:row>1</xdr:row>
      <xdr:rowOff>550706</xdr:rowOff>
    </xdr:from>
    <xdr:to>
      <xdr:col>23</xdr:col>
      <xdr:colOff>666751</xdr:colOff>
      <xdr:row>4</xdr:row>
      <xdr:rowOff>25150</xdr:rowOff>
    </xdr:to>
    <xdr:sp macro="" textlink="Sheet2!C5">
      <xdr:nvSpPr>
        <xdr:cNvPr id="44" name="TextBox 43">
          <a:extLst>
            <a:ext uri="{FF2B5EF4-FFF2-40B4-BE49-F238E27FC236}">
              <a16:creationId xmlns:a16="http://schemas.microsoft.com/office/drawing/2014/main" id="{3337AC6F-0765-16D9-1FD7-35FDAD16F4F9}"/>
            </a:ext>
          </a:extLst>
        </xdr:cNvPr>
        <xdr:cNvSpPr txBox="1"/>
      </xdr:nvSpPr>
      <xdr:spPr>
        <a:xfrm>
          <a:off x="14311282" y="751789"/>
          <a:ext cx="1733052" cy="54336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4BE902A-3666-4608-9B84-016EE88ABFFC}" type="TxLink">
            <a:rPr lang="en-US" sz="1700" b="1" i="0" u="none" strike="noStrike">
              <a:solidFill>
                <a:srgbClr val="000000"/>
              </a:solidFill>
              <a:latin typeface="Segoe UI"/>
              <a:cs typeface="Segoe UI"/>
            </a:rPr>
            <a:pPr algn="l"/>
            <a:t> 21,218,373.00 </a:t>
          </a:fld>
          <a:endParaRPr lang="en-US" sz="1700">
            <a:solidFill>
              <a:schemeClr val="accent3">
                <a:lumMod val="75000"/>
              </a:schemeClr>
            </a:solidFill>
          </a:endParaRPr>
        </a:p>
      </xdr:txBody>
    </xdr:sp>
    <xdr:clientData/>
  </xdr:twoCellAnchor>
  <xdr:twoCellAnchor>
    <xdr:from>
      <xdr:col>26</xdr:col>
      <xdr:colOff>231773</xdr:colOff>
      <xdr:row>1</xdr:row>
      <xdr:rowOff>538691</xdr:rowOff>
    </xdr:from>
    <xdr:to>
      <xdr:col>29</xdr:col>
      <xdr:colOff>444500</xdr:colOff>
      <xdr:row>4</xdr:row>
      <xdr:rowOff>13758</xdr:rowOff>
    </xdr:to>
    <xdr:sp macro="" textlink="Sheet2!C6">
      <xdr:nvSpPr>
        <xdr:cNvPr id="46" name="TextBox 45">
          <a:extLst>
            <a:ext uri="{FF2B5EF4-FFF2-40B4-BE49-F238E27FC236}">
              <a16:creationId xmlns:a16="http://schemas.microsoft.com/office/drawing/2014/main" id="{0EFCF3BB-19FF-9CB7-D1FE-1319EC96428F}"/>
            </a:ext>
          </a:extLst>
        </xdr:cNvPr>
        <xdr:cNvSpPr txBox="1"/>
      </xdr:nvSpPr>
      <xdr:spPr>
        <a:xfrm>
          <a:off x="17673106" y="739774"/>
          <a:ext cx="2276477" cy="60748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98295A4-AD7B-4014-A526-74A562FDEE48}" type="TxLink">
            <a:rPr lang="en-US" sz="1700" b="1" i="0" u="none" strike="noStrike">
              <a:solidFill>
                <a:srgbClr val="000000"/>
              </a:solidFill>
              <a:latin typeface="Segoe UI"/>
              <a:cs typeface="Segoe UI"/>
            </a:rPr>
            <a:pPr algn="l"/>
            <a:t> 106,219,767,055.52 </a:t>
          </a:fld>
          <a:endParaRPr lang="en-US" sz="1700">
            <a:solidFill>
              <a:schemeClr val="accent3">
                <a:lumMod val="75000"/>
              </a:schemeClr>
            </a:solidFill>
          </a:endParaRPr>
        </a:p>
      </xdr:txBody>
    </xdr:sp>
    <xdr:clientData/>
  </xdr:twoCellAnchor>
  <xdr:twoCellAnchor editAs="oneCell">
    <xdr:from>
      <xdr:col>2</xdr:col>
      <xdr:colOff>133350</xdr:colOff>
      <xdr:row>14</xdr:row>
      <xdr:rowOff>180973</xdr:rowOff>
    </xdr:from>
    <xdr:to>
      <xdr:col>4</xdr:col>
      <xdr:colOff>381000</xdr:colOff>
      <xdr:row>36</xdr:row>
      <xdr:rowOff>38099</xdr:rowOff>
    </xdr:to>
    <mc:AlternateContent xmlns:mc="http://schemas.openxmlformats.org/markup-compatibility/2006" xmlns:a14="http://schemas.microsoft.com/office/drawing/2010/main">
      <mc:Choice Requires="a14">
        <xdr:graphicFrame macro="">
          <xdr:nvGraphicFramePr>
            <xdr:cNvPr id="47" name="Main Category">
              <a:extLst>
                <a:ext uri="{FF2B5EF4-FFF2-40B4-BE49-F238E27FC236}">
                  <a16:creationId xmlns:a16="http://schemas.microsoft.com/office/drawing/2014/main" id="{0D44F499-121C-408C-A93D-5C0BB4E2D6FB}"/>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mlns="">
        <xdr:sp macro="" textlink="">
          <xdr:nvSpPr>
            <xdr:cNvPr id="0" name=""/>
            <xdr:cNvSpPr>
              <a:spLocks noTextEdit="1"/>
            </xdr:cNvSpPr>
          </xdr:nvSpPr>
          <xdr:spPr>
            <a:xfrm>
              <a:off x="391085" y="3542738"/>
              <a:ext cx="1827680" cy="42946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409575</xdr:colOff>
      <xdr:row>14</xdr:row>
      <xdr:rowOff>161923</xdr:rowOff>
    </xdr:from>
    <xdr:to>
      <xdr:col>11</xdr:col>
      <xdr:colOff>137584</xdr:colOff>
      <xdr:row>36</xdr:row>
      <xdr:rowOff>28575</xdr:rowOff>
    </xdr:to>
    <xdr:graphicFrame macro="">
      <xdr:nvGraphicFramePr>
        <xdr:cNvPr id="48" name="Chart 47">
          <a:extLst>
            <a:ext uri="{FF2B5EF4-FFF2-40B4-BE49-F238E27FC236}">
              <a16:creationId xmlns:a16="http://schemas.microsoft.com/office/drawing/2014/main" id="{3B7E5A88-3D39-433D-9EB3-6F888F038A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19</xdr:col>
      <xdr:colOff>183029</xdr:colOff>
      <xdr:row>14</xdr:row>
      <xdr:rowOff>157753</xdr:rowOff>
    </xdr:from>
    <xdr:to>
      <xdr:col>21</xdr:col>
      <xdr:colOff>635871</xdr:colOff>
      <xdr:row>36</xdr:row>
      <xdr:rowOff>4580</xdr:rowOff>
    </xdr:to>
    <mc:AlternateContent xmlns:mc="http://schemas.openxmlformats.org/markup-compatibility/2006" xmlns:a14="http://schemas.microsoft.com/office/drawing/2010/main">
      <mc:Choice Requires="a14">
        <xdr:graphicFrame macro="">
          <xdr:nvGraphicFramePr>
            <xdr:cNvPr id="51" name="Product Rating">
              <a:extLst>
                <a:ext uri="{FF2B5EF4-FFF2-40B4-BE49-F238E27FC236}">
                  <a16:creationId xmlns:a16="http://schemas.microsoft.com/office/drawing/2014/main" id="{1B7130B5-1494-4CE0-9303-BAAA7321DF07}"/>
                </a:ext>
              </a:extLst>
            </xdr:cNvPr>
            <xdr:cNvGraphicFramePr/>
          </xdr:nvGraphicFramePr>
          <xdr:xfrm>
            <a:off x="0" y="0"/>
            <a:ext cx="0" cy="0"/>
          </xdr:xfrm>
          <a:graphic>
            <a:graphicData uri="http://schemas.microsoft.com/office/drawing/2010/slicer">
              <sle:slicer xmlns:sle="http://schemas.microsoft.com/office/drawing/2010/slicer" name="Product Rating"/>
            </a:graphicData>
          </a:graphic>
        </xdr:graphicFrame>
      </mc:Choice>
      <mc:Fallback xmlns="">
        <xdr:sp macro="" textlink="">
          <xdr:nvSpPr>
            <xdr:cNvPr id="0" name=""/>
            <xdr:cNvSpPr>
              <a:spLocks noTextEdit="1"/>
            </xdr:cNvSpPr>
          </xdr:nvSpPr>
          <xdr:spPr>
            <a:xfrm>
              <a:off x="12733617" y="3519518"/>
              <a:ext cx="1819960" cy="42843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682250</xdr:colOff>
      <xdr:row>14</xdr:row>
      <xdr:rowOff>145055</xdr:rowOff>
    </xdr:from>
    <xdr:to>
      <xdr:col>29</xdr:col>
      <xdr:colOff>202950</xdr:colOff>
      <xdr:row>35</xdr:row>
      <xdr:rowOff>195505</xdr:rowOff>
    </xdr:to>
    <xdr:graphicFrame macro="">
      <xdr:nvGraphicFramePr>
        <xdr:cNvPr id="52" name="Chart 51">
          <a:extLst>
            <a:ext uri="{FF2B5EF4-FFF2-40B4-BE49-F238E27FC236}">
              <a16:creationId xmlns:a16="http://schemas.microsoft.com/office/drawing/2014/main" id="{8409911B-C187-4E58-B8CA-1336CF3B87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92729</xdr:colOff>
      <xdr:row>9</xdr:row>
      <xdr:rowOff>184800</xdr:rowOff>
    </xdr:from>
    <xdr:to>
      <xdr:col>4</xdr:col>
      <xdr:colOff>670010</xdr:colOff>
      <xdr:row>14</xdr:row>
      <xdr:rowOff>71641</xdr:rowOff>
    </xdr:to>
    <xdr:grpSp>
      <xdr:nvGrpSpPr>
        <xdr:cNvPr id="53" name="Group 52">
          <a:extLst>
            <a:ext uri="{FF2B5EF4-FFF2-40B4-BE49-F238E27FC236}">
              <a16:creationId xmlns:a16="http://schemas.microsoft.com/office/drawing/2014/main" id="{7338EB4B-EB67-17AF-086F-D2DEC88942ED}"/>
            </a:ext>
          </a:extLst>
        </xdr:cNvPr>
        <xdr:cNvGrpSpPr/>
      </xdr:nvGrpSpPr>
      <xdr:grpSpPr>
        <a:xfrm>
          <a:off x="609800" y="2484407"/>
          <a:ext cx="2155710" cy="907377"/>
          <a:chOff x="5095875" y="349723"/>
          <a:chExt cx="2568600" cy="1260000"/>
        </a:xfrm>
        <a:effectLst>
          <a:outerShdw blurRad="50800" dist="38100" dir="2700000" algn="tl" rotWithShape="0">
            <a:prstClr val="black">
              <a:alpha val="40000"/>
            </a:prstClr>
          </a:outerShdw>
        </a:effectLst>
      </xdr:grpSpPr>
      <xdr:sp macro="" textlink="">
        <xdr:nvSpPr>
          <xdr:cNvPr id="54" name="Rectangle: Top Corners Rounded 53">
            <a:extLst>
              <a:ext uri="{FF2B5EF4-FFF2-40B4-BE49-F238E27FC236}">
                <a16:creationId xmlns:a16="http://schemas.microsoft.com/office/drawing/2014/main" id="{F32A56DC-6CD2-84E4-1B76-0F2E5A465E30}"/>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55" name="Rectangle: Top Corners Rounded 54">
            <a:extLst>
              <a:ext uri="{FF2B5EF4-FFF2-40B4-BE49-F238E27FC236}">
                <a16:creationId xmlns:a16="http://schemas.microsoft.com/office/drawing/2014/main" id="{6B9C27BF-DC77-1929-5F12-AE9732187960}"/>
              </a:ext>
            </a:extLst>
          </xdr:cNvPr>
          <xdr:cNvSpPr/>
        </xdr:nvSpPr>
        <xdr:spPr>
          <a:xfrm rot="5400000">
            <a:off x="5864475" y="-190276"/>
            <a:ext cx="1259999"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2</xdr:col>
      <xdr:colOff>310990</xdr:colOff>
      <xdr:row>10</xdr:row>
      <xdr:rowOff>192126</xdr:rowOff>
    </xdr:from>
    <xdr:to>
      <xdr:col>3</xdr:col>
      <xdr:colOff>617906</xdr:colOff>
      <xdr:row>13</xdr:row>
      <xdr:rowOff>93621</xdr:rowOff>
    </xdr:to>
    <xdr:sp macro="" textlink="">
      <xdr:nvSpPr>
        <xdr:cNvPr id="57" name="TextBox 56">
          <a:extLst>
            <a:ext uri="{FF2B5EF4-FFF2-40B4-BE49-F238E27FC236}">
              <a16:creationId xmlns:a16="http://schemas.microsoft.com/office/drawing/2014/main" id="{EB1A2B94-7650-57A4-0BE5-1A8E33F3260B}"/>
            </a:ext>
          </a:extLst>
        </xdr:cNvPr>
        <xdr:cNvSpPr txBox="1"/>
      </xdr:nvSpPr>
      <xdr:spPr>
        <a:xfrm>
          <a:off x="564990" y="2668626"/>
          <a:ext cx="994833" cy="5047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Product Per Category</a:t>
          </a:r>
        </a:p>
      </xdr:txBody>
    </xdr:sp>
    <xdr:clientData/>
  </xdr:twoCellAnchor>
  <xdr:twoCellAnchor>
    <xdr:from>
      <xdr:col>3</xdr:col>
      <xdr:colOff>639887</xdr:colOff>
      <xdr:row>10</xdr:row>
      <xdr:rowOff>162819</xdr:rowOff>
    </xdr:from>
    <xdr:to>
      <xdr:col>4</xdr:col>
      <xdr:colOff>560107</xdr:colOff>
      <xdr:row>13</xdr:row>
      <xdr:rowOff>64314</xdr:rowOff>
    </xdr:to>
    <xdr:sp macro="" textlink="Analysis!$D$467">
      <xdr:nvSpPr>
        <xdr:cNvPr id="58" name="TextBox 57">
          <a:extLst>
            <a:ext uri="{FF2B5EF4-FFF2-40B4-BE49-F238E27FC236}">
              <a16:creationId xmlns:a16="http://schemas.microsoft.com/office/drawing/2014/main" id="{E65B6355-9F8F-DF57-586B-993DC7A1A28C}"/>
            </a:ext>
          </a:extLst>
        </xdr:cNvPr>
        <xdr:cNvSpPr txBox="1"/>
      </xdr:nvSpPr>
      <xdr:spPr>
        <a:xfrm>
          <a:off x="1581804" y="2639319"/>
          <a:ext cx="819803" cy="5047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2175279-07F1-4B4C-B8F2-FD8339555CB7}" type="TxLink">
            <a:rPr lang="en-US" sz="1800" b="1" i="0" u="none" strike="noStrike">
              <a:solidFill>
                <a:schemeClr val="accent3">
                  <a:lumMod val="75000"/>
                </a:schemeClr>
              </a:solidFill>
              <a:latin typeface="Segoe UI" panose="020B0502040204020203" pitchFamily="34" charset="0"/>
              <a:cs typeface="Segoe UI" panose="020B0502040204020203" pitchFamily="34" charset="0"/>
            </a:rPr>
            <a:pPr algn="l"/>
            <a:t>2</a:t>
          </a:fld>
          <a:endParaRPr lang="en-US" sz="18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3</xdr:col>
      <xdr:colOff>582007</xdr:colOff>
      <xdr:row>10</xdr:row>
      <xdr:rowOff>71641</xdr:rowOff>
    </xdr:from>
    <xdr:to>
      <xdr:col>3</xdr:col>
      <xdr:colOff>590536</xdr:colOff>
      <xdr:row>14</xdr:row>
      <xdr:rowOff>334</xdr:rowOff>
    </xdr:to>
    <xdr:cxnSp macro="">
      <xdr:nvCxnSpPr>
        <xdr:cNvPr id="59" name="Straight Connector 58">
          <a:extLst>
            <a:ext uri="{FF2B5EF4-FFF2-40B4-BE49-F238E27FC236}">
              <a16:creationId xmlns:a16="http://schemas.microsoft.com/office/drawing/2014/main" id="{B436A255-BE0D-4FDB-955E-38AE3E0D90A1}"/>
            </a:ext>
          </a:extLst>
        </xdr:cNvPr>
        <xdr:cNvCxnSpPr/>
      </xdr:nvCxnSpPr>
      <xdr:spPr>
        <a:xfrm>
          <a:off x="1523924" y="2548141"/>
          <a:ext cx="8529" cy="733026"/>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91104</xdr:colOff>
      <xdr:row>9</xdr:row>
      <xdr:rowOff>184800</xdr:rowOff>
    </xdr:from>
    <xdr:to>
      <xdr:col>7</xdr:col>
      <xdr:colOff>777474</xdr:colOff>
      <xdr:row>14</xdr:row>
      <xdr:rowOff>71641</xdr:rowOff>
    </xdr:to>
    <xdr:grpSp>
      <xdr:nvGrpSpPr>
        <xdr:cNvPr id="61" name="Group 60">
          <a:extLst>
            <a:ext uri="{FF2B5EF4-FFF2-40B4-BE49-F238E27FC236}">
              <a16:creationId xmlns:a16="http://schemas.microsoft.com/office/drawing/2014/main" id="{74C8A8EB-C269-3687-E4B5-8ABCC56DA3AD}"/>
            </a:ext>
          </a:extLst>
        </xdr:cNvPr>
        <xdr:cNvGrpSpPr/>
      </xdr:nvGrpSpPr>
      <xdr:grpSpPr>
        <a:xfrm>
          <a:off x="2866961" y="2484407"/>
          <a:ext cx="2155942" cy="907377"/>
          <a:chOff x="5095875" y="349723"/>
          <a:chExt cx="2568600" cy="1260000"/>
        </a:xfrm>
        <a:effectLst>
          <a:outerShdw blurRad="50800" dist="38100" dir="2700000" algn="tl" rotWithShape="0">
            <a:prstClr val="black">
              <a:alpha val="40000"/>
            </a:prstClr>
          </a:outerShdw>
        </a:effectLst>
      </xdr:grpSpPr>
      <xdr:sp macro="" textlink="">
        <xdr:nvSpPr>
          <xdr:cNvPr id="62" name="Rectangle: Top Corners Rounded 61">
            <a:extLst>
              <a:ext uri="{FF2B5EF4-FFF2-40B4-BE49-F238E27FC236}">
                <a16:creationId xmlns:a16="http://schemas.microsoft.com/office/drawing/2014/main" id="{4C35904A-4FCC-3D81-D5B2-301B54A81550}"/>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63" name="Rectangle: Top Corners Rounded 62">
            <a:extLst>
              <a:ext uri="{FF2B5EF4-FFF2-40B4-BE49-F238E27FC236}">
                <a16:creationId xmlns:a16="http://schemas.microsoft.com/office/drawing/2014/main" id="{E1BC2A55-A34B-F528-B2B2-75DD967351D9}"/>
              </a:ext>
            </a:extLst>
          </xdr:cNvPr>
          <xdr:cNvSpPr/>
        </xdr:nvSpPr>
        <xdr:spPr>
          <a:xfrm rot="5400000">
            <a:off x="5864475" y="-190276"/>
            <a:ext cx="1259999"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5</xdr:col>
      <xdr:colOff>319948</xdr:colOff>
      <xdr:row>10</xdr:row>
      <xdr:rowOff>23607</xdr:rowOff>
    </xdr:from>
    <xdr:to>
      <xdr:col>6</xdr:col>
      <xdr:colOff>514518</xdr:colOff>
      <xdr:row>14</xdr:row>
      <xdr:rowOff>52916</xdr:rowOff>
    </xdr:to>
    <xdr:sp macro="" textlink="">
      <xdr:nvSpPr>
        <xdr:cNvPr id="64" name="TextBox 63">
          <a:extLst>
            <a:ext uri="{FF2B5EF4-FFF2-40B4-BE49-F238E27FC236}">
              <a16:creationId xmlns:a16="http://schemas.microsoft.com/office/drawing/2014/main" id="{E70FAD46-7AC6-F847-433E-15A5DD692E2A}"/>
            </a:ext>
          </a:extLst>
        </xdr:cNvPr>
        <xdr:cNvSpPr txBox="1"/>
      </xdr:nvSpPr>
      <xdr:spPr>
        <a:xfrm>
          <a:off x="2849365" y="2500107"/>
          <a:ext cx="988320" cy="833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Average Percentage</a:t>
          </a:r>
          <a:r>
            <a:rPr lang="en-US" sz="1050" b="1" baseline="0">
              <a:latin typeface="Segoe UI" panose="020B0502040204020203" pitchFamily="34" charset="0"/>
              <a:cs typeface="Segoe UI" panose="020B0502040204020203" pitchFamily="34" charset="0"/>
            </a:rPr>
            <a:t> Discount Per Category</a:t>
          </a:r>
          <a:endParaRPr lang="en-US" sz="1050" b="1">
            <a:latin typeface="Segoe UI" panose="020B0502040204020203" pitchFamily="34" charset="0"/>
            <a:cs typeface="Segoe UI" panose="020B0502040204020203" pitchFamily="34" charset="0"/>
          </a:endParaRPr>
        </a:p>
      </xdr:txBody>
    </xdr:sp>
    <xdr:clientData/>
  </xdr:twoCellAnchor>
  <xdr:twoCellAnchor>
    <xdr:from>
      <xdr:col>6</xdr:col>
      <xdr:colOff>529172</xdr:colOff>
      <xdr:row>10</xdr:row>
      <xdr:rowOff>162819</xdr:rowOff>
    </xdr:from>
    <xdr:to>
      <xdr:col>7</xdr:col>
      <xdr:colOff>667571</xdr:colOff>
      <xdr:row>13</xdr:row>
      <xdr:rowOff>64314</xdr:rowOff>
    </xdr:to>
    <xdr:sp macro="" textlink="Analysis!$C$467">
      <xdr:nvSpPr>
        <xdr:cNvPr id="65" name="TextBox 64">
          <a:extLst>
            <a:ext uri="{FF2B5EF4-FFF2-40B4-BE49-F238E27FC236}">
              <a16:creationId xmlns:a16="http://schemas.microsoft.com/office/drawing/2014/main" id="{C38B687B-C655-AAB1-D9BE-F76E3DD3C8D0}"/>
            </a:ext>
          </a:extLst>
        </xdr:cNvPr>
        <xdr:cNvSpPr txBox="1"/>
      </xdr:nvSpPr>
      <xdr:spPr>
        <a:xfrm>
          <a:off x="3852339" y="2639319"/>
          <a:ext cx="826315" cy="5047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CAF810E-D62D-48FB-B2F1-6E4B7B28A8B4}" type="TxLink">
            <a:rPr lang="en-US" sz="1600" b="1" i="0" u="none" strike="noStrike">
              <a:solidFill>
                <a:schemeClr val="accent3">
                  <a:lumMod val="75000"/>
                </a:schemeClr>
              </a:solidFill>
              <a:latin typeface="Segoe UI" panose="020B0502040204020203" pitchFamily="34" charset="0"/>
              <a:cs typeface="Segoe UI" panose="020B0502040204020203" pitchFamily="34" charset="0"/>
            </a:rPr>
            <a:pPr algn="l"/>
            <a:t>58%</a:t>
          </a:fld>
          <a:endParaRPr lang="en-US" sz="16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6</xdr:col>
      <xdr:colOff>471292</xdr:colOff>
      <xdr:row>10</xdr:row>
      <xdr:rowOff>71641</xdr:rowOff>
    </xdr:from>
    <xdr:to>
      <xdr:col>6</xdr:col>
      <xdr:colOff>479821</xdr:colOff>
      <xdr:row>14</xdr:row>
      <xdr:rowOff>334</xdr:rowOff>
    </xdr:to>
    <xdr:cxnSp macro="">
      <xdr:nvCxnSpPr>
        <xdr:cNvPr id="66" name="Straight Connector 65">
          <a:extLst>
            <a:ext uri="{FF2B5EF4-FFF2-40B4-BE49-F238E27FC236}">
              <a16:creationId xmlns:a16="http://schemas.microsoft.com/office/drawing/2014/main" id="{CC151E09-D232-CACB-22E7-4E5D8A582CE7}"/>
            </a:ext>
          </a:extLst>
        </xdr:cNvPr>
        <xdr:cNvCxnSpPr/>
      </xdr:nvCxnSpPr>
      <xdr:spPr>
        <a:xfrm>
          <a:off x="3794459" y="2548141"/>
          <a:ext cx="8529" cy="733026"/>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220596</xdr:colOff>
      <xdr:row>9</xdr:row>
      <xdr:rowOff>168616</xdr:rowOff>
    </xdr:from>
    <xdr:to>
      <xdr:col>15</xdr:col>
      <xdr:colOff>448243</xdr:colOff>
      <xdr:row>14</xdr:row>
      <xdr:rowOff>56080</xdr:rowOff>
    </xdr:to>
    <xdr:grpSp>
      <xdr:nvGrpSpPr>
        <xdr:cNvPr id="67" name="Group 66">
          <a:extLst>
            <a:ext uri="{FF2B5EF4-FFF2-40B4-BE49-F238E27FC236}">
              <a16:creationId xmlns:a16="http://schemas.microsoft.com/office/drawing/2014/main" id="{F74A3810-82D7-0F02-0957-B63D73B70D86}"/>
            </a:ext>
          </a:extLst>
        </xdr:cNvPr>
        <xdr:cNvGrpSpPr/>
      </xdr:nvGrpSpPr>
      <xdr:grpSpPr>
        <a:xfrm>
          <a:off x="7568453" y="2468223"/>
          <a:ext cx="2949076" cy="908000"/>
          <a:chOff x="5095875" y="349723"/>
          <a:chExt cx="2506281" cy="1260002"/>
        </a:xfrm>
        <a:effectLst>
          <a:outerShdw blurRad="50800" dist="38100" dir="2700000" algn="tl" rotWithShape="0">
            <a:prstClr val="black">
              <a:alpha val="40000"/>
            </a:prstClr>
          </a:outerShdw>
        </a:effectLst>
      </xdr:grpSpPr>
      <xdr:sp macro="" textlink="">
        <xdr:nvSpPr>
          <xdr:cNvPr id="68" name="Rectangle: Top Corners Rounded 67">
            <a:extLst>
              <a:ext uri="{FF2B5EF4-FFF2-40B4-BE49-F238E27FC236}">
                <a16:creationId xmlns:a16="http://schemas.microsoft.com/office/drawing/2014/main" id="{9F4F84F1-0BA4-3FAE-83A0-AFFF99E117DF}"/>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69" name="Rectangle: Top Corners Rounded 68">
            <a:extLst>
              <a:ext uri="{FF2B5EF4-FFF2-40B4-BE49-F238E27FC236}">
                <a16:creationId xmlns:a16="http://schemas.microsoft.com/office/drawing/2014/main" id="{1E2A6401-4B6C-15FF-C761-21D3B473907F}"/>
              </a:ext>
            </a:extLst>
          </xdr:cNvPr>
          <xdr:cNvSpPr/>
        </xdr:nvSpPr>
        <xdr:spPr>
          <a:xfrm rot="5400000">
            <a:off x="5802157" y="-190275"/>
            <a:ext cx="1260000" cy="2339999"/>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11</xdr:col>
      <xdr:colOff>496128</xdr:colOff>
      <xdr:row>10</xdr:row>
      <xdr:rowOff>8045</xdr:rowOff>
    </xdr:from>
    <xdr:to>
      <xdr:col>13</xdr:col>
      <xdr:colOff>108614</xdr:colOff>
      <xdr:row>14</xdr:row>
      <xdr:rowOff>47937</xdr:rowOff>
    </xdr:to>
    <xdr:sp macro="" textlink="">
      <xdr:nvSpPr>
        <xdr:cNvPr id="70" name="TextBox 69">
          <a:extLst>
            <a:ext uri="{FF2B5EF4-FFF2-40B4-BE49-F238E27FC236}">
              <a16:creationId xmlns:a16="http://schemas.microsoft.com/office/drawing/2014/main" id="{E6BECEB1-88A5-0A9D-05E0-C652A3FDE005}"/>
            </a:ext>
          </a:extLst>
        </xdr:cNvPr>
        <xdr:cNvSpPr txBox="1"/>
      </xdr:nvSpPr>
      <xdr:spPr>
        <a:xfrm>
          <a:off x="7618711" y="2484545"/>
          <a:ext cx="988320" cy="844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1">
              <a:latin typeface="Segoe UI" panose="020B0502040204020203" pitchFamily="34" charset="0"/>
              <a:cs typeface="Segoe UI" panose="020B0502040204020203" pitchFamily="34" charset="0"/>
            </a:rPr>
            <a:t>Reviews Per Category </a:t>
          </a:r>
        </a:p>
      </xdr:txBody>
    </xdr:sp>
    <xdr:clientData/>
  </xdr:twoCellAnchor>
  <xdr:twoCellAnchor>
    <xdr:from>
      <xdr:col>13</xdr:col>
      <xdr:colOff>133848</xdr:colOff>
      <xdr:row>10</xdr:row>
      <xdr:rowOff>146635</xdr:rowOff>
    </xdr:from>
    <xdr:to>
      <xdr:col>15</xdr:col>
      <xdr:colOff>304427</xdr:colOff>
      <xdr:row>13</xdr:row>
      <xdr:rowOff>48752</xdr:rowOff>
    </xdr:to>
    <xdr:sp macro="" textlink="Analysis!$N$4">
      <xdr:nvSpPr>
        <xdr:cNvPr id="71" name="TextBox 70">
          <a:extLst>
            <a:ext uri="{FF2B5EF4-FFF2-40B4-BE49-F238E27FC236}">
              <a16:creationId xmlns:a16="http://schemas.microsoft.com/office/drawing/2014/main" id="{D557C411-E62C-7A0A-8CFE-F59DCC1FE3A0}"/>
            </a:ext>
          </a:extLst>
        </xdr:cNvPr>
        <xdr:cNvSpPr txBox="1"/>
      </xdr:nvSpPr>
      <xdr:spPr>
        <a:xfrm>
          <a:off x="8632265" y="2623135"/>
          <a:ext cx="1546412" cy="5053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32AADCF-44A4-4D81-AA35-F16747D96305}" type="TxLink">
            <a:rPr lang="en-US" sz="1600" b="1" i="0" u="none" strike="noStrike">
              <a:solidFill>
                <a:schemeClr val="accent3">
                  <a:lumMod val="75000"/>
                </a:schemeClr>
              </a:solidFill>
              <a:latin typeface="Segoe UI" panose="020B0502040204020203" pitchFamily="34" charset="0"/>
              <a:cs typeface="Segoe UI" panose="020B0502040204020203" pitchFamily="34" charset="0"/>
            </a:rPr>
            <a:pPr algn="l"/>
            <a:t> 8,566 </a:t>
          </a:fld>
          <a:endParaRPr lang="en-US" sz="16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13</xdr:col>
      <xdr:colOff>54810</xdr:colOff>
      <xdr:row>10</xdr:row>
      <xdr:rowOff>56079</xdr:rowOff>
    </xdr:from>
    <xdr:to>
      <xdr:col>13</xdr:col>
      <xdr:colOff>63339</xdr:colOff>
      <xdr:row>13</xdr:row>
      <xdr:rowOff>185854</xdr:rowOff>
    </xdr:to>
    <xdr:cxnSp macro="">
      <xdr:nvCxnSpPr>
        <xdr:cNvPr id="72" name="Straight Connector 71">
          <a:extLst>
            <a:ext uri="{FF2B5EF4-FFF2-40B4-BE49-F238E27FC236}">
              <a16:creationId xmlns:a16="http://schemas.microsoft.com/office/drawing/2014/main" id="{7C92D9C8-6D1A-97A1-C85F-2221A5308B3D}"/>
            </a:ext>
          </a:extLst>
        </xdr:cNvPr>
        <xdr:cNvCxnSpPr/>
      </xdr:nvCxnSpPr>
      <xdr:spPr>
        <a:xfrm>
          <a:off x="8553227" y="2532579"/>
          <a:ext cx="8529" cy="733025"/>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2</xdr:colOff>
      <xdr:row>1</xdr:row>
      <xdr:rowOff>309358</xdr:rowOff>
    </xdr:from>
    <xdr:to>
      <xdr:col>15</xdr:col>
      <xdr:colOff>635001</xdr:colOff>
      <xdr:row>2</xdr:row>
      <xdr:rowOff>52917</xdr:rowOff>
    </xdr:to>
    <xdr:sp macro="" textlink="">
      <xdr:nvSpPr>
        <xdr:cNvPr id="74" name="TextBox 73">
          <a:extLst>
            <a:ext uri="{FF2B5EF4-FFF2-40B4-BE49-F238E27FC236}">
              <a16:creationId xmlns:a16="http://schemas.microsoft.com/office/drawing/2014/main" id="{A8B744C1-8E4B-5314-3F60-A6CDF81EBF9D}"/>
            </a:ext>
          </a:extLst>
        </xdr:cNvPr>
        <xdr:cNvSpPr txBox="1"/>
      </xdr:nvSpPr>
      <xdr:spPr>
        <a:xfrm>
          <a:off x="9186335" y="510441"/>
          <a:ext cx="1322916" cy="4103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Average Discount</a:t>
          </a:r>
        </a:p>
      </xdr:txBody>
    </xdr:sp>
    <xdr:clientData/>
  </xdr:twoCellAnchor>
  <xdr:twoCellAnchor>
    <xdr:from>
      <xdr:col>17</xdr:col>
      <xdr:colOff>412752</xdr:colOff>
      <xdr:row>1</xdr:row>
      <xdr:rowOff>309358</xdr:rowOff>
    </xdr:from>
    <xdr:to>
      <xdr:col>19</xdr:col>
      <xdr:colOff>359834</xdr:colOff>
      <xdr:row>2</xdr:row>
      <xdr:rowOff>52917</xdr:rowOff>
    </xdr:to>
    <xdr:sp macro="" textlink="">
      <xdr:nvSpPr>
        <xdr:cNvPr id="75" name="TextBox 74">
          <a:extLst>
            <a:ext uri="{FF2B5EF4-FFF2-40B4-BE49-F238E27FC236}">
              <a16:creationId xmlns:a16="http://schemas.microsoft.com/office/drawing/2014/main" id="{184B58B5-4DED-ED41-289B-9C21A53C7C40}"/>
            </a:ext>
          </a:extLst>
        </xdr:cNvPr>
        <xdr:cNvSpPr txBox="1"/>
      </xdr:nvSpPr>
      <xdr:spPr>
        <a:xfrm>
          <a:off x="11662835" y="510441"/>
          <a:ext cx="1322916" cy="4103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Average Rating</a:t>
          </a:r>
        </a:p>
      </xdr:txBody>
    </xdr:sp>
    <xdr:clientData/>
  </xdr:twoCellAnchor>
  <xdr:twoCellAnchor>
    <xdr:from>
      <xdr:col>21</xdr:col>
      <xdr:colOff>317502</xdr:colOff>
      <xdr:row>1</xdr:row>
      <xdr:rowOff>330525</xdr:rowOff>
    </xdr:from>
    <xdr:to>
      <xdr:col>23</xdr:col>
      <xdr:colOff>455083</xdr:colOff>
      <xdr:row>2</xdr:row>
      <xdr:rowOff>74084</xdr:rowOff>
    </xdr:to>
    <xdr:sp macro="" textlink="">
      <xdr:nvSpPr>
        <xdr:cNvPr id="76" name="TextBox 75">
          <a:extLst>
            <a:ext uri="{FF2B5EF4-FFF2-40B4-BE49-F238E27FC236}">
              <a16:creationId xmlns:a16="http://schemas.microsoft.com/office/drawing/2014/main" id="{1FDD4D32-F589-2184-668D-9B66C2B0A3F0}"/>
            </a:ext>
          </a:extLst>
        </xdr:cNvPr>
        <xdr:cNvSpPr txBox="1"/>
      </xdr:nvSpPr>
      <xdr:spPr>
        <a:xfrm>
          <a:off x="14319252" y="531608"/>
          <a:ext cx="1513414" cy="4103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Total Rating</a:t>
          </a:r>
          <a:r>
            <a:rPr lang="en-US" sz="1050" b="1" baseline="0">
              <a:latin typeface="Segoe UI" panose="020B0502040204020203" pitchFamily="34" charset="0"/>
              <a:cs typeface="Segoe UI" panose="020B0502040204020203" pitchFamily="34" charset="0"/>
            </a:rPr>
            <a:t> Count</a:t>
          </a:r>
          <a:endParaRPr lang="en-US" sz="1050" b="1">
            <a:latin typeface="Segoe UI" panose="020B0502040204020203" pitchFamily="34" charset="0"/>
            <a:cs typeface="Segoe UI" panose="020B0502040204020203" pitchFamily="34" charset="0"/>
          </a:endParaRPr>
        </a:p>
      </xdr:txBody>
    </xdr:sp>
    <xdr:clientData/>
  </xdr:twoCellAnchor>
  <xdr:twoCellAnchor>
    <xdr:from>
      <xdr:col>26</xdr:col>
      <xdr:colOff>254004</xdr:colOff>
      <xdr:row>1</xdr:row>
      <xdr:rowOff>351691</xdr:rowOff>
    </xdr:from>
    <xdr:to>
      <xdr:col>28</xdr:col>
      <xdr:colOff>391584</xdr:colOff>
      <xdr:row>2</xdr:row>
      <xdr:rowOff>95250</xdr:rowOff>
    </xdr:to>
    <xdr:sp macro="" textlink="">
      <xdr:nvSpPr>
        <xdr:cNvPr id="77" name="TextBox 76">
          <a:extLst>
            <a:ext uri="{FF2B5EF4-FFF2-40B4-BE49-F238E27FC236}">
              <a16:creationId xmlns:a16="http://schemas.microsoft.com/office/drawing/2014/main" id="{3CB91D31-C6A4-FED6-FF34-8E3013204D0D}"/>
            </a:ext>
          </a:extLst>
        </xdr:cNvPr>
        <xdr:cNvSpPr txBox="1"/>
      </xdr:nvSpPr>
      <xdr:spPr>
        <a:xfrm>
          <a:off x="17695337" y="552774"/>
          <a:ext cx="1513414" cy="3679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Total Revenue</a:t>
          </a:r>
        </a:p>
      </xdr:txBody>
    </xdr:sp>
    <xdr:clientData/>
  </xdr:twoCellAnchor>
  <xdr:twoCellAnchor>
    <xdr:from>
      <xdr:col>11</xdr:col>
      <xdr:colOff>266700</xdr:colOff>
      <xdr:row>14</xdr:row>
      <xdr:rowOff>160494</xdr:rowOff>
    </xdr:from>
    <xdr:to>
      <xdr:col>19</xdr:col>
      <xdr:colOff>19050</xdr:colOff>
      <xdr:row>36</xdr:row>
      <xdr:rowOff>31749</xdr:rowOff>
    </xdr:to>
    <xdr:graphicFrame macro="">
      <xdr:nvGraphicFramePr>
        <xdr:cNvPr id="78" name="Chart 77">
          <a:extLst>
            <a:ext uri="{FF2B5EF4-FFF2-40B4-BE49-F238E27FC236}">
              <a16:creationId xmlns:a16="http://schemas.microsoft.com/office/drawing/2014/main" id="{EEE4CC4D-2535-4B54-BE8A-D5168FED9F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112268</xdr:colOff>
      <xdr:row>9</xdr:row>
      <xdr:rowOff>174217</xdr:rowOff>
    </xdr:from>
    <xdr:to>
      <xdr:col>22</xdr:col>
      <xdr:colOff>216554</xdr:colOff>
      <xdr:row>14</xdr:row>
      <xdr:rowOff>61058</xdr:rowOff>
    </xdr:to>
    <xdr:grpSp>
      <xdr:nvGrpSpPr>
        <xdr:cNvPr id="79" name="Group 78">
          <a:extLst>
            <a:ext uri="{FF2B5EF4-FFF2-40B4-BE49-F238E27FC236}">
              <a16:creationId xmlns:a16="http://schemas.microsoft.com/office/drawing/2014/main" id="{F70EE318-6B12-4C7F-2010-58BE9E62D3F8}"/>
            </a:ext>
          </a:extLst>
        </xdr:cNvPr>
        <xdr:cNvGrpSpPr/>
      </xdr:nvGrpSpPr>
      <xdr:grpSpPr>
        <a:xfrm>
          <a:off x="12902982" y="2473824"/>
          <a:ext cx="2145358" cy="907377"/>
          <a:chOff x="5095875" y="349723"/>
          <a:chExt cx="2568600" cy="1260000"/>
        </a:xfrm>
        <a:effectLst>
          <a:outerShdw blurRad="50800" dist="38100" dir="2700000" algn="tl" rotWithShape="0">
            <a:prstClr val="black">
              <a:alpha val="40000"/>
            </a:prstClr>
          </a:outerShdw>
        </a:effectLst>
      </xdr:grpSpPr>
      <xdr:sp macro="" textlink="">
        <xdr:nvSpPr>
          <xdr:cNvPr id="80" name="Rectangle: Top Corners Rounded 79">
            <a:extLst>
              <a:ext uri="{FF2B5EF4-FFF2-40B4-BE49-F238E27FC236}">
                <a16:creationId xmlns:a16="http://schemas.microsoft.com/office/drawing/2014/main" id="{45901CD5-6C8F-7B81-3F2C-433EAC5D9C9E}"/>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81" name="Rectangle: Top Corners Rounded 80">
            <a:extLst>
              <a:ext uri="{FF2B5EF4-FFF2-40B4-BE49-F238E27FC236}">
                <a16:creationId xmlns:a16="http://schemas.microsoft.com/office/drawing/2014/main" id="{F49E60A1-D150-A89F-C1D0-AF2A14AC45CC}"/>
              </a:ext>
            </a:extLst>
          </xdr:cNvPr>
          <xdr:cNvSpPr/>
        </xdr:nvSpPr>
        <xdr:spPr>
          <a:xfrm rot="5400000">
            <a:off x="5864475" y="-190276"/>
            <a:ext cx="1259999"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19</xdr:col>
      <xdr:colOff>341112</xdr:colOff>
      <xdr:row>10</xdr:row>
      <xdr:rowOff>13024</xdr:rowOff>
    </xdr:from>
    <xdr:to>
      <xdr:col>20</xdr:col>
      <xdr:colOff>641516</xdr:colOff>
      <xdr:row>14</xdr:row>
      <xdr:rowOff>52917</xdr:rowOff>
    </xdr:to>
    <xdr:sp macro="" textlink="">
      <xdr:nvSpPr>
        <xdr:cNvPr id="82" name="TextBox 81">
          <a:extLst>
            <a:ext uri="{FF2B5EF4-FFF2-40B4-BE49-F238E27FC236}">
              <a16:creationId xmlns:a16="http://schemas.microsoft.com/office/drawing/2014/main" id="{359016CA-F27C-E8EB-7E99-E3C47C03B5F8}"/>
            </a:ext>
          </a:extLst>
        </xdr:cNvPr>
        <xdr:cNvSpPr txBox="1"/>
      </xdr:nvSpPr>
      <xdr:spPr>
        <a:xfrm>
          <a:off x="12967029" y="2489524"/>
          <a:ext cx="988320" cy="844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Product Count Per Product Rating</a:t>
          </a:r>
        </a:p>
      </xdr:txBody>
    </xdr:sp>
    <xdr:clientData/>
  </xdr:twoCellAnchor>
  <xdr:twoCellAnchor>
    <xdr:from>
      <xdr:col>20</xdr:col>
      <xdr:colOff>656170</xdr:colOff>
      <xdr:row>10</xdr:row>
      <xdr:rowOff>152236</xdr:rowOff>
    </xdr:from>
    <xdr:to>
      <xdr:col>22</xdr:col>
      <xdr:colOff>106651</xdr:colOff>
      <xdr:row>13</xdr:row>
      <xdr:rowOff>53731</xdr:rowOff>
    </xdr:to>
    <xdr:sp macro="" textlink="Analysis!$N$21">
      <xdr:nvSpPr>
        <xdr:cNvPr id="83" name="TextBox 82">
          <a:extLst>
            <a:ext uri="{FF2B5EF4-FFF2-40B4-BE49-F238E27FC236}">
              <a16:creationId xmlns:a16="http://schemas.microsoft.com/office/drawing/2014/main" id="{41C950FA-A3F3-BDF6-8F10-89E9A00BFAAA}"/>
            </a:ext>
          </a:extLst>
        </xdr:cNvPr>
        <xdr:cNvSpPr txBox="1"/>
      </xdr:nvSpPr>
      <xdr:spPr>
        <a:xfrm>
          <a:off x="13970003" y="2628736"/>
          <a:ext cx="826315" cy="5047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4ECFF9A-7911-4F33-894B-E8DBDCF0D90E}" type="TxLink">
            <a:rPr lang="en-US" sz="1600" b="1" i="0" u="none" strike="noStrike">
              <a:solidFill>
                <a:schemeClr val="accent3">
                  <a:lumMod val="75000"/>
                </a:schemeClr>
              </a:solidFill>
              <a:latin typeface="Segoe UI" panose="020B0502040204020203" pitchFamily="34" charset="0"/>
              <a:cs typeface="Segoe UI" panose="020B0502040204020203" pitchFamily="34" charset="0"/>
            </a:rPr>
            <a:pPr algn="l"/>
            <a:t>1</a:t>
          </a:fld>
          <a:endParaRPr lang="en-US" sz="16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20</xdr:col>
      <xdr:colOff>598290</xdr:colOff>
      <xdr:row>10</xdr:row>
      <xdr:rowOff>61058</xdr:rowOff>
    </xdr:from>
    <xdr:to>
      <xdr:col>20</xdr:col>
      <xdr:colOff>606819</xdr:colOff>
      <xdr:row>13</xdr:row>
      <xdr:rowOff>190834</xdr:rowOff>
    </xdr:to>
    <xdr:cxnSp macro="">
      <xdr:nvCxnSpPr>
        <xdr:cNvPr id="84" name="Straight Connector 83">
          <a:extLst>
            <a:ext uri="{FF2B5EF4-FFF2-40B4-BE49-F238E27FC236}">
              <a16:creationId xmlns:a16="http://schemas.microsoft.com/office/drawing/2014/main" id="{80C71930-A485-2BDC-418B-D1DAC9951AE1}"/>
            </a:ext>
          </a:extLst>
        </xdr:cNvPr>
        <xdr:cNvCxnSpPr/>
      </xdr:nvCxnSpPr>
      <xdr:spPr>
        <a:xfrm>
          <a:off x="13912123" y="2537558"/>
          <a:ext cx="8529" cy="733026"/>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93228</xdr:colOff>
      <xdr:row>37</xdr:row>
      <xdr:rowOff>6847</xdr:rowOff>
    </xdr:from>
    <xdr:to>
      <xdr:col>11</xdr:col>
      <xdr:colOff>144275</xdr:colOff>
      <xdr:row>60</xdr:row>
      <xdr:rowOff>30313</xdr:rowOff>
    </xdr:to>
    <xdr:graphicFrame macro="">
      <xdr:nvGraphicFramePr>
        <xdr:cNvPr id="86" name="Chart 85">
          <a:extLst>
            <a:ext uri="{FF2B5EF4-FFF2-40B4-BE49-F238E27FC236}">
              <a16:creationId xmlns:a16="http://schemas.microsoft.com/office/drawing/2014/main" id="{17858EDD-96DE-4F51-8E79-027770075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304296</xdr:colOff>
      <xdr:row>40</xdr:row>
      <xdr:rowOff>199749</xdr:rowOff>
    </xdr:from>
    <xdr:to>
      <xdr:col>16</xdr:col>
      <xdr:colOff>313735</xdr:colOff>
      <xdr:row>45</xdr:row>
      <xdr:rowOff>85267</xdr:rowOff>
    </xdr:to>
    <xdr:grpSp>
      <xdr:nvGrpSpPr>
        <xdr:cNvPr id="87" name="Group 86">
          <a:extLst>
            <a:ext uri="{FF2B5EF4-FFF2-40B4-BE49-F238E27FC236}">
              <a16:creationId xmlns:a16="http://schemas.microsoft.com/office/drawing/2014/main" id="{C5CBB717-2AF2-E85F-E0B4-E63E27E8F63C}"/>
            </a:ext>
          </a:extLst>
        </xdr:cNvPr>
        <xdr:cNvGrpSpPr/>
      </xdr:nvGrpSpPr>
      <xdr:grpSpPr>
        <a:xfrm>
          <a:off x="7652153" y="8826678"/>
          <a:ext cx="3411225" cy="906053"/>
          <a:chOff x="5095875" y="349723"/>
          <a:chExt cx="2568600" cy="1260000"/>
        </a:xfrm>
        <a:effectLst>
          <a:outerShdw blurRad="50800" dist="38100" dir="2700000" algn="tl" rotWithShape="0">
            <a:prstClr val="black">
              <a:alpha val="40000"/>
            </a:prstClr>
          </a:outerShdw>
        </a:effectLst>
      </xdr:grpSpPr>
      <xdr:sp macro="" textlink="">
        <xdr:nvSpPr>
          <xdr:cNvPr id="88" name="Rectangle: Top Corners Rounded 87">
            <a:extLst>
              <a:ext uri="{FF2B5EF4-FFF2-40B4-BE49-F238E27FC236}">
                <a16:creationId xmlns:a16="http://schemas.microsoft.com/office/drawing/2014/main" id="{D544CAE9-4D6F-A78B-6FDE-17234064201D}"/>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89" name="Rectangle: Top Corners Rounded 88">
            <a:extLst>
              <a:ext uri="{FF2B5EF4-FFF2-40B4-BE49-F238E27FC236}">
                <a16:creationId xmlns:a16="http://schemas.microsoft.com/office/drawing/2014/main" id="{6EA30E56-F5B3-0B8C-E3E6-66CFF97061B3}"/>
              </a:ext>
            </a:extLst>
          </xdr:cNvPr>
          <xdr:cNvSpPr/>
        </xdr:nvSpPr>
        <xdr:spPr>
          <a:xfrm rot="5400000">
            <a:off x="5864475" y="-190276"/>
            <a:ext cx="1259999"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11</xdr:col>
      <xdr:colOff>598044</xdr:colOff>
      <xdr:row>41</xdr:row>
      <xdr:rowOff>35532</xdr:rowOff>
    </xdr:from>
    <xdr:to>
      <xdr:col>13</xdr:col>
      <xdr:colOff>1520</xdr:colOff>
      <xdr:row>45</xdr:row>
      <xdr:rowOff>77126</xdr:rowOff>
    </xdr:to>
    <xdr:sp macro="" textlink="">
      <xdr:nvSpPr>
        <xdr:cNvPr id="90" name="TextBox 89">
          <a:extLst>
            <a:ext uri="{FF2B5EF4-FFF2-40B4-BE49-F238E27FC236}">
              <a16:creationId xmlns:a16="http://schemas.microsoft.com/office/drawing/2014/main" id="{CBC3A8DA-467D-FF07-AE31-93007C792287}"/>
            </a:ext>
          </a:extLst>
        </xdr:cNvPr>
        <xdr:cNvSpPr txBox="1"/>
      </xdr:nvSpPr>
      <xdr:spPr>
        <a:xfrm>
          <a:off x="7687365" y="8893782"/>
          <a:ext cx="764191" cy="85802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1">
              <a:latin typeface="Segoe UI" panose="020B0502040204020203" pitchFamily="34" charset="0"/>
              <a:cs typeface="Segoe UI" panose="020B0502040204020203" pitchFamily="34" charset="0"/>
            </a:rPr>
            <a:t>Revenue Per Category</a:t>
          </a:r>
          <a:r>
            <a:rPr lang="en-US" sz="1050" b="1" baseline="0">
              <a:latin typeface="Segoe UI" panose="020B0502040204020203" pitchFamily="34" charset="0"/>
              <a:cs typeface="Segoe UI" panose="020B0502040204020203" pitchFamily="34" charset="0"/>
            </a:rPr>
            <a:t> </a:t>
          </a:r>
          <a:endParaRPr lang="en-US" sz="1050" b="1">
            <a:latin typeface="Segoe UI" panose="020B0502040204020203" pitchFamily="34" charset="0"/>
            <a:cs typeface="Segoe UI" panose="020B0502040204020203" pitchFamily="34" charset="0"/>
          </a:endParaRPr>
        </a:p>
      </xdr:txBody>
    </xdr:sp>
    <xdr:clientData/>
  </xdr:twoCellAnchor>
  <xdr:twoCellAnchor>
    <xdr:from>
      <xdr:col>13</xdr:col>
      <xdr:colOff>69748</xdr:colOff>
      <xdr:row>42</xdr:row>
      <xdr:rowOff>5411</xdr:rowOff>
    </xdr:from>
    <xdr:to>
      <xdr:col>16</xdr:col>
      <xdr:colOff>181632</xdr:colOff>
      <xdr:row>44</xdr:row>
      <xdr:rowOff>118158</xdr:rowOff>
    </xdr:to>
    <xdr:sp macro="" textlink="Analysis!$V$21">
      <xdr:nvSpPr>
        <xdr:cNvPr id="91" name="TextBox 90">
          <a:extLst>
            <a:ext uri="{FF2B5EF4-FFF2-40B4-BE49-F238E27FC236}">
              <a16:creationId xmlns:a16="http://schemas.microsoft.com/office/drawing/2014/main" id="{BE6182C7-05AE-FBEE-4EA7-F6150993F9A0}"/>
            </a:ext>
          </a:extLst>
        </xdr:cNvPr>
        <xdr:cNvSpPr txBox="1"/>
      </xdr:nvSpPr>
      <xdr:spPr>
        <a:xfrm>
          <a:off x="8519784" y="9067768"/>
          <a:ext cx="2152955" cy="52096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42B9698-01DF-4C3C-B74D-DCDB4B79266A}" type="TxLink">
            <a:rPr lang="en-US" sz="1600" b="1" i="0" u="none" strike="noStrike">
              <a:solidFill>
                <a:schemeClr val="accent3">
                  <a:lumMod val="75000"/>
                </a:schemeClr>
              </a:solidFill>
              <a:latin typeface="Segoe UI" panose="020B0502040204020203" pitchFamily="34" charset="0"/>
              <a:cs typeface="Segoe UI" panose="020B0502040204020203" pitchFamily="34" charset="0"/>
            </a:rPr>
            <a:pPr algn="l"/>
            <a:t> 6,163,434.00 </a:t>
          </a:fld>
          <a:endParaRPr lang="en-US" sz="16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12</xdr:col>
      <xdr:colOff>679402</xdr:colOff>
      <xdr:row>41</xdr:row>
      <xdr:rowOff>85267</xdr:rowOff>
    </xdr:from>
    <xdr:to>
      <xdr:col>13</xdr:col>
      <xdr:colOff>7574</xdr:colOff>
      <xdr:row>45</xdr:row>
      <xdr:rowOff>12259</xdr:rowOff>
    </xdr:to>
    <xdr:cxnSp macro="">
      <xdr:nvCxnSpPr>
        <xdr:cNvPr id="92" name="Straight Connector 91">
          <a:extLst>
            <a:ext uri="{FF2B5EF4-FFF2-40B4-BE49-F238E27FC236}">
              <a16:creationId xmlns:a16="http://schemas.microsoft.com/office/drawing/2014/main" id="{F36D4B04-1E7F-7A6A-911C-18ED3731F8D7}"/>
            </a:ext>
          </a:extLst>
        </xdr:cNvPr>
        <xdr:cNvCxnSpPr/>
      </xdr:nvCxnSpPr>
      <xdr:spPr>
        <a:xfrm>
          <a:off x="8449081" y="8943517"/>
          <a:ext cx="8529" cy="743421"/>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19</xdr:col>
      <xdr:colOff>209550</xdr:colOff>
      <xdr:row>37</xdr:row>
      <xdr:rowOff>38100</xdr:rowOff>
    </xdr:from>
    <xdr:to>
      <xdr:col>29</xdr:col>
      <xdr:colOff>224118</xdr:colOff>
      <xdr:row>60</xdr:row>
      <xdr:rowOff>33617</xdr:rowOff>
    </xdr:to>
    <xdr:graphicFrame macro="">
      <xdr:nvGraphicFramePr>
        <xdr:cNvPr id="107" name="Chart 106">
          <a:extLst>
            <a:ext uri="{FF2B5EF4-FFF2-40B4-BE49-F238E27FC236}">
              <a16:creationId xmlns:a16="http://schemas.microsoft.com/office/drawing/2014/main" id="{AECEAADD-E7CD-4FDA-9A1D-3ED48027CD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348343</xdr:colOff>
      <xdr:row>49</xdr:row>
      <xdr:rowOff>185056</xdr:rowOff>
    </xdr:from>
    <xdr:to>
      <xdr:col>18</xdr:col>
      <xdr:colOff>500743</xdr:colOff>
      <xdr:row>52</xdr:row>
      <xdr:rowOff>70755</xdr:rowOff>
    </xdr:to>
    <xdr:sp macro="" textlink="Analysis!P608">
      <xdr:nvSpPr>
        <xdr:cNvPr id="3" name="TextBox 2">
          <a:extLst>
            <a:ext uri="{FF2B5EF4-FFF2-40B4-BE49-F238E27FC236}">
              <a16:creationId xmlns:a16="http://schemas.microsoft.com/office/drawing/2014/main" id="{3AD696A2-C3DC-464B-A198-CBA0204A1094}"/>
            </a:ext>
          </a:extLst>
        </xdr:cNvPr>
        <xdr:cNvSpPr txBox="1"/>
      </xdr:nvSpPr>
      <xdr:spPr>
        <a:xfrm>
          <a:off x="7437664" y="10676163"/>
          <a:ext cx="4914900" cy="498021"/>
        </a:xfrm>
        <a:prstGeom prst="rect">
          <a:avLst/>
        </a:prstGeom>
        <a:solidFill>
          <a:srgbClr val="F4F4F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8C18F79-9C3C-4E1E-B0E1-4F03AEC3673B}" type="TxLink">
            <a:rPr lang="en-US" sz="1500" b="1" i="0" u="none" strike="noStrike">
              <a:solidFill>
                <a:schemeClr val="accent3">
                  <a:lumMod val="75000"/>
                </a:schemeClr>
              </a:solidFill>
              <a:latin typeface="Aptos Narrow"/>
            </a:rPr>
            <a:pPr algn="l"/>
            <a:t>📈 The top revenue-generating category is HomeImprovement</a:t>
          </a:fld>
          <a:endParaRPr lang="en-US" sz="1500" b="1">
            <a:solidFill>
              <a:schemeClr val="accent3">
                <a:lumMod val="75000"/>
              </a:schemeClr>
            </a:solidFill>
          </a:endParaRPr>
        </a:p>
      </xdr:txBody>
    </xdr:sp>
    <xdr:clientData/>
  </xdr:twoCellAnchor>
  <xdr:twoCellAnchor>
    <xdr:from>
      <xdr:col>11</xdr:col>
      <xdr:colOff>361949</xdr:colOff>
      <xdr:row>52</xdr:row>
      <xdr:rowOff>78921</xdr:rowOff>
    </xdr:from>
    <xdr:to>
      <xdr:col>19</xdr:col>
      <xdr:colOff>27214</xdr:colOff>
      <xdr:row>55</xdr:row>
      <xdr:rowOff>95250</xdr:rowOff>
    </xdr:to>
    <xdr:sp macro="" textlink="Analysis!Q608">
      <xdr:nvSpPr>
        <xdr:cNvPr id="4" name="TextBox 3">
          <a:extLst>
            <a:ext uri="{FF2B5EF4-FFF2-40B4-BE49-F238E27FC236}">
              <a16:creationId xmlns:a16="http://schemas.microsoft.com/office/drawing/2014/main" id="{009B38C2-9082-FE47-AA32-F4F835354F8F}"/>
            </a:ext>
          </a:extLst>
        </xdr:cNvPr>
        <xdr:cNvSpPr txBox="1"/>
      </xdr:nvSpPr>
      <xdr:spPr>
        <a:xfrm>
          <a:off x="7451270" y="11182350"/>
          <a:ext cx="5108123" cy="628650"/>
        </a:xfrm>
        <a:prstGeom prst="rect">
          <a:avLst/>
        </a:prstGeom>
        <a:solidFill>
          <a:srgbClr val="F4F4F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65B4781-3FAA-47E7-B5E1-7701A85522B0}" type="TxLink">
            <a:rPr lang="en-US" sz="1500" b="1" i="0" u="none" strike="noStrike">
              <a:solidFill>
                <a:schemeClr val="accent3">
                  <a:lumMod val="75000"/>
                </a:schemeClr>
              </a:solidFill>
              <a:latin typeface="+mn-lt"/>
              <a:cs typeface="Segoe UI" panose="020B0502040204020203" pitchFamily="34" charset="0"/>
            </a:rPr>
            <a:pPr/>
            <a:t>📈 The top rated product is Amazon Basics Wireless Mouse</a:t>
          </a:fld>
          <a:endParaRPr lang="en-US" sz="1500" b="1">
            <a:solidFill>
              <a:schemeClr val="accent3">
                <a:lumMod val="75000"/>
              </a:schemeClr>
            </a:solidFill>
            <a:latin typeface="+mn-lt"/>
            <a:cs typeface="Segoe UI" panose="020B0502040204020203" pitchFamily="34" charset="0"/>
          </a:endParaRPr>
        </a:p>
      </xdr:txBody>
    </xdr:sp>
    <xdr:clientData/>
  </xdr:twoCellAnchor>
  <xdr:twoCellAnchor>
    <xdr:from>
      <xdr:col>11</xdr:col>
      <xdr:colOff>348342</xdr:colOff>
      <xdr:row>55</xdr:row>
      <xdr:rowOff>146957</xdr:rowOff>
    </xdr:from>
    <xdr:to>
      <xdr:col>19</xdr:col>
      <xdr:colOff>13607</xdr:colOff>
      <xdr:row>58</xdr:row>
      <xdr:rowOff>163286</xdr:rowOff>
    </xdr:to>
    <xdr:sp macro="" textlink="Analysis!R608">
      <xdr:nvSpPr>
        <xdr:cNvPr id="6" name="TextBox 5">
          <a:extLst>
            <a:ext uri="{FF2B5EF4-FFF2-40B4-BE49-F238E27FC236}">
              <a16:creationId xmlns:a16="http://schemas.microsoft.com/office/drawing/2014/main" id="{48D7E7E2-089F-BE53-97CC-DE15E0D510E1}"/>
            </a:ext>
          </a:extLst>
        </xdr:cNvPr>
        <xdr:cNvSpPr txBox="1"/>
      </xdr:nvSpPr>
      <xdr:spPr>
        <a:xfrm>
          <a:off x="7437663" y="11862707"/>
          <a:ext cx="5108123" cy="628650"/>
        </a:xfrm>
        <a:prstGeom prst="rect">
          <a:avLst/>
        </a:prstGeom>
        <a:solidFill>
          <a:srgbClr val="F4F4F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DDE7204-2953-4BAF-BCD1-8BC19FB8B94F}" type="TxLink">
            <a:rPr lang="en-US" sz="1500" b="1" i="0" u="none" strike="noStrike">
              <a:solidFill>
                <a:schemeClr val="accent3">
                  <a:lumMod val="75000"/>
                </a:schemeClr>
              </a:solidFill>
              <a:latin typeface="Aptos Narrow"/>
              <a:cs typeface="Segoe UI" panose="020B0502040204020203" pitchFamily="34" charset="0"/>
            </a:rPr>
            <a:pPr/>
            <a:t>📈 The Top deal product is Rts [2 Pack] Mini</a:t>
          </a:fld>
          <a:endParaRPr lang="en-US" sz="1500" b="1">
            <a:solidFill>
              <a:schemeClr val="accent3">
                <a:lumMod val="75000"/>
              </a:schemeClr>
            </a:solidFill>
            <a:latin typeface="+mn-lt"/>
            <a:cs typeface="Segoe UI" panose="020B05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iye" refreshedDate="45842.016954166669" createdVersion="8" refreshedVersion="8" minRefreshableVersion="3" recordCount="1259" xr:uid="{FC96CF85-11AB-4BBD-BAE2-0111C4C33296}">
  <cacheSource type="worksheet">
    <worksheetSource name="Cleaned_Data"/>
  </cacheSource>
  <cacheFields count="28">
    <cacheField name="S/N" numFmtId="0">
      <sharedItems containsSemiMixedTypes="0" containsString="0" containsNumber="1" containsInteger="1" minValue="1" maxValue="1259"/>
    </cacheField>
    <cacheField name="Product ID " numFmtId="0">
      <sharedItems count="1259">
        <s v="B008IFXQFU"/>
        <s v="B0B6F7LX4C"/>
        <s v="B0B1YVCJ2Y"/>
        <s v="B08B42LWKN"/>
        <s v="B0B3MMYHYW"/>
        <s v="B09JPC82QC"/>
        <s v="B07JW1Y6XV"/>
        <s v="B09NJN8L25"/>
        <s v="B014I8SSD0"/>
        <s v="B09L8DSSFH"/>
        <s v="B0711PVX6Z"/>
        <s v="B07MKFNHKG"/>
        <s v="B01N90RZ4M"/>
        <s v="B0088TKTY2"/>
        <s v="B09Q5SWVBJ"/>
        <s v="B07B275VN9"/>
        <s v="B0B15CPR37"/>
        <s v="B014I8SX4Y"/>
        <s v="B0B9XN9S3W"/>
        <s v="B07966M8XH"/>
        <s v="B09RFC46VP"/>
        <s v="B09ZPM4C2C"/>
        <s v="B0BCZCQTJX"/>
        <s v="B07LGT55SJ"/>
        <s v="B09NKZXMWJ"/>
        <s v="B08QX1CC14"/>
        <s v="B0974H97TJ"/>
        <s v="B09VCHLSJF"/>
        <s v="B0B1YZX72F"/>
        <s v="B092BJMT8Q"/>
        <s v="B07JH1C41D"/>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8HV83HL3"/>
        <s v="B0BBN4DZBD"/>
        <s v="B0B3CPQ5PF"/>
        <s v="B0B3CQBRB4"/>
        <s v="B0BBN56J5H"/>
        <s v="B0BBN3WF7V"/>
        <s v="B09V2Q4QVQ"/>
        <s v="B0BMGB3CH9"/>
        <s v="B08D77XZX5"/>
        <s v="B09XB8GFBQ"/>
        <s v="B07GPXXNNG"/>
        <s v="B0BDYVC5TD"/>
        <s v="B0BMGB2TPR"/>
        <s v="B08MC57J31"/>
        <s v="B08HVL8QN3"/>
        <s v="B0746JGVDS"/>
        <s v="B08VFF6JQ8"/>
        <s v="B09TWHTBKQ"/>
        <s v="B08L5HMJVW"/>
        <s v="B0B4F2XCK3"/>
        <s v="B0BF54972T"/>
        <s v="B09TWH8YHM"/>
        <s v="B07WGMMQGP"/>
        <s v="B0BF563HB4"/>
        <s v="B09GFPVD9Y"/>
        <s v="B09GFLXVH9"/>
        <s v="B0BF4YBLPX"/>
        <s v="B09XB7DPW1"/>
        <s v="B07PFJ5W31"/>
        <s v="B07WJV6P1R"/>
        <s v="B0BF54LXW6"/>
        <s v="B09XB7SRQ5"/>
        <s v="B09FFK1PQG"/>
        <s v="B09RMQYHLH"/>
        <s v="B08ZN4B121"/>
        <s v="B0B3RSDSZ3"/>
        <s v="B08VB34KJ1"/>
        <s v="B09T39K9YL"/>
        <s v="B08VF8V79P"/>
        <s v="B08G28Z33M"/>
        <s v="B09PNKXSKF"/>
        <s v="B0B5DDJNH4"/>
        <s v="B07WDKLDRX"/>
        <s v="B08VS3YLRK"/>
        <s v="B0B4F3QNDM"/>
        <s v="B07GQD4K6L"/>
        <s v="B07WDKLRM4"/>
        <s v="B0BP18W8TM"/>
        <s v="B07GXHC691"/>
        <s v="B08FN6WGDQ"/>
        <s v="B0B3D39RKV"/>
        <s v="B08D75R3Z1"/>
        <s v="B0B4F2TTTS"/>
        <s v="B09WRMNJ9G"/>
        <s v="B0B14MR9L1"/>
        <s v="B09ZPL5VYM"/>
        <s v="B0993BB11X"/>
        <s v="B09V2PZDX8"/>
        <s v="B085W8CFLH"/>
        <s v="B09MT6XSFW"/>
        <s v="B0B4F52B5X"/>
        <s v="B0B5D39BCD"/>
        <s v="B09XBJ1CTN"/>
        <s v="B0B4F5L738"/>
        <s v="B09QS8V5N8"/>
        <s v="B09T2WRLJJ"/>
        <s v="B089WB69Y1"/>
        <s v="B0116MIKKC"/>
        <s v="B09P858DK8"/>
        <s v="B07WHQWXL7"/>
        <s v="B07WDK3ZS6"/>
        <s v="B09T2S8X9C"/>
        <s v="B07S9S86BF"/>
        <s v="B07N8RQ6W7"/>
        <s v="B09FKDH6FS"/>
        <s v="B08HVJCW95"/>
        <s v="B09YDFDVNS"/>
        <s v="B07WGPKTS4"/>
        <s v="B09MZCQYHZ"/>
        <s v="B0B4F2ZWL3"/>
        <s v="B08VB2CMR3"/>
        <s v="B095RTJH1M"/>
        <s v="B09YDFKJF8"/>
        <s v="B07WDK3ZS2"/>
        <s v="B08RZ5K9YH"/>
        <s v="B08444S68L"/>
        <s v="B07WHQBZLS"/>
        <s v="B09JS562TP"/>
        <s v="B09V17S2BG"/>
        <s v="B0B5CGTBKV"/>
        <s v="B0B23LW7NV"/>
        <s v="B0971DWFDT"/>
        <s v="B0BNV7JM5Y"/>
        <s v="B0B53QFZPY"/>
        <s v="B07WJWRNVK"/>
        <s v="B01F25X6RQ"/>
        <s v="B0B244R4KB"/>
        <s v="B0BMGG6NKT"/>
        <s v="B092JHPL72"/>
        <s v="B09GFM8CGS"/>
        <s v="B09J2MM5C6"/>
        <s v="B07Q4QV1DL"/>
        <s v="B0B56YRBNT"/>
        <s v="B01DF26V7A"/>
        <s v="B0B4F1YC3J"/>
        <s v="B08K4RDQ71"/>
        <s v="B085CZ3SR1"/>
        <s v="B09YV3K34W"/>
        <s v="B09NL4DJ2Z"/>
        <s v="B0BGSV43WY"/>
        <s v="B0926V9CTV"/>
        <s v="B07WGPKMP5"/>
        <s v="B0BBFJ9M3X"/>
        <s v="B09PLFJ7ZW"/>
        <s v="B0B53NXFFR"/>
        <s v="B07GNC2592"/>
        <s v="B09TP5KBN7"/>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8L5FM4JC"/>
        <s v="B0B54Y2SNX"/>
        <s v="B0B7DHSKS7"/>
        <s v="B09SJ1FTYV"/>
        <s v="B09XJ5LD6L"/>
        <s v="B07WHS7MZ1"/>
        <s v="B0BBVKRP7B"/>
        <s v="B09NY7W8YD"/>
        <s v="B0BMM7R92G"/>
        <s v="B08M66K48D"/>
        <s v="B09RFB2SJQ"/>
        <s v="B0B82YGCF6"/>
        <s v="B08HF4W2CT"/>
        <s v="B0B2X35B1K"/>
        <s v="B09QS9CWLV"/>
        <s v="B0B1NX6JTN"/>
        <s v="B0BBW521YC"/>
        <s v="B09HSKYMB3"/>
        <s v="B09YV42QHZ"/>
        <s v="B09BF8JBWX"/>
        <s v="B0B5YBGCKD"/>
        <s v="B09MY4W73Q"/>
        <s v="B09T37CKQ5"/>
        <s v="B09GFPN6TP"/>
        <s v="B0B298D54H"/>
        <s v="B08VB57558"/>
        <s v="B09NY6TRXG"/>
        <s v="B09NVPJ3P4"/>
        <s v="B0B3NDPCS9"/>
        <s v="B09VGKFM7Y"/>
        <s v="B07QCWY5XV"/>
        <s v="B098QXR9X2"/>
        <s v="B07H1S7XW8"/>
        <s v="B0BNXFDTZ2"/>
        <s v="B088ZFJY82"/>
        <s v="B0B4F4QZ1H"/>
        <s v="B09BCNQ9R2"/>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248" longText="1">
        <s v="TP-Link USB WiFi Adapter for PC(TL-WN725N), N150 Wireless Network Adapter for Desktop - Nano Size WiFi Dongle Compatible with Windows 11/10/7/8/8.1/XP/ Mac OS 10.9-10.15 Linux Kernel 2.6.18-4.4.3"/>
        <s v="MI 80 cm (32 inches) 5A Series HD Ready Smart Android LED TV L32M7-5AIN (Black)"/>
        <s v="Acer 80 cm (32 inches) I Series HD Ready Android Smart LED TV AR32AR2841HDFL (Black)"/>
        <s v="OnePlus 80 cm (32 inches) Y Series HD Ready LED Smart Android TV 32Y1 (Black)"/>
        <s v="OnePlus 126 cm (50 inches) Y Series 4K Ultra HD Smart Android LED TV 50Y1S Pro (Black)"/>
        <s v="Mi 108 cm (43 inches) Full HD Android LED TV 4C | L43M6-INC (Black)"/>
        <s v="Wayona Nylon Braided 3A Lightning to USB A Syncing and Fast Charging Data Cable for iPhone, Ipad (3 FT Pack of 1, Black)"/>
        <s v="FLiX (Beetel USB to Micro USB PVC Data Sync &amp; 2A Fast Charging Cable, Made in India, 480Mbps Data Sync, Solid Cable, 1 Meter Long USB Cable for Micro USB Devices (White)(XCD-M11)"/>
        <s v="Amazon Basics High-Speed HDMI Cable, 6 Feet - Supports Ethernet, 3D, 4K video,Black"/>
        <s v="7SEVEN Compatible for Samsung Smart 4K Ultra HD TV Monitor Remote Control Replacement of Original Samsung TV Remote for LED OLED UHD QLED and Suitable for 6 7 8 Series Samsung TV with Hot Keys BN59-01259E"/>
        <s v="AmazonBasics Micro USB Fast Charging Cable for Android Phones with Gold Plated Connectors (3 Feet, Black)"/>
        <s v="VW 80 cm (32 inches) Frameless Series HD Ready LED TV VW32A (Black)"/>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Airtel DigitalTV DTH Television, Setup Box Remote Compatible for SD and HD Recording (Black)"/>
        <s v="Samsung 108 cm (43 inches) Crystal 4K Neo Series Ultra HD Smart LED TV UA43AUE65AKXXL (Black)"/>
        <s v="Amazon Basics High-Speed HDMI Cable, 6 Feet (2-Pack),Black"/>
        <s v="Acer 80 cm (32 inches) N Series HD Ready TV AR32NSV53HD (Black)"/>
        <s v="Model-P4 6 Way Swivel Tilt Wall Mount 32-55-inch Full Motion Cantilever for LED,LCD and Plasma TV's"/>
        <s v="Redmi 108 cm (43 inches) 4K Ultra HD Android Smart LED TV X43 | L43R7-7AIN (Black)"/>
        <s v="TCL 80 cm (32 inches) HD Ready Certified Android Smart LED TV 32S5205 (Black)"/>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OnePlus 108 cm (43 inches) Y Series 4K Ultra HD Smart Android LED TV 43Y1S Pro (Black)"/>
        <s v="Acer 127 cm (50 inches) I Series 4K Ultra HD Android Smart LED TV AR50AR2851UDFL (Black)"/>
        <s v="Samsung 108 cm (43 inches) Crystal 4K Series Ultra HD Smart LED TV UA43AUE60AKLXL (Black)"/>
        <s v="Wayona Nylon Braided (2 Pack) Lightning Fast Usb Data Cable Fast Charger Cord For Iphone, Ipad Tablet (3 Ft Pack Of 2, Grey)"/>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 Compatible for Mi tv Remote Control Original Suitable with Smart Android 4K LED Non Voice Command Xiaomi Redmi Remote of 4A Model 32 43 55 65 inches"/>
        <s v="7SEVEN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 Suitable Sony Tv Remote Original Bravia for Smart Android Television Compatible for Any Model of LCD LED OLED UHD 4K Universal Sony Remote Control"/>
        <s v="PROLEGEND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 Protective Case Compatible with JIO Settop Box Remote Control,PU Leather Cover Holder (Before Placing Order,Please Compare The Dimensions of The Product with Your Remote)"/>
        <s v="7SEVEN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Nokia 105 Single SIM, Keypad Mobile Phone with Wireless FM Radio | Charcoal"/>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boAt Bassheads 100 in Ear Wired Earphones with Mic(Taffy Pink)"/>
        <s v="SanDisk Ultra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Fire-Boltt Phoenix Smart Watch with Bluetooth Calling 1.3&quot;,120+ Sports Modes, 240*240 PX High Res with SpO2, Heart Rate Monitoring &amp; IP67 Rating"/>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 870 5G | 80W FlashCharg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Samsung Galaxy M13 (Midnight Blue, 4GB, 64GB Storage) | 6000mAh Battery | Upto 8GB RAM with RAM Plus"/>
        <s v="boAt Wave Call Smart Watch, Smart Talk with Advanced Dedicated Bluetooth Calling Chip, 1.69‚Äù HD Display with 550 NITS &amp; 70% Color Gamut, 150+ Watch Faces, Multi-Sport Modes, HR, SpO2, IP68(Deep Blue)"/>
        <s v="MI Xiaomi 22.5W Fast USB Type C Charger Combo for Tablets - White"/>
        <s v="Redmi Note 11 (Space Black, 4GB RAM, 64GB Storage)|90Hz FHD+ AMOLED Display | Qualcomm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White)"/>
        <s v="Mi 10W Wall Charger for Mobile Phones with Micro USB Cable (Black)"/>
        <s v="Fire-Boltt India's No 1 Smartwatch Brand Talk 2 Bluetooth Calling Smartwatch with Dual Button, Hands On Voice Assistance, 60 Sports Modes, in Built Mic &amp; Speaker with IP68 Rating"/>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 microSDXC‚Ñ¢ UHS-I Card, 256GB, 150MB/s R, 10 Y Warranty, for Smartphones"/>
        <s v="Redmi Note 11 (Space Black, 6GB RAM, 64GB Storage) | 90Hz FHD+ AMOLED Display | Qualcomm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SanDisk Ultra microSD UHS-I Card 64GB, 120MB/s R"/>
        <s v="iPhone Original 20W C Type Fast PD Charger Compatible with I-Phone13/13 mini/13pro/13 pro Max I-Phone 12/12 Pro/12mini/12 Pro Max, I-Phone11/11 Pro/11 Pro Max 2020 (Only Adapter)"/>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POCO C31 (Royal Blue, 64 GB) (4 GB RAM)"/>
        <s v="Noise ColorFit Pulse Grand Smart Watch with 1.69&quot;(4.29cm) HD Display, 60 Sports Modes, 150 Watch Faces, Fast Charge, Spo2, Stress, Sleep, Heart Rate Monitoring &amp; IP68 Waterproof (Electric Blue)"/>
        <s v="Fire-Boltt Visionary 1.78&quot; AMOLED Bluetooth Calling Smartwatch with 368*448 Pixel Resolution 100+ Sports Mode, TWS Connection, Voice Assistance, SPO2 &amp; Heart Rate Monitoring"/>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Filter xml" numFmtId="0">
      <sharedItems longText="1"/>
    </cacheField>
    <cacheField name="Duplicate Check" numFmtId="0">
      <sharedItems/>
    </cacheField>
    <cacheField name="Product Name" numFmtId="0">
      <sharedItems count="1126">
        <s v="Tp-Link Usb Wifi Adapter"/>
        <s v="Mi 80 Cm (32"/>
        <s v="Acer 80 Cm (32 Inches)"/>
        <s v="Oneplus 80 Cm (32 Inches)"/>
        <s v="Oneplus 126 Cm (50"/>
        <s v="Mi 108 Cm (43"/>
        <s v="Wayona Nylon Braided 3A"/>
        <s v="Flix (Beetel Usb To"/>
        <s v="Amazon Basics High-Speed Hdmi"/>
        <s v="7Seven Compatible For Samsung"/>
        <s v="Amazonbasics Micro Usb Fast"/>
        <s v="Vw 80 Cm (32"/>
        <s v="Tata Sky Universal Remote"/>
        <s v="Tp-Link Wifi Dongle 300"/>
        <s v="Oneplus 80 Cm (32"/>
        <s v="Airtel Digitaltv Dth Television,"/>
        <s v="Samsung 108 Cm (43"/>
        <s v="Acer 80 Cm (32"/>
        <s v="Model-P4 6 Way Swivel"/>
        <s v="Redmi 108 Cm (43"/>
        <s v="Tcl 80 Cm (32"/>
        <s v="Firestick Remote"/>
        <s v="Wayona Usb Nylon Braided"/>
        <s v="Flix (Beetel) Usb To"/>
        <s v="Skywall 81.28 Cm (32"/>
        <s v="Boat A 350 Type"/>
        <s v="Oneplus 108 Cm (43"/>
        <s v="Acer 127 Cm (50"/>
        <s v="Wayona Nylon Braided (2"/>
        <s v="Boat Deuce Usb 300"/>
        <s v="Lapster Usb 3 A"/>
        <s v="Tcl 100 Cm (40"/>
        <s v="Zebronics Zeb-Usb150Wf1 Wifi Usb"/>
        <s v="Lohaya Remote Compatible For"/>
        <s v="Gilary Multi Charging Cable,"/>
        <s v="Tp-Link Ue300 Usb 3"/>
        <s v="Wayona Type C To"/>
        <s v="Dealfreez Case Compatible With"/>
        <s v="Amazon Basics New Release"/>
        <s v="Isoelite Remote Compatible For"/>
        <s v="Mi 100 Cm (40"/>
        <s v="Wayona Nylon Braided Usb"/>
        <s v="Wayona Nylon Braided 2M"/>
        <s v="Crossvolt Compatible Dash Warp"/>
        <s v="Vu 139 Cm (55"/>
        <s v="Ptron Solero T241 2.4A"/>
        <s v="Croma 80 Cm (32"/>
        <s v="Boat Laptop, Smartphone Type-C"/>
        <s v="Lg 80 Cm (32"/>
        <s v="Boat Type C A750"/>
        <s v="Cotbolt Silicone Protective Case"/>
        <s v="Portronics Konnect L Por-1403"/>
        <s v="Electvision Remote Control Compatible"/>
        <s v="King Shine Multi Retractable"/>
        <s v="Lapster 5 Pin Mini"/>
        <s v="Portronics Konnect Spydr 31"/>
        <s v="Belkin Apple Certified Lightning"/>
        <s v="Remote Control Compatible For"/>
        <s v="Hisense 108 Cm (43"/>
        <s v="Redmi 126 Cm (50"/>
        <s v="Amazonbasics 6-Feet Displayport (Not"/>
        <s v="Amazonbasics 3 Feet High"/>
        <s v="Iffalcon 80 Cm (32"/>
        <s v="7Seven Compatible Lg Smart"/>
        <s v="Amazonbasics 3.5Mm To 2-Male"/>
        <s v="Acer 109 Cm (43"/>
        <s v="Wayona Usb Type C"/>
        <s v="Saifsmart Outlet Wall Mount"/>
        <s v="Mi 2-In-1 Usb Type"/>
        <s v="Amazonbasics New Release Abs"/>
        <s v="Lg 108 Cm (43"/>
        <s v="Ptron Solero 331 3.4Amps"/>
        <s v="10K 8K 4K Hdmi"/>
        <s v="Lripl Compatible Sony Bravia"/>
        <s v="Boat Type-C A400 Type-C"/>
        <s v="Zoul Type C To USB"/>
        <s v="Tp-Link Ac1300 Archer T3U"/>
        <s v="Lripl Mi Remote Control"/>
        <s v="Tp-Link Nano Usb Wifi"/>
        <s v="Kodak 80 Cm (32"/>
        <s v="Airtel Digitaltv Dth Remote"/>
        <s v="Amazonbasics New Release Nylon"/>
        <s v="Ambrane Fast 100W Output"/>
        <s v="Bluerigger Digital Optical Audio"/>
        <s v="Duracell Type-C To Micro"/>
        <s v="Vu 138 Cm (55"/>
        <s v="Zoul Usb Type C"/>
        <s v="Samsung 80 Cm (32"/>
        <s v="Mi Xiaomi Usb Type"/>
        <s v="Generic Ultra-Mini Bluetooth Csr"/>
        <s v="7Seven Compatible For Tata"/>
        <s v="Egate I9 Pro-Max 1080P"/>
        <s v="Zebronics Haa2021 Hdmi Version"/>
        <s v="7Seven Compatible For Sony"/>
        <s v="Amazonbasics Digital Optical Coax"/>
        <s v="Wayona Type C Cable"/>
        <s v="Pinnaclz Original Combo Of"/>
        <s v="Ambrane Bcl-15 Lightning Cable"/>
        <s v="Belkin Usb C To"/>
        <s v="Lohaya Television Remote Compatible"/>
        <s v="Wayona Nylon Braided Lightning"/>
        <s v="Realme 10W Fast Charging"/>
        <s v="Tp-Link Ac1300 Usb Wifi"/>
        <s v="Acer 139 Cm (55"/>
        <s v="Ambrane 60W 3A Fast"/>
        <s v="Syncwire Ltg To Usb"/>
        <s v="Skadioo Wifi Adapter For"/>
        <s v="Zoul Usb C To"/>
        <s v="Flix (Beetel Flow Usb"/>
        <s v="7Seven Bluetooth Voice Command"/>
        <s v="Sony Tv - Remote"/>
        <s v="Storite Usb 3 Cable"/>
        <s v="Boat Ltg 500 Apple"/>
        <s v="Amazonbasics Usb C To"/>
        <s v="Amazonbasics Double Braided Nylon"/>
        <s v="Amazon Basics Usb 3"/>
        <s v="Wayona Usb C 65W"/>
        <s v="Karbonn 80 Cm (32"/>
        <s v="Vw 60 Cm (24"/>
        <s v="Amazon Basics Usb A"/>
        <s v="Samsung 138 Cm (55"/>
        <s v="Duracell Micro Usb 3A"/>
        <s v="Zebronics Cu3100V Fast Charging"/>
        <s v="Time Office Scanner Replacement"/>
        <s v="Caldipree Silicone Case Cover"/>
        <s v="Storite Usb 2 A"/>
        <s v="Universal Remote Control For"/>
        <s v="Cotbolt Silicone Case Cover"/>
        <s v="Bluerigger High Speed Hdmi"/>
        <s v="Amkette 30 Pin To"/>
        <s v="Popio Type C Dash"/>
        <s v="Myvn Ltg To Usb"/>
        <s v="Wzatco Pixel | Portable"/>
        <s v="7Seven Compatible Tata Sky"/>
        <s v="Amazonbasics Usb 2 Extension"/>
        <s v="Amazon Basics Usb C"/>
        <s v="Crypo‚Ñ¢ Universal Remote Compatible"/>
        <s v="Oneplus 138.7 Cm (55"/>
        <s v="Posh 1.5 Meter High"/>
        <s v="Amazon Basics Hdmi"/>
        <s v="Boat Ltg 550V3 Lightning"/>
        <s v="Astigo Compatible Remote For"/>
        <s v="Caprigo Heavy Duty Tv"/>
        <s v="Portronics Konnect L 60W"/>
        <s v="Tata Sky Hd Connection"/>
        <s v="Remote Compatible For Samsung"/>
        <s v="Sonivision Sa-D10 Sa-D100 Sa-D40"/>
        <s v="Rts‚Ñ¢ High Speed 3D"/>
        <s v="Agaro Blaze Usba To"/>
        <s v="Amazonbasics 6 Feet Displayport"/>
        <s v="Sansui 140Cm (55 Inches)"/>
        <s v="Lohaya Lcd Led Remote"/>
        <s v="7Seven Tcl Remote Control"/>
        <s v="Wayona 3In1 Nylon Braided"/>
        <s v="Hi-Mobiler Iphone Charger Lightning"/>
        <s v="Amazon Basics 16-Gauge Speaker"/>
        <s v="Smashtronics - Case For"/>
        <s v="Electvision Remote Control For"/>
        <s v="Ptron Solero M241 2.4A"/>
        <s v="Amazonbasics Usb Type-C To"/>
        <s v="Croma 3A Fast Charge"/>
        <s v="Sony Bravia 164 Cm"/>
        <s v="7Seven Compatible For Mi"/>
        <s v="7Seven Compatible Vu Smart"/>
        <s v="Storite High Speed Micro"/>
        <s v="Flix (Beetel) 3In1 (Type"/>
        <s v="Svm Products Unbreakable Set"/>
        <s v="Vu 164 Cm (65"/>
        <s v="Cablecreation Rca To 3.5Mm"/>
        <s v="Boat Rugged V3 Braided"/>
        <s v="Amazonbasics - High-Speed Male"/>
        <s v="7Seven Compatible Lg Tv"/>
        <s v="Realme Smart Tv Stick"/>
        <s v="Acer 100 Cm (40"/>
        <s v="Lapster Usb 2 Mantra"/>
        <s v="Amazonbasics High-Speed Braided Hdmi"/>
        <s v="Cubetek 3 In 1"/>
        <s v="Krisons Thunder Speaker, Multimedia"/>
        <s v="Dealfreez Case Compatible For"/>
        <s v="Airtel Digital Tv Hd"/>
        <s v="Lohaya Voice Assistant Remote"/>
        <s v="Amazon Brand - Solimo"/>
        <s v="Astigo Compatible Remote Control"/>
        <s v="Toshiba 108 Cm (43"/>
        <s v="Lenovo Usb A To"/>
        <s v="Lg 139 Cm (55"/>
        <s v="Tata Sky Digital Tv"/>
        <s v="Vu 108 Cm (43"/>
        <s v="Storite Super Speed Usb"/>
        <s v="Amazonbasics 10.2 Gbps High-Speed"/>
        <s v="Hisense 126 Cm (50"/>
        <s v="Tuarso 8K Hdmi 2.1"/>
        <s v="Kodak 139 Cm (55"/>
        <s v="7Seven Suitable Sony Tv"/>
        <s v="Prolegend Pl-T002 Universal Tv"/>
        <s v="Wanbo X1 Pro (Upgraded)"/>
        <s v="Lava Charging Adapter Elements"/>
        <s v="Tizum High Speed Hdmi"/>
        <s v="Technotech High Speed Hdmi"/>
        <s v="Nk Star 950 Mbps"/>
        <s v="Ls Lapster Quality Assured"/>
        <s v="Amazon Basics 10.2 Gbps"/>
        <s v="Kodak 126 Cm (50"/>
        <s v="Zorbes Wall Adapter Holder"/>
        <s v="Sansui 80Cm (32 Inches)"/>
        <s v="Synqe Usb Type C"/>
        <s v="Bestor 8K Hdmi 2.1"/>
        <s v="Irusu Play Vr Plus"/>
        <s v="Synqe Usb C To"/>
        <s v="Shopoflux Silicone Remote Cover"/>
        <s v="Eynk Extra Long Micro"/>
        <s v="Lunagariya, Protective Case Compatible"/>
        <s v="7Seven Compatible With Fire"/>
        <s v="Prushti Cover And Bags,"/>
        <s v="Aine Hdmi Male To"/>
        <s v="Tcl 108 Cm (43"/>
        <s v="Redtech Usb-C To Lightning"/>
        <s v="Oneplus 163.8 Cm (65"/>
        <s v="Amazonbasics 108 Cm (43"/>
        <s v="Synqe Type C To"/>
        <s v="Airtel Digitaltv Hd Setup"/>
        <s v="Esr Usb C To"/>
        <s v="Mi 138.8 Cm (55"/>
        <s v="Storite Usb Extension Cable"/>
        <s v="Fire-Boltt Ninja Call Pro"/>
        <s v="Mi Power Bank 3I"/>
        <s v="Redmi A1 (Light Blue,"/>
        <s v="Oneplus Nord 2T 5G"/>
        <s v="Redmi A1 (Black, 2Gb"/>
        <s v="Redmi A1 (Light Green,"/>
        <s v="Nokia 105 Single Sim,"/>
        <s v="Samsung Galaxy M04 Dark"/>
        <s v="Ptron Tangentbeat In-Ear Bluetooth"/>
        <s v="Redmi 10A (Charcoal Black,"/>
        <s v="Boat Bassheads 100 In"/>
        <s v="Sandisk Ultra Microsdxc‚Ñ¢ Uhs-I"/>
        <s v="Samsung Galaxy M04 Light"/>
        <s v="Mi 10000Mah Lithium Ion,"/>
        <s v="Mi 10000Mah Li-Polymer, Micro-Usb"/>
        <s v="Elv Car Mount Adjustable"/>
        <s v="Samsung 25W Usb Travel"/>
        <s v="Samsung Galaxy M33 5G"/>
        <s v="Sandisk Ultra Microsd Uhs-I"/>
        <s v="Samsung Galaxy M13 (Aqua"/>
        <s v="Iqoo Vivo Z6 5G"/>
        <s v="Redmi 9 Activ (Carbon"/>
        <s v="Redmi 9A Sport (Coral"/>
        <s v="Redmi 10A (Sea Blue,"/>
        <s v="Agaro Blaze Usb 3"/>
        <s v="Iqoo Z6 Lite 5G"/>
        <s v="Redmi 10A (Slate Grey,"/>
        <s v="Duracell 38W Fast Car"/>
        <s v="Realme Narzo 50 (Speed"/>
        <s v="Wecool Bluetooth Extendable Selfie"/>
        <s v="Fire-Boltt Phoenix Smart Watch"/>
        <s v="Oppo A74 5G (Fantastic"/>
        <s v="Redmi Note 11 Pro"/>
        <s v="Samsung Original 25W Usb"/>
        <s v="Realme Buds Classic Wired"/>
        <s v="Noise Colorfit Pulse Grand"/>
        <s v="Boat Wave Call Smart"/>
        <s v="Iqoo Neo 6 5G"/>
        <s v="Portronics Adapto 20 Type"/>
        <s v="Samsung Galaxy M13 5G"/>
        <s v="Iqoo Z6 44W By"/>
        <s v="Fire-Boltt Gladiator 1.96&quot; Biggest"/>
        <s v="Striff Ps2_01 Multi Angle"/>
        <s v="Samsung Galaxy Buds Live"/>
        <s v="Ptron Boom Ultima 4D"/>
        <s v="Oneplus 10R 5G (Forest"/>
        <s v="Ambrane Mobile Holding Stand,"/>
        <s v="Ambrane 10000Mah Slim Power"/>
        <s v="Ptron Tangent Lite Bluetooth"/>
        <s v="Samsung Evo Plus 64Gb"/>
        <s v="Samsung Galaxy M13 (Midnight"/>
        <s v="Mi Xiaomi 22.5W Fast"/>
        <s v="Redmi Note 11 (Space"/>
        <s v="Usb Charger, Oraimo Elite"/>
        <s v="Goldmedal Curve Plus 202042"/>
        <s v="Wecool C1 Car Mobile"/>
        <s v="Boat Bassheads 242 In"/>
        <s v="Portronics Modesk Por-122 Universal"/>
        <s v="Realme Narzo 50I (Mint"/>
        <s v="Mi 10000Mah 3I Lithium"/>
        <s v="Nokia 105 Plus Single"/>
        <s v="Samsung Galaxy M13 (Stardust"/>
        <s v="Oppo A74 5G (Fluid"/>
        <s v="Spigen Ez Fit Tempered"/>
        <s v="Iqoo Z6 Pro 5G"/>
        <s v="Mi 33W Soniccharge 2"/>
        <s v="Oppo A31 (Mystery Black,"/>
        <s v="Motorola A10 Dual Sim"/>
        <s v="Boat Wave Lite Smartwatch"/>
        <s v="Portronics Carpower Mini Car"/>
        <s v="Boat Newly Launched Wave"/>
        <s v="Ptron Newly Launched Force"/>
        <s v="Samsung Ehs64 Ehs64Avfwecinu Hands-Free"/>
        <s v="Swapkart Flexible Mobile Tabletop"/>
        <s v="Redmi 9A Sport (Carbon"/>
        <s v="Amozo Ultra Hybrid Camera"/>
        <s v="Elv Aluminum Adjustable Mobile"/>
        <s v="Tecno Spark 9 (Sky"/>
        <s v="Jbl C100Si Wired In"/>
        <s v="Tukzer Capacitive Stylus Pen"/>
        <s v="Mi 10W Wall Charger"/>
        <s v="Fire-Boltt India'S No 1"/>
        <s v="Noise Colorfit Pro 4"/>
        <s v="Elv Mobile Phone Mount"/>
        <s v="Redmi 11 Prime 5G"/>
        <s v="Noise Pulse Buzz 1.69&quot;"/>
        <s v="Portronics Clamp X Car-Vent"/>
        <s v="Ptron Volta Dual Port"/>
        <s v="Samsung Galaxy M32 Prime"/>
        <s v="Redmi Note 11T 5G"/>
        <s v="Redmi Note 11 (Horizon"/>
        <s v="Noise Pulse 2 Max"/>
        <s v="Myvn 30W Warp 20W"/>
        <s v="Noise Colorfit Pro 2"/>
        <s v="Newly Launched Boult Dive+"/>
        <s v="Oneplus Nord Watch With"/>
        <s v="Noise Agile 2 Buzz"/>
        <s v="Fire-Boltt Ninja 3 Smartwatch"/>
        <s v="Flix (Beetel) Bolt 2.4"/>
        <s v="Kyosei Advanced Tempered Glass"/>
        <s v="Striff 12 Pieces Highly"/>
        <s v="Samsung Original Ehs64 Wired"/>
        <s v="Striff Multi Angle Tablet"/>
        <s v="Wecool B1 Mobile Holder"/>
        <s v="Sounce 360 Adjustable Mobile"/>
        <s v="Opentech Military-Grade Tempered Glass"/>
        <s v="En Ligne Adjustable Cell"/>
        <s v="Tecno Spark 8T (Turquoise"/>
        <s v="Urbn 20000 Mah Lithium_Polymer"/>
        <s v="Oneplus 10T 5G (Moonstone"/>
        <s v="Nokia 150 -2020 (Cyan)"/>
        <s v="Noise Colorfit Ultra Se"/>
        <s v="Iphone Original 20W C"/>
        <s v="Nokia 8210 4G Volte"/>
        <s v="Sounce Protective Case Cover"/>
        <s v="Samsung Galaxy M53 5G"/>
        <s v="Iqoo 9 Se 5G"/>
        <s v="Shreenova Id116 Plus Bluetooth"/>
        <s v="Poco C31 (Shadow Gray,"/>
        <s v="Noise_Colorfit Smart Watch Charger"/>
        <s v="Popio Tempered Glass Screen"/>
        <s v="10Werun Id-116 Bluetooth Smartwatch"/>
        <s v="Tokdis Mx-1 Pro Bluetooth"/>
        <s v="Noise Colorfit Ultra 2"/>
        <s v="Spigen Ultra Hybrid Back"/>
        <s v="Lapster 12Pcs Spiral Cable"/>
        <s v="Mi Redmi 9I Sport"/>
        <s v="Lava A1 Josh 21(Blue"/>
        <s v="Popio Tempered Glass Compatible"/>
        <s v="Flix Usb Charger,Flix (Beetel)"/>
        <s v="Prolet Classic Bumper Case"/>
        <s v="Samsung Galaxy S20 Fe"/>
        <s v="Poco C31 (Royal Blue,"/>
        <s v="Fire-Boltt Visionary 1.78&quot; Amoled"/>
        <s v="Amazon Basics 2 Amp"/>
        <s v="Mobilife Bluetooth Extendable Selfie"/>
        <s v="Ambrane 27000Mah Power Bank,"/>
        <s v="Striff Wall Mount Phone"/>
        <s v="Fire-Boltt Tank 1.85&quot; Bluetooth"/>
        <s v="Elv Aluminium Adjustable Mobile"/>
        <s v="Dyazo Usb 3 Type"/>
        <s v="Boat Bassheads 100 In-Ear"/>
        <s v="Boat Airdopes 141 Bluetooth"/>
        <s v="Sandisk Cruzer Blade 32Gb"/>
        <s v="Logitech B170 Wireless Mouse,"/>
        <s v="Storio Kids Toys Lcd"/>
        <s v="Boat Airdopes 121V2 In-Ear"/>
        <s v="Ske Bed Study Table"/>
        <s v="Boat Rockerz 255 Pro+"/>
        <s v="Striff Adjustable Laptop Tabletop"/>
        <s v="Zebronics Zeb-Bro In Ear"/>
        <s v="Boat Rockerz 450 Bluetooth"/>
        <s v="Jbl C50Hi, Wired In"/>
        <s v="Lapster Spiral Charger Spiral"/>
        <s v="Hp V236W Usb 2"/>
        <s v="Hp X1000 Wired Usb"/>
        <s v="Portronics Toad 23 Wireless"/>
        <s v="Boult Audio Bassbuds X1"/>
        <s v="Dell Kb216 Wired Multimedia"/>
        <s v="Dell Ms116 1000Dpi Usb"/>
        <s v="Boya Bym1 Auxiliary Omnidirectional"/>
        <s v="Duracell Ultra Alkaline Aa"/>
        <s v="Classmate Octane Neon- Blue"/>
        <s v="3M Scotch Double Sided"/>
        <s v="Boat Bassheads 152 In"/>
        <s v="Boat Bassheads 122 Wired"/>
        <s v="Dell Usb Wireless Keyboard"/>
        <s v="Seagate Expansion 1Tb External"/>
        <s v="Hp W100 480P 30"/>
        <s v="Zebronics Zeb-Dash Plus 2.4Ghz"/>
        <s v="Zebronics Zeb-Companion 107 Usb"/>
        <s v="Syvo Wt 3130 Aluminum"/>
        <s v="Boult Audio Airbass Z20"/>
        <s v="Sandisk Ultra Flair 64Gb"/>
        <s v="Boat Rockerz 330 In-Ear"/>
        <s v="Casio Fx-991Es Plus-2Nd Edition"/>
        <s v="Tp-Link Ac750 Wifi Range"/>
        <s v="Digitek (Dtr 260 Gt)"/>
        <s v="Hp 805 Black Original"/>
        <s v="Gizga Essentials Universal Silicone"/>
        <s v="Sandisk Ultra 128 Gb"/>
        <s v="Boult Audio Zcharge Bluetooth"/>
        <s v="Dell Wm118 Wireless Mouse,"/>
        <s v="Boult Audio Airbass Powerbuds"/>
        <s v="Eveready 1015 Carbon Zinc"/>
        <s v="Zebronics Zeb-Transformer-M Optical Usb"/>
        <s v="Pidilite Fevicryl Acrylic Colours"/>
        <s v="Striff Mpad Mouse Mat"/>
        <s v="Gizga Essentials Hard Drive"/>
        <s v="Boult Audio Fxcharge With"/>
        <s v="Boult Audio Probass Curve"/>
        <s v="Casio Fx-82Ms 2Nd Gen"/>
        <s v="Tygot 10 Inches Big"/>
        <s v="Hp X200 Wireless Mouse"/>
        <s v="Oakter Mini Ups For"/>
        <s v="Tp-Link Archer Ac1200 Archer"/>
        <s v="Boat Rockerz 550 Over"/>
        <s v="Xiaomi Mi Wired In"/>
        <s v="Zodo 8 5 Inch"/>
        <s v="Zebronics Zeb-Km2100 Multimedia Usb"/>
        <s v="Zebronics Zeb-Comfort Wired Usb"/>
        <s v="Boat Rockerz 370 On"/>
        <s v="Zebronics Zeb-Astra 20 Wireless"/>
        <s v="Panasonic Cr-2032 5Be Lithium"/>
        <s v="Memeho Smart Standard Multi-Purpose"/>
        <s v="Sandisk Ultra Dual Drive"/>
        <s v="Tizum Mouse Pad Computer"/>
        <s v="Epson 3 65 Ml"/>
        <s v="Zebronics Zeb-Thunder Bluetooth Wireless"/>
        <s v="Quantum Qhm-7406 Full-Sized Keyboard"/>
        <s v="Striff Laptop Tabletop Stand,"/>
        <s v="Logitech M221 Wireless Mouse,"/>
        <s v="Classmate Soft Cover 6"/>
        <s v="Hp 150 Wireless Usb"/>
        <s v="Duracell Rechargeable Aa 1300Mah"/>
        <s v="Boat Airdopes 181 In-Ear"/>
        <s v="Tp-Link Usb Bluetooth Adapter"/>
        <s v="Rts [2 Pack] Mini"/>
        <s v="Hp 682 Black Original"/>
        <s v="Logitech H111 Wired On"/>
        <s v="Digitek Dtr 550 Lw"/>
        <s v="Tp-Link Tl-Wa850Re Single_Band 300Mbps"/>
        <s v="Coi Note Pad Memo"/>
        <s v="Fujifilm Instax Mini Single"/>
        <s v="Samsung Galaxy Watch4 Bluetooth(4.4"/>
        <s v="Noise Buds Vs104 Bluetooth"/>
        <s v="Duracell Ultra Alkaline Aaa"/>
        <s v="Jbl C200Si, Premium In"/>
        <s v="Acer Ek220Q 21.5 Inch"/>
        <s v="E-Cosmos 5V 1.2W Portable"/>
        <s v="Boat Dual Port Rapid"/>
        <s v="Zebronics Zeb-County 3W Wireless"/>
        <s v="Zebronics Wired Keyboard And"/>
        <s v="Jbl Tune 215Bt, 16"/>
        <s v="Gizga Essentials Professional 3-In-1"/>
        <s v="Sandisk Ultra Dual 64"/>
        <s v="Tp-Link Tapo 360¬∞ 2Mp"/>
        <s v="Boat Airdopes 171 In"/>
        <s v="Duracell Plus Aaa Rechargeable"/>
        <s v="Logitech B100 Wired Usb"/>
        <s v="Classmate 2100117 Soft Cover"/>
        <s v="Aircase Rugged Hard Drive"/>
        <s v="Noise Buds Vs402 Truly"/>
        <s v="Jbl Go 2, Wireless"/>
        <s v="Robustrion Tempered Glass Screen"/>
        <s v="Redgear Pro Wireless Gamepad"/>
        <s v="Logitech M235 Wireless Mouse,"/>
        <s v="Tp-Link N300 Wifi Wireless"/>
        <s v="Logitech Mk240 Nano Wireless"/>
        <s v="Callas Multipurpose Foldable Laptop"/>
        <s v="Casio Mj-12D 150 Steps"/>
        <s v="Amazon Basics Multipurpose Foldable"/>
        <s v="Kanget [2 Pack] Type"/>
        <s v="Amazon Basics Magic Slate"/>
        <s v="Zebronics Zeb-90Hb Usb Hub,"/>
        <s v="Zebronics Zeb Buds C2"/>
        <s v="Redgear A-15 Wired Gaming"/>
        <s v="Jbl Commercial Cslm20B Auxiliary"/>
        <s v="Eveready Red 1012 Aaa"/>
        <s v="Sandisk Extreme Microsd Uhs"/>
        <s v="Portronics Mport 31C 4-In-1"/>
        <s v="Infinity (Jbl Fuze Pint,"/>
        <s v="Aircase Protective Laptop Bag"/>
        <s v="Brand Conquer 6 In"/>
        <s v="Tp-Link Ac750 Dual Band"/>
        <s v="Parker Quink Ink Bottle,"/>
        <s v="Striff Laptop Stand Adjustable"/>
        <s v="Logitech Mk215 Wireless Keyboard"/>
        <s v="Boat Bassheads 225 In"/>
        <s v="Luxor 5 Subject Single"/>
        <s v="Duracell Chhota Power Aa"/>
        <s v="Zebronics Zeb-Transformer Gaming Keyboard"/>
        <s v="Sandisk Ultra 64 Gb"/>
        <s v="Parker Classic Gold Gold"/>
        <s v="Tarkan Portable Folding Laptop"/>
        <s v="Quantum Rj45 Ethernet Patch"/>
        <s v="Hp Usb Wireless Spill"/>
        <s v="Humble Dynamic Lapel Collar"/>
        <s v="Boult Audio Omega With"/>
        <s v="Striff Uph2W Multi Angle"/>
        <s v="Amazon Basics Wireless Mouse"/>
        <s v="Crucial Ram 8Gb Ddr4"/>
        <s v="Apc Back-Ups Bx600C-In 600Va"/>
        <s v="Zebronics Zeb-Jaguar Wireless Mouse,"/>
        <s v="Boult Audio Truebuds With"/>
        <s v="Wembley Lcd Writing Pad"/>
        <s v="Gizga Essentials Multi-Purpose Portable"/>
        <s v="E-Cosmos Plug In Led"/>
        <s v="Noise Buds Vs201 V2"/>
        <s v="Lapster Gel Mouse Pad"/>
        <s v="Gizga Essentials Earphone Carrying"/>
        <s v="Sandisk Ultra Sdhc Uhs-I"/>
        <s v="Digitek (Drl-14C) Professional (31Cm)"/>
        <s v="Classmate Long Notebook -"/>
        <s v="Lenovo 300 Wired Plug"/>
        <s v="Dyazo 6 Angles Adjustable"/>
        <s v="Western Digital Wd 2Tb"/>
        <s v="Logitech C270 Digital Hd"/>
        <s v="Portronics Mport 31 4"/>
        <s v="Zinq Five Fan Cooling"/>
        <s v="Gizga Essentials Webcam Cover,"/>
        <s v="Hp Z3700 Wireless Optical"/>
        <s v="Maono Au-400 Lavalier Auxiliary"/>
        <s v="Table Magic Multipurpose Laptop"/>
        <s v="Gizga Essentials Portable Tabletop"/>
        <s v="Boat Stone 650 10W"/>
        <s v="Esnipe Mart Worldwide Travel"/>
        <s v="Boat Stone 180 5W"/>
        <s v="Portronics Ruffpad 8.5M Multicolor"/>
        <s v="Brustro Copytinta Coloured Craft"/>
        <s v="Cuzor 12V Mini Ups"/>
        <s v="Crucial Bx500 240Gb 3D"/>
        <s v="Classmate Pulse Spiral Notebook"/>
        <s v="Portronics My Buddy Plus"/>
        <s v="Zebronics Zeb-Evolve Wireless In"/>
        <s v="Inovera World Map Extended"/>
        <s v="Seagate One Touch 2Tb"/>
        <s v="Zebronics Zeb-Fame 5Watts 2"/>
        <s v="Tvara Lcd Writing Tablet"/>
        <s v="Western Digital Wd 1.5Tb"/>
        <s v="Redgear Mp35 Speed-Type Gaming"/>
        <s v="Lenovo 400 Wireless Mouse,"/>
        <s v="Logitech K480 Wireless Multi-Device"/>
        <s v="Resonate Routerups Cru12V2A |"/>
        <s v="3M Post-It Sticky Note"/>
        <s v="Ofixo Multi-Purpose Laptop Table"/>
        <s v="Fire-Boltt Ninja Calling 1.69&quot;"/>
        <s v="Airtel Amf-311Ww Data Card"/>
        <s v="Gizga Essentials Laptop Power"/>
        <s v="Logitech Mk270R Usb Wireless"/>
        <s v="Digitek (Dtr-200Mt) (18 Cm)"/>
        <s v="Fedus Cat6 Ethernet Cable,"/>
        <s v="Kingston Datatraveler Exodia Dtx"/>
        <s v="Duracell Rechargeable Aa 2500Mah"/>
        <s v="Envie (Aa10004Plni-Cd) Aa Rechargeable"/>
        <s v="Zebronics Zeb-Buds 30 3.5Mm"/>
        <s v="Lapster Accessories Power Cable"/>
        <s v="Portronics Ruffpad 12E Re-Writable"/>
        <s v="Verilux Usb C Hub"/>
        <s v="Zebronics Zeb Wonderbar 10"/>
        <s v="Hp Wired Mouse 100"/>
        <s v="Anjaney Enterprise Smart Multipurpose"/>
        <s v="Envie Ecr-20 Charger For"/>
        <s v="Proelite Faux Leather Smart"/>
        <s v="Classmate Pulse 6 Subject"/>
        <s v="Pentonic Multicolor Ball Point"/>
        <s v="Logitech Pebble M350 Wireless"/>
        <s v="Apsara Platinum Pencils Value"/>
        <s v="Zebronics Zeb-Power Wired Usb"/>
        <s v="Ant Esports Gm320 Rgb"/>
        <s v="Pilot V7 Liquid Ink"/>
        <s v="Boat Airdopes 191G True"/>
        <s v="Boult Audio Bassbuds Oak"/>
        <s v="It2M Designer Mouse Pad"/>
        <s v="Noise Colorfit Ultra Buzz"/>
        <s v="Lapster Caddy For Ssd"/>
        <s v="Sandisk Extreme Sd Uhs"/>
        <s v="Fire-Boltt Ring Pro Bluetooth"/>
        <s v="Lenovo 600 Bluetooth 5"/>
        <s v="Boult Audio Airbass Propods"/>
        <s v="Klam Lcd Writing Tablet"/>
        <s v="Cp Plus 2Mp Full"/>
        <s v="Hp Deskjet 2331 Colour"/>
        <s v="D-Link Dir-615 Wi-Fi Ethernet-N300"/>
        <s v="Rpm Euro Games Gaming"/>
        <s v="Wacom One By Ctl-472"/>
        <s v="Lenovo 300 Fhd Webcam"/>
        <s v="Parker Quink Ink Bottle"/>
        <s v="Sony Wi-C100 Wireless Headphones"/>
        <s v="Zebronics, Zeb-Nc3300 Usb Powered"/>
        <s v="Tukzer Gel Mouse Pad"/>
        <s v="Infinity (Jbl Glide 510,"/>
        <s v="Robustrion Smart Trifold Hard"/>
        <s v="Logitech M331 Silent Plus"/>
        <s v="Camel Artist Acrylic Color"/>
        <s v="Portronics Key2 Combo Multimedia"/>
        <s v="Supcares Laptop Stand 7"/>
        <s v="Zebronics Zeb-Sound Bomb N1"/>
        <s v="Western Digital Wd Green"/>
        <s v="Classmate Octane Neon- 25"/>
        <s v="Classmate Octane Colour Burst-Multicolour"/>
        <s v="Tukzer Stylus Pen, Ipad"/>
        <s v="Logitech G102 Usb Light"/>
        <s v="Zebronics Zeb-Vita Wireless Bluetooth"/>
        <s v="Lapster Usb 3 Sata"/>
        <s v="Urbn 10000 Mah Lithium"/>
        <s v="Qubo Smart Cam 360"/>
        <s v="Duracell Cr2025 3V Lithium"/>
        <s v="Camel Fabrica Acrylic Ultra"/>
        <s v="Lenovo Gx20L29764 65W Laptop"/>
        <s v="Hp Wired On Ear"/>
        <s v="Redragon K617 Fizz 0.6"/>
        <s v="Hp Gt 53 Xl"/>
        <s v="Noise Colorfit Ultra Smart"/>
        <s v="Zebronics Zeb-Jukebar 3900, 80W"/>
        <s v="Boat Bassheads 102 Wired"/>
        <s v="Duracell Cr2016 3V Lithium"/>
        <s v="Mi 360¬∞ Home Security"/>
        <s v="Zebronics Zeb-100Hb 4 Ports"/>
        <s v="Boult Audio Bass Buds"/>
        <s v="Esr Screen Protector Compatible"/>
        <s v="Parker Vector Standard Chrome"/>
        <s v="Silicone Rubber Earbuds Tips,"/>
        <s v="Canon Pixma Mg2577S All-In-One"/>
        <s v="Samsung 24-Inch(60.46Cm) Fhd Monitor,"/>
        <s v="Faber-Castell Connector Pen Set"/>
        <s v="Zinq Ups For Router,"/>
        <s v="Saleon‚Ñ¢ Portable Storage Organizer"/>
        <s v="Rpm Euro Games Laptop"/>
        <s v="Realme Buds Wireless In"/>
        <s v="Tvara Lcd Writing Tablet,"/>
        <s v="Wings Phantom Pro Earphones"/>
        <s v="Robustrion [Anti-Scratch] And [Smudge"/>
        <s v="Cablet 2.5 Inch Sata"/>
        <s v="Sandisk 1Tb Extreme Portable"/>
        <s v="Zebronics Zeb-Warrior Ii 10"/>
        <s v="Tp-Link Ue300C Usb Type-C"/>
        <s v="Wecool Moonwalk M1 Enc"/>
        <s v="Hp 330 Wireless Black"/>
        <s v="Rc Print Gi 790"/>
        <s v="Redgear Cloak Wired Rgb"/>
        <s v="Amazfit Gts2 Mini (New"/>
        <s v="Tabelito Polyester Foam, Nylon"/>
        <s v="Robustrion Anti-Scratch And Smudge"/>
        <s v="Portronics Ruffpad 15 Re-Writable"/>
        <s v="Digitek (Dls-9Ft) Lightweight And"/>
        <s v="Classmate Pulse 1 Subject"/>
        <s v="Scarters Mouse Pad, Desk"/>
        <s v="Casio Mj-120D 150 Steps"/>
        <s v="Gizga Essentials Laptop Bag"/>
        <s v="Parker Vector Camouflage Gift"/>
        <s v="Tp-Link Ac1200 Archer A6"/>
        <s v="Hp Deskjet 2723 Aio"/>
        <s v="Xiaomi Mi 4A Dual_Band"/>
        <s v="Slovic Tripod Mount Adapter|"/>
        <s v="Orico 2.5&quot;(6.3Cm) Usb 3"/>
        <s v="Logitech G402 Hyperion Fury"/>
        <s v="Panasonic Eneloop Bq-Cc55N Advanced,"/>
        <s v="Logitech K380 Wireless Multi-Device"/>
        <s v="Canon Pixma E477 All-In-One"/>
        <s v="Redgear Cosmo 7,1 Usb"/>
        <s v="Belkin Essential Series 4-Socket"/>
        <s v="Classmate Long Book -"/>
        <s v="Artis Ar-45W-Mg2 45 Watts"/>
        <s v="Imou 360¬∞ 1080P Full"/>
        <s v="Xiaomi Pad 5| Qualcomm"/>
        <s v="Sennheiser Cx 80S In-Ear"/>
        <s v="Hb Plus Folding Height"/>
        <s v="Hp 65W Ac Laptops"/>
        <s v="Tukzer Fully Foldable Tabletop"/>
        <s v="Gizga Essentials Cable Organiser,"/>
        <s v="Camel Oil Pastel With"/>
        <s v="Hp M270 Backlit Usb"/>
        <s v="Foxin Ftc 12A Q2612A"/>
        <s v="Pc Square Laptop Tabletop"/>
        <s v="Lenovo 130 Wireless Compact"/>
        <s v="Pilot Frixion Clicker Roller"/>
        <s v="Zebronics Aluminium Alloy Laptop"/>
        <s v="Hp K500F Backlit Membrane"/>
        <s v="Gizga Club-Laptop Neoprene Reversible"/>
        <s v="Inventis 5V 1.2W Portable"/>
        <s v="Tp-Link Tl-Wa855Re 300 Mbps"/>
        <s v="Boat Stone 250 Portable"/>
        <s v="Offbeat - Dash 2.4Ghz"/>
        <s v="Classmate Drawing Book -"/>
        <s v="Hp Gk320 Wired Full"/>
        <s v="Parker Moments Vector Timecheck"/>
        <s v="Camlin Elegante Fountain Pen"/>
        <s v="Carecase Optical Bay 2Nd"/>
        <s v="Canon E4570 All-In-One Wi-Fi"/>
        <s v="Crucial P3 500Gb Pcie"/>
        <s v="Hp V222W 64Gb Usb"/>
        <s v="Duracell Ultra Alkaline D"/>
        <s v="Bestor Lcd Writing Tablet"/>
        <s v="Lenovo Ideapad 3 11Th"/>
        <s v="Boat Bassheads 900 On-Ear"/>
        <s v="Zebronics Astra 10 Portable"/>
        <s v="Swapkart Portable Flexible Adjustable"/>
        <s v="Infinity (Jbl Fuze 100,"/>
        <s v="Pigeon By Stovekraft Amaze"/>
        <s v="Usha Quartz Room Heater"/>
        <s v="Stylehouse Lint Remover For"/>
        <s v="Beatxp Kitchen Scale Multipurpose"/>
        <s v="Glun Multipurpose Portable Electronic"/>
        <s v="Pigeon Polypropylene Mini Handy"/>
        <s v="Prestige 1.5 Litre Kettle"/>
        <s v="Bajaj Rhx-2 800-Watt Room"/>
        <s v="Prestige Electric Kettle Pkoss"/>
        <s v="Pigeon By Stovekraft Cruise"/>
        <s v="Prestige Pkgss 1.7L 1500W"/>
        <s v="Shoptoshop Electric Lint Remover,"/>
        <s v="Orpat Oeh-1260 2000-Watt Fan"/>
        <s v="Pro365 Indo Mocktails Coffee"/>
        <s v="Bajaj Dx-6 1000W Dry"/>
        <s v="Croma 500W Mixer Grinder"/>
        <s v="Havells Instanio 3-Litre Instant"/>
        <s v="Morphy Richards Ofr Room"/>
        <s v="Havells Aqua Plus 1.2"/>
        <s v="Bajaj Splendora 3 Litre"/>
        <s v="Kent 16052 Elegant Electric"/>
        <s v="Bajaj New Shakti Neo"/>
        <s v="Lifelong Llmg23 Power Pro"/>
        <s v="Bajaj Majesty Dx-11 1000W"/>
        <s v="Bajaj Rex 500W Mixer"/>
        <s v="Lifelong Llek15 Electric Kettle"/>
        <s v="Lifelong Llqh922 Regalia 800"/>
        <s v="R B Nova Lint"/>
        <s v="Bajaj Immersion Rod Water"/>
        <s v="Inalsa Electric Kettle 1.5"/>
        <s v="Prestige Pic 20 1600"/>
        <s v="Pigeon Healthifry Digital Air"/>
        <s v="Prettykrafts Laundry Basket For"/>
        <s v="Philips Gc1905 1440-Watt Steam"/>
        <s v="Havells Immersion Hb15 1500"/>
        <s v="Agaro Lr2007 Lint Remover,"/>
        <s v="Pigeon 1.5 Litre Hot"/>
        <s v="Nutripro Juicer Mixer Grinder"/>
        <s v="Philips Gc026 30 Fabric"/>
        <s v="Havells Cista Room Heater,"/>
        <s v="Agaro Regal 800 Watts"/>
        <s v="Philips Viva Collection Hd4928"/>
        <s v="Pigeon By Stovekraft Abs"/>
        <s v="Agaro Esteem Multi Kettle"/>
        <s v="Bajaj Minor 1000 Watts"/>
        <s v="Butterfly Jet Elite Mixer"/>
        <s v="Soflin Egg Boiler Electric"/>
        <s v="Lifelong Llqh925 Dyno Quartz"/>
        <s v="Amazon Basics 1500 W"/>
        <s v="Prestige Sandwich Maker Pgmfd"/>
        <s v="Orient Electric Fabrijoy Difj10Bp"/>
        <s v="Lifelong Llfh921 Regalia 2000"/>
        <s v="Philips Gc181 Heavy Weight"/>
        <s v="Bulfyss Usb Rechargeable Lint"/>
        <s v="Bajaj Dx-7 1000W Dry"/>
        <s v="Philips Handheld Garment Steamer"/>
        <s v="Room Heater Warmer Wall-Outlet"/>
        <s v="Wonderchef Nutri-Blend Mixer, Grinder"/>
        <s v="Usha Armor Ar1100Wb 1100"/>
        <s v="Butterfly Ekn 1.5-Litre Electric"/>
        <s v="Crompton Arno Neo 15-L"/>
        <s v="Borosil Chef Delite Bch20Dbb21"/>
        <s v="Kent 16055 Amaze Cool"/>
        <s v="Prestige Iris Plus 750"/>
        <s v="Simxen Egg Boiler Electric"/>
        <s v="Amazon Basics 2000 1000"/>
        <s v="Healthsense Weight Machine For"/>
        <s v="Bosch Pro 1000W Mixer"/>
        <s v="Bulfyss Stainless Steel Digital"/>
        <s v="Vr 18 Pcs -"/>
        <s v="Orient Electric Apex-Fx 1200Mm"/>
        <s v="Prettykrafts Folding Laundry Basket"/>
        <s v="Bajaj Majesty Rx11 2000"/>
        <s v="Eureka Forbes Trendy Zip"/>
        <s v="Pigeon By Stovekraft Quartz"/>
        <s v="Maharaja Whiteline Lava Neo"/>
        <s v="Crompton Gracee 5-L Instant"/>
        <s v="Bajaj Dx-2 600W Dry"/>
        <s v="Bajaj Waterproof 1500 Watts"/>
        <s v="Agaro Supreme High Pressure"/>
        <s v="Bajaj Deluxe 2000 Watts"/>
        <s v="Orpat Hhb-100E Wob 250-Watt"/>
        <s v="Gilton Egg Boiler Electric"/>
        <s v="Healthsense Chef-Mate Ks 33"/>
        <s v="Philips Digital Air Fryer"/>
        <s v="Milton Go Electro 2"/>
        <s v="Philips Daily Collection Hd2582"/>
        <s v="Crompton Insta Comfy 800"/>
        <s v="Usha Heat Convector 812"/>
        <s v="Philips Hl7756 0 Mixer"/>
        <s v="Kuber Industries Waterproof Round"/>
        <s v="Lifelong Llmg93 500 Watt"/>
        <s v="Ikea Frother For Milk"/>
        <s v="Crompton Insta Comfort Heater"/>
        <s v="Lint Remover Woolen Clothes"/>
        <s v="Pigeon Kessel Multipurpose Kettle"/>
        <s v="C (Device) Lint Remover"/>
        <s v="Pigeon By Stovekraft 2"/>
        <s v="Bajaj Ofr Room Heater,"/>
        <s v="Luminous Vento Deluxe 150"/>
        <s v="Wipro Vesta 1.8 Litre"/>
        <s v="Kitchen Mart Stainless Steel"/>
        <s v="Ikea 903.391.72 Polypropylene Plastic"/>
        <s v="Hul Pureit Germkill Kit"/>
        <s v="Prestige Iris 750 Watt"/>
        <s v="Preethi Blue Leaf Diamond"/>
        <s v="Themisto 350 Watts Egg"/>
        <s v="Butterfly Smart Mixer Grinder,"/>
        <s v="Kent Smart Multi Cooker"/>
        <s v="Instacuppa Portable Blender For"/>
        <s v="Usha Ei 1602 1000"/>
        <s v="Kent 16044 Hand Blender"/>
        <s v="White Feather Portable Heat"/>
        <s v="Crompton Ihl 152 1500-Watt"/>
        <s v="Instacuppa Rechargeable Mini Electric"/>
        <s v="Philips Powerpro Fc9352 1"/>
        <s v="Saiellin Electric Lint Remover"/>
        <s v="Cookwell Bullet Mixer Grinder"/>
        <s v="Prestige Prwo 1.8-2 700-Watts"/>
        <s v="Swiffer Instant Electric Water"/>
        <s v="Lifelong Llwh106 Flash 3"/>
        <s v="Hindware Atlantic Compacto 3"/>
        <s v="Atom Selves-Mh 200 Gm"/>
        <s v="Crompton Instabliss 3-L Instant"/>
        <s v="Croma 1100 W Dry"/>
        <s v="Lint Roller With 40"/>
        <s v="Portable Lint Remover Pet"/>
        <s v="Atomberg Renesa 1200Mm Bldc"/>
        <s v="Usha Cookjoy (Cj1600Wpc) 1600"/>
        <s v="Reffair Ax30 [Max] Portable"/>
        <s v="!!1000 Watt 2000-Watt Room"/>
        <s v="Eureka Forbes Wet And"/>
        <s v="Activa Heat-Max 2000 Watts"/>
        <s v="Philips Hl1655 0 Hand"/>
        <s v="V-Guard Zio Instant Water"/>
        <s v="Homeistic Applience‚Ñ¢ Instant Electric"/>
        <s v="Kitchenwell 18Pc Plastic Food"/>
        <s v="Havells Instanio 10 Litre"/>
        <s v="Prestige Pic 16.0+ 1900W"/>
        <s v="Agaro 33398 Rapid 1000-Watt,"/>
        <s v="Kent 16026 Electric Kettle"/>
        <s v="Skytone Stainless Steel Electric"/>
        <s v="Kent 16088 Vogue Electric"/>
        <s v="Eureka Forbes Supervac 1600"/>
        <s v="Mi Air Purifier 3"/>
        <s v="Tata Swach Bulb 6000-Litre"/>
        <s v="Havells Ambrose 1200Mm Ceiling"/>
        <s v="Prettykrafts Laundry Bag Basket"/>
        <s v="Fabware Lint Remover For"/>
        <s v="Brayden Fito Atom Rechargeable"/>
        <s v="Bajaj Frore 1200 Mm"/>
        <s v="Venus Digital Kitchen Weighing"/>
        <s v="Bajaj Atx 4 750-Watt"/>
        <s v="Coway Professional Air Purifier"/>
        <s v="Kent Gold Optima Gravity"/>
        <s v="Homepack 750W Radiant Room"/>
        <s v="Bajaj Rex 750W Mixer"/>
        <s v="Heart Home Waterproof Round"/>
        <s v="Milton Smart Egg Boiler"/>
        <s v="Ibell Sek15L Premium 1.5"/>
        <s v="Tosaa T2Stsr Sandwich Gas"/>
        <s v="V-Guard Divino 5 Star"/>
        <s v="Akiara - Makes Life"/>
        <s v="Usha Steam Pro Si"/>
        <s v="Wonderchef Nutri-Blend Complete Kitchen"/>
        <s v="Widewings Electric Handheld Milk"/>
        <s v="Morphy Richards Icon Superb"/>
        <s v="Vedini Transparent Empty Refillable"/>
        <s v="Crompton Sea Sapphira 1200"/>
        <s v="Kuber Industries Waterproof Canvas"/>
        <s v="Jm Seller 180 W"/>
        <s v="Oratech Coffee Frother Electric,"/>
        <s v="Havells Glaze 74W Pearl"/>
        <s v="Pick Ur Needs Lint"/>
        <s v="Rico Japanese Technology Rechargeable"/>
        <s v="Butterfly Smart Wet Grinder,"/>
        <s v="Agaro Marvel 9 Liters"/>
        <s v="Philips Gc1920 28 1440-Watt"/>
        <s v="Havells Ofr 13 Wave"/>
        <s v="Bajaj Dhx-9 1000W Heavy"/>
        <s v="Aquasure From Aquaguard Amaze"/>
        <s v="Royal Step Portable Electric"/>
        <s v="Kent 16068 Zoom Vacuum"/>
        <s v="Enem Sealing Machine |"/>
        <s v="Wipro Vesta 1200 Watt"/>
        <s v="Inalsa Electric Kettle Prism"/>
        <s v="Vrprime Lint Roller Lint"/>
        <s v="Philips Ac1215 20 Air"/>
        <s v="Eopora Ptc Ceramic Fast"/>
        <s v="Usha Goliath Go1200Wg Heavy"/>
        <s v="Wipro Vesta Electric Egg"/>
        <s v="Philips Viva Collection Hr1832"/>
        <s v="Kitchenwell Multipurpose Portable Electronic"/>
        <s v="Figment Handheld Milk Frother"/>
        <s v="Balzano High Speed Nutri"/>
        <s v="Swiss Military Vc03 Wireless"/>
        <s v="Zuvexa Usb Rechargeable Electric"/>
        <s v="Usha Ih2415 1500-Watt Immersion"/>
        <s v="Activa Instant 3 Ltr"/>
        <s v="Havells Instanio 1-Litre 3Kw"/>
        <s v="Lifelong 2-In1 Egg Boiler"/>
        <s v="Indias‚Ñ¢ Electro-Instant Water Geyser"/>
        <s v="Amazonbasics Induction Cooktop 1600"/>
        <s v="Sui Generis Electric Handheld"/>
        <s v="Philips Air Purifier Ac2887"/>
        <s v="Esquire Laundry Basket Brown,"/>
        <s v="Philips Air Fryer Hd9200"/>
        <s v="Havells Bero Quartz Heater"/>
        <s v="Philips Easytouch Plus Standing"/>
        <s v="Brayden Chopro, Electric Vegetable"/>
        <s v="Usha Janome Dream Stitch"/>
        <s v="Black+Decker Handheld Portable Garment"/>
        <s v="Personal Size Blender, Portable"/>
        <s v="Sujata Powermatic Plus 900"/>
        <s v="Sure From Aquaguard Delight"/>
        <s v="Dr Trust Electronic Kitchen"/>
        <s v="Tesora - Inspired By"/>
        <s v="Agaro Ace 1600 Watts,"/>
        <s v="Inalsa Hand Blender 1000"/>
        <s v="Philips Easyspeed Plus Steam"/>
        <s v="Inalsa Electric Chopper Bullet-"/>
        <s v="Borosil Electric Egg Boiler,"/>
        <s v="Wipro Vesta Grill 1000"/>
        <s v="Rico Irpro 1500 Watt"/>
        <s v="Eureka Forbes Active Clean"/>
        <s v="Csi International Instant Water"/>
        <s v="Hindware Atlantic Xceed 5L"/>
        <s v="Morphy Richards New Europa"/>
        <s v="Lifelong Power - Pro"/>
        <s v="Ibell Castor Ctek15L Premium"/>
        <s v="Bajaj Pygmy Mini 110"/>
        <s v="Crompton Instaglide 1000-Watts Dry"/>
        <s v="Prestige Clean Home Water"/>
        <s v="Morphy Richards Aristo 2000"/>
        <s v="Gadgetronics Digital Kitchen Weighing"/>
        <s v="Tom And Jerry Folding"/>
        <s v="Ikea Little Loved Corner"/>
        <s v="House Of Quirk Reusable"/>
        <s v="Allin Exporters J66 Ultrasonic"/>
        <s v="Multifunctional 2 In 1"/>
        <s v="Maharaja Whiteline Nano Carbon"/>
        <s v="Kent Electric Chopper-B For"/>
        <s v="Crompton Amica 15-L 5"/>
        <s v="Eureka Forbes Car Vac"/>
        <s v="Kent 16025 Sandwich Grill"/>
        <s v="Candes Gloster All In"/>
        <s v="Inalsa Electric Fan Heater"/>
        <s v="Havells Zella Flap Auto"/>
        <s v="Ibell Sm1301 3-In-1 Sandwich"/>
        <s v="Inalsa Vacuum Cleaner Wet"/>
        <s v="Mr. Brand Portable Usb"/>
        <s v="Crompton Hill Briz Deco"/>
        <s v="Sujata Powermatic Plus, Juicer"/>
        <s v="Aquadpure Copper + Mineral"/>
        <s v="Amazon Basics 650 Watt"/>
        <s v="Crompton Insta Delight Fan"/>
        <s v="!!Haneul!!1000 Watt 2000-Watt Room"/>
        <s v="Melbon Vm-905 2000-Watt Room"/>
        <s v="Cello Eliza Plastic Laundry"/>
        <s v="Activa 1200 Mm High"/>
        <s v="Shakti Technology S5 High"/>
        <s v="American Micronic- Imported Wet"/>
        <s v="Demokrazy New Nova Lint"/>
        <s v="Instant Pot Air Fryer,"/>
        <s v="Hul Pureit Eco Water"/>
        <s v="Livpure Glo Star Ro+Uv+Uf+Mineraliser"/>
        <s v="Philips Hi113 1000-Watt Plastic"/>
        <s v="Kuber Industries Round Non"/>
        <s v="Preethi Mga-502 0.4-Litre Grind"/>
        <s v="Usha Aurora 1000 W"/>
        <s v="Ecovacs Deebot N8 2-In-1"/>
        <s v="Kent Gold, Optima, Gold+"/>
        <s v="Avnish Tap Water Purifier"/>
        <s v="Khaitan Orfin Fan Heater"/>
        <s v="Usha Rapidmix 500-Watt Copper"/>
        <s v="Havells Gatik Neo 400Mm"/>
        <s v="Inalsa Upright Vacuum Cleaner,"/>
        <s v="Royal Step - Amazon'S"/>
        <s v="Nirdambhay Mini Bag Sealer,"/>
        <s v="Cello Non-Stick Aluminium Sandwich"/>
        <s v="Proven Copper + Mineral"/>
        <s v="Morphy Richards Daisy 1000W"/>
        <s v="Zuvexa Egg Boiler Poacher"/>
        <s v="Ao Smith Hse-Vas-X-015 Storage"/>
        <s v="Havells Festiva 1200Mm Dust"/>
        <s v="Inalsa Vaccum Cleaner Handheld"/>
        <s v="Ibell Sm1515New Sandwich Maker"/>
        <s v="Aquaguard Aura Ro+Uv+Uf+Taste Adjuster(Mtds)"/>
        <s v="Havells Instanio 3-Litre 4.5Kw"/>
        <s v="Milk Frother, Immersion Blender"/>
        <s v="Panasonic Sr-Wa22H (E) Automatic"/>
        <s v="Instacuppa Milk Frother For"/>
        <s v="Goodscity Garment Steamer For"/>
        <s v="Solidaire 550-Watt Mixer Grinder"/>
        <s v="Amazon Basics 300 W"/>
        <s v="Orpat Hhb-100E 250-Watt Hand"/>
        <s v="Healthsense Rechargeable Lint Remover"/>
        <s v="Agaro Classic Portable Yogurt"/>
        <s v="Agaro Imperial 240-Watt Slow"/>
        <s v="Wipro Smartlife Super Deluxe"/>
        <s v="Amazonbasics Cylinder Bagless Vacuum"/>
        <s v="Crompton Ihl 251 1500-Watt"/>
        <s v="Saiellin Room Heater For"/>
        <s v="Bajaj Majesty Duetto Gas"/>
        <s v="Black + Decker Bd"/>
        <s v="Inalsa Hand Blender| Hand"/>
        <s v="Longway Blaze 2 Rod"/>
        <s v="Prestige Pwg 7 Wet"/>
        <s v="Pigeon Zest Mixer Grinder"/>
        <s v="Borosil Volcano 13 Fin"/>
        <s v="Crompton Solarium Qube 15-L"/>
        <s v="Singer Aroma 1.8 Liter"/>
        <s v="Orient Electric Aura Neo"/>
        <s v="Crompton Brio 1000-Watts Dry"/>
        <s v="Butterfly Hero Mixer Grinder,"/>
        <s v="Racold Eterno Pro 25L"/>
        <s v="Lg 1.5 Ton 5"/>
        <s v="Eureka Forbes Aquasure Amrit"/>
        <s v="Green Tales Heat Seal"/>
        <s v="Saleon Instant Coal Heater"/>
        <s v="Sujata Chutney Steel Jar,"/>
        <s v="Khaitan Avaante Ka-2013 1200"/>
        <s v="Kenstar 2400 Watts 9"/>
        <s v="Nexoms Instant Heating Water"/>
        <s v="Jialto Mini Waffle Maker"/>
        <s v="Candes Blowhot All In"/>
        <s v="Ionix Jewellery Scale |"/>
        <s v="Kitchen Kit Electric Kettle,"/>
        <s v="Racold Pronto Pro 3Litres"/>
        <s v="Esn 999 Supreme Quality"/>
        <s v="Pajaka South Indian Filter"/>
        <s v="Saiyam Stainless Steel Espresso"/>
        <s v="Konvio Neer 10 Inch"/>
        <s v="Havells Glydo 1000 Watt"/>
        <s v="Raffles Premium Stainless Steel"/>
        <s v="Ionix Activated Carbon Faucet"/>
        <s v="Knyuc Mart Mini Electric"/>
        <s v="Inkulture Stainless_Steel Measuring Cups"/>
        <s v="Macmillan Aquafresh 5 Micron"/>
        <s v="Havells D'Zire 1000 Watt"/>
        <s v="Te‚Ñ¢ Instant Electric Heating"/>
        <s v="Zigma Winotek Winotek Sun"/>
        <s v="Kent 11054 Alkaline Water"/>
        <s v="Sujata Dynamix Dx Mixer"/>
        <s v="Lifelong Llmg74 750 Watt"/>
        <s v="Ttk Prestige Limited Orion"/>
        <s v="Agaro Regal Electric Rice"/>
        <s v="Vapja Portable Mini Juicer"/>
        <s v="Philips Hd6975 0 25"/>
        <s v="Usha Ei 3710 Heavy"/>
        <s v="Campfire Spring Chef Prolix"/>
        <s v="Themisto Th-Ws20 Digital Kitchen"/>
        <s v="Fya Handheld Vacuum Cleaner"/>
        <s v="Lifelong Llsm120G Sandwich Griller"/>
        <s v="Kuber Industries Nylon Mesh"/>
        <s v="Bulfyss Plastic Sticky Lint"/>
        <s v="T Topline 180 W"/>
        <s v="Empty Mist Trigger Plastic"/>
        <s v="Lonaxa Mini Travel Rechargeable"/>
        <s v="Agaro Royal Double Layered"/>
        <s v="Cafe Jei French Press"/>
        <s v="Borosil Prime Grill Sandwich"/>
        <s v="Candes 10 Litre Perfecto"/>
        <s v="Prestige Psmfb 800 Watt"/>
        <s v="Ibell Mpk120L Premium Stainless"/>
        <s v="Maharaja Whiteline Odacio Plus"/>
        <s v="Shakti Technology S3 High"/>
        <s v="Cello Quick Boil Popular"/>
        <s v="Agaro Glory Cool Mist"/>
        <s v="Wolpin 1 Lint Roller"/>
        <s v="Abode Kitchen Essential Measuring"/>
        <s v="Sujata Supermix, Mixer Grinder,"/>
        <s v="Cardex Digital Kitchen Weighing"/>
        <s v="V-Guard Zenora Ro+Uf+Mb Water"/>
        <s v="Bajaj Rex Dlx 750"/>
        <s v="Kent 16051 Hand Blender"/>
        <s v="Prestige Pic 15.0+ 1900-Watt"/>
        <s v="Aqua D Pure Active"/>
        <s v="Prettykrafts Laundry Square Shape"/>
        <s v="Libra Roti Maker Electric"/>
        <s v="Glen 3 In 1"/>
        <s v="Dynore Stainless Steel Set"/>
        <s v="Lint Remover For Clothes"/>
        <s v="Monitor Ac Stand Heavy"/>
        <s v="Ibell Induction Cooktop, 2000W"/>
        <s v="Kent Powp-Sediment Filter 10''"/>
        <s v="Lacopine Mini Pocket Size"/>
        <s v="Ibell Sek170Bm Premium Electric"/>
        <s v="Activa Easy Mix Nutri"/>
        <s v="Sujata Dynamix, Mixer Grinder,"/>
        <s v="Wipro Vesta 1380W Cordless"/>
        <s v="Mi Robot Vacuum-Mop P,"/>
        <s v="Havells Ventil Air Dx"/>
        <s v="Agaro Royal Stand 1000W"/>
        <s v="Crompton Highspeed Markle Prime"/>
        <s v="Lifelong Llwm105 750-Watt Belgian"/>
        <s v="Portable, Handy Compact Plug-In"/>
        <s v="Karcher Wd3 Eu Wet"/>
        <s v="Inalsa Air Fryer Digital"/>
        <s v="Amazonbasics High Speed 55"/>
        <s v="Eco Crystal J 5"/>
        <s v="Borosil Rio 1.5 L"/>
        <s v="Philips Drip Coffee Maker"/>
        <s v="Eureka Forbes Euroclean Paper"/>
        <s v="Larrito Wooden Cool Mist"/>
        <s v="Hilton Quartz Heater 400"/>
        <s v="Syska Sdi-07 1000 W"/>
        <s v="Ikea Milk Frother For"/>
        <s v="Ionix Tap Filter Multilayer"/>
        <s v="Kitchengenix'S Mini Waffle Maker"/>
        <s v="Bajaj Hm-01 Powerful 250W"/>
        <s v="Knowza Electric Handheld Milk"/>
        <s v="Usha Hc 812 T"/>
        <s v="Usha 1212 Ptc With"/>
        <s v="4 In 1 Handheld"/>
        <s v="Philips Hd9306 6 1.5-Litre"/>
        <s v="Libra Room Heater For"/>
        <s v="Ngi Store 2 Pieces"/>
        <s v="Noir Aqua - 5Pcs"/>
        <s v="Prestige Delight Prwo Electric"/>
        <s v="Bajaj Majesty Rx10 2000"/>
        <s v="Havells Ventil Air Dsp"/>
        <s v="Borosil Jumbo 1000-Watt Grill"/>
      </sharedItems>
    </cacheField>
    <cacheField name="Product Description" numFmtId="0">
      <sharedItems longText="1"/>
    </cacheField>
    <cacheField name=" Category" numFmtId="0">
      <sharedItems/>
    </cacheField>
    <cacheField name="Main_Category" numFmtId="0">
      <sharedItems/>
    </cacheField>
    <cacheField name="Main Category" numFmtId="0">
      <sharedItems count="9">
        <s v="Computers &amp; Accessories"/>
        <s v="Electronics"/>
        <s v="MusicalInstruments"/>
        <s v="OfficeProducts"/>
        <s v="Home &amp; Kitchen"/>
        <s v="HomeImprovement"/>
        <s v="Toys &amp; Games"/>
        <s v="Car &amp; Motorbike"/>
        <s v="Health &amp; PersonalCare"/>
      </sharedItems>
    </cacheField>
    <cacheField name="Sub_category_1" numFmtId="0">
      <sharedItems/>
    </cacheField>
    <cacheField name="Sub-category 1" numFmtId="0">
      <sharedItems/>
    </cacheField>
    <cacheField name="Sub_category_2" numFmtId="0">
      <sharedItems containsBlank="1"/>
    </cacheField>
    <cacheField name="Sub-category 2" numFmtId="0">
      <sharedItems/>
    </cacheField>
    <cacheField name="Sub-category 3" numFmtId="0">
      <sharedItems containsBlank="1"/>
    </cacheField>
    <cacheField name="Sub-category 4" numFmtId="0">
      <sharedItems containsBlank="1"/>
    </cacheField>
    <cacheField name="Discounted_Price" numFmtId="0">
      <sharedItems containsSemiMixedTypes="0" containsString="0" containsNumber="1" minValue="39" maxValue="77990"/>
    </cacheField>
    <cacheField name="Discounted Price" numFmtId="43">
      <sharedItems containsSemiMixedTypes="0" containsString="0" containsNumber="1" minValue="39" maxValue="77990"/>
    </cacheField>
    <cacheField name="Actual_Price" numFmtId="0">
      <sharedItems containsSemiMixedTypes="0" containsString="0" containsNumber="1" minValue="39" maxValue="139900"/>
    </cacheField>
    <cacheField name="Actual Price" numFmtId="43">
      <sharedItems containsSemiMixedTypes="0" containsString="0" containsNumber="1" minValue="39" maxValue="139900"/>
    </cacheField>
    <cacheField name="Price Range" numFmtId="43">
      <sharedItems count="5">
        <s v="₦0–₦999"/>
        <s v="₦10,000+"/>
        <s v="₦1,000–₦1,999"/>
        <s v="₦2,000–₦4,999"/>
        <s v="₦5,000–₦9,999"/>
      </sharedItems>
    </cacheField>
    <cacheField name="Potential Revenue" numFmtId="43">
      <sharedItems containsSemiMixedTypes="0" containsString="0" containsNumber="1" minValue="0" maxValue="3451882164"/>
    </cacheField>
    <cacheField name="Discount Percentage " numFmtId="9">
      <sharedItems containsSemiMixedTypes="0" containsString="0" containsNumber="1" minValue="0" maxValue="0.94118823764752946" count="1002">
        <n v="0.50050050050050054"/>
        <n v="0.44001760070402818"/>
        <n v="0.42476238119059528"/>
        <n v="0.25001250062503128"/>
        <n v="0.28261483945303156"/>
        <n v="0.428583673819252"/>
        <n v="0.63694267515923564"/>
        <n v="0.70351758793969854"/>
        <n v="0.34947368421052633"/>
        <n v="0.60060060060060061"/>
        <n v="0.64200000000000002"/>
        <n v="0.46157396722824834"/>
        <n v="0.53907815631262523"/>
        <n v="0.53609721229449603"/>
        <n v="0.27273966998499932"/>
        <n v="0.77596996245306638"/>
        <n v="0.31127348643006264"/>
        <n v="0.77928571428571425"/>
        <n v="0.46637758505670446"/>
        <n v="0.46682227409136379"/>
        <n v="0.37210167678318101"/>
        <n v="0.64824136818328493"/>
        <n v="0.64141035258814705"/>
        <n v="0.44176706827309237"/>
        <n v="0.61835294117647055"/>
        <n v="0.62578222778473092"/>
        <n v="0.25000625015625388"/>
        <n v="0.31693095877043181"/>
        <n v="0.41417769376181474"/>
        <n v="0.67533766883441726"/>
        <n v="0.21875683615112973"/>
        <n v="0.57224606580829762"/>
        <n v="0.80080080080080085"/>
        <n v="0.53671627226152718"/>
        <n v="0.16905444126074498"/>
        <n v="0.68836045056320405"/>
        <n v="0.65465465465465467"/>
        <n v="0.42127435492364401"/>
        <n v="0.52034689793195466"/>
        <n v="0.76717811874583053"/>
        <n v="0.53067993366500832"/>
        <n v="0.66740823136818683"/>
        <n v="0.26667555585186176"/>
        <n v="0.65065065065065064"/>
        <n v="0.65434949961508848"/>
        <n v="0.70070070070070067"/>
        <n v="0.41539999999999999"/>
        <n v="0.87624999999999997"/>
        <n v="0.63049999999999995"/>
        <n v="0.72662662662662658"/>
        <n v="0.33347228011671531"/>
        <n v="0.80040020010004997"/>
        <n v="0.47368421052631576"/>
        <n v="0.35017508754377191"/>
        <n v="0.6526526526526526"/>
        <n v="0.85085085085085088"/>
        <n v="0.74638487208008897"/>
        <n v="0.20010005002501249"/>
        <n v="0.62515628907226806"/>
        <n v="0.46877929870616913"/>
        <n v="0.53345187819515449"/>
        <n v="0.26667259272428279"/>
        <n v="0.53"/>
        <n v="0.6151260504201681"/>
        <n v="0.64276527331189715"/>
        <n v="0.41736227045075125"/>
        <n v="0.59250000000000003"/>
        <n v="0.3141183195198628"/>
        <n v="0.73133179368745194"/>
        <n v="0.40133779264214048"/>
        <n v="0.54066666666666663"/>
        <n v="0.38007601520304063"/>
        <n v="0.73254564983888293"/>
        <n v="0.58357649020425173"/>
        <n v="0"/>
        <n v="0.50071530758226035"/>
        <n v="0.43347782594198064"/>
        <n v="0.40400363967242947"/>
        <n v="0.44062733383121733"/>
        <n v="0.23078698361412417"/>
        <n v="0.60921843687374755"/>
        <n v="0.52428571428571424"/>
        <n v="0.44493882091212456"/>
        <n v="0.30550918196994992"/>
        <n v="0.47353361945636624"/>
        <n v="0.53861538461538461"/>
        <n v="0.69153776160145586"/>
        <n v="0.25885167464114833"/>
        <n v="0.61585835257890686"/>
        <n v="0.37593984962406013"/>
        <n v="0.50062578222778475"/>
        <n v="0.25012506253126565"/>
        <n v="0.4065040650406504"/>
        <n v="0.57505003335557037"/>
        <n v="0.55617352614015569"/>
        <n v="0.31937500000000002"/>
        <n v="0.66066066066066065"/>
        <n v="0.70140280561122248"/>
        <n v="0.62656641604010022"/>
        <n v="0.29446407538280328"/>
        <n v="0.75062552126772308"/>
        <n v="0.69284064665127021"/>
        <n v="0.83041520760380194"/>
        <n v="0.45632883862548934"/>
        <n v="0.44017607042817125"/>
        <n v="0.31237757866222132"/>
        <n v="0.67467467467467468"/>
        <n v="0.60120240480961928"/>
        <n v="0.70568561872909696"/>
        <n v="0.70909547738693479"/>
        <n v="0.60030015007503756"/>
        <n v="0.58917835671342689"/>
        <n v="0.15015015015015015"/>
        <n v="0.52526263131565787"/>
        <n v="0.58416666666666661"/>
        <n v="0.38350515463917528"/>
        <n v="0.65514103730664242"/>
        <n v="0.526592943654555"/>
        <n v="0.75687843921960984"/>
        <n v="0.4819090909090909"/>
        <n v="0.64532266133066529"/>
        <n v="0.32313117066290548"/>
        <n v="0.46577629382303842"/>
        <n v="0.74681238615664847"/>
        <n v="0.48192771084337349"/>
        <n v="0.30556404344565125"/>
        <n v="0.41200706297822248"/>
        <n v="0.54909819639278556"/>
        <n v="0.81760586862287432"/>
        <n v="0.62947067238912735"/>
        <n v="0.65808297567954221"/>
        <n v="0.22036727879799667"/>
        <n v="0.25041736227045075"/>
        <n v="0.62519537355423571"/>
        <n v="0.41569282136894825"/>
        <n v="0.74774774774774777"/>
        <n v="0.65943238731218701"/>
        <n v="0.35035035035035034"/>
        <n v="0.60767946577629384"/>
        <n v="0.62624999999999997"/>
        <n v="0.5880517951736316"/>
        <n v="0.28333805563426057"/>
        <n v="0.82682682682682684"/>
        <n v="0.65166666666666662"/>
        <n v="0.43020805369127518"/>
        <n v="0.50100200400801598"/>
        <n v="0.45672031317964334"/>
        <n v="0.57314629258517036"/>
        <n v="0.58116232464929862"/>
        <n v="0.88037607521504302"/>
        <n v="0.5431675242995998"/>
        <n v="0.73277310924369743"/>
        <n v="0.54636363636363638"/>
        <n v="0.36000720014400289"/>
        <n v="0.41908786758232081"/>
        <n v="0.76628415300546449"/>
        <n v="0.59144676979071886"/>
        <n v="0.68210262828535673"/>
        <n v="0.49811320754716981"/>
        <n v="0.55137844611528819"/>
        <n v="0.50125313283208017"/>
        <n v="0.82541270635317654"/>
        <n v="0.62531328320802004"/>
        <n v="0.88875000000000004"/>
        <n v="0.44824120603015077"/>
        <n v="0.871"/>
        <n v="0.44253037884203"/>
        <n v="0.56320400500625778"/>
        <n v="0.69616026711185308"/>
        <n v="0.75939849624060152"/>
        <n v="0.35305882352941176"/>
        <n v="0.420844327176781"/>
        <n v="0.60530265132566285"/>
        <n v="0.57285714285714284"/>
        <n v="0.70427661510464057"/>
        <n v="0.60480240120060025"/>
        <n v="0.23973589435774309"/>
        <n v="0.58615384615384614"/>
        <n v="0.35806451612903228"/>
        <n v="0.42510627656914229"/>
        <n v="0.27987597519503898"/>
        <n v="0.52634349176272432"/>
        <n v="0.60113092648977817"/>
        <n v="0.341931330472103"/>
        <n v="0.60200668896321075"/>
        <n v="0.5008347245409015"/>
        <n v="0.37153472420691624"/>
        <n v="0.37695522388059705"/>
        <n v="0.40005000625078135"/>
        <n v="0.56913827655310623"/>
        <n v="0.45717142857142856"/>
        <n v="0.75075075075075071"/>
        <n v="0.50003125195324705"/>
        <n v="0.59437499999999999"/>
        <n v="0.4841936774709884"/>
        <n v="0.59399999999999997"/>
        <n v="0.40007274049827241"/>
        <n v="0.70035017508754382"/>
        <n v="0.61179087875417126"/>
        <n v="0.41177277985842858"/>
        <n v="0.58888888888888891"/>
        <n v="0.51591695501730106"/>
        <n v="0.71269487750556793"/>
        <n v="0.62062062062062062"/>
        <n v="0.6292585170340681"/>
        <n v="0.78178178178178181"/>
        <n v="0.44555555555555554"/>
        <n v="0.15114068441064638"/>
        <n v="0.45022511255627812"/>
        <n v="0.34616716027539518"/>
        <n v="0.63191153238546605"/>
        <n v="0.22885714285714287"/>
        <n v="0.78464106844741233"/>
        <n v="0.61061061061061062"/>
        <n v="0.59"/>
        <n v="0.38095238095238093"/>
        <n v="0.54351450483494501"/>
        <n v="0.51933064050778999"/>
        <n v="0.11428734696209945"/>
        <n v="0.51002000000000003"/>
        <n v="0.46156213139135338"/>
        <n v="0.60521042084168342"/>
        <n v="0.48019207683073228"/>
        <n v="0.2001053185887309"/>
        <n v="0.32857612251603596"/>
        <n v="0.91004550227511372"/>
        <n v="6.8212824010914053E-2"/>
        <n v="0.27780864540504502"/>
        <n v="0.18761726078799248"/>
        <n v="0.20835069589132427"/>
        <n v="0.76030412164865946"/>
        <n v="0.25002083506958911"/>
        <n v="0.46722222222222221"/>
        <n v="0.40016006402561022"/>
        <n v="0.47748976807639837"/>
        <n v="0.28251912889935255"/>
        <n v="0.28847263356282932"/>
        <n v="0.47285714285714286"/>
        <n v="0.27779321073392965"/>
        <n v="0.32001280051202047"/>
        <n v="0.21429591885327873"/>
        <n v="0.22729339030820983"/>
        <n v="0.23532180256500765"/>
        <n v="0.71919191919191916"/>
        <n v="0.18422022211695352"/>
        <n v="0.48616833431430251"/>
        <n v="0.18751171948246764"/>
        <n v="0.66291432145090678"/>
        <n v="0.80008000800080004"/>
        <n v="0.26202953787517863"/>
        <n v="0.20000800032001281"/>
        <n v="0.36727486756915834"/>
        <n v="0.42918454935622319"/>
        <n v="0.49899749373433583"/>
        <n v="0.74981226533166456"/>
        <n v="0.1714334695277008"/>
        <n v="0.64709806537691794"/>
        <n v="0.28206574696138265"/>
        <n v="0.30001500075003751"/>
        <n v="0.60006000600060005"/>
        <n v="0.80160320641282568"/>
        <n v="0.70043777360850534"/>
        <n v="0.8426315789473684"/>
        <n v="0.26668444562970867"/>
        <n v="0.10256673248032001"/>
        <n v="0.37523452157598497"/>
        <n v="0.66722222222222227"/>
        <n v="0.68457082675092151"/>
        <n v="0.22223045297973998"/>
        <n v="0.61633281972265019"/>
        <n v="0.42105263157894735"/>
        <n v="0.75537768884442225"/>
        <n v="0.26191723415400736"/>
        <n v="0.20690368633401152"/>
        <n v="0.59798657718120807"/>
        <n v="0.80829756795422036"/>
        <n v="6.250781347668459E-2"/>
        <n v="0.22071806945261918"/>
        <n v="0.65539841324594683"/>
        <n v="0.29979993331110372"/>
        <n v="0.5002501250625313"/>
        <n v="0.21888680425265791"/>
        <n v="0.18149158708503865"/>
        <n v="0.14171779141104293"/>
        <n v="0.78555078683834045"/>
        <n v="0.51788268955650929"/>
        <n v="0.6246558197747184"/>
        <n v="0.78346391065177534"/>
        <n v="0.21395902810862316"/>
        <n v="0.22223868434698868"/>
        <n v="0.74874874874874875"/>
        <n v="0.18752344043005376"/>
        <n v="0.81387591727818542"/>
        <n v="0.82054703135423612"/>
        <n v="0.33335802652048302"/>
        <n v="0.53887605850654352"/>
        <n v="0.1669449081803005"/>
        <n v="0.78007800780078007"/>
        <n v="0.43755469433679212"/>
        <n v="0.85141903171953259"/>
        <n v="0.12500781298831176"/>
        <n v="0.60012002400480091"/>
        <n v="0.76679446574429067"/>
        <n v="0.40040040040040042"/>
        <n v="0.81892629663330296"/>
        <n v="3.7039780724498109E-2"/>
        <n v="0.19048526120291442"/>
        <n v="0.28549481957842088"/>
        <n v="0.31580609505763463"/>
        <n v="0.5000833472245374"/>
        <n v="0.67067067067067065"/>
        <n v="0.43171428571428572"/>
        <n v="0.70014002800560116"/>
        <n v="0.76479585833627484"/>
        <n v="0.2857551078725532"/>
        <n v="0.58343057176196034"/>
        <n v="0.85008500850085011"/>
        <n v="0.58430717863105175"/>
        <n v="0.84168336673346689"/>
        <n v="5.0050050050050053E-2"/>
        <n v="0.68723404255319154"/>
        <n v="0.65532766383191599"/>
        <n v="0.73723012111637709"/>
        <n v="0.34618047542118624"/>
        <n v="0.45511377844461115"/>
        <n v="0.1000020000400008"/>
        <n v="0.13337779259753252"/>
        <n v="0.56931835667025699"/>
        <n v="0.72958333333333336"/>
        <n v="0.79974937343358399"/>
        <n v="0.28307227778826194"/>
        <n v="0.8952080042127436"/>
        <n v="0.27273553744052847"/>
        <n v="0.25006251562890724"/>
        <n v="0.85942971485742869"/>
        <n v="0.3334444537044754"/>
        <n v="0.74306944841383249"/>
        <n v="0.54301228922549305"/>
        <n v="0.42863266180882981"/>
        <n v="0.38476337052712584"/>
        <n v="0.90090090090090091"/>
        <n v="0.20842084208420841"/>
        <n v="0.81260157519689957"/>
        <n v="0.15532425940752603"/>
        <n v="0.74958263772954925"/>
        <n v="0.73652028904947198"/>
        <n v="0.60100166944908184"/>
        <n v="0.21054847878724076"/>
        <n v="0.73473473473473472"/>
        <n v="0.49345991279883733"/>
        <n v="0.29169097424785401"/>
        <n v="0.50012503125781449"/>
        <n v="0.77782099005500305"/>
        <n v="0.56112224448897796"/>
        <n v="0.57183702644746248"/>
        <n v="0.16672224074691563"/>
        <n v="0.82164328657314634"/>
        <n v="0.75006250520876738"/>
        <n v="0.79052701801200798"/>
        <n v="0.72144288577154314"/>
        <n v="0.63463463463463465"/>
        <n v="0.66614699331848548"/>
        <n v="0.55538461538461537"/>
        <n v="0.33072625698324021"/>
        <n v="8.4388185654008435E-2"/>
        <n v="0.56555183946488297"/>
        <n v="0.62374821173104433"/>
        <n v="0.64937343358395994"/>
        <n v="0.69423558897243109"/>
        <n v="0.68333333333333335"/>
        <n v="0.58551617873651773"/>
        <n v="0.69483046136742632"/>
        <n v="0.54"/>
        <n v="0.6"/>
        <n v="0.15555555555555556"/>
        <n v="0.21212121212121213"/>
        <n v="0.65193798449612406"/>
        <n v="0.69069767441860463"/>
        <n v="0.43995196156925542"/>
        <n v="0.18023604720944189"/>
        <n v="0.75037518759379684"/>
        <n v="0.33407572383073497"/>
        <n v="0.3003003003003003"/>
        <n v="0.74559010729223496"/>
        <n v="0.61555555555555552"/>
        <n v="0.62431077694235593"/>
        <n v="0.65648299690852885"/>
        <n v="0.69463087248322153"/>
        <n v="0.59899497487437181"/>
        <n v="5.7818659658344283E-2"/>
        <n v="0.86956521739130432"/>
        <n v="0.64439999999999997"/>
        <n v="0.76015203040608126"/>
        <n v="0.56197074672825253"/>
        <n v="0.83342593621513505"/>
        <n v="0.17222222222222222"/>
        <n v="0.27322404371584702"/>
        <n v="0.15111111111111111"/>
        <n v="0.87087087087087089"/>
        <n v="0.667779632721202"/>
        <n v="0.77795065570126698"/>
        <n v="0.80017781729273174"/>
        <n v="5.0909090909090911E-2"/>
        <n v="0.43202668890742285"/>
        <n v="0.65644699140401142"/>
        <n v="0.50010002000400078"/>
        <n v="0.64012802560512105"/>
        <n v="0.28380634390651083"/>
        <n v="0.79959919839679361"/>
        <n v="0.17543859649122806"/>
        <n v="0.53511705685618727"/>
        <n v="0.52020808323329337"/>
        <n v="0.54371465854719447"/>
        <n v="0.1"/>
        <n v="0.56237491661107408"/>
        <n v="0.60392857142857148"/>
        <n v="0.43478260869565216"/>
        <n v="0.23514851485148514"/>
        <n v="0.55055055055055058"/>
        <n v="0.383011583011583"/>
        <n v="1.8749999999999999E-2"/>
        <n v="0.33370411568409342"/>
        <n v="0.20033388981636061"/>
        <n v="0.46555183946488293"/>
        <n v="0.56699999999999995"/>
        <n v="0.94118823764752946"/>
        <n v="3.8327526132404179E-2"/>
        <n v="6.2893081761006289E-2"/>
        <n v="0.37915831663326655"/>
        <n v="0.41216486594637858"/>
        <n v="0.75249999999999995"/>
        <n v="0.59998666622220742"/>
        <n v="0.6287510717347814"/>
        <n v="0.14603174603174604"/>
        <n v="0.46697798532354901"/>
        <n v="0.54189090909090909"/>
        <n v="0.42842842842842843"/>
        <n v="0.45045045045045046"/>
        <n v="0.35908440629470673"/>
        <n v="0.50016672224074687"/>
        <n v="0.40080160320641284"/>
        <n v="0.58642857142857141"/>
        <n v="0.24249772658381327"/>
        <n v="0.80013335555925991"/>
        <n v="0.20040080160320642"/>
        <n v="0.25600000000000001"/>
        <n v="0.14374999999999999"/>
        <n v="0.55013753438359592"/>
        <n v="0.33344448149383127"/>
        <n v="0.73382254836557703"/>
        <n v="0.57514378594648663"/>
        <n v="0.29748743718592963"/>
        <n v="0.32371983519717479"/>
        <n v="0.25062656641604009"/>
        <n v="0.83016603320664129"/>
        <n v="0.85021255313828459"/>
        <n v="0.71071071071071068"/>
        <n v="0.6412825651302605"/>
        <n v="0.25031289111389238"/>
        <n v="0.52549999999999997"/>
        <n v="0.75007500750075007"/>
        <n v="0.11666666666666667"/>
        <n v="0.54172413793103447"/>
        <n v="0.42942942942942941"/>
        <n v="0.55027513756878443"/>
        <n v="0.3626511046269279"/>
        <n v="0.80053368912608402"/>
        <n v="0.2785515320334262"/>
        <n v="0.2"/>
        <n v="0.13636363636363635"/>
        <n v="0.55818181818181822"/>
        <n v="0.60024009603841533"/>
        <n v="0.65951359084406291"/>
        <n v="0.38626023657870789"/>
        <n v="0.501"/>
        <n v="0.48799999999999999"/>
        <n v="0.19536585365853659"/>
        <n v="0.30555555555555558"/>
        <n v="0.66470588235294115"/>
        <n v="0.85010626328291039"/>
        <n v="0.85303314571607258"/>
        <n v="0.72536268134067039"/>
        <n v="0.10101010101010101"/>
        <n v="0.56685561853951316"/>
        <n v="0.76976976976976974"/>
        <n v="0.76152304609218435"/>
        <n v="0.43874999999999997"/>
        <n v="0.51387696709585118"/>
        <n v="0.22083333333333333"/>
        <n v="0.51016949152542368"/>
        <n v="0.23823129251700681"/>
        <n v="0.23314065510597304"/>
        <n v="0.37546933667083854"/>
        <n v="0.76923076923076927"/>
        <n v="0.40026684456304201"/>
        <n v="0.31616595135908443"/>
        <n v="0.43815261044176707"/>
        <n v="0.63947895791583165"/>
        <n v="0.57457457457457461"/>
        <n v="0.59879518072289162"/>
        <n v="0.6216216216216216"/>
        <n v="0.41451612903225804"/>
        <n v="0.10666666666666667"/>
        <n v="0.30011115227862173"/>
        <n v="0.66711140760507004"/>
        <n v="0.2750343792974122"/>
        <n v="0.58499999999999996"/>
        <n v="0.22410184862225321"/>
        <n v="0.45636363636363636"/>
        <n v="0.5474820143884892"/>
        <n v="0.21244309559939301"/>
        <n v="0.38199931295087597"/>
        <n v="0.48571428571428571"/>
        <n v="0.75009376172021502"/>
        <n v="0.35415384615384615"/>
        <n v="0.41394335511982572"/>
        <n v="0.64924623115577884"/>
        <n v="0.42484969939879758"/>
        <n v="0.22444444444444445"/>
        <n v="0.20739404869251579"/>
        <n v="0.68712474983322214"/>
        <n v="0.38465526179367548"/>
        <n v="0.43362241494329551"/>
        <n v="0.17794486215538846"/>
        <n v="0.61516452074391992"/>
        <n v="0.2525"/>
        <n v="0.63375583722481654"/>
        <n v="0.05"/>
        <n v="0.35076252723311546"/>
        <n v="0.40160642570281124"/>
        <n v="0.7945694891032512"/>
        <n v="0.15238095238095239"/>
        <n v="0.54183381088825211"/>
        <n v="0.47833333333333333"/>
        <n v="0.50207612456747408"/>
        <n v="0.81680280046674447"/>
        <n v="0.88488488488488493"/>
        <n v="0.64929859719438876"/>
        <n v="0.57468085106382982"/>
        <n v="7.7074332557881917E-2"/>
        <n v="0.50055555555555553"/>
        <n v="0.69797979797979803"/>
        <n v="0.29708448606086402"/>
        <n v="0.65573770491803274"/>
        <n v="0.42688172043010753"/>
        <n v="0.52725250278086766"/>
        <n v="0.78031212484993995"/>
        <n v="0.21276595744680851"/>
        <n v="0.2334889926617745"/>
        <n v="0.76208621100261964"/>
        <n v="0.57274999999999998"/>
        <n v="0.66244374062343725"/>
        <n v="0.25020850708924103"/>
        <n v="0.63985594237695076"/>
        <n v="0.42"/>
        <n v="0.13043478260869565"/>
        <n v="0.5532904148783977"/>
        <n v="0.2429265504429837"/>
        <n v="0.17565698478561548"/>
        <n v="0.60004800384030721"/>
        <n v="0.2500416736122687"/>
        <n v="0.33867735470941884"/>
        <n v="0.74029611844737897"/>
        <n v="0.22826766729205752"/>
        <n v="0.15"/>
        <n v="9.7290322580645155E-2"/>
        <n v="0.47153322867608582"/>
        <n v="0.60020006668889625"/>
        <n v="0.5583982202447163"/>
        <n v="0.53087248322147651"/>
        <n v="0.16008004002001"/>
        <n v="0.76400000000000001"/>
        <n v="0.78196035642844153"/>
        <n v="0.74716477651767843"/>
        <n v="0.35612903225806453"/>
        <n v="0.67534375000000002"/>
        <n v="0.50076923076923074"/>
        <n v="0.40020010005002499"/>
        <n v="0.55527763881940972"/>
        <n v="0.35925420645748068"/>
        <n v="0.58365758754863817"/>
        <n v="0.25015626953369169"/>
        <n v="0.53351117039013007"/>
        <n v="0.46189376443418012"/>
        <n v="0.49924812030075189"/>
        <n v="0.75523202911737941"/>
        <n v="0.24222222222222223"/>
        <n v="0.37509377344336087"/>
        <n v="0.15788722341184869"/>
        <n v="0.47815938646215406"/>
        <n v="0.5919899874843555"/>
        <n v="0.34234234234234234"/>
        <n v="0.31088082901554404"/>
        <n v="0.17370892018779344"/>
        <n v="0.16616837136113297"/>
        <n v="0.33644548182727574"/>
        <n v="0.14009339559706471"/>
        <n v="0.51443269505573019"/>
        <n v="0.69346666666666668"/>
        <n v="0.28948130213952999"/>
        <n v="0.25125628140703515"/>
        <n v="0.7957927142124166"/>
        <n v="0.50226244343891402"/>
        <n v="0.78521939953810627"/>
        <n v="0.14428571428571429"/>
        <n v="0.48"/>
        <n v="0.46880733944954128"/>
        <n v="0.36166666666666669"/>
        <n v="0.55570991942206172"/>
        <n v="0.69949874686716795"/>
        <n v="0.26684456304202803"/>
        <n v="0.56587596456130318"/>
        <n v="0.75093867334167708"/>
        <n v="0.13257142857142856"/>
        <n v="0.45786885245901637"/>
        <n v="0.6546153846153846"/>
        <n v="0.64331665475339528"/>
        <n v="0.37807647353481383"/>
        <n v="0.65903614457831328"/>
        <n v="0.70170170170170165"/>
        <n v="0.47871485943775099"/>
        <n v="0.29262536873156342"/>
        <n v="0.40050000000000002"/>
        <n v="0.5445445445445446"/>
        <n v="0.90045022511255624"/>
        <n v="0.41282565130260523"/>
        <n v="0.59797979797979794"/>
        <n v="0.39839357429718875"/>
        <n v="9.6836668818592639E-2"/>
        <n v="0.48166089965397924"/>
        <n v="0.46789852803006576"/>
        <n v="0.2245353159851301"/>
        <n v="0.11272727272727273"/>
        <n v="0.5535714285714286"/>
        <n v="0.48399999999999999"/>
        <n v="0.4184168012924071"/>
        <n v="0.53218087006214732"/>
        <n v="0.45742904841402338"/>
        <n v="0.55874363327674026"/>
        <n v="0.58182509505703417"/>
        <n v="0.62885714285714289"/>
        <n v="0.23694267515923567"/>
        <n v="0.37725856697819315"/>
        <n v="0.45100000000000001"/>
        <n v="0.50049999999999994"/>
        <n v="0.80090045022511258"/>
        <n v="0.25138888888888888"/>
        <n v="0.56175548589341695"/>
        <n v="0.41069958847736626"/>
        <n v="0.5472955974842767"/>
        <n v="0.64864864864864868"/>
        <n v="7.5071633237822344E-2"/>
        <n v="0.44478764478764476"/>
        <n v="0.54769846564376246"/>
        <n v="0.47637540453074434"/>
        <n v="0.60619999999999996"/>
        <n v="0.12094395280235988"/>
        <n v="0.36653992395437263"/>
        <n v="0.20676512625059551"/>
        <n v="0.39017941454202076"/>
        <n v="0.49958275382475659"/>
        <n v="0.25838728663919952"/>
        <n v="0.3365810451727192"/>
        <n v="0.39620362381363244"/>
        <n v="0.54208333333333336"/>
        <n v="0.42340261739799845"/>
        <n v="0.4963302752293578"/>
        <n v="0.55049999999999999"/>
        <n v="0.14498381877022654"/>
        <n v="0.11428571428571428"/>
        <n v="0.58749181401440731"/>
        <n v="0.2395709177592372"/>
        <n v="0.59829059829059827"/>
        <n v="0.4602"/>
        <n v="0.39494949494949494"/>
        <n v="0.32583258325832581"/>
        <n v="0.40394230769230771"/>
        <n v="0.26947791164658635"/>
        <n v="0.36894736842105263"/>
        <n v="0.48387609213661636"/>
        <n v="0.3825779870512066"/>
        <n v="0.46733333333333332"/>
        <n v="0.48196891191709845"/>
        <n v="0.33909348441926346"/>
        <n v="0.43661971830985913"/>
        <n v="0.60511679644048944"/>
        <n v="0.33851784080512354"/>
        <n v="0.26322716504343247"/>
        <n v="0.28022417934347477"/>
        <n v="0.50019999999999998"/>
        <n v="0.50691875599397174"/>
        <n v="0.2016"/>
        <n v="0.35980392156862745"/>
        <n v="0.46729699666295882"/>
        <n v="0.14032946918852959"/>
        <n v="0.16240266963292546"/>
        <n v="0.70558798999165973"/>
        <n v="0.24113842173350583"/>
        <n v="0.23142857142857143"/>
        <n v="0.34869565217391302"/>
        <n v="0.26454849498327759"/>
        <n v="0.13876600698486613"/>
        <n v="0.11055276381909548"/>
        <n v="0.54021608643457386"/>
        <n v="0.51102204408817631"/>
        <n v="0.18375"/>
        <n v="0.57409879839786382"/>
        <n v="0.15549295774647887"/>
        <n v="0.70669168230143842"/>
        <n v="0.38774373259052924"/>
        <n v="0.40058753672104508"/>
        <n v="0.32953020134228189"/>
        <n v="0.4148296593186373"/>
        <n v="0.46488294314381273"/>
        <n v="0.61935483870967745"/>
        <n v="0.36007201440288056"/>
        <n v="0.44862068965517243"/>
        <n v="0.20008003201280511"/>
        <n v="0.4823529411764706"/>
        <n v="0.28619047619047622"/>
        <n v="0.26060606060606062"/>
        <n v="0.33355570380253502"/>
        <n v="9.9649824912456234E-2"/>
        <n v="0.54654654654654655"/>
        <n v="0.58933333333333338"/>
        <n v="0.31077313054499367"/>
        <n v="0.28014007003501751"/>
        <n v="0.20005715918833952"/>
        <n v="0.62378378378378374"/>
        <n v="0.47734204793028323"/>
        <n v="0.38276553106212424"/>
        <n v="0.4093181818181818"/>
        <n v="0.52100000000000002"/>
        <n v="0.1806020066889632"/>
        <n v="0.31233140655105973"/>
        <n v="0.48029739776951674"/>
        <n v="0.47775000000000001"/>
        <n v="0.41525000000000001"/>
        <n v="0.50969355847404629"/>
        <n v="0.45004500450045004"/>
        <n v="0.54824120603015081"/>
        <n v="0.46914893617021275"/>
        <n v="0.42574468085106382"/>
        <n v="0.51717239079693234"/>
        <n v="0.51084674597620716"/>
        <n v="0.31609632446134345"/>
        <n v="0.46674445740956827"/>
        <n v="0.38512820512820511"/>
        <n v="0.4948195784208646"/>
        <n v="0.4876923076923077"/>
        <n v="0.40004000400040002"/>
        <n v="0.23301792445572736"/>
        <n v="1.4306151645207439E-3"/>
        <n v="0.31065830721003135"/>
        <n v="0.59949937421777222"/>
        <n v="0.4028056112224449"/>
        <n v="0.20013342228152101"/>
        <n v="0.47406015037593985"/>
        <n v="0.78599499821364771"/>
        <n v="0.75959933222036724"/>
        <n v="0.10578947368421053"/>
        <n v="0.4903529411764706"/>
        <n v="0.55436241610738257"/>
        <n v="0.25714285714285712"/>
        <n v="0.23541176470588235"/>
        <n v="0.4061624649859944"/>
        <n v="0.35961538461538461"/>
        <n v="0.49246153846153845"/>
        <n v="0.7407407407407407"/>
        <n v="0.5831943553559974"/>
        <n v="0.28607172643869894"/>
        <n v="0.36789297658862874"/>
        <n v="0.38314176245210729"/>
        <n v="0.63510392609699773"/>
        <n v="0.4408817635270541"/>
        <n v="0.58136125654450266"/>
        <n v="0.35040650406504065"/>
        <n v="0.29060124127230413"/>
        <n v="0.15007503751875939"/>
        <n v="0.11742243436754177"/>
        <n v="0.36953341740226986"/>
        <n v="0.42760416666666667"/>
        <n v="0.48756250000000001"/>
        <n v="0.77307867212369263"/>
        <n v="0.53336889125941733"/>
        <n v="0.11339633129516398"/>
        <n v="0.46205128205128204"/>
        <n v="0.60534223706176959"/>
        <n v="0.26644435181325554"/>
        <n v="0.49016338779593199"/>
        <n v="0.29053254437869824"/>
        <n v="0.4122905027932961"/>
        <n v="0.2774874930516954"/>
        <n v="0.56285178236397748"/>
        <n v="0.39417249417249417"/>
        <n v="0.46470588235294119"/>
        <n v="0.203125"/>
        <n v="0.49894459102902372"/>
        <n v="0.43004385964912278"/>
        <n v="0.65742857142857147"/>
        <n v="0.61576923076923074"/>
        <n v="0.39424242424242423"/>
        <n v="0.69957081545064381"/>
        <n v="0.38456640774226408"/>
        <n v="0.40587867417135709"/>
        <n v="0.27973986993496747"/>
        <n v="4.1650294695481337E-2"/>
        <n v="0.13296275708727071"/>
        <n v="0.47290909090909089"/>
        <n v="0.19349794238683127"/>
        <n v="0.33953953953953953"/>
        <n v="0.55370246831220815"/>
        <n v="0.21529443112176924"/>
        <n v="0.48894444444444446"/>
        <n v="0.68061874431301184"/>
        <n v="0.52684210526315789"/>
        <n v="0.27081081081081082"/>
        <n v="0.37633763376337631"/>
        <n v="0.31364205256570715"/>
        <n v="0.51901267511674454"/>
        <n v="0.11896813353566009"/>
        <n v="0.38552875695732841"/>
        <n v="0.38908296943231441"/>
        <n v="0.32913843175217811"/>
        <n v="7.0697674418604653E-2"/>
        <n v="0.54579225603657666"/>
        <n v="0.58023209283713484"/>
        <n v="0.50631001371742113"/>
        <n v="0.1718723037100949"/>
        <n v="0.5"/>
        <n v="0.4148148148148148"/>
        <n v="6.25E-2"/>
        <n v="0.17441601779755284"/>
        <n v="0.73357785928642882"/>
        <n v="0.60956618464961065"/>
        <n v="0.5410821643286573"/>
        <n v="0.16170212765957448"/>
        <n v="0.52182608695652177"/>
        <n v="0.36647887323943662"/>
        <n v="0.1761174116077385"/>
        <n v="0.55018339446482156"/>
        <n v="0.40869565217391307"/>
        <n v="0.1600640256102441"/>
        <n v="0.13974683544303798"/>
        <n v="0.37080635668040024"/>
        <n v="0.45931863727454908"/>
        <n v="0.57171428571428573"/>
        <n v="0.54521739130434788"/>
        <n v="0.62515784361340454"/>
        <n v="0.24201680672268908"/>
        <n v="0.26020408163265307"/>
        <n v="0.80003200128005125"/>
        <n v="0.50458333333333338"/>
        <n v="0.38333333333333336"/>
        <n v="0.43777360850531583"/>
        <n v="0.6672224074691564"/>
        <n v="0.22148205928237133"/>
        <n v="0.44773869346733669"/>
        <n v="0.250126582278481"/>
        <n v="0.52452452452452447"/>
        <n v="0.75086039203950317"/>
        <n v="0.43665995975855132"/>
        <n v="0.48459672528805336"/>
        <n v="2.6666666666666668E-2"/>
        <n v="0.20841683366733466"/>
        <n v="0.48417266187050362"/>
        <n v="0.53422370617696158"/>
        <n v="3.134328358208955E-2"/>
        <n v="0.51629072681704258"/>
        <n v="0.47935871743486974"/>
        <n v="0.27758112094395282"/>
        <n v="0.42880952380952381"/>
        <n v="0.49143492769744163"/>
        <n v="0.57057057057057059"/>
        <n v="0.49747899159663866"/>
        <n v="0.73011505752876438"/>
        <n v="0.44653465346534654"/>
        <n v="0.4"/>
        <n v="0.5805805805805806"/>
        <n v="0.32577981651376148"/>
        <n v="0.27615480649188512"/>
        <n v="0.45402124430955992"/>
        <n v="0.68301075268817202"/>
        <n v="0.34697959183673471"/>
        <n v="0.39950576606260296"/>
        <n v="0.62462462462462465"/>
        <n v="0.24562737642585553"/>
        <n v="0.61567164179104472"/>
        <n v="0.41107142857142859"/>
        <n v="0.52972336668628606"/>
        <n v="0.21134020618556701"/>
        <n v="0.33400000000000002"/>
        <n v="0.54671814671814667"/>
        <n v="0.47460310846285264"/>
        <n v="0.17764705882352941"/>
        <n v="0.36683333333333334"/>
        <n v="0.37254901960784315"/>
        <n v="0.51025512756378189"/>
        <n v="0.27938213566151782"/>
        <n v="8.5999999999999993E-2"/>
        <n v="0.29820788530465953"/>
        <n v="0.57753524329240569"/>
        <n v="0.14318706697459585"/>
        <n v="0.52665890570430729"/>
        <n v="0.37608000000000003"/>
        <n v="0.60209643605870022"/>
        <n v="0.42944785276073622"/>
        <n v="0.41363636363636364"/>
        <n v="0.42605539882021032"/>
        <n v="0.4852358127699864"/>
        <n v="0.43426766679826295"/>
        <n v="0.46333333333333332"/>
        <n v="0.53502334889926617"/>
        <n v="7.8982597054886208E-2"/>
        <n v="0.45011252813203301"/>
        <n v="0.42869057547956629"/>
        <n v="0.28954988154777572"/>
        <n v="0.63654551517172386"/>
        <n v="0.50751252086811349"/>
        <n v="0.76038019009504754"/>
        <n v="0.39183336770468136"/>
        <n v="0.34313725490196079"/>
        <n v="0.28655462184873948"/>
        <n v="0.3775"/>
        <n v="0.69115191986644409"/>
        <n v="0.22122122122122123"/>
        <n v="0.60085836909871249"/>
        <n v="0.85657104736490997"/>
        <n v="0.31351351351351353"/>
        <n v="0.71014202840568119"/>
        <n v="0.53333333333333333"/>
        <n v="7.7435897435897433E-2"/>
        <n v="0.2781316348195329"/>
        <n v="0.45468323734464988"/>
        <n v="0.43543003851091144"/>
        <n v="0.3293903548680619"/>
        <n v="4.4024458032240137E-2"/>
        <n v="0.30581613508442779"/>
        <n v="0.62031015507753873"/>
        <n v="0.16567677399187247"/>
        <n v="0.2853846153846154"/>
        <n v="0.57286432160804024"/>
        <n v="0.24575617283950618"/>
        <n v="0.45193562418442801"/>
        <n v="0.26733333333333331"/>
        <n v="0.25559845559845562"/>
        <n v="0.48420384187966342"/>
        <n v="0.33203342618384402"/>
        <n v="0.54357366771159876"/>
        <n v="0.302146280475099"/>
        <n v="0.45560617846427381"/>
        <n v="0.36861506055818855"/>
        <n v="0.43266080358682529"/>
        <n v="0.5033333333333333"/>
        <n v="0.23749999999999999"/>
        <n v="2.570694087403599E-2"/>
        <n v="0.33335887807494829"/>
        <n v="0.49297049508251373"/>
        <n v="0.27291666666666664"/>
        <n v="0.39943342776203966"/>
        <n v="0.51188986232790989"/>
        <n v="0.34909819639278555"/>
        <n v="0.59111111111111114"/>
        <n v="0.5545545545545546"/>
        <n v="0.58639053254437867"/>
        <n v="0.58843187660668383"/>
        <n v="0.11153846153846154"/>
        <n v="0.38397328881469117"/>
        <n v="0.58512820512820518"/>
        <n v="0.59899665551839465"/>
        <n v="0.241917502787068"/>
        <n v="0.30781069642170067"/>
        <n v="0.36667888929630987"/>
        <n v="0.15296610169491526"/>
        <n v="0.47812092214006091"/>
        <n v="0.45627615062761506"/>
        <n v="0.50041666666666662"/>
        <n v="0.12048192771084337"/>
        <n v="0.33361134278565469"/>
        <n v="0.43640330939176286"/>
        <n v="0.38244656662119147"/>
        <n v="0.39913939393939396"/>
        <n v="0.50249999999999995"/>
        <n v="0.18055555555555555"/>
        <n v="0.27783251231527095"/>
        <n v="0.16578581363004172"/>
        <n v="0.49399999999999999"/>
        <n v="0.39494470774091628"/>
        <n v="0.42803504380475593"/>
        <n v="0.42606516290726815"/>
        <n v="0.71530758226037194"/>
        <n v="0.31832651205093226"/>
        <n v="0.57357357357357353"/>
        <n v="0.29483282674772038"/>
        <n v="0.49548095545513232"/>
        <n v="0.30104809619238476"/>
        <n v="0.58721183123096998"/>
        <n v="0.58759521218715993"/>
        <n v="0.25123152709359609"/>
        <n v="0.27954545454545454"/>
        <n v="0.25978835978835979"/>
        <n v="0.22411924119241192"/>
      </sharedItems>
    </cacheField>
    <cacheField name="rating" numFmtId="0">
      <sharedItems containsString="0" containsBlank="1" containsNumber="1" minValue="2" maxValue="5"/>
    </cacheField>
    <cacheField name="Product Rating" numFmtId="165">
      <sharedItems containsSemiMixedTypes="0" containsString="0" containsNumber="1" minValue="0" maxValue="5" count="26">
        <n v="4.2"/>
        <n v="4.3"/>
        <n v="4"/>
        <n v="4.4000000000000004"/>
        <n v="3.6"/>
        <n v="3.7"/>
        <n v="4.0999999999999996"/>
        <n v="3.4"/>
        <n v="3.8"/>
        <n v="4.5"/>
        <n v="3.9"/>
        <n v="3.5"/>
        <n v="4.5999999999999996"/>
        <n v="3.2"/>
        <n v="5"/>
        <n v="3.3"/>
        <n v="4.7"/>
        <n v="3"/>
        <n v="2.8"/>
        <n v="3.1"/>
        <n v="4.8"/>
        <n v="2.2999999999999998"/>
        <n v="0"/>
        <n v="2"/>
        <n v="2.6"/>
        <n v="2.9"/>
      </sharedItems>
    </cacheField>
    <cacheField name="rating_count" numFmtId="0">
      <sharedItems containsString="0" containsBlank="1" containsNumber="1" containsInteger="1" minValue="2" maxValue="426973"/>
    </cacheField>
    <cacheField name="Review Group" numFmtId="0">
      <sharedItems count="2">
        <s v="1000+"/>
        <s v="&lt;1000"/>
      </sharedItems>
    </cacheField>
    <cacheField name="Rating Count" numFmtId="164">
      <sharedItems containsSemiMixedTypes="0" containsString="0" containsNumber="1" containsInteger="1" minValue="0" maxValue="426973"/>
    </cacheField>
  </cacheFields>
  <extLst>
    <ext xmlns:x14="http://schemas.microsoft.com/office/spreadsheetml/2009/9/main" uri="{725AE2AE-9491-48be-B2B4-4EB974FC3084}">
      <x14:pivotCacheDefinition pivotCacheId="1234155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9">
  <r>
    <n v="1"/>
    <x v="0"/>
    <x v="0"/>
    <s v="TP-Link USB WiFi Adapter for PC(TL-WN725N), N150 Wireless Network Adapter for Desktop - Nano Size WiFi Dongle Compatible with Windows 11 10 7 8 8.1 XP Mac OS 10.9-10.15 Linux Kernel 2.6.18-4.4.3"/>
    <s v="Unique"/>
    <x v="0"/>
    <s v="N150 Wireless Network Adapter for Desktop - Nano Size WiFi Dongle Compatible with Windows 11 10 7 8 8.1 XP Mac OS 10.9-10.15 Linux Kernel 2.6.18-4.4.3"/>
    <s v="Computers&amp;Accessories|NetworkingDevices|NetworkAdapters|WirelessUSBAdapters"/>
    <s v="Computers&amp;Accessories"/>
    <x v="0"/>
    <s v="Networking Devices"/>
    <s v="Networking Devices"/>
    <s v="Network Adapters"/>
    <s v="Network Adapters"/>
    <s v="WirelessUSBAdapters"/>
    <m/>
    <n v="499"/>
    <n v="499"/>
    <n v="999"/>
    <n v="999"/>
    <x v="0"/>
    <n v="179511309"/>
    <x v="0"/>
    <n v="4.2"/>
    <x v="0"/>
    <n v="179691"/>
    <x v="0"/>
    <n v="179691"/>
  </r>
  <r>
    <n v="2"/>
    <x v="1"/>
    <x v="1"/>
    <s v="MI 80 cm (32 inches) 5A Series HD Ready Smart Android LED TV L32M7-5AIN (Black)"/>
    <s v="Unique"/>
    <x v="1"/>
    <s v="Series HD Ready Smart Android LED TV L32M7-5AIN (Black)"/>
    <s v="Electronics|HomeTheater,TV&amp;Video|Televisions|SmartTelevisions"/>
    <s v="Electronics"/>
    <x v="1"/>
    <s v="HomeTheater,TV&amp;Video"/>
    <s v="HomeTheater , TV &amp; Video"/>
    <s v="Televisions"/>
    <s v="Televisions"/>
    <s v="SmartTelevisions"/>
    <m/>
    <n v="13999"/>
    <n v="13999"/>
    <n v="24999"/>
    <n v="24999"/>
    <x v="1"/>
    <n v="820967160"/>
    <x v="1"/>
    <n v="4.2"/>
    <x v="0"/>
    <n v="32840"/>
    <x v="0"/>
    <n v="32840"/>
  </r>
  <r>
    <n v="3"/>
    <x v="2"/>
    <x v="2"/>
    <s v="Acer 80 cm (32 inches) I Series HD Ready Android Smart LED TV AR32AR2841HDFL (Black)"/>
    <s v="Unique"/>
    <x v="2"/>
    <s v="Series HD Ready Android Smart LED TV AR32AR2841HDFL (Black)"/>
    <s v="Electronics|HomeTheater,TV&amp;Video|Televisions|SmartTelevisions"/>
    <s v="Electronics"/>
    <x v="1"/>
    <s v="HomeTheater,TV&amp;Video"/>
    <s v="HomeTheater , TV &amp; Video"/>
    <s v="Televisions"/>
    <s v="Televisions"/>
    <s v="SmartTelevisions"/>
    <m/>
    <n v="11499"/>
    <n v="11499"/>
    <n v="19990"/>
    <n v="19990"/>
    <x v="1"/>
    <n v="94012970"/>
    <x v="2"/>
    <n v="4.3"/>
    <x v="1"/>
    <n v="4703"/>
    <x v="0"/>
    <n v="4703"/>
  </r>
  <r>
    <n v="4"/>
    <x v="3"/>
    <x v="3"/>
    <s v="OnePlus 80 cm (32 inches) Y Series HD Ready LED Smart Android TV 32Y1 (Black)"/>
    <s v="Unique"/>
    <x v="3"/>
    <s v="Series HD Ready LED Smart Android TV 32Y1 (Black)"/>
    <s v="Electronics|HomeTheater,TV&amp;Video|Televisions|SmartTelevisions"/>
    <s v="Electronics"/>
    <x v="1"/>
    <s v="HomeTheater,TV&amp;Video"/>
    <s v="HomeTheater , TV &amp; Video"/>
    <s v="Televisions"/>
    <s v="Televisions"/>
    <s v="SmartTelevisions"/>
    <m/>
    <n v="14999"/>
    <n v="14999"/>
    <n v="19999"/>
    <n v="19999"/>
    <x v="1"/>
    <n v="697945101"/>
    <x v="3"/>
    <n v="4.2"/>
    <x v="0"/>
    <n v="34899"/>
    <x v="0"/>
    <n v="34899"/>
  </r>
  <r>
    <n v="5"/>
    <x v="4"/>
    <x v="4"/>
    <s v="OnePlus 126 cm (50 inches) Y Series 4K Ultra HD Smart Android LED TV 50Y1S Pro (Black)"/>
    <s v="Unique"/>
    <x v="4"/>
    <s v="Series 4K Ultra HD Smart Android LED TV 50Y1S Pro (Black)"/>
    <s v="Electronics|HomeTheater,TV&amp;Video|Televisions|SmartTelevisions"/>
    <s v="Electronics"/>
    <x v="1"/>
    <s v="HomeTheater,TV&amp;Video"/>
    <s v="HomeTheater , TV &amp; Video"/>
    <s v="Televisions"/>
    <s v="Televisions"/>
    <s v="SmartTelevisions"/>
    <m/>
    <n v="32999"/>
    <n v="32999"/>
    <n v="45999"/>
    <n v="45999"/>
    <x v="1"/>
    <n v="335700702"/>
    <x v="4"/>
    <n v="4.2"/>
    <x v="0"/>
    <n v="7298"/>
    <x v="0"/>
    <n v="7298"/>
  </r>
  <r>
    <n v="6"/>
    <x v="5"/>
    <x v="5"/>
    <s v="Mi 108 cm (43 inches) Full HD Android LED TV 4C | L43M6-INC (Black)"/>
    <s v="Unique"/>
    <x v="5"/>
    <s v="HD Android LED TV 4C | L43M6-INC (Black)"/>
    <s v="Electronics|HomeTheater,TV&amp;Video|Televisions|SmartTelevisions"/>
    <s v="Electronics"/>
    <x v="1"/>
    <s v="HomeTheater,TV&amp;Video"/>
    <s v="HomeTheater , TV &amp; Video"/>
    <s v="Televisions"/>
    <s v="Televisions"/>
    <s v="SmartTelevisions"/>
    <m/>
    <n v="19999"/>
    <n v="19999"/>
    <n v="34999"/>
    <n v="34999"/>
    <x v="1"/>
    <n v="950257849"/>
    <x v="5"/>
    <n v="4.3"/>
    <x v="1"/>
    <n v="27151"/>
    <x v="0"/>
    <n v="27151"/>
  </r>
  <r>
    <n v="7"/>
    <x v="6"/>
    <x v="6"/>
    <s v="Wayona Nylon Braided 3A Lightning to USB A Syncing and Fast Charging Data Cable for iPhone, Ipad (3 FT Pack of 1, Black)"/>
    <s v="Unique"/>
    <x v="6"/>
    <s v="USB A Syncing and Fast Charging Data Cable for iPhone, Ipad (3 FT Pack of 1, Black)"/>
    <s v="Computers&amp;Accessories|Accessories&amp;Peripherals|Cables&amp;Accessories|Cables|USBCables"/>
    <s v="Computers&amp;Accessories"/>
    <x v="0"/>
    <s v="Accessories&amp;Peripherals"/>
    <s v="Accessories &amp; Peripherals"/>
    <s v="Cables&amp;Accessories"/>
    <s v="Cables &amp; Accessories"/>
    <s v="Cables"/>
    <s v="USBCables"/>
    <n v="399"/>
    <n v="399"/>
    <n v="1099"/>
    <n v="1099"/>
    <x v="2"/>
    <n v="26671631"/>
    <x v="6"/>
    <n v="4.2"/>
    <x v="0"/>
    <n v="24269"/>
    <x v="0"/>
    <n v="24269"/>
  </r>
  <r>
    <n v="8"/>
    <x v="7"/>
    <x v="7"/>
    <s v="FLiX (Beetel USB to Micro USB PVC Data Sync and 2A Fast Charging Cable, Made in India, 480Mbps Data Sync, Solid Cable, 1 Meter Long USB Cable for Micro USB Devices (White)(XCD-M11)"/>
    <s v="Unique"/>
    <x v="7"/>
    <s v="PVC Data Sync and 2A Fast Charging Cable, Made in India, 480Mbps Data Sync, Solid Cable, 1 Meter Long USB Cable for Micro USB Devices (White)(XCD-M11)"/>
    <s v="Computers&amp;Accessories|Accessories&amp;Peripherals|Cables&amp;Accessories|Cables|USBCables"/>
    <s v="Computers&amp;Accessories"/>
    <x v="0"/>
    <s v="Accessories&amp;Peripherals"/>
    <s v="Accessories &amp; Peripherals"/>
    <s v="Cables&amp;Accessories"/>
    <s v="Cables &amp; Accessories"/>
    <s v="Cables"/>
    <s v="USBCables"/>
    <n v="59"/>
    <n v="59"/>
    <n v="199"/>
    <n v="199"/>
    <x v="0"/>
    <n v="1866222"/>
    <x v="7"/>
    <n v="4"/>
    <x v="2"/>
    <n v="9378"/>
    <x v="0"/>
    <n v="9378"/>
  </r>
  <r>
    <n v="9"/>
    <x v="8"/>
    <x v="8"/>
    <s v="Amazon Basics High-Speed HDMI Cable, 6 Feet - Supports Ethernet, 3D, 4K video,Black"/>
    <s v="Unique"/>
    <x v="8"/>
    <s v="Feet - Supports Ethernet, 3D, 4K video,Black"/>
    <s v="Electronics|HomeTheater,TV&amp;Video|Accessories|Cables|HDMICables"/>
    <s v="Electronics"/>
    <x v="1"/>
    <s v="HomeTheater,TV&amp;Video"/>
    <s v="HomeTheater , TV &amp; Video"/>
    <s v="Accessories"/>
    <s v="Accessories"/>
    <s v="Cables"/>
    <s v="HDMICables"/>
    <n v="309"/>
    <n v="309"/>
    <n v="475"/>
    <n v="475"/>
    <x v="0"/>
    <n v="202812175"/>
    <x v="8"/>
    <n v="4.4000000000000004"/>
    <x v="3"/>
    <n v="426973"/>
    <x v="0"/>
    <n v="426973"/>
  </r>
  <r>
    <n v="10"/>
    <x v="9"/>
    <x v="9"/>
    <s v="7SEVEN Compatible for Samsung Smart 4K Ultra HD TV Monitor Remote Control Replacement of Original Samsung TV Remote for LED OLED UHD QLED and Suitable for 6 7 8 Series Samsung TV with Hot Keys BN59-01259E"/>
    <s v="Unique"/>
    <x v="9"/>
    <s v="Ultra HD TV Monitor Remote Control Replacement of Original Samsung TV Remote for LED OLED UHD QLED and Suitable for 6 7 8 Series Samsung TV with Hot Keys BN59-01259E"/>
    <s v="Electronics|HomeTheater,TV&amp;Video|Accessories|RemoteControls"/>
    <s v="Electronics"/>
    <x v="1"/>
    <s v="HomeTheater,TV&amp;Video"/>
    <s v="HomeTheater , TV &amp; Video"/>
    <s v="Accessories"/>
    <s v="Accessories"/>
    <s v="RemoteControls"/>
    <m/>
    <n v="399"/>
    <n v="399"/>
    <n v="999"/>
    <n v="999"/>
    <x v="0"/>
    <n v="492507"/>
    <x v="9"/>
    <n v="3.6"/>
    <x v="4"/>
    <n v="493"/>
    <x v="1"/>
    <n v="493"/>
  </r>
  <r>
    <n v="11"/>
    <x v="10"/>
    <x v="10"/>
    <s v="AmazonBasics Micro USB Fast Charging Cable for Android Phones with Gold Plated Connectors (3 Feet, Black)"/>
    <s v="Unique"/>
    <x v="10"/>
    <s v="for Android Phones with Gold Plated Connectors (3 Feet, Black)"/>
    <s v="Computers&amp;Accessories|Accessories&amp;Peripherals|Cables&amp;Accessories|Cables|USBCables"/>
    <s v="Computers&amp;Accessories"/>
    <x v="0"/>
    <s v="Accessories&amp;Peripherals"/>
    <s v="Accessories &amp; Peripherals"/>
    <s v="Cables&amp;Accessories"/>
    <s v="Cables &amp; Accessories"/>
    <s v="Cables"/>
    <s v="USBCables"/>
    <n v="179"/>
    <n v="179"/>
    <n v="500"/>
    <n v="500"/>
    <x v="0"/>
    <n v="46297500"/>
    <x v="10"/>
    <n v="4.2"/>
    <x v="0"/>
    <n v="92595"/>
    <x v="0"/>
    <n v="92595"/>
  </r>
  <r>
    <n v="12"/>
    <x v="11"/>
    <x v="11"/>
    <s v="VW 80 cm (32 inches) Frameless Series HD Ready LED TV VW32A (Black)"/>
    <s v="Unique"/>
    <x v="11"/>
    <s v="Series HD Ready LED TV VW32A (Black)"/>
    <s v="Electronics|HomeTheater,TV&amp;Video|Televisions|StandardTelevisions"/>
    <s v="Electronics"/>
    <x v="1"/>
    <s v="HomeTheater,TV&amp;Video"/>
    <s v="HomeTheater , TV &amp; Video"/>
    <s v="Televisions"/>
    <s v="Televisions"/>
    <s v="StandardTelevisions"/>
    <m/>
    <n v="6999"/>
    <n v="6999"/>
    <n v="12999"/>
    <n v="12999"/>
    <x v="1"/>
    <n v="52034997"/>
    <x v="11"/>
    <n v="4.2"/>
    <x v="0"/>
    <n v="4003"/>
    <x v="0"/>
    <n v="4003"/>
  </r>
  <r>
    <n v="13"/>
    <x v="12"/>
    <x v="12"/>
    <s v="Tata Sky Universal Remote"/>
    <s v="Unique"/>
    <x v="12"/>
    <s v=""/>
    <s v="Electronics|HomeTheater,TV&amp;Video|Accessories|RemoteControls"/>
    <s v="Electronics"/>
    <x v="1"/>
    <s v="HomeTheater,TV&amp;Video"/>
    <s v="HomeTheater , TV &amp; Video"/>
    <s v="Accessories"/>
    <s v="Accessories"/>
    <s v="RemoteControls"/>
    <m/>
    <n v="230"/>
    <n v="230"/>
    <n v="499"/>
    <n v="499"/>
    <x v="0"/>
    <n v="1477040"/>
    <x v="12"/>
    <n v="3.7"/>
    <x v="5"/>
    <n v="2960"/>
    <x v="0"/>
    <n v="2960"/>
  </r>
  <r>
    <n v="14"/>
    <x v="13"/>
    <x v="13"/>
    <s v="TP-LINK WiFi Dongle 300 Mbps Mini Wireless Network USB Wi-Fi Adapter for PC Desktop Laptop(Supports Windows 11 10 8.1 8 7 XP, Mac OS 10.9-10.15 and Linux, WPS, Soft AP Mode, USB 2.0) (TL-WN823N),Black"/>
    <s v="Unique"/>
    <x v="13"/>
    <s v="Wireless Network USB Wi-Fi Adapter for PC Desktop Laptop(Supports Windows 11 10 8.1 8 7 XP, Mac OS 10.9-10.15 and Linux, WPS, Soft AP Mode, USB 2.0) (TL-WN823N),Black"/>
    <s v="Computers&amp;Accessories|NetworkingDevices|NetworkAdapters|WirelessUSBAdapters"/>
    <s v="Computers&amp;Accessories"/>
    <x v="0"/>
    <s v="NetworkingDevices"/>
    <s v="NetworkingDevices"/>
    <s v="NetworkAdapters"/>
    <s v="NetworkAdapters"/>
    <s v="WirelessUSBAdapters"/>
    <m/>
    <n v="649"/>
    <n v="649"/>
    <n v="1399"/>
    <n v="1399"/>
    <x v="2"/>
    <n v="251387709"/>
    <x v="13"/>
    <n v="4.2"/>
    <x v="0"/>
    <n v="179691"/>
    <x v="0"/>
    <n v="179691"/>
  </r>
  <r>
    <n v="15"/>
    <x v="14"/>
    <x v="14"/>
    <s v="OnePlus 80 cm (32 inches) Y Series HD Ready Smart Android LED TV 32 Y1S (Black)"/>
    <s v="Unique"/>
    <x v="14"/>
    <s v="Series HD Ready Smart Android LED TV 32 Y1S (Black)"/>
    <s v="Electronics|HomeTheater,TV&amp;Video|Televisions|SmartTelevisions"/>
    <s v="Electronics"/>
    <x v="1"/>
    <s v="HomeTheater,TV&amp;Video"/>
    <s v="HomeTheater , TV &amp; Video"/>
    <s v="Televisions"/>
    <s v="Televisions"/>
    <s v="SmartTelevisions"/>
    <m/>
    <n v="15999"/>
    <n v="15999"/>
    <n v="21999"/>
    <n v="21999"/>
    <x v="1"/>
    <n v="767743101"/>
    <x v="14"/>
    <n v="4.2"/>
    <x v="0"/>
    <n v="34899"/>
    <x v="0"/>
    <n v="34899"/>
  </r>
  <r>
    <n v="16"/>
    <x v="15"/>
    <x v="15"/>
    <s v="Airtel DigitalTV DTH Television, Setup Box Remote Compatible for SD and HD Recording (Black)"/>
    <s v="Unique"/>
    <x v="15"/>
    <s v="Remote Compatible for SD and HD Recording (Black)"/>
    <s v="Electronics|HomeTheater,TV&amp;Video|Accessories|RemoteControls"/>
    <s v="Electronics"/>
    <x v="1"/>
    <s v="HomeTheater,TV&amp;Video"/>
    <s v="HomeTheater , TV &amp; Video"/>
    <s v="Accessories"/>
    <s v="Accessories"/>
    <s v="RemoteControls"/>
    <m/>
    <n v="179"/>
    <n v="179"/>
    <n v="799"/>
    <n v="799"/>
    <x v="0"/>
    <n v="1758599"/>
    <x v="15"/>
    <n v="3.7"/>
    <x v="5"/>
    <n v="2201"/>
    <x v="0"/>
    <n v="2201"/>
  </r>
  <r>
    <n v="17"/>
    <x v="16"/>
    <x v="16"/>
    <s v="Samsung 108 cm (43 inches) Crystal 4K Neo Series Ultra HD Smart LED TV UA43AUE65AKXXL (Black)"/>
    <s v="Unique"/>
    <x v="16"/>
    <s v="4K Neo Series Ultra HD Smart LED TV UA43AUE65AKXXL (Black)"/>
    <s v="Electronics|HomeTheater,TV&amp;Video|Televisions|SmartTelevisions"/>
    <s v="Electronics"/>
    <x v="1"/>
    <s v="HomeTheater,TV&amp;Video"/>
    <s v="HomeTheater , TV &amp; Video"/>
    <s v="Televisions"/>
    <s v="Televisions"/>
    <s v="SmartTelevisions"/>
    <m/>
    <n v="32990"/>
    <n v="32990"/>
    <n v="47900"/>
    <n v="47900"/>
    <x v="1"/>
    <n v="340521100"/>
    <x v="16"/>
    <n v="4.3"/>
    <x v="1"/>
    <n v="7109"/>
    <x v="0"/>
    <n v="7109"/>
  </r>
  <r>
    <n v="18"/>
    <x v="17"/>
    <x v="17"/>
    <s v="Amazon Basics High-Speed HDMI Cable, 6 Feet (2-Pack),Black"/>
    <s v="Unique"/>
    <x v="8"/>
    <s v="Feet (2-Pack),Black"/>
    <s v="Electronics|HomeTheater,TV&amp;Video|Accessories|Cables|HDMICables"/>
    <s v="Electronics"/>
    <x v="1"/>
    <s v="HomeTheater,TV&amp;Video"/>
    <s v="HomeTheater , TV &amp; Video"/>
    <s v="Accessories"/>
    <s v="Accessories"/>
    <s v="Cables"/>
    <s v="HDMICables"/>
    <n v="309"/>
    <n v="309"/>
    <n v="1400"/>
    <n v="1400"/>
    <x v="2"/>
    <n v="597762200"/>
    <x v="17"/>
    <n v="4.4000000000000004"/>
    <x v="3"/>
    <n v="426973"/>
    <x v="0"/>
    <n v="426973"/>
  </r>
  <r>
    <n v="19"/>
    <x v="18"/>
    <x v="18"/>
    <s v="Acer 80 cm (32 inches) N Series HD Ready TV AR32NSV53HD (Black)"/>
    <s v="Unique"/>
    <x v="17"/>
    <s v="Series HD Ready TV AR32NSV53HD (Black)"/>
    <s v="Electronics|HomeTheater,TV&amp;Video|Televisions|StandardTelevisions"/>
    <s v="Electronics"/>
    <x v="1"/>
    <s v="HomeTheater,TV&amp;Video"/>
    <s v="HomeTheater , TV &amp; Video"/>
    <s v="Televisions"/>
    <s v="Televisions"/>
    <s v="StandardTelevisions"/>
    <m/>
    <n v="7999"/>
    <n v="7999"/>
    <n v="14990"/>
    <n v="14990"/>
    <x v="1"/>
    <n v="6850430"/>
    <x v="18"/>
    <n v="4.3"/>
    <x v="1"/>
    <n v="457"/>
    <x v="1"/>
    <n v="457"/>
  </r>
  <r>
    <n v="20"/>
    <x v="19"/>
    <x v="19"/>
    <s v="Model-P4 6 Way Swivel Tilt Wall Mount 32-55-inch Full Motion Cantilever for LED,LCD and Plasma TV's"/>
    <s v="Unique"/>
    <x v="18"/>
    <s v="Mount 32-55-inch Full Motion Cantilever for LED,LCD and Plasma TV's"/>
    <s v="Electronics|HomeTheater,TV&amp;Video|Accessories|TVMounts,Stands&amp;Turntables|TVWall&amp;CeilingMounts"/>
    <s v="Electronics"/>
    <x v="1"/>
    <s v="HomeTheater,TV&amp;Video"/>
    <s v="HomeTheater , TV &amp; Video"/>
    <s v="Accessories"/>
    <s v="Accessories"/>
    <s v="TVMounts,Stands&amp;Turntables"/>
    <s v="TVWall&amp;CeilingMounts"/>
    <n v="1599"/>
    <n v="1599"/>
    <n v="2999"/>
    <n v="2999"/>
    <x v="3"/>
    <n v="8178273"/>
    <x v="19"/>
    <n v="4.2"/>
    <x v="0"/>
    <n v="2727"/>
    <x v="0"/>
    <n v="2727"/>
  </r>
  <r>
    <n v="21"/>
    <x v="20"/>
    <x v="20"/>
    <s v="Redmi 108 cm (43 inches) 4K Ultra HD Android Smart LED TV X43 | L43R7-7AIN (Black)"/>
    <s v="Unique"/>
    <x v="19"/>
    <s v="Ultra HD Android Smart LED TV X43 | L43R7-7AIN (Black)"/>
    <s v="Electronics|HomeTheater,TV&amp;Video|Televisions|SmartTelevisions"/>
    <s v="Electronics"/>
    <x v="1"/>
    <s v="HomeTheater,TV&amp;Video"/>
    <s v="HomeTheater , TV &amp; Video"/>
    <s v="Televisions"/>
    <s v="Televisions"/>
    <s v="SmartTelevisions"/>
    <m/>
    <n v="26999"/>
    <n v="26999"/>
    <n v="42999"/>
    <n v="42999"/>
    <x v="1"/>
    <n v="1945188762"/>
    <x v="20"/>
    <n v="4.2"/>
    <x v="0"/>
    <n v="45238"/>
    <x v="0"/>
    <n v="45238"/>
  </r>
  <r>
    <n v="22"/>
    <x v="21"/>
    <x v="21"/>
    <s v="TCL 80 cm (32 inches) HD Ready Certified Android Smart LED TV 32S5205 (Black)"/>
    <s v="Unique"/>
    <x v="20"/>
    <s v="Ready Certified Android Smart LED TV 32S5205 (Black)"/>
    <s v="Electronics|HomeTheater,TV&amp;Video|Televisions|SmartTelevisions"/>
    <s v="Electronics"/>
    <x v="1"/>
    <s v="HomeTheater,TV&amp;Video"/>
    <s v="HomeTheater , TV &amp; Video"/>
    <s v="Televisions"/>
    <s v="Televisions"/>
    <s v="SmartTelevisions"/>
    <m/>
    <n v="10901"/>
    <n v="10901"/>
    <n v="30990"/>
    <n v="30990"/>
    <x v="1"/>
    <n v="12334020"/>
    <x v="21"/>
    <n v="4.0999999999999996"/>
    <x v="6"/>
    <n v="398"/>
    <x v="1"/>
    <n v="398"/>
  </r>
  <r>
    <n v="23"/>
    <x v="22"/>
    <x v="22"/>
    <s v="Firestick Remote"/>
    <s v="Unique"/>
    <x v="21"/>
    <s v=""/>
    <s v="Electronics|HomeTheater,TV&amp;Video|Accessories|RemoteControls"/>
    <s v="Electronics"/>
    <x v="1"/>
    <s v="HomeTheater,TV&amp;Video"/>
    <s v="HomeTheater , TV &amp; Video"/>
    <s v="Accessories"/>
    <s v="Accessories"/>
    <s v="RemoteControls"/>
    <m/>
    <n v="1434"/>
    <n v="1434"/>
    <n v="3999"/>
    <n v="3999"/>
    <x v="3"/>
    <n v="127968"/>
    <x v="22"/>
    <n v="4"/>
    <x v="2"/>
    <n v="32"/>
    <x v="1"/>
    <n v="32"/>
  </r>
  <r>
    <n v="24"/>
    <x v="23"/>
    <x v="23"/>
    <s v="Wayona Usb Nylon Braided Data Sync And Charging Cable For Iphone, Ipad Tablet (Red, Black)"/>
    <s v="Unique"/>
    <x v="22"/>
    <s v="And Charging Cable For Iphone, Ipad Tablet (Red, Black)"/>
    <s v="Computers&amp;Accessories|Accessories&amp;Peripherals|Cables&amp;Accessories|Cables|USBCables"/>
    <s v="Computers&amp;Accessories"/>
    <x v="0"/>
    <s v="Accessories&amp;Peripherals"/>
    <s v="Accessories &amp; Peripherals"/>
    <s v="Cables&amp;Accessories"/>
    <s v="Cables &amp; Accessories"/>
    <s v="Cables"/>
    <s v="USBCables"/>
    <n v="399"/>
    <n v="399"/>
    <n v="1099"/>
    <n v="1099"/>
    <x v="2"/>
    <n v="26671631"/>
    <x v="6"/>
    <n v="4.2"/>
    <x v="0"/>
    <n v="24269"/>
    <x v="0"/>
    <n v="24269"/>
  </r>
  <r>
    <n v="25"/>
    <x v="24"/>
    <x v="24"/>
    <s v="Flix (Beetel) Usb To Type C Pvc Data Sync And 2A 480Mbps Data Sync, Tough Fast Charging Long Cable For Usb Type C Devices, Charging Adapter (White, 1 Meter) - Xcd-C12"/>
    <s v="Unique"/>
    <x v="23"/>
    <s v="Pvc Data Sync And 2A 480Mbps Data Sync, Tough Fast Charging Long Cable For Usb Type C Devices, Charging Adapter (White, 1 Meter) - Xcd-C12"/>
    <s v="Computers&amp;Accessories|Accessories&amp;Peripherals|Cables&amp;Accessories|Cables|USBCables"/>
    <s v="Computers&amp;Accessories"/>
    <x v="0"/>
    <s v="Accessories&amp;Peripherals"/>
    <s v="Accessories &amp; Peripherals"/>
    <s v="Cables&amp;Accessories"/>
    <s v="Cables &amp; Accessories"/>
    <s v="Cables"/>
    <s v="USBCables"/>
    <n v="139"/>
    <n v="139"/>
    <n v="249"/>
    <n v="249"/>
    <x v="0"/>
    <n v="2335122"/>
    <x v="23"/>
    <n v="4"/>
    <x v="2"/>
    <n v="9378"/>
    <x v="0"/>
    <n v="9378"/>
  </r>
  <r>
    <n v="26"/>
    <x v="25"/>
    <x v="25"/>
    <s v="SKYWALL 81.28 cm (32 inches) HD Ready Smart LED TV 32SWELS-PRO (Black)"/>
    <s v="Unique"/>
    <x v="24"/>
    <s v="Ready Smart LED TV 32SWELS-PRO (Black)"/>
    <s v="Electronics|HomeTheater,TV&amp;Video|Televisions|SmartTelevisions"/>
    <s v="Electronics"/>
    <x v="1"/>
    <s v="HomeTheater,TV&amp;Video"/>
    <s v="HomeTheater , TV &amp; Video"/>
    <s v="Televisions"/>
    <s v="Televisions"/>
    <s v="SmartTelevisions"/>
    <m/>
    <n v="7299"/>
    <n v="7299"/>
    <n v="19125"/>
    <n v="19125"/>
    <x v="1"/>
    <n v="17250750"/>
    <x v="24"/>
    <n v="3.4"/>
    <x v="7"/>
    <n v="902"/>
    <x v="1"/>
    <n v="902"/>
  </r>
  <r>
    <n v="27"/>
    <x v="26"/>
    <x v="26"/>
    <s v="boAt A 350 Type C Cable for Smartphone, Charging Adapter (1.5m, Carbon Black)"/>
    <s v="Unique"/>
    <x v="25"/>
    <s v="for Smartphone, Charging Adapter (1.5m, Carbon Black)"/>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23004009"/>
    <x v="25"/>
    <n v="4.4000000000000004"/>
    <x v="3"/>
    <n v="28791"/>
    <x v="0"/>
    <n v="28791"/>
  </r>
  <r>
    <n v="28"/>
    <x v="27"/>
    <x v="27"/>
    <s v="OnePlus 108 cm (43 inches) Y Series 4K Ultra HD Smart Android LED TV 43Y1S Pro (Black)"/>
    <s v="Unique"/>
    <x v="26"/>
    <s v="Series 4K Ultra HD Smart Android LED TV 43Y1S Pro (Black)"/>
    <s v="Electronics|HomeTheater,TV&amp;Video|Televisions|SmartTelevisions"/>
    <s v="Electronics"/>
    <x v="1"/>
    <s v="HomeTheater,TV&amp;Video"/>
    <s v="HomeTheater , TV &amp; Video"/>
    <s v="Televisions"/>
    <s v="Televisions"/>
    <s v="SmartTelevisions"/>
    <m/>
    <n v="29999"/>
    <n v="29999"/>
    <n v="39999"/>
    <n v="39999"/>
    <x v="1"/>
    <n v="291912702"/>
    <x v="26"/>
    <n v="4.2"/>
    <x v="0"/>
    <n v="7298"/>
    <x v="0"/>
    <n v="7298"/>
  </r>
  <r>
    <n v="29"/>
    <x v="28"/>
    <x v="28"/>
    <s v="Acer 127 cm (50 inches) I Series 4K Ultra HD Android Smart LED TV AR50AR2851UDFL (Black)"/>
    <s v="Unique"/>
    <x v="27"/>
    <s v="Series 4K Ultra HD Android Smart LED TV AR50AR2851UDFL (Black)"/>
    <s v="Electronics|HomeTheater,TV&amp;Video|Televisions|SmartTelevisions"/>
    <s v="Electronics"/>
    <x v="1"/>
    <s v="HomeTheater,TV&amp;Video"/>
    <s v="HomeTheater , TV &amp; Video"/>
    <s v="Televisions"/>
    <s v="Televisions"/>
    <s v="SmartTelevisions"/>
    <m/>
    <n v="27999"/>
    <n v="27999"/>
    <n v="40990"/>
    <n v="40990"/>
    <x v="1"/>
    <n v="192775970"/>
    <x v="27"/>
    <n v="4.3"/>
    <x v="1"/>
    <n v="4703"/>
    <x v="0"/>
    <n v="4703"/>
  </r>
  <r>
    <n v="30"/>
    <x v="29"/>
    <x v="29"/>
    <s v="Samsung 108 cm (43 inches) Crystal 4K Series Ultra HD Smart LED TV UA43AUE60AKLXL (Black)"/>
    <s v="Unique"/>
    <x v="16"/>
    <s v="4K Series Ultra HD Smart LED TV UA43AUE60AKLXL (Black)"/>
    <s v="Electronics|HomeTheater,TV&amp;Video|Televisions|SmartTelevisions"/>
    <s v="Electronics"/>
    <x v="1"/>
    <s v="HomeTheater,TV&amp;Video"/>
    <s v="HomeTheater , TV &amp; Video"/>
    <s v="Televisions"/>
    <s v="Televisions"/>
    <s v="SmartTelevisions"/>
    <m/>
    <n v="30990"/>
    <n v="30990"/>
    <n v="52900"/>
    <n v="52900"/>
    <x v="1"/>
    <n v="376066100"/>
    <x v="28"/>
    <n v="4.3"/>
    <x v="1"/>
    <n v="7109"/>
    <x v="0"/>
    <n v="7109"/>
  </r>
  <r>
    <n v="31"/>
    <x v="30"/>
    <x v="30"/>
    <s v="Wayona Nylon Braided (2 Pack) Lightning Fast Usb Data Cable Fast Charger Cord For Iphone, Ipad Tablet (3 Ft Pack Of 2, Grey)"/>
    <s v="Unique"/>
    <x v="28"/>
    <s v="Fast Usb Data Cable Fast Charger Cord For Iphone, Ipad Tablet (3 Ft Pack Of 2, Grey)"/>
    <s v="Computers&amp;Accessories|Accessories&amp;Peripherals|Cables&amp;Accessories|Cables|USBCables"/>
    <s v="Computers&amp;Accessories"/>
    <x v="0"/>
    <s v="Accessories&amp;Peripherals"/>
    <s v="Accessories &amp; Peripherals"/>
    <s v="Cables&amp;Accessories"/>
    <s v="Cables &amp; Accessories"/>
    <s v="Cables"/>
    <s v="USBCables"/>
    <n v="649"/>
    <n v="649"/>
    <n v="1999"/>
    <n v="1999"/>
    <x v="2"/>
    <n v="48513731"/>
    <x v="29"/>
    <n v="4.2"/>
    <x v="0"/>
    <n v="24269"/>
    <x v="0"/>
    <n v="24269"/>
  </r>
  <r>
    <n v="32"/>
    <x v="31"/>
    <x v="31"/>
    <s v="OnePlus 108 cm (43 inches) Y Series Full HD Smart Android LED TV 43 Y1S (Black)"/>
    <s v="Unique"/>
    <x v="26"/>
    <s v="Series Full HD Smart Android LED TV 43 Y1S (Black)"/>
    <s v="Electronics|HomeTheater,TV&amp;Video|Televisions|SmartTelevisions"/>
    <s v="Electronics"/>
    <x v="1"/>
    <s v="HomeTheater,TV&amp;Video"/>
    <s v="HomeTheater , TV &amp; Video"/>
    <s v="Televisions"/>
    <s v="Televisions"/>
    <s v="SmartTelevisions"/>
    <m/>
    <n v="24999"/>
    <n v="24999"/>
    <n v="31999"/>
    <n v="31999"/>
    <x v="1"/>
    <n v="1116733101"/>
    <x v="30"/>
    <n v="4.2"/>
    <x v="0"/>
    <n v="34899"/>
    <x v="0"/>
    <n v="34899"/>
  </r>
  <r>
    <n v="33"/>
    <x v="32"/>
    <x v="32"/>
    <s v="boAt Deuce USB 300 2 in 1 Type-C and Micro USB Stress Resistant, Sturdy Cable with 3A Fast Charging and 480mbps Data Transmission, 10000+ Bends Lifespan and Extended 1.5m Length(Mercurial Black)"/>
    <s v="Unique"/>
    <x v="29"/>
    <s v="1 Type-C and Micro USB Stress Resistant, Sturdy Cable with 3A Fast Charging and 480mbps Data Transmission, 10000+ Bends Lifespan and Extended 1.5m Length(Mercurial Black)"/>
    <s v="Computers&amp;Accessories|Accessories&amp;Peripherals|Cables&amp;Accessories|Cables|USBCables"/>
    <s v="Computers&amp;Accessories"/>
    <x v="0"/>
    <s v="Accessories&amp;Peripherals"/>
    <s v="Accessories &amp; Peripherals"/>
    <s v="Cables&amp;Accessories"/>
    <s v="Cables &amp; Accessories"/>
    <s v="Cables"/>
    <s v="USBCables"/>
    <n v="299"/>
    <n v="299"/>
    <n v="699"/>
    <n v="699"/>
    <x v="0"/>
    <n v="65959737"/>
    <x v="31"/>
    <n v="4.2"/>
    <x v="0"/>
    <n v="94363"/>
    <x v="0"/>
    <n v="94363"/>
  </r>
  <r>
    <n v="34"/>
    <x v="33"/>
    <x v="33"/>
    <s v="Lapster USB 3.0 A to Micro B SuperSpeed for hard disk cable - short cable"/>
    <s v="Unique"/>
    <x v="30"/>
    <s v="B SuperSpeed for hard disk cable - short cable"/>
    <s v="Computers&amp;Accessories|Accessories&amp;Peripherals|Cables&amp;Accessories|Cables|USBCables"/>
    <s v="Computers&amp;Accessories"/>
    <x v="0"/>
    <s v="Accessories&amp;Peripherals"/>
    <s v="Accessories &amp; Peripherals"/>
    <s v="Cables&amp;Accessories"/>
    <s v="Cables &amp; Accessories"/>
    <s v="Cables"/>
    <s v="USBCables"/>
    <n v="199"/>
    <n v="199"/>
    <n v="999"/>
    <n v="999"/>
    <x v="0"/>
    <n v="424575"/>
    <x v="32"/>
    <n v="4.0999999999999996"/>
    <x v="6"/>
    <n v="425"/>
    <x v="1"/>
    <n v="425"/>
  </r>
  <r>
    <n v="35"/>
    <x v="34"/>
    <x v="34"/>
    <s v="TCL 100 cm (40 inches) Full HD Certified Android R Smart LED TV 40S6505 (Black)"/>
    <s v="Unique"/>
    <x v="31"/>
    <s v="HD Certified Android R Smart LED TV 40S6505 (Black)"/>
    <s v="Electronics|HomeTheater,TV&amp;Video|Televisions|SmartTelevisions"/>
    <s v="Electronics"/>
    <x v="1"/>
    <s v="HomeTheater,TV&amp;Video"/>
    <s v="HomeTheater , TV &amp; Video"/>
    <s v="Televisions"/>
    <s v="Televisions"/>
    <s v="SmartTelevisions"/>
    <m/>
    <n v="18990"/>
    <n v="18990"/>
    <n v="40990"/>
    <n v="40990"/>
    <x v="1"/>
    <n v="272952410"/>
    <x v="33"/>
    <n v="4.2"/>
    <x v="0"/>
    <n v="6659"/>
    <x v="0"/>
    <n v="6659"/>
  </r>
  <r>
    <n v="36"/>
    <x v="35"/>
    <x v="35"/>
    <s v="ZEBRONICS ZEB-USB150WF1 WiFi USB Mini Adapter Supports 150 Mbps Wireless Data, Comes with Advanced Security WPA WPA2 encryption Standards"/>
    <s v="Unique"/>
    <x v="32"/>
    <s v="Supports 150 Mbps Wireless Data, Comes with Advanced Security WPA WPA2 encryption Standards"/>
    <s v="Computers&amp;Accessories|NetworkingDevices|NetworkAdapters|WirelessUSBAdapters"/>
    <s v="Computers&amp;Accessories"/>
    <x v="0"/>
    <s v="NetworkingDevices"/>
    <s v="NetworkingDevices"/>
    <s v="NetworkAdapters"/>
    <s v="NetworkAdapters"/>
    <s v="WirelessUSBAdapters"/>
    <m/>
    <n v="290"/>
    <n v="290"/>
    <n v="349"/>
    <n v="349"/>
    <x v="0"/>
    <n v="689973"/>
    <x v="34"/>
    <n v="3.7"/>
    <x v="5"/>
    <n v="1977"/>
    <x v="0"/>
    <n v="1977"/>
  </r>
  <r>
    <n v="37"/>
    <x v="36"/>
    <x v="36"/>
    <s v="LOHAYA Remote Compatible for Mi Smart LED TV 4A Remote Control (32&quot; 43&quot;) [ Compatible for Mi Tv Remote Control ] [ Compatible for Mi Smart LED Tv Remote Control ]"/>
    <s v="Unique"/>
    <x v="33"/>
    <s v="LED TV 4A Remote Control (32&quot; 43&quot;) [ Compatible for Mi Tv Remote Control ] [ Compatible for Mi Smart LED Tv Remote Control ]"/>
    <s v="Electronics|HomeTheater,TV&amp;Video|Accessories|RemoteControls"/>
    <s v="Electronics"/>
    <x v="1"/>
    <s v="HomeTheater,TV&amp;Video"/>
    <s v="HomeTheater , TV &amp; Video"/>
    <s v="Accessories"/>
    <s v="Accessories"/>
    <s v="RemoteControls"/>
    <m/>
    <n v="249"/>
    <n v="249"/>
    <n v="799"/>
    <n v="799"/>
    <x v="0"/>
    <n v="862121"/>
    <x v="35"/>
    <n v="3.8"/>
    <x v="8"/>
    <n v="1079"/>
    <x v="0"/>
    <n v="1079"/>
  </r>
  <r>
    <n v="38"/>
    <x v="37"/>
    <x v="37"/>
    <s v="Gilary Multi Charging Cable, 3 in 1 Nylon Braided Fast Charging Cable for iPhone Micro USB Type C Mobile Phone | Colour May Vary |"/>
    <s v="Unique"/>
    <x v="34"/>
    <s v="1 Nylon Braided Fast Charging Cable for iPhone Micro USB Type C Mobile Phone | Colour May Vary |"/>
    <s v="Computers&amp;Accessories|Accessories&amp;Peripherals|Cables&amp;Accessories|Cables|USBCables"/>
    <s v="Computers&amp;Accessories"/>
    <x v="0"/>
    <s v="Accessories&amp;Peripherals"/>
    <s v="Accessories &amp; Peripherals"/>
    <s v="Cables&amp;Accessories"/>
    <s v="Cables &amp; Accessories"/>
    <s v="Cables"/>
    <s v="USBCables"/>
    <n v="345"/>
    <n v="345"/>
    <n v="999"/>
    <n v="999"/>
    <x v="0"/>
    <n v="1095903"/>
    <x v="36"/>
    <n v="3.7"/>
    <x v="5"/>
    <n v="1097"/>
    <x v="0"/>
    <n v="1097"/>
  </r>
  <r>
    <n v="39"/>
    <x v="38"/>
    <x v="38"/>
    <s v="TP-Link UE300 USB 3.0 to RJ45 Gigabit Ethernet Network Adapter - Plug and Play"/>
    <s v="Unique"/>
    <x v="35"/>
    <s v="Gigabit Ethernet Network Adapter - Plug and Play"/>
    <s v="Computers&amp;Accessories|NetworkingDevices|NetworkAdapters|WirelessUSBAdapters"/>
    <s v="Computers&amp;Accessories"/>
    <x v="0"/>
    <s v="NetworkingDevices"/>
    <s v="NetworkingDevices"/>
    <s v="NetworkAdapters"/>
    <s v="NetworkAdapters"/>
    <s v="WirelessUSBAdapters"/>
    <m/>
    <n v="1099"/>
    <n v="1099"/>
    <n v="1899"/>
    <n v="1899"/>
    <x v="2"/>
    <n v="42575580"/>
    <x v="37"/>
    <n v="4.5"/>
    <x v="9"/>
    <n v="22420"/>
    <x v="0"/>
    <n v="22420"/>
  </r>
  <r>
    <n v="40"/>
    <x v="39"/>
    <x v="39"/>
    <s v="Wayona Type C to Lightning MFI Certified 20W Fast charging Nylon Braided USB C Cable for iPhone 14, 14 Pro, 14 Pro Max, 14 Plus, 13, 13 Pro, 13 Pro Max, 13 Mini, 12, 12 Pro, 11, 11 Pro Max iPhone 12 Mini, X, 8 (2M, Grey)"/>
    <s v="Unique"/>
    <x v="36"/>
    <s v="Certified 20W Fast charging Nylon Braided USB C Cable for iPhone 14, 14 Pro, 14 Pro Max, 14 Plus, 13, 13 Pro, 13 Pro Max, 13 Mini, 12, 12 Pro, 11, 11 Pro Max iPhone 12 Mini, X, 8 (2M, Grey)"/>
    <s v="Computers&amp;Accessories|Accessories&amp;Peripherals|Cables&amp;Accessories|Cables|USBCables"/>
    <s v="Computers&amp;Accessories"/>
    <x v="0"/>
    <s v="Accessories&amp;Peripherals"/>
    <s v="Accessories &amp; Peripherals"/>
    <s v="Cables&amp;Accessories"/>
    <s v="Cables &amp; Accessories"/>
    <s v="Cables"/>
    <s v="USBCables"/>
    <n v="719"/>
    <n v="719"/>
    <n v="1499"/>
    <n v="1499"/>
    <x v="2"/>
    <n v="1566455"/>
    <x v="38"/>
    <n v="4.0999999999999996"/>
    <x v="6"/>
    <n v="1045"/>
    <x v="0"/>
    <n v="1045"/>
  </r>
  <r>
    <n v="41"/>
    <x v="40"/>
    <x v="40"/>
    <s v="Dealfreez Case Compatible with Fire TV Stick 3rd Gen 2021 Full Wrap Silicone Remote Cover Anti-Lost with Loop (D-Black)"/>
    <s v="Unique"/>
    <x v="37"/>
    <s v="Stick 3rd Gen 2021 Full Wrap Silicone Remote Cover Anti-Lost with Loop (D-Black)"/>
    <s v="Electronics|HomeTheater,TV&amp;Video|Accessories|RemoteControls"/>
    <s v="Electronics"/>
    <x v="1"/>
    <s v="HomeTheater,TV&amp;Video"/>
    <s v="HomeTheater , TV &amp; Video"/>
    <s v="Accessories"/>
    <s v="Accessories"/>
    <s v="RemoteControls"/>
    <m/>
    <n v="349"/>
    <n v="349"/>
    <n v="1499"/>
    <n v="1499"/>
    <x v="2"/>
    <n v="6213355"/>
    <x v="39"/>
    <n v="4.3"/>
    <x v="1"/>
    <n v="4145"/>
    <x v="0"/>
    <n v="4145"/>
  </r>
  <r>
    <n v="42"/>
    <x v="41"/>
    <x v="41"/>
    <s v="Amazon Basics New Release Nylon USB-A to Lightning Cable Cord, Fast Charging MFi Certified Charger for Apple iPhone, iPad (3-Ft, Rose Gold)"/>
    <s v="Unique"/>
    <x v="38"/>
    <s v="to Lightning Cable Cord, Fast Charging MFi Certified Charger for Apple iPhone, iPad (3-Ft, Rose Gold)"/>
    <s v="Computers&amp;Accessories|Accessories&amp;Peripherals|Cables&amp;Accessories|Cables|USBCables"/>
    <s v="Computers&amp;Accessories"/>
    <x v="0"/>
    <s v="Accessories&amp;Peripherals"/>
    <s v="Accessories &amp; Peripherals"/>
    <s v="Cables&amp;Accessories"/>
    <s v="Cables &amp; Accessories"/>
    <s v="Cables"/>
    <s v="USBCables"/>
    <n v="849"/>
    <n v="849"/>
    <n v="1809"/>
    <n v="1809"/>
    <x v="2"/>
    <n v="11843523"/>
    <x v="40"/>
    <n v="4.3"/>
    <x v="1"/>
    <n v="6547"/>
    <x v="0"/>
    <n v="6547"/>
  </r>
  <r>
    <n v="43"/>
    <x v="42"/>
    <x v="42"/>
    <s v="Isoelite Remote Compatible for Samsung LED LCD Remote Control Works with All Samsung LED LCD TV Model No :- BN59-607A (Please Match The Image with Your Old Remote)"/>
    <s v="Unique"/>
    <x v="39"/>
    <s v="LCD Remote Control Works with All Samsung LED LCD TV Model No :- BN59-607A (Please Match The Image with Your Old Remote)"/>
    <s v="Electronics|HomeTheater,TV&amp;Video|Accessories|RemoteControls"/>
    <s v="Electronics"/>
    <x v="1"/>
    <s v="HomeTheater,TV&amp;Video"/>
    <s v="HomeTheater , TV &amp; Video"/>
    <s v="Accessories"/>
    <s v="Accessories"/>
    <s v="RemoteControls"/>
    <m/>
    <n v="299"/>
    <n v="299"/>
    <n v="899"/>
    <n v="899"/>
    <x v="0"/>
    <n v="1427612"/>
    <x v="41"/>
    <n v="4"/>
    <x v="2"/>
    <n v="1588"/>
    <x v="0"/>
    <n v="1588"/>
  </r>
  <r>
    <n v="44"/>
    <x v="43"/>
    <x v="43"/>
    <s v="MI 100 cm (40 inches) 5A Series Full HD Smart Android LED TV with 24W Dolby Audio and Metal Bezel-Less Frame (Black) (2022 Model)"/>
    <s v="Unique"/>
    <x v="40"/>
    <s v="Series Full HD Smart Android LED TV with 24W Dolby Audio and Metal Bezel-Less Frame (Black) (2022 Model)"/>
    <s v="Electronics|HomeTheater,TV&amp;Video|Televisions|SmartTelevisions"/>
    <s v="Electronics"/>
    <x v="1"/>
    <s v="HomeTheater,TV&amp;Video"/>
    <s v="HomeTheater , TV &amp; Video"/>
    <s v="Televisions"/>
    <s v="Televisions"/>
    <s v="SmartTelevisions"/>
    <m/>
    <n v="21999"/>
    <n v="21999"/>
    <n v="29999"/>
    <n v="29999"/>
    <x v="1"/>
    <n v="985167160"/>
    <x v="42"/>
    <n v="4.2"/>
    <x v="0"/>
    <n v="32840"/>
    <x v="0"/>
    <n v="32840"/>
  </r>
  <r>
    <n v="45"/>
    <x v="44"/>
    <x v="44"/>
    <s v="Wayona Nylon Braided USB Data Sync and Fast Charging 3A Short Power Bank Cable For iPhones, iPad Air, iPad mini, iPod Nano and iPod Touch (Grey)"/>
    <s v="Unique"/>
    <x v="41"/>
    <s v="and Fast Charging 3A Short Power Bank Cable For iPhones, iPad Air, iPad mini, iPod Nano and iPod Touch (Grey)"/>
    <s v="Computers&amp;Accessories|Accessories&amp;Peripherals|Cables&amp;Accessories|Cables|USBCables"/>
    <s v="Computers&amp;Accessories"/>
    <x v="0"/>
    <s v="Accessories&amp;Peripherals"/>
    <s v="Accessories &amp; Peripherals"/>
    <s v="Cables&amp;Accessories"/>
    <s v="Cables &amp; Accessories"/>
    <s v="Cables"/>
    <s v="USBCables"/>
    <n v="349"/>
    <n v="349"/>
    <n v="999"/>
    <n v="999"/>
    <x v="0"/>
    <n v="13106880"/>
    <x v="43"/>
    <n v="4.2"/>
    <x v="0"/>
    <n v="13120"/>
    <x v="0"/>
    <n v="13120"/>
  </r>
  <r>
    <n v="46"/>
    <x v="45"/>
    <x v="45"/>
    <s v="Wayona Type C To Type C Long Fast Charging Cable Type C Charger Cord Compatible With Samsung S22 S20 S20 Fe 2022 S22 Ultra S21 Ultra A70 A51 A53 A33 A73 M51 M31 M33 M53 (Grey, 2M, 65W, 6Ft)"/>
    <s v="Unique"/>
    <x v="36"/>
    <s v="Long Fast Charging Cable Type C Charger Cord Compatible With Samsung S22 S20 S20 Fe 2022 S22 Ultra S21 Ultra A70 A51 A53 A33 A73 M51 M31 M33 M53 (Grey, 2M, 65W, 6Ft)"/>
    <s v="Computers&amp;Accessories|Accessories&amp;Peripherals|Cables&amp;Accessories|Cables|USBCables"/>
    <s v="Computers&amp;Accessories"/>
    <x v="0"/>
    <s v="Accessories&amp;Peripherals"/>
    <s v="Accessories &amp; Peripherals"/>
    <s v="Cables&amp;Accessories"/>
    <s v="Cables &amp; Accessories"/>
    <s v="Cables"/>
    <s v="USBCables"/>
    <n v="399"/>
    <n v="399"/>
    <n v="999"/>
    <n v="999"/>
    <x v="0"/>
    <n v="2803194"/>
    <x v="9"/>
    <n v="4.3"/>
    <x v="1"/>
    <n v="2806"/>
    <x v="0"/>
    <n v="2806"/>
  </r>
  <r>
    <n v="47"/>
    <x v="46"/>
    <x v="46"/>
    <s v="Wayona Nylon Braided 2M 6Ft Fast Charge Usb To Lightning Data Sync And Charging Cable For Iphone, Ipad Tablet (6 Ft Pack Of 1, Grey)"/>
    <s v="Unique"/>
    <x v="42"/>
    <s v="Charge Usb To Lightning Data Sync And Charging Cable For Iphone, Ipad Tablet (6 Ft Pack Of 1, Grey)"/>
    <s v="Computers&amp;Accessories|Accessories&amp;Peripherals|Cables&amp;Accessories|Cables|USBCables"/>
    <s v="Computers&amp;Accessories"/>
    <x v="0"/>
    <s v="Accessories&amp;Peripherals"/>
    <s v="Accessories &amp; Peripherals"/>
    <s v="Cables&amp;Accessories"/>
    <s v="Cables &amp; Accessories"/>
    <s v="Cables"/>
    <s v="USBCables"/>
    <n v="449"/>
    <n v="449"/>
    <n v="1299"/>
    <n v="1299"/>
    <x v="2"/>
    <n v="31525431"/>
    <x v="44"/>
    <n v="4.2"/>
    <x v="0"/>
    <n v="24269"/>
    <x v="0"/>
    <n v="24269"/>
  </r>
  <r>
    <n v="48"/>
    <x v="47"/>
    <x v="47"/>
    <s v="CROSSVOLT Compatible Dash Warp Data Sync Fast Charging Cable Supported for All C Type Devices (Cable)"/>
    <s v="Unique"/>
    <x v="43"/>
    <s v="Fast Charging Cable Supported for All C Type Devices (Cable)"/>
    <s v="Computers&amp;Accessories|Accessories&amp;Peripherals|Cables&amp;Accessories|Cables|USBCables"/>
    <s v="Computers&amp;Accessories"/>
    <x v="0"/>
    <s v="Accessories&amp;Peripherals"/>
    <s v="Accessories &amp; Peripherals"/>
    <s v="Cables&amp;Accessories"/>
    <s v="Cables &amp; Accessories"/>
    <s v="Cables"/>
    <s v="USBCables"/>
    <n v="299"/>
    <n v="299"/>
    <n v="999"/>
    <n v="999"/>
    <x v="0"/>
    <n v="765234"/>
    <x v="45"/>
    <n v="4.3"/>
    <x v="1"/>
    <n v="766"/>
    <x v="1"/>
    <n v="766"/>
  </r>
  <r>
    <n v="49"/>
    <x v="48"/>
    <x v="48"/>
    <s v="VU 139 cm (55 inches) The GloLED Series 4K Smart LED Google TV 55GloLED (Grey)"/>
    <s v="Unique"/>
    <x v="44"/>
    <s v="GloLED Series 4K Smart LED Google TV 55GloLED (Grey)"/>
    <s v="Electronics|HomeTheater,TV&amp;Video|Televisions|SmartTelevisions"/>
    <s v="Electronics"/>
    <x v="1"/>
    <s v="HomeTheater,TV&amp;Video"/>
    <s v="HomeTheater , TV &amp; Video"/>
    <s v="Televisions"/>
    <s v="Televisions"/>
    <s v="SmartTelevisions"/>
    <m/>
    <n v="37999"/>
    <n v="37999"/>
    <n v="65000"/>
    <n v="65000"/>
    <x v="1"/>
    <n v="233155000"/>
    <x v="46"/>
    <n v="4.3"/>
    <x v="1"/>
    <n v="3587"/>
    <x v="0"/>
    <n v="3587"/>
  </r>
  <r>
    <n v="50"/>
    <x v="49"/>
    <x v="49"/>
    <s v="PTron Solero T241 2.4A Type-C Data and Charging USB Cable, Made in India, 480Mbps Data Sync, Durable 1-Meter Long USB Cable for Type-C USB Devices for Charging Adapter (Black)"/>
    <s v="Unique"/>
    <x v="45"/>
    <s v="and Charging USB Cable, Made in India, 480Mbps Data Sync, Durable 1-Meter Long USB Cable for Type-C USB Devices for Charging Adapter (Black)"/>
    <s v="Computers&amp;Accessories|Accessories&amp;Peripherals|Cables&amp;Accessories|Cables|USBCables"/>
    <s v="Computers&amp;Accessories"/>
    <x v="0"/>
    <s v="Accessories&amp;Peripherals"/>
    <s v="Accessories &amp; Peripherals"/>
    <s v="Cables&amp;Accessories"/>
    <s v="Cables &amp; Accessories"/>
    <s v="Cables"/>
    <s v="USBCables"/>
    <n v="99"/>
    <n v="99"/>
    <n v="800"/>
    <n v="800"/>
    <x v="0"/>
    <n v="19896800"/>
    <x v="47"/>
    <n v="3.9"/>
    <x v="10"/>
    <n v="24871"/>
    <x v="0"/>
    <n v="24871"/>
  </r>
  <r>
    <n v="51"/>
    <x v="50"/>
    <x v="50"/>
    <s v="Croma 80 cm (32 Inches) HD Ready LED TV (CREL7369, Black) (2021 Model)"/>
    <s v="Unique"/>
    <x v="46"/>
    <s v="Ready LED TV (CREL7369, Black) (2021 Model)"/>
    <s v="Electronics|HomeTheater,TV&amp;Video|Televisions|StandardTelevisions"/>
    <s v="Electronics"/>
    <x v="1"/>
    <s v="HomeTheater,TV&amp;Video"/>
    <s v="HomeTheater , TV &amp; Video"/>
    <s v="Televisions"/>
    <s v="Televisions"/>
    <s v="StandardTelevisions"/>
    <m/>
    <n v="7390"/>
    <n v="7390"/>
    <n v="20000"/>
    <n v="20000"/>
    <x v="1"/>
    <n v="51620000"/>
    <x v="48"/>
    <n v="4.0999999999999996"/>
    <x v="6"/>
    <n v="2581"/>
    <x v="0"/>
    <n v="2581"/>
  </r>
  <r>
    <n v="52"/>
    <x v="51"/>
    <x v="51"/>
    <s v="boAt Laptop, Smartphone Type-c A400 Male Data Cable (Carbon Black)"/>
    <s v="Unique"/>
    <x v="47"/>
    <s v="Data Cable (Carbon Black)"/>
    <s v="Computers&amp;Accessories|Accessories&amp;Peripherals|Cables&amp;Accessories|Cables|USBCables"/>
    <s v="Computers&amp;Accessories"/>
    <x v="0"/>
    <s v="Accessories&amp;Peripherals"/>
    <s v="Accessories &amp; Peripherals"/>
    <s v="Cables&amp;Accessories"/>
    <s v="Cables &amp; Accessories"/>
    <s v="Cables"/>
    <s v="USBCables"/>
    <n v="273.10000000000002"/>
    <n v="273.10000000000002"/>
    <n v="999"/>
    <n v="999"/>
    <x v="0"/>
    <n v="20829150"/>
    <x v="49"/>
    <n v="4.3"/>
    <x v="1"/>
    <n v="20850"/>
    <x v="0"/>
    <n v="20850"/>
  </r>
  <r>
    <n v="53"/>
    <x v="52"/>
    <x v="52"/>
    <s v="LG 80 cm (32 inches) HD Ready Smart LED TV 32LQ576BPSA (Ceramic Black)"/>
    <s v="Unique"/>
    <x v="48"/>
    <s v="Ready Smart LED TV 32LQ576BPSA (Ceramic Black)"/>
    <s v="Electronics|HomeTheater,TV&amp;Video|Televisions|SmartTelevisions"/>
    <s v="Electronics"/>
    <x v="1"/>
    <s v="HomeTheater,TV&amp;Video"/>
    <s v="HomeTheater , TV &amp; Video"/>
    <s v="Televisions"/>
    <s v="Televisions"/>
    <s v="SmartTelevisions"/>
    <m/>
    <n v="15990"/>
    <n v="15990"/>
    <n v="23990"/>
    <n v="23990"/>
    <x v="1"/>
    <n v="24829650"/>
    <x v="50"/>
    <n v="4.3"/>
    <x v="1"/>
    <n v="1035"/>
    <x v="0"/>
    <n v="1035"/>
  </r>
  <r>
    <n v="54"/>
    <x v="53"/>
    <x v="53"/>
    <s v="boAt Type C A750 Stress Resistant, Tangle-free, Sturdy Flat Cable with 6.5A Fast Charging and 480Mbps Data Transmission, 10000+ Bends Lifespan and Extended 1.5m Length(Radiant Red)"/>
    <s v="Unique"/>
    <x v="49"/>
    <s v="Tangle-free, Sturdy Flat Cable with 6.5A Fast Charging and 480Mbps Data Transmission, 10000+ Bends Lifespan and Extended 1.5m Length(Radiant Red)"/>
    <s v="Computers&amp;Accessories|Accessories&amp;Peripherals|Cables&amp;Accessories|Cables|USBCables"/>
    <s v="Computers&amp;Accessories"/>
    <x v="0"/>
    <s v="Accessories&amp;Peripherals"/>
    <s v="Accessories &amp; Peripherals"/>
    <s v="Cables&amp;Accessories"/>
    <s v="Cables &amp; Accessories"/>
    <s v="Cables"/>
    <s v="USBCables"/>
    <n v="399"/>
    <n v="399"/>
    <n v="999"/>
    <n v="999"/>
    <x v="0"/>
    <n v="1778220"/>
    <x v="9"/>
    <n v="4.0999999999999996"/>
    <x v="6"/>
    <n v="1780"/>
    <x v="0"/>
    <n v="1780"/>
  </r>
  <r>
    <n v="55"/>
    <x v="54"/>
    <x v="54"/>
    <s v="Cotbolt Silicone Protective Case Cover for LG an MR21GA Magic Remote Shockproof for LG Smart TV Remote 2021 Protective Skin Waterproof Anti Lost (Black) (Remote Not Included)"/>
    <s v="Unique"/>
    <x v="50"/>
    <s v="LG an MR21GA Magic Remote Shockproof for LG Smart TV Remote 2021 Protective Skin Waterproof Anti Lost (Black) (Remote Not Included)"/>
    <s v="Electronics|HomeTheater,TV&amp;Video|Accessories|RemoteControls"/>
    <s v="Electronics"/>
    <x v="1"/>
    <s v="HomeTheater,TV&amp;Video"/>
    <s v="HomeTheater , TV &amp; Video"/>
    <s v="Accessories"/>
    <s v="Accessories"/>
    <s v="RemoteControls"/>
    <m/>
    <n v="399"/>
    <n v="399"/>
    <n v="1999"/>
    <n v="1999"/>
    <x v="2"/>
    <n v="1009495"/>
    <x v="51"/>
    <n v="4.5"/>
    <x v="9"/>
    <n v="505"/>
    <x v="1"/>
    <n v="505"/>
  </r>
  <r>
    <n v="56"/>
    <x v="55"/>
    <x v="55"/>
    <s v="Portronics Konnect L POR-1403 Fast Charging 3A Type-C Cable 1.2 Meter with Charge and Sync Function for All Type-C Devices (White)"/>
    <s v="Unique"/>
    <x v="51"/>
    <s v="3A Type-C Cable 1.2 Meter with Charge and Sync Function for All Type-C Devices (White)"/>
    <s v="Computers&amp;Accessories|Accessories&amp;Peripherals|Cables&amp;Accessories|Cables|USBCables"/>
    <s v="Computers&amp;Accessories"/>
    <x v="0"/>
    <s v="Accessories&amp;Peripherals"/>
    <s v="Accessories &amp; Peripherals"/>
    <s v="Cables&amp;Accessories"/>
    <s v="Cables &amp; Accessories"/>
    <s v="Cables"/>
    <s v="USBCables"/>
    <n v="210"/>
    <n v="210"/>
    <n v="399"/>
    <n v="399"/>
    <x v="0"/>
    <n v="685083"/>
    <x v="52"/>
    <n v="4.0999999999999996"/>
    <x v="6"/>
    <n v="1717"/>
    <x v="0"/>
    <n v="1717"/>
  </r>
  <r>
    <n v="57"/>
    <x v="56"/>
    <x v="56"/>
    <s v="Electvision Remote Control Compatible with Amazon Fire tv Stick (Pairing Manual Will be Back Side Remote Control)(P)"/>
    <s v="Unique"/>
    <x v="52"/>
    <s v="Fire tv Stick (Pairing Manual Will be Back Side Remote Control)(P)"/>
    <s v="Electronics|HomeTheater,TV&amp;Video|Accessories|RemoteControls"/>
    <s v="Electronics"/>
    <x v="1"/>
    <s v="HomeTheater,TV&amp;Video"/>
    <s v="HomeTheater , TV &amp; Video"/>
    <s v="Accessories"/>
    <s v="Accessories"/>
    <s v="RemoteControls"/>
    <m/>
    <n v="1299"/>
    <n v="1299"/>
    <n v="1999"/>
    <n v="1999"/>
    <x v="2"/>
    <n v="1179410"/>
    <x v="53"/>
    <n v="3.6"/>
    <x v="4"/>
    <n v="590"/>
    <x v="1"/>
    <n v="590"/>
  </r>
  <r>
    <n v="58"/>
    <x v="57"/>
    <x v="57"/>
    <s v="King Shine Multi Retractable 3.0A Fast Charger Cord, Multiple Charging Cable 4Ft 1.2m 3-in-1 USB Charge Cord Compatible with Phone Type C Micro USB for All Android and iOS Smartphones (Random Colour)"/>
    <s v="Unique"/>
    <x v="53"/>
    <s v="Charger Cord, Multiple Charging Cable 4Ft 1.2m 3-in-1 USB Charge Cord Compatible with Phone Type C Micro USB for All Android and iOS Smartphones (Random Colour)"/>
    <s v="Computers&amp;Accessories|Accessories&amp;Peripherals|Cables&amp;Accessories|Cables|USBCables"/>
    <s v="Computers&amp;Accessories"/>
    <x v="0"/>
    <s v="Accessories&amp;Peripherals"/>
    <s v="Accessories &amp; Peripherals"/>
    <s v="Cables&amp;Accessories"/>
    <s v="Cables &amp; Accessories"/>
    <s v="Cables"/>
    <s v="USBCables"/>
    <n v="347"/>
    <n v="347"/>
    <n v="999"/>
    <n v="999"/>
    <x v="0"/>
    <n v="1119879"/>
    <x v="54"/>
    <n v="3.5"/>
    <x v="11"/>
    <n v="1121"/>
    <x v="0"/>
    <n v="1121"/>
  </r>
  <r>
    <n v="59"/>
    <x v="58"/>
    <x v="58"/>
    <s v="Lapster 5 pin mini usb cable, usb b cable,camera cable usb2.0 for External HDDS Card Readers Camera etc."/>
    <s v="Unique"/>
    <x v="54"/>
    <s v="usb b cable,camera cable usb2.0 for External HDDS Card Readers Camera etc."/>
    <s v="Computers&amp;Accessories|Accessories&amp;Peripherals|Cables&amp;Accessories|Cables|USBCables"/>
    <s v="Computers&amp;Accessories"/>
    <x v="0"/>
    <s v="Accessories&amp;Peripherals"/>
    <s v="Accessories &amp; Peripherals"/>
    <s v="Cables&amp;Accessories"/>
    <s v="Cables &amp; Accessories"/>
    <s v="Cables"/>
    <s v="USBCables"/>
    <n v="149"/>
    <n v="149"/>
    <n v="999"/>
    <n v="999"/>
    <x v="0"/>
    <n v="1311687"/>
    <x v="55"/>
    <n v="4"/>
    <x v="2"/>
    <n v="1313"/>
    <x v="0"/>
    <n v="1313"/>
  </r>
  <r>
    <n v="60"/>
    <x v="59"/>
    <x v="59"/>
    <s v="Portronics Konnect Spydr 31 3-in-1 Multi Functional Cable with 3.0A Output, Tangle Resistant, 1.2M Length, Nylon Braided(Zebra)"/>
    <s v="Unique"/>
    <x v="55"/>
    <s v="Functional Cable with 3.0A Output, Tangle Resistant, 1.2M Length, Nylon Braided(Zebra)"/>
    <s v="Computers&amp;Accessories|Accessories&amp;Peripherals|Cables&amp;Accessories|Cables|USBCables"/>
    <s v="Computers&amp;Accessories"/>
    <x v="0"/>
    <s v="Accessories&amp;Peripherals"/>
    <s v="Accessories &amp; Peripherals"/>
    <s v="Cables&amp;Accessories"/>
    <s v="Cables &amp; Accessories"/>
    <s v="Cables"/>
    <s v="USBCables"/>
    <n v="228"/>
    <n v="228"/>
    <n v="899"/>
    <n v="899"/>
    <x v="0"/>
    <n v="118668"/>
    <x v="56"/>
    <n v="3.8"/>
    <x v="8"/>
    <n v="132"/>
    <x v="1"/>
    <n v="132"/>
  </r>
  <r>
    <n v="61"/>
    <x v="60"/>
    <x v="60"/>
    <s v="Belkin Apple Certified Lightning To Type C Cable, Tough Unbreakable Braided Fast Charging For Iphone, Ipad, Air Pods, 3.3 Feet (1 Meters) White"/>
    <s v="Unique"/>
    <x v="56"/>
    <s v="C Cable, Tough Unbreakable Braided Fast Charging For Iphone, Ipad, Air Pods, 3.3 Feet (1 Meters) White"/>
    <s v="Computers&amp;Accessories|Accessories&amp;Peripherals|Cables&amp;Accessories|Cables|USBCables"/>
    <s v="Computers&amp;Accessories"/>
    <x v="0"/>
    <s v="Accessories&amp;Peripherals"/>
    <s v="Accessories &amp; Peripherals"/>
    <s v="Cables&amp;Accessories"/>
    <s v="Cables &amp; Accessories"/>
    <s v="Cables"/>
    <s v="USBCables"/>
    <n v="1599"/>
    <n v="1599"/>
    <n v="1999"/>
    <n v="1999"/>
    <x v="2"/>
    <n v="3900049"/>
    <x v="57"/>
    <n v="4.4000000000000004"/>
    <x v="3"/>
    <n v="1951"/>
    <x v="0"/>
    <n v="1951"/>
  </r>
  <r>
    <n v="62"/>
    <x v="61"/>
    <x v="61"/>
    <s v="Remote Control Compatible for Amazon Fire Tv Stick Remote Control [ 3rd Gen ](Not Compatible for Fire TV Edition Smart TV) from basesailor"/>
    <s v="Unique"/>
    <x v="57"/>
    <s v="Tv Stick Remote Control [ 3rd Gen ](Not Compatible for Fire TV Edition Smart TV) from basesailor"/>
    <s v="Electronics|HomeTheater,TV&amp;Video|Accessories|RemoteControls"/>
    <s v="Electronics"/>
    <x v="1"/>
    <s v="HomeTheater,TV&amp;Video"/>
    <s v="HomeTheater , TV &amp; Video"/>
    <s v="Accessories"/>
    <s v="Accessories"/>
    <s v="RemoteControls"/>
    <m/>
    <n v="1499"/>
    <n v="1499"/>
    <n v="3999"/>
    <n v="3999"/>
    <x v="3"/>
    <n v="147963"/>
    <x v="58"/>
    <n v="3.7"/>
    <x v="5"/>
    <n v="37"/>
    <x v="1"/>
    <n v="37"/>
  </r>
  <r>
    <n v="63"/>
    <x v="62"/>
    <x v="62"/>
    <s v="VW 80 cm (32 inches) Playwall Frameless Series HD Ready Android Smart LED TV VW3251 (Black)"/>
    <s v="Unique"/>
    <x v="11"/>
    <s v="Frameless Series HD Ready Android Smart LED TV VW3251 (Black)"/>
    <s v="Electronics|HomeTheater,TV&amp;Video|Televisions|SmartTelevisions"/>
    <s v="Electronics"/>
    <x v="1"/>
    <s v="HomeTheater,TV&amp;Video"/>
    <s v="HomeTheater , TV &amp; Video"/>
    <s v="Televisions"/>
    <s v="Televisions"/>
    <s v="SmartTelevisions"/>
    <m/>
    <n v="8499"/>
    <n v="8499"/>
    <n v="15999"/>
    <n v="15999"/>
    <x v="1"/>
    <n v="9471408"/>
    <x v="59"/>
    <n v="4.3"/>
    <x v="1"/>
    <n v="592"/>
    <x v="1"/>
    <n v="592"/>
  </r>
  <r>
    <n v="64"/>
    <x v="63"/>
    <x v="63"/>
    <s v="Hisense 108 cm (43 inches) 4K Ultra HD Smart Certified Android LED TV 43A6GE (Black)"/>
    <s v="Unique"/>
    <x v="58"/>
    <s v="Ultra HD Smart Certified Android LED TV 43A6GE (Black)"/>
    <s v="Electronics|HomeTheater,TV&amp;Video|Televisions|SmartTelevisions"/>
    <s v="Electronics"/>
    <x v="1"/>
    <s v="HomeTheater,TV&amp;Video"/>
    <s v="HomeTheater , TV &amp; Video"/>
    <s v="Televisions"/>
    <s v="Televisions"/>
    <s v="SmartTelevisions"/>
    <m/>
    <n v="20990"/>
    <n v="20990"/>
    <n v="44990"/>
    <n v="44990"/>
    <x v="1"/>
    <n v="56642410"/>
    <x v="60"/>
    <n v="4.0999999999999996"/>
    <x v="6"/>
    <n v="1259"/>
    <x v="0"/>
    <n v="1259"/>
  </r>
  <r>
    <n v="65"/>
    <x v="64"/>
    <x v="64"/>
    <s v="Redmi 126 cm (50 inches) 4K Ultra HD Android Smart LED TV X50 | L50M6-RA (Black)"/>
    <s v="Unique"/>
    <x v="59"/>
    <s v="Ultra HD Android Smart LED TV X50 | L50M6-RA (Black)"/>
    <s v="Electronics|HomeTheater,TV&amp;Video|Televisions|SmartTelevisions"/>
    <s v="Electronics"/>
    <x v="1"/>
    <s v="HomeTheater,TV&amp;Video"/>
    <s v="HomeTheater , TV &amp; Video"/>
    <s v="Televisions"/>
    <s v="Televisions"/>
    <s v="SmartTelevisions"/>
    <m/>
    <n v="32999"/>
    <n v="32999"/>
    <n v="44999"/>
    <n v="44999"/>
    <x v="1"/>
    <n v="2035664762"/>
    <x v="61"/>
    <n v="4.2"/>
    <x v="0"/>
    <n v="45238"/>
    <x v="0"/>
    <n v="45238"/>
  </r>
  <r>
    <n v="66"/>
    <x v="65"/>
    <x v="65"/>
    <s v="AmazonBasics 6-Feet DisplayPort (not USB port) to HDMI Cable Black"/>
    <s v="Unique"/>
    <x v="60"/>
    <s v="to HDMI Cable Black"/>
    <s v="Electronics|HomeTheater,TV&amp;Video|Accessories|Cables|HDMICables"/>
    <s v="Electronics"/>
    <x v="1"/>
    <s v="HomeTheater,TV&amp;Video"/>
    <s v="HomeTheater , TV &amp; Video"/>
    <s v="Accessories"/>
    <s v="Accessories"/>
    <s v="Cables"/>
    <s v="HDMICables"/>
    <n v="799"/>
    <n v="799"/>
    <n v="1700"/>
    <n v="1700"/>
    <x v="2"/>
    <n v="48684600"/>
    <x v="62"/>
    <n v="4.0999999999999996"/>
    <x v="6"/>
    <n v="28638"/>
    <x v="0"/>
    <n v="28638"/>
  </r>
  <r>
    <n v="67"/>
    <x v="66"/>
    <x v="66"/>
    <s v="AmazonBasics 3 Feet High Speed HDMI Male to Female 2.0 Extension Cable"/>
    <s v="Unique"/>
    <x v="61"/>
    <s v="Male to Female 2.0 Extension Cable"/>
    <s v="Electronics|HomeTheater,TV&amp;Video|Accessories|Cables|HDMICables"/>
    <s v="Electronics"/>
    <x v="1"/>
    <s v="HomeTheater,TV&amp;Video"/>
    <s v="HomeTheater , TV &amp; Video"/>
    <s v="Accessories"/>
    <s v="Accessories"/>
    <s v="Cables"/>
    <s v="HDMICables"/>
    <n v="229"/>
    <n v="229"/>
    <n v="595"/>
    <n v="595"/>
    <x v="0"/>
    <n v="7636825"/>
    <x v="63"/>
    <n v="4.3"/>
    <x v="1"/>
    <n v="12835"/>
    <x v="0"/>
    <n v="12835"/>
  </r>
  <r>
    <n v="68"/>
    <x v="67"/>
    <x v="67"/>
    <s v="iFFALCON 80 cm (32 inches) HD Ready Smart LED TV¬†32F53 (Black)"/>
    <s v="Unique"/>
    <x v="62"/>
    <s v="Ready Smart LED TV¬†32F53 (Black)"/>
    <s v="Electronics|HomeTheater,TV&amp;Video|Televisions|SmartTelevisions"/>
    <s v="Electronics"/>
    <x v="1"/>
    <s v="HomeTheater,TV&amp;Video"/>
    <s v="HomeTheater , TV &amp; Video"/>
    <s v="Televisions"/>
    <s v="Televisions"/>
    <s v="SmartTelevisions"/>
    <m/>
    <n v="9999"/>
    <n v="9999"/>
    <n v="27990"/>
    <n v="27990"/>
    <x v="1"/>
    <n v="35519310"/>
    <x v="64"/>
    <n v="4.2"/>
    <x v="0"/>
    <n v="1269"/>
    <x v="0"/>
    <n v="1269"/>
  </r>
  <r>
    <n v="69"/>
    <x v="68"/>
    <x v="68"/>
    <s v="7SEVEN Compatible Lg Smart Tv Remote Suitable for Any LG LED OLED LCD UHD Plasma Android Television and AKB75095303 replacement of Original Lg Tv Remote Control"/>
    <s v="Unique"/>
    <x v="63"/>
    <s v="Suitable for Any LG LED OLED LCD UHD Plasma Android Television and AKB75095303 replacement of Original Lg Tv Remote Control"/>
    <s v="Electronics|HomeTheater,TV&amp;Video|Accessories|RemoteControls"/>
    <s v="Electronics"/>
    <x v="1"/>
    <s v="HomeTheater,TV&amp;Video"/>
    <s v="HomeTheater , TV &amp; Video"/>
    <s v="Accessories"/>
    <s v="Accessories"/>
    <s v="RemoteControls"/>
    <m/>
    <n v="349"/>
    <n v="349"/>
    <n v="599"/>
    <n v="599"/>
    <x v="0"/>
    <n v="170116"/>
    <x v="65"/>
    <n v="4.2"/>
    <x v="0"/>
    <n v="284"/>
    <x v="1"/>
    <n v="284"/>
  </r>
  <r>
    <n v="70"/>
    <x v="69"/>
    <x v="69"/>
    <s v="AmazonBasics 3.5mm to 2-Male RCA Adapter Cable For Tablet, Smartphone (Black, 15 feet)"/>
    <s v="Unique"/>
    <x v="64"/>
    <s v="Cable For Tablet, Smartphone (Black, 15 feet)"/>
    <s v="Electronics|HomeTheater,TV&amp;Video|Accessories|Cables|RCACables"/>
    <s v="Electronics"/>
    <x v="1"/>
    <s v="HomeTheater,TV&amp;Video"/>
    <s v="HomeTheater , TV &amp; Video"/>
    <s v="Accessories"/>
    <s v="Accessories"/>
    <s v="Cables"/>
    <s v="RCACables"/>
    <n v="489"/>
    <n v="489"/>
    <n v="1200"/>
    <n v="1200"/>
    <x v="2"/>
    <n v="83445600"/>
    <x v="66"/>
    <n v="4.4000000000000004"/>
    <x v="3"/>
    <n v="69538"/>
    <x v="0"/>
    <n v="69538"/>
  </r>
  <r>
    <n v="71"/>
    <x v="70"/>
    <x v="70"/>
    <s v="Acer 109 cm (43 inches) I Series 4K Ultra HD Android Smart LED TV AR43AR2851UDFL (Black)"/>
    <s v="Unique"/>
    <x v="65"/>
    <s v="Series 4K Ultra HD Android Smart LED TV AR43AR2851UDFL (Black)"/>
    <s v="Electronics|HomeTheater,TV&amp;Video|Televisions|SmartTelevisions"/>
    <s v="Electronics"/>
    <x v="1"/>
    <s v="HomeTheater,TV&amp;Video"/>
    <s v="HomeTheater , TV &amp; Video"/>
    <s v="Televisions"/>
    <s v="Televisions"/>
    <s v="SmartTelevisions"/>
    <m/>
    <n v="23999"/>
    <n v="23999"/>
    <n v="34990"/>
    <n v="34990"/>
    <x v="1"/>
    <n v="164557970"/>
    <x v="67"/>
    <n v="4.3"/>
    <x v="1"/>
    <n v="4703"/>
    <x v="0"/>
    <n v="4703"/>
  </r>
  <r>
    <n v="72"/>
    <x v="71"/>
    <x v="71"/>
    <s v="Wayona Usb Type C 65W 6Ft 2M Long Fast Charging Cable Compatible For Samsung S22 S20 Fe S21 Ultra A33 A53 A01 A73 A70 A51 M33 M53 M51 M31(2M, Black)"/>
    <s v="Unique"/>
    <x v="66"/>
    <s v="2M Long Fast Charging Cable Compatible For Samsung S22 S20 Fe S21 Ultra A33 A53 A01 A73 A70 A51 M33 M53 M51 M31(2M, Black)"/>
    <s v="Computers&amp;Accessories|Accessories&amp;Peripherals|Cables&amp;Accessories|Cables|USBCables"/>
    <s v="Computers&amp;Accessories"/>
    <x v="0"/>
    <s v="Accessories&amp;Peripherals"/>
    <s v="Accessories &amp; Peripherals"/>
    <s v="Cables&amp;Accessories"/>
    <s v="Cables &amp; Accessories"/>
    <s v="Cables"/>
    <s v="USBCables"/>
    <n v="399"/>
    <n v="399"/>
    <n v="999"/>
    <n v="999"/>
    <x v="0"/>
    <n v="2803194"/>
    <x v="9"/>
    <n v="4.3"/>
    <x v="1"/>
    <n v="2806"/>
    <x v="0"/>
    <n v="2806"/>
  </r>
  <r>
    <n v="73"/>
    <x v="72"/>
    <x v="72"/>
    <s v="Saifsmart Outlet Wall Mount Hanger Holder for Dot 3rd Gen, Compact Bracket Case Plug and Built-in Cable Management for Kitchen Bathroom, Bedroom (Black)"/>
    <s v="Unique"/>
    <x v="67"/>
    <s v="for Dot 3rd Gen, Compact Bracket Case Plug and Built-in Cable Management for Kitchen Bathroom, Bedroom (Black)"/>
    <s v="Electronics|HomeAudio|Accessories|SpeakerAccessories|Mounts"/>
    <s v="Electronics"/>
    <x v="1"/>
    <s v="HomeAudio"/>
    <s v="HomeAudio"/>
    <s v="Accessories"/>
    <s v="Accessories"/>
    <s v="SpeakerAccessories"/>
    <s v="Mounts"/>
    <n v="349"/>
    <n v="349"/>
    <n v="1299"/>
    <n v="1299"/>
    <x v="2"/>
    <n v="4280205"/>
    <x v="68"/>
    <n v="4"/>
    <x v="2"/>
    <n v="3295"/>
    <x v="0"/>
    <n v="3295"/>
  </r>
  <r>
    <n v="74"/>
    <x v="73"/>
    <x v="73"/>
    <s v="MI 2-in-1 USB Type C Cable (Micro USB to Type C) 30cm for Smartphone, Headphone, Laptop (White)"/>
    <s v="Unique"/>
    <x v="68"/>
    <s v="(Micro USB to Type C) 30cm for Smartphone, Headphone, Laptop (White)"/>
    <s v="Computers&amp;Accessories|Accessories&amp;Peripherals|Cables&amp;Accessories|Cables|USBCables"/>
    <s v="Computers&amp;Accessories"/>
    <x v="0"/>
    <s v="Accessories&amp;Peripherals"/>
    <s v="Accessories &amp; Peripherals"/>
    <s v="Cables&amp;Accessories"/>
    <s v="Cables &amp; Accessories"/>
    <s v="Cables"/>
    <s v="USBCables"/>
    <n v="179"/>
    <n v="179"/>
    <n v="299"/>
    <n v="299"/>
    <x v="0"/>
    <n v="24219"/>
    <x v="69"/>
    <n v="3.9"/>
    <x v="10"/>
    <n v="81"/>
    <x v="1"/>
    <n v="81"/>
  </r>
  <r>
    <n v="75"/>
    <x v="74"/>
    <x v="74"/>
    <s v="AmazonBasics New Release ABS USB-A to Lightning Cable Cord, Fast Charging MFi Certified Charger for Apple iPhone, iPad Tablet (3-Ft, White)"/>
    <s v="Unique"/>
    <x v="69"/>
    <s v="Lightning Cable Cord, Fast Charging MFi Certified Charger for Apple iPhone, iPad Tablet (3-Ft, White)"/>
    <s v="Computers&amp;Accessories|Accessories&amp;Peripherals|Cables&amp;Accessories|Cables|USBCables"/>
    <s v="Computers&amp;Accessories"/>
    <x v="0"/>
    <s v="Accessories&amp;Peripherals"/>
    <s v="Accessories &amp; Peripherals"/>
    <s v="Cables&amp;Accessories"/>
    <s v="Cables &amp; Accessories"/>
    <s v="Cables"/>
    <s v="USBCables"/>
    <n v="689"/>
    <n v="689"/>
    <n v="1500"/>
    <n v="1500"/>
    <x v="2"/>
    <n v="63451500"/>
    <x v="70"/>
    <n v="4.2"/>
    <x v="0"/>
    <n v="42301"/>
    <x v="0"/>
    <n v="42301"/>
  </r>
  <r>
    <n v="76"/>
    <x v="75"/>
    <x v="75"/>
    <s v="LG 108 cm (43 inches) 4K Ultra HD Smart LED TV 43UQ7500PSF (Ceramic Black)"/>
    <s v="Unique"/>
    <x v="70"/>
    <s v="Ultra HD Smart LED TV 43UQ7500PSF (Ceramic Black)"/>
    <s v="Electronics|HomeTheater,TV&amp;Video|Televisions|SmartTelevisions"/>
    <s v="Electronics"/>
    <x v="1"/>
    <s v="HomeTheater,TV&amp;Video"/>
    <s v="HomeTheater , TV &amp; Video"/>
    <s v="Televisions"/>
    <s v="Televisions"/>
    <s v="SmartTelevisions"/>
    <m/>
    <n v="30990"/>
    <n v="30990"/>
    <n v="49990"/>
    <n v="49990"/>
    <x v="1"/>
    <n v="68786240"/>
    <x v="71"/>
    <n v="4.3"/>
    <x v="1"/>
    <n v="1376"/>
    <x v="0"/>
    <n v="1376"/>
  </r>
  <r>
    <n v="77"/>
    <x v="76"/>
    <x v="76"/>
    <s v="pTron Solero 331 3.4Amps Multifunction Fast Charging Cable, 3-in-1 USB Cable Micro USB Type-C iOS, Made in India, Durable and Strong and Tangle-free 118cm in Length (Black)"/>
    <s v="Unique"/>
    <x v="71"/>
    <s v="Charging Cable, 3-in-1 USB Cable Micro USB Type-C iOS, Made in India, Durable and Strong and Tangle-free 118cm in Length (Black)"/>
    <s v="Computers&amp;Accessories|Accessories&amp;Peripherals|Cables&amp;Accessories|Cables|USBCables"/>
    <s v="Computers&amp;Accessories"/>
    <x v="0"/>
    <s v="Accessories&amp;Peripherals"/>
    <s v="Accessories &amp; Peripherals"/>
    <s v="Cables&amp;Accessories"/>
    <s v="Cables &amp; Accessories"/>
    <s v="Cables"/>
    <s v="USBCables"/>
    <n v="249"/>
    <n v="249"/>
    <n v="931"/>
    <n v="931"/>
    <x v="0"/>
    <n v="1000825"/>
    <x v="72"/>
    <n v="3.9"/>
    <x v="10"/>
    <n v="1075"/>
    <x v="0"/>
    <n v="1075"/>
  </r>
  <r>
    <n v="78"/>
    <x v="77"/>
    <x v="77"/>
    <s v="10k 8k 4k HDMI Cable, Certified 48Gbps 1ms Ultra High Speed HDMI 2.1 Cable 4k 120Hz 144Hz 2k 165Hz 8k 60Hz Dynamic HDR ARC eARC DTS:X Compatible for Mac Gaming PC Soundbar TV Monitor Laptop PS5 4 Xbox"/>
    <s v="Unique"/>
    <x v="72"/>
    <s v="48Gbps 1ms Ultra High Speed HDMI 2.1 Cable 4k 120Hz 144Hz 2k 165Hz 8k 60Hz Dynamic HDR ARC eARC DTS:X Compatible for Mac Gaming PC Soundbar TV Monitor Laptop PS5 4 Xbox"/>
    <s v="Electronics|HomeTheater,TV&amp;Video|Accessories|Cables|HDMICables"/>
    <s v="Electronics"/>
    <x v="1"/>
    <s v="HomeTheater,TV&amp;Video"/>
    <s v="HomeTheater , TV &amp; Video"/>
    <s v="Accessories"/>
    <s v="Accessories"/>
    <s v="Cables"/>
    <s v="HDMICables"/>
    <n v="999"/>
    <n v="999"/>
    <n v="2399"/>
    <n v="2399"/>
    <x v="3"/>
    <n v="8789936"/>
    <x v="73"/>
    <n v="4.5999999999999996"/>
    <x v="12"/>
    <n v="3664"/>
    <x v="0"/>
    <n v="3664"/>
  </r>
  <r>
    <n v="79"/>
    <x v="78"/>
    <x v="78"/>
    <s v="LRIPL Compatible Sony Bravia LCD led Remote Works with Almost All Sony led LCD tv's"/>
    <s v="Unique"/>
    <x v="73"/>
    <s v="Remote Works with Almost All Sony led LCD tv's"/>
    <s v="Electronics|HomeTheater,TV&amp;Video|Accessories|RemoteControls"/>
    <s v="Electronics"/>
    <x v="1"/>
    <s v="HomeTheater,TV&amp;Video"/>
    <s v="HomeTheater , TV &amp; Video"/>
    <s v="Accessories"/>
    <s v="Accessories"/>
    <s v="RemoteControls"/>
    <m/>
    <n v="399"/>
    <n v="399"/>
    <n v="399"/>
    <n v="399"/>
    <x v="0"/>
    <n v="778449"/>
    <x v="74"/>
    <n v="3.9"/>
    <x v="10"/>
    <n v="1951"/>
    <x v="0"/>
    <n v="1951"/>
  </r>
  <r>
    <n v="80"/>
    <x v="79"/>
    <x v="79"/>
    <s v="boAt Type-c A400 Type-c to USB A Cable for All Type C Phones (Lg nexus 5x), 1Mtr(Black)"/>
    <s v="Unique"/>
    <x v="74"/>
    <s v="A Cable for All Type C Phones (Lg nexus 5x), 1Mtr(Black)"/>
    <s v="Computers&amp;Accessories|Accessories&amp;Peripherals|Cables&amp;Accessories|Cables|USBCables"/>
    <s v="Computers&amp;Accessories"/>
    <x v="0"/>
    <s v="Accessories&amp;Peripherals"/>
    <s v="Accessories &amp; Peripherals"/>
    <s v="Cables&amp;Accessories"/>
    <s v="Cables &amp; Accessories"/>
    <s v="Cables"/>
    <s v="USBCables"/>
    <n v="349"/>
    <n v="349"/>
    <n v="699"/>
    <n v="699"/>
    <x v="0"/>
    <n v="14574150"/>
    <x v="75"/>
    <n v="4.3"/>
    <x v="1"/>
    <n v="20850"/>
    <x v="0"/>
    <n v="20850"/>
  </r>
  <r>
    <n v="81"/>
    <x v="80"/>
    <x v="80"/>
    <s v="Zoul Type C to Type C Fast Charging Cable 65W 2M 6ft USB C Nylon Braided Cord Compatible with MacBook Oneplus 9 9R Samsung Galaxy S21 Ultra S20+ (2M, Black)"/>
    <s v="Unique"/>
    <x v="75"/>
    <s v="Fast Charging Cable 65W 2M 6ft USB C Nylon Braided Cord Compatible with MacBook Oneplus 9 9R Samsung Galaxy S21 Ultra S20+ (2M, Black)"/>
    <s v="Computers&amp;Accessories|Accessories&amp;Peripherals|Cables&amp;Accessories|Cables|USBCables"/>
    <s v="Computers&amp;Accessories"/>
    <x v="0"/>
    <s v="Accessories&amp;Peripherals"/>
    <s v="Accessories &amp; Peripherals"/>
    <s v="Cables&amp;Accessories"/>
    <s v="Cables &amp; Accessories"/>
    <s v="Cables"/>
    <s v="USBCables"/>
    <n v="399"/>
    <n v="399"/>
    <n v="1099"/>
    <n v="1099"/>
    <x v="2"/>
    <n v="2950815"/>
    <x v="6"/>
    <n v="4.0999999999999996"/>
    <x v="6"/>
    <n v="2685"/>
    <x v="0"/>
    <n v="2685"/>
  </r>
  <r>
    <n v="82"/>
    <x v="81"/>
    <x v="81"/>
    <s v="TP-LINK AC1300 Archer T3U Plus High Gain USB 3.0 Wi-Fi Dongle, Wireless Dual Band MU-MIMO WiFi Adapter with High Gain Antenna, Supports Windows 11 10 8.1 8 7 XP MacOS"/>
    <s v="Unique"/>
    <x v="76"/>
    <s v="Gain USB 3.0 Wi-Fi Dongle, Wireless Dual Band MU-MIMO WiFi Adapter with High Gain Antenna, Supports Windows 11 10 8.1 8 7 XP MacOS"/>
    <s v="Computers&amp;Accessories|NetworkingDevices|NetworkAdapters|WirelessUSBAdapters"/>
    <s v="Computers&amp;Accessories"/>
    <x v="0"/>
    <s v="NetworkingDevices"/>
    <s v="NetworkingDevices"/>
    <s v="NetworkAdapters"/>
    <s v="NetworkAdapters"/>
    <s v="WirelessUSBAdapters"/>
    <m/>
    <n v="1699"/>
    <n v="1699"/>
    <n v="2999"/>
    <n v="2999"/>
    <x v="3"/>
    <n v="74315220"/>
    <x v="76"/>
    <n v="4.4000000000000004"/>
    <x v="3"/>
    <n v="24780"/>
    <x v="0"/>
    <n v="24780"/>
  </r>
  <r>
    <n v="83"/>
    <x v="82"/>
    <x v="82"/>
    <s v="LRIPL Mi Remote Control with Netflix and Prime Video Button Compatible for Mi 4X LED Android Smart TV 4A Remote Control (32&quot; 43&quot;) with Voice Command (Pairing Required)"/>
    <s v="Unique"/>
    <x v="77"/>
    <s v="and Prime Video Button Compatible for Mi 4X LED Android Smart TV 4A Remote Control (32&quot; 43&quot;) with Voice Command (Pairing Required)"/>
    <s v="Electronics|HomeTheater,TV&amp;Video|Accessories|RemoteControls"/>
    <s v="Electronics"/>
    <x v="1"/>
    <s v="HomeTheater,TV&amp;Video"/>
    <s v="HomeTheater , TV &amp; Video"/>
    <s v="Accessories"/>
    <s v="Accessories"/>
    <s v="RemoteControls"/>
    <m/>
    <n v="655"/>
    <n v="655"/>
    <n v="1099"/>
    <n v="1099"/>
    <x v="2"/>
    <n v="313215"/>
    <x v="77"/>
    <n v="3.2"/>
    <x v="13"/>
    <n v="285"/>
    <x v="1"/>
    <n v="285"/>
  </r>
  <r>
    <n v="84"/>
    <x v="83"/>
    <x v="83"/>
    <s v="TP-Link Nano USB WiFi Dongle 150Mbps High Gain Wireless Network Wi-Fi Adapter for PC Desktop and Laptops, Supports Windows 10 8.1 8 7 XP, Linux, Mac OS X (TL-WN722N)"/>
    <s v="Unique"/>
    <x v="78"/>
    <s v="High Gain Wireless Network Wi-Fi Adapter for PC Desktop and Laptops, Supports Windows 10 8.1 8 7 XP, Linux, Mac OS X (TL-WN722N)"/>
    <s v="Computers&amp;Accessories|NetworkingDevices|NetworkAdapters|WirelessUSBAdapters"/>
    <s v="Computers&amp;Accessories"/>
    <x v="0"/>
    <s v="NetworkingDevices"/>
    <s v="NetworkingDevices"/>
    <s v="NetworkAdapters"/>
    <s v="NetworkAdapters"/>
    <s v="WirelessUSBAdapters"/>
    <m/>
    <n v="749"/>
    <n v="749"/>
    <n v="1339"/>
    <n v="1339"/>
    <x v="2"/>
    <n v="240607588"/>
    <x v="78"/>
    <n v="4.2"/>
    <x v="0"/>
    <n v="179692"/>
    <x v="0"/>
    <n v="179692"/>
  </r>
  <r>
    <n v="85"/>
    <x v="84"/>
    <x v="84"/>
    <s v="Kodak 80 cm (32 inches) HD Ready Certified Android LED TV 32HDX7XPRO (Black)"/>
    <s v="Unique"/>
    <x v="79"/>
    <s v="Ready Certified Android LED TV 32HDX7XPRO (Black)"/>
    <s v="Electronics|HomeTheater,TV&amp;Video|Televisions|SmartTelevisions"/>
    <s v="Electronics"/>
    <x v="1"/>
    <s v="HomeTheater,TV&amp;Video"/>
    <s v="HomeTheater , TV &amp; Video"/>
    <s v="Televisions"/>
    <s v="Televisions"/>
    <s v="SmartTelevisions"/>
    <m/>
    <n v="9999"/>
    <n v="9999"/>
    <n v="12999"/>
    <n v="12999"/>
    <x v="1"/>
    <n v="79137912"/>
    <x v="79"/>
    <n v="4.2"/>
    <x v="0"/>
    <n v="6088"/>
    <x v="0"/>
    <n v="6088"/>
  </r>
  <r>
    <n v="86"/>
    <x v="85"/>
    <x v="85"/>
    <s v="Airtel DigitalTV DTH Remote SD HD HD Recording Compatible for Television (Shining Black )"/>
    <s v="Unique"/>
    <x v="80"/>
    <s v="HD Recording Compatible for Television (Shining Black )"/>
    <s v="Electronics|HomeTheater,TV&amp;Video|Accessories|RemoteControls"/>
    <s v="Electronics"/>
    <x v="1"/>
    <s v="HomeTheater,TV&amp;Video"/>
    <s v="HomeTheater , TV &amp; Video"/>
    <s v="Accessories"/>
    <s v="Accessories"/>
    <s v="RemoteControls"/>
    <m/>
    <n v="195"/>
    <n v="195"/>
    <n v="499"/>
    <n v="499"/>
    <x v="0"/>
    <n v="690117"/>
    <x v="80"/>
    <n v="3.7"/>
    <x v="5"/>
    <n v="1383"/>
    <x v="0"/>
    <n v="1383"/>
  </r>
  <r>
    <n v="87"/>
    <x v="86"/>
    <x v="86"/>
    <s v="AmazonBasics New Release Nylon USB-A to Lightning Cable Cord, MFi Certified Charger for Apple iPhone, iPad, Silver, 6-Ft"/>
    <s v="Unique"/>
    <x v="81"/>
    <s v="Lightning Cable Cord, MFi Certified Charger for Apple iPhone, iPad, Silver, 6-Ft"/>
    <s v="Computers&amp;Accessories|Accessories&amp;Peripherals|Cables&amp;Accessories|Cables|USBCables"/>
    <s v="Computers&amp;Accessories"/>
    <x v="0"/>
    <s v="Accessories&amp;Peripherals"/>
    <s v="Accessories &amp; Peripherals"/>
    <s v="Cables&amp;Accessories"/>
    <s v="Cables &amp; Accessories"/>
    <s v="Cables"/>
    <s v="USBCables"/>
    <n v="999"/>
    <n v="999"/>
    <n v="2100"/>
    <n v="2100"/>
    <x v="3"/>
    <n v="11533200"/>
    <x v="81"/>
    <n v="4.5"/>
    <x v="9"/>
    <n v="5492"/>
    <x v="0"/>
    <n v="5492"/>
  </r>
  <r>
    <n v="88"/>
    <x v="87"/>
    <x v="87"/>
    <s v="Ambrane Fast 100W Output Cable with Type-C to Type-C for Mobile, Laptop, Macbook and Table Charging, 480mbps Data Sync Speed, Braided Cable, 1.5m Length (ABCC-100, Black-Grey)"/>
    <s v="Unique"/>
    <x v="82"/>
    <s v="Type-C to Type-C for Mobile, Laptop, Macbook and Table Charging, 480mbps Data Sync Speed, Braided Cable, 1.5m Length (ABCC-100, Black-Grey)"/>
    <s v="Computers&amp;Accessories|Accessories&amp;Peripherals|Cables&amp;Accessories|Cables|USBCables"/>
    <s v="Computers&amp;Accessories"/>
    <x v="0"/>
    <s v="Accessories&amp;Peripherals"/>
    <s v="Accessories &amp; Peripherals"/>
    <s v="Cables&amp;Accessories"/>
    <s v="Cables &amp; Accessories"/>
    <s v="Cables"/>
    <s v="USBCables"/>
    <n v="499"/>
    <n v="499"/>
    <n v="899"/>
    <n v="899"/>
    <x v="0"/>
    <n v="826181"/>
    <x v="82"/>
    <n v="4.2"/>
    <x v="0"/>
    <n v="919"/>
    <x v="1"/>
    <n v="919"/>
  </r>
  <r>
    <n v="89"/>
    <x v="88"/>
    <x v="88"/>
    <s v="BlueRigger Digital Optical Audio Toslink Cable (3.3 Feet 1 Meter) With 8 Channel (7.1) Audio Support (for Home Theatre, Xbox, Playstation etc.)"/>
    <s v="Unique"/>
    <x v="83"/>
    <s v="(3.3 Feet 1 Meter) With 8 Channel (7.1) Audio Support (for Home Theatre, Xbox, Playstation etc.)"/>
    <s v="Electronics|HomeTheater,TV&amp;Video|Accessories|Cables|OpticalCables"/>
    <s v="Electronics"/>
    <x v="1"/>
    <s v="HomeTheater,TV&amp;Video"/>
    <s v="HomeTheater , TV &amp; Video"/>
    <s v="Accessories"/>
    <s v="Accessories"/>
    <s v="Cables"/>
    <s v="OpticalCables"/>
    <n v="416"/>
    <n v="416"/>
    <n v="599"/>
    <n v="599"/>
    <x v="0"/>
    <n v="17983777"/>
    <x v="83"/>
    <n v="4.2"/>
    <x v="0"/>
    <n v="30023"/>
    <x v="0"/>
    <n v="30023"/>
  </r>
  <r>
    <n v="90"/>
    <x v="89"/>
    <x v="89"/>
    <s v="Duracell Type-C To Micro 1.2M braided Sync and Charge Cable, USB C to Micro Fast Charge Compatible for fast data transmission (Black)"/>
    <s v="Unique"/>
    <x v="84"/>
    <s v="Sync and Charge Cable, USB C to Micro Fast Charge Compatible for fast data transmission (Black)"/>
    <s v="Computers&amp;Accessories|Accessories&amp;Peripherals|Cables&amp;Accessories|Cables|USBCables"/>
    <s v="Computers&amp;Accessories"/>
    <x v="0"/>
    <s v="Accessories&amp;Peripherals"/>
    <s v="Accessories &amp; Peripherals"/>
    <s v="Cables&amp;Accessories"/>
    <s v="Cables &amp; Accessories"/>
    <s v="Cables"/>
    <s v="USBCables"/>
    <n v="368"/>
    <n v="368"/>
    <n v="699"/>
    <n v="699"/>
    <x v="0"/>
    <n v="270513"/>
    <x v="84"/>
    <n v="4.2"/>
    <x v="0"/>
    <n v="387"/>
    <x v="1"/>
    <n v="387"/>
  </r>
  <r>
    <n v="91"/>
    <x v="90"/>
    <x v="90"/>
    <s v="VU 138 cm (55 inches) Premium Series 4K Ultra HD Smart IPS LED TV 55UT (Black)"/>
    <s v="Unique"/>
    <x v="85"/>
    <s v="Series 4K Ultra HD Smart IPS LED TV 55UT (Black)"/>
    <s v="Electronics|HomeTheater,TV&amp;Video|Televisions|SmartTelevisions"/>
    <s v="Electronics"/>
    <x v="1"/>
    <s v="HomeTheater,TV&amp;Video"/>
    <s v="HomeTheater , TV &amp; Video"/>
    <s v="Televisions"/>
    <s v="Televisions"/>
    <s v="SmartTelevisions"/>
    <m/>
    <n v="29990"/>
    <n v="29990"/>
    <n v="65000"/>
    <n v="65000"/>
    <x v="1"/>
    <n v="13715000"/>
    <x v="85"/>
    <n v="4.0999999999999996"/>
    <x v="6"/>
    <n v="211"/>
    <x v="1"/>
    <n v="211"/>
  </r>
  <r>
    <n v="92"/>
    <x v="91"/>
    <x v="91"/>
    <s v="Zoul USB Type C Fast Charging 3A Nylon Braided Data Cable Quick Charger Cable QC 3.0 for Samsung Galaxy M31s M30 S10 S9 S20 Plus, Note 10 9 8, A20e A40 A50 A70 (1M, Grey)"/>
    <s v="Unique"/>
    <x v="86"/>
    <s v="3A Nylon Braided Data Cable Quick Charger Cable QC 3.0 for Samsung Galaxy M31s M30 S10 S9 S20 Plus, Note 10 9 8, A20e A40 A50 A70 (1M, Grey)"/>
    <s v="Computers&amp;Accessories|Accessories&amp;Peripherals|Cables&amp;Accessories|Cables|USBCables"/>
    <s v="Computers&amp;Accessories"/>
    <x v="0"/>
    <s v="Accessories&amp;Peripherals"/>
    <s v="Accessories &amp; Peripherals"/>
    <s v="Cables&amp;Accessories"/>
    <s v="Cables &amp; Accessories"/>
    <s v="Cables"/>
    <s v="USBCables"/>
    <n v="339"/>
    <n v="339"/>
    <n v="1099"/>
    <n v="1099"/>
    <x v="2"/>
    <n v="1070426"/>
    <x v="86"/>
    <n v="4.3"/>
    <x v="1"/>
    <n v="974"/>
    <x v="1"/>
    <n v="974"/>
  </r>
  <r>
    <n v="93"/>
    <x v="92"/>
    <x v="92"/>
    <s v="Samsung 80 cm (32 inches) Wondertainment Series HD Ready LED Smart TV UA32TE40AAKBXL (Titan Gray)"/>
    <s v="Unique"/>
    <x v="87"/>
    <s v="Series HD Ready LED Smart TV UA32TE40AAKBXL (Titan Gray)"/>
    <s v="Electronics|HomeTheater,TV&amp;Video|Televisions|SmartTelevisions"/>
    <s v="Electronics"/>
    <x v="1"/>
    <s v="HomeTheater,TV&amp;Video"/>
    <s v="HomeTheater , TV &amp; Video"/>
    <s v="Televisions"/>
    <s v="Televisions"/>
    <s v="SmartTelevisions"/>
    <m/>
    <n v="15490"/>
    <n v="15490"/>
    <n v="20900"/>
    <n v="20900"/>
    <x v="1"/>
    <n v="340649100"/>
    <x v="87"/>
    <n v="4.3"/>
    <x v="1"/>
    <n v="16299"/>
    <x v="0"/>
    <n v="16299"/>
  </r>
  <r>
    <n v="94"/>
    <x v="93"/>
    <x v="93"/>
    <s v="MI Xiaomi USB Type C HYperCharge Cable 6A 100cm Sturdy and Durable Black Supports 120W HyperCharging"/>
    <s v="Unique"/>
    <x v="88"/>
    <s v="Cable 6A 100cm Sturdy and Durable Black Supports 120W HyperCharging"/>
    <s v="Computers&amp;Accessories|Accessories&amp;Peripherals|Cables&amp;Accessories|Cables|USBCables"/>
    <s v="Computers&amp;Accessories"/>
    <x v="0"/>
    <s v="Accessories&amp;Peripherals"/>
    <s v="Accessories &amp; Peripherals"/>
    <s v="Cables&amp;Accessories"/>
    <s v="Cables &amp; Accessories"/>
    <s v="Cables"/>
    <s v="USBCables"/>
    <n v="499"/>
    <n v="499"/>
    <n v="1299"/>
    <n v="1299"/>
    <x v="2"/>
    <n v="39503889"/>
    <x v="88"/>
    <n v="4.3"/>
    <x v="1"/>
    <n v="30411"/>
    <x v="0"/>
    <n v="30411"/>
  </r>
  <r>
    <n v="95"/>
    <x v="94"/>
    <x v="94"/>
    <s v="GENERIC Ultra-Mini Bluetooth CSR 4.0 USB Dongle Adapter for Windows Computer ( Black:Golden)"/>
    <s v="Unique"/>
    <x v="89"/>
    <s v="Dongle Adapter for Windows Computer ( Black:Golden)"/>
    <s v="Computers&amp;Accessories|NetworkingDevices|NetworkAdapters|WirelessUSBAdapters"/>
    <s v="Computers&amp;Accessories"/>
    <x v="0"/>
    <s v="NetworkingDevices"/>
    <s v="NetworkingDevices"/>
    <s v="NetworkAdapters"/>
    <s v="NetworkAdapters"/>
    <s v="WirelessUSBAdapters"/>
    <m/>
    <n v="249"/>
    <n v="249"/>
    <n v="399"/>
    <n v="399"/>
    <x v="0"/>
    <n v="1852158"/>
    <x v="89"/>
    <n v="3.4"/>
    <x v="7"/>
    <n v="4642"/>
    <x v="0"/>
    <n v="4642"/>
  </r>
  <r>
    <n v="96"/>
    <x v="95"/>
    <x v="95"/>
    <s v="7SEVEN Compatible for Tata Sky Remote Original Set Top¬†HD Box and Suitable for SD Tata Play setup Box Remote Control"/>
    <s v="Unique"/>
    <x v="90"/>
    <s v="Original Set Top¬†HD Box and Suitable for SD Tata Play setup Box Remote Control"/>
    <s v="Electronics|HomeTheater,TV&amp;Video|Accessories|RemoteControls"/>
    <s v="Electronics"/>
    <x v="1"/>
    <s v="HomeTheater,TV&amp;Video"/>
    <s v="HomeTheater , TV &amp; Video"/>
    <s v="Accessories"/>
    <s v="Accessories"/>
    <s v="RemoteControls"/>
    <m/>
    <n v="399"/>
    <n v="399"/>
    <n v="799"/>
    <n v="799"/>
    <x v="0"/>
    <n v="9588"/>
    <x v="90"/>
    <n v="4.3"/>
    <x v="1"/>
    <n v="12"/>
    <x v="1"/>
    <n v="12"/>
  </r>
  <r>
    <n v="97"/>
    <x v="96"/>
    <x v="96"/>
    <s v="Belkin Apple Certified Lightning To Type C Cable, Fast Charging For Iphone, Ipad, Air Pods, 3.3 Feet (1 Meters) White"/>
    <s v="Unique"/>
    <x v="56"/>
    <s v="C Cable, Fast Charging For Iphone, Ipad, Air Pods, 3.3 Feet (1 Meters) White"/>
    <s v="Computers&amp;Accessories|Accessories&amp;Peripherals|Cables&amp;Accessories|Cables|USBCables"/>
    <s v="Computers&amp;Accessories"/>
    <x v="0"/>
    <s v="Accessories&amp;Peripherals"/>
    <s v="Accessories &amp; Peripherals"/>
    <s v="Cables&amp;Accessories"/>
    <s v="Cables &amp; Accessories"/>
    <s v="Cables"/>
    <s v="USBCables"/>
    <n v="1499"/>
    <n v="1499"/>
    <n v="1999"/>
    <n v="1999"/>
    <x v="2"/>
    <n v="3900049"/>
    <x v="91"/>
    <n v="4.4000000000000004"/>
    <x v="3"/>
    <n v="1951"/>
    <x v="0"/>
    <n v="1951"/>
  </r>
  <r>
    <n v="98"/>
    <x v="97"/>
    <x v="97"/>
    <s v="EGate i9 Pro-Max 1080p Native Full HD Projector 4k Support | 3600 L (330 ANSI ) | 150&quot; (381 cm) Large Screen | VGA, AV, HDMI, SD Card, USB, Audio Out | (E03i31 E04i32) Black"/>
    <s v="Unique"/>
    <x v="91"/>
    <s v="HD Projector 4k Support | 3600 L (330 ANSI ) | 150&quot; (381 cm) Large Screen | VGA, AV, HDMI, SD Card, USB, Audio Out | (E03i31 E04i32) Black"/>
    <s v="Electronics|HomeTheater,TV&amp;Video|Projectors"/>
    <s v="Electronics"/>
    <x v="1"/>
    <s v="HomeTheater,TV&amp;Video"/>
    <s v="HomeTheater , TV &amp; Video"/>
    <s v="Projectors"/>
    <s v="Projectors"/>
    <m/>
    <m/>
    <n v="9490"/>
    <n v="9490"/>
    <n v="15990"/>
    <n v="15990"/>
    <x v="1"/>
    <n v="167575200"/>
    <x v="92"/>
    <n v="3.9"/>
    <x v="10"/>
    <n v="10480"/>
    <x v="0"/>
    <n v="10480"/>
  </r>
  <r>
    <n v="99"/>
    <x v="98"/>
    <x v="98"/>
    <s v="ZEBRONICS HAA2021 HDMI version 2.1 cable with 8K @ 60Hz, 4K @ 120Hz, eARC and CEC support, 3D compatible, 2 meters length, 48Gbps max and Gold-plated connectors"/>
    <s v="Unique"/>
    <x v="92"/>
    <s v="with 8K @ 60Hz, 4K @ 120Hz, eARC and CEC support, 3D compatible, 2 meters length, 48Gbps max and Gold-plated connectors"/>
    <s v="Electronics|HomeTheater,TV&amp;Video|Accessories|Cables|HDMICables"/>
    <s v="Electronics"/>
    <x v="1"/>
    <s v="HomeTheater,TV&amp;Video"/>
    <s v="HomeTheater , TV &amp; Video"/>
    <s v="Accessories"/>
    <s v="Accessories"/>
    <s v="Cables"/>
    <s v="HDMICables"/>
    <n v="637"/>
    <n v="637"/>
    <n v="1499"/>
    <n v="1499"/>
    <x v="2"/>
    <n v="35976"/>
    <x v="93"/>
    <n v="4.0999999999999996"/>
    <x v="6"/>
    <n v="24"/>
    <x v="1"/>
    <n v="24"/>
  </r>
  <r>
    <n v="100"/>
    <x v="99"/>
    <x v="99"/>
    <s v="7SEVEN Compatible for Sony Bravia LCD LED UHD OLED QLED 4K Ultra HD TV remote control with YouTube and NETFLIX Hotkeys. Universal Replacement for Original Sony Smart Android tv Remote Control"/>
    <s v="Unique"/>
    <x v="93"/>
    <s v="LED UHD OLED QLED 4K Ultra HD TV remote control with YouTube and NETFLIX Hotkeys. Universal Replacement for Original Sony Smart Android tv Remote Control"/>
    <s v="Electronics|HomeTheater,TV&amp;Video|Accessories|RemoteControls"/>
    <s v="Electronics"/>
    <x v="1"/>
    <s v="HomeTheater,TV&amp;Video"/>
    <s v="HomeTheater , TV &amp; Video"/>
    <s v="Accessories"/>
    <s v="Accessories"/>
    <s v="RemoteControls"/>
    <m/>
    <n v="399"/>
    <n v="399"/>
    <n v="899"/>
    <n v="899"/>
    <x v="0"/>
    <n v="228346"/>
    <x v="94"/>
    <n v="3.9"/>
    <x v="10"/>
    <n v="254"/>
    <x v="1"/>
    <n v="254"/>
  </r>
  <r>
    <n v="101"/>
    <x v="100"/>
    <x v="100"/>
    <s v="AmazonBasics Digital Optical Coax to Analog RCA Audio Converter Adapter with Fiber Cable"/>
    <s v="Unique"/>
    <x v="94"/>
    <s v="RCA Audio Converter Adapter with Fiber Cable"/>
    <s v="Electronics|HomeTheater,TV&amp;Video|Accessories|Cables|OpticalCables"/>
    <s v="Electronics"/>
    <x v="1"/>
    <s v="HomeTheater,TV&amp;Video"/>
    <s v="HomeTheater , TV &amp; Video"/>
    <s v="Accessories"/>
    <s v="Accessories"/>
    <s v="Cables"/>
    <s v="OpticalCables"/>
    <n v="1089"/>
    <n v="1089"/>
    <n v="1600"/>
    <n v="1600"/>
    <x v="2"/>
    <n v="5704000"/>
    <x v="95"/>
    <n v="4"/>
    <x v="2"/>
    <n v="3565"/>
    <x v="0"/>
    <n v="3565"/>
  </r>
  <r>
    <n v="102"/>
    <x v="101"/>
    <x v="101"/>
    <s v="Wayona Type C Cable Nylon Braided USB C QC 3.0 Fast Charging Short Power Bank Cable for Samsung Galaxy S10e S10+ S10 S9 S9+ Note 9 S8 Note 8, LG G7 G5 G6, Moto G6 G7 (0.25M, Black)"/>
    <s v="Unique"/>
    <x v="95"/>
    <s v="USB C QC 3.0 Fast Charging Short Power Bank Cable for Samsung Galaxy S10e S10+ S10 S9 S9+ Note 9 S8 Note 8, LG G7 G5 G6, Moto G6 G7 (0.25M, Black)"/>
    <s v="Computers&amp;Accessories|Accessories&amp;Peripherals|Cables&amp;Accessories|Cables|USBCables"/>
    <s v="Computers&amp;Accessories"/>
    <x v="0"/>
    <s v="Accessories&amp;Peripherals"/>
    <s v="Accessories &amp; Peripherals"/>
    <s v="Cables&amp;Accessories"/>
    <s v="Cables &amp; Accessories"/>
    <s v="Cables"/>
    <s v="USBCables"/>
    <n v="339"/>
    <n v="339"/>
    <n v="999"/>
    <n v="999"/>
    <x v="0"/>
    <n v="6248745"/>
    <x v="96"/>
    <n v="4.3"/>
    <x v="1"/>
    <n v="6255"/>
    <x v="0"/>
    <n v="6255"/>
  </r>
  <r>
    <n v="103"/>
    <x v="102"/>
    <x v="102"/>
    <s v="Pinnaclz Original Combo of 2 USB Type C Fast Charging Cable, USB C Data Cable for Charging and Data Transfer Smart Phones White 1.2 Meter Made in India (Pack of 2)"/>
    <s v="Unique"/>
    <x v="96"/>
    <s v="Type C Fast Charging Cable, USB C Data Cable for Charging and Data Transfer Smart Phones White 1.2 Meter Made in India (Pack of 2)"/>
    <s v="Computers&amp;Accessories|Accessories&amp;Peripherals|Cables&amp;Accessories|Cables|USBCables"/>
    <s v="Computers&amp;Accessories"/>
    <x v="0"/>
    <s v="Accessories&amp;Peripherals"/>
    <s v="Accessories &amp; Peripherals"/>
    <s v="Cables&amp;Accessories"/>
    <s v="Cables &amp; Accessories"/>
    <s v="Cables"/>
    <s v="USBCables"/>
    <n v="149"/>
    <n v="149"/>
    <n v="499"/>
    <n v="499"/>
    <x v="0"/>
    <n v="3858268"/>
    <x v="97"/>
    <n v="4"/>
    <x v="2"/>
    <n v="7732"/>
    <x v="0"/>
    <n v="7732"/>
  </r>
  <r>
    <n v="104"/>
    <x v="103"/>
    <x v="103"/>
    <s v="Ambrane BCL-15 Lightning Cable for Smartphone (1.5m Black)"/>
    <s v="Unique"/>
    <x v="97"/>
    <s v="(1.5m Black)"/>
    <s v="Computers&amp;Accessories|Accessories&amp;Peripherals|Cables&amp;Accessories|Cables|USBCables"/>
    <s v="Computers&amp;Accessories"/>
    <x v="0"/>
    <s v="Accessories&amp;Peripherals"/>
    <s v="Accessories &amp; Peripherals"/>
    <s v="Cables&amp;Accessories"/>
    <s v="Cables &amp; Accessories"/>
    <s v="Cables"/>
    <s v="USBCables"/>
    <n v="149"/>
    <n v="149"/>
    <n v="399"/>
    <n v="399"/>
    <x v="0"/>
    <n v="22743"/>
    <x v="98"/>
    <n v="3.9"/>
    <x v="10"/>
    <n v="57"/>
    <x v="1"/>
    <n v="57"/>
  </r>
  <r>
    <n v="105"/>
    <x v="104"/>
    <x v="104"/>
    <s v="Belkin USB C to USB-C Fast Charging Type C Cable, 60W PD, 3.3 feet (1 meter) for Laptop, Personal Computer, Tablet, Smartphone - Black, USB-IF Certified"/>
    <s v="Unique"/>
    <x v="98"/>
    <s v="Charging Type C Cable, 60W PD, 3.3 feet (1 meter) for Laptop, Personal Computer, Tablet, Smartphone - Black, USB-IF Certified"/>
    <s v="Computers&amp;Accessories|Accessories&amp;Peripherals|Cables&amp;Accessories|Cables|USBCables"/>
    <s v="Computers&amp;Accessories"/>
    <x v="0"/>
    <s v="Accessories&amp;Peripherals"/>
    <s v="Accessories &amp; Peripherals"/>
    <s v="Cables&amp;Accessories"/>
    <s v="Cables &amp; Accessories"/>
    <s v="Cables"/>
    <s v="USBCables"/>
    <n v="599"/>
    <n v="599"/>
    <n v="849"/>
    <n v="849"/>
    <x v="0"/>
    <n v="489873"/>
    <x v="99"/>
    <n v="4.5"/>
    <x v="9"/>
    <n v="577"/>
    <x v="1"/>
    <n v="577"/>
  </r>
  <r>
    <n v="106"/>
    <x v="105"/>
    <x v="105"/>
    <s v="LOHAYA Television Remote Compatible with Samsung Smart LED LCD HD TV Remote Control [ Compatible for All Samsung Tv Remote Control ]"/>
    <s v="Unique"/>
    <x v="99"/>
    <s v="Smart LED LCD HD TV Remote Control [ Compatible for All Samsung Tv Remote Control ]"/>
    <s v="Electronics|HomeTheater,TV&amp;Video|Accessories|RemoteControls"/>
    <s v="Electronics"/>
    <x v="1"/>
    <s v="HomeTheater,TV&amp;Video"/>
    <s v="HomeTheater , TV &amp; Video"/>
    <s v="Accessories"/>
    <s v="Accessories"/>
    <s v="RemoteControls"/>
    <m/>
    <n v="299"/>
    <n v="299"/>
    <n v="1199"/>
    <n v="1199"/>
    <x v="2"/>
    <n v="1430407"/>
    <x v="100"/>
    <n v="3.9"/>
    <x v="10"/>
    <n v="1193"/>
    <x v="0"/>
    <n v="1193"/>
  </r>
  <r>
    <n v="107"/>
    <x v="106"/>
    <x v="106"/>
    <s v="Wayona Nylon Braided Lightning USB Data Sync and 3A Charging Cable for iPhones, iPad Air, iPad Mini, iPod Nano and iPod Touch (3 FT Pack of 1, Grey)"/>
    <s v="Unique"/>
    <x v="100"/>
    <s v="Sync and 3A Charging Cable for iPhones, iPad Air, iPad Mini, iPod Nano and iPod Touch (3 FT Pack of 1, Grey)"/>
    <s v="Computers&amp;Accessories|Accessories&amp;Peripherals|Cables&amp;Accessories|Cables|USBCables"/>
    <s v="Computers&amp;Accessories"/>
    <x v="0"/>
    <s v="Accessories&amp;Peripherals"/>
    <s v="Accessories &amp; Peripherals"/>
    <s v="Cables&amp;Accessories"/>
    <s v="Cables &amp; Accessories"/>
    <s v="Cables"/>
    <s v="USBCables"/>
    <n v="399"/>
    <n v="399"/>
    <n v="1299"/>
    <n v="1299"/>
    <x v="2"/>
    <n v="17042880"/>
    <x v="101"/>
    <n v="4.2"/>
    <x v="0"/>
    <n v="13120"/>
    <x v="0"/>
    <n v="13120"/>
  </r>
  <r>
    <n v="108"/>
    <x v="107"/>
    <x v="107"/>
    <s v="Electvision Remote Control Compatible with Kodak Thomson Smart led tv (Without Voice) Before Placing Order for verification Contact Our coustmer Care 7738090464"/>
    <s v="Unique"/>
    <x v="52"/>
    <s v="Thomson Smart led tv (Without Voice) Before Placing Order for verification Contact Our coustmer Care 7738090464"/>
    <s v="Electronics|HomeTheater,TV&amp;Video|Accessories|RemoteControls"/>
    <s v="Electronics"/>
    <x v="1"/>
    <s v="HomeTheater,TV&amp;Video"/>
    <s v="HomeTheater , TV &amp; Video"/>
    <s v="Accessories"/>
    <s v="Accessories"/>
    <s v="RemoteControls"/>
    <m/>
    <n v="339"/>
    <n v="339"/>
    <n v="1999"/>
    <n v="1999"/>
    <x v="2"/>
    <n v="685657"/>
    <x v="102"/>
    <n v="4"/>
    <x v="2"/>
    <n v="343"/>
    <x v="1"/>
    <n v="343"/>
  </r>
  <r>
    <n v="109"/>
    <x v="108"/>
    <x v="108"/>
    <s v="Acer 80 cm (32 inches) S Series HD Ready Android Smart LED TV AR32AR2841HDSB (Black)"/>
    <s v="Unique"/>
    <x v="17"/>
    <s v="Series HD Ready Android Smart LED TV AR32AR2841HDSB (Black)"/>
    <s v="Electronics|HomeTheater,TV&amp;Video|Televisions|SmartTelevisions"/>
    <s v="Electronics"/>
    <x v="1"/>
    <s v="HomeTheater,TV&amp;Video"/>
    <s v="HomeTheater , TV &amp; Video"/>
    <s v="Televisions"/>
    <s v="Televisions"/>
    <s v="SmartTelevisions"/>
    <m/>
    <n v="12499"/>
    <n v="12499"/>
    <n v="22990"/>
    <n v="22990"/>
    <x v="1"/>
    <n v="37036890"/>
    <x v="103"/>
    <n v="4.3"/>
    <x v="1"/>
    <n v="1611"/>
    <x v="0"/>
    <n v="1611"/>
  </r>
  <r>
    <n v="110"/>
    <x v="109"/>
    <x v="109"/>
    <s v="realme 10W Fast Charging Micro-USB Cable (Braided, Black)"/>
    <s v="Unique"/>
    <x v="101"/>
    <s v="(Braided, Black)"/>
    <s v="Computers&amp;Accessories|Accessories&amp;Peripherals|Cables&amp;Accessories|Cables|USBCables"/>
    <s v="Computers&amp;Accessories"/>
    <x v="0"/>
    <s v="Accessories&amp;Peripherals"/>
    <s v="Accessories &amp; Peripherals"/>
    <s v="Cables&amp;Accessories"/>
    <s v="Cables &amp; Accessories"/>
    <s v="Cables"/>
    <s v="USBCables"/>
    <n v="249"/>
    <n v="249"/>
    <n v="399"/>
    <n v="399"/>
    <x v="0"/>
    <n v="2616642"/>
    <x v="89"/>
    <n v="4"/>
    <x v="2"/>
    <n v="6558"/>
    <x v="0"/>
    <n v="6558"/>
  </r>
  <r>
    <n v="111"/>
    <x v="110"/>
    <x v="110"/>
    <s v="TP-Link AC1300 USB WiFi Adapter (Archer T3U) - 2.4G 5G Dual Band Mini Wireless Network Adapter for PC Desktop, MU-MIMO Wi-Fi Dongle, USB 3.0, Supports Windows 11,10, 8.1, 8, 7, XP Mac OS 10.15 and earlier"/>
    <s v="Unique"/>
    <x v="102"/>
    <s v="T3U) - 2.4G 5G Dual Band Mini Wireless Network Adapter for PC Desktop, MU-MIMO Wi-Fi Dongle, USB 3.0, Supports Windows 11,10, 8.1, 8, 7, XP Mac OS 10.15 and earlier"/>
    <s v="Computers&amp;Accessories|NetworkingDevices|NetworkAdapters|WirelessUSBAdapters"/>
    <s v="Computers&amp;Accessories"/>
    <x v="0"/>
    <s v="NetworkingDevices"/>
    <s v="NetworkingDevices"/>
    <s v="NetworkAdapters"/>
    <s v="NetworkAdapters"/>
    <s v="WirelessUSBAdapters"/>
    <m/>
    <n v="1399"/>
    <n v="1399"/>
    <n v="2499"/>
    <n v="2499"/>
    <x v="3"/>
    <n v="57899331"/>
    <x v="104"/>
    <n v="4.4000000000000004"/>
    <x v="3"/>
    <n v="23169"/>
    <x v="0"/>
    <n v="23169"/>
  </r>
  <r>
    <n v="112"/>
    <x v="111"/>
    <x v="111"/>
    <s v="Acer 139 cm (55 inches) I Series 4K Ultra HD Android Smart LED TV AR55AR2851UDFL (Black)"/>
    <s v="Unique"/>
    <x v="103"/>
    <s v="Series 4K Ultra HD Android Smart LED TV AR55AR2851UDFL (Black)"/>
    <s v="Electronics|HomeTheater,TV&amp;Video|Televisions|SmartTelevisions"/>
    <s v="Electronics"/>
    <x v="1"/>
    <s v="HomeTheater,TV&amp;Video"/>
    <s v="HomeTheater , TV &amp; Video"/>
    <s v="Televisions"/>
    <s v="Televisions"/>
    <s v="SmartTelevisions"/>
    <m/>
    <n v="32999"/>
    <n v="32999"/>
    <n v="47990"/>
    <n v="47990"/>
    <x v="1"/>
    <n v="225696970"/>
    <x v="105"/>
    <n v="4.3"/>
    <x v="1"/>
    <n v="4703"/>
    <x v="0"/>
    <n v="4703"/>
  </r>
  <r>
    <n v="113"/>
    <x v="112"/>
    <x v="112"/>
    <s v="Ambrane 60W 3A Fast Charging Output Cable with Micro to USB for Mobile, Neckband, True Wireless Earphone Charging, 480mbps Data Sync Speed, 1m Length (ACM - AZ1, Black)"/>
    <s v="Unique"/>
    <x v="104"/>
    <s v="Cable with Micro to USB for Mobile, Neckband, True Wireless Earphone Charging, 480mbps Data Sync Speed, 1m Length (ACM - AZ1, Black)"/>
    <s v="Computers&amp;Accessories|Accessories&amp;Peripherals|Cables&amp;Accessories|Cables|USBCables"/>
    <s v="Computers&amp;Accessories"/>
    <x v="0"/>
    <s v="Accessories&amp;Peripherals"/>
    <s v="Accessories &amp; Peripherals"/>
    <s v="Cables&amp;Accessories"/>
    <s v="Cables &amp; Accessories"/>
    <s v="Cables"/>
    <s v="USBCables"/>
    <n v="149"/>
    <n v="149"/>
    <n v="399"/>
    <n v="399"/>
    <x v="0"/>
    <n v="567777"/>
    <x v="98"/>
    <n v="4"/>
    <x v="2"/>
    <n v="1423"/>
    <x v="0"/>
    <n v="1423"/>
  </r>
  <r>
    <n v="114"/>
    <x v="113"/>
    <x v="113"/>
    <s v="Wayona USB Type C 65W Fast Charging 2M 6Ft Long Flash Charge Cable 3A QC 3.0 Data Cable Compatible with Samsung Galaxy S21 S10 S9 S8, iQOO Z3, Vivo, Note 10 9 8, A20e A40 A50 A70, Moto G7 G8 (2M, Grey)"/>
    <s v="Unique"/>
    <x v="66"/>
    <s v="Charging 2M 6Ft Long Flash Charge Cable 3A QC 3.0 Data Cable Compatible with Samsung Galaxy S21 S10 S9 S8, iQOO Z3, Vivo, Note 10 9 8, A20e A40 A50 A70, Moto G7 G8 (2M, Grey)"/>
    <s v="Computers&amp;Accessories|Accessories&amp;Peripherals|Cables&amp;Accessories|Cables|USBCables"/>
    <s v="Computers&amp;Accessories"/>
    <x v="0"/>
    <s v="Accessories&amp;Peripherals"/>
    <s v="Accessories &amp; Peripherals"/>
    <s v="Cables&amp;Accessories"/>
    <s v="Cables &amp; Accessories"/>
    <s v="Cables"/>
    <s v="USBCables"/>
    <n v="325"/>
    <n v="325"/>
    <n v="999"/>
    <n v="999"/>
    <x v="0"/>
    <n v="2648349"/>
    <x v="106"/>
    <n v="4.3"/>
    <x v="1"/>
    <n v="2651"/>
    <x v="0"/>
    <n v="2651"/>
  </r>
  <r>
    <n v="115"/>
    <x v="114"/>
    <x v="114"/>
    <s v="Syncwire LTG to USB Cable for Fast Charging Compatible with Phone 5 5C 5S 6 6S 7 8 X XR XS Max 11 12 13 Series and Pad Air Mini, Pod and Other Devices (1.1 Meter, White)"/>
    <s v="Unique"/>
    <x v="105"/>
    <s v="Fast Charging Compatible with Phone 5 5C 5S 6 6S 7 8 X XR XS Max 11 12 13 Series and Pad Air Mini, Pod and Other Devices (1.1 Meter, White)"/>
    <s v="Computers&amp;Accessories|Accessories&amp;Peripherals|Cables&amp;Accessories|Cables|USBCables"/>
    <s v="Computers&amp;Accessories"/>
    <x v="0"/>
    <s v="Accessories&amp;Peripherals"/>
    <s v="Accessories &amp; Peripherals"/>
    <s v="Cables&amp;Accessories"/>
    <s v="Cables &amp; Accessories"/>
    <s v="Cables"/>
    <s v="USBCables"/>
    <n v="399"/>
    <n v="399"/>
    <n v="1999"/>
    <n v="1999"/>
    <x v="2"/>
    <n v="9995"/>
    <x v="51"/>
    <n v="5"/>
    <x v="14"/>
    <n v="5"/>
    <x v="1"/>
    <n v="5"/>
  </r>
  <r>
    <n v="116"/>
    <x v="115"/>
    <x v="115"/>
    <s v="Skadioo WiFi Adapter for pc | Car Accessories, WiFi Dongle for pc | USB WiFi Adapter for pc | Wi-Fi Receiver 2.4GHz, 802.11b g n UNano Size WiFi Dongle Compatible Adapter,WiFi dongle for pc"/>
    <s v="Unique"/>
    <x v="106"/>
    <s v="Car Accessories, WiFi Dongle for pc | USB WiFi Adapter for pc | Wi-Fi Receiver 2.4GHz, 802.11b g n UNano Size WiFi Dongle Compatible Adapter,WiFi dongle for pc"/>
    <s v="Computers&amp;Accessories|NetworkingDevices|NetworkAdapters|WirelessUSBAdapters"/>
    <s v="Computers&amp;Accessories"/>
    <x v="0"/>
    <s v="NetworkingDevices"/>
    <s v="NetworkingDevices"/>
    <s v="NetworkAdapters"/>
    <s v="NetworkAdapters"/>
    <s v="WirelessUSBAdapters"/>
    <m/>
    <n v="199"/>
    <n v="199"/>
    <n v="499"/>
    <n v="499"/>
    <x v="0"/>
    <n v="305388"/>
    <x v="107"/>
    <n v="3.7"/>
    <x v="5"/>
    <n v="612"/>
    <x v="1"/>
    <n v="612"/>
  </r>
  <r>
    <n v="117"/>
    <x v="116"/>
    <x v="116"/>
    <s v="FLiX (Beetel USB to Type C PVC Data Sync and 15W(3A) TPE Fast Charging Cable, Made in India, 480Mbps Data Sync, 1 Meter Long cable for all Andriod and all Type C Devices (Black)(XCD - FPC02)"/>
    <s v="Unique"/>
    <x v="7"/>
    <s v="PVC Data Sync and 15W(3A) TPE Fast Charging Cable, Made in India, 480Mbps Data Sync, 1 Meter Long cable for all Andriod and all Type C Devices (Black)(XCD - FPC02)"/>
    <s v="Computers&amp;Accessories|Accessories&amp;Peripherals|Cables&amp;Accessories|Cables|USBCables"/>
    <s v="Computers&amp;Accessories"/>
    <x v="0"/>
    <s v="Accessories&amp;Peripherals"/>
    <s v="Accessories &amp; Peripherals"/>
    <s v="Cables&amp;Accessories"/>
    <s v="Cables &amp; Accessories"/>
    <s v="Cables"/>
    <s v="USBCables"/>
    <n v="88"/>
    <n v="88"/>
    <n v="299"/>
    <n v="299"/>
    <x v="0"/>
    <n v="2804022"/>
    <x v="108"/>
    <n v="4"/>
    <x v="2"/>
    <n v="9378"/>
    <x v="0"/>
    <n v="9378"/>
  </r>
  <r>
    <n v="118"/>
    <x v="117"/>
    <x v="117"/>
    <s v="Zoul USB C to USB C Fast Charging Cable 65W Type C to Type C Nylon Braided Cord Compatible with Macbook Oneplus 9 10R Samsung Galaxy S22 S21 Ultra Z Flip3 Macbook Air Pro M1 Google Pixel 11'' iPad Pro 2020 2018 (2M, Grey)"/>
    <s v="Unique"/>
    <x v="107"/>
    <s v="Fast Charging Cable 65W Type C to Type C Nylon Braided Cord Compatible with Macbook Oneplus 9 10R Samsung Galaxy S22 S21 Ultra Z Flip3 Macbook Air Pro M1 Google Pixel 11'' iPad Pro 2020 2018 (2M, Grey)"/>
    <s v="Computers&amp;Accessories|Accessories&amp;Peripherals|Cables&amp;Accessories|Cables|USBCables"/>
    <s v="Computers&amp;Accessories"/>
    <x v="0"/>
    <s v="Accessories&amp;Peripherals"/>
    <s v="Accessories &amp; Peripherals"/>
    <s v="Cables&amp;Accessories"/>
    <s v="Cables &amp; Accessories"/>
    <s v="Cables"/>
    <s v="USBCables"/>
    <n v="399"/>
    <n v="399"/>
    <n v="1099"/>
    <n v="1099"/>
    <x v="2"/>
    <n v="2950815"/>
    <x v="6"/>
    <n v="4.0999999999999996"/>
    <x v="6"/>
    <n v="2685"/>
    <x v="0"/>
    <n v="2685"/>
  </r>
  <r>
    <n v="119"/>
    <x v="118"/>
    <x v="118"/>
    <s v="FLiX (Beetel Flow USB to Micro USB PVC Data Sync and 12W(2.4A) Fast Charging Cable,Made in India,480Mbps Data Sync,Solid Cable,1 Meter Long cable for all Andriod and Micro USB Devices (Black)(XCD-FPM01)"/>
    <s v="Unique"/>
    <x v="108"/>
    <s v="USB PVC Data Sync and 12W(2.4A) Fast Charging Cable,Made in India,480Mbps Data Sync,Solid Cable,1 Meter Long cable for all Andriod and Micro USB Devices (Black)(XCD-FPM01)"/>
    <s v="Computers&amp;Accessories|Accessories&amp;Peripherals|Cables&amp;Accessories|Cables|USBCables"/>
    <s v="Computers&amp;Accessories"/>
    <x v="0"/>
    <s v="Accessories&amp;Peripherals"/>
    <s v="Accessories &amp; Peripherals"/>
    <s v="Cables&amp;Accessories"/>
    <s v="Cables &amp; Accessories"/>
    <s v="Cables"/>
    <s v="USBCables"/>
    <n v="57.89"/>
    <n v="57.89"/>
    <n v="199"/>
    <n v="199"/>
    <x v="0"/>
    <n v="1866222"/>
    <x v="109"/>
    <n v="4"/>
    <x v="2"/>
    <n v="9378"/>
    <x v="0"/>
    <n v="9378"/>
  </r>
  <r>
    <n v="120"/>
    <x v="119"/>
    <x v="119"/>
    <s v="7SEVEN Bluetooth Voice Command Remote for Xiaomi Redmi Mi Smart TV with Netflix and Prime Video Hot Keys XMRM-00A"/>
    <s v="Unique"/>
    <x v="109"/>
    <s v="Xiaomi Redmi Mi Smart TV with Netflix and Prime Video Hot Keys XMRM-00A"/>
    <s v="Electronics|HomeTheater,TV&amp;Video|Accessories|RemoteControls"/>
    <s v="Electronics"/>
    <x v="1"/>
    <s v="HomeTheater,TV&amp;Video"/>
    <s v="HomeTheater , TV &amp; Video"/>
    <s v="Accessories"/>
    <s v="Accessories"/>
    <s v="RemoteControls"/>
    <m/>
    <n v="799"/>
    <n v="799"/>
    <n v="1999"/>
    <n v="1999"/>
    <x v="2"/>
    <n v="1151424"/>
    <x v="110"/>
    <n v="3.3"/>
    <x v="15"/>
    <n v="576"/>
    <x v="1"/>
    <n v="576"/>
  </r>
  <r>
    <n v="121"/>
    <x v="120"/>
    <x v="120"/>
    <s v="Sony TV - Remote Compatible for Sony LED Remote Control Works with Sony LED TV by Trend Trail Speed tech and Remote hi Remote and REO India only"/>
    <s v="Unique"/>
    <x v="110"/>
    <s v="Sony LED Remote Control Works with Sony LED TV by Trend Trail Speed tech and Remote hi Remote and REO India only"/>
    <s v="Electronics|HomeTheater,TV&amp;Video|Accessories|RemoteControls"/>
    <s v="Electronics"/>
    <x v="1"/>
    <s v="HomeTheater,TV&amp;Video"/>
    <s v="HomeTheater , TV &amp; Video"/>
    <s v="Accessories"/>
    <s v="Accessories"/>
    <s v="RemoteControls"/>
    <m/>
    <n v="205"/>
    <n v="205"/>
    <n v="499"/>
    <n v="499"/>
    <x v="0"/>
    <n v="156187"/>
    <x v="111"/>
    <n v="3.8"/>
    <x v="8"/>
    <n v="313"/>
    <x v="1"/>
    <n v="313"/>
  </r>
  <r>
    <n v="122"/>
    <x v="121"/>
    <x v="121"/>
    <s v="Storite USB 3.0 Cable A to Micro B high Speed Upto 5 Gbps Data Transfer Cable for Portable External Hard Drive - (20cm), Black"/>
    <s v="Unique"/>
    <x v="111"/>
    <s v="Micro B high Speed Upto 5 Gbps Data Transfer Cable for Portable External Hard Drive - (20cm), Black"/>
    <s v="Computers&amp;Accessories|Accessories&amp;Peripherals|Cables&amp;Accessories|Cables|USBCables"/>
    <s v="Computers&amp;Accessories"/>
    <x v="0"/>
    <s v="Accessories&amp;Peripherals"/>
    <s v="Accessories &amp; Peripherals"/>
    <s v="Cables&amp;Accessories"/>
    <s v="Cables &amp; Accessories"/>
    <s v="Cables"/>
    <s v="USBCables"/>
    <n v="299"/>
    <n v="299"/>
    <n v="699"/>
    <n v="699"/>
    <x v="0"/>
    <n v="2066943"/>
    <x v="31"/>
    <n v="4.0999999999999996"/>
    <x v="6"/>
    <n v="2957"/>
    <x v="0"/>
    <n v="2957"/>
  </r>
  <r>
    <n v="123"/>
    <x v="122"/>
    <x v="122"/>
    <s v="boAt LTG 500 Apple MFI Certified for iPhone, iPad and iPod 2Mtr Data Cable(Space Grey)"/>
    <s v="Unique"/>
    <x v="112"/>
    <s v="for iPhone, iPad and iPod 2Mtr Data Cable(Space Grey)"/>
    <s v="Computers&amp;Accessories|Accessories&amp;Peripherals|Cables&amp;Accessories|Cables|USBCables"/>
    <s v="Computers&amp;Accessories"/>
    <x v="0"/>
    <s v="Accessories&amp;Peripherals"/>
    <s v="Accessories &amp; Peripherals"/>
    <s v="Cables&amp;Accessories"/>
    <s v="Cables &amp; Accessories"/>
    <s v="Cables"/>
    <s v="USBCables"/>
    <n v="849"/>
    <n v="849"/>
    <n v="999"/>
    <n v="999"/>
    <x v="0"/>
    <n v="6729264"/>
    <x v="112"/>
    <n v="4.0999999999999996"/>
    <x v="6"/>
    <n v="6736"/>
    <x v="0"/>
    <n v="6736"/>
  </r>
  <r>
    <n v="124"/>
    <x v="123"/>
    <x v="123"/>
    <s v="AmazonBasics USB C to Lightning Aluminum with Nylon Braided MFi Certified Charging Cable (Grey, 1.2 meter)"/>
    <s v="Unique"/>
    <x v="113"/>
    <s v="with Nylon Braided MFi Certified Charging Cable (Grey, 1.2 meter)"/>
    <s v="Computers&amp;Accessories|Accessories&amp;Peripherals|Cables&amp;Accessories|Cables|USBCables"/>
    <s v="Computers&amp;Accessories"/>
    <x v="0"/>
    <s v="Accessories&amp;Peripherals"/>
    <s v="Accessories &amp; Peripherals"/>
    <s v="Cables&amp;Accessories"/>
    <s v="Cables &amp; Accessories"/>
    <s v="Cables"/>
    <s v="USBCables"/>
    <n v="949"/>
    <n v="949"/>
    <n v="1999"/>
    <n v="1999"/>
    <x v="2"/>
    <n v="27090448"/>
    <x v="113"/>
    <n v="4.4000000000000004"/>
    <x v="3"/>
    <n v="13552"/>
    <x v="0"/>
    <n v="13552"/>
  </r>
  <r>
    <n v="125"/>
    <x v="124"/>
    <x v="124"/>
    <s v="AmazonBasics Double Braided Nylon USB Type-C to Type-C 2.0 Cable Smartphone (Dark Grey, 3 feet)"/>
    <s v="Unique"/>
    <x v="114"/>
    <s v="to Type-C 2.0 Cable Smartphone (Dark Grey, 3 feet)"/>
    <s v="Computers&amp;Accessories|Accessories&amp;Peripherals|Cables&amp;Accessories|Cables|USBCables"/>
    <s v="Computers&amp;Accessories"/>
    <x v="0"/>
    <s v="Accessories&amp;Peripherals"/>
    <s v="Accessories &amp; Peripherals"/>
    <s v="Cables&amp;Accessories"/>
    <s v="Cables &amp; Accessories"/>
    <s v="Cables"/>
    <s v="USBCables"/>
    <n v="499"/>
    <n v="499"/>
    <n v="1200"/>
    <n v="1200"/>
    <x v="2"/>
    <n v="6541200"/>
    <x v="114"/>
    <n v="4.3"/>
    <x v="1"/>
    <n v="5451"/>
    <x v="0"/>
    <n v="5451"/>
  </r>
  <r>
    <n v="126"/>
    <x v="125"/>
    <x v="125"/>
    <s v="Amazon Basics USB 3.0 Cable - A Male to Micro B - 6 Feet (1.8 Meters), Black"/>
    <s v="Unique"/>
    <x v="115"/>
    <s v="A Male to Micro B - 6 Feet (1.8 Meters), Black"/>
    <s v="Computers&amp;Accessories|Accessories&amp;Peripherals|Cables&amp;Accessories|Cables|USBCables"/>
    <s v="Computers&amp;Accessories"/>
    <x v="0"/>
    <s v="Accessories&amp;Peripherals"/>
    <s v="Accessories &amp; Peripherals"/>
    <s v="Cables&amp;Accessories"/>
    <s v="Cables &amp; Accessories"/>
    <s v="Cables"/>
    <s v="USBCables"/>
    <n v="299"/>
    <n v="299"/>
    <n v="485"/>
    <n v="485"/>
    <x v="0"/>
    <n v="5291835"/>
    <x v="115"/>
    <n v="4.3"/>
    <x v="1"/>
    <n v="10911"/>
    <x v="0"/>
    <n v="10911"/>
  </r>
  <r>
    <n v="127"/>
    <x v="126"/>
    <x v="126"/>
    <s v="AmazonBasics USB C to Lightning Aluminum with Nylon Braided MFi Certified Charging Cable (Grey, 1.8 meter)"/>
    <s v="Unique"/>
    <x v="113"/>
    <s v="with Nylon Braided MFi Certified Charging Cable (Grey, 1.8 meter)"/>
    <s v="Computers&amp;Accessories|Accessories&amp;Peripherals|Cables&amp;Accessories|Cables|USBCables"/>
    <s v="Computers&amp;Accessories"/>
    <x v="0"/>
    <s v="Accessories&amp;Peripherals"/>
    <s v="Accessories &amp; Peripherals"/>
    <s v="Cables&amp;Accessories"/>
    <s v="Cables &amp; Accessories"/>
    <s v="Cables"/>
    <s v="USBCables"/>
    <n v="949"/>
    <n v="949"/>
    <n v="1999"/>
    <n v="1999"/>
    <x v="2"/>
    <n v="27090448"/>
    <x v="113"/>
    <n v="4.4000000000000004"/>
    <x v="3"/>
    <n v="13552"/>
    <x v="0"/>
    <n v="13552"/>
  </r>
  <r>
    <n v="128"/>
    <x v="127"/>
    <x v="127"/>
    <s v="Wayona Usb C 65W Fast Charging Cable Compatible For Tablets Samsung S22 S20 S10 S20Fe S21 S21 Ultra A70 A51 A71 A50S M31 M51 M31S M53 5G (1M, Black)"/>
    <s v="Unique"/>
    <x v="116"/>
    <s v="Cable Compatible For Tablets Samsung S22 S20 S10 S20Fe S21 S21 Ultra A70 A51 A71 A50S M31 M51 M31S M53 5G (1M, Black)"/>
    <s v="Computers&amp;Accessories|Accessories&amp;Peripherals|Cables&amp;Accessories|Cables|USBCables"/>
    <s v="Computers&amp;Accessories"/>
    <x v="0"/>
    <s v="Accessories&amp;Peripherals"/>
    <s v="Accessories &amp; Peripherals"/>
    <s v="Cables&amp;Accessories"/>
    <s v="Cables &amp; Accessories"/>
    <s v="Cables"/>
    <s v="USBCables"/>
    <n v="379"/>
    <n v="379"/>
    <n v="1099"/>
    <n v="1099"/>
    <x v="2"/>
    <n v="3083794"/>
    <x v="116"/>
    <n v="4.3"/>
    <x v="1"/>
    <n v="2806"/>
    <x v="0"/>
    <n v="2806"/>
  </r>
  <r>
    <n v="129"/>
    <x v="128"/>
    <x v="128"/>
    <s v="Karbonn 80 cm (32 inches) Millenium Bezel-Less Series HD Ready Smart LED TV KJW32SKHD (Phantom Black)"/>
    <s v="Unique"/>
    <x v="117"/>
    <s v="Bezel-Less Series HD Ready Smart LED TV KJW32SKHD (Phantom Black)"/>
    <s v="Electronics|HomeTheater,TV&amp;Video|Televisions|SmartTelevisions"/>
    <s v="Electronics"/>
    <x v="1"/>
    <s v="HomeTheater,TV&amp;Video"/>
    <s v="HomeTheater , TV &amp; Video"/>
    <s v="Televisions"/>
    <s v="Televisions"/>
    <s v="SmartTelevisions"/>
    <m/>
    <n v="8990"/>
    <n v="8990"/>
    <n v="18990"/>
    <n v="18990"/>
    <x v="1"/>
    <n v="6646500"/>
    <x v="117"/>
    <n v="3.9"/>
    <x v="10"/>
    <n v="350"/>
    <x v="1"/>
    <n v="350"/>
  </r>
  <r>
    <n v="130"/>
    <x v="129"/>
    <x v="129"/>
    <s v="BlueRigger Digital Optical Audio Toslink Cable (6 Feet 1.8 Meter) With 8 Channel (7.1) Audio Support (for Home Theatre, Xbox, Playstation etc.)"/>
    <s v="Unique"/>
    <x v="83"/>
    <s v="(6 Feet 1.8 Meter) With 8 Channel (7.1) Audio Support (for Home Theatre, Xbox, Playstation etc.)"/>
    <s v="Electronics|HomeTheater,TV&amp;Video|Accessories|Cables|OpticalCables"/>
    <s v="Electronics"/>
    <x v="1"/>
    <s v="HomeTheater,TV&amp;Video"/>
    <s v="HomeTheater , TV &amp; Video"/>
    <s v="Accessories"/>
    <s v="Accessories"/>
    <s v="Cables"/>
    <s v="OpticalCables"/>
    <n v="486"/>
    <n v="486"/>
    <n v="1999"/>
    <n v="1999"/>
    <x v="2"/>
    <n v="60015977"/>
    <x v="118"/>
    <n v="4.2"/>
    <x v="0"/>
    <n v="30023"/>
    <x v="0"/>
    <n v="30023"/>
  </r>
  <r>
    <n v="131"/>
    <x v="130"/>
    <x v="130"/>
    <s v="VW 60 cm (24 inches) Premium Series HD Ready LED TV VW24A (Black)"/>
    <s v="Unique"/>
    <x v="118"/>
    <s v="Series HD Ready LED TV VW24A (Black)"/>
    <s v="Electronics|HomeTheater,TV&amp;Video|Televisions|StandardTelevisions"/>
    <s v="Electronics"/>
    <x v="1"/>
    <s v="HomeTheater,TV&amp;Video"/>
    <s v="HomeTheater , TV &amp; Video"/>
    <s v="Televisions"/>
    <s v="Televisions"/>
    <s v="StandardTelevisions"/>
    <m/>
    <n v="5699"/>
    <n v="5699"/>
    <n v="11000"/>
    <n v="11000"/>
    <x v="1"/>
    <n v="44033000"/>
    <x v="119"/>
    <n v="4.2"/>
    <x v="0"/>
    <n v="4003"/>
    <x v="0"/>
    <n v="4003"/>
  </r>
  <r>
    <n v="132"/>
    <x v="131"/>
    <x v="131"/>
    <s v="Amazon Basics USB A to Lightning MFi Certified Charging Cable (White, 1.2 meter)"/>
    <s v="Unique"/>
    <x v="119"/>
    <s v="MFi Certified Charging Cable (White, 1.2 meter)"/>
    <s v="Computers&amp;Accessories|Accessories&amp;Peripherals|Cables&amp;Accessories|Cables|USBCables"/>
    <s v="Computers&amp;Accessories"/>
    <x v="0"/>
    <s v="Accessories&amp;Peripherals"/>
    <s v="Accessories &amp; Peripherals"/>
    <s v="Cables&amp;Accessories"/>
    <s v="Cables &amp; Accessories"/>
    <s v="Cables"/>
    <s v="USBCables"/>
    <n v="709"/>
    <n v="709"/>
    <n v="1999"/>
    <n v="1999"/>
    <x v="2"/>
    <n v="357455183"/>
    <x v="120"/>
    <n v="4.0999999999999996"/>
    <x v="6"/>
    <n v="178817"/>
    <x v="0"/>
    <n v="178817"/>
  </r>
  <r>
    <n v="133"/>
    <x v="132"/>
    <x v="132"/>
    <s v="Samsung 138 cm (55 inches) Crystal 4K Neo Series Ultra HD Smart LED TV UA55AUE65AKXXL (Black)"/>
    <s v="Unique"/>
    <x v="120"/>
    <s v="4K Neo Series Ultra HD Smart LED TV UA55AUE65AKXXL (Black)"/>
    <s v="Electronics|HomeTheater,TV&amp;Video|Televisions|SmartTelevisions"/>
    <s v="Electronics"/>
    <x v="1"/>
    <s v="HomeTheater,TV&amp;Video"/>
    <s v="HomeTheater , TV &amp; Video"/>
    <s v="Televisions"/>
    <s v="Televisions"/>
    <s v="SmartTelevisions"/>
    <m/>
    <n v="47990"/>
    <n v="47990"/>
    <n v="70900"/>
    <n v="70900"/>
    <x v="1"/>
    <n v="504028100"/>
    <x v="121"/>
    <n v="4.3"/>
    <x v="1"/>
    <n v="7109"/>
    <x v="0"/>
    <n v="7109"/>
  </r>
  <r>
    <n v="134"/>
    <x v="133"/>
    <x v="133"/>
    <s v="LOHAYA Television Remote Compatible for VU LED LCD HD Tv Remote Control Model No :- EN2B27V"/>
    <s v="Unique"/>
    <x v="99"/>
    <s v="LED LCD HD Tv Remote Control Model No :- EN2B27V"/>
    <s v="Electronics|HomeTheater,TV&amp;Video|Accessories|RemoteControls"/>
    <s v="Electronics"/>
    <x v="1"/>
    <s v="HomeTheater,TV&amp;Video"/>
    <s v="HomeTheater , TV &amp; Video"/>
    <s v="Accessories"/>
    <s v="Accessories"/>
    <s v="RemoteControls"/>
    <m/>
    <n v="299"/>
    <n v="299"/>
    <n v="1199"/>
    <n v="1199"/>
    <x v="2"/>
    <n v="587510"/>
    <x v="100"/>
    <n v="3.7"/>
    <x v="5"/>
    <n v="490"/>
    <x v="1"/>
    <n v="490"/>
  </r>
  <r>
    <n v="135"/>
    <x v="134"/>
    <x v="134"/>
    <s v="Duracell Micro USB 3A Braided Sync and Fast Charging Cable, 3.9 Feet (1.2M). Supports QC 2.0 3.0 Charging, High Speed Data Transmission - Black"/>
    <s v="Unique"/>
    <x v="121"/>
    <s v="and Fast Charging Cable, 3.9 Feet (1.2M). Supports QC 2.0 3.0 Charging, High Speed Data Transmission - Black"/>
    <s v="Computers&amp;Accessories|Accessories&amp;Peripherals|Cables&amp;Accessories|Cables|USBCables"/>
    <s v="Computers&amp;Accessories"/>
    <x v="0"/>
    <s v="Accessories&amp;Peripherals"/>
    <s v="Accessories &amp; Peripherals"/>
    <s v="Cables&amp;Accessories"/>
    <s v="Cables &amp; Accessories"/>
    <s v="Cables"/>
    <s v="USBCables"/>
    <n v="320"/>
    <n v="320"/>
    <n v="599"/>
    <n v="599"/>
    <x v="0"/>
    <n v="294109"/>
    <x v="122"/>
    <n v="4.0999999999999996"/>
    <x v="6"/>
    <n v="491"/>
    <x v="1"/>
    <n v="491"/>
  </r>
  <r>
    <n v="136"/>
    <x v="135"/>
    <x v="135"/>
    <s v="Zebronics CU3100V Fast charging Type C cable with QC 18W support, 3A max capacity, 1 meter braided cable, Data transfer and Superior durability (Braided Black + White)"/>
    <s v="Unique"/>
    <x v="122"/>
    <s v="cable with QC 18W support, 3A max capacity, 1 meter braided cable, Data transfer and Superior durability (Braided Black + White)"/>
    <s v="Computers&amp;Accessories|Accessories&amp;Peripherals|Cables&amp;Accessories|Cables|USBCables"/>
    <s v="Computers&amp;Accessories"/>
    <x v="0"/>
    <s v="Accessories&amp;Peripherals"/>
    <s v="Accessories &amp; Peripherals"/>
    <s v="Cables&amp;Accessories"/>
    <s v="Cables &amp; Accessories"/>
    <s v="Cables"/>
    <s v="USBCables"/>
    <n v="139"/>
    <n v="139"/>
    <n v="549"/>
    <n v="549"/>
    <x v="0"/>
    <n v="33489"/>
    <x v="123"/>
    <n v="3.9"/>
    <x v="10"/>
    <n v="61"/>
    <x v="1"/>
    <n v="61"/>
  </r>
  <r>
    <n v="137"/>
    <x v="136"/>
    <x v="136"/>
    <s v="FLiX (Beetel) USB to iPhone Lightning Textured Pattern Data Sync and 2A Fast Charging Cable, Made in India, 480Mbps Data Sync, Tough Cable, 1 Meter Long USB Cable for Apple Devices (Black)(XCD-L102)"/>
    <s v="Unique"/>
    <x v="23"/>
    <s v="Textured Pattern Data Sync and 2A Fast Charging Cable, Made in India, 480Mbps Data Sync, Tough Cable, 1 Meter Long USB Cable for Apple Devices (Black)(XCD-L102)"/>
    <s v="Computers&amp;Accessories|Accessories&amp;Peripherals|Cables&amp;Accessories|Cables|USBCables"/>
    <s v="Computers&amp;Accessories"/>
    <x v="0"/>
    <s v="Accessories&amp;Peripherals"/>
    <s v="Accessories &amp; Peripherals"/>
    <s v="Cables&amp;Accessories"/>
    <s v="Cables &amp; Accessories"/>
    <s v="Cables"/>
    <s v="USBCables"/>
    <n v="129"/>
    <n v="129"/>
    <n v="249"/>
    <n v="249"/>
    <x v="0"/>
    <n v="2335122"/>
    <x v="124"/>
    <n v="4"/>
    <x v="2"/>
    <n v="9378"/>
    <x v="0"/>
    <n v="9378"/>
  </r>
  <r>
    <n v="138"/>
    <x v="137"/>
    <x v="137"/>
    <s v="MI 108 cm (43 inches) 5A Series Full HD Smart Android LED TV L43M7-EAIN (Black)"/>
    <s v="Unique"/>
    <x v="5"/>
    <s v="Series Full HD Smart Android LED TV L43M7-EAIN (Black)"/>
    <s v="Electronics|HomeTheater,TV&amp;Video|Televisions|SmartTelevisions"/>
    <s v="Electronics"/>
    <x v="1"/>
    <s v="HomeTheater,TV&amp;Video"/>
    <s v="HomeTheater , TV &amp; Video"/>
    <s v="Televisions"/>
    <s v="Televisions"/>
    <s v="SmartTelevisions"/>
    <m/>
    <n v="24999"/>
    <n v="24999"/>
    <n v="35999"/>
    <n v="35999"/>
    <x v="1"/>
    <n v="1182207160"/>
    <x v="125"/>
    <n v="4.2"/>
    <x v="0"/>
    <n v="32840"/>
    <x v="0"/>
    <n v="32840"/>
  </r>
  <r>
    <n v="139"/>
    <x v="138"/>
    <x v="138"/>
    <s v="Belkin Apple Certified Lightning to USB Charge and Sync Cable for iPhone, iPad, Air Pods, 39.6 inch (100cm) ‚Äì Black"/>
    <s v="Unique"/>
    <x v="56"/>
    <s v="Charge and Sync Cable for iPhone, iPad, Air Pods, 39.6 inch (100cm) ‚Äì Black"/>
    <s v="Computers&amp;Accessories|Accessories&amp;Peripherals|Cables&amp;Accessories|Cables|USBCables"/>
    <s v="Computers&amp;Accessories"/>
    <x v="0"/>
    <s v="Accessories&amp;Peripherals"/>
    <s v="Accessories &amp; Peripherals"/>
    <s v="Cables&amp;Accessories"/>
    <s v="Cables &amp; Accessories"/>
    <s v="Cables"/>
    <s v="USBCables"/>
    <n v="999"/>
    <n v="999"/>
    <n v="1699"/>
    <n v="1699"/>
    <x v="2"/>
    <n v="12433282"/>
    <x v="126"/>
    <n v="4.4000000000000004"/>
    <x v="3"/>
    <n v="7318"/>
    <x v="0"/>
    <n v="7318"/>
  </r>
  <r>
    <n v="140"/>
    <x v="139"/>
    <x v="139"/>
    <s v="Time Office Scanner Replacement Cable for Startek FM220U (Type C) Ivory"/>
    <s v="Unique"/>
    <x v="123"/>
    <s v="Startek FM220U (Type C) Ivory"/>
    <s v="Computers&amp;Accessories|Accessories&amp;Peripherals|Cables&amp;Accessories|Cables|USBCables"/>
    <s v="Computers&amp;Accessories"/>
    <x v="0"/>
    <s v="Accessories&amp;Peripherals"/>
    <s v="Accessories &amp; Peripherals"/>
    <s v="Cables&amp;Accessories"/>
    <s v="Cables &amp; Accessories"/>
    <s v="Cables"/>
    <s v="USBCables"/>
    <n v="225"/>
    <n v="225"/>
    <n v="499"/>
    <n v="499"/>
    <x v="0"/>
    <n v="393711"/>
    <x v="127"/>
    <n v="4.0999999999999996"/>
    <x v="6"/>
    <n v="789"/>
    <x v="1"/>
    <n v="789"/>
  </r>
  <r>
    <n v="141"/>
    <x v="140"/>
    <x v="140"/>
    <s v="Caldipree Silicone Case Cover Compatible for 2022 Samsung Smart TV Remote QLED TV BN68-13897A TM2280E (2022-BLACK)"/>
    <s v="Unique"/>
    <x v="124"/>
    <s v="2022 Samsung Smart TV Remote QLED TV BN68-13897A TM2280E (2022-BLACK)"/>
    <s v="Electronics|HomeTheater,TV&amp;Video|Accessories|RemoteControls"/>
    <s v="Electronics"/>
    <x v="1"/>
    <s v="HomeTheater,TV&amp;Video"/>
    <s v="HomeTheater , TV &amp; Video"/>
    <s v="Accessories"/>
    <s v="Accessories"/>
    <s v="RemoteControls"/>
    <m/>
    <n v="547"/>
    <n v="547"/>
    <n v="2999"/>
    <n v="2999"/>
    <x v="3"/>
    <n v="1220593"/>
    <x v="128"/>
    <n v="4.3"/>
    <x v="1"/>
    <n v="407"/>
    <x v="1"/>
    <n v="407"/>
  </r>
  <r>
    <n v="142"/>
    <x v="141"/>
    <x v="141"/>
    <s v="Storite USB 2.0 A to Mini 5 pin B Cable for External HDDS Camera Card Readers 35cm"/>
    <s v="Unique"/>
    <x v="125"/>
    <s v="5 pin B Cable for External HDDS Camera Card Readers 35cm"/>
    <s v="Computers&amp;Accessories|Accessories&amp;Peripherals|Cables&amp;Accessories|Cables|USBCables"/>
    <s v="Computers&amp;Accessories"/>
    <x v="0"/>
    <s v="Accessories&amp;Peripherals"/>
    <s v="Accessories &amp; Peripherals"/>
    <s v="Cables&amp;Accessories"/>
    <s v="Cables &amp; Accessories"/>
    <s v="Cables"/>
    <s v="USBCables"/>
    <n v="259"/>
    <n v="259"/>
    <n v="699"/>
    <n v="699"/>
    <x v="0"/>
    <n v="1676901"/>
    <x v="129"/>
    <n v="3.8"/>
    <x v="8"/>
    <n v="2399"/>
    <x v="0"/>
    <n v="2399"/>
  </r>
  <r>
    <n v="143"/>
    <x v="142"/>
    <x v="142"/>
    <s v="Universal Remote Control for All Sony TV for All LCD LED and Bravia TVs Remote"/>
    <s v="Unique"/>
    <x v="126"/>
    <s v="TV for All LCD LED and Bravia TVs Remote"/>
    <s v="Electronics|HomeTheater,TV&amp;Video|Accessories|RemoteControls"/>
    <s v="Electronics"/>
    <x v="1"/>
    <s v="HomeTheater,TV&amp;Video"/>
    <s v="HomeTheater , TV &amp; Video"/>
    <s v="Accessories"/>
    <s v="Accessories"/>
    <s v="RemoteControls"/>
    <m/>
    <n v="239"/>
    <n v="239"/>
    <n v="699"/>
    <n v="699"/>
    <x v="0"/>
    <n v="1845360"/>
    <x v="130"/>
    <n v="4.4000000000000004"/>
    <x v="3"/>
    <n v="2640"/>
    <x v="0"/>
    <n v="2640"/>
  </r>
  <r>
    <n v="144"/>
    <x v="143"/>
    <x v="143"/>
    <s v="Cotbolt Silicone Case Cover Compatible for Samsung BN59-01312A QLED 8K 4K Smart TV Remote Shockproof Protective Remote Cover (Black)"/>
    <s v="Unique"/>
    <x v="127"/>
    <s v="Samsung BN59-01312A QLED 8K 4K Smart TV Remote Shockproof Protective Remote Cover (Black)"/>
    <s v="Electronics|HomeTheater,TV&amp;Video|Accessories|RemoteControls"/>
    <s v="Electronics"/>
    <x v="1"/>
    <s v="HomeTheater,TV&amp;Video"/>
    <s v="HomeTheater , TV &amp; Video"/>
    <s v="Accessories"/>
    <s v="Accessories"/>
    <s v="RemoteControls"/>
    <m/>
    <n v="349"/>
    <n v="349"/>
    <n v="999"/>
    <n v="999"/>
    <x v="0"/>
    <n v="838161"/>
    <x v="43"/>
    <n v="4"/>
    <x v="2"/>
    <n v="839"/>
    <x v="1"/>
    <n v="839"/>
  </r>
  <r>
    <n v="145"/>
    <x v="144"/>
    <x v="144"/>
    <s v="BlueRigger High Speed HDMI Cable with Ethernet - Supports 3D, 4K 60Hz and Audio Return - Latest Version (3 Feet 0.9 Meter)"/>
    <s v="Unique"/>
    <x v="128"/>
    <s v="Ethernet - Supports 3D, 4K 60Hz and Audio Return - Latest Version (3 Feet 0.9 Meter)"/>
    <s v="Electronics|HomeTheater,TV&amp;Video|Accessories|Cables|HDMICables"/>
    <s v="Electronics"/>
    <x v="1"/>
    <s v="HomeTheater,TV&amp;Video"/>
    <s v="HomeTheater , TV &amp; Video"/>
    <s v="Accessories"/>
    <s v="Accessories"/>
    <s v="Cables"/>
    <s v="HDMICables"/>
    <n v="467"/>
    <n v="467"/>
    <n v="599"/>
    <n v="599"/>
    <x v="0"/>
    <n v="26388346"/>
    <x v="131"/>
    <n v="4.4000000000000004"/>
    <x v="3"/>
    <n v="44054"/>
    <x v="0"/>
    <n v="44054"/>
  </r>
  <r>
    <n v="146"/>
    <x v="145"/>
    <x v="145"/>
    <s v="Amkette 30 Pin to USB Charging and Data Sync Cable for iPhone 3G 3GS 4 4s iPad 1 2 3, iPod Nano 5th 6th Gen and iPod Touch 3rd 4th Gen -1.5m (Black)"/>
    <s v="Unique"/>
    <x v="129"/>
    <s v="and Data Sync Cable for iPhone 3G 3GS 4 4s iPad 1 2 3, iPod Nano 5th 6th Gen and iPod Touch 3rd 4th Gen -1.5m (Black)"/>
    <s v="Computers&amp;Accessories|Accessories&amp;Peripherals|Cables&amp;Accessories|Cables|USBCables"/>
    <s v="Computers&amp;Accessories"/>
    <x v="0"/>
    <s v="Accessories&amp;Peripherals"/>
    <s v="Accessories &amp; Peripherals"/>
    <s v="Cables&amp;Accessories"/>
    <s v="Cables &amp; Accessories"/>
    <s v="Cables"/>
    <s v="USBCables"/>
    <n v="449"/>
    <n v="449"/>
    <n v="599"/>
    <n v="599"/>
    <x v="0"/>
    <n v="1935369"/>
    <x v="132"/>
    <n v="4"/>
    <x v="2"/>
    <n v="3231"/>
    <x v="0"/>
    <n v="3231"/>
  </r>
  <r>
    <n v="147"/>
    <x v="146"/>
    <x v="146"/>
    <s v="TCL 80 cm (32 inches) HD Ready Certified Android Smart LED TV 32S615 (Black)"/>
    <s v="Unique"/>
    <x v="20"/>
    <s v="Ready Certified Android Smart LED TV 32S615 (Black)"/>
    <s v="Electronics|HomeTheater,TV&amp;Video|Televisions|SmartTelevisions"/>
    <s v="Electronics"/>
    <x v="1"/>
    <s v="HomeTheater,TV&amp;Video"/>
    <s v="HomeTheater , TV &amp; Video"/>
    <s v="Televisions"/>
    <s v="Televisions"/>
    <s v="SmartTelevisions"/>
    <m/>
    <n v="11990"/>
    <n v="11990"/>
    <n v="31990"/>
    <n v="31990"/>
    <x v="1"/>
    <n v="2047360"/>
    <x v="133"/>
    <n v="4.2"/>
    <x v="0"/>
    <n v="64"/>
    <x v="1"/>
    <n v="64"/>
  </r>
  <r>
    <n v="148"/>
    <x v="147"/>
    <x v="147"/>
    <s v="POPIO Type C Dash Charging USB Data Cable for OnePlus Devices"/>
    <s v="Unique"/>
    <x v="130"/>
    <s v="Data Cable for OnePlus Devices"/>
    <s v="Computers&amp;Accessories|Accessories&amp;Peripherals|Cables&amp;Accessories|Cables|USBCables"/>
    <s v="Computers&amp;Accessories"/>
    <x v="0"/>
    <s v="Accessories&amp;Peripherals"/>
    <s v="Accessories &amp; Peripherals"/>
    <s v="Cables&amp;Accessories"/>
    <s v="Cables &amp; Accessories"/>
    <s v="Cables"/>
    <s v="USBCables"/>
    <n v="350"/>
    <n v="350"/>
    <n v="599"/>
    <n v="599"/>
    <x v="0"/>
    <n v="4980086"/>
    <x v="134"/>
    <n v="3.9"/>
    <x v="10"/>
    <n v="8314"/>
    <x v="0"/>
    <n v="8314"/>
  </r>
  <r>
    <n v="149"/>
    <x v="148"/>
    <x v="148"/>
    <s v="MYVN LTG to USB for¬†Fast Charging and Data Sync USB Cable Compatible for iPhone 5 5s 6 6S 7 7+ 8 8+ 10 11, iPad Air Mini, iPod and iOS Devices (1 M)"/>
    <s v="Unique"/>
    <x v="131"/>
    <s v="and Data Sync USB Cable Compatible for iPhone 5 5s 6 6S 7 7+ 8 8+ 10 11, iPad Air Mini, iPod and iOS Devices (1 M)"/>
    <s v="Computers&amp;Accessories|Accessories&amp;Peripherals|Cables&amp;Accessories|Cables|USBCables"/>
    <s v="Computers&amp;Accessories"/>
    <x v="0"/>
    <s v="Accessories&amp;Peripherals"/>
    <s v="Accessories &amp; Peripherals"/>
    <s v="Cables&amp;Accessories"/>
    <s v="Cables &amp; Accessories"/>
    <s v="Cables"/>
    <s v="USBCables"/>
    <n v="252"/>
    <n v="252"/>
    <n v="999"/>
    <n v="999"/>
    <x v="0"/>
    <n v="2246751"/>
    <x v="135"/>
    <n v="3.7"/>
    <x v="5"/>
    <n v="2249"/>
    <x v="0"/>
    <n v="2249"/>
  </r>
  <r>
    <n v="150"/>
    <x v="149"/>
    <x v="149"/>
    <s v="Tata Sky Universal Remote Compatible for SD HD"/>
    <s v="Unique"/>
    <x v="12"/>
    <s v="SD HD"/>
    <s v="Electronics|HomeTheater,TV&amp;Video|Accessories|RemoteControls"/>
    <s v="Electronics"/>
    <x v="1"/>
    <s v="HomeTheater,TV&amp;Video"/>
    <s v="HomeTheater , TV &amp; Video"/>
    <s v="Accessories"/>
    <s v="Accessories"/>
    <s v="RemoteControls"/>
    <m/>
    <n v="204"/>
    <n v="204"/>
    <n v="599"/>
    <n v="599"/>
    <x v="0"/>
    <n v="203061"/>
    <x v="136"/>
    <n v="3.6"/>
    <x v="4"/>
    <n v="339"/>
    <x v="1"/>
    <n v="339"/>
  </r>
  <r>
    <n v="151"/>
    <x v="150"/>
    <x v="150"/>
    <s v="WZATCO Pixel | Portable LED Projector | Native 720p with Full HD 1080P Support | 2000 Lumens (200 ANSI) | 176&quot; Large Screen | Projector for Home and Outdoor | Compatible with TV Stick, PC, PS4"/>
    <s v="Unique"/>
    <x v="132"/>
    <s v="| Native 720p with Full HD 1080P Support | 2000 Lumens (200 ANSI) | 176&quot; Large Screen | Projector for Home and Outdoor | Compatible with TV Stick, PC, PS4"/>
    <s v="Electronics|HomeTheater,TV&amp;Video|Projectors"/>
    <s v="Electronics"/>
    <x v="1"/>
    <s v="HomeTheater,TV&amp;Video"/>
    <s v="HomeTheater , TV &amp; Video"/>
    <s v="Projectors"/>
    <s v="Projectors"/>
    <m/>
    <m/>
    <n v="6490"/>
    <n v="6490"/>
    <n v="9990"/>
    <n v="9990"/>
    <x v="4"/>
    <n v="269730"/>
    <x v="137"/>
    <n v="4"/>
    <x v="2"/>
    <n v="27"/>
    <x v="1"/>
    <n v="27"/>
  </r>
  <r>
    <n v="152"/>
    <x v="151"/>
    <x v="151"/>
    <s v="7SEVEN Compatible Tata Sky Remote Control Replacement of Original dth SD HD tata Play Set top Box Remote - IR Learning Universal Remote for Any Brand TV - Pairing Must"/>
    <s v="Unique"/>
    <x v="133"/>
    <s v="Replacement of Original dth SD HD tata Play Set top Box Remote - IR Learning Universal Remote for Any Brand TV - Pairing Must"/>
    <s v="Electronics|HomeTheater,TV&amp;Video|Accessories|RemoteControls"/>
    <s v="Electronics"/>
    <x v="1"/>
    <s v="HomeTheater,TV&amp;Video"/>
    <s v="HomeTheater , TV &amp; Video"/>
    <s v="Accessories"/>
    <s v="Accessories"/>
    <s v="RemoteControls"/>
    <m/>
    <n v="235"/>
    <n v="235"/>
    <n v="599"/>
    <n v="599"/>
    <x v="0"/>
    <n v="118003"/>
    <x v="138"/>
    <n v="3.5"/>
    <x v="11"/>
    <n v="197"/>
    <x v="1"/>
    <n v="197"/>
  </r>
  <r>
    <n v="153"/>
    <x v="152"/>
    <x v="152"/>
    <s v="AmazonBasics USB 2.0 Extension Cable for Personal Computer, Printer, 2-Pack - A-Male to A-Female - 3.3 Feet (1 Meter, Black)"/>
    <s v="Unique"/>
    <x v="134"/>
    <s v="Personal Computer, Printer, 2-Pack - A-Male to A-Female - 3.3 Feet (1 Meter, Black)"/>
    <s v="Computers&amp;Accessories|Accessories&amp;Peripherals|Cables&amp;Accessories|Cables|USBCables"/>
    <s v="Computers&amp;Accessories"/>
    <x v="0"/>
    <s v="Accessories&amp;Peripherals"/>
    <s v="Accessories &amp; Peripherals"/>
    <s v="Cables&amp;Accessories"/>
    <s v="Cables &amp; Accessories"/>
    <s v="Cables"/>
    <s v="USBCables"/>
    <n v="299"/>
    <n v="299"/>
    <n v="800"/>
    <n v="800"/>
    <x v="0"/>
    <n v="59981600"/>
    <x v="139"/>
    <n v="4.5"/>
    <x v="9"/>
    <n v="74977"/>
    <x v="0"/>
    <n v="74977"/>
  </r>
  <r>
    <n v="154"/>
    <x v="153"/>
    <x v="153"/>
    <s v="Amazon Basics USB C to Lightning TPE MFi Certified Charging Cable (White, 1.2 meter)"/>
    <s v="Unique"/>
    <x v="135"/>
    <s v="TPE MFi Certified Charging Cable (White, 1.2 meter)"/>
    <s v="Computers&amp;Accessories|Accessories&amp;Peripherals|Cables&amp;Accessories|Cables|USBCables"/>
    <s v="Computers&amp;Accessories"/>
    <x v="0"/>
    <s v="Accessories&amp;Peripherals"/>
    <s v="Accessories &amp; Peripherals"/>
    <s v="Cables&amp;Accessories"/>
    <s v="Cables &amp; Accessories"/>
    <s v="Cables"/>
    <s v="USBCables"/>
    <n v="799"/>
    <n v="799"/>
    <n v="1999"/>
    <n v="1999"/>
    <x v="2"/>
    <n v="17157417"/>
    <x v="110"/>
    <n v="4.2"/>
    <x v="0"/>
    <n v="8583"/>
    <x v="0"/>
    <n v="8583"/>
  </r>
  <r>
    <n v="155"/>
    <x v="154"/>
    <x v="154"/>
    <s v="Crypo‚Ñ¢ Universal Remote Compatible with Tata Sky Universal HD and SD Set top Box (Also Works with All TV)"/>
    <s v="Unique"/>
    <x v="136"/>
    <s v="Sky Universal HD and SD Set top Box (Also Works with All TV)"/>
    <s v="Electronics|HomeTheater,TV&amp;Video|Accessories|RemoteControls"/>
    <s v="Electronics"/>
    <x v="1"/>
    <s v="HomeTheater,TV&amp;Video"/>
    <s v="HomeTheater , TV &amp; Video"/>
    <s v="Accessories"/>
    <s v="Accessories"/>
    <s v="RemoteControls"/>
    <m/>
    <n v="299"/>
    <n v="299"/>
    <n v="999"/>
    <n v="999"/>
    <x v="0"/>
    <n v="927072"/>
    <x v="45"/>
    <n v="3.8"/>
    <x v="8"/>
    <n v="928"/>
    <x v="1"/>
    <n v="928"/>
  </r>
  <r>
    <n v="156"/>
    <x v="155"/>
    <x v="155"/>
    <s v="Karbonn 80 cm (32 Inches) Millennium Series HD Ready LED TV KJW32NSHDF (Phantom Black) with Bezel-Less Design"/>
    <s v="Unique"/>
    <x v="117"/>
    <s v="Series HD Ready LED TV KJW32NSHDF (Phantom Black) with Bezel-Less Design"/>
    <s v="Electronics|HomeTheater,TV&amp;Video|Televisions|StandardTelevisions"/>
    <s v="Electronics"/>
    <x v="1"/>
    <s v="HomeTheater,TV&amp;Video"/>
    <s v="HomeTheater , TV &amp; Video"/>
    <s v="Televisions"/>
    <s v="Televisions"/>
    <s v="StandardTelevisions"/>
    <m/>
    <n v="6999"/>
    <n v="6999"/>
    <n v="16990"/>
    <n v="16990"/>
    <x v="1"/>
    <n v="1868900"/>
    <x v="140"/>
    <n v="3.8"/>
    <x v="8"/>
    <n v="110"/>
    <x v="1"/>
    <n v="110"/>
  </r>
  <r>
    <n v="157"/>
    <x v="156"/>
    <x v="156"/>
    <s v="OnePlus 138.7 cm (55 inches) U Series 4K LED Smart Android TV 55U1S (Black)"/>
    <s v="Unique"/>
    <x v="137"/>
    <s v="Series 4K LED Smart Android TV 55U1S (Black)"/>
    <s v="Electronics|HomeTheater,TV&amp;Video|Televisions|SmartTelevisions"/>
    <s v="Electronics"/>
    <x v="1"/>
    <s v="HomeTheater,TV&amp;Video"/>
    <s v="HomeTheater , TV &amp; Video"/>
    <s v="Televisions"/>
    <s v="Televisions"/>
    <s v="SmartTelevisions"/>
    <m/>
    <n v="42999"/>
    <n v="42999"/>
    <n v="59999"/>
    <n v="59999"/>
    <x v="1"/>
    <n v="405173247"/>
    <x v="141"/>
    <n v="4.0999999999999996"/>
    <x v="6"/>
    <n v="6753"/>
    <x v="0"/>
    <n v="6753"/>
  </r>
  <r>
    <n v="158"/>
    <x v="157"/>
    <x v="157"/>
    <s v="Posh 1.5 Meter High Speed Gold Plated HDMI Male to Female Extension Cable (Black)"/>
    <s v="Unique"/>
    <x v="138"/>
    <s v="Plated HDMI Male to Female Extension Cable (Black)"/>
    <s v="Electronics|HomeTheater,TV&amp;Video|Accessories|Cables|HDMICables"/>
    <s v="Electronics"/>
    <x v="1"/>
    <s v="HomeTheater,TV&amp;Video"/>
    <s v="HomeTheater , TV &amp; Video"/>
    <s v="Accessories"/>
    <s v="Accessories"/>
    <s v="Cables"/>
    <s v="HDMICables"/>
    <n v="173"/>
    <n v="173"/>
    <n v="999"/>
    <n v="999"/>
    <x v="0"/>
    <n v="1235763"/>
    <x v="142"/>
    <n v="4.3"/>
    <x v="1"/>
    <n v="1237"/>
    <x v="0"/>
    <n v="1237"/>
  </r>
  <r>
    <n v="159"/>
    <x v="158"/>
    <x v="158"/>
    <s v="Amazon Basics HDMI Coupler,Black"/>
    <s v="Unique"/>
    <x v="139"/>
    <s v="Coupler,Black"/>
    <s v="Electronics|HomeAudio|Accessories|Adapters"/>
    <s v="Electronics"/>
    <x v="1"/>
    <s v="HomeAudio"/>
    <s v="HomeAudio"/>
    <s v="Accessories"/>
    <s v="Accessories"/>
    <s v="Adapters"/>
    <m/>
    <n v="209"/>
    <n v="209"/>
    <n v="600"/>
    <n v="600"/>
    <x v="0"/>
    <n v="11323200"/>
    <x v="143"/>
    <n v="4.4000000000000004"/>
    <x v="3"/>
    <n v="18872"/>
    <x v="0"/>
    <n v="18872"/>
  </r>
  <r>
    <n v="160"/>
    <x v="159"/>
    <x v="159"/>
    <s v="boAt LTG 550v3 Lightning Apple MFi Certified Cable with Spaceship Grade Aluminium Housing,Stress Resistance, Rapid 2.4A Charging and 480mbps Data Sync, 1m Length and 10000+ Bends Lifespan(Mercurial Black)"/>
    <s v="Unique"/>
    <x v="140"/>
    <s v="Certified Cable with Spaceship Grade Aluminium Housing,Stress Resistance, Rapid 2.4A Charging and 480mbps Data Sync, 1m Length and 10000+ Bends Lifespan(Mercurial Black)"/>
    <s v="Computers&amp;Accessories|Accessories&amp;Peripherals|Cables&amp;Accessories|Cables|USBCables"/>
    <s v="Computers&amp;Accessories"/>
    <x v="0"/>
    <s v="Accessories&amp;Peripherals"/>
    <s v="Accessories &amp; Peripherals"/>
    <s v="Cables&amp;Accessories"/>
    <s v="Cables &amp; Accessories"/>
    <s v="Cables"/>
    <s v="USBCables"/>
    <n v="848.99"/>
    <n v="848.99"/>
    <n v="1490"/>
    <n v="1490"/>
    <x v="2"/>
    <n v="530440"/>
    <x v="144"/>
    <n v="3.9"/>
    <x v="10"/>
    <n v="356"/>
    <x v="1"/>
    <n v="356"/>
  </r>
  <r>
    <n v="161"/>
    <x v="160"/>
    <x v="160"/>
    <s v="Wayona Nylon Braided Usb Syncing And Charging Cable Sync And Charging Cable For Iphone, Ipad (3 Ft, Black) - Pack Of 2"/>
    <s v="Unique"/>
    <x v="41"/>
    <s v="Charging Cable Sync And Charging Cable For Iphone, Ipad (3 Ft, Black) - Pack Of 2"/>
    <s v="Computers&amp;Accessories|Accessories&amp;Peripherals|Cables&amp;Accessories|Cables|USBCables"/>
    <s v="Computers&amp;Accessories"/>
    <x v="0"/>
    <s v="Accessories&amp;Peripherals"/>
    <s v="Accessories &amp; Peripherals"/>
    <s v="Cables&amp;Accessories"/>
    <s v="Cables &amp; Accessories"/>
    <s v="Cables"/>
    <s v="USBCables"/>
    <n v="649"/>
    <n v="649"/>
    <n v="1999"/>
    <n v="1999"/>
    <x v="2"/>
    <n v="48513731"/>
    <x v="29"/>
    <n v="4.2"/>
    <x v="0"/>
    <n v="24269"/>
    <x v="0"/>
    <n v="24269"/>
  </r>
  <r>
    <n v="162"/>
    <x v="161"/>
    <x v="161"/>
    <s v="Astigo Compatible Remote for Airtel Digital Set Top Box (Pairing Required with TV Remote)"/>
    <s v="Unique"/>
    <x v="141"/>
    <s v="Set Top Box (Pairing Required with TV Remote)"/>
    <s v="Electronics|HomeTheater,TV&amp;Video|Accessories|RemoteControls"/>
    <s v="Electronics"/>
    <x v="1"/>
    <s v="HomeTheater,TV&amp;Video"/>
    <s v="HomeTheater , TV &amp; Video"/>
    <s v="Accessories"/>
    <s v="Accessories"/>
    <s v="RemoteControls"/>
    <m/>
    <n v="299"/>
    <n v="299"/>
    <n v="899"/>
    <n v="899"/>
    <x v="0"/>
    <n v="382075"/>
    <x v="41"/>
    <n v="3.8"/>
    <x v="8"/>
    <n v="425"/>
    <x v="1"/>
    <n v="425"/>
  </r>
  <r>
    <n v="163"/>
    <x v="162"/>
    <x v="162"/>
    <s v="Caprigo Heavy Duty TV Wall Mount Stand for 12 to 27 inches LED LCD Monitor Screen's, Full Motion Rotatable Universal TV and Monitor Wall Mount Bracket with Swivel and Tilt Adjustments (Single Arm - M416)"/>
    <s v="Unique"/>
    <x v="142"/>
    <s v="Stand for 12 to 27 inches LED LCD Monitor Screen's, Full Motion Rotatable Universal TV and Monitor Wall Mount Bracket with Swivel and Tilt Adjustments (Single Arm - M416)"/>
    <s v="Electronics|HomeTheater,TV&amp;Video|Accessories|TVMounts,Stands&amp;Turntables|TVWall&amp;CeilingMounts"/>
    <s v="Electronics"/>
    <x v="1"/>
    <s v="HomeTheater,TV&amp;Video"/>
    <s v="HomeTheater , TV &amp; Video"/>
    <s v="Accessories"/>
    <s v="Accessories"/>
    <s v="TVMounts,Stands&amp;Turntables"/>
    <s v="TVWall&amp;CeilingMounts"/>
    <n v="399"/>
    <n v="399"/>
    <n v="799"/>
    <n v="799"/>
    <x v="0"/>
    <n v="927639"/>
    <x v="90"/>
    <n v="4.0999999999999996"/>
    <x v="6"/>
    <n v="1161"/>
    <x v="0"/>
    <n v="1161"/>
  </r>
  <r>
    <n v="164"/>
    <x v="163"/>
    <x v="163"/>
    <s v="Portronics Konnect L 60W PD Type C to Type C Mobile Charging Cable, 1.2M, Fast Data Sync, Tangle Resistant, TPE+Nylon Braided(Grey)"/>
    <s v="Unique"/>
    <x v="143"/>
    <s v="C to Type C Mobile Charging Cable, 1.2M, Fast Data Sync, Tangle Resistant, TPE+Nylon Braided(Grey)"/>
    <s v="Computers&amp;Accessories|Accessories&amp;Peripherals|Cables&amp;Accessories|Cables|USBCables"/>
    <s v="Computers&amp;Accessories"/>
    <x v="0"/>
    <s v="Accessories&amp;Peripherals"/>
    <s v="Accessories &amp; Peripherals"/>
    <s v="Cables&amp;Accessories"/>
    <s v="Cables &amp; Accessories"/>
    <s v="Cables"/>
    <s v="USBCables"/>
    <n v="249"/>
    <n v="249"/>
    <n v="499"/>
    <n v="499"/>
    <x v="0"/>
    <n v="752492"/>
    <x v="145"/>
    <n v="4.0999999999999996"/>
    <x v="6"/>
    <n v="1508"/>
    <x v="0"/>
    <n v="1508"/>
  </r>
  <r>
    <n v="165"/>
    <x v="164"/>
    <x v="164"/>
    <s v="TATA SKY HD Connection with 1 month basic package and free installation"/>
    <s v="Unique"/>
    <x v="144"/>
    <s v="month basic package and free installation"/>
    <s v="Electronics|HomeTheater,TV&amp;Video|SatelliteEquipment|SatelliteReceivers"/>
    <s v="Electronics"/>
    <x v="1"/>
    <s v="HomeTheater,TV&amp;Video"/>
    <s v="HomeTheater , TV &amp; Video"/>
    <s v="SatelliteEquipment"/>
    <s v="SatelliteEquipment"/>
    <s v="SatelliteReceivers"/>
    <m/>
    <n v="1249"/>
    <n v="1249"/>
    <n v="2299"/>
    <n v="2299"/>
    <x v="3"/>
    <n v="17555164"/>
    <x v="146"/>
    <n v="4.3"/>
    <x v="1"/>
    <n v="7636"/>
    <x v="0"/>
    <n v="7636"/>
  </r>
  <r>
    <n v="166"/>
    <x v="165"/>
    <x v="165"/>
    <s v="Remote Compatible for Samsung LED LCD Remote Control Works with Samsung LED LCD TV by Trend Trail"/>
    <s v="Unique"/>
    <x v="145"/>
    <s v="Remote Control Works with Samsung LED LCD TV by Trend Trail"/>
    <s v="Electronics|HomeTheater,TV&amp;Video|Accessories|RemoteControls"/>
    <s v="Electronics"/>
    <x v="1"/>
    <s v="HomeTheater,TV&amp;Video"/>
    <s v="HomeTheater , TV &amp; Video"/>
    <s v="Accessories"/>
    <s v="Accessories"/>
    <s v="RemoteControls"/>
    <m/>
    <n v="213"/>
    <n v="213"/>
    <n v="499"/>
    <n v="499"/>
    <x v="0"/>
    <n v="122754"/>
    <x v="147"/>
    <n v="3.7"/>
    <x v="5"/>
    <n v="246"/>
    <x v="1"/>
    <n v="246"/>
  </r>
  <r>
    <n v="167"/>
    <x v="166"/>
    <x v="166"/>
    <s v="SoniVision SA-D10 SA-D100 SA-D40 Home Theater Systems Remote Compatible with Sony RM-ANU156"/>
    <s v="Unique"/>
    <x v="146"/>
    <s v="Systems Remote Compatible with Sony RM-ANU156"/>
    <s v="Electronics|HomeTheater,TV&amp;Video|Accessories|RemoteControls"/>
    <s v="Electronics"/>
    <x v="1"/>
    <s v="HomeTheater,TV&amp;Video"/>
    <s v="HomeTheater , TV &amp; Video"/>
    <s v="Accessories"/>
    <s v="Accessories"/>
    <s v="RemoteControls"/>
    <m/>
    <n v="209"/>
    <n v="209"/>
    <n v="499"/>
    <n v="499"/>
    <x v="0"/>
    <n v="239021"/>
    <x v="148"/>
    <n v="4"/>
    <x v="2"/>
    <n v="479"/>
    <x v="1"/>
    <n v="479"/>
  </r>
  <r>
    <n v="168"/>
    <x v="167"/>
    <x v="167"/>
    <s v="Rts‚Ñ¢ High Speed 3D Full HD 1080p Support (10 Meters) HDMI Male to HDMI Male Cable TV Lead 1.4V for All Hdmi Devices- Black (10M - 30 FEET)"/>
    <s v="Unique"/>
    <x v="147"/>
    <s v="1080p Support (10 Meters) HDMI Male to HDMI Male Cable TV Lead 1.4V for All Hdmi Devices- Black (10M - 30 FEET)"/>
    <s v="Electronics|HomeTheater,TV&amp;Video|Accessories|Cables|HDMICables"/>
    <s v="Electronics"/>
    <x v="1"/>
    <s v="HomeTheater,TV&amp;Video"/>
    <s v="HomeTheater , TV &amp; Video"/>
    <s v="Accessories"/>
    <s v="Accessories"/>
    <s v="Cables"/>
    <s v="HDMICables"/>
    <n v="598"/>
    <n v="598"/>
    <n v="4999"/>
    <n v="4999"/>
    <x v="3"/>
    <n v="4549090"/>
    <x v="149"/>
    <n v="4.2"/>
    <x v="0"/>
    <n v="910"/>
    <x v="1"/>
    <n v="910"/>
  </r>
  <r>
    <n v="169"/>
    <x v="168"/>
    <x v="168"/>
    <s v="boAt LTG 500 Apple MFI Certified for iPhone, iPad and iPod 2Mtr Data Cable(Metallic Silver)"/>
    <s v="Unique"/>
    <x v="112"/>
    <s v="for iPhone, iPad and iPod 2Mtr Data Cable(Metallic Silver)"/>
    <s v="Computers&amp;Accessories|Accessories&amp;Peripherals|Cables&amp;Accessories|Cables|USBCables"/>
    <s v="Computers&amp;Accessories"/>
    <x v="0"/>
    <s v="Accessories&amp;Peripherals"/>
    <s v="Accessories &amp; Peripherals"/>
    <s v="Cables&amp;Accessories"/>
    <s v="Cables &amp; Accessories"/>
    <s v="Cables"/>
    <s v="USBCables"/>
    <n v="799"/>
    <n v="799"/>
    <n v="1749"/>
    <n v="1749"/>
    <x v="2"/>
    <n v="9839874"/>
    <x v="150"/>
    <n v="4.0999999999999996"/>
    <x v="6"/>
    <n v="5626"/>
    <x v="0"/>
    <n v="5626"/>
  </r>
  <r>
    <n v="170"/>
    <x v="169"/>
    <x v="169"/>
    <s v="Agaro Blaze USBA to micro +Type C 2in1 Braided 1.2M Cable"/>
    <s v="Unique"/>
    <x v="148"/>
    <s v="C 2in1 Braided 1.2M Cable"/>
    <s v="Computers&amp;Accessories|Accessories&amp;Peripherals|Cables&amp;Accessories|Cables|USBCables"/>
    <s v="Computers&amp;Accessories"/>
    <x v="0"/>
    <s v="Accessories&amp;Peripherals"/>
    <s v="Accessories &amp; Peripherals"/>
    <s v="Cables&amp;Accessories"/>
    <s v="Cables &amp; Accessories"/>
    <s v="Cables"/>
    <s v="USBCables"/>
    <n v="159"/>
    <n v="159"/>
    <n v="595"/>
    <n v="595"/>
    <x v="0"/>
    <n v="8439480"/>
    <x v="151"/>
    <n v="4.3"/>
    <x v="1"/>
    <n v="14184"/>
    <x v="0"/>
    <n v="14184"/>
  </r>
  <r>
    <n v="171"/>
    <x v="170"/>
    <x v="170"/>
    <s v="AmazonBasics 6 Feet DisplayPort to DisplayPort Cable - (Not HDMI Cable) (Gold)"/>
    <s v="Unique"/>
    <x v="149"/>
    <s v="Cable - (Not HDMI Cable) (Gold)"/>
    <s v="Computers&amp;Accessories|Accessories&amp;Peripherals|Cables&amp;Accessories|Cables|DVICables"/>
    <s v="Computers&amp;Accessories"/>
    <x v="0"/>
    <s v="Accessories&amp;Peripherals"/>
    <s v="Accessories &amp; Peripherals"/>
    <s v="Cables&amp;Accessories"/>
    <s v="Cables &amp; Accessories"/>
    <s v="Cables"/>
    <s v="DVICables"/>
    <n v="499"/>
    <n v="499"/>
    <n v="1100"/>
    <n v="1100"/>
    <x v="2"/>
    <n v="27694700"/>
    <x v="152"/>
    <n v="4.4000000000000004"/>
    <x v="3"/>
    <n v="25177"/>
    <x v="0"/>
    <n v="25177"/>
  </r>
  <r>
    <n v="172"/>
    <x v="171"/>
    <x v="171"/>
    <s v="MI 108 cm (43 inches) 5X Series 4K Ultra HD LED Smart Android TV L43M6-ES (Grey)"/>
    <s v="Unique"/>
    <x v="5"/>
    <s v="Series 4K Ultra HD LED Smart Android TV L43M6-ES (Grey)"/>
    <s v="Electronics|HomeTheater,TV&amp;Video|Televisions|SmartTelevisions"/>
    <s v="Electronics"/>
    <x v="1"/>
    <s v="HomeTheater,TV&amp;Video"/>
    <s v="HomeTheater , TV &amp; Video"/>
    <s v="Televisions"/>
    <s v="Televisions"/>
    <s v="SmartTelevisions"/>
    <m/>
    <n v="31999"/>
    <n v="31999"/>
    <n v="49999"/>
    <n v="49999"/>
    <x v="1"/>
    <n v="1062578748"/>
    <x v="153"/>
    <n v="4.3"/>
    <x v="1"/>
    <n v="21252"/>
    <x v="0"/>
    <n v="21252"/>
  </r>
  <r>
    <n v="173"/>
    <x v="172"/>
    <x v="172"/>
    <s v="Sansui 140cm (55 inches) 4K Ultra HD Certified Android LED TV with Dolby Audio and Dolby Vision JSW55ASUHD (Mystique Black)"/>
    <s v="Unique"/>
    <x v="150"/>
    <s v="HD Certified Android LED TV with Dolby Audio and Dolby Vision JSW55ASUHD (Mystique Black)"/>
    <s v="Electronics|HomeTheater,TV&amp;Video|Televisions|SmartTelevisions"/>
    <s v="Electronics"/>
    <x v="1"/>
    <s v="HomeTheater,TV&amp;Video"/>
    <s v="HomeTheater , TV &amp; Video"/>
    <s v="Televisions"/>
    <s v="Televisions"/>
    <s v="SmartTelevisions"/>
    <m/>
    <n v="32990"/>
    <n v="32990"/>
    <n v="56790"/>
    <n v="56790"/>
    <x v="1"/>
    <n v="32199930"/>
    <x v="154"/>
    <n v="4.3"/>
    <x v="1"/>
    <n v="567"/>
    <x v="1"/>
    <n v="567"/>
  </r>
  <r>
    <n v="174"/>
    <x v="173"/>
    <x v="173"/>
    <s v="LOHAYA LCD LED Remote Compatible for Sony Bravia Smart LCD LED UHD OLED QLED 4K Ultra HD TV Remote Control with YouTube and Netflix Function [ Compatible for Sony Tv Remote Control ]"/>
    <s v="Unique"/>
    <x v="151"/>
    <s v="Sony Bravia Smart LCD LED UHD OLED QLED 4K Ultra HD TV Remote Control with YouTube and Netflix Function [ Compatible for Sony Tv Remote Control ]"/>
    <s v="Electronics|HomeTheater,TV&amp;Video|Accessories|RemoteControls"/>
    <s v="Electronics"/>
    <x v="1"/>
    <s v="HomeTheater,TV&amp;Video"/>
    <s v="HomeTheater , TV &amp; Video"/>
    <s v="Accessories"/>
    <s v="Accessories"/>
    <s v="RemoteControls"/>
    <m/>
    <n v="299"/>
    <n v="299"/>
    <n v="1199"/>
    <n v="1199"/>
    <x v="2"/>
    <n v="558734"/>
    <x v="100"/>
    <n v="3.5"/>
    <x v="11"/>
    <n v="466"/>
    <x v="1"/>
    <n v="466"/>
  </r>
  <r>
    <n v="175"/>
    <x v="174"/>
    <x v="174"/>
    <s v="Zebronics CU3100V Fast charging Type C cable with QC 18W support, 3A max capacity, 1 meter braided cable, Data transfer and Superior durability (Braided Black )"/>
    <s v="Unique"/>
    <x v="122"/>
    <s v="cable with QC 18W support, 3A max capacity, 1 meter braided cable, Data transfer and Superior durability (Braided Black )"/>
    <s v="Computers&amp;Accessories|Accessories&amp;Peripherals|Cables&amp;Accessories|Cables|USBCables"/>
    <s v="Computers&amp;Accessories"/>
    <x v="0"/>
    <s v="Accessories&amp;Peripherals"/>
    <s v="Accessories &amp; Peripherals"/>
    <s v="Cables&amp;Accessories"/>
    <s v="Cables &amp; Accessories"/>
    <s v="Cables"/>
    <s v="USBCables"/>
    <n v="128.31"/>
    <n v="128.31"/>
    <n v="549"/>
    <n v="549"/>
    <x v="0"/>
    <n v="33489"/>
    <x v="155"/>
    <n v="3.9"/>
    <x v="10"/>
    <n v="61"/>
    <x v="1"/>
    <n v="61"/>
  </r>
  <r>
    <n v="176"/>
    <x v="175"/>
    <x v="175"/>
    <s v="Belkin USB C to USB-C Fast Charging Type C Cable, 60W PD, 3.3 feet (1 meter) for Laptop, Personal Computer, Tablet, Smartphone - White, USB-IF Certified"/>
    <s v="Unique"/>
    <x v="98"/>
    <s v="Charging Type C Cable, 60W PD, 3.3 feet (1 meter) for Laptop, Personal Computer, Tablet, Smartphone - White, USB-IF Certified"/>
    <s v="Computers&amp;Accessories|Accessories&amp;Peripherals|Cables&amp;Accessories|Cables|USBCables"/>
    <s v="Computers&amp;Accessories"/>
    <x v="0"/>
    <s v="Accessories&amp;Peripherals"/>
    <s v="Accessories &amp; Peripherals"/>
    <s v="Cables&amp;Accessories"/>
    <s v="Cables &amp; Accessories"/>
    <s v="Cables"/>
    <s v="USBCables"/>
    <n v="599"/>
    <n v="599"/>
    <n v="849"/>
    <n v="849"/>
    <x v="0"/>
    <n v="402426"/>
    <x v="99"/>
    <n v="4.5"/>
    <x v="9"/>
    <n v="474"/>
    <x v="1"/>
    <n v="474"/>
  </r>
  <r>
    <n v="177"/>
    <x v="176"/>
    <x v="176"/>
    <s v="7SEVEN TCL Remote Control Smart TV RC802V Remote Compatible for TCL TV Remote Original 55EP680 40A325 49S6500 55P8S 55P8 50P8 65P8 40S6500 43S6500FS 49S6800FS 49S6800 49S6510FS(Without Voice Function Google Assistant and Non-Bluetooth remote)"/>
    <s v="Unique"/>
    <x v="152"/>
    <s v="RC802V Remote Compatible for TCL TV Remote Original 55EP680 40A325 49S6500 55P8S 55P8 50P8 65P8 40S6500 43S6500FS 49S6800FS 49S6800 49S6510FS(Without Voice Function Google Assistant and Non-Bluetooth remote)"/>
    <s v="Electronics|HomeTheater,TV&amp;Video|Accessories|RemoteControls"/>
    <s v="Electronics"/>
    <x v="1"/>
    <s v="HomeTheater,TV&amp;Video"/>
    <s v="HomeTheater , TV &amp; Video"/>
    <s v="Accessories"/>
    <s v="Accessories"/>
    <s v="RemoteControls"/>
    <m/>
    <n v="399"/>
    <n v="399"/>
    <n v="899"/>
    <n v="899"/>
    <x v="0"/>
    <n v="387469"/>
    <x v="94"/>
    <n v="3.4"/>
    <x v="7"/>
    <n v="431"/>
    <x v="1"/>
    <n v="431"/>
  </r>
  <r>
    <n v="178"/>
    <x v="177"/>
    <x v="177"/>
    <s v="Wayona 3in1 Nylon Braided 66W USB Fast Charging Cable with Type C, Lightening and Micro USB Port, Compatible with iPhone, iPad, Samsung Galaxy, OnePlus, Mi, Oppo, Vivo, iQOO, Xiaomi (1M, Black)"/>
    <s v="Unique"/>
    <x v="153"/>
    <s v="Fast Charging Cable with Type C, Lightening and Micro USB Port, Compatible with iPhone, iPad, Samsung Galaxy, OnePlus, Mi, Oppo, Vivo, iQOO, Xiaomi (1M, Black)"/>
    <s v="Computers&amp;Accessories|Accessories&amp;Peripherals|Cables&amp;Accessories|Cables|USBCables"/>
    <s v="Computers&amp;Accessories"/>
    <x v="0"/>
    <s v="Accessories&amp;Peripherals"/>
    <s v="Accessories &amp; Peripherals"/>
    <s v="Cables&amp;Accessories"/>
    <s v="Cables &amp; Accessories"/>
    <s v="Cables"/>
    <s v="USBCables"/>
    <n v="449"/>
    <n v="449"/>
    <n v="1099"/>
    <n v="1099"/>
    <x v="2"/>
    <n v="265958"/>
    <x v="156"/>
    <n v="4"/>
    <x v="2"/>
    <n v="242"/>
    <x v="1"/>
    <n v="242"/>
  </r>
  <r>
    <n v="179"/>
    <x v="178"/>
    <x v="178"/>
    <s v="Hi-Mobiler iPhone Charger Lightning Cable,2 Pack Apple MFi Certified USB iPhone Fast Chargering Cord,Data Sync Transfer for 13 12 11 Pro Max Xs X XR 8 7 6 5 5s iPad iPod More Model Cell Phone Cables"/>
    <s v="Unique"/>
    <x v="154"/>
    <s v="Apple MFi Certified USB iPhone Fast Chargering Cord,Data Sync Transfer for 13 12 11 Pro Max Xs X XR 8 7 6 5 5s iPad iPod More Model Cell Phone Cables"/>
    <s v="Computers&amp;Accessories|Accessories&amp;Peripherals|Cables&amp;Accessories|Cables|USBCables"/>
    <s v="Computers&amp;Accessories"/>
    <x v="0"/>
    <s v="Accessories&amp;Peripherals"/>
    <s v="Accessories &amp; Peripherals"/>
    <s v="Cables&amp;Accessories"/>
    <s v="Cables &amp; Accessories"/>
    <s v="Cables"/>
    <s v="USBCables"/>
    <n v="254"/>
    <n v="254"/>
    <n v="799"/>
    <n v="799"/>
    <x v="0"/>
    <n v="2321095"/>
    <x v="157"/>
    <n v="4"/>
    <x v="2"/>
    <n v="2905"/>
    <x v="0"/>
    <n v="2905"/>
  </r>
  <r>
    <n v="180"/>
    <x v="179"/>
    <x v="179"/>
    <s v="Amazon Basics 16-Gauge Speaker Wire - 50 Feet"/>
    <s v="Unique"/>
    <x v="155"/>
    <s v="50 Feet"/>
    <s v="Electronics|HomeTheater,TV&amp;Video|Accessories|Cables|SpeakerCables"/>
    <s v="Electronics"/>
    <x v="1"/>
    <s v="HomeTheater,TV&amp;Video"/>
    <s v="HomeTheater , TV &amp; Video"/>
    <s v="Accessories"/>
    <s v="Accessories"/>
    <s v="Cables"/>
    <s v="SpeakerCables"/>
    <n v="399"/>
    <n v="399"/>
    <n v="795"/>
    <n v="795"/>
    <x v="0"/>
    <n v="9612345"/>
    <x v="158"/>
    <n v="4.4000000000000004"/>
    <x v="3"/>
    <n v="12091"/>
    <x v="0"/>
    <n v="12091"/>
  </r>
  <r>
    <n v="181"/>
    <x v="180"/>
    <x v="180"/>
    <s v="Ambrane 60W 3A Fast Charging Output Cable with Type-C to USB for Mobile, Neckband, True Wireless Earphone Charging, 480mbps Data Sync Speed, 1m Length (ACT - AZ10, White)"/>
    <s v="Unique"/>
    <x v="104"/>
    <s v="Cable with Type-C to USB for Mobile, Neckband, True Wireless Earphone Charging, 480mbps Data Sync Speed, 1m Length (ACT - AZ10, White)"/>
    <s v="Computers&amp;Accessories|Accessories&amp;Peripherals|Cables&amp;Accessories|Cables|USBCables"/>
    <s v="Computers&amp;Accessories"/>
    <x v="0"/>
    <s v="Accessories&amp;Peripherals"/>
    <s v="Accessories &amp; Peripherals"/>
    <s v="Cables&amp;Accessories"/>
    <s v="Cables &amp; Accessories"/>
    <s v="Cables"/>
    <s v="USBCables"/>
    <n v="179"/>
    <n v="179"/>
    <n v="399"/>
    <n v="399"/>
    <x v="0"/>
    <n v="567777"/>
    <x v="159"/>
    <n v="4"/>
    <x v="2"/>
    <n v="1423"/>
    <x v="0"/>
    <n v="1423"/>
  </r>
  <r>
    <n v="182"/>
    <x v="181"/>
    <x v="181"/>
    <s v="Wayona Usb Type C To Usb Nylon Braided Quick Charger Fast Charging Short Cable For Smartphone (Samsung Galaxy S21 S20 S10 S9 S9+ Note 9 S8 Note 8, Lg G7 G5 G6, Moto G6 G7) (0.25M,Grey)"/>
    <s v="Unique"/>
    <x v="66"/>
    <s v="Nylon Braided Quick Charger Fast Charging Short Cable For Smartphone (Samsung Galaxy S21 S20 S10 S9 S9+ Note 9 S8 Note 8, Lg G7 G5 G6, Moto G6 G7) (0.25M,Grey)"/>
    <s v="Computers&amp;Accessories|Accessories&amp;Peripherals|Cables&amp;Accessories|Cables|USBCables"/>
    <s v="Computers&amp;Accessories"/>
    <x v="0"/>
    <s v="Accessories&amp;Peripherals"/>
    <s v="Accessories &amp; Peripherals"/>
    <s v="Cables&amp;Accessories"/>
    <s v="Cables &amp; Accessories"/>
    <s v="Cables"/>
    <s v="USBCables"/>
    <n v="339"/>
    <n v="339"/>
    <n v="999"/>
    <n v="999"/>
    <x v="0"/>
    <n v="6248745"/>
    <x v="96"/>
    <n v="4.3"/>
    <x v="1"/>
    <n v="6255"/>
    <x v="0"/>
    <n v="6255"/>
  </r>
  <r>
    <n v="183"/>
    <x v="182"/>
    <x v="182"/>
    <s v="Caprigo Heavy Duty TV Wall Mount Bracket for 14 to 32 Inch LED HD Smart TV‚Äôs, Universal Fixed TV Wall Mount Stand (M452)"/>
    <s v="Unique"/>
    <x v="142"/>
    <s v="Bracket for 14 to 32 Inch LED HD Smart TV‚Äôs, Universal Fixed TV Wall Mount Stand (M452)"/>
    <s v="Electronics|HomeTheater,TV&amp;Video|Accessories|TVMounts,Stands&amp;Turntables|TVWall&amp;CeilingMounts"/>
    <s v="Electronics"/>
    <x v="1"/>
    <s v="HomeTheater,TV&amp;Video"/>
    <s v="HomeTheater , TV &amp; Video"/>
    <s v="Accessories"/>
    <s v="Accessories"/>
    <s v="TVMounts,Stands&amp;Turntables"/>
    <s v="TVWall&amp;CeilingMounts"/>
    <n v="399"/>
    <n v="399"/>
    <n v="999"/>
    <n v="999"/>
    <x v="0"/>
    <n v="1234764"/>
    <x v="9"/>
    <n v="4"/>
    <x v="2"/>
    <n v="1236"/>
    <x v="0"/>
    <n v="1236"/>
  </r>
  <r>
    <n v="184"/>
    <x v="183"/>
    <x v="183"/>
    <s v="Smashtronics - Case for Firetv Remote, Fire Stick Remote Cover Case, Silicone Cover for TV Firestick 4K TV 2nd Gen(3rd Gen) Remote Control - Light Weight Anti Slip Shockproof (Black)"/>
    <s v="Unique"/>
    <x v="156"/>
    <s v="Fire Stick Remote Cover Case, Silicone Cover for TV Firestick 4K TV 2nd Gen(3rd Gen) Remote Control - Light Weight Anti Slip Shockproof (Black)"/>
    <s v="Electronics|HomeTheater,TV&amp;Video|Accessories|RemoteControls"/>
    <s v="Electronics"/>
    <x v="1"/>
    <s v="HomeTheater,TV&amp;Video"/>
    <s v="HomeTheater , TV &amp; Video"/>
    <s v="Accessories"/>
    <s v="Accessories"/>
    <s v="RemoteControls"/>
    <m/>
    <n v="199"/>
    <n v="199"/>
    <n v="399"/>
    <n v="399"/>
    <x v="0"/>
    <n v="532665"/>
    <x v="160"/>
    <n v="4.2"/>
    <x v="0"/>
    <n v="1335"/>
    <x v="0"/>
    <n v="1335"/>
  </r>
  <r>
    <n v="185"/>
    <x v="184"/>
    <x v="184"/>
    <s v="Electvision Remote Control for led Smart tv Compatible with VU Smart Led (Without Voice)"/>
    <s v="Unique"/>
    <x v="157"/>
    <s v="tv Compatible with VU Smart Led (Without Voice)"/>
    <s v="Electronics|HomeTheater,TV&amp;Video|Accessories|RemoteControls"/>
    <s v="Electronics"/>
    <x v="1"/>
    <s v="HomeTheater,TV&amp;Video"/>
    <s v="HomeTheater , TV &amp; Video"/>
    <s v="Accessories"/>
    <s v="Accessories"/>
    <s v="RemoteControls"/>
    <m/>
    <n v="349"/>
    <n v="349"/>
    <n v="1999"/>
    <n v="1999"/>
    <x v="2"/>
    <n v="393803"/>
    <x v="161"/>
    <n v="3.8"/>
    <x v="8"/>
    <n v="197"/>
    <x v="1"/>
    <n v="197"/>
  </r>
  <r>
    <n v="186"/>
    <x v="185"/>
    <x v="185"/>
    <s v="Boat A 350 Type C Cable 1.5m(Jet Black)"/>
    <s v="Unique"/>
    <x v="25"/>
    <s v="1.5m(Jet Black)"/>
    <s v="Computers&amp;Accessories|Accessories&amp;Peripherals|Cables&amp;Accessories|Cables|USBCables"/>
    <s v="Computers&amp;Accessories"/>
    <x v="0"/>
    <s v="Accessories&amp;Peripherals"/>
    <s v="Accessories &amp; Peripherals"/>
    <s v="Cables&amp;Accessories"/>
    <s v="Cables &amp; Accessories"/>
    <s v="Cables"/>
    <s v="USBCables"/>
    <n v="299"/>
    <n v="299"/>
    <n v="798"/>
    <n v="798"/>
    <x v="0"/>
    <n v="22975218"/>
    <x v="162"/>
    <n v="4.4000000000000004"/>
    <x v="3"/>
    <n v="28791"/>
    <x v="0"/>
    <n v="28791"/>
  </r>
  <r>
    <n v="187"/>
    <x v="186"/>
    <x v="186"/>
    <s v="pTron Solero M241 2.4A Micro USB Data and Charging Cable, Made in India, 480Mbps Data Sync, Durable 1-Meter Long USB Cable for Micro USB Devices (White)"/>
    <s v="Unique"/>
    <x v="158"/>
    <s v="Data and Charging Cable, Made in India, 480Mbps Data Sync, Durable 1-Meter Long USB Cable for Micro USB Devices (White)"/>
    <s v="Computers&amp;Accessories|Accessories&amp;Peripherals|Cables&amp;Accessories|Cables|USBCables"/>
    <s v="Computers&amp;Accessories"/>
    <x v="0"/>
    <s v="Accessories&amp;Peripherals"/>
    <s v="Accessories &amp; Peripherals"/>
    <s v="Cables&amp;Accessories"/>
    <s v="Cables &amp; Accessories"/>
    <s v="Cables"/>
    <s v="USBCables"/>
    <n v="89"/>
    <n v="89"/>
    <n v="800"/>
    <n v="800"/>
    <x v="0"/>
    <n v="860000"/>
    <x v="163"/>
    <n v="3.9"/>
    <x v="10"/>
    <n v="1075"/>
    <x v="0"/>
    <n v="1075"/>
  </r>
  <r>
    <n v="188"/>
    <x v="187"/>
    <x v="187"/>
    <s v="AmazonBasics USB Type-C to USB Type-C 2.0 Cable for Charging Adapter, Smartphone - 9 Feet (2.7 Meters) - White"/>
    <s v="Unique"/>
    <x v="159"/>
    <s v="2.0 Cable for Charging Adapter, Smartphone - 9 Feet (2.7 Meters) - White"/>
    <s v="Computers&amp;Accessories|Accessories&amp;Peripherals|Cables&amp;Accessories|Cables|USBCables"/>
    <s v="Computers&amp;Accessories"/>
    <x v="0"/>
    <s v="Accessories&amp;Peripherals"/>
    <s v="Accessories &amp; Peripherals"/>
    <s v="Cables&amp;Accessories"/>
    <s v="Cables &amp; Accessories"/>
    <s v="Cables"/>
    <s v="USBCables"/>
    <n v="549"/>
    <n v="549"/>
    <n v="995"/>
    <n v="995"/>
    <x v="0"/>
    <n v="29597270"/>
    <x v="164"/>
    <n v="4.2"/>
    <x v="0"/>
    <n v="29746"/>
    <x v="0"/>
    <n v="29746"/>
  </r>
  <r>
    <n v="189"/>
    <x v="188"/>
    <x v="188"/>
    <s v="Croma 3A Fast charge 1m Type-C to All Type-C Phones sync and charge cable, Made in India, 480Mbps Data transfer rate, Tested Durability with 8000+ bends (12 months warranty) - CRCMA0106sTC10, Black"/>
    <s v="Unique"/>
    <x v="160"/>
    <s v="to All Type-C Phones sync and charge cable, Made in India, 480Mbps Data transfer rate, Tested Durability with 8000+ bends (12 months warranty) - CRCMA0106sTC10, Black"/>
    <s v="Computers&amp;Accessories|Accessories&amp;Peripherals|Cables&amp;Accessories|Cables|USBCables"/>
    <s v="Computers&amp;Accessories"/>
    <x v="0"/>
    <s v="Accessories&amp;Peripherals"/>
    <s v="Accessories &amp; Peripherals"/>
    <s v="Cables&amp;Accessories"/>
    <s v="Cables &amp; Accessories"/>
    <s v="Cables"/>
    <s v="USBCables"/>
    <n v="129"/>
    <n v="129"/>
    <n v="1000"/>
    <n v="1000"/>
    <x v="2"/>
    <n v="295000"/>
    <x v="165"/>
    <n v="3.9"/>
    <x v="10"/>
    <n v="295"/>
    <x v="1"/>
    <n v="295"/>
  </r>
  <r>
    <n v="190"/>
    <x v="189"/>
    <x v="189"/>
    <s v="Sony Bravia 164 cm (65 inches) 4K Ultra HD Smart LED Google TV KD-65X74K (Black)"/>
    <s v="Unique"/>
    <x v="161"/>
    <s v="4K Ultra HD Smart LED Google TV KD-65X74K (Black)"/>
    <s v="Electronics|HomeTheater,TV&amp;Video|Televisions|SmartTelevisions"/>
    <s v="Electronics"/>
    <x v="1"/>
    <s v="HomeTheater,TV&amp;Video"/>
    <s v="HomeTheater , TV &amp; Video"/>
    <s v="Televisions"/>
    <s v="Televisions"/>
    <s v="SmartTelevisions"/>
    <m/>
    <n v="77990"/>
    <n v="77990"/>
    <n v="139900"/>
    <n v="139900"/>
    <x v="1"/>
    <n v="830306500"/>
    <x v="166"/>
    <n v="4.7"/>
    <x v="16"/>
    <n v="5935"/>
    <x v="0"/>
    <n v="5935"/>
  </r>
  <r>
    <n v="191"/>
    <x v="190"/>
    <x v="190"/>
    <s v="7SEVEN Compatible for Mi tv Remote Control Original Suitable with Smart Android 4K LED Non Voice Command Xiaomi Redmi Remote of 4A Model 32 43 55 65 inches"/>
    <s v="Unique"/>
    <x v="162"/>
    <s v="Control Original Suitable with Smart Android 4K LED Non Voice Command Xiaomi Redmi Remote of 4A Model 32 43 55 65 inches"/>
    <s v="Electronics|HomeTheater,TV&amp;Video|Accessories|RemoteControls"/>
    <s v="Electronics"/>
    <x v="1"/>
    <s v="HomeTheater,TV&amp;Video"/>
    <s v="HomeTheater , TV &amp; Video"/>
    <s v="Accessories"/>
    <s v="Accessories"/>
    <s v="RemoteControls"/>
    <m/>
    <n v="349"/>
    <n v="349"/>
    <n v="799"/>
    <n v="799"/>
    <x v="0"/>
    <n v="258077"/>
    <x v="167"/>
    <n v="3.6"/>
    <x v="4"/>
    <n v="323"/>
    <x v="1"/>
    <n v="323"/>
  </r>
  <r>
    <n v="192"/>
    <x v="191"/>
    <x v="191"/>
    <s v="7SEVEN Compatible Vu Smart Tv Remote Control Suitable for Original 4K Android LED Ultra HD UHD Vu Tv Remote with Non Voice Feature without google assistant"/>
    <s v="Unique"/>
    <x v="163"/>
    <s v="Control Suitable for Original 4K Android LED Ultra HD UHD Vu Tv Remote with Non Voice Feature without google assistant"/>
    <s v="Electronics|HomeTheater,TV&amp;Video|Accessories|RemoteControls"/>
    <s v="Electronics"/>
    <x v="1"/>
    <s v="HomeTheater,TV&amp;Video"/>
    <s v="HomeTheater , TV &amp; Video"/>
    <s v="Accessories"/>
    <s v="Accessories"/>
    <s v="RemoteControls"/>
    <m/>
    <n v="499"/>
    <n v="499"/>
    <n v="899"/>
    <n v="899"/>
    <x v="0"/>
    <n v="166315"/>
    <x v="82"/>
    <n v="3.7"/>
    <x v="5"/>
    <n v="185"/>
    <x v="1"/>
    <n v="185"/>
  </r>
  <r>
    <n v="193"/>
    <x v="192"/>
    <x v="192"/>
    <s v="Storite High Speed Micro USB 3.0 Cable A to Micro B for External and Desktop Hard Drives 45cm"/>
    <s v="Unique"/>
    <x v="164"/>
    <s v="Cable A to Micro B for External and Desktop Hard Drives 45cm"/>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1691483"/>
    <x v="25"/>
    <n v="4.2"/>
    <x v="0"/>
    <n v="2117"/>
    <x v="0"/>
    <n v="2117"/>
  </r>
  <r>
    <n v="194"/>
    <x v="193"/>
    <x v="193"/>
    <s v="FLiX (Beetel) 3in1 (Type C|Micro|Iphone Lightening) Textured Pattern 3A Fast Charging Cable with QC and PD Support for Type C,Micro USB and Lightning Iphone Cable,Made in India,1.5 Meter Long Cable(T101)"/>
    <s v="Unique"/>
    <x v="165"/>
    <s v="Textured Pattern 3A Fast Charging Cable with QC and PD Support for Type C,Micro USB and Lightning Iphone Cable,Made in India,1.5 Meter Long Cable(T101)"/>
    <s v="Computers&amp;Accessories|Accessories&amp;Peripherals|Cables&amp;Accessories|Cables|USBCables"/>
    <s v="Computers&amp;Accessories"/>
    <x v="0"/>
    <s v="Accessories&amp;Peripherals"/>
    <s v="Accessories &amp; Peripherals"/>
    <s v="Cables&amp;Accessories"/>
    <s v="Cables &amp; Accessories"/>
    <s v="Cables"/>
    <s v="USBCables"/>
    <n v="182"/>
    <n v="182"/>
    <n v="599"/>
    <n v="599"/>
    <x v="0"/>
    <n v="5617422"/>
    <x v="168"/>
    <n v="4"/>
    <x v="2"/>
    <n v="9378"/>
    <x v="0"/>
    <n v="9378"/>
  </r>
  <r>
    <n v="195"/>
    <x v="194"/>
    <x v="194"/>
    <s v="SVM Products Unbreakable Set Top Box Stand with Dual Remote Holder (Black)"/>
    <s v="Unique"/>
    <x v="166"/>
    <s v="Stand with Dual Remote Holder (Black)"/>
    <s v="Electronics|HomeTheater,TV&amp;Video|Accessories|TVMounts,Stands&amp;Turntables|TVWall&amp;CeilingMounts"/>
    <s v="Electronics"/>
    <x v="1"/>
    <s v="HomeTheater,TV&amp;Video"/>
    <s v="HomeTheater , TV &amp; Video"/>
    <s v="Accessories"/>
    <s v="Accessories"/>
    <s v="TVMounts,Stands&amp;Turntables"/>
    <s v="TVWall&amp;CeilingMounts"/>
    <n v="96"/>
    <n v="96"/>
    <n v="399"/>
    <n v="399"/>
    <x v="0"/>
    <n v="716604"/>
    <x v="169"/>
    <n v="3.6"/>
    <x v="4"/>
    <n v="1796"/>
    <x v="0"/>
    <n v="1796"/>
  </r>
  <r>
    <n v="196"/>
    <x v="195"/>
    <x v="195"/>
    <s v="VU 164 cm (65 inches) The GloLED Series 4K Smart LED Google TV 65GloLED (Grey)"/>
    <s v="Unique"/>
    <x v="167"/>
    <s v="GloLED Series 4K Smart LED Google TV 65GloLED (Grey)"/>
    <s v="Electronics|HomeTheater,TV&amp;Video|Televisions|SmartTelevisions"/>
    <s v="Electronics"/>
    <x v="1"/>
    <s v="HomeTheater,TV&amp;Video"/>
    <s v="HomeTheater , TV &amp; Video"/>
    <s v="Televisions"/>
    <s v="Televisions"/>
    <s v="SmartTelevisions"/>
    <m/>
    <n v="54990"/>
    <n v="54990"/>
    <n v="85000"/>
    <n v="85000"/>
    <x v="1"/>
    <n v="304895000"/>
    <x v="170"/>
    <n v="4.3"/>
    <x v="1"/>
    <n v="3587"/>
    <x v="0"/>
    <n v="3587"/>
  </r>
  <r>
    <n v="197"/>
    <x v="196"/>
    <x v="196"/>
    <s v="CableCreation RCA to 3.5mm Male Audio Cable, 3.5mm to 2RCA Cable Male RCA Cable,Y Splitter Stereo Jack Cable for Home Theater,Subwoofer, Receiver, Speakers and More (3Feet 0.9Meter,Black)"/>
    <s v="Unique"/>
    <x v="168"/>
    <s v="Cable, 3.5mm to 2RCA Cable Male RCA Cable,Y Splitter Stereo Jack Cable for Home Theater,Subwoofer, Receiver, Speakers and More (3Feet 0.9Meter,Black)"/>
    <s v="Electronics|HomeTheater,TV&amp;Video|Accessories|Cables|RCACables"/>
    <s v="Electronics"/>
    <x v="1"/>
    <s v="HomeTheater,TV&amp;Video"/>
    <s v="HomeTheater , TV &amp; Video"/>
    <s v="Accessories"/>
    <s v="Accessories"/>
    <s v="Cables"/>
    <s v="RCACables"/>
    <n v="439"/>
    <n v="439"/>
    <n v="758"/>
    <n v="758"/>
    <x v="0"/>
    <n v="3256368"/>
    <x v="171"/>
    <n v="4.2"/>
    <x v="0"/>
    <n v="4296"/>
    <x v="0"/>
    <n v="4296"/>
  </r>
  <r>
    <n v="198"/>
    <x v="197"/>
    <x v="197"/>
    <s v="Wayona USB Type C Fast Charging Cable Charger Cord 3A QC 3.0 Data Cable Compatible with Samsung Galaxy S10e S10 S9 S8 S20 Plus, Note 10 9 8, M51 A40 A50 A70, Moto G7 G8 (1M, Grey)"/>
    <s v="Unique"/>
    <x v="66"/>
    <s v="Cable Charger Cord 3A QC 3.0 Data Cable Compatible with Samsung Galaxy S10e S10 S9 S8 S20 Plus, Note 10 9 8, M51 A40 A50 A70, Moto G7 G8 (1M, Grey)"/>
    <s v="Computers&amp;Accessories|Accessories&amp;Peripherals|Cables&amp;Accessories|Cables|USBCables"/>
    <s v="Computers&amp;Accessories"/>
    <x v="0"/>
    <s v="Accessories&amp;Peripherals"/>
    <s v="Accessories &amp; Peripherals"/>
    <s v="Cables&amp;Accessories"/>
    <s v="Cables &amp; Accessories"/>
    <s v="Cables"/>
    <s v="USBCables"/>
    <n v="299"/>
    <n v="299"/>
    <n v="999"/>
    <n v="999"/>
    <x v="0"/>
    <n v="2648349"/>
    <x v="45"/>
    <n v="4.3"/>
    <x v="1"/>
    <n v="2651"/>
    <x v="0"/>
    <n v="2651"/>
  </r>
  <r>
    <n v="199"/>
    <x v="198"/>
    <x v="198"/>
    <s v="boAt Rugged V3 Braided Micro USB Cable (Pearl White)"/>
    <s v="Unique"/>
    <x v="169"/>
    <s v="Cable (Pearl White)"/>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75396037"/>
    <x v="25"/>
    <n v="4.2"/>
    <x v="0"/>
    <n v="94363"/>
    <x v="0"/>
    <n v="94363"/>
  </r>
  <r>
    <n v="200"/>
    <x v="199"/>
    <x v="199"/>
    <s v="Amazon Basics USB A to Lightning PVC Molded Nylon MFi Certified Charging Cable (Black, 1.2 meter)"/>
    <s v="Unique"/>
    <x v="119"/>
    <s v="PVC Molded Nylon MFi Certified Charging Cable (Black, 1.2 meter)"/>
    <s v="Computers&amp;Accessories|Accessories&amp;Peripherals|Cables&amp;Accessories|Cables|USBCables"/>
    <s v="Computers&amp;Accessories"/>
    <x v="0"/>
    <s v="Accessories&amp;Peripherals"/>
    <s v="Accessories &amp; Peripherals"/>
    <s v="Cables&amp;Accessories"/>
    <s v="Cables &amp; Accessories"/>
    <s v="Cables"/>
    <s v="USBCables"/>
    <n v="789"/>
    <n v="789"/>
    <n v="1999"/>
    <n v="1999"/>
    <x v="2"/>
    <n v="69045460"/>
    <x v="172"/>
    <n v="4.2"/>
    <x v="0"/>
    <n v="34540"/>
    <x v="0"/>
    <n v="34540"/>
  </r>
  <r>
    <n v="201"/>
    <x v="200"/>
    <x v="200"/>
    <s v="AmazonBasics - High-Speed Male to Female HDMI Extension Cable - 6 Feet"/>
    <s v="Unique"/>
    <x v="170"/>
    <s v="HDMI Extension Cable - 6 Feet"/>
    <s v="Electronics|HomeTheater,TV&amp;Video|Accessories|Cables|HDMICables"/>
    <s v="Electronics"/>
    <x v="1"/>
    <s v="HomeTheater,TV&amp;Video"/>
    <s v="HomeTheater , TV &amp; Video"/>
    <s v="Accessories"/>
    <s v="Accessories"/>
    <s v="Cables"/>
    <s v="HDMICables"/>
    <n v="299"/>
    <n v="299"/>
    <n v="700"/>
    <n v="700"/>
    <x v="0"/>
    <n v="6099800"/>
    <x v="173"/>
    <n v="4.4000000000000004"/>
    <x v="3"/>
    <n v="8714"/>
    <x v="0"/>
    <n v="8714"/>
  </r>
  <r>
    <n v="202"/>
    <x v="201"/>
    <x v="201"/>
    <s v="Wayona Nylon Braided Usb Type C 3Ft 1M 3A Fast Charger Cable For Samsung Galaxy S9 S8 (Wc3Cb1, Black)"/>
    <s v="Unique"/>
    <x v="41"/>
    <s v="3Ft 1M 3A Fast Charger Cable For Samsung Galaxy S9 S8 (Wc3Cb1, Black)"/>
    <s v="Computers&amp;Accessories|Accessories&amp;Peripherals|Cables&amp;Accessories|Cables|USBCables"/>
    <s v="Computers&amp;Accessories"/>
    <x v="0"/>
    <s v="Accessories&amp;Peripherals"/>
    <s v="Accessories &amp; Peripherals"/>
    <s v="Cables&amp;Accessories"/>
    <s v="Cables &amp; Accessories"/>
    <s v="Cables"/>
    <s v="USBCables"/>
    <n v="325"/>
    <n v="325"/>
    <n v="1099"/>
    <n v="1099"/>
    <x v="2"/>
    <n v="11623024"/>
    <x v="174"/>
    <n v="4.2"/>
    <x v="0"/>
    <n v="10576"/>
    <x v="0"/>
    <n v="10576"/>
  </r>
  <r>
    <n v="203"/>
    <x v="202"/>
    <x v="202"/>
    <s v="Belkin Apple Certified Lightning to USB Charge and Sync Tough Braided Cable for iPhone, iPad, Air Pods, 3.3 feet (1 meters) ‚Äì Black"/>
    <s v="Unique"/>
    <x v="56"/>
    <s v="Charge and Sync Tough Braided Cable for iPhone, iPad, Air Pods, 3.3 feet (1 meters) ‚Äì Black"/>
    <s v="Computers&amp;Accessories|Accessories&amp;Peripherals|Cables&amp;Accessories|Cables|USBCables"/>
    <s v="Computers&amp;Accessories"/>
    <x v="0"/>
    <s v="Accessories&amp;Peripherals"/>
    <s v="Accessories &amp; Peripherals"/>
    <s v="Cables&amp;Accessories"/>
    <s v="Cables &amp; Accessories"/>
    <s v="Cables"/>
    <s v="USBCables"/>
    <n v="1299"/>
    <n v="1299"/>
    <n v="1999"/>
    <n v="1999"/>
    <x v="2"/>
    <n v="14628682"/>
    <x v="53"/>
    <n v="4.4000000000000004"/>
    <x v="3"/>
    <n v="7318"/>
    <x v="0"/>
    <n v="7318"/>
  </r>
  <r>
    <n v="204"/>
    <x v="203"/>
    <x v="203"/>
    <s v="7SEVEN Compatible LG TV Remote Suitable for LG Non Magic Smart tv Remote Control (Mouse and Voice Non-Support) MR20GA Prime Video and Netflix Hotkeys"/>
    <s v="Unique"/>
    <x v="171"/>
    <s v="for LG Non Magic Smart tv Remote Control (Mouse and Voice Non-Support) MR20GA Prime Video and Netflix Hotkeys"/>
    <s v="Electronics|HomeTheater,TV&amp;Video|Accessories|RemoteControls"/>
    <s v="Electronics"/>
    <x v="1"/>
    <s v="HomeTheater,TV&amp;Video"/>
    <s v="HomeTheater , TV &amp; Video"/>
    <s v="Accessories"/>
    <s v="Accessories"/>
    <s v="RemoteControls"/>
    <m/>
    <n v="790"/>
    <n v="790"/>
    <n v="1999"/>
    <n v="1999"/>
    <x v="2"/>
    <n v="205897"/>
    <x v="175"/>
    <n v="3"/>
    <x v="17"/>
    <n v="103"/>
    <x v="1"/>
    <n v="103"/>
  </r>
  <r>
    <n v="205"/>
    <x v="204"/>
    <x v="204"/>
    <s v="Realme Smart TV Stick 4K"/>
    <s v="Unique"/>
    <x v="172"/>
    <s v=""/>
    <s v="Electronics|HomeAudio|MediaStreamingDevices|StreamingClients"/>
    <s v="Electronics"/>
    <x v="1"/>
    <s v="HomeAudio"/>
    <s v="HomeAudio"/>
    <s v="MediaStreamingDevices"/>
    <s v="MediaStreamingDevices"/>
    <s v="StreamingClients"/>
    <m/>
    <n v="4699"/>
    <n v="4699"/>
    <n v="4699"/>
    <n v="4699"/>
    <x v="3"/>
    <n v="1052576"/>
    <x v="74"/>
    <n v="4.5"/>
    <x v="9"/>
    <n v="224"/>
    <x v="1"/>
    <n v="224"/>
  </r>
  <r>
    <n v="206"/>
    <x v="205"/>
    <x v="205"/>
    <s v="Acer 100 cm (40 inches) P Series Full HD Android Smart LED TV AR40AR2841FDFL (Black)"/>
    <s v="Unique"/>
    <x v="173"/>
    <s v="Series Full HD Android Smart LED TV AR40AR2841FDFL (Black)"/>
    <s v="Electronics|HomeTheater,TV&amp;Video|Televisions|SmartTelevisions"/>
    <s v="Electronics"/>
    <x v="1"/>
    <s v="HomeTheater,TV&amp;Video"/>
    <s v="HomeTheater , TV &amp; Video"/>
    <s v="Televisions"/>
    <s v="Televisions"/>
    <s v="SmartTelevisions"/>
    <m/>
    <n v="18999"/>
    <n v="18999"/>
    <n v="24990"/>
    <n v="24990"/>
    <x v="1"/>
    <n v="117502980"/>
    <x v="176"/>
    <n v="4.3"/>
    <x v="1"/>
    <n v="4702"/>
    <x v="0"/>
    <n v="4702"/>
  </r>
  <r>
    <n v="207"/>
    <x v="206"/>
    <x v="206"/>
    <s v="Lapster usb 2.0 mantra cable, mantra mfs 100 data cable (black)"/>
    <s v="Unique"/>
    <x v="174"/>
    <s v="mfs 100 data cable (black)"/>
    <s v="Computers&amp;Accessories|Accessories&amp;Peripherals|Cables&amp;Accessories|Cables|USBCables"/>
    <s v="Computers&amp;Accessories"/>
    <x v="0"/>
    <s v="Accessories&amp;Peripherals"/>
    <s v="Accessories &amp; Peripherals"/>
    <s v="Cables&amp;Accessories"/>
    <s v="Cables &amp; Accessories"/>
    <s v="Cables"/>
    <s v="USBCables"/>
    <n v="199"/>
    <n v="199"/>
    <n v="999"/>
    <n v="999"/>
    <x v="0"/>
    <n v="84915"/>
    <x v="32"/>
    <n v="4.2"/>
    <x v="0"/>
    <n v="85"/>
    <x v="1"/>
    <n v="85"/>
  </r>
  <r>
    <n v="208"/>
    <x v="207"/>
    <x v="207"/>
    <s v="AmazonBasics High-Speed Braided HDMI Cable - 3 Feet - Supports Ethernet, 3D, 4K and Audio Return (Black)"/>
    <s v="Unique"/>
    <x v="175"/>
    <s v="3 Feet - Supports Ethernet, 3D, 4K and Audio Return (Black)"/>
    <s v="Electronics|HomeTheater,TV&amp;Video|Accessories|Cables|HDMICables"/>
    <s v="Electronics"/>
    <x v="1"/>
    <s v="HomeTheater,TV&amp;Video"/>
    <s v="HomeTheater , TV &amp; Video"/>
    <s v="Accessories"/>
    <s v="Accessories"/>
    <s v="Cables"/>
    <s v="HDMICables"/>
    <n v="269"/>
    <n v="269"/>
    <n v="650"/>
    <n v="650"/>
    <x v="0"/>
    <n v="23320050"/>
    <x v="177"/>
    <n v="4.4000000000000004"/>
    <x v="3"/>
    <n v="35877"/>
    <x v="0"/>
    <n v="35877"/>
  </r>
  <r>
    <n v="209"/>
    <x v="208"/>
    <x v="208"/>
    <s v="Cubetek 3 in 1 LCD Display V5.0 Bluetooth Transmitter Receiver, Bypass Audio Adapter with Aux, Optical, Dual Link Support for TV, Home Stereo, PC, Headphones, Speakers, Model: CB-BT27"/>
    <s v="Unique"/>
    <x v="176"/>
    <s v="V5.0 Bluetooth Transmitter Receiver, Bypass Audio Adapter with Aux, Optical, Dual Link Support for TV, Home Stereo, PC, Headphones, Speakers, Model: CB-BT27"/>
    <s v="Electronics|HomeTheater,TV&amp;Video|AVReceivers&amp;Amplifiers"/>
    <s v="Electronics"/>
    <x v="1"/>
    <s v="HomeTheater,TV&amp;Video"/>
    <s v="HomeTheater , TV &amp; Video"/>
    <s v="AVReceivers&amp;Amplifiers"/>
    <s v="AVReceivers &amp; Amplifiers"/>
    <m/>
    <m/>
    <n v="1990"/>
    <n v="1990"/>
    <n v="3100"/>
    <n v="3100"/>
    <x v="3"/>
    <n v="2780700"/>
    <x v="178"/>
    <n v="4"/>
    <x v="2"/>
    <n v="897"/>
    <x v="1"/>
    <n v="897"/>
  </r>
  <r>
    <n v="210"/>
    <x v="209"/>
    <x v="209"/>
    <s v="KRISONS Thunder Speaker, Multimedia Home Theatre, Floor Standing Speaker, LED Display with Bluetooth, FM, USB, Micro SD Card, AUX Connectivity"/>
    <s v="Unique"/>
    <x v="177"/>
    <s v="Floor Standing Speaker, LED Display with Bluetooth, FM, USB, Micro SD Card, AUX Connectivity"/>
    <s v="Electronics|HomeAudio|Speakers|TowerSpeakers"/>
    <s v="Electronics"/>
    <x v="1"/>
    <s v="HomeAudio"/>
    <s v="HomeAudio"/>
    <s v="Speakers"/>
    <s v="Speakers"/>
    <s v="TowerSpeakers"/>
    <m/>
    <n v="2299"/>
    <n v="2299"/>
    <n v="3999"/>
    <n v="3999"/>
    <x v="3"/>
    <n v="1127718"/>
    <x v="179"/>
    <n v="3.8"/>
    <x v="8"/>
    <n v="282"/>
    <x v="1"/>
    <n v="282"/>
  </r>
  <r>
    <n v="211"/>
    <x v="210"/>
    <x v="210"/>
    <s v="Acer 139 cm (55 inches) H Series 4K Ultra HD Android Smart LED TV AR55AR2851UDPRO (Black)"/>
    <s v="Unique"/>
    <x v="103"/>
    <s v="Series 4K Ultra HD Android Smart LED TV AR55AR2851UDPRO (Black)"/>
    <s v="Electronics|HomeTheater,TV&amp;Video|Televisions|SmartTelevisions"/>
    <s v="Electronics"/>
    <x v="1"/>
    <s v="HomeTheater,TV&amp;Video"/>
    <s v="HomeTheater , TV &amp; Video"/>
    <s v="Televisions"/>
    <s v="Televisions"/>
    <s v="SmartTelevisions"/>
    <m/>
    <n v="35999"/>
    <n v="35999"/>
    <n v="49990"/>
    <n v="49990"/>
    <x v="1"/>
    <n v="80533890"/>
    <x v="180"/>
    <n v="4.3"/>
    <x v="1"/>
    <n v="1611"/>
    <x v="0"/>
    <n v="1611"/>
  </r>
  <r>
    <n v="212"/>
    <x v="211"/>
    <x v="211"/>
    <s v="Dealfreez Case Compatible for Fire TV Stick 4K All Alexa Voice Remote Shockproof Silicone Anti-Lost Cover with Loop (C-Black)"/>
    <s v="Unique"/>
    <x v="178"/>
    <s v="Stick 4K All Alexa Voice Remote Shockproof Silicone Anti-Lost Cover with Loop (C-Black)"/>
    <s v="Electronics|HomeTheater,TV&amp;Video|Accessories|RemoteControls"/>
    <s v="Electronics"/>
    <x v="1"/>
    <s v="HomeTheater,TV&amp;Video"/>
    <s v="HomeTheater , TV &amp; Video"/>
    <s v="Accessories"/>
    <s v="Accessories"/>
    <s v="RemoteControls"/>
    <m/>
    <n v="349"/>
    <n v="349"/>
    <n v="999"/>
    <n v="999"/>
    <x v="0"/>
    <n v="512487"/>
    <x v="43"/>
    <n v="4.2"/>
    <x v="0"/>
    <n v="513"/>
    <x v="1"/>
    <n v="513"/>
  </r>
  <r>
    <n v="213"/>
    <x v="212"/>
    <x v="212"/>
    <s v="Wayona Type C to Lightning MFI Certified 20W Fast charging Nylon Braided USB C Cable for iPhone 14 Pro, 14 Pro Max, 14, 14 Plus, 13, 13 Pro, 13 Pro Max, 13 Mini, 12, 12 Pro, 11, 11 Pro Max, iPhone 12 Mini (2M, Black)"/>
    <s v="Unique"/>
    <x v="36"/>
    <s v="Certified 20W Fast charging Nylon Braided USB C Cable for iPhone 14 Pro, 14 Pro Max, 14, 14 Plus, 13, 13 Pro, 13 Pro Max, 13 Mini, 12, 12 Pro, 11, 11 Pro Max, iPhone 12 Mini (2M, Black)"/>
    <s v="Computers&amp;Accessories|Accessories&amp;Peripherals|Cables&amp;Accessories|Cables|USBCables"/>
    <s v="Computers&amp;Accessories"/>
    <x v="0"/>
    <s v="Accessories&amp;Peripherals"/>
    <s v="Accessories &amp; Peripherals"/>
    <s v="Cables&amp;Accessories"/>
    <s v="Cables &amp; Accessories"/>
    <s v="Cables"/>
    <s v="USBCables"/>
    <n v="719"/>
    <n v="719"/>
    <n v="1499"/>
    <n v="1499"/>
    <x v="2"/>
    <n v="1566455"/>
    <x v="38"/>
    <n v="4.0999999999999996"/>
    <x v="6"/>
    <n v="1045"/>
    <x v="0"/>
    <n v="1045"/>
  </r>
  <r>
    <n v="214"/>
    <x v="213"/>
    <x v="213"/>
    <s v="VW 80 cm (32 inches) HD Ready Android Smart LED TV VW32PRO (Black)"/>
    <s v="Unique"/>
    <x v="11"/>
    <s v="Ready Android Smart LED TV VW32PRO (Black)"/>
    <s v="Electronics|HomeTheater,TV&amp;Video|Televisions|SmartTelevisions"/>
    <s v="Electronics"/>
    <x v="1"/>
    <s v="HomeTheater,TV&amp;Video"/>
    <s v="HomeTheater , TV &amp; Video"/>
    <s v="Televisions"/>
    <s v="Televisions"/>
    <s v="SmartTelevisions"/>
    <m/>
    <n v="8999"/>
    <n v="8999"/>
    <n v="18999"/>
    <n v="18999"/>
    <x v="1"/>
    <n v="120586653"/>
    <x v="181"/>
    <n v="4"/>
    <x v="2"/>
    <n v="6347"/>
    <x v="0"/>
    <n v="6347"/>
  </r>
  <r>
    <n v="215"/>
    <x v="214"/>
    <x v="214"/>
    <s v="Airtel Digital TV HD Set Top Box with 1 Month Basic Pack with Recording + Free Standard Installation"/>
    <s v="Unique"/>
    <x v="179"/>
    <s v="Box with 1 Month Basic Pack with Recording + Free Standard Installation"/>
    <s v="Electronics|HomeTheater,TV&amp;Video|SatelliteEquipment|SatelliteReceivers"/>
    <s v="Electronics"/>
    <x v="1"/>
    <s v="HomeTheater,TV&amp;Video"/>
    <s v="HomeTheater , TV &amp; Video"/>
    <s v="SatelliteEquipment"/>
    <s v="SatelliteEquipment"/>
    <s v="SatelliteReceivers"/>
    <m/>
    <n v="917"/>
    <n v="917"/>
    <n v="2299"/>
    <n v="2299"/>
    <x v="3"/>
    <n v="7586700"/>
    <x v="182"/>
    <n v="4.2"/>
    <x v="0"/>
    <n v="3300"/>
    <x v="0"/>
    <n v="3300"/>
  </r>
  <r>
    <n v="216"/>
    <x v="215"/>
    <x v="215"/>
    <s v="LOHAYA Voice Assistant Remote Compatible for Airtel Xstream Set-Top Box Remote Control with Netflix Function (Black) (Non - Voice)"/>
    <s v="Unique"/>
    <x v="180"/>
    <s v="Airtel Xstream Set-Top Box Remote Control with Netflix Function (Black) (Non - Voice)"/>
    <s v="Electronics|HomeTheater,TV&amp;Video|Accessories|RemoteControls"/>
    <s v="Electronics"/>
    <x v="1"/>
    <s v="HomeTheater,TV&amp;Video"/>
    <s v="HomeTheater , TV &amp; Video"/>
    <s v="Accessories"/>
    <s v="Accessories"/>
    <s v="RemoteControls"/>
    <m/>
    <n v="399"/>
    <n v="399"/>
    <n v="999"/>
    <n v="999"/>
    <x v="0"/>
    <n v="22977"/>
    <x v="9"/>
    <n v="3.3"/>
    <x v="15"/>
    <n v="23"/>
    <x v="1"/>
    <n v="23"/>
  </r>
  <r>
    <n v="217"/>
    <x v="216"/>
    <x v="216"/>
    <s v="Samsung 138 cm (55 inches) Crystal 4K Series Ultra HD Smart LED TV UA55AUE60AKLXL (Black)"/>
    <s v="Unique"/>
    <x v="120"/>
    <s v="4K Series Ultra HD Smart LED TV UA55AUE60AKLXL (Black)"/>
    <s v="Electronics|HomeTheater,TV&amp;Video|Televisions|SmartTelevisions"/>
    <s v="Electronics"/>
    <x v="1"/>
    <s v="HomeTheater,TV&amp;Video"/>
    <s v="HomeTheater , TV &amp; Video"/>
    <s v="Televisions"/>
    <s v="Televisions"/>
    <s v="SmartTelevisions"/>
    <m/>
    <n v="45999"/>
    <n v="45999"/>
    <n v="69900"/>
    <n v="69900"/>
    <x v="1"/>
    <n v="496919100"/>
    <x v="183"/>
    <n v="4.3"/>
    <x v="1"/>
    <n v="7109"/>
    <x v="0"/>
    <n v="7109"/>
  </r>
  <r>
    <n v="218"/>
    <x v="217"/>
    <x v="217"/>
    <s v="Amazon Brand - Solimo 3A Fast Charging Tough Type C USB Data Cable¬† ‚Äì 1 Meter"/>
    <s v="Unique"/>
    <x v="181"/>
    <s v="Charging Tough Type C USB Data Cable¬† ‚Äì 1 Meter"/>
    <s v="Computers&amp;Accessories|Accessories&amp;Peripherals|Cables&amp;Accessories|Cables|USBCables"/>
    <s v="Computers&amp;Accessories"/>
    <x v="0"/>
    <s v="Accessories&amp;Peripherals"/>
    <s v="Accessories &amp; Peripherals"/>
    <s v="Cables&amp;Accessories"/>
    <s v="Cables &amp; Accessories"/>
    <s v="Cables"/>
    <s v="USBCables"/>
    <n v="119"/>
    <n v="119"/>
    <n v="299"/>
    <n v="299"/>
    <x v="0"/>
    <n v="15249"/>
    <x v="184"/>
    <n v="3.8"/>
    <x v="8"/>
    <n v="51"/>
    <x v="1"/>
    <n v="51"/>
  </r>
  <r>
    <n v="219"/>
    <x v="218"/>
    <x v="218"/>
    <s v="Mi 100 cm (40 inches) Horizon Edition Full HD Android LED TV 4A | L40M6-EI (Black)"/>
    <s v="Unique"/>
    <x v="40"/>
    <s v="Edition Full HD Android LED TV 4A | L40M6-EI (Black)"/>
    <s v="Electronics|HomeTheater,TV&amp;Video|Televisions|SmartTelevisions"/>
    <s v="Electronics"/>
    <x v="1"/>
    <s v="HomeTheater,TV&amp;Video"/>
    <s v="HomeTheater , TV &amp; Video"/>
    <s v="Televisions"/>
    <s v="Televisions"/>
    <s v="SmartTelevisions"/>
    <m/>
    <n v="21999"/>
    <n v="21999"/>
    <n v="29999"/>
    <n v="29999"/>
    <x v="1"/>
    <n v="985167160"/>
    <x v="42"/>
    <n v="4.2"/>
    <x v="0"/>
    <n v="32840"/>
    <x v="0"/>
    <n v="32840"/>
  </r>
  <r>
    <n v="220"/>
    <x v="219"/>
    <x v="219"/>
    <s v="Astigo Compatible Remote Control for Mi Smart LED 4A (43&quot; 32&quot;)"/>
    <s v="Unique"/>
    <x v="182"/>
    <s v="Smart LED 4A (43&quot; 32&quot;)"/>
    <s v="Electronics|HomeTheater,TV&amp;Video|Accessories|RemoteControls"/>
    <s v="Electronics"/>
    <x v="1"/>
    <s v="HomeTheater,TV&amp;Video"/>
    <s v="HomeTheater , TV &amp; Video"/>
    <s v="Accessories"/>
    <s v="Accessories"/>
    <s v="RemoteControls"/>
    <m/>
    <n v="299"/>
    <n v="299"/>
    <n v="599"/>
    <n v="599"/>
    <x v="0"/>
    <n v="424092"/>
    <x v="185"/>
    <n v="3.7"/>
    <x v="5"/>
    <n v="708"/>
    <x v="1"/>
    <n v="708"/>
  </r>
  <r>
    <n v="221"/>
    <x v="220"/>
    <x v="220"/>
    <s v="Toshiba 108 cm (43 inches) V Series Full HD Smart Android LED TV 43V35KP (Silver)"/>
    <s v="Unique"/>
    <x v="183"/>
    <s v="Series Full HD Smart Android LED TV 43V35KP (Silver)"/>
    <s v="Electronics|HomeTheater,TV&amp;Video|Televisions|SmartTelevisions"/>
    <s v="Electronics"/>
    <x v="1"/>
    <s v="HomeTheater,TV&amp;Video"/>
    <s v="HomeTheater , TV &amp; Video"/>
    <s v="Televisions"/>
    <s v="Televisions"/>
    <s v="SmartTelevisions"/>
    <m/>
    <n v="21990"/>
    <n v="21990"/>
    <n v="34990"/>
    <n v="34990"/>
    <x v="1"/>
    <n v="57978430"/>
    <x v="186"/>
    <n v="4.3"/>
    <x v="1"/>
    <n v="1657"/>
    <x v="0"/>
    <n v="1657"/>
  </r>
  <r>
    <n v="222"/>
    <x v="221"/>
    <x v="221"/>
    <s v="Lenovo USB A to Type-C Tangle-free¬†¬†Aramid fiber braided¬†1.2m cable with 4A Fast charging and 480 MBPS data transmission, certified 10000+ bend lifespan, Metallic Grey"/>
    <s v="Unique"/>
    <x v="184"/>
    <s v="fiber braided¬†1.2m cable with 4A Fast charging and 480 MBPS data transmission, certified 10000+ bend lifespan, Metallic Grey"/>
    <s v="Computers&amp;Accessories|Accessories&amp;Peripherals|Cables&amp;Accessories|Cables|USBCables"/>
    <s v="Computers&amp;Accessories"/>
    <x v="0"/>
    <s v="Accessories&amp;Peripherals"/>
    <s v="Accessories &amp; Peripherals"/>
    <s v="Cables&amp;Accessories"/>
    <s v="Cables &amp; Accessories"/>
    <s v="Cables"/>
    <s v="USBCables"/>
    <n v="417.44"/>
    <n v="417.44"/>
    <n v="670"/>
    <n v="670"/>
    <x v="0"/>
    <n v="350410"/>
    <x v="187"/>
    <n v="3.9"/>
    <x v="10"/>
    <n v="523"/>
    <x v="1"/>
    <n v="523"/>
  </r>
  <r>
    <n v="223"/>
    <x v="222"/>
    <x v="222"/>
    <s v="Amazon Brand - Solimo 65W Fast Charging Braided Type C to C Data Cable | Suitable For All Supported Mobile Phones (1 Meter, Black)"/>
    <s v="Unique"/>
    <x v="181"/>
    <s v="Charging Braided Type C to C Data Cable | Suitable For All Supported Mobile Phones (1 Meter, Black)"/>
    <s v="Computers&amp;Accessories|Accessories&amp;Peripherals|Cables&amp;Accessories|Cables|USBCables"/>
    <s v="Computers&amp;Accessories"/>
    <x v="0"/>
    <s v="Accessories&amp;Peripherals"/>
    <s v="Accessories &amp; Peripherals"/>
    <s v="Cables&amp;Accessories"/>
    <s v="Cables &amp; Accessories"/>
    <s v="Cables"/>
    <s v="USBCables"/>
    <n v="199"/>
    <n v="199"/>
    <n v="999"/>
    <n v="999"/>
    <x v="0"/>
    <n v="0"/>
    <x v="32"/>
    <n v="3"/>
    <x v="17"/>
    <m/>
    <x v="1"/>
    <n v="0"/>
  </r>
  <r>
    <n v="224"/>
    <x v="223"/>
    <x v="223"/>
    <s v="LG 139 cm (55 inches) 4K Ultra HD Smart LED TV 55UQ7500PSF (Ceramic Black)"/>
    <s v="Unique"/>
    <x v="185"/>
    <s v="Ultra HD Smart LED TV 55UQ7500PSF (Ceramic Black)"/>
    <s v="Electronics|HomeTheater,TV&amp;Video|Televisions|SmartTelevisions"/>
    <s v="Electronics"/>
    <x v="1"/>
    <s v="HomeTheater,TV&amp;Video"/>
    <s v="HomeTheater , TV &amp; Video"/>
    <s v="Televisions"/>
    <s v="Televisions"/>
    <s v="SmartTelevisions"/>
    <m/>
    <n v="47990"/>
    <n v="47990"/>
    <n v="79990"/>
    <n v="79990"/>
    <x v="1"/>
    <n v="110066240"/>
    <x v="188"/>
    <n v="4.3"/>
    <x v="1"/>
    <n v="1376"/>
    <x v="0"/>
    <n v="1376"/>
  </r>
  <r>
    <n v="225"/>
    <x v="224"/>
    <x v="224"/>
    <s v="Tata Sky Digital TV HD Setup Box Remote"/>
    <s v="Unique"/>
    <x v="186"/>
    <s v="Box Remote"/>
    <s v="Electronics|HomeTheater,TV&amp;Video|Accessories|RemoteControls"/>
    <s v="Electronics"/>
    <x v="1"/>
    <s v="HomeTheater,TV&amp;Video"/>
    <s v="HomeTheater , TV &amp; Video"/>
    <s v="Accessories"/>
    <s v="Accessories"/>
    <s v="RemoteControls"/>
    <m/>
    <n v="215"/>
    <n v="215"/>
    <n v="499"/>
    <n v="499"/>
    <x v="0"/>
    <n v="60379"/>
    <x v="189"/>
    <n v="3.5"/>
    <x v="11"/>
    <n v="121"/>
    <x v="1"/>
    <n v="121"/>
  </r>
  <r>
    <n v="226"/>
    <x v="225"/>
    <x v="225"/>
    <s v="pTron Solero T241 2.4A Type-C Data and Charging USB Cable, Made in India, 480Mbps Data Sync, Durable 1-Meter Long USB Cable for Smartphone, Type-C USB Devices (White)"/>
    <s v="Unique"/>
    <x v="45"/>
    <s v="and Charging USB Cable, Made in India, 480Mbps Data Sync, Durable 1-Meter Long USB Cable for Smartphone, Type-C USB Devices (White)"/>
    <s v="Computers&amp;Accessories|Accessories&amp;Peripherals|Cables&amp;Accessories|Cables|USBCables"/>
    <s v="Computers&amp;Accessories"/>
    <x v="0"/>
    <s v="Accessories&amp;Peripherals"/>
    <s v="Accessories &amp; Peripherals"/>
    <s v="Cables&amp;Accessories"/>
    <s v="Cables &amp; Accessories"/>
    <s v="Cables"/>
    <s v="USBCables"/>
    <n v="99"/>
    <n v="99"/>
    <n v="800"/>
    <n v="800"/>
    <x v="0"/>
    <n v="860000"/>
    <x v="47"/>
    <n v="3.9"/>
    <x v="10"/>
    <n v="1075"/>
    <x v="0"/>
    <n v="1075"/>
  </r>
  <r>
    <n v="227"/>
    <x v="226"/>
    <x v="226"/>
    <s v="VU 108 cm (43 inches) Premium Series Full HD Smart LED TV 43GA (Black)"/>
    <s v="Unique"/>
    <x v="187"/>
    <s v="Series Full HD Smart LED TV 43GA (Black)"/>
    <s v="Electronics|HomeTheater,TV&amp;Video|Televisions|SmartTelevisions"/>
    <s v="Electronics"/>
    <x v="1"/>
    <s v="HomeTheater,TV&amp;Video"/>
    <s v="HomeTheater , TV &amp; Video"/>
    <s v="Televisions"/>
    <s v="Televisions"/>
    <s v="SmartTelevisions"/>
    <m/>
    <n v="18999"/>
    <n v="18999"/>
    <n v="35000"/>
    <n v="35000"/>
    <x v="1"/>
    <n v="35035000"/>
    <x v="190"/>
    <n v="4"/>
    <x v="2"/>
    <n v="1001"/>
    <x v="0"/>
    <n v="1001"/>
  </r>
  <r>
    <n v="228"/>
    <x v="227"/>
    <x v="227"/>
    <s v="Storite Super Speed USB 3.0 Male to Male Cable for Hard Drive Enclosures, Laptop Cooling Pad, DVD Players(60cm,Black)"/>
    <s v="Unique"/>
    <x v="188"/>
    <s v="to Male Cable for Hard Drive Enclosures, Laptop Cooling Pad, DVD Players(60cm,Black)"/>
    <s v="Computers&amp;Accessories|Accessories&amp;Peripherals|Cables&amp;Accessories|Cables|USBCables"/>
    <s v="Computers&amp;Accessories"/>
    <x v="0"/>
    <s v="Accessories&amp;Peripherals"/>
    <s v="Accessories &amp; Peripherals"/>
    <s v="Cables&amp;Accessories"/>
    <s v="Cables &amp; Accessories"/>
    <s v="Cables"/>
    <s v="USBCables"/>
    <n v="249"/>
    <n v="249"/>
    <n v="999"/>
    <n v="999"/>
    <x v="0"/>
    <n v="111888"/>
    <x v="191"/>
    <n v="4.3"/>
    <x v="1"/>
    <n v="112"/>
    <x v="1"/>
    <n v="112"/>
  </r>
  <r>
    <n v="229"/>
    <x v="228"/>
    <x v="228"/>
    <s v="Kodak 80 cm (32 Inches) HD Ready LED TV Kodak 32HDX900S (Black)"/>
    <s v="Unique"/>
    <x v="79"/>
    <s v="Ready LED TV Kodak 32HDX900S (Black)"/>
    <s v="Electronics|HomeTheater,TV&amp;Video|Televisions|StandardTelevisions"/>
    <s v="Electronics"/>
    <x v="1"/>
    <s v="HomeTheater,TV&amp;Video"/>
    <s v="HomeTheater , TV &amp; Video"/>
    <s v="Televisions"/>
    <s v="Televisions"/>
    <s v="StandardTelevisions"/>
    <m/>
    <n v="7999"/>
    <n v="7999"/>
    <n v="15999"/>
    <n v="15999"/>
    <x v="1"/>
    <n v="48348978"/>
    <x v="192"/>
    <n v="3.8"/>
    <x v="8"/>
    <n v="3022"/>
    <x v="0"/>
    <n v="3022"/>
  </r>
  <r>
    <n v="230"/>
    <x v="229"/>
    <x v="229"/>
    <s v="AmazonBasics Double Braided Nylon USB Type-C to Type-C 2.0 Cable, Charging Adapter, Smartphone 6 feet, Dark Grey"/>
    <s v="Unique"/>
    <x v="114"/>
    <s v="to Type-C 2.0 Cable, Charging Adapter, Smartphone 6 feet, Dark Grey"/>
    <s v="Computers&amp;Accessories|Accessories&amp;Peripherals|Cables&amp;Accessories|Cables|USBCables"/>
    <s v="Computers&amp;Accessories"/>
    <x v="0"/>
    <s v="Accessories&amp;Peripherals"/>
    <s v="Accessories &amp; Peripherals"/>
    <s v="Cables&amp;Accessories"/>
    <s v="Cables &amp; Accessories"/>
    <s v="Cables"/>
    <s v="USBCables"/>
    <n v="649"/>
    <n v="649"/>
    <n v="1600"/>
    <n v="1600"/>
    <x v="2"/>
    <n v="8721600"/>
    <x v="193"/>
    <n v="4.3"/>
    <x v="1"/>
    <n v="5451"/>
    <x v="0"/>
    <n v="5451"/>
  </r>
  <r>
    <n v="231"/>
    <x v="230"/>
    <x v="22"/>
    <s v="Firestick Remote"/>
    <s v="Unique"/>
    <x v="21"/>
    <s v=""/>
    <s v="Electronics|HomeTheater,TV&amp;Video|Accessories|RemoteControls"/>
    <s v="Electronics"/>
    <x v="1"/>
    <s v="HomeTheater,TV&amp;Video"/>
    <s v="HomeTheater , TV &amp; Video"/>
    <s v="Accessories"/>
    <s v="Accessories"/>
    <s v="RemoteControls"/>
    <m/>
    <n v="1289"/>
    <n v="1289"/>
    <n v="2499"/>
    <n v="2499"/>
    <x v="3"/>
    <n v="182427"/>
    <x v="194"/>
    <n v="3.3"/>
    <x v="15"/>
    <n v="73"/>
    <x v="1"/>
    <n v="73"/>
  </r>
  <r>
    <n v="232"/>
    <x v="231"/>
    <x v="230"/>
    <s v="AmazonBasics 10.2 Gbps High-Speed 4K HDMI Cable with Braided Cord (10-Foot, Dark Grey)"/>
    <s v="Unique"/>
    <x v="189"/>
    <s v="Cable with Braided Cord (10-Foot, Dark Grey)"/>
    <s v="Electronics|HomeTheater,TV&amp;Video|Accessories|Cables|HDMICables"/>
    <s v="Electronics"/>
    <x v="1"/>
    <s v="HomeTheater,TV&amp;Video"/>
    <s v="HomeTheater , TV &amp; Video"/>
    <s v="Accessories"/>
    <s v="Accessories"/>
    <s v="Cables"/>
    <s v="HDMICables"/>
    <n v="609"/>
    <n v="609"/>
    <n v="1500"/>
    <n v="1500"/>
    <x v="2"/>
    <n v="1543500"/>
    <x v="195"/>
    <n v="4.5"/>
    <x v="9"/>
    <n v="1029"/>
    <x v="0"/>
    <n v="1029"/>
  </r>
  <r>
    <n v="233"/>
    <x v="232"/>
    <x v="231"/>
    <s v="Hisense 126 cm (50 inches) Bezelless Series 4K Ultra HD Smart LED Google TV 50A6H (Black)"/>
    <s v="Unique"/>
    <x v="190"/>
    <s v="Series 4K Ultra HD Smart LED Google TV 50A6H (Black)"/>
    <s v="Electronics|HomeTheater,TV&amp;Video|Televisions|SmartTelevisions"/>
    <s v="Electronics"/>
    <x v="1"/>
    <s v="HomeTheater,TV&amp;Video"/>
    <s v="HomeTheater , TV &amp; Video"/>
    <s v="Televisions"/>
    <s v="Televisions"/>
    <s v="SmartTelevisions"/>
    <m/>
    <n v="32990"/>
    <n v="32990"/>
    <n v="54990"/>
    <n v="54990"/>
    <x v="1"/>
    <n v="85509450"/>
    <x v="196"/>
    <n v="4.0999999999999996"/>
    <x v="6"/>
    <n v="1555"/>
    <x v="0"/>
    <n v="1555"/>
  </r>
  <r>
    <n v="234"/>
    <x v="233"/>
    <x v="232"/>
    <s v="Tuarso 8K HDMI 2.1 Cable 48Gbps , 1.5 Meter High-Speed Braided HDMI Cable ( 8K@60HZ„ÄÅ4K@120HZ„ÄÅ2K@240HZ ) HDMI 2.1 Cable Compatible with Monitors , Television , Laptops , Projectors , Game Consoles and more with HDMI Ports Device"/>
    <s v="Unique"/>
    <x v="191"/>
    <s v=", 1.5 Meter High-Speed Braided HDMI Cable ( 8K@60HZ„ÄÅ4K@120HZ„ÄÅ2K@240HZ ) HDMI 2.1 Cable Compatible with Monitors , Television , Laptops , Projectors , Game Consoles and more with HDMI Ports Device"/>
    <s v="Electronics|HomeTheater,TV&amp;Video|Accessories|Cables|HDMICables"/>
    <s v="Electronics"/>
    <x v="1"/>
    <s v="HomeTheater,TV&amp;Video"/>
    <s v="HomeTheater , TV &amp; Video"/>
    <s v="Accessories"/>
    <s v="Accessories"/>
    <s v="Cables"/>
    <s v="HDMICables"/>
    <n v="599"/>
    <n v="599"/>
    <n v="1999"/>
    <n v="1999"/>
    <x v="2"/>
    <n v="93953"/>
    <x v="197"/>
    <n v="4.2"/>
    <x v="0"/>
    <n v="47"/>
    <x v="1"/>
    <n v="47"/>
  </r>
  <r>
    <n v="235"/>
    <x v="234"/>
    <x v="233"/>
    <s v="AmazonBasics USB Type-C to Micro-B 2.0 Cable - 6 Inches (15.2 Centimeters) - White"/>
    <s v="Unique"/>
    <x v="159"/>
    <s v="Cable - 6 Inches (15.2 Centimeters) - White"/>
    <s v="Computers&amp;Accessories|Accessories&amp;Peripherals|Cables&amp;Accessories|Cables|USBCables"/>
    <s v="Computers&amp;Accessories"/>
    <x v="0"/>
    <s v="Accessories&amp;Peripherals"/>
    <s v="Accessories &amp; Peripherals"/>
    <s v="Cables&amp;Accessories"/>
    <s v="Cables &amp; Accessories"/>
    <s v="Cables"/>
    <s v="USBCables"/>
    <n v="349"/>
    <n v="349"/>
    <n v="899"/>
    <n v="899"/>
    <x v="0"/>
    <n v="13391504"/>
    <x v="198"/>
    <n v="4.0999999999999996"/>
    <x v="6"/>
    <n v="14896"/>
    <x v="0"/>
    <n v="14896"/>
  </r>
  <r>
    <n v="236"/>
    <x v="235"/>
    <x v="234"/>
    <s v="Kodak 139 cm (55 inches) 4K Ultra HD Smart LED TV 55CA0909 (Black)"/>
    <s v="Unique"/>
    <x v="192"/>
    <s v="Ultra HD Smart LED TV 55CA0909 (Black)"/>
    <s v="Electronics|HomeTheater,TV&amp;Video|Televisions|SmartTelevisions"/>
    <s v="Electronics"/>
    <x v="1"/>
    <s v="HomeTheater,TV&amp;Video"/>
    <s v="HomeTheater , TV &amp; Video"/>
    <s v="Televisions"/>
    <s v="Televisions"/>
    <s v="SmartTelevisions"/>
    <m/>
    <n v="29999"/>
    <n v="29999"/>
    <n v="50999"/>
    <n v="50999"/>
    <x v="1"/>
    <n v="87310288"/>
    <x v="199"/>
    <n v="4.4000000000000004"/>
    <x v="3"/>
    <n v="1712"/>
    <x v="0"/>
    <n v="1712"/>
  </r>
  <r>
    <n v="237"/>
    <x v="236"/>
    <x v="183"/>
    <s v="Smashtronics - Case for Firetv Remote, Fire Stick Remote Cover Case, Silicone Cover for TV Firestick 4K TV 2nd Gen(3rd Gen) Remote Control - Light Weight Anti Slip Shockproof (Black)"/>
    <s v="Unique"/>
    <x v="156"/>
    <s v="Fire Stick Remote Cover Case, Silicone Cover for TV Firestick 4K TV 2nd Gen(3rd Gen) Remote Control - Light Weight Anti Slip Shockproof (Black)"/>
    <s v="Electronics|HomeTheater,TV&amp;Video|Accessories|RemoteControls"/>
    <s v="Electronics"/>
    <x v="1"/>
    <s v="HomeTheater,TV&amp;Video"/>
    <s v="HomeTheater , TV &amp; Video"/>
    <s v="Accessories"/>
    <s v="Accessories"/>
    <s v="RemoteControls"/>
    <m/>
    <n v="199"/>
    <n v="199"/>
    <n v="399"/>
    <n v="399"/>
    <x v="0"/>
    <n v="532665"/>
    <x v="160"/>
    <n v="4.2"/>
    <x v="0"/>
    <n v="1335"/>
    <x v="0"/>
    <n v="1335"/>
  </r>
  <r>
    <n v="238"/>
    <x v="237"/>
    <x v="235"/>
    <s v="7SEVEN Suitable Sony Tv Remote Original Bravia for Smart Android Television Compatible for Any Model of LCD LED OLED UHD 4K Universal Sony Remote Control"/>
    <s v="Unique"/>
    <x v="193"/>
    <s v="Bravia for Smart Android Television Compatible for Any Model of LCD LED OLED UHD 4K Universal Sony Remote Control"/>
    <s v="Electronics|HomeTheater,TV&amp;Video|Accessories|RemoteControls"/>
    <s v="Electronics"/>
    <x v="1"/>
    <s v="HomeTheater,TV&amp;Video"/>
    <s v="HomeTheater , TV &amp; Video"/>
    <s v="Accessories"/>
    <s v="Accessories"/>
    <s v="RemoteControls"/>
    <m/>
    <n v="349"/>
    <n v="349"/>
    <n v="699"/>
    <n v="699"/>
    <x v="0"/>
    <n v="149586"/>
    <x v="75"/>
    <n v="3.9"/>
    <x v="10"/>
    <n v="214"/>
    <x v="1"/>
    <n v="214"/>
  </r>
  <r>
    <n v="239"/>
    <x v="238"/>
    <x v="236"/>
    <s v="PROLEGEND PL-T002 Universal TV Stand Table Top for Most 22 to 65 inch LCD Flat Screen TV, VESA up to 800 by 400mm"/>
    <s v="Unique"/>
    <x v="194"/>
    <s v="Top for Most 22 to 65 inch LCD Flat Screen TV, VESA up to 800 by 400mm"/>
    <s v="Electronics|HomeTheater,TV&amp;Video|Accessories|TVMounts,Stands&amp;Turntables|TVWall&amp;CeilingMounts"/>
    <s v="Electronics"/>
    <x v="1"/>
    <s v="HomeTheater,TV&amp;Video"/>
    <s v="HomeTheater , TV &amp; Video"/>
    <s v="Accessories"/>
    <s v="Accessories"/>
    <s v="TVMounts,Stands&amp;Turntables"/>
    <s v="TVWall&amp;CeilingMounts"/>
    <n v="1850"/>
    <n v="1850"/>
    <n v="4500"/>
    <n v="4500"/>
    <x v="3"/>
    <n v="828000"/>
    <x v="200"/>
    <n v="4"/>
    <x v="2"/>
    <n v="184"/>
    <x v="1"/>
    <n v="184"/>
  </r>
  <r>
    <n v="240"/>
    <x v="239"/>
    <x v="237"/>
    <s v="WANBO X1 Pro (Upgraded) | Native 1080P Full HD | Android 9 | Projector for Home | LED Cinema | 350ANSI | 3900 lumens | WiFi Bluetooth | HDMI ARC | Dolby DTS | 4D Keystone Correction (Global Version)"/>
    <s v="Unique"/>
    <x v="195"/>
    <s v="1080P Full HD | Android 9 | Projector for Home | LED Cinema | 350ANSI | 3900 lumens | WiFi Bluetooth | HDMI ARC | Dolby DTS | 4D Keystone Correction (Global Version)"/>
    <s v="Electronics|HomeTheater,TV&amp;Video|Projectors"/>
    <s v="Electronics"/>
    <x v="1"/>
    <s v="HomeTheater,TV&amp;Video"/>
    <s v="HomeTheater , TV &amp; Video"/>
    <s v="Projectors"/>
    <s v="Projectors"/>
    <m/>
    <m/>
    <n v="13990"/>
    <n v="13990"/>
    <n v="28900"/>
    <n v="28900"/>
    <x v="1"/>
    <n v="202300"/>
    <x v="201"/>
    <n v="4.5"/>
    <x v="9"/>
    <n v="7"/>
    <x v="1"/>
    <n v="7"/>
  </r>
  <r>
    <n v="241"/>
    <x v="240"/>
    <x v="238"/>
    <s v="Lava Charging Adapter Elements D3 2A Fast Charging Speed Usb Type C Data Cable, White"/>
    <s v="Unique"/>
    <x v="196"/>
    <s v="Fast Charging Speed Usb Type C Data Cable, White"/>
    <s v="Computers&amp;Accessories|Accessories&amp;Peripherals|Cables&amp;Accessories|Cables|USBCables"/>
    <s v="Computers&amp;Accessories"/>
    <x v="0"/>
    <s v="Accessories&amp;Peripherals"/>
    <s v="Accessories &amp; Peripherals"/>
    <s v="Cables&amp;Accessories"/>
    <s v="Cables &amp; Accessories"/>
    <s v="Cables"/>
    <s v="USBCables"/>
    <n v="129"/>
    <n v="129"/>
    <n v="449"/>
    <n v="449"/>
    <x v="0"/>
    <n v="18409"/>
    <x v="202"/>
    <n v="3.7"/>
    <x v="5"/>
    <n v="41"/>
    <x v="1"/>
    <n v="41"/>
  </r>
  <r>
    <n v="242"/>
    <x v="241"/>
    <x v="239"/>
    <s v="TIZUM High Speed HDMI Cable Aura -Gold Plated-High Speed Data 10.2Gbps, 3D, 4K, HD 1080P (10 Ft 3 M)"/>
    <s v="Unique"/>
    <x v="197"/>
    <s v="-Gold Plated-High Speed Data 10.2Gbps, 3D, 4K, HD 1080P (10 Ft 3 M)"/>
    <s v="Electronics|HomeTheater,TV&amp;Video|Accessories|Cables|HDMICables"/>
    <s v="Electronics"/>
    <x v="1"/>
    <s v="HomeTheater,TV&amp;Video"/>
    <s v="HomeTheater , TV &amp; Video"/>
    <s v="Accessories"/>
    <s v="Accessories"/>
    <s v="Cables"/>
    <s v="HDMICables"/>
    <n v="379"/>
    <n v="379"/>
    <n v="999"/>
    <n v="999"/>
    <x v="0"/>
    <n v="12140847"/>
    <x v="203"/>
    <n v="4.2"/>
    <x v="0"/>
    <n v="12153"/>
    <x v="0"/>
    <n v="12153"/>
  </r>
  <r>
    <n v="243"/>
    <x v="242"/>
    <x v="240"/>
    <s v="Technotech High Speed HDMI Cable 5 Meter V1.4 - Supports Full HD 1080p (Color May Vary)"/>
    <s v="Unique"/>
    <x v="198"/>
    <s v="Meter V1.4 - Supports Full HD 1080p (Color May Vary)"/>
    <s v="Electronics|HomeTheater,TV&amp;Video|Accessories|Cables|HDMICables"/>
    <s v="Electronics"/>
    <x v="1"/>
    <s v="HomeTheater,TV&amp;Video"/>
    <s v="HomeTheater , TV &amp; Video"/>
    <s v="Accessories"/>
    <s v="Accessories"/>
    <s v="Cables"/>
    <s v="HDMICables"/>
    <n v="185"/>
    <n v="185"/>
    <n v="499"/>
    <n v="499"/>
    <x v="0"/>
    <n v="12475"/>
    <x v="204"/>
    <n v="4.2"/>
    <x v="0"/>
    <n v="25"/>
    <x v="1"/>
    <n v="25"/>
  </r>
  <r>
    <n v="244"/>
    <x v="243"/>
    <x v="241"/>
    <s v="NK STAR 950 Mbps USB WiFi Adapter Wireless Network Receiver Dongle for Desktop Laptop, (Support- Windows XP 7 8 10 and MAC OS) NOt Support to DVR and HDTV"/>
    <s v="Unique"/>
    <x v="199"/>
    <s v="Adapter Wireless Network Receiver Dongle for Desktop Laptop, (Support- Windows XP 7 8 10 and MAC OS) NOt Support to DVR and HDTV"/>
    <s v="Computers&amp;Accessories|NetworkingDevices|NetworkAdapters|WirelessUSBAdapters"/>
    <s v="Computers&amp;Accessories"/>
    <x v="0"/>
    <s v="NetworkingDevices"/>
    <s v="NetworkingDevices"/>
    <s v="NetworkAdapters"/>
    <s v="NetworkAdapters"/>
    <s v="WirelessUSBAdapters"/>
    <m/>
    <n v="218"/>
    <n v="218"/>
    <n v="999"/>
    <n v="999"/>
    <x v="0"/>
    <n v="162837"/>
    <x v="205"/>
    <n v="4.2"/>
    <x v="0"/>
    <n v="163"/>
    <x v="1"/>
    <n v="163"/>
  </r>
  <r>
    <n v="245"/>
    <x v="244"/>
    <x v="242"/>
    <s v="LS LAPSTER Quality Assured USB 2.0 morpho cable, morpho device cable for Mso 1300 E3 E2 E Biometric Finger Print Scanner morpho USB cable (Black)"/>
    <s v="Unique"/>
    <x v="200"/>
    <s v="morpho cable, morpho device cable for Mso 1300 E3 E2 E Biometric Finger Print Scanner morpho USB cable (Black)"/>
    <s v="Computers&amp;Accessories|Accessories&amp;Peripherals|Cables&amp;Accessories|Cables|USBCables"/>
    <s v="Computers&amp;Accessories"/>
    <x v="0"/>
    <s v="Accessories&amp;Peripherals"/>
    <s v="Accessories &amp; Peripherals"/>
    <s v="Cables&amp;Accessories"/>
    <s v="Cables &amp; Accessories"/>
    <s v="Cables"/>
    <s v="USBCables"/>
    <n v="199"/>
    <n v="199"/>
    <n v="999"/>
    <n v="999"/>
    <x v="0"/>
    <n v="86913"/>
    <x v="32"/>
    <n v="4.3"/>
    <x v="1"/>
    <n v="87"/>
    <x v="1"/>
    <n v="87"/>
  </r>
  <r>
    <n v="246"/>
    <x v="245"/>
    <x v="243"/>
    <s v="Amazon Basics 10.2 Gbps High-Speed 4K HDMI Cable with Braided Cord, 1.8 Meter, Dark Grey"/>
    <s v="Unique"/>
    <x v="201"/>
    <s v="HDMI Cable with Braided Cord, 1.8 Meter, Dark Grey"/>
    <s v="Electronics|HomeTheater,TV&amp;Video|Accessories|Cables|HDMICables"/>
    <s v="Electronics"/>
    <x v="1"/>
    <s v="HomeTheater,TV&amp;Video"/>
    <s v="HomeTheater , TV &amp; Video"/>
    <s v="Accessories"/>
    <s v="Accessories"/>
    <s v="Cables"/>
    <s v="HDMICables"/>
    <n v="499"/>
    <n v="499"/>
    <n v="900"/>
    <n v="900"/>
    <x v="0"/>
    <n v="1948500"/>
    <x v="206"/>
    <n v="4.4000000000000004"/>
    <x v="3"/>
    <n v="2165"/>
    <x v="0"/>
    <n v="2165"/>
  </r>
  <r>
    <n v="247"/>
    <x v="246"/>
    <x v="244"/>
    <s v="Kodak 126 cm (50 inches) Bezel-Less Design Series 4K Ultra HD Smart Android LED TV 50UHDX7XPROBL (Black)"/>
    <s v="Unique"/>
    <x v="202"/>
    <s v="Design Series 4K Ultra HD Smart Android LED TV 50UHDX7XPROBL (Black)"/>
    <s v="Electronics|HomeTheater,TV&amp;Video|Televisions|SmartTelevisions"/>
    <s v="Electronics"/>
    <x v="1"/>
    <s v="HomeTheater,TV&amp;Video"/>
    <s v="HomeTheater , TV &amp; Video"/>
    <s v="Televisions"/>
    <s v="Televisions"/>
    <s v="SmartTelevisions"/>
    <m/>
    <n v="26999"/>
    <n v="26999"/>
    <n v="42999"/>
    <n v="42999"/>
    <x v="1"/>
    <n v="64928490"/>
    <x v="20"/>
    <n v="4.2"/>
    <x v="0"/>
    <n v="1510"/>
    <x v="0"/>
    <n v="1510"/>
  </r>
  <r>
    <n v="248"/>
    <x v="247"/>
    <x v="245"/>
    <s v="ZORBES Wall Adapter Holder for Alexa Echo Dot 4th Generation,A Space-Saving Solution with Cord Management for Your Smart Home Speakers -White (Holder Only)"/>
    <s v="Unique"/>
    <x v="203"/>
    <s v="Echo Dot 4th Generation,A Space-Saving Solution with Cord Management for Your Smart Home Speakers -White (Holder Only)"/>
    <s v="Electronics|HomeTheater,TV&amp;Video|Accessories|TVMounts,Stands&amp;Turntables|TVWall&amp;CeilingMounts"/>
    <s v="Electronics"/>
    <x v="1"/>
    <s v="HomeTheater,TV&amp;Video"/>
    <s v="HomeTheater , TV &amp; Video"/>
    <s v="Accessories"/>
    <s v="Accessories"/>
    <s v="TVMounts,Stands&amp;Turntables"/>
    <s v="TVWall&amp;CeilingMounts"/>
    <n v="893"/>
    <n v="893"/>
    <n v="1052"/>
    <n v="1052"/>
    <x v="2"/>
    <n v="111512"/>
    <x v="207"/>
    <n v="4.3"/>
    <x v="1"/>
    <n v="106"/>
    <x v="1"/>
    <n v="106"/>
  </r>
  <r>
    <n v="249"/>
    <x v="248"/>
    <x v="246"/>
    <s v="Sansui 80cm (32 inches) HD Ready Smart LED TV JSY32SKHD (BLACK) With Bezel-less Design"/>
    <s v="Unique"/>
    <x v="204"/>
    <s v="Smart LED TV JSY32SKHD (BLACK) With Bezel-less Design"/>
    <s v="Electronics|HomeTheater,TV&amp;Video|Televisions|SmartTelevisions"/>
    <s v="Electronics"/>
    <x v="1"/>
    <s v="HomeTheater,TV&amp;Video"/>
    <s v="HomeTheater , TV &amp; Video"/>
    <s v="Televisions"/>
    <s v="Televisions"/>
    <s v="SmartTelevisions"/>
    <m/>
    <n v="10990"/>
    <n v="10990"/>
    <n v="19990"/>
    <n v="19990"/>
    <x v="1"/>
    <n v="2578710"/>
    <x v="208"/>
    <n v="3.7"/>
    <x v="5"/>
    <n v="129"/>
    <x v="1"/>
    <n v="129"/>
  </r>
  <r>
    <n v="250"/>
    <x v="249"/>
    <x v="247"/>
    <s v="Synqe USB Type C Fast Charging Cable 2M Charger Cord Data Cable Compatible with Samsung Galaxy M51,Galaxy M31S, S10e S10 S9 S20 Plus, Note10 9 8,M40 A50 A70, Redmi Note 9, Moto G7, Poco F1 (2M, Grey)"/>
    <s v="Unique"/>
    <x v="205"/>
    <s v="Cable 2M Charger Cord Data Cable Compatible with Samsung Galaxy M51,Galaxy M31S, S10e S10 S9 S20 Plus, Note10 9 8,M40 A50 A70, Redmi Note 9, Moto G7, Poco F1 (2M, Grey)"/>
    <s v="Computers&amp;Accessories|Accessories&amp;Peripherals|Cables&amp;Accessories|Cables|USBCables"/>
    <s v="Computers&amp;Accessories"/>
    <x v="0"/>
    <s v="Accessories&amp;Peripherals"/>
    <s v="Accessories &amp; Peripherals"/>
    <s v="Cables&amp;Accessories"/>
    <s v="Cables &amp; Accessories"/>
    <s v="Cables"/>
    <s v="USBCables"/>
    <n v="379"/>
    <n v="379"/>
    <n v="1099"/>
    <n v="1099"/>
    <x v="2"/>
    <n v="3350851"/>
    <x v="116"/>
    <n v="4.3"/>
    <x v="1"/>
    <n v="3049"/>
    <x v="0"/>
    <n v="3049"/>
  </r>
  <r>
    <n v="251"/>
    <x v="250"/>
    <x v="248"/>
    <s v="MI 80 cm (32 inches) HD Ready Smart Android LED TV 5A Pro | L32M7-EAIN (Black)"/>
    <s v="Unique"/>
    <x v="1"/>
    <s v="Ready Smart Android LED TV 5A Pro | L32M7-EAIN (Black)"/>
    <s v="Electronics|HomeTheater,TV&amp;Video|Televisions|SmartTelevisions"/>
    <s v="Electronics"/>
    <x v="1"/>
    <s v="HomeTheater,TV&amp;Video"/>
    <s v="HomeTheater , TV &amp; Video"/>
    <s v="Televisions"/>
    <s v="Televisions"/>
    <s v="SmartTelevisions"/>
    <m/>
    <n v="16999"/>
    <n v="16999"/>
    <n v="25999"/>
    <n v="25999"/>
    <x v="1"/>
    <n v="853807160"/>
    <x v="209"/>
    <n v="4.2"/>
    <x v="0"/>
    <n v="32840"/>
    <x v="0"/>
    <n v="32840"/>
  </r>
  <r>
    <n v="252"/>
    <x v="251"/>
    <x v="249"/>
    <s v="Bestor 8K Hdmi 2.1 Cable 48Gbps 9.80Ft Ultra High Speed Hdmi Braided Cord For Roku Tv Ps5 Hdtv Blu-Ray Projector, Laptop, Television, Personal Computer, Xbox, Ps4, Ps5, Ps4 Pro (1 M, Grey)"/>
    <s v="Unique"/>
    <x v="206"/>
    <s v="9.80Ft Ultra High Speed Hdmi Braided Cord For Roku Tv Ps5 Hdtv Blu-Ray Projector, Laptop, Television, Personal Computer, Xbox, Ps4, Ps5, Ps4 Pro (1 M, Grey)"/>
    <s v="Electronics|HomeTheater,TV&amp;Video|Accessories|Cables|HDMICables"/>
    <s v="Electronics"/>
    <x v="1"/>
    <s v="HomeTheater,TV&amp;Video"/>
    <s v="HomeTheater , TV &amp; Video"/>
    <s v="Accessories"/>
    <s v="Accessories"/>
    <s v="Cables"/>
    <s v="HDMICables"/>
    <n v="699"/>
    <n v="699"/>
    <n v="1899"/>
    <n v="1899"/>
    <x v="2"/>
    <n v="740610"/>
    <x v="210"/>
    <n v="4.4000000000000004"/>
    <x v="3"/>
    <n v="390"/>
    <x v="1"/>
    <n v="390"/>
  </r>
  <r>
    <n v="253"/>
    <x v="252"/>
    <x v="250"/>
    <s v="Irusu Play VR Plus Virtual Reality Headset with Headphones for Gaming (Black)"/>
    <s v="Unique"/>
    <x v="207"/>
    <s v="Headset with Headphones for Gaming (Black)"/>
    <s v="Electronics|HomeTheater,TV&amp;Video|Accessories|3DGlasses"/>
    <s v="Electronics"/>
    <x v="1"/>
    <s v="HomeTheater,TV&amp;Video"/>
    <s v="HomeTheater , TV &amp; Video"/>
    <s v="Accessories"/>
    <s v="Accessories"/>
    <s v="3DGlasses"/>
    <m/>
    <n v="2699"/>
    <n v="2699"/>
    <n v="3500"/>
    <n v="3500"/>
    <x v="3"/>
    <n v="2173500"/>
    <x v="211"/>
    <n v="3.5"/>
    <x v="11"/>
    <n v="621"/>
    <x v="1"/>
    <n v="621"/>
  </r>
  <r>
    <n v="254"/>
    <x v="253"/>
    <x v="251"/>
    <s v="Amazon Brand - Solimo Fast Charging Braided Type C Data Cable Seam, Suitable For All Supported Mobile Phones (1 Meter, Black)"/>
    <s v="Unique"/>
    <x v="181"/>
    <s v="Braided Type C Data Cable Seam, Suitable For All Supported Mobile Phones (1 Meter, Black)"/>
    <s v="Computers&amp;Accessories|Accessories&amp;Peripherals|Cables&amp;Accessories|Cables|USBCables"/>
    <s v="Computers&amp;Accessories"/>
    <x v="0"/>
    <s v="Accessories&amp;Peripherals"/>
    <s v="Accessories &amp; Peripherals"/>
    <s v="Cables&amp;Accessories"/>
    <s v="Cables &amp; Accessories"/>
    <s v="Cables"/>
    <s v="USBCables"/>
    <n v="129"/>
    <n v="129"/>
    <n v="599"/>
    <n v="599"/>
    <x v="0"/>
    <n v="158735"/>
    <x v="212"/>
    <n v="4.0999999999999996"/>
    <x v="6"/>
    <n v="265"/>
    <x v="1"/>
    <n v="265"/>
  </r>
  <r>
    <n v="255"/>
    <x v="254"/>
    <x v="252"/>
    <s v="Synqe USB C to USB C 60W Nylon Braided Fast Charging Type C to Type C Cable Compatible with Samsung Galaxy Note 20 Ultra, S20 S22 S21 S20 FE A73 A53 A33 (2M, Black)"/>
    <s v="Unique"/>
    <x v="208"/>
    <s v="60W Nylon Braided Fast Charging Type C to Type C Cable Compatible with Samsung Galaxy Note 20 Ultra, S20 S22 S21 S20 FE A73 A53 A33 (2M, Black)"/>
    <s v="Computers&amp;Accessories|Accessories&amp;Peripherals|Cables&amp;Accessories|Cables|USBCables"/>
    <s v="Computers&amp;Accessories"/>
    <x v="0"/>
    <s v="Accessories&amp;Peripherals"/>
    <s v="Accessories &amp; Peripherals"/>
    <s v="Cables&amp;Accessories"/>
    <s v="Cables &amp; Accessories"/>
    <s v="Cables"/>
    <s v="USBCables"/>
    <n v="389"/>
    <n v="389"/>
    <n v="999"/>
    <n v="999"/>
    <x v="0"/>
    <n v="837162"/>
    <x v="213"/>
    <n v="4.3"/>
    <x v="1"/>
    <n v="838"/>
    <x v="1"/>
    <n v="838"/>
  </r>
  <r>
    <n v="256"/>
    <x v="255"/>
    <x v="253"/>
    <s v="Shopoflux Silicone Remote Cover for Mi Smart TV and Mi TV Stick MI Box S 3S MI 4X 4A Smart LED TV (Black)"/>
    <s v="Unique"/>
    <x v="209"/>
    <s v="Smart TV and Mi TV Stick MI Box S 3S MI 4X 4A Smart LED TV (Black)"/>
    <s v="Electronics|HomeTheater,TV&amp;Video|Accessories|RemoteControls"/>
    <s v="Electronics"/>
    <x v="1"/>
    <s v="HomeTheater,TV&amp;Video"/>
    <s v="HomeTheater , TV &amp; Video"/>
    <s v="Accessories"/>
    <s v="Accessories"/>
    <s v="RemoteControls"/>
    <m/>
    <n v="246"/>
    <n v="246"/>
    <n v="600"/>
    <n v="600"/>
    <x v="0"/>
    <n v="85800"/>
    <x v="214"/>
    <n v="4.2"/>
    <x v="0"/>
    <n v="143"/>
    <x v="1"/>
    <n v="143"/>
  </r>
  <r>
    <n v="257"/>
    <x v="256"/>
    <x v="254"/>
    <s v="EYNK Extra Long Micro USB Fast Charging USB Cable | Micro USB Data Cable | Quick Fast Charging Cable | Charger Sync Cable | High Speed Transfer Android Smartphones V8 Cable (2.4 Amp, 3m,) (White)"/>
    <s v="Unique"/>
    <x v="210"/>
    <s v="Charging USB Cable | Micro USB Data Cable | Quick Fast Charging Cable | Charger Sync Cable | High Speed Transfer Android Smartphones V8 Cable (2.4 Amp, 3m,) (White)"/>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120649"/>
    <x v="25"/>
    <n v="4"/>
    <x v="2"/>
    <n v="151"/>
    <x v="1"/>
    <n v="151"/>
  </r>
  <r>
    <n v="258"/>
    <x v="257"/>
    <x v="255"/>
    <s v="LUNAGARIYA, Protective Case Compatible with JIO Settop Box Remote Control,PU Leather Cover Holder (Before Placing Order,Please Compare The Dimensions of The Product with Your Remote)"/>
    <s v="Unique"/>
    <x v="211"/>
    <s v="Settop Box Remote Control,PU Leather Cover Holder (Before Placing Order,Please Compare The Dimensions of The Product with Your Remote)"/>
    <s v="Electronics|HomeTheater,TV&amp;Video|Accessories|RemoteControls"/>
    <s v="Electronics"/>
    <x v="1"/>
    <s v="HomeTheater,TV&amp;Video"/>
    <s v="HomeTheater , TV &amp; Video"/>
    <s v="Accessories"/>
    <s v="Accessories"/>
    <s v="RemoteControls"/>
    <m/>
    <n v="247"/>
    <n v="247"/>
    <n v="399"/>
    <n v="399"/>
    <x v="0"/>
    <n v="79800"/>
    <x v="215"/>
    <n v="3.9"/>
    <x v="10"/>
    <n v="200"/>
    <x v="1"/>
    <n v="200"/>
  </r>
  <r>
    <n v="259"/>
    <x v="258"/>
    <x v="256"/>
    <s v="7SEVEN Compatible with Fire Tv Stick Remote with Voice Command Feature Suitable for Second Generation Amazon Fire Tv Stick Remote Only - Pairing Must"/>
    <s v="Unique"/>
    <x v="212"/>
    <s v="Remote with Voice Command Feature Suitable for Second Generation Amazon Fire Tv Stick Remote Only - Pairing Must"/>
    <s v="Electronics|HomeTheater,TV&amp;Video|Accessories|RemoteControls"/>
    <s v="Electronics"/>
    <x v="1"/>
    <s v="HomeTheater,TV&amp;Video"/>
    <s v="HomeTheater , TV &amp; Video"/>
    <s v="Accessories"/>
    <s v="Accessories"/>
    <s v="RemoteControls"/>
    <m/>
    <n v="1369"/>
    <n v="1369"/>
    <n v="2999"/>
    <n v="2999"/>
    <x v="3"/>
    <n v="680773"/>
    <x v="216"/>
    <n v="3.3"/>
    <x v="15"/>
    <n v="227"/>
    <x v="1"/>
    <n v="227"/>
  </r>
  <r>
    <n v="260"/>
    <x v="259"/>
    <x v="257"/>
    <s v="PRUSHTI COVER AND BAGS, Protective Case for Airtel Xstream settop Box Remote Remote Control Pouch Cover Holder PU Leather Cover Holder(only Cover for Selling Purpose)"/>
    <s v="Unique"/>
    <x v="213"/>
    <s v="for Airtel Xstream settop Box Remote Remote Control Pouch Cover Holder PU Leather Cover Holder(only Cover for Selling Purpose)"/>
    <s v="Electronics|HomeTheater,TV&amp;Video|Accessories|RemoteControls"/>
    <s v="Electronics"/>
    <x v="1"/>
    <s v="HomeTheater,TV&amp;Video"/>
    <s v="HomeTheater , TV &amp; Video"/>
    <s v="Accessories"/>
    <s v="Accessories"/>
    <s v="RemoteControls"/>
    <m/>
    <n v="199"/>
    <n v="199"/>
    <n v="499"/>
    <n v="499"/>
    <x v="0"/>
    <n v="268462"/>
    <x v="107"/>
    <n v="3.8"/>
    <x v="8"/>
    <n v="538"/>
    <x v="1"/>
    <n v="538"/>
  </r>
  <r>
    <n v="261"/>
    <x v="260"/>
    <x v="258"/>
    <s v="Aine HDMI Male to VGA Female Video Converter Adapter Cable (Black)"/>
    <s v="Unique"/>
    <x v="214"/>
    <s v="Video Converter Adapter Cable (Black)"/>
    <s v="Electronics|HomeTheater,TV&amp;Video|Accessories|Cables|HDMICables"/>
    <s v="Electronics"/>
    <x v="1"/>
    <s v="HomeTheater,TV&amp;Video"/>
    <s v="HomeTheater , TV &amp; Video"/>
    <s v="Accessories"/>
    <s v="Accessories"/>
    <s v="Cables"/>
    <s v="HDMICables"/>
    <n v="299"/>
    <n v="299"/>
    <n v="599"/>
    <n v="599"/>
    <x v="0"/>
    <n v="102429"/>
    <x v="185"/>
    <n v="4"/>
    <x v="2"/>
    <n v="171"/>
    <x v="1"/>
    <n v="171"/>
  </r>
  <r>
    <n v="262"/>
    <x v="261"/>
    <x v="259"/>
    <s v="Mi 80 cm (32 inches) HD Ready Android Smart LED TV 4A PRO | L32M5-AL (Black)"/>
    <s v="Unique"/>
    <x v="1"/>
    <s v="Ready Android Smart LED TV 4A PRO | L32M5-AL (Black)"/>
    <s v="Electronics|HomeTheater,TV&amp;Video|Televisions|SmartTelevisions"/>
    <s v="Electronics"/>
    <x v="1"/>
    <s v="HomeTheater,TV&amp;Video"/>
    <s v="HomeTheater , TV &amp; Video"/>
    <s v="Televisions"/>
    <s v="Televisions"/>
    <s v="SmartTelevisions"/>
    <m/>
    <n v="14999"/>
    <n v="14999"/>
    <n v="14999"/>
    <n v="14999"/>
    <x v="1"/>
    <n v="412592492"/>
    <x v="74"/>
    <n v="4.3"/>
    <x v="1"/>
    <n v="27508"/>
    <x v="0"/>
    <n v="27508"/>
  </r>
  <r>
    <n v="263"/>
    <x v="262"/>
    <x v="260"/>
    <s v="Storite USB 2.0 A to Mini 5 pin B Cable for External HDDS Camera Card Readers (150cm - 1.5M)"/>
    <s v="Unique"/>
    <x v="125"/>
    <s v="5 pin B Cable for External HDDS Camera Card Readers (150cm - 1.5M)"/>
    <s v="Computers&amp;Accessories|Accessories&amp;Peripherals|Cables&amp;Accessories|Cables|USBCables"/>
    <s v="Computers&amp;Accessories"/>
    <x v="0"/>
    <s v="Accessories&amp;Peripherals"/>
    <s v="Accessories &amp; Peripherals"/>
    <s v="Cables&amp;Accessories"/>
    <s v="Cables &amp; Accessories"/>
    <s v="Cables"/>
    <s v="USBCables"/>
    <n v="299"/>
    <n v="299"/>
    <n v="699"/>
    <n v="699"/>
    <x v="0"/>
    <n v="1016346"/>
    <x v="31"/>
    <n v="3.9"/>
    <x v="10"/>
    <n v="1454"/>
    <x v="0"/>
    <n v="1454"/>
  </r>
  <r>
    <n v="264"/>
    <x v="263"/>
    <x v="261"/>
    <s v="TCL 108 cm (43 inches) 4K Ultra HD Certified Android Smart LED TV 43P615 (Black)"/>
    <s v="Unique"/>
    <x v="215"/>
    <s v="Ultra HD Certified Android Smart LED TV 43P615 (Black)"/>
    <s v="Electronics|HomeTheater,TV&amp;Video|Televisions|SmartTelevisions"/>
    <s v="Electronics"/>
    <x v="1"/>
    <s v="HomeTheater,TV&amp;Video"/>
    <s v="HomeTheater , TV &amp; Video"/>
    <s v="Televisions"/>
    <s v="Televisions"/>
    <s v="SmartTelevisions"/>
    <m/>
    <n v="24990"/>
    <n v="24990"/>
    <n v="51990"/>
    <n v="51990"/>
    <x v="1"/>
    <n v="153422490"/>
    <x v="217"/>
    <n v="4.2"/>
    <x v="0"/>
    <n v="2951"/>
    <x v="0"/>
    <n v="2951"/>
  </r>
  <r>
    <n v="265"/>
    <x v="264"/>
    <x v="262"/>
    <s v="REDTECH USB-C to Lightning Cable 3.3FT, [Apple MFi Certified] Lightning to Type C Fast Charging Cord Compatible with iPhone 14 13 13 pro Max 12 11 X XS XR 8, Supports Power Delivery - White"/>
    <s v="Unique"/>
    <x v="216"/>
    <s v="[Apple MFi Certified] Lightning to Type C Fast Charging Cord Compatible with iPhone 14 13 13 pro Max 12 11 X XS XR 8, Supports Power Delivery - White"/>
    <s v="Computers&amp;Accessories|Accessories&amp;Peripherals|Cables&amp;Accessories|Cables|USBCables"/>
    <s v="Computers&amp;Accessories"/>
    <x v="0"/>
    <s v="Accessories&amp;Peripherals"/>
    <s v="Accessories &amp; Peripherals"/>
    <s v="Cables&amp;Accessories"/>
    <s v="Cables &amp; Accessories"/>
    <s v="Cables"/>
    <s v="USBCables"/>
    <n v="249"/>
    <n v="249"/>
    <n v="999"/>
    <n v="999"/>
    <x v="0"/>
    <n v="0"/>
    <x v="191"/>
    <n v="5"/>
    <x v="14"/>
    <m/>
    <x v="1"/>
    <n v="0"/>
  </r>
  <r>
    <n v="266"/>
    <x v="265"/>
    <x v="263"/>
    <s v="OnePlus 163.8 cm (65 inches) U Series 4K LED Smart Android TV 65U1S (Black)"/>
    <s v="Unique"/>
    <x v="217"/>
    <s v="Series 4K LED Smart Android TV 65U1S (Black)"/>
    <s v="Electronics|HomeTheater,TV&amp;Video|Televisions|SmartTelevisions"/>
    <s v="Electronics"/>
    <x v="1"/>
    <s v="HomeTheater,TV&amp;Video"/>
    <s v="HomeTheater , TV &amp; Video"/>
    <s v="Televisions"/>
    <s v="Televisions"/>
    <s v="SmartTelevisions"/>
    <m/>
    <n v="61999"/>
    <n v="61999"/>
    <n v="69999"/>
    <n v="69999"/>
    <x v="1"/>
    <n v="472703247"/>
    <x v="218"/>
    <n v="4.0999999999999996"/>
    <x v="6"/>
    <n v="6753"/>
    <x v="0"/>
    <n v="6753"/>
  </r>
  <r>
    <n v="267"/>
    <x v="266"/>
    <x v="264"/>
    <s v="AmazonBasics 108 cm (43 inches) 4K Ultra HD Smart LED Fire TV AB43U20PS (Black)"/>
    <s v="Unique"/>
    <x v="218"/>
    <s v="Ultra HD Smart LED Fire TV AB43U20PS (Black)"/>
    <s v="Electronics|HomeTheater,TV&amp;Video|Televisions|SmartTelevisions"/>
    <s v="Electronics"/>
    <x v="1"/>
    <s v="HomeTheater,TV&amp;Video"/>
    <s v="HomeTheater , TV &amp; Video"/>
    <s v="Televisions"/>
    <s v="Televisions"/>
    <s v="SmartTelevisions"/>
    <m/>
    <n v="24499"/>
    <n v="24499"/>
    <n v="50000"/>
    <n v="50000"/>
    <x v="1"/>
    <n v="175900000"/>
    <x v="219"/>
    <n v="3.9"/>
    <x v="10"/>
    <n v="3518"/>
    <x v="0"/>
    <n v="3518"/>
  </r>
  <r>
    <n v="268"/>
    <x v="267"/>
    <x v="265"/>
    <s v="Kodak 80 cm (32 inches) HD Ready Certified Android Smart LED TV 32HDX7XPROBL (Black)"/>
    <s v="Unique"/>
    <x v="79"/>
    <s v="Ready Certified Android Smart LED TV 32HDX7XPROBL (Black)"/>
    <s v="Electronics|HomeTheater,TV&amp;Video|Televisions|SmartTelevisions"/>
    <s v="Electronics"/>
    <x v="1"/>
    <s v="HomeTheater,TV&amp;Video"/>
    <s v="HomeTheater , TV &amp; Video"/>
    <s v="Televisions"/>
    <s v="Televisions"/>
    <s v="SmartTelevisions"/>
    <m/>
    <n v="10499"/>
    <n v="10499"/>
    <n v="19499"/>
    <n v="19499"/>
    <x v="1"/>
    <n v="29443490"/>
    <x v="220"/>
    <n v="4.2"/>
    <x v="0"/>
    <n v="1510"/>
    <x v="0"/>
    <n v="1510"/>
  </r>
  <r>
    <n v="269"/>
    <x v="268"/>
    <x v="266"/>
    <s v="Synqe Type C to Type C Short Fast Charging 60W Cable Compatible with Samsung Galaxy Z Fold3 5G, Z Flip3 5G, S22 5G, S22 Ultra, S21, S20, S20FE, A52, A73, A53 (0.25M, Black)"/>
    <s v="Unique"/>
    <x v="219"/>
    <s v="Short Fast Charging 60W Cable Compatible with Samsung Galaxy Z Fold3 5G, Z Flip3 5G, S22 5G, S22 Ultra, S21, S20, S20FE, A52, A73, A53 (0.25M, Black)"/>
    <s v="Computers&amp;Accessories|Accessories&amp;Peripherals|Cables&amp;Accessories|Cables|USBCables"/>
    <s v="Computers&amp;Accessories"/>
    <x v="0"/>
    <s v="Accessories&amp;Peripherals"/>
    <s v="Accessories &amp; Peripherals"/>
    <s v="Cables&amp;Accessories"/>
    <s v="Cables &amp; Accessories"/>
    <s v="Cables"/>
    <s v="USBCables"/>
    <n v="349"/>
    <n v="349"/>
    <n v="999"/>
    <n v="999"/>
    <x v="0"/>
    <n v="837162"/>
    <x v="43"/>
    <n v="4.3"/>
    <x v="1"/>
    <n v="838"/>
    <x v="1"/>
    <n v="838"/>
  </r>
  <r>
    <n v="270"/>
    <x v="269"/>
    <x v="267"/>
    <s v="Airtel DigitalTV HD Setup Box Remote"/>
    <s v="Unique"/>
    <x v="220"/>
    <s v=""/>
    <s v="Electronics|HomeTheater,TV&amp;Video|Accessories|RemoteControls"/>
    <s v="Electronics"/>
    <x v="1"/>
    <s v="HomeTheater,TV&amp;Video"/>
    <s v="HomeTheater , TV &amp; Video"/>
    <s v="Accessories"/>
    <s v="Accessories"/>
    <s v="RemoteControls"/>
    <m/>
    <n v="197"/>
    <n v="197"/>
    <n v="499"/>
    <n v="499"/>
    <x v="0"/>
    <n v="67864"/>
    <x v="221"/>
    <n v="3.8"/>
    <x v="8"/>
    <n v="136"/>
    <x v="1"/>
    <n v="136"/>
  </r>
  <r>
    <n v="271"/>
    <x v="270"/>
    <x v="268"/>
    <s v="Airtel Digital TV HD Set Top Box with FTA Pack | Unlimited Entertainment + Recording Feature + Free Standard Installation (6 Months Pack)"/>
    <s v="Unique"/>
    <x v="179"/>
    <s v="Box with FTA Pack | Unlimited Entertainment + Recording Feature + Free Standard Installation (6 Months Pack)"/>
    <s v="Electronics|HomeTheater,TV&amp;Video|SatelliteEquipment|SatelliteReceivers"/>
    <s v="Electronics"/>
    <x v="1"/>
    <s v="HomeTheater,TV&amp;Video"/>
    <s v="HomeTheater , TV &amp; Video"/>
    <s v="SatelliteEquipment"/>
    <s v="SatelliteEquipment"/>
    <s v="SatelliteReceivers"/>
    <m/>
    <n v="1299"/>
    <n v="1299"/>
    <n v="2499"/>
    <n v="2499"/>
    <x v="3"/>
    <n v="752199"/>
    <x v="222"/>
    <n v="4.3"/>
    <x v="1"/>
    <n v="301"/>
    <x v="1"/>
    <n v="301"/>
  </r>
  <r>
    <n v="272"/>
    <x v="271"/>
    <x v="269"/>
    <s v="ESR USB C to Lightning Cable, 10 ft (3 m), MFi-Certified, Braided Nylon Power Delivery Fast Charging for iPhone 14 14 Plus 14 Pro 14 Pro Max, iPhone 13 12 11 X 8 Series, Use with Type-C Chargers, Black"/>
    <s v="Unique"/>
    <x v="221"/>
    <s v="10 ft (3 m), MFi-Certified, Braided Nylon Power Delivery Fast Charging for iPhone 14 14 Plus 14 Pro 14 Pro Max, iPhone 13 12 11 X 8 Series, Use with Type-C Chargers, Black"/>
    <s v="Computers&amp;Accessories|Accessories&amp;Peripherals|Cables&amp;Accessories|Cables|USBCables"/>
    <s v="Computers&amp;Accessories"/>
    <x v="0"/>
    <s v="Accessories&amp;Peripherals"/>
    <s v="Accessories &amp; Peripherals"/>
    <s v="Cables&amp;Accessories"/>
    <s v="Cables &amp; Accessories"/>
    <s v="Cables"/>
    <s v="USBCables"/>
    <n v="1519"/>
    <n v="1519"/>
    <n v="1899"/>
    <n v="1899"/>
    <x v="2"/>
    <n v="37529937"/>
    <x v="223"/>
    <n v="4.4000000000000004"/>
    <x v="3"/>
    <n v="19763"/>
    <x v="0"/>
    <n v="19763"/>
  </r>
  <r>
    <n v="273"/>
    <x v="272"/>
    <x v="270"/>
    <s v="MI 138.8 cm (55 inches) 5X Series 4K Ultra HD LED Smart Android TV L55M6-ES (Grey)"/>
    <s v="Unique"/>
    <x v="222"/>
    <s v="Series 4K Ultra HD LED Smart Android TV L55M6-ES (Grey)"/>
    <s v="Electronics|HomeTheater,TV&amp;Video|Televisions|SmartTelevisions"/>
    <s v="Electronics"/>
    <x v="1"/>
    <s v="HomeTheater,TV&amp;Video"/>
    <s v="HomeTheater , TV &amp; Video"/>
    <s v="Televisions"/>
    <s v="Televisions"/>
    <s v="SmartTelevisions"/>
    <m/>
    <n v="46999"/>
    <n v="46999"/>
    <n v="69999"/>
    <n v="69999"/>
    <x v="1"/>
    <n v="1487618748"/>
    <x v="224"/>
    <n v="4.3"/>
    <x v="1"/>
    <n v="21252"/>
    <x v="0"/>
    <n v="21252"/>
  </r>
  <r>
    <n v="274"/>
    <x v="273"/>
    <x v="271"/>
    <s v="Storite USB Extension Cable USB 3.0 Male to Female Extension Cable High Speed 5GBps Extension Cable Data Transfer for Keyboard, Mouse, Flash Drive, Hard Drive, Printer and More- 1.5M - Blue"/>
    <s v="Unique"/>
    <x v="223"/>
    <s v="Male to Female Extension Cable High Speed 5GBps Extension Cable Data Transfer for Keyboard, Mouse, Flash Drive, Hard Drive, Printer and More- 1.5M - Blue"/>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1519698"/>
    <x v="25"/>
    <n v="4.3"/>
    <x v="1"/>
    <n v="1902"/>
    <x v="0"/>
    <n v="1902"/>
  </r>
  <r>
    <n v="275"/>
    <x v="274"/>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276"/>
    <x v="275"/>
    <x v="273"/>
    <s v="MI Power Bank 3i 20000mAh Lithium Polymer 18W Fast Power Delivery Charging | Input- Type C | Micro USB| Triple Output | Sandstone Black"/>
    <s v="Unique"/>
    <x v="225"/>
    <s v="Polymer 18W Fast Power Delivery Charging | Input- Type C | Micro USB| Triple Output | Sandstone Black"/>
    <s v="Electronics|Mobiles&amp;Accessories|MobileAccessories|Chargers|PowerBanks"/>
    <s v="Electronics"/>
    <x v="1"/>
    <s v="Mobiles&amp;Accessories"/>
    <s v="Mobiles &amp; Accessories"/>
    <s v="MobileAccessories"/>
    <s v="MobileAccessories"/>
    <s v="Chargers"/>
    <s v="PowerBanks"/>
    <n v="2049"/>
    <n v="2049"/>
    <n v="2199"/>
    <n v="2199"/>
    <x v="3"/>
    <n v="393427488"/>
    <x v="226"/>
    <n v="4.3"/>
    <x v="1"/>
    <n v="178912"/>
    <x v="0"/>
    <n v="178912"/>
  </r>
  <r>
    <n v="277"/>
    <x v="276"/>
    <x v="274"/>
    <s v="Redmi A1 (Light Blue, 2GB RAM, 32GB Storage) | Segment Best AI Dual Cam | 5000mAh Battery | Leather Texture Design | Android 12"/>
    <s v="Unique"/>
    <x v="226"/>
    <s v="32GB Storage) | Segment Best AI Dual Cam | 5000mAh Battery | Leather Texture Design | Android 12"/>
    <s v="Electronics|Mobiles&amp;Accessories|Smartphones&amp;BasicMobiles|Smartphones"/>
    <s v="Electronics"/>
    <x v="1"/>
    <s v="Mobiles&amp;Accessories"/>
    <s v="Mobiles &amp; Accessories"/>
    <s v="Smartphones&amp;BasicMobiles"/>
    <s v="Smartphones &amp; BasicMobiles"/>
    <s v="Smartphones"/>
    <m/>
    <n v="6499"/>
    <n v="6499"/>
    <n v="8999"/>
    <n v="8999"/>
    <x v="4"/>
    <n v="70255193"/>
    <x v="227"/>
    <n v="4"/>
    <x v="2"/>
    <n v="7807"/>
    <x v="0"/>
    <n v="7807"/>
  </r>
  <r>
    <n v="278"/>
    <x v="277"/>
    <x v="275"/>
    <s v="OnePlus Nord 2T 5G (Jade Fog, 8GB RAM, 128GB Storage)"/>
    <s v="Unique"/>
    <x v="227"/>
    <s v="8GB RAM, 128GB Storage)"/>
    <s v="Electronics|Mobiles&amp;Accessories|Smartphones&amp;BasicMobiles|Smartphones"/>
    <s v="Electronics"/>
    <x v="1"/>
    <s v="Mobiles&amp;Accessories"/>
    <s v="Mobiles &amp; Accessories"/>
    <s v="Smartphones&amp;BasicMobiles"/>
    <s v="Smartphones &amp; BasicMobiles"/>
    <s v="Smartphones"/>
    <m/>
    <n v="28999"/>
    <n v="28999"/>
    <n v="28999"/>
    <n v="28999"/>
    <x v="1"/>
    <n v="505017585"/>
    <x v="74"/>
    <n v="4.3"/>
    <x v="1"/>
    <n v="17415"/>
    <x v="0"/>
    <n v="17415"/>
  </r>
  <r>
    <n v="279"/>
    <x v="278"/>
    <x v="276"/>
    <s v="OnePlus Nord 2T 5G (Gray Shadow, 8GB RAM, 128GB Storage)"/>
    <s v="Unique"/>
    <x v="227"/>
    <s v="8GB RAM, 128GB Storage)"/>
    <s v="Electronics|Mobiles&amp;Accessories|Smartphones&amp;BasicMobiles|Smartphones"/>
    <s v="Electronics"/>
    <x v="1"/>
    <s v="Mobiles&amp;Accessories"/>
    <s v="Mobiles &amp; Accessories"/>
    <s v="Smartphones&amp;BasicMobiles"/>
    <s v="Smartphones &amp; BasicMobiles"/>
    <s v="Smartphones"/>
    <m/>
    <n v="28999"/>
    <n v="28999"/>
    <n v="28999"/>
    <n v="28999"/>
    <x v="1"/>
    <n v="505017585"/>
    <x v="74"/>
    <n v="4.3"/>
    <x v="1"/>
    <n v="17415"/>
    <x v="0"/>
    <n v="17415"/>
  </r>
  <r>
    <n v="280"/>
    <x v="279"/>
    <x v="277"/>
    <s v="Redmi A1 (Black, 2GB RAM, 32GB Storage) | Segment Best AI Dual Cam | 5000mAh Battery | Leather Texture Design | Android 12"/>
    <s v="Unique"/>
    <x v="228"/>
    <s v="Storage) | Segment Best AI Dual Cam | 5000mAh Battery | Leather Texture Design | Android 12"/>
    <s v="Electronics|Mobiles&amp;Accessories|Smartphones&amp;BasicMobiles|Smartphones"/>
    <s v="Electronics"/>
    <x v="1"/>
    <s v="Mobiles&amp;Accessories"/>
    <s v="Mobiles &amp; Accessories"/>
    <s v="Smartphones&amp;BasicMobiles"/>
    <s v="Smartphones &amp; BasicMobiles"/>
    <s v="Smartphones"/>
    <m/>
    <n v="6499"/>
    <n v="6499"/>
    <n v="8999"/>
    <n v="8999"/>
    <x v="4"/>
    <n v="70255193"/>
    <x v="227"/>
    <n v="4"/>
    <x v="2"/>
    <n v="7807"/>
    <x v="0"/>
    <n v="7807"/>
  </r>
  <r>
    <n v="281"/>
    <x v="280"/>
    <x v="278"/>
    <s v="Redmi A1 (Light Green, 2GB RAM 32GB ROM) | Segment Best AI Dual Cam | 5000mAh Battery | Leather Texture Design | Android 12"/>
    <s v="Unique"/>
    <x v="229"/>
    <s v="32GB ROM) | Segment Best AI Dual Cam | 5000mAh Battery | Leather Texture Design | Android 12"/>
    <s v="Electronics|Mobiles&amp;Accessories|Smartphones&amp;BasicMobiles|Smartphones"/>
    <s v="Electronics"/>
    <x v="1"/>
    <s v="Mobiles&amp;Accessories"/>
    <s v="Mobiles &amp; Accessories"/>
    <s v="Smartphones&amp;BasicMobiles"/>
    <s v="Smartphones &amp; BasicMobiles"/>
    <s v="Smartphones"/>
    <m/>
    <n v="6499"/>
    <n v="6499"/>
    <n v="8999"/>
    <n v="8999"/>
    <x v="4"/>
    <n v="70255193"/>
    <x v="227"/>
    <n v="4"/>
    <x v="2"/>
    <n v="7807"/>
    <x v="0"/>
    <n v="7807"/>
  </r>
  <r>
    <n v="282"/>
    <x v="281"/>
    <x v="279"/>
    <s v="Nokia 105 Single SIM, Keypad Mobile Phone with Wireless FM Radio | Charcoal"/>
    <s v="Unique"/>
    <x v="230"/>
    <s v="Phone with Wireless FM Radio | Charcoal"/>
    <s v="Electronics|Mobiles&amp;Accessories|Smartphones&amp;BasicMobiles|BasicMobiles"/>
    <s v="Electronics"/>
    <x v="1"/>
    <s v="Mobiles&amp;Accessories"/>
    <s v="Mobiles &amp; Accessories"/>
    <s v="Smartphones&amp;BasicMobiles"/>
    <s v="Smartphones &amp; BasicMobiles"/>
    <s v="BasicMobiles"/>
    <m/>
    <n v="1299"/>
    <n v="1299"/>
    <n v="1599"/>
    <n v="1599"/>
    <x v="2"/>
    <n v="205169289"/>
    <x v="228"/>
    <n v="4"/>
    <x v="2"/>
    <n v="128311"/>
    <x v="0"/>
    <n v="128311"/>
  </r>
  <r>
    <n v="283"/>
    <x v="282"/>
    <x v="280"/>
    <s v="Samsung Galaxy M04 Dark Blue, 4GB RAM, 64GB Storage | Upto 8GB RAM with RAM Plus | MediaTek Helio P35 | 5000 mAh Battery"/>
    <s v="Unique"/>
    <x v="231"/>
    <s v="RAM, 64GB Storage | Upto 8GB RAM with RAM Plus | MediaTek Helio P35 | 5000 mAh Battery"/>
    <s v="Electronics|Mobiles&amp;Accessories|Smartphones&amp;BasicMobiles|Smartphones"/>
    <s v="Electronics"/>
    <x v="1"/>
    <s v="Mobiles&amp;Accessories"/>
    <s v="Mobiles &amp; Accessories"/>
    <s v="Smartphones&amp;BasicMobiles"/>
    <s v="Smartphones &amp; BasicMobiles"/>
    <s v="Smartphones"/>
    <m/>
    <n v="9499"/>
    <n v="9499"/>
    <n v="11999"/>
    <n v="11999"/>
    <x v="1"/>
    <n v="3407716"/>
    <x v="229"/>
    <n v="4.2"/>
    <x v="0"/>
    <n v="284"/>
    <x v="1"/>
    <n v="284"/>
  </r>
  <r>
    <n v="284"/>
    <x v="283"/>
    <x v="281"/>
    <s v="PTron Tangentbeat in-Ear Bluetooth 5.0 Wireless Headphones with Mic, Enhanced Bass, 10mm Drivers, Clear Calls, Snug-Fit, Fast Charging, Magnetic Buds, Voice Assistant and IPX4 Wireless Neckband (Black)"/>
    <s v="Unique"/>
    <x v="232"/>
    <s v="Headphones with Mic, Enhanced Bass, 10mm Drivers, Clear Calls, Snug-Fit, Fast Charging, Magnetic Buds, Voice Assistant and IPX4 Wireless Neckband (Black)"/>
    <s v="Electronics|Headphones,Earbuds&amp;Accessories|Headphones|In-Ear"/>
    <s v="Electronics"/>
    <x v="1"/>
    <s v="Headphones,Earbuds&amp;Accessories"/>
    <s v="Headphones , Earbuds &amp; Accessories"/>
    <s v="Headphones"/>
    <s v="Headphones"/>
    <s v="In-Ear"/>
    <m/>
    <n v="599"/>
    <n v="599"/>
    <n v="2499"/>
    <n v="2499"/>
    <x v="3"/>
    <n v="145346838"/>
    <x v="230"/>
    <n v="3.9"/>
    <x v="10"/>
    <n v="58162"/>
    <x v="0"/>
    <n v="58162"/>
  </r>
  <r>
    <n v="285"/>
    <x v="284"/>
    <x v="282"/>
    <s v="Redmi 10A (Charcoal Black, 4GB RAM, 64GB Storage) | 2 Ghz Octa Core Helio G25 | 5000 mAh Battery | Finger Print Sensor | Upto 5GB RAM with RAM Booster"/>
    <s v="Unique"/>
    <x v="233"/>
    <s v="64GB Storage) | 2 Ghz Octa Core Helio G25 | 5000 mAh Battery | Finger Print Sensor | Upto 5GB RAM with RAM Booster"/>
    <s v="Electronics|Mobiles&amp;Accessories|Smartphones&amp;BasicMobiles|Smartphones"/>
    <s v="Electronics"/>
    <x v="1"/>
    <s v="Mobiles&amp;Accessories"/>
    <s v="Mobiles &amp; Accessories"/>
    <s v="Smartphones&amp;BasicMobiles"/>
    <s v="Smartphones &amp; BasicMobiles"/>
    <s v="Smartphones"/>
    <m/>
    <n v="8999"/>
    <n v="8999"/>
    <n v="11999"/>
    <n v="11999"/>
    <x v="1"/>
    <n v="153539204"/>
    <x v="231"/>
    <n v="4"/>
    <x v="2"/>
    <n v="12796"/>
    <x v="0"/>
    <n v="12796"/>
  </r>
  <r>
    <n v="286"/>
    <x v="285"/>
    <x v="283"/>
    <s v="boAt Bassheads 100 in Ear Wired Earphones with Mic(Taffy Pink)"/>
    <s v="Unique"/>
    <x v="234"/>
    <s v="Earphones with Mic(Taffy Pink)"/>
    <s v="Electronics|Headphones,Earbuds&amp;Accessories|Headphones|In-Ear"/>
    <s v="Electronics"/>
    <x v="1"/>
    <s v="Headphones,Earbuds&amp;Accessories"/>
    <s v="Headphones , Earbuds &amp; Accessories"/>
    <s v="Headphones"/>
    <s v="Headphones"/>
    <s v="In-Ear"/>
    <m/>
    <n v="349"/>
    <n v="349"/>
    <n v="999"/>
    <n v="999"/>
    <x v="0"/>
    <n v="363349287"/>
    <x v="43"/>
    <n v="4.0999999999999996"/>
    <x v="6"/>
    <n v="363713"/>
    <x v="0"/>
    <n v="363713"/>
  </r>
  <r>
    <n v="287"/>
    <x v="286"/>
    <x v="284"/>
    <s v="SanDisk Ultra microSDXC‚Ñ¢ UHS-I Card, 128GB, 140MB s R, 10 Y Warranty, for Smartphones"/>
    <s v="Unique"/>
    <x v="235"/>
    <s v="140MB s R, 10 Y Warranty, for Smartphones"/>
    <s v="Electronics|Accessories|MemoryCards|MicroSD"/>
    <s v="Electronics"/>
    <x v="1"/>
    <s v="Accessories"/>
    <s v="Accessories"/>
    <s v="MemoryCards"/>
    <s v="MemoryCards"/>
    <s v="MicroSD"/>
    <m/>
    <n v="959"/>
    <n v="959"/>
    <n v="1800"/>
    <n v="1800"/>
    <x v="2"/>
    <n v="121066200"/>
    <x v="232"/>
    <n v="4.4000000000000004"/>
    <x v="3"/>
    <n v="67259"/>
    <x v="0"/>
    <n v="67259"/>
  </r>
  <r>
    <n v="288"/>
    <x v="287"/>
    <x v="285"/>
    <s v="Samsung Galaxy M04 Light Green, 4GB RAM, 64GB Storage | Upto 8GB RAM with RAM Plus | MediaTek Helio P35 | 5000 mAh Battery"/>
    <s v="Unique"/>
    <x v="236"/>
    <s v="RAM, 64GB Storage | Upto 8GB RAM with RAM Plus | MediaTek Helio P35 | 5000 mAh Battery"/>
    <s v="Electronics|Mobiles&amp;Accessories|Smartphones&amp;BasicMobiles|Smartphones"/>
    <s v="Electronics"/>
    <x v="1"/>
    <s v="Mobiles&amp;Accessories"/>
    <s v="Mobiles &amp; Accessories"/>
    <s v="Smartphones&amp;BasicMobiles"/>
    <s v="Smartphones &amp; BasicMobiles"/>
    <s v="Smartphones"/>
    <m/>
    <n v="9499"/>
    <n v="9499"/>
    <n v="11999"/>
    <n v="11999"/>
    <x v="1"/>
    <n v="3407716"/>
    <x v="229"/>
    <n v="4.2"/>
    <x v="0"/>
    <n v="284"/>
    <x v="1"/>
    <n v="284"/>
  </r>
  <r>
    <n v="289"/>
    <x v="288"/>
    <x v="286"/>
    <s v="MI 10000mAh Lithium Ion, Lithium Polymer Power Bank Pocket Pro with 22.5 Watt Fast Charging, Dual Input Ports(Micro-USB and Type C), Triple Output Ports, (Black)"/>
    <s v="Unique"/>
    <x v="237"/>
    <s v="Power Bank Pocket Pro with 22.5 Watt Fast Charging, Dual Input Ports(Micro-USB and Type C), Triple Output Ports, (Black)"/>
    <s v="Electronics|Mobiles&amp;Accessories|MobileAccessories|Chargers|PowerBanks"/>
    <s v="Electronics"/>
    <x v="1"/>
    <s v="Mobiles&amp;Accessories"/>
    <s v="Mobiles &amp; Accessories"/>
    <s v="MobileAccessories"/>
    <s v="MobileAccessories"/>
    <s v="Chargers"/>
    <s v="PowerBanks"/>
    <n v="1499"/>
    <n v="1499"/>
    <n v="2499"/>
    <n v="2499"/>
    <x v="3"/>
    <n v="39909030"/>
    <x v="233"/>
    <n v="4.3"/>
    <x v="1"/>
    <n v="15970"/>
    <x v="0"/>
    <n v="15970"/>
  </r>
  <r>
    <n v="290"/>
    <x v="289"/>
    <x v="287"/>
    <s v="Mi 10000mAH Li-Polymer, Micro-USB and Type C Input Port, Power Bank 3i with 18W Fast Charging (Midnight Black)"/>
    <s v="Unique"/>
    <x v="238"/>
    <s v="C Input Port, Power Bank 3i with 18W Fast Charging (Midnight Black)"/>
    <s v="Electronics|Mobiles&amp;Accessories|MobileAccessories|Chargers|PowerBanks"/>
    <s v="Electronics"/>
    <x v="1"/>
    <s v="Mobiles&amp;Accessories"/>
    <s v="Mobiles &amp; Accessories"/>
    <s v="MobileAccessories"/>
    <s v="MobileAccessories"/>
    <s v="Chargers"/>
    <s v="PowerBanks"/>
    <n v="1149"/>
    <n v="1149"/>
    <n v="2199"/>
    <n v="2199"/>
    <x v="3"/>
    <n v="393427488"/>
    <x v="234"/>
    <n v="4.3"/>
    <x v="1"/>
    <n v="178912"/>
    <x v="0"/>
    <n v="178912"/>
  </r>
  <r>
    <n v="291"/>
    <x v="290"/>
    <x v="288"/>
    <s v="ELV Car Mount Adjustable Car Phone Holder Universal Long Arm, Windshield for Smartphones - Black"/>
    <s v="Unique"/>
    <x v="239"/>
    <s v="Holder Universal Long Arm, Windshield for Smartphones - Black"/>
    <s v="Electronics|Mobiles&amp;Accessories|MobileAccessories|AutomobileAccessories|Cradles"/>
    <s v="Electronics"/>
    <x v="1"/>
    <s v="Mobiles&amp;Accessories"/>
    <s v="Mobiles &amp; Accessories"/>
    <s v="MobileAccessories"/>
    <s v="MobileAccessories"/>
    <s v="AutomobileAccessories"/>
    <s v="Cradles"/>
    <n v="349"/>
    <n v="349"/>
    <n v="999"/>
    <n v="999"/>
    <x v="0"/>
    <n v="46352601"/>
    <x v="43"/>
    <n v="3.9"/>
    <x v="10"/>
    <n v="46399"/>
    <x v="0"/>
    <n v="46399"/>
  </r>
  <r>
    <n v="292"/>
    <x v="291"/>
    <x v="289"/>
    <s v="Samsung 25W USB Travel Adapter for Cellular Phones - White"/>
    <s v="Unique"/>
    <x v="240"/>
    <s v="Cellular Phones - White"/>
    <s v="Electronics|Mobiles&amp;Accessories|MobileAccessories|Chargers|WallChargers"/>
    <s v="Electronics"/>
    <x v="1"/>
    <s v="Mobiles&amp;Accessories"/>
    <s v="Mobiles &amp; Accessories"/>
    <s v="MobileAccessories"/>
    <s v="MobileAccessories"/>
    <s v="Chargers"/>
    <s v="WallChargers"/>
    <n v="1219"/>
    <n v="1219"/>
    <n v="1699"/>
    <n v="1699"/>
    <x v="2"/>
    <n v="15105809"/>
    <x v="235"/>
    <n v="4.4000000000000004"/>
    <x v="3"/>
    <n v="8891"/>
    <x v="0"/>
    <n v="8891"/>
  </r>
  <r>
    <n v="293"/>
    <x v="292"/>
    <x v="290"/>
    <s v="Samsung Galaxy M33 5G (Mystique Green, 8GB, 128GB Storage) | 6000mAh Battery | Upto 16GB RAM with RAM Plus | Travel Adapter to be Purchased Separately"/>
    <s v="Unique"/>
    <x v="241"/>
    <s v="8GB, 128GB Storage) | 6000mAh Battery | Upto 16GB RAM with RAM Plus | Travel Adapter to be Purchased Separately"/>
    <s v="Electronics|Mobiles&amp;Accessories|Smartphones&amp;BasicMobiles|Smartphones"/>
    <s v="Electronics"/>
    <x v="1"/>
    <s v="Mobiles&amp;Accessories"/>
    <s v="Mobiles &amp; Accessories"/>
    <s v="Smartphones&amp;BasicMobiles"/>
    <s v="Smartphones &amp; BasicMobiles"/>
    <s v="Smartphones"/>
    <m/>
    <n v="18499"/>
    <n v="18499"/>
    <n v="25999"/>
    <n v="25999"/>
    <x v="1"/>
    <n v="580245682"/>
    <x v="236"/>
    <n v="4.0999999999999996"/>
    <x v="6"/>
    <n v="22318"/>
    <x v="0"/>
    <n v="22318"/>
  </r>
  <r>
    <n v="294"/>
    <x v="293"/>
    <x v="291"/>
    <s v="SanDisk Ultra microSD UHS-I Card 32GB, 120MB s R"/>
    <s v="Unique"/>
    <x v="242"/>
    <s v="120MB s R"/>
    <s v="Electronics|Accessories|MemoryCards|MicroSD"/>
    <s v="Electronics"/>
    <x v="1"/>
    <s v="Accessories"/>
    <s v="Accessories"/>
    <s v="MemoryCards"/>
    <s v="MemoryCards"/>
    <s v="MicroSD"/>
    <m/>
    <n v="369"/>
    <n v="369"/>
    <n v="700"/>
    <n v="700"/>
    <x v="0"/>
    <n v="47081300"/>
    <x v="237"/>
    <n v="4.4000000000000004"/>
    <x v="3"/>
    <n v="67259"/>
    <x v="0"/>
    <n v="67259"/>
  </r>
  <r>
    <n v="295"/>
    <x v="294"/>
    <x v="292"/>
    <s v="Samsung Galaxy M13 (Aqua Green, 6GB, 128GB Storage) | 6000mAh Battery | Upto 12GB RAM with RAM Plus"/>
    <s v="Unique"/>
    <x v="243"/>
    <s v="128GB Storage) | 6000mAh Battery | Upto 12GB RAM with RAM Plus"/>
    <s v="Electronics|Mobiles&amp;Accessories|Smartphones&amp;BasicMobiles|Smartphones"/>
    <s v="Electronics"/>
    <x v="1"/>
    <s v="Mobiles&amp;Accessories"/>
    <s v="Mobiles &amp; Accessories"/>
    <s v="Smartphones&amp;BasicMobiles"/>
    <s v="Smartphones &amp; BasicMobiles"/>
    <s v="Smartphones"/>
    <m/>
    <n v="12999"/>
    <n v="12999"/>
    <n v="17999"/>
    <n v="17999"/>
    <x v="1"/>
    <n v="341945002"/>
    <x v="238"/>
    <n v="4.0999999999999996"/>
    <x v="6"/>
    <n v="18998"/>
    <x v="0"/>
    <n v="18998"/>
  </r>
  <r>
    <n v="296"/>
    <x v="295"/>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297"/>
    <x v="296"/>
    <x v="293"/>
    <s v="Samsung Galaxy M33 5G (Emerald Brown, 6GB, 128GB Storage) | 6000mAh Battery | Upto 12GB RAM with RAM Plus | Travel Adapter to be Purchased Separately"/>
    <s v="Unique"/>
    <x v="241"/>
    <s v="6GB, 128GB Storage) | 6000mAh Battery | Upto 12GB RAM with RAM Plus | Travel Adapter to be Purchased Separately"/>
    <s v="Electronics|Mobiles&amp;Accessories|Smartphones&amp;BasicMobiles|Smartphones"/>
    <s v="Electronics"/>
    <x v="1"/>
    <s v="Mobiles&amp;Accessories"/>
    <s v="Mobiles &amp; Accessories"/>
    <s v="Smartphones&amp;BasicMobiles"/>
    <s v="Smartphones &amp; BasicMobiles"/>
    <s v="Smartphones"/>
    <m/>
    <n v="16999"/>
    <n v="16999"/>
    <n v="24999"/>
    <n v="24999"/>
    <x v="1"/>
    <n v="557927682"/>
    <x v="239"/>
    <n v="4.0999999999999996"/>
    <x v="6"/>
    <n v="22318"/>
    <x v="0"/>
    <n v="22318"/>
  </r>
  <r>
    <n v="298"/>
    <x v="297"/>
    <x v="294"/>
    <s v="iQOO vivo Z6 5G (Chromatic Blue, 6GB RAM, 128GB Storage) | Snapdragon 695-6nm Processor | 120Hz FHD+ Display | 5000mAh Battery"/>
    <s v="Unique"/>
    <x v="244"/>
    <s v="6GB RAM, 128GB Storage) | Snapdragon 695-6nm Processor | 120Hz FHD+ Display | 5000mAh Battery"/>
    <s v="Electronics|Mobiles&amp;Accessories|Smartphones&amp;BasicMobiles|Smartphones"/>
    <s v="Electronics"/>
    <x v="1"/>
    <s v="Mobiles&amp;Accessories"/>
    <s v="Mobiles &amp; Accessories"/>
    <s v="Smartphones&amp;BasicMobiles"/>
    <s v="Smartphones &amp; BasicMobiles"/>
    <s v="Smartphones"/>
    <m/>
    <n v="16499"/>
    <n v="16499"/>
    <n v="20999"/>
    <n v="20999"/>
    <x v="1"/>
    <n v="448328650"/>
    <x v="240"/>
    <n v="4"/>
    <x v="2"/>
    <n v="21350"/>
    <x v="0"/>
    <n v="21350"/>
  </r>
  <r>
    <n v="299"/>
    <x v="298"/>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300"/>
    <x v="299"/>
    <x v="295"/>
    <s v="Redmi 9 Activ (Carbon Black, 4GB RAM, 64GB Storage) | Octa-core Helio G35 | 5000 mAh Battery"/>
    <s v="Unique"/>
    <x v="245"/>
    <s v="RAM, 64GB Storage) | Octa-core Helio G35 | 5000 mAh Battery"/>
    <s v="Electronics|Mobiles&amp;Accessories|Smartphones&amp;BasicMobiles|Smartphones"/>
    <s v="Electronics"/>
    <x v="1"/>
    <s v="Mobiles&amp;Accessories"/>
    <s v="Mobiles &amp; Accessories"/>
    <s v="Smartphones&amp;BasicMobiles"/>
    <s v="Smartphones &amp; BasicMobiles"/>
    <s v="Smartphones"/>
    <m/>
    <n v="8499"/>
    <n v="8499"/>
    <n v="10999"/>
    <n v="10999"/>
    <x v="1"/>
    <n v="3451882164"/>
    <x v="241"/>
    <n v="4.0999999999999996"/>
    <x v="6"/>
    <n v="313836"/>
    <x v="0"/>
    <n v="313836"/>
  </r>
  <r>
    <n v="301"/>
    <x v="300"/>
    <x v="296"/>
    <s v="Redmi 9A Sport (Coral Green, 2GB RAM, 32GB Storage) | 2GHz Octa-core Helio G25 Processor | 5000 mAh Battery"/>
    <s v="Unique"/>
    <x v="246"/>
    <s v="RAM, 32GB Storage) | 2GHz Octa-core Helio G25 Processor | 5000 mAh Battery"/>
    <s v="Electronics|Mobiles&amp;Accessories|Smartphones&amp;BasicMobiles|Smartphones"/>
    <s v="Electronics"/>
    <x v="1"/>
    <s v="Mobiles&amp;Accessories"/>
    <s v="Mobiles &amp; Accessories"/>
    <s v="Smartphones&amp;BasicMobiles"/>
    <s v="Smartphones &amp; BasicMobiles"/>
    <s v="Smartphones"/>
    <m/>
    <n v="6499"/>
    <n v="6499"/>
    <n v="8499"/>
    <n v="8499"/>
    <x v="4"/>
    <n v="2667292164"/>
    <x v="242"/>
    <n v="4.0999999999999996"/>
    <x v="6"/>
    <n v="313836"/>
    <x v="0"/>
    <n v="313836"/>
  </r>
  <r>
    <n v="302"/>
    <x v="301"/>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303"/>
    <x v="302"/>
    <x v="297"/>
    <s v="Redmi 10A (Sea Blue, 4GB RAM, 64GB Storage) | 2 Ghz Octa Core Helio G25 | 5000 mAh Battery | Finger Print Sensor | Upto 5GB RAM with RAM Booster"/>
    <s v="Unique"/>
    <x v="247"/>
    <s v="64GB Storage) | 2 Ghz Octa Core Helio G25 | 5000 mAh Battery | Finger Print Sensor | Upto 5GB RAM with RAM Booster"/>
    <s v="Electronics|Mobiles&amp;Accessories|Smartphones&amp;BasicMobiles|Smartphones"/>
    <s v="Electronics"/>
    <x v="1"/>
    <s v="Mobiles&amp;Accessories"/>
    <s v="Mobiles &amp; Accessories"/>
    <s v="Smartphones&amp;BasicMobiles"/>
    <s v="Smartphones &amp; BasicMobiles"/>
    <s v="Smartphones"/>
    <m/>
    <n v="8999"/>
    <n v="8999"/>
    <n v="11999"/>
    <n v="11999"/>
    <x v="1"/>
    <n v="153539204"/>
    <x v="231"/>
    <n v="4"/>
    <x v="2"/>
    <n v="12796"/>
    <x v="0"/>
    <n v="12796"/>
  </r>
  <r>
    <n v="304"/>
    <x v="303"/>
    <x v="298"/>
    <s v="AGARO Blaze USB 3.0 to USB Type C OTG Adapter"/>
    <s v="Unique"/>
    <x v="248"/>
    <s v="Type C OTG Adapter"/>
    <s v="Electronics|Mobiles&amp;Accessories|MobileAccessories|Cables&amp;Adapters|OTGAdapters"/>
    <s v="Electronics"/>
    <x v="1"/>
    <s v="Mobiles&amp;Accessories"/>
    <s v="Mobiles &amp; Accessories"/>
    <s v="MobileAccessories"/>
    <s v="MobileAccessories"/>
    <s v="Cables&amp;Adapters"/>
    <s v="OTGAdapters"/>
    <n v="139"/>
    <n v="139"/>
    <n v="495"/>
    <n v="495"/>
    <x v="0"/>
    <n v="7021575"/>
    <x v="243"/>
    <n v="4.3"/>
    <x v="1"/>
    <n v="14185"/>
    <x v="0"/>
    <n v="14185"/>
  </r>
  <r>
    <n v="305"/>
    <x v="304"/>
    <x v="299"/>
    <s v="iQOO Z6 Lite 5G by vivo (Stellar Green, 6GB RAM, 128GB Storage) | World's First Snapdragon 4 Gen 1 | 120Hz Refresh Rate | 5000mAh Battery | Travel Adapter to be Purchased Separately"/>
    <s v="Unique"/>
    <x v="249"/>
    <s v="(Stellar Green, 6GB RAM, 128GB Storage) | World's First Snapdragon 4 Gen 1 | 120Hz Refresh Rate | 5000mAh Battery | Travel Adapter to be Purchased Separately"/>
    <s v="Electronics|Mobiles&amp;Accessories|Smartphones&amp;BasicMobiles|Smartphones"/>
    <s v="Electronics"/>
    <x v="1"/>
    <s v="Mobiles&amp;Accessories"/>
    <s v="Mobiles &amp; Accessories"/>
    <s v="Smartphones&amp;BasicMobiles"/>
    <s v="Smartphones &amp; BasicMobiles"/>
    <s v="Smartphones"/>
    <m/>
    <n v="15499"/>
    <n v="15499"/>
    <n v="18999"/>
    <n v="18999"/>
    <x v="1"/>
    <n v="365768748"/>
    <x v="244"/>
    <n v="4.0999999999999996"/>
    <x v="6"/>
    <n v="19252"/>
    <x v="0"/>
    <n v="19252"/>
  </r>
  <r>
    <n v="306"/>
    <x v="305"/>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307"/>
    <x v="306"/>
    <x v="300"/>
    <s v="Redmi 10A (Slate Grey, 4GB RAM, 64GB Storage) | 2 Ghz Octa Core Helio G25 | 5000 mAh Battery | Finger Print Sensor | Upto 5GB RAM with RAM Booster"/>
    <s v="Unique"/>
    <x v="250"/>
    <s v="64GB Storage) | 2 Ghz Octa Core Helio G25 | 5000 mAh Battery | Finger Print Sensor | Upto 5GB RAM with RAM Booster"/>
    <s v="Electronics|Mobiles&amp;Accessories|Smartphones&amp;BasicMobiles|Smartphones"/>
    <s v="Electronics"/>
    <x v="1"/>
    <s v="Mobiles&amp;Accessories"/>
    <s v="Mobiles &amp; Accessories"/>
    <s v="Smartphones&amp;BasicMobiles"/>
    <s v="Smartphones &amp; BasicMobiles"/>
    <s v="Smartphones"/>
    <m/>
    <n v="8999"/>
    <n v="8999"/>
    <n v="11999"/>
    <n v="11999"/>
    <x v="1"/>
    <n v="153539204"/>
    <x v="231"/>
    <n v="4"/>
    <x v="2"/>
    <n v="12796"/>
    <x v="0"/>
    <n v="12796"/>
  </r>
  <r>
    <n v="308"/>
    <x v="307"/>
    <x v="301"/>
    <s v="Duracell 38W Fast Car Charger Adapter with Dual Output. Quick Charge, Type C PD 20W and Qualcomm Certified 3.0 Compatible for iPhone, All Smartphones, Tablets and More (Copper and Black)"/>
    <s v="Unique"/>
    <x v="251"/>
    <s v="with Dual Output. Quick Charge, Type C PD 20W and Qualcomm Certified 3.0 Compatible for iPhone, All Smartphones, Tablets and More (Copper and Black)"/>
    <s v="Electronics|Mobiles&amp;Accessories|MobileAccessories|Chargers|AutomobileChargers"/>
    <s v="Electronics"/>
    <x v="1"/>
    <s v="Mobiles&amp;Accessories"/>
    <s v="Mobiles &amp; Accessories"/>
    <s v="MobileAccessories"/>
    <s v="MobileAccessories"/>
    <s v="Chargers"/>
    <s v="AutomobileChargers"/>
    <n v="873"/>
    <n v="873"/>
    <n v="1699"/>
    <n v="1699"/>
    <x v="2"/>
    <n v="2854320"/>
    <x v="245"/>
    <n v="4.4000000000000004"/>
    <x v="3"/>
    <n v="1680"/>
    <x v="0"/>
    <n v="1680"/>
  </r>
  <r>
    <n v="309"/>
    <x v="308"/>
    <x v="302"/>
    <s v="realme narzo 50 (Speed Blue, 4GB RAM+64GB Storage) Helio G96 Processor | 50MP AI Triple Camera | 120Hz Ultra Smooth Display"/>
    <s v="Unique"/>
    <x v="252"/>
    <s v="RAM+64GB Storage) Helio G96 Processor | 50MP AI Triple Camera | 120Hz Ultra Smooth Display"/>
    <s v="Electronics|Mobiles&amp;Accessories|Smartphones&amp;BasicMobiles|Smartphones"/>
    <s v="Electronics"/>
    <x v="1"/>
    <s v="Mobiles&amp;Accessories"/>
    <s v="Mobiles &amp; Accessories"/>
    <s v="Smartphones&amp;BasicMobiles"/>
    <s v="Smartphones &amp; BasicMobiles"/>
    <s v="Smartphones"/>
    <m/>
    <n v="12999"/>
    <n v="12999"/>
    <n v="15999"/>
    <n v="15999"/>
    <x v="1"/>
    <n v="211922754"/>
    <x v="246"/>
    <n v="4.2"/>
    <x v="0"/>
    <n v="13246"/>
    <x v="0"/>
    <n v="13246"/>
  </r>
  <r>
    <n v="310"/>
    <x v="309"/>
    <x v="303"/>
    <s v="WeCool Bluetooth Extendable Selfie Sticks with Wireless Remote and Tripod Stand, 3-in-1 Multifunctional Selfie Stick with Tripod Stand Compatible with iPhone OnePlus Samsung Oppo Vivo and All Phones"/>
    <s v="Unique"/>
    <x v="253"/>
    <s v="Wireless Remote and Tripod Stand, 3-in-1 Multifunctional Selfie Stick with Tripod Stand Compatible with iPhone OnePlus Samsung Oppo Vivo and All Phones"/>
    <s v="Electronics|Mobiles&amp;Accessories|MobileAccessories|Photo&amp;VideoAccessories|Tripods"/>
    <s v="Electronics"/>
    <x v="1"/>
    <s v="Mobiles&amp;Accessories"/>
    <s v="Mobiles &amp; Accessories"/>
    <s v="MobileAccessories"/>
    <s v="MobileAccessories"/>
    <s v="Photo&amp;VideoAccessories"/>
    <s v="Tripods"/>
    <n v="539"/>
    <n v="539"/>
    <n v="1599"/>
    <n v="1599"/>
    <x v="2"/>
    <n v="23422152"/>
    <x v="247"/>
    <n v="3.8"/>
    <x v="8"/>
    <n v="14648"/>
    <x v="0"/>
    <n v="14648"/>
  </r>
  <r>
    <n v="311"/>
    <x v="310"/>
    <x v="304"/>
    <s v="Fire-Boltt Phoenix Smart Watch with Bluetooth Calling 1.3&quot;,120+ Sports Modes, 240*240 PX High Res with SpO2, Heart Rate Monitoring and IP67 Rating"/>
    <s v="Unique"/>
    <x v="254"/>
    <s v="Calling 1.3&quot;,120+ Sports Modes, 240*240 PX High Res with SpO2, Heart Rate Monitoring and IP67 Rating"/>
    <s v="Electronics|WearableTechnology|SmartWatches"/>
    <s v="Electronics"/>
    <x v="1"/>
    <s v="WearableTechnology"/>
    <s v="WearableTechnology"/>
    <s v="SmartWatches"/>
    <s v="SmartWatches"/>
    <m/>
    <m/>
    <n v="1999"/>
    <n v="1999"/>
    <n v="9999"/>
    <n v="9999"/>
    <x v="4"/>
    <n v="276932304"/>
    <x v="248"/>
    <n v="4.3"/>
    <x v="1"/>
    <n v="27696"/>
    <x v="0"/>
    <n v="27696"/>
  </r>
  <r>
    <n v="312"/>
    <x v="311"/>
    <x v="305"/>
    <s v="OPPO A74 5G (Fantastic Purple,6GB RAM,128GB Storage) with No Cost EMI Additional Exchange Offers"/>
    <s v="Unique"/>
    <x v="255"/>
    <s v="Storage) with No Cost EMI Additional Exchange Offers"/>
    <s v="Electronics|Mobiles&amp;Accessories|Smartphones&amp;BasicMobiles|Smartphones"/>
    <s v="Electronics"/>
    <x v="1"/>
    <s v="Mobiles&amp;Accessories"/>
    <s v="Mobiles &amp; Accessories"/>
    <s v="Smartphones&amp;BasicMobiles"/>
    <s v="Smartphones &amp; BasicMobiles"/>
    <s v="Smartphones"/>
    <m/>
    <n v="15490"/>
    <n v="15490"/>
    <n v="20990"/>
    <n v="20990"/>
    <x v="1"/>
    <n v="690906840"/>
    <x v="249"/>
    <n v="4.2"/>
    <x v="0"/>
    <n v="32916"/>
    <x v="0"/>
    <n v="32916"/>
  </r>
  <r>
    <n v="313"/>
    <x v="312"/>
    <x v="306"/>
    <s v="Redmi Note 11 Pro + 5G (Stealth Black, 6GB RAM, 128GB Storage) | 67W Turbo Charge | 120Hz Super AMOLED Display | Additional Exchange Offers | Charger Included"/>
    <s v="Unique"/>
    <x v="256"/>
    <s v="(Stealth Black, 6GB RAM, 128GB Storage) | 67W Turbo Charge | 120Hz Super AMOLED Display | Additional Exchange Offers | Charger Included"/>
    <s v="Electronics|Mobiles&amp;Accessories|Smartphones&amp;BasicMobiles|Smartphones"/>
    <s v="Electronics"/>
    <x v="1"/>
    <s v="Mobiles&amp;Accessories"/>
    <s v="Mobiles &amp; Accessories"/>
    <s v="Smartphones&amp;BasicMobiles"/>
    <s v="Smartphones &amp; BasicMobiles"/>
    <s v="Smartphones"/>
    <m/>
    <n v="19999"/>
    <n v="19999"/>
    <n v="24999"/>
    <n v="24999"/>
    <x v="1"/>
    <n v="645574176"/>
    <x v="250"/>
    <n v="3.9"/>
    <x v="10"/>
    <n v="25824"/>
    <x v="0"/>
    <n v="25824"/>
  </r>
  <r>
    <n v="314"/>
    <x v="313"/>
    <x v="307"/>
    <s v="Samsung Original 25W USB Travel Lightning Adapter for Cellular Phones, Black"/>
    <s v="Unique"/>
    <x v="257"/>
    <s v="Adapter for Cellular Phones, Black"/>
    <s v="Electronics|Mobiles&amp;Accessories|MobileAccessories|Chargers|WallChargers"/>
    <s v="Electronics"/>
    <x v="1"/>
    <s v="Mobiles&amp;Accessories"/>
    <s v="Mobiles &amp; Accessories"/>
    <s v="MobileAccessories"/>
    <s v="MobileAccessories"/>
    <s v="Chargers"/>
    <s v="WallChargers"/>
    <n v="1075"/>
    <n v="1075"/>
    <n v="1699"/>
    <n v="1699"/>
    <x v="2"/>
    <n v="12677938"/>
    <x v="251"/>
    <n v="4.4000000000000004"/>
    <x v="3"/>
    <n v="7462"/>
    <x v="0"/>
    <n v="7462"/>
  </r>
  <r>
    <n v="315"/>
    <x v="314"/>
    <x v="308"/>
    <s v="realme Buds Classic Wired in Ear Earphones with Mic (Black)"/>
    <s v="Unique"/>
    <x v="258"/>
    <s v="Earphones with Mic (Black)"/>
    <s v="Electronics|Headphones,Earbuds&amp;Accessories|Headphones|In-Ear"/>
    <s v="Electronics"/>
    <x v="1"/>
    <s v="Headphones,Earbuds&amp;Accessories"/>
    <s v="Headphones , Earbuds &amp; Accessories"/>
    <s v="Headphones"/>
    <s v="Headphones"/>
    <s v="In-Ear"/>
    <m/>
    <n v="399"/>
    <n v="399"/>
    <n v="699"/>
    <n v="699"/>
    <x v="0"/>
    <n v="26434083"/>
    <x v="252"/>
    <n v="4"/>
    <x v="2"/>
    <n v="37817"/>
    <x v="0"/>
    <n v="37817"/>
  </r>
  <r>
    <n v="316"/>
    <x v="315"/>
    <x v="309"/>
    <s v="Noise ColorFit Pulse Grand Smart Watch with 1.69&quot; HD Display, 60 Sports Modes, 150 Watch Faces, Spo2 Monitoring, Call Notification, Quick Replies to Text and Calls (Rose Pink)"/>
    <s v="Unique"/>
    <x v="259"/>
    <s v="with 1.69&quot; HD Display, 60 Sports Modes, 150 Watch Faces, Spo2 Monitoring, Call Notification, Quick Replies to Text and Calls (Rose Pink)"/>
    <s v="Electronics|WearableTechnology|SmartWatches"/>
    <s v="Electronics"/>
    <x v="1"/>
    <s v="WearableTechnology"/>
    <s v="WearableTechnology"/>
    <s v="SmartWatches"/>
    <s v="SmartWatches"/>
    <m/>
    <m/>
    <n v="1999"/>
    <n v="1999"/>
    <n v="3990"/>
    <n v="3990"/>
    <x v="3"/>
    <n v="120713460"/>
    <x v="253"/>
    <n v="4"/>
    <x v="2"/>
    <n v="30254"/>
    <x v="0"/>
    <n v="30254"/>
  </r>
  <r>
    <n v="317"/>
    <x v="316"/>
    <x v="310"/>
    <s v="boAt Wave Call Smart Watch, Smart Talk with Advanced Dedicated Bluetooth Calling Chip, 1.69‚Äù HD Display with 550 NITS and 70% Color Gamut, 150+ Watch Faces, Multi-Sport Modes, HR, SpO2, IP68(Mauve)"/>
    <s v="Unique"/>
    <x v="260"/>
    <s v="Talk with Advanced Dedicated Bluetooth Calling Chip, 1.69‚Äù HD Display with 550 NITS and 70% Color Gamut, 150+ Watch Faces, Multi-Sport Modes, HR, SpO2, IP68(Mauve)"/>
    <s v="Electronics|WearableTechnology|SmartWatches"/>
    <s v="Electronics"/>
    <x v="1"/>
    <s v="WearableTechnology"/>
    <s v="WearableTechnology"/>
    <s v="SmartWatches"/>
    <s v="SmartWatches"/>
    <m/>
    <m/>
    <n v="1999"/>
    <n v="1999"/>
    <n v="7990"/>
    <n v="7990"/>
    <x v="4"/>
    <n v="142469690"/>
    <x v="254"/>
    <n v="3.8"/>
    <x v="8"/>
    <n v="17831"/>
    <x v="0"/>
    <n v="17831"/>
  </r>
  <r>
    <n v="318"/>
    <x v="317"/>
    <x v="311"/>
    <s v="iQOO Neo 6 5G (Dark Nova, 8GB RAM, 128GB Storage) | Snapdragon 870 5G | 80W FlashCharge"/>
    <s v="Unique"/>
    <x v="261"/>
    <s v="8GB RAM, 128GB Storage) | Snapdragon 870 5G | 80W FlashCharge"/>
    <s v="Electronics|Mobiles&amp;Accessories|Smartphones&amp;BasicMobiles|Smartphones"/>
    <s v="Electronics"/>
    <x v="1"/>
    <s v="Mobiles&amp;Accessories"/>
    <s v="Mobiles &amp; Accessories"/>
    <s v="Smartphones&amp;BasicMobiles"/>
    <s v="Smartphones &amp; BasicMobiles"/>
    <s v="Smartphones"/>
    <m/>
    <n v="28999"/>
    <n v="28999"/>
    <n v="34999"/>
    <n v="34999"/>
    <x v="1"/>
    <n v="710864689"/>
    <x v="255"/>
    <n v="4.4000000000000004"/>
    <x v="3"/>
    <n v="20311"/>
    <x v="0"/>
    <n v="20311"/>
  </r>
  <r>
    <n v="319"/>
    <x v="318"/>
    <x v="312"/>
    <s v="Portronics Adapto 20 Type C 20W Fast PD Type C Adapter Charger with Fast Charging for iPhone 12 12 Pro 12 Mini 12 Pro Max 11 XS XR X 8 Plus, iPad Pro Air Mini, Galaxy 10 9 8 (Adapter Only) White"/>
    <s v="Unique"/>
    <x v="262"/>
    <s v="Fast PD Type C Adapter Charger with Fast Charging for iPhone 12 12 Pro 12 Mini 12 Pro Max 11 XS XR X 8 Plus, iPad Pro Air Mini, Galaxy 10 9 8 (Adapter Only) White"/>
    <s v="Electronics|Mobiles&amp;Accessories|MobileAccessories|Chargers|WallChargers"/>
    <s v="Electronics"/>
    <x v="1"/>
    <s v="Mobiles&amp;Accessories"/>
    <s v="Mobiles &amp; Accessories"/>
    <s v="MobileAccessories"/>
    <s v="MobileAccessories"/>
    <s v="Chargers"/>
    <s v="WallChargers"/>
    <n v="529"/>
    <n v="529"/>
    <n v="1499"/>
    <n v="1499"/>
    <x v="2"/>
    <n v="12889901"/>
    <x v="256"/>
    <n v="4.0999999999999996"/>
    <x v="6"/>
    <n v="8599"/>
    <x v="0"/>
    <n v="8599"/>
  </r>
  <r>
    <n v="320"/>
    <x v="319"/>
    <x v="313"/>
    <s v="Samsung Galaxy M13 5G (Aqua Green, 6GB, 128GB Storage) | 5000mAh Battery | Upto 12GB RAM with RAM Plus"/>
    <s v="Unique"/>
    <x v="263"/>
    <s v="6GB, 128GB Storage) | 5000mAh Battery | Upto 12GB RAM with RAM Plus"/>
    <s v="Electronics|Mobiles&amp;Accessories|Smartphones&amp;BasicMobiles|Smartphones"/>
    <s v="Electronics"/>
    <x v="1"/>
    <s v="Mobiles&amp;Accessories"/>
    <s v="Mobiles &amp; Accessories"/>
    <s v="Smartphones&amp;BasicMobiles"/>
    <s v="Smartphones &amp; BasicMobiles"/>
    <s v="Smartphones"/>
    <m/>
    <n v="13999"/>
    <n v="13999"/>
    <n v="19499"/>
    <n v="19499"/>
    <x v="1"/>
    <n v="370442002"/>
    <x v="257"/>
    <n v="4.0999999999999996"/>
    <x v="6"/>
    <n v="18998"/>
    <x v="0"/>
    <n v="18998"/>
  </r>
  <r>
    <n v="321"/>
    <x v="320"/>
    <x v="314"/>
    <s v="boAt Bassheads 100 in Ear Wired Earphones with Mic(Furious Red)"/>
    <s v="Unique"/>
    <x v="234"/>
    <s v="Earphones with Mic(Furious Red)"/>
    <s v="Electronics|Headphones,Earbuds&amp;Accessories|Headphones|In-Ear"/>
    <s v="Electronics"/>
    <x v="1"/>
    <s v="Headphones,Earbuds&amp;Accessories"/>
    <s v="Headphones , Earbuds &amp; Accessories"/>
    <s v="Headphones"/>
    <s v="Headphones"/>
    <s v="In-Ear"/>
    <m/>
    <n v="379"/>
    <n v="379"/>
    <n v="999"/>
    <n v="999"/>
    <x v="0"/>
    <n v="363349287"/>
    <x v="203"/>
    <n v="4.0999999999999996"/>
    <x v="6"/>
    <n v="363713"/>
    <x v="0"/>
    <n v="363713"/>
  </r>
  <r>
    <n v="322"/>
    <x v="321"/>
    <x v="315"/>
    <s v="iQOO Z6 44W by vivo (Lumina Blue, 4GB RAM, 128GB Storage) | 6.44&quot; FHD+ AMOLED Display | 50% Charge in just 27 mins | in-Display Fingerprint Scanning"/>
    <s v="Unique"/>
    <x v="264"/>
    <s v="Blue, 4GB RAM, 128GB Storage) | 6.44&quot; FHD+ AMOLED Display | 50% Charge in just 27 mins | in-Display Fingerprint Scanning"/>
    <s v="Electronics|Mobiles&amp;Accessories|Smartphones&amp;BasicMobiles|Smartphones"/>
    <s v="Electronics"/>
    <x v="1"/>
    <s v="Mobiles&amp;Accessories"/>
    <s v="Mobiles &amp; Accessories"/>
    <s v="Smartphones&amp;BasicMobiles"/>
    <s v="Smartphones &amp; BasicMobiles"/>
    <s v="Smartphones"/>
    <m/>
    <n v="13999"/>
    <n v="13999"/>
    <n v="19999"/>
    <n v="19999"/>
    <x v="1"/>
    <n v="385020748"/>
    <x v="258"/>
    <n v="4.0999999999999996"/>
    <x v="6"/>
    <n v="19252"/>
    <x v="0"/>
    <n v="19252"/>
  </r>
  <r>
    <n v="323"/>
    <x v="322"/>
    <x v="316"/>
    <s v="Fire-Boltt Gladiator 1.96&quot; Biggest Display Smart Watch with Bluetooth Calling, Voice Assistant and123 Sports Modes, 8 Unique UI Interactions, SpO2, 24 7 Heart Rate Tracking"/>
    <s v="Unique"/>
    <x v="265"/>
    <s v="Watch with Bluetooth Calling, Voice Assistant and123 Sports Modes, 8 Unique UI Interactions, SpO2, 24 7 Heart Rate Tracking"/>
    <s v="Electronics|WearableTechnology|SmartWatches"/>
    <s v="Electronics"/>
    <x v="1"/>
    <s v="WearableTechnology"/>
    <s v="WearableTechnology"/>
    <s v="SmartWatches"/>
    <s v="SmartWatches"/>
    <m/>
    <m/>
    <n v="3999"/>
    <n v="3999"/>
    <n v="9999"/>
    <n v="9999"/>
    <x v="4"/>
    <n v="729927"/>
    <x v="259"/>
    <n v="4.4000000000000004"/>
    <x v="3"/>
    <n v="73"/>
    <x v="1"/>
    <n v="73"/>
  </r>
  <r>
    <n v="324"/>
    <x v="323"/>
    <x v="317"/>
    <s v="STRIFF PS2_01 Multi Angle Mobile Tablet Tabletop Stand. Phone Holder for iPhone, Android, Samsung, OnePlus, Xiaomi. Portable, Foldable Cell Phone Stand. Perfect for Bed, Office, Home and Desktop (Black)"/>
    <s v="Unique"/>
    <x v="266"/>
    <s v="Tabletop Stand. Phone Holder for iPhone, Android, Samsung, OnePlus, Xiaomi. Portable, Foldable Cell Phone Stand. Perfect for Bed, Office, Home and Desktop (Black)"/>
    <s v="Electronics|Mobiles&amp;Accessories|MobileAccessories|Stands"/>
    <s v="Electronics"/>
    <x v="1"/>
    <s v="Mobiles&amp;Accessories"/>
    <s v="Mobiles &amp; Accessories"/>
    <s v="MobileAccessories"/>
    <s v="MobileAccessories"/>
    <s v="Stands"/>
    <m/>
    <n v="99"/>
    <n v="99"/>
    <n v="499"/>
    <n v="499"/>
    <x v="0"/>
    <n v="21277859"/>
    <x v="260"/>
    <n v="4.3"/>
    <x v="1"/>
    <n v="42641"/>
    <x v="0"/>
    <n v="42641"/>
  </r>
  <r>
    <n v="325"/>
    <x v="324"/>
    <x v="318"/>
    <s v="Samsung Galaxy Buds Live Bluetooth Truly Wireless in Ear Earbuds with Mic, Upto 21 Hours Playtime, Mystic Black"/>
    <s v="Unique"/>
    <x v="267"/>
    <s v="Wireless in Ear Earbuds with Mic, Upto 21 Hours Playtime, Mystic Black"/>
    <s v="Electronics|Headphones,Earbuds&amp;Accessories|Headphones|In-Ear"/>
    <s v="Electronics"/>
    <x v="1"/>
    <s v="Headphones,Earbuds&amp;Accessories"/>
    <s v="Headphones , Earbuds &amp; Accessories"/>
    <s v="Headphones"/>
    <s v="Headphones"/>
    <s v="In-Ear"/>
    <m/>
    <n v="4790"/>
    <n v="4790"/>
    <n v="15990"/>
    <n v="15990"/>
    <x v="1"/>
    <n v="70196100"/>
    <x v="261"/>
    <n v="4"/>
    <x v="2"/>
    <n v="4390"/>
    <x v="0"/>
    <n v="4390"/>
  </r>
  <r>
    <n v="326"/>
    <x v="325"/>
    <x v="319"/>
    <s v="OnePlus Nord 2T 5G (Jade Fog, 12GB RAM, 256GB Storage)"/>
    <s v="Unique"/>
    <x v="227"/>
    <s v="12GB RAM, 256GB Storage)"/>
    <s v="Electronics|Mobiles&amp;Accessories|Smartphones&amp;BasicMobiles|Smartphones"/>
    <s v="Electronics"/>
    <x v="1"/>
    <s v="Mobiles&amp;Accessories"/>
    <s v="Mobiles &amp; Accessories"/>
    <s v="Smartphones&amp;BasicMobiles"/>
    <s v="Smartphones &amp; BasicMobiles"/>
    <s v="Smartphones"/>
    <m/>
    <n v="33999"/>
    <n v="33999"/>
    <n v="33999"/>
    <n v="33999"/>
    <x v="1"/>
    <n v="592092585"/>
    <x v="74"/>
    <n v="4.3"/>
    <x v="1"/>
    <n v="17415"/>
    <x v="0"/>
    <n v="17415"/>
  </r>
  <r>
    <n v="327"/>
    <x v="326"/>
    <x v="320"/>
    <s v="PTron Boom Ultima 4D Dual Driver, in-Ear Gaming Wired Headphones with in-line Mic, Volume Control and Passive Noise Cancelling Boom 3 Earphones - (Dark Blue)"/>
    <s v="Unique"/>
    <x v="268"/>
    <s v="in-Ear Gaming Wired Headphones with in-line Mic, Volume Control and Passive Noise Cancelling Boom 3 Earphones - (Dark Blue)"/>
    <s v="Electronics|Headphones,Earbuds&amp;Accessories|Headphones|In-Ear"/>
    <s v="Electronics"/>
    <x v="1"/>
    <s v="Headphones,Earbuds&amp;Accessories"/>
    <s v="Headphones , Earbuds &amp; Accessories"/>
    <s v="Headphones"/>
    <s v="Headphones"/>
    <s v="In-Ear"/>
    <m/>
    <n v="299"/>
    <n v="299"/>
    <n v="1900"/>
    <n v="1900"/>
    <x v="2"/>
    <n v="34583800"/>
    <x v="262"/>
    <n v="3.6"/>
    <x v="4"/>
    <n v="18202"/>
    <x v="0"/>
    <n v="18202"/>
  </r>
  <r>
    <n v="328"/>
    <x v="327"/>
    <x v="321"/>
    <s v="Samsung Galaxy M13 (Aqua Green, 4GB, 64GB Storage) | 6000mAh Battery | Upto 8GB RAM with RAM Plus"/>
    <s v="Unique"/>
    <x v="243"/>
    <s v="64GB Storage) | 6000mAh Battery | Upto 8GB RAM with RAM Plus"/>
    <s v="Electronics|Mobiles&amp;Accessories|Smartphones&amp;BasicMobiles|Smartphones"/>
    <s v="Electronics"/>
    <x v="1"/>
    <s v="Mobiles&amp;Accessories"/>
    <s v="Mobiles &amp; Accessories"/>
    <s v="Smartphones&amp;BasicMobiles"/>
    <s v="Smartphones &amp; BasicMobiles"/>
    <s v="Smartphones"/>
    <m/>
    <n v="10999"/>
    <n v="10999"/>
    <n v="14999"/>
    <n v="14999"/>
    <x v="1"/>
    <n v="284951002"/>
    <x v="263"/>
    <n v="4.0999999999999996"/>
    <x v="6"/>
    <n v="18998"/>
    <x v="0"/>
    <n v="18998"/>
  </r>
  <r>
    <n v="329"/>
    <x v="328"/>
    <x v="322"/>
    <s v="OnePlus 10R 5G (Forest Green, 8GB RAM, 128GB Storage, 80W SuperVOOC)"/>
    <s v="Unique"/>
    <x v="269"/>
    <s v="RAM, 128GB Storage, 80W SuperVOOC)"/>
    <s v="Electronics|Mobiles&amp;Accessories|Smartphones&amp;BasicMobiles|Smartphones"/>
    <s v="Electronics"/>
    <x v="1"/>
    <s v="Mobiles&amp;Accessories"/>
    <s v="Mobiles &amp; Accessories"/>
    <s v="Smartphones&amp;BasicMobiles"/>
    <s v="Smartphones &amp; BasicMobiles"/>
    <s v="Smartphones"/>
    <m/>
    <n v="34999"/>
    <n v="34999"/>
    <n v="38999"/>
    <n v="38999"/>
    <x v="1"/>
    <n v="430119971"/>
    <x v="264"/>
    <n v="4.2"/>
    <x v="0"/>
    <n v="11029"/>
    <x v="0"/>
    <n v="11029"/>
  </r>
  <r>
    <n v="330"/>
    <x v="329"/>
    <x v="293"/>
    <s v="Samsung Galaxy M33 5G (Emerald Brown, 6GB, 128GB Storage) | 6000mAh Battery | Upto 12GB RAM with RAM Plus | Travel Adapter to be Purchased Separately"/>
    <s v="Unique"/>
    <x v="241"/>
    <s v="6GB, 128GB Storage) | 6000mAh Battery | Upto 12GB RAM with RAM Plus | Travel Adapter to be Purchased Separately"/>
    <s v="Electronics|Mobiles&amp;Accessories|Smartphones&amp;BasicMobiles|Smartphones"/>
    <s v="Electronics"/>
    <x v="1"/>
    <s v="Mobiles&amp;Accessories"/>
    <s v="Mobiles &amp; Accessories"/>
    <s v="Smartphones&amp;BasicMobiles"/>
    <s v="Smartphones &amp; BasicMobiles"/>
    <s v="Smartphones"/>
    <m/>
    <n v="16999"/>
    <n v="16999"/>
    <n v="24999"/>
    <n v="24999"/>
    <x v="1"/>
    <n v="557927682"/>
    <x v="239"/>
    <n v="4.0999999999999996"/>
    <x v="6"/>
    <n v="22318"/>
    <x v="0"/>
    <n v="22318"/>
  </r>
  <r>
    <n v="331"/>
    <x v="330"/>
    <x v="323"/>
    <s v="Ambrane Mobile Holding Stand, 180¬∞ Perfect View, Height Adjustment, Wide Compatibility, Multipurpose, Anti-Skid Design (Twistand, Black)"/>
    <s v="Unique"/>
    <x v="270"/>
    <s v="View, Height Adjustment, Wide Compatibility, Multipurpose, Anti-Skid Design (Twistand, Black)"/>
    <s v="Electronics|Mobiles&amp;Accessories|MobileAccessories|Stands"/>
    <s v="Electronics"/>
    <x v="1"/>
    <s v="Mobiles&amp;Accessories"/>
    <s v="Mobiles &amp; Accessories"/>
    <s v="MobileAccessories"/>
    <s v="MobileAccessories"/>
    <s v="Stands"/>
    <m/>
    <n v="199"/>
    <n v="199"/>
    <n v="499"/>
    <n v="499"/>
    <x v="0"/>
    <n v="891214"/>
    <x v="107"/>
    <n v="4.0999999999999996"/>
    <x v="6"/>
    <n v="1786"/>
    <x v="0"/>
    <n v="1786"/>
  </r>
  <r>
    <n v="332"/>
    <x v="331"/>
    <x v="324"/>
    <s v="Ambrane 10000mAh Slim Power Bank, 20W Fast Charging, Dual Output, Type C PD (Input and Output), Quick Charge, Li-Polymer, Multi-Layer Protection for iPhone, Anrdoid and Other Devices (Stylo 10K, Black)"/>
    <s v="Unique"/>
    <x v="271"/>
    <s v="Fast Charging, Dual Output, Type C PD (Input and Output), Quick Charge, Li-Polymer, Multi-Layer Protection for iPhone, Anrdoid and Other Devices (Stylo 10K, Black)"/>
    <s v="Electronics|Mobiles&amp;Accessories|MobileAccessories|Chargers|PowerBanks"/>
    <s v="Electronics"/>
    <x v="1"/>
    <s v="Mobiles&amp;Accessories"/>
    <s v="Mobiles &amp; Accessories"/>
    <s v="MobileAccessories"/>
    <s v="MobileAccessories"/>
    <s v="Chargers"/>
    <s v="PowerBanks"/>
    <n v="999"/>
    <n v="999"/>
    <n v="1599"/>
    <n v="1599"/>
    <x v="2"/>
    <n v="11547978"/>
    <x v="265"/>
    <n v="4"/>
    <x v="2"/>
    <n v="7222"/>
    <x v="0"/>
    <n v="7222"/>
  </r>
  <r>
    <n v="333"/>
    <x v="332"/>
    <x v="325"/>
    <s v="Nokia 105 Single SIM, Keypad Mobile Phone with Wireless FM Radio | Blue"/>
    <s v="Unique"/>
    <x v="230"/>
    <s v="Phone with Wireless FM Radio | Blue"/>
    <s v="Electronics|Mobiles&amp;Accessories|Smartphones&amp;BasicMobiles|BasicMobiles"/>
    <s v="Electronics"/>
    <x v="1"/>
    <s v="Mobiles&amp;Accessories"/>
    <s v="Mobiles &amp; Accessories"/>
    <s v="Smartphones&amp;BasicMobiles"/>
    <s v="Smartphones &amp; BasicMobiles"/>
    <s v="BasicMobiles"/>
    <m/>
    <n v="1299"/>
    <n v="1299"/>
    <n v="1599"/>
    <n v="1599"/>
    <x v="2"/>
    <n v="205169289"/>
    <x v="228"/>
    <n v="4"/>
    <x v="2"/>
    <n v="128311"/>
    <x v="0"/>
    <n v="128311"/>
  </r>
  <r>
    <n v="334"/>
    <x v="333"/>
    <x v="326"/>
    <s v="PTron Tangent Lite Bluetooth 5.0 Earphones with Mic, Hi-Fi Stereo Sound Neckband, 8Hrs Playtime, Lightweight Snug-fit in-Ear Headphones, IPX4 Water Resistant, Fast Charge and Voice Assistant (Black)"/>
    <s v="Unique"/>
    <x v="272"/>
    <s v="with Mic, Hi-Fi Stereo Sound Neckband, 8Hrs Playtime, Lightweight Snug-fit in-Ear Headphones, IPX4 Water Resistant, Fast Charge and Voice Assistant (Black)"/>
    <s v="Electronics|Headphones,Earbuds&amp;Accessories|Headphones|In-Ear"/>
    <s v="Electronics"/>
    <x v="1"/>
    <s v="Headphones,Earbuds&amp;Accessories"/>
    <s v="Headphones , Earbuds &amp; Accessories"/>
    <s v="Headphones"/>
    <s v="Headphones"/>
    <s v="In-Ear"/>
    <m/>
    <n v="599"/>
    <n v="599"/>
    <n v="1800"/>
    <n v="1800"/>
    <x v="2"/>
    <n v="151192800"/>
    <x v="266"/>
    <n v="3.5"/>
    <x v="11"/>
    <n v="83996"/>
    <x v="0"/>
    <n v="83996"/>
  </r>
  <r>
    <n v="335"/>
    <x v="334"/>
    <x v="327"/>
    <s v="Samsung EVO Plus 64GB microSDXC UHS-I U1 130MB s Full HD and 4K UHD Memory Card with Adapter (MB-MC64KA), Blue"/>
    <s v="Unique"/>
    <x v="273"/>
    <s v="U1 130MB s Full HD and 4K UHD Memory Card with Adapter (MB-MC64KA), Blue"/>
    <s v="Electronics|Accessories|MemoryCards|MicroSD"/>
    <s v="Electronics"/>
    <x v="1"/>
    <s v="Accessories"/>
    <s v="Accessories"/>
    <s v="MemoryCards"/>
    <s v="MemoryCards"/>
    <s v="MicroSD"/>
    <m/>
    <n v="599"/>
    <n v="599"/>
    <n v="1899"/>
    <n v="1899"/>
    <x v="2"/>
    <n v="265928364"/>
    <x v="267"/>
    <n v="4.3"/>
    <x v="1"/>
    <n v="140036"/>
    <x v="0"/>
    <n v="140036"/>
  </r>
  <r>
    <n v="336"/>
    <x v="335"/>
    <x v="328"/>
    <s v="Samsung Galaxy M13 (Midnight Blue, 4GB, 64GB Storage) | 6000mAh Battery | Upto 8GB RAM with RAM Plus"/>
    <s v="Unique"/>
    <x v="274"/>
    <s v="64GB Storage) | 6000mAh Battery | Upto 8GB RAM with RAM Plus"/>
    <s v="Electronics|Mobiles&amp;Accessories|Smartphones&amp;BasicMobiles|Smartphones"/>
    <s v="Electronics"/>
    <x v="1"/>
    <s v="Mobiles&amp;Accessories"/>
    <s v="Mobiles &amp; Accessories"/>
    <s v="Smartphones&amp;BasicMobiles"/>
    <s v="Smartphones &amp; BasicMobiles"/>
    <s v="Smartphones"/>
    <m/>
    <n v="10999"/>
    <n v="10999"/>
    <n v="14999"/>
    <n v="14999"/>
    <x v="1"/>
    <n v="284951002"/>
    <x v="263"/>
    <n v="4.0999999999999996"/>
    <x v="6"/>
    <n v="18998"/>
    <x v="0"/>
    <n v="18998"/>
  </r>
  <r>
    <n v="337"/>
    <x v="336"/>
    <x v="329"/>
    <s v="boAt Wave Call Smart Watch, Smart Talk with Advanced Dedicated Bluetooth Calling Chip, 1.69‚Äù HD Display with 550 NITS and 70% Color Gamut, 150+ Watch Faces, Multi-Sport Modes, HR, SpO2, IP68(Deep Blue)"/>
    <s v="Unique"/>
    <x v="260"/>
    <s v="Talk with Advanced Dedicated Bluetooth Calling Chip, 1.69‚Äù HD Display with 550 NITS and 70% Color Gamut, 150+ Watch Faces, Multi-Sport Modes, HR, SpO2, IP68(Deep Blue)"/>
    <s v="Electronics|WearableTechnology|SmartWatches"/>
    <s v="Electronics"/>
    <x v="1"/>
    <s v="WearableTechnology"/>
    <s v="WearableTechnology"/>
    <s v="SmartWatches"/>
    <s v="SmartWatches"/>
    <m/>
    <m/>
    <n v="1999"/>
    <n v="1999"/>
    <n v="7990"/>
    <n v="7990"/>
    <x v="4"/>
    <n v="142469690"/>
    <x v="254"/>
    <n v="3.8"/>
    <x v="8"/>
    <n v="17831"/>
    <x v="0"/>
    <n v="17831"/>
  </r>
  <r>
    <n v="338"/>
    <x v="337"/>
    <x v="330"/>
    <s v="MI Xiaomi 22.5W Fast USB Type C Charger Combo for Tablets - White"/>
    <s v="Unique"/>
    <x v="275"/>
    <s v="C Charger Combo for Tablets - White"/>
    <s v="Electronics|Mobiles&amp;Accessories|MobileAccessories|Chargers|WallChargers"/>
    <s v="Electronics"/>
    <x v="1"/>
    <s v="Mobiles&amp;Accessories"/>
    <s v="Mobiles &amp; Accessories"/>
    <s v="MobileAccessories"/>
    <s v="MobileAccessories"/>
    <s v="Chargers"/>
    <s v="WallChargers"/>
    <n v="649"/>
    <n v="649"/>
    <n v="999"/>
    <n v="999"/>
    <x v="0"/>
    <n v="1313685"/>
    <x v="137"/>
    <n v="4.2"/>
    <x v="0"/>
    <n v="1315"/>
    <x v="0"/>
    <n v="1315"/>
  </r>
  <r>
    <n v="339"/>
    <x v="338"/>
    <x v="313"/>
    <s v="Samsung Galaxy M13 5G (Aqua Green, 6GB, 128GB Storage) | 5000mAh Battery | Upto 12GB RAM with RAM Plus"/>
    <s v="Unique"/>
    <x v="263"/>
    <s v="6GB, 128GB Storage) | 5000mAh Battery | Upto 12GB RAM with RAM Plus"/>
    <s v="Electronics|Mobiles&amp;Accessories|Smartphones&amp;BasicMobiles|Smartphones"/>
    <s v="Electronics"/>
    <x v="1"/>
    <s v="Mobiles&amp;Accessories"/>
    <s v="Mobiles &amp; Accessories"/>
    <s v="Smartphones&amp;BasicMobiles"/>
    <s v="Smartphones &amp; BasicMobiles"/>
    <s v="Smartphones"/>
    <m/>
    <n v="13999"/>
    <n v="13999"/>
    <n v="19499"/>
    <n v="19499"/>
    <x v="1"/>
    <n v="370442002"/>
    <x v="257"/>
    <n v="4.0999999999999996"/>
    <x v="6"/>
    <n v="18998"/>
    <x v="0"/>
    <n v="18998"/>
  </r>
  <r>
    <n v="340"/>
    <x v="339"/>
    <x v="331"/>
    <s v="Redmi Note 11 (Space Black, 4GB RAM, 64GB Storage)|90Hz FHD+ AMOLED Display | Qualcomm Snapdragon‚Ñ¢ 680-6nm | 33W Charger Included"/>
    <s v="Unique"/>
    <x v="276"/>
    <s v="RAM, 64GB Storage)|90Hz FHD+ AMOLED Display | Qualcomm Snapdragon‚Ñ¢ 680-6nm | 33W Charger Included"/>
    <s v="Electronics|Mobiles&amp;Accessories|Smartphones&amp;BasicMobiles|Smartphones"/>
    <s v="Electronics"/>
    <x v="1"/>
    <s v="Mobiles&amp;Accessories"/>
    <s v="Mobiles &amp; Accessories"/>
    <s v="Smartphones&amp;BasicMobiles"/>
    <s v="Smartphones &amp; BasicMobiles"/>
    <s v="Smartphones"/>
    <m/>
    <n v="12999"/>
    <n v="12999"/>
    <n v="17999"/>
    <n v="17999"/>
    <x v="1"/>
    <n v="913845228"/>
    <x v="238"/>
    <n v="4.0999999999999996"/>
    <x v="6"/>
    <n v="50772"/>
    <x v="0"/>
    <n v="50772"/>
  </r>
  <r>
    <n v="341"/>
    <x v="340"/>
    <x v="332"/>
    <s v="Redmi Note 11 Pro + 5G (Phantom White, 8GB RAM, 128GB Storage) | 67W Turbo Charge | 120Hz Super AMOLED Display | Additional Exchange Offers | Charger Included"/>
    <s v="Unique"/>
    <x v="256"/>
    <s v="(Phantom White, 8GB RAM, 128GB Storage) | 67W Turbo Charge | 120Hz Super AMOLED Display | Additional Exchange Offers | Charger Included"/>
    <s v="Electronics|Mobiles&amp;Accessories|Smartphones&amp;BasicMobiles|Smartphones"/>
    <s v="Electronics"/>
    <x v="1"/>
    <s v="Mobiles&amp;Accessories"/>
    <s v="Mobiles &amp; Accessories"/>
    <s v="Smartphones&amp;BasicMobiles"/>
    <s v="Smartphones &amp; BasicMobiles"/>
    <s v="Smartphones"/>
    <m/>
    <n v="20999"/>
    <n v="20999"/>
    <n v="26999"/>
    <n v="26999"/>
    <x v="1"/>
    <n v="697222176"/>
    <x v="268"/>
    <n v="3.9"/>
    <x v="10"/>
    <n v="25824"/>
    <x v="0"/>
    <n v="25824"/>
  </r>
  <r>
    <n v="342"/>
    <x v="341"/>
    <x v="333"/>
    <s v="USB Charger, Oraimo Elite Dual Port 5V 2.4A Wall Charger, USB Wall Charger Adapter for iPhone 11 Xs XS Max XR X 8 7 6 Plus, iPad Pro Air 2 Mini 3 Mini 4, Samsung S4 S5, and More"/>
    <s v="Unique"/>
    <x v="277"/>
    <s v="5V 2.4A Wall Charger, USB Wall Charger Adapter for iPhone 11 Xs XS Max XR X 8 7 6 Plus, iPad Pro Air 2 Mini 3 Mini 4, Samsung S4 S5, and More"/>
    <s v="Electronics|Mobiles&amp;Accessories|MobileAccessories|Chargers|WallChargers"/>
    <s v="Electronics"/>
    <x v="1"/>
    <s v="Mobiles&amp;Accessories"/>
    <s v="Mobiles &amp; Accessories"/>
    <s v="MobileAccessories"/>
    <s v="MobileAccessories"/>
    <s v="Chargers"/>
    <s v="WallChargers"/>
    <n v="249"/>
    <n v="249"/>
    <n v="649"/>
    <n v="649"/>
    <x v="0"/>
    <n v="9348196"/>
    <x v="269"/>
    <n v="4"/>
    <x v="2"/>
    <n v="14404"/>
    <x v="0"/>
    <n v="14404"/>
  </r>
  <r>
    <n v="343"/>
    <x v="342"/>
    <x v="334"/>
    <s v="Goldmedal Curve Plus 202042 Plastic Spice 3-Pin 240V Universal Travel Adaptor (White)"/>
    <s v="Unique"/>
    <x v="278"/>
    <s v="3-Pin 240V Universal Travel Adaptor (White)"/>
    <s v="Electronics|Mobiles&amp;Accessories|MobileAccessories|Chargers|WallChargers"/>
    <s v="Electronics"/>
    <x v="1"/>
    <s v="Mobiles&amp;Accessories"/>
    <s v="Mobiles &amp; Accessories"/>
    <s v="MobileAccessories"/>
    <s v="MobileAccessories"/>
    <s v="Chargers"/>
    <s v="WallChargers"/>
    <n v="99"/>
    <n v="99"/>
    <n v="171"/>
    <n v="171"/>
    <x v="0"/>
    <n v="1938969"/>
    <x v="270"/>
    <n v="4.5"/>
    <x v="9"/>
    <n v="11339"/>
    <x v="0"/>
    <n v="11339"/>
  </r>
  <r>
    <n v="344"/>
    <x v="343"/>
    <x v="335"/>
    <s v="WeCool C1 Car Mobile Holder with One Click Technology,360¬∞ Rotational, Strong Suction Cup,Compatible with 4 to 6 Inch Devices, Wildshield and Dashboard Mobile Holder for Car, and Use"/>
    <s v="Unique"/>
    <x v="279"/>
    <s v="One Click Technology,360¬∞ Rotational, Strong Suction Cup,Compatible with 4 to 6 Inch Devices, Wildshield and Dashboard Mobile Holder for Car, and Use"/>
    <s v="Electronics|Mobiles&amp;Accessories|MobileAccessories|AutomobileAccessories|Cradles"/>
    <s v="Electronics"/>
    <x v="1"/>
    <s v="Mobiles&amp;Accessories"/>
    <s v="Mobiles &amp; Accessories"/>
    <s v="MobileAccessories"/>
    <s v="MobileAccessories"/>
    <s v="AutomobileAccessories"/>
    <s v="Cradles"/>
    <n v="489"/>
    <n v="489"/>
    <n v="1999"/>
    <n v="1999"/>
    <x v="2"/>
    <n v="7248374"/>
    <x v="271"/>
    <n v="4"/>
    <x v="2"/>
    <n v="3626"/>
    <x v="0"/>
    <n v="3626"/>
  </r>
  <r>
    <n v="345"/>
    <x v="344"/>
    <x v="336"/>
    <s v="iQOO Z6 44W by vivo (Lumina Blue, 6GB RAM, 128GB Storage) | 6.44&quot; FHD+ AMOLED Display | 50% Charge in just 27 mins | in-Display Fingerprint Scanning"/>
    <s v="Unique"/>
    <x v="264"/>
    <s v="Blue, 6GB RAM, 128GB Storage) | 6.44&quot; FHD+ AMOLED Display | 50% Charge in just 27 mins | in-Display Fingerprint Scanning"/>
    <s v="Electronics|Mobiles&amp;Accessories|Smartphones&amp;BasicMobiles|Smartphones"/>
    <s v="Electronics"/>
    <x v="1"/>
    <s v="Mobiles&amp;Accessories"/>
    <s v="Mobiles &amp; Accessories"/>
    <s v="Smartphones&amp;BasicMobiles"/>
    <s v="Smartphones &amp; BasicMobiles"/>
    <s v="Smartphones"/>
    <m/>
    <n v="15499"/>
    <n v="15499"/>
    <n v="20999"/>
    <n v="20999"/>
    <x v="1"/>
    <n v="404272748"/>
    <x v="272"/>
    <n v="4.0999999999999996"/>
    <x v="6"/>
    <n v="19252"/>
    <x v="0"/>
    <n v="19252"/>
  </r>
  <r>
    <n v="346"/>
    <x v="345"/>
    <x v="337"/>
    <s v="iQOO Z6 Lite 5G by vivo (Mystic Night, 6GB RAM, 128GB Storage) | World's First Snapdragon 4 Gen 1 | 120Hz Refresh Rate | 5000mAh Battery | Travel Adapter to be Purchased Separately"/>
    <s v="Unique"/>
    <x v="249"/>
    <s v="(Mystic Night, 6GB RAM, 128GB Storage) | World's First Snapdragon 4 Gen 1 | 120Hz Refresh Rate | 5000mAh Battery | Travel Adapter to be Purchased Separately"/>
    <s v="Electronics|Mobiles&amp;Accessories|Smartphones&amp;BasicMobiles|Smartphones"/>
    <s v="Electronics"/>
    <x v="1"/>
    <s v="Mobiles&amp;Accessories"/>
    <s v="Mobiles &amp; Accessories"/>
    <s v="Smartphones&amp;BasicMobiles"/>
    <s v="Smartphones &amp; BasicMobiles"/>
    <s v="Smartphones"/>
    <m/>
    <n v="15499"/>
    <n v="15499"/>
    <n v="18999"/>
    <n v="18999"/>
    <x v="1"/>
    <n v="365768748"/>
    <x v="244"/>
    <n v="4.0999999999999996"/>
    <x v="6"/>
    <n v="19252"/>
    <x v="0"/>
    <n v="19252"/>
  </r>
  <r>
    <n v="347"/>
    <x v="346"/>
    <x v="338"/>
    <s v="Redmi Note 11 Pro + 5G (Stealth Black, 8GB RAM, 256GB Storage) | 67W Turbo Charge | 120Hz Super AMOLED Display | Additional Exchange Offers | Charger Included"/>
    <s v="Unique"/>
    <x v="256"/>
    <s v="(Stealth Black, 8GB RAM, 256GB Storage) | 67W Turbo Charge | 120Hz Super AMOLED Display | Additional Exchange Offers | Charger Included"/>
    <s v="Electronics|Mobiles&amp;Accessories|Smartphones&amp;BasicMobiles|Smartphones"/>
    <s v="Electronics"/>
    <x v="1"/>
    <s v="Mobiles&amp;Accessories"/>
    <s v="Mobiles &amp; Accessories"/>
    <s v="Smartphones&amp;BasicMobiles"/>
    <s v="Smartphones &amp; BasicMobiles"/>
    <s v="Smartphones"/>
    <m/>
    <n v="22999"/>
    <n v="22999"/>
    <n v="28999"/>
    <n v="28999"/>
    <x v="1"/>
    <n v="748870176"/>
    <x v="273"/>
    <n v="3.9"/>
    <x v="10"/>
    <n v="25824"/>
    <x v="0"/>
    <n v="25824"/>
  </r>
  <r>
    <n v="348"/>
    <x v="347"/>
    <x v="339"/>
    <s v="boAt Bassheads 242 in Ear Wired Earphones with Mic(Active Black)"/>
    <s v="Unique"/>
    <x v="280"/>
    <s v="Earphones with Mic(Active Black)"/>
    <s v="Electronics|Headphones,Earbuds&amp;Accessories|Headphones|In-Ear"/>
    <s v="Electronics"/>
    <x v="1"/>
    <s v="Headphones,Earbuds&amp;Accessories"/>
    <s v="Headphones , Earbuds &amp; Accessories"/>
    <s v="Headphones"/>
    <s v="Headphones"/>
    <s v="In-Ear"/>
    <m/>
    <n v="599"/>
    <n v="599"/>
    <n v="1490"/>
    <n v="1490"/>
    <x v="2"/>
    <n v="240901710"/>
    <x v="274"/>
    <n v="4.0999999999999996"/>
    <x v="6"/>
    <n v="161679"/>
    <x v="0"/>
    <n v="161679"/>
  </r>
  <r>
    <n v="349"/>
    <x v="348"/>
    <x v="340"/>
    <s v="Portronics MODESK POR-122 Universal Mobile Tabletop Holder (Black)"/>
    <s v="Unique"/>
    <x v="281"/>
    <s v="Holder (Black)"/>
    <s v="Electronics|Mobiles&amp;Accessories|MobileAccessories|Stands"/>
    <s v="Electronics"/>
    <x v="1"/>
    <s v="Mobiles&amp;Accessories"/>
    <s v="Mobiles &amp; Accessories"/>
    <s v="MobileAccessories"/>
    <s v="MobileAccessories"/>
    <s v="Stands"/>
    <m/>
    <n v="134"/>
    <n v="134"/>
    <n v="699"/>
    <n v="699"/>
    <x v="0"/>
    <n v="11662815"/>
    <x v="275"/>
    <n v="4.0999999999999996"/>
    <x v="6"/>
    <n v="16685"/>
    <x v="0"/>
    <n v="16685"/>
  </r>
  <r>
    <n v="350"/>
    <x v="349"/>
    <x v="341"/>
    <s v="realme narzo 50i (Mint Green, 2GB RAM+32GB Storage) Octa Core Processor | 6.5&quot; inch Large Display"/>
    <s v="Unique"/>
    <x v="282"/>
    <s v="RAM+32GB Storage) Octa Core Processor | 6.5&quot; inch Large Display"/>
    <s v="Electronics|Mobiles&amp;Accessories|Smartphones&amp;BasicMobiles|Smartphones"/>
    <s v="Electronics"/>
    <x v="1"/>
    <s v="Mobiles&amp;Accessories"/>
    <s v="Mobiles &amp; Accessories"/>
    <s v="Smartphones&amp;BasicMobiles"/>
    <s v="Smartphones &amp; BasicMobiles"/>
    <s v="Smartphones"/>
    <m/>
    <n v="7499"/>
    <n v="7499"/>
    <n v="7999"/>
    <n v="7999"/>
    <x v="4"/>
    <n v="247225093"/>
    <x v="276"/>
    <n v="4"/>
    <x v="2"/>
    <n v="30907"/>
    <x v="0"/>
    <n v="30907"/>
  </r>
  <r>
    <n v="351"/>
    <x v="350"/>
    <x v="342"/>
    <s v="MI 10000mAh 3i Lithium Polymer Power Bank Dual Input(Micro-USB and Type C) and Output Ports 18W Fast Charging (Metallic Blue)"/>
    <s v="Unique"/>
    <x v="283"/>
    <s v="Bank Dual Input(Micro-USB and Type C) and Output Ports 18W Fast Charging (Metallic Blue)"/>
    <s v="Electronics|Mobiles&amp;Accessories|MobileAccessories|Chargers|PowerBanks"/>
    <s v="Electronics"/>
    <x v="1"/>
    <s v="Mobiles&amp;Accessories"/>
    <s v="Mobiles &amp; Accessories"/>
    <s v="MobileAccessories"/>
    <s v="MobileAccessories"/>
    <s v="Chargers"/>
    <s v="PowerBanks"/>
    <n v="1149"/>
    <n v="1149"/>
    <n v="2199"/>
    <n v="2199"/>
    <x v="3"/>
    <n v="393427488"/>
    <x v="234"/>
    <n v="4.3"/>
    <x v="1"/>
    <n v="178912"/>
    <x v="0"/>
    <n v="178912"/>
  </r>
  <r>
    <n v="352"/>
    <x v="351"/>
    <x v="343"/>
    <s v="Nokia 105 Plus Single SIM, Keypad Mobile Phone with Wireless FM Radio, Memory Card Slot and MP3 Player | Red"/>
    <s v="Unique"/>
    <x v="284"/>
    <s v="Mobile Phone with Wireless FM Radio, Memory Card Slot and MP3 Player | Red"/>
    <s v="Electronics|Mobiles&amp;Accessories|Smartphones&amp;BasicMobiles|BasicMobiles"/>
    <s v="Electronics"/>
    <x v="1"/>
    <s v="Mobiles&amp;Accessories"/>
    <s v="Mobiles &amp; Accessories"/>
    <s v="Smartphones&amp;BasicMobiles"/>
    <s v="Smartphones &amp; BasicMobiles"/>
    <s v="BasicMobiles"/>
    <m/>
    <n v="1324"/>
    <n v="1324"/>
    <n v="1699"/>
    <n v="1699"/>
    <x v="2"/>
    <n v="218000389"/>
    <x v="277"/>
    <n v="4"/>
    <x v="2"/>
    <n v="128311"/>
    <x v="0"/>
    <n v="128311"/>
  </r>
  <r>
    <n v="353"/>
    <x v="352"/>
    <x v="344"/>
    <s v="iQOO Z6 44W by vivo (Raven Black, 4GB RAM, 128GB Storage) | 6.44&quot; FHD+ AMOLED Display | 50% Charge in just 27 mins | in-Display Fingerprint Scanning"/>
    <s v="Unique"/>
    <x v="264"/>
    <s v="Black, 4GB RAM, 128GB Storage) | 6.44&quot; FHD+ AMOLED Display | 50% Charge in just 27 mins | in-Display Fingerprint Scanning"/>
    <s v="Electronics|Mobiles&amp;Accessories|Smartphones&amp;BasicMobiles|Smartphones"/>
    <s v="Electronics"/>
    <x v="1"/>
    <s v="Mobiles&amp;Accessories"/>
    <s v="Mobiles &amp; Accessories"/>
    <s v="Smartphones&amp;BasicMobiles"/>
    <s v="Smartphones &amp; BasicMobiles"/>
    <s v="Smartphones"/>
    <m/>
    <n v="13999"/>
    <n v="13999"/>
    <n v="19999"/>
    <n v="19999"/>
    <x v="1"/>
    <n v="385020748"/>
    <x v="258"/>
    <n v="4.0999999999999996"/>
    <x v="6"/>
    <n v="19252"/>
    <x v="0"/>
    <n v="19252"/>
  </r>
  <r>
    <n v="354"/>
    <x v="353"/>
    <x v="345"/>
    <s v="Ambrane 10000mAh Slim Power Bank, 20W Fast Charging, Dual Output, Type C PD (Input and Output), Quick Charge, Li-Polymer, Multi-Layer Protection for iPhone, Anrdoid and Other Devices (Stylo 10K, Green)"/>
    <s v="Unique"/>
    <x v="271"/>
    <s v="Fast Charging, Dual Output, Type C PD (Input and Output), Quick Charge, Li-Polymer, Multi-Layer Protection for iPhone, Anrdoid and Other Devices (Stylo 10K, Green)"/>
    <s v="Electronics|Mobiles&amp;Accessories|MobileAccessories|Chargers|PowerBanks"/>
    <s v="Electronics"/>
    <x v="1"/>
    <s v="Mobiles&amp;Accessories"/>
    <s v="Mobiles &amp; Accessories"/>
    <s v="MobileAccessories"/>
    <s v="MobileAccessories"/>
    <s v="Chargers"/>
    <s v="PowerBanks"/>
    <n v="999"/>
    <n v="999"/>
    <n v="1599"/>
    <n v="1599"/>
    <x v="2"/>
    <n v="11547978"/>
    <x v="265"/>
    <n v="4"/>
    <x v="2"/>
    <n v="7222"/>
    <x v="0"/>
    <n v="7222"/>
  </r>
  <r>
    <n v="355"/>
    <x v="354"/>
    <x v="346"/>
    <s v="Samsung Galaxy M13 (Stardust Brown, 6GB, 128GB Storage) | 6000mAh Battery | Upto 12GB RAM with RAM Plus"/>
    <s v="Unique"/>
    <x v="285"/>
    <s v="128GB Storage) | 6000mAh Battery | Upto 12GB RAM with RAM Plus"/>
    <s v="Electronics|Mobiles&amp;Accessories|Smartphones&amp;BasicMobiles|Smartphones"/>
    <s v="Electronics"/>
    <x v="1"/>
    <s v="Mobiles&amp;Accessories"/>
    <s v="Mobiles &amp; Accessories"/>
    <s v="Smartphones&amp;BasicMobiles"/>
    <s v="Smartphones &amp; BasicMobiles"/>
    <s v="Smartphones"/>
    <m/>
    <n v="12999"/>
    <n v="12999"/>
    <n v="17999"/>
    <n v="17999"/>
    <x v="1"/>
    <n v="341945002"/>
    <x v="238"/>
    <n v="4.0999999999999996"/>
    <x v="6"/>
    <n v="18998"/>
    <x v="0"/>
    <n v="18998"/>
  </r>
  <r>
    <n v="356"/>
    <x v="355"/>
    <x v="347"/>
    <s v="OPPO A74 5G (Fluid Black, 6GB RAM, 128GB Storage) with No Cost EMI Additional Exchange Offers"/>
    <s v="Unique"/>
    <x v="286"/>
    <s v="RAM, 128GB Storage) with No Cost EMI Additional Exchange Offers"/>
    <s v="Electronics|Mobiles&amp;Accessories|Smartphones&amp;BasicMobiles|Smartphones"/>
    <s v="Electronics"/>
    <x v="1"/>
    <s v="Mobiles&amp;Accessories"/>
    <s v="Mobiles &amp; Accessories"/>
    <s v="Smartphones&amp;BasicMobiles"/>
    <s v="Smartphones &amp; BasicMobiles"/>
    <s v="Smartphones"/>
    <m/>
    <n v="15490"/>
    <n v="15490"/>
    <n v="20990"/>
    <n v="20990"/>
    <x v="1"/>
    <n v="690906840"/>
    <x v="249"/>
    <n v="4.2"/>
    <x v="0"/>
    <n v="32916"/>
    <x v="0"/>
    <n v="32916"/>
  </r>
  <r>
    <n v="357"/>
    <x v="356"/>
    <x v="348"/>
    <s v="Spigen EZ Fit Tempered Glass Screen Protector Guard for iPhone 14 13 13 Pro - 2 Pack"/>
    <s v="Unique"/>
    <x v="287"/>
    <s v="Protector Guard for iPhone 14 13 13 Pro - 2 Pack"/>
    <s v="Electronics|Mobiles&amp;Accessories|MobileAccessories|Maintenance,Upkeep&amp;Repairs|ScreenProtectors"/>
    <s v="Electronics"/>
    <x v="1"/>
    <s v="Mobiles&amp;Accessories"/>
    <s v="Mobiles &amp; Accessories"/>
    <s v="MobileAccessories"/>
    <s v="MobileAccessories"/>
    <s v="Maintenance,Upkeep&amp;Repairs"/>
    <s v="ScreenProtectors"/>
    <n v="999"/>
    <n v="999"/>
    <n v="2899"/>
    <n v="2899"/>
    <x v="3"/>
    <n v="77122097"/>
    <x v="278"/>
    <n v="4.5999999999999996"/>
    <x v="12"/>
    <n v="26603"/>
    <x v="0"/>
    <n v="26603"/>
  </r>
  <r>
    <n v="358"/>
    <x v="357"/>
    <x v="349"/>
    <s v="Nokia 105 Plus Single SIM, Keypad Mobile Phone with Wireless FM Radio, Memory Card Slot and MP3 Player | Charcoal"/>
    <s v="Unique"/>
    <x v="284"/>
    <s v="Mobile Phone with Wireless FM Radio, Memory Card Slot and MP3 Player | Charcoal"/>
    <s v="Electronics|Mobiles&amp;Accessories|Smartphones&amp;BasicMobiles|BasicMobiles"/>
    <s v="Electronics"/>
    <x v="1"/>
    <s v="Mobiles&amp;Accessories"/>
    <s v="Mobiles &amp; Accessories"/>
    <s v="Smartphones&amp;BasicMobiles"/>
    <s v="Smartphones &amp; BasicMobiles"/>
    <s v="BasicMobiles"/>
    <m/>
    <n v="1324"/>
    <n v="1324"/>
    <n v="1699"/>
    <n v="1699"/>
    <x v="2"/>
    <n v="218000389"/>
    <x v="277"/>
    <n v="4"/>
    <x v="2"/>
    <n v="128311"/>
    <x v="0"/>
    <n v="128311"/>
  </r>
  <r>
    <n v="359"/>
    <x v="358"/>
    <x v="350"/>
    <s v="iQOO Z6 Pro 5G by vivo (Legion Sky, 8GB RAM, 128GB Storage) | Snapdragon 778G 5G | 66W FlashCharge | 1300 nits Peak Brightness | HDR10+"/>
    <s v="Unique"/>
    <x v="288"/>
    <s v="(Legion Sky, 8GB RAM, 128GB Storage) | Snapdragon 778G 5G | 66W FlashCharge | 1300 nits Peak Brightness | HDR10+"/>
    <s v="Electronics|Mobiles&amp;Accessories|Smartphones&amp;BasicMobiles|Smartphones"/>
    <s v="Electronics"/>
    <x v="1"/>
    <s v="Mobiles&amp;Accessories"/>
    <s v="Mobiles &amp; Accessories"/>
    <s v="Smartphones&amp;BasicMobiles"/>
    <s v="Smartphones &amp; BasicMobiles"/>
    <s v="Smartphones"/>
    <m/>
    <n v="20999"/>
    <n v="20999"/>
    <n v="29990"/>
    <n v="29990"/>
    <x v="1"/>
    <n v="284875010"/>
    <x v="279"/>
    <n v="4.3"/>
    <x v="1"/>
    <n v="9499"/>
    <x v="0"/>
    <n v="9499"/>
  </r>
  <r>
    <n v="360"/>
    <x v="359"/>
    <x v="351"/>
    <s v="MI 33W SonicCharge 2.0 USB Charger for Cellular Phones - White"/>
    <s v="Unique"/>
    <x v="289"/>
    <s v="for Cellular Phones - White"/>
    <s v="Electronics|Mobiles&amp;Accessories|MobileAccessories|Chargers|WallChargers"/>
    <s v="Electronics"/>
    <x v="1"/>
    <s v="Mobiles&amp;Accessories"/>
    <s v="Mobiles &amp; Accessories"/>
    <s v="MobileAccessories"/>
    <s v="MobileAccessories"/>
    <s v="Chargers"/>
    <s v="WallChargers"/>
    <n v="999"/>
    <n v="999"/>
    <n v="1999"/>
    <n v="1999"/>
    <x v="2"/>
    <n v="3552223"/>
    <x v="280"/>
    <n v="4.3"/>
    <x v="1"/>
    <n v="1777"/>
    <x v="0"/>
    <n v="1777"/>
  </r>
  <r>
    <n v="361"/>
    <x v="360"/>
    <x v="352"/>
    <s v="OPPO A31 (Mystery Black, 6GB RAM, 128GB Storage) with No Cost EMI Additional Exchange Offers"/>
    <s v="Unique"/>
    <x v="290"/>
    <s v="128GB Storage) with No Cost EMI Additional Exchange Offers"/>
    <s v="Electronics|Mobiles&amp;Accessories|Smartphones&amp;BasicMobiles|Smartphones"/>
    <s v="Electronics"/>
    <x v="1"/>
    <s v="Mobiles&amp;Accessories"/>
    <s v="Mobiles &amp; Accessories"/>
    <s v="Smartphones&amp;BasicMobiles"/>
    <s v="Smartphones &amp; BasicMobiles"/>
    <s v="Smartphones"/>
    <m/>
    <n v="12490"/>
    <n v="12490"/>
    <n v="15990"/>
    <n v="15990"/>
    <x v="1"/>
    <n v="935510940"/>
    <x v="281"/>
    <n v="4.2"/>
    <x v="0"/>
    <n v="58506"/>
    <x v="0"/>
    <n v="58506"/>
  </r>
  <r>
    <n v="362"/>
    <x v="361"/>
    <x v="353"/>
    <s v="iQOO vivo Z6 5G (Chromatic Blue, 8GB RAM, 128GB Storage) | Snapdragon 695-6nm Processor | 120Hz FHD+ Display | 5000mAh Battery"/>
    <s v="Unique"/>
    <x v="244"/>
    <s v="8GB RAM, 128GB Storage) | Snapdragon 695-6nm Processor | 120Hz FHD+ Display | 5000mAh Battery"/>
    <s v="Electronics|Mobiles&amp;Accessories|Smartphones&amp;BasicMobiles|Smartphones"/>
    <s v="Electronics"/>
    <x v="1"/>
    <s v="Mobiles&amp;Accessories"/>
    <s v="Mobiles &amp; Accessories"/>
    <s v="Smartphones&amp;BasicMobiles"/>
    <s v="Smartphones &amp; BasicMobiles"/>
    <s v="Smartphones"/>
    <m/>
    <n v="17999"/>
    <n v="17999"/>
    <n v="21990"/>
    <n v="21990"/>
    <x v="1"/>
    <n v="469486500"/>
    <x v="282"/>
    <n v="4"/>
    <x v="2"/>
    <n v="21350"/>
    <x v="0"/>
    <n v="21350"/>
  </r>
  <r>
    <n v="363"/>
    <x v="362"/>
    <x v="354"/>
    <s v="Motorola a10 Dual Sim keypad Mobile with 1750 mAh Battery, Expandable Storage Upto 32GB, Wireless FM with Recording - Rose Gold"/>
    <s v="Unique"/>
    <x v="291"/>
    <s v="with 1750 mAh Battery, Expandable Storage Upto 32GB, Wireless FM with Recording - Rose Gold"/>
    <s v="Electronics|Mobiles&amp;Accessories|Smartphones&amp;BasicMobiles|BasicMobiles"/>
    <s v="Electronics"/>
    <x v="1"/>
    <s v="Mobiles&amp;Accessories"/>
    <s v="Mobiles &amp; Accessories"/>
    <s v="Smartphones&amp;BasicMobiles"/>
    <s v="Smartphones &amp; BasicMobiles"/>
    <s v="BasicMobiles"/>
    <m/>
    <n v="1399"/>
    <n v="1399"/>
    <n v="1630"/>
    <n v="1630"/>
    <x v="2"/>
    <n v="15286140"/>
    <x v="283"/>
    <n v="4"/>
    <x v="2"/>
    <n v="9378"/>
    <x v="0"/>
    <n v="9378"/>
  </r>
  <r>
    <n v="364"/>
    <x v="363"/>
    <x v="355"/>
    <s v="boAt Wave Lite Smartwatch with 1.69&quot; HD Display, Heart Rate and SpO2 Level Monitor, Multiple Watch Faces, Activity Tracker, Multiple Sports Modes and IP68 (Deep Blue)"/>
    <s v="Unique"/>
    <x v="292"/>
    <s v="HD Display, Heart Rate and SpO2 Level Monitor, Multiple Watch Faces, Activity Tracker, Multiple Sports Modes and IP68 (Deep Blue)"/>
    <s v="Electronics|WearableTechnology|SmartWatches"/>
    <s v="Electronics"/>
    <x v="1"/>
    <s v="WearableTechnology"/>
    <s v="WearableTechnology"/>
    <s v="SmartWatches"/>
    <s v="SmartWatches"/>
    <m/>
    <m/>
    <n v="1499"/>
    <n v="1499"/>
    <n v="6990"/>
    <n v="6990"/>
    <x v="4"/>
    <n v="152354040"/>
    <x v="284"/>
    <n v="3.9"/>
    <x v="10"/>
    <n v="21796"/>
    <x v="0"/>
    <n v="21796"/>
  </r>
  <r>
    <n v="365"/>
    <x v="364"/>
    <x v="356"/>
    <s v="boAt Wave Call Smart Watch, Smart Talk with Advanced Dedicated Bluetooth Calling Chip, 1.69‚Äù HD Display with 550 NITS and 70% Color Gamut, 150+ Watch Faces, Multi-Sport Modes,HR,SpO2(Caribbean Green)"/>
    <s v="Unique"/>
    <x v="260"/>
    <s v="Talk with Advanced Dedicated Bluetooth Calling Chip, 1.69‚Äù HD Display with 550 NITS and 70% Color Gamut, 150+ Watch Faces, Multi-Sport Modes,HR,SpO2(Caribbean Green)"/>
    <s v="Electronics|WearableTechnology|SmartWatches"/>
    <s v="Electronics"/>
    <x v="1"/>
    <s v="WearableTechnology"/>
    <s v="WearableTechnology"/>
    <s v="SmartWatches"/>
    <s v="SmartWatches"/>
    <m/>
    <m/>
    <n v="1999"/>
    <n v="1999"/>
    <n v="7990"/>
    <n v="7990"/>
    <x v="4"/>
    <n v="142485670"/>
    <x v="254"/>
    <n v="3.8"/>
    <x v="8"/>
    <n v="17833"/>
    <x v="0"/>
    <n v="17833"/>
  </r>
  <r>
    <n v="366"/>
    <x v="365"/>
    <x v="357"/>
    <s v="Spigen EZ Fit Tempered Glass Screen Protector for iPhone 14 Pro Max - 2 Pack (Sensor Protection)"/>
    <s v="Unique"/>
    <x v="287"/>
    <s v="Protector for iPhone 14 Pro Max - 2 Pack (Sensor Protection)"/>
    <s v="Electronics|Mobiles&amp;Accessories|MobileAccessories|Maintenance,Upkeep&amp;Repairs|ScreenProtectors"/>
    <s v="Electronics"/>
    <x v="1"/>
    <s v="Mobiles&amp;Accessories"/>
    <s v="Mobiles &amp; Accessories"/>
    <s v="MobileAccessories"/>
    <s v="MobileAccessories"/>
    <s v="Maintenance,Upkeep&amp;Repairs"/>
    <s v="ScreenProtectors"/>
    <n v="999"/>
    <n v="999"/>
    <n v="2899"/>
    <n v="2899"/>
    <x v="3"/>
    <n v="22551321"/>
    <x v="278"/>
    <n v="4.7"/>
    <x v="16"/>
    <n v="7779"/>
    <x v="0"/>
    <n v="7779"/>
  </r>
  <r>
    <n v="367"/>
    <x v="366"/>
    <x v="358"/>
    <s v="Portronics CarPower Mini Car Charger with Dual Output, Fast Charging (Type C PD 18W + QC 3.0A) Compatible with All Smartphones(Black)"/>
    <s v="Unique"/>
    <x v="293"/>
    <s v="Dual Output, Fast Charging (Type C PD 18W + QC 3.0A) Compatible with All Smartphones(Black)"/>
    <s v="Electronics|Mobiles&amp;Accessories|MobileAccessories|Chargers|AutomobileChargers"/>
    <s v="Electronics"/>
    <x v="1"/>
    <s v="Mobiles&amp;Accessories"/>
    <s v="Mobiles &amp; Accessories"/>
    <s v="MobileAccessories"/>
    <s v="MobileAccessories"/>
    <s v="Chargers"/>
    <s v="AutomobileChargers"/>
    <n v="337"/>
    <n v="337"/>
    <n v="699"/>
    <n v="699"/>
    <x v="0"/>
    <n v="3473331"/>
    <x v="285"/>
    <n v="4.2"/>
    <x v="0"/>
    <n v="4969"/>
    <x v="0"/>
    <n v="4969"/>
  </r>
  <r>
    <n v="368"/>
    <x v="367"/>
    <x v="359"/>
    <s v="boAt Newly Launched Wave Electra with 1.81&quot; HD Display, Smart Calling with Ultra-Seamless BT Calling Chip,20 Built-In Watch Faces,100 + Sports Modes,Menu Personalization,In-Built Games(Charcoal Black)"/>
    <s v="Unique"/>
    <x v="294"/>
    <s v="1.81&quot; HD Display, Smart Calling with Ultra-Seamless BT Calling Chip,20 Built-In Watch Faces,100 + Sports Modes,Menu Personalization,In-Built Games(Charcoal Black)"/>
    <s v="Electronics|WearableTechnology|SmartWatches"/>
    <s v="Electronics"/>
    <x v="1"/>
    <s v="WearableTechnology"/>
    <s v="WearableTechnology"/>
    <s v="SmartWatches"/>
    <s v="SmartWatches"/>
    <m/>
    <m/>
    <n v="2999"/>
    <n v="2999"/>
    <n v="7990"/>
    <n v="7990"/>
    <x v="4"/>
    <n v="1230460"/>
    <x v="286"/>
    <n v="4.0999999999999996"/>
    <x v="6"/>
    <n v="154"/>
    <x v="1"/>
    <n v="154"/>
  </r>
  <r>
    <n v="369"/>
    <x v="368"/>
    <x v="360"/>
    <s v="PTron Newly Launched Force X10 Bluetooth Calling Smartwatch with 1.7&quot; Full Touch Color Display, Real Heart Rate Monitor, SpO2, Watch Faces, 5 Days Runtime, Fitness Trackers and IP68 Waterproof (Pink)"/>
    <s v="Unique"/>
    <x v="295"/>
    <s v="Calling Smartwatch with 1.7&quot; Full Touch Color Display, Real Heart Rate Monitor, SpO2, Watch Faces, 5 Days Runtime, Fitness Trackers and IP68 Waterproof (Pink)"/>
    <s v="Electronics|WearableTechnology|SmartWatches"/>
    <s v="Electronics"/>
    <x v="1"/>
    <s v="WearableTechnology"/>
    <s v="WearableTechnology"/>
    <s v="SmartWatches"/>
    <s v="SmartWatches"/>
    <m/>
    <m/>
    <n v="1299"/>
    <n v="1299"/>
    <n v="5999"/>
    <n v="5999"/>
    <x v="4"/>
    <n v="26485585"/>
    <x v="287"/>
    <n v="3.3"/>
    <x v="15"/>
    <n v="4415"/>
    <x v="0"/>
    <n v="4415"/>
  </r>
  <r>
    <n v="370"/>
    <x v="369"/>
    <x v="361"/>
    <s v="iQOO vivo Z6 5G (Dynamo Black, 6GB RAM, 128GB Storage) | Snapdragon 695-6nm Processor | 120Hz FHD+ Display | 5000mAh Battery"/>
    <s v="Unique"/>
    <x v="244"/>
    <s v="6GB RAM, 128GB Storage) | Snapdragon 695-6nm Processor | 120Hz FHD+ Display | 5000mAh Battery"/>
    <s v="Electronics|Mobiles&amp;Accessories|Smartphones&amp;BasicMobiles|Smartphones"/>
    <s v="Electronics"/>
    <x v="1"/>
    <s v="Mobiles&amp;Accessories"/>
    <s v="Mobiles &amp; Accessories"/>
    <s v="Smartphones&amp;BasicMobiles"/>
    <s v="Smartphones &amp; BasicMobiles"/>
    <s v="Smartphones"/>
    <m/>
    <n v="16499"/>
    <n v="16499"/>
    <n v="20990"/>
    <n v="20990"/>
    <x v="1"/>
    <n v="448136500"/>
    <x v="288"/>
    <n v="4"/>
    <x v="2"/>
    <n v="21350"/>
    <x v="0"/>
    <n v="21350"/>
  </r>
  <r>
    <n v="371"/>
    <x v="370"/>
    <x v="362"/>
    <s v="Samsung Ehs64 Ehs64Avfwecinu Hands-Free Wired In Ear Earphones With Mic With Remote Note (White)"/>
    <s v="Unique"/>
    <x v="296"/>
    <s v="Ear Earphones With Mic With Remote Note (White)"/>
    <s v="Electronics|Headphones,Earbuds&amp;Accessories|Headphones|In-Ear"/>
    <s v="Electronics"/>
    <x v="1"/>
    <s v="Headphones,Earbuds&amp;Accessories"/>
    <s v="Headphones , Earbuds &amp; Accessories"/>
    <s v="Headphones"/>
    <s v="Headphones"/>
    <s v="In-Ear"/>
    <m/>
    <n v="499"/>
    <n v="499"/>
    <n v="499"/>
    <n v="499"/>
    <x v="0"/>
    <n v="15737961"/>
    <x v="74"/>
    <n v="4.2"/>
    <x v="0"/>
    <n v="31539"/>
    <x v="0"/>
    <n v="31539"/>
  </r>
  <r>
    <n v="372"/>
    <x v="371"/>
    <x v="363"/>
    <s v="Spigen EZ Fit Tempered Glass Screen Protector for iPhone 14 Pro - 2 Pack (Sensor Protection)"/>
    <s v="Unique"/>
    <x v="287"/>
    <s v="Protector for iPhone 14 Pro - 2 Pack (Sensor Protection)"/>
    <s v="Electronics|Mobiles&amp;Accessories|MobileAccessories|Maintenance,Upkeep&amp;Repairs|ScreenProtectors"/>
    <s v="Electronics"/>
    <x v="1"/>
    <s v="Mobiles&amp;Accessories"/>
    <s v="Mobiles &amp; Accessories"/>
    <s v="MobileAccessories"/>
    <s v="MobileAccessories"/>
    <s v="Maintenance,Upkeep&amp;Repairs"/>
    <s v="ScreenProtectors"/>
    <n v="999"/>
    <n v="999"/>
    <n v="2899"/>
    <n v="2899"/>
    <x v="3"/>
    <n v="17767971"/>
    <x v="278"/>
    <n v="4.5999999999999996"/>
    <x v="12"/>
    <n v="6129"/>
    <x v="0"/>
    <n v="6129"/>
  </r>
  <r>
    <n v="373"/>
    <x v="372"/>
    <x v="364"/>
    <s v="Samsung Galaxy M04 Dark Blue, 4GB RAM, 128GB Storage | Upto 8GB RAM with RAM Plus | MediaTek Helio P35 | 5000 mAh Battery"/>
    <s v="Unique"/>
    <x v="231"/>
    <s v="RAM, 128GB Storage | Upto 8GB RAM with RAM Plus | MediaTek Helio P35 | 5000 mAh Battery"/>
    <s v="Electronics|Mobiles&amp;Accessories|Smartphones&amp;BasicMobiles|Smartphones"/>
    <s v="Electronics"/>
    <x v="1"/>
    <s v="Mobiles&amp;Accessories"/>
    <s v="Mobiles &amp; Accessories"/>
    <s v="Smartphones&amp;BasicMobiles"/>
    <s v="Smartphones &amp; BasicMobiles"/>
    <s v="Smartphones"/>
    <m/>
    <n v="10499"/>
    <n v="10499"/>
    <n v="13499"/>
    <n v="13499"/>
    <x v="1"/>
    <n v="3833716"/>
    <x v="289"/>
    <n v="4.2"/>
    <x v="0"/>
    <n v="284"/>
    <x v="1"/>
    <n v="284"/>
  </r>
  <r>
    <n v="374"/>
    <x v="373"/>
    <x v="365"/>
    <s v="SWAPKART Flexible Mobile Tabletop Stand, Metal Built, Heavy Duty Foldable Lazy Bracket Clip Mount Multi Angle Clamp for All Smartphones (Pack of 1), Multi Color"/>
    <s v="Unique"/>
    <x v="297"/>
    <s v="Built, Heavy Duty Foldable Lazy Bracket Clip Mount Multi Angle Clamp for All Smartphones (Pack of 1), Multi Color"/>
    <s v="Electronics|Mobiles&amp;Accessories|MobileAccessories|Mounts|Bedstand&amp;DeskMounts"/>
    <s v="Electronics"/>
    <x v="1"/>
    <s v="Mobiles&amp;Accessories"/>
    <s v="Mobiles &amp; Accessories"/>
    <s v="MobileAccessories"/>
    <s v="MobileAccessories"/>
    <s v="Mounts"/>
    <s v="Bedstand&amp;DeskMounts"/>
    <n v="251"/>
    <n v="251"/>
    <n v="999"/>
    <n v="999"/>
    <x v="0"/>
    <n v="3230766"/>
    <x v="290"/>
    <n v="3.7"/>
    <x v="5"/>
    <n v="3234"/>
    <x v="0"/>
    <n v="3234"/>
  </r>
  <r>
    <n v="375"/>
    <x v="374"/>
    <x v="366"/>
    <s v="Redmi 9A Sport (Carbon Black, 2GB RAM, 32GB Storage) | 2GHz Octa-core Helio G25 Processor | 5000 mAh Battery"/>
    <s v="Unique"/>
    <x v="298"/>
    <s v="RAM, 32GB Storage) | 2GHz Octa-core Helio G25 Processor | 5000 mAh Battery"/>
    <s v="Electronics|Mobiles&amp;Accessories|Smartphones&amp;BasicMobiles|Smartphones"/>
    <s v="Electronics"/>
    <x v="1"/>
    <s v="Mobiles&amp;Accessories"/>
    <s v="Mobiles &amp; Accessories"/>
    <s v="Smartphones&amp;BasicMobiles"/>
    <s v="Smartphones &amp; BasicMobiles"/>
    <s v="Smartphones"/>
    <m/>
    <n v="6499"/>
    <n v="6499"/>
    <n v="7999"/>
    <n v="7999"/>
    <x v="4"/>
    <n v="2510342168"/>
    <x v="291"/>
    <n v="4.0999999999999996"/>
    <x v="6"/>
    <n v="313832"/>
    <x v="0"/>
    <n v="313832"/>
  </r>
  <r>
    <n v="376"/>
    <x v="375"/>
    <x v="367"/>
    <s v="Amozo Ultra Hybrid Camera and Drop Protection Back Cover Case for iPhone 13 (TPU + Polycarbonate | Crystal Transparent)"/>
    <s v="Unique"/>
    <x v="299"/>
    <s v="Protection Back Cover Case for iPhone 13 (TPU + Polycarbonate | Crystal Transparent)"/>
    <s v="Electronics|Mobiles&amp;Accessories|MobileAccessories|Cases&amp;Covers|BasicCases"/>
    <s v="Electronics"/>
    <x v="1"/>
    <s v="Mobiles&amp;Accessories"/>
    <s v="Mobiles &amp; Accessories"/>
    <s v="MobileAccessories"/>
    <s v="MobileAccessories"/>
    <s v="Cases&amp;Covers"/>
    <s v="BasicCases"/>
    <n v="279"/>
    <n v="279"/>
    <n v="1499"/>
    <n v="1499"/>
    <x v="2"/>
    <n v="3966354"/>
    <x v="292"/>
    <n v="4.2"/>
    <x v="0"/>
    <n v="2646"/>
    <x v="0"/>
    <n v="2646"/>
  </r>
  <r>
    <n v="377"/>
    <x v="376"/>
    <x v="368"/>
    <s v="ELV Aluminum Adjustable Mobile Phone Foldable Tabletop Stand Dock Mount for All Smartphones, Tabs, Kindle, iPad (Black)"/>
    <s v="Unique"/>
    <x v="300"/>
    <s v="Tabletop Stand Dock Mount for All Smartphones, Tabs, Kindle, iPad (Black)"/>
    <s v="Electronics|Mobiles&amp;Accessories|MobileAccessories|Stands"/>
    <s v="Electronics"/>
    <x v="1"/>
    <s v="Mobiles&amp;Accessories"/>
    <s v="Mobiles &amp; Accessories"/>
    <s v="MobileAccessories"/>
    <s v="MobileAccessories"/>
    <s v="Stands"/>
    <m/>
    <n v="269"/>
    <n v="269"/>
    <n v="1499"/>
    <n v="1499"/>
    <x v="2"/>
    <n v="43438022"/>
    <x v="293"/>
    <n v="4.5"/>
    <x v="9"/>
    <n v="28978"/>
    <x v="0"/>
    <n v="28978"/>
  </r>
  <r>
    <n v="378"/>
    <x v="377"/>
    <x v="369"/>
    <s v="Tecno Spark 9 (Sky Mirror, 6GB RAM,128GB Storage) | 11GB Expandable RAM | Helio G37 Gaming Processor"/>
    <s v="Unique"/>
    <x v="301"/>
    <s v="RAM,128GB Storage) | 11GB Expandable RAM | Helio G37 Gaming Processor"/>
    <s v="Electronics|Mobiles&amp;Accessories|Smartphones&amp;BasicMobiles|Smartphones"/>
    <s v="Electronics"/>
    <x v="1"/>
    <s v="Mobiles&amp;Accessories"/>
    <s v="Mobiles &amp; Accessories"/>
    <s v="Smartphones&amp;BasicMobiles"/>
    <s v="Smartphones &amp; BasicMobiles"/>
    <s v="Smartphones"/>
    <m/>
    <n v="8999"/>
    <n v="8999"/>
    <n v="13499"/>
    <n v="13499"/>
    <x v="1"/>
    <n v="42454355"/>
    <x v="294"/>
    <n v="3.8"/>
    <x v="8"/>
    <n v="3145"/>
    <x v="0"/>
    <n v="3145"/>
  </r>
  <r>
    <n v="379"/>
    <x v="378"/>
    <x v="370"/>
    <s v="JBL C100SI Wired In Ear Headphones with Mic, JBL Pure Bass Sound, One Button Multi-function Remote, Premium Metallic Finish, Angled Buds for Comfort fit (Red)"/>
    <s v="Unique"/>
    <x v="302"/>
    <s v="with Mic, JBL Pure Bass Sound, One Button Multi-function Remote, Premium Metallic Finish, Angled Buds for Comfort fit (Red)"/>
    <s v="Electronics|Headphones,Earbuds&amp;Accessories|Headphones|In-Ear"/>
    <s v="Electronics"/>
    <x v="1"/>
    <s v="Headphones,Earbuds&amp;Accessories"/>
    <s v="Headphones , Earbuds &amp; Accessories"/>
    <s v="Headphones"/>
    <s v="Headphones"/>
    <s v="In-Ear"/>
    <m/>
    <n v="599"/>
    <n v="599"/>
    <n v="1299"/>
    <n v="1299"/>
    <x v="2"/>
    <n v="250173111"/>
    <x v="295"/>
    <n v="4.0999999999999996"/>
    <x v="6"/>
    <n v="192589"/>
    <x v="0"/>
    <n v="192589"/>
  </r>
  <r>
    <n v="380"/>
    <x v="379"/>
    <x v="313"/>
    <s v="Samsung Galaxy M13 5G (Aqua Green, 6GB, 128GB Storage) | 5000mAh Battery | Upto 12GB RAM with RAM Plus"/>
    <s v="Unique"/>
    <x v="263"/>
    <s v="6GB, 128GB Storage) | 5000mAh Battery | Upto 12GB RAM with RAM Plus"/>
    <s v="Electronics|Mobiles&amp;Accessories|Smartphones&amp;BasicMobiles|Smartphones"/>
    <s v="Electronics"/>
    <x v="1"/>
    <s v="Mobiles&amp;Accessories"/>
    <s v="Mobiles &amp; Accessories"/>
    <s v="Smartphones&amp;BasicMobiles"/>
    <s v="Smartphones &amp; BasicMobiles"/>
    <s v="Smartphones"/>
    <m/>
    <n v="13999"/>
    <n v="13999"/>
    <n v="19499"/>
    <n v="19499"/>
    <x v="1"/>
    <n v="370442002"/>
    <x v="257"/>
    <n v="4.0999999999999996"/>
    <x v="6"/>
    <n v="18998"/>
    <x v="0"/>
    <n v="18998"/>
  </r>
  <r>
    <n v="381"/>
    <x v="380"/>
    <x v="371"/>
    <s v="Tukzer Capacitive Stylus Pen for Touch Screens Devices, Fine Point, Lightweight Metal Body with Magnetism Cover Cap for Smartphones Tablets iPad iPad Pro iPhone (White)"/>
    <s v="Unique"/>
    <x v="303"/>
    <s v="Screens Devices, Fine Point, Lightweight Metal Body with Magnetism Cover Cap for Smartphones Tablets iPad iPad Pro iPhone (White)"/>
    <s v="Electronics|Mobiles&amp;Accessories|MobileAccessories|StylusPens"/>
    <s v="Electronics"/>
    <x v="1"/>
    <s v="Mobiles&amp;Accessories"/>
    <s v="Mobiles &amp; Accessories"/>
    <s v="MobileAccessories"/>
    <s v="MobileAccessories"/>
    <s v="StylusPens"/>
    <m/>
    <n v="349"/>
    <n v="349"/>
    <n v="999"/>
    <n v="999"/>
    <x v="0"/>
    <n v="16540443"/>
    <x v="43"/>
    <n v="3.8"/>
    <x v="8"/>
    <n v="16557"/>
    <x v="0"/>
    <n v="16557"/>
  </r>
  <r>
    <n v="382"/>
    <x v="381"/>
    <x v="372"/>
    <s v="Mi 10W Wall Charger for Mobile Phones with Micro USB Cable (Black)"/>
    <s v="Unique"/>
    <x v="304"/>
    <s v="Phones with Micro USB Cable (Black)"/>
    <s v="Electronics|Mobiles&amp;Accessories|MobileAccessories|Chargers|WallChargers"/>
    <s v="Electronics"/>
    <x v="1"/>
    <s v="Mobiles&amp;Accessories"/>
    <s v="Mobiles &amp; Accessories"/>
    <s v="MobileAccessories"/>
    <s v="MobileAccessories"/>
    <s v="Chargers"/>
    <s v="WallChargers"/>
    <n v="499"/>
    <n v="499"/>
    <n v="599"/>
    <n v="599"/>
    <x v="0"/>
    <n v="13127684"/>
    <x v="296"/>
    <n v="4.2"/>
    <x v="0"/>
    <n v="21916"/>
    <x v="0"/>
    <n v="21916"/>
  </r>
  <r>
    <n v="383"/>
    <x v="382"/>
    <x v="373"/>
    <s v="Fire-Boltt India's No 1 Smartwatch Brand Talk 2 Bluetooth Calling Smartwatch with Dual Button, Hands On Voice Assistance, 60 Sports Modes, in Built Mic and Speaker with IP68 Rating"/>
    <s v="Unique"/>
    <x v="305"/>
    <s v="Talk 2 Bluetooth Calling Smartwatch with Dual Button, Hands On Voice Assistance, 60 Sports Modes, in Built Mic and Speaker with IP68 Rating"/>
    <s v="Electronics|WearableTechnology|SmartWatches"/>
    <s v="Electronics"/>
    <x v="1"/>
    <s v="WearableTechnology"/>
    <s v="WearableTechnology"/>
    <s v="SmartWatches"/>
    <s v="SmartWatches"/>
    <m/>
    <m/>
    <n v="2199"/>
    <n v="2199"/>
    <n v="9999"/>
    <n v="9999"/>
    <x v="4"/>
    <n v="294690528"/>
    <x v="297"/>
    <n v="4.2"/>
    <x v="0"/>
    <n v="29472"/>
    <x v="0"/>
    <n v="29472"/>
  </r>
  <r>
    <n v="384"/>
    <x v="383"/>
    <x v="374"/>
    <s v="FLiX (Beetel) USB to Type C PVC Data Sync and 2A Smartphone Fast Charging Cable, Made in India, 480Mbps Data Sync, Tough Cable, 1 Meter Long USB Cable for USB Type C Devices Black XCD-C12"/>
    <s v="Unique"/>
    <x v="23"/>
    <s v="PVC Data Sync and 2A Smartphone Fast Charging Cable, Made in India, 480Mbps Data Sync, Tough Cable, 1 Meter Long USB Cable for USB Type C Devices Black XCD-C12"/>
    <s v="Computers&amp;Accessories|Accessories&amp;Peripherals|Cables&amp;Accessories|Cables|USBCables"/>
    <s v="Computers&amp;Accessories"/>
    <x v="0"/>
    <s v="Accessories&amp;Peripherals"/>
    <s v="Accessories &amp; Peripherals"/>
    <s v="Cables&amp;Accessories"/>
    <s v="Cables &amp; Accessories"/>
    <s v="Cables"/>
    <s v="USBCables"/>
    <n v="139"/>
    <n v="139"/>
    <n v="249"/>
    <n v="249"/>
    <x v="0"/>
    <n v="2334873"/>
    <x v="23"/>
    <n v="4"/>
    <x v="2"/>
    <n v="9377"/>
    <x v="0"/>
    <n v="9377"/>
  </r>
  <r>
    <n v="385"/>
    <x v="384"/>
    <x v="375"/>
    <s v="Noise ColorFit Pro 4 Alpha Bluetooth Calling Smart Watch with 1.78 AMOLED Display, Tru Sync, 60hz Refresh Rate, instacharge, Gesture Control, Functional 360 Digital Crown (Jet Black)"/>
    <s v="Unique"/>
    <x v="306"/>
    <s v="Calling Smart Watch with 1.78 AMOLED Display, Tru Sync, 60hz Refresh Rate, instacharge, Gesture Control, Functional 360 Digital Crown (Jet Black)"/>
    <s v="Electronics|WearableTechnology|SmartWatches"/>
    <s v="Electronics"/>
    <x v="1"/>
    <s v="WearableTechnology"/>
    <s v="WearableTechnology"/>
    <s v="SmartWatches"/>
    <s v="SmartWatches"/>
    <m/>
    <m/>
    <n v="4499"/>
    <n v="4499"/>
    <n v="7999"/>
    <n v="7999"/>
    <x v="4"/>
    <n v="295963"/>
    <x v="298"/>
    <n v="3.5"/>
    <x v="11"/>
    <n v="37"/>
    <x v="1"/>
    <n v="37"/>
  </r>
  <r>
    <n v="386"/>
    <x v="385"/>
    <x v="376"/>
    <s v="Elv Mobile Phone Mount Tabletop Holder for Phones and Tablets - Black"/>
    <s v="Unique"/>
    <x v="307"/>
    <s v="for Phones and Tablets - Black"/>
    <s v="Electronics|Mobiles&amp;Accessories|MobileAccessories|Stands"/>
    <s v="Electronics"/>
    <x v="1"/>
    <s v="Mobiles&amp;Accessories"/>
    <s v="Mobiles &amp; Accessories"/>
    <s v="MobileAccessories"/>
    <s v="MobileAccessories"/>
    <s v="Stands"/>
    <m/>
    <n v="89"/>
    <n v="89"/>
    <n v="599"/>
    <n v="599"/>
    <x v="0"/>
    <n v="1408249"/>
    <x v="299"/>
    <n v="4.3"/>
    <x v="1"/>
    <n v="2351"/>
    <x v="0"/>
    <n v="2351"/>
  </r>
  <r>
    <n v="387"/>
    <x v="386"/>
    <x v="377"/>
    <s v="iQOO Z6 44W by vivo (Raven Black, 6GB RAM, 128GB Storage) | 6.44&quot; FHD+ AMOLED Display | 50% Charge in just 27 mins | in-Display Fingerprint Scanning"/>
    <s v="Unique"/>
    <x v="264"/>
    <s v="Black, 6GB RAM, 128GB Storage) | 6.44&quot; FHD+ AMOLED Display | 50% Charge in just 27 mins | in-Display Fingerprint Scanning"/>
    <s v="Electronics|Mobiles&amp;Accessories|Smartphones&amp;BasicMobiles|Smartphones"/>
    <s v="Electronics"/>
    <x v="1"/>
    <s v="Mobiles&amp;Accessories"/>
    <s v="Mobiles &amp; Accessories"/>
    <s v="Smartphones&amp;BasicMobiles"/>
    <s v="Smartphones &amp; BasicMobiles"/>
    <s v="Smartphones"/>
    <m/>
    <n v="15499"/>
    <n v="15499"/>
    <n v="20999"/>
    <n v="20999"/>
    <x v="1"/>
    <n v="404293747"/>
    <x v="272"/>
    <n v="4.0999999999999996"/>
    <x v="6"/>
    <n v="19253"/>
    <x v="0"/>
    <n v="19253"/>
  </r>
  <r>
    <n v="388"/>
    <x v="387"/>
    <x v="378"/>
    <s v="Redmi 11 Prime 5G (Meadow Green, 4GB RAM 64GB ROM) | Prime Design | MTK Dimensity 700 | 50 MP Dual Cam | 5000mAh | 7 Band 5G"/>
    <s v="Unique"/>
    <x v="308"/>
    <s v="4GB RAM 64GB ROM) | Prime Design | MTK Dimensity 700 | 50 MP Dual Cam | 5000mAh | 7 Band 5G"/>
    <s v="Electronics|Mobiles&amp;Accessories|Smartphones&amp;BasicMobiles|Smartphones"/>
    <s v="Electronics"/>
    <x v="1"/>
    <s v="Mobiles&amp;Accessories"/>
    <s v="Mobiles &amp; Accessories"/>
    <s v="Smartphones&amp;BasicMobiles"/>
    <s v="Smartphones &amp; BasicMobiles"/>
    <s v="Smartphones"/>
    <m/>
    <n v="13999"/>
    <n v="13999"/>
    <n v="15999"/>
    <n v="15999"/>
    <x v="1"/>
    <n v="34877820"/>
    <x v="300"/>
    <n v="3.9"/>
    <x v="10"/>
    <n v="2180"/>
    <x v="0"/>
    <n v="2180"/>
  </r>
  <r>
    <n v="389"/>
    <x v="388"/>
    <x v="379"/>
    <s v="Noise Pulse Buzz 1.69&quot; Bluetooth Calling Smart Watch with Call Function, 150 Watch Faces, 60 Sports Modes, Spo2 and Heart Rate Monitoring, Calling Smart Watch for Men and Women - Rose Pink"/>
    <s v="Unique"/>
    <x v="309"/>
    <s v="Smart Watch with Call Function, 150 Watch Faces, 60 Sports Modes, Spo2 and Heart Rate Monitoring, Calling Smart Watch for Men and Women - Rose Pink"/>
    <s v="Electronics|WearableTechnology|SmartWatches"/>
    <s v="Electronics"/>
    <x v="1"/>
    <s v="WearableTechnology"/>
    <s v="WearableTechnology"/>
    <s v="SmartWatches"/>
    <s v="SmartWatches"/>
    <m/>
    <m/>
    <n v="1999"/>
    <n v="1999"/>
    <n v="4999"/>
    <n v="4999"/>
    <x v="3"/>
    <n v="37847429"/>
    <x v="301"/>
    <n v="3.9"/>
    <x v="10"/>
    <n v="7571"/>
    <x v="0"/>
    <n v="7571"/>
  </r>
  <r>
    <n v="390"/>
    <x v="389"/>
    <x v="380"/>
    <s v="PTron Newly Launched Force X10 Bluetooth Calling Smartwatch with 1.7&quot; Full Touch Display, Real Heart Rate Monitor, SpO2, Watch Faces, 5 Days Runtime, Health Fitness Trackers and IP68 Waterproof (Black)"/>
    <s v="Unique"/>
    <x v="295"/>
    <s v="Calling Smartwatch with 1.7&quot; Full Touch Display, Real Heart Rate Monitor, SpO2, Watch Faces, 5 Days Runtime, Health Fitness Trackers and IP68 Waterproof (Black)"/>
    <s v="Electronics|WearableTechnology|SmartWatches"/>
    <s v="Electronics"/>
    <x v="1"/>
    <s v="WearableTechnology"/>
    <s v="WearableTechnology"/>
    <s v="SmartWatches"/>
    <s v="SmartWatches"/>
    <m/>
    <m/>
    <n v="1399"/>
    <n v="1399"/>
    <n v="5999"/>
    <n v="5999"/>
    <x v="4"/>
    <n v="26485585"/>
    <x v="302"/>
    <n v="3.3"/>
    <x v="15"/>
    <n v="4415"/>
    <x v="0"/>
    <n v="4415"/>
  </r>
  <r>
    <n v="391"/>
    <x v="390"/>
    <x v="381"/>
    <s v="Portronics CLAMP X Car-Vent Mobile Holder 360 Degree Rotational(Black)"/>
    <s v="Unique"/>
    <x v="310"/>
    <s v="360 Degree Rotational(Black)"/>
    <s v="Electronics|Mobiles&amp;Accessories|MobileAccessories|AutomobileAccessories|Cradles"/>
    <s v="Electronics"/>
    <x v="1"/>
    <s v="Mobiles&amp;Accessories"/>
    <s v="Mobiles &amp; Accessories"/>
    <s v="MobileAccessories"/>
    <s v="MobileAccessories"/>
    <s v="AutomobileAccessories"/>
    <s v="Cradles"/>
    <n v="599"/>
    <n v="599"/>
    <n v="999"/>
    <n v="999"/>
    <x v="0"/>
    <n v="18635346"/>
    <x v="303"/>
    <n v="4"/>
    <x v="2"/>
    <n v="18654"/>
    <x v="0"/>
    <n v="18654"/>
  </r>
  <r>
    <n v="392"/>
    <x v="391"/>
    <x v="382"/>
    <s v="pTron Volta Dual Port 12W Smart USB Charger Adapter, Multi-Layer Protection, Made in India, BIS Certified, Fast Charging Power Adaptor Without Cable for All iOS and Android Devices (Black)"/>
    <s v="Unique"/>
    <x v="311"/>
    <s v="USB Charger Adapter, Multi-Layer Protection, Made in India, BIS Certified, Fast Charging Power Adaptor Without Cable for All iOS and Android Devices (Black)"/>
    <s v="Electronics|Mobiles&amp;Accessories|MobileAccessories|Chargers|WallChargers"/>
    <s v="Electronics"/>
    <x v="1"/>
    <s v="Mobiles&amp;Accessories"/>
    <s v="Mobiles &amp; Accessories"/>
    <s v="MobileAccessories"/>
    <s v="MobileAccessories"/>
    <s v="Chargers"/>
    <s v="WallChargers"/>
    <n v="199"/>
    <n v="199"/>
    <n v="1099"/>
    <n v="1099"/>
    <x v="2"/>
    <n v="3513503"/>
    <x v="304"/>
    <n v="4"/>
    <x v="2"/>
    <n v="3197"/>
    <x v="0"/>
    <n v="3197"/>
  </r>
  <r>
    <n v="393"/>
    <x v="392"/>
    <x v="383"/>
    <s v="boAt Wave Lite Smartwatch with 1.69 Inches(4.29cm) HD Display, Heart Rate and SpO2 Level Monitor, Multiple Watch Faces, Activity Tracker, Multiple Sports Modes and IP68 (Scarlet Red)"/>
    <s v="Unique"/>
    <x v="292"/>
    <s v="Inches(4.29cm) HD Display, Heart Rate and SpO2 Level Monitor, Multiple Watch Faces, Activity Tracker, Multiple Sports Modes and IP68 (Scarlet Red)"/>
    <s v="Electronics|WearableTechnology|SmartWatches"/>
    <s v="Electronics"/>
    <x v="1"/>
    <s v="WearableTechnology"/>
    <s v="WearableTechnology"/>
    <s v="SmartWatches"/>
    <s v="SmartWatches"/>
    <m/>
    <m/>
    <n v="1499"/>
    <n v="1499"/>
    <n v="6990"/>
    <n v="6990"/>
    <x v="4"/>
    <n v="152354040"/>
    <x v="284"/>
    <n v="3.9"/>
    <x v="10"/>
    <n v="21796"/>
    <x v="0"/>
    <n v="21796"/>
  </r>
  <r>
    <n v="394"/>
    <x v="393"/>
    <x v="384"/>
    <s v="iQOO Z6 Pro 5G by vivo (Phantom Dusk, 8GB RAM, 128GB Storage) | Snapdragon 778G 5G | 66W FlashCharge | 1300 nits Peak Brightness | HDR10+"/>
    <s v="Unique"/>
    <x v="288"/>
    <s v="(Phantom Dusk, 8GB RAM, 128GB Storage) | Snapdragon 778G 5G | 66W FlashCharge | 1300 nits Peak Brightness | HDR10+"/>
    <s v="Electronics|Mobiles&amp;Accessories|Smartphones&amp;BasicMobiles|Smartphones"/>
    <s v="Electronics"/>
    <x v="1"/>
    <s v="Mobiles&amp;Accessories"/>
    <s v="Mobiles &amp; Accessories"/>
    <s v="Smartphones&amp;BasicMobiles"/>
    <s v="Smartphones &amp; BasicMobiles"/>
    <s v="Smartphones"/>
    <m/>
    <n v="20999"/>
    <n v="20999"/>
    <n v="29990"/>
    <n v="29990"/>
    <x v="1"/>
    <n v="284875010"/>
    <x v="279"/>
    <n v="4.3"/>
    <x v="1"/>
    <n v="9499"/>
    <x v="0"/>
    <n v="9499"/>
  </r>
  <r>
    <n v="395"/>
    <x v="394"/>
    <x v="385"/>
    <s v="Samsung Galaxy M32 Prime Edition (Light Blue, 4GB RAM, 64GB)"/>
    <s v="Unique"/>
    <x v="312"/>
    <s v="Blue, 4GB RAM, 64GB)"/>
    <s v="Electronics|Mobiles&amp;Accessories|Smartphones&amp;BasicMobiles|Smartphones"/>
    <s v="Electronics"/>
    <x v="1"/>
    <s v="Mobiles&amp;Accessories"/>
    <s v="Mobiles &amp; Accessories"/>
    <s v="Smartphones&amp;BasicMobiles"/>
    <s v="Smartphones &amp; BasicMobiles"/>
    <s v="Smartphones"/>
    <m/>
    <n v="12999"/>
    <n v="12999"/>
    <n v="13499"/>
    <n v="13499"/>
    <x v="1"/>
    <n v="757266902"/>
    <x v="305"/>
    <n v="4.0999999999999996"/>
    <x v="6"/>
    <n v="56098"/>
    <x v="0"/>
    <n v="56098"/>
  </r>
  <r>
    <n v="396"/>
    <x v="395"/>
    <x v="386"/>
    <s v="Redmi Note 11T 5G (Matte Black, 6GB RAM, 128GB ROM)| Dimensity 810 5G | 33W Pro Fast Charging | Charger Included | Additional Exchange Offers|Get 2 Months of YouTube Premium Free!"/>
    <s v="Unique"/>
    <x v="313"/>
    <s v="6GB RAM, 128GB ROM)| Dimensity 810 5G | 33W Pro Fast Charging | Charger Included | Additional Exchange Offers|Get 2 Months of YouTube Premium Free!"/>
    <s v="Electronics|Mobiles&amp;Accessories|Smartphones&amp;BasicMobiles|Smartphones"/>
    <s v="Electronics"/>
    <x v="1"/>
    <s v="Mobiles&amp;Accessories"/>
    <s v="Mobiles &amp; Accessories"/>
    <s v="Smartphones&amp;BasicMobiles"/>
    <s v="Smartphones &amp; BasicMobiles"/>
    <s v="Smartphones"/>
    <m/>
    <n v="16999"/>
    <n v="16999"/>
    <n v="20999"/>
    <n v="20999"/>
    <x v="1"/>
    <n v="668230178"/>
    <x v="306"/>
    <n v="4.0999999999999996"/>
    <x v="6"/>
    <n v="31822"/>
    <x v="0"/>
    <n v="31822"/>
  </r>
  <r>
    <n v="397"/>
    <x v="396"/>
    <x v="387"/>
    <s v="iQOO Z6 Pro 5G by vivo (Legion Sky, 6GB RAM, 128GB Storage) | Snapdragon 778G 5G | 66W FlashCharge | 1300 nits Peak Brightness | HDR10+"/>
    <s v="Unique"/>
    <x v="288"/>
    <s v="(Legion Sky, 6GB RAM, 128GB Storage) | Snapdragon 778G 5G | 66W FlashCharge | 1300 nits Peak Brightness | HDR10+"/>
    <s v="Electronics|Mobiles&amp;Accessories|Smartphones&amp;BasicMobiles|Smartphones"/>
    <s v="Electronics"/>
    <x v="1"/>
    <s v="Mobiles&amp;Accessories"/>
    <s v="Mobiles &amp; Accessories"/>
    <s v="Smartphones&amp;BasicMobiles"/>
    <s v="Smartphones &amp; BasicMobiles"/>
    <s v="Smartphones"/>
    <m/>
    <n v="19999"/>
    <n v="19999"/>
    <n v="27990"/>
    <n v="27990"/>
    <x v="1"/>
    <n v="265877010"/>
    <x v="307"/>
    <n v="4.3"/>
    <x v="1"/>
    <n v="9499"/>
    <x v="0"/>
    <n v="9499"/>
  </r>
  <r>
    <n v="398"/>
    <x v="397"/>
    <x v="388"/>
    <s v="Redmi Note 11 (Horizon Blue, 6GB RAM, 64GB Storage)|90Hz FHD+ AMOLED Display | Qualcomm Snapdragon‚Ñ¢ 680-6nm | 33W Charger Included"/>
    <s v="Unique"/>
    <x v="314"/>
    <s v="RAM, 64GB Storage)|90Hz FHD+ AMOLED Display | Qualcomm Snapdragon‚Ñ¢ 680-6nm | 33W Charger Included"/>
    <s v="Electronics|Mobiles&amp;Accessories|Smartphones&amp;BasicMobiles|Smartphones"/>
    <s v="Electronics"/>
    <x v="1"/>
    <s v="Mobiles&amp;Accessories"/>
    <s v="Mobiles &amp; Accessories"/>
    <s v="Smartphones&amp;BasicMobiles"/>
    <s v="Smartphones &amp; BasicMobiles"/>
    <s v="Smartphones"/>
    <m/>
    <n v="12999"/>
    <n v="12999"/>
    <n v="18999"/>
    <n v="18999"/>
    <x v="1"/>
    <n v="964617228"/>
    <x v="308"/>
    <n v="4.0999999999999996"/>
    <x v="6"/>
    <n v="50772"/>
    <x v="0"/>
    <n v="50772"/>
  </r>
  <r>
    <n v="399"/>
    <x v="398"/>
    <x v="389"/>
    <s v="Noise Pulse 2 Max Advanced Bluetooth Calling Smart Watch with 1.85'' TFT and 550 Nits Brightness, Smart DND, 10 Days Battery, 100 Sports Mode, Smartwatch for Men and Women - (Jet Black)"/>
    <s v="Unique"/>
    <x v="315"/>
    <s v="Calling Smart Watch with 1.85'' TFT and 550 Nits Brightness, Smart DND, 10 Days Battery, 100 Sports Mode, Smartwatch for Men and Women - (Jet Black)"/>
    <s v="Electronics|WearableTechnology|SmartWatches"/>
    <s v="Electronics"/>
    <x v="1"/>
    <s v="WearableTechnology"/>
    <s v="WearableTechnology"/>
    <s v="SmartWatches"/>
    <s v="SmartWatches"/>
    <m/>
    <m/>
    <n v="2999"/>
    <n v="2999"/>
    <n v="5999"/>
    <n v="5999"/>
    <x v="4"/>
    <n v="42880852"/>
    <x v="309"/>
    <n v="4.0999999999999996"/>
    <x v="6"/>
    <n v="7148"/>
    <x v="0"/>
    <n v="7148"/>
  </r>
  <r>
    <n v="400"/>
    <x v="399"/>
    <x v="390"/>
    <s v="Myvn 30W Warp 20W Dash Charging Usb Type C Charger Cable Compatible For Cellular Phones Oneplus 8T 8 8Pro 7 Pro 7T 7T Pro Nord And Oneplus 3 3T 5 5T 6 6T 7"/>
    <s v="Unique"/>
    <x v="316"/>
    <s v="Usb Type C Charger Cable Compatible For Cellular Phones Oneplus 8T 8 8Pro 7 Pro 7T 7T Pro Nord And Oneplus 3 3T 5 5T 6 6T 7"/>
    <s v="Electronics|Mobiles&amp;Accessories|MobileAccessories|Chargers|WallChargers"/>
    <s v="Electronics"/>
    <x v="1"/>
    <s v="Mobiles&amp;Accessories"/>
    <s v="Mobiles &amp; Accessories"/>
    <s v="MobileAccessories"/>
    <s v="MobileAccessories"/>
    <s v="Chargers"/>
    <s v="WallChargers"/>
    <n v="329"/>
    <n v="329"/>
    <n v="999"/>
    <n v="999"/>
    <x v="0"/>
    <n v="3488508"/>
    <x v="310"/>
    <n v="4.2"/>
    <x v="0"/>
    <n v="3492"/>
    <x v="0"/>
    <n v="3492"/>
  </r>
  <r>
    <n v="401"/>
    <x v="400"/>
    <x v="391"/>
    <s v="PTron Newly Launched Force X10 Bluetooth Calling Smartwatch with 1.7&quot; Full Touch Color Display, Real Heart Rate Monitor, SpO2, Watch Faces, 5 Days Runtime, Fitness Trackers and IP68 Waterproof (Blue)"/>
    <s v="Unique"/>
    <x v="295"/>
    <s v="Calling Smartwatch with 1.7&quot; Full Touch Color Display, Real Heart Rate Monitor, SpO2, Watch Faces, 5 Days Runtime, Fitness Trackers and IP68 Waterproof (Blue)"/>
    <s v="Electronics|WearableTechnology|SmartWatches"/>
    <s v="Electronics"/>
    <x v="1"/>
    <s v="WearableTechnology"/>
    <s v="WearableTechnology"/>
    <s v="SmartWatches"/>
    <s v="SmartWatches"/>
    <m/>
    <m/>
    <n v="1299"/>
    <n v="1299"/>
    <n v="5999"/>
    <n v="5999"/>
    <x v="4"/>
    <n v="26485585"/>
    <x v="287"/>
    <n v="3.3"/>
    <x v="15"/>
    <n v="4415"/>
    <x v="0"/>
    <n v="4415"/>
  </r>
  <r>
    <n v="402"/>
    <x v="401"/>
    <x v="392"/>
    <s v="SanDisk Ultra microSDXC‚Ñ¢ UHS-I Card, 256GB, 150MB s R, 10 Y Warranty, for Smartphones"/>
    <s v="Unique"/>
    <x v="235"/>
    <s v="150MB s R, 10 Y Warranty, for Smartphones"/>
    <s v="Electronics|Accessories|MemoryCards|MicroSD"/>
    <s v="Electronics"/>
    <x v="1"/>
    <s v="Accessories"/>
    <s v="Accessories"/>
    <s v="MemoryCards"/>
    <s v="MemoryCards"/>
    <s v="MicroSD"/>
    <m/>
    <n v="1989"/>
    <n v="1989"/>
    <n v="3500"/>
    <n v="3500"/>
    <x v="3"/>
    <n v="235410000"/>
    <x v="311"/>
    <n v="4.4000000000000004"/>
    <x v="3"/>
    <n v="67260"/>
    <x v="0"/>
    <n v="67260"/>
  </r>
  <r>
    <n v="403"/>
    <x v="402"/>
    <x v="304"/>
    <s v="Fire-Boltt Phoenix Smart Watch with Bluetooth Calling 1.3&quot;,120+ Sports Modes, 240*240 PX High Res with SpO2, Heart Rate Monitoring and IP67 Rating"/>
    <s v="Unique"/>
    <x v="254"/>
    <s v="Calling 1.3&quot;,120+ Sports Modes, 240*240 PX High Res with SpO2, Heart Rate Monitoring and IP67 Rating"/>
    <s v="Electronics|WearableTechnology|SmartWatches"/>
    <s v="Electronics"/>
    <x v="1"/>
    <s v="WearableTechnology"/>
    <s v="WearableTechnology"/>
    <s v="SmartWatches"/>
    <s v="SmartWatches"/>
    <m/>
    <m/>
    <n v="1999"/>
    <n v="1999"/>
    <n v="9999"/>
    <n v="9999"/>
    <x v="4"/>
    <n v="277012296"/>
    <x v="248"/>
    <n v="4.3"/>
    <x v="1"/>
    <n v="27704"/>
    <x v="0"/>
    <n v="27704"/>
  </r>
  <r>
    <n v="404"/>
    <x v="403"/>
    <x v="393"/>
    <s v="Redmi Note 11 (Space Black, 6GB RAM, 64GB Storage) | 90Hz FHD+ AMOLED Display | Qualcomm Snapdragon‚Ñ¢ 680-6nm | 33W Charger Included"/>
    <s v="Unique"/>
    <x v="276"/>
    <s v="RAM, 64GB Storage) | 90Hz FHD+ AMOLED Display | Qualcomm Snapdragon‚Ñ¢ 680-6nm | 33W Charger Included"/>
    <s v="Electronics|Mobiles&amp;Accessories|Smartphones&amp;BasicMobiles|Smartphones"/>
    <s v="Electronics"/>
    <x v="1"/>
    <s v="Mobiles&amp;Accessories"/>
    <s v="Mobiles &amp; Accessories"/>
    <s v="Smartphones&amp;BasicMobiles"/>
    <s v="Smartphones &amp; BasicMobiles"/>
    <s v="Smartphones"/>
    <m/>
    <n v="12999"/>
    <n v="12999"/>
    <n v="18999"/>
    <n v="18999"/>
    <x v="1"/>
    <n v="964617228"/>
    <x v="308"/>
    <n v="4.0999999999999996"/>
    <x v="6"/>
    <n v="50772"/>
    <x v="0"/>
    <n v="50772"/>
  </r>
  <r>
    <n v="405"/>
    <x v="404"/>
    <x v="394"/>
    <s v="Noise ColorFit Pro 2 Full Touch Control Smart Watch with 35g Weight and Upgraded LCD Display (Deep Wine)"/>
    <s v="Unique"/>
    <x v="317"/>
    <s v="Control Smart Watch with 35g Weight and Upgraded LCD Display (Deep Wine)"/>
    <s v="Electronics|WearableTechnology|SmartWatches"/>
    <s v="Electronics"/>
    <x v="1"/>
    <s v="WearableTechnology"/>
    <s v="WearableTechnology"/>
    <s v="SmartWatches"/>
    <s v="SmartWatches"/>
    <m/>
    <m/>
    <n v="1499"/>
    <n v="1499"/>
    <n v="4999"/>
    <n v="4999"/>
    <x v="3"/>
    <n v="462847412"/>
    <x v="312"/>
    <n v="4"/>
    <x v="2"/>
    <n v="92588"/>
    <x v="0"/>
    <n v="92588"/>
  </r>
  <r>
    <n v="406"/>
    <x v="405"/>
    <x v="395"/>
    <s v="Redmi Note 11T 5G (Aquamarine Blue, 6GB RAM, 128GB ROM)| Dimensity 810 5G | 33W Pro Fast Charging | Charger Included | Additional Exchange Offers| Get 2 Months of YouTube Premium Free!"/>
    <s v="Unique"/>
    <x v="313"/>
    <s v="6GB RAM, 128GB ROM)| Dimensity 810 5G | 33W Pro Fast Charging | Charger Included | Additional Exchange Offers| Get 2 Months of YouTube Premium Free!"/>
    <s v="Electronics|Mobiles&amp;Accessories|Smartphones&amp;BasicMobiles|Smartphones"/>
    <s v="Electronics"/>
    <x v="1"/>
    <s v="Mobiles&amp;Accessories"/>
    <s v="Mobiles &amp; Accessories"/>
    <s v="Smartphones&amp;BasicMobiles"/>
    <s v="Smartphones &amp; BasicMobiles"/>
    <s v="Smartphones"/>
    <m/>
    <n v="16999"/>
    <n v="16999"/>
    <n v="20999"/>
    <n v="20999"/>
    <x v="1"/>
    <n v="668230178"/>
    <x v="306"/>
    <n v="4.0999999999999996"/>
    <x v="6"/>
    <n v="31822"/>
    <x v="0"/>
    <n v="31822"/>
  </r>
  <r>
    <n v="407"/>
    <x v="406"/>
    <x v="396"/>
    <s v="Newly Launched Boult Dive+ with 1.85&quot; HD Display, Bluetooth Calling Smartwatch, 500 Nits Brightness, 7 Days Battery Life, 150+ Watch Faces, 100+ Sport Modes, IP68 Waterproof Smart Watch (Jet Black)"/>
    <s v="Unique"/>
    <x v="318"/>
    <s v="HD Display, Bluetooth Calling Smartwatch, 500 Nits Brightness, 7 Days Battery Life, 150+ Watch Faces, 100+ Sport Modes, IP68 Waterproof Smart Watch (Jet Black)"/>
    <s v="Electronics|WearableTechnology|SmartWatches"/>
    <s v="Electronics"/>
    <x v="1"/>
    <s v="WearableTechnology"/>
    <s v="WearableTechnology"/>
    <s v="SmartWatches"/>
    <s v="SmartWatches"/>
    <m/>
    <m/>
    <n v="1999"/>
    <n v="1999"/>
    <n v="8499"/>
    <n v="8499"/>
    <x v="4"/>
    <n v="2039760"/>
    <x v="313"/>
    <n v="4.3"/>
    <x v="1"/>
    <n v="240"/>
    <x v="1"/>
    <n v="240"/>
  </r>
  <r>
    <n v="408"/>
    <x v="407"/>
    <x v="397"/>
    <s v="OnePlus Nord Watch with 1.78‚Äù AMOLED Display, 60 Hz Refresh Rate, 105 Fitness Modes, 10 Days Battery, SPO2, Heart Rate, Stress Monitor, Women Health Tracker and Multiple Watch Face [Midnight Black]"/>
    <s v="Unique"/>
    <x v="319"/>
    <s v="Display, 60 Hz Refresh Rate, 105 Fitness Modes, 10 Days Battery, SPO2, Heart Rate, Stress Monitor, Women Health Tracker and Multiple Watch Face [Midnight Black]"/>
    <s v="Electronics|WearableTechnology|SmartWatches"/>
    <s v="Electronics"/>
    <x v="1"/>
    <s v="WearableTechnology"/>
    <s v="WearableTechnology"/>
    <s v="SmartWatches"/>
    <s v="SmartWatches"/>
    <m/>
    <m/>
    <n v="4999"/>
    <n v="4999"/>
    <n v="6999"/>
    <n v="6999"/>
    <x v="4"/>
    <n v="5305242"/>
    <x v="314"/>
    <n v="3.8"/>
    <x v="8"/>
    <n v="758"/>
    <x v="1"/>
    <n v="758"/>
  </r>
  <r>
    <n v="409"/>
    <x v="408"/>
    <x v="398"/>
    <s v="Noise Agile 2 Buzz Bluetooth Calling Smart Watch with 1.28&quot; TFT Display,Dual Button,in-Built Mic and Speaker,AI Voice Assistant, Health Suite,in-Built Games, 100 Watch Faces-(Jet Black)"/>
    <s v="Unique"/>
    <x v="320"/>
    <s v="Smart Watch with 1.28&quot; TFT Display,Dual Button,in-Built Mic and Speaker,AI Voice Assistant, Health Suite,in-Built Games, 100 Watch Faces-(Jet Black)"/>
    <s v="Electronics|WearableTechnology|SmartWatches"/>
    <s v="Electronics"/>
    <x v="1"/>
    <s v="WearableTechnology"/>
    <s v="WearableTechnology"/>
    <s v="SmartWatches"/>
    <s v="SmartWatches"/>
    <m/>
    <m/>
    <n v="2499"/>
    <n v="2499"/>
    <n v="5999"/>
    <n v="5999"/>
    <x v="4"/>
    <n v="4967172"/>
    <x v="315"/>
    <n v="3.7"/>
    <x v="5"/>
    <n v="828"/>
    <x v="1"/>
    <n v="828"/>
  </r>
  <r>
    <n v="410"/>
    <x v="409"/>
    <x v="399"/>
    <s v="Motorola a10 Dual Sim keypad Mobile with 1750 mAh Battery, Expandable Storage Upto 32GB, Wireless FM with Recording - Dark Blue"/>
    <s v="Unique"/>
    <x v="291"/>
    <s v="with 1750 mAh Battery, Expandable Storage Upto 32GB, Wireless FM with Recording - Dark Blue"/>
    <s v="Electronics|Mobiles&amp;Accessories|Smartphones&amp;BasicMobiles|BasicMobiles"/>
    <s v="Electronics"/>
    <x v="1"/>
    <s v="Mobiles&amp;Accessories"/>
    <s v="Mobiles &amp; Accessories"/>
    <s v="Smartphones&amp;BasicMobiles"/>
    <s v="Smartphones &amp; BasicMobiles"/>
    <s v="BasicMobiles"/>
    <m/>
    <n v="1399"/>
    <n v="1399"/>
    <n v="1630"/>
    <n v="1630"/>
    <x v="2"/>
    <n v="15286140"/>
    <x v="283"/>
    <n v="4"/>
    <x v="2"/>
    <n v="9378"/>
    <x v="0"/>
    <n v="9378"/>
  </r>
  <r>
    <n v="411"/>
    <x v="410"/>
    <x v="400"/>
    <s v="Fire-Boltt Ninja 3 Smartwatch Full Touch 1.69 &quot; and 60 Sports Modes with IP68, Sp02 Tracking, Over 100 Cloud based watch faces ( Silver )"/>
    <s v="Unique"/>
    <x v="321"/>
    <s v="1.69 &quot; and 60 Sports Modes with IP68, Sp02 Tracking, Over 100 Cloud based watch faces ( Silver )"/>
    <s v="Electronics|WearableTechnology|SmartWatches"/>
    <s v="Electronics"/>
    <x v="1"/>
    <s v="WearableTechnology"/>
    <s v="WearableTechnology"/>
    <s v="SmartWatches"/>
    <s v="SmartWatches"/>
    <m/>
    <m/>
    <n v="1499"/>
    <n v="1499"/>
    <n v="9999"/>
    <n v="9999"/>
    <x v="4"/>
    <n v="226357362"/>
    <x v="316"/>
    <n v="4.2"/>
    <x v="0"/>
    <n v="22638"/>
    <x v="0"/>
    <n v="22638"/>
  </r>
  <r>
    <n v="412"/>
    <x v="411"/>
    <x v="401"/>
    <s v="Flix (Beetel) Bolt 2.4 12W Dual USB Smart Charger, Made in India, Bis Certified, Fast Charging Power Adaptor with 1 Meter USB to Type C Cable for Cellular Phones (White)(Xwc-64D)"/>
    <s v="Unique"/>
    <x v="322"/>
    <s v="USB Smart Charger, Made in India, Bis Certified, Fast Charging Power Adaptor with 1 Meter USB to Type C Cable for Cellular Phones (White)(Xwc-64D)"/>
    <s v="Electronics|Mobiles&amp;Accessories|MobileAccessories|Chargers|WallChargers"/>
    <s v="Electronics"/>
    <x v="1"/>
    <s v="Mobiles&amp;Accessories"/>
    <s v="Mobiles &amp; Accessories"/>
    <s v="MobileAccessories"/>
    <s v="MobileAccessories"/>
    <s v="Chargers"/>
    <s v="WallChargers"/>
    <n v="249"/>
    <n v="249"/>
    <n v="599"/>
    <n v="599"/>
    <x v="0"/>
    <n v="1286053"/>
    <x v="317"/>
    <n v="3.9"/>
    <x v="10"/>
    <n v="2147"/>
    <x v="0"/>
    <n v="2147"/>
  </r>
  <r>
    <n v="413"/>
    <x v="412"/>
    <x v="402"/>
    <s v="Kyosei Advanced Tempered Glass Compatible with Google Pixel 6a with Military-Grade Anti-Explosion Edge-to-Edge Coverage Screen Protector Guard"/>
    <s v="Unique"/>
    <x v="323"/>
    <s v="Google Pixel 6a with Military-Grade Anti-Explosion Edge-to-Edge Coverage Screen Protector Guard"/>
    <s v="Electronics|Mobiles&amp;Accessories|MobileAccessories|Maintenance,Upkeep&amp;Repairs|ScreenProtectors"/>
    <s v="Electronics"/>
    <x v="1"/>
    <s v="Mobiles&amp;Accessories"/>
    <s v="Mobiles &amp; Accessories"/>
    <s v="MobileAccessories"/>
    <s v="MobileAccessories"/>
    <s v="Maintenance,Upkeep&amp;Repairs"/>
    <s v="ScreenProtectors"/>
    <n v="299"/>
    <n v="299"/>
    <n v="1199"/>
    <n v="1199"/>
    <x v="2"/>
    <n v="714604"/>
    <x v="100"/>
    <n v="4.5"/>
    <x v="9"/>
    <n v="596"/>
    <x v="1"/>
    <n v="596"/>
  </r>
  <r>
    <n v="414"/>
    <x v="413"/>
    <x v="403"/>
    <s v="STRIFF 12 Pieces Highly Flexible Silicone Micro USB Protector, Mouse Cable Protector, Suit for All Cell Phones, Computers and Chargers (Black)"/>
    <s v="Unique"/>
    <x v="324"/>
    <s v="Micro USB Protector, Mouse Cable Protector, Suit for All Cell Phones, Computers and Chargers (Black)"/>
    <s v="Electronics|Mobiles&amp;Accessories|MobileAccessories|D√©cor"/>
    <s v="Electronics"/>
    <x v="1"/>
    <s v="Mobiles&amp;Accessories"/>
    <s v="Mobiles &amp; Accessories"/>
    <s v="MobileAccessories"/>
    <s v="MobileAccessories"/>
    <s v="D√©cor"/>
    <m/>
    <n v="79"/>
    <n v="79"/>
    <n v="499"/>
    <n v="499"/>
    <x v="0"/>
    <n v="972551"/>
    <x v="318"/>
    <n v="4.2"/>
    <x v="0"/>
    <n v="1949"/>
    <x v="0"/>
    <n v="1949"/>
  </r>
  <r>
    <n v="415"/>
    <x v="414"/>
    <x v="404"/>
    <s v="Redmi 11 Prime 5G (Thunder Black, 4GB RAM, 64GB Storage) | Prime Design | MTK Dimensity 700 | 50 MP Dual Cam | 5000mAh | 7 Band 5G"/>
    <s v="Unique"/>
    <x v="308"/>
    <s v="4GB RAM, 64GB Storage) | Prime Design | MTK Dimensity 700 | 50 MP Dual Cam | 5000mAh | 7 Band 5G"/>
    <s v="Electronics|Mobiles&amp;Accessories|Smartphones&amp;BasicMobiles|Smartphones"/>
    <s v="Electronics"/>
    <x v="1"/>
    <s v="Mobiles&amp;Accessories"/>
    <s v="Mobiles &amp; Accessories"/>
    <s v="Smartphones&amp;BasicMobiles"/>
    <s v="Smartphones &amp; BasicMobiles"/>
    <s v="Smartphones"/>
    <m/>
    <n v="13999"/>
    <n v="13999"/>
    <n v="15999"/>
    <n v="15999"/>
    <x v="1"/>
    <n v="34877820"/>
    <x v="300"/>
    <n v="3.9"/>
    <x v="10"/>
    <n v="2180"/>
    <x v="0"/>
    <n v="2180"/>
  </r>
  <r>
    <n v="416"/>
    <x v="415"/>
    <x v="405"/>
    <s v="Samsung Original EHS64 Wired in Ear Earphones with Mic, Black"/>
    <s v="Unique"/>
    <x v="325"/>
    <s v="Earphones with Mic, Black"/>
    <s v="Electronics|Headphones,Earbuds&amp;Accessories|Headphones|In-Ear"/>
    <s v="Electronics"/>
    <x v="1"/>
    <s v="Headphones,Earbuds&amp;Accessories"/>
    <s v="Headphones , Earbuds &amp; Accessories"/>
    <s v="Headphones"/>
    <s v="Headphones"/>
    <s v="In-Ear"/>
    <m/>
    <n v="949"/>
    <n v="949"/>
    <n v="999"/>
    <n v="999"/>
    <x v="0"/>
    <n v="31507461"/>
    <x v="319"/>
    <n v="4.2"/>
    <x v="0"/>
    <n v="31539"/>
    <x v="0"/>
    <n v="31539"/>
  </r>
  <r>
    <n v="417"/>
    <x v="416"/>
    <x v="406"/>
    <s v="STRIFF Multi Angle Tablet Mobile Stand. Holder for iPhone, Android, Samsung, OnePlus, Xiaomi. Portable,Foldable Stand.Perfect for Bed,Office, Home,Gift and Desktop (Black)"/>
    <s v="Unique"/>
    <x v="326"/>
    <s v="Holder for iPhone, Android, Samsung, OnePlus, Xiaomi. Portable,Foldable Stand.Perfect for Bed,Office, Home,Gift and Desktop (Black)"/>
    <s v="Electronics|Mobiles&amp;Accessories|MobileAccessories|Stands"/>
    <s v="Electronics"/>
    <x v="1"/>
    <s v="Mobiles&amp;Accessories"/>
    <s v="Mobiles &amp; Accessories"/>
    <s v="MobileAccessories"/>
    <s v="MobileAccessories"/>
    <s v="Stands"/>
    <m/>
    <n v="99"/>
    <n v="99"/>
    <n v="499"/>
    <n v="499"/>
    <x v="0"/>
    <n v="1223049"/>
    <x v="260"/>
    <n v="4.0999999999999996"/>
    <x v="6"/>
    <n v="2451"/>
    <x v="0"/>
    <n v="2451"/>
  </r>
  <r>
    <n v="418"/>
    <x v="417"/>
    <x v="407"/>
    <s v="boAt Newly Launched Wave Electra with 1.81&quot; HD Display, Smart Calling Ultra-Seamless BT Calling Chip, 20 Built-in Watch Faces, 100 + Sports Modes, Menu Personalization, in-Built Games(Cherry Blossom)"/>
    <s v="Unique"/>
    <x v="294"/>
    <s v="1.81&quot; HD Display, Smart Calling Ultra-Seamless BT Calling Chip, 20 Built-in Watch Faces, 100 + Sports Modes, Menu Personalization, in-Built Games(Cherry Blossom)"/>
    <s v="Electronics|WearableTechnology|SmartWatches"/>
    <s v="Electronics"/>
    <x v="1"/>
    <s v="WearableTechnology"/>
    <s v="WearableTechnology"/>
    <s v="SmartWatches"/>
    <s v="SmartWatches"/>
    <m/>
    <m/>
    <n v="2499"/>
    <n v="2499"/>
    <n v="7990"/>
    <n v="7990"/>
    <x v="4"/>
    <n v="1230460"/>
    <x v="320"/>
    <n v="4.0999999999999996"/>
    <x v="6"/>
    <n v="154"/>
    <x v="1"/>
    <n v="154"/>
  </r>
  <r>
    <n v="419"/>
    <x v="418"/>
    <x v="408"/>
    <s v="WeCool B1 Mobile Holder for Bikes or Bike Mobile Holder for Maps and GPS Navigation, one Click Locking, Firm Gripping, Anti Shake and Stable Cradle Clamp with 360¬∞ Rotation Bicycle Phone Mount"/>
    <s v="Unique"/>
    <x v="327"/>
    <s v="or Bike Mobile Holder for Maps and GPS Navigation, one Click Locking, Firm Gripping, Anti Shake and Stable Cradle Clamp with 360¬∞ Rotation Bicycle Phone Mount"/>
    <s v="Electronics|Mobiles&amp;Accessories|MobileAccessories|Mounts|HandlebarMounts"/>
    <s v="Electronics"/>
    <x v="1"/>
    <s v="Mobiles&amp;Accessories"/>
    <s v="Mobiles &amp; Accessories"/>
    <s v="MobileAccessories"/>
    <s v="MobileAccessories"/>
    <s v="Mounts"/>
    <s v="HandlebarMounts"/>
    <n v="689"/>
    <n v="689"/>
    <n v="1999"/>
    <n v="1999"/>
    <x v="2"/>
    <n v="2384807"/>
    <x v="321"/>
    <n v="4.3"/>
    <x v="1"/>
    <n v="1193"/>
    <x v="0"/>
    <n v="1193"/>
  </r>
  <r>
    <n v="420"/>
    <x v="419"/>
    <x v="409"/>
    <s v="Sounce 360 Adjustable Mobile Phone Holder, Universal Phone Holder Clip Lazy Bracket Flexible Gooseneck Clamp Long Arms Mount for Mobile Tabletop Stand for Bedroom, Office, Bathroom, White"/>
    <s v="Unique"/>
    <x v="328"/>
    <s v="Universal Phone Holder Clip Lazy Bracket Flexible Gooseneck Clamp Long Arms Mount for Mobile Tabletop Stand for Bedroom, Office, Bathroom, White"/>
    <s v="Electronics|Mobiles&amp;Accessories|MobileAccessories|Mounts|Bedstand&amp;DeskMounts"/>
    <s v="Electronics"/>
    <x v="1"/>
    <s v="Mobiles&amp;Accessories"/>
    <s v="Mobiles &amp; Accessories"/>
    <s v="MobileAccessories"/>
    <s v="MobileAccessories"/>
    <s v="Mounts"/>
    <s v="Bedstand&amp;DeskMounts"/>
    <n v="499"/>
    <n v="499"/>
    <n v="1899"/>
    <n v="1899"/>
    <x v="2"/>
    <n v="2801025"/>
    <x v="322"/>
    <n v="4.0999999999999996"/>
    <x v="6"/>
    <n v="1475"/>
    <x v="0"/>
    <n v="1475"/>
  </r>
  <r>
    <n v="421"/>
    <x v="420"/>
    <x v="410"/>
    <s v="OpenTech Military-Grade Tempered Glass Screen Protector Compatible for iPhone 13 13 Pro 14 with Edge to Edge Coverage and Easy Installation kit (6.1 Inches)"/>
    <s v="Unique"/>
    <x v="329"/>
    <s v="Compatible for iPhone 13 13 Pro 14 with Edge to Edge Coverage and Easy Installation kit (6.1 Inches)"/>
    <s v="Electronics|Mobiles&amp;Accessories|MobileAccessories|Maintenance,Upkeep&amp;Repairs|ScreenProtectors"/>
    <s v="Electronics"/>
    <x v="1"/>
    <s v="Mobiles&amp;Accessories"/>
    <s v="Mobiles &amp; Accessories"/>
    <s v="MobileAccessories"/>
    <s v="MobileAccessories"/>
    <s v="Maintenance,Upkeep&amp;Repairs"/>
    <s v="ScreenProtectors"/>
    <n v="299"/>
    <n v="299"/>
    <n v="999"/>
    <n v="999"/>
    <x v="0"/>
    <n v="8882109"/>
    <x v="45"/>
    <n v="4.3"/>
    <x v="1"/>
    <n v="8891"/>
    <x v="0"/>
    <n v="8891"/>
  </r>
  <r>
    <n v="422"/>
    <x v="421"/>
    <x v="411"/>
    <s v="EN LIGNE Adjustable Cell Phone Stand, Foldable Portable Phone Stand Phone Holder for Desk, Desktop Tablet Stand Compatible with Mobile Phone iPad Tablet (Black)"/>
    <s v="Unique"/>
    <x v="330"/>
    <s v="Foldable Portable Phone Stand Phone Holder for Desk, Desktop Tablet Stand Compatible with Mobile Phone iPad Tablet (Black)"/>
    <s v="Electronics|Mobiles&amp;Accessories|MobileAccessories|Stands"/>
    <s v="Electronics"/>
    <x v="1"/>
    <s v="Mobiles&amp;Accessories"/>
    <s v="Mobiles &amp; Accessories"/>
    <s v="MobileAccessories"/>
    <s v="MobileAccessories"/>
    <s v="Stands"/>
    <m/>
    <n v="209"/>
    <n v="209"/>
    <n v="499"/>
    <n v="499"/>
    <x v="0"/>
    <n v="51896"/>
    <x v="148"/>
    <n v="3.6"/>
    <x v="4"/>
    <n v="104"/>
    <x v="1"/>
    <n v="104"/>
  </r>
  <r>
    <n v="423"/>
    <x v="422"/>
    <x v="412"/>
    <s v="Tecno Spark 8T (Turquoise Cyan, 4GB RAM,64GB Storage) | 50MP AI Camera | 7GB Expandable RAM"/>
    <s v="Unique"/>
    <x v="331"/>
    <s v="RAM,64GB Storage) | 50MP AI Camera | 7GB Expandable RAM"/>
    <s v="Electronics|Mobiles&amp;Accessories|Smartphones&amp;BasicMobiles|Smartphones"/>
    <s v="Electronics"/>
    <x v="1"/>
    <s v="Mobiles&amp;Accessories"/>
    <s v="Mobiles &amp; Accessories"/>
    <s v="Smartphones&amp;BasicMobiles"/>
    <s v="Smartphones &amp; BasicMobiles"/>
    <s v="Smartphones"/>
    <m/>
    <n v="8499"/>
    <n v="8499"/>
    <n v="12999"/>
    <n v="12999"/>
    <x v="1"/>
    <n v="86599338"/>
    <x v="323"/>
    <n v="4.0999999999999996"/>
    <x v="6"/>
    <n v="6662"/>
    <x v="0"/>
    <n v="6662"/>
  </r>
  <r>
    <n v="424"/>
    <x v="423"/>
    <x v="413"/>
    <s v="URBN 20000 mAh Lithium_Polymer 22.5W Super Fast Charging Ultra Compact Power Bank with Quick Charge and Power Delivery, Type C Input Output, Made in India, Type C Cable Included (Camo)"/>
    <s v="Unique"/>
    <x v="332"/>
    <s v="Fast Charging Ultra Compact Power Bank with Quick Charge and Power Delivery, Type C Input Output, Made in India, Type C Cable Included (Camo)"/>
    <s v="Electronics|Mobiles&amp;Accessories|MobileAccessories|Chargers|PowerBanks"/>
    <s v="Electronics"/>
    <x v="1"/>
    <s v="Mobiles&amp;Accessories"/>
    <s v="Mobiles &amp; Accessories"/>
    <s v="MobileAccessories"/>
    <s v="MobileAccessories"/>
    <s v="Chargers"/>
    <s v="PowerBanks"/>
    <n v="2179"/>
    <n v="2179"/>
    <n v="3999"/>
    <n v="3999"/>
    <x v="3"/>
    <n v="33511620"/>
    <x v="324"/>
    <n v="4"/>
    <x v="2"/>
    <n v="8380"/>
    <x v="0"/>
    <n v="8380"/>
  </r>
  <r>
    <n v="425"/>
    <x v="424"/>
    <x v="414"/>
    <s v="Redmi Note 11T 5G (Stardust White, 6GB RAM, 128GB ROM)| Dimensity 810 5G | 33W Pro Fast Charging | Charger Included | Additional Exchange Offers|Get 2 Months of YouTube Premium Free!"/>
    <s v="Unique"/>
    <x v="313"/>
    <s v="6GB RAM, 128GB ROM)| Dimensity 810 5G | 33W Pro Fast Charging | Charger Included | Additional Exchange Offers|Get 2 Months of YouTube Premium Free!"/>
    <s v="Electronics|Mobiles&amp;Accessories|Smartphones&amp;BasicMobiles|Smartphones"/>
    <s v="Electronics"/>
    <x v="1"/>
    <s v="Mobiles&amp;Accessories"/>
    <s v="Mobiles &amp; Accessories"/>
    <s v="Smartphones&amp;BasicMobiles"/>
    <s v="Smartphones &amp; BasicMobiles"/>
    <s v="Smartphones"/>
    <m/>
    <n v="16999"/>
    <n v="16999"/>
    <n v="20999"/>
    <n v="20999"/>
    <x v="1"/>
    <n v="668230178"/>
    <x v="306"/>
    <n v="4.0999999999999996"/>
    <x v="6"/>
    <n v="31822"/>
    <x v="0"/>
    <n v="31822"/>
  </r>
  <r>
    <n v="426"/>
    <x v="425"/>
    <x v="415"/>
    <s v="OnePlus 10T 5G (Moonstone Black, 8GB RAM, 128GB Storage)"/>
    <s v="Unique"/>
    <x v="333"/>
    <s v="RAM, 128GB Storage)"/>
    <s v="Electronics|Mobiles&amp;Accessories|Smartphones&amp;BasicMobiles|Smartphones"/>
    <s v="Electronics"/>
    <x v="1"/>
    <s v="Mobiles&amp;Accessories"/>
    <s v="Mobiles &amp; Accessories"/>
    <s v="Smartphones&amp;BasicMobiles"/>
    <s v="Smartphones &amp; BasicMobiles"/>
    <s v="Smartphones"/>
    <m/>
    <n v="44999"/>
    <n v="44999"/>
    <n v="49999"/>
    <n v="49999"/>
    <x v="1"/>
    <n v="153746925"/>
    <x v="325"/>
    <n v="4.3"/>
    <x v="1"/>
    <n v="3075"/>
    <x v="0"/>
    <n v="3075"/>
  </r>
  <r>
    <n v="427"/>
    <x v="426"/>
    <x v="416"/>
    <s v="Nokia 150 (2020) (Cyan)"/>
    <s v="Unique"/>
    <x v="334"/>
    <s v=""/>
    <s v="Electronics|Mobiles&amp;Accessories|Smartphones&amp;BasicMobiles|BasicMobiles"/>
    <s v="Electronics"/>
    <x v="1"/>
    <s v="Mobiles&amp;Accessories"/>
    <s v="Mobiles &amp; Accessories"/>
    <s v="Smartphones&amp;BasicMobiles"/>
    <s v="Smartphones &amp; BasicMobiles"/>
    <s v="BasicMobiles"/>
    <m/>
    <n v="2599"/>
    <n v="2599"/>
    <n v="2999"/>
    <n v="2999"/>
    <x v="3"/>
    <n v="42783734"/>
    <x v="326"/>
    <n v="3.9"/>
    <x v="10"/>
    <n v="14266"/>
    <x v="0"/>
    <n v="14266"/>
  </r>
  <r>
    <n v="428"/>
    <x v="427"/>
    <x v="417"/>
    <s v="Noise ColorFit Ultra SE Smart Watch with 1.75&quot;(4.3cm) HD Display, Aluminium Alloy Body, 60 Sports Modes, Spo2, Lightweight, Stock Market Info, Calls and SMS Reply (Vintage Brown)"/>
    <s v="Unique"/>
    <x v="335"/>
    <s v="with 1.75&quot;(4.3cm) HD Display, Aluminium Alloy Body, 60 Sports Modes, Spo2, Lightweight, Stock Market Info, Calls and SMS Reply (Vintage Brown)"/>
    <s v="Electronics|WearableTechnology|SmartWatches"/>
    <s v="Electronics"/>
    <x v="1"/>
    <s v="WearableTechnology"/>
    <s v="WearableTechnology"/>
    <s v="SmartWatches"/>
    <s v="SmartWatches"/>
    <m/>
    <m/>
    <n v="2799"/>
    <n v="2799"/>
    <n v="6499"/>
    <n v="6499"/>
    <x v="4"/>
    <n v="252674621"/>
    <x v="327"/>
    <n v="4.0999999999999996"/>
    <x v="6"/>
    <n v="38879"/>
    <x v="0"/>
    <n v="38879"/>
  </r>
  <r>
    <n v="429"/>
    <x v="428"/>
    <x v="418"/>
    <s v="SanDisk Ultra microSD UHS-I Card 64GB, 120MB s R"/>
    <s v="Unique"/>
    <x v="242"/>
    <s v="120MB s R"/>
    <s v="Electronics|Accessories|MemoryCards|MicroSD"/>
    <s v="Electronics"/>
    <x v="1"/>
    <s v="Accessories"/>
    <s v="Accessories"/>
    <s v="MemoryCards"/>
    <s v="MemoryCards"/>
    <s v="MicroSD"/>
    <m/>
    <n v="649"/>
    <n v="649"/>
    <n v="2400"/>
    <n v="2400"/>
    <x v="3"/>
    <n v="161424000"/>
    <x v="328"/>
    <n v="4.4000000000000004"/>
    <x v="3"/>
    <n v="67260"/>
    <x v="0"/>
    <n v="67260"/>
  </r>
  <r>
    <n v="430"/>
    <x v="429"/>
    <x v="419"/>
    <s v="iPhone Original 20W C Type Fast PD Charger Compatible with I-Phone13 13 mini 13pro 13 pro Max I-Phone 12 12 Pro 12mini 12 Pro Max, I-Phone11 11 Pro 11 Pro Max 2020 (Only Adapter)"/>
    <s v="Unique"/>
    <x v="336"/>
    <s v="PD Charger Compatible with I-Phone13 13 mini 13pro 13 pro Max I-Phone 12 12 Pro 12mini 12 Pro Max, I-Phone11 11 Pro 11 Pro Max 2020 (Only Adapter)"/>
    <s v="Electronics|Mobiles&amp;Accessories|MobileAccessories|Chargers|WallChargers"/>
    <s v="Electronics"/>
    <x v="1"/>
    <s v="Mobiles&amp;Accessories"/>
    <s v="Mobiles &amp; Accessories"/>
    <s v="MobileAccessories"/>
    <s v="MobileAccessories"/>
    <s v="Chargers"/>
    <s v="WallChargers"/>
    <n v="799"/>
    <n v="799"/>
    <n v="3990"/>
    <n v="3990"/>
    <x v="3"/>
    <n v="474810"/>
    <x v="329"/>
    <n v="3.8"/>
    <x v="8"/>
    <n v="119"/>
    <x v="1"/>
    <n v="119"/>
  </r>
  <r>
    <n v="431"/>
    <x v="430"/>
    <x v="420"/>
    <s v="Nokia 8210 4G Volte keypad Phone with Dual SIM, Big Display, inbuilt MP3 Player and Wireless FM Radio | Blue"/>
    <s v="Unique"/>
    <x v="337"/>
    <s v="with Dual SIM, Big Display, inbuilt MP3 Player and Wireless FM Radio | Blue"/>
    <s v="Electronics|Mobiles&amp;Accessories|Smartphones&amp;BasicMobiles|BasicMobiles"/>
    <s v="Electronics"/>
    <x v="1"/>
    <s v="Mobiles&amp;Accessories"/>
    <s v="Mobiles &amp; Accessories"/>
    <s v="Smartphones&amp;BasicMobiles"/>
    <s v="Smartphones &amp; BasicMobiles"/>
    <s v="BasicMobiles"/>
    <m/>
    <n v="3799"/>
    <n v="3799"/>
    <n v="5299"/>
    <n v="5299"/>
    <x v="4"/>
    <n v="8695659"/>
    <x v="330"/>
    <n v="3.5"/>
    <x v="11"/>
    <n v="1641"/>
    <x v="0"/>
    <n v="1641"/>
  </r>
  <r>
    <n v="432"/>
    <x v="431"/>
    <x v="421"/>
    <s v="Sounce Protective Case Cover Compatible Boat Xtend Overall Protective Case TPU HD Clear Ultra-Thin Cover with Unbreakable Screen Guard"/>
    <s v="Unique"/>
    <x v="338"/>
    <s v="Xtend Overall Protective Case TPU HD Clear Ultra-Thin Cover with Unbreakable Screen Guard"/>
    <s v="Electronics|Mobiles&amp;Accessories|MobileAccessories|Cases&amp;Covers|BasicCases"/>
    <s v="Electronics"/>
    <x v="1"/>
    <s v="Mobiles&amp;Accessories"/>
    <s v="Mobiles &amp; Accessories"/>
    <s v="MobileAccessories"/>
    <s v="MobileAccessories"/>
    <s v="Cases&amp;Covers"/>
    <s v="BasicCases"/>
    <n v="199"/>
    <n v="199"/>
    <n v="1899"/>
    <n v="1899"/>
    <x v="2"/>
    <n v="9001260"/>
    <x v="331"/>
    <n v="4"/>
    <x v="2"/>
    <n v="4740"/>
    <x v="0"/>
    <n v="4740"/>
  </r>
  <r>
    <n v="433"/>
    <x v="432"/>
    <x v="422"/>
    <s v="Samsung Galaxy M53 5G (Deep Ocean Blue, 6GB, 128GB Storage) | 108MP | sAmoled+ 120Hz | 12GB RAM with RAM Plus | Travel Adapter to be Purchased Separately"/>
    <s v="Unique"/>
    <x v="339"/>
    <s v="Blue, 6GB, 128GB Storage) | 108MP | sAmoled+ 120Hz | 12GB RAM with RAM Plus | Travel Adapter to be Purchased Separately"/>
    <s v="Electronics|Mobiles&amp;Accessories|Smartphones&amp;BasicMobiles|Smartphones"/>
    <s v="Electronics"/>
    <x v="1"/>
    <s v="Mobiles&amp;Accessories"/>
    <s v="Mobiles &amp; Accessories"/>
    <s v="Smartphones&amp;BasicMobiles"/>
    <s v="Smartphones &amp; BasicMobiles"/>
    <s v="Smartphones"/>
    <m/>
    <n v="23999"/>
    <n v="23999"/>
    <n v="32999"/>
    <n v="32999"/>
    <x v="1"/>
    <n v="292569134"/>
    <x v="332"/>
    <n v="3.9"/>
    <x v="10"/>
    <n v="8866"/>
    <x v="0"/>
    <n v="8866"/>
  </r>
  <r>
    <n v="434"/>
    <x v="433"/>
    <x v="423"/>
    <s v="iQOO 9 SE 5G (Sunset Sierra, 8GB RAM, 128GB Storage) | Qualcomm Snapdragon 888 | 66W Flash Charge"/>
    <s v="Unique"/>
    <x v="340"/>
    <s v="8GB RAM, 128GB Storage) | Qualcomm Snapdragon 888 | 66W Flash Charge"/>
    <s v="Electronics|Mobiles&amp;Accessories|Smartphones&amp;BasicMobiles|Smartphones"/>
    <s v="Electronics"/>
    <x v="1"/>
    <s v="Mobiles&amp;Accessories"/>
    <s v="Mobiles &amp; Accessories"/>
    <s v="Smartphones&amp;BasicMobiles"/>
    <s v="Smartphones &amp; BasicMobiles"/>
    <s v="Smartphones"/>
    <m/>
    <n v="29990"/>
    <n v="29990"/>
    <n v="39990"/>
    <n v="39990"/>
    <x v="1"/>
    <n v="335876010"/>
    <x v="333"/>
    <n v="4.3"/>
    <x v="1"/>
    <n v="8399"/>
    <x v="0"/>
    <n v="8399"/>
  </r>
  <r>
    <n v="435"/>
    <x v="434"/>
    <x v="424"/>
    <s v="SHREENOVA ID116 Plus Bluetooth Fitness Smart Watch for Men Women and Kids Activity Tracker (Black)"/>
    <s v="Unique"/>
    <x v="341"/>
    <s v="Watch for Men Women and Kids Activity Tracker (Black)"/>
    <s v="Electronics|WearableTechnology|SmartWatches"/>
    <s v="Electronics"/>
    <x v="1"/>
    <s v="WearableTechnology"/>
    <s v="WearableTechnology"/>
    <s v="SmartWatches"/>
    <s v="SmartWatches"/>
    <m/>
    <m/>
    <n v="281"/>
    <n v="281"/>
    <n v="1999"/>
    <n v="1999"/>
    <x v="2"/>
    <n v="173913"/>
    <x v="334"/>
    <n v="2.8"/>
    <x v="18"/>
    <n v="87"/>
    <x v="1"/>
    <n v="87"/>
  </r>
  <r>
    <n v="436"/>
    <x v="435"/>
    <x v="425"/>
    <s v="POCO C31 (Shadow Gray, 64 GB) (4 GB RAM)"/>
    <s v="Unique"/>
    <x v="342"/>
    <s v="(4 GB RAM)"/>
    <s v="Electronics|Mobiles&amp;Accessories|Smartphones&amp;BasicMobiles|Smartphones"/>
    <s v="Electronics"/>
    <x v="1"/>
    <s v="Mobiles&amp;Accessories"/>
    <s v="Mobiles &amp; Accessories"/>
    <s v="Smartphones&amp;BasicMobiles"/>
    <s v="Smartphones &amp; BasicMobiles"/>
    <s v="Smartphones"/>
    <m/>
    <n v="7998"/>
    <n v="7998"/>
    <n v="11999"/>
    <n v="11999"/>
    <x v="1"/>
    <n v="1499875"/>
    <x v="335"/>
    <n v="3.8"/>
    <x v="8"/>
    <n v="125"/>
    <x v="1"/>
    <n v="125"/>
  </r>
  <r>
    <n v="437"/>
    <x v="436"/>
    <x v="426"/>
    <s v="Noise_Colorfit Smart Watch Charger 2 Pin USB Fast Charger Magnetic Charging Cable Adapter (Smart Watch Charger 2 pin)"/>
    <s v="Unique"/>
    <x v="343"/>
    <s v="USB Fast Charger Magnetic Charging Cable Adapter (Smart Watch Charger 2 pin)"/>
    <s v="Electronics|WearableTechnology|SmartWatches"/>
    <s v="Electronics"/>
    <x v="1"/>
    <s v="WearableTechnology"/>
    <s v="WearableTechnology"/>
    <s v="SmartWatches"/>
    <s v="SmartWatches"/>
    <m/>
    <m/>
    <n v="249"/>
    <n v="249"/>
    <n v="999"/>
    <n v="999"/>
    <x v="0"/>
    <n v="37962"/>
    <x v="191"/>
    <n v="4.5"/>
    <x v="9"/>
    <n v="38"/>
    <x v="1"/>
    <n v="38"/>
  </r>
  <r>
    <n v="438"/>
    <x v="437"/>
    <x v="427"/>
    <s v="POPIO Tempered Glass Screen Protector Compatible for iPhone 12 iPhone 12 Pro with Case Friendly Edge to Edge Coverage and Easy Installation kit, Pack of 1"/>
    <s v="Unique"/>
    <x v="344"/>
    <s v="for iPhone 12 iPhone 12 Pro with Case Friendly Edge to Edge Coverage and Easy Installation kit, Pack of 1"/>
    <s v="Electronics|Mobiles&amp;Accessories|MobileAccessories|Maintenance,Upkeep&amp;Repairs|ScreenProtectors"/>
    <s v="Electronics"/>
    <x v="1"/>
    <s v="Mobiles&amp;Accessories"/>
    <s v="Mobiles &amp; Accessories"/>
    <s v="MobileAccessories"/>
    <s v="MobileAccessories"/>
    <s v="Maintenance,Upkeep&amp;Repairs"/>
    <s v="ScreenProtectors"/>
    <n v="299"/>
    <n v="299"/>
    <n v="599"/>
    <n v="599"/>
    <x v="0"/>
    <n v="2799726"/>
    <x v="185"/>
    <n v="4.3"/>
    <x v="1"/>
    <n v="4674"/>
    <x v="0"/>
    <n v="4674"/>
  </r>
  <r>
    <n v="439"/>
    <x v="438"/>
    <x v="428"/>
    <s v="10WeRun Id-116 Bluetooth Smartwatch Wireless Fitness Band for Boys, Girls, Men, Women and Kids | Sports Gym Watch for All Smart Phones I Heart Rate and spo2 Monitor"/>
    <s v="Unique"/>
    <x v="345"/>
    <s v="Band for Boys, Girls, Men, Women and Kids | Sports Gym Watch for All Smart Phones I Heart Rate and spo2 Monitor"/>
    <s v="Electronics|WearableTechnology|SmartWatches"/>
    <s v="Electronics"/>
    <x v="1"/>
    <s v="WearableTechnology"/>
    <s v="WearableTechnology"/>
    <s v="SmartWatches"/>
    <s v="SmartWatches"/>
    <m/>
    <m/>
    <n v="499"/>
    <n v="499"/>
    <n v="1899"/>
    <n v="1899"/>
    <x v="2"/>
    <n v="782388"/>
    <x v="322"/>
    <n v="4.0999999999999996"/>
    <x v="6"/>
    <n v="412"/>
    <x v="1"/>
    <n v="412"/>
  </r>
  <r>
    <n v="440"/>
    <x v="439"/>
    <x v="429"/>
    <s v="Tokdis MX-1 Pro Bluetooth Calling Smartwatch - 1.69‚Äù LCD Display, Multiple Watch Faces, Sleep Monitor, Heart and SpO2 Monitoring, Multiple Sports Modes, Water Resistant"/>
    <s v="Unique"/>
    <x v="346"/>
    <s v="- 1.69‚Äù LCD Display, Multiple Watch Faces, Sleep Monitor, Heart and SpO2 Monitoring, Multiple Sports Modes, Water Resistant"/>
    <s v="Electronics|WearableTechnology|SmartWatches"/>
    <s v="Electronics"/>
    <x v="1"/>
    <s v="WearableTechnology"/>
    <s v="WearableTechnology"/>
    <s v="SmartWatches"/>
    <s v="SmartWatches"/>
    <m/>
    <m/>
    <n v="899"/>
    <n v="899"/>
    <n v="3499"/>
    <n v="3499"/>
    <x v="3"/>
    <n v="2382819"/>
    <x v="336"/>
    <n v="3"/>
    <x v="17"/>
    <n v="681"/>
    <x v="1"/>
    <n v="681"/>
  </r>
  <r>
    <n v="441"/>
    <x v="440"/>
    <x v="430"/>
    <s v="URBN 20000 mAh lithium_polymer Power Bank with 12 Watt Fast Charging, Camo"/>
    <s v="Unique"/>
    <x v="332"/>
    <s v="with 12 Watt Fast Charging, Camo"/>
    <s v="Electronics|Mobiles&amp;Accessories|MobileAccessories|Chargers|PowerBanks"/>
    <s v="Electronics"/>
    <x v="1"/>
    <s v="Mobiles&amp;Accessories"/>
    <s v="Mobiles &amp; Accessories"/>
    <s v="MobileAccessories"/>
    <s v="MobileAccessories"/>
    <s v="Chargers"/>
    <s v="PowerBanks"/>
    <n v="1599"/>
    <n v="1599"/>
    <n v="3499"/>
    <n v="3499"/>
    <x v="3"/>
    <n v="127307616"/>
    <x v="337"/>
    <n v="4"/>
    <x v="2"/>
    <n v="36384"/>
    <x v="0"/>
    <n v="36384"/>
  </r>
  <r>
    <n v="442"/>
    <x v="441"/>
    <x v="431"/>
    <s v="Noise ColorFit Ultra 2 Buzz 1.78&quot; AMOLED Bluetooth Calling Watch with 368*448px Always On Display, Premium Metallic Finish, 100+ Watch Faces, 100+ Sports Modes, Health Suite (Jet Black)"/>
    <s v="Unique"/>
    <x v="347"/>
    <s v="AMOLED Bluetooth Calling Watch with 368*448px Always On Display, Premium Metallic Finish, 100+ Watch Faces, 100+ Sports Modes, Health Suite (Jet Black)"/>
    <s v="Electronics|WearableTechnology|SmartWatches"/>
    <s v="Electronics"/>
    <x v="1"/>
    <s v="WearableTechnology"/>
    <s v="WearableTechnology"/>
    <s v="SmartWatches"/>
    <s v="SmartWatches"/>
    <m/>
    <m/>
    <n v="3999"/>
    <n v="3999"/>
    <n v="6999"/>
    <n v="6999"/>
    <x v="4"/>
    <n v="71592771"/>
    <x v="338"/>
    <n v="4.0999999999999996"/>
    <x v="6"/>
    <n v="10229"/>
    <x v="0"/>
    <n v="10229"/>
  </r>
  <r>
    <n v="443"/>
    <x v="442"/>
    <x v="388"/>
    <s v="Redmi Note 11 (Horizon Blue, 6GB RAM, 64GB Storage)|90Hz FHD+ AMOLED Display | Qualcomm Snapdragon‚Ñ¢ 680-6nm | 33W Charger Included"/>
    <s v="Unique"/>
    <x v="314"/>
    <s v="RAM, 64GB Storage)|90Hz FHD+ AMOLED Display | Qualcomm Snapdragon‚Ñ¢ 680-6nm | 33W Charger Included"/>
    <s v="Electronics|Mobiles&amp;Accessories|Smartphones&amp;BasicMobiles|Smartphones"/>
    <s v="Electronics"/>
    <x v="1"/>
    <s v="Mobiles&amp;Accessories"/>
    <s v="Mobiles &amp; Accessories"/>
    <s v="Smartphones&amp;BasicMobiles"/>
    <s v="Smartphones &amp; BasicMobiles"/>
    <s v="Smartphones"/>
    <m/>
    <n v="12999"/>
    <n v="12999"/>
    <n v="18999"/>
    <n v="18999"/>
    <x v="1"/>
    <n v="964617228"/>
    <x v="308"/>
    <n v="4.0999999999999996"/>
    <x v="6"/>
    <n v="50772"/>
    <x v="0"/>
    <n v="50772"/>
  </r>
  <r>
    <n v="444"/>
    <x v="443"/>
    <x v="432"/>
    <s v="Spigen Ultra Hybrid Back Cover Case Compatible with iPhone 14 Pro max (TPU + Poly Carbonate | Crystal Clear)"/>
    <s v="Unique"/>
    <x v="348"/>
    <s v="Compatible with iPhone 14 Pro max (TPU + Poly Carbonate | Crystal Clear)"/>
    <s v="Electronics|Mobiles&amp;Accessories|MobileAccessories|Cases&amp;Covers|BasicCases"/>
    <s v="Electronics"/>
    <x v="1"/>
    <s v="Mobiles&amp;Accessories"/>
    <s v="Mobiles &amp; Accessories"/>
    <s v="MobileAccessories"/>
    <s v="MobileAccessories"/>
    <s v="Cases&amp;Covers"/>
    <s v="BasicCases"/>
    <n v="1599"/>
    <n v="1599"/>
    <n v="2599"/>
    <n v="2599"/>
    <x v="3"/>
    <n v="4680799"/>
    <x v="339"/>
    <n v="4.3"/>
    <x v="1"/>
    <n v="1801"/>
    <x v="0"/>
    <n v="1801"/>
  </r>
  <r>
    <n v="445"/>
    <x v="444"/>
    <x v="433"/>
    <s v="LAPSTER 12pcs Spiral Cable Protectors for Charger, Wires, Data Charger Cable Protector for Computers, Cell Phones etc.(Grey)"/>
    <s v="Unique"/>
    <x v="349"/>
    <s v="Charger, Wires, Data Charger Cable Protector for Computers, Cell Phones etc.(Grey)"/>
    <s v="Electronics|Mobiles&amp;Accessories|MobileAccessories|D√©cor|PhoneCharms"/>
    <s v="Electronics"/>
    <x v="1"/>
    <s v="Mobiles&amp;Accessories"/>
    <s v="Mobiles &amp; Accessories"/>
    <s v="MobileAccessories"/>
    <s v="MobileAccessories"/>
    <s v="D√©cor"/>
    <s v="PhoneCharms"/>
    <n v="99"/>
    <n v="99"/>
    <n v="999"/>
    <n v="999"/>
    <x v="0"/>
    <n v="304695"/>
    <x v="340"/>
    <n v="4.4000000000000004"/>
    <x v="3"/>
    <n v="305"/>
    <x v="1"/>
    <n v="305"/>
  </r>
  <r>
    <n v="446"/>
    <x v="445"/>
    <x v="434"/>
    <s v="MI REDMI 9i Sport (Carbon Black, 64 GB) (4 GB RAM)"/>
    <s v="Unique"/>
    <x v="350"/>
    <s v="64 GB) (4 GB RAM)"/>
    <s v="Electronics|Mobiles&amp;Accessories|Smartphones&amp;BasicMobiles|Smartphones"/>
    <s v="Electronics"/>
    <x v="1"/>
    <s v="Mobiles&amp;Accessories"/>
    <s v="Mobiles &amp; Accessories"/>
    <s v="Smartphones&amp;BasicMobiles"/>
    <s v="Smartphones &amp; BasicMobiles"/>
    <s v="Smartphones"/>
    <m/>
    <n v="7915"/>
    <n v="7915"/>
    <n v="9999"/>
    <n v="9999"/>
    <x v="4"/>
    <n v="13758624"/>
    <x v="341"/>
    <n v="4.3"/>
    <x v="1"/>
    <n v="1376"/>
    <x v="0"/>
    <n v="1376"/>
  </r>
  <r>
    <n v="447"/>
    <x v="446"/>
    <x v="435"/>
    <s v="Fire-Boltt Ninja 3 Smartwatch Full Touch 1.69 &quot; and 60 Sports Modes with IP68, Sp02 Tracking, Over 100 Cloud based watch faces ( Green )"/>
    <s v="Unique"/>
    <x v="321"/>
    <s v="1.69 &quot; and 60 Sports Modes with IP68, Sp02 Tracking, Over 100 Cloud based watch faces ( Green )"/>
    <s v="Electronics|WearableTechnology|SmartWatches"/>
    <s v="Electronics"/>
    <x v="1"/>
    <s v="WearableTechnology"/>
    <s v="WearableTechnology"/>
    <s v="SmartWatches"/>
    <s v="SmartWatches"/>
    <m/>
    <m/>
    <n v="1499"/>
    <n v="1499"/>
    <n v="7999"/>
    <n v="7999"/>
    <x v="4"/>
    <n v="181081362"/>
    <x v="342"/>
    <n v="4.2"/>
    <x v="0"/>
    <n v="22638"/>
    <x v="0"/>
    <n v="22638"/>
  </r>
  <r>
    <n v="448"/>
    <x v="447"/>
    <x v="436"/>
    <s v="Lava A1 Josh 21(Blue Silver) -Dual Sim,Call Blink Notification,Military Grade Certified with 4 Day Battery Backup, Keypad Mobile"/>
    <s v="Unique"/>
    <x v="351"/>
    <s v="Sim,Call Blink Notification,Military Grade Certified with 4 Day Battery Backup, Keypad Mobile"/>
    <s v="Electronics|Mobiles&amp;Accessories|Smartphones&amp;BasicMobiles|BasicMobiles"/>
    <s v="Electronics"/>
    <x v="1"/>
    <s v="Mobiles&amp;Accessories"/>
    <s v="Mobiles &amp; Accessories"/>
    <s v="Smartphones&amp;BasicMobiles"/>
    <s v="Smartphones &amp; BasicMobiles"/>
    <s v="BasicMobiles"/>
    <m/>
    <n v="1055"/>
    <n v="1055"/>
    <n v="1249"/>
    <n v="1249"/>
    <x v="2"/>
    <n v="2937648"/>
    <x v="343"/>
    <n v="3.8"/>
    <x v="8"/>
    <n v="2352"/>
    <x v="0"/>
    <n v="2352"/>
  </r>
  <r>
    <n v="449"/>
    <x v="448"/>
    <x v="437"/>
    <s v="POPIO Tempered Glass Compatible for iPhone 13 iPhone 13 Pro iPhone 14 (Transparent) Edge to Edge Full Screen Coverage with Installation Kit, Pack of 2"/>
    <s v="Unique"/>
    <x v="352"/>
    <s v="13 iPhone 13 Pro iPhone 14 (Transparent) Edge to Edge Full Screen Coverage with Installation Kit, Pack of 2"/>
    <s v="Electronics|Mobiles&amp;Accessories|MobileAccessories|Maintenance,Upkeep&amp;Repairs|ScreenProtectors"/>
    <s v="Electronics"/>
    <x v="1"/>
    <s v="Mobiles&amp;Accessories"/>
    <s v="Mobiles &amp; Accessories"/>
    <s v="MobileAccessories"/>
    <s v="MobileAccessories"/>
    <s v="Maintenance,Upkeep&amp;Repairs"/>
    <s v="ScreenProtectors"/>
    <n v="150"/>
    <n v="150"/>
    <n v="599"/>
    <n v="599"/>
    <x v="0"/>
    <n v="427686"/>
    <x v="344"/>
    <n v="4.3"/>
    <x v="1"/>
    <n v="714"/>
    <x v="1"/>
    <n v="714"/>
  </r>
  <r>
    <n v="450"/>
    <x v="449"/>
    <x v="438"/>
    <s v="Amozo Ultra Hybrid Camera and Drop Protection Back Cover Case for iPhone 13 (Polycarbonate| Back Transparent - Sides Black)"/>
    <s v="Unique"/>
    <x v="299"/>
    <s v="Protection Back Cover Case for iPhone 13 (Polycarbonate| Back Transparent - Sides Black)"/>
    <s v="Electronics|Mobiles&amp;Accessories|MobileAccessories|Cases&amp;Covers|BasicCases"/>
    <s v="Electronics"/>
    <x v="1"/>
    <s v="Mobiles&amp;Accessories"/>
    <s v="Mobiles &amp; Accessories"/>
    <s v="MobileAccessories"/>
    <s v="MobileAccessories"/>
    <s v="Cases&amp;Covers"/>
    <s v="BasicCases"/>
    <n v="474"/>
    <n v="474"/>
    <n v="1799"/>
    <n v="1799"/>
    <x v="2"/>
    <n v="2615746"/>
    <x v="345"/>
    <n v="4.3"/>
    <x v="1"/>
    <n v="1454"/>
    <x v="0"/>
    <n v="1454"/>
  </r>
  <r>
    <n v="451"/>
    <x v="450"/>
    <x v="439"/>
    <s v="FLiX Usb Charger,Flix (Beetel) Bolt 2.4 Dual Poart,5V 2.4A 12W Usb Wall Charger Fast Charging,Adapter For Android Iphone 11 Xs Xs Max Xr X 8 7 6 Plus,Ipad Pro Air 2 Mini 3 4,Samsung S4 S5 and More-Black"/>
    <s v="Unique"/>
    <x v="353"/>
    <s v="Dual Poart,5V 2.4A 12W Usb Wall Charger Fast Charging,Adapter For Android Iphone 11 Xs Xs Max Xr X 8 7 6 Plus,Ipad Pro Air 2 Mini 3 4,Samsung S4 S5 and More-Black"/>
    <s v="Electronics|Mobiles&amp;Accessories|MobileAccessories|Chargers|WallChargers"/>
    <s v="Electronics"/>
    <x v="1"/>
    <s v="Mobiles&amp;Accessories"/>
    <s v="Mobiles &amp; Accessories"/>
    <s v="MobileAccessories"/>
    <s v="MobileAccessories"/>
    <s v="Chargers"/>
    <s v="WallChargers"/>
    <n v="239"/>
    <n v="239"/>
    <n v="599"/>
    <n v="599"/>
    <x v="0"/>
    <n v="1286053"/>
    <x v="346"/>
    <n v="3.9"/>
    <x v="10"/>
    <n v="2147"/>
    <x v="0"/>
    <n v="2147"/>
  </r>
  <r>
    <n v="452"/>
    <x v="451"/>
    <x v="440"/>
    <s v="Redmi 9A Sport (Coral Green, 3GB RAM, 32GB Storage) | 2GHz Octa-core Helio G25 Processor | 5000 mAh Battery"/>
    <s v="Unique"/>
    <x v="246"/>
    <s v="RAM, 32GB Storage) | 2GHz Octa-core Helio G25 Processor | 5000 mAh Battery"/>
    <s v="Electronics|Mobiles&amp;Accessories|Smartphones&amp;BasicMobiles|Smartphones"/>
    <s v="Electronics"/>
    <x v="1"/>
    <s v="Mobiles&amp;Accessories"/>
    <s v="Mobiles &amp; Accessories"/>
    <s v="Smartphones&amp;BasicMobiles"/>
    <s v="Smartphones &amp; BasicMobiles"/>
    <s v="Smartphones"/>
    <m/>
    <n v="7499"/>
    <n v="7499"/>
    <n v="9499"/>
    <n v="9499"/>
    <x v="4"/>
    <n v="2981090168"/>
    <x v="347"/>
    <n v="4.0999999999999996"/>
    <x v="6"/>
    <n v="313832"/>
    <x v="0"/>
    <n v="313832"/>
  </r>
  <r>
    <n v="453"/>
    <x v="452"/>
    <x v="441"/>
    <s v="Prolet Classic Bumper Case Cover for Samsung Galaxy Watch 4 44mm TPU Plated Full Screen Protector (Black)"/>
    <s v="Unique"/>
    <x v="354"/>
    <s v="Samsung Galaxy Watch 4 44mm TPU Plated Full Screen Protector (Black)"/>
    <s v="Electronics|WearableTechnology|SmartWatches"/>
    <s v="Electronics"/>
    <x v="1"/>
    <s v="WearableTechnology"/>
    <s v="WearableTechnology"/>
    <s v="SmartWatches"/>
    <s v="SmartWatches"/>
    <m/>
    <m/>
    <n v="265"/>
    <n v="265"/>
    <n v="999"/>
    <n v="999"/>
    <x v="0"/>
    <n v="464535"/>
    <x v="348"/>
    <n v="3.7"/>
    <x v="5"/>
    <n v="465"/>
    <x v="1"/>
    <n v="465"/>
  </r>
  <r>
    <n v="454"/>
    <x v="453"/>
    <x v="442"/>
    <s v="Samsung Galaxy S20 FE 5G (Cloud Navy, 8GB RAM, 128GB Storage) with No Cost EMI and Additional Exchange Offers"/>
    <s v="Unique"/>
    <x v="355"/>
    <s v="Navy, 8GB RAM, 128GB Storage) with No Cost EMI and Additional Exchange Offers"/>
    <s v="Electronics|Mobiles&amp;Accessories|Smartphones&amp;BasicMobiles|Smartphones"/>
    <s v="Electronics"/>
    <x v="1"/>
    <s v="Mobiles&amp;Accessories"/>
    <s v="Mobiles &amp; Accessories"/>
    <s v="Smartphones&amp;BasicMobiles"/>
    <s v="Smartphones &amp; BasicMobiles"/>
    <s v="Smartphones"/>
    <m/>
    <n v="37990"/>
    <n v="37990"/>
    <n v="74999"/>
    <n v="74999"/>
    <x v="1"/>
    <n v="2084222210"/>
    <x v="349"/>
    <n v="4.2"/>
    <x v="0"/>
    <n v="27790"/>
    <x v="0"/>
    <n v="27790"/>
  </r>
  <r>
    <n v="455"/>
    <x v="454"/>
    <x v="443"/>
    <s v="POCO C31 (Royal Blue, 64 GB) (4 GB RAM)"/>
    <s v="Unique"/>
    <x v="356"/>
    <s v="(4 GB RAM)"/>
    <s v="Electronics|Mobiles&amp;Accessories|Smartphones&amp;BasicMobiles|Smartphones"/>
    <s v="Electronics"/>
    <x v="1"/>
    <s v="Mobiles&amp;Accessories"/>
    <s v="Mobiles &amp; Accessories"/>
    <s v="Smartphones&amp;BasicMobiles"/>
    <s v="Smartphones &amp; BasicMobiles"/>
    <s v="Smartphones"/>
    <m/>
    <n v="8499"/>
    <n v="8499"/>
    <n v="11999"/>
    <n v="11999"/>
    <x v="1"/>
    <n v="3311724"/>
    <x v="350"/>
    <n v="3.9"/>
    <x v="10"/>
    <n v="276"/>
    <x v="1"/>
    <n v="276"/>
  </r>
  <r>
    <n v="456"/>
    <x v="455"/>
    <x v="444"/>
    <s v="Noise ColorFit Pulse Grand Smart Watch with 1.69&quot;(4.29cm) HD Display, 60 Sports Modes, 150 Watch Faces, Fast Charge, Spo2, Stress, Sleep, Heart Rate Monitoring and IP68 Waterproof (Electric Blue)"/>
    <s v="Unique"/>
    <x v="259"/>
    <s v="with 1.69&quot;(4.29cm) HD Display, 60 Sports Modes, 150 Watch Faces, Fast Charge, Spo2, Stress, Sleep, Heart Rate Monitoring and IP68 Waterproof (Electric Blue)"/>
    <s v="Electronics|WearableTechnology|SmartWatches"/>
    <s v="Electronics"/>
    <x v="1"/>
    <s v="WearableTechnology"/>
    <s v="WearableTechnology"/>
    <s v="SmartWatches"/>
    <s v="SmartWatches"/>
    <m/>
    <m/>
    <n v="1999"/>
    <n v="1999"/>
    <n v="3999"/>
    <n v="3999"/>
    <x v="3"/>
    <n v="120985746"/>
    <x v="351"/>
    <n v="4"/>
    <x v="2"/>
    <n v="30254"/>
    <x v="0"/>
    <n v="30254"/>
  </r>
  <r>
    <n v="457"/>
    <x v="456"/>
    <x v="445"/>
    <s v="Fire-Boltt Visionary 1.78&quot; AMOLED Bluetooth Calling Smartwatch with 368*448 Pixel Resolution 100+ Sports Mode, TWS Connection, Voice Assistance, SPO2 and Heart Rate Monitoring"/>
    <s v="Unique"/>
    <x v="357"/>
    <s v="Smartwatch with 368*448 Pixel Resolution 100+ Sports Mode, TWS Connection, Voice Assistance, SPO2 and Heart Rate Monitoring"/>
    <s v="Electronics|WearableTechnology|SmartWatches"/>
    <s v="Electronics"/>
    <x v="1"/>
    <s v="WearableTechnology"/>
    <s v="WearableTechnology"/>
    <s v="SmartWatches"/>
    <s v="SmartWatches"/>
    <m/>
    <m/>
    <n v="3999"/>
    <n v="3999"/>
    <n v="17999"/>
    <n v="17999"/>
    <x v="1"/>
    <n v="308880839"/>
    <x v="352"/>
    <n v="4.3"/>
    <x v="1"/>
    <n v="17161"/>
    <x v="0"/>
    <n v="17161"/>
  </r>
  <r>
    <n v="458"/>
    <x v="457"/>
    <x v="446"/>
    <s v="Amazon Basics 2 Amp USB Wall Charger and Micro USB Cable (White)"/>
    <s v="Unique"/>
    <x v="358"/>
    <s v="Charger and Micro USB Cable (White)"/>
    <s v="Electronics|Mobiles&amp;Accessories|MobileAccessories|Chargers|WallChargers"/>
    <s v="Electronics"/>
    <x v="1"/>
    <s v="Mobiles&amp;Accessories"/>
    <s v="Mobiles &amp; Accessories"/>
    <s v="MobileAccessories"/>
    <s v="MobileAccessories"/>
    <s v="Chargers"/>
    <s v="WallChargers"/>
    <n v="219"/>
    <n v="219"/>
    <n v="499"/>
    <n v="499"/>
    <x v="0"/>
    <n v="6986"/>
    <x v="353"/>
    <n v="4.4000000000000004"/>
    <x v="3"/>
    <n v="14"/>
    <x v="1"/>
    <n v="14"/>
  </r>
  <r>
    <n v="459"/>
    <x v="458"/>
    <x v="447"/>
    <s v="Mobilife Bluetooth Extendable Selfie Stick with Tripod Stand and Wireless Remote,3-in-1 Multifunctional Selfie Stick Tripod for iPhone Samsung Mi Realme Oppo Vivo Google More,Black"/>
    <s v="Unique"/>
    <x v="359"/>
    <s v="Tripod Stand and Wireless Remote,3-in-1 Multifunctional Selfie Stick Tripod for iPhone Samsung Mi Realme Oppo Vivo Google More,Black"/>
    <s v="Electronics|Mobiles&amp;Accessories|MobileAccessories|Photo&amp;VideoAccessories|SelfieSticks"/>
    <s v="Electronics"/>
    <x v="1"/>
    <s v="Mobiles&amp;Accessories"/>
    <s v="Mobiles &amp; Accessories"/>
    <s v="MobileAccessories"/>
    <s v="MobileAccessories"/>
    <s v="Photo&amp;VideoAccessories"/>
    <s v="SelfieSticks"/>
    <n v="599"/>
    <n v="599"/>
    <n v="1399"/>
    <n v="1399"/>
    <x v="2"/>
    <n v="20369440"/>
    <x v="354"/>
    <n v="4.0999999999999996"/>
    <x v="6"/>
    <n v="14560"/>
    <x v="0"/>
    <n v="14560"/>
  </r>
  <r>
    <n v="460"/>
    <x v="459"/>
    <x v="448"/>
    <s v="Ambrane 27000mAh Power Bank, 20W Fast Charging, Triple Output, Type C PD (Input and Output), Quick Charge, Li-Polymer, Multi-Layer Protection for iPhone, Smartphones and Other Devices (Stylo Pro, Black)"/>
    <s v="Unique"/>
    <x v="360"/>
    <s v="Charging, Triple Output, Type C PD (Input and Output), Quick Charge, Li-Polymer, Multi-Layer Protection for iPhone, Smartphones and Other Devices (Stylo Pro, Black)"/>
    <s v="Electronics|Mobiles&amp;Accessories|MobileAccessories|Chargers|PowerBanks"/>
    <s v="Electronics"/>
    <x v="1"/>
    <s v="Mobiles&amp;Accessories"/>
    <s v="Mobiles &amp; Accessories"/>
    <s v="MobileAccessories"/>
    <s v="MobileAccessories"/>
    <s v="Chargers"/>
    <s v="PowerBanks"/>
    <n v="2499"/>
    <n v="2499"/>
    <n v="2999"/>
    <n v="2999"/>
    <x v="3"/>
    <n v="9464844"/>
    <x v="355"/>
    <n v="4.0999999999999996"/>
    <x v="6"/>
    <n v="3156"/>
    <x v="0"/>
    <n v="3156"/>
  </r>
  <r>
    <n v="461"/>
    <x v="460"/>
    <x v="449"/>
    <s v="STRIFF Wall Mount Phone Holder Wall Mount with Adhesive Strips, Charging Holder Compatible with iPhone, Smartphone and Mini Tablet (Pack of 1) (White)"/>
    <s v="Unique"/>
    <x v="361"/>
    <s v="Mount with Adhesive Strips, Charging Holder Compatible with iPhone, Smartphone and Mini Tablet (Pack of 1) (White)"/>
    <s v="Electronics|Mobiles&amp;Accessories|MobileAccessories|Mounts|Shower&amp;WallMounts"/>
    <s v="Electronics"/>
    <x v="1"/>
    <s v="Mobiles&amp;Accessories"/>
    <s v="Mobiles &amp; Accessories"/>
    <s v="MobileAccessories"/>
    <s v="MobileAccessories"/>
    <s v="Mounts"/>
    <s v="Shower&amp;WallMounts"/>
    <n v="89"/>
    <n v="89"/>
    <n v="499"/>
    <n v="499"/>
    <x v="0"/>
    <n v="4660660"/>
    <x v="356"/>
    <n v="4.0999999999999996"/>
    <x v="6"/>
    <n v="9340"/>
    <x v="0"/>
    <n v="9340"/>
  </r>
  <r>
    <n v="462"/>
    <x v="461"/>
    <x v="450"/>
    <s v="Fire-Boltt Tank 1.85&quot; Bluetooth Calling Smart Watch, 123 Sports Mode, 8 UI Interactions, Built in Speaker and Mic, 7 Days Battery and Fire-Boltt Health Suite"/>
    <s v="Unique"/>
    <x v="362"/>
    <s v="Watch, 123 Sports Mode, 8 UI Interactions, Built in Speaker and Mic, 7 Days Battery and Fire-Boltt Health Suite"/>
    <s v="Electronics|WearableTechnology|SmartWatches"/>
    <s v="Electronics"/>
    <x v="1"/>
    <s v="WearableTechnology"/>
    <s v="WearableTechnology"/>
    <s v="SmartWatches"/>
    <s v="SmartWatches"/>
    <m/>
    <m/>
    <n v="2999"/>
    <n v="2999"/>
    <n v="11999"/>
    <n v="11999"/>
    <x v="1"/>
    <n v="9215232"/>
    <x v="357"/>
    <n v="4.4000000000000004"/>
    <x v="3"/>
    <n v="768"/>
    <x v="1"/>
    <n v="768"/>
  </r>
  <r>
    <n v="463"/>
    <x v="462"/>
    <x v="451"/>
    <s v="Elv Aluminium Adjustable Mobile Phone Foldable Holder Tabletop Stand Dock Mount for All Smartphones, Tabs, Kindle, iPad (Moonlight Silver)"/>
    <s v="Unique"/>
    <x v="363"/>
    <s v="Holder Tabletop Stand Dock Mount for All Smartphones, Tabs, Kindle, iPad (Moonlight Silver)"/>
    <s v="Electronics|Mobiles&amp;Accessories|MobileAccessories|Stands"/>
    <s v="Electronics"/>
    <x v="1"/>
    <s v="Mobiles&amp;Accessories"/>
    <s v="Mobiles &amp; Accessories"/>
    <s v="MobileAccessories"/>
    <s v="MobileAccessories"/>
    <s v="Stands"/>
    <m/>
    <n v="314"/>
    <n v="314"/>
    <n v="1499"/>
    <n v="1499"/>
    <x v="2"/>
    <n v="43438022"/>
    <x v="358"/>
    <n v="4.5"/>
    <x v="9"/>
    <n v="28978"/>
    <x v="0"/>
    <n v="28978"/>
  </r>
  <r>
    <n v="464"/>
    <x v="463"/>
    <x v="452"/>
    <s v="Samsung Galaxy M13 5G (Stardust Brown, 6GB, 128GB Storage) | 5000mAh Battery | Upto 12GB RAM with RAM Plus"/>
    <s v="Unique"/>
    <x v="263"/>
    <s v="6GB, 128GB Storage) | 5000mAh Battery | Upto 12GB RAM with RAM Plus"/>
    <s v="Electronics|Mobiles&amp;Accessories|Smartphones&amp;BasicMobiles|Smartphones"/>
    <s v="Electronics"/>
    <x v="1"/>
    <s v="Mobiles&amp;Accessories"/>
    <s v="Mobiles &amp; Accessories"/>
    <s v="Smartphones&amp;BasicMobiles"/>
    <s v="Smartphones &amp; BasicMobiles"/>
    <s v="Smartphones"/>
    <m/>
    <n v="13999"/>
    <n v="13999"/>
    <n v="19499"/>
    <n v="19499"/>
    <x v="1"/>
    <n v="370442002"/>
    <x v="257"/>
    <n v="4.0999999999999996"/>
    <x v="6"/>
    <n v="18998"/>
    <x v="0"/>
    <n v="18998"/>
  </r>
  <r>
    <n v="465"/>
    <x v="464"/>
    <x v="453"/>
    <s v="DYAZO USB 3.0 Type C Female to USB A Male Connector Converter Adapter Compatible for Samsung Galaxy Note s 20 10 Plus Ultra,Google Pixel 4 5 3 2 and Other Type-c Devices"/>
    <s v="Unique"/>
    <x v="364"/>
    <s v="to USB A Male Connector Converter Adapter Compatible for Samsung Galaxy Note s 20 10 Plus Ultra,Google Pixel 4 5 3 2 and Other Type-c Devices"/>
    <s v="Electronics|Mobiles&amp;Accessories|MobileAccessories|Cables&amp;Adapters|OTGAdapters"/>
    <s v="Electronics"/>
    <x v="1"/>
    <s v="Mobiles&amp;Accessories"/>
    <s v="Mobiles &amp; Accessories"/>
    <s v="MobileAccessories"/>
    <s v="MobileAccessories"/>
    <s v="Cables&amp;Adapters"/>
    <s v="OTGAdapters"/>
    <n v="139"/>
    <n v="139"/>
    <n v="499"/>
    <n v="499"/>
    <x v="0"/>
    <n v="2480529"/>
    <x v="359"/>
    <n v="4.2"/>
    <x v="0"/>
    <n v="4971"/>
    <x v="0"/>
    <n v="4971"/>
  </r>
  <r>
    <n v="466"/>
    <x v="465"/>
    <x v="454"/>
    <s v="boAt BassHeads 100 in-Ear Wired Headphones with Mic (Black)"/>
    <s v="Unique"/>
    <x v="365"/>
    <s v="with Mic (Black)"/>
    <s v="Electronics|Headphones,Earbuds&amp;Accessories|Headphones|In-Ear"/>
    <s v="Electronics"/>
    <x v="1"/>
    <s v="Headphones,Earbuds&amp;Accessories"/>
    <s v="Headphones , Earbuds &amp; Accessories"/>
    <s v="Headphones"/>
    <s v="Headphones"/>
    <s v="In-Ear"/>
    <m/>
    <n v="365"/>
    <n v="365"/>
    <n v="999"/>
    <n v="999"/>
    <x v="0"/>
    <n v="363347289"/>
    <x v="360"/>
    <n v="4.0999999999999996"/>
    <x v="6"/>
    <n v="363711"/>
    <x v="0"/>
    <n v="363711"/>
  </r>
  <r>
    <n v="467"/>
    <x v="466"/>
    <x v="455"/>
    <s v="boAt Airdopes 141 Bluetooth Truly Wireless in Ear Earbuds with mic, 42H Playtime, Beast Mode(Low Latency Upto 80ms) for Gaming, ENx Tech, ASAP Charge, IWP, IPX4 Water Resistance (Bold Black)"/>
    <s v="Unique"/>
    <x v="366"/>
    <s v="in Ear Earbuds with mic, 42H Playtime, Beast Mode(Low Latency Upto 80ms) for Gaming, ENx Tech, ASAP Charge, IWP, IPX4 Water Resistance (Bold Black)"/>
    <s v="Electronics|Headphones,Earbuds&amp;Accessories|Headphones|In-Ear"/>
    <s v="Electronics"/>
    <x v="1"/>
    <s v="Headphones,Earbuds&amp;Accessories"/>
    <s v="Headphones , Earbuds &amp; Accessories"/>
    <s v="Headphones"/>
    <s v="Headphones"/>
    <s v="In-Ear"/>
    <m/>
    <n v="1499"/>
    <n v="1499"/>
    <n v="4490"/>
    <n v="4490"/>
    <x v="3"/>
    <n v="614923460"/>
    <x v="361"/>
    <n v="3.9"/>
    <x v="10"/>
    <n v="136954"/>
    <x v="0"/>
    <n v="136954"/>
  </r>
  <r>
    <n v="468"/>
    <x v="467"/>
    <x v="456"/>
    <s v="SanDisk Cruzer Blade 32GB USB Flash Drive"/>
    <s v="Unique"/>
    <x v="367"/>
    <s v="Drive"/>
    <s v="Computers&amp;Accessories|ExternalDevices&amp;DataStorage|PenDrives"/>
    <s v="Computers&amp;Accessories"/>
    <x v="0"/>
    <s v="ExternalDevices&amp;DataStorage"/>
    <s v="ExternalDevices &amp; DataStorage"/>
    <s v="PenDrives"/>
    <s v="PenDrives"/>
    <m/>
    <m/>
    <n v="289"/>
    <n v="289"/>
    <n v="650"/>
    <n v="650"/>
    <x v="0"/>
    <n v="164518250"/>
    <x v="362"/>
    <n v="4.3"/>
    <x v="1"/>
    <n v="253105"/>
    <x v="0"/>
    <n v="253105"/>
  </r>
  <r>
    <n v="469"/>
    <x v="468"/>
    <x v="457"/>
    <s v="Logitech B170 Wireless Mouse, 2.4 GHz with USB Nano Receiver, Optical Tracking, 12-Months Battery Life, Ambidextrous, PC Mac Laptop - Black"/>
    <s v="Unique"/>
    <x v="368"/>
    <s v="with USB Nano Receiver, Optical Tracking, 12-Months Battery Life, Ambidextrous, PC Mac Laptop - Black"/>
    <s v="Computers&amp;Accessories|Accessories&amp;Peripherals|Keyboards,Mice&amp;InputDevices|Mice"/>
    <s v="Computers&amp;Accessories"/>
    <x v="0"/>
    <s v="Accessories&amp;Peripherals"/>
    <s v="Accessories &amp; Peripherals"/>
    <s v="Keyboards,Mice&amp;InputDevices"/>
    <s v="Keyboards , Mice &amp; InputDevices"/>
    <s v="Mice"/>
    <m/>
    <n v="599"/>
    <n v="599"/>
    <n v="895"/>
    <n v="895"/>
    <x v="0"/>
    <n v="54876030"/>
    <x v="363"/>
    <n v="4.4000000000000004"/>
    <x v="3"/>
    <n v="61314"/>
    <x v="0"/>
    <n v="61314"/>
  </r>
  <r>
    <n v="470"/>
    <x v="469"/>
    <x v="458"/>
    <s v="Storio Kids Toys LCD Writing Tablet 8.5Inch E-Note Pad Best Birthday Gift for Girls Boys, Multicolor (SC1667)"/>
    <s v="Unique"/>
    <x v="369"/>
    <s v="8.5Inch E-Note Pad Best Birthday Gift for Girls Boys, Multicolor (SC1667)"/>
    <s v="Computers&amp;Accessories|Accessories&amp;Peripherals|Keyboards,Mice&amp;InputDevices|GraphicTablets"/>
    <s v="Computers&amp;Accessories"/>
    <x v="0"/>
    <s v="Accessories&amp;Peripherals"/>
    <s v="Accessories &amp; Peripherals"/>
    <s v="Keyboards,Mice&amp;InputDevices"/>
    <s v="Keyboards , Mice &amp; InputDevices"/>
    <s v="GraphicTablets"/>
    <m/>
    <n v="217"/>
    <n v="217"/>
    <n v="237"/>
    <n v="237"/>
    <x v="0"/>
    <n v="1742898"/>
    <x v="364"/>
    <n v="3.8"/>
    <x v="8"/>
    <n v="7354"/>
    <x v="0"/>
    <n v="7354"/>
  </r>
  <r>
    <n v="471"/>
    <x v="470"/>
    <x v="459"/>
    <s v="boAt Airdopes 121v2 in-Ear True Wireless Earbuds with Upto 14 Hours Playback, 8MM Drivers, Battery Indicators, Lightweight Earbuds and Multifunction Controls (Active Black, with Mic)"/>
    <s v="Unique"/>
    <x v="370"/>
    <s v="Earbuds with Upto 14 Hours Playback, 8MM Drivers, Battery Indicators, Lightweight Earbuds and Multifunction Controls (Active Black, with Mic)"/>
    <s v="Electronics|Headphones,Earbuds&amp;Accessories|Headphones|In-Ear"/>
    <s v="Electronics"/>
    <x v="1"/>
    <s v="Headphones,Earbuds&amp;Accessories"/>
    <s v="Headphones , Earbuds &amp; Accessories"/>
    <s v="Headphones"/>
    <s v="Headphones"/>
    <s v="In-Ear"/>
    <m/>
    <n v="1299"/>
    <n v="1299"/>
    <n v="2990"/>
    <n v="2990"/>
    <x v="3"/>
    <n v="541184020"/>
    <x v="365"/>
    <n v="3.8"/>
    <x v="8"/>
    <n v="180998"/>
    <x v="0"/>
    <n v="180998"/>
  </r>
  <r>
    <n v="472"/>
    <x v="471"/>
    <x v="460"/>
    <s v="SKE Bed Study Table Portable Wood Multifunction Laptop-Table Lapdesk for Children Bed Foldabe Table Work with Tablet Slot and Cup Holder Brown Black"/>
    <s v="Unique"/>
    <x v="371"/>
    <s v="Multifunction Laptop-Table Lapdesk for Children Bed Foldabe Table Work with Tablet Slot and Cup Holder Brown Black"/>
    <s v="Computers&amp;Accessories|Accessories&amp;Peripherals|LaptopAccessories|Lapdesks"/>
    <s v="Computers&amp;Accessories"/>
    <x v="0"/>
    <s v="Accessories&amp;Peripherals"/>
    <s v="Accessories &amp; Peripherals"/>
    <s v="LaptopAccessories"/>
    <s v="LaptopAccessories"/>
    <s v="Lapdesks"/>
    <m/>
    <n v="263"/>
    <n v="263"/>
    <n v="699"/>
    <n v="699"/>
    <x v="0"/>
    <n v="482310"/>
    <x v="366"/>
    <n v="3.5"/>
    <x v="11"/>
    <n v="690"/>
    <x v="1"/>
    <n v="690"/>
  </r>
  <r>
    <n v="473"/>
    <x v="472"/>
    <x v="461"/>
    <s v="boAt Rockerz 255 Pro+ in-Ear Bluetooth Neckband with Upto 40 Hours Playback, ASAP Charge, IPX7, Dual Pairing, BT v5.0, with Mic (Active Black)"/>
    <s v="Unique"/>
    <x v="372"/>
    <s v="Neckband with Upto 40 Hours Playback, ASAP Charge, IPX7, Dual Pairing, BT v5.0, with Mic (Active Black)"/>
    <s v="Electronics|Headphones,Earbuds&amp;Accessories|Headphones|In-Ear"/>
    <s v="Electronics"/>
    <x v="1"/>
    <s v="Headphones,Earbuds&amp;Accessories"/>
    <s v="Headphones , Earbuds &amp; Accessories"/>
    <s v="Headphones"/>
    <s v="Headphones"/>
    <s v="In-Ear"/>
    <m/>
    <n v="1399"/>
    <n v="1399"/>
    <n v="3990"/>
    <n v="3990"/>
    <x v="3"/>
    <n v="565945590"/>
    <x v="367"/>
    <n v="4.0999999999999996"/>
    <x v="6"/>
    <n v="141841"/>
    <x v="0"/>
    <n v="141841"/>
  </r>
  <r>
    <n v="474"/>
    <x v="473"/>
    <x v="462"/>
    <s v="STRIFF Adjustable Laptop Tabletop Stand Patented Riser Ventilated Portable Foldable Compatible with MacBook Notebook Tablet Tray Desk Table Book with Free Phone Stand (Black)"/>
    <s v="Unique"/>
    <x v="373"/>
    <s v="Riser Ventilated Portable Foldable Compatible with MacBook Notebook Tablet Tray Desk Table Book with Free Phone Stand (Black)"/>
    <s v="Computers&amp;Accessories|Accessories&amp;Peripherals|LaptopAccessories|NotebookComputerStands"/>
    <s v="Computers&amp;Accessories"/>
    <x v="0"/>
    <s v="Accessories&amp;Peripherals"/>
    <s v="Accessories &amp; Peripherals"/>
    <s v="LaptopAccessories"/>
    <s v="LaptopAccessories"/>
    <s v="NotebookComputerStands"/>
    <m/>
    <n v="349"/>
    <n v="349"/>
    <n v="1499"/>
    <n v="1499"/>
    <x v="2"/>
    <n v="37161709"/>
    <x v="39"/>
    <n v="4.3"/>
    <x v="1"/>
    <n v="24791"/>
    <x v="0"/>
    <n v="24791"/>
  </r>
  <r>
    <n v="475"/>
    <x v="474"/>
    <x v="463"/>
    <s v="ZEBRONICS Zeb-Bro in Ear Wired Earphones with Mic, 3.5mm Audio Jack, 10mm Drivers, Phone Tablet Compatible(Black)"/>
    <s v="Unique"/>
    <x v="374"/>
    <s v="with Mic, 3.5mm Audio Jack, 10mm Drivers, Phone Tablet Compatible(Black)"/>
    <s v="Electronics|Headphones,Earbuds&amp;Accessories|Headphones|In-Ear"/>
    <s v="Electronics"/>
    <x v="1"/>
    <s v="Headphones,Earbuds&amp;Accessories"/>
    <s v="Headphones , Earbuds &amp; Accessories"/>
    <s v="Headphones"/>
    <s v="Headphones"/>
    <s v="In-Ear"/>
    <m/>
    <n v="149"/>
    <n v="149"/>
    <n v="399"/>
    <n v="399"/>
    <x v="0"/>
    <n v="8683836"/>
    <x v="98"/>
    <n v="3.5"/>
    <x v="11"/>
    <n v="21764"/>
    <x v="0"/>
    <n v="21764"/>
  </r>
  <r>
    <n v="476"/>
    <x v="475"/>
    <x v="464"/>
    <s v="boAt Rockerz 450 Bluetooth On Ear Headphones with Mic, Upto 15 Hours Playback, 40MM Drivers, Padded Ear Cushions, Integrated Controls and Dual Modes(Luscious Black)"/>
    <s v="Unique"/>
    <x v="375"/>
    <s v="Headphones with Mic, Upto 15 Hours Playback, 40MM Drivers, Padded Ear Cushions, Integrated Controls and Dual Modes(Luscious Black)"/>
    <s v="Electronics|Headphones,Earbuds&amp;Accessories|Headphones|On-Ear"/>
    <s v="Electronics"/>
    <x v="1"/>
    <s v="Headphones,Earbuds&amp;Accessories"/>
    <s v="Headphones , Earbuds &amp; Accessories"/>
    <s v="Headphones"/>
    <s v="Headphones"/>
    <s v="On-Ear"/>
    <m/>
    <n v="1220"/>
    <n v="1220"/>
    <n v="3990"/>
    <n v="3990"/>
    <x v="3"/>
    <n v="427532490"/>
    <x v="368"/>
    <n v="4.0999999999999996"/>
    <x v="6"/>
    <n v="107151"/>
    <x v="0"/>
    <n v="107151"/>
  </r>
  <r>
    <n v="477"/>
    <x v="476"/>
    <x v="465"/>
    <s v="JBL C50HI, Wired in Ear Headphones with Mic, One Button Multi-Function Remote, Lightweight and Comfortable fit (Black)"/>
    <s v="Unique"/>
    <x v="376"/>
    <s v="with Mic, One Button Multi-Function Remote, Lightweight and Comfortable fit (Black)"/>
    <s v="Electronics|Headphones,Earbuds&amp;Accessories|Headphones|In-Ear"/>
    <s v="Electronics"/>
    <x v="1"/>
    <s v="Headphones,Earbuds&amp;Accessories"/>
    <s v="Headphones , Earbuds &amp; Accessories"/>
    <s v="Headphones"/>
    <s v="Headphones"/>
    <s v="In-Ear"/>
    <m/>
    <n v="499"/>
    <n v="499"/>
    <n v="999"/>
    <n v="999"/>
    <x v="0"/>
    <n v="92902005"/>
    <x v="0"/>
    <n v="3.9"/>
    <x v="10"/>
    <n v="92995"/>
    <x v="0"/>
    <n v="92995"/>
  </r>
  <r>
    <n v="478"/>
    <x v="477"/>
    <x v="466"/>
    <s v="LAPSTER Spiral Charger Spiral Charger Cable Protectors for Wires Data Cable Saver Charging Cord Protective Cable Cover Set of 3 (12 Pieces)"/>
    <s v="Unique"/>
    <x v="377"/>
    <s v="Protectors for Wires Data Cable Saver Charging Cord Protective Cable Cover Set of 3 (12 Pieces)"/>
    <s v="Computers&amp;Accessories|Accessories&amp;Peripherals|Cables&amp;Accessories|CableConnectionProtectors"/>
    <s v="Computers&amp;Accessories"/>
    <x v="0"/>
    <s v="Accessories&amp;Peripherals"/>
    <s v="Accessories &amp; Peripherals"/>
    <s v="Cables&amp;Accessories"/>
    <s v="Cables &amp; Accessories"/>
    <s v="CableConnectionProtectors"/>
    <m/>
    <n v="99"/>
    <n v="99"/>
    <n v="999"/>
    <n v="999"/>
    <x v="0"/>
    <n v="8742249"/>
    <x v="340"/>
    <n v="4.0999999999999996"/>
    <x v="6"/>
    <n v="8751"/>
    <x v="0"/>
    <n v="8751"/>
  </r>
  <r>
    <n v="479"/>
    <x v="478"/>
    <x v="467"/>
    <s v="HP v236w USB 2.0 64GB Pen Drive, Metal"/>
    <s v="Unique"/>
    <x v="378"/>
    <s v="Drive, Metal"/>
    <s v="Computers&amp;Accessories|ExternalDevices&amp;DataStorage|PenDrives"/>
    <s v="Computers&amp;Accessories"/>
    <x v="0"/>
    <s v="ExternalDevices&amp;DataStorage"/>
    <s v="ExternalDevices &amp; DataStorage"/>
    <s v="PenDrives"/>
    <s v="PenDrives"/>
    <m/>
    <m/>
    <n v="475"/>
    <n v="475"/>
    <n v="1500"/>
    <n v="1500"/>
    <x v="2"/>
    <n v="96409500"/>
    <x v="369"/>
    <n v="4.2"/>
    <x v="0"/>
    <n v="64273"/>
    <x v="0"/>
    <n v="64273"/>
  </r>
  <r>
    <n v="480"/>
    <x v="479"/>
    <x v="468"/>
    <s v="HP X1000 Wired USB Mouse with 3 Handy Buttons, Fast-Moving Scroll Wheel and Optical Sensor works on most Surfaces (H2C21AA, Black Grey)"/>
    <s v="Unique"/>
    <x v="379"/>
    <s v="3 Handy Buttons, Fast-Moving Scroll Wheel and Optical Sensor works on most Surfaces (H2C21AA, Black Grey)"/>
    <s v="Computers&amp;Accessories|Accessories&amp;Peripherals|Keyboards,Mice&amp;InputDevices|Mice"/>
    <s v="Computers&amp;Accessories"/>
    <x v="0"/>
    <s v="Accessories&amp;Peripherals"/>
    <s v="Accessories &amp; Peripherals"/>
    <s v="Keyboards,Mice&amp;InputDevices"/>
    <s v="Keyboards , Mice &amp; InputDevices"/>
    <s v="Mice"/>
    <m/>
    <n v="269"/>
    <n v="269"/>
    <n v="649"/>
    <n v="649"/>
    <x v="0"/>
    <n v="35250435"/>
    <x v="370"/>
    <n v="4.3"/>
    <x v="1"/>
    <n v="54315"/>
    <x v="0"/>
    <n v="54315"/>
  </r>
  <r>
    <n v="481"/>
    <x v="480"/>
    <x v="469"/>
    <s v="Portronics Toad 23 Wireless Optical Mouse with 2.4GHz, USB Nano Dongle, Optical Orientation, Click Wheel, Adjustable DPI(Black)"/>
    <s v="Unique"/>
    <x v="380"/>
    <s v="with 2.4GHz, USB Nano Dongle, Optical Orientation, Click Wheel, Adjustable DPI(Black)"/>
    <s v="Computers&amp;Accessories|Accessories&amp;Peripherals|Keyboards,Mice&amp;InputDevices|Mice"/>
    <s v="Computers&amp;Accessories"/>
    <x v="0"/>
    <s v="Accessories&amp;Peripherals"/>
    <s v="Accessories &amp; Peripherals"/>
    <s v="Keyboards,Mice&amp;InputDevices"/>
    <s v="Keyboards , Mice &amp; InputDevices"/>
    <s v="Mice"/>
    <m/>
    <n v="299"/>
    <n v="299"/>
    <n v="599"/>
    <n v="599"/>
    <x v="0"/>
    <n v="956603"/>
    <x v="185"/>
    <n v="4.0999999999999996"/>
    <x v="6"/>
    <n v="1597"/>
    <x v="0"/>
    <n v="1597"/>
  </r>
  <r>
    <n v="482"/>
    <x v="481"/>
    <x v="470"/>
    <s v="Boult Audio BassBuds X1 in-Ear Wired Earphones with 10mm Extra Bass Driver and HD Sound with mic(Black)"/>
    <s v="Unique"/>
    <x v="381"/>
    <s v="Earphones with 10mm Extra Bass Driver and HD Sound with mic(Black)"/>
    <s v="Electronics|Headphones,Earbuds&amp;Accessories|Headphones|In-Ear"/>
    <s v="Electronics"/>
    <x v="1"/>
    <s v="Headphones,Earbuds&amp;Accessories"/>
    <s v="Headphones , Earbuds &amp; Accessories"/>
    <s v="Headphones"/>
    <s v="Headphones"/>
    <s v="In-Ear"/>
    <m/>
    <n v="329"/>
    <n v="329"/>
    <n v="999"/>
    <n v="999"/>
    <x v="0"/>
    <n v="76949973"/>
    <x v="310"/>
    <n v="3.9"/>
    <x v="10"/>
    <n v="77027"/>
    <x v="0"/>
    <n v="77027"/>
  </r>
  <r>
    <n v="483"/>
    <x v="482"/>
    <x v="471"/>
    <s v="Dell KB216 Wired Multimedia USB Keyboard with Super Quite Plunger Keys with Spill-Resistant ‚Äì Black"/>
    <s v="Unique"/>
    <x v="382"/>
    <s v="with Super Quite Plunger Keys with Spill-Resistant ‚Äì Black"/>
    <s v="Computers&amp;Accessories|Accessories&amp;Peripherals|Keyboards,Mice&amp;InputDevices|Keyboards"/>
    <s v="Computers&amp;Accessories"/>
    <x v="0"/>
    <s v="Accessories&amp;Peripherals"/>
    <s v="Accessories &amp; Peripherals"/>
    <s v="Keyboards,Mice&amp;InputDevices"/>
    <s v="Keyboards , Mice &amp; InputDevices"/>
    <s v="Keyboards"/>
    <m/>
    <n v="549"/>
    <n v="549"/>
    <n v="1799"/>
    <n v="1799"/>
    <x v="2"/>
    <n v="51863371"/>
    <x v="371"/>
    <n v="4.3"/>
    <x v="1"/>
    <n v="28829"/>
    <x v="0"/>
    <n v="28829"/>
  </r>
  <r>
    <n v="484"/>
    <x v="483"/>
    <x v="472"/>
    <s v="Dell MS116 1000Dpi USB Wired Optical Mouse, Led Tracking, Scrolling Wheel, Plug and Play."/>
    <s v="Unique"/>
    <x v="383"/>
    <s v="Mouse, Led Tracking, Scrolling Wheel, Plug and Play."/>
    <s v="Computers&amp;Accessories|Accessories&amp;Peripherals|Keyboards,Mice&amp;InputDevices|Mice"/>
    <s v="Computers&amp;Accessories"/>
    <x v="0"/>
    <s v="Accessories&amp;Peripherals"/>
    <s v="Accessories &amp; Peripherals"/>
    <s v="Keyboards,Mice&amp;InputDevices"/>
    <s v="Keyboards , Mice &amp; InputDevices"/>
    <s v="Mice"/>
    <m/>
    <n v="299"/>
    <n v="299"/>
    <n v="650"/>
    <n v="650"/>
    <x v="0"/>
    <n v="21564400"/>
    <x v="372"/>
    <n v="4.5"/>
    <x v="9"/>
    <n v="33176"/>
    <x v="0"/>
    <n v="33176"/>
  </r>
  <r>
    <n v="485"/>
    <x v="484"/>
    <x v="473"/>
    <s v="Boya ByM1 Auxiliary Omnidirectional Lavalier Condenser Microphone with 20ft Audio Cable (Black)"/>
    <s v="Unique"/>
    <x v="384"/>
    <s v="Microphone with 20ft Audio Cable (Black)"/>
    <s v="MusicalInstruments|Microphones|Condenser"/>
    <s v="MusicalInstruments"/>
    <x v="2"/>
    <s v="Microphones"/>
    <s v="Microphones"/>
    <s v="Condenser"/>
    <s v="Condenser"/>
    <m/>
    <m/>
    <n v="798"/>
    <n v="798"/>
    <n v="1995"/>
    <n v="1995"/>
    <x v="2"/>
    <n v="136984680"/>
    <x v="373"/>
    <n v="4"/>
    <x v="2"/>
    <n v="68664"/>
    <x v="0"/>
    <n v="68664"/>
  </r>
  <r>
    <n v="486"/>
    <x v="485"/>
    <x v="474"/>
    <s v="Duracell Ultra Alkaline AA Battery, 8 Pcs"/>
    <s v="Unique"/>
    <x v="385"/>
    <s v="Pcs"/>
    <s v="Electronics|GeneralPurposeBatteries&amp;BatteryChargers|DisposableBatteries"/>
    <s v="Electronics"/>
    <x v="1"/>
    <s v="GeneralPurposeBatteries&amp;BatteryChargers"/>
    <s v="GeneralPurposeBatteries &amp; BatteryChargers"/>
    <s v="DisposableBatteries"/>
    <s v="DisposableBatteries"/>
    <m/>
    <m/>
    <n v="266"/>
    <n v="266"/>
    <n v="315"/>
    <n v="315"/>
    <x v="0"/>
    <n v="8829450"/>
    <x v="374"/>
    <n v="4.5"/>
    <x v="9"/>
    <n v="28030"/>
    <x v="0"/>
    <n v="28030"/>
  </r>
  <r>
    <n v="487"/>
    <x v="486"/>
    <x v="475"/>
    <s v="Classmate Octane Neon- Blue Gel Pens(Pack of 5)|Smooth Writing Pen|Attractive body colour for Boys and Girls|Waterproof ink for smudge free writing|Preferred by Students for Exam|Study at home essential"/>
    <s v="Unique"/>
    <x v="386"/>
    <s v="of 5)|Smooth Writing Pen|Attractive body colour for Boys and Girls|Waterproof ink for smudge free writing|Preferred by Students for Exam|Study at home essential"/>
    <s v="OfficeProducts|OfficePaperProducts|Paper|Stationery|Pens,Pencils&amp;WritingSupplies|Pens&amp;Refills|GelInkRollerballPens"/>
    <s v="OfficeProducts"/>
    <x v="3"/>
    <s v="OfficePaperProducts"/>
    <s v="OfficePaperProducts"/>
    <s v="Paper"/>
    <s v="Paper"/>
    <s v="Stationery"/>
    <s v="Pens,Pencils&amp;WritingSupplies"/>
    <n v="50"/>
    <n v="50"/>
    <n v="50"/>
    <n v="50"/>
    <x v="0"/>
    <n v="289600"/>
    <x v="74"/>
    <n v="4.3"/>
    <x v="1"/>
    <n v="5792"/>
    <x v="0"/>
    <n v="5792"/>
  </r>
  <r>
    <n v="488"/>
    <x v="487"/>
    <x v="476"/>
    <s v="3M Scotch Double Sided Heavy Duty Tape(1m holds 4.5Kgs) for indoor hanging applications (Photo frames, Mirrors, Key Holders, Car Interiors, Extension Boards, Wall decoration, etc)(L: 3m, W: 24mm)"/>
    <s v="Unique"/>
    <x v="387"/>
    <s v="Tape(1m holds 4.5Kgs) for indoor hanging applications (Photo frames, Mirrors, Key Holders, Car Interiors, Extension Boards, Wall decoration, etc)(L: 3m, W: 24mm)"/>
    <s v="Home&amp;Kitchen|CraftMaterials|Scrapbooking|Tape"/>
    <s v="Home&amp;Kitchen"/>
    <x v="4"/>
    <s v="CraftMaterials"/>
    <s v="CraftMaterials"/>
    <s v="Scrapbooking"/>
    <s v="Scrapbooking"/>
    <s v="Tape"/>
    <m/>
    <n v="130"/>
    <n v="130"/>
    <n v="165"/>
    <n v="165"/>
    <x v="0"/>
    <n v="2438370"/>
    <x v="375"/>
    <n v="3.9"/>
    <x v="10"/>
    <n v="14778"/>
    <x v="0"/>
    <n v="14778"/>
  </r>
  <r>
    <n v="489"/>
    <x v="488"/>
    <x v="477"/>
    <s v="boAt Bassheads 152 in Ear Wired Earphones with Mic(Active Black)"/>
    <s v="Unique"/>
    <x v="388"/>
    <s v="Earphones with Mic(Active Black)"/>
    <s v="Electronics|Headphones,Earbuds&amp;Accessories|Headphones|In-Ear"/>
    <s v="Electronics"/>
    <x v="1"/>
    <s v="Headphones,Earbuds&amp;Accessories"/>
    <s v="Headphones , Earbuds &amp; Accessories"/>
    <s v="Headphones"/>
    <s v="Headphones"/>
    <s v="In-Ear"/>
    <m/>
    <n v="449"/>
    <n v="449"/>
    <n v="1290"/>
    <n v="1290"/>
    <x v="2"/>
    <n v="118383300"/>
    <x v="376"/>
    <n v="4.0999999999999996"/>
    <x v="6"/>
    <n v="91770"/>
    <x v="0"/>
    <n v="91770"/>
  </r>
  <r>
    <n v="490"/>
    <x v="489"/>
    <x v="478"/>
    <s v="boAt BassHeads 122 Wired Earphones with Heavy Bass, Integrated Controls and Mic (Gun Metal)"/>
    <s v="Unique"/>
    <x v="389"/>
    <s v="Heavy Bass, Integrated Controls and Mic (Gun Metal)"/>
    <s v="Electronics|Headphones,Earbuds&amp;Accessories|Headphones|In-Ear"/>
    <s v="Electronics"/>
    <x v="1"/>
    <s v="Headphones,Earbuds&amp;Accessories"/>
    <s v="Headphones , Earbuds &amp; Accessories"/>
    <s v="Headphones"/>
    <s v="Headphones"/>
    <s v="In-Ear"/>
    <m/>
    <n v="399"/>
    <n v="399"/>
    <n v="1290"/>
    <n v="1290"/>
    <x v="2"/>
    <n v="265740"/>
    <x v="377"/>
    <n v="4.2"/>
    <x v="0"/>
    <n v="206"/>
    <x v="1"/>
    <n v="206"/>
  </r>
  <r>
    <n v="491"/>
    <x v="490"/>
    <x v="479"/>
    <s v="Dell USB Wireless Keyboard and Mouse Set- KM3322W, Anti-Fade and Spill-Resistant Keys, up to 36 Month Battery Life, 3Y Advance Exchange Warranty, Black"/>
    <s v="Unique"/>
    <x v="390"/>
    <s v="Set- KM3322W, Anti-Fade and Spill-Resistant Keys, up to 36 Month Battery Life, 3Y Advance Exchange Warranty,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399"/>
    <n v="1399"/>
    <n v="2498"/>
    <n v="2498"/>
    <x v="3"/>
    <n v="84225066"/>
    <x v="378"/>
    <n v="4.2"/>
    <x v="0"/>
    <n v="33717"/>
    <x v="0"/>
    <n v="33717"/>
  </r>
  <r>
    <n v="492"/>
    <x v="491"/>
    <x v="480"/>
    <s v="Seagate Expansion 1TB External HDD - USB 3.0 for Windows and Mac with 3 yr Data Recovery Services, Portable Hard Drive (STKM1000400)"/>
    <s v="Unique"/>
    <x v="391"/>
    <s v="USB 3.0 for Windows and Mac with 3 yr Data Recovery Services, Portable Hard Drive (STKM1000400)"/>
    <s v="Computers&amp;Accessories|ExternalDevices&amp;DataStorage|ExternalHardDisks"/>
    <s v="Computers&amp;Accessories"/>
    <x v="0"/>
    <s v="ExternalDevices&amp;DataStorage"/>
    <s v="ExternalDevices &amp; DataStorage"/>
    <s v="ExternalHardDisks"/>
    <s v="ExternalHardDisks"/>
    <m/>
    <m/>
    <n v="4098"/>
    <n v="4098"/>
    <n v="4999"/>
    <n v="4999"/>
    <x v="3"/>
    <n v="253999190"/>
    <x v="379"/>
    <n v="4.5"/>
    <x v="9"/>
    <n v="50810"/>
    <x v="0"/>
    <n v="50810"/>
  </r>
  <r>
    <n v="493"/>
    <x v="492"/>
    <x v="481"/>
    <s v="HP w100 480P 30 FPS Digital Webcam with Built-in Mic, Plug and Play Setup, Wide-Angle View for Video Calling on Skype, Zoom, Microsoft Teams and Other Apps (Black)"/>
    <s v="Unique"/>
    <x v="392"/>
    <s v="Webcam with Built-in Mic, Plug and Play Setup, Wide-Angle View for Video Calling on Skype, Zoom, Microsoft Teams and Other Apps (Black)"/>
    <s v="Electronics|Cameras&amp;Photography|VideoCameras"/>
    <s v="Electronics"/>
    <x v="1"/>
    <s v="Cameras&amp;Photography"/>
    <s v="Cameras &amp; Photography"/>
    <s v="VideoCameras"/>
    <s v="VideoCameras"/>
    <m/>
    <m/>
    <n v="499"/>
    <n v="499"/>
    <n v="1999"/>
    <n v="1999"/>
    <x v="2"/>
    <n v="6734631"/>
    <x v="380"/>
    <n v="3.7"/>
    <x v="5"/>
    <n v="3369"/>
    <x v="0"/>
    <n v="3369"/>
  </r>
  <r>
    <n v="494"/>
    <x v="493"/>
    <x v="482"/>
    <s v="ZEBRONICS Zeb-Dash Plus 2.4GHz High Precision Wireless Mouse with up to 1600 DPI, Power Saving Mode, Nano Receiver and Plug and Play Usage - USB"/>
    <s v="Unique"/>
    <x v="393"/>
    <s v="Wireless Mouse with up to 1600 DPI, Power Saving Mode, Nano Receiver and Plug and Play Usage - USB"/>
    <s v="Computers&amp;Accessories|Accessories&amp;Peripherals|Keyboards,Mice&amp;InputDevices|Mice"/>
    <s v="Computers&amp;Accessories"/>
    <x v="0"/>
    <s v="Accessories&amp;Peripherals"/>
    <s v="Accessories &amp; Peripherals"/>
    <s v="Keyboards,Mice&amp;InputDevices"/>
    <s v="Keyboards , Mice &amp; InputDevices"/>
    <s v="Mice"/>
    <m/>
    <n v="299"/>
    <n v="299"/>
    <n v="449"/>
    <n v="449"/>
    <x v="0"/>
    <n v="5310323"/>
    <x v="381"/>
    <n v="3.5"/>
    <x v="11"/>
    <n v="11827"/>
    <x v="0"/>
    <n v="11827"/>
  </r>
  <r>
    <n v="495"/>
    <x v="494"/>
    <x v="483"/>
    <s v="Zebronics Zeb-Companion 107 USB Wireless Keyboard and Mouse Set with Nano Receiver (Black)"/>
    <s v="Unique"/>
    <x v="394"/>
    <s v="and Mouse Set with Nano Receiver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699"/>
    <n v="699"/>
    <n v="999"/>
    <n v="999"/>
    <x v="0"/>
    <n v="15279705"/>
    <x v="382"/>
    <n v="3.5"/>
    <x v="11"/>
    <n v="15295"/>
    <x v="0"/>
    <n v="15295"/>
  </r>
  <r>
    <n v="496"/>
    <x v="495"/>
    <x v="484"/>
    <s v="SYVO WT 3130 Aluminum Tripod (133CM), Universal Lightweight Tripod with Mobile Phone Holder Mount and Carry Bag for All Smart Phones, Gopro, Cameras - Brown"/>
    <s v="Unique"/>
    <x v="395"/>
    <s v="Universal Lightweight Tripod with Mobile Phone Holder Mount and Carry Bag for All Smart Phones, Gopro, Cameras - Brown"/>
    <s v="Electronics|Cameras&amp;Photography|Accessories|Tripods&amp;Monopods|Tabletop&amp;TravelTripods"/>
    <s v="Electronics"/>
    <x v="1"/>
    <s v="Cameras&amp;Photography"/>
    <s v="Cameras &amp; Photography"/>
    <s v="Accessories"/>
    <s v="Accessories"/>
    <s v="Tripods&amp;Monopods"/>
    <s v="Tabletop&amp;TravelTripods"/>
    <n v="799"/>
    <n v="799"/>
    <n v="3990"/>
    <n v="3990"/>
    <x v="3"/>
    <n v="108284610"/>
    <x v="329"/>
    <n v="4.3"/>
    <x v="1"/>
    <n v="27139"/>
    <x v="0"/>
    <n v="27139"/>
  </r>
  <r>
    <n v="497"/>
    <x v="496"/>
    <x v="485"/>
    <s v="Boult Audio Airbass Z20 True Wireless, 40H Battery Life, Zen ENC Mic, Type-C Lightning Boult Fast Charging (10Mins=100Mins), BoomX Tech Bass, ENC, IPX5 in Ear Earbuds with mic (Green)"/>
    <s v="Unique"/>
    <x v="396"/>
    <s v="40H Battery Life, Zen ENC Mic, Type-C Lightning Boult Fast Charging (10Mins=100Mins), BoomX Tech Bass, ENC, IPX5 in Ear Earbuds with mic (Green)"/>
    <s v="Electronics|Headphones,Earbuds&amp;Accessories|Headphones|In-Ear"/>
    <s v="Electronics"/>
    <x v="1"/>
    <s v="Headphones,Earbuds&amp;Accessories"/>
    <s v="Headphones , Earbuds &amp; Accessories"/>
    <s v="Headphones"/>
    <s v="Headphones"/>
    <s v="In-Ear"/>
    <m/>
    <n v="1399"/>
    <n v="1399"/>
    <n v="5499"/>
    <n v="5499"/>
    <x v="4"/>
    <n v="52262496"/>
    <x v="383"/>
    <n v="3.9"/>
    <x v="10"/>
    <n v="9504"/>
    <x v="0"/>
    <n v="9504"/>
  </r>
  <r>
    <n v="498"/>
    <x v="497"/>
    <x v="486"/>
    <s v="SanDisk Ultra Flair 64GB USB 3.0 Pen Drive, Multicolor"/>
    <s v="Unique"/>
    <x v="397"/>
    <s v="Pen Drive, Multicolor"/>
    <s v="Computers&amp;Accessories|ExternalDevices&amp;DataStorage|PenDrives"/>
    <s v="Computers&amp;Accessories"/>
    <x v="0"/>
    <s v="ExternalDevices&amp;DataStorage"/>
    <s v="ExternalDevices &amp; DataStorage"/>
    <s v="PenDrives"/>
    <s v="PenDrives"/>
    <m/>
    <m/>
    <n v="519"/>
    <n v="519"/>
    <n v="1350"/>
    <n v="1350"/>
    <x v="2"/>
    <n v="40578300"/>
    <x v="384"/>
    <n v="4.3"/>
    <x v="1"/>
    <n v="30058"/>
    <x v="0"/>
    <n v="30058"/>
  </r>
  <r>
    <n v="499"/>
    <x v="498"/>
    <x v="487"/>
    <s v="boAt Rockerz 330 in-Ear Bluetooth Neckband with Upto 30 Hours Playtime, ASAP Charge, Signature Sound, Dual Pairing and IPX5 with Mic (Active Black)"/>
    <s v="Unique"/>
    <x v="398"/>
    <s v="with Upto 30 Hours Playtime, ASAP Charge, Signature Sound, Dual Pairing and IPX5 with Mic (Active Black)"/>
    <s v="Electronics|Headphones,Earbuds&amp;Accessories|Headphones|In-Ear"/>
    <s v="Electronics"/>
    <x v="1"/>
    <s v="Headphones,Earbuds&amp;Accessories"/>
    <s v="Headphones , Earbuds &amp; Accessories"/>
    <s v="Headphones"/>
    <s v="Headphones"/>
    <s v="In-Ear"/>
    <m/>
    <n v="1499"/>
    <n v="1499"/>
    <n v="3990"/>
    <n v="3990"/>
    <x v="3"/>
    <n v="438357360"/>
    <x v="385"/>
    <n v="4.0999999999999996"/>
    <x v="6"/>
    <n v="109864"/>
    <x v="0"/>
    <n v="109864"/>
  </r>
  <r>
    <n v="500"/>
    <x v="499"/>
    <x v="488"/>
    <s v="Casio FX-991ES Plus-2nd Edition Scientific Calculator, Black"/>
    <s v="Unique"/>
    <x v="399"/>
    <s v="Black"/>
    <s v="OfficeProducts|OfficeElectronics|Calculators|Scientific"/>
    <s v="OfficeProducts"/>
    <x v="3"/>
    <s v="OfficeElectronics"/>
    <s v="OfficeElectronics"/>
    <s v="Calculators"/>
    <s v="Calculators"/>
    <s v="Scientific"/>
    <m/>
    <n v="1295"/>
    <n v="1295"/>
    <n v="1295"/>
    <n v="1295"/>
    <x v="2"/>
    <n v="7459200"/>
    <x v="74"/>
    <n v="4.5"/>
    <x v="9"/>
    <n v="5760"/>
    <x v="0"/>
    <n v="5760"/>
  </r>
  <r>
    <n v="501"/>
    <x v="500"/>
    <x v="489"/>
    <s v="TP-Link AC750 Wifi Range Extender | Up to 750Mbps | Dual Band WiFi Extender, Repeater, Wifi Signal Booster, Access Point| Easy Set-Up | Extends Wifi to Smart Home and Alexa Devices (RE200)"/>
    <s v="Unique"/>
    <x v="400"/>
    <s v="Up to 750Mbps | Dual Band WiFi Extender, Repeater, Wifi Signal Booster, Access Point| Easy Set-Up | Extends Wifi to Smart Home and Alexa Devices (RE200)"/>
    <s v="Computers&amp;Accessories|NetworkingDevices|Repeaters&amp;Extenders"/>
    <s v="Computers&amp;Accessories"/>
    <x v="0"/>
    <s v="NetworkingDevices"/>
    <s v="NetworkingDevices"/>
    <s v="Repeaters&amp;Extenders"/>
    <s v="Repeaters &amp; Extenders"/>
    <m/>
    <m/>
    <n v="1889"/>
    <n v="1889"/>
    <n v="5499"/>
    <n v="5499"/>
    <x v="4"/>
    <n v="272480949"/>
    <x v="386"/>
    <n v="4.2"/>
    <x v="0"/>
    <n v="49551"/>
    <x v="0"/>
    <n v="49551"/>
  </r>
  <r>
    <n v="502"/>
    <x v="501"/>
    <x v="490"/>
    <s v="boAt Bassheads 242 in Ear Wired Earphones with Mic(Blue)"/>
    <s v="Unique"/>
    <x v="280"/>
    <s v="Earphones with Mic(Blue)"/>
    <s v="Electronics|Headphones,Earbuds&amp;Accessories|Headphones|In-Ear"/>
    <s v="Electronics"/>
    <x v="1"/>
    <s v="Headphones,Earbuds&amp;Accessories"/>
    <s v="Headphones , Earbuds &amp; Accessories"/>
    <s v="Headphones"/>
    <s v="Headphones"/>
    <s v="In-Ear"/>
    <m/>
    <n v="455"/>
    <n v="455"/>
    <n v="1490"/>
    <n v="1490"/>
    <x v="2"/>
    <n v="240898730"/>
    <x v="387"/>
    <n v="4.0999999999999996"/>
    <x v="6"/>
    <n v="161677"/>
    <x v="0"/>
    <n v="161677"/>
  </r>
  <r>
    <n v="503"/>
    <x v="502"/>
    <x v="491"/>
    <s v="DIGITEK (DTR 260 GT) Gorilla Tripod Mini 33 cm (13 Inch) Tripod for Mobile Phone with Phone Mount and Remote, Flexible Gorilla Stand for DSLR and Action Cameras"/>
    <s v="Unique"/>
    <x v="401"/>
    <s v="Mini 33 cm (13 Inch) Tripod for Mobile Phone with Phone Mount and Remote, Flexible Gorilla Stand for DSLR and Action Cameras"/>
    <s v="Electronics|Cameras&amp;Photography|Accessories|Tripods&amp;Monopods|TripodLegs"/>
    <s v="Electronics"/>
    <x v="1"/>
    <s v="Cameras&amp;Photography"/>
    <s v="Cameras &amp; Photography"/>
    <s v="Accessories"/>
    <s v="Accessories"/>
    <s v="Tripods&amp;Monopods"/>
    <s v="TripodLegs"/>
    <n v="399"/>
    <n v="399"/>
    <n v="995"/>
    <n v="995"/>
    <x v="0"/>
    <n v="21265140"/>
    <x v="388"/>
    <n v="3.9"/>
    <x v="10"/>
    <n v="21372"/>
    <x v="0"/>
    <n v="21372"/>
  </r>
  <r>
    <n v="504"/>
    <x v="503"/>
    <x v="492"/>
    <s v="HP 805 Black Original Ink Cartridge"/>
    <s v="Unique"/>
    <x v="402"/>
    <s v=""/>
    <s v="Computers&amp;Accessories|Printers,Inks&amp;Accessories|Inks,Toners&amp;Cartridges|InkjetInkCartridges"/>
    <s v="Computers&amp;Accessories"/>
    <x v="0"/>
    <s v="Printers,Inks&amp;Accessories"/>
    <s v="Printers , Inks &amp; Accessories"/>
    <s v="Inks,Toners&amp;Cartridges"/>
    <s v="Inks , Toners &amp; Cartridges"/>
    <s v="InkjetInkCartridges"/>
    <m/>
    <n v="717"/>
    <n v="717"/>
    <n v="761"/>
    <n v="761"/>
    <x v="0"/>
    <n v="5478439"/>
    <x v="389"/>
    <n v="4"/>
    <x v="2"/>
    <n v="7199"/>
    <x v="0"/>
    <n v="7199"/>
  </r>
  <r>
    <n v="505"/>
    <x v="504"/>
    <x v="493"/>
    <s v="GIZGA essentials Universal Silicone Keyboard Protector Skin for 15.6-inches Laptop (5 x 6 x 3 inches)"/>
    <s v="Unique"/>
    <x v="403"/>
    <s v="Skin for 15.6-inches Laptop (5 x 6 x 3 inches)"/>
    <s v="Computers&amp;Accessories|Accessories&amp;Peripherals|Keyboards,Mice&amp;InputDevices|Keyboard&amp;MiceAccessories|DustCovers"/>
    <s v="Computers&amp;Accessories"/>
    <x v="0"/>
    <s v="Accessories&amp;Peripherals"/>
    <s v="Accessories &amp; Peripherals"/>
    <s v="Keyboards,Mice&amp;InputDevices"/>
    <s v="Keyboards , Mice &amp; InputDevices"/>
    <s v="Keyboard&amp;MiceAccessories"/>
    <s v="DustCovers"/>
    <n v="39"/>
    <n v="39"/>
    <n v="299"/>
    <n v="299"/>
    <x v="0"/>
    <n v="4554667"/>
    <x v="390"/>
    <n v="3.5"/>
    <x v="11"/>
    <n v="15233"/>
    <x v="0"/>
    <n v="15233"/>
  </r>
  <r>
    <n v="506"/>
    <x v="505"/>
    <x v="494"/>
    <s v="SanDisk Ultra 128 GB USB 3.0 Pen Drive (Black)"/>
    <s v="Unique"/>
    <x v="404"/>
    <s v="Pen Drive (Black)"/>
    <s v="Computers&amp;Accessories|ExternalDevices&amp;DataStorage|PenDrives"/>
    <s v="Computers&amp;Accessories"/>
    <x v="0"/>
    <s v="ExternalDevices&amp;DataStorage"/>
    <s v="ExternalDevices &amp; DataStorage"/>
    <s v="PenDrives"/>
    <s v="PenDrives"/>
    <m/>
    <m/>
    <n v="889"/>
    <n v="889"/>
    <n v="2500"/>
    <n v="2500"/>
    <x v="3"/>
    <n v="139367500"/>
    <x v="391"/>
    <n v="4.3"/>
    <x v="1"/>
    <n v="55747"/>
    <x v="0"/>
    <n v="55747"/>
  </r>
  <r>
    <n v="507"/>
    <x v="506"/>
    <x v="495"/>
    <s v="Boult Audio ZCharge Bluetooth Wireless in Ear Earphones with Mic, 40H Playtime and Super Fast Charging, Environmental Noise Cancellation for Pro+ Calling and IPX5 Water Resistant (Black)"/>
    <s v="Unique"/>
    <x v="405"/>
    <s v="Ear Earphones with Mic, 40H Playtime and Super Fast Charging, Environmental Noise Cancellation for Pro+ Calling and IPX5 Water Resistant (Black)"/>
    <s v="Electronics|Headphones,Earbuds&amp;Accessories|Headphones|In-Ear"/>
    <s v="Electronics"/>
    <x v="1"/>
    <s v="Headphones,Earbuds&amp;Accessories"/>
    <s v="Headphones , Earbuds &amp; Accessories"/>
    <s v="Headphones"/>
    <s v="Headphones"/>
    <s v="In-Ear"/>
    <m/>
    <n v="1199"/>
    <n v="1199"/>
    <n v="4999"/>
    <n v="4999"/>
    <x v="3"/>
    <n v="74790039"/>
    <x v="392"/>
    <n v="3.8"/>
    <x v="8"/>
    <n v="14961"/>
    <x v="0"/>
    <n v="14961"/>
  </r>
  <r>
    <n v="508"/>
    <x v="507"/>
    <x v="496"/>
    <s v="Dell WM118 Wireless Mouse, 2.4 Ghz with USB Nano Receiver, Optical Tracking, 12-Months Battery Life, Ambidextrous, Pc Mac Laptop - Black."/>
    <s v="Unique"/>
    <x v="406"/>
    <s v="with USB Nano Receiver, Optical Tracking, 12-Months Battery Life, Ambidextrous, Pc Mac Laptop - Black."/>
    <s v="Computers&amp;Accessories|Accessories&amp;Peripherals|Keyboards,Mice&amp;InputDevices|Mice"/>
    <s v="Computers&amp;Accessories"/>
    <x v="0"/>
    <s v="Accessories&amp;Peripherals"/>
    <s v="Accessories &amp; Peripherals"/>
    <s v="Keyboards,Mice&amp;InputDevices"/>
    <s v="Keyboards , Mice &amp; InputDevices"/>
    <s v="Mice"/>
    <m/>
    <n v="569"/>
    <n v="569"/>
    <n v="1299"/>
    <n v="1299"/>
    <x v="2"/>
    <n v="12048225"/>
    <x v="393"/>
    <n v="4.4000000000000004"/>
    <x v="3"/>
    <n v="9275"/>
    <x v="0"/>
    <n v="9275"/>
  </r>
  <r>
    <n v="509"/>
    <x v="508"/>
    <x v="497"/>
    <s v="Boult Audio AirBass PowerBuds with Inbuilt Powerbank, 120H Total Playtime, IPX7 Fully Waterproof, Lightning Boult Type-C Fast Charging, Low Latency Gaming, TWS Earbuds with Pro+ Calling Mic (Black)"/>
    <s v="Unique"/>
    <x v="407"/>
    <s v="Powerbank, 120H Total Playtime, IPX7 Fully Waterproof, Lightning Boult Type-C Fast Charging, Low Latency Gaming, TWS Earbuds with Pro+ Calling Mic (Black)"/>
    <s v="Electronics|Headphones,Earbuds&amp;Accessories|Headphones|In-Ear"/>
    <s v="Electronics"/>
    <x v="1"/>
    <s v="Headphones,Earbuds&amp;Accessories"/>
    <s v="Headphones , Earbuds &amp; Accessories"/>
    <s v="Headphones"/>
    <s v="Headphones"/>
    <s v="In-Ear"/>
    <m/>
    <n v="1499"/>
    <n v="1499"/>
    <n v="8999"/>
    <n v="8999"/>
    <x v="4"/>
    <n v="254887676"/>
    <x v="394"/>
    <n v="3.7"/>
    <x v="5"/>
    <n v="28324"/>
    <x v="0"/>
    <n v="28324"/>
  </r>
  <r>
    <n v="510"/>
    <x v="509"/>
    <x v="498"/>
    <s v="Eveready 1015 Carbon Zinc AA Battery - 10 Pieces"/>
    <s v="Unique"/>
    <x v="408"/>
    <s v="- 10 Pieces"/>
    <s v="Electronics|GeneralPurposeBatteries&amp;BatteryChargers|DisposableBatteries"/>
    <s v="Electronics"/>
    <x v="1"/>
    <s v="GeneralPurposeBatteries&amp;BatteryChargers"/>
    <s v="GeneralPurposeBatteries &amp; BatteryChargers"/>
    <s v="DisposableBatteries"/>
    <s v="DisposableBatteries"/>
    <m/>
    <m/>
    <n v="149"/>
    <n v="149"/>
    <n v="180"/>
    <n v="180"/>
    <x v="0"/>
    <n v="115920"/>
    <x v="395"/>
    <n v="4.4000000000000004"/>
    <x v="3"/>
    <n v="644"/>
    <x v="1"/>
    <n v="644"/>
  </r>
  <r>
    <n v="511"/>
    <x v="510"/>
    <x v="499"/>
    <s v="Zebronics Zeb-Transformer-M Optical USB Gaming Mouse with LED Effect(Black)"/>
    <s v="Unique"/>
    <x v="409"/>
    <s v="with LED Effect(Black)"/>
    <s v="Computers&amp;Accessories|Accessories&amp;Peripherals|PCGamingPeripherals|GamingMice"/>
    <s v="Computers&amp;Accessories"/>
    <x v="0"/>
    <s v="Accessories&amp;Peripherals"/>
    <s v="Accessories &amp; Peripherals"/>
    <s v="PCGamingPeripherals"/>
    <s v="PCGamingPeripherals"/>
    <s v="GamingMice"/>
    <m/>
    <n v="399"/>
    <n v="399"/>
    <n v="549"/>
    <n v="549"/>
    <x v="0"/>
    <n v="9958311"/>
    <x v="396"/>
    <n v="4.4000000000000004"/>
    <x v="3"/>
    <n v="18139"/>
    <x v="0"/>
    <n v="18139"/>
  </r>
  <r>
    <n v="512"/>
    <x v="511"/>
    <x v="500"/>
    <s v="PIDILITE Fevicryl Acrylic Colours Sunflower Kit (10 Colors x 15 ml) DIY Paint, Rich Pigment, Non-Craking Paint for Canvas, Wood, Leather, Earthenware, Metal, Diwali Gifts for Diwali"/>
    <s v="Unique"/>
    <x v="410"/>
    <s v="(10 Colors x 15 ml) DIY Paint, Rich Pigment, Non-Craking Paint for Canvas, Wood, Leather, Earthenware, Metal, Diwali Gifts for Diwali"/>
    <s v="Home&amp;Kitchen|CraftMaterials|PaintingMaterials|Paints"/>
    <s v="Home&amp;Kitchen"/>
    <x v="4"/>
    <s v="CraftMaterials"/>
    <s v="CraftMaterials"/>
    <s v="PaintingMaterials"/>
    <s v="PaintingMaterials"/>
    <s v="Paints"/>
    <m/>
    <n v="191"/>
    <n v="191"/>
    <n v="225"/>
    <n v="225"/>
    <x v="0"/>
    <n v="1620675"/>
    <x v="397"/>
    <n v="4.4000000000000004"/>
    <x v="3"/>
    <n v="7203"/>
    <x v="0"/>
    <n v="7203"/>
  </r>
  <r>
    <n v="513"/>
    <x v="512"/>
    <x v="501"/>
    <s v="STRIFF Mpad Mouse Mat 230X190X3mm Gaming Mouse Pad, Non-Slip Rubber Base, Waterproof Surface, Premium-Textured, Compatible with Laser and Optical Mice(Universe Black)"/>
    <s v="Unique"/>
    <x v="411"/>
    <s v="Mouse Pad, Non-Slip Rubber Base, Waterproof Surface, Premium-Textured, Compatible with Laser and Optical Mice(Universe Black)"/>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129"/>
    <n v="129"/>
    <n v="999"/>
    <n v="999"/>
    <x v="0"/>
    <n v="490509"/>
    <x v="398"/>
    <n v="4.2"/>
    <x v="0"/>
    <n v="491"/>
    <x v="1"/>
    <n v="491"/>
  </r>
  <r>
    <n v="514"/>
    <x v="513"/>
    <x v="502"/>
    <s v="Gizga Essentials Hard Drive Case Shell, 6.35cm 2.5-inch, Portable Storage Organizer Bag for Earphone USB Cable Power Bank Mobile Charger Digital Gadget Hard Disk, Water Resistance Material, Black"/>
    <s v="Unique"/>
    <x v="412"/>
    <s v="6.35cm 2.5-inch, Portable Storage Organizer Bag for Earphone USB Cable Power Bank Mobile Charger Digital Gadget Hard Disk, Water Resistance Material, Black"/>
    <s v="Computers&amp;Accessories|Accessories&amp;Peripherals|HardDiskBags"/>
    <s v="Computers&amp;Accessories"/>
    <x v="0"/>
    <s v="Accessories&amp;Peripherals"/>
    <s v="Accessories &amp; Peripherals"/>
    <s v="HardDiskBags"/>
    <s v="HardDiskBags"/>
    <m/>
    <m/>
    <n v="199"/>
    <n v="199"/>
    <n v="599"/>
    <n v="599"/>
    <x v="0"/>
    <n v="8127232"/>
    <x v="399"/>
    <n v="4.5"/>
    <x v="9"/>
    <n v="13568"/>
    <x v="0"/>
    <n v="13568"/>
  </r>
  <r>
    <n v="515"/>
    <x v="514"/>
    <x v="503"/>
    <s v="Boult Audio FXCharge with ENC, 32H Playtime, 5min=7H Type C Fast Charging, Zen ENC, 14.2 mm BoomX Rich Bass, IPX5, Bluetooth Wireless in Ear Earphones Neckband with mic (Black)"/>
    <s v="Unique"/>
    <x v="413"/>
    <s v="Playtime, 5min=7H Type C Fast Charging, Zen ENC, 14.2 mm BoomX Rich Bass, IPX5, Bluetooth Wireless in Ear Earphones Neckband with mic (Black)"/>
    <s v="Electronics|Headphones,Earbuds&amp;Accessories|Headphones|In-Ear"/>
    <s v="Electronics"/>
    <x v="1"/>
    <s v="Headphones,Earbuds&amp;Accessories"/>
    <s v="Headphones , Earbuds &amp; Accessories"/>
    <s v="Headphones"/>
    <s v="Headphones"/>
    <s v="In-Ear"/>
    <m/>
    <n v="999"/>
    <n v="999"/>
    <n v="4499"/>
    <n v="4499"/>
    <x v="3"/>
    <n v="15251610"/>
    <x v="400"/>
    <n v="3.8"/>
    <x v="8"/>
    <n v="3390"/>
    <x v="0"/>
    <n v="3390"/>
  </r>
  <r>
    <n v="516"/>
    <x v="515"/>
    <x v="504"/>
    <s v="Boult Audio Probass Curve Bluetooth Wireless in Ear Earphones with Mic with Ipx5 Water Resistant, 12H Battery Life and Extra Bass (Black)"/>
    <s v="Unique"/>
    <x v="414"/>
    <s v="in Ear Earphones with Mic with Ipx5 Water Resistant, 12H Battery Life and Extra Bass (Black)"/>
    <s v="Electronics|Headphones,Earbuds&amp;Accessories|Headphones|In-Ear"/>
    <s v="Electronics"/>
    <x v="1"/>
    <s v="Headphones,Earbuds&amp;Accessories"/>
    <s v="Headphones , Earbuds &amp; Accessories"/>
    <s v="Headphones"/>
    <s v="Headphones"/>
    <s v="In-Ear"/>
    <m/>
    <n v="899"/>
    <n v="899"/>
    <n v="4499"/>
    <n v="4499"/>
    <x v="3"/>
    <n v="463630948"/>
    <x v="401"/>
    <n v="3.8"/>
    <x v="8"/>
    <n v="103052"/>
    <x v="0"/>
    <n v="103052"/>
  </r>
  <r>
    <n v="517"/>
    <x v="516"/>
    <x v="505"/>
    <s v="Casio FX-82MS 2nd Gen Non-Programmable Scientific Calculator, 240 Functions and 2-line Display, Black"/>
    <s v="Unique"/>
    <x v="415"/>
    <s v="Calculator, 240 Functions and 2-line Display, Black"/>
    <s v="OfficeProducts|OfficeElectronics|Calculators|Scientific"/>
    <s v="OfficeProducts"/>
    <x v="3"/>
    <s v="OfficeElectronics"/>
    <s v="OfficeElectronics"/>
    <s v="Calculators"/>
    <s v="Calculators"/>
    <s v="Scientific"/>
    <m/>
    <n v="522"/>
    <n v="522"/>
    <n v="550"/>
    <n v="550"/>
    <x v="0"/>
    <n v="6698450"/>
    <x v="402"/>
    <n v="4.4000000000000004"/>
    <x v="3"/>
    <n v="12179"/>
    <x v="0"/>
    <n v="12179"/>
  </r>
  <r>
    <n v="518"/>
    <x v="517"/>
    <x v="506"/>
    <s v="Tygot 10 Inches Big LED Ring Light for Camera, Phone tiktok YouTube Video Shooting and Makeup, 10&quot; inch Ring Light with 7 Feet Long Foldable and Lightweight Tripod Stand"/>
    <s v="Unique"/>
    <x v="416"/>
    <s v="Light for Camera, Phone tiktok YouTube Video Shooting and Makeup, 10&quot; inch Ring Light with 7 Feet Long Foldable and Lightweight Tripod Stand"/>
    <s v="Electronics|Cameras&amp;Photography|Flashes|Macro&amp;RinglightFlashes"/>
    <s v="Electronics"/>
    <x v="1"/>
    <s v="Cameras&amp;Photography"/>
    <s v="Cameras &amp; Photography"/>
    <s v="Flashes"/>
    <s v="Flashes"/>
    <s v="Macro&amp;RinglightFlashes"/>
    <m/>
    <n v="799"/>
    <n v="799"/>
    <n v="1999"/>
    <n v="1999"/>
    <x v="2"/>
    <n v="25903042"/>
    <x v="110"/>
    <n v="3.8"/>
    <x v="8"/>
    <n v="12958"/>
    <x v="0"/>
    <n v="12958"/>
  </r>
  <r>
    <n v="519"/>
    <x v="518"/>
    <x v="507"/>
    <s v="HP X200 Wireless Mouse with 2.4 GHz Wireless connectivity, Adjustable DPI up to 1600, ambidextrous Design, and 18-Month Long Battery Life. 3-Years Warranty (6VY95AA)"/>
    <s v="Unique"/>
    <x v="417"/>
    <s v="GHz Wireless connectivity, Adjustable DPI up to 1600, ambidextrous Design, and 18-Month Long Battery Life. 3-Years Warranty (6VY95AA)"/>
    <s v="Computers&amp;Accessories|Accessories&amp;Peripherals|Keyboards,Mice&amp;InputDevices|Mice"/>
    <s v="Computers&amp;Accessories"/>
    <x v="0"/>
    <s v="Accessories&amp;Peripherals"/>
    <s v="Accessories &amp; Peripherals"/>
    <s v="Keyboards,Mice&amp;InputDevices"/>
    <s v="Keyboards , Mice &amp; InputDevices"/>
    <s v="Mice"/>
    <m/>
    <n v="681"/>
    <n v="681"/>
    <n v="1199"/>
    <n v="1199"/>
    <x v="2"/>
    <n v="9901342"/>
    <x v="403"/>
    <n v="4.2"/>
    <x v="0"/>
    <n v="8258"/>
    <x v="0"/>
    <n v="8258"/>
  </r>
  <r>
    <n v="520"/>
    <x v="519"/>
    <x v="508"/>
    <s v="Oakter Mini UPS for 12V WiFi Router Broadband Modem | Backup Upto 4 Hours | WiFi Router UPS Power Backup During Power Cuts | UPS for 12V Router Broadband Modem | Current Surge and Deep Discharge Protection"/>
    <s v="Unique"/>
    <x v="418"/>
    <s v="Router Broadband Modem | Backup Upto 4 Hours | WiFi Router UPS Power Backup During Power Cuts | UPS for 12V Router Broadband Modem | Current Surge and Deep Discharge Protection"/>
    <s v="Computers&amp;Accessories|NetworkingDevices"/>
    <s v="Computers&amp;Accessories"/>
    <x v="0"/>
    <s v="NetworkingDevices"/>
    <s v="NetworkingDevices"/>
    <m/>
    <s v=""/>
    <m/>
    <m/>
    <n v="1199"/>
    <n v="1199"/>
    <n v="3490"/>
    <n v="3490"/>
    <x v="3"/>
    <n v="40888840"/>
    <x v="404"/>
    <n v="4.0999999999999996"/>
    <x v="6"/>
    <n v="11716"/>
    <x v="0"/>
    <n v="11716"/>
  </r>
  <r>
    <n v="521"/>
    <x v="520"/>
    <x v="509"/>
    <s v="TP-Link Archer AC1200 Archer C6 Wi-Fi Speed Up to 867 Mbps 5 GHz + 400 Mbps 2.4 GHz, 5 Gigabit Ports, 4 External Antennas, MU-MIMO, Dual Band, WiFi Coverage with Access Point Mode, Black"/>
    <s v="Unique"/>
    <x v="419"/>
    <s v="Speed Up to 867 Mbps 5 GHz + 400 Mbps 2.4 GHz, 5 Gigabit Ports, 4 External Antennas, MU-MIMO, Dual Band, WiFi Coverage with Access Point Mode, Black"/>
    <s v="Computers&amp;Accessories|NetworkingDevices|Routers"/>
    <s v="Computers&amp;Accessories"/>
    <x v="0"/>
    <s v="NetworkingDevices"/>
    <s v="NetworkingDevices"/>
    <s v="Routers"/>
    <s v="Routers"/>
    <m/>
    <m/>
    <n v="2499"/>
    <n v="2499"/>
    <n v="4999"/>
    <n v="4999"/>
    <x v="3"/>
    <n v="175084976"/>
    <x v="405"/>
    <n v="4.4000000000000004"/>
    <x v="3"/>
    <n v="35024"/>
    <x v="0"/>
    <n v="35024"/>
  </r>
  <r>
    <n v="522"/>
    <x v="521"/>
    <x v="510"/>
    <s v="boAt Rockerz 550 Over Ear Bluetooth Headphones with Upto 20 Hours Playback, 50MM Drivers, Soft Padded Ear Cushions and Physical Noise Isolation, Without Mic (Black)"/>
    <s v="Unique"/>
    <x v="420"/>
    <s v="Headphones with Upto 20 Hours Playback, 50MM Drivers, Soft Padded Ear Cushions and Physical Noise Isolation, Without Mic (Black)"/>
    <s v="Electronics|Headphones,Earbuds&amp;Accessories|Headphones|Over-Ear"/>
    <s v="Electronics"/>
    <x v="1"/>
    <s v="Headphones,Earbuds&amp;Accessories"/>
    <s v="Headphones , Earbuds &amp; Accessories"/>
    <s v="Headphones"/>
    <s v="Headphones"/>
    <s v="Over-Ear"/>
    <m/>
    <n v="1799"/>
    <n v="1799"/>
    <n v="4999"/>
    <n v="4999"/>
    <x v="3"/>
    <n v="275904808"/>
    <x v="406"/>
    <n v="4.0999999999999996"/>
    <x v="6"/>
    <n v="55192"/>
    <x v="0"/>
    <n v="55192"/>
  </r>
  <r>
    <n v="523"/>
    <x v="522"/>
    <x v="511"/>
    <s v="Xiaomi Mi Wired in Ear Earphones with Mic Basic with Ultra Deep Bass and Aluminum Alloy Sound Chamber (Black)"/>
    <s v="Unique"/>
    <x v="421"/>
    <s v="with Mic Basic with Ultra Deep Bass and Aluminum Alloy Sound Chamber (Black)"/>
    <s v="Electronics|Headphones,Earbuds&amp;Accessories|Headphones|In-Ear"/>
    <s v="Electronics"/>
    <x v="1"/>
    <s v="Headphones,Earbuds&amp;Accessories"/>
    <s v="Headphones , Earbuds &amp; Accessories"/>
    <s v="Headphones"/>
    <s v="Headphones"/>
    <s v="In-Ear"/>
    <m/>
    <n v="429"/>
    <n v="429"/>
    <n v="599"/>
    <n v="599"/>
    <x v="0"/>
    <n v="71560134"/>
    <x v="407"/>
    <n v="4.0999999999999996"/>
    <x v="6"/>
    <n v="119466"/>
    <x v="0"/>
    <n v="119466"/>
  </r>
  <r>
    <n v="524"/>
    <x v="523"/>
    <x v="512"/>
    <s v="Zodo 8. 5 inch LCD E-Writer Electronic Writing Pad Tablet Drawing Board (Paperless Memo Digital Tablet)"/>
    <s v="Unique"/>
    <x v="422"/>
    <s v="Electronic Writing Pad Tablet Drawing Board (Paperless Memo Digital Tablet)"/>
    <s v="Computers&amp;Accessories|Accessories&amp;Peripherals|Keyboards,Mice&amp;InputDevices|GraphicTablets"/>
    <s v="Computers&amp;Accessories"/>
    <x v="0"/>
    <s v="Accessories&amp;Peripherals"/>
    <s v="Accessories &amp; Peripherals"/>
    <s v="Keyboards,Mice&amp;InputDevices"/>
    <s v="Keyboards , Mice &amp; InputDevices"/>
    <s v="GraphicTablets"/>
    <m/>
    <n v="100"/>
    <n v="100"/>
    <n v="499"/>
    <n v="499"/>
    <x v="0"/>
    <n v="4809362"/>
    <x v="408"/>
    <n v="3.5"/>
    <x v="11"/>
    <n v="9638"/>
    <x v="0"/>
    <n v="9638"/>
  </r>
  <r>
    <n v="525"/>
    <x v="524"/>
    <x v="513"/>
    <s v="Zebronics ZEB-KM2100 Multimedia USB Keyboard Comes with 114 Keys Including 12 Dedicated Multimedia Keys and with Rupee Key"/>
    <s v="Unique"/>
    <x v="423"/>
    <s v="with 114 Keys Including 12 Dedicated Multimedia Keys and with Rupee Key"/>
    <s v="Computers&amp;Accessories|Accessories&amp;Peripherals|Keyboards,Mice&amp;InputDevices|Keyboards"/>
    <s v="Computers&amp;Accessories"/>
    <x v="0"/>
    <s v="Accessories&amp;Peripherals"/>
    <s v="Accessories &amp; Peripherals"/>
    <s v="Keyboards,Mice&amp;InputDevices"/>
    <s v="Keyboards , Mice &amp; InputDevices"/>
    <s v="Keyboards"/>
    <m/>
    <n v="329"/>
    <n v="329"/>
    <n v="399"/>
    <n v="399"/>
    <x v="0"/>
    <n v="13460265"/>
    <x v="409"/>
    <n v="3.6"/>
    <x v="4"/>
    <n v="33735"/>
    <x v="0"/>
    <n v="33735"/>
  </r>
  <r>
    <n v="526"/>
    <x v="525"/>
    <x v="514"/>
    <s v="ZEBRONICS Zeb-Comfort Wired USB Mouse, 3-Button, 1000 DPI Optical Sensor, Plug and Play, for Windows Mac, Black"/>
    <s v="Unique"/>
    <x v="424"/>
    <s v="1000 DPI Optical Sensor, Plug and Play, for Windows Mac, Black"/>
    <s v="Computers&amp;Accessories|Accessories&amp;Peripherals|Keyboards,Mice&amp;InputDevices|Mice"/>
    <s v="Computers&amp;Accessories"/>
    <x v="0"/>
    <s v="Accessories&amp;Peripherals"/>
    <s v="Accessories &amp; Peripherals"/>
    <s v="Keyboards,Mice&amp;InputDevices"/>
    <s v="Keyboards , Mice &amp; InputDevices"/>
    <s v="Mice"/>
    <m/>
    <n v="139"/>
    <n v="139"/>
    <n v="299"/>
    <n v="299"/>
    <x v="0"/>
    <n v="910156"/>
    <x v="410"/>
    <n v="3.8"/>
    <x v="8"/>
    <n v="3044"/>
    <x v="0"/>
    <n v="3044"/>
  </r>
  <r>
    <n v="527"/>
    <x v="526"/>
    <x v="515"/>
    <s v="boAt Rockerz 370 On Ear Bluetooth Headphones with Upto 12 Hours Playtime, Cozy Padded Earcups and Bluetooth v5.0, with Mic (Buoyant Black)"/>
    <s v="Unique"/>
    <x v="425"/>
    <s v="Headphones with Upto 12 Hours Playtime, Cozy Padded Earcups and Bluetooth v5.0, with Mic (Buoyant Black)"/>
    <s v="Electronics|Headphones,Earbuds&amp;Accessories|Headphones|On-Ear"/>
    <s v="Electronics"/>
    <x v="1"/>
    <s v="Headphones,Earbuds&amp;Accessories"/>
    <s v="Headphones , Earbuds &amp; Accessories"/>
    <s v="Headphones"/>
    <s v="Headphones"/>
    <s v="On-Ear"/>
    <m/>
    <n v="1199"/>
    <n v="1199"/>
    <n v="2499"/>
    <n v="2499"/>
    <x v="3"/>
    <n v="83926416"/>
    <x v="411"/>
    <n v="4"/>
    <x v="2"/>
    <n v="33584"/>
    <x v="0"/>
    <n v="33584"/>
  </r>
  <r>
    <n v="528"/>
    <x v="527"/>
    <x v="516"/>
    <s v="ZEBRONICS Zeb-Astra 20 Wireless BT v5.0 Portable Speaker with 10W RMS Output, TWS, 10H Backup Approx, Built in Rechargeable Battery FM Radio, AUX, mSD, USB, Call Function and Dual 52mm Drivers Multi"/>
    <s v="Unique"/>
    <x v="426"/>
    <s v="Portable Speaker with 10W RMS Output, TWS, 10H Backup Approx, Built in Rechargeable Battery FM Radio, AUX, mSD, USB, Call Function and Dual 52mm Drivers Multi"/>
    <s v="Electronics|HomeAudio|Speakers|BluetoothSpeakers"/>
    <s v="Electronics"/>
    <x v="1"/>
    <s v="HomeAudio"/>
    <s v="HomeAudio"/>
    <s v="Speakers"/>
    <s v="Speakers"/>
    <s v="BluetoothSpeakers"/>
    <m/>
    <n v="1049"/>
    <n v="1049"/>
    <n v="2299"/>
    <n v="2299"/>
    <x v="3"/>
    <n v="4089921"/>
    <x v="412"/>
    <n v="3.9"/>
    <x v="10"/>
    <n v="1779"/>
    <x v="0"/>
    <n v="1779"/>
  </r>
  <r>
    <n v="529"/>
    <x v="528"/>
    <x v="517"/>
    <s v="Panasonic CR-2032 5BE Lithium Coin Battery - Pack of 5"/>
    <s v="Unique"/>
    <x v="427"/>
    <s v="- Pack of 5"/>
    <s v="Electronics|GeneralPurposeBatteries&amp;BatteryChargers"/>
    <s v="Electronics"/>
    <x v="1"/>
    <s v="GeneralPurposeBatteries&amp;BatteryChargers"/>
    <s v="GeneralPurposeBatteries &amp; BatteryChargers"/>
    <m/>
    <s v=""/>
    <m/>
    <m/>
    <n v="225"/>
    <n v="225"/>
    <n v="250"/>
    <n v="250"/>
    <x v="0"/>
    <n v="6639000"/>
    <x v="413"/>
    <n v="4.4000000000000004"/>
    <x v="3"/>
    <n v="26556"/>
    <x v="0"/>
    <n v="26556"/>
  </r>
  <r>
    <n v="530"/>
    <x v="529"/>
    <x v="518"/>
    <s v="MemeHo Smart Standard Multi-Purpose Laptop Table with Dock Stand Study Table Bed Table Foldable and Portable Ergonomic and Rounded Edges Non-Slip Legs Engineered Wood with Cup Holder (Black)"/>
    <s v="Unique"/>
    <x v="428"/>
    <s v="with Dock Stand Study Table Bed Table Foldable and Portable Ergonomic and Rounded Edges Non-Slip Legs Engineered Wood with Cup Holder (Black)"/>
    <s v="Computers&amp;Accessories|Accessories&amp;Peripherals|LaptopAccessories|Lapdesks"/>
    <s v="Computers&amp;Accessories"/>
    <x v="0"/>
    <s v="Accessories&amp;Peripherals"/>
    <s v="Accessories &amp; Peripherals"/>
    <s v="LaptopAccessories"/>
    <s v="LaptopAccessories"/>
    <s v="Lapdesks"/>
    <m/>
    <n v="656"/>
    <n v="656"/>
    <n v="1499"/>
    <n v="1499"/>
    <x v="2"/>
    <n v="38828597"/>
    <x v="414"/>
    <n v="4.3"/>
    <x v="1"/>
    <n v="25903"/>
    <x v="0"/>
    <n v="25903"/>
  </r>
  <r>
    <n v="531"/>
    <x v="530"/>
    <x v="519"/>
    <s v="SanDisk Ultra Dual Drive Go USB Type C Pendrive for Mobile (Black, 128 GB, 5Y - SDDDC3-128G-I35)"/>
    <s v="Unique"/>
    <x v="429"/>
    <s v="Type C Pendrive for Mobile (Black, 128 GB, 5Y - SDDDC3-128G-I35)"/>
    <s v="Computers&amp;Accessories|ExternalDevices&amp;DataStorage|PenDrives"/>
    <s v="Computers&amp;Accessories"/>
    <x v="0"/>
    <s v="ExternalDevices&amp;DataStorage"/>
    <s v="ExternalDevices &amp; DataStorage"/>
    <s v="PenDrives"/>
    <s v="PenDrives"/>
    <m/>
    <m/>
    <n v="1109"/>
    <n v="1109"/>
    <n v="2800"/>
    <n v="2800"/>
    <x v="3"/>
    <n v="149699200"/>
    <x v="415"/>
    <n v="4.3"/>
    <x v="1"/>
    <n v="53464"/>
    <x v="0"/>
    <n v="53464"/>
  </r>
  <r>
    <n v="532"/>
    <x v="531"/>
    <x v="520"/>
    <s v="Tizum Mouse Pad Computer Mouse Mat with Anti-Slip Rubber Base | Smooth Mouse Control | Spill-Resistant Surface for Laptop, Notebook, MacBook, Gaming, Laser Optical Mouse, 9.4‚Äùx 7.9‚Äù, Multicolored"/>
    <s v="Unique"/>
    <x v="430"/>
    <s v="with Anti-Slip Rubber Base | Smooth Mouse Control | Spill-Resistant Surface for Laptop, Notebook, MacBook, Gaming, Laser Optical Mouse, 9.4‚Äùx 7.9‚Äù, Multicolored"/>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169"/>
    <n v="169"/>
    <n v="299"/>
    <n v="299"/>
    <x v="0"/>
    <n v="1547624"/>
    <x v="416"/>
    <n v="4.4000000000000004"/>
    <x v="3"/>
    <n v="5176"/>
    <x v="0"/>
    <n v="5176"/>
  </r>
  <r>
    <n v="533"/>
    <x v="532"/>
    <x v="521"/>
    <s v="Epson 003 65 ml for EcoTank L1110 L3100 L3101 L3110 L3115 L3116 L3150 L3151 L3152 L3156 L5190 Black Ink Bottle"/>
    <s v="Unique"/>
    <x v="431"/>
    <s v="L1110 L3100 L3101 L3110 L3115 L3116 L3150 L3151 L3152 L3156 L5190 Black Ink Bottle"/>
    <s v="Computers&amp;Accessories|Printers,Inks&amp;Accessories|Inks,Toners&amp;Cartridges|InkjetInkCartridges"/>
    <s v="Computers&amp;Accessories"/>
    <x v="0"/>
    <s v="Printers,Inks&amp;Accessories"/>
    <s v="Printers , Inks &amp; Accessories"/>
    <s v="Inks,Toners&amp;Cartridges"/>
    <s v="Inks , Toners &amp; Cartridges"/>
    <s v="InkjetInkCartridges"/>
    <m/>
    <n v="309"/>
    <n v="309"/>
    <n v="404"/>
    <n v="404"/>
    <x v="0"/>
    <n v="3480056"/>
    <x v="417"/>
    <n v="4.4000000000000004"/>
    <x v="3"/>
    <n v="8614"/>
    <x v="0"/>
    <n v="8614"/>
  </r>
  <r>
    <n v="534"/>
    <x v="533"/>
    <x v="522"/>
    <s v="ZEBRONICS Zeb-Thunder Bluetooth Wireless Over Ear Headphone FM, mSD, 9 hrs Playback with Mic (Black)"/>
    <s v="Unique"/>
    <x v="432"/>
    <s v="Headphone FM, mSD, 9 hrs Playback with Mic (Black)"/>
    <s v="Electronics|Headphones,Earbuds&amp;Accessories|Headphones|On-Ear"/>
    <s v="Electronics"/>
    <x v="1"/>
    <s v="Headphones,Earbuds&amp;Accessories"/>
    <s v="Headphones , Earbuds &amp; Accessories"/>
    <s v="Headphones"/>
    <s v="Headphones"/>
    <s v="On-Ear"/>
    <m/>
    <n v="599"/>
    <n v="599"/>
    <n v="1399"/>
    <n v="1399"/>
    <x v="2"/>
    <n v="83976374"/>
    <x v="354"/>
    <n v="3.8"/>
    <x v="8"/>
    <n v="60026"/>
    <x v="0"/>
    <n v="60026"/>
  </r>
  <r>
    <n v="535"/>
    <x v="534"/>
    <x v="523"/>
    <s v="Quantum QHM-7406 Full-Sized Keyboard with () Rupee Symbol, Hotkeys and 3-pieces LED function for Desktop Laptop Smart TV Spill-Resistant Wired USB Keyboard with 10 million keystrokes lifespan (Black)"/>
    <s v="Unique"/>
    <x v="433"/>
    <s v="Rupee Symbol, Hotkeys and 3-pieces LED function for Desktop Laptop Smart TV Spill-Resistant Wired USB Keyboard with 10 million keystrokes lifespan (Black)"/>
    <s v="Computers&amp;Accessories|Accessories&amp;Peripherals|Keyboards,Mice&amp;InputDevices|Keyboards"/>
    <s v="Computers&amp;Accessories"/>
    <x v="0"/>
    <s v="Accessories&amp;Peripherals"/>
    <s v="Accessories &amp; Peripherals"/>
    <s v="Keyboards,Mice&amp;InputDevices"/>
    <s v="Keyboards , Mice &amp; InputDevices"/>
    <s v="Keyboards"/>
    <m/>
    <n v="299"/>
    <n v="299"/>
    <n v="599"/>
    <n v="599"/>
    <x v="0"/>
    <n v="1836534"/>
    <x v="185"/>
    <n v="3.8"/>
    <x v="8"/>
    <n v="3066"/>
    <x v="0"/>
    <n v="3066"/>
  </r>
  <r>
    <n v="536"/>
    <x v="535"/>
    <x v="524"/>
    <s v="STRIFF Laptop Tabletop Stand, Fold-Up, Adjustable, Ventilated, Portable Holder for Desk, Aluminum Foldable Laptop Ergonomic Compatibility with up to 15.6-inch Laptop, All Mac, Tab, and Mobile (Silver)"/>
    <s v="Unique"/>
    <x v="434"/>
    <s v="Ventilated, Portable Holder for Desk, Aluminum Foldable Laptop Ergonomic Compatibility with up to 15.6-inch Laptop, All Mac, Tab, and Mobile (Silver)"/>
    <s v="Computers&amp;Accessories|Accessories&amp;Peripherals|LaptopAccessories|Lapdesks"/>
    <s v="Computers&amp;Accessories"/>
    <x v="0"/>
    <s v="Accessories&amp;Peripherals"/>
    <s v="Accessories &amp; Peripherals"/>
    <s v="LaptopAccessories"/>
    <s v="LaptopAccessories"/>
    <s v="Lapdesks"/>
    <m/>
    <n v="449"/>
    <n v="449"/>
    <n v="999"/>
    <n v="999"/>
    <x v="0"/>
    <n v="2099898"/>
    <x v="418"/>
    <n v="4"/>
    <x v="2"/>
    <n v="2102"/>
    <x v="0"/>
    <n v="2102"/>
  </r>
  <r>
    <n v="537"/>
    <x v="536"/>
    <x v="525"/>
    <s v="Logitech M221 Wireless Mouse, Silent Buttons, 2.4 GHz with USB Mini Receiver, 1000 DPI Optical Tracking, 18-Month Battery Life, Ambidextrous PC Mac Laptop - Charcoal Grey"/>
    <s v="Unique"/>
    <x v="435"/>
    <s v="2.4 GHz with USB Mini Receiver, 1000 DPI Optical Tracking, 18-Month Battery Life, Ambidextrous PC Mac Laptop - Charcoal Grey"/>
    <s v="Computers&amp;Accessories|Accessories&amp;Peripherals|Keyboards,Mice&amp;InputDevices|Mice"/>
    <s v="Computers&amp;Accessories"/>
    <x v="0"/>
    <s v="Accessories&amp;Peripherals"/>
    <s v="Accessories &amp; Peripherals"/>
    <s v="Keyboards,Mice&amp;InputDevices"/>
    <s v="Keyboards , Mice &amp; InputDevices"/>
    <s v="Mice"/>
    <m/>
    <n v="799"/>
    <n v="799"/>
    <n v="1295"/>
    <n v="1295"/>
    <x v="2"/>
    <n v="45133340"/>
    <x v="419"/>
    <n v="4.4000000000000004"/>
    <x v="3"/>
    <n v="34852"/>
    <x v="0"/>
    <n v="34852"/>
  </r>
  <r>
    <n v="538"/>
    <x v="537"/>
    <x v="526"/>
    <s v="Classmate Soft Cover 6 Subject Spiral Binding Notebook, Single Line, 300 Pages"/>
    <s v="Unique"/>
    <x v="436"/>
    <s v="Binding Notebook, Single Line, 300 Pages"/>
    <s v="OfficeProducts|OfficePaperProducts|Paper|Stationery|Notebooks,WritingPads&amp;Diaries|WireboundNotebooks"/>
    <s v="OfficeProducts"/>
    <x v="3"/>
    <s v="OfficePaperProducts"/>
    <s v="OfficePaperProducts"/>
    <s v="Paper"/>
    <s v="Paper"/>
    <s v="Stationery"/>
    <s v="Notebooks,WritingPads&amp;Diaries"/>
    <n v="157"/>
    <n v="157"/>
    <n v="160"/>
    <n v="160"/>
    <x v="0"/>
    <n v="1378880"/>
    <x v="420"/>
    <n v="4.5"/>
    <x v="9"/>
    <n v="8618"/>
    <x v="0"/>
    <n v="8618"/>
  </r>
  <r>
    <n v="539"/>
    <x v="538"/>
    <x v="527"/>
    <s v="HP 150 Wireless USB Mouse with Ergonomic and ambidextrous Design, 1600 DPI Optical Tracking, 2.4 GHz Wireless connectivity, Dual-Function Scroll Wheel and 12 Month Long Battery Life. 3-Years Warranty."/>
    <s v="Unique"/>
    <x v="437"/>
    <s v="Ergonomic and ambidextrous Design, 1600 DPI Optical Tracking, 2.4 GHz Wireless connectivity, Dual-Function Scroll Wheel and 12 Month Long Battery Life. 3-Years Warranty."/>
    <s v="Computers&amp;Accessories|Accessories&amp;Peripherals|Keyboards,Mice&amp;InputDevices|Mice"/>
    <s v="Computers&amp;Accessories"/>
    <x v="0"/>
    <s v="Accessories&amp;Peripherals"/>
    <s v="Accessories &amp; Peripherals"/>
    <s v="Keyboards,Mice&amp;InputDevices"/>
    <s v="Keyboards , Mice &amp; InputDevices"/>
    <s v="Mice"/>
    <m/>
    <n v="599"/>
    <n v="599"/>
    <n v="899"/>
    <n v="899"/>
    <x v="0"/>
    <n v="3612182"/>
    <x v="421"/>
    <n v="4"/>
    <x v="2"/>
    <n v="4018"/>
    <x v="0"/>
    <n v="4018"/>
  </r>
  <r>
    <n v="540"/>
    <x v="539"/>
    <x v="528"/>
    <s v="Duracell Rechargeable AA 1300mAh Batteries, 4Pcs"/>
    <s v="Unique"/>
    <x v="438"/>
    <s v=""/>
    <s v="Electronics|GeneralPurposeBatteries&amp;BatteryChargers|RechargeableBatteries"/>
    <s v="Electronics"/>
    <x v="1"/>
    <s v="GeneralPurposeBatteries&amp;BatteryChargers"/>
    <s v="GeneralPurposeBatteries &amp; BatteryChargers"/>
    <s v="RechargeableBatteries"/>
    <s v="RechargeableBatteries"/>
    <m/>
    <m/>
    <n v="479"/>
    <n v="479"/>
    <n v="599"/>
    <n v="599"/>
    <x v="0"/>
    <n v="7000513"/>
    <x v="422"/>
    <n v="4.3"/>
    <x v="1"/>
    <n v="11687"/>
    <x v="0"/>
    <n v="11687"/>
  </r>
  <r>
    <n v="541"/>
    <x v="540"/>
    <x v="529"/>
    <s v="boAt Airdopes 181 in-Ear True Wireless Earbuds with ENx Tech, Beast Mode(Low Latency Upto 60ms) for Gaming, with Mic, ASAP Charge, 20H Playtime, Bluetooth v5.2, IPX4 and IWP (Cool Grey)"/>
    <s v="Unique"/>
    <x v="439"/>
    <s v="Earbuds with ENx Tech, Beast Mode(Low Latency Upto 60ms) for Gaming, with Mic, ASAP Charge, 20H Playtime, Bluetooth v5.2, IPX4 and IWP (Cool Grey)"/>
    <s v="Electronics|Headphones,Earbuds&amp;Accessories|Headphones|In-Ear"/>
    <s v="Electronics"/>
    <x v="1"/>
    <s v="Headphones,Earbuds&amp;Accessories"/>
    <s v="Headphones , Earbuds &amp; Accessories"/>
    <s v="Headphones"/>
    <s v="Headphones"/>
    <s v="In-Ear"/>
    <m/>
    <n v="1598"/>
    <n v="1598"/>
    <n v="2990"/>
    <n v="2990"/>
    <x v="3"/>
    <n v="32934850"/>
    <x v="423"/>
    <n v="3.8"/>
    <x v="8"/>
    <n v="11015"/>
    <x v="0"/>
    <n v="11015"/>
  </r>
  <r>
    <n v="542"/>
    <x v="541"/>
    <x v="530"/>
    <s v="TP-Link USB Bluetooth Adapter for PC, 5.0 Bluetooth Dongle Receiver (UB500) Supports Windows 11 10 8.1 7 for Desktop, Laptop, Mouse, Keyboard, Printers, Headsets, Speakers, PS4 Xbox Controllers"/>
    <s v="Unique"/>
    <x v="440"/>
    <s v="5.0 Bluetooth Dongle Receiver (UB500) Supports Windows 11 10 8.1 7 for Desktop, Laptop, Mouse, Keyboard, Printers, Headsets, Speakers, PS4 Xbox Controllers"/>
    <s v="Computers&amp;Accessories|NetworkingDevices|NetworkAdapters|BluetoothAdapters"/>
    <s v="Computers&amp;Accessories"/>
    <x v="0"/>
    <s v="NetworkingDevices"/>
    <s v="NetworkingDevices"/>
    <s v="NetworkAdapters"/>
    <s v="NetworkAdapters"/>
    <s v="BluetoothAdapters"/>
    <m/>
    <n v="599"/>
    <n v="599"/>
    <n v="899"/>
    <n v="899"/>
    <x v="0"/>
    <n v="85509284"/>
    <x v="421"/>
    <n v="4.3"/>
    <x v="1"/>
    <n v="95116"/>
    <x v="0"/>
    <n v="95116"/>
  </r>
  <r>
    <n v="543"/>
    <x v="542"/>
    <x v="531"/>
    <s v="SanDisk Ultra Dual Drive Luxe USB Type C Flash Drive (Silver, 128 GB, 5Y - SDDDC4-128G-I35)"/>
    <s v="Unique"/>
    <x v="429"/>
    <s v="Type C Flash Drive (Silver, 128 GB, 5Y - SDDDC4-128G-I35)"/>
    <s v="Computers&amp;Accessories|ExternalDevices&amp;DataStorage|PenDrives"/>
    <s v="Computers&amp;Accessories"/>
    <x v="0"/>
    <s v="ExternalDevices&amp;DataStorage"/>
    <s v="ExternalDevices &amp; DataStorage"/>
    <s v="PenDrives"/>
    <s v="PenDrives"/>
    <m/>
    <m/>
    <n v="1299"/>
    <n v="1299"/>
    <n v="3000"/>
    <n v="3000"/>
    <x v="3"/>
    <n v="69066000"/>
    <x v="424"/>
    <n v="4.3"/>
    <x v="1"/>
    <n v="23022"/>
    <x v="0"/>
    <n v="23022"/>
  </r>
  <r>
    <n v="544"/>
    <x v="543"/>
    <x v="532"/>
    <s v="rts [2 Pack] Mini USB C Type C Adapter Plug, Type C Female to USB A Male Charger Charging Cable Adapter Converter compatible for iPhone, Samsung S20 ultra S21 S10 S8 S9 MacBook Pro iPad Silver"/>
    <s v="Unique"/>
    <x v="441"/>
    <s v="Type C Adapter Plug, Type C Female to USB A Male Charger Charging Cable Adapter Converter compatible for iPhone, Samsung S20 ultra S21 S10 S8 S9 MacBook Pro iPad Silver"/>
    <s v="Computers&amp;Accessories|Accessories&amp;Peripherals|Adapters|USBtoUSBAdapters"/>
    <s v="Computers&amp;Accessories"/>
    <x v="0"/>
    <s v="Accessories&amp;Peripherals"/>
    <s v="Accessories &amp; Peripherals"/>
    <s v="Adapters"/>
    <s v="Adapters"/>
    <s v="USBtoUSBAdapters"/>
    <m/>
    <n v="294"/>
    <n v="294"/>
    <n v="4999"/>
    <n v="4999"/>
    <x v="3"/>
    <n v="22125574"/>
    <x v="425"/>
    <n v="4.3"/>
    <x v="1"/>
    <n v="4426"/>
    <x v="0"/>
    <n v="4426"/>
  </r>
  <r>
    <n v="545"/>
    <x v="544"/>
    <x v="533"/>
    <s v="HP 682 Black Original Ink Cartridge"/>
    <s v="Unique"/>
    <x v="442"/>
    <s v=""/>
    <s v="Computers&amp;Accessories|Printers,Inks&amp;Accessories|Inks,Toners&amp;Cartridges|InkjetInkCartridges"/>
    <s v="Computers&amp;Accessories"/>
    <x v="0"/>
    <s v="Printers,Inks&amp;Accessories"/>
    <s v="Printers , Inks &amp; Accessories"/>
    <s v="Inks,Toners&amp;Cartridges"/>
    <s v="Inks , Toners &amp; Cartridges"/>
    <s v="InkjetInkCartridges"/>
    <m/>
    <n v="828"/>
    <n v="828"/>
    <n v="861"/>
    <n v="861"/>
    <x v="0"/>
    <n v="3932187"/>
    <x v="426"/>
    <n v="4.2"/>
    <x v="0"/>
    <n v="4567"/>
    <x v="0"/>
    <n v="4567"/>
  </r>
  <r>
    <n v="546"/>
    <x v="545"/>
    <x v="534"/>
    <s v="Logitech H111 Wired On Ear Headphones With Mic Black"/>
    <s v="Unique"/>
    <x v="443"/>
    <s v="With Mic Black"/>
    <s v="Electronics|Headphones,Earbuds&amp;Accessories|Headphones|On-Ear"/>
    <s v="Electronics"/>
    <x v="1"/>
    <s v="Headphones,Earbuds&amp;Accessories"/>
    <s v="Headphones , Earbuds &amp; Accessories"/>
    <s v="Headphones"/>
    <s v="Headphones"/>
    <s v="On-Ear"/>
    <m/>
    <n v="745"/>
    <n v="745"/>
    <n v="795"/>
    <n v="795"/>
    <x v="0"/>
    <n v="10968615"/>
    <x v="427"/>
    <n v="4"/>
    <x v="2"/>
    <n v="13797"/>
    <x v="0"/>
    <n v="13797"/>
  </r>
  <r>
    <n v="547"/>
    <x v="546"/>
    <x v="535"/>
    <s v="Digitek DTR 550 LW (67 Inch) Tripod For DSLR, Camera |Operating Height: 5.57 Feet | Maximum Load Capacity up to 4.5kg | Portable Lightweight Aluminum Tripod with 360 Degree Ball Head | Carry Bag Included (Black) (DTR 550LW)"/>
    <s v="Unique"/>
    <x v="444"/>
    <s v="Tripod For DSLR, Camera |Operating Height: 5.57 Feet | Maximum Load Capacity up to 4.5kg | Portable Lightweight Aluminum Tripod with 360 Degree Ball Head | Carry Bag Included (Black) (DTR 550LW)"/>
    <s v="Electronics|Cameras&amp;Photography|Accessories|Tripods&amp;Monopods|CompleteTripodUnits"/>
    <s v="Electronics"/>
    <x v="1"/>
    <s v="Cameras&amp;Photography"/>
    <s v="Cameras &amp; Photography"/>
    <s v="Accessories"/>
    <s v="Accessories"/>
    <s v="Tripods&amp;Monopods"/>
    <s v="CompleteTripodUnits"/>
    <n v="1549"/>
    <n v="1549"/>
    <n v="2495"/>
    <n v="2495"/>
    <x v="3"/>
    <n v="37766815"/>
    <x v="428"/>
    <n v="4.4000000000000004"/>
    <x v="3"/>
    <n v="15137"/>
    <x v="0"/>
    <n v="15137"/>
  </r>
  <r>
    <n v="548"/>
    <x v="547"/>
    <x v="536"/>
    <s v="TP-Link TL-WA850RE Single_Band 300Mbps RJ45 Wireless Range Extender, Broadband Wi-Fi Extender, Wi-Fi Booster Hotspot with 1 Ethernet Port, Plug and Play, Built-in Access Point Mode, White"/>
    <s v="Unique"/>
    <x v="445"/>
    <s v="Range Extender, Broadband Wi-Fi Extender, Wi-Fi Booster Hotspot with 1 Ethernet Port, Plug and Play, Built-in Access Point Mode, White"/>
    <s v="Computers&amp;Accessories|NetworkingDevices|Repeaters&amp;Extenders"/>
    <s v="Computers&amp;Accessories"/>
    <x v="0"/>
    <s v="NetworkingDevices"/>
    <s v="NetworkingDevices"/>
    <s v="Repeaters&amp;Extenders"/>
    <s v="Repeaters &amp; Extenders"/>
    <m/>
    <m/>
    <n v="1469"/>
    <n v="1469"/>
    <n v="2499"/>
    <n v="2499"/>
    <x v="3"/>
    <n v="391438362"/>
    <x v="429"/>
    <n v="4.2"/>
    <x v="0"/>
    <n v="156638"/>
    <x v="0"/>
    <n v="156638"/>
  </r>
  <r>
    <n v="549"/>
    <x v="548"/>
    <x v="537"/>
    <s v="COI Note Pad Memo Book with Sticky Notes and Clip Holder with Pen for Gifting"/>
    <s v="Unique"/>
    <x v="446"/>
    <s v="Sticky Notes and Clip Holder with Pen for Gifting"/>
    <s v="OfficeProducts|OfficePaperProducts|Paper|Stationery|Notebooks,WritingPads&amp;Diaries|Notepads&amp;MemoBooks"/>
    <s v="OfficeProducts"/>
    <x v="3"/>
    <s v="OfficePaperProducts"/>
    <s v="OfficePaperProducts"/>
    <s v="Paper"/>
    <s v="Paper"/>
    <s v="Stationery"/>
    <s v="Notebooks,WritingPads&amp;Diaries"/>
    <n v="198"/>
    <n v="198"/>
    <n v="800"/>
    <n v="800"/>
    <x v="0"/>
    <n v="7475200"/>
    <x v="430"/>
    <n v="4.0999999999999996"/>
    <x v="6"/>
    <n v="9344"/>
    <x v="0"/>
    <n v="9344"/>
  </r>
  <r>
    <n v="550"/>
    <x v="549"/>
    <x v="538"/>
    <s v="Fujifilm Instax Mini Single Pack 10 Sheets Instant Film for Fuji Instant Cameras"/>
    <s v="Unique"/>
    <x v="447"/>
    <s v="Sheets Instant Film for Fuji Instant Cameras"/>
    <s v="Electronics|Cameras&amp;Photography|Accessories|Film"/>
    <s v="Electronics"/>
    <x v="1"/>
    <s v="Cameras&amp;Photography"/>
    <s v="Cameras &amp; Photography"/>
    <s v="Accessories"/>
    <s v="Accessories"/>
    <s v="Film"/>
    <m/>
    <n v="549"/>
    <n v="549"/>
    <n v="549"/>
    <n v="549"/>
    <x v="0"/>
    <n v="2676375"/>
    <x v="74"/>
    <n v="4.5"/>
    <x v="9"/>
    <n v="4875"/>
    <x v="0"/>
    <n v="4875"/>
  </r>
  <r>
    <n v="551"/>
    <x v="550"/>
    <x v="539"/>
    <s v="Samsung Galaxy Watch4 Bluetooth(4.4 cm, Black, Compatible with Android only)"/>
    <s v="Unique"/>
    <x v="448"/>
    <s v="Compatible with Android only)"/>
    <s v="Electronics|WearableTechnology|SmartWatches"/>
    <s v="Electronics"/>
    <x v="1"/>
    <s v="WearableTechnology"/>
    <s v="WearableTechnology"/>
    <s v="SmartWatches"/>
    <s v="SmartWatches"/>
    <m/>
    <m/>
    <n v="12000"/>
    <n v="12000"/>
    <n v="29999"/>
    <n v="29999"/>
    <x v="1"/>
    <n v="142315256"/>
    <x v="431"/>
    <n v="4.3"/>
    <x v="1"/>
    <n v="4744"/>
    <x v="0"/>
    <n v="4744"/>
  </r>
  <r>
    <n v="552"/>
    <x v="551"/>
    <x v="540"/>
    <s v="Noise Buds Vs104 Bluetooth Truly Wireless in Ear Earbuds with Mic, 30-Hours of Playtime, Instacharge, 13Mm Driver and Hyper Sync (Charcoal Black)"/>
    <s v="Unique"/>
    <x v="449"/>
    <s v="in Ear Earbuds with Mic, 30-Hours of Playtime, Instacharge, 13Mm Driver and Hyper Sync (Charcoal Black)"/>
    <s v="Electronics|Headphones,Earbuds&amp;Accessories|Headphones|In-Ear"/>
    <s v="Electronics"/>
    <x v="1"/>
    <s v="Headphones,Earbuds&amp;Accessories"/>
    <s v="Headphones , Earbuds &amp; Accessories"/>
    <s v="Headphones"/>
    <s v="Headphones"/>
    <s v="In-Ear"/>
    <m/>
    <n v="1299"/>
    <n v="1299"/>
    <n v="3499"/>
    <n v="3499"/>
    <x v="3"/>
    <n v="43569548"/>
    <x v="432"/>
    <n v="3.9"/>
    <x v="10"/>
    <n v="12452"/>
    <x v="0"/>
    <n v="12452"/>
  </r>
  <r>
    <n v="553"/>
    <x v="552"/>
    <x v="541"/>
    <s v="Duracell Ultra Alkaline AAA Battery, 8 Pcs"/>
    <s v="Unique"/>
    <x v="450"/>
    <s v="Pcs"/>
    <s v="Electronics|GeneralPurposeBatteries&amp;BatteryChargers|DisposableBatteries"/>
    <s v="Electronics"/>
    <x v="1"/>
    <s v="GeneralPurposeBatteries&amp;BatteryChargers"/>
    <s v="GeneralPurposeBatteries &amp; BatteryChargers"/>
    <s v="DisposableBatteries"/>
    <s v="DisposableBatteries"/>
    <m/>
    <m/>
    <n v="269"/>
    <n v="269"/>
    <n v="315"/>
    <n v="315"/>
    <x v="0"/>
    <n v="5610150"/>
    <x v="433"/>
    <n v="4.5"/>
    <x v="9"/>
    <n v="17810"/>
    <x v="0"/>
    <n v="17810"/>
  </r>
  <r>
    <n v="554"/>
    <x v="553"/>
    <x v="542"/>
    <s v="JBL C200SI, Premium in Ear Wired Earphones with Mic, Signature Sound, One Button Multi-Function Remote, Angled Earbuds for Comfort fit (Blue)"/>
    <s v="Unique"/>
    <x v="451"/>
    <s v="Earphones with Mic, Signature Sound, One Button Multi-Function Remote, Angled Earbuds for Comfort fit (Blue)"/>
    <s v="Electronics|Headphones,Earbuds&amp;Accessories|Headphones|In-Ear"/>
    <s v="Electronics"/>
    <x v="1"/>
    <s v="Headphones,Earbuds&amp;Accessories"/>
    <s v="Headphones , Earbuds &amp; Accessories"/>
    <s v="Headphones"/>
    <s v="Headphones"/>
    <s v="In-Ear"/>
    <m/>
    <n v="799"/>
    <n v="799"/>
    <n v="1499"/>
    <n v="1499"/>
    <x v="2"/>
    <n v="80418352"/>
    <x v="434"/>
    <n v="4.0999999999999996"/>
    <x v="6"/>
    <n v="53648"/>
    <x v="0"/>
    <n v="53648"/>
  </r>
  <r>
    <n v="555"/>
    <x v="554"/>
    <x v="543"/>
    <s v="Acer EK220Q 21.5 Inch (54.61 cm) Full HD (1920x1080) VA Panel LCD Monitor with LED Back Light I 250 Nits I HDMI, VGA Ports I Eye Care Features Like Bluelight Shield, Flickerless and Comfy View (Black)"/>
    <s v="Unique"/>
    <x v="452"/>
    <s v="Full HD (1920x1080) VA Panel LCD Monitor with LED Back Light I 250 Nits I HDMI, VGA Ports I Eye Care Features Like Bluelight Shield, Flickerless and Comfy View (Black)"/>
    <s v="Computers&amp;Accessories|Monitors"/>
    <s v="Computers&amp;Accessories"/>
    <x v="0"/>
    <s v="Monitors"/>
    <s v="Monitors"/>
    <m/>
    <s v=""/>
    <m/>
    <m/>
    <n v="6299"/>
    <n v="6299"/>
    <n v="13750"/>
    <n v="13750"/>
    <x v="1"/>
    <n v="27692500"/>
    <x v="435"/>
    <n v="4.2"/>
    <x v="0"/>
    <n v="2014"/>
    <x v="0"/>
    <n v="2014"/>
  </r>
  <r>
    <n v="556"/>
    <x v="555"/>
    <x v="544"/>
    <s v="E-COSMOS 5V 1.2W Portable Flexible USB LED Light (Colors May Vary, Small) - Set of 2 Pieces"/>
    <s v="Unique"/>
    <x v="453"/>
    <s v="LED Light (Colors May Vary, Small) - Set of 2 Pieces"/>
    <s v="Computers&amp;Accessories|Accessories&amp;Peripherals|USBGadgets|Lamps"/>
    <s v="Computers&amp;Accessories"/>
    <x v="0"/>
    <s v="Accessories&amp;Peripherals"/>
    <s v="Accessories &amp; Peripherals"/>
    <s v="USBGadgets"/>
    <s v="USBGadgets"/>
    <s v="Lamps"/>
    <m/>
    <n v="59"/>
    <n v="59"/>
    <n v="59"/>
    <n v="59"/>
    <x v="0"/>
    <n v="351522"/>
    <x v="74"/>
    <n v="3.8"/>
    <x v="8"/>
    <n v="5958"/>
    <x v="0"/>
    <n v="5958"/>
  </r>
  <r>
    <n v="557"/>
    <x v="556"/>
    <x v="545"/>
    <s v="boAt Dual Port Rapid Car Charger (Qualcomm Certified) with Quick Charge 3.0 + Free Micro USB Cable - (Black)"/>
    <s v="Unique"/>
    <x v="454"/>
    <s v="(Qualcomm Certified) with Quick Charge 3.0 + Free Micro USB Cable - (Black)"/>
    <s v="Electronics|Mobiles&amp;Accessories|MobileAccessories|Chargers|AutomobileChargers"/>
    <s v="Electronics"/>
    <x v="1"/>
    <s v="Mobiles&amp;Accessories"/>
    <s v="Mobiles &amp; Accessories"/>
    <s v="MobileAccessories"/>
    <s v="MobileAccessories"/>
    <s v="Chargers"/>
    <s v="AutomobileChargers"/>
    <n v="571"/>
    <n v="571"/>
    <n v="999"/>
    <n v="999"/>
    <x v="0"/>
    <n v="38182779"/>
    <x v="436"/>
    <n v="4.3"/>
    <x v="1"/>
    <n v="38221"/>
    <x v="0"/>
    <n v="38221"/>
  </r>
  <r>
    <n v="558"/>
    <x v="557"/>
    <x v="546"/>
    <s v="Zebronics ZEB-COUNTY 3W Wireless Bluetooth Portable Speaker With Supporting Carry Handle, USB, SD Card, AUX, FM and Call Function. (Green)"/>
    <s v="Unique"/>
    <x v="455"/>
    <s v="Speaker With Supporting Carry Handle, USB, SD Card, AUX, FM and Call Function. (Green)"/>
    <s v="Electronics|HomeAudio|Speakers|BluetoothSpeakers"/>
    <s v="Electronics"/>
    <x v="1"/>
    <s v="HomeAudio"/>
    <s v="HomeAudio"/>
    <s v="Speakers"/>
    <s v="Speakers"/>
    <s v="BluetoothSpeakers"/>
    <m/>
    <n v="549"/>
    <n v="549"/>
    <n v="999"/>
    <n v="999"/>
    <x v="0"/>
    <n v="64640295"/>
    <x v="437"/>
    <n v="3.9"/>
    <x v="10"/>
    <n v="64705"/>
    <x v="0"/>
    <n v="64705"/>
  </r>
  <r>
    <n v="559"/>
    <x v="558"/>
    <x v="547"/>
    <s v="Zebronics Wired Keyboard and Mouse Combo with 104 Keys and a USB Mouse with 1200 DPI - JUDWAA 750"/>
    <s v="Unique"/>
    <x v="456"/>
    <s v="with 104 Keys and a USB Mouse with 1200 DPI - JUDWAA 750"/>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448"/>
    <n v="448"/>
    <n v="699"/>
    <n v="699"/>
    <x v="0"/>
    <n v="12126252"/>
    <x v="438"/>
    <n v="3.9"/>
    <x v="10"/>
    <n v="17348"/>
    <x v="0"/>
    <n v="17348"/>
  </r>
  <r>
    <n v="560"/>
    <x v="559"/>
    <x v="548"/>
    <s v="JBL Tune 215BT, 16 Hrs Playtime with Quick Charge, in Ear Bluetooth Wireless Earphones with Mic, 12.5mm Premium Earbuds with Pure Bass, BT 5.0, Dual Pairing, Type C and Voice Assistant Support (Black)"/>
    <s v="Unique"/>
    <x v="457"/>
    <s v="with Quick Charge, in Ear Bluetooth Wireless Earphones with Mic, 12.5mm Premium Earbuds with Pure Bass, BT 5.0, Dual Pairing, Type C and Voice Assistant Support (Black)"/>
    <s v="Electronics|Headphones,Earbuds&amp;Accessories|Headphones|In-Ear"/>
    <s v="Electronics"/>
    <x v="1"/>
    <s v="Headphones,Earbuds&amp;Accessories"/>
    <s v="Headphones , Earbuds &amp; Accessories"/>
    <s v="Headphones"/>
    <s v="Headphones"/>
    <s v="In-Ear"/>
    <m/>
    <n v="1499"/>
    <n v="1499"/>
    <n v="2999"/>
    <n v="2999"/>
    <x v="3"/>
    <n v="263306202"/>
    <x v="439"/>
    <n v="3.7"/>
    <x v="5"/>
    <n v="87798"/>
    <x v="0"/>
    <n v="87798"/>
  </r>
  <r>
    <n v="561"/>
    <x v="560"/>
    <x v="549"/>
    <s v="Gizga Essentials Professional 3-in-1 Cleaning Kit for Camera, Lens, Binocular, Laptop, TV, Monitor, Smartphone, Tablet (Includes: Cleaning Liquid 100ml, Plush Microfiber Cloth, Dust Removal Brush)"/>
    <s v="Unique"/>
    <x v="458"/>
    <s v="for Camera, Lens, Binocular, Laptop, TV, Monitor, Smartphone, Tablet (Includes: Cleaning Liquid 100ml, Plush Microfiber Cloth, Dust Removal Brush)"/>
    <s v="Electronics|Cameras&amp;Photography|Accessories|Cleaners|CleaningKits"/>
    <s v="Electronics"/>
    <x v="1"/>
    <s v="Cameras&amp;Photography"/>
    <s v="Cameras &amp; Photography"/>
    <s v="Accessories"/>
    <s v="Accessories"/>
    <s v="Cleaners"/>
    <s v="CleaningKits"/>
    <n v="299"/>
    <n v="299"/>
    <n v="499"/>
    <n v="499"/>
    <x v="0"/>
    <n v="12191568"/>
    <x v="440"/>
    <n v="4.2"/>
    <x v="0"/>
    <n v="24432"/>
    <x v="0"/>
    <n v="24432"/>
  </r>
  <r>
    <n v="562"/>
    <x v="561"/>
    <x v="550"/>
    <s v="SanDisk Ultra Dual 64 GB USB 3.0 OTG Pen Drive (Black)"/>
    <s v="Unique"/>
    <x v="459"/>
    <s v="3.0 OTG Pen Drive (Black)"/>
    <s v="Computers&amp;Accessories|ExternalDevices&amp;DataStorage|PenDrives"/>
    <s v="Computers&amp;Accessories"/>
    <x v="0"/>
    <s v="ExternalDevices&amp;DataStorage"/>
    <s v="ExternalDevices &amp; DataStorage"/>
    <s v="PenDrives"/>
    <s v="PenDrives"/>
    <m/>
    <m/>
    <n v="579"/>
    <n v="579"/>
    <n v="1400"/>
    <n v="1400"/>
    <x v="2"/>
    <n v="264745600"/>
    <x v="441"/>
    <n v="4.3"/>
    <x v="1"/>
    <n v="189104"/>
    <x v="0"/>
    <n v="189104"/>
  </r>
  <r>
    <n v="563"/>
    <x v="562"/>
    <x v="551"/>
    <s v="TP-Link Tapo 360¬∞ 2MP 1080p Full HD Pan Tilt Home Security Wi-Fi Smart Camera| Alexa Enabled| 2-Way Audio| Night Vision| Motion Detection| Sound and Light Alarm| Indoor CCTV (Tapo C200) White"/>
    <s v="Unique"/>
    <x v="460"/>
    <s v="HD Pan Tilt Home Security Wi-Fi Smart Camera| Alexa Enabled| 2-Way Audio| Night Vision| Motion Detection| Sound and Light Alarm| Indoor CCTV (Tapo C200) White"/>
    <s v="Electronics|Cameras&amp;Photography|SecurityCameras|DomeCameras"/>
    <s v="Electronics"/>
    <x v="1"/>
    <s v="Cameras&amp;Photography"/>
    <s v="Cameras &amp; Photography"/>
    <s v="SecurityCameras"/>
    <s v="SecurityCameras"/>
    <s v="DomeCameras"/>
    <m/>
    <n v="2499"/>
    <n v="2499"/>
    <n v="3299"/>
    <n v="3299"/>
    <x v="3"/>
    <n v="307176488"/>
    <x v="442"/>
    <n v="4.2"/>
    <x v="0"/>
    <n v="93112"/>
    <x v="0"/>
    <n v="93112"/>
  </r>
  <r>
    <n v="564"/>
    <x v="563"/>
    <x v="552"/>
    <s v="boAt Airdopes 171 in Ear Bluetooth True Wireless Earbuds with Upto 13 Hours Battery, IPX4, Bluetooth v5.0, Dual Tone Finish with Mic (Mysterious Blue)"/>
    <s v="Unique"/>
    <x v="461"/>
    <s v="True Wireless Earbuds with Upto 13 Hours Battery, IPX4, Bluetooth v5.0, Dual Tone Finish with Mic (Mysterious Blue)"/>
    <s v="Electronics|Headphones,Earbuds&amp;Accessories|Headphones|In-Ear"/>
    <s v="Electronics"/>
    <x v="1"/>
    <s v="Headphones,Earbuds&amp;Accessories"/>
    <s v="Headphones , Earbuds &amp; Accessories"/>
    <s v="Headphones"/>
    <s v="Headphones"/>
    <s v="In-Ear"/>
    <m/>
    <n v="1199"/>
    <n v="1199"/>
    <n v="5999"/>
    <n v="5999"/>
    <x v="4"/>
    <n v="285078479"/>
    <x v="443"/>
    <n v="3.9"/>
    <x v="10"/>
    <n v="47521"/>
    <x v="0"/>
    <n v="47521"/>
  </r>
  <r>
    <n v="565"/>
    <x v="564"/>
    <x v="553"/>
    <s v="Duracell Plus AAA Rechargeable Batteries (750 mAh) Pack of 4"/>
    <s v="Unique"/>
    <x v="462"/>
    <s v="mAh) Pack of 4"/>
    <s v="Electronics|GeneralPurposeBatteries&amp;BatteryChargers|RechargeableBatteries"/>
    <s v="Electronics"/>
    <x v="1"/>
    <s v="GeneralPurposeBatteries&amp;BatteryChargers"/>
    <s v="GeneralPurposeBatteries &amp; BatteryChargers"/>
    <s v="RechargeableBatteries"/>
    <s v="RechargeableBatteries"/>
    <m/>
    <m/>
    <n v="399"/>
    <n v="399"/>
    <n v="499"/>
    <n v="499"/>
    <x v="0"/>
    <n v="13573299"/>
    <x v="444"/>
    <n v="4.3"/>
    <x v="1"/>
    <n v="27201"/>
    <x v="0"/>
    <n v="27201"/>
  </r>
  <r>
    <n v="566"/>
    <x v="565"/>
    <x v="554"/>
    <s v="Logitech B100 Wired USB Mouse, 3 yr Warranty, 800 DPI Optical Tracking, Ambidextrous PC Mac Laptop - Black"/>
    <s v="Unique"/>
    <x v="463"/>
    <s v="yr Warranty, 800 DPI Optical Tracking, Ambidextrous PC Mac Laptop - Black"/>
    <s v="Computers&amp;Accessories|Accessories&amp;Peripherals|Keyboards,Mice&amp;InputDevices|Mice"/>
    <s v="Computers&amp;Accessories"/>
    <x v="0"/>
    <s v="Accessories&amp;Peripherals"/>
    <s v="Accessories &amp; Peripherals"/>
    <s v="Keyboards,Mice&amp;InputDevices"/>
    <s v="Keyboards , Mice &amp; InputDevices"/>
    <s v="Mice"/>
    <m/>
    <n v="279"/>
    <n v="279"/>
    <n v="375"/>
    <n v="375"/>
    <x v="0"/>
    <n v="11825250"/>
    <x v="445"/>
    <n v="4.3"/>
    <x v="1"/>
    <n v="31534"/>
    <x v="0"/>
    <n v="31534"/>
  </r>
  <r>
    <n v="567"/>
    <x v="566"/>
    <x v="555"/>
    <s v="Noise Pulse Buzz 1.69&quot; Bluetooth Calling Smart Watch with Call Function, 150 Watch Faces, 60 Sports Modes, Spo2 and Heart Rate Monitoring, Calling Smart Watch for Men and Women - Jet Black"/>
    <s v="Unique"/>
    <x v="309"/>
    <s v="Smart Watch with Call Function, 150 Watch Faces, 60 Sports Modes, Spo2 and Heart Rate Monitoring, Calling Smart Watch for Men and Women - Jet Black"/>
    <s v="Electronics|WearableTechnology|SmartWatches"/>
    <s v="Electronics"/>
    <x v="1"/>
    <s v="WearableTechnology"/>
    <s v="WearableTechnology"/>
    <s v="SmartWatches"/>
    <s v="SmartWatches"/>
    <m/>
    <m/>
    <n v="2499"/>
    <n v="2499"/>
    <n v="4999"/>
    <n v="4999"/>
    <x v="3"/>
    <n v="37847429"/>
    <x v="405"/>
    <n v="3.9"/>
    <x v="10"/>
    <n v="7571"/>
    <x v="0"/>
    <n v="7571"/>
  </r>
  <r>
    <n v="568"/>
    <x v="567"/>
    <x v="556"/>
    <s v="Classmate 2100117 Soft Cover 6 Subject Spiral Binding Notebook, Single Line, 300 Pages"/>
    <s v="Unique"/>
    <x v="464"/>
    <s v="Spiral Binding Notebook, Single Line, 300 Pages"/>
    <s v="OfficeProducts|OfficePaperProducts|Paper|Stationery|Notebooks,WritingPads&amp;Diaries|WireboundNotebooks"/>
    <s v="OfficeProducts"/>
    <x v="3"/>
    <s v="OfficePaperProducts"/>
    <s v="OfficePaperProducts"/>
    <s v="Paper"/>
    <s v="Paper"/>
    <s v="Stationery"/>
    <s v="Notebooks,WritingPads&amp;Diaries"/>
    <n v="137"/>
    <n v="137"/>
    <n v="160"/>
    <n v="160"/>
    <x v="0"/>
    <n v="1045920"/>
    <x v="446"/>
    <n v="4.4000000000000004"/>
    <x v="3"/>
    <n v="6537"/>
    <x v="0"/>
    <n v="6537"/>
  </r>
  <r>
    <n v="569"/>
    <x v="568"/>
    <x v="557"/>
    <s v="AirCase Rugged Hard Drive Case for 2.5-inch Western Digital, Seagate, Toshiba, Portable Storage Shell for Gadget Hard Disk USB Cable Power Bank Mobile Charger Earphone, Waterproof (Black)"/>
    <s v="Unique"/>
    <x v="465"/>
    <s v="2.5-inch Western Digital, Seagate, Toshiba, Portable Storage Shell for Gadget Hard Disk USB Cable Power Bank Mobile Charger Earphone, Waterproof (Black)"/>
    <s v="Computers&amp;Accessories|Accessories&amp;Peripherals|HardDiskBags"/>
    <s v="Computers&amp;Accessories"/>
    <x v="0"/>
    <s v="Accessories&amp;Peripherals"/>
    <s v="Accessories &amp; Peripherals"/>
    <s v="HardDiskBags"/>
    <s v="HardDiskBags"/>
    <m/>
    <m/>
    <n v="299"/>
    <n v="299"/>
    <n v="499"/>
    <n v="499"/>
    <x v="0"/>
    <n v="10483990"/>
    <x v="440"/>
    <n v="4.5"/>
    <x v="9"/>
    <n v="21010"/>
    <x v="0"/>
    <n v="21010"/>
  </r>
  <r>
    <n v="570"/>
    <x v="569"/>
    <x v="558"/>
    <s v="Noise Buds VS402 Truly Wireless in Ear Earbuds, 35-Hours of Playtime, Instacharge, Quad Mic with ENC, Hyper Sync, Low Latency, 10mm Driver, Bluetooth v5.3 and Breathing LED Lights (Neon Black)"/>
    <s v="Unique"/>
    <x v="466"/>
    <s v="Ear Earbuds, 35-Hours of Playtime, Instacharge, Quad Mic with ENC, Hyper Sync, Low Latency, 10mm Driver, Bluetooth v5.3 and Breathing LED Lights (Neon Black)"/>
    <s v="Electronics|Headphones,Earbuds&amp;Accessories|Headphones|In-Ear"/>
    <s v="Electronics"/>
    <x v="1"/>
    <s v="Headphones,Earbuds&amp;Accessories"/>
    <s v="Headphones , Earbuds &amp; Accessories"/>
    <s v="Headphones"/>
    <s v="Headphones"/>
    <s v="In-Ear"/>
    <m/>
    <n v="1799"/>
    <n v="1799"/>
    <n v="3999"/>
    <n v="3999"/>
    <x v="3"/>
    <n v="14064483"/>
    <x v="447"/>
    <n v="3.9"/>
    <x v="10"/>
    <n v="3517"/>
    <x v="0"/>
    <n v="3517"/>
  </r>
  <r>
    <n v="571"/>
    <x v="570"/>
    <x v="559"/>
    <s v="JBL Go 2, Wireless Portable Bluetooth Speaker with Mic, JBL Signature Sound, Vibrant Color Options with IPX7 Waterproof and AUX (Blue)"/>
    <s v="Unique"/>
    <x v="467"/>
    <s v="Speaker with Mic, JBL Signature Sound, Vibrant Color Options with IPX7 Waterproof and AUX (Blue)"/>
    <s v="Electronics|HomeAudio|Speakers|BluetoothSpeakers"/>
    <s v="Electronics"/>
    <x v="1"/>
    <s v="HomeAudio"/>
    <s v="HomeAudio"/>
    <s v="Speakers"/>
    <s v="Speakers"/>
    <s v="BluetoothSpeakers"/>
    <m/>
    <n v="1999"/>
    <n v="1999"/>
    <n v="2999"/>
    <n v="2999"/>
    <x v="3"/>
    <n v="191633101"/>
    <x v="448"/>
    <n v="4.3"/>
    <x v="1"/>
    <n v="63899"/>
    <x v="0"/>
    <n v="63899"/>
  </r>
  <r>
    <n v="572"/>
    <x v="571"/>
    <x v="560"/>
    <s v="Robustrion Tempered Glass Screen Protector for iPad 10.2 inch 9th Gen Generation 2021 8th Gen 2020 7th Gen 2019"/>
    <s v="Unique"/>
    <x v="468"/>
    <s v="iPad 10.2 inch 9th Gen Generation 2021 8th Gen 2020 7th Gen 2019"/>
    <s v="Computers&amp;Accessories|Accessories&amp;Peripherals|TabletAccessories|ScreenProtectors"/>
    <s v="Computers&amp;Accessories"/>
    <x v="0"/>
    <s v="Accessories&amp;Peripherals"/>
    <s v="Accessories &amp; Peripherals"/>
    <s v="TabletAccessories"/>
    <s v="TabletAccessories"/>
    <s v="ScreenProtectors"/>
    <m/>
    <n v="399"/>
    <n v="399"/>
    <n v="1499"/>
    <n v="1499"/>
    <x v="2"/>
    <n v="8589270"/>
    <x v="449"/>
    <n v="4.0999999999999996"/>
    <x v="6"/>
    <n v="5730"/>
    <x v="0"/>
    <n v="5730"/>
  </r>
  <r>
    <n v="573"/>
    <x v="572"/>
    <x v="561"/>
    <s v="Redgear Pro Wireless Gamepad with 2.4GHz Wireless Technology, Integrated Dual Intensity Motor, Illuminated Keys for PC(Compatible with Windows 7 8 8.1 10 only)"/>
    <s v="Unique"/>
    <x v="469"/>
    <s v="Wireless Technology, Integrated Dual Intensity Motor, Illuminated Keys for PC(Compatible with Windows 7 8 8.1 10 only)"/>
    <s v="Computers&amp;Accessories|Accessories&amp;Peripherals|PCGamingPeripherals|Gamepads"/>
    <s v="Computers&amp;Accessories"/>
    <x v="0"/>
    <s v="Accessories&amp;Peripherals"/>
    <s v="Accessories &amp; Peripherals"/>
    <s v="PCGamingPeripherals"/>
    <s v="PCGamingPeripherals"/>
    <s v="Gamepads"/>
    <m/>
    <n v="1699"/>
    <n v="1699"/>
    <n v="3999"/>
    <n v="3999"/>
    <x v="3"/>
    <n v="101926512"/>
    <x v="450"/>
    <n v="4.2"/>
    <x v="0"/>
    <n v="25488"/>
    <x v="0"/>
    <n v="25488"/>
  </r>
  <r>
    <n v="574"/>
    <x v="573"/>
    <x v="562"/>
    <s v="Logitech M235 Wireless Mouse, 1000 DPI Optical Tracking, 12 Month Life Battery, Compatible with Windows, Mac, Chromebook PC Laptop"/>
    <s v="Unique"/>
    <x v="470"/>
    <s v="Optical Tracking, 12 Month Life Battery, Compatible with Windows, Mac, Chromebook PC Laptop"/>
    <s v="Computers&amp;Accessories|Accessories&amp;Peripherals|Keyboards,Mice&amp;InputDevices|Mice"/>
    <s v="Computers&amp;Accessories"/>
    <x v="0"/>
    <s v="Accessories&amp;Peripherals"/>
    <s v="Accessories &amp; Peripherals"/>
    <s v="Keyboards,Mice&amp;InputDevices"/>
    <s v="Keyboards , Mice &amp; InputDevices"/>
    <s v="Mice"/>
    <m/>
    <n v="699"/>
    <n v="699"/>
    <n v="995"/>
    <n v="995"/>
    <x v="0"/>
    <n v="54132975"/>
    <x v="451"/>
    <n v="4.5"/>
    <x v="9"/>
    <n v="54405"/>
    <x v="0"/>
    <n v="54405"/>
  </r>
  <r>
    <n v="575"/>
    <x v="574"/>
    <x v="563"/>
    <s v="TP-link N300 WiFi Wireless Router TL-WR845N | 300Mbps Wi-Fi Speed | Three 5dBi high gain Antennas | IPv6 Compatible | AP RE WISP Mode | Parental Control | Guest Network"/>
    <s v="Unique"/>
    <x v="471"/>
    <s v="| 300Mbps Wi-Fi Speed | Three 5dBi high gain Antennas | IPv6 Compatible | AP RE WISP Mode | Parental Control | Guest Network"/>
    <s v="Computers&amp;Accessories|NetworkingDevices|Routers"/>
    <s v="Computers&amp;Accessories"/>
    <x v="0"/>
    <s v="NetworkingDevices"/>
    <s v="NetworkingDevices"/>
    <s v="Routers"/>
    <s v="Routers"/>
    <m/>
    <m/>
    <n v="1149"/>
    <n v="1149"/>
    <n v="1699"/>
    <n v="1699"/>
    <x v="2"/>
    <n v="208090122"/>
    <x v="452"/>
    <n v="4.2"/>
    <x v="0"/>
    <n v="122478"/>
    <x v="0"/>
    <n v="122478"/>
  </r>
  <r>
    <n v="576"/>
    <x v="575"/>
    <x v="564"/>
    <s v="Logitech MK240 Nano Wireless USB Keyboard and Mouse Set, 12 Function Keys 2.4GHz Wireless, 1000DPI, Spill-Resistant Design, PC Mac, Black Chartreuse Yellow"/>
    <s v="Unique"/>
    <x v="472"/>
    <s v="and Mouse Set, 12 Function Keys 2.4GHz Wireless, 1000DPI, Spill-Resistant Design, PC Mac, Black Chartreuse Yellow"/>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495"/>
    <n v="1495"/>
    <n v="1995"/>
    <n v="1995"/>
    <x v="2"/>
    <n v="14445795"/>
    <x v="453"/>
    <n v="4.3"/>
    <x v="1"/>
    <n v="7241"/>
    <x v="0"/>
    <n v="7241"/>
  </r>
  <r>
    <n v="577"/>
    <x v="576"/>
    <x v="565"/>
    <s v="Callas Multipurpose Foldable Laptop Table with Cup Holder | Drawer | Mac Holder | Table Holder Study Table, Breakfast Table, Foldable and Portable Ergonomic and Rounded Edges Non-Slip Legs (WA-27-Black)"/>
    <s v="Unique"/>
    <x v="473"/>
    <s v="Cup Holder | Drawer | Mac Holder | Table Holder Study Table, Breakfast Table, Foldable and Portable Ergonomic and Rounded Edges Non-Slip Legs (WA-27-Black)"/>
    <s v="Computers&amp;Accessories|Accessories&amp;Peripherals|LaptopAccessories|Lapdesks"/>
    <s v="Computers&amp;Accessories"/>
    <x v="0"/>
    <s v="Accessories&amp;Peripherals"/>
    <s v="Accessories &amp; Peripherals"/>
    <s v="LaptopAccessories"/>
    <s v="LaptopAccessories"/>
    <s v="Lapdesks"/>
    <m/>
    <n v="849"/>
    <n v="849"/>
    <n v="4999"/>
    <n v="4999"/>
    <x v="3"/>
    <n v="102264543"/>
    <x v="454"/>
    <n v="4"/>
    <x v="2"/>
    <n v="20457"/>
    <x v="0"/>
    <n v="20457"/>
  </r>
  <r>
    <n v="578"/>
    <x v="577"/>
    <x v="566"/>
    <s v="Casio MJ-12D 150 Steps Check and Correct Desktop Calculator"/>
    <s v="Unique"/>
    <x v="474"/>
    <s v="Correct Desktop Calculator"/>
    <s v="OfficeProducts|OfficeElectronics|Calculators|Basic"/>
    <s v="OfficeProducts"/>
    <x v="3"/>
    <s v="OfficeElectronics"/>
    <s v="OfficeElectronics"/>
    <s v="Calculators"/>
    <s v="Calculators"/>
    <s v="Basic"/>
    <m/>
    <n v="440"/>
    <n v="440"/>
    <n v="440"/>
    <n v="440"/>
    <x v="0"/>
    <n v="3788400"/>
    <x v="74"/>
    <n v="4.5"/>
    <x v="9"/>
    <n v="8610"/>
    <x v="0"/>
    <n v="8610"/>
  </r>
  <r>
    <n v="579"/>
    <x v="578"/>
    <x v="567"/>
    <s v="Amazon Basics Multipurpose Foldable Laptop Table with Cup Holder, Brown"/>
    <s v="Unique"/>
    <x v="475"/>
    <s v="with Cup Holder, Brown"/>
    <s v="Computers&amp;Accessories|Accessories&amp;Peripherals|LaptopAccessories|Lapdesks"/>
    <s v="Computers&amp;Accessories"/>
    <x v="0"/>
    <s v="Accessories&amp;Peripherals"/>
    <s v="Accessories &amp; Peripherals"/>
    <s v="LaptopAccessories"/>
    <s v="LaptopAccessories"/>
    <s v="Lapdesks"/>
    <m/>
    <n v="599"/>
    <n v="599"/>
    <n v="3999"/>
    <n v="3999"/>
    <x v="3"/>
    <n v="4346913"/>
    <x v="455"/>
    <n v="3.9"/>
    <x v="10"/>
    <n v="1087"/>
    <x v="0"/>
    <n v="1087"/>
  </r>
  <r>
    <n v="580"/>
    <x v="579"/>
    <x v="568"/>
    <s v="Kanget [2 Pack] Type C Female to USB A Male Charger | Charging Cable Adapter Converter compatible for iPhone 14, 13, 12,11 Pro Max Mini XR XS X SE, Samsung S20 ultra S21 S10 S8 S9 MacBook Pro iPad (Grey)"/>
    <s v="Unique"/>
    <x v="476"/>
    <s v="to USB A Male Charger | Charging Cable Adapter Converter compatible for iPhone 14, 13, 12,11 Pro Max Mini XR XS X SE, Samsung S20 ultra S21 S10 S8 S9 MacBook Pro iPad (Grey)"/>
    <s v="Computers&amp;Accessories|Accessories&amp;Peripherals|Adapters|USBtoUSBAdapters"/>
    <s v="Computers&amp;Accessories"/>
    <x v="0"/>
    <s v="Accessories&amp;Peripherals"/>
    <s v="Accessories &amp; Peripherals"/>
    <s v="Adapters"/>
    <s v="Adapters"/>
    <s v="USBtoUSBAdapters"/>
    <m/>
    <n v="149"/>
    <n v="149"/>
    <n v="399"/>
    <n v="399"/>
    <x v="0"/>
    <n v="614460"/>
    <x v="98"/>
    <n v="4"/>
    <x v="2"/>
    <n v="1540"/>
    <x v="0"/>
    <n v="1540"/>
  </r>
  <r>
    <n v="581"/>
    <x v="580"/>
    <x v="569"/>
    <s v="Amazon Basics Magic Slate 8.5-inch LCD Writing Tablet with Stylus Pen, for Drawing, Playing, Noting by Kids and Adults, Black"/>
    <s v="Unique"/>
    <x v="477"/>
    <s v="Writing Tablet with Stylus Pen, for Drawing, Playing, Noting by Kids and Adults, 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289"/>
    <n v="289"/>
    <n v="999"/>
    <n v="999"/>
    <x v="0"/>
    <n v="400599"/>
    <x v="456"/>
    <n v="4.0999999999999996"/>
    <x v="6"/>
    <n v="401"/>
    <x v="1"/>
    <n v="401"/>
  </r>
  <r>
    <n v="582"/>
    <x v="581"/>
    <x v="570"/>
    <s v="Zebronics ZEB-90HB USB Hub, 4 Ports, Pocket Sized, Plug and Play, for Laptop and Computers"/>
    <s v="Unique"/>
    <x v="478"/>
    <s v="Pocket Sized, Plug and Play, for Laptop and Computers"/>
    <s v="Computers&amp;Accessories|Accessories&amp;Peripherals|USBHubs"/>
    <s v="Computers&amp;Accessories"/>
    <x v="0"/>
    <s v="Accessories&amp;Peripherals"/>
    <s v="Accessories &amp; Peripherals"/>
    <s v="USBHubs"/>
    <s v="USBHubs"/>
    <m/>
    <m/>
    <n v="179"/>
    <n v="179"/>
    <n v="499"/>
    <n v="499"/>
    <x v="0"/>
    <n v="4683115"/>
    <x v="457"/>
    <n v="3.4"/>
    <x v="7"/>
    <n v="9385"/>
    <x v="0"/>
    <n v="9385"/>
  </r>
  <r>
    <n v="583"/>
    <x v="582"/>
    <x v="571"/>
    <s v="Noise ColorFit Pro 2 Full Touch Control Smart Watch with 35g Weight and Upgraded LCD Display,IP68 Waterproof,Heart Rate Monitor,Sleep and Step Tracker,Call and Message Alerts and Long Battery Life (Jet Black)"/>
    <s v="Unique"/>
    <x v="317"/>
    <s v="Control Smart Watch with 35g Weight and Upgraded LCD Display,IP68 Waterproof,Heart Rate Monitor,Sleep and Step Tracker,Call and Message Alerts and Long Battery Life (Jet Black)"/>
    <s v="Electronics|WearableTechnology|SmartWatches"/>
    <s v="Electronics"/>
    <x v="1"/>
    <s v="WearableTechnology"/>
    <s v="WearableTechnology"/>
    <s v="SmartWatches"/>
    <s v="SmartWatches"/>
    <m/>
    <m/>
    <n v="1499"/>
    <n v="1499"/>
    <n v="4999"/>
    <n v="4999"/>
    <x v="3"/>
    <n v="462847412"/>
    <x v="312"/>
    <n v="4"/>
    <x v="2"/>
    <n v="92588"/>
    <x v="0"/>
    <n v="92588"/>
  </r>
  <r>
    <n v="584"/>
    <x v="583"/>
    <x v="572"/>
    <s v="Zebronics Zeb Buds C2 in Ear Type C Wired Earphones with Mic, Braided 1.2 Metre Cable, Metallic Design, 10mm Drivers, in Line Mic and Volume Controller (Blue)"/>
    <s v="Unique"/>
    <x v="479"/>
    <s v="Type C Wired Earphones with Mic, Braided 1.2 Metre Cable, Metallic Design, 10mm Drivers, in Line Mic and Volume Controller (Blue)"/>
    <s v="Electronics|Headphones,Earbuds&amp;Accessories|Headphones|In-Ear"/>
    <s v="Electronics"/>
    <x v="1"/>
    <s v="Headphones,Earbuds&amp;Accessories"/>
    <s v="Headphones , Earbuds &amp; Accessories"/>
    <s v="Headphones"/>
    <s v="Headphones"/>
    <s v="In-Ear"/>
    <m/>
    <n v="399"/>
    <n v="399"/>
    <n v="699"/>
    <n v="699"/>
    <x v="0"/>
    <n v="2414346"/>
    <x v="252"/>
    <n v="3.4"/>
    <x v="7"/>
    <n v="3454"/>
    <x v="0"/>
    <n v="3454"/>
  </r>
  <r>
    <n v="585"/>
    <x v="584"/>
    <x v="573"/>
    <s v="Redgear A-15 Wired Gaming Mouse with Upto 6400 DPI, RGB and Driver Customization for PC(Black)"/>
    <s v="Unique"/>
    <x v="480"/>
    <s v="Upto 6400 DPI, RGB and Driver Customization for PC(Black)"/>
    <s v="Computers&amp;Accessories|Accessories&amp;Peripherals|PCGamingPeripherals|GamingMice"/>
    <s v="Computers&amp;Accessories"/>
    <x v="0"/>
    <s v="Accessories&amp;Peripherals"/>
    <s v="Accessories &amp; Peripherals"/>
    <s v="PCGamingPeripherals"/>
    <s v="PCGamingPeripherals"/>
    <s v="GamingMice"/>
    <m/>
    <n v="599"/>
    <n v="599"/>
    <n v="799"/>
    <n v="799"/>
    <x v="0"/>
    <n v="12616210"/>
    <x v="458"/>
    <n v="4.3"/>
    <x v="1"/>
    <n v="15790"/>
    <x v="0"/>
    <n v="15790"/>
  </r>
  <r>
    <n v="586"/>
    <x v="585"/>
    <x v="574"/>
    <s v="JBL Commercial CSLM20B Auxiliary Omnidirectional Lavalier Microphone with Battery for Content Creation, Voiceover Dubbing, Recording (Black,Small)"/>
    <s v="Unique"/>
    <x v="481"/>
    <s v="Microphone with Battery for Content Creation, Voiceover Dubbing, Recording (Black,Small)"/>
    <s v="Computers&amp;Accessories|Accessories&amp;Peripherals|Audio&amp;VideoAccessories|PCMicrophones"/>
    <s v="Computers&amp;Accessories"/>
    <x v="0"/>
    <s v="Accessories&amp;Peripherals"/>
    <s v="Accessories &amp; Peripherals"/>
    <s v="Audio&amp;VideoAccessories"/>
    <s v="Audio &amp; VideoAccessories"/>
    <s v="PCMicrophones"/>
    <m/>
    <n v="949"/>
    <n v="949"/>
    <n v="2000"/>
    <n v="2000"/>
    <x v="3"/>
    <n v="29938000"/>
    <x v="459"/>
    <n v="3.9"/>
    <x v="10"/>
    <n v="14969"/>
    <x v="0"/>
    <n v="14969"/>
  </r>
  <r>
    <n v="587"/>
    <x v="586"/>
    <x v="575"/>
    <s v="Fire-Boltt India's No 1 Smartwatch Brand Ring Bluetooth Calling with SpO2 and 1.7‚Äù Metal Body with Blood Oxygen Monitoring, Continuous Heart Rate, Full Touch and Multiple Watch Faces"/>
    <s v="Unique"/>
    <x v="305"/>
    <s v="Ring Bluetooth Calling with SpO2 and 1.7‚Äù Metal Body with Blood Oxygen Monitoring, Continuous Heart Rate, Full Touch and Multiple Watch Faces"/>
    <s v="Electronics|WearableTechnology|SmartWatches"/>
    <s v="Electronics"/>
    <x v="1"/>
    <s v="WearableTechnology"/>
    <s v="WearableTechnology"/>
    <s v="SmartWatches"/>
    <s v="SmartWatches"/>
    <m/>
    <m/>
    <n v="2499"/>
    <n v="2499"/>
    <n v="9999"/>
    <n v="9999"/>
    <x v="4"/>
    <n v="421347861"/>
    <x v="460"/>
    <n v="4.0999999999999996"/>
    <x v="6"/>
    <n v="42139"/>
    <x v="0"/>
    <n v="42139"/>
  </r>
  <r>
    <n v="588"/>
    <x v="587"/>
    <x v="576"/>
    <s v="Eveready Red 1012 AAA Batteries - Pack of 10"/>
    <s v="Unique"/>
    <x v="482"/>
    <s v="Pack of 10"/>
    <s v="Electronics|GeneralPurposeBatteries&amp;BatteryChargers|DisposableBatteries"/>
    <s v="Electronics"/>
    <x v="1"/>
    <s v="GeneralPurposeBatteries&amp;BatteryChargers"/>
    <s v="GeneralPurposeBatteries &amp; BatteryChargers"/>
    <s v="DisposableBatteries"/>
    <s v="DisposableBatteries"/>
    <m/>
    <m/>
    <n v="159"/>
    <n v="159"/>
    <n v="180"/>
    <n v="180"/>
    <x v="0"/>
    <n v="178020"/>
    <x v="461"/>
    <n v="4.3"/>
    <x v="1"/>
    <n v="989"/>
    <x v="1"/>
    <n v="989"/>
  </r>
  <r>
    <n v="589"/>
    <x v="588"/>
    <x v="577"/>
    <s v="SanDisk Extreme microSD UHS I Card 128GB for 4K Video on Smartphones,Action Cams 190MB s Read,90MB s Write"/>
    <s v="Unique"/>
    <x v="483"/>
    <s v="128GB for 4K Video on Smartphones,Action Cams 190MB s Read,90MB s Write"/>
    <s v="Electronics|Accessories|MemoryCards|MicroSD"/>
    <s v="Electronics"/>
    <x v="1"/>
    <s v="Accessories"/>
    <s v="Accessories"/>
    <s v="MemoryCards"/>
    <s v="MemoryCards"/>
    <s v="MicroSD"/>
    <m/>
    <n v="1329"/>
    <n v="1329"/>
    <n v="2900"/>
    <n v="2900"/>
    <x v="3"/>
    <n v="56909600"/>
    <x v="462"/>
    <n v="4.5"/>
    <x v="9"/>
    <n v="19624"/>
    <x v="0"/>
    <n v="19624"/>
  </r>
  <r>
    <n v="590"/>
    <x v="589"/>
    <x v="578"/>
    <s v="Portronics MPORT 31C 4-in-1 USB Hub (Type C to 4 USB-A Ports) with Fast Data Transfer"/>
    <s v="Unique"/>
    <x v="484"/>
    <s v="(Type C to 4 USB-A Ports) with Fast Data Transfer"/>
    <s v="Computers&amp;Accessories|Accessories&amp;Peripherals|USBHubs"/>
    <s v="Computers&amp;Accessories"/>
    <x v="0"/>
    <s v="Accessories&amp;Peripherals"/>
    <s v="Accessories &amp; Peripherals"/>
    <s v="USBHubs"/>
    <s v="USBHubs"/>
    <m/>
    <m/>
    <n v="570"/>
    <n v="570"/>
    <n v="999"/>
    <n v="999"/>
    <x v="0"/>
    <n v="3197799"/>
    <x v="463"/>
    <n v="4.2"/>
    <x v="0"/>
    <n v="3201"/>
    <x v="0"/>
    <n v="3201"/>
  </r>
  <r>
    <n v="591"/>
    <x v="590"/>
    <x v="579"/>
    <s v="Infinity (JBL Fuze Pint, Wireless Ultra Portable Mini Speaker with Mic, Deep Bass, Dual Equalizer, Bluetooth 5.0 with Voice Assistant Support for Mobiles (Black)"/>
    <s v="Unique"/>
    <x v="485"/>
    <s v="Portable Mini Speaker with Mic, Deep Bass, Dual Equalizer, Bluetooth 5.0 with Voice Assistant Support for Mobiles (Black)"/>
    <s v="Electronics|HomeAudio|Speakers|OutdoorSpeakers"/>
    <s v="Electronics"/>
    <x v="1"/>
    <s v="HomeAudio"/>
    <s v="HomeAudio"/>
    <s v="Speakers"/>
    <s v="Speakers"/>
    <s v="OutdoorSpeakers"/>
    <m/>
    <n v="899"/>
    <n v="899"/>
    <n v="1999"/>
    <n v="1999"/>
    <x v="2"/>
    <n v="60907531"/>
    <x v="464"/>
    <n v="4.0999999999999996"/>
    <x v="6"/>
    <n v="30469"/>
    <x v="0"/>
    <n v="30469"/>
  </r>
  <r>
    <n v="592"/>
    <x v="591"/>
    <x v="580"/>
    <s v="AirCase Protective Laptop Bag Sleeve fits Upto 13.3&quot; Laptop MacBook, Wrinkle Free, Padded, Waterproof Light Neoprene case Cover Pouch, for Men and Women, Black- 6 Months Warranty"/>
    <s v="Unique"/>
    <x v="486"/>
    <s v="Upto 13.3&quot; Laptop MacBook, Wrinkle Free, Padded, Waterproof Light Neoprene case Cover Pouch, for Men and Women, Black- 6 Months Warranty"/>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449"/>
    <n v="449"/>
    <n v="999"/>
    <n v="999"/>
    <x v="0"/>
    <n v="9930060"/>
    <x v="418"/>
    <n v="4.4000000000000004"/>
    <x v="3"/>
    <n v="9940"/>
    <x v="0"/>
    <n v="9940"/>
  </r>
  <r>
    <n v="593"/>
    <x v="592"/>
    <x v="581"/>
    <s v="Brand Conquer 6 in 1 with OTG, SD Card Reader, USB Type C, USB 3.0 and Micro USB, for Memory Card | Portable Card Reader | Compatible with TF, SD, Micro SD, SDHC, SDXC, MMC, RS-MMC, Micro SDXC"/>
    <s v="Unique"/>
    <x v="487"/>
    <s v="OTG, SD Card Reader, USB Type C, USB 3.0 and Micro USB, for Memory Card | Portable Card Reader | Compatible with TF, SD, Micro SD, SDHC, SDXC, MMC, RS-MMC, Micro SDXC"/>
    <s v="Computers&amp;Accessories|ExternalDevices&amp;DataStorage|ExternalMemoryCardReaders"/>
    <s v="Computers&amp;Accessories"/>
    <x v="0"/>
    <s v="ExternalDevices&amp;DataStorage"/>
    <s v="ExternalDevices &amp; DataStorage"/>
    <s v="ExternalMemoryCardReaders"/>
    <s v="ExternalMemoryCardReaders"/>
    <m/>
    <m/>
    <n v="549"/>
    <n v="549"/>
    <n v="999"/>
    <n v="999"/>
    <x v="0"/>
    <n v="7750242"/>
    <x v="437"/>
    <n v="4.3"/>
    <x v="1"/>
    <n v="7758"/>
    <x v="0"/>
    <n v="7758"/>
  </r>
  <r>
    <n v="594"/>
    <x v="593"/>
    <x v="582"/>
    <s v="TP-Link AC750 Dual Band Wireless Cable Router, 4 10 100 LAN + 10 100 WAN Ports, Support Guest Network and Parental Control, 750Mbps Speed Wi-Fi, 3 Antennas (Archer C20) Blue, 2.4 GHz"/>
    <s v="Unique"/>
    <x v="488"/>
    <s v="Router, 4 10 100 LAN + 10 100 WAN Ports, Support Guest Network and Parental Control, 750Mbps Speed Wi-Fi, 3 Antennas (Archer C20) Blue, 2.4 GHz"/>
    <s v="Computers&amp;Accessories|NetworkingDevices|Routers"/>
    <s v="Computers&amp;Accessories"/>
    <x v="0"/>
    <s v="NetworkingDevices"/>
    <s v="NetworkingDevices"/>
    <s v="Routers"/>
    <s v="Routers"/>
    <m/>
    <m/>
    <n v="1529"/>
    <n v="1529"/>
    <n v="2399"/>
    <n v="2399"/>
    <x v="3"/>
    <n v="164113191"/>
    <x v="465"/>
    <n v="4.3"/>
    <x v="1"/>
    <n v="68409"/>
    <x v="0"/>
    <n v="68409"/>
  </r>
  <r>
    <n v="595"/>
    <x v="594"/>
    <x v="583"/>
    <s v="Parker Quink Ink Bottle, Blue"/>
    <s v="Unique"/>
    <x v="489"/>
    <s v=""/>
    <s v="OfficeProducts|OfficePaperProducts|Paper|Stationery|Pens,Pencils&amp;WritingSupplies|Pens&amp;Refills|BottledInk"/>
    <s v="OfficeProducts"/>
    <x v="3"/>
    <s v="OfficePaperProducts"/>
    <s v="OfficePaperProducts"/>
    <s v="Paper"/>
    <s v="Paper"/>
    <s v="Stationery"/>
    <s v="Pens,Pencils&amp;WritingSupplies"/>
    <n v="100"/>
    <n v="100"/>
    <n v="100"/>
    <n v="100"/>
    <x v="0"/>
    <n v="309500"/>
    <x v="74"/>
    <n v="4.3"/>
    <x v="1"/>
    <n v="3095"/>
    <x v="0"/>
    <n v="3095"/>
  </r>
  <r>
    <n v="596"/>
    <x v="595"/>
    <x v="584"/>
    <s v="STRIFF Laptop Stand Adjustable Laptop Computer Stand Multi-Angle Stand Phone Stand Portable Foldable Laptop Riser Notebook Holder Stand Compatible for 9 to 15.6‚Äù Laptops Black(Black)"/>
    <s v="Unique"/>
    <x v="490"/>
    <s v="Stand Multi-Angle Stand Phone Stand Portable Foldable Laptop Riser Notebook Holder Stand Compatible for 9 to 15.6‚Äù Laptops Black(Black)"/>
    <s v="Computers&amp;Accessories|Accessories&amp;Peripherals|LaptopAccessories|NotebookComputerStands"/>
    <s v="Computers&amp;Accessories"/>
    <x v="0"/>
    <s v="Accessories&amp;Peripherals"/>
    <s v="Accessories &amp; Peripherals"/>
    <s v="LaptopAccessories"/>
    <s v="LaptopAccessories"/>
    <s v="NotebookComputerStands"/>
    <m/>
    <n v="299"/>
    <n v="299"/>
    <n v="1499"/>
    <n v="1499"/>
    <x v="2"/>
    <n v="1353597"/>
    <x v="466"/>
    <n v="4.2"/>
    <x v="0"/>
    <n v="903"/>
    <x v="1"/>
    <n v="903"/>
  </r>
  <r>
    <n v="597"/>
    <x v="596"/>
    <x v="585"/>
    <s v="Logitech MK215 Wireless Keyboard and Mouse Combo for Windows, 2.4 GHz Wireless, Compact Design, 2-Year Battery Life(Keyboard),5 Month Battery Life(Mouse) PC Laptop- Black"/>
    <s v="Unique"/>
    <x v="491"/>
    <s v="Combo for Windows, 2.4 GHz Wireless, Compact Design, 2-Year Battery Life(Keyboard),5 Month Battery Life(Mouse) PC Laptop-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295"/>
    <n v="1295"/>
    <n v="1795"/>
    <n v="1795"/>
    <x v="2"/>
    <n v="46258945"/>
    <x v="467"/>
    <n v="4.0999999999999996"/>
    <x v="6"/>
    <n v="25771"/>
    <x v="0"/>
    <n v="25771"/>
  </r>
  <r>
    <n v="598"/>
    <x v="597"/>
    <x v="586"/>
    <s v="boAt Bassheads 225 in Ear Wired Earphones with Mic(Blue)"/>
    <s v="Unique"/>
    <x v="492"/>
    <s v="Earphones with Mic(Blue)"/>
    <s v="Electronics|Headphones,Earbuds&amp;Accessories|Headphones|In-Ear"/>
    <s v="Electronics"/>
    <x v="1"/>
    <s v="Headphones,Earbuds&amp;Accessories"/>
    <s v="Headphones , Earbuds &amp; Accessories"/>
    <s v="Headphones"/>
    <s v="Headphones"/>
    <s v="In-Ear"/>
    <m/>
    <n v="699"/>
    <n v="699"/>
    <n v="999"/>
    <n v="999"/>
    <x v="0"/>
    <n v="272915811"/>
    <x v="382"/>
    <n v="4.0999999999999996"/>
    <x v="6"/>
    <n v="273189"/>
    <x v="0"/>
    <n v="273189"/>
  </r>
  <r>
    <n v="599"/>
    <x v="598"/>
    <x v="587"/>
    <s v="Luxor 5 Subject Single Ruled Notebook - A4, 70 GSM, 300 pages"/>
    <s v="Unique"/>
    <x v="493"/>
    <s v="- A4, 70 GSM, 300 pages"/>
    <s v="OfficeProducts|OfficePaperProducts|Paper|Stationery|Notebooks,WritingPads&amp;Diaries|CompositionNotebooks"/>
    <s v="OfficeProducts"/>
    <x v="3"/>
    <s v="OfficePaperProducts"/>
    <s v="OfficePaperProducts"/>
    <s v="Paper"/>
    <s v="Paper"/>
    <s v="Stationery"/>
    <s v="Notebooks,WritingPads&amp;Diaries"/>
    <n v="252"/>
    <n v="252"/>
    <n v="315"/>
    <n v="315"/>
    <x v="0"/>
    <n v="1192275"/>
    <x v="468"/>
    <n v="4.5"/>
    <x v="9"/>
    <n v="3785"/>
    <x v="0"/>
    <n v="3785"/>
  </r>
  <r>
    <n v="600"/>
    <x v="599"/>
    <x v="588"/>
    <s v="Duracell Chhota Power AA Battery Set of 10 Pcs"/>
    <s v="Unique"/>
    <x v="494"/>
    <s v="of 10 Pcs"/>
    <s v="Electronics|GeneralPurposeBatteries&amp;BatteryChargers|DisposableBatteries"/>
    <s v="Electronics"/>
    <x v="1"/>
    <s v="GeneralPurposeBatteries&amp;BatteryChargers"/>
    <s v="GeneralPurposeBatteries &amp; BatteryChargers"/>
    <s v="DisposableBatteries"/>
    <s v="DisposableBatteries"/>
    <m/>
    <m/>
    <n v="190"/>
    <n v="190"/>
    <n v="220"/>
    <n v="220"/>
    <x v="0"/>
    <n v="630520"/>
    <x v="469"/>
    <n v="4.4000000000000004"/>
    <x v="3"/>
    <n v="2866"/>
    <x v="0"/>
    <n v="2866"/>
  </r>
  <r>
    <n v="601"/>
    <x v="600"/>
    <x v="589"/>
    <s v="Zebronics Zeb-Transformer Gaming Keyboard and Mouse Combo (USB, Braided Cable)"/>
    <s v="Unique"/>
    <x v="495"/>
    <s v="Combo (USB, Braided Cable)"/>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299"/>
    <n v="1299"/>
    <n v="1599"/>
    <n v="1599"/>
    <x v="2"/>
    <n v="43529577"/>
    <x v="228"/>
    <n v="4.3"/>
    <x v="1"/>
    <n v="27223"/>
    <x v="0"/>
    <n v="27223"/>
  </r>
  <r>
    <n v="602"/>
    <x v="601"/>
    <x v="590"/>
    <s v="SanDisk Ultra 64 GB USB Pen Drives (SDDDC2-064G-I35, Black, Silver)"/>
    <s v="Unique"/>
    <x v="496"/>
    <s v="Drives (SDDDC2-064G-I35, Black, Silver)"/>
    <s v="Computers&amp;Accessories|ExternalDevices&amp;DataStorage|PenDrives"/>
    <s v="Computers&amp;Accessories"/>
    <x v="0"/>
    <s v="ExternalDevices&amp;DataStorage"/>
    <s v="ExternalDevices &amp; DataStorage"/>
    <s v="PenDrives"/>
    <s v="PenDrives"/>
    <m/>
    <m/>
    <n v="729"/>
    <n v="729"/>
    <n v="1650"/>
    <n v="1650"/>
    <x v="2"/>
    <n v="135887400"/>
    <x v="470"/>
    <n v="4.3"/>
    <x v="1"/>
    <n v="82356"/>
    <x v="0"/>
    <n v="82356"/>
  </r>
  <r>
    <n v="603"/>
    <x v="602"/>
    <x v="591"/>
    <s v="Parker Classic Gold Gold Trim Ball Pen"/>
    <s v="Unique"/>
    <x v="497"/>
    <s v="Pen"/>
    <s v="OfficeProducts|OfficePaperProducts|Paper|Stationery|Pens,Pencils&amp;WritingSupplies|Pens&amp;Refills|RetractableBallpointPens"/>
    <s v="OfficeProducts"/>
    <x v="3"/>
    <s v="OfficePaperProducts"/>
    <s v="OfficePaperProducts"/>
    <s v="Paper"/>
    <s v="Paper"/>
    <s v="Stationery"/>
    <s v="Pens,Pencils&amp;WritingSupplies"/>
    <n v="480"/>
    <n v="480"/>
    <n v="600"/>
    <n v="600"/>
    <x v="0"/>
    <n v="3431400"/>
    <x v="468"/>
    <n v="4.3"/>
    <x v="1"/>
    <n v="5719"/>
    <x v="0"/>
    <n v="5719"/>
  </r>
  <r>
    <n v="604"/>
    <x v="603"/>
    <x v="592"/>
    <s v="Tarkan Portable Folding Laptop Desk for Bed, Lapdesk with Handle, Drawer, Cup and Mobile Tablet Holder for Study, Eating, Work (Black)"/>
    <s v="Unique"/>
    <x v="498"/>
    <s v="Bed, Lapdesk with Handle, Drawer, Cup and Mobile Tablet Holder for Study, Eating, Work (Black)"/>
    <s v="Computers&amp;Accessories|Accessories&amp;Peripherals|LaptopAccessories|Lapdesks"/>
    <s v="Computers&amp;Accessories"/>
    <x v="0"/>
    <s v="Accessories&amp;Peripherals"/>
    <s v="Accessories &amp; Peripherals"/>
    <s v="LaptopAccessories"/>
    <s v="LaptopAccessories"/>
    <s v="Lapdesks"/>
    <m/>
    <n v="999"/>
    <n v="999"/>
    <n v="2499"/>
    <n v="2499"/>
    <x v="3"/>
    <n v="4223310"/>
    <x v="471"/>
    <n v="4.3"/>
    <x v="1"/>
    <n v="1690"/>
    <x v="0"/>
    <n v="1690"/>
  </r>
  <r>
    <n v="605"/>
    <x v="604"/>
    <x v="593"/>
    <s v="Quantum RJ45 Ethernet Patch Cable LAN Router Cable with Heavy Duty Gold Plated Connectors Supports Hi-Speed Gigabit Upto 1000Mbps, Waterproof and Durable,1-Year Warranty-32.8 Feet (10 Meters)(White)"/>
    <s v="Unique"/>
    <x v="499"/>
    <s v="Router Cable with Heavy Duty Gold Plated Connectors Supports Hi-Speed Gigabit Upto 1000Mbps, Waterproof and Durable,1-Year Warranty-32.8 Feet (10 Meters)(White)"/>
    <s v="Computers&amp;Accessories|Accessories&amp;Peripherals|Cables&amp;Accessories|Cables|EthernetCables"/>
    <s v="Computers&amp;Accessories"/>
    <x v="0"/>
    <s v="Accessories&amp;Peripherals"/>
    <s v="Accessories &amp; Peripherals"/>
    <s v="Cables&amp;Accessories"/>
    <s v="Cables &amp; Accessories"/>
    <s v="Cables"/>
    <s v="EthernetCables"/>
    <n v="238"/>
    <n v="238"/>
    <n v="699"/>
    <n v="699"/>
    <x v="0"/>
    <n v="5852028"/>
    <x v="472"/>
    <n v="4.4000000000000004"/>
    <x v="3"/>
    <n v="8372"/>
    <x v="0"/>
    <n v="8372"/>
  </r>
  <r>
    <n v="606"/>
    <x v="605"/>
    <x v="594"/>
    <s v="HP USB Wireless Spill Resistance Keyboard and Mouse Set with 10m Working Range 2.4G Wireless Technology 3 Years Warranty (4SC12PA), Black"/>
    <s v="Unique"/>
    <x v="500"/>
    <s v="and Mouse Set with 10m Working Range 2.4G Wireless Technology 3 Years Warranty (4SC12PA),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349"/>
    <n v="1349"/>
    <n v="2198"/>
    <n v="2198"/>
    <x v="3"/>
    <n v="15634374"/>
    <x v="473"/>
    <n v="4"/>
    <x v="2"/>
    <n v="7113"/>
    <x v="0"/>
    <n v="7113"/>
  </r>
  <r>
    <n v="607"/>
    <x v="606"/>
    <x v="595"/>
    <s v="HUMBLE Dynamic Lapel Collar Mic Voice Recording Filter Microphone for Singing Youtube SmartPhones, Black"/>
    <s v="Unique"/>
    <x v="501"/>
    <s v="Recording Filter Microphone for Singing Youtube SmartPhones, Black"/>
    <s v="Computers&amp;Accessories|Accessories&amp;Peripherals|Audio&amp;VideoAccessories|PCMicrophones"/>
    <s v="Computers&amp;Accessories"/>
    <x v="0"/>
    <s v="Accessories&amp;Peripherals"/>
    <s v="Accessories &amp; Peripherals"/>
    <s v="Audio&amp;VideoAccessories"/>
    <s v="Audio &amp; VideoAccessories"/>
    <s v="PCMicrophones"/>
    <m/>
    <n v="199"/>
    <n v="199"/>
    <n v="499"/>
    <n v="499"/>
    <x v="0"/>
    <n v="1399196"/>
    <x v="107"/>
    <n v="3.3"/>
    <x v="15"/>
    <n v="2804"/>
    <x v="0"/>
    <n v="2804"/>
  </r>
  <r>
    <n v="608"/>
    <x v="607"/>
    <x v="596"/>
    <s v="Boult Audio Omega with 30dB ANC+ ENC, 32H Playtime, 45ms Latency Gaming Mode, Quad Mic Zen ENC, 3 Equalizer Modes, ANC, Type-C Fast Charging, IPX5 True Wireless in Ear Bluetooth Earbuds (Black)"/>
    <s v="Unique"/>
    <x v="502"/>
    <s v="ENC, 32H Playtime, 45ms Latency Gaming Mode, Quad Mic Zen ENC, 3 Equalizer Modes, ANC, Type-C Fast Charging, IPX5 True Wireless in Ear Bluetooth Earbuds (Black)"/>
    <s v="Electronics|Headphones,Earbuds&amp;Accessories|Headphones|In-Ear"/>
    <s v="Electronics"/>
    <x v="1"/>
    <s v="Headphones,Earbuds&amp;Accessories"/>
    <s v="Headphones , Earbuds &amp; Accessories"/>
    <s v="Headphones"/>
    <s v="Headphones"/>
    <s v="In-Ear"/>
    <m/>
    <n v="1999"/>
    <n v="1999"/>
    <n v="9999"/>
    <n v="9999"/>
    <x v="4"/>
    <n v="19858014"/>
    <x v="248"/>
    <n v="3.7"/>
    <x v="5"/>
    <n v="1986"/>
    <x v="0"/>
    <n v="1986"/>
  </r>
  <r>
    <n v="609"/>
    <x v="608"/>
    <x v="597"/>
    <s v="STRIFF UPH2W Multi Angle Tablet Mobile Stand. Holder for iPhone, Android, Samsung, OnePlus, Xiaomi. Portable,Foldable Stand.Perfect for Bed,Office, Home,Gift and Desktop (White)"/>
    <s v="Unique"/>
    <x v="503"/>
    <s v="Stand. Holder for iPhone, Android, Samsung, OnePlus, Xiaomi. Portable,Foldable Stand.Perfect for Bed,Office, Home,Gift and Desktop (White)"/>
    <s v="Electronics|Mobiles&amp;Accessories|MobileAccessories|Stands"/>
    <s v="Electronics"/>
    <x v="1"/>
    <s v="Mobiles&amp;Accessories"/>
    <s v="Mobiles &amp; Accessories"/>
    <s v="MobileAccessories"/>
    <s v="MobileAccessories"/>
    <s v="Stands"/>
    <m/>
    <n v="99"/>
    <n v="99"/>
    <n v="499"/>
    <n v="499"/>
    <x v="0"/>
    <n v="1223049"/>
    <x v="260"/>
    <n v="4.0999999999999996"/>
    <x v="6"/>
    <n v="2451"/>
    <x v="0"/>
    <n v="2451"/>
  </r>
  <r>
    <n v="610"/>
    <x v="609"/>
    <x v="598"/>
    <s v="Amazon Basics Wireless Mouse | 2.4 GHz Connection, 1600 DPI | Type - C Adapter | Upto 12 Months of Battery Life | Ambidextrous Design | Suitable for PC Mac Laptop"/>
    <s v="Unique"/>
    <x v="504"/>
    <s v="GHz Connection, 1600 DPI | Type - C Adapter | Upto 12 Months of Battery Life | Ambidextrous Design | Suitable for PC Mac Laptop"/>
    <s v="Computers&amp;Accessories|Accessories&amp;Peripherals|Keyboards,Mice&amp;InputDevices|Mice"/>
    <s v="Computers&amp;Accessories"/>
    <x v="0"/>
    <s v="Accessories&amp;Peripherals"/>
    <s v="Accessories &amp; Peripherals"/>
    <s v="Keyboards,Mice&amp;InputDevices"/>
    <s v="Keyboards , Mice &amp; InputDevices"/>
    <s v="Mice"/>
    <m/>
    <n v="499"/>
    <n v="499"/>
    <n v="1000"/>
    <n v="1000"/>
    <x v="2"/>
    <n v="23000"/>
    <x v="474"/>
    <n v="5"/>
    <x v="14"/>
    <n v="23"/>
    <x v="1"/>
    <n v="23"/>
  </r>
  <r>
    <n v="611"/>
    <x v="610"/>
    <x v="599"/>
    <s v="Crucial RAM 8GB DDR4 3200MHz CL22 (or 2933MHz or 2666MHz) Laptop Memory CT8G4SFRA32A"/>
    <s v="Unique"/>
    <x v="505"/>
    <s v="(or 2933MHz or 2666MHz) Laptop Memory CT8G4SFRA32A"/>
    <s v="Computers&amp;Accessories|Components|Memory"/>
    <s v="Computers&amp;Accessories"/>
    <x v="0"/>
    <s v="Components"/>
    <s v="Components"/>
    <s v="Memory"/>
    <s v="Memory"/>
    <m/>
    <m/>
    <n v="1792"/>
    <n v="1792"/>
    <n v="3500"/>
    <n v="3500"/>
    <x v="3"/>
    <n v="91679000"/>
    <x v="475"/>
    <n v="4.5"/>
    <x v="9"/>
    <n v="26194"/>
    <x v="0"/>
    <n v="26194"/>
  </r>
  <r>
    <n v="612"/>
    <x v="611"/>
    <x v="600"/>
    <s v="APC Back-UPS BX600C-IN 600VA 360W, 230V, UPS System, an Ideal Power Backup and Protection for Home Office, Desktop PC and Home Electronics"/>
    <s v="Unique"/>
    <x v="506"/>
    <s v="UPS System, an Ideal Power Backup and Protection for Home Office, Desktop PC and Home Electronics"/>
    <s v="Computers&amp;Accessories|Accessories&amp;Peripherals|UninterruptedPowerSupplies"/>
    <s v="Computers&amp;Accessories"/>
    <x v="0"/>
    <s v="Accessories&amp;Peripherals"/>
    <s v="Accessories &amp; Peripherals"/>
    <s v="UninterruptedPowerSupplies"/>
    <s v="UninterruptedPowerSupplies"/>
    <m/>
    <m/>
    <n v="3299"/>
    <n v="3299"/>
    <n v="4100"/>
    <n v="4100"/>
    <x v="3"/>
    <n v="64710300"/>
    <x v="476"/>
    <n v="3.9"/>
    <x v="10"/>
    <n v="15783"/>
    <x v="0"/>
    <n v="15783"/>
  </r>
  <r>
    <n v="613"/>
    <x v="612"/>
    <x v="601"/>
    <s v="Luxor 5 Subject Single Ruled Notebook - A5 Size, 70 GSM, 300 Pages"/>
    <s v="Unique"/>
    <x v="493"/>
    <s v="- A5 Size, 70 GSM, 300 Pages"/>
    <s v="OfficeProducts|OfficePaperProducts|Paper|Stationery|Notebooks,WritingPads&amp;Diaries|CompositionNotebooks"/>
    <s v="OfficeProducts"/>
    <x v="3"/>
    <s v="OfficePaperProducts"/>
    <s v="OfficePaperProducts"/>
    <s v="Paper"/>
    <s v="Paper"/>
    <s v="Stationery"/>
    <s v="Notebooks,WritingPads&amp;Diaries"/>
    <n v="125"/>
    <n v="125"/>
    <n v="180"/>
    <n v="180"/>
    <x v="0"/>
    <n v="1449540"/>
    <x v="477"/>
    <n v="4.4000000000000004"/>
    <x v="3"/>
    <n v="8053"/>
    <x v="0"/>
    <n v="8053"/>
  </r>
  <r>
    <n v="614"/>
    <x v="613"/>
    <x v="602"/>
    <s v="Zebronics Zeb-Jaguar Wireless Mouse, 2.4GHz with USB Nano Receiver, High Precision Optical Tracking, 4 Buttons, Plug and Play, Ambidextrous, for PC Mac Laptop (Black+Grey)"/>
    <s v="Unique"/>
    <x v="507"/>
    <s v="USB Nano Receiver, High Precision Optical Tracking, 4 Buttons, Plug and Play, Ambidextrous, for PC Mac Laptop (Black+Grey)"/>
    <s v="Computers&amp;Accessories|Accessories&amp;Peripherals|Keyboards,Mice&amp;InputDevices|Mice"/>
    <s v="Computers&amp;Accessories"/>
    <x v="0"/>
    <s v="Accessories&amp;Peripherals"/>
    <s v="Accessories &amp; Peripherals"/>
    <s v="Keyboards,Mice&amp;InputDevices"/>
    <s v="Keyboards , Mice &amp; InputDevices"/>
    <s v="Mice"/>
    <m/>
    <n v="399"/>
    <n v="399"/>
    <n v="1190"/>
    <n v="1190"/>
    <x v="2"/>
    <n v="3342710"/>
    <x v="478"/>
    <n v="4.0999999999999996"/>
    <x v="6"/>
    <n v="2809"/>
    <x v="0"/>
    <n v="2809"/>
  </r>
  <r>
    <n v="615"/>
    <x v="614"/>
    <x v="603"/>
    <s v="Boult Audio Truebuds with 30H Playtime, IPX7 Waterproof, Lightning Boult‚Ñ¢ Type C Fast Charging (10 Min=100Mins), BoomX‚Ñ¢ Tech Rich Bass, Pro+ Calling HD Mic, Touch Controls in Ear Earbuds TWS (Grey)"/>
    <s v="Unique"/>
    <x v="508"/>
    <s v="IPX7 Waterproof, Lightning Boult‚Ñ¢ Type C Fast Charging (10 Min=100Mins), BoomX‚Ñ¢ Tech Rich Bass, Pro+ Calling HD Mic, Touch Controls in Ear Earbuds TWS (Grey)"/>
    <s v="Electronics|Headphones,Earbuds&amp;Accessories|Headphones|In-Ear"/>
    <s v="Electronics"/>
    <x v="1"/>
    <s v="Headphones,Earbuds&amp;Accessories"/>
    <s v="Headphones , Earbuds &amp; Accessories"/>
    <s v="Headphones"/>
    <s v="Headphones"/>
    <s v="In-Ear"/>
    <m/>
    <n v="1199"/>
    <n v="1199"/>
    <n v="7999"/>
    <n v="7999"/>
    <x v="4"/>
    <n v="207254090"/>
    <x v="479"/>
    <n v="3.6"/>
    <x v="4"/>
    <n v="25910"/>
    <x v="0"/>
    <n v="25910"/>
  </r>
  <r>
    <n v="616"/>
    <x v="615"/>
    <x v="604"/>
    <s v="Wembley LCD Writing Pad Tab | Writing, Drawing, Reusable, Portable Pad with Colorful Letters | 9 Inch Graphic Tablet (Assorted)"/>
    <s v="Unique"/>
    <x v="509"/>
    <s v="Writing, Drawing, Reusable, Portable Pad with Colorful Letters | 9 Inch Graphic Tablet (Assorted)"/>
    <s v="Computers&amp;Accessories|Accessories&amp;Peripherals|Keyboards,Mice&amp;InputDevices|GraphicTablets"/>
    <s v="Computers&amp;Accessories"/>
    <x v="0"/>
    <s v="Accessories&amp;Peripherals"/>
    <s v="Accessories &amp; Peripherals"/>
    <s v="Keyboards,Mice&amp;InputDevices"/>
    <s v="Keyboards , Mice &amp; InputDevices"/>
    <s v="GraphicTablets"/>
    <m/>
    <n v="235"/>
    <n v="235"/>
    <n v="1599"/>
    <n v="1599"/>
    <x v="2"/>
    <n v="1875627"/>
    <x v="480"/>
    <n v="3.8"/>
    <x v="8"/>
    <n v="1173"/>
    <x v="0"/>
    <n v="1173"/>
  </r>
  <r>
    <n v="617"/>
    <x v="616"/>
    <x v="605"/>
    <s v="Gizga Essentials Multi-Purpose Portable and Foldable Wooden Desk for Bed Tray, Laptop Table, Study Table (Black)"/>
    <s v="Unique"/>
    <x v="510"/>
    <s v="Wooden Desk for Bed Tray, Laptop Table, Study Table (Black)"/>
    <s v="Computers&amp;Accessories|Accessories&amp;Peripherals|LaptopAccessories|Lapdesks"/>
    <s v="Computers&amp;Accessories"/>
    <x v="0"/>
    <s v="Accessories&amp;Peripherals"/>
    <s v="Accessories &amp; Peripherals"/>
    <s v="LaptopAccessories"/>
    <s v="LaptopAccessories"/>
    <s v="Lapdesks"/>
    <m/>
    <n v="549"/>
    <n v="549"/>
    <n v="1999"/>
    <n v="1999"/>
    <x v="2"/>
    <n v="12837578"/>
    <x v="481"/>
    <n v="3.6"/>
    <x v="4"/>
    <n v="6422"/>
    <x v="0"/>
    <n v="6422"/>
  </r>
  <r>
    <n v="618"/>
    <x v="617"/>
    <x v="606"/>
    <s v="E-COSMOS Plug in LED Night Light Mini USB LED Light Flexible USB LED Ambient Light Mini USB LED Light, LED Portable car Bulb, Indoor, Outdoor, Reading, Sleep (4 pcs)"/>
    <s v="Unique"/>
    <x v="511"/>
    <s v="Mini USB LED Light Flexible USB LED Ambient Light Mini USB LED Light, LED Portable car Bulb, Indoor, Outdoor, Reading, Sleep (4 pcs)"/>
    <s v="Computers&amp;Accessories|Accessories&amp;Peripherals|USBGadgets|Lamps"/>
    <s v="Computers&amp;Accessories"/>
    <x v="0"/>
    <s v="Accessories&amp;Peripherals"/>
    <s v="Accessories &amp; Peripherals"/>
    <s v="USBGadgets"/>
    <s v="USBGadgets"/>
    <s v="Lamps"/>
    <m/>
    <n v="89"/>
    <n v="89"/>
    <n v="99"/>
    <n v="99"/>
    <x v="0"/>
    <n v="23859"/>
    <x v="482"/>
    <n v="4.2"/>
    <x v="0"/>
    <n v="241"/>
    <x v="1"/>
    <n v="241"/>
  </r>
  <r>
    <n v="619"/>
    <x v="618"/>
    <x v="607"/>
    <s v="Noise Buds VS201 V2 in-Ear Truly Wireless Earbuds with Dual Equalizer | with Mic | Total 14-Hour Playtime | Full Touch Control | IPX5 Water Resistance and Bluetooth v5.1 (Olive Green)"/>
    <s v="Unique"/>
    <x v="512"/>
    <s v="Wireless Earbuds with Dual Equalizer | with Mic | Total 14-Hour Playtime | Full Touch Control | IPX5 Water Resistance and Bluetooth v5.1 (Olive Green)"/>
    <s v="Electronics|Headphones,Earbuds&amp;Accessories|Headphones|In-Ear"/>
    <s v="Electronics"/>
    <x v="1"/>
    <s v="Headphones,Earbuds&amp;Accessories"/>
    <s v="Headphones , Earbuds &amp; Accessories"/>
    <s v="Headphones"/>
    <s v="Headphones"/>
    <s v="In-Ear"/>
    <m/>
    <n v="1299"/>
    <n v="1299"/>
    <n v="2999"/>
    <n v="2999"/>
    <x v="3"/>
    <n v="43872371"/>
    <x v="483"/>
    <n v="3.8"/>
    <x v="8"/>
    <n v="14629"/>
    <x v="0"/>
    <n v="14629"/>
  </r>
  <r>
    <n v="620"/>
    <x v="619"/>
    <x v="608"/>
    <s v="Lapster Gel Mouse pad with Wrist Rest , Gaming Mouse Pad with Lycra Cloth Nonslip for Laptop , Computer, , Home and Office (Black)"/>
    <s v="Unique"/>
    <x v="513"/>
    <s v="Rest , Gaming Mouse Pad with Lycra Cloth Nonslip for Laptop , Computer, , Home and Office (Black)"/>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230"/>
    <n v="230"/>
    <n v="999"/>
    <n v="999"/>
    <x v="0"/>
    <n v="1526472"/>
    <x v="484"/>
    <n v="4.2"/>
    <x v="0"/>
    <n v="1528"/>
    <x v="0"/>
    <n v="1528"/>
  </r>
  <r>
    <n v="621"/>
    <x v="620"/>
    <x v="609"/>
    <s v="Gizga Essentials Earphone Carrying Case, Multi-Purpose Pocket Storage Travel Organizer for Earphones, Headset, Pen Drives, SD Cards, Shock-Proof Ballistic Nylon, Soft Fabric, Mesh Pocket, Green"/>
    <s v="Unique"/>
    <x v="514"/>
    <s v="Pocket Storage Travel Organizer for Earphones, Headset, Pen Drives, SD Cards, Shock-Proof Ballistic Nylon, Soft Fabric, Mesh Pocket, Green"/>
    <s v="Electronics|Headphones,Earbuds&amp;Accessories|Cases"/>
    <s v="Electronics"/>
    <x v="1"/>
    <s v="Headphones,Earbuds&amp;Accessories"/>
    <s v="Headphones , Earbuds &amp; Accessories"/>
    <s v="Cases"/>
    <s v="Cases"/>
    <m/>
    <m/>
    <n v="119"/>
    <n v="119"/>
    <n v="499"/>
    <n v="499"/>
    <x v="0"/>
    <n v="7500968"/>
    <x v="485"/>
    <n v="4.3"/>
    <x v="1"/>
    <n v="15032"/>
    <x v="0"/>
    <n v="15032"/>
  </r>
  <r>
    <n v="622"/>
    <x v="621"/>
    <x v="610"/>
    <s v="SanDisk Ultra SDHC UHS-I Card 32GB 120MB s R for DSLR Cameras, for Full HD Recording, 10Y Warranty"/>
    <s v="Unique"/>
    <x v="515"/>
    <s v="120MB s R for DSLR Cameras, for Full HD Recording, 10Y Warranty"/>
    <s v="Electronics|Accessories|MemoryCards|SecureDigitalCards"/>
    <s v="Electronics"/>
    <x v="1"/>
    <s v="Accessories"/>
    <s v="Accessories"/>
    <s v="MemoryCards"/>
    <s v="MemoryCards"/>
    <s v="SecureDigitalCards"/>
    <m/>
    <n v="449"/>
    <n v="449"/>
    <n v="800"/>
    <n v="800"/>
    <x v="0"/>
    <n v="55668000"/>
    <x v="486"/>
    <n v="4.4000000000000004"/>
    <x v="3"/>
    <n v="69585"/>
    <x v="0"/>
    <n v="69585"/>
  </r>
  <r>
    <n v="623"/>
    <x v="622"/>
    <x v="611"/>
    <s v="DIGITEK (DRL-14C) Professional (31cm) Dual Temperature LED Ring Light with Tripod Stand and Mini Tripod for YouTube, Photo-Shoot, Video Shoot, Live Stream, Makeup, Vlogging and More"/>
    <s v="Unique"/>
    <x v="516"/>
    <s v="LED Ring Light with Tripod Stand and Mini Tripod for YouTube, Photo-Shoot, Video Shoot, Live Stream, Makeup, Vlogging and More"/>
    <s v="Electronics|Mobiles&amp;Accessories|MobileAccessories|Photo&amp;VideoAccessories|Flashes&amp;SelfieLights|SelfieLights"/>
    <s v="Electronics"/>
    <x v="1"/>
    <s v="Mobiles&amp;Accessories"/>
    <s v="Mobiles &amp; Accessories"/>
    <s v="MobileAccessories"/>
    <s v="MobileAccessories"/>
    <s v="Photo&amp;VideoAccessories"/>
    <s v="Flashes&amp;SelfieLights"/>
    <n v="1699"/>
    <n v="1699"/>
    <n v="3495"/>
    <n v="3495"/>
    <x v="3"/>
    <n v="50226645"/>
    <x v="487"/>
    <n v="4.0999999999999996"/>
    <x v="6"/>
    <n v="14371"/>
    <x v="0"/>
    <n v="14371"/>
  </r>
  <r>
    <n v="624"/>
    <x v="623"/>
    <x v="612"/>
    <s v="Classmate Long Notebook - 140 Pages, Single Line, 297mm x 210mm (Pack of 12)"/>
    <s v="Unique"/>
    <x v="517"/>
    <s v="Single Line, 297mm x 210mm (Pack of 12)"/>
    <s v="OfficeProducts|OfficePaperProducts|Paper|Stationery|Notebooks,WritingPads&amp;Diaries|CompositionNotebooks"/>
    <s v="OfficeProducts"/>
    <x v="3"/>
    <s v="OfficePaperProducts"/>
    <s v="OfficePaperProducts"/>
    <s v="Paper"/>
    <s v="Paper"/>
    <s v="Stationery"/>
    <s v="Notebooks,WritingPads&amp;Diaries"/>
    <n v="561"/>
    <n v="561"/>
    <n v="720"/>
    <n v="720"/>
    <x v="0"/>
    <n v="2291040"/>
    <x v="488"/>
    <n v="4.4000000000000004"/>
    <x v="3"/>
    <n v="3182"/>
    <x v="0"/>
    <n v="3182"/>
  </r>
  <r>
    <n v="625"/>
    <x v="624"/>
    <x v="613"/>
    <s v="Lenovo 300 Wired Plug and Play USB Mouse, High Resolution 1600 DPI Optical Sensor, 3-Button Design with clickable Scroll Wheel, Ambidextrous, Ergonomic Mouse for Comfortable All-Day Grip (GX30M39704)"/>
    <s v="Unique"/>
    <x v="518"/>
    <s v="USB Mouse, High Resolution 1600 DPI Optical Sensor, 3-Button Design with clickable Scroll Wheel, Ambidextrous, Ergonomic Mouse for Comfortable All-Day Grip (GX30M39704)"/>
    <s v="Computers&amp;Accessories|Accessories&amp;Peripherals|Keyboards,Mice&amp;InputDevices|Mice"/>
    <s v="Computers&amp;Accessories"/>
    <x v="0"/>
    <s v="Accessories&amp;Peripherals"/>
    <s v="Accessories &amp; Peripherals"/>
    <s v="Keyboards,Mice&amp;InputDevices"/>
    <s v="Keyboards , Mice &amp; InputDevices"/>
    <s v="Mice"/>
    <m/>
    <n v="289"/>
    <n v="289"/>
    <n v="590"/>
    <n v="590"/>
    <x v="0"/>
    <n v="15272740"/>
    <x v="489"/>
    <n v="4.4000000000000004"/>
    <x v="3"/>
    <n v="25886"/>
    <x v="0"/>
    <n v="25886"/>
  </r>
  <r>
    <n v="626"/>
    <x v="625"/>
    <x v="614"/>
    <s v="Dyazo 6 Angles Adjustable Aluminum Ergonomic Foldable Portable Tabletop Laptop Desktop Riser Stand Holder Compatible for MacBook, HP, Dell, Lenovo and All Other Notebook (Silver)"/>
    <s v="Unique"/>
    <x v="519"/>
    <s v="Foldable Portable Tabletop Laptop Desktop Riser Stand Holder Compatible for MacBook, HP, Dell, Lenovo and All Other Notebook (Silver)"/>
    <s v="Computers&amp;Accessories|Accessories&amp;Peripherals|LaptopAccessories|NotebookComputerStands"/>
    <s v="Computers&amp;Accessories"/>
    <x v="0"/>
    <s v="Accessories&amp;Peripherals"/>
    <s v="Accessories &amp; Peripherals"/>
    <s v="LaptopAccessories"/>
    <s v="LaptopAccessories"/>
    <s v="NotebookComputerStands"/>
    <m/>
    <n v="599"/>
    <n v="599"/>
    <n v="1999"/>
    <n v="1999"/>
    <x v="2"/>
    <n v="9467264"/>
    <x v="197"/>
    <n v="4.4000000000000004"/>
    <x v="3"/>
    <n v="4736"/>
    <x v="0"/>
    <n v="4736"/>
  </r>
  <r>
    <n v="627"/>
    <x v="626"/>
    <x v="615"/>
    <s v="Western Digital WD 2TB My Passport Portable Hard Disk Drive, USB 3.0 with¬† Automatic Backup, 256 Bit AES Hardware Encryption,Password Protection,Compatible with Windows and Mac, External HDD-Black"/>
    <s v="Unique"/>
    <x v="520"/>
    <s v="Portable Hard Disk Drive, USB 3.0 with¬† Automatic Backup, 256 Bit AES Hardware Encryption,Password Protection,Compatible with Windows and Mac, External HDD-Black"/>
    <s v="Computers&amp;Accessories|ExternalDevices&amp;DataStorage|ExternalHardDisks"/>
    <s v="Computers&amp;Accessories"/>
    <x v="0"/>
    <s v="ExternalDevices&amp;DataStorage"/>
    <s v="ExternalDevices &amp; DataStorage"/>
    <s v="ExternalHardDisks"/>
    <s v="ExternalHardDisks"/>
    <m/>
    <m/>
    <n v="5599"/>
    <n v="5599"/>
    <n v="7350"/>
    <n v="7350"/>
    <x v="4"/>
    <n v="536586750"/>
    <x v="490"/>
    <n v="4.4000000000000004"/>
    <x v="3"/>
    <n v="73005"/>
    <x v="0"/>
    <n v="73005"/>
  </r>
  <r>
    <n v="628"/>
    <x v="627"/>
    <x v="616"/>
    <s v="Logitech C270 Digital HD Webcam with Widescreen HD Video Calling, HD Light Correction, Noise-Reducing Mic, for Skype, FaceTime, Hangouts, WebEx, PC Mac Laptop MacBook Tablet - (Black, HD 720p 30fps)"/>
    <s v="Unique"/>
    <x v="521"/>
    <s v="Widescreen HD Video Calling, HD Light Correction, Noise-Reducing Mic, for Skype, FaceTime, Hangouts, WebEx, PC Mac Laptop MacBook Tablet - (Black, HD 720p 30fps)"/>
    <s v="Computers&amp;Accessories|Accessories&amp;Peripherals|Audio&amp;VideoAccessories|Webcams&amp;VoIPEquipment|Webcams"/>
    <s v="Computers&amp;Accessories"/>
    <x v="0"/>
    <s v="Accessories&amp;Peripherals"/>
    <s v="Accessories &amp; Peripherals"/>
    <s v="Audio&amp;VideoAccessories"/>
    <s v="Audio &amp; VideoAccessories"/>
    <s v="Webcams&amp;VoIPEquipment"/>
    <s v="Webcams"/>
    <n v="1990"/>
    <n v="1990"/>
    <n v="2595"/>
    <n v="2595"/>
    <x v="3"/>
    <n v="52932810"/>
    <x v="491"/>
    <n v="4.3"/>
    <x v="1"/>
    <n v="20398"/>
    <x v="0"/>
    <n v="20398"/>
  </r>
  <r>
    <n v="629"/>
    <x v="628"/>
    <x v="617"/>
    <s v="Portronics MPORT 31 4 Ports USB Hub (USB A to 4 USB-A Ports 4 in 1 Connector USB HUB(Grey)"/>
    <s v="Unique"/>
    <x v="522"/>
    <s v="Hub (USB A to 4 USB-A Ports 4 in 1 Connector USB HUB(Grey)"/>
    <s v="Computers&amp;Accessories|Accessories&amp;Peripherals|USBHubs"/>
    <s v="Computers&amp;Accessories"/>
    <x v="0"/>
    <s v="Accessories&amp;Peripherals"/>
    <s v="Accessories &amp; Peripherals"/>
    <s v="USBHubs"/>
    <s v="USBHubs"/>
    <m/>
    <m/>
    <n v="499"/>
    <n v="499"/>
    <n v="799"/>
    <n v="799"/>
    <x v="0"/>
    <n v="1697875"/>
    <x v="492"/>
    <n v="4.3"/>
    <x v="1"/>
    <n v="2125"/>
    <x v="0"/>
    <n v="2125"/>
  </r>
  <r>
    <n v="630"/>
    <x v="629"/>
    <x v="618"/>
    <s v="AirCase Protective Laptop Bag Sleeve fits Upto 15.6&quot; Laptop MacBook, Wrinkle Free, Padded, Waterproof Light Neoprene case Cover Pouch, for Men and Women, Black- 6 Months Warranty"/>
    <s v="Unique"/>
    <x v="486"/>
    <s v="Upto 15.6&quot; Laptop MacBook, Wrinkle Free, Padded, Waterproof Light Neoprene case Cover Pouch, for Men and Women, Black- 6 Months Warranty"/>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449"/>
    <n v="449"/>
    <n v="999"/>
    <n v="999"/>
    <x v="0"/>
    <n v="11318670"/>
    <x v="418"/>
    <n v="4.3"/>
    <x v="1"/>
    <n v="11330"/>
    <x v="0"/>
    <n v="11330"/>
  </r>
  <r>
    <n v="631"/>
    <x v="630"/>
    <x v="619"/>
    <s v="Zinq Five Fan Cooling Pad and Laptop Stand with Dual Height Adjustment and Dual USB Port Extension (Black)"/>
    <s v="Unique"/>
    <x v="523"/>
    <s v="Laptop Stand with Dual Height Adjustment and Dual USB Port Extension (Black)"/>
    <s v="Computers&amp;Accessories|Accessories&amp;Peripherals|LaptopAccessories|CoolingPads"/>
    <s v="Computers&amp;Accessories"/>
    <x v="0"/>
    <s v="Accessories&amp;Peripherals"/>
    <s v="Accessories &amp; Peripherals"/>
    <s v="LaptopAccessories"/>
    <s v="LaptopAccessories"/>
    <s v="CoolingPads"/>
    <m/>
    <n v="999"/>
    <n v="999"/>
    <n v="1999"/>
    <n v="1999"/>
    <x v="2"/>
    <n v="54854559"/>
    <x v="280"/>
    <n v="4.2"/>
    <x v="0"/>
    <n v="27441"/>
    <x v="0"/>
    <n v="27441"/>
  </r>
  <r>
    <n v="632"/>
    <x v="631"/>
    <x v="620"/>
    <s v="Gizga Essentials Webcam Cover, Privacy Protector Webcam Cover Slide, Compatible with Laptop, Desktop, PC, Smartphone, Protect Your Privacy and Security, Strong Adhesive, Set of 3, Black"/>
    <s v="Unique"/>
    <x v="524"/>
    <s v="Webcam Cover Slide, Compatible with Laptop, Desktop, PC, Smartphone, Protect Your Privacy and Security, Strong Adhesive, Set of 3, Black"/>
    <s v="Computers&amp;Accessories|Accessories&amp;Peripherals|LaptopAccessories|CameraPrivacyCovers"/>
    <s v="Computers&amp;Accessories"/>
    <x v="0"/>
    <s v="Accessories&amp;Peripherals"/>
    <s v="Accessories &amp; Peripherals"/>
    <s v="LaptopAccessories"/>
    <s v="LaptopAccessories"/>
    <s v="CameraPrivacyCovers"/>
    <m/>
    <n v="69"/>
    <n v="69"/>
    <n v="299"/>
    <n v="299"/>
    <x v="0"/>
    <n v="76245"/>
    <x v="493"/>
    <n v="4.3"/>
    <x v="1"/>
    <n v="255"/>
    <x v="1"/>
    <n v="255"/>
  </r>
  <r>
    <n v="633"/>
    <x v="632"/>
    <x v="621"/>
    <s v="HP Z3700 Wireless Optical Mouse with USB Receiver and 2.4GHz Wireless Connection 1200DPI 16 Months Long Battery Life Ambidextrous and Slim Design (Modern Gold)"/>
    <s v="Unique"/>
    <x v="525"/>
    <s v="USB Receiver and 2.4GHz Wireless Connection 1200DPI 16 Months Long Battery Life Ambidextrous and Slim Design (Modern Gold)"/>
    <s v="Computers&amp;Accessories|Accessories&amp;Peripherals|Keyboards,Mice&amp;InputDevices|Mice"/>
    <s v="Computers&amp;Accessories"/>
    <x v="0"/>
    <s v="Accessories&amp;Peripherals"/>
    <s v="Accessories &amp; Peripherals"/>
    <s v="Keyboards,Mice&amp;InputDevices"/>
    <s v="Keyboards , Mice &amp; InputDevices"/>
    <s v="Mice"/>
    <m/>
    <n v="899"/>
    <n v="899"/>
    <n v="1499"/>
    <n v="1499"/>
    <x v="2"/>
    <n v="34737826"/>
    <x v="494"/>
    <n v="4.2"/>
    <x v="0"/>
    <n v="23174"/>
    <x v="0"/>
    <n v="23174"/>
  </r>
  <r>
    <n v="634"/>
    <x v="633"/>
    <x v="622"/>
    <s v="MAONO AU-400 Lavalier Auxiliary Omnidirectional Microphone (Black)"/>
    <s v="Unique"/>
    <x v="526"/>
    <s v="(Black)"/>
    <s v="MusicalInstruments|Microphones|Condenser"/>
    <s v="MusicalInstruments"/>
    <x v="2"/>
    <s v="Microphones"/>
    <s v="Microphones"/>
    <s v="Condenser"/>
    <s v="Condenser"/>
    <m/>
    <m/>
    <n v="478"/>
    <n v="478"/>
    <n v="699"/>
    <n v="699"/>
    <x v="0"/>
    <n v="14132382"/>
    <x v="495"/>
    <n v="3.8"/>
    <x v="8"/>
    <n v="20218"/>
    <x v="0"/>
    <n v="20218"/>
  </r>
  <r>
    <n v="635"/>
    <x v="634"/>
    <x v="623"/>
    <s v="TABLE MAGIC Multipurpose Laptop Table Mat Finish Top Work at Home Study Table (TM Regular- Black) (Alloy Steel)"/>
    <s v="Unique"/>
    <x v="527"/>
    <s v="Finish Top Work at Home Study Table (TM Regular- Black) (Alloy Steel)"/>
    <s v="Computers&amp;Accessories|Accessories&amp;Peripherals|LaptopAccessories"/>
    <s v="Computers&amp;Accessories"/>
    <x v="0"/>
    <s v="Accessories&amp;Peripherals"/>
    <s v="Accessories &amp; Peripherals"/>
    <s v="LaptopAccessories"/>
    <s v="LaptopAccessories"/>
    <m/>
    <m/>
    <n v="1399"/>
    <n v="1399"/>
    <n v="2490"/>
    <n v="2490"/>
    <x v="3"/>
    <n v="27574260"/>
    <x v="496"/>
    <n v="4.3"/>
    <x v="1"/>
    <n v="11074"/>
    <x v="0"/>
    <n v="11074"/>
  </r>
  <r>
    <n v="636"/>
    <x v="635"/>
    <x v="624"/>
    <s v="GIZGA Essentials Portable Tabletop Tablet Stand Mobile Holder, Desktop Stand, Cradle, Dock for iPad, Smartphone, Kindle, E-Reader, Fully Foldable, Adjustable Angle, Anti-Slip Pads, Black"/>
    <s v="Unique"/>
    <x v="528"/>
    <s v="Mobile Holder, Desktop Stand, Cradle, Dock for iPad, Smartphone, Kindle, E-Reader, Fully Foldable, Adjustable Angle, Anti-Slip Pads, Black"/>
    <s v="Computers&amp;Accessories|Accessories&amp;Peripherals|TabletAccessories|Stands"/>
    <s v="Computers&amp;Accessories"/>
    <x v="0"/>
    <s v="Accessories&amp;Peripherals"/>
    <s v="Accessories &amp; Peripherals"/>
    <s v="TabletAccessories"/>
    <s v="TabletAccessories"/>
    <s v="Stands"/>
    <m/>
    <n v="149"/>
    <n v="149"/>
    <n v="499"/>
    <n v="499"/>
    <x v="0"/>
    <n v="12777893"/>
    <x v="97"/>
    <n v="4.0999999999999996"/>
    <x v="6"/>
    <n v="25607"/>
    <x v="0"/>
    <n v="25607"/>
  </r>
  <r>
    <n v="637"/>
    <x v="636"/>
    <x v="625"/>
    <s v="boAt Stone 650 10W Bluetooth Speaker with Upto 7 Hours Playback, IPX5 and Integrated Controls (Blue)"/>
    <s v="Unique"/>
    <x v="529"/>
    <s v="with Upto 7 Hours Playback, IPX5 and Integrated Controls (Blue)"/>
    <s v="Electronics|HomeAudio|Speakers|BluetoothSpeakers"/>
    <s v="Electronics"/>
    <x v="1"/>
    <s v="HomeAudio"/>
    <s v="HomeAudio"/>
    <s v="Speakers"/>
    <s v="Speakers"/>
    <s v="BluetoothSpeakers"/>
    <m/>
    <n v="1799"/>
    <n v="1799"/>
    <n v="4990"/>
    <n v="4990"/>
    <x v="3"/>
    <n v="205717740"/>
    <x v="497"/>
    <n v="4.2"/>
    <x v="0"/>
    <n v="41226"/>
    <x v="0"/>
    <n v="41226"/>
  </r>
  <r>
    <n v="638"/>
    <x v="637"/>
    <x v="626"/>
    <s v="ESnipe Mart Worldwide Travel Adapter with Build in Dual USB Charger Ports with 125V 6A, 250V Protected Electrical Plug for Laptops, Cameras (White)"/>
    <s v="Unique"/>
    <x v="530"/>
    <s v="Build in Dual USB Charger Ports with 125V 6A, 250V Protected Electrical Plug for Laptops, Cameras (White)"/>
    <s v="HomeImprovement|Electrical|Adapters&amp;Multi-Outlets"/>
    <s v="HomeImprovement"/>
    <x v="5"/>
    <s v="Electrical"/>
    <s v="Electrical"/>
    <s v="Adapters&amp;Multi-Outlets"/>
    <s v="Adapters &amp; Multi-Outlets"/>
    <m/>
    <m/>
    <n v="425"/>
    <n v="425"/>
    <n v="999"/>
    <n v="999"/>
    <x v="0"/>
    <n v="2578419"/>
    <x v="498"/>
    <n v="4"/>
    <x v="2"/>
    <n v="2581"/>
    <x v="0"/>
    <n v="2581"/>
  </r>
  <r>
    <n v="639"/>
    <x v="638"/>
    <x v="627"/>
    <s v="boAt Stone 180 5W Bluetooth Speaker with Upto 10 Hours Playback, 1.75&quot; Driver, IPX7 and TWS Feature(Black)"/>
    <s v="Unique"/>
    <x v="531"/>
    <s v="with Upto 10 Hours Playback, 1.75&quot; Driver, IPX7 and TWS Feature(Black)"/>
    <s v="Electronics|HomeAudio|Speakers|OutdoorSpeakers"/>
    <s v="Electronics"/>
    <x v="1"/>
    <s v="HomeAudio"/>
    <s v="HomeAudio"/>
    <s v="Speakers"/>
    <s v="Speakers"/>
    <s v="OutdoorSpeakers"/>
    <m/>
    <n v="999"/>
    <n v="999"/>
    <n v="2490"/>
    <n v="2490"/>
    <x v="3"/>
    <n v="45644190"/>
    <x v="499"/>
    <n v="4.0999999999999996"/>
    <x v="6"/>
    <n v="18331"/>
    <x v="0"/>
    <n v="18331"/>
  </r>
  <r>
    <n v="640"/>
    <x v="639"/>
    <x v="628"/>
    <s v="Portronics Ruffpad 8.5M Multicolor LCD Writing Pad with Screen 21.5cm (8.5-inch) for Drawing, Playing, Handwriting Gifts for Kids and Adults, India's first notepad to save and share your child's first creatives via Ruffpad app on your Smartphone(Black)"/>
    <s v="Unique"/>
    <x v="532"/>
    <s v="Pad with Screen 21.5cm (8.5-inch) for Drawing, Playing, Handwriting Gifts for Kids and Adults, India's first notepad to save and share your child's first creatives via Ruffpad app on your Smartphone(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378"/>
    <n v="378"/>
    <n v="999"/>
    <n v="999"/>
    <x v="0"/>
    <n v="1777221"/>
    <x v="500"/>
    <n v="4.0999999999999996"/>
    <x v="6"/>
    <n v="1779"/>
    <x v="0"/>
    <n v="1779"/>
  </r>
  <r>
    <n v="641"/>
    <x v="640"/>
    <x v="629"/>
    <s v="BRUSTRO Copytinta Coloured Craft Paper A4 Size 80 GSM Mixed Bright Colour 40 Sheets Pack (10 cols X 4 Sheets) Double Side Color for Office Printing, Art and Craft."/>
    <s v="Unique"/>
    <x v="533"/>
    <s v="Size 80 GSM Mixed Bright Colour 40 Sheets Pack (10 cols X 4 Sheets) Double Side Color for Office Printing, Art and Craft."/>
    <s v="OfficeProducts|OfficePaperProducts|Paper|Copy&amp;PrintingPaper|ColouredPaper"/>
    <s v="OfficeProducts"/>
    <x v="3"/>
    <s v="OfficePaperProducts"/>
    <s v="OfficePaperProducts"/>
    <s v="Paper"/>
    <s v="Paper"/>
    <s v="Copy&amp;PrintingPaper"/>
    <s v="ColouredPaper"/>
    <n v="99"/>
    <n v="99"/>
    <n v="99"/>
    <n v="99"/>
    <x v="0"/>
    <n v="38412"/>
    <x v="74"/>
    <n v="4.3"/>
    <x v="1"/>
    <n v="388"/>
    <x v="1"/>
    <n v="388"/>
  </r>
  <r>
    <n v="642"/>
    <x v="641"/>
    <x v="630"/>
    <s v="Cuzor 12V Mini ups for WiFi Router | Power Backup up to 4 Hours | Replaceable Battery | Ups for Wi-Fi Router and Modem | Ups for Router up to 2A | ups for uninterrupted wi-fi"/>
    <s v="Unique"/>
    <x v="534"/>
    <s v="Router | Power Backup up to 4 Hours | Replaceable Battery | Ups for Wi-Fi Router and Modem | Ups for Router up to 2A | ups for uninterrupted wi-fi"/>
    <s v="Computers&amp;Accessories|NetworkingDevices|Routers"/>
    <s v="Computers&amp;Accessories"/>
    <x v="0"/>
    <s v="NetworkingDevices"/>
    <s v="NetworkingDevices"/>
    <s v="Routers"/>
    <s v="Routers"/>
    <m/>
    <m/>
    <n v="1499"/>
    <n v="1499"/>
    <n v="2999"/>
    <n v="2999"/>
    <x v="3"/>
    <n v="25959344"/>
    <x v="439"/>
    <n v="4.5"/>
    <x v="9"/>
    <n v="8656"/>
    <x v="0"/>
    <n v="8656"/>
  </r>
  <r>
    <n v="643"/>
    <x v="642"/>
    <x v="631"/>
    <s v="Crucial BX500 240GB 3D NAND SATA 6.35 cm (2.5-inch) SSD (CT240BX500SSD1)"/>
    <s v="Unique"/>
    <x v="535"/>
    <s v="6.35 cm (2.5-inch) SSD (CT240BX500SSD1)"/>
    <s v="Computers&amp;Accessories|Components|InternalSolidStateDrives"/>
    <s v="Computers&amp;Accessories"/>
    <x v="0"/>
    <s v="Components"/>
    <s v="Components"/>
    <s v="InternalSolidStateDrives"/>
    <s v="InternalSolidStateDrives"/>
    <m/>
    <m/>
    <n v="1815"/>
    <n v="1815"/>
    <n v="3100"/>
    <n v="3100"/>
    <x v="3"/>
    <n v="288067500"/>
    <x v="501"/>
    <n v="4.5"/>
    <x v="9"/>
    <n v="92925"/>
    <x v="0"/>
    <n v="92925"/>
  </r>
  <r>
    <n v="644"/>
    <x v="643"/>
    <x v="632"/>
    <s v="Classmate Pulse Spiral Notebook - 240 mm x 180 mm, Soft Cover, 200 Pages, Unruled"/>
    <s v="Unique"/>
    <x v="536"/>
    <s v="mm x 180 mm, Soft Cover, 200 Pages, Unruled"/>
    <s v="OfficeProducts|OfficePaperProducts|Paper|Stationery|Notebooks,WritingPads&amp;Diaries|CompositionNotebooks"/>
    <s v="OfficeProducts"/>
    <x v="3"/>
    <s v="OfficePaperProducts"/>
    <s v="OfficePaperProducts"/>
    <s v="Paper"/>
    <s v="Paper"/>
    <s v="Stationery"/>
    <s v="Notebooks,WritingPads&amp;Diaries"/>
    <n v="67"/>
    <n v="67"/>
    <n v="75"/>
    <n v="75"/>
    <x v="0"/>
    <n v="95175"/>
    <x v="502"/>
    <n v="4.0999999999999996"/>
    <x v="6"/>
    <n v="1269"/>
    <x v="0"/>
    <n v="1269"/>
  </r>
  <r>
    <n v="645"/>
    <x v="644"/>
    <x v="633"/>
    <s v="Portronics My buddy plus Adjustable Laptop cooling Table (Brown)"/>
    <s v="Unique"/>
    <x v="537"/>
    <s v="cooling Table (Brown)"/>
    <s v="Computers&amp;Accessories|Accessories&amp;Peripherals|LaptopAccessories|Lapdesks"/>
    <s v="Computers&amp;Accessories"/>
    <x v="0"/>
    <s v="Accessories&amp;Peripherals"/>
    <s v="Accessories &amp; Peripherals"/>
    <s v="LaptopAccessories"/>
    <s v="LaptopAccessories"/>
    <s v="Lapdesks"/>
    <m/>
    <n v="1889"/>
    <n v="1889"/>
    <n v="2699"/>
    <n v="2699"/>
    <x v="3"/>
    <n v="46946406"/>
    <x v="503"/>
    <n v="4.3"/>
    <x v="1"/>
    <n v="17394"/>
    <x v="0"/>
    <n v="17394"/>
  </r>
  <r>
    <n v="646"/>
    <x v="645"/>
    <x v="634"/>
    <s v="ZEBRONICS Zeb-Evolve Wireless in Ear Neckband Earphone with Supporting Bluetooth v5.0, Voice Assistant, Rapid Charge, Call Function and Magnetic Earpiece, with mic (Metallic Blue)"/>
    <s v="Unique"/>
    <x v="538"/>
    <s v="Earphone with Supporting Bluetooth v5.0, Voice Assistant, Rapid Charge, Call Function and Magnetic Earpiece, with mic (Metallic Blue)"/>
    <s v="Electronics|Headphones,Earbuds&amp;Accessories|Headphones|In-Ear"/>
    <s v="Electronics"/>
    <x v="1"/>
    <s v="Headphones,Earbuds&amp;Accessories"/>
    <s v="Headphones , Earbuds &amp; Accessories"/>
    <s v="Headphones"/>
    <s v="Headphones"/>
    <s v="In-Ear"/>
    <m/>
    <n v="499"/>
    <n v="499"/>
    <n v="1499"/>
    <n v="1499"/>
    <x v="2"/>
    <n v="13744331"/>
    <x v="504"/>
    <n v="3.6"/>
    <x v="4"/>
    <n v="9169"/>
    <x v="0"/>
    <n v="9169"/>
  </r>
  <r>
    <n v="647"/>
    <x v="646"/>
    <x v="635"/>
    <s v="INOVERA World Map Extended Anti Slip Rubber Gaming Stitched Mouse Pad Desk Mat for Computer Laptop (Black, 900L x 400B x 2H mm)"/>
    <s v="Unique"/>
    <x v="539"/>
    <s v="Rubber Gaming Stitched Mouse Pad Desk Mat for Computer Laptop (Black, 900L x 400B x 2H mm)"/>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499"/>
    <n v="499"/>
    <n v="999"/>
    <n v="999"/>
    <x v="0"/>
    <n v="1028970"/>
    <x v="0"/>
    <n v="4.4000000000000004"/>
    <x v="3"/>
    <n v="1030"/>
    <x v="0"/>
    <n v="1030"/>
  </r>
  <r>
    <n v="648"/>
    <x v="647"/>
    <x v="636"/>
    <s v="Seagate One Touch 2TB External HDD with Password Protection ‚Äì Black, for Windows and Mac, with 3 yr Data Recovery Services, and 4 Months Adobe CC Photography (STKY2000400)"/>
    <s v="Unique"/>
    <x v="540"/>
    <s v="with Password Protection ‚Äì Black, for Windows and Mac, with 3 yr Data Recovery Services, and 4 Months Adobe CC Photography (STKY2000400)"/>
    <s v="Computers&amp;Accessories|ExternalDevices&amp;DataStorage|ExternalHardDisks"/>
    <s v="Computers&amp;Accessories"/>
    <x v="0"/>
    <s v="ExternalDevices&amp;DataStorage"/>
    <s v="ExternalDevices &amp; DataStorage"/>
    <s v="ExternalHardDisks"/>
    <s v="ExternalHardDisks"/>
    <m/>
    <m/>
    <n v="5799"/>
    <n v="5799"/>
    <n v="7999"/>
    <n v="7999"/>
    <x v="4"/>
    <n v="402133727"/>
    <x v="505"/>
    <n v="4.5"/>
    <x v="9"/>
    <n v="50273"/>
    <x v="0"/>
    <n v="50273"/>
  </r>
  <r>
    <n v="649"/>
    <x v="648"/>
    <x v="637"/>
    <s v="ZEBRONICS Zeb-Fame 5watts 2.0 Multi Media Speakers with AUX, USB and Volume Control (Black)"/>
    <s v="Unique"/>
    <x v="541"/>
    <s v="Speakers with AUX, USB and Volume Control (Black)"/>
    <s v="Electronics|HomeAudio|Speakers|MultimediaSpeakerSystems"/>
    <s v="Electronics"/>
    <x v="1"/>
    <s v="HomeAudio"/>
    <s v="HomeAudio"/>
    <s v="Speakers"/>
    <s v="Speakers"/>
    <s v="MultimediaSpeakerSystems"/>
    <m/>
    <n v="499"/>
    <n v="499"/>
    <n v="799"/>
    <n v="799"/>
    <x v="0"/>
    <n v="5386858"/>
    <x v="492"/>
    <n v="3.9"/>
    <x v="10"/>
    <n v="6742"/>
    <x v="0"/>
    <n v="6742"/>
  </r>
  <r>
    <n v="650"/>
    <x v="649"/>
    <x v="638"/>
    <s v="TVARA LCD Writing Tablet 8.5 Inch E-Note Pad LCD Writing Tablet, Kids Drawing Pad 8.5 Inch Doodle Board, Toddler Boy and Girl Learning Gift for 3 4 5 6 Years Old, Black"/>
    <s v="Unique"/>
    <x v="542"/>
    <s v="E-Note Pad LCD Writing Tablet, Kids Drawing Pad 8.5 Inch Doodle Board, Toddler Boy and Girl Learning Gift for 3 4 5 6 Years Old, 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249"/>
    <n v="249"/>
    <n v="600"/>
    <n v="600"/>
    <x v="0"/>
    <n v="724800"/>
    <x v="506"/>
    <n v="4"/>
    <x v="2"/>
    <n v="1208"/>
    <x v="0"/>
    <n v="1208"/>
  </r>
  <r>
    <n v="651"/>
    <x v="650"/>
    <x v="639"/>
    <s v="Western Digital WD 1.5TB Elements Portable Hard Disk Drive, USB 3.0, Compatible with PC, PS4 and Xbox, External HDD (WDBU6Y0015BBK-WESN)"/>
    <s v="Unique"/>
    <x v="543"/>
    <s v="Hard Disk Drive, USB 3.0, Compatible with PC, PS4 and Xbox, External HDD (WDBU6Y0015BBK-WESN)"/>
    <s v="Computers&amp;Accessories|ExternalDevices&amp;DataStorage|ExternalHardDisks"/>
    <s v="Computers&amp;Accessories"/>
    <x v="0"/>
    <s v="ExternalDevices&amp;DataStorage"/>
    <s v="ExternalDevices &amp; DataStorage"/>
    <s v="ExternalHardDisks"/>
    <s v="ExternalHardDisks"/>
    <m/>
    <m/>
    <n v="4449"/>
    <n v="4449"/>
    <n v="5734"/>
    <n v="5734"/>
    <x v="4"/>
    <n v="143384404"/>
    <x v="507"/>
    <n v="4.4000000000000004"/>
    <x v="3"/>
    <n v="25006"/>
    <x v="0"/>
    <n v="25006"/>
  </r>
  <r>
    <n v="652"/>
    <x v="651"/>
    <x v="640"/>
    <s v="Redgear MP35 Speed-Type Gaming Mousepad (Black Red)"/>
    <s v="Unique"/>
    <x v="544"/>
    <s v="Red)"/>
    <s v="Computers&amp;Accessories|Accessories&amp;Peripherals|PCGamingPeripherals|Gamepads"/>
    <s v="Computers&amp;Accessories"/>
    <x v="0"/>
    <s v="Accessories&amp;Peripherals"/>
    <s v="Accessories &amp; Peripherals"/>
    <s v="PCGamingPeripherals"/>
    <s v="PCGamingPeripherals"/>
    <s v="Gamepads"/>
    <m/>
    <n v="299"/>
    <n v="299"/>
    <n v="550"/>
    <n v="550"/>
    <x v="0"/>
    <n v="18388700"/>
    <x v="508"/>
    <n v="4.5999999999999996"/>
    <x v="12"/>
    <n v="33434"/>
    <x v="0"/>
    <n v="33434"/>
  </r>
  <r>
    <n v="653"/>
    <x v="652"/>
    <x v="641"/>
    <s v="Lenovo 400 Wireless Mouse, 1200DPI Optical Sensor, 2.4GHz Wireless Nano USB, 3-Button (Left,Right,Scroll) Upto 8M Left Right and 100K Scroll clicks and 1yr Battery, Ambidextrous, Ergonomic GY50R91293"/>
    <s v="Unique"/>
    <x v="545"/>
    <s v="Sensor, 2.4GHz Wireless Nano USB, 3-Button (Left,Right,Scroll) Upto 8M Left Right and 100K Scroll clicks and 1yr Battery, Ambidextrous, Ergonomic GY50R91293"/>
    <s v="Computers&amp;Accessories|Accessories&amp;Peripherals|Keyboards,Mice&amp;InputDevices|Mice"/>
    <s v="Computers&amp;Accessories"/>
    <x v="0"/>
    <s v="Accessories&amp;Peripherals"/>
    <s v="Accessories &amp; Peripherals"/>
    <s v="Keyboards,Mice&amp;InputDevices"/>
    <s v="Keyboards , Mice &amp; InputDevices"/>
    <s v="Mice"/>
    <m/>
    <n v="629"/>
    <n v="629"/>
    <n v="1390"/>
    <n v="1390"/>
    <x v="2"/>
    <n v="8758390"/>
    <x v="509"/>
    <n v="4.4000000000000004"/>
    <x v="3"/>
    <n v="6301"/>
    <x v="0"/>
    <n v="6301"/>
  </r>
  <r>
    <n v="654"/>
    <x v="653"/>
    <x v="642"/>
    <s v="Logitech K480 Wireless Multi-Device Keyboard for Windows, macOS, iPadOS, Android or Chrome OS, Bluetooth, Compact, Compatible with PC, Mac, Laptop, Smartphone, Tablet - Black"/>
    <s v="Unique"/>
    <x v="546"/>
    <s v="Windows, macOS, iPadOS, Android or Chrome OS, Bluetooth, Compact, Compatible with PC, Mac, Laptop, Smartphone, Tablet - Black"/>
    <s v="Computers&amp;Accessories|Accessories&amp;Peripherals|Keyboards,Mice&amp;InputDevices|Keyboards"/>
    <s v="Computers&amp;Accessories"/>
    <x v="0"/>
    <s v="Accessories&amp;Peripherals"/>
    <s v="Accessories &amp; Peripherals"/>
    <s v="Keyboards,Mice&amp;InputDevices"/>
    <s v="Keyboards , Mice &amp; InputDevices"/>
    <s v="Keyboards"/>
    <m/>
    <n v="2595"/>
    <n v="2595"/>
    <n v="3295"/>
    <n v="3295"/>
    <x v="3"/>
    <n v="74526310"/>
    <x v="510"/>
    <n v="4.4000000000000004"/>
    <x v="3"/>
    <n v="22618"/>
    <x v="0"/>
    <n v="22618"/>
  </r>
  <r>
    <n v="655"/>
    <x v="654"/>
    <x v="643"/>
    <s v="RESONATE RouterUPS CRU12V2A | Zero Drop | UPS for WiFi Router | Mini UPS | Up to 4 Hours PowerBackup | Battery Replacement Program | Router UPS Compatible with 12V 2A Routers, FTTH, Modem, Set Top Box, Alexa, Mini Camera"/>
    <s v="Unique"/>
    <x v="547"/>
    <s v="| UPS for WiFi Router | Mini UPS | Up to 4 Hours PowerBackup | Battery Replacement Program | Router UPS Compatible with 12V 2A Routers, FTTH, Modem, Set Top Box, Alexa, Mini Camera"/>
    <s v="Computers&amp;Accessories|NetworkingDevices|Routers"/>
    <s v="Computers&amp;Accessories"/>
    <x v="0"/>
    <s v="NetworkingDevices"/>
    <s v="NetworkingDevices"/>
    <s v="Routers"/>
    <s v="Routers"/>
    <m/>
    <m/>
    <n v="1799"/>
    <n v="1799"/>
    <n v="2911"/>
    <n v="2911"/>
    <x v="3"/>
    <n v="59215562"/>
    <x v="511"/>
    <n v="4.3"/>
    <x v="1"/>
    <n v="20342"/>
    <x v="0"/>
    <n v="20342"/>
  </r>
  <r>
    <n v="656"/>
    <x v="655"/>
    <x v="644"/>
    <s v="3M Post-it Sticky Note Cube, 200 Sheets (4 Colors x 50 Sheets) | 3&quot; x 3&quot; Size | For notes, reminders, study, school and organizing"/>
    <s v="Unique"/>
    <x v="548"/>
    <s v="Sheets (4 Colors x 50 Sheets) | 3&quot; x 3&quot; Size | For notes, reminders, study, school and organizing"/>
    <s v="OfficeProducts|OfficePaperProducts|Paper|Stationery|Notebooks,WritingPads&amp;Diaries|Notepads&amp;MemoBooks"/>
    <s v="OfficeProducts"/>
    <x v="3"/>
    <s v="OfficePaperProducts"/>
    <s v="OfficePaperProducts"/>
    <s v="Paper"/>
    <s v="Paper"/>
    <s v="Stationery"/>
    <s v="Notebooks,WritingPads&amp;Diaries"/>
    <n v="90"/>
    <n v="90"/>
    <n v="175"/>
    <n v="175"/>
    <x v="0"/>
    <n v="1300075"/>
    <x v="512"/>
    <n v="4.4000000000000004"/>
    <x v="3"/>
    <n v="7429"/>
    <x v="0"/>
    <n v="7429"/>
  </r>
  <r>
    <n v="657"/>
    <x v="656"/>
    <x v="645"/>
    <s v="OFIXO Multi-Purpose Laptop Table Study Table Bed Table Foldable and Portable Wooden Writing Desk (Wooden)"/>
    <s v="Unique"/>
    <x v="549"/>
    <s v="Bed Table Foldable and Portable Wooden Writing Desk (Wooden)"/>
    <s v="Computers&amp;Accessories|Accessories&amp;Peripherals|LaptopAccessories|Lapdesks"/>
    <s v="Computers&amp;Accessories"/>
    <x v="0"/>
    <s v="Accessories&amp;Peripherals"/>
    <s v="Accessories &amp; Peripherals"/>
    <s v="LaptopAccessories"/>
    <s v="LaptopAccessories"/>
    <s v="Lapdesks"/>
    <m/>
    <n v="599"/>
    <n v="599"/>
    <n v="599"/>
    <n v="599"/>
    <x v="0"/>
    <n v="15827377"/>
    <x v="74"/>
    <n v="4"/>
    <x v="2"/>
    <n v="26423"/>
    <x v="0"/>
    <n v="26423"/>
  </r>
  <r>
    <n v="658"/>
    <x v="657"/>
    <x v="646"/>
    <s v="Fire-Boltt Ninja Calling 1.69&quot; Bluetooth Calling Smart Watch, Dial Pad, Speaker, AI Voice Assistant with 450 NITS Peak Brightness, Wrist Gaming and 100+ Watch Faces with SpO2, HR, Multiple Sports Mode"/>
    <s v="Unique"/>
    <x v="550"/>
    <s v="Smart Watch, Dial Pad, Speaker, AI Voice Assistant with 450 NITS Peak Brightness, Wrist Gaming and 100+ Watch Faces with SpO2, HR, Multiple Sports Mode"/>
    <s v="Electronics|WearableTechnology|SmartWatches"/>
    <s v="Electronics"/>
    <x v="1"/>
    <s v="WearableTechnology"/>
    <s v="WearableTechnology"/>
    <s v="SmartWatches"/>
    <s v="SmartWatches"/>
    <m/>
    <m/>
    <n v="1999"/>
    <n v="1999"/>
    <n v="7999"/>
    <n v="7999"/>
    <x v="4"/>
    <n v="250408695"/>
    <x v="513"/>
    <n v="4.2"/>
    <x v="0"/>
    <n v="31305"/>
    <x v="0"/>
    <n v="31305"/>
  </r>
  <r>
    <n v="659"/>
    <x v="658"/>
    <x v="647"/>
    <s v="Airtel AMF-311WW Data Card (Black), 4g Hotspot Support with 2300 Mah Battery"/>
    <s v="Unique"/>
    <x v="551"/>
    <s v="Hotspot Support with 2300 Mah Battery"/>
    <s v="Computers&amp;Accessories|NetworkingDevices|DataCards&amp;Dongles"/>
    <s v="Computers&amp;Accessories"/>
    <x v="0"/>
    <s v="NetworkingDevices"/>
    <s v="NetworkingDevices"/>
    <s v="DataCards&amp;Dongles"/>
    <s v="DataCards &amp; Dongles"/>
    <m/>
    <m/>
    <n v="2099"/>
    <n v="2099"/>
    <n v="3250"/>
    <n v="3250"/>
    <x v="3"/>
    <n v="36442250"/>
    <x v="514"/>
    <n v="3.8"/>
    <x v="8"/>
    <n v="11213"/>
    <x v="0"/>
    <n v="11213"/>
  </r>
  <r>
    <n v="660"/>
    <x v="659"/>
    <x v="648"/>
    <s v="Gizga Essentials Laptop Power Cable Cord- 3 Pin Adapter Isi Certified(1 Meter 3.3 Feet)"/>
    <s v="Unique"/>
    <x v="552"/>
    <s v="3 Pin Adapter Isi Certified(1 Meter 3.3 Feet)"/>
    <s v="Computers&amp;Accessories|Accessories&amp;Peripherals|LaptopAccessories|LaptopChargers&amp;PowerSupplies"/>
    <s v="Computers&amp;Accessories"/>
    <x v="0"/>
    <s v="Accessories&amp;Peripherals"/>
    <s v="Accessories &amp; Peripherals"/>
    <s v="LaptopAccessories"/>
    <s v="LaptopAccessories"/>
    <s v="LaptopChargers&amp;PowerSupplies"/>
    <m/>
    <n v="179"/>
    <n v="179"/>
    <n v="499"/>
    <n v="499"/>
    <x v="0"/>
    <n v="5076826"/>
    <x v="457"/>
    <n v="4.0999999999999996"/>
    <x v="6"/>
    <n v="10174"/>
    <x v="0"/>
    <n v="10174"/>
  </r>
  <r>
    <n v="661"/>
    <x v="660"/>
    <x v="649"/>
    <s v="Logitech MK270r USB Wireless Keyboard and Mouse Set for Windows, 2.4 GHz Wireless, Spill-resistant Design, 8 Multimedia and Shortcut Keys, 2-Year Battery Life, PC Laptop- Black"/>
    <s v="Unique"/>
    <x v="553"/>
    <s v="Mouse Set for Windows, 2.4 GHz Wireless, Spill-resistant Design, 8 Multimedia and Shortcut Keys, 2-Year Battery Life, PC Laptop-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345"/>
    <n v="1345"/>
    <n v="2295"/>
    <n v="2295"/>
    <x v="3"/>
    <n v="39962835"/>
    <x v="515"/>
    <n v="4.2"/>
    <x v="0"/>
    <n v="17413"/>
    <x v="0"/>
    <n v="17413"/>
  </r>
  <r>
    <n v="662"/>
    <x v="661"/>
    <x v="650"/>
    <s v="DIGITEK (DTR-200MT) (18 CM) Portable and Flexible Mini Tripod with Mobile Holder and 360 Degree Ball Head, For Smart Phones, Compact Cameras, GoPro, Maximum Operating Height: 7.87 Inch, Maximum Load Upto: 1 kgs"/>
    <s v="Unique"/>
    <x v="554"/>
    <s v="Flexible Mini Tripod with Mobile Holder and 360 Degree Ball Head, For Smart Phones, Compact Cameras, GoPro, Maximum Operating Height: 7.87 Inch, Maximum Load Upto: 1 kgs"/>
    <s v="Electronics|Cameras&amp;Photography|Accessories|Tripods&amp;Monopods|TripodLegs"/>
    <s v="Electronics"/>
    <x v="1"/>
    <s v="Cameras&amp;Photography"/>
    <s v="Cameras &amp; Photography"/>
    <s v="Accessories"/>
    <s v="Accessories"/>
    <s v="Tripods&amp;Monopods"/>
    <s v="TripodLegs"/>
    <n v="349"/>
    <n v="349"/>
    <n v="995"/>
    <n v="995"/>
    <x v="0"/>
    <n v="6642620"/>
    <x v="516"/>
    <n v="4.2"/>
    <x v="0"/>
    <n v="6676"/>
    <x v="0"/>
    <n v="6676"/>
  </r>
  <r>
    <n v="663"/>
    <x v="662"/>
    <x v="651"/>
    <s v="FEDUS Cat6 Ethernet Cable, 10 Meter High Speed 550MHZ 10 Gigabit Speed UTP LAN Cable, Network Cable Internet Cable RJ45 Cable LAN Wire, Patch Computer Cord Gigabit Category 6 Wires for Modem, Router"/>
    <s v="Unique"/>
    <x v="555"/>
    <s v="High Speed 550MHZ 10 Gigabit Speed UTP LAN Cable, Network Cable Internet Cable RJ45 Cable LAN Wire, Patch Computer Cord Gigabit Category 6 Wires for Modem, Router"/>
    <s v="Computers&amp;Accessories|Accessories&amp;Peripherals|Cables&amp;Accessories|Cables|EthernetCables"/>
    <s v="Computers&amp;Accessories"/>
    <x v="0"/>
    <s v="Accessories&amp;Peripherals"/>
    <s v="Accessories &amp; Peripherals"/>
    <s v="Cables&amp;Accessories"/>
    <s v="Cables &amp; Accessories"/>
    <s v="Cables"/>
    <s v="EthernetCables"/>
    <n v="287"/>
    <n v="287"/>
    <n v="499"/>
    <n v="499"/>
    <x v="0"/>
    <n v="4029924"/>
    <x v="517"/>
    <n v="4.4000000000000004"/>
    <x v="3"/>
    <n v="8076"/>
    <x v="0"/>
    <n v="8076"/>
  </r>
  <r>
    <n v="664"/>
    <x v="663"/>
    <x v="652"/>
    <s v="Kingston DataTraveler Exodia DTX 32 GB Pen Drive USB 3.2 Gen 1 (Multicolor)"/>
    <s v="Unique"/>
    <x v="556"/>
    <s v="Pen Drive USB 3.2 Gen 1 (Multicolor)"/>
    <s v="Computers&amp;Accessories|ExternalDevices&amp;DataStorage|PenDrives"/>
    <s v="Computers&amp;Accessories"/>
    <x v="0"/>
    <s v="ExternalDevices&amp;DataStorage"/>
    <s v="ExternalDevices &amp; DataStorage"/>
    <s v="PenDrives"/>
    <s v="PenDrives"/>
    <m/>
    <m/>
    <n v="349"/>
    <n v="349"/>
    <n v="450"/>
    <n v="450"/>
    <x v="0"/>
    <n v="8395200"/>
    <x v="518"/>
    <n v="4.0999999999999996"/>
    <x v="6"/>
    <n v="18656"/>
    <x v="0"/>
    <n v="18656"/>
  </r>
  <r>
    <n v="665"/>
    <x v="664"/>
    <x v="653"/>
    <s v="Duracell Rechargeable AA 2500mAh Batteries, 4 Pcs"/>
    <s v="Unique"/>
    <x v="557"/>
    <s v="Pcs"/>
    <s v="Electronics|GeneralPurposeBatteries&amp;BatteryChargers|DisposableBatteries"/>
    <s v="Electronics"/>
    <x v="1"/>
    <s v="GeneralPurposeBatteries&amp;BatteryChargers"/>
    <s v="GeneralPurposeBatteries &amp; BatteryChargers"/>
    <s v="DisposableBatteries"/>
    <s v="DisposableBatteries"/>
    <m/>
    <m/>
    <n v="879"/>
    <n v="879"/>
    <n v="1109"/>
    <n v="1109"/>
    <x v="2"/>
    <n v="35043291"/>
    <x v="519"/>
    <n v="4.4000000000000004"/>
    <x v="3"/>
    <n v="31599"/>
    <x v="0"/>
    <n v="31599"/>
  </r>
  <r>
    <n v="666"/>
    <x v="665"/>
    <x v="654"/>
    <s v="ENVIE (AA10004PLNi-CD) AA Rechargeable Batteries, Low Self Discharge, AA 1000mAh Ni-CD (Pack of 4)"/>
    <s v="Unique"/>
    <x v="558"/>
    <s v="Self Discharge, AA 1000mAh Ni-CD (Pack of 4)"/>
    <s v="Electronics|GeneralPurposeBatteries&amp;BatteryChargers|RechargeableBatteries"/>
    <s v="Electronics"/>
    <x v="1"/>
    <s v="GeneralPurposeBatteries&amp;BatteryChargers"/>
    <s v="GeneralPurposeBatteries &amp; BatteryChargers"/>
    <s v="RechargeableBatteries"/>
    <s v="RechargeableBatteries"/>
    <m/>
    <m/>
    <n v="250"/>
    <n v="250"/>
    <n v="250"/>
    <n v="250"/>
    <x v="0"/>
    <n v="3492750"/>
    <x v="74"/>
    <n v="3.9"/>
    <x v="10"/>
    <n v="13971"/>
    <x v="0"/>
    <n v="13971"/>
  </r>
  <r>
    <n v="667"/>
    <x v="666"/>
    <x v="655"/>
    <s v="ZEBRONICS Zeb-Buds 30 3.5Mm Stereo Wired in Ear Earphones with Mic for Calling, Volume Control, Multifunction Button, 14Mm Drivers, Stylish Eartip,1.2 Meter Durable Cable and Lightweight Design(Red)"/>
    <s v="Unique"/>
    <x v="559"/>
    <s v="in Ear Earphones with Mic for Calling, Volume Control, Multifunction Button, 14Mm Drivers, Stylish Eartip,1.2 Meter Durable Cable and Lightweight Design(Red)"/>
    <s v="Electronics|Headphones,Earbuds&amp;Accessories|Headphones|In-Ear"/>
    <s v="Electronics"/>
    <x v="1"/>
    <s v="Headphones,Earbuds&amp;Accessories"/>
    <s v="Headphones , Earbuds &amp; Accessories"/>
    <s v="Headphones"/>
    <s v="Headphones"/>
    <s v="In-Ear"/>
    <m/>
    <n v="199"/>
    <n v="199"/>
    <n v="499"/>
    <n v="499"/>
    <x v="0"/>
    <n v="1243508"/>
    <x v="107"/>
    <n v="3.6"/>
    <x v="4"/>
    <n v="2492"/>
    <x v="0"/>
    <n v="2492"/>
  </r>
  <r>
    <n v="668"/>
    <x v="667"/>
    <x v="656"/>
    <s v="LAPSTER Accessories Power Cable Cord 2 Pin Laptop Adapter and Tape Recorder 1.5M"/>
    <s v="Unique"/>
    <x v="560"/>
    <s v="Pin Laptop Adapter and Tape Recorder 1.5M"/>
    <s v="Computers&amp;Accessories|Accessories&amp;Peripherals|LaptopAccessories|LaptopChargers&amp;PowerSupplies"/>
    <s v="Computers&amp;Accessories"/>
    <x v="0"/>
    <s v="Accessories&amp;Peripherals"/>
    <s v="Accessories &amp; Peripherals"/>
    <s v="LaptopAccessories"/>
    <s v="LaptopAccessories"/>
    <s v="LaptopChargers&amp;PowerSupplies"/>
    <m/>
    <n v="149"/>
    <n v="149"/>
    <n v="999"/>
    <n v="999"/>
    <x v="0"/>
    <n v="2520477"/>
    <x v="55"/>
    <n v="3.5"/>
    <x v="11"/>
    <n v="2523"/>
    <x v="0"/>
    <n v="2523"/>
  </r>
  <r>
    <n v="669"/>
    <x v="668"/>
    <x v="657"/>
    <s v="Portronics Ruffpad 12E Re-Writable LCD Writing Pad with 30.4cm (12 inch) Writing Area, Single Tap Erase, Smart Lock, Long Battery Life, India's first notepad to save and share your child's first creatives via Ruffpad app on your Smartphone(Black)"/>
    <s v="Unique"/>
    <x v="561"/>
    <s v="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469"/>
    <n v="469"/>
    <n v="1499"/>
    <n v="1499"/>
    <x v="2"/>
    <n v="527648"/>
    <x v="520"/>
    <n v="4.0999999999999996"/>
    <x v="6"/>
    <n v="352"/>
    <x v="1"/>
    <n v="352"/>
  </r>
  <r>
    <n v="670"/>
    <x v="669"/>
    <x v="658"/>
    <s v="Verilux USB C Hub Multiport Adapter- 6 in 1 Portable Aluminum Type C Hub with 4K HDMI Output, USB 2.0 3.0 Ports, SD Micro SD Card Reader Compatible for MacBook Pro 2016-2020, MacBook Air 2018-2020, Type-C Devices"/>
    <s v="Unique"/>
    <x v="562"/>
    <s v="6 in 1 Portable Aluminum Type C Hub with 4K HDMI Output, USB 2.0 3.0 Ports, SD Micro SD Card Reader Compatible for MacBook Pro 2016-2020, MacBook Air 2018-2020, Type-C Devices"/>
    <s v="Computers&amp;Accessories|Accessories&amp;Peripherals|USBHubs"/>
    <s v="Computers&amp;Accessories"/>
    <x v="0"/>
    <s v="Accessories&amp;Peripherals"/>
    <s v="Accessories &amp; Peripherals"/>
    <s v="USBHubs"/>
    <s v="USBHubs"/>
    <m/>
    <m/>
    <n v="1187"/>
    <n v="1187"/>
    <n v="1929"/>
    <n v="1929"/>
    <x v="2"/>
    <n v="3205998"/>
    <x v="521"/>
    <n v="4.0999999999999996"/>
    <x v="6"/>
    <n v="1662"/>
    <x v="0"/>
    <n v="1662"/>
  </r>
  <r>
    <n v="671"/>
    <x v="670"/>
    <x v="659"/>
    <s v="Zebronics Zeb Wonderbar 10 USB Powered 2.0 Computer Speaker with RGB Lights"/>
    <s v="Unique"/>
    <x v="563"/>
    <s v="2.0 Computer Speaker with RGB Lights"/>
    <s v="Computers&amp;Accessories|Accessories&amp;Peripherals|Audio&amp;VideoAccessories|PCSpeakers"/>
    <s v="Computers&amp;Accessories"/>
    <x v="0"/>
    <s v="Accessories&amp;Peripherals"/>
    <s v="Accessories &amp; Peripherals"/>
    <s v="Audio&amp;VideoAccessories"/>
    <s v="Audio &amp; VideoAccessories"/>
    <s v="PCSpeakers"/>
    <m/>
    <n v="849"/>
    <n v="849"/>
    <n v="1499"/>
    <n v="1499"/>
    <x v="2"/>
    <n v="11020648"/>
    <x v="522"/>
    <n v="4"/>
    <x v="2"/>
    <n v="7352"/>
    <x v="0"/>
    <n v="7352"/>
  </r>
  <r>
    <n v="672"/>
    <x v="671"/>
    <x v="660"/>
    <s v="HP Wired Mouse 100 with 1600 DPI Optical Sensor, USB Plug-and -Play,ambidextrous Design, Built-in Scrolling and 3 Handy Buttons. 3-Years Warranty (6VY96AA)"/>
    <s v="Unique"/>
    <x v="564"/>
    <s v="DPI Optical Sensor, USB Plug-and -Play,ambidextrous Design, Built-in Scrolling and 3 Handy Buttons. 3-Years Warranty (6VY96AA)"/>
    <s v="Computers&amp;Accessories|Accessories&amp;Peripherals|Keyboards,Mice&amp;InputDevices|Mice"/>
    <s v="Computers&amp;Accessories"/>
    <x v="0"/>
    <s v="Accessories&amp;Peripherals"/>
    <s v="Accessories &amp; Peripherals"/>
    <s v="Keyboards,Mice&amp;InputDevices"/>
    <s v="Keyboards , Mice &amp; InputDevices"/>
    <s v="Mice"/>
    <m/>
    <n v="328"/>
    <n v="328"/>
    <n v="399"/>
    <n v="399"/>
    <x v="0"/>
    <n v="1372959"/>
    <x v="523"/>
    <n v="4.0999999999999996"/>
    <x v="6"/>
    <n v="3441"/>
    <x v="0"/>
    <n v="3441"/>
  </r>
  <r>
    <n v="673"/>
    <x v="672"/>
    <x v="661"/>
    <s v="Anjaney Enterprise Smart Multipurpose Foldable Laptop Table with Cup Holder, Study Table, Bed Table, Breakfast Table, Foldable and Portable Ergonomic and Rounded Edges Non-Slip (Black)"/>
    <s v="Unique"/>
    <x v="565"/>
    <s v="Table with Cup Holder, Study Table, Bed Table, Breakfast Table, Foldable and Portable Ergonomic and Rounded Edges Non-Slip (Black)"/>
    <s v="Computers&amp;Accessories|Accessories&amp;Peripherals|LaptopAccessories|Lapdesks"/>
    <s v="Computers&amp;Accessories"/>
    <x v="0"/>
    <s v="Accessories&amp;Peripherals"/>
    <s v="Accessories &amp; Peripherals"/>
    <s v="LaptopAccessories"/>
    <s v="LaptopAccessories"/>
    <s v="Lapdesks"/>
    <m/>
    <n v="269"/>
    <n v="269"/>
    <n v="699"/>
    <n v="699"/>
    <x v="0"/>
    <n v="65007"/>
    <x v="524"/>
    <n v="4"/>
    <x v="2"/>
    <n v="93"/>
    <x v="1"/>
    <n v="93"/>
  </r>
  <r>
    <n v="674"/>
    <x v="673"/>
    <x v="662"/>
    <s v="ENVIE ECR-20 Charger for AA and AAA Rechargeable Batteries"/>
    <s v="Unique"/>
    <x v="566"/>
    <s v="AAA Rechargeable Batteries"/>
    <s v="Electronics|Cameras&amp;Photography|Accessories|Batteries&amp;Chargers|BatteryChargers"/>
    <s v="Electronics"/>
    <x v="1"/>
    <s v="Cameras&amp;Photography"/>
    <s v="Cameras &amp; Photography"/>
    <s v="Accessories"/>
    <s v="Accessories"/>
    <s v="Batteries&amp;Chargers"/>
    <s v="BatteryChargers"/>
    <n v="299"/>
    <n v="299"/>
    <n v="400"/>
    <n v="400"/>
    <x v="0"/>
    <n v="16358000"/>
    <x v="525"/>
    <n v="3.8"/>
    <x v="8"/>
    <n v="40895"/>
    <x v="0"/>
    <n v="40895"/>
  </r>
  <r>
    <n v="675"/>
    <x v="674"/>
    <x v="663"/>
    <s v="ProElite Faux Leather Smart Flip Case Cover for Apple iPad 10.2&quot; 9th Gen (2021) 8th Gen 7th Gen with Stylus Pen, Black"/>
    <s v="Unique"/>
    <x v="567"/>
    <s v="Cover for Apple iPad 10.2&quot; 9th Gen (2021) 8th Gen 7th Gen with Stylus Pen, Black"/>
    <s v="Computers&amp;Accessories|Accessories&amp;Peripherals|TabletAccessories|Bags,Cases&amp;Sleeves|Cases"/>
    <s v="Computers&amp;Accessories"/>
    <x v="0"/>
    <s v="Accessories&amp;Peripherals"/>
    <s v="Accessories &amp; Peripherals"/>
    <s v="TabletAccessories"/>
    <s v="TabletAccessories"/>
    <s v="Bags,Cases&amp;Sleeves"/>
    <s v="Cases"/>
    <n v="549"/>
    <n v="549"/>
    <n v="1499"/>
    <n v="1499"/>
    <x v="2"/>
    <n v="16497994"/>
    <x v="526"/>
    <n v="4.3"/>
    <x v="1"/>
    <n v="11006"/>
    <x v="0"/>
    <n v="11006"/>
  </r>
  <r>
    <n v="676"/>
    <x v="675"/>
    <x v="664"/>
    <s v="Classmate Pulse 6 Subject Notebook - Unruled, 300 Pages, Spiral Binding, 240mm*180mm"/>
    <s v="Unique"/>
    <x v="568"/>
    <s v="Unruled, 300 Pages, Spiral Binding, 240mm*180mm"/>
    <s v="OfficeProducts|OfficePaperProducts|Paper|Stationery|Notebooks,WritingPads&amp;Diaries|WireboundNotebooks"/>
    <s v="OfficeProducts"/>
    <x v="3"/>
    <s v="OfficePaperProducts"/>
    <s v="OfficePaperProducts"/>
    <s v="Paper"/>
    <s v="Paper"/>
    <s v="Stationery"/>
    <s v="Notebooks,WritingPads&amp;Diaries"/>
    <n v="114"/>
    <n v="114"/>
    <n v="120"/>
    <n v="120"/>
    <x v="0"/>
    <n v="1072560"/>
    <x v="527"/>
    <n v="4.2"/>
    <x v="0"/>
    <n v="8938"/>
    <x v="0"/>
    <n v="8938"/>
  </r>
  <r>
    <n v="677"/>
    <x v="676"/>
    <x v="665"/>
    <s v="Pentonic Multicolor Ball Point Pen, Pack of 10"/>
    <s v="Unique"/>
    <x v="569"/>
    <s v="of 10"/>
    <s v="OfficeProducts|OfficePaperProducts|Paper|Stationery|Pens,Pencils&amp;WritingSupplies|Pens&amp;Refills|StickBallpointPens"/>
    <s v="OfficeProducts"/>
    <x v="3"/>
    <s v="OfficePaperProducts"/>
    <s v="OfficePaperProducts"/>
    <s v="Paper"/>
    <s v="Paper"/>
    <s v="Stationery"/>
    <s v="Pens,Pencils&amp;WritingSupplies"/>
    <n v="120"/>
    <n v="120"/>
    <n v="120"/>
    <n v="120"/>
    <x v="0"/>
    <n v="516960"/>
    <x v="74"/>
    <n v="4.0999999999999996"/>
    <x v="6"/>
    <n v="4308"/>
    <x v="0"/>
    <n v="4308"/>
  </r>
  <r>
    <n v="678"/>
    <x v="677"/>
    <x v="666"/>
    <s v="Logitech Pebble M350 Wireless Mouse with Bluetooth or USB - Silent, Slim Computer Mouse with Quiet Click for Laptop, Notebook, PC and Mac - Graphite"/>
    <s v="Unique"/>
    <x v="570"/>
    <s v="Bluetooth or USB - Silent, Slim Computer Mouse with Quiet Click for Laptop, Notebook, PC and Mac - Graphite"/>
    <s v="Computers&amp;Accessories|Accessories&amp;Peripherals|Keyboards,Mice&amp;InputDevices|Mice"/>
    <s v="Computers&amp;Accessories"/>
    <x v="0"/>
    <s v="Accessories&amp;Peripherals"/>
    <s v="Accessories &amp; Peripherals"/>
    <s v="Keyboards,Mice&amp;InputDevices"/>
    <s v="Keyboards , Mice &amp; InputDevices"/>
    <s v="Mice"/>
    <m/>
    <n v="1490"/>
    <n v="1490"/>
    <n v="2295"/>
    <n v="2295"/>
    <x v="3"/>
    <n v="24446340"/>
    <x v="528"/>
    <n v="4.5999999999999996"/>
    <x v="12"/>
    <n v="10652"/>
    <x v="0"/>
    <n v="10652"/>
  </r>
  <r>
    <n v="679"/>
    <x v="678"/>
    <x v="667"/>
    <s v="Apsara Platinum Pencils Value Pack - Pack of 20"/>
    <s v="Unique"/>
    <x v="571"/>
    <s v="Pack of 20"/>
    <s v="Home&amp;Kitchen|CraftMaterials|DrawingMaterials|DrawingMedia|Pencils|WoodenPencils"/>
    <s v="Home&amp;Kitchen"/>
    <x v="4"/>
    <s v="CraftMaterials"/>
    <s v="CraftMaterials"/>
    <s v="DrawingMaterials"/>
    <s v="DrawingMaterials"/>
    <s v="DrawingMedia"/>
    <s v="Pencils"/>
    <n v="99"/>
    <n v="99"/>
    <n v="99"/>
    <n v="99"/>
    <x v="0"/>
    <n v="498564"/>
    <x v="74"/>
    <n v="4.3"/>
    <x v="1"/>
    <n v="5036"/>
    <x v="0"/>
    <n v="5036"/>
  </r>
  <r>
    <n v="680"/>
    <x v="679"/>
    <x v="668"/>
    <s v="Zebronics Zeb-Power Wired USB Mouse, 3-Button, 1200 DPI Optical Sensor, Plug and Play, for Windows Mac"/>
    <s v="Unique"/>
    <x v="572"/>
    <s v="1200 DPI Optical Sensor, Plug and Play, for Windows Mac"/>
    <s v="Computers&amp;Accessories|Accessories&amp;Peripherals|Keyboards,Mice&amp;InputDevices|Mice"/>
    <s v="Computers&amp;Accessories"/>
    <x v="0"/>
    <s v="Accessories&amp;Peripherals"/>
    <s v="Accessories &amp; Peripherals"/>
    <s v="Keyboards,Mice&amp;InputDevices"/>
    <s v="Keyboards , Mice &amp; InputDevices"/>
    <s v="Mice"/>
    <m/>
    <n v="149"/>
    <n v="149"/>
    <n v="249"/>
    <n v="249"/>
    <x v="0"/>
    <n v="1259193"/>
    <x v="529"/>
    <n v="4"/>
    <x v="2"/>
    <n v="5057"/>
    <x v="0"/>
    <n v="5057"/>
  </r>
  <r>
    <n v="681"/>
    <x v="680"/>
    <x v="669"/>
    <s v="Ant Esports GM320 RGB Optical Wired Gaming Mouse | 8 Programmable Buttons | 12800 DPI"/>
    <s v="Unique"/>
    <x v="573"/>
    <s v="Gaming Mouse | 8 Programmable Buttons | 12800 DPI"/>
    <s v="Computers&amp;Accessories|Accessories&amp;Peripherals|PCGamingPeripherals|GamingMice"/>
    <s v="Computers&amp;Accessories"/>
    <x v="0"/>
    <s v="Accessories&amp;Peripherals"/>
    <s v="Accessories &amp; Peripherals"/>
    <s v="PCGamingPeripherals"/>
    <s v="PCGamingPeripherals"/>
    <s v="GamingMice"/>
    <m/>
    <n v="575"/>
    <n v="575"/>
    <n v="2799"/>
    <n v="2799"/>
    <x v="3"/>
    <n v="23895063"/>
    <x v="530"/>
    <n v="4.2"/>
    <x v="0"/>
    <n v="8537"/>
    <x v="0"/>
    <n v="8537"/>
  </r>
  <r>
    <n v="682"/>
    <x v="681"/>
    <x v="670"/>
    <s v="Pilot V7 Liquid Ink Roller Ball Pen (2 Blue + 1 Black)"/>
    <s v="Unique"/>
    <x v="574"/>
    <s v="Pen (2 Blue + 1 Black)"/>
    <s v="OfficeProducts|OfficePaperProducts|Paper|Stationery|Pens,Pencils&amp;WritingSupplies|Pens&amp;Refills|RetractableBallpointPens"/>
    <s v="OfficeProducts"/>
    <x v="3"/>
    <s v="OfficePaperProducts"/>
    <s v="OfficePaperProducts"/>
    <s v="Paper"/>
    <s v="Paper"/>
    <s v="Stationery"/>
    <s v="Pens,Pencils&amp;WritingSupplies"/>
    <n v="178"/>
    <n v="178"/>
    <n v="210"/>
    <n v="210"/>
    <x v="0"/>
    <n v="514500"/>
    <x v="531"/>
    <n v="4.3"/>
    <x v="1"/>
    <n v="2450"/>
    <x v="0"/>
    <n v="2450"/>
  </r>
  <r>
    <n v="683"/>
    <x v="682"/>
    <x v="671"/>
    <s v="boAt Airdopes 191G True Wireless Earbuds with ENx‚Ñ¢ Tech Equipped Quad Mics, Beast‚Ñ¢ Mode(Low Latency- 65ms) for Gaming, 2x6mm Dual Drivers, 30H Playtime, IPX5, IWP‚Ñ¢, Appealing Case LEDs(Sport Blue)"/>
    <s v="Unique"/>
    <x v="575"/>
    <s v="with ENx‚Ñ¢ Tech Equipped Quad Mics, Beast‚Ñ¢ Mode(Low Latency- 65ms) for Gaming, 2x6mm Dual Drivers, 30H Playtime, IPX5, IWP‚Ñ¢, Appealing Case LEDs(Sport Blue)"/>
    <s v="Electronics|Headphones,Earbuds&amp;Accessories|Headphones|In-Ear"/>
    <s v="Electronics"/>
    <x v="1"/>
    <s v="Headphones,Earbuds&amp;Accessories"/>
    <s v="Headphones , Earbuds &amp; Accessories"/>
    <s v="Headphones"/>
    <s v="Headphones"/>
    <s v="In-Ear"/>
    <m/>
    <n v="1599"/>
    <n v="1599"/>
    <n v="3490"/>
    <n v="3490"/>
    <x v="3"/>
    <n v="2359240"/>
    <x v="532"/>
    <n v="3.7"/>
    <x v="5"/>
    <n v="676"/>
    <x v="1"/>
    <n v="676"/>
  </r>
  <r>
    <n v="684"/>
    <x v="683"/>
    <x v="672"/>
    <s v="Boult Audio BassBuds Oak in-Ear Wired Earphones with 10mm Extra Bass Driver and HD Sound with mic(Brown)"/>
    <s v="Unique"/>
    <x v="576"/>
    <s v="Earphones with 10mm Extra Bass Driver and HD Sound with mic(Brown)"/>
    <s v="Electronics|Headphones,Earbuds&amp;Accessories|Headphones|In-Ear"/>
    <s v="Electronics"/>
    <x v="1"/>
    <s v="Headphones,Earbuds&amp;Accessories"/>
    <s v="Headphones , Earbuds &amp; Accessories"/>
    <s v="Headphones"/>
    <s v="Headphones"/>
    <s v="In-Ear"/>
    <m/>
    <n v="499"/>
    <n v="499"/>
    <n v="1299"/>
    <n v="1299"/>
    <x v="2"/>
    <n v="1523727"/>
    <x v="88"/>
    <n v="3.9"/>
    <x v="10"/>
    <n v="1173"/>
    <x v="0"/>
    <n v="1173"/>
  </r>
  <r>
    <n v="685"/>
    <x v="684"/>
    <x v="673"/>
    <s v="IT2M Designer Mouse Pad for Laptop Computer (9.2 X 7.6 Inches, 12788)"/>
    <s v="Unique"/>
    <x v="577"/>
    <s v="Computer (9.2 X 7.6 Inches, 12788)"/>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199"/>
    <n v="199"/>
    <n v="499"/>
    <n v="499"/>
    <x v="0"/>
    <n v="4989002"/>
    <x v="107"/>
    <n v="4.3"/>
    <x v="1"/>
    <n v="9998"/>
    <x v="0"/>
    <n v="9998"/>
  </r>
  <r>
    <n v="686"/>
    <x v="685"/>
    <x v="674"/>
    <s v="Noise ColorFit Ultra Buzz Bluetooth Calling Smart Watch with 1.75&quot; HD Display, 320x385 px Resolution, 100 Sports Modes, Stock Market Info Smartwatch for Men and Women (Olive Green)"/>
    <s v="Unique"/>
    <x v="578"/>
    <s v="Smart Watch with 1.75&quot; HD Display, 320x385 px Resolution, 100 Sports Modes, Stock Market Info Smartwatch for Men and Women (Olive Green)"/>
    <s v="Electronics|WearableTechnology|SmartWatches"/>
    <s v="Electronics"/>
    <x v="1"/>
    <s v="WearableTechnology"/>
    <s v="WearableTechnology"/>
    <s v="SmartWatches"/>
    <s v="SmartWatches"/>
    <m/>
    <m/>
    <n v="2499"/>
    <n v="2499"/>
    <n v="5999"/>
    <n v="5999"/>
    <x v="4"/>
    <n v="35106148"/>
    <x v="315"/>
    <n v="4.0999999999999996"/>
    <x v="6"/>
    <n v="5852"/>
    <x v="0"/>
    <n v="5852"/>
  </r>
  <r>
    <n v="687"/>
    <x v="686"/>
    <x v="675"/>
    <s v="Lapster Caddy for ssd and HDD, Optical Bay 2nd Hard Drive Caddy, Caddy 9.5mm for Laptop"/>
    <s v="Unique"/>
    <x v="579"/>
    <s v="Optical Bay 2nd Hard Drive Caddy, Caddy 9.5mm for Laptop"/>
    <s v="Computers&amp;Accessories|Components|InternalHardDrives"/>
    <s v="Computers&amp;Accessories"/>
    <x v="0"/>
    <s v="Components"/>
    <s v="Components"/>
    <s v="InternalHardDrives"/>
    <s v="InternalHardDrives"/>
    <m/>
    <m/>
    <n v="199"/>
    <n v="199"/>
    <n v="999"/>
    <n v="999"/>
    <x v="0"/>
    <n v="361638"/>
    <x v="32"/>
    <n v="4.2"/>
    <x v="0"/>
    <n v="362"/>
    <x v="1"/>
    <n v="362"/>
  </r>
  <r>
    <n v="688"/>
    <x v="687"/>
    <x v="676"/>
    <s v="SanDisk Extreme SD UHS I 64GB Card for 4K Video for DSLR and Mirrorless Cameras 170MB s Read and 80MB s Write"/>
    <s v="Unique"/>
    <x v="580"/>
    <s v="Card for 4K Video for DSLR and Mirrorless Cameras 170MB s Read and 80MB s Write"/>
    <s v="Electronics|Accessories|MemoryCards|MicroSD"/>
    <s v="Electronics"/>
    <x v="1"/>
    <s v="Accessories"/>
    <s v="Accessories"/>
    <s v="MemoryCards"/>
    <s v="MemoryCards"/>
    <s v="MicroSD"/>
    <m/>
    <n v="939"/>
    <n v="939"/>
    <n v="1800"/>
    <n v="1800"/>
    <x v="2"/>
    <n v="369093600"/>
    <x v="533"/>
    <n v="4.5"/>
    <x v="9"/>
    <n v="205052"/>
    <x v="0"/>
    <n v="205052"/>
  </r>
  <r>
    <n v="689"/>
    <x v="688"/>
    <x v="677"/>
    <s v="Fire-Boltt Ring Pro Bluetooth Calling, 1.75‚Äù 320*385px High Res, IP68 and SpO2 Monitoring, Pin Code Locking Functionality and Split Screen Access, Built in Mic and Speaker for HD Calls, Black, Free Size"/>
    <s v="Unique"/>
    <x v="581"/>
    <s v="320*385px High Res, IP68 and SpO2 Monitoring, Pin Code Locking Functionality and Split Screen Access, Built in Mic and Speaker for HD Calls, Black, Free Size"/>
    <s v="Electronics|WearableTechnology|SmartWatches"/>
    <s v="Electronics"/>
    <x v="1"/>
    <s v="WearableTechnology"/>
    <s v="WearableTechnology"/>
    <s v="SmartWatches"/>
    <s v="SmartWatches"/>
    <m/>
    <m/>
    <n v="2499"/>
    <n v="2499"/>
    <n v="9999"/>
    <n v="9999"/>
    <x v="4"/>
    <n v="90890910"/>
    <x v="460"/>
    <n v="4"/>
    <x v="2"/>
    <n v="9090"/>
    <x v="0"/>
    <n v="9090"/>
  </r>
  <r>
    <n v="690"/>
    <x v="689"/>
    <x v="678"/>
    <s v="Lenovo 600 Bluetooth 5.0 Silent Mouse: Compact, Portable, Dongle-Free Multi-Device connectivity with Microsoft Swift Pair | 3-Level Adjustable DPI up to 2400 | Battery Life: up to 1 yr"/>
    <s v="Unique"/>
    <x v="582"/>
    <s v="Compact, Portable, Dongle-Free Multi-Device connectivity with Microsoft Swift Pair | 3-Level Adjustable DPI up to 2400 | Battery Life: up to 1 yr"/>
    <s v="Computers&amp;Accessories|Accessories&amp;Peripherals|Keyboards,Mice&amp;InputDevices|Mice"/>
    <s v="Computers&amp;Accessories"/>
    <x v="0"/>
    <s v="Accessories&amp;Peripherals"/>
    <s v="Accessories &amp; Peripherals"/>
    <s v="Keyboards,Mice&amp;InputDevices"/>
    <s v="Keyboards , Mice &amp; InputDevices"/>
    <s v="Mice"/>
    <m/>
    <n v="1439"/>
    <n v="1439"/>
    <n v="2890"/>
    <n v="2890"/>
    <x v="3"/>
    <n v="11846110"/>
    <x v="534"/>
    <n v="4.5"/>
    <x v="9"/>
    <n v="4099"/>
    <x v="0"/>
    <n v="4099"/>
  </r>
  <r>
    <n v="691"/>
    <x v="690"/>
    <x v="679"/>
    <s v="Boult Audio Airbass Propods X TWS Bluetooth Truly Wireless in Ear Earbuds with Mic, 32H Playtime, Fast Charging Type-C, Ipx5 Water Resistant, Touch Controls and Voice Assistant (Red)"/>
    <s v="Unique"/>
    <x v="583"/>
    <s v="Bluetooth Truly Wireless in Ear Earbuds with Mic, 32H Playtime, Fast Charging Type-C, Ipx5 Water Resistant, Touch Controls and Voice Assistant (Red)"/>
    <s v="Electronics|Headphones,Earbuds&amp;Accessories|Headphones|In-Ear"/>
    <s v="Electronics"/>
    <x v="1"/>
    <s v="Headphones,Earbuds&amp;Accessories"/>
    <s v="Headphones , Earbuds &amp; Accessories"/>
    <s v="Headphones"/>
    <s v="Headphones"/>
    <s v="In-Ear"/>
    <m/>
    <n v="1099"/>
    <n v="1099"/>
    <n v="5999"/>
    <n v="5999"/>
    <x v="4"/>
    <n v="77783034"/>
    <x v="535"/>
    <n v="3.5"/>
    <x v="11"/>
    <n v="12966"/>
    <x v="0"/>
    <n v="12966"/>
  </r>
  <r>
    <n v="692"/>
    <x v="691"/>
    <x v="680"/>
    <s v="Classmate Soft Cover 6 Subject Spiral Binding Notebook, Unruled, 300 Pages"/>
    <s v="Unique"/>
    <x v="436"/>
    <s v="Binding Notebook, Unruled, 300 Pages"/>
    <s v="OfficeProducts|OfficePaperProducts|Paper|Stationery|Notebooks,WritingPads&amp;Diaries|WireboundNotebooks"/>
    <s v="OfficeProducts"/>
    <x v="3"/>
    <s v="OfficePaperProducts"/>
    <s v="OfficePaperProducts"/>
    <s v="Paper"/>
    <s v="Paper"/>
    <s v="Stationery"/>
    <s v="Notebooks,WritingPads&amp;Diaries"/>
    <n v="157"/>
    <n v="157"/>
    <n v="160"/>
    <n v="160"/>
    <x v="0"/>
    <n v="708480"/>
    <x v="420"/>
    <n v="4.5"/>
    <x v="9"/>
    <n v="4428"/>
    <x v="0"/>
    <n v="4428"/>
  </r>
  <r>
    <n v="693"/>
    <x v="692"/>
    <x v="681"/>
    <s v="LS LAPSTER Quality Assured Universal Silicone 15.6&quot; Keyboard Protector Skin|| Keyboard Dust Cover|| Keyboard Skin for 15.6&quot; Laptop| 15.6&quot; Keyguard| (3.93 x 11.81 x 0.39 inches)"/>
    <s v="Unique"/>
    <x v="200"/>
    <s v="15.6&quot; Keyboard Protector Skin|| Keyboard Dust Cover|| Keyboard Skin for 15.6&quot; Laptop| 15.6&quot; Keyguard| (3.93 x 11.81 x 0.39 inches)"/>
    <s v="Computers&amp;Accessories|Accessories&amp;Peripherals|Keyboards,Mice&amp;InputDevices|Keyboard&amp;MiceAccessories|DustCovers"/>
    <s v="Computers&amp;Accessories"/>
    <x v="0"/>
    <s v="Accessories&amp;Peripherals"/>
    <s v="Accessories &amp; Peripherals"/>
    <s v="Keyboards,Mice&amp;InputDevices"/>
    <s v="Keyboards , Mice &amp; InputDevices"/>
    <s v="Keyboard&amp;MiceAccessories"/>
    <s v="DustCovers"/>
    <n v="115"/>
    <n v="115"/>
    <n v="999"/>
    <n v="999"/>
    <x v="0"/>
    <n v="5686308"/>
    <x v="536"/>
    <n v="3.3"/>
    <x v="15"/>
    <n v="5692"/>
    <x v="0"/>
    <n v="5692"/>
  </r>
  <r>
    <n v="694"/>
    <x v="693"/>
    <x v="682"/>
    <s v="KLAM LCD Writing Tablet Screenwriting Toys Board Smart Digital E-Note Pad 8.5 Inch Light Weight Magic Slate for Drawing Playing Noting by Kids and Adults Best Birthday Gift Girls Boys, Multicolor"/>
    <s v="Unique"/>
    <x v="584"/>
    <s v="Board Smart Digital E-Note Pad 8.5 Inch Light Weight Magic Slate for Drawing Playing Noting by Kids and Adults Best Birthday Gift Girls Boys, Multicolor"/>
    <s v="Computers&amp;Accessories|Accessories&amp;Peripherals|Keyboards,Mice&amp;InputDevices|GraphicTablets"/>
    <s v="Computers&amp;Accessories"/>
    <x v="0"/>
    <s v="Accessories&amp;Peripherals"/>
    <s v="Accessories &amp; Peripherals"/>
    <s v="Keyboards,Mice&amp;InputDevices"/>
    <s v="Keyboards , Mice &amp; InputDevices"/>
    <s v="GraphicTablets"/>
    <m/>
    <n v="175"/>
    <n v="175"/>
    <n v="499"/>
    <n v="499"/>
    <x v="0"/>
    <n v="10479"/>
    <x v="537"/>
    <n v="4.0999999999999996"/>
    <x v="6"/>
    <n v="21"/>
    <x v="1"/>
    <n v="21"/>
  </r>
  <r>
    <n v="695"/>
    <x v="694"/>
    <x v="683"/>
    <s v="CP PLUS 2MP Full HD Smart Wi-fi CCTV Security Camera | 360¬∞ with Pan Tilt | Two Way Talk | Cloud Monitor | Motion Detect | Night Vision | Supports SD Card (Up to 128 GB) | Alexa and Ok Google | CP-E21A"/>
    <s v="Unique"/>
    <x v="585"/>
    <s v="Wi-fi CCTV Security Camera | 360¬∞ with Pan Tilt | Two Way Talk | Cloud Monitor | Motion Detect | Night Vision | Supports SD Card (Up to 128 GB) | Alexa and Ok Google | CP-E21A"/>
    <s v="Electronics|Cameras&amp;Photography|SecurityCameras|DomeCameras"/>
    <s v="Electronics"/>
    <x v="1"/>
    <s v="Cameras&amp;Photography"/>
    <s v="Cameras &amp; Photography"/>
    <s v="SecurityCameras"/>
    <s v="SecurityCameras"/>
    <s v="DomeCameras"/>
    <m/>
    <n v="1999"/>
    <n v="1999"/>
    <n v="4700"/>
    <n v="4700"/>
    <x v="3"/>
    <n v="8836000"/>
    <x v="538"/>
    <n v="3.8"/>
    <x v="8"/>
    <n v="1880"/>
    <x v="0"/>
    <n v="1880"/>
  </r>
  <r>
    <n v="696"/>
    <x v="695"/>
    <x v="684"/>
    <s v="HP Deskjet 2331 Colour Printer, Scanner and Copier for Home Small Office, Compact Size, Reliable, Easy Set-Up Through Smart App On Your Pc Connected Through USB, Ideal for Home."/>
    <s v="Unique"/>
    <x v="586"/>
    <s v="and Copier for Home Small Office, Compact Size, Reliable, Easy Set-Up Through Smart App On Your Pc Connected Through USB, Ideal for Home."/>
    <s v="Computers&amp;Accessories|Printers,Inks&amp;Accessories|Printers"/>
    <s v="Computers&amp;Accessories"/>
    <x v="0"/>
    <s v="Printers,Inks&amp;Accessories"/>
    <s v="Printers , Inks &amp; Accessories"/>
    <s v="Printers"/>
    <s v="Printers"/>
    <m/>
    <m/>
    <n v="3999"/>
    <n v="3999"/>
    <n v="4332.96"/>
    <n v="4332.96"/>
    <x v="3"/>
    <n v="94293875.519999996"/>
    <x v="539"/>
    <n v="3.5"/>
    <x v="11"/>
    <n v="21762"/>
    <x v="0"/>
    <n v="21762"/>
  </r>
  <r>
    <n v="697"/>
    <x v="696"/>
    <x v="685"/>
    <s v="D-Link DIR-615 Wi-fi Ethernet-N300 Single_band 300Mbps Router, Mobile App Support, Router | AP | Repeater | Client Modes(Black)"/>
    <s v="Unique"/>
    <x v="587"/>
    <s v="Router, Mobile App Support, Router | AP | Repeater | Client Modes(Black)"/>
    <s v="Computers&amp;Accessories|NetworkingDevices|Routers"/>
    <s v="Computers&amp;Accessories"/>
    <x v="0"/>
    <s v="NetworkingDevices"/>
    <s v="NetworkingDevices"/>
    <s v="Routers"/>
    <s v="Routers"/>
    <m/>
    <m/>
    <n v="899"/>
    <n v="899"/>
    <n v="1800"/>
    <n v="1800"/>
    <x v="2"/>
    <n v="40275000"/>
    <x v="540"/>
    <n v="4.0999999999999996"/>
    <x v="6"/>
    <n v="22375"/>
    <x v="0"/>
    <n v="22375"/>
  </r>
  <r>
    <n v="698"/>
    <x v="697"/>
    <x v="686"/>
    <s v="RPM Euro Games Gaming Mousepad Speed Type Extended Large (Size - 800 mm x 300 mm x 3 mm)"/>
    <s v="Unique"/>
    <x v="588"/>
    <s v="Type Extended Large (Size - 800 mm x 300 mm x 3 mm)"/>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299"/>
    <n v="299"/>
    <n v="990"/>
    <n v="990"/>
    <x v="0"/>
    <n v="2428470"/>
    <x v="541"/>
    <n v="4.5"/>
    <x v="9"/>
    <n v="2453"/>
    <x v="0"/>
    <n v="2453"/>
  </r>
  <r>
    <n v="699"/>
    <x v="698"/>
    <x v="687"/>
    <s v="Wacom One by CTL-472 K0-CX Digital Drawing Graphics Pen Tablet (Red and Black) Small (6-inch x 3.5-inch)(15x8cm) | Battery Free Cordless Pen with 2048 Pressure Level"/>
    <s v="Unique"/>
    <x v="589"/>
    <s v="Drawing Graphics Pen Tablet (Red and Black) Small (6-inch x 3.5-inch)(15x8cm) | Battery Free Cordless Pen with 2048 Pressure Level"/>
    <s v="Computers&amp;Accessories|Accessories&amp;Peripherals|Keyboards,Mice&amp;InputDevices|GraphicTablets"/>
    <s v="Computers&amp;Accessories"/>
    <x v="0"/>
    <s v="Accessories&amp;Peripherals"/>
    <s v="Accessories &amp; Peripherals"/>
    <s v="Keyboards,Mice&amp;InputDevices"/>
    <s v="Keyboards , Mice &amp; InputDevices"/>
    <s v="GraphicTablets"/>
    <m/>
    <n v="3303"/>
    <n v="3303"/>
    <n v="4699"/>
    <n v="4699"/>
    <x v="3"/>
    <n v="63643256"/>
    <x v="542"/>
    <n v="4.4000000000000004"/>
    <x v="3"/>
    <n v="13544"/>
    <x v="0"/>
    <n v="13544"/>
  </r>
  <r>
    <n v="700"/>
    <x v="699"/>
    <x v="688"/>
    <s v="Lenovo 300 FHD Webcam with Full Stereo Dual Built-in mics | FHD 1080P 2.1 Megapixel CMOS Camera |Privacy Shutter | Ultra-Wide 95 Lens | 360 Rotation | Flexible Mount, Plug-n-Play | Cloud Grey"/>
    <s v="Unique"/>
    <x v="590"/>
    <s v="Stereo Dual Built-in mics | FHD 1080P 2.1 Megapixel CMOS Camera |Privacy Shutter | Ultra-Wide 95 Lens | 360 Rotation | Flexible Mount, Plug-n-Play | Cloud Grey"/>
    <s v="Computers&amp;Accessories|Accessories&amp;Peripherals|Audio&amp;VideoAccessories|Webcams&amp;VoIPEquipment|Webcams"/>
    <s v="Computers&amp;Accessories"/>
    <x v="0"/>
    <s v="Accessories&amp;Peripherals"/>
    <s v="Accessories &amp; Peripherals"/>
    <s v="Audio&amp;VideoAccessories"/>
    <s v="Audio &amp; VideoAccessories"/>
    <s v="Webcams&amp;VoIPEquipment"/>
    <s v="Webcams"/>
    <n v="1890"/>
    <n v="1890"/>
    <n v="5490"/>
    <n v="5490"/>
    <x v="4"/>
    <n v="60258240"/>
    <x v="543"/>
    <n v="4.0999999999999996"/>
    <x v="6"/>
    <n v="10976"/>
    <x v="0"/>
    <n v="10976"/>
  </r>
  <r>
    <n v="701"/>
    <x v="700"/>
    <x v="689"/>
    <s v="Parker Quink Ink Bottle (Black)"/>
    <s v="Unique"/>
    <x v="591"/>
    <s v=""/>
    <s v="OfficeProducts|OfficePaperProducts|Paper|Stationery|Pens,Pencils&amp;WritingSupplies|Pens&amp;Refills|BottledInk"/>
    <s v="OfficeProducts"/>
    <x v="3"/>
    <s v="OfficePaperProducts"/>
    <s v="OfficePaperProducts"/>
    <s v="Paper"/>
    <s v="Paper"/>
    <s v="Stationery"/>
    <s v="Pens,Pencils&amp;WritingSupplies"/>
    <n v="90"/>
    <n v="90"/>
    <n v="100"/>
    <n v="100"/>
    <x v="0"/>
    <n v="306100"/>
    <x v="413"/>
    <n v="4.3"/>
    <x v="1"/>
    <n v="3061"/>
    <x v="0"/>
    <n v="3061"/>
  </r>
  <r>
    <n v="702"/>
    <x v="701"/>
    <x v="690"/>
    <s v="Sony WI-C100 Wireless Headphones with Customizable Equalizer for Deep Bass and 25 Hrs Battery, DSEE-Upscale, Splash Proof, 360RA, Fast Pair, in-Ear Bluetooth Headset with mic for Phone Calls (Black)"/>
    <s v="Unique"/>
    <x v="592"/>
    <s v="Equalizer for Deep Bass and 25 Hrs Battery, DSEE-Upscale, Splash Proof, 360RA, Fast Pair, in-Ear Bluetooth Headset with mic for Phone Calls (Black)"/>
    <s v="Electronics|Headphones,Earbuds&amp;Accessories|Headphones|In-Ear"/>
    <s v="Electronics"/>
    <x v="1"/>
    <s v="Headphones,Earbuds&amp;Accessories"/>
    <s v="Headphones , Earbuds &amp; Accessories"/>
    <s v="Headphones"/>
    <s v="Headphones"/>
    <s v="In-Ear"/>
    <m/>
    <n v="1599"/>
    <n v="1599"/>
    <n v="2790"/>
    <n v="2790"/>
    <x v="3"/>
    <n v="6338880"/>
    <x v="544"/>
    <n v="3.6"/>
    <x v="4"/>
    <n v="2272"/>
    <x v="0"/>
    <n v="2272"/>
  </r>
  <r>
    <n v="703"/>
    <x v="702"/>
    <x v="691"/>
    <s v="Zebronics, ZEB-NC3300 USB Powered Laptop Cooling Pad with Dual Fan, Dual USB Port and Blue LED Lights"/>
    <s v="Unique"/>
    <x v="593"/>
    <s v="Pad with Dual Fan, Dual USB Port and Blue LED Lights"/>
    <s v="Computers&amp;Accessories|Accessories&amp;Peripherals|LaptopAccessories|CoolingPads"/>
    <s v="Computers&amp;Accessories"/>
    <x v="0"/>
    <s v="Accessories&amp;Peripherals"/>
    <s v="Accessories &amp; Peripherals"/>
    <s v="LaptopAccessories"/>
    <s v="LaptopAccessories"/>
    <s v="CoolingPads"/>
    <m/>
    <n v="599"/>
    <n v="599"/>
    <n v="999"/>
    <n v="999"/>
    <x v="0"/>
    <n v="7593399"/>
    <x v="303"/>
    <n v="4"/>
    <x v="2"/>
    <n v="7601"/>
    <x v="0"/>
    <n v="7601"/>
  </r>
  <r>
    <n v="704"/>
    <x v="703"/>
    <x v="692"/>
    <s v="Tukzer Gel Mouse Pad Wrist Rest Memory-Foam Ergonomic Mousepad| Cushion Wrist Support and Pain Relief| Suitable for Gaming, Computer, Laptop, Home and Office Non-Slip Rubber Base (Blue)"/>
    <s v="Unique"/>
    <x v="594"/>
    <s v="Memory-Foam Ergonomic Mousepad| Cushion Wrist Support and Pain Relief| Suitable for Gaming, Computer, Laptop, Home and Office Non-Slip Rubber Base (Blue)"/>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425"/>
    <n v="425"/>
    <n v="899"/>
    <n v="899"/>
    <x v="0"/>
    <n v="3792881"/>
    <x v="545"/>
    <n v="4.5"/>
    <x v="9"/>
    <n v="4219"/>
    <x v="0"/>
    <n v="4219"/>
  </r>
  <r>
    <n v="705"/>
    <x v="704"/>
    <x v="693"/>
    <s v="Infinity (JBL Glide 510, 72 Hrs Playtime with Quick Charge, Wireless On Ear Headphone with Mic, Deep Bass, Dual Equalizer, Bluetooth 5.0 with Voice Assistant Support (Black)"/>
    <s v="Unique"/>
    <x v="595"/>
    <s v="Playtime with Quick Charge, Wireless On Ear Headphone with Mic, Deep Bass, Dual Equalizer, Bluetooth 5.0 with Voice Assistant Support (Black)"/>
    <s v="Electronics|Headphones,Earbuds&amp;Accessories|Headphones|On-Ear"/>
    <s v="Electronics"/>
    <x v="1"/>
    <s v="Headphones,Earbuds&amp;Accessories"/>
    <s v="Headphones , Earbuds &amp; Accessories"/>
    <s v="Headphones"/>
    <s v="Headphones"/>
    <s v="On-Ear"/>
    <m/>
    <n v="1499"/>
    <n v="1499"/>
    <n v="3999"/>
    <n v="3999"/>
    <x v="3"/>
    <n v="171057225"/>
    <x v="58"/>
    <n v="4.2"/>
    <x v="0"/>
    <n v="42775"/>
    <x v="0"/>
    <n v="42775"/>
  </r>
  <r>
    <n v="706"/>
    <x v="705"/>
    <x v="694"/>
    <s v="Robustrion Smart Trifold Hard Back Flip Stand Case Cover for Apple iPad 10.2 Cover iPad 9th Generation Cover 2021 8th Gen 2020 7th Gen 2019 Generation Case - Black"/>
    <s v="Unique"/>
    <x v="596"/>
    <s v="Stand Case Cover for Apple iPad 10.2 Cover iPad 9th Generation Cover 2021 8th Gen 2020 7th Gen 2019 Generation Case - Black"/>
    <s v="Computers&amp;Accessories|Accessories&amp;Peripherals|TabletAccessories|Bags,Cases&amp;Sleeves|Cases"/>
    <s v="Computers&amp;Accessories"/>
    <x v="0"/>
    <s v="Accessories&amp;Peripherals"/>
    <s v="Accessories &amp; Peripherals"/>
    <s v="TabletAccessories"/>
    <s v="TabletAccessories"/>
    <s v="Bags,Cases&amp;Sleeves"/>
    <s v="Cases"/>
    <n v="549"/>
    <n v="549"/>
    <n v="2499"/>
    <n v="2499"/>
    <x v="3"/>
    <n v="13884444"/>
    <x v="546"/>
    <n v="4.3"/>
    <x v="1"/>
    <n v="5556"/>
    <x v="0"/>
    <n v="5556"/>
  </r>
  <r>
    <n v="707"/>
    <x v="706"/>
    <x v="695"/>
    <s v="Logitech M331 Silent Plus Wireless Mouse, 2.4GHz with USB Nano Receiver, 1000 DPI Optical Tracking, 3 Buttons, 24 Month Life Battery, PC Mac Laptop - Black"/>
    <s v="Unique"/>
    <x v="597"/>
    <s v="2.4GHz with USB Nano Receiver, 1000 DPI Optical Tracking, 3 Buttons, 24 Month Life Battery, PC Mac Laptop - Black"/>
    <s v="Computers&amp;Accessories|Accessories&amp;Peripherals|Keyboards,Mice&amp;InputDevices|Mice"/>
    <s v="Computers&amp;Accessories"/>
    <x v="0"/>
    <s v="Accessories&amp;Peripherals"/>
    <s v="Accessories &amp; Peripherals"/>
    <s v="Keyboards,Mice&amp;InputDevices"/>
    <s v="Keyboards , Mice &amp; InputDevices"/>
    <s v="Mice"/>
    <m/>
    <n v="1295"/>
    <n v="1295"/>
    <n v="1645"/>
    <n v="1645"/>
    <x v="2"/>
    <n v="20356875"/>
    <x v="547"/>
    <n v="4.5999999999999996"/>
    <x v="12"/>
    <n v="12375"/>
    <x v="0"/>
    <n v="12375"/>
  </r>
  <r>
    <n v="708"/>
    <x v="707"/>
    <x v="696"/>
    <s v="Camel Artist Acrylic Color Box - 9ml Tubes, 12 Shades"/>
    <s v="Unique"/>
    <x v="598"/>
    <s v="9ml Tubes, 12 Shades"/>
    <s v="Home&amp;Kitchen|CraftMaterials|PaintingMaterials|Paints"/>
    <s v="Home&amp;Kitchen"/>
    <x v="4"/>
    <s v="CraftMaterials"/>
    <s v="CraftMaterials"/>
    <s v="PaintingMaterials"/>
    <s v="PaintingMaterials"/>
    <s v="Paints"/>
    <m/>
    <n v="310"/>
    <n v="310"/>
    <n v="310"/>
    <n v="310"/>
    <x v="0"/>
    <n v="1823420"/>
    <x v="74"/>
    <n v="4.5"/>
    <x v="9"/>
    <n v="5882"/>
    <x v="0"/>
    <n v="5882"/>
  </r>
  <r>
    <n v="709"/>
    <x v="708"/>
    <x v="697"/>
    <s v="Portronics Key2 Combo Multimedia USB Wireless Keyboard and Mouse Set with 2.4 GHz Wireless Technology, Soft and Silent Button, Compact Size (Grey)"/>
    <s v="Unique"/>
    <x v="599"/>
    <s v="Keyboard and Mouse Set with 2.4 GHz Wireless Technology, Soft and Silent Button, Compact Size (Grey)"/>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149"/>
    <n v="1149"/>
    <n v="1499"/>
    <n v="1499"/>
    <x v="2"/>
    <n v="15654057"/>
    <x v="548"/>
    <n v="4.0999999999999996"/>
    <x v="6"/>
    <n v="10443"/>
    <x v="0"/>
    <n v="10443"/>
  </r>
  <r>
    <n v="710"/>
    <x v="709"/>
    <x v="698"/>
    <s v="SupCares Laptop Stand 7 Height Adjustable, Aluminium, Ventilated, Foldable, Portable Laptop Holder for Desk and Table Mount Upto 15.6 inch Laptop with Carry Pouch (Silver)"/>
    <s v="Unique"/>
    <x v="600"/>
    <s v="Aluminium, Ventilated, Foldable, Portable Laptop Holder for Desk and Table Mount Upto 15.6 inch Laptop with Carry Pouch (Silver)"/>
    <s v="Computers&amp;Accessories|Accessories&amp;Peripherals|LaptopAccessories|Lapdesks"/>
    <s v="Computers&amp;Accessories"/>
    <x v="0"/>
    <s v="Accessories&amp;Peripherals"/>
    <s v="Accessories &amp; Peripherals"/>
    <s v="LaptopAccessories"/>
    <s v="LaptopAccessories"/>
    <s v="Lapdesks"/>
    <m/>
    <n v="499"/>
    <n v="499"/>
    <n v="1299"/>
    <n v="1299"/>
    <x v="2"/>
    <n v="563766"/>
    <x v="88"/>
    <n v="4.5"/>
    <x v="9"/>
    <n v="434"/>
    <x v="1"/>
    <n v="434"/>
  </r>
  <r>
    <n v="711"/>
    <x v="710"/>
    <x v="699"/>
    <s v="ZEBRONICS Zeb-Sound Bomb N1 True Wireless in Ear Earbuds with Mic ENC, Gaming Mode (up to 50ms), up to 18H Playback, BT V5.2, Fidget Case, Voice Assistant, Splash Proof, Type C (Midnight Black)"/>
    <s v="Unique"/>
    <x v="601"/>
    <s v="in Ear Earbuds with Mic ENC, Gaming Mode (up to 50ms), up to 18H Playback, BT V5.2, Fidget Case, Voice Assistant, Splash Proof, Type C (Midnight Black)"/>
    <s v="Electronics|Headphones,Earbuds&amp;Accessories|Headphones|In-Ear"/>
    <s v="Electronics"/>
    <x v="1"/>
    <s v="Headphones,Earbuds&amp;Accessories"/>
    <s v="Headphones , Earbuds &amp; Accessories"/>
    <s v="Headphones"/>
    <s v="Headphones"/>
    <s v="In-Ear"/>
    <m/>
    <n v="999"/>
    <n v="999"/>
    <n v="4199"/>
    <n v="4199"/>
    <x v="3"/>
    <n v="8032687"/>
    <x v="549"/>
    <n v="3.5"/>
    <x v="11"/>
    <n v="1913"/>
    <x v="0"/>
    <n v="1913"/>
  </r>
  <r>
    <n v="712"/>
    <x v="711"/>
    <x v="700"/>
    <s v="Western Digital WD Green SATA 240GB Internal SSD Solid State Drive - SATA 6Gb s 2.5 inches - WDS240G3G0A"/>
    <s v="Unique"/>
    <x v="602"/>
    <s v="Internal SSD Solid State Drive - SATA 6Gb s 2.5 inches - WDS240G3G0A"/>
    <s v="Computers&amp;Accessories|Components|InternalSolidStateDrives"/>
    <s v="Computers&amp;Accessories"/>
    <x v="0"/>
    <s v="Components"/>
    <s v="Components"/>
    <s v="InternalSolidStateDrives"/>
    <s v="InternalSolidStateDrives"/>
    <m/>
    <m/>
    <n v="1709"/>
    <n v="1709"/>
    <n v="4000"/>
    <n v="4000"/>
    <x v="3"/>
    <n v="12116000"/>
    <x v="550"/>
    <n v="4.4000000000000004"/>
    <x v="3"/>
    <n v="3029"/>
    <x v="0"/>
    <n v="3029"/>
  </r>
  <r>
    <n v="713"/>
    <x v="712"/>
    <x v="701"/>
    <s v="Classmate Octane Neon- 25 Blue Gel Pens | Smooth Writing Pens| Water-proof Ink For Smudge-free Writing| Preferred By Students For Exam and Class Notes| Study At Home Essential"/>
    <s v="Unique"/>
    <x v="603"/>
    <s v="Pens | Smooth Writing Pens| Water-proof Ink For Smudge-free Writing| Preferred By Students For Exam and Class Notes| Study At Home Essential"/>
    <s v="OfficeProducts|OfficePaperProducts|Paper|Stationery|Pens,Pencils&amp;WritingSupplies|Pens&amp;Refills|GelInkRollerballPens"/>
    <s v="OfficeProducts"/>
    <x v="3"/>
    <s v="OfficePaperProducts"/>
    <s v="OfficePaperProducts"/>
    <s v="Paper"/>
    <s v="Paper"/>
    <s v="Stationery"/>
    <s v="Pens,Pencils&amp;WritingSupplies"/>
    <n v="250"/>
    <n v="250"/>
    <n v="250"/>
    <n v="250"/>
    <x v="0"/>
    <n v="657000"/>
    <x v="74"/>
    <n v="4.2"/>
    <x v="0"/>
    <n v="2628"/>
    <x v="0"/>
    <n v="2628"/>
  </r>
  <r>
    <n v="714"/>
    <x v="713"/>
    <x v="702"/>
    <s v="Classmate Octane Colour Burst-Multicolour Gel Pens (Pack of 10) | Gold and Silver Glitter Sparkle Pens|10 colour ink shades for art lovers and kids|Fun at home essentials"/>
    <s v="Unique"/>
    <x v="604"/>
    <s v="(Pack of 10) | Gold and Silver Glitter Sparkle Pens|10 colour ink shades for art lovers and kids|Fun at home essentials"/>
    <s v="Home&amp;Kitchen|CraftMaterials|DrawingMaterials|DrawingMedia|Pens"/>
    <s v="Home&amp;Kitchen"/>
    <x v="4"/>
    <s v="CraftMaterials"/>
    <s v="CraftMaterials"/>
    <s v="DrawingMaterials"/>
    <s v="DrawingMaterials"/>
    <s v="DrawingMedia"/>
    <s v="Pens"/>
    <n v="90"/>
    <n v="90"/>
    <n v="100"/>
    <n v="100"/>
    <x v="0"/>
    <n v="1071800"/>
    <x v="413"/>
    <n v="4.4000000000000004"/>
    <x v="3"/>
    <n v="10718"/>
    <x v="0"/>
    <n v="10718"/>
  </r>
  <r>
    <n v="715"/>
    <x v="714"/>
    <x v="703"/>
    <s v="Tukzer Stylus Pen, iPad Pencil with Palm Rejection Tilt Sensor| 2nd Gen for 2018-2022 iPad 6 7 8 9th Gen; iPad 10.2&quot;, Pro 12.9 11&quot;, Mini 6 5th, Air 5 4 3rd, Precise for Writing Drawing (3 Spare Tips)"/>
    <s v="Unique"/>
    <x v="605"/>
    <s v="Palm Rejection Tilt Sensor| 2nd Gen for 2018-2022 iPad 6 7 8 9th Gen; iPad 10.2&quot;, Pro 12.9 11&quot;, Mini 6 5th, Air 5 4 3rd, Precise for Writing Drawing (3 Spare Tips)"/>
    <s v="Electronics|Mobiles&amp;Accessories|MobileAccessories|StylusPens"/>
    <s v="Electronics"/>
    <x v="1"/>
    <s v="Mobiles&amp;Accessories"/>
    <s v="Mobiles &amp; Accessories"/>
    <s v="MobileAccessories"/>
    <s v="MobileAccessories"/>
    <s v="StylusPens"/>
    <m/>
    <n v="2025"/>
    <n v="2025"/>
    <n v="5999"/>
    <n v="5999"/>
    <x v="4"/>
    <n v="37391767"/>
    <x v="551"/>
    <n v="4.2"/>
    <x v="0"/>
    <n v="6233"/>
    <x v="0"/>
    <n v="6233"/>
  </r>
  <r>
    <n v="716"/>
    <x v="715"/>
    <x v="704"/>
    <s v="Logitech G102 USB Light Sync Gaming Mouse with Customizable RGB Lighting, 6 Programmable Buttons, Gaming Grade Sensor, 8K DPI Tracking, 16.8mn Color, Light Weight - Black"/>
    <s v="Unique"/>
    <x v="606"/>
    <s v="Mouse with Customizable RGB Lighting, 6 Programmable Buttons, Gaming Grade Sensor, 8K DPI Tracking, 16.8mn Color, Light Weight - Black"/>
    <s v="Computers&amp;Accessories|Accessories&amp;Peripherals|PCGamingPeripherals|GamingMice"/>
    <s v="Computers&amp;Accessories"/>
    <x v="0"/>
    <s v="Accessories&amp;Peripherals"/>
    <s v="Accessories &amp; Peripherals"/>
    <s v="PCGamingPeripherals"/>
    <s v="PCGamingPeripherals"/>
    <s v="GamingMice"/>
    <m/>
    <n v="1495"/>
    <n v="1495"/>
    <n v="1995"/>
    <n v="1995"/>
    <x v="2"/>
    <n v="21029295"/>
    <x v="453"/>
    <n v="4.5"/>
    <x v="9"/>
    <n v="10541"/>
    <x v="0"/>
    <n v="10541"/>
  </r>
  <r>
    <n v="717"/>
    <x v="716"/>
    <x v="705"/>
    <s v="Zebronics ZEB-VITA Wireless Bluetooth 10W Portable Bar Speaker With Supporting USB, SD Card, AUX, FM, TWS and Call Function"/>
    <s v="Unique"/>
    <x v="607"/>
    <s v="Bar Speaker With Supporting USB, SD Card, AUX, FM, TWS and Call Function"/>
    <s v="Electronics|HomeAudio|Speakers|BluetoothSpeakers"/>
    <s v="Electronics"/>
    <x v="1"/>
    <s v="HomeAudio"/>
    <s v="HomeAudio"/>
    <s v="Speakers"/>
    <s v="Speakers"/>
    <s v="BluetoothSpeakers"/>
    <m/>
    <n v="899"/>
    <n v="899"/>
    <n v="1199"/>
    <n v="1199"/>
    <x v="2"/>
    <n v="12890449"/>
    <x v="552"/>
    <n v="3.8"/>
    <x v="8"/>
    <n v="10751"/>
    <x v="0"/>
    <n v="10751"/>
  </r>
  <r>
    <n v="718"/>
    <x v="717"/>
    <x v="706"/>
    <s v="Lapster USB 3.0 sata Cable for 2.5 inch SSD and HDD , USB 3.0 to SATA III Hard Driver Adapter , sata to USB Cable-(Blue)"/>
    <s v="Unique"/>
    <x v="608"/>
    <s v="2.5 inch SSD and HDD , USB 3.0 to SATA III Hard Driver Adapter , sata to USB Cable-(Blue)"/>
    <s v="Computers&amp;Accessories|Accessories&amp;Peripherals|Cables&amp;Accessories|Cables|SATACables"/>
    <s v="Computers&amp;Accessories"/>
    <x v="0"/>
    <s v="Accessories&amp;Peripherals"/>
    <s v="Accessories &amp; Peripherals"/>
    <s v="Cables&amp;Accessories"/>
    <s v="Cables &amp; Accessories"/>
    <s v="Cables"/>
    <s v="SATACables"/>
    <n v="349"/>
    <n v="349"/>
    <n v="999"/>
    <n v="999"/>
    <x v="0"/>
    <n v="816183"/>
    <x v="43"/>
    <n v="3.9"/>
    <x v="10"/>
    <n v="817"/>
    <x v="1"/>
    <n v="817"/>
  </r>
  <r>
    <n v="719"/>
    <x v="718"/>
    <x v="707"/>
    <s v="URBN 10000 mAh Lithium Power Bank UPR10K with 12 Watt Fast Charging, Blue"/>
    <s v="Unique"/>
    <x v="609"/>
    <s v="UPR10K with 12 Watt Fast Charging, Blue"/>
    <s v="Electronics|Mobiles&amp;Accessories|MobileAccessories|Chargers|PowerBanks"/>
    <s v="Electronics"/>
    <x v="1"/>
    <s v="Mobiles&amp;Accessories"/>
    <s v="Mobiles &amp; Accessories"/>
    <s v="MobileAccessories"/>
    <s v="MobileAccessories"/>
    <s v="Chargers"/>
    <s v="PowerBanks"/>
    <n v="900"/>
    <n v="900"/>
    <n v="2499"/>
    <n v="2499"/>
    <x v="3"/>
    <n v="90923616"/>
    <x v="553"/>
    <n v="4"/>
    <x v="2"/>
    <n v="36384"/>
    <x v="0"/>
    <n v="36384"/>
  </r>
  <r>
    <n v="720"/>
    <x v="719"/>
    <x v="708"/>
    <s v="Qubo Smart Cam 360 from Hero Group | Made in India | 2MP 1080p Full HD | CCTV Wi-Fi Camera | 360 Degree Coverage| Two Way Talk | Mobile App Connectivity | Night Vision | Cloud and SD Card Recording"/>
    <s v="Unique"/>
    <x v="610"/>
    <s v="Group | Made in India | 2MP 1080p Full HD | CCTV Wi-Fi Camera | 360 Degree Coverage| Two Way Talk | Mobile App Connectivity | Night Vision | Cloud and SD Card Recording"/>
    <s v="Electronics|Cameras&amp;Photography|SecurityCameras|DomeCameras"/>
    <s v="Electronics"/>
    <x v="1"/>
    <s v="Cameras&amp;Photography"/>
    <s v="Cameras &amp; Photography"/>
    <s v="SecurityCameras"/>
    <s v="SecurityCameras"/>
    <s v="DomeCameras"/>
    <m/>
    <n v="2490"/>
    <n v="2490"/>
    <n v="3990"/>
    <n v="3990"/>
    <x v="3"/>
    <n v="14387940"/>
    <x v="89"/>
    <n v="4.0999999999999996"/>
    <x v="6"/>
    <n v="3606"/>
    <x v="0"/>
    <n v="3606"/>
  </r>
  <r>
    <n v="721"/>
    <x v="720"/>
    <x v="709"/>
    <s v="Duracell CR2025 3V Lithium Coin Battery, 5 pcs, 2025 Coin Button Cell Battery, DL2025"/>
    <s v="Unique"/>
    <x v="611"/>
    <s v="5 pcs, 2025 Coin Button Cell Battery, DL2025"/>
    <s v="Electronics|GeneralPurposeBatteries&amp;BatteryChargers"/>
    <s v="Electronics"/>
    <x v="1"/>
    <s v="GeneralPurposeBatteries&amp;BatteryChargers"/>
    <s v="GeneralPurposeBatteries &amp; BatteryChargers"/>
    <m/>
    <s v=""/>
    <m/>
    <m/>
    <n v="116"/>
    <n v="116"/>
    <n v="200"/>
    <n v="200"/>
    <x v="0"/>
    <n v="71400"/>
    <x v="554"/>
    <n v="4.4000000000000004"/>
    <x v="3"/>
    <n v="357"/>
    <x v="1"/>
    <n v="357"/>
  </r>
  <r>
    <n v="722"/>
    <x v="721"/>
    <x v="710"/>
    <s v="Camel Fabrica Acrylic Ultra Color - 15ml each, 10 Shades"/>
    <s v="Unique"/>
    <x v="612"/>
    <s v="15ml each, 10 Shades"/>
    <s v="Home&amp;Kitchen|CraftMaterials|PaintingMaterials|Paints"/>
    <s v="Home&amp;Kitchen"/>
    <x v="4"/>
    <s v="CraftMaterials"/>
    <s v="CraftMaterials"/>
    <s v="PaintingMaterials"/>
    <s v="PaintingMaterials"/>
    <s v="Paints"/>
    <m/>
    <n v="200"/>
    <n v="200"/>
    <n v="230"/>
    <n v="230"/>
    <x v="0"/>
    <n v="2339100"/>
    <x v="555"/>
    <n v="4.4000000000000004"/>
    <x v="3"/>
    <n v="10170"/>
    <x v="0"/>
    <n v="10170"/>
  </r>
  <r>
    <n v="723"/>
    <x v="722"/>
    <x v="711"/>
    <s v="Lenovo GX20L29764 65W Laptop Adapter Charger with Power Cord for Select Models of Lenovo (Round pin) (Black)"/>
    <s v="Unique"/>
    <x v="613"/>
    <s v="with Power Cord for Select Models of Lenovo (Round pin) (Black)"/>
    <s v="Computers&amp;Accessories|Accessories&amp;Peripherals|LaptopAccessories|LaptopChargers&amp;PowerSupplies"/>
    <s v="Computers&amp;Accessories"/>
    <x v="0"/>
    <s v="Accessories&amp;Peripherals"/>
    <s v="Accessories &amp; Peripherals"/>
    <s v="LaptopAccessories"/>
    <s v="LaptopAccessories"/>
    <s v="LaptopChargers&amp;PowerSupplies"/>
    <m/>
    <n v="1249"/>
    <n v="1249"/>
    <n v="2796"/>
    <n v="2796"/>
    <x v="3"/>
    <n v="12856008"/>
    <x v="556"/>
    <n v="4.4000000000000004"/>
    <x v="3"/>
    <n v="4598"/>
    <x v="0"/>
    <n v="4598"/>
  </r>
  <r>
    <n v="724"/>
    <x v="723"/>
    <x v="712"/>
    <s v="Hp Wired On Ear Headphones With Mic With 3.5 Mm Drivers, In-Built Noise Cancelling, Foldable And Adjustable For Laptop Pc Office Home 1 Year Warranty (B4B09Pa)"/>
    <s v="Unique"/>
    <x v="614"/>
    <s v="Mic With 3.5 Mm Drivers, In-Built Noise Cancelling, Foldable And Adjustable For Laptop Pc Office Home 1 Year Warranty (B4B09Pa)"/>
    <s v="Computers&amp;Accessories|Accessories&amp;Peripherals|Audio&amp;VideoAccessories|PCHeadsets"/>
    <s v="Computers&amp;Accessories"/>
    <x v="0"/>
    <s v="Accessories&amp;Peripherals"/>
    <s v="Accessories &amp; Peripherals"/>
    <s v="Audio&amp;VideoAccessories"/>
    <s v="Audio &amp; VideoAccessories"/>
    <s v="PCHeadsets"/>
    <m/>
    <n v="649"/>
    <n v="649"/>
    <n v="999"/>
    <n v="999"/>
    <x v="0"/>
    <n v="7214778"/>
    <x v="137"/>
    <n v="3.5"/>
    <x v="11"/>
    <n v="7222"/>
    <x v="0"/>
    <n v="7222"/>
  </r>
  <r>
    <n v="725"/>
    <x v="724"/>
    <x v="713"/>
    <s v="Redragon K617 Fizz 60% Wired RGB Gaming Keyboard, 61 Keys Compact Mechanical Keyboard w White and Grey Color Keycaps, Linear Red Switch, Pro Driver Software Supported"/>
    <s v="Unique"/>
    <x v="615"/>
    <s v="Gaming Keyboard, 61 Keys Compact Mechanical Keyboard w White and Grey Color Keycaps, Linear Red Switch, Pro Driver Software Supported"/>
    <s v="Computers&amp;Accessories|Accessories&amp;Peripherals|PCGamingPeripherals|GamingKeyboards"/>
    <s v="Computers&amp;Accessories"/>
    <x v="0"/>
    <s v="Accessories&amp;Peripherals"/>
    <s v="Accessories &amp; Peripherals"/>
    <s v="PCGamingPeripherals"/>
    <s v="PCGamingPeripherals"/>
    <s v="GamingKeyboards"/>
    <m/>
    <n v="2649"/>
    <n v="2649"/>
    <n v="3499"/>
    <n v="3499"/>
    <x v="3"/>
    <n v="4447229"/>
    <x v="557"/>
    <n v="4.5"/>
    <x v="9"/>
    <n v="1271"/>
    <x v="0"/>
    <n v="1271"/>
  </r>
  <r>
    <n v="726"/>
    <x v="725"/>
    <x v="714"/>
    <s v="HP GT 53 XL Cartridge Ink"/>
    <s v="Unique"/>
    <x v="616"/>
    <s v=""/>
    <s v="Computers&amp;Accessories|Printers,Inks&amp;Accessories|Inks,Toners&amp;Cartridges|InkjetInkCartridges"/>
    <s v="Computers&amp;Accessories"/>
    <x v="0"/>
    <s v="Printers,Inks&amp;Accessories"/>
    <s v="Printers , Inks &amp; Accessories"/>
    <s v="Inks,Toners&amp;Cartridges"/>
    <s v="Inks , Toners &amp; Cartridges"/>
    <s v="InkjetInkCartridges"/>
    <m/>
    <n v="596"/>
    <n v="596"/>
    <n v="723"/>
    <n v="723"/>
    <x v="0"/>
    <n v="2327337"/>
    <x v="558"/>
    <n v="4.4000000000000004"/>
    <x v="3"/>
    <n v="3219"/>
    <x v="0"/>
    <n v="3219"/>
  </r>
  <r>
    <n v="727"/>
    <x v="726"/>
    <x v="715"/>
    <s v="Noise ColorFit Ultra Smart Watch with 1.75&quot; HD Display, Aluminium Alloy Body, 60 Sports Modes, Spo2, Lightweight, Stock Market Info, Calls and SMS Reply (Space Blue)"/>
    <s v="Unique"/>
    <x v="617"/>
    <s v="1.75&quot; HD Display, Aluminium Alloy Body, 60 Sports Modes, Spo2, Lightweight, Stock Market Info, Calls and SMS Reply (Space Blue)"/>
    <s v="Electronics|WearableTechnology|SmartWatches"/>
    <s v="Electronics"/>
    <x v="1"/>
    <s v="WearableTechnology"/>
    <s v="WearableTechnology"/>
    <s v="SmartWatches"/>
    <s v="SmartWatches"/>
    <m/>
    <m/>
    <n v="2499"/>
    <n v="2499"/>
    <n v="5999"/>
    <n v="5999"/>
    <x v="4"/>
    <n v="233235121"/>
    <x v="315"/>
    <n v="4.0999999999999996"/>
    <x v="6"/>
    <n v="38879"/>
    <x v="0"/>
    <n v="38879"/>
  </r>
  <r>
    <n v="728"/>
    <x v="727"/>
    <x v="716"/>
    <s v="Zebronics Zeb-JUKEBAR 3900, 80W Multimedia soundbar with subwoofer Supporting Bluetooth, HDMI(ARC), Coaxial Input, AUX, USB and Remote Control (Black)"/>
    <s v="Unique"/>
    <x v="618"/>
    <s v="with subwoofer Supporting Bluetooth, HDMI(ARC), Coaxial Input, AUX, USB and Remote Control (Black)"/>
    <s v="Electronics|HomeAudio|Speakers|SoundbarSpeakers"/>
    <s v="Electronics"/>
    <x v="1"/>
    <s v="HomeAudio"/>
    <s v="HomeAudio"/>
    <s v="Speakers"/>
    <s v="Speakers"/>
    <s v="SoundbarSpeakers"/>
    <m/>
    <n v="4999"/>
    <n v="4999"/>
    <n v="12499"/>
    <n v="12499"/>
    <x v="1"/>
    <n v="56757959"/>
    <x v="559"/>
    <n v="4.2"/>
    <x v="0"/>
    <n v="4541"/>
    <x v="0"/>
    <n v="4541"/>
  </r>
  <r>
    <n v="729"/>
    <x v="728"/>
    <x v="717"/>
    <s v="boAt Bassheads 102 Wired in Ear Earphones with Mic (Mint Green)"/>
    <s v="Unique"/>
    <x v="619"/>
    <s v="Earphones with Mic (Mint Green)"/>
    <s v="Electronics|Headphones,Earbuds&amp;Accessories|Headphones|In-Ear"/>
    <s v="Electronics"/>
    <x v="1"/>
    <s v="Headphones,Earbuds&amp;Accessories"/>
    <s v="Headphones , Earbuds &amp; Accessories"/>
    <s v="Headphones"/>
    <s v="Headphones"/>
    <s v="In-Ear"/>
    <m/>
    <n v="399"/>
    <n v="399"/>
    <n v="1290"/>
    <n v="1290"/>
    <x v="2"/>
    <n v="98094180"/>
    <x v="377"/>
    <n v="4.2"/>
    <x v="0"/>
    <n v="76042"/>
    <x v="0"/>
    <n v="76042"/>
  </r>
  <r>
    <n v="730"/>
    <x v="729"/>
    <x v="718"/>
    <s v="Duracell CR2016 3V Lithium Coin Battery, 5 pcs, 2016 Coin Button Cell Battery, DL2016"/>
    <s v="Unique"/>
    <x v="620"/>
    <s v="5 pcs, 2016 Coin Button Cell Battery, DL2016"/>
    <s v="Electronics|GeneralPurposeBatteries&amp;BatteryChargers"/>
    <s v="Electronics"/>
    <x v="1"/>
    <s v="GeneralPurposeBatteries&amp;BatteryChargers"/>
    <s v="GeneralPurposeBatteries &amp; BatteryChargers"/>
    <m/>
    <s v=""/>
    <m/>
    <m/>
    <n v="116"/>
    <n v="116"/>
    <n v="200"/>
    <n v="200"/>
    <x v="0"/>
    <n v="97000"/>
    <x v="554"/>
    <n v="4.3"/>
    <x v="1"/>
    <n v="485"/>
    <x v="1"/>
    <n v="485"/>
  </r>
  <r>
    <n v="731"/>
    <x v="730"/>
    <x v="719"/>
    <s v="MI 360¬∞ Home Security Wireless Camera 2K Pro with Bluetooth Gateway BLE 4.2 l Dual Band Wi-fi Connection l 3 Million 1296p| Full Color in Low-Light | AI Human Detection, White"/>
    <s v="Unique"/>
    <x v="621"/>
    <s v="2K Pro with Bluetooth Gateway BLE 4.2 l Dual Band Wi-fi Connection l 3 Million 1296p| Full Color in Low-Light | AI Human Detection, White"/>
    <s v="Electronics|Cameras&amp;Photography|SecurityCameras|DomeCameras"/>
    <s v="Electronics"/>
    <x v="1"/>
    <s v="Cameras&amp;Photography"/>
    <s v="Cameras &amp; Photography"/>
    <s v="SecurityCameras"/>
    <s v="SecurityCameras"/>
    <s v="DomeCameras"/>
    <m/>
    <n v="4499"/>
    <n v="4499"/>
    <n v="5999"/>
    <n v="5999"/>
    <x v="4"/>
    <n v="268131304"/>
    <x v="560"/>
    <n v="4.3"/>
    <x v="1"/>
    <n v="44696"/>
    <x v="0"/>
    <n v="44696"/>
  </r>
  <r>
    <n v="732"/>
    <x v="731"/>
    <x v="720"/>
    <s v="ZEBRONICS Zeb-100HB 4 Ports USB Hub for Laptop, PC Computers, Plug and Play, Backward Compatible - Black"/>
    <s v="Unique"/>
    <x v="622"/>
    <s v="for Laptop, PC Computers, Plug and Play, Backward Compatible - Black"/>
    <s v="Computers&amp;Accessories|Accessories&amp;Peripherals|USBHubs"/>
    <s v="Computers&amp;Accessories"/>
    <x v="0"/>
    <s v="Accessories&amp;Peripherals"/>
    <s v="Accessories &amp; Peripherals"/>
    <s v="USBHubs"/>
    <s v="USBHubs"/>
    <m/>
    <m/>
    <n v="330"/>
    <n v="330"/>
    <n v="499"/>
    <n v="499"/>
    <x v="0"/>
    <n v="4274434"/>
    <x v="561"/>
    <n v="3.7"/>
    <x v="5"/>
    <n v="8566"/>
    <x v="0"/>
    <n v="8566"/>
  </r>
  <r>
    <n v="733"/>
    <x v="732"/>
    <x v="721"/>
    <s v="Boult Audio Bass Buds Q2 Lightweight Stereo Wired Over Ear Headphones Set with Mic with Deep Bass, Comfortable Ear Cushions, and Long Cord (Black)"/>
    <s v="Unique"/>
    <x v="623"/>
    <s v="Stereo Wired Over Ear Headphones Set with Mic with Deep Bass, Comfortable Ear Cushions, and Long Cord (Black)"/>
    <s v="Electronics|Headphones,Earbuds&amp;Accessories|Headphones|Over-Ear"/>
    <s v="Electronics"/>
    <x v="1"/>
    <s v="Headphones,Earbuds&amp;Accessories"/>
    <s v="Headphones , Earbuds &amp; Accessories"/>
    <s v="Headphones"/>
    <s v="Headphones"/>
    <s v="Over-Ear"/>
    <m/>
    <n v="649"/>
    <n v="649"/>
    <n v="2499"/>
    <n v="2499"/>
    <x v="3"/>
    <n v="32609451"/>
    <x v="562"/>
    <n v="3.9"/>
    <x v="10"/>
    <n v="13049"/>
    <x v="0"/>
    <n v="13049"/>
  </r>
  <r>
    <n v="734"/>
    <x v="733"/>
    <x v="722"/>
    <s v="ESR Screen Protector Compatible with iPad Pro 11 Inch (2022 2021 2020 2018) and iPad Air 5 4 (2022 2020, 10.9 Inch), Tempered-Glass Film with Alignment Frame, Scratch Resistant, HD Clarity, 2 Pack"/>
    <s v="Unique"/>
    <x v="624"/>
    <s v="Pro 11 Inch (2022 2021 2020 2018) and iPad Air 5 4 (2022 2020, 10.9 Inch), Tempered-Glass Film with Alignment Frame, Scratch Resistant, HD Clarity, 2 Pack"/>
    <s v="Computers&amp;Accessories|Accessories&amp;Peripherals|TabletAccessories|ScreenProtectors"/>
    <s v="Computers&amp;Accessories"/>
    <x v="0"/>
    <s v="Accessories&amp;Peripherals"/>
    <s v="Accessories &amp; Peripherals"/>
    <s v="TabletAccessories"/>
    <s v="TabletAccessories"/>
    <s v="ScreenProtectors"/>
    <m/>
    <n v="1234"/>
    <n v="1234"/>
    <n v="1599"/>
    <n v="1599"/>
    <x v="2"/>
    <n v="26671320"/>
    <x v="563"/>
    <n v="4.5"/>
    <x v="9"/>
    <n v="16680"/>
    <x v="0"/>
    <n v="16680"/>
  </r>
  <r>
    <n v="735"/>
    <x v="734"/>
    <x v="723"/>
    <s v="Parker Vector Standard Chrome Trim Ball Pen (Ink - Black)"/>
    <s v="Unique"/>
    <x v="625"/>
    <s v="Pen (Ink - Black)"/>
    <s v="OfficeProducts|OfficePaperProducts|Paper|Stationery|Pens,Pencils&amp;WritingSupplies|Pens&amp;Refills|StickBallpointPens"/>
    <s v="OfficeProducts"/>
    <x v="3"/>
    <s v="OfficePaperProducts"/>
    <s v="OfficePaperProducts"/>
    <s v="Paper"/>
    <s v="Paper"/>
    <s v="Stationery"/>
    <s v="Pens,Pencils&amp;WritingSupplies"/>
    <n v="272"/>
    <n v="272"/>
    <n v="320"/>
    <n v="320"/>
    <x v="0"/>
    <n v="1179520"/>
    <x v="564"/>
    <n v="4"/>
    <x v="2"/>
    <n v="3686"/>
    <x v="0"/>
    <n v="3686"/>
  </r>
  <r>
    <n v="736"/>
    <x v="735"/>
    <x v="724"/>
    <s v="Silicone Rubber Earbuds Tips, Eartips, Earpads, Earplugs, for Replacement in Earphones and Bluetooth Medium Size (10 Pcs Black)"/>
    <s v="Unique"/>
    <x v="626"/>
    <s v="Earplugs, for Replacement in Earphones and Bluetooth Medium Size (10 Pcs Black)"/>
    <s v="Electronics|Headphones,Earbuds&amp;Accessories|Earpads"/>
    <s v="Electronics"/>
    <x v="1"/>
    <s v="Headphones,Earbuds&amp;Accessories"/>
    <s v="Headphones , Earbuds &amp; Accessories"/>
    <s v="Earpads"/>
    <s v="Earpads"/>
    <m/>
    <m/>
    <n v="99"/>
    <n v="99"/>
    <n v="999"/>
    <n v="999"/>
    <x v="0"/>
    <n v="593406"/>
    <x v="340"/>
    <n v="3.8"/>
    <x v="8"/>
    <n v="594"/>
    <x v="1"/>
    <n v="594"/>
  </r>
  <r>
    <n v="737"/>
    <x v="736"/>
    <x v="725"/>
    <s v="Canon PIXMA MG2577s All-in-One Inkjet Colour Printer with 1 Additional Colour Cartridge"/>
    <s v="Unique"/>
    <x v="627"/>
    <s v="Printer with 1 Additional Colour Cartridge"/>
    <s v="Computers&amp;Accessories|Printers,Inks&amp;Accessories|Printers|InkjetPrinters"/>
    <s v="Computers&amp;Accessories"/>
    <x v="0"/>
    <s v="Printers,Inks&amp;Accessories"/>
    <s v="Printers , Inks &amp; Accessories"/>
    <s v="Printers"/>
    <s v="Printers"/>
    <s v="InkjetPrinters"/>
    <m/>
    <n v="3498"/>
    <n v="3498"/>
    <n v="3875"/>
    <n v="3875"/>
    <x v="3"/>
    <n v="47216875"/>
    <x v="565"/>
    <n v="3.4"/>
    <x v="7"/>
    <n v="12185"/>
    <x v="0"/>
    <n v="12185"/>
  </r>
  <r>
    <n v="738"/>
    <x v="737"/>
    <x v="726"/>
    <s v="Samsung 24-inch(60.46cm) FHD Monitor, IPS, 75 Hz, Bezel Less Design, AMD FreeSync, Flicker Free, HDMI, D-sub, (LF24T350FHWXXL, Dark Blue Gray)"/>
    <s v="Unique"/>
    <x v="628"/>
    <s v="Hz, Bezel Less Design, AMD FreeSync, Flicker Free, HDMI, D-sub, (LF24T350FHWXXL, Dark Blue Gray)"/>
    <s v="Computers&amp;Accessories|Monitors"/>
    <s v="Computers&amp;Accessories"/>
    <x v="0"/>
    <s v="Monitors"/>
    <s v="Monitors"/>
    <m/>
    <s v=""/>
    <m/>
    <m/>
    <n v="10099"/>
    <n v="10099"/>
    <n v="19110"/>
    <n v="19110"/>
    <x v="1"/>
    <n v="50125530"/>
    <x v="566"/>
    <n v="4.3"/>
    <x v="1"/>
    <n v="2623"/>
    <x v="0"/>
    <n v="2623"/>
  </r>
  <r>
    <n v="739"/>
    <x v="738"/>
    <x v="727"/>
    <s v="AirCase Protective Laptop Bag Sleeve fits Upto 14.1&quot; Laptop MacBook, Wrinkle Free, Padded, Waterproof Light Neoprene case Cover Pouch, for Men and Women, Black- 6 Months Warranty"/>
    <s v="Unique"/>
    <x v="486"/>
    <s v="Upto 14.1&quot; Laptop MacBook, Wrinkle Free, Padded, Waterproof Light Neoprene case Cover Pouch, for Men and Women, Black- 6 Months Warranty"/>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449"/>
    <n v="449"/>
    <n v="999"/>
    <n v="999"/>
    <x v="0"/>
    <n v="9691299"/>
    <x v="418"/>
    <n v="4.3"/>
    <x v="1"/>
    <n v="9701"/>
    <x v="0"/>
    <n v="9701"/>
  </r>
  <r>
    <n v="740"/>
    <x v="739"/>
    <x v="728"/>
    <s v="Faber-Castell Connector Pen Set - Pack of 25 (Assorted)"/>
    <s v="Unique"/>
    <x v="629"/>
    <s v="of 25 (Assorted)"/>
    <s v="Toys&amp;Games|Arts&amp;Crafts|Drawing&amp;PaintingSupplies|ColouringPens&amp;Markers"/>
    <s v="Toys&amp;Games"/>
    <x v="6"/>
    <s v="Arts&amp;Crafts"/>
    <s v="Arts &amp; Crafts"/>
    <s v="Drawing&amp;PaintingSupplies"/>
    <s v="Drawing &amp; PaintingSupplies"/>
    <s v="ColouringPens&amp;Markers"/>
    <m/>
    <n v="150"/>
    <n v="150"/>
    <n v="150"/>
    <n v="150"/>
    <x v="0"/>
    <n v="2380050"/>
    <x v="74"/>
    <n v="4.3"/>
    <x v="1"/>
    <n v="15867"/>
    <x v="0"/>
    <n v="15867"/>
  </r>
  <r>
    <n v="741"/>
    <x v="740"/>
    <x v="729"/>
    <s v="Zinq UPS for Router, Mini UPS for 12V WiFi Router Broadband Modem with Upto 4 Hours Power Backup, Upto 2Amp, Works with Existing Adapter, Also Works with Set-top Box, Smart Camera, CCTV (Black)"/>
    <s v="Unique"/>
    <x v="630"/>
    <s v="for 12V WiFi Router Broadband Modem with Upto 4 Hours Power Backup, Upto 2Amp, Works with Existing Adapter, Also Works with Set-top Box, Smart Camera, CCTV (Black)"/>
    <s v="Computers&amp;Accessories|NetworkingDevices|Routers"/>
    <s v="Computers&amp;Accessories"/>
    <x v="0"/>
    <s v="NetworkingDevices"/>
    <s v="NetworkingDevices"/>
    <s v="Routers"/>
    <s v="Routers"/>
    <m/>
    <m/>
    <n v="1199"/>
    <n v="1199"/>
    <n v="2999"/>
    <n v="2999"/>
    <x v="3"/>
    <n v="32164275"/>
    <x v="567"/>
    <n v="4.0999999999999996"/>
    <x v="6"/>
    <n v="10725"/>
    <x v="0"/>
    <n v="10725"/>
  </r>
  <r>
    <n v="742"/>
    <x v="741"/>
    <x v="730"/>
    <s v="SaleOn‚Ñ¢ Portable Storage Organizer Bag for Earphone USB Cable Power Bank Mobile Charger Digital Gadget Hard Disk, Water Resistance Material - Dark Grey"/>
    <s v="Unique"/>
    <x v="631"/>
    <s v="Earphone USB Cable Power Bank Mobile Charger Digital Gadget Hard Disk, Water Resistance Material - Dark Grey"/>
    <s v="Computers&amp;Accessories|Accessories&amp;Peripherals|HardDiskBags"/>
    <s v="Computers&amp;Accessories"/>
    <x v="0"/>
    <s v="Accessories&amp;Peripherals"/>
    <s v="Accessories &amp; Peripherals"/>
    <s v="HardDiskBags"/>
    <s v="HardDiskBags"/>
    <m/>
    <m/>
    <n v="397"/>
    <n v="397"/>
    <n v="899"/>
    <n v="899"/>
    <x v="0"/>
    <n v="2719475"/>
    <x v="568"/>
    <n v="4"/>
    <x v="2"/>
    <n v="3025"/>
    <x v="0"/>
    <n v="3025"/>
  </r>
  <r>
    <n v="743"/>
    <x v="742"/>
    <x v="731"/>
    <s v="RPM Euro Games Laptop PC Controller Wired for Windows - 7, 8, 8.1, 10 and XP, Ps3(Upgraded with XYAB Buttons)"/>
    <s v="Unique"/>
    <x v="632"/>
    <s v="Wired for Windows - 7, 8, 8.1, 10 and XP, Ps3(Upgraded with XYAB Buttons)"/>
    <s v="Computers&amp;Accessories|Accessories&amp;Peripherals|PCGamingPeripherals|Gamepads"/>
    <s v="Computers&amp;Accessories"/>
    <x v="0"/>
    <s v="Accessories&amp;Peripherals"/>
    <s v="Accessories &amp; Peripherals"/>
    <s v="PCGamingPeripherals"/>
    <s v="PCGamingPeripherals"/>
    <s v="Gamepads"/>
    <m/>
    <n v="699"/>
    <n v="699"/>
    <n v="1490"/>
    <n v="1490"/>
    <x v="2"/>
    <n v="8546640"/>
    <x v="569"/>
    <n v="4"/>
    <x v="2"/>
    <n v="5736"/>
    <x v="0"/>
    <n v="5736"/>
  </r>
  <r>
    <n v="744"/>
    <x v="743"/>
    <x v="732"/>
    <s v="realme Buds Wireless in Ear Bluetooth Earphones with mic, 11.2mm Bass Boost Driver, Magnetic Fast Pair, Fast Charging and 12 Hrs Playtime (Yellow)"/>
    <s v="Unique"/>
    <x v="633"/>
    <s v="Earphones with mic, 11.2mm Bass Boost Driver, Magnetic Fast Pair, Fast Charging and 12 Hrs Playtime (Yellow)"/>
    <s v="Electronics|Headphones,Earbuds&amp;Accessories|Headphones|In-Ear"/>
    <s v="Electronics"/>
    <x v="1"/>
    <s v="Headphones,Earbuds&amp;Accessories"/>
    <s v="Headphones , Earbuds &amp; Accessories"/>
    <s v="Headphones"/>
    <s v="Headphones"/>
    <s v="In-Ear"/>
    <m/>
    <n v="1679"/>
    <n v="1679"/>
    <n v="1999"/>
    <n v="1999"/>
    <x v="2"/>
    <n v="145053437"/>
    <x v="570"/>
    <n v="4.0999999999999996"/>
    <x v="6"/>
    <n v="72563"/>
    <x v="0"/>
    <n v="72563"/>
  </r>
  <r>
    <n v="745"/>
    <x v="744"/>
    <x v="733"/>
    <s v="TVARA LCD Writing Tablet, 8.5&quot; Inch Colorful Toddler Doodle Board Drawing Tablet, Erasable Reusable Electronic Drawing Pads, Educational and Learning Tool for 3-6 Years Old Boy and Girls Mix Colors"/>
    <s v="Unique"/>
    <x v="634"/>
    <s v="Colorful Toddler Doodle Board Drawing Tablet, Erasable Reusable Electronic Drawing Pads, Educational and Learning Tool for 3-6 Years Old Boy and Girls Mix Colors"/>
    <s v="Computers&amp;Accessories|Accessories&amp;Peripherals|Keyboards,Mice&amp;InputDevices|GraphicTablets"/>
    <s v="Computers&amp;Accessories"/>
    <x v="0"/>
    <s v="Accessories&amp;Peripherals"/>
    <s v="Accessories &amp; Peripherals"/>
    <s v="Keyboards,Mice&amp;InputDevices"/>
    <s v="Keyboards , Mice &amp; InputDevices"/>
    <s v="GraphicTablets"/>
    <m/>
    <n v="354"/>
    <n v="354"/>
    <n v="1500"/>
    <n v="1500"/>
    <x v="2"/>
    <n v="1539000"/>
    <x v="571"/>
    <n v="4"/>
    <x v="2"/>
    <n v="1026"/>
    <x v="0"/>
    <n v="1026"/>
  </r>
  <r>
    <n v="746"/>
    <x v="745"/>
    <x v="734"/>
    <s v="Wings Phantom Pro Earphones Gaming Earbuds with LED Battery Indicator, 50ms Low Latency, Bluetooth 5.3, 40 Hours Playtime, MEMs Mic, IPX4 Resist, 12mm Driver, 500mah case, Headphones, (Black TWS)"/>
    <s v="Unique"/>
    <x v="635"/>
    <s v="with LED Battery Indicator, 50ms Low Latency, Bluetooth 5.3, 40 Hours Playtime, MEMs Mic, IPX4 Resist, 12mm Driver, 500mah case, Headphones, (Black TWS)"/>
    <s v="Computers&amp;Accessories|Accessories&amp;Peripherals|PCGamingPeripherals|Headsets"/>
    <s v="Computers&amp;Accessories"/>
    <x v="0"/>
    <s v="Accessories&amp;Peripherals"/>
    <s v="Accessories &amp; Peripherals"/>
    <s v="PCGamingPeripherals"/>
    <s v="PCGamingPeripherals"/>
    <s v="Headsets"/>
    <m/>
    <n v="1199"/>
    <n v="1199"/>
    <n v="5499"/>
    <n v="5499"/>
    <x v="4"/>
    <n v="11234457"/>
    <x v="572"/>
    <n v="3.8"/>
    <x v="8"/>
    <n v="2043"/>
    <x v="0"/>
    <n v="2043"/>
  </r>
  <r>
    <n v="747"/>
    <x v="746"/>
    <x v="735"/>
    <s v="Robustrion [Anti-Scratch] and [Smudge Proof] [S Pen Compatible] Premium Tempered Glass Screen Protector for Samsung Tab S6 Lite 10.4 inch SM-P610 615 [Bubble Free]"/>
    <s v="Unique"/>
    <x v="636"/>
    <s v="Pen Compatible] Premium Tempered Glass Screen Protector for Samsung Tab S6 Lite 10.4 inch SM-P610 615 [Bubble Free]"/>
    <s v="Computers&amp;Accessories|Accessories&amp;Peripherals|TabletAccessories|ScreenProtectors"/>
    <s v="Computers&amp;Accessories"/>
    <x v="0"/>
    <s v="Accessories&amp;Peripherals"/>
    <s v="Accessories &amp; Peripherals"/>
    <s v="TabletAccessories"/>
    <s v="TabletAccessories"/>
    <s v="ScreenProtectors"/>
    <m/>
    <n v="379"/>
    <n v="379"/>
    <n v="1499"/>
    <n v="1499"/>
    <x v="2"/>
    <n v="6219351"/>
    <x v="573"/>
    <n v="4.2"/>
    <x v="0"/>
    <n v="4149"/>
    <x v="0"/>
    <n v="4149"/>
  </r>
  <r>
    <n v="748"/>
    <x v="747"/>
    <x v="736"/>
    <s v="Cablet 2.5 Inch SATA USB 3.0 HDD SSD Portable External Enclosure for 7mm and 9.5mm, Tool-Free Design, Supports UASP Max 6TB"/>
    <s v="Unique"/>
    <x v="637"/>
    <s v="HDD SSD Portable External Enclosure for 7mm and 9.5mm, Tool-Free Design, Supports UASP Max 6TB"/>
    <s v="Computers&amp;Accessories|ExternalDevices&amp;DataStorage|ExternalHardDisks"/>
    <s v="Computers&amp;Accessories"/>
    <x v="0"/>
    <s v="ExternalDevices&amp;DataStorage"/>
    <s v="ExternalDevices &amp; DataStorage"/>
    <s v="ExternalHardDisks"/>
    <s v="ExternalHardDisks"/>
    <m/>
    <m/>
    <n v="499"/>
    <n v="499"/>
    <n v="775"/>
    <n v="775"/>
    <x v="0"/>
    <n v="57350"/>
    <x v="574"/>
    <n v="4.3"/>
    <x v="1"/>
    <n v="74"/>
    <x v="1"/>
    <n v="74"/>
  </r>
  <r>
    <n v="749"/>
    <x v="748"/>
    <x v="737"/>
    <s v="SanDisk 1TB Extreme Portable SSD 1050MB s R, 1000MB s W,Upto 2 Meter Drop Protection with IP55 Water dust Resistance, HW Encryption, PC,MAC and TypeC Smartphone Compatible, 5Y Warranty, External SSD"/>
    <s v="Unique"/>
    <x v="638"/>
    <s v="s R, 1000MB s W,Upto 2 Meter Drop Protection with IP55 Water dust Resistance, HW Encryption, PC,MAC and TypeC Smartphone Compatible, 5Y Warranty, External SSD"/>
    <s v="Computers&amp;Accessories|ExternalDevices&amp;DataStorage|ExternalSolidStateDrives"/>
    <s v="Computers&amp;Accessories"/>
    <x v="0"/>
    <s v="ExternalDevices&amp;DataStorage"/>
    <s v="ExternalDevices &amp; DataStorage"/>
    <s v="ExternalSolidStateDrives"/>
    <s v="ExternalSolidStateDrives"/>
    <m/>
    <m/>
    <n v="10389"/>
    <n v="10389"/>
    <n v="32000"/>
    <n v="32000"/>
    <x v="1"/>
    <n v="1324736000"/>
    <x v="575"/>
    <n v="4.4000000000000004"/>
    <x v="3"/>
    <n v="41398"/>
    <x v="0"/>
    <n v="41398"/>
  </r>
  <r>
    <n v="750"/>
    <x v="749"/>
    <x v="738"/>
    <s v="ZEBRONICS Zeb-Warrior II 10 watts 2.0 Multimedia Speaker with RGB Lights, USB Powered, AUX Input, Volume Control Pod for PC, Laptops, Desktop"/>
    <s v="Unique"/>
    <x v="639"/>
    <s v="Multimedia Speaker with RGB Lights, USB Powered, AUX Input, Volume Control Pod for PC, Laptops, Desktop"/>
    <s v="Computers&amp;Accessories|Accessories&amp;Peripherals|Audio&amp;VideoAccessories|PCSpeakers"/>
    <s v="Computers&amp;Accessories"/>
    <x v="0"/>
    <s v="Accessories&amp;Peripherals"/>
    <s v="Accessories &amp; Peripherals"/>
    <s v="Audio&amp;VideoAccessories"/>
    <s v="Audio &amp; VideoAccessories"/>
    <s v="PCSpeakers"/>
    <m/>
    <n v="649"/>
    <n v="649"/>
    <n v="1300"/>
    <n v="1300"/>
    <x v="2"/>
    <n v="6753500"/>
    <x v="576"/>
    <n v="4.0999999999999996"/>
    <x v="6"/>
    <n v="5195"/>
    <x v="0"/>
    <n v="5195"/>
  </r>
  <r>
    <n v="751"/>
    <x v="750"/>
    <x v="739"/>
    <s v="TP-Link UE300C USB Type-C to RJ45 Gigabit Ethernet Network Adapter RJ45 LAN Wired Adapter for Ultrabook, Chromebook, Laptop, Desktop, Plug and Play, USB 3.0, Foldable and Portable Design"/>
    <s v="Unique"/>
    <x v="640"/>
    <s v="Gigabit Ethernet Network Adapter RJ45 LAN Wired Adapter for Ultrabook, Chromebook, Laptop, Desktop, Plug and Play, USB 3.0, Foldable and Portable Design"/>
    <s v="Computers&amp;Accessories|NetworkingDevices|NetworkAdapters|PowerLANAdapters"/>
    <s v="Computers&amp;Accessories"/>
    <x v="0"/>
    <s v="NetworkingDevices"/>
    <s v="NetworkingDevices"/>
    <s v="NetworkAdapters"/>
    <s v="NetworkAdapters"/>
    <s v="PowerLANAdapters"/>
    <m/>
    <n v="1199"/>
    <n v="1199"/>
    <n v="1999"/>
    <n v="1999"/>
    <x v="2"/>
    <n v="44817580"/>
    <x v="577"/>
    <n v="4.5"/>
    <x v="9"/>
    <n v="22420"/>
    <x v="0"/>
    <n v="22420"/>
  </r>
  <r>
    <n v="752"/>
    <x v="751"/>
    <x v="740"/>
    <s v="Wecool Moonwalk M1 ENC True Wireless in Ear Earbuds with Mic, Titanium Drivers for Rich Bass Experience, 40+ Hours Play Time, Type C Fast Charging, Low Latency, BT 5.3, IPX5, Deep Bass (Black)"/>
    <s v="Unique"/>
    <x v="641"/>
    <s v="in Ear Earbuds with Mic, Titanium Drivers for Rich Bass Experience, 40+ Hours Play Time, Type C Fast Charging, Low Latency, BT 5.3, IPX5, Deep Bass (Black)"/>
    <s v="Electronics|Headphones,Earbuds&amp;Accessories|Headphones|In-Ear"/>
    <s v="Electronics"/>
    <x v="1"/>
    <s v="Headphones,Earbuds&amp;Accessories"/>
    <s v="Headphones , Earbuds &amp; Accessories"/>
    <s v="Headphones"/>
    <s v="Headphones"/>
    <s v="In-Ear"/>
    <m/>
    <n v="889"/>
    <n v="889"/>
    <n v="1999"/>
    <n v="1999"/>
    <x v="2"/>
    <n v="4565716"/>
    <x v="578"/>
    <n v="4.2"/>
    <x v="0"/>
    <n v="2284"/>
    <x v="0"/>
    <n v="2284"/>
  </r>
  <r>
    <n v="753"/>
    <x v="752"/>
    <x v="741"/>
    <s v="HP 330 Wireless Black Keyboard and Mouse Set with Numeric Keypad, 2.4GHz Wireless Connection and 1600 DPI, USB Receiver, LED Indicators , Black(2V9E6AA)"/>
    <s v="Unique"/>
    <x v="642"/>
    <s v="Mouse Set with Numeric Keypad, 2.4GHz Wireless Connection and 1600 DPI, USB Receiver, LED Indicators , Black(2V9E6AA)"/>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409"/>
    <n v="1409"/>
    <n v="2199"/>
    <n v="2199"/>
    <x v="3"/>
    <n v="938973"/>
    <x v="579"/>
    <n v="3.9"/>
    <x v="10"/>
    <n v="427"/>
    <x v="1"/>
    <n v="427"/>
  </r>
  <r>
    <n v="754"/>
    <x v="753"/>
    <x v="742"/>
    <s v="RC PRINT GI 790 Ink Refill for Canon G1000, G1010, G1100, G2000, G2002, G2010, G2012, G2100, G3000, G3010, G3012, G3100, G4000, G4010"/>
    <s v="Unique"/>
    <x v="643"/>
    <s v="for Canon G1000, G1010, G1100, G2000, G2002, G2010, G2012, G2100, G3000, G3010, G3012, G3100, G4000, G4010"/>
    <s v="Computers&amp;Accessories|Printers,Inks&amp;Accessories|Inks,Toners&amp;Cartridges|InkjetInkRefills&amp;Kits"/>
    <s v="Computers&amp;Accessories"/>
    <x v="0"/>
    <s v="Printers,Inks&amp;Accessories"/>
    <s v="Printers , Inks &amp; Accessories"/>
    <s v="Inks,Toners&amp;Cartridges"/>
    <s v="Inks , Toners &amp; Cartridges"/>
    <s v="InkjetInkRefills&amp;Kits"/>
    <m/>
    <n v="549"/>
    <n v="549"/>
    <n v="1999"/>
    <n v="1999"/>
    <x v="2"/>
    <n v="2732633"/>
    <x v="481"/>
    <n v="4.3"/>
    <x v="1"/>
    <n v="1367"/>
    <x v="0"/>
    <n v="1367"/>
  </r>
  <r>
    <n v="755"/>
    <x v="754"/>
    <x v="743"/>
    <s v="Redgear Cloak Wired RGB Wired Over Ear Gaming Headphones with Mic for PC"/>
    <s v="Unique"/>
    <x v="644"/>
    <s v="Ear Gaming Headphones with Mic for PC"/>
    <s v="Computers&amp;Accessories|Accessories&amp;Peripherals|PCGamingPeripherals|Headsets"/>
    <s v="Computers&amp;Accessories"/>
    <x v="0"/>
    <s v="Accessories&amp;Peripherals"/>
    <s v="Accessories &amp; Peripherals"/>
    <s v="PCGamingPeripherals"/>
    <s v="PCGamingPeripherals"/>
    <s v="Headsets"/>
    <m/>
    <n v="749"/>
    <n v="749"/>
    <n v="1799"/>
    <n v="1799"/>
    <x v="2"/>
    <n v="23745001"/>
    <x v="580"/>
    <n v="4"/>
    <x v="2"/>
    <n v="13199"/>
    <x v="0"/>
    <n v="13199"/>
  </r>
  <r>
    <n v="756"/>
    <x v="755"/>
    <x v="744"/>
    <s v="Wayona Type C To Type C 65W 3.25A Nylon Braided Fast Charging Cable Compatible For Laptop, Macbook, Samsung Galaxy M33 M53 M51 S20 Ultra, A71, A53, A51, Ipad Pro 2018 (1M, Grey)"/>
    <s v="Unique"/>
    <x v="36"/>
    <s v="65W 3.25A Nylon Braided Fast Charging Cable Compatible For Laptop, Macbook, Samsung Galaxy M33 M53 M51 S20 Ultra, A71, A53, A51, Ipad Pro 2018 (1M, Grey)"/>
    <s v="Computers&amp;Accessories|Accessories&amp;Peripherals|Cables&amp;Accessories|Cables|USBCables"/>
    <s v="Computers&amp;Accessories"/>
    <x v="0"/>
    <s v="Accessories&amp;Peripherals"/>
    <s v="Accessories &amp; Peripherals"/>
    <s v="Cables&amp;Accessories"/>
    <s v="Cables &amp; Accessories"/>
    <s v="Cables"/>
    <s v="USBCables"/>
    <n v="379"/>
    <n v="379"/>
    <n v="1099"/>
    <n v="1099"/>
    <x v="2"/>
    <n v="3083794"/>
    <x v="116"/>
    <n v="4.3"/>
    <x v="1"/>
    <n v="2806"/>
    <x v="0"/>
    <n v="2806"/>
  </r>
  <r>
    <n v="757"/>
    <x v="756"/>
    <x v="745"/>
    <s v="Amazfit GTS2 Mini (New Version) Smart Watch with Always-on AMOLED Display, Alexa Built-in, SpO2, 14 Days' Battery Life, 68 Sports Modes, GPS, HR, Sleep and Stress Monitoring (Meteor Black)"/>
    <s v="Unique"/>
    <x v="645"/>
    <s v="Watch with Always-on AMOLED Display, Alexa Built-in, SpO2, 14 Days' Battery Life, 68 Sports Modes, GPS, HR, Sleep and Stress Monitoring (Meteor Black)"/>
    <s v="Electronics|WearableTechnology|SmartWatches"/>
    <s v="Electronics"/>
    <x v="1"/>
    <s v="WearableTechnology"/>
    <s v="WearableTechnology"/>
    <s v="SmartWatches"/>
    <s v="SmartWatches"/>
    <m/>
    <m/>
    <n v="5998"/>
    <n v="5998"/>
    <n v="7999"/>
    <n v="7999"/>
    <x v="4"/>
    <n v="242809645"/>
    <x v="581"/>
    <n v="4.2"/>
    <x v="0"/>
    <n v="30355"/>
    <x v="0"/>
    <n v="30355"/>
  </r>
  <r>
    <n v="758"/>
    <x v="757"/>
    <x v="746"/>
    <s v="Tabelito Polyester Foam, Nylon Hybrid laptopss Bag Sleeve Case Cover Pouch for laptopss Apple Dell Lenovo Asus Hp Samsung Mi MacBook Ultrabook Thinkpad Ideapad Surfacepro (15.6 inches 39.6cm, Blue) laptopsss"/>
    <s v="Unique"/>
    <x v="646"/>
    <s v="Bag Sleeve Case Cover Pouch for laptopss Apple Dell Lenovo Asus Hp Samsung Mi MacBook Ultrabook Thinkpad Ideapad Surfacepro (15.6 inches 39.6cm, Blue) laptopsss"/>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299"/>
    <n v="299"/>
    <n v="1499"/>
    <n v="1499"/>
    <x v="2"/>
    <n v="4299132"/>
    <x v="466"/>
    <n v="4.2"/>
    <x v="0"/>
    <n v="2868"/>
    <x v="0"/>
    <n v="2868"/>
  </r>
  <r>
    <n v="759"/>
    <x v="758"/>
    <x v="747"/>
    <s v="Robustrion Anti-Scratch and Smudge Proof Tempered Glass Screen Protector for Xiaomi Mi Pad 5 11 inch"/>
    <s v="Unique"/>
    <x v="647"/>
    <s v="Glass Screen Protector for Xiaomi Mi Pad 5 11 inch"/>
    <s v="Computers&amp;Accessories|Accessories&amp;Peripherals|TabletAccessories|ScreenProtectors"/>
    <s v="Computers&amp;Accessories"/>
    <x v="0"/>
    <s v="Accessories&amp;Peripherals"/>
    <s v="Accessories &amp; Peripherals"/>
    <s v="TabletAccessories"/>
    <s v="TabletAccessories"/>
    <s v="ScreenProtectors"/>
    <m/>
    <n v="379"/>
    <n v="379"/>
    <n v="1499"/>
    <n v="1499"/>
    <x v="2"/>
    <n v="1004330"/>
    <x v="573"/>
    <n v="4.0999999999999996"/>
    <x v="6"/>
    <n v="670"/>
    <x v="1"/>
    <n v="670"/>
  </r>
  <r>
    <n v="760"/>
    <x v="759"/>
    <x v="748"/>
    <s v="Portronics Ruffpad 15 Re-Writable LCD Screen 38.1cm (15-inch) Writing Pad for Drawing, Playing, Handwriting Gifts for Kids and Adults (Grey)"/>
    <s v="Unique"/>
    <x v="648"/>
    <s v="38.1cm (15-inch) Writing Pad for Drawing, Playing, Handwriting Gifts for Kids and Adults (Grey)"/>
    <s v="OfficeProducts|OfficePaperProducts|Paper|Stationery|Notebooks,WritingPads&amp;Diaries"/>
    <s v="OfficeProducts"/>
    <x v="3"/>
    <s v="OfficePaperProducts"/>
    <s v="OfficePaperProducts"/>
    <s v="Paper"/>
    <s v="Paper"/>
    <s v="Stationery"/>
    <s v="Notebooks,WritingPads&amp;Diaries"/>
    <n v="1399"/>
    <n v="1399"/>
    <n v="2999"/>
    <n v="2999"/>
    <x v="3"/>
    <n v="10586470"/>
    <x v="582"/>
    <n v="4.3"/>
    <x v="1"/>
    <n v="3530"/>
    <x v="0"/>
    <n v="3530"/>
  </r>
  <r>
    <n v="761"/>
    <x v="760"/>
    <x v="749"/>
    <s v="DIGITEK (DLS-9FT) Lightweight and Portable Aluminum Alloy Light Stand for Ring Light, Reflector, Flash Units, Diffuser, Portrait, Softbox, Studio Lighting and More Ideal for Outdoor and Indoor Shoots"/>
    <s v="Unique"/>
    <x v="649"/>
    <s v="Alloy Light Stand for Ring Light, Reflector, Flash Units, Diffuser, Portrait, Softbox, Studio Lighting and More Ideal for Outdoor and Indoor Shoots"/>
    <s v="Electronics|Cameras&amp;Photography|Accessories|PhotoStudio&amp;Lighting|PhotoBackgroundAccessories|BackgroundSupports"/>
    <s v="Electronics"/>
    <x v="1"/>
    <s v="Cameras&amp;Photography"/>
    <s v="Cameras &amp; Photography"/>
    <s v="Accessories"/>
    <s v="Accessories"/>
    <s v="PhotoStudio&amp;Lighting"/>
    <s v="PhotoBackgroundAccessories"/>
    <n v="699"/>
    <n v="699"/>
    <n v="1299"/>
    <n v="1299"/>
    <x v="2"/>
    <n v="8031717"/>
    <x v="583"/>
    <n v="4.3"/>
    <x v="1"/>
    <n v="6183"/>
    <x v="0"/>
    <n v="6183"/>
  </r>
  <r>
    <n v="762"/>
    <x v="761"/>
    <x v="750"/>
    <s v="Classmate Pulse 1 Subject Notebook - 240mm x 180mm , Soft Cover, 180 Pages, Single Line, Pack of 4"/>
    <s v="Unique"/>
    <x v="650"/>
    <s v="240mm x 180mm , Soft Cover, 180 Pages, Single Line, Pack of 4"/>
    <s v="OfficeProducts|OfficePaperProducts|Paper|Stationery|Notebooks,WritingPads&amp;Diaries|CompositionNotebooks"/>
    <s v="OfficeProducts"/>
    <x v="3"/>
    <s v="OfficePaperProducts"/>
    <s v="OfficePaperProducts"/>
    <s v="Paper"/>
    <s v="Paper"/>
    <s v="Stationery"/>
    <s v="Notebooks,WritingPads&amp;Diaries"/>
    <n v="300"/>
    <n v="300"/>
    <n v="300"/>
    <n v="300"/>
    <x v="0"/>
    <n v="125700"/>
    <x v="74"/>
    <n v="4.2"/>
    <x v="0"/>
    <n v="419"/>
    <x v="1"/>
    <n v="419"/>
  </r>
  <r>
    <n v="763"/>
    <x v="762"/>
    <x v="751"/>
    <s v="Scarters Mouse Pad, Desk Mat Extended for Work from Home Office Gaming | Vegan PU Leather | Anti-Skid, Anti-Slip, Reversible Splash-Proof ‚Äì Deskspread ~ Navy Blue and Yellow"/>
    <s v="Unique"/>
    <x v="651"/>
    <s v="for Work from Home Office Gaming | Vegan PU Leather | Anti-Skid, Anti-Slip, Reversible Splash-Proof ‚Äì Deskspread ~ Navy Blue and Yellow"/>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999"/>
    <n v="999"/>
    <n v="1995"/>
    <n v="1995"/>
    <x v="2"/>
    <n v="14597415"/>
    <x v="584"/>
    <n v="4.5"/>
    <x v="9"/>
    <n v="7317"/>
    <x v="0"/>
    <n v="7317"/>
  </r>
  <r>
    <n v="764"/>
    <x v="763"/>
    <x v="752"/>
    <s v="Casio MJ-120D 150 Steps Check and Correct Desktop Calculator with Tax Keys, Black"/>
    <s v="Unique"/>
    <x v="652"/>
    <s v="Correct Desktop Calculator with Tax Keys, Black"/>
    <s v="OfficeProducts|OfficeElectronics|Calculators|Financial&amp;Business"/>
    <s v="OfficeProducts"/>
    <x v="3"/>
    <s v="OfficeElectronics"/>
    <s v="OfficeElectronics"/>
    <s v="Calculators"/>
    <s v="Calculators"/>
    <s v="Financial&amp;Business"/>
    <m/>
    <n v="535"/>
    <n v="535"/>
    <n v="535"/>
    <n v="535"/>
    <x v="0"/>
    <n v="2367910"/>
    <x v="74"/>
    <n v="4.4000000000000004"/>
    <x v="3"/>
    <n v="4426"/>
    <x v="0"/>
    <n v="4426"/>
  </r>
  <r>
    <n v="765"/>
    <x v="764"/>
    <x v="753"/>
    <s v="Gizga Essentials Laptop Bag Sleeve Case Cover Pouch with Handle for 14.1 Inch Laptop for Men and Women, Padded Laptop Compartment, Premium Zipper Closure, Water Repellent Nylon Fabric, Grey"/>
    <s v="Unique"/>
    <x v="653"/>
    <s v="Cover Pouch with Handle for 14.1 Inch Laptop for Men and Women, Padded Laptop Compartment, Premium Zipper Closure, Water Repellent Nylon Fabric, Grey"/>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269"/>
    <n v="269"/>
    <n v="1099"/>
    <n v="1099"/>
    <x v="2"/>
    <n v="1200108"/>
    <x v="585"/>
    <n v="4.0999999999999996"/>
    <x v="6"/>
    <n v="1092"/>
    <x v="0"/>
    <n v="1092"/>
  </r>
  <r>
    <n v="766"/>
    <x v="765"/>
    <x v="754"/>
    <s v="Parker Vector Camouflage Gift Set - Roller Ball Pen and Parker Logo Keychain (Black Body, Blue Ink), 2 Piece Set"/>
    <s v="Unique"/>
    <x v="654"/>
    <s v="Roller Ball Pen and Parker Logo Keychain (Black Body, Blue Ink), 2 Piece Set"/>
    <s v="OfficeProducts|OfficePaperProducts|Paper|Stationery|Pens,Pencils&amp;WritingSupplies|Pens&amp;Refills|StickBallpointPens"/>
    <s v="OfficeProducts"/>
    <x v="3"/>
    <s v="OfficePaperProducts"/>
    <s v="OfficePaperProducts"/>
    <s v="Paper"/>
    <s v="Paper"/>
    <s v="Stationery"/>
    <s v="Pens,Pencils&amp;WritingSupplies"/>
    <n v="341"/>
    <n v="341"/>
    <n v="450"/>
    <n v="450"/>
    <x v="0"/>
    <n v="1121850"/>
    <x v="586"/>
    <n v="4.3"/>
    <x v="1"/>
    <n v="2493"/>
    <x v="0"/>
    <n v="2493"/>
  </r>
  <r>
    <n v="767"/>
    <x v="766"/>
    <x v="755"/>
    <s v="TP-Link AC1200 Archer A6 Smart WiFi, 5GHz Gigabit Dual Band MU-MIMO Wireless Internet Router, Long Range Coverage by 4 Antennas, Qualcomm Chipset"/>
    <s v="Unique"/>
    <x v="655"/>
    <s v="5GHz Gigabit Dual Band MU-MIMO Wireless Internet Router, Long Range Coverage by 4 Antennas, Qualcomm Chipset"/>
    <s v="Computers&amp;Accessories|NetworkingDevices|Routers"/>
    <s v="Computers&amp;Accessories"/>
    <x v="0"/>
    <s v="NetworkingDevices"/>
    <s v="NetworkingDevices"/>
    <s v="Routers"/>
    <s v="Routers"/>
    <m/>
    <m/>
    <n v="2499"/>
    <n v="2499"/>
    <n v="3999"/>
    <n v="3999"/>
    <x v="3"/>
    <n v="50703321"/>
    <x v="587"/>
    <n v="4.4000000000000004"/>
    <x v="3"/>
    <n v="12679"/>
    <x v="0"/>
    <n v="12679"/>
  </r>
  <r>
    <n v="768"/>
    <x v="767"/>
    <x v="756"/>
    <s v="HP Deskjet 2723 AIO Printer, Copy, Scan, WiFi, Bluetooth, USB, Simple Setup Smart App, Ideal for Home."/>
    <s v="Unique"/>
    <x v="656"/>
    <s v="Scan, WiFi, Bluetooth, USB, Simple Setup Smart App, Ideal for Home."/>
    <s v="Computers&amp;Accessories|Printers,Inks&amp;Accessories|Printers"/>
    <s v="Computers&amp;Accessories"/>
    <x v="0"/>
    <s v="Printers,Inks&amp;Accessories"/>
    <s v="Printers , Inks &amp; Accessories"/>
    <s v="Printers"/>
    <s v="Printers"/>
    <m/>
    <m/>
    <n v="5899"/>
    <n v="5899"/>
    <n v="7005"/>
    <n v="7005"/>
    <x v="4"/>
    <n v="29413995"/>
    <x v="588"/>
    <n v="3.6"/>
    <x v="4"/>
    <n v="4199"/>
    <x v="0"/>
    <n v="4199"/>
  </r>
  <r>
    <n v="769"/>
    <x v="768"/>
    <x v="757"/>
    <s v="Xiaomi Mi 4A Dual_Band Ethernet 1200Mbps Speed Router| 2.4GHz and 5GHz Frequency|128MB RAM | DualCore 4 Thread CPU|4 Omni Directional Antenna|Mi Wi-Fi app-Parental Control and Anti Hacking|Repeater, White"/>
    <s v="Unique"/>
    <x v="657"/>
    <s v="Speed Router| 2.4GHz and 5GHz Frequency|128MB RAM | DualCore 4 Thread CPU|4 Omni Directional Antenna|Mi Wi-Fi app-Parental Control and Anti Hacking|Repeater, White"/>
    <s v="Computers&amp;Accessories|NetworkingDevices|Routers"/>
    <s v="Computers&amp;Accessories"/>
    <x v="0"/>
    <s v="NetworkingDevices"/>
    <s v="NetworkingDevices"/>
    <s v="Routers"/>
    <s v="Routers"/>
    <m/>
    <m/>
    <n v="1565"/>
    <n v="1565"/>
    <n v="2999"/>
    <n v="2999"/>
    <x v="3"/>
    <n v="33327887"/>
    <x v="589"/>
    <n v="4"/>
    <x v="2"/>
    <n v="11113"/>
    <x v="0"/>
    <n v="11113"/>
  </r>
  <r>
    <n v="770"/>
    <x v="769"/>
    <x v="758"/>
    <s v="SLOVIC Tripod Mount Adapter| Tripod Mobile Holder|Tripod Phone Mount(Made in India)| Smartphone Clip Clipper 360 Degree for Taking Magic Video Shots and Pictures."/>
    <s v="Unique"/>
    <x v="658"/>
    <s v="Holder|Tripod Phone Mount(Made in India)| Smartphone Clip Clipper 360 Degree for Taking Magic Video Shots and Pictures."/>
    <s v="Electronics|Cameras&amp;Photography|Accessories|Tripods&amp;Monopods|Tabletop&amp;TravelTripods"/>
    <s v="Electronics"/>
    <x v="1"/>
    <s v="Cameras&amp;Photography"/>
    <s v="Cameras &amp; Photography"/>
    <s v="Accessories"/>
    <s v="Accessories"/>
    <s v="Tripods&amp;Monopods"/>
    <s v="Tabletop&amp;TravelTripods"/>
    <n v="326"/>
    <n v="326"/>
    <n v="799"/>
    <n v="799"/>
    <x v="0"/>
    <n v="8607627"/>
    <x v="590"/>
    <n v="4.4000000000000004"/>
    <x v="3"/>
    <n v="10773"/>
    <x v="0"/>
    <n v="10773"/>
  </r>
  <r>
    <n v="771"/>
    <x v="770"/>
    <x v="759"/>
    <s v="Orico 2.5&quot;(6.3cm) USB 3.0 HDD Enclosure Case Cover for SATA SSD HDD | SATA SSD HDD Enclosure High Speed USB 3.0 | Tool Free Installation | Black"/>
    <s v="Unique"/>
    <x v="659"/>
    <s v="Case Cover for SATA SSD HDD | SATA SSD HDD Enclosure High Speed USB 3.0 | Tool Free Installation | Black"/>
    <s v="Computers&amp;Accessories|ExternalDevices&amp;DataStorage|ExternalHardDisks"/>
    <s v="Computers&amp;Accessories"/>
    <x v="0"/>
    <s v="ExternalDevices&amp;DataStorage"/>
    <s v="ExternalDevices &amp; DataStorage"/>
    <s v="ExternalHardDisks"/>
    <s v="ExternalHardDisks"/>
    <m/>
    <m/>
    <n v="657"/>
    <n v="657"/>
    <n v="999"/>
    <n v="999"/>
    <x v="0"/>
    <n v="13930056"/>
    <x v="591"/>
    <n v="4.3"/>
    <x v="1"/>
    <n v="13944"/>
    <x v="0"/>
    <n v="13944"/>
  </r>
  <r>
    <n v="772"/>
    <x v="771"/>
    <x v="760"/>
    <s v="Logitech G402 Hyperion Fury USB Wired Gaming Mouse, 4,000 DPI, Lightweight, 8 Programmable Buttons, Compatible for PC Mac - Black"/>
    <s v="Unique"/>
    <x v="660"/>
    <s v="Gaming Mouse, 4,000 DPI, Lightweight, 8 Programmable Buttons, Compatible for PC Mac - Black"/>
    <s v="Computers&amp;Accessories|Accessories&amp;Peripherals|PCGamingPeripherals|GamingMice"/>
    <s v="Computers&amp;Accessories"/>
    <x v="0"/>
    <s v="Accessories&amp;Peripherals"/>
    <s v="Accessories &amp; Peripherals"/>
    <s v="PCGamingPeripherals"/>
    <s v="PCGamingPeripherals"/>
    <s v="GamingMice"/>
    <m/>
    <n v="1995"/>
    <n v="1995"/>
    <n v="2895"/>
    <n v="2895"/>
    <x v="3"/>
    <n v="31150200"/>
    <x v="592"/>
    <n v="4.5999999999999996"/>
    <x v="12"/>
    <n v="10760"/>
    <x v="0"/>
    <n v="10760"/>
  </r>
  <r>
    <n v="773"/>
    <x v="772"/>
    <x v="761"/>
    <s v="Panasonic Eneloop BQ-CC55N Advanced, Smart and Quick Charger for AA and AAA Rechargeable Batteries, White"/>
    <s v="Unique"/>
    <x v="661"/>
    <s v="Quick Charger for AA and AAA Rechargeable Batteries, White"/>
    <s v="Electronics|GeneralPurposeBatteries&amp;BatteryChargers"/>
    <s v="Electronics"/>
    <x v="1"/>
    <s v="GeneralPurposeBatteries&amp;BatteryChargers"/>
    <s v="GeneralPurposeBatteries &amp; BatteryChargers"/>
    <m/>
    <s v=""/>
    <m/>
    <m/>
    <n v="1500"/>
    <n v="1500"/>
    <n v="1500"/>
    <n v="1500"/>
    <x v="2"/>
    <n v="38994000"/>
    <x v="74"/>
    <n v="4.4000000000000004"/>
    <x v="3"/>
    <n v="25996"/>
    <x v="0"/>
    <n v="25996"/>
  </r>
  <r>
    <n v="774"/>
    <x v="773"/>
    <x v="762"/>
    <s v="Logitech K380 Wireless Multi-Device Keyboard for Windows, Apple iOS, Apple TV Android or Chrome, Bluetooth, Compact Space-Saving Design, PC Mac Laptop Smartphone Tablet (Dark Grey)"/>
    <s v="Unique"/>
    <x v="662"/>
    <s v="Windows, Apple iOS, Apple TV Android or Chrome, Bluetooth, Compact Space-Saving Design, PC Mac Laptop Smartphone Tablet (Dark Grey)"/>
    <s v="Computers&amp;Accessories|Accessories&amp;Peripherals|Keyboards,Mice&amp;InputDevices|Keyboards"/>
    <s v="Computers&amp;Accessories"/>
    <x v="0"/>
    <s v="Accessories&amp;Peripherals"/>
    <s v="Accessories &amp; Peripherals"/>
    <s v="Keyboards,Mice&amp;InputDevices"/>
    <s v="Keyboards , Mice &amp; InputDevices"/>
    <s v="Keyboards"/>
    <m/>
    <n v="2640"/>
    <n v="2640"/>
    <n v="3195"/>
    <n v="3195"/>
    <x v="3"/>
    <n v="51586470"/>
    <x v="593"/>
    <n v="4.5"/>
    <x v="9"/>
    <n v="16146"/>
    <x v="0"/>
    <n v="16146"/>
  </r>
  <r>
    <n v="775"/>
    <x v="774"/>
    <x v="763"/>
    <s v="Canon PIXMA E477 All-in-One Wireless Ink Efficient Colour Printer (White Blue)"/>
    <s v="Unique"/>
    <x v="663"/>
    <s v="Efficient Colour Printer (White Blue)"/>
    <s v="Computers&amp;Accessories|Printers,Inks&amp;Accessories|Printers"/>
    <s v="Computers&amp;Accessories"/>
    <x v="0"/>
    <s v="Printers,Inks&amp;Accessories"/>
    <s v="Printers , Inks &amp; Accessories"/>
    <s v="Printers"/>
    <s v="Printers"/>
    <m/>
    <m/>
    <n v="5299"/>
    <n v="5299"/>
    <n v="6355"/>
    <n v="6355"/>
    <x v="4"/>
    <n v="52619400"/>
    <x v="594"/>
    <n v="3.9"/>
    <x v="10"/>
    <n v="8280"/>
    <x v="0"/>
    <n v="8280"/>
  </r>
  <r>
    <n v="776"/>
    <x v="775"/>
    <x v="764"/>
    <s v="Redgear Cosmo 7,1 Usb Gaming Wired Over Ear Headphones With Mic With Virtual Surround Sound,50Mm Driver, Rgb Leds and Remote Control(Black)"/>
    <s v="Unique"/>
    <x v="664"/>
    <s v="Over Ear Headphones With Mic With Virtual Surround Sound,50Mm Driver, Rgb Leds and Remote Control(Black)"/>
    <s v="Computers&amp;Accessories|Accessories&amp;Peripherals|PCGamingPeripherals|Headsets"/>
    <s v="Computers&amp;Accessories"/>
    <x v="0"/>
    <s v="Accessories&amp;Peripherals"/>
    <s v="Accessories &amp; Peripherals"/>
    <s v="PCGamingPeripherals"/>
    <s v="PCGamingPeripherals"/>
    <s v="Headsets"/>
    <m/>
    <n v="1990"/>
    <n v="1990"/>
    <n v="2999"/>
    <n v="2999"/>
    <x v="3"/>
    <n v="42696763"/>
    <x v="595"/>
    <n v="4.3"/>
    <x v="1"/>
    <n v="14237"/>
    <x v="0"/>
    <n v="14237"/>
  </r>
  <r>
    <n v="777"/>
    <x v="776"/>
    <x v="765"/>
    <s v="Belkin Essential Series 4-Socket Surge Protector Universal Socket with 5ft Heavy Duty Cable (Grey)"/>
    <s v="Unique"/>
    <x v="665"/>
    <s v="Universal Socket with 5ft Heavy Duty Cable (Grey)"/>
    <s v="Electronics|PowerAccessories|SurgeProtectors"/>
    <s v="Electronics"/>
    <x v="1"/>
    <s v="PowerAccessories"/>
    <s v="PowerAccessories"/>
    <s v="SurgeProtectors"/>
    <s v="SurgeProtectors"/>
    <m/>
    <m/>
    <n v="1289"/>
    <n v="1289"/>
    <n v="1499"/>
    <n v="1499"/>
    <x v="2"/>
    <n v="30981332"/>
    <x v="596"/>
    <n v="4.5"/>
    <x v="9"/>
    <n v="20668"/>
    <x v="0"/>
    <n v="20668"/>
  </r>
  <r>
    <n v="778"/>
    <x v="777"/>
    <x v="766"/>
    <s v="Classmate Long Book - Unruled, 160 Pages, 314 mm x 194 mm - Pack Of 3"/>
    <s v="Unique"/>
    <x v="666"/>
    <s v="Pages, 314 mm x 194 mm - Pack Of 3"/>
    <s v="OfficeProducts|OfficePaperProducts|Paper|Stationery|Notebooks,WritingPads&amp;Diaries|CompositionNotebooks"/>
    <s v="OfficeProducts"/>
    <x v="3"/>
    <s v="OfficePaperProducts"/>
    <s v="OfficePaperProducts"/>
    <s v="Paper"/>
    <s v="Paper"/>
    <s v="Stationery"/>
    <s v="Notebooks,WritingPads&amp;Diaries"/>
    <n v="165"/>
    <n v="165"/>
    <n v="165"/>
    <n v="165"/>
    <x v="0"/>
    <n v="276210"/>
    <x v="74"/>
    <n v="4.5"/>
    <x v="9"/>
    <n v="1674"/>
    <x v="0"/>
    <n v="1674"/>
  </r>
  <r>
    <n v="779"/>
    <x v="778"/>
    <x v="767"/>
    <s v="Artis AR-45W-MG2 45 Watts MG2 Laptop Adapter Charger Compatible with MB Air 13‚Äù and MB Air 11‚Äù (14.5 V, 3.1 A) Connector: MG2 (T Tip Connector)"/>
    <s v="Unique"/>
    <x v="667"/>
    <s v="Adapter Charger Compatible with MB Air 13‚Äù and MB Air 11‚Äù (14.5 V, 3.1 A) Connector: MG2 (T Tip Connector)"/>
    <s v="Computers&amp;Accessories|Accessories&amp;Peripherals|LaptopAccessories|LaptopChargers&amp;PowerSupplies"/>
    <s v="Computers&amp;Accessories"/>
    <x v="0"/>
    <s v="Accessories&amp;Peripherals"/>
    <s v="Accessories &amp; Peripherals"/>
    <s v="LaptopAccessories"/>
    <s v="LaptopAccessories"/>
    <s v="LaptopChargers&amp;PowerSupplies"/>
    <m/>
    <n v="1699"/>
    <n v="1699"/>
    <n v="3499"/>
    <n v="3499"/>
    <x v="3"/>
    <n v="26903811"/>
    <x v="597"/>
    <n v="3.6"/>
    <x v="4"/>
    <n v="7689"/>
    <x v="0"/>
    <n v="7689"/>
  </r>
  <r>
    <n v="780"/>
    <x v="779"/>
    <x v="768"/>
    <s v="Imou 360¬∞ 1080P Full HD Security Camera, Human Detection, Motion Tracking, 2-Way Audio, Night Vision, Dome Camera with WiFi and Ethernet Connection, Alexa Google Assistant, Up to 256GB SD Card Support"/>
    <s v="Unique"/>
    <x v="668"/>
    <s v="Camera, Human Detection, Motion Tracking, 2-Way Audio, Night Vision, Dome Camera with WiFi and Ethernet Connection, Alexa Google Assistant, Up to 256GB SD Card Support"/>
    <s v="Electronics|Cameras&amp;Photography|SecurityCameras|DomeCameras"/>
    <s v="Electronics"/>
    <x v="1"/>
    <s v="Cameras&amp;Photography"/>
    <s v="Cameras &amp; Photography"/>
    <s v="SecurityCameras"/>
    <s v="SecurityCameras"/>
    <s v="DomeCameras"/>
    <m/>
    <n v="2299"/>
    <n v="2299"/>
    <n v="7500"/>
    <n v="7500"/>
    <x v="4"/>
    <n v="41655000"/>
    <x v="598"/>
    <n v="4.0999999999999996"/>
    <x v="6"/>
    <n v="5554"/>
    <x v="0"/>
    <n v="5554"/>
  </r>
  <r>
    <n v="781"/>
    <x v="780"/>
    <x v="769"/>
    <s v="E-COSMOS 5V 1.2W Portable Flexible USB LED Light (Colours May Vary, Small, EC-POF1)"/>
    <s v="Unique"/>
    <x v="453"/>
    <s v="LED Light (Colours May Vary, Small, EC-POF1)"/>
    <s v="Computers&amp;Accessories|Accessories&amp;Peripherals|USBGadgets|Lamps"/>
    <s v="Computers&amp;Accessories"/>
    <x v="0"/>
    <s v="Accessories&amp;Peripherals"/>
    <s v="Accessories &amp; Peripherals"/>
    <s v="USBGadgets"/>
    <s v="USBGadgets"/>
    <s v="Lamps"/>
    <m/>
    <n v="39"/>
    <n v="39"/>
    <n v="39"/>
    <n v="39"/>
    <x v="0"/>
    <n v="130416"/>
    <x v="74"/>
    <n v="3.8"/>
    <x v="8"/>
    <n v="3344"/>
    <x v="0"/>
    <n v="3344"/>
  </r>
  <r>
    <n v="782"/>
    <x v="781"/>
    <x v="770"/>
    <s v="Xiaomi Pad 5| Qualcomm Snapdragon 860| 120Hz Refresh Rate| 6GB, 128GB| 2.5K+ Display (10.95-inch 27.81cm)|1 Billion Colours| Dolby Vision Atmos| Quad Speakers| Wi-Fi| Gray"/>
    <s v="Unique"/>
    <x v="669"/>
    <s v="120Hz Refresh Rate| 6GB, 128GB| 2.5K+ Display (10.95-inch 27.81cm)|1 Billion Colours| Dolby Vision Atmos| Quad Speakers| Wi-Fi| Gray"/>
    <s v="Computers&amp;Accessories|Tablets"/>
    <s v="Computers&amp;Accessories"/>
    <x v="0"/>
    <s v="Tablets"/>
    <s v="Tablets"/>
    <m/>
    <s v=""/>
    <m/>
    <m/>
    <n v="26999"/>
    <n v="26999"/>
    <n v="37999"/>
    <n v="37999"/>
    <x v="1"/>
    <n v="109665114"/>
    <x v="599"/>
    <n v="4.5999999999999996"/>
    <x v="12"/>
    <n v="2886"/>
    <x v="0"/>
    <n v="2886"/>
  </r>
  <r>
    <n v="783"/>
    <x v="782"/>
    <x v="771"/>
    <s v="Sennheiser CX 80S in-Ear Wired Headphones with in-line One-Button Smart Remote with Microphone Black"/>
    <s v="Unique"/>
    <x v="670"/>
    <s v="with in-line One-Button Smart Remote with Microphone Black"/>
    <s v="Electronics|Headphones,Earbuds&amp;Accessories|Headphones|In-Ear"/>
    <s v="Electronics"/>
    <x v="1"/>
    <s v="Headphones,Earbuds&amp;Accessories"/>
    <s v="Headphones , Earbuds &amp; Accessories"/>
    <s v="Headphones"/>
    <s v="Headphones"/>
    <s v="In-Ear"/>
    <m/>
    <n v="1490"/>
    <n v="1490"/>
    <n v="1990"/>
    <n v="1990"/>
    <x v="2"/>
    <n v="195517500"/>
    <x v="600"/>
    <n v="4.0999999999999996"/>
    <x v="6"/>
    <n v="98250"/>
    <x v="0"/>
    <n v="98250"/>
  </r>
  <r>
    <n v="784"/>
    <x v="783"/>
    <x v="772"/>
    <s v="HB Plus Folding Height Adjustable Aluminum Foldable Portable Adjustment Desktop Laptop Holder Riser Stand"/>
    <s v="Unique"/>
    <x v="671"/>
    <s v="Foldable Portable Adjustment Desktop Laptop Holder Riser Stand"/>
    <s v="Computers&amp;Accessories|Accessories&amp;Peripherals|LaptopAccessories|Lapdesks"/>
    <s v="Computers&amp;Accessories"/>
    <x v="0"/>
    <s v="Accessories&amp;Peripherals"/>
    <s v="Accessories &amp; Peripherals"/>
    <s v="LaptopAccessories"/>
    <s v="LaptopAccessories"/>
    <s v="Lapdesks"/>
    <m/>
    <n v="398"/>
    <n v="398"/>
    <n v="1949"/>
    <n v="1949"/>
    <x v="2"/>
    <n v="146175"/>
    <x v="601"/>
    <n v="4"/>
    <x v="2"/>
    <n v="75"/>
    <x v="1"/>
    <n v="75"/>
  </r>
  <r>
    <n v="785"/>
    <x v="784"/>
    <x v="773"/>
    <s v="HP 65W AC Laptops Charger Adapter 4.5mm for HP Pavilion Black (Without Power Cable)"/>
    <s v="Unique"/>
    <x v="672"/>
    <s v="4.5mm for HP Pavilion Black (Without Power Cable)"/>
    <s v="Computers&amp;Accessories|Accessories&amp;Peripherals|LaptopAccessories|LaptopChargers&amp;PowerSupplies"/>
    <s v="Computers&amp;Accessories"/>
    <x v="0"/>
    <s v="Accessories&amp;Peripherals"/>
    <s v="Accessories &amp; Peripherals"/>
    <s v="LaptopAccessories"/>
    <s v="LaptopAccessories"/>
    <s v="LaptopChargers&amp;PowerSupplies"/>
    <m/>
    <n v="770"/>
    <n v="770"/>
    <n v="1547"/>
    <n v="1547"/>
    <x v="2"/>
    <n v="3998995"/>
    <x v="602"/>
    <n v="4.3"/>
    <x v="1"/>
    <n v="2585"/>
    <x v="0"/>
    <n v="2585"/>
  </r>
  <r>
    <n v="786"/>
    <x v="785"/>
    <x v="774"/>
    <s v="Tukzer Fully Foldable Tabletop Desktop Tablet Mobile Stand Holder - Angle and Height Adjustable for Desk, Cradle, Dock, Compatible with Smartphones and Tablets (White)"/>
    <s v="Unique"/>
    <x v="673"/>
    <s v="Mobile Stand Holder - Angle and Height Adjustable for Desk, Cradle, Dock, Compatible with Smartphones and Tablets (White)"/>
    <s v="Electronics|Mobiles&amp;Accessories|MobileAccessories|Stands"/>
    <s v="Electronics"/>
    <x v="1"/>
    <s v="Mobiles&amp;Accessories"/>
    <s v="Mobiles &amp; Accessories"/>
    <s v="MobileAccessories"/>
    <s v="MobileAccessories"/>
    <s v="Stands"/>
    <m/>
    <n v="279"/>
    <n v="279"/>
    <n v="1299"/>
    <n v="1299"/>
    <x v="2"/>
    <n v="6588528"/>
    <x v="603"/>
    <n v="4"/>
    <x v="2"/>
    <n v="5072"/>
    <x v="0"/>
    <n v="5072"/>
  </r>
  <r>
    <n v="787"/>
    <x v="786"/>
    <x v="775"/>
    <s v="Gizga Essentials Cable Organiser, Cord Management System for PC, TV, Home Theater, Speaker and Cables, Reusable Cable Organizer for Desk, WFH Accessories, Organizer Tape Roll, Reusable Cable Ties Strap"/>
    <s v="Unique"/>
    <x v="674"/>
    <s v="System for PC, TV, Home Theater, Speaker and Cables, Reusable Cable Organizer for Desk, WFH Accessories, Organizer Tape Roll, Reusable Cable Ties Strap"/>
    <s v="HomeImprovement|Electrical|CordManagement"/>
    <s v="HomeImprovement"/>
    <x v="5"/>
    <s v="Electrical"/>
    <s v="Electrical"/>
    <s v="CordManagement"/>
    <s v="CordManagement"/>
    <m/>
    <m/>
    <n v="249"/>
    <n v="249"/>
    <n v="599"/>
    <n v="599"/>
    <x v="0"/>
    <n v="3585015"/>
    <x v="317"/>
    <n v="4.5"/>
    <x v="9"/>
    <n v="5985"/>
    <x v="0"/>
    <n v="5985"/>
  </r>
  <r>
    <n v="788"/>
    <x v="787"/>
    <x v="776"/>
    <s v="Camel Oil Pastel with Reusable Plastic Box - 50 Shades"/>
    <s v="Unique"/>
    <x v="675"/>
    <s v="Box - 50 Shades"/>
    <s v="Home&amp;Kitchen|CraftMaterials|PaintingMaterials"/>
    <s v="Home&amp;Kitchen"/>
    <x v="4"/>
    <s v="CraftMaterials"/>
    <s v="CraftMaterials"/>
    <s v="PaintingMaterials"/>
    <s v="PaintingMaterials"/>
    <m/>
    <m/>
    <n v="230"/>
    <n v="230"/>
    <n v="230"/>
    <n v="230"/>
    <x v="0"/>
    <n v="2168210"/>
    <x v="74"/>
    <n v="4.5"/>
    <x v="9"/>
    <n v="9427"/>
    <x v="0"/>
    <n v="9427"/>
  </r>
  <r>
    <n v="789"/>
    <x v="788"/>
    <x v="777"/>
    <s v="HP M270 Backlit USB Wired Gaming Mouse with 6 Buttons, 4-Speed Customizable 2400 DPI, Ergonomic Design, Breathing LED Lighting, Metal Scroll Wheel, Lightweighted 3 Years Warranty (7ZZ87AA), Black"/>
    <s v="Unique"/>
    <x v="676"/>
    <s v="Mouse with 6 Buttons, 4-Speed Customizable 2400 DPI, Ergonomic Design, Breathing LED Lighting, Metal Scroll Wheel, Lightweighted 3 Years Warranty (7ZZ87AA), Black"/>
    <s v="Computers&amp;Accessories|Accessories&amp;Peripherals|PCGamingPeripherals|GamingMice"/>
    <s v="Computers&amp;Accessories"/>
    <x v="0"/>
    <s v="Accessories&amp;Peripherals"/>
    <s v="Accessories &amp; Peripherals"/>
    <s v="PCGamingPeripherals"/>
    <s v="PCGamingPeripherals"/>
    <s v="GamingMice"/>
    <m/>
    <n v="599"/>
    <n v="599"/>
    <n v="700"/>
    <n v="700"/>
    <x v="0"/>
    <n v="1610700"/>
    <x v="604"/>
    <n v="4.3"/>
    <x v="1"/>
    <n v="2301"/>
    <x v="0"/>
    <n v="2301"/>
  </r>
  <r>
    <n v="790"/>
    <x v="789"/>
    <x v="778"/>
    <s v="Foxin FTC 12A Q2612A Black Laser Toner Cartridge Compatible with Laserjet 1020,M1005,1018,1010,1012,1015,1020 Plus,1022,3015,3020,3030,3050, 3050Z, 3052,3055 (Black)"/>
    <s v="Unique"/>
    <x v="677"/>
    <s v="Toner Cartridge Compatible with Laserjet 1020,M1005,1018,1010,1012,1015,1020 Plus,1022,3015,3020,3030,3050, 3050Z, 3052,3055 (Black)"/>
    <s v="Computers&amp;Accessories|Printers,Inks&amp;Accessories|Inks,Toners&amp;Cartridges|TonerCartridges"/>
    <s v="Computers&amp;Accessories"/>
    <x v="0"/>
    <s v="Printers,Inks&amp;Accessories"/>
    <s v="Printers , Inks &amp; Accessories"/>
    <s v="Inks,Toners&amp;Cartridges"/>
    <s v="Inks , Toners &amp; Cartridges"/>
    <s v="TonerCartridges"/>
    <m/>
    <n v="598"/>
    <n v="598"/>
    <n v="1150"/>
    <n v="1150"/>
    <x v="2"/>
    <n v="2915250"/>
    <x v="605"/>
    <n v="4.0999999999999996"/>
    <x v="6"/>
    <n v="2535"/>
    <x v="0"/>
    <n v="2535"/>
  </r>
  <r>
    <n v="791"/>
    <x v="790"/>
    <x v="779"/>
    <s v="Robustrion [Anti-Scratch] and [Smudge Proof] [Bubble Free] Premium Tempered Glass Screen Protector Guard for Samsung Galaxy Tab A8 10.5 inch [SM-X200 X205 X207] 2022"/>
    <s v="Unique"/>
    <x v="636"/>
    <s v="Free] Premium Tempered Glass Screen Protector Guard for Samsung Galaxy Tab A8 10.5 inch [SM-X200 X205 X207] 2022"/>
    <s v="Computers&amp;Accessories|Accessories&amp;Peripherals|TabletAccessories|ScreenProtectors"/>
    <s v="Computers&amp;Accessories"/>
    <x v="0"/>
    <s v="Accessories&amp;Peripherals"/>
    <s v="Accessories &amp; Peripherals"/>
    <s v="TabletAccessories"/>
    <s v="TabletAccessories"/>
    <s v="ScreenProtectors"/>
    <m/>
    <n v="399"/>
    <n v="399"/>
    <n v="1499"/>
    <n v="1499"/>
    <x v="2"/>
    <n v="1035809"/>
    <x v="449"/>
    <n v="4"/>
    <x v="2"/>
    <n v="691"/>
    <x v="1"/>
    <n v="691"/>
  </r>
  <r>
    <n v="792"/>
    <x v="791"/>
    <x v="780"/>
    <s v="PC SQUARE Laptop Tabletop Stand Computer Tablet Stand 6 Angles Adjustable Aluminum Ergonomic Foldable Portable Desktop Holder Compatible with MacBook, HP, Dell, Lenovo and All Other Notebook (Silver)"/>
    <s v="Unique"/>
    <x v="678"/>
    <s v="Tablet Stand 6 Angles Adjustable Aluminum Ergonomic Foldable Portable Desktop Holder Compatible with MacBook, HP, Dell, Lenovo and All Other Notebook (Silver)"/>
    <s v="Computers&amp;Accessories|Accessories&amp;Peripherals|LaptopAccessories|Lapdesks"/>
    <s v="Computers&amp;Accessories"/>
    <x v="0"/>
    <s v="Accessories&amp;Peripherals"/>
    <s v="Accessories &amp; Peripherals"/>
    <s v="LaptopAccessories"/>
    <s v="LaptopAccessories"/>
    <s v="Lapdesks"/>
    <m/>
    <n v="499"/>
    <n v="499"/>
    <n v="1299"/>
    <n v="1299"/>
    <x v="2"/>
    <n v="3559260"/>
    <x v="88"/>
    <n v="4.0999999999999996"/>
    <x v="6"/>
    <n v="2740"/>
    <x v="0"/>
    <n v="2740"/>
  </r>
  <r>
    <n v="793"/>
    <x v="792"/>
    <x v="781"/>
    <s v="Lenovo 130 Wireless Compact Mouse, 1K DPI Optical sensor, 2.4GHz Wireless NanoUSB, 10m range, 3button(left,right,scroll) upto 3M left right clicks, 10 month battery, Ambidextrous, Ergonomic GY51C12380"/>
    <s v="Unique"/>
    <x v="679"/>
    <s v="DPI Optical sensor, 2.4GHz Wireless NanoUSB, 10m range, 3button(left,right,scroll) upto 3M left right clicks, 10 month battery, Ambidextrous, Ergonomic GY51C12380"/>
    <s v="Computers&amp;Accessories|Accessories&amp;Peripherals|Keyboards,Mice&amp;InputDevices|Mice"/>
    <s v="Computers&amp;Accessories"/>
    <x v="0"/>
    <s v="Accessories&amp;Peripherals"/>
    <s v="Accessories &amp; Peripherals"/>
    <s v="Keyboards,Mice&amp;InputDevices"/>
    <s v="Keyboards , Mice &amp; InputDevices"/>
    <s v="Mice"/>
    <m/>
    <n v="579"/>
    <n v="579"/>
    <n v="1090"/>
    <n v="1090"/>
    <x v="2"/>
    <n v="3795380"/>
    <x v="606"/>
    <n v="4.4000000000000004"/>
    <x v="3"/>
    <n v="3482"/>
    <x v="0"/>
    <n v="3482"/>
  </r>
  <r>
    <n v="794"/>
    <x v="793"/>
    <x v="782"/>
    <s v="Pilot Frixion Clicker Roller Pen (Blue), (9000019529)"/>
    <s v="Unique"/>
    <x v="680"/>
    <s v="(9000019529)"/>
    <s v="OfficeProducts|OfficePaperProducts|Paper|Stationery|Pens,Pencils&amp;WritingSupplies|Pens&amp;Refills|LiquidInkRollerballPens"/>
    <s v="OfficeProducts"/>
    <x v="3"/>
    <s v="OfficePaperProducts"/>
    <s v="OfficePaperProducts"/>
    <s v="Paper"/>
    <s v="Paper"/>
    <s v="Stationery"/>
    <s v="Pens,Pencils&amp;WritingSupplies"/>
    <n v="90"/>
    <n v="90"/>
    <n v="100"/>
    <n v="100"/>
    <x v="0"/>
    <n v="619900"/>
    <x v="413"/>
    <n v="4.0999999999999996"/>
    <x v="6"/>
    <n v="6199"/>
    <x v="0"/>
    <n v="6199"/>
  </r>
  <r>
    <n v="795"/>
    <x v="794"/>
    <x v="783"/>
    <s v="ZEBRONICS Aluminium Alloy Laptop Stand, Compatible with 9-15.6 inch Laptops, 7 Angles Adjustable, Anti Slip Silicon Rubber Pads, Foldable, Velvet Pouch Inside, Zeb-NS2000 (Dark Grey)"/>
    <s v="Unique"/>
    <x v="681"/>
    <s v="with 9-15.6 inch Laptops, 7 Angles Adjustable, Anti Slip Silicon Rubber Pads, Foldable, Velvet Pouch Inside, Zeb-NS2000 (Dark Grey)"/>
    <s v="Computers&amp;Accessories|Accessories&amp;Peripherals|LaptopAccessories|Lapdesks"/>
    <s v="Computers&amp;Accessories"/>
    <x v="0"/>
    <s v="Accessories&amp;Peripherals"/>
    <s v="Accessories &amp; Peripherals"/>
    <s v="LaptopAccessories"/>
    <s v="LaptopAccessories"/>
    <s v="Lapdesks"/>
    <m/>
    <n v="899"/>
    <n v="899"/>
    <n v="1999"/>
    <n v="1999"/>
    <x v="2"/>
    <n v="3332333"/>
    <x v="464"/>
    <n v="4.4000000000000004"/>
    <x v="3"/>
    <n v="1667"/>
    <x v="0"/>
    <n v="1667"/>
  </r>
  <r>
    <n v="796"/>
    <x v="795"/>
    <x v="784"/>
    <s v="HP K500F Backlit Membrane Wired Gaming Keyboard with Mixed Color Lighting, Metal Panel with Logo Lighting, 26 Anti-Ghosting Keys, and Windows Lock Key 3 Years Warranty(7ZZ97AA)"/>
    <s v="Unique"/>
    <x v="682"/>
    <s v="Keyboard with Mixed Color Lighting, Metal Panel with Logo Lighting, 26 Anti-Ghosting Keys, and Windows Lock Key 3 Years Warranty(7ZZ97AA)"/>
    <s v="Computers&amp;Accessories|Accessories&amp;Peripherals|PCGamingPeripherals|GamingKeyboards"/>
    <s v="Computers&amp;Accessories"/>
    <x v="0"/>
    <s v="Accessories&amp;Peripherals"/>
    <s v="Accessories &amp; Peripherals"/>
    <s v="PCGamingPeripherals"/>
    <s v="PCGamingPeripherals"/>
    <s v="GamingKeyboards"/>
    <m/>
    <n v="1149"/>
    <n v="1149"/>
    <n v="1800"/>
    <n v="1800"/>
    <x v="2"/>
    <n v="8501400"/>
    <x v="607"/>
    <n v="4.3"/>
    <x v="1"/>
    <n v="4723"/>
    <x v="0"/>
    <n v="4723"/>
  </r>
  <r>
    <n v="797"/>
    <x v="796"/>
    <x v="785"/>
    <s v="GIZGA Club-laptop Neoprene Reversible for 15.6-inches Laptop Sleeve - Black-Red"/>
    <s v="Unique"/>
    <x v="683"/>
    <s v="Laptop Sleeve - Black-Red"/>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249"/>
    <n v="249"/>
    <n v="499"/>
    <n v="499"/>
    <x v="0"/>
    <n v="11407140"/>
    <x v="145"/>
    <n v="4.2"/>
    <x v="0"/>
    <n v="22860"/>
    <x v="0"/>
    <n v="22860"/>
  </r>
  <r>
    <n v="798"/>
    <x v="797"/>
    <x v="786"/>
    <s v="Inventis 5V 1.2W Portable Flexible USB LED Light Lamp (Colors may vary)"/>
    <s v="Unique"/>
    <x v="684"/>
    <s v="LED Light Lamp (Colors may vary)"/>
    <s v="Computers&amp;Accessories|Accessories&amp;Peripherals|USBGadgets|Lamps"/>
    <s v="Computers&amp;Accessories"/>
    <x v="0"/>
    <s v="Accessories&amp;Peripherals"/>
    <s v="Accessories &amp; Peripherals"/>
    <s v="USBGadgets"/>
    <s v="USBGadgets"/>
    <s v="Lamps"/>
    <m/>
    <n v="39"/>
    <n v="39"/>
    <n v="39"/>
    <n v="39"/>
    <x v="0"/>
    <n v="529308"/>
    <x v="74"/>
    <n v="3.6"/>
    <x v="4"/>
    <n v="13572"/>
    <x v="0"/>
    <n v="13572"/>
  </r>
  <r>
    <n v="799"/>
    <x v="798"/>
    <x v="787"/>
    <s v="TP-Link TL-WA855RE 300 Mbps Wi-Fi Range Extender (White)"/>
    <s v="Unique"/>
    <x v="685"/>
    <s v="Extender (White)"/>
    <s v="Computers&amp;Accessories|NetworkingDevices|Repeaters&amp;Extenders"/>
    <s v="Computers&amp;Accessories"/>
    <x v="0"/>
    <s v="NetworkingDevices"/>
    <s v="NetworkingDevices"/>
    <s v="Repeaters&amp;Extenders"/>
    <s v="Repeaters &amp; Extenders"/>
    <m/>
    <m/>
    <n v="1599"/>
    <n v="1599"/>
    <n v="3599"/>
    <n v="3599"/>
    <x v="3"/>
    <n v="58239018"/>
    <x v="608"/>
    <n v="4.2"/>
    <x v="0"/>
    <n v="16182"/>
    <x v="0"/>
    <n v="16182"/>
  </r>
  <r>
    <n v="800"/>
    <x v="799"/>
    <x v="788"/>
    <s v="boAt Stone 250 Portable Wireless Speaker with 5W RMS Immersive Audio, RGB LEDs, Up to 8HRS Playtime, IPX7 Water Resistance, Multi-Compatibility Modes(Black)"/>
    <s v="Unique"/>
    <x v="686"/>
    <s v="with 5W RMS Immersive Audio, RGB LEDs, Up to 8HRS Playtime, IPX7 Water Resistance, Multi-Compatibility Modes(Black)"/>
    <s v="Electronics|HomeAudio|Speakers|BluetoothSpeakers"/>
    <s v="Electronics"/>
    <x v="1"/>
    <s v="HomeAudio"/>
    <s v="HomeAudio"/>
    <s v="Speakers"/>
    <s v="Speakers"/>
    <s v="BluetoothSpeakers"/>
    <m/>
    <n v="1199"/>
    <n v="1199"/>
    <n v="3990"/>
    <n v="3990"/>
    <x v="3"/>
    <n v="11602920"/>
    <x v="609"/>
    <n v="4.2"/>
    <x v="0"/>
    <n v="2908"/>
    <x v="0"/>
    <n v="2908"/>
  </r>
  <r>
    <n v="801"/>
    <x v="800"/>
    <x v="789"/>
    <s v="Offbeat - DASH 2.4GHz Wireless + Bluetooth 5.1 Mouse, Multi-Device Dual Mode Slim Rechargeable Silent Click Buttons Wireless Bluetooth Mouse, 3 Adjustable DPI, Works on 2 devices at the same time with a switch button for Windows Mac Android Ipad Smart TV"/>
    <s v="Unique"/>
    <x v="687"/>
    <s v="Bluetooth 5.1 Mouse, Multi-Device Dual Mode Slim Rechargeable Silent Click Buttons Wireless Bluetooth Mouse, 3 Adjustable DPI, Works on 2 devices at the same time with a switch button for Windows Mac Android Ipad Smart TV"/>
    <s v="Computers&amp;Accessories|Accessories&amp;Peripherals|Keyboards,Mice&amp;InputDevices|Mice"/>
    <s v="Computers&amp;Accessories"/>
    <x v="0"/>
    <s v="Accessories&amp;Peripherals"/>
    <s v="Accessories &amp; Peripherals"/>
    <s v="Keyboards,Mice&amp;InputDevices"/>
    <s v="Keyboards , Mice &amp; InputDevices"/>
    <s v="Mice"/>
    <m/>
    <n v="1099"/>
    <n v="1099"/>
    <n v="1499"/>
    <n v="1499"/>
    <x v="2"/>
    <n v="3560125"/>
    <x v="610"/>
    <n v="4.2"/>
    <x v="0"/>
    <n v="2375"/>
    <x v="0"/>
    <n v="2375"/>
  </r>
  <r>
    <n v="802"/>
    <x v="801"/>
    <x v="790"/>
    <s v="Classmate Drawing Book - Unruled, 40 Pages, 210 mm x 297 mm - Pack Of 4"/>
    <s v="Unique"/>
    <x v="688"/>
    <s v="Pages, 210 mm x 297 mm - Pack Of 4"/>
    <s v="OfficeProducts|OfficePaperProducts|Paper|Stationery|Notebooks,WritingPads&amp;Diaries|CompositionNotebooks"/>
    <s v="OfficeProducts"/>
    <x v="3"/>
    <s v="OfficePaperProducts"/>
    <s v="OfficePaperProducts"/>
    <s v="Paper"/>
    <s v="Paper"/>
    <s v="Stationery"/>
    <s v="Notebooks,WritingPads&amp;Diaries"/>
    <n v="120"/>
    <n v="120"/>
    <n v="120"/>
    <n v="120"/>
    <x v="0"/>
    <n v="594120"/>
    <x v="74"/>
    <n v="4.5"/>
    <x v="9"/>
    <n v="4951"/>
    <x v="0"/>
    <n v="4951"/>
  </r>
  <r>
    <n v="803"/>
    <x v="802"/>
    <x v="791"/>
    <s v="HP GK320 Wired Full Size RGB Backlight Mechanical Gaming Keyboard, 4 LED Indicators, Mechanical Switches, Double Injection Key Caps, and Windows Lock Key(4QN01AA)"/>
    <s v="Unique"/>
    <x v="689"/>
    <s v="Backlight Mechanical Gaming Keyboard, 4 LED Indicators, Mechanical Switches, Double Injection Key Caps, and Windows Lock Key(4QN01AA)"/>
    <s v="Computers&amp;Accessories|Accessories&amp;Peripherals|PCGamingPeripherals|GamingKeyboards"/>
    <s v="Computers&amp;Accessories"/>
    <x v="0"/>
    <s v="Accessories&amp;Peripherals"/>
    <s v="Accessories &amp; Peripherals"/>
    <s v="PCGamingPeripherals"/>
    <s v="PCGamingPeripherals"/>
    <s v="GamingKeyboards"/>
    <m/>
    <n v="1519"/>
    <n v="1519"/>
    <n v="3499"/>
    <n v="3499"/>
    <x v="3"/>
    <n v="1427592"/>
    <x v="611"/>
    <n v="4.3"/>
    <x v="1"/>
    <n v="408"/>
    <x v="1"/>
    <n v="408"/>
  </r>
  <r>
    <n v="804"/>
    <x v="803"/>
    <x v="792"/>
    <s v="Parker Moments Vector Timecheck Gold Trim Roller Ball Pen (Black)"/>
    <s v="Unique"/>
    <x v="690"/>
    <s v="Roller Ball Pen (Black)"/>
    <s v="OfficeProducts|OfficePaperProducts|Paper|Stationery|Pens,Pencils&amp;WritingSupplies|Pens&amp;Refills|LiquidInkRollerballPens"/>
    <s v="OfficeProducts"/>
    <x v="3"/>
    <s v="OfficePaperProducts"/>
    <s v="OfficePaperProducts"/>
    <s v="Paper"/>
    <s v="Paper"/>
    <s v="Stationery"/>
    <s v="Pens,Pencils&amp;WritingSupplies"/>
    <n v="420"/>
    <n v="420"/>
    <n v="420"/>
    <n v="420"/>
    <x v="0"/>
    <n v="808920"/>
    <x v="74"/>
    <n v="4.2"/>
    <x v="0"/>
    <n v="1926"/>
    <x v="0"/>
    <n v="1926"/>
  </r>
  <r>
    <n v="805"/>
    <x v="804"/>
    <x v="793"/>
    <s v="Camlin Elegante Fountain Pen - Black Blue Red"/>
    <s v="Unique"/>
    <x v="691"/>
    <s v="Blue Red"/>
    <s v="OfficeProducts|OfficePaperProducts|Paper|Stationery|Pens,Pencils&amp;WritingSupplies|Pens&amp;Refills|FountainPens"/>
    <s v="OfficeProducts"/>
    <x v="3"/>
    <s v="OfficePaperProducts"/>
    <s v="OfficePaperProducts"/>
    <s v="Paper"/>
    <s v="Paper"/>
    <s v="Stationery"/>
    <s v="Pens,Pencils&amp;WritingSupplies"/>
    <n v="225"/>
    <n v="225"/>
    <n v="225"/>
    <n v="225"/>
    <x v="0"/>
    <n v="1079550"/>
    <x v="74"/>
    <n v="4.0999999999999996"/>
    <x v="6"/>
    <n v="4798"/>
    <x v="0"/>
    <n v="4798"/>
  </r>
  <r>
    <n v="806"/>
    <x v="805"/>
    <x v="794"/>
    <s v="CARECASE Optical Bay 2nd Hard Drive Caddy, 9.5 mm CD DVD Drive Slot for SSD and HDD"/>
    <s v="Unique"/>
    <x v="692"/>
    <s v="Caddy, 9.5 mm CD DVD Drive Slot for SSD and HDD"/>
    <s v="Computers&amp;Accessories|Accessories&amp;Peripherals|HardDriveAccessories|Caddies"/>
    <s v="Computers&amp;Accessories"/>
    <x v="0"/>
    <s v="Accessories&amp;Peripherals"/>
    <s v="Accessories &amp; Peripherals"/>
    <s v="HardDriveAccessories"/>
    <s v="HardDriveAccessories"/>
    <s v="Caddies"/>
    <m/>
    <n v="199"/>
    <n v="199"/>
    <n v="799"/>
    <n v="799"/>
    <x v="0"/>
    <n v="5859067"/>
    <x v="612"/>
    <n v="4.0999999999999996"/>
    <x v="6"/>
    <n v="7333"/>
    <x v="0"/>
    <n v="7333"/>
  </r>
  <r>
    <n v="807"/>
    <x v="806"/>
    <x v="795"/>
    <s v="Canon E4570 All-in-One Wi-Fi Ink Efficient Colour Printer with FAX ADF Duplex Printing (Black)- Smart Speaker Compatible, Standard"/>
    <s v="Unique"/>
    <x v="693"/>
    <s v="Colour Printer with FAX ADF Duplex Printing (Black)- Smart Speaker Compatible, Standard"/>
    <s v="Computers&amp;Accessories|Printers,Inks&amp;Accessories|Printers|InkjetPrinters"/>
    <s v="Computers&amp;Accessories"/>
    <x v="0"/>
    <s v="Printers,Inks&amp;Accessories"/>
    <s v="Printers , Inks &amp; Accessories"/>
    <s v="Printers"/>
    <s v="Printers"/>
    <s v="InkjetPrinters"/>
    <m/>
    <n v="8349"/>
    <n v="8349"/>
    <n v="9625"/>
    <n v="9625"/>
    <x v="4"/>
    <n v="35150500"/>
    <x v="613"/>
    <n v="3.8"/>
    <x v="8"/>
    <n v="3652"/>
    <x v="0"/>
    <n v="3652"/>
  </r>
  <r>
    <n v="808"/>
    <x v="807"/>
    <x v="796"/>
    <s v="Crucial P3 500GB PCIe 3.0 3D NAND NVMe M.2 SSD, up to 3500MB s - CT500P3SSD8"/>
    <s v="Unique"/>
    <x v="694"/>
    <s v="NAND NVMe M.2 SSD, up to 3500MB s - CT500P3SSD8"/>
    <s v="Computers&amp;Accessories|Components|InternalSolidStateDrives"/>
    <s v="Computers&amp;Accessories"/>
    <x v="0"/>
    <s v="Components"/>
    <s v="Components"/>
    <s v="InternalSolidStateDrives"/>
    <s v="InternalSolidStateDrives"/>
    <m/>
    <m/>
    <n v="3307"/>
    <n v="3307"/>
    <n v="6100"/>
    <n v="6100"/>
    <x v="4"/>
    <n v="15341500"/>
    <x v="614"/>
    <n v="4.3"/>
    <x v="1"/>
    <n v="2515"/>
    <x v="0"/>
    <n v="2515"/>
  </r>
  <r>
    <n v="809"/>
    <x v="808"/>
    <x v="797"/>
    <s v="HP v222w 64GB USB 2.0 Pen Drive (Silver)"/>
    <s v="Unique"/>
    <x v="695"/>
    <s v="Drive (Silver)"/>
    <s v="Computers&amp;Accessories|ExternalDevices&amp;DataStorage|PenDrives"/>
    <s v="Computers&amp;Accessories"/>
    <x v="0"/>
    <s v="ExternalDevices&amp;DataStorage"/>
    <s v="ExternalDevices &amp; DataStorage"/>
    <s v="PenDrives"/>
    <s v="PenDrives"/>
    <m/>
    <m/>
    <n v="449"/>
    <n v="449"/>
    <n v="1300"/>
    <n v="1300"/>
    <x v="2"/>
    <n v="6446700"/>
    <x v="615"/>
    <n v="4.2"/>
    <x v="0"/>
    <n v="4959"/>
    <x v="0"/>
    <n v="4959"/>
  </r>
  <r>
    <n v="810"/>
    <x v="809"/>
    <x v="798"/>
    <s v="Duracell Ultra Alkaline D Battery, 2 Pcs"/>
    <s v="Unique"/>
    <x v="696"/>
    <s v="Pcs"/>
    <s v="Electronics|GeneralPurposeBatteries&amp;BatteryChargers|DisposableBatteries"/>
    <s v="Electronics"/>
    <x v="1"/>
    <s v="GeneralPurposeBatteries&amp;BatteryChargers"/>
    <s v="GeneralPurposeBatteries &amp; BatteryChargers"/>
    <s v="DisposableBatteries"/>
    <s v="DisposableBatteries"/>
    <m/>
    <m/>
    <n v="380"/>
    <n v="380"/>
    <n v="400"/>
    <n v="400"/>
    <x v="0"/>
    <n v="844400"/>
    <x v="527"/>
    <n v="4.4000000000000004"/>
    <x v="3"/>
    <n v="2111"/>
    <x v="0"/>
    <n v="2111"/>
  </r>
  <r>
    <n v="811"/>
    <x v="810"/>
    <x v="799"/>
    <s v="BESTOR LCD Writing Tablet pad 12 inches | Electronic Writing Scribble Board for Kids | Kids Learning Toy | Portable Ruff for LCD Paperless Memo Digital Tablet Notepad E-Writer Writing Drawing Pad Home School Office (Black)"/>
    <s v="Unique"/>
    <x v="697"/>
    <s v="inches | Electronic Writing Scribble Board for Kids | Kids Learning Toy | Portable Ruff for LCD Paperless Memo Digital Tablet Notepad E-Writer Writing Drawing Pad Home School Office (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499"/>
    <n v="499"/>
    <n v="1399"/>
    <n v="1399"/>
    <x v="2"/>
    <n v="2045338"/>
    <x v="616"/>
    <n v="3.9"/>
    <x v="10"/>
    <n v="1462"/>
    <x v="0"/>
    <n v="1462"/>
  </r>
  <r>
    <n v="812"/>
    <x v="811"/>
    <x v="800"/>
    <s v="Lenovo IdeaPad 3 11th Gen Intel Core i3 15.6&quot; FHD Thin and Light Laptop(8GB 512GB SSD Windows 11 Office 2021 2Yr Warranty 3months Xbox Game Pass Platinum Grey 1.7Kg), 81X800LGIN"/>
    <s v="Unique"/>
    <x v="698"/>
    <s v="Core i3 15.6&quot; FHD Thin and Light Laptop(8GB 512GB SSD Windows 11 Office 2021 2Yr Warranty 3months Xbox Game Pass Platinum Grey 1.7Kg), 81X800LGIN"/>
    <s v="Computers&amp;Accessories|Laptops|TraditionalLaptops"/>
    <s v="Computers&amp;Accessories"/>
    <x v="0"/>
    <s v="Laptops"/>
    <s v="Laptops"/>
    <s v="TraditionalLaptops"/>
    <s v="TraditionalLaptops"/>
    <m/>
    <m/>
    <n v="37247"/>
    <n v="37247"/>
    <n v="59890"/>
    <n v="59890"/>
    <x v="1"/>
    <n v="19344470"/>
    <x v="617"/>
    <n v="4"/>
    <x v="2"/>
    <n v="323"/>
    <x v="1"/>
    <n v="323"/>
  </r>
  <r>
    <n v="813"/>
    <x v="812"/>
    <x v="801"/>
    <s v="boAt BassHeads 900 On-Ear Wired Headphones with Mic (White)"/>
    <s v="Unique"/>
    <x v="699"/>
    <s v="with Mic (White)"/>
    <s v="Electronics|Headphones,Earbuds&amp;Accessories|Headphones|On-Ear"/>
    <s v="Electronics"/>
    <x v="1"/>
    <s v="Headphones,Earbuds&amp;Accessories"/>
    <s v="Headphones , Earbuds &amp; Accessories"/>
    <s v="Headphones"/>
    <s v="Headphones"/>
    <s v="On-Ear"/>
    <m/>
    <n v="849"/>
    <n v="849"/>
    <n v="2490"/>
    <n v="2490"/>
    <x v="3"/>
    <n v="227058120"/>
    <x v="618"/>
    <n v="4.2"/>
    <x v="0"/>
    <n v="91188"/>
    <x v="0"/>
    <n v="91188"/>
  </r>
  <r>
    <n v="814"/>
    <x v="813"/>
    <x v="802"/>
    <s v="Zebronics Astra 10 Portable Wireless BT v5.0 Speaker, 10W RMS Power, 15* Hours Backup, 2.25&quot; Drive Size, up to 6.4&quot; Mobile Holder Support, Carry Handle, USB, mSD, AUX Input and FM Radio with Antenna"/>
    <s v="Unique"/>
    <x v="700"/>
    <s v="v5.0 Speaker, 10W RMS Power, 15* Hours Backup, 2.25&quot; Drive Size, up to 6.4&quot; Mobile Holder Support, Carry Handle, USB, mSD, AUX Input and FM Radio with Antenna"/>
    <s v="Electronics|HomeAudio|Speakers|OutdoorSpeakers"/>
    <s v="Electronics"/>
    <x v="1"/>
    <s v="HomeAudio"/>
    <s v="HomeAudio"/>
    <s v="Speakers"/>
    <s v="Speakers"/>
    <s v="OutdoorSpeakers"/>
    <m/>
    <n v="799"/>
    <n v="799"/>
    <n v="1999"/>
    <n v="1999"/>
    <x v="2"/>
    <n v="835582"/>
    <x v="110"/>
    <n v="3.7"/>
    <x v="5"/>
    <n v="418"/>
    <x v="1"/>
    <n v="418"/>
  </r>
  <r>
    <n v="815"/>
    <x v="814"/>
    <x v="803"/>
    <s v="SWAPKART Portable Flexible Adjustable Eye Protection USB LED Desk Light Table Lamp for Reading, Working on PC, Laptop, Power Bank, Bedroom ( Multicolour )"/>
    <s v="Unique"/>
    <x v="701"/>
    <s v="USB LED Desk Light Table Lamp for Reading, Working on PC, Laptop, Power Bank, Bedroom ( Multicolour )"/>
    <s v="Computers&amp;Accessories|Accessories&amp;Peripherals|USBGadgets|Lamps"/>
    <s v="Computers&amp;Accessories"/>
    <x v="0"/>
    <s v="Accessories&amp;Peripherals"/>
    <s v="Accessories &amp; Peripherals"/>
    <s v="USBGadgets"/>
    <s v="USBGadgets"/>
    <s v="Lamps"/>
    <m/>
    <n v="298"/>
    <n v="298"/>
    <n v="999"/>
    <n v="999"/>
    <x v="0"/>
    <n v="1550448"/>
    <x v="619"/>
    <n v="4.3"/>
    <x v="1"/>
    <n v="1552"/>
    <x v="0"/>
    <n v="1552"/>
  </r>
  <r>
    <n v="816"/>
    <x v="815"/>
    <x v="804"/>
    <s v="Infinity (JBL Fuze 100, Wireless Portable Bluetooth Speaker with Mic, Deep Bass, Dual Equalizer, IPX7 Waterproof, Rugged Fabric Design (Black)"/>
    <s v="Unique"/>
    <x v="702"/>
    <s v="Bluetooth Speaker with Mic, Deep Bass, Dual Equalizer, IPX7 Waterproof, Rugged Fabric Design (Black)"/>
    <s v="Electronics|HomeAudio|Speakers|OutdoorSpeakers"/>
    <s v="Electronics"/>
    <x v="1"/>
    <s v="HomeAudio"/>
    <s v="HomeAudio"/>
    <s v="Speakers"/>
    <s v="Speakers"/>
    <s v="OutdoorSpeakers"/>
    <m/>
    <n v="1499"/>
    <n v="1499"/>
    <n v="2999"/>
    <n v="2999"/>
    <x v="3"/>
    <n v="75760738"/>
    <x v="439"/>
    <n v="4.0999999999999996"/>
    <x v="6"/>
    <n v="25262"/>
    <x v="0"/>
    <n v="25262"/>
  </r>
  <r>
    <n v="817"/>
    <x v="816"/>
    <x v="805"/>
    <s v="Pigeon by Stovekraft Amaze Plus Electric Kettle (14289) with Stainless Steel Body, 1.5 litre, used for boiling Water, making tea and coffee, instant noodles, soup etc. 1500 Watt (Silver)"/>
    <s v="Unique"/>
    <x v="703"/>
    <s v="Kettle (14289) with Stainless Steel Body, 1.5 litre, used for boiling Water, making tea and coffee, instant noodles, soup etc. 1500 Watt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649"/>
    <n v="649"/>
    <n v="1245"/>
    <n v="1245"/>
    <x v="2"/>
    <n v="153589425"/>
    <x v="620"/>
    <n v="3.9"/>
    <x v="10"/>
    <n v="123365"/>
    <x v="0"/>
    <n v="123365"/>
  </r>
  <r>
    <n v="818"/>
    <x v="817"/>
    <x v="806"/>
    <s v="USHA Quartz Room Heater with Overheating Protection (3002, Ivory, 800 Watts)"/>
    <s v="Unique"/>
    <x v="704"/>
    <s v="Protection (3002, Ivory, 800 Watts)"/>
    <s v="Home&amp;Kitchen|Heating,Cooling&amp;AirQuality|RoomHeaters|ElectricHeaters"/>
    <s v="Home&amp;Kitchen"/>
    <x v="4"/>
    <s v="Heating,Cooling&amp;AirQuality"/>
    <s v="Heating , Cooling &amp; AirQuality"/>
    <s v="RoomHeaters"/>
    <s v="RoomHeaters"/>
    <s v="ElectricHeaters"/>
    <m/>
    <n v="1199"/>
    <n v="1199"/>
    <n v="1695"/>
    <n v="1695"/>
    <x v="2"/>
    <n v="22543500"/>
    <x v="621"/>
    <n v="3.6"/>
    <x v="4"/>
    <n v="13300"/>
    <x v="0"/>
    <n v="13300"/>
  </r>
  <r>
    <n v="819"/>
    <x v="818"/>
    <x v="807"/>
    <s v="Amazon Brand - Solimo 2000 1000 Watts Room Heater with Adjustable Thermostat (ISI certified, White colour, Ideal for small to medium room area)"/>
    <s v="Unique"/>
    <x v="181"/>
    <s v="Watts Room Heater with Adjustable Thermostat (ISI certified, White colour, Ideal for small to medium room area)"/>
    <s v="Home&amp;Kitchen|Heating,Cooling&amp;AirQuality|RoomHeaters|FanHeaters"/>
    <s v="Home&amp;Kitchen"/>
    <x v="4"/>
    <s v="Heating,Cooling&amp;AirQuality"/>
    <s v="Heating , Cooling &amp; AirQuality"/>
    <s v="RoomHeaters"/>
    <s v="RoomHeaters"/>
    <s v="FanHeaters"/>
    <m/>
    <n v="1199"/>
    <n v="1199"/>
    <n v="2000"/>
    <n v="2000"/>
    <x v="3"/>
    <n v="37086000"/>
    <x v="622"/>
    <n v="4"/>
    <x v="2"/>
    <n v="18543"/>
    <x v="0"/>
    <n v="18543"/>
  </r>
  <r>
    <n v="820"/>
    <x v="819"/>
    <x v="808"/>
    <s v="StyleHouse Lint Remover for Woolen Clothes, Electric Lint Remover, Best Lint Shaver for Clothes"/>
    <s v="Unique"/>
    <x v="705"/>
    <s v="Electric Lint Remover, Best Lint Shaver for Clothes"/>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55"/>
    <n v="455"/>
    <n v="999"/>
    <n v="999"/>
    <x v="0"/>
    <n v="3574422"/>
    <x v="623"/>
    <n v="4.0999999999999996"/>
    <x v="6"/>
    <n v="3578"/>
    <x v="0"/>
    <n v="3578"/>
  </r>
  <r>
    <n v="821"/>
    <x v="820"/>
    <x v="809"/>
    <s v="beatXP Kitchen Scale Multipurpose Portable Electronic Digital Weighing Scale | Weight Machine With Back light LCD Display | White |10 kg | 2 Year Warranty |"/>
    <s v="Unique"/>
    <x v="706"/>
    <s v="Digital Weighing Scale | Weight Machine With Back light LCD Display | White |10 kg | 2 Year Warranty |"/>
    <s v="Home&amp;Kitchen|Kitchen&amp;HomeAppliances|SmallKitchenAppliances|DigitalKitchenScales"/>
    <s v="Home&amp;Kitchen"/>
    <x v="4"/>
    <s v="Kitchen&amp;HomeAppliances"/>
    <s v="Kitchen &amp; HomeAppliances"/>
    <s v="SmallKitchenAppliances"/>
    <s v="SmallKitchenAppliances"/>
    <s v="DigitalKitchenScales"/>
    <m/>
    <n v="199"/>
    <n v="199"/>
    <n v="1999"/>
    <n v="1999"/>
    <x v="2"/>
    <n v="4059969"/>
    <x v="624"/>
    <n v="3.7"/>
    <x v="5"/>
    <n v="2031"/>
    <x v="0"/>
    <n v="2031"/>
  </r>
  <r>
    <n v="822"/>
    <x v="821"/>
    <x v="810"/>
    <s v="Glun Multipurpose Portable Electronic Digital Weighing Scale Weight Machine (10 Kg - with Back Light)"/>
    <s v="Unique"/>
    <x v="707"/>
    <s v="Scale Weight Machine (10 Kg - with Back Light)"/>
    <s v="Home&amp;Kitchen|Kitchen&amp;HomeAppliances|SmallKitchenAppliances|DigitalKitchenScales"/>
    <s v="Home&amp;Kitchen"/>
    <x v="4"/>
    <s v="Kitchen&amp;HomeAppliances"/>
    <s v="Kitchen &amp; HomeAppliances"/>
    <s v="SmallKitchenAppliances"/>
    <s v="SmallKitchenAppliances"/>
    <s v="DigitalKitchenScales"/>
    <m/>
    <n v="293"/>
    <n v="293"/>
    <n v="499"/>
    <n v="499"/>
    <x v="0"/>
    <n v="22452006"/>
    <x v="625"/>
    <n v="3.9"/>
    <x v="10"/>
    <n v="44994"/>
    <x v="0"/>
    <n v="44994"/>
  </r>
  <r>
    <n v="823"/>
    <x v="822"/>
    <x v="811"/>
    <s v="Pigeon Polypropylene Mini Handy and Compact Chopper with 3 Blades for Effortlessly Chopping Vegetables and Fruits for Your Kitchen (12420, Green, 400 ml)"/>
    <s v="Unique"/>
    <x v="708"/>
    <s v="Chopper with 3 Blades for Effortlessly Chopping Vegetables and Fruits for Your Kitchen (12420, Green, 400 ml)"/>
    <s v="Home&amp;Kitchen|Kitchen&amp;Dining|KitchenTools|ManualChoppers&amp;Chippers|Choppers"/>
    <s v="Home&amp;Kitchen"/>
    <x v="4"/>
    <s v="Kitchen&amp;Dining"/>
    <s v="Kitchen &amp; Dining"/>
    <s v="KitchenTools"/>
    <s v="KitchenTools"/>
    <s v="ManualChoppers&amp;Chippers"/>
    <s v="Choppers"/>
    <n v="199"/>
    <n v="199"/>
    <n v="495"/>
    <n v="495"/>
    <x v="0"/>
    <n v="133928685"/>
    <x v="626"/>
    <n v="4.0999999999999996"/>
    <x v="6"/>
    <n v="270563"/>
    <x v="0"/>
    <n v="270563"/>
  </r>
  <r>
    <n v="824"/>
    <x v="823"/>
    <x v="812"/>
    <s v="Prestige 1.5 Litre Kettle 1500-watts, Red"/>
    <s v="Unique"/>
    <x v="709"/>
    <s v=""/>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749"/>
    <n v="749"/>
    <n v="1245"/>
    <n v="1245"/>
    <x v="2"/>
    <n v="39569835"/>
    <x v="627"/>
    <n v="3.9"/>
    <x v="10"/>
    <n v="31783"/>
    <x v="0"/>
    <n v="31783"/>
  </r>
  <r>
    <n v="825"/>
    <x v="824"/>
    <x v="813"/>
    <s v="Bajaj RHX-2 800-Watt Room Heater (White)"/>
    <s v="Unique"/>
    <x v="710"/>
    <s v=""/>
    <s v="Home&amp;Kitchen|Heating,Cooling&amp;AirQuality|RoomHeaters|ElectricHeaters"/>
    <s v="Home&amp;Kitchen"/>
    <x v="4"/>
    <s v="Heating,Cooling&amp;AirQuality"/>
    <s v="Heating , Cooling &amp; AirQuality"/>
    <s v="RoomHeaters"/>
    <s v="RoomHeaters"/>
    <s v="ElectricHeaters"/>
    <m/>
    <n v="1399"/>
    <n v="1399"/>
    <n v="1549"/>
    <n v="1549"/>
    <x v="2"/>
    <n v="4030498"/>
    <x v="628"/>
    <n v="3.9"/>
    <x v="10"/>
    <n v="2602"/>
    <x v="0"/>
    <n v="2602"/>
  </r>
  <r>
    <n v="826"/>
    <x v="825"/>
    <x v="814"/>
    <s v="Prestige Electric Kettle PKOSS - 1500watts, Steel (1.5Ltr), Black"/>
    <s v="Unique"/>
    <x v="711"/>
    <s v="Steel (1.5Ltr),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749"/>
    <n v="749"/>
    <n v="1445"/>
    <n v="1445"/>
    <x v="2"/>
    <n v="91540750"/>
    <x v="629"/>
    <n v="3.9"/>
    <x v="10"/>
    <n v="63350"/>
    <x v="0"/>
    <n v="63350"/>
  </r>
  <r>
    <n v="827"/>
    <x v="826"/>
    <x v="815"/>
    <s v="Pigeon by Stovekraft Cruise 1800 watt Induction Cooktop (Black)"/>
    <s v="Unique"/>
    <x v="712"/>
    <s v="Induction Cooktop (Black)"/>
    <s v="Home&amp;Kitchen|Kitchen&amp;HomeAppliances|SmallKitchenAppliances|InductionCooktop"/>
    <s v="Home&amp;Kitchen"/>
    <x v="4"/>
    <s v="Kitchen&amp;HomeAppliances"/>
    <s v="Kitchen &amp; HomeAppliances"/>
    <s v="SmallKitchenAppliances"/>
    <s v="SmallKitchenAppliances"/>
    <s v="InductionCooktop"/>
    <m/>
    <n v="1699"/>
    <n v="1699"/>
    <n v="3193"/>
    <n v="3193"/>
    <x v="3"/>
    <n v="172524176"/>
    <x v="630"/>
    <n v="3.8"/>
    <x v="8"/>
    <n v="54032"/>
    <x v="0"/>
    <n v="54032"/>
  </r>
  <r>
    <n v="828"/>
    <x v="827"/>
    <x v="816"/>
    <s v="Prestige PKGSS 1.7L 1500W Electric Kettle (Stainless Steel)"/>
    <s v="Unique"/>
    <x v="713"/>
    <s v="(Stainless Steel)"/>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043"/>
    <n v="1043"/>
    <n v="1345"/>
    <n v="1345"/>
    <x v="2"/>
    <n v="20971240"/>
    <x v="631"/>
    <n v="3.8"/>
    <x v="8"/>
    <n v="15592"/>
    <x v="0"/>
    <n v="15592"/>
  </r>
  <r>
    <n v="829"/>
    <x v="828"/>
    <x v="817"/>
    <s v="SHOPTOSHOP Electric Lint Remover, Best Lint Shaver for Clothes,Lint Remover for Woolen Clothes ,Lint Remover for Sweaters"/>
    <s v="Unique"/>
    <x v="714"/>
    <s v="Shaver for Clothes,Lint Remover for Woolen Clothes ,Lint Remover for Sweaters"/>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99"/>
    <n v="499"/>
    <n v="999"/>
    <n v="999"/>
    <x v="0"/>
    <n v="4854141"/>
    <x v="0"/>
    <n v="4.0999999999999996"/>
    <x v="6"/>
    <n v="4859"/>
    <x v="0"/>
    <n v="4859"/>
  </r>
  <r>
    <n v="830"/>
    <x v="829"/>
    <x v="818"/>
    <s v="Orpat OEH-1260 2000-Watt Fan Heater (Grey)"/>
    <s v="Unique"/>
    <x v="715"/>
    <s v=""/>
    <s v="Home&amp;Kitchen|Heating,Cooling&amp;AirQuality|RoomHeaters|FanHeaters"/>
    <s v="Home&amp;Kitchen"/>
    <x v="4"/>
    <s v="Heating,Cooling&amp;AirQuality"/>
    <s v="Heating , Cooling &amp; AirQuality"/>
    <s v="RoomHeaters"/>
    <s v="RoomHeaters"/>
    <s v="FanHeaters"/>
    <m/>
    <n v="1464"/>
    <n v="1464"/>
    <n v="1650"/>
    <n v="1650"/>
    <x v="2"/>
    <n v="23298000"/>
    <x v="632"/>
    <n v="4.0999999999999996"/>
    <x v="6"/>
    <n v="14120"/>
    <x v="0"/>
    <n v="14120"/>
  </r>
  <r>
    <n v="831"/>
    <x v="830"/>
    <x v="819"/>
    <s v="PRO365 Indo Mocktails Coffee Foamer Cappuccino Lemonade Milk Frother (6 Months Warranty)"/>
    <s v="Unique"/>
    <x v="716"/>
    <s v="Lemonade Milk Frother (6 Months Warranty)"/>
    <s v="Home&amp;Kitchen|Kitchen&amp;HomeAppliances|SmallKitchenAppliances|HandBlenders"/>
    <s v="Home&amp;Kitchen"/>
    <x v="4"/>
    <s v="Kitchen&amp;HomeAppliances"/>
    <s v="Kitchen &amp; HomeAppliances"/>
    <s v="SmallKitchenAppliances"/>
    <s v="SmallKitchenAppliances"/>
    <s v="HandBlenders"/>
    <m/>
    <n v="249"/>
    <n v="249"/>
    <n v="499"/>
    <n v="499"/>
    <x v="0"/>
    <n v="4205073"/>
    <x v="145"/>
    <n v="3.3"/>
    <x v="15"/>
    <n v="8427"/>
    <x v="0"/>
    <n v="8427"/>
  </r>
  <r>
    <n v="832"/>
    <x v="831"/>
    <x v="820"/>
    <s v="Bajaj DX-6 1000W Dry Iron with Advance Soleplate and Anti-bacterial German Coating Technology, White"/>
    <s v="Unique"/>
    <x v="717"/>
    <s v="Advance Soleplate and Anti-bacterial German Coating Technology,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25"/>
    <n v="625"/>
    <n v="1400"/>
    <n v="1400"/>
    <x v="2"/>
    <n v="32642400"/>
    <x v="633"/>
    <n v="4.2"/>
    <x v="0"/>
    <n v="23316"/>
    <x v="0"/>
    <n v="23316"/>
  </r>
  <r>
    <n v="833"/>
    <x v="832"/>
    <x v="821"/>
    <s v="Croma 500W Mixer Grinder with 3 Stainless Steel Leak-proof Jars, 3 speed and Pulse function, 2 years warranty (CRAK4184, White and Purple)"/>
    <s v="Unique"/>
    <x v="718"/>
    <s v="Stainless Steel Leak-proof Jars, 3 speed and Pulse function, 2 years warranty (CRAK4184, White and Purple)"/>
    <s v="Home&amp;Kitchen|Kitchen&amp;HomeAppliances|SmallKitchenAppliances|MixerGrinders"/>
    <s v="Home&amp;Kitchen"/>
    <x v="4"/>
    <s v="Kitchen&amp;HomeAppliances"/>
    <s v="Kitchen &amp; HomeAppliances"/>
    <s v="SmallKitchenAppliances"/>
    <s v="SmallKitchenAppliances"/>
    <s v="MixerGrinders"/>
    <m/>
    <n v="1290"/>
    <n v="1290"/>
    <n v="2500"/>
    <n v="2500"/>
    <x v="3"/>
    <n v="16325000"/>
    <x v="634"/>
    <n v="4"/>
    <x v="2"/>
    <n v="6530"/>
    <x v="0"/>
    <n v="6530"/>
  </r>
  <r>
    <n v="834"/>
    <x v="833"/>
    <x v="822"/>
    <s v="Havells Instanio 3-Litre Instant Geyser (White Blue)"/>
    <s v="Unique"/>
    <x v="719"/>
    <s v="Blue)"/>
    <s v="Home&amp;Kitchen|Heating,Cooling&amp;AirQuality|WaterHeaters&amp;Geysers|InstantWaterHeaters"/>
    <s v="Home&amp;Kitchen"/>
    <x v="4"/>
    <s v="Heating,Cooling&amp;AirQuality"/>
    <s v="Heating , Cooling &amp; AirQuality"/>
    <s v="WaterHeaters&amp;Geysers"/>
    <s v="WaterHeaters &amp; Geysers"/>
    <s v="InstantWaterHeaters"/>
    <m/>
    <n v="3600"/>
    <n v="3600"/>
    <n v="6190"/>
    <n v="6190"/>
    <x v="4"/>
    <n v="73809560"/>
    <x v="635"/>
    <n v="4.3"/>
    <x v="1"/>
    <n v="11924"/>
    <x v="0"/>
    <n v="11924"/>
  </r>
  <r>
    <n v="835"/>
    <x v="834"/>
    <x v="823"/>
    <s v="Morphy Richards OFR Room Heater, 09 Fin 2000 Watts Oil Filled Room Heater , ISI Approved (OFR 9 Grey)"/>
    <s v="Unique"/>
    <x v="720"/>
    <s v="Fin 2000 Watts Oil Filled Room Heater , ISI Approved (OFR 9 Grey)"/>
    <s v="Home&amp;Kitchen|Heating,Cooling&amp;AirQuality|RoomHeaters"/>
    <s v="Home&amp;Kitchen"/>
    <x v="4"/>
    <s v="Heating,Cooling&amp;AirQuality"/>
    <s v="Heating , Cooling &amp; AirQuality"/>
    <s v="RoomHeaters"/>
    <s v="RoomHeaters"/>
    <m/>
    <m/>
    <n v="6549"/>
    <n v="6549"/>
    <n v="13999"/>
    <n v="13999"/>
    <x v="1"/>
    <n v="41451039"/>
    <x v="636"/>
    <n v="4"/>
    <x v="2"/>
    <n v="2961"/>
    <x v="0"/>
    <n v="2961"/>
  </r>
  <r>
    <n v="836"/>
    <x v="835"/>
    <x v="824"/>
    <s v="Havells Aqua Plus 1.2 litre Double Wall Kettle 304 Stainless Steel Inner Body Cool touch outer body Wider mouth 2 Year warranty (Black, 1500 Watt)"/>
    <s v="Unique"/>
    <x v="721"/>
    <s v="Wall Kettle 304 Stainless Steel Inner Body Cool touch outer body Wider mouth 2 Year warranty (Black, 1500 Watt)"/>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625"/>
    <n v="1625"/>
    <n v="2995"/>
    <n v="2995"/>
    <x v="3"/>
    <n v="70334580"/>
    <x v="637"/>
    <n v="4.5"/>
    <x v="9"/>
    <n v="23484"/>
    <x v="0"/>
    <n v="23484"/>
  </r>
  <r>
    <n v="837"/>
    <x v="836"/>
    <x v="825"/>
    <s v="Bajaj Splendora 3 Litre 3KW IWH Instant Water Heater (Geyser), White"/>
    <s v="Unique"/>
    <x v="722"/>
    <s v="Instant Water Heater (Geyser), White"/>
    <s v="Home&amp;Kitchen|Heating,Cooling&amp;AirQuality|WaterHeaters&amp;Geysers|InstantWaterHeaters"/>
    <s v="Home&amp;Kitchen"/>
    <x v="4"/>
    <s v="Heating,Cooling&amp;AirQuality"/>
    <s v="Heating , Cooling &amp; AirQuality"/>
    <s v="WaterHeaters&amp;Geysers"/>
    <s v="WaterHeaters &amp; Geysers"/>
    <s v="InstantWaterHeaters"/>
    <m/>
    <n v="2599"/>
    <n v="2599"/>
    <n v="5890"/>
    <n v="5890"/>
    <x v="4"/>
    <n v="128301870"/>
    <x v="638"/>
    <n v="4.0999999999999996"/>
    <x v="6"/>
    <n v="21783"/>
    <x v="0"/>
    <n v="21783"/>
  </r>
  <r>
    <n v="838"/>
    <x v="837"/>
    <x v="826"/>
    <s v="KENT 16052 Elegant Electric Glass Kettle 1.8L 2000 W | Blue LED Illumination | Borosilicate Glass Body | Boil Drying Protection | Used as Boiler | Milk | Tea | Water and Soup | 1 Year Warranty"/>
    <s v="Unique"/>
    <x v="723"/>
    <s v="1.8L 2000 W | Blue LED Illumination | Borosilicate Glass Body | Boil Drying Protection | Used as Boiler | Milk | Tea | Water and Soup | 1 Year Warranty"/>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99"/>
    <n v="1199"/>
    <n v="2000"/>
    <n v="2000"/>
    <x v="3"/>
    <n v="28060000"/>
    <x v="622"/>
    <n v="4"/>
    <x v="2"/>
    <n v="14030"/>
    <x v="0"/>
    <n v="14030"/>
  </r>
  <r>
    <n v="839"/>
    <x v="838"/>
    <x v="827"/>
    <s v="Bajaj New Shakti Neo 15L Vertical Storage Water Heater (Geyser 15 litres) 4 Star BEE Rated Heater For Water Heating with Titanium Armour, Swirl Flow Technology, Glasslined Tank (White), 1 Yr Warranty"/>
    <s v="Unique"/>
    <x v="724"/>
    <s v="Storage Water Heater (Geyser 15 litres) 4 Star BEE Rated Heater For Water Heating with Titanium Armour, Swirl Flow Technology, Glasslined Tank (White), 1 Yr Warranty"/>
    <s v="Home&amp;Kitchen|Heating,Cooling&amp;AirQuality|WaterHeaters&amp;Geysers|StorageWaterHeaters"/>
    <s v="Home&amp;Kitchen"/>
    <x v="4"/>
    <s v="Heating,Cooling&amp;AirQuality"/>
    <s v="Heating , Cooling &amp; AirQuality"/>
    <s v="WaterHeaters&amp;Geysers"/>
    <s v="WaterHeaters &amp; Geysers"/>
    <s v="StorageWaterHeaters"/>
    <m/>
    <n v="5499"/>
    <n v="5499"/>
    <n v="13150"/>
    <n v="13150"/>
    <x v="1"/>
    <n v="84133700"/>
    <x v="639"/>
    <n v="4.2"/>
    <x v="0"/>
    <n v="6398"/>
    <x v="0"/>
    <n v="6398"/>
  </r>
  <r>
    <n v="840"/>
    <x v="839"/>
    <x v="828"/>
    <s v="Lifelong LLMG23 Power Pro 500-Watt Mixer Grinder with 3 Jars (Liquidizing, Wet Grinding and Chutney Jar), Stainless Steel blades, 1 Year Warranty (Black)"/>
    <s v="Unique"/>
    <x v="725"/>
    <s v="Grinder with 3 Jars (Liquidizing, Wet Grinding and Chutney Jar), Stainless Steel blades, 1 Year Warranty (Black)"/>
    <s v="Home&amp;Kitchen|Kitchen&amp;HomeAppliances|SmallKitchenAppliances|MixerGrinders"/>
    <s v="Home&amp;Kitchen"/>
    <x v="4"/>
    <s v="Kitchen&amp;HomeAppliances"/>
    <s v="Kitchen &amp; HomeAppliances"/>
    <s v="SmallKitchenAppliances"/>
    <s v="SmallKitchenAppliances"/>
    <s v="MixerGrinders"/>
    <m/>
    <n v="1299"/>
    <n v="1299"/>
    <n v="3500"/>
    <n v="3500"/>
    <x v="3"/>
    <n v="154175000"/>
    <x v="640"/>
    <n v="3.8"/>
    <x v="8"/>
    <n v="44050"/>
    <x v="0"/>
    <n v="44050"/>
  </r>
  <r>
    <n v="841"/>
    <x v="840"/>
    <x v="829"/>
    <s v="Bajaj Majesty DX-11 1000W Dry Iron with Advance Soleplate and Anti-bacterial German Coating Technology, White and Blue"/>
    <s v="Unique"/>
    <x v="726"/>
    <s v="with Advance Soleplate and Anti-bacterial German Coating Technology, White and Blu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599"/>
    <n v="599"/>
    <n v="785"/>
    <n v="785"/>
    <x v="0"/>
    <n v="19033895"/>
    <x v="641"/>
    <n v="4.2"/>
    <x v="0"/>
    <n v="24247"/>
    <x v="0"/>
    <n v="24247"/>
  </r>
  <r>
    <n v="842"/>
    <x v="841"/>
    <x v="830"/>
    <s v="Bajaj Rex 500W Mixer Grinder with Nutri-Pro Feature, 3 Jars, White"/>
    <s v="Unique"/>
    <x v="727"/>
    <s v="Nutri-Pro Feature, 3 Jars, White"/>
    <s v="Home&amp;Kitchen|Kitchen&amp;HomeAppliances|SmallKitchenAppliances|MixerGrinders"/>
    <s v="Home&amp;Kitchen"/>
    <x v="4"/>
    <s v="Kitchen&amp;HomeAppliances"/>
    <s v="Kitchen &amp; HomeAppliances"/>
    <s v="SmallKitchenAppliances"/>
    <s v="SmallKitchenAppliances"/>
    <s v="MixerGrinders"/>
    <m/>
    <n v="1999"/>
    <n v="1999"/>
    <n v="3210"/>
    <n v="3210"/>
    <x v="3"/>
    <n v="132730290"/>
    <x v="642"/>
    <n v="4.2"/>
    <x v="0"/>
    <n v="41349"/>
    <x v="0"/>
    <n v="41349"/>
  </r>
  <r>
    <n v="843"/>
    <x v="842"/>
    <x v="831"/>
    <s v="Lifelong LLEK15 Electric Kettle 1.5L with Stainless Steel Body, Easy and Fast Boiling of Water for Instant Noodles, Soup, Tea etc. (1 Year Warranty, Silver)"/>
    <s v="Unique"/>
    <x v="728"/>
    <s v="Stainless Steel Body, Easy and Fast Boiling of Water for Instant Noodles, Soup, Tea etc. (1 Year Warranty, Silve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549"/>
    <n v="549"/>
    <n v="1000"/>
    <n v="1000"/>
    <x v="2"/>
    <n v="1074000"/>
    <x v="643"/>
    <n v="3.6"/>
    <x v="4"/>
    <n v="1074"/>
    <x v="0"/>
    <n v="1074"/>
  </r>
  <r>
    <n v="844"/>
    <x v="843"/>
    <x v="832"/>
    <s v="Lifelong LLQH922 Regalia 800 W (ISI Certified) Quartz Room Heater with 2 Power settings, Overheating Protection, 2 Rod Heater (1 Year Warranty, White)"/>
    <s v="Unique"/>
    <x v="729"/>
    <s v="Certified) Quartz Room Heater with 2 Power settings, Overheating Protection, 2 Rod Heater (1 Year Warranty, White)"/>
    <s v="Home&amp;Kitchen|Heating,Cooling&amp;AirQuality|RoomHeaters|ElectricHeaters"/>
    <s v="Home&amp;Kitchen"/>
    <x v="4"/>
    <s v="Heating,Cooling&amp;AirQuality"/>
    <s v="Heating , Cooling &amp; AirQuality"/>
    <s v="RoomHeaters"/>
    <s v="RoomHeaters"/>
    <s v="ElectricHeaters"/>
    <m/>
    <n v="999"/>
    <n v="999"/>
    <n v="2000"/>
    <n v="2000"/>
    <x v="3"/>
    <n v="2326000"/>
    <x v="644"/>
    <n v="3.8"/>
    <x v="8"/>
    <n v="1163"/>
    <x v="0"/>
    <n v="1163"/>
  </r>
  <r>
    <n v="845"/>
    <x v="844"/>
    <x v="833"/>
    <s v="R B Nova Lint Fabric Shaver for Cloths, Lint Remover for Woolen Sweaters, Blankets, Jackets Burr Remover Pill Remover from Carpets, Pack of 1"/>
    <s v="Unique"/>
    <x v="730"/>
    <s v="for Cloths, Lint Remover for Woolen Sweaters, Blankets, Jackets Burr Remover Pill Remover from Carpets, Pack of 1"/>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398"/>
    <n v="398"/>
    <n v="1999"/>
    <n v="1999"/>
    <x v="2"/>
    <n v="513743"/>
    <x v="645"/>
    <n v="4.0999999999999996"/>
    <x v="6"/>
    <n v="257"/>
    <x v="1"/>
    <n v="257"/>
  </r>
  <r>
    <n v="846"/>
    <x v="845"/>
    <x v="834"/>
    <s v="Bajaj Immersion Rod Water Heater 1500 Watts, Silver"/>
    <s v="Unique"/>
    <x v="731"/>
    <s v="Watts, Silver"/>
    <s v="Home&amp;Kitchen|Heating,Cooling&amp;AirQuality|WaterHeaters&amp;Geysers|ImmersionRods"/>
    <s v="Home&amp;Kitchen"/>
    <x v="4"/>
    <s v="Heating,Cooling&amp;AirQuality"/>
    <s v="Heating , Cooling &amp; AirQuality"/>
    <s v="WaterHeaters&amp;Geysers"/>
    <s v="WaterHeaters &amp; Geysers"/>
    <s v="ImmersionRods"/>
    <m/>
    <n v="539"/>
    <n v="539"/>
    <n v="720"/>
    <n v="720"/>
    <x v="0"/>
    <n v="25932240"/>
    <x v="646"/>
    <n v="4.0999999999999996"/>
    <x v="6"/>
    <n v="36017"/>
    <x v="0"/>
    <n v="36017"/>
  </r>
  <r>
    <n v="847"/>
    <x v="846"/>
    <x v="835"/>
    <s v="INALSA Electric Kettle 1.5 Litre with Stainless Steel Body - Absa|Auto Shut Off and Boil Dry Protection Safety Features| Cordless Base and Cord Winder|Hot Water Kettle |Water Heater Jug"/>
    <s v="Unique"/>
    <x v="732"/>
    <s v="Stainless Steel Body - Absa|Auto Shut Off and Boil Dry Protection Safety Features| Cordless Base and Cord Winder|Hot Water Kettle |Water Heater Jug"/>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699"/>
    <n v="699"/>
    <n v="1595"/>
    <n v="1595"/>
    <x v="2"/>
    <n v="12903550"/>
    <x v="647"/>
    <n v="4.0999999999999996"/>
    <x v="6"/>
    <n v="8090"/>
    <x v="0"/>
    <n v="8090"/>
  </r>
  <r>
    <n v="848"/>
    <x v="847"/>
    <x v="836"/>
    <s v="Prestige PIC 20 1600 Watt Induction Cooktop with Push button (Black)"/>
    <s v="Unique"/>
    <x v="733"/>
    <s v="Cooktop with Push button (Black)"/>
    <s v="Home&amp;Kitchen|Kitchen&amp;HomeAppliances|SmallKitchenAppliances|InductionCooktop"/>
    <s v="Home&amp;Kitchen"/>
    <x v="4"/>
    <s v="Kitchen&amp;HomeAppliances"/>
    <s v="Kitchen &amp; HomeAppliances"/>
    <s v="SmallKitchenAppliances"/>
    <s v="SmallKitchenAppliances"/>
    <s v="InductionCooktop"/>
    <m/>
    <n v="2148"/>
    <n v="2148"/>
    <n v="3645"/>
    <n v="3645"/>
    <x v="3"/>
    <n v="114409260"/>
    <x v="648"/>
    <n v="4.0999999999999996"/>
    <x v="6"/>
    <n v="31388"/>
    <x v="0"/>
    <n v="31388"/>
  </r>
  <r>
    <n v="849"/>
    <x v="848"/>
    <x v="837"/>
    <s v="Pigeon Healthifry Digital Air Fryer, 360¬∞ High Speed Air Circulation Technology 1200 W with Non-Stick 4.2 L Basket - Green"/>
    <s v="Unique"/>
    <x v="734"/>
    <s v="High Speed Air Circulation Technology 1200 W with Non-Stick 4.2 L Basket - Green"/>
    <s v="Home&amp;Kitchen|Kitchen&amp;HomeAppliances|SmallKitchenAppliances|DeepFatFryers|AirFryers"/>
    <s v="Home&amp;Kitchen"/>
    <x v="4"/>
    <s v="Kitchen&amp;HomeAppliances"/>
    <s v="Kitchen &amp; HomeAppliances"/>
    <s v="SmallKitchenAppliances"/>
    <s v="SmallKitchenAppliances"/>
    <s v="DeepFatFryers"/>
    <s v="AirFryers"/>
    <n v="3599"/>
    <n v="3599"/>
    <n v="7950"/>
    <n v="7950"/>
    <x v="4"/>
    <n v="1081200"/>
    <x v="649"/>
    <n v="4.2"/>
    <x v="0"/>
    <n v="136"/>
    <x v="1"/>
    <n v="136"/>
  </r>
  <r>
    <n v="850"/>
    <x v="849"/>
    <x v="838"/>
    <s v="PrettyKrafts Laundry Basket for clothes with Lid and Handles, Toys Organiser, 75 Ltr Black and Grey"/>
    <s v="Unique"/>
    <x v="735"/>
    <s v="Lid and Handles, Toys Organiser, 75 Ltr Black and Grey"/>
    <s v="Home&amp;Kitchen|HomeStorage&amp;Organization|LaundryOrganization|LaundryBaskets"/>
    <s v="Home&amp;Kitchen"/>
    <x v="4"/>
    <s v="HomeStorage&amp;Organization"/>
    <s v="HomeStorage &amp; Organization"/>
    <s v="LaundryOrganization"/>
    <s v="LaundryOrganization"/>
    <s v="LaundryBaskets"/>
    <m/>
    <n v="351"/>
    <n v="351"/>
    <n v="999"/>
    <n v="999"/>
    <x v="0"/>
    <n v="5374620"/>
    <x v="650"/>
    <n v="4"/>
    <x v="2"/>
    <n v="5380"/>
    <x v="0"/>
    <n v="5380"/>
  </r>
  <r>
    <n v="851"/>
    <x v="850"/>
    <x v="839"/>
    <s v="Philips GC1905 1440-Watt Steam Iron with Spray (Blue)"/>
    <s v="Unique"/>
    <x v="736"/>
    <s v="Spray (Blue)"/>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1614"/>
    <n v="1614"/>
    <n v="1745"/>
    <n v="1745"/>
    <x v="2"/>
    <n v="66264630"/>
    <x v="651"/>
    <n v="4.3"/>
    <x v="1"/>
    <n v="37974"/>
    <x v="0"/>
    <n v="37974"/>
  </r>
  <r>
    <n v="852"/>
    <x v="851"/>
    <x v="840"/>
    <s v="Havells Immersion HB15 1500 Watt (White Blue)"/>
    <s v="Unique"/>
    <x v="737"/>
    <s v="Blue)"/>
    <s v="Home&amp;Kitchen|Heating,Cooling&amp;AirQuality|WaterHeaters&amp;Geysers|ImmersionRods"/>
    <s v="Home&amp;Kitchen"/>
    <x v="4"/>
    <s v="Heating,Cooling&amp;AirQuality"/>
    <s v="Heating , Cooling &amp; AirQuality"/>
    <s v="WaterHeaters&amp;Geysers"/>
    <s v="WaterHeaters &amp; Geysers"/>
    <s v="ImmersionRods"/>
    <m/>
    <n v="719"/>
    <n v="719"/>
    <n v="1295"/>
    <n v="1295"/>
    <x v="2"/>
    <n v="22297310"/>
    <x v="652"/>
    <n v="4.2"/>
    <x v="0"/>
    <n v="17218"/>
    <x v="0"/>
    <n v="17218"/>
  </r>
  <r>
    <n v="853"/>
    <x v="852"/>
    <x v="841"/>
    <s v="AGARO LR2007 Lint Remover, Rechargeable, for Woolen Sweaters, Blankets, Jackets, Burr Remover, Pill Remover From Carpets, Curtains"/>
    <s v="Unique"/>
    <x v="738"/>
    <s v="Woolen Sweaters, Blankets, Jackets, Burr Remover, Pill Remover From Carpets, Curtains"/>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678"/>
    <n v="678"/>
    <n v="1499"/>
    <n v="1499"/>
    <x v="2"/>
    <n v="1349100"/>
    <x v="653"/>
    <n v="4.2"/>
    <x v="0"/>
    <n v="900"/>
    <x v="1"/>
    <n v="900"/>
  </r>
  <r>
    <n v="854"/>
    <x v="853"/>
    <x v="842"/>
    <s v="Pigeon 1.5 litre Hot Kettle and Stainless Steel Water Bottle Combo used for boiling Water, Making Tea and Coffee, Instant Noodles, Soup, 1500 Watt with Auto Shut- off Feature - (Silver)"/>
    <s v="Unique"/>
    <x v="739"/>
    <s v="Stainless Steel Water Bottle Combo used for boiling Water, Making Tea and Coffee, Instant Noodles, Soup, 1500 Watt with Auto Shut- off Feature - (Silve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809"/>
    <n v="809"/>
    <n v="1545"/>
    <n v="1545"/>
    <x v="2"/>
    <n v="1507920"/>
    <x v="654"/>
    <n v="3.7"/>
    <x v="5"/>
    <n v="976"/>
    <x v="1"/>
    <n v="976"/>
  </r>
  <r>
    <n v="855"/>
    <x v="854"/>
    <x v="843"/>
    <s v="NutriPro Juicer Mixer Grinder - Smoothie Maker - 500 Watts (3 Jars 2 Blades)"/>
    <s v="Unique"/>
    <x v="740"/>
    <s v="Maker - 500 Watts (3 Jars 2 Blades)"/>
    <s v="Home&amp;Kitchen|Kitchen&amp;HomeAppliances|SmallKitchenAppliances|JuicerMixerGrinders"/>
    <s v="Home&amp;Kitchen"/>
    <x v="4"/>
    <s v="Kitchen&amp;HomeAppliances"/>
    <s v="Kitchen &amp; HomeAppliances"/>
    <s v="SmallKitchenAppliances"/>
    <s v="SmallKitchenAppliances"/>
    <s v="JuicerMixerGrinders"/>
    <m/>
    <n v="1969"/>
    <n v="1969"/>
    <n v="5000"/>
    <n v="5000"/>
    <x v="4"/>
    <n v="24635000"/>
    <x v="655"/>
    <n v="4.0999999999999996"/>
    <x v="6"/>
    <n v="4927"/>
    <x v="0"/>
    <n v="4927"/>
  </r>
  <r>
    <n v="856"/>
    <x v="855"/>
    <x v="844"/>
    <s v="Philips GC026 30 Fabric Shaver, Lint Remover for Woolen Sweaters, Blankets, Jackets Burr Remover Pill Remover from Carpets, Curtains (White)"/>
    <s v="Unique"/>
    <x v="741"/>
    <s v="Remover for Woolen Sweaters, Blankets, Jackets Burr Remover Pill Remover from Carpets, Curtains (Whit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490"/>
    <n v="1490"/>
    <n v="1695"/>
    <n v="1695"/>
    <x v="2"/>
    <n v="6005385"/>
    <x v="656"/>
    <n v="4.4000000000000004"/>
    <x v="3"/>
    <n v="3543"/>
    <x v="0"/>
    <n v="3543"/>
  </r>
  <r>
    <n v="857"/>
    <x v="856"/>
    <x v="845"/>
    <s v="Havells Cista Room Heater, White, 2000 Watts"/>
    <s v="Unique"/>
    <x v="742"/>
    <s v="Watts"/>
    <s v="Home&amp;Kitchen|Heating,Cooling&amp;AirQuality|RoomHeaters|ElectricHeaters"/>
    <s v="Home&amp;Kitchen"/>
    <x v="4"/>
    <s v="Heating,Cooling&amp;AirQuality"/>
    <s v="Heating , Cooling &amp; AirQuality"/>
    <s v="RoomHeaters"/>
    <s v="RoomHeaters"/>
    <s v="ElectricHeaters"/>
    <m/>
    <n v="2499"/>
    <n v="2499"/>
    <n v="3945"/>
    <n v="3945"/>
    <x v="3"/>
    <n v="10777740"/>
    <x v="657"/>
    <n v="3.8"/>
    <x v="8"/>
    <n v="2732"/>
    <x v="0"/>
    <n v="2732"/>
  </r>
  <r>
    <n v="858"/>
    <x v="857"/>
    <x v="846"/>
    <s v="AGARO Regal 800 Watts Handheld Vacuum Cleaner, Lightweight and Durable Body, Small Mini Size ( Black)"/>
    <s v="Unique"/>
    <x v="743"/>
    <s v="Cleaner, Lightweight and Durable Body, Small Mini Size ( Black)"/>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1665"/>
    <n v="1665"/>
    <n v="2099"/>
    <n v="2099"/>
    <x v="3"/>
    <n v="30158432"/>
    <x v="658"/>
    <n v="4"/>
    <x v="2"/>
    <n v="14368"/>
    <x v="0"/>
    <n v="14368"/>
  </r>
  <r>
    <n v="859"/>
    <x v="858"/>
    <x v="847"/>
    <s v="Philips Viva Collection HD4928 01 2100-Watt Induction Cooktop with Feather Touch Sensor and Crystal Glass Plate (Black)"/>
    <s v="Unique"/>
    <x v="744"/>
    <s v="Induction Cooktop with Feather Touch Sensor and Crystal Glass Plate (Black)"/>
    <s v="Home&amp;Kitchen|Kitchen&amp;HomeAppliances|SmallKitchenAppliances|InductionCooktop"/>
    <s v="Home&amp;Kitchen"/>
    <x v="4"/>
    <s v="Kitchen&amp;HomeAppliances"/>
    <s v="Kitchen &amp; HomeAppliances"/>
    <s v="SmallKitchenAppliances"/>
    <s v="SmallKitchenAppliances"/>
    <s v="InductionCooktop"/>
    <m/>
    <n v="3229"/>
    <n v="3229"/>
    <n v="5295"/>
    <n v="5295"/>
    <x v="4"/>
    <n v="210338580"/>
    <x v="659"/>
    <n v="4.2"/>
    <x v="0"/>
    <n v="39724"/>
    <x v="0"/>
    <n v="39724"/>
  </r>
  <r>
    <n v="860"/>
    <x v="859"/>
    <x v="848"/>
    <s v="Pigeon By Stovekraft ABS Plastic Acer Plus Induction Cooktop 1800 Watts With Feather Touch Control - Black"/>
    <s v="Unique"/>
    <x v="745"/>
    <s v="Plus Induction Cooktop 1800 Watts With Feather Touch Control - Black"/>
    <s v="Home&amp;Kitchen|Kitchen&amp;HomeAppliances|SmallKitchenAppliances|InductionCooktop"/>
    <s v="Home&amp;Kitchen"/>
    <x v="4"/>
    <s v="Kitchen&amp;HomeAppliances"/>
    <s v="Kitchen &amp; HomeAppliances"/>
    <s v="SmallKitchenAppliances"/>
    <s v="SmallKitchenAppliances"/>
    <s v="InductionCooktop"/>
    <m/>
    <n v="1799"/>
    <n v="1799"/>
    <n v="3595"/>
    <n v="3595"/>
    <x v="3"/>
    <n v="35198645"/>
    <x v="660"/>
    <n v="3.8"/>
    <x v="8"/>
    <n v="9791"/>
    <x v="0"/>
    <n v="9791"/>
  </r>
  <r>
    <n v="861"/>
    <x v="860"/>
    <x v="849"/>
    <s v="AGARO Esteem Multi Kettle 1.2 Litre, 600W with 3 Heating Modes and Rapid Boil Technology"/>
    <s v="Unique"/>
    <x v="746"/>
    <s v="600W with 3 Heating Modes and Rapid Boil Technology"/>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260"/>
    <n v="1260"/>
    <n v="1699"/>
    <n v="1699"/>
    <x v="2"/>
    <n v="4911809"/>
    <x v="661"/>
    <n v="4.2"/>
    <x v="0"/>
    <n v="2891"/>
    <x v="0"/>
    <n v="2891"/>
  </r>
  <r>
    <n v="862"/>
    <x v="861"/>
    <x v="850"/>
    <s v="Bajaj Minor 1000 Watts Radiant Room Heater (Steel, ISI Approved)"/>
    <s v="Unique"/>
    <x v="747"/>
    <s v="Heater (Steel, ISI Approved)"/>
    <s v="Home&amp;Kitchen|Heating,Cooling&amp;AirQuality|RoomHeaters|ElectricHeaters"/>
    <s v="Home&amp;Kitchen"/>
    <x v="4"/>
    <s v="Heating,Cooling&amp;AirQuality"/>
    <s v="Heating , Cooling &amp; AirQuality"/>
    <s v="RoomHeaters"/>
    <s v="RoomHeaters"/>
    <s v="ElectricHeaters"/>
    <m/>
    <n v="749"/>
    <n v="749"/>
    <n v="1129"/>
    <n v="1129"/>
    <x v="2"/>
    <n v="2761534"/>
    <x v="662"/>
    <n v="4"/>
    <x v="2"/>
    <n v="2446"/>
    <x v="0"/>
    <n v="2446"/>
  </r>
  <r>
    <n v="863"/>
    <x v="862"/>
    <x v="851"/>
    <s v="Butterfly Jet Elite Mixer Grinder, 750W, 4 Jars (Grey)"/>
    <s v="Unique"/>
    <x v="748"/>
    <s v="4 Jars (Grey)"/>
    <s v="Home&amp;Kitchen|Kitchen&amp;HomeAppliances|SmallKitchenAppliances|MixerGrinders"/>
    <s v="Home&amp;Kitchen"/>
    <x v="4"/>
    <s v="Kitchen&amp;HomeAppliances"/>
    <s v="Kitchen &amp; HomeAppliances"/>
    <s v="SmallKitchenAppliances"/>
    <s v="SmallKitchenAppliances"/>
    <s v="MixerGrinders"/>
    <m/>
    <n v="3499"/>
    <n v="3499"/>
    <n v="5795"/>
    <n v="5795"/>
    <x v="4"/>
    <n v="146845300"/>
    <x v="663"/>
    <n v="3.9"/>
    <x v="10"/>
    <n v="25340"/>
    <x v="0"/>
    <n v="25340"/>
  </r>
  <r>
    <n v="864"/>
    <x v="863"/>
    <x v="852"/>
    <s v="SOFLIN Egg Boiler Electric Automatic Off 7 Egg Poacher for Steaming, Cooking, Boiling and Frying (400 Watts, Blue)"/>
    <s v="Unique"/>
    <x v="749"/>
    <s v="7 Egg Poacher for Steaming, Cooking, Boiling and Frying (400 Watts, Blue)"/>
    <s v="Home&amp;Kitchen|Kitchen&amp;HomeAppliances|SmallKitchenAppliances|EggBoilers"/>
    <s v="Home&amp;Kitchen"/>
    <x v="4"/>
    <s v="Kitchen&amp;HomeAppliances"/>
    <s v="Kitchen &amp; HomeAppliances"/>
    <s v="SmallKitchenAppliances"/>
    <s v="SmallKitchenAppliances"/>
    <s v="EggBoilers"/>
    <m/>
    <n v="379"/>
    <n v="379"/>
    <n v="999"/>
    <n v="999"/>
    <x v="0"/>
    <n v="3092904"/>
    <x v="203"/>
    <n v="4.3"/>
    <x v="1"/>
    <n v="3096"/>
    <x v="0"/>
    <n v="3096"/>
  </r>
  <r>
    <n v="865"/>
    <x v="864"/>
    <x v="853"/>
    <s v="Lifelong LLQH925 Dyno Quartz Heater 2 Power settings Tip Over Cut-off Switch 800 Watt Silent operation Power Indicator 2 Rod Room Heater (1 Year Warranty, Grey)"/>
    <s v="Unique"/>
    <x v="750"/>
    <s v="Power settings Tip Over Cut-off Switch 800 Watt Silent operation Power Indicator 2 Rod Room Heater (1 Year Warranty, Grey)"/>
    <s v="Home&amp;Kitchen|Heating,Cooling&amp;AirQuality|RoomHeaters|ElectricHeaters"/>
    <s v="Home&amp;Kitchen"/>
    <x v="4"/>
    <s v="Heating,Cooling&amp;AirQuality"/>
    <s v="Heating , Cooling &amp; AirQuality"/>
    <s v="RoomHeaters"/>
    <s v="RoomHeaters"/>
    <s v="ElectricHeaters"/>
    <m/>
    <n v="1099"/>
    <n v="1099"/>
    <n v="2400"/>
    <n v="2400"/>
    <x v="3"/>
    <n v="9600"/>
    <x v="664"/>
    <n v="3.8"/>
    <x v="8"/>
    <n v="4"/>
    <x v="1"/>
    <n v="4"/>
  </r>
  <r>
    <n v="866"/>
    <x v="865"/>
    <x v="854"/>
    <s v="Amazon Basics 1500 W Electric Kettle (Stainless Steel Body, 1.5 L)"/>
    <s v="Unique"/>
    <x v="751"/>
    <s v="(Stainless Steel Body, 1.5 L)"/>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749"/>
    <n v="749"/>
    <n v="1299"/>
    <n v="1299"/>
    <x v="2"/>
    <n v="154581"/>
    <x v="665"/>
    <n v="4"/>
    <x v="2"/>
    <n v="119"/>
    <x v="1"/>
    <n v="119"/>
  </r>
  <r>
    <n v="867"/>
    <x v="866"/>
    <x v="855"/>
    <s v="Prestige Sandwich Maker PGMFD 01, Black"/>
    <s v="Unique"/>
    <x v="752"/>
    <s v=""/>
    <s v="Home&amp;Kitchen|Kitchen&amp;HomeAppliances|SmallKitchenAppliances|SandwichMakers"/>
    <s v="Home&amp;Kitchen"/>
    <x v="4"/>
    <s v="Kitchen&amp;HomeAppliances"/>
    <s v="Kitchen &amp; HomeAppliances"/>
    <s v="SmallKitchenAppliances"/>
    <s v="SmallKitchenAppliances"/>
    <s v="SandwichMakers"/>
    <m/>
    <n v="1299"/>
    <n v="1299"/>
    <n v="1299"/>
    <n v="1299"/>
    <x v="2"/>
    <n v="52097694"/>
    <x v="74"/>
    <n v="4.2"/>
    <x v="0"/>
    <n v="40106"/>
    <x v="0"/>
    <n v="40106"/>
  </r>
  <r>
    <n v="868"/>
    <x v="867"/>
    <x v="856"/>
    <s v="Orient Electric Fabrijoy DIFJ10BP 1000-Watt Dry Iron, Non-Stick (White and Blue)"/>
    <s v="Unique"/>
    <x v="753"/>
    <s v="Iron, Non-Stick (White and Blu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549"/>
    <n v="549"/>
    <n v="1090"/>
    <n v="1090"/>
    <x v="2"/>
    <n v="14201610"/>
    <x v="666"/>
    <n v="4.2"/>
    <x v="0"/>
    <n v="13029"/>
    <x v="0"/>
    <n v="13029"/>
  </r>
  <r>
    <n v="869"/>
    <x v="868"/>
    <x v="857"/>
    <s v="Lifelong LLFH921 Regalia 2000 W Fan Heater, 3 Air Settings, Room Heater with Overheating Protection, 1 Year Warranty ( White, (ISI Certified, Ideal for small to medium room area)"/>
    <s v="Unique"/>
    <x v="754"/>
    <s v="Heater, 3 Air Settings, Room Heater with Overheating Protection, 1 Year Warranty ( White, (ISI Certified, Ideal for small to medium room area)"/>
    <s v="Home&amp;Kitchen|Heating,Cooling&amp;AirQuality|RoomHeaters|FanHeaters"/>
    <s v="Home&amp;Kitchen"/>
    <x v="4"/>
    <s v="Heating,Cooling&amp;AirQuality"/>
    <s v="Heating , Cooling &amp; AirQuality"/>
    <s v="RoomHeaters"/>
    <s v="RoomHeaters"/>
    <s v="FanHeaters"/>
    <m/>
    <n v="899"/>
    <n v="899"/>
    <n v="2000"/>
    <n v="2000"/>
    <x v="3"/>
    <n v="582000"/>
    <x v="667"/>
    <n v="3.6"/>
    <x v="4"/>
    <n v="291"/>
    <x v="1"/>
    <n v="291"/>
  </r>
  <r>
    <n v="870"/>
    <x v="869"/>
    <x v="858"/>
    <s v="Philips GC181 Heavy Weight 1000-Watt Dry Iron, Pack of 1"/>
    <s v="Unique"/>
    <x v="755"/>
    <s v="Iron, Pack of 1"/>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321"/>
    <n v="1321"/>
    <n v="1545"/>
    <n v="1545"/>
    <x v="2"/>
    <n v="23874885"/>
    <x v="668"/>
    <n v="4.3"/>
    <x v="1"/>
    <n v="15453"/>
    <x v="0"/>
    <n v="15453"/>
  </r>
  <r>
    <n v="871"/>
    <x v="870"/>
    <x v="859"/>
    <s v="Bulfyss USB Rechargeable Lint Remover Fabric Shaver Pet Hair Remover, Effectively and Quickly Remove Fuzz for Clothes, Sweater, Couch, Sofa, Blanket, Curtain, Wool, Cashmere (Grey, 1 Year Warranty)"/>
    <s v="Unique"/>
    <x v="756"/>
    <s v="Shaver Pet Hair Remover, Effectively and Quickly Remove Fuzz for Clothes, Sweater, Couch, Sofa, Blanket, Curtain, Wool, Cashmere (Grey, 1 Year Warranty)"/>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099"/>
    <n v="1099"/>
    <n v="1999"/>
    <n v="1999"/>
    <x v="2"/>
    <n v="1207396"/>
    <x v="208"/>
    <n v="4"/>
    <x v="2"/>
    <n v="604"/>
    <x v="1"/>
    <n v="604"/>
  </r>
  <r>
    <n v="872"/>
    <x v="871"/>
    <x v="860"/>
    <s v="Bajaj DX-7 1000W Dry Iron with Advance Soleplate and Anti-bacterial German Coating Technology, White"/>
    <s v="Unique"/>
    <x v="757"/>
    <s v="Advance Soleplate and Anti-bacterial German Coating Technology,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775"/>
    <n v="775"/>
    <n v="875"/>
    <n v="875"/>
    <x v="0"/>
    <n v="40816125"/>
    <x v="669"/>
    <n v="4.2"/>
    <x v="0"/>
    <n v="46647"/>
    <x v="0"/>
    <n v="46647"/>
  </r>
  <r>
    <n v="873"/>
    <x v="872"/>
    <x v="861"/>
    <s v="Bajaj New Shakti Neo 25L Vertical Storage Water Heater (Geyser 25 Litres) 4 Star BEE Rated Heater For Water Heating with Titanium Armour, Swirl Flow Technology, Glasslined Tank(White), 1 Yr Warranty"/>
    <s v="Unique"/>
    <x v="724"/>
    <s v="Storage Water Heater (Geyser 25 Litres) 4 Star BEE Rated Heater For Water Heating with Titanium Armour, Swirl Flow Technology, Glasslined Tank(White), 1 Yr Warranty"/>
    <s v="Home&amp;Kitchen|Heating,Cooling&amp;AirQuality|WaterHeaters&amp;Geysers|StorageWaterHeaters"/>
    <s v="Home&amp;Kitchen"/>
    <x v="4"/>
    <s v="Heating,Cooling&amp;AirQuality"/>
    <s v="Heating , Cooling &amp; AirQuality"/>
    <s v="WaterHeaters&amp;Geysers"/>
    <s v="WaterHeaters &amp; Geysers"/>
    <s v="StorageWaterHeaters"/>
    <m/>
    <n v="6299"/>
    <n v="6299"/>
    <n v="15270"/>
    <n v="15270"/>
    <x v="1"/>
    <n v="49367910"/>
    <x v="670"/>
    <n v="4.0999999999999996"/>
    <x v="6"/>
    <n v="3233"/>
    <x v="0"/>
    <n v="3233"/>
  </r>
  <r>
    <n v="874"/>
    <x v="873"/>
    <x v="862"/>
    <s v="PHILIPS Handheld Garment Steamer STH3000 20 - Compact and Foldable, Convenient Vertical Steaming, 1000 Watt Quick Heat Up, up to 20g min, Kills 99.9%* Bacteria (Reno Blue), Small"/>
    <s v="Unique"/>
    <x v="758"/>
    <s v="- Compact and Foldable, Convenient Vertical Steaming, 1000 Watt Quick Heat Up, up to 20g min, Kills 99.9%* Bacteria (Reno Blue), Small"/>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3190"/>
    <n v="3190"/>
    <n v="4195"/>
    <n v="4195"/>
    <x v="3"/>
    <n v="5377990"/>
    <x v="671"/>
    <n v="4"/>
    <x v="2"/>
    <n v="1282"/>
    <x v="0"/>
    <n v="1282"/>
  </r>
  <r>
    <n v="875"/>
    <x v="874"/>
    <x v="863"/>
    <s v="Room Heater Warmer Wall-Outlet 400 Watts Electric Handy Room Heater (Room Heaters Home for Bedroom, Reading Books, Work, bathrooms, Rooms, Offices, Home Offices,2022"/>
    <s v="Unique"/>
    <x v="759"/>
    <s v="Electric Handy Room Heater (Room Heaters Home for Bedroom, Reading Books, Work, bathrooms, Rooms, Offices, Home Offices,2022"/>
    <s v="Home&amp;Kitchen|Heating,Cooling&amp;AirQuality|RoomHeaters|ElectricHeaters"/>
    <s v="Home&amp;Kitchen"/>
    <x v="4"/>
    <s v="Heating,Cooling&amp;AirQuality"/>
    <s v="Heating , Cooling &amp; AirQuality"/>
    <s v="RoomHeaters"/>
    <s v="RoomHeaters"/>
    <s v="ElectricHeaters"/>
    <m/>
    <n v="799"/>
    <n v="799"/>
    <n v="1989"/>
    <n v="1989"/>
    <x v="2"/>
    <n v="139230"/>
    <x v="672"/>
    <n v="4.3"/>
    <x v="1"/>
    <n v="70"/>
    <x v="1"/>
    <n v="70"/>
  </r>
  <r>
    <n v="876"/>
    <x v="875"/>
    <x v="864"/>
    <s v="Wonderchef Nutri-blend Mixer, Grinder and Blender | Powerful 400W 22000 RPM motor | Stainless steel Blades | 2 unbreakable jars | 2 Years warranty | Online recipe book by Chef Sanjeev Kapoor | Black"/>
    <s v="Unique"/>
    <x v="760"/>
    <s v="| Powerful 400W 22000 RPM motor | Stainless steel Blades | 2 unbreakable jars | 2 Years warranty | Online recipe book by Chef Sanjeev Kapoor | Black"/>
    <s v="Home&amp;Kitchen|Kitchen&amp;HomeAppliances|SmallKitchenAppliances|JuicerMixerGrinders"/>
    <s v="Home&amp;Kitchen"/>
    <x v="4"/>
    <s v="Kitchen&amp;HomeAppliances"/>
    <s v="Kitchen &amp; HomeAppliances"/>
    <s v="SmallKitchenAppliances"/>
    <s v="SmallKitchenAppliances"/>
    <s v="JuicerMixerGrinders"/>
    <m/>
    <n v="2699"/>
    <n v="2699"/>
    <n v="5000"/>
    <n v="5000"/>
    <x v="4"/>
    <n v="130820000"/>
    <x v="673"/>
    <n v="4"/>
    <x v="2"/>
    <n v="26164"/>
    <x v="0"/>
    <n v="26164"/>
  </r>
  <r>
    <n v="877"/>
    <x v="876"/>
    <x v="865"/>
    <s v="USHA Armor AR1100WB 1100 W Dry Iron with Black Weilburger Soleplate (Purple)"/>
    <s v="Unique"/>
    <x v="761"/>
    <s v="Iron with Black Weilburger Soleplate (Purpl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599"/>
    <n v="599"/>
    <n v="990"/>
    <n v="990"/>
    <x v="0"/>
    <n v="16004340"/>
    <x v="674"/>
    <n v="3.9"/>
    <x v="10"/>
    <n v="16166"/>
    <x v="0"/>
    <n v="16166"/>
  </r>
  <r>
    <n v="878"/>
    <x v="877"/>
    <x v="866"/>
    <s v="Butterfly EKN 1.5-Litre Electric Kettle (Silver with Black)"/>
    <s v="Unique"/>
    <x v="762"/>
    <s v="with Black)"/>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749"/>
    <n v="749"/>
    <n v="1111"/>
    <n v="1111"/>
    <x v="2"/>
    <n v="39654923"/>
    <x v="675"/>
    <n v="4.2"/>
    <x v="0"/>
    <n v="35693"/>
    <x v="0"/>
    <n v="35693"/>
  </r>
  <r>
    <n v="879"/>
    <x v="878"/>
    <x v="867"/>
    <s v="Crompton Arno Neo 15-L 5 Star Rated Storage Water Heater (Geyser) with Advanced 3 Level Safety (Grey)"/>
    <s v="Unique"/>
    <x v="763"/>
    <s v="Rated Storage Water Heater (Geyser) with Advanced 3 Level Safety (Grey)"/>
    <s v="Home&amp;Kitchen|Heating,Cooling&amp;AirQuality|WaterHeaters&amp;Geysers|StorageWaterHeaters"/>
    <s v="Home&amp;Kitchen"/>
    <x v="4"/>
    <s v="Heating,Cooling&amp;AirQuality"/>
    <s v="Heating , Cooling &amp; AirQuality"/>
    <s v="WaterHeaters&amp;Geysers"/>
    <s v="WaterHeaters &amp; Geysers"/>
    <s v="StorageWaterHeaters"/>
    <m/>
    <n v="6199"/>
    <n v="6199"/>
    <n v="10400"/>
    <n v="10400"/>
    <x v="1"/>
    <n v="149666400"/>
    <x v="676"/>
    <n v="4.0999999999999996"/>
    <x v="6"/>
    <n v="14391"/>
    <x v="0"/>
    <n v="14391"/>
  </r>
  <r>
    <n v="880"/>
    <x v="879"/>
    <x v="868"/>
    <s v="Borosil Chef Delite BCH20DBB21 300-Watt Chopper (Black)"/>
    <s v="Unique"/>
    <x v="764"/>
    <s v="(Black)"/>
    <s v="Home&amp;Kitchen|Kitchen&amp;HomeAppliances|SmallKitchenAppliances|MiniFoodProcessors&amp;Choppers"/>
    <s v="Home&amp;Kitchen"/>
    <x v="4"/>
    <s v="Kitchen&amp;HomeAppliances"/>
    <s v="Kitchen &amp; HomeAppliances"/>
    <s v="SmallKitchenAppliances"/>
    <s v="SmallKitchenAppliances"/>
    <s v="MiniFoodProcessors&amp;Choppers"/>
    <m/>
    <n v="1819"/>
    <n v="1819"/>
    <n v="2490"/>
    <n v="2490"/>
    <x v="3"/>
    <n v="19785540"/>
    <x v="677"/>
    <n v="4.4000000000000004"/>
    <x v="3"/>
    <n v="7946"/>
    <x v="0"/>
    <n v="7946"/>
  </r>
  <r>
    <n v="881"/>
    <x v="880"/>
    <x v="869"/>
    <s v="KENT 16055 Amaze Cool Touch Electric Kettle 1.8 L 1500 W | Plastic Outer and Stainless Steel Inside body | Auto shut off Over heating protection | Multipurpose hot water Kettle | 1 Year Warranty"/>
    <s v="Unique"/>
    <x v="765"/>
    <s v="Kettle 1.8 L 1500 W | Plastic Outer and Stainless Steel Inside body | Auto shut off Over heating protection | Multipurpose hot water Kettle | 1 Year Warranty"/>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99"/>
    <n v="1199"/>
    <n v="1900"/>
    <n v="1900"/>
    <x v="2"/>
    <n v="3353500"/>
    <x v="678"/>
    <n v="4"/>
    <x v="2"/>
    <n v="1765"/>
    <x v="0"/>
    <n v="1765"/>
  </r>
  <r>
    <n v="882"/>
    <x v="881"/>
    <x v="870"/>
    <s v="Prestige IRIS Plus 750 watt mixer grinder"/>
    <s v="Unique"/>
    <x v="766"/>
    <s v="grinder"/>
    <s v="Home&amp;Kitchen|Kitchen&amp;HomeAppliances|SmallKitchenAppliances|MixerGrinders"/>
    <s v="Home&amp;Kitchen"/>
    <x v="4"/>
    <s v="Kitchen&amp;HomeAppliances"/>
    <s v="Kitchen &amp; HomeAppliances"/>
    <s v="SmallKitchenAppliances"/>
    <s v="SmallKitchenAppliances"/>
    <s v="MixerGrinders"/>
    <m/>
    <n v="3249"/>
    <n v="3249"/>
    <n v="6295"/>
    <n v="6295"/>
    <x v="4"/>
    <n v="88520290"/>
    <x v="679"/>
    <n v="3.8"/>
    <x v="8"/>
    <n v="14062"/>
    <x v="0"/>
    <n v="14062"/>
  </r>
  <r>
    <n v="883"/>
    <x v="882"/>
    <x v="871"/>
    <s v="Simxen Egg Boiler Electric Automatic Off 7 Egg Poacher for Steaming, Cooking Also Boiling and Frying 400 W (Blue, Pink)"/>
    <s v="Unique"/>
    <x v="767"/>
    <s v="7 Egg Poacher for Steaming, Cooking Also Boiling and Frying 400 W (Blue, Pink)"/>
    <s v="Home&amp;Kitchen|Kitchen&amp;HomeAppliances|SmallKitchenAppliances|EggBoilers"/>
    <s v="Home&amp;Kitchen"/>
    <x v="4"/>
    <s v="Kitchen&amp;HomeAppliances"/>
    <s v="Kitchen &amp; HomeAppliances"/>
    <s v="SmallKitchenAppliances"/>
    <s v="SmallKitchenAppliances"/>
    <s v="EggBoilers"/>
    <m/>
    <n v="349"/>
    <n v="349"/>
    <n v="999"/>
    <n v="999"/>
    <x v="0"/>
    <n v="15630354"/>
    <x v="43"/>
    <n v="4"/>
    <x v="2"/>
    <n v="15646"/>
    <x v="0"/>
    <n v="15646"/>
  </r>
  <r>
    <n v="884"/>
    <x v="883"/>
    <x v="872"/>
    <s v="Amazon Basics 2000 1000 Watt Room Heater with Adjustable Thermostat (ISI certified, White color, Ideal for small to medium room area)"/>
    <s v="Unique"/>
    <x v="768"/>
    <s v="Heater with Adjustable Thermostat (ISI certified, White color, Ideal for small to medium room area)"/>
    <s v="Home&amp;Kitchen|Heating,Cooling&amp;AirQuality|RoomHeaters|FanHeaters"/>
    <s v="Home&amp;Kitchen"/>
    <x v="4"/>
    <s v="Heating,Cooling&amp;AirQuality"/>
    <s v="Heating , Cooling &amp; AirQuality"/>
    <s v="RoomHeaters"/>
    <s v="RoomHeaters"/>
    <s v="FanHeaters"/>
    <m/>
    <n v="1049"/>
    <n v="1049"/>
    <n v="1699"/>
    <n v="1699"/>
    <x v="2"/>
    <n v="188589"/>
    <x v="680"/>
    <n v="3.1"/>
    <x v="19"/>
    <n v="111"/>
    <x v="1"/>
    <n v="111"/>
  </r>
  <r>
    <n v="885"/>
    <x v="884"/>
    <x v="873"/>
    <s v="HealthSense Weight Machine for Kitchen, Kitchen Food Weighing Scale for Health, Fitness, Home Baking and Cooking with Hanging Design, Touch Button, Tare Function and 1 Year Warranty ‚Äì Chef-Mate KS 40"/>
    <s v="Unique"/>
    <x v="769"/>
    <s v="Food Weighing Scale for Health, Fitness, Home Baking and Cooking with Hanging Design, Touch Button, Tare Function and 1 Year Warranty ‚Äì Chef-Mate KS 40"/>
    <s v="Home&amp;Kitchen|Kitchen&amp;HomeAppliances|SmallKitchenAppliances|DigitalKitchenScales|DigitalScales"/>
    <s v="Home&amp;Kitchen"/>
    <x v="4"/>
    <s v="Kitchen&amp;HomeAppliances"/>
    <s v="Kitchen &amp; HomeAppliances"/>
    <s v="SmallKitchenAppliances"/>
    <s v="SmallKitchenAppliances"/>
    <s v="DigitalKitchenScales"/>
    <s v="DigitalScales"/>
    <n v="799"/>
    <n v="799"/>
    <n v="1500"/>
    <n v="1500"/>
    <x v="2"/>
    <n v="14542500"/>
    <x v="681"/>
    <n v="4.3"/>
    <x v="1"/>
    <n v="9695"/>
    <x v="0"/>
    <n v="9695"/>
  </r>
  <r>
    <n v="886"/>
    <x v="885"/>
    <x v="874"/>
    <s v="Bajaj New Shakti Neo 10L Vertical Storage Water Heater (Geyser 10 Litres) 4 Star BEE Rated Heater For Water Heating with Titanium Armour, Swirl Flow Technology, Glasslined Tank(White), 1 Yr Warranty"/>
    <s v="Unique"/>
    <x v="724"/>
    <s v="Storage Water Heater (Geyser 10 Litres) 4 Star BEE Rated Heater For Water Heating with Titanium Armour, Swirl Flow Technology, Glasslined Tank(White), 1 Yr Warranty"/>
    <s v="Home&amp;Kitchen|Heating,Cooling&amp;AirQuality|WaterHeaters&amp;Geysers|StorageWaterHeaters"/>
    <s v="Home&amp;Kitchen"/>
    <x v="4"/>
    <s v="Heating,Cooling&amp;AirQuality"/>
    <s v="Heating , Cooling &amp; AirQuality"/>
    <s v="WaterHeaters&amp;Geysers"/>
    <s v="WaterHeaters &amp; Geysers"/>
    <s v="StorageWaterHeaters"/>
    <m/>
    <n v="4999"/>
    <n v="4999"/>
    <n v="9650"/>
    <n v="9650"/>
    <x v="4"/>
    <n v="17099800"/>
    <x v="682"/>
    <n v="4.2"/>
    <x v="0"/>
    <n v="1772"/>
    <x v="0"/>
    <n v="1772"/>
  </r>
  <r>
    <n v="887"/>
    <x v="886"/>
    <x v="875"/>
    <s v="Bosch Pro 1000W Mixer Grinder MGM8842MIN - Black"/>
    <s v="Unique"/>
    <x v="770"/>
    <s v="- Black"/>
    <s v="Home&amp;Kitchen|Kitchen&amp;HomeAppliances|SmallKitchenAppliances|MixerGrinders"/>
    <s v="Home&amp;Kitchen"/>
    <x v="4"/>
    <s v="Kitchen&amp;HomeAppliances"/>
    <s v="Kitchen &amp; HomeAppliances"/>
    <s v="SmallKitchenAppliances"/>
    <s v="SmallKitchenAppliances"/>
    <s v="MixerGrinders"/>
    <m/>
    <n v="6999"/>
    <n v="6999"/>
    <n v="10590"/>
    <n v="10590"/>
    <x v="1"/>
    <n v="121774410"/>
    <x v="683"/>
    <n v="4.4000000000000004"/>
    <x v="3"/>
    <n v="11499"/>
    <x v="0"/>
    <n v="11499"/>
  </r>
  <r>
    <n v="888"/>
    <x v="887"/>
    <x v="876"/>
    <s v="Bulfyss Stainless Steel Digital Kitchen Weighing Scale and Food Weight Machine for Diet, Nutrition, Health, Fitness, Baking and Cooking (5Kgs, Stainless Steel, 2 Years Warranty)"/>
    <s v="Unique"/>
    <x v="771"/>
    <s v="Scale and Food Weight Machine for Diet, Nutrition, Health, Fitness, Baking and Cooking (5Kgs, Stainless Steel, 2 Years Warranty)"/>
    <s v="Home&amp;Kitchen|Kitchen&amp;HomeAppliances|SmallKitchenAppliances|DigitalKitchenScales"/>
    <s v="Home&amp;Kitchen"/>
    <x v="4"/>
    <s v="Kitchen&amp;HomeAppliances"/>
    <s v="Kitchen &amp; HomeAppliances"/>
    <s v="SmallKitchenAppliances"/>
    <s v="SmallKitchenAppliances"/>
    <s v="DigitalKitchenScales"/>
    <m/>
    <n v="799"/>
    <n v="799"/>
    <n v="1999"/>
    <n v="1999"/>
    <x v="2"/>
    <n v="4321838"/>
    <x v="110"/>
    <n v="4.0999999999999996"/>
    <x v="6"/>
    <n v="2162"/>
    <x v="0"/>
    <n v="2162"/>
  </r>
  <r>
    <n v="889"/>
    <x v="888"/>
    <x v="877"/>
    <s v="VR 18 Pcs - 3 Different Size Plastic Food Snack Bag Pouch Clip Sealer Large, Medium, Small Plastic Snack Seal Sealing Bag Clips Vacuum Sealer (Set of 18, Multi-Color) (Multicolor)"/>
    <s v="Unique"/>
    <x v="772"/>
    <s v="Size Plastic Food Snack Bag Pouch Clip Sealer Large, Medium, Small Plastic Snack Seal Sealing Bag Clips Vacuum Sealer (Set of 18, Multi-Color) (Multicolor)"/>
    <s v="Home&amp;Kitchen|Kitchen&amp;HomeAppliances|SmallKitchenAppliances|VacuumSealers"/>
    <s v="Home&amp;Kitchen"/>
    <x v="4"/>
    <s v="Kitchen&amp;HomeAppliances"/>
    <s v="Kitchen &amp; HomeAppliances"/>
    <s v="SmallKitchenAppliances"/>
    <s v="SmallKitchenAppliances"/>
    <s v="VacuumSealers"/>
    <m/>
    <n v="89"/>
    <n v="89"/>
    <n v="89"/>
    <n v="89"/>
    <x v="0"/>
    <n v="1746269"/>
    <x v="74"/>
    <n v="4.2"/>
    <x v="0"/>
    <n v="19621"/>
    <x v="0"/>
    <n v="19621"/>
  </r>
  <r>
    <n v="890"/>
    <x v="889"/>
    <x v="878"/>
    <s v="Orient Electric Apex-FX 1200mm Ultra High Speed 400 RPM Ceiling Fan (Brown)"/>
    <s v="Unique"/>
    <x v="773"/>
    <s v="Speed 400 RPM Ceiling Fan (Brown)"/>
    <s v="Home&amp;Kitchen|Heating,Cooling&amp;AirQuality|Fans|CeilingFans"/>
    <s v="Home&amp;Kitchen"/>
    <x v="4"/>
    <s v="Heating,Cooling&amp;AirQuality"/>
    <s v="Heating , Cooling &amp; AirQuality"/>
    <s v="Fans"/>
    <s v="Fans"/>
    <s v="CeilingFans"/>
    <m/>
    <n v="1400"/>
    <n v="1400"/>
    <n v="2485"/>
    <n v="2485"/>
    <x v="3"/>
    <n v="49695030"/>
    <x v="684"/>
    <n v="4.0999999999999996"/>
    <x v="6"/>
    <n v="19998"/>
    <x v="0"/>
    <n v="19998"/>
  </r>
  <r>
    <n v="891"/>
    <x v="890"/>
    <x v="879"/>
    <s v="PrettyKrafts Folding Laundry Basket for Clothes with Lid and Handle, Toys Organiser, 75 Litre, (Pack of 1), Mushroom Print"/>
    <s v="Unique"/>
    <x v="774"/>
    <s v="with Lid and Handle, Toys Organiser, 75 Litre, (Pack of 1), Mushroom Print"/>
    <s v="Home&amp;Kitchen|HomeStorage&amp;Organization|LaundryOrganization|LaundryBaskets"/>
    <s v="Home&amp;Kitchen"/>
    <x v="4"/>
    <s v="HomeStorage&amp;Organization"/>
    <s v="HomeStorage &amp; Organization"/>
    <s v="LaundryOrganization"/>
    <s v="LaundryOrganization"/>
    <s v="LaundryBaskets"/>
    <m/>
    <n v="355"/>
    <n v="355"/>
    <n v="899"/>
    <n v="899"/>
    <x v="0"/>
    <n v="944849"/>
    <x v="685"/>
    <n v="4.0999999999999996"/>
    <x v="6"/>
    <n v="1051"/>
    <x v="0"/>
    <n v="1051"/>
  </r>
  <r>
    <n v="892"/>
    <x v="891"/>
    <x v="880"/>
    <s v="Bajaj Majesty RX11 2000 Watts Heat Convector Room Heater (White, ISI Approved)"/>
    <s v="Unique"/>
    <x v="775"/>
    <s v="Convector Room Heater (White, ISI Approved)"/>
    <s v="Home&amp;Kitchen|Heating,Cooling&amp;AirQuality|RoomHeaters|ElectricHeaters"/>
    <s v="Home&amp;Kitchen"/>
    <x v="4"/>
    <s v="Heating,Cooling&amp;AirQuality"/>
    <s v="Heating , Cooling &amp; AirQuality"/>
    <s v="RoomHeaters"/>
    <s v="RoomHeaters"/>
    <s v="ElectricHeaters"/>
    <m/>
    <n v="2169"/>
    <n v="2169"/>
    <n v="3279"/>
    <n v="3279"/>
    <x v="3"/>
    <n v="5626764"/>
    <x v="686"/>
    <n v="4.0999999999999996"/>
    <x v="6"/>
    <n v="1716"/>
    <x v="0"/>
    <n v="1716"/>
  </r>
  <r>
    <n v="893"/>
    <x v="892"/>
    <x v="881"/>
    <s v="Eureka Forbes Trendy Zip 1000 Watts powerful suction vacuum cleaner with resuable dust bag and 5 accessories,1 year warrantycompact,light weight and easy to use (Black)"/>
    <s v="Unique"/>
    <x v="776"/>
    <s v="powerful suction vacuum cleaner with resuable dust bag and 5 accessories,1 year warrantycompact,light weight and easy to use (Black)"/>
    <s v="Home&amp;Kitchen|Kitchen&amp;HomeAppliances|Vacuum,Cleaning&amp;Ironing|Vacuums&amp;FloorCare|Vacuums|CanisterVacuums"/>
    <s v="Home&amp;Kitchen"/>
    <x v="4"/>
    <s v="Kitchen&amp;HomeAppliances"/>
    <s v="Kitchen &amp; HomeAppliances"/>
    <s v="Vacuum,Cleaning&amp;Ironing"/>
    <s v="Vacuum , Cleaning &amp; Ironing"/>
    <s v="Vacuums&amp;FloorCare"/>
    <s v="Vacuums"/>
    <n v="2799"/>
    <n v="2799"/>
    <n v="3799"/>
    <n v="3799"/>
    <x v="3"/>
    <n v="125104869"/>
    <x v="687"/>
    <n v="3.9"/>
    <x v="10"/>
    <n v="32931"/>
    <x v="0"/>
    <n v="32931"/>
  </r>
  <r>
    <n v="894"/>
    <x v="893"/>
    <x v="882"/>
    <s v="Pigeon by Stovekraft Quartz Electric Kettle (14299) 1.7 Litre with Stainless Steel Body, used for boiling Water, making tea and coffee, instant noodles, soup etc. 1500 Watt (Silver)"/>
    <s v="Unique"/>
    <x v="777"/>
    <s v="(14299) 1.7 Litre with Stainless Steel Body, used for boiling Water, making tea and coffee, instant noodles, soup etc. 1500 Watt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899"/>
    <n v="899"/>
    <n v="1249"/>
    <n v="1249"/>
    <x v="2"/>
    <n v="21762576"/>
    <x v="688"/>
    <n v="3.9"/>
    <x v="10"/>
    <n v="17424"/>
    <x v="0"/>
    <n v="17424"/>
  </r>
  <r>
    <n v="895"/>
    <x v="894"/>
    <x v="883"/>
    <s v="Maharaja Whiteline Lava Neo 1200-Watts Halogen Heater (White and Red)"/>
    <s v="Unique"/>
    <x v="778"/>
    <s v="Heater (White and Red)"/>
    <s v="Home&amp;Kitchen|Heating,Cooling&amp;AirQuality|RoomHeaters"/>
    <s v="Home&amp;Kitchen"/>
    <x v="4"/>
    <s v="Heating,Cooling&amp;AirQuality"/>
    <s v="Heating , Cooling &amp; AirQuality"/>
    <s v="RoomHeaters"/>
    <s v="RoomHeaters"/>
    <m/>
    <m/>
    <n v="2499"/>
    <n v="2499"/>
    <n v="5000"/>
    <n v="5000"/>
    <x v="4"/>
    <n v="9445000"/>
    <x v="689"/>
    <n v="3.8"/>
    <x v="8"/>
    <n v="1889"/>
    <x v="0"/>
    <n v="1889"/>
  </r>
  <r>
    <n v="896"/>
    <x v="895"/>
    <x v="884"/>
    <s v="Crompton Gracee 5-L Instant Water Heater (Geyser)"/>
    <s v="Unique"/>
    <x v="779"/>
    <s v="(Geyser)"/>
    <s v="Home&amp;Kitchen|Heating,Cooling&amp;AirQuality|WaterHeaters&amp;Geysers|InstantWaterHeaters"/>
    <s v="Home&amp;Kitchen"/>
    <x v="4"/>
    <s v="Heating,Cooling&amp;AirQuality"/>
    <s v="Heating , Cooling &amp; AirQuality"/>
    <s v="WaterHeaters&amp;Geysers"/>
    <s v="WaterHeaters &amp; Geysers"/>
    <s v="InstantWaterHeaters"/>
    <m/>
    <n v="3599"/>
    <n v="3599"/>
    <n v="7299"/>
    <n v="7299"/>
    <x v="4"/>
    <n v="75354876"/>
    <x v="690"/>
    <n v="4"/>
    <x v="2"/>
    <n v="10324"/>
    <x v="0"/>
    <n v="10324"/>
  </r>
  <r>
    <n v="897"/>
    <x v="896"/>
    <x v="885"/>
    <s v="Bajaj DX-2 600W Dry Iron with Advance Soleplate and Anti-bacterial German Coating Technology, Black"/>
    <s v="Unique"/>
    <x v="780"/>
    <s v="Advance Soleplate and Anti-bacterial German Coating Technology, Black"/>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499"/>
    <n v="499"/>
    <n v="625"/>
    <n v="625"/>
    <x v="0"/>
    <n v="3346875"/>
    <x v="691"/>
    <n v="4.2"/>
    <x v="0"/>
    <n v="5355"/>
    <x v="0"/>
    <n v="5355"/>
  </r>
  <r>
    <n v="898"/>
    <x v="897"/>
    <x v="886"/>
    <s v="Bajaj Waterproof 1500 Watts Immersion Rod Heater"/>
    <s v="Unique"/>
    <x v="781"/>
    <s v="Heater"/>
    <s v="Home&amp;Kitchen|Heating,Cooling&amp;AirQuality|WaterHeaters&amp;Geysers|ImmersionRods"/>
    <s v="Home&amp;Kitchen"/>
    <x v="4"/>
    <s v="Heating,Cooling&amp;AirQuality"/>
    <s v="Heating , Cooling &amp; AirQuality"/>
    <s v="WaterHeaters&amp;Geysers"/>
    <s v="WaterHeaters &amp; Geysers"/>
    <s v="ImmersionRods"/>
    <m/>
    <n v="653"/>
    <n v="653"/>
    <n v="1020"/>
    <n v="1020"/>
    <x v="2"/>
    <n v="3433320"/>
    <x v="692"/>
    <n v="4.0999999999999996"/>
    <x v="6"/>
    <n v="3366"/>
    <x v="0"/>
    <n v="3366"/>
  </r>
  <r>
    <n v="899"/>
    <x v="898"/>
    <x v="887"/>
    <s v="AGARO Supreme High Pressure Washer, 1800 Watts, 120 Bars, 6.5L Min Flow Rate, 8 Meters Outlet Hose, Portable, for Car,Bike and Home Cleaning Purpose, Black and Orange"/>
    <s v="Unique"/>
    <x v="782"/>
    <s v="Watts, 120 Bars, 6.5L Min Flow Rate, 8 Meters Outlet Hose, Portable, for Car,Bike and Home Cleaning Purpose, Black and Orange"/>
    <s v="Home&amp;Kitchen|Kitchen&amp;HomeAppliances|Vacuum,Cleaning&amp;Ironing|PressureWashers,Steam&amp;WindowCleaners"/>
    <s v="Home&amp;Kitchen"/>
    <x v="4"/>
    <s v="Kitchen&amp;HomeAppliances"/>
    <s v="Kitchen &amp; HomeAppliances"/>
    <s v="Vacuum,Cleaning&amp;Ironing"/>
    <s v="Vacuum , Cleaning &amp; Ironing"/>
    <s v="PressureWashers,Steam&amp;WindowCleaners"/>
    <m/>
    <n v="4789"/>
    <n v="4789"/>
    <n v="8990"/>
    <n v="8990"/>
    <x v="4"/>
    <n v="9142830"/>
    <x v="693"/>
    <n v="4.3"/>
    <x v="1"/>
    <n v="1017"/>
    <x v="0"/>
    <n v="1017"/>
  </r>
  <r>
    <n v="900"/>
    <x v="899"/>
    <x v="888"/>
    <s v="Bajaj Deluxe 2000 Watts Halogen Room Heater (Steel, ISI Approved), Multicolor"/>
    <s v="Unique"/>
    <x v="783"/>
    <s v="Heater (Steel, ISI Approved), Multicolor"/>
    <s v="Home&amp;Kitchen|Heating,Cooling&amp;AirQuality|RoomHeaters|HalogenHeaters"/>
    <s v="Home&amp;Kitchen"/>
    <x v="4"/>
    <s v="Heating,Cooling&amp;AirQuality"/>
    <s v="Heating , Cooling &amp; AirQuality"/>
    <s v="RoomHeaters"/>
    <s v="RoomHeaters"/>
    <s v="HalogenHeaters"/>
    <m/>
    <n v="1409"/>
    <n v="1409"/>
    <n v="1639"/>
    <n v="1639"/>
    <x v="2"/>
    <n v="1289893"/>
    <x v="694"/>
    <n v="3.7"/>
    <x v="5"/>
    <n v="787"/>
    <x v="1"/>
    <n v="787"/>
  </r>
  <r>
    <n v="901"/>
    <x v="900"/>
    <x v="889"/>
    <s v="Orpat HHB-100E WOB 250-Watt Hand Blender (White)"/>
    <s v="Unique"/>
    <x v="784"/>
    <s v="(White)"/>
    <s v="Home&amp;Kitchen|Kitchen&amp;HomeAppliances|SmallKitchenAppliances|HandBlenders"/>
    <s v="Home&amp;Kitchen"/>
    <x v="4"/>
    <s v="Kitchen&amp;HomeAppliances"/>
    <s v="Kitchen &amp; HomeAppliances"/>
    <s v="SmallKitchenAppliances"/>
    <s v="SmallKitchenAppliances"/>
    <s v="HandBlenders"/>
    <m/>
    <n v="753"/>
    <n v="753"/>
    <n v="899"/>
    <n v="899"/>
    <x v="0"/>
    <n v="16597338"/>
    <x v="695"/>
    <n v="4.2"/>
    <x v="0"/>
    <n v="18462"/>
    <x v="0"/>
    <n v="18462"/>
  </r>
  <r>
    <n v="902"/>
    <x v="901"/>
    <x v="890"/>
    <s v="GILTON Egg Boiler Electric Automatic Off 7 Egg Poacher for Steaming, Cooking Also Boiling and Frying, Multi Color"/>
    <s v="Unique"/>
    <x v="785"/>
    <s v="7 Egg Poacher for Steaming, Cooking Also Boiling and Frying, Multi Color"/>
    <s v="Home&amp;Kitchen|Kitchen&amp;HomeAppliances|SmallKitchenAppliances|EggBoilers"/>
    <s v="Home&amp;Kitchen"/>
    <x v="4"/>
    <s v="Kitchen&amp;HomeAppliances"/>
    <s v="Kitchen &amp; HomeAppliances"/>
    <s v="SmallKitchenAppliances"/>
    <s v="SmallKitchenAppliances"/>
    <s v="EggBoilers"/>
    <m/>
    <n v="353"/>
    <n v="353"/>
    <n v="1199"/>
    <n v="1199"/>
    <x v="2"/>
    <n v="754171"/>
    <x v="696"/>
    <n v="4.3"/>
    <x v="1"/>
    <n v="629"/>
    <x v="1"/>
    <n v="629"/>
  </r>
  <r>
    <n v="903"/>
    <x v="902"/>
    <x v="891"/>
    <s v="HealthSense Chef-Mate KS 33 Digital Kitchen Weighing Scale and Food Weight Machine for Health, Fitness, Home Baking and Cooking with Free Bowl, 1 Year Warranty and Batteries Included"/>
    <s v="Unique"/>
    <x v="786"/>
    <s v="Weighing Scale and Food Weight Machine for Health, Fitness, Home Baking and Cooking with Free Bowl, 1 Year Warranty and Batteries Included"/>
    <s v="Home&amp;Kitchen|Kitchen&amp;HomeAppliances|SmallKitchenAppliances|DigitalKitchenScales"/>
    <s v="Home&amp;Kitchen"/>
    <x v="4"/>
    <s v="Kitchen&amp;HomeAppliances"/>
    <s v="Kitchen &amp; HomeAppliances"/>
    <s v="SmallKitchenAppliances"/>
    <s v="SmallKitchenAppliances"/>
    <s v="DigitalKitchenScales"/>
    <m/>
    <n v="1099"/>
    <n v="1099"/>
    <n v="1899"/>
    <n v="1899"/>
    <x v="2"/>
    <n v="29009124"/>
    <x v="37"/>
    <n v="4.3"/>
    <x v="1"/>
    <n v="15276"/>
    <x v="0"/>
    <n v="15276"/>
  </r>
  <r>
    <n v="904"/>
    <x v="903"/>
    <x v="892"/>
    <s v="PHILIPS Digital Air Fryer HD9252 90 with Touch Panel, uses up to 90% less fat, 7 Pre-set Menu, 1400W, 4.1 Liter, with Rapid Air Technology (Black), Large"/>
    <s v="Unique"/>
    <x v="787"/>
    <s v="with Touch Panel, uses up to 90% less fat, 7 Pre-set Menu, 1400W, 4.1 Liter, with Rapid Air Technology (Black), Large"/>
    <s v="Home&amp;Kitchen|Kitchen&amp;HomeAppliances|SmallKitchenAppliances|DeepFatFryers|AirFryers"/>
    <s v="Home&amp;Kitchen"/>
    <x v="4"/>
    <s v="Kitchen&amp;HomeAppliances"/>
    <s v="Kitchen &amp; HomeAppliances"/>
    <s v="SmallKitchenAppliances"/>
    <s v="SmallKitchenAppliances"/>
    <s v="DeepFatFryers"/>
    <s v="AirFryers"/>
    <n v="8799"/>
    <n v="8799"/>
    <n v="11595"/>
    <n v="11595"/>
    <x v="1"/>
    <n v="34564695"/>
    <x v="697"/>
    <n v="4.4000000000000004"/>
    <x v="3"/>
    <n v="2981"/>
    <x v="0"/>
    <n v="2981"/>
  </r>
  <r>
    <n v="905"/>
    <x v="904"/>
    <x v="893"/>
    <s v="Milton Go Electro 2.0 Stainless Steel Electric Kettle, 1 Piece, 2 Litres, Silver | Power Indicator | 1500 Watts | Auto Cut-off | Detachable 360 Degree Connector | Boiler for Water"/>
    <s v="Unique"/>
    <x v="788"/>
    <s v="Electric Kettle, 1 Piece, 2 Litres, Silver | Power Indicator | 1500 Watts | Auto Cut-off | Detachable 360 Degree Connector | Boiler for Wat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345"/>
    <n v="1345"/>
    <n v="1750"/>
    <n v="1750"/>
    <x v="2"/>
    <n v="4315500"/>
    <x v="698"/>
    <n v="3.8"/>
    <x v="8"/>
    <n v="2466"/>
    <x v="0"/>
    <n v="2466"/>
  </r>
  <r>
    <n v="906"/>
    <x v="905"/>
    <x v="894"/>
    <s v="Philips Daily Collection HD2582 00 830-Watt 2-Slice Pop-up Toaster (White)"/>
    <s v="Unique"/>
    <x v="789"/>
    <s v="2-Slice Pop-up Toaster (White)"/>
    <s v="Home&amp;Kitchen|Kitchen&amp;HomeAppliances|SmallKitchenAppliances|Pop-upToasters"/>
    <s v="Home&amp;Kitchen"/>
    <x v="4"/>
    <s v="Kitchen&amp;HomeAppliances"/>
    <s v="Kitchen &amp; HomeAppliances"/>
    <s v="SmallKitchenAppliances"/>
    <s v="SmallKitchenAppliances"/>
    <s v="Pop-upToasters"/>
    <m/>
    <n v="2095"/>
    <n v="2095"/>
    <n v="2095"/>
    <n v="2095"/>
    <x v="3"/>
    <n v="16653155"/>
    <x v="74"/>
    <n v="4.5"/>
    <x v="9"/>
    <n v="7949"/>
    <x v="0"/>
    <n v="7949"/>
  </r>
  <r>
    <n v="907"/>
    <x v="906"/>
    <x v="895"/>
    <s v="Crompton Insta Comfy 800 Watt Room Heater with 2 Heat Settings(Grey Blue)"/>
    <s v="Unique"/>
    <x v="790"/>
    <s v="Heater with 2 Heat Settings(Grey Blue)"/>
    <s v="Home&amp;Kitchen|Heating,Cooling&amp;AirQuality|RoomHeaters|ElectricHeaters"/>
    <s v="Home&amp;Kitchen"/>
    <x v="4"/>
    <s v="Heating,Cooling&amp;AirQuality"/>
    <s v="Heating , Cooling &amp; AirQuality"/>
    <s v="RoomHeaters"/>
    <s v="RoomHeaters"/>
    <s v="ElectricHeaters"/>
    <m/>
    <n v="1498"/>
    <n v="1498"/>
    <n v="2300"/>
    <n v="2300"/>
    <x v="3"/>
    <n v="218500"/>
    <x v="699"/>
    <n v="3.8"/>
    <x v="8"/>
    <n v="95"/>
    <x v="1"/>
    <n v="95"/>
  </r>
  <r>
    <n v="908"/>
    <x v="907"/>
    <x v="896"/>
    <s v="USHA Heat Convector 812 T 2000-Watt with Instant Heating Feature (Black)"/>
    <s v="Unique"/>
    <x v="791"/>
    <s v="with Instant Heating Feature (Black)"/>
    <s v="Home&amp;Kitchen|Heating,Cooling&amp;AirQuality|RoomHeaters|HeatConvectors"/>
    <s v="Home&amp;Kitchen"/>
    <x v="4"/>
    <s v="Heating,Cooling&amp;AirQuality"/>
    <s v="Heating , Cooling &amp; AirQuality"/>
    <s v="RoomHeaters"/>
    <s v="RoomHeaters"/>
    <s v="HeatConvectors"/>
    <m/>
    <n v="2199"/>
    <n v="2199"/>
    <n v="2990"/>
    <n v="2990"/>
    <x v="3"/>
    <n v="4658420"/>
    <x v="700"/>
    <n v="3.8"/>
    <x v="8"/>
    <n v="1558"/>
    <x v="0"/>
    <n v="1558"/>
  </r>
  <r>
    <n v="909"/>
    <x v="908"/>
    <x v="897"/>
    <s v="Philips HL7756 00 Mixer Grinder, 750W, 3 Jars (Black)"/>
    <s v="Unique"/>
    <x v="792"/>
    <s v="3 Jars (Black)"/>
    <s v="Home&amp;Kitchen|Kitchen&amp;HomeAppliances|SmallKitchenAppliances|MixerGrinders"/>
    <s v="Home&amp;Kitchen"/>
    <x v="4"/>
    <s v="Kitchen&amp;HomeAppliances"/>
    <s v="Kitchen &amp; HomeAppliances"/>
    <s v="SmallKitchenAppliances"/>
    <s v="SmallKitchenAppliances"/>
    <s v="MixerGrinders"/>
    <m/>
    <n v="3699"/>
    <n v="3699"/>
    <n v="4295"/>
    <n v="4295"/>
    <x v="3"/>
    <n v="114002185"/>
    <x v="701"/>
    <n v="4.0999999999999996"/>
    <x v="6"/>
    <n v="26543"/>
    <x v="0"/>
    <n v="26543"/>
  </r>
  <r>
    <n v="910"/>
    <x v="909"/>
    <x v="898"/>
    <s v="Kuber Industries Waterproof Round Non Wovan Laundry Bag Hamper|Metalic Printed With Handles|Foldable Bin and 45 Liter Capicity|Size 37 x 37 x 49, Pack of 1 (Beige and Brown)-KUBMART11450"/>
    <s v="Unique"/>
    <x v="793"/>
    <s v="Laundry Bag Hamper|Metalic Printed With Handles|Foldable Bin and 45 Liter Capicity|Size 37 x 37 x 49, Pack of 1 (Beige and Brown)-KUBMART11450"/>
    <s v="Home&amp;Kitchen|HomeStorage&amp;Organization|LaundryOrganization|LaundryBaskets"/>
    <s v="Home&amp;Kitchen"/>
    <x v="4"/>
    <s v="HomeStorage&amp;Organization"/>
    <s v="HomeStorage &amp; Organization"/>
    <s v="LaundryOrganization"/>
    <s v="LaundryOrganization"/>
    <s v="LaundryBaskets"/>
    <m/>
    <n v="177"/>
    <n v="177"/>
    <n v="199"/>
    <n v="199"/>
    <x v="0"/>
    <n v="733912"/>
    <x v="702"/>
    <n v="4.0999999999999996"/>
    <x v="6"/>
    <n v="3688"/>
    <x v="0"/>
    <n v="3688"/>
  </r>
  <r>
    <n v="911"/>
    <x v="910"/>
    <x v="899"/>
    <s v="Lifelong LLMG93 500 Watt Duos Mixer Grinder, 2 Stainless Steel Jar (Liquidizing and Chutney Jar)| ABS Body, Stainless Steel Blades, 3 Speed Options with Whip (1 Year Warranty, Black)"/>
    <s v="Unique"/>
    <x v="794"/>
    <s v="Grinder, 2 Stainless Steel Jar (Liquidizing and Chutney Jar)| ABS Body, Stainless Steel Blades, 3 Speed Options with Whip (1 Year Warranty, Black)"/>
    <s v="Home&amp;Kitchen|Kitchen&amp;HomeAppliances|SmallKitchenAppliances|MixerGrinders"/>
    <s v="Home&amp;Kitchen"/>
    <x v="4"/>
    <s v="Kitchen&amp;HomeAppliances"/>
    <s v="Kitchen &amp; HomeAppliances"/>
    <s v="SmallKitchenAppliances"/>
    <s v="SmallKitchenAppliances"/>
    <s v="MixerGrinders"/>
    <m/>
    <n v="1149"/>
    <n v="1149"/>
    <n v="2499"/>
    <n v="2499"/>
    <x v="3"/>
    <n v="10953117"/>
    <x v="703"/>
    <n v="3.8"/>
    <x v="8"/>
    <n v="4383"/>
    <x v="0"/>
    <n v="4383"/>
  </r>
  <r>
    <n v="912"/>
    <x v="911"/>
    <x v="900"/>
    <s v="IKEA Frother for Milk"/>
    <s v="Unique"/>
    <x v="795"/>
    <s v=""/>
    <s v="Home&amp;Kitchen|Kitchen&amp;HomeAppliances|Coffee,Tea&amp;Espresso|CoffeeGrinders|ElectricGrinders"/>
    <s v="Home&amp;Kitchen"/>
    <x v="4"/>
    <s v="Kitchen&amp;HomeAppliances"/>
    <s v="Kitchen &amp; HomeAppliances"/>
    <s v="Coffee,Tea&amp;Espresso"/>
    <s v="Coffee , Tea &amp; Espresso"/>
    <s v="CoffeeGrinders"/>
    <s v="ElectricGrinders"/>
    <n v="244"/>
    <n v="244"/>
    <n v="499"/>
    <n v="499"/>
    <x v="0"/>
    <n v="238522"/>
    <x v="704"/>
    <n v="3.3"/>
    <x v="15"/>
    <n v="478"/>
    <x v="1"/>
    <n v="478"/>
  </r>
  <r>
    <n v="913"/>
    <x v="912"/>
    <x v="901"/>
    <s v="Crompton Insta Comfort Heater 2000 Watts Heat Convector with Adjustable Thermostats, Hybrid Cyan, Standard (‚ÄéACGRH- INSTACOMFORT)"/>
    <s v="Unique"/>
    <x v="796"/>
    <s v="Heat Convector with Adjustable Thermostats, Hybrid Cyan, Standard (‚ÄéACGRH- INSTACOMFORT)"/>
    <s v="Home&amp;Kitchen|Heating,Cooling&amp;AirQuality|RoomHeaters|ElectricHeaters"/>
    <s v="Home&amp;Kitchen"/>
    <x v="4"/>
    <s v="Heating,Cooling&amp;AirQuality"/>
    <s v="Heating , Cooling &amp; AirQuality"/>
    <s v="RoomHeaters"/>
    <s v="RoomHeaters"/>
    <s v="ElectricHeaters"/>
    <m/>
    <n v="1959"/>
    <n v="1959"/>
    <n v="2400"/>
    <n v="2400"/>
    <x v="3"/>
    <n v="568800"/>
    <x v="705"/>
    <n v="4"/>
    <x v="2"/>
    <n v="237"/>
    <x v="1"/>
    <n v="237"/>
  </r>
  <r>
    <n v="914"/>
    <x v="913"/>
    <x v="902"/>
    <s v="Lint Remover Woolen Clothes Lint Extractor Battery Lint Removing Machine Bhur Remover"/>
    <s v="Unique"/>
    <x v="797"/>
    <s v="Battery Lint Removing Machine Bhur Remover"/>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319"/>
    <n v="319"/>
    <n v="749"/>
    <n v="749"/>
    <x v="0"/>
    <n v="92876"/>
    <x v="706"/>
    <n v="4.5999999999999996"/>
    <x v="12"/>
    <n v="124"/>
    <x v="1"/>
    <n v="124"/>
  </r>
  <r>
    <n v="915"/>
    <x v="914"/>
    <x v="903"/>
    <s v="Pigeon Kessel Multipurpose Kettle (12173) 1.2 litres with Stainless Steel Body, used for boiling Water and milk, Tea, Coffee, Oats, Noodles, Soup etc. 600 Watt (Black and Silver)"/>
    <s v="Unique"/>
    <x v="798"/>
    <s v="litres with Stainless Steel Body, used for boiling Water and milk, Tea, Coffee, Oats, Noodles, Soup etc. 600 Watt (Black and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499"/>
    <n v="1499"/>
    <n v="1775"/>
    <n v="1775"/>
    <x v="2"/>
    <n v="26033925"/>
    <x v="707"/>
    <n v="3.9"/>
    <x v="10"/>
    <n v="14667"/>
    <x v="0"/>
    <n v="14667"/>
  </r>
  <r>
    <n v="916"/>
    <x v="915"/>
    <x v="904"/>
    <s v="C (DEVICE) Lint Remover for Woolen Clothes, Electric Lint Remover, Best Lint Shaver for Clothes Pack of 1"/>
    <s v="Unique"/>
    <x v="799"/>
    <s v="Clothes, Electric Lint Remover, Best Lint Shaver for Clothes Pack of 1"/>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69"/>
    <n v="469"/>
    <n v="1599"/>
    <n v="1599"/>
    <x v="2"/>
    <n v="9594"/>
    <x v="708"/>
    <n v="3.7"/>
    <x v="5"/>
    <n v="6"/>
    <x v="1"/>
    <n v="6"/>
  </r>
  <r>
    <n v="917"/>
    <x v="916"/>
    <x v="905"/>
    <s v="Pigeon by Stovekraft 2 Slice Auto Pop up Toaster. A Smart Bread Toaster for Your Home (750 Watt) (black)"/>
    <s v="Unique"/>
    <x v="800"/>
    <s v="Pop up Toaster. A Smart Bread Toaster for Your Home (750 Watt) (black)"/>
    <s v="Home&amp;Kitchen|Kitchen&amp;HomeAppliances|SmallKitchenAppliances|Pop-upToasters"/>
    <s v="Home&amp;Kitchen"/>
    <x v="4"/>
    <s v="Kitchen&amp;HomeAppliances"/>
    <s v="Kitchen &amp; HomeAppliances"/>
    <s v="SmallKitchenAppliances"/>
    <s v="SmallKitchenAppliances"/>
    <s v="Pop-upToasters"/>
    <m/>
    <n v="1099"/>
    <n v="1099"/>
    <n v="1795"/>
    <n v="1795"/>
    <x v="2"/>
    <n v="7617980"/>
    <x v="709"/>
    <n v="4.2"/>
    <x v="0"/>
    <n v="4244"/>
    <x v="0"/>
    <n v="4244"/>
  </r>
  <r>
    <n v="918"/>
    <x v="917"/>
    <x v="906"/>
    <s v="Bajaj OFR Room Heater, 13 Fin 2900 Watts Oil Filled Room Heater with 400W PTC Ceramic Fan Heater, ISI Approved (Majesty 13F Plus Black)"/>
    <s v="Unique"/>
    <x v="801"/>
    <s v="2900 Watts Oil Filled Room Heater with 400W PTC Ceramic Fan Heater, ISI Approved (Majesty 13F Plus Black)"/>
    <s v="Home&amp;Kitchen|Heating,Cooling&amp;AirQuality|RoomHeaters|FanHeaters"/>
    <s v="Home&amp;Kitchen"/>
    <x v="4"/>
    <s v="Heating,Cooling&amp;AirQuality"/>
    <s v="Heating , Cooling &amp; AirQuality"/>
    <s v="RoomHeaters"/>
    <s v="RoomHeaters"/>
    <s v="FanHeaters"/>
    <m/>
    <n v="9590"/>
    <n v="9590"/>
    <n v="15999"/>
    <n v="15999"/>
    <x v="1"/>
    <n v="16270983"/>
    <x v="710"/>
    <n v="4.0999999999999996"/>
    <x v="6"/>
    <n v="1017"/>
    <x v="0"/>
    <n v="1017"/>
  </r>
  <r>
    <n v="919"/>
    <x v="918"/>
    <x v="907"/>
    <s v="Luminous Vento Deluxe 150 mm Exhaust Fan for Kitchen, Bathroom with Strong Air Suction, Rust Proof Body and Dust Protection Shutters (2-Year Warranty, White)"/>
    <s v="Unique"/>
    <x v="802"/>
    <s v="Fan for Kitchen, Bathroom with Strong Air Suction, Rust Proof Body and Dust Protection Shutters (2-Year Warranty, White)"/>
    <s v="Home&amp;Kitchen|Heating,Cooling&amp;AirQuality|Fans|ExhaustFans"/>
    <s v="Home&amp;Kitchen"/>
    <x v="4"/>
    <s v="Heating,Cooling&amp;AirQuality"/>
    <s v="Heating , Cooling &amp; AirQuality"/>
    <s v="Fans"/>
    <s v="Fans"/>
    <s v="ExhaustFans"/>
    <m/>
    <n v="999"/>
    <n v="999"/>
    <n v="1490"/>
    <n v="1490"/>
    <x v="2"/>
    <n v="19368510"/>
    <x v="711"/>
    <n v="4.0999999999999996"/>
    <x v="6"/>
    <n v="12999"/>
    <x v="0"/>
    <n v="12999"/>
  </r>
  <r>
    <n v="920"/>
    <x v="919"/>
    <x v="908"/>
    <s v="Wipro Vesta 1.8 litre Cool touch electric Kettle with Auto cut off | Double Layer outer body | Triple Protection - Dry Boil, Steam and Over Heat |Stainless Steel Inner Body | (Black, 1500 Watt)"/>
    <s v="Unique"/>
    <x v="803"/>
    <s v="electric Kettle with Auto cut off | Double Layer outer body | Triple Protection - Dry Boil, Steam and Over Heat |Stainless Steel Inner Body | (Black, 1500 Watt)"/>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299"/>
    <n v="1299"/>
    <n v="1999"/>
    <n v="1999"/>
    <x v="2"/>
    <n v="621689"/>
    <x v="53"/>
    <n v="3.8"/>
    <x v="8"/>
    <n v="311"/>
    <x v="1"/>
    <n v="311"/>
  </r>
  <r>
    <n v="921"/>
    <x v="920"/>
    <x v="909"/>
    <s v="Kitchen Mart Stainless Steel South Indian Filter Coffee Drip Maker, Madras Kappi, Drip Decotion Maker160ml (2 Cup)"/>
    <s v="Unique"/>
    <x v="804"/>
    <s v="Filter Coffee Drip Maker, Madras Kappi, Drip Decotion Maker160ml (2 Cup)"/>
    <s v="Home&amp;Kitchen|Kitchen&amp;HomeAppliances|Coffee,Tea&amp;Espresso|DripCoffeeMachines"/>
    <s v="Home&amp;Kitchen"/>
    <x v="4"/>
    <s v="Kitchen&amp;HomeAppliances"/>
    <s v="Kitchen &amp; HomeAppliances"/>
    <s v="Coffee,Tea&amp;Espresso"/>
    <s v="Coffee , Tea &amp; Espresso"/>
    <s v="DripCoffeeMachines"/>
    <m/>
    <n v="292"/>
    <n v="292"/>
    <n v="499"/>
    <n v="499"/>
    <x v="0"/>
    <n v="2114762"/>
    <x v="712"/>
    <n v="4.0999999999999996"/>
    <x v="6"/>
    <n v="4238"/>
    <x v="0"/>
    <n v="4238"/>
  </r>
  <r>
    <n v="922"/>
    <x v="921"/>
    <x v="910"/>
    <s v="Ikea 903.391.72 Polypropylene Plastic Solid Bevara Sealing Clip (Multicolour) - 30 Pack, Adjustable"/>
    <s v="Unique"/>
    <x v="805"/>
    <s v="Sealing Clip (Multicolour) - 30 Pack, Adjustable"/>
    <s v="Home&amp;Kitchen|Kitchen&amp;HomeAppliances|SmallKitchenAppliances|VacuumSealers"/>
    <s v="Home&amp;Kitchen"/>
    <x v="4"/>
    <s v="Kitchen&amp;HomeAppliances"/>
    <s v="Kitchen &amp; HomeAppliances"/>
    <s v="SmallKitchenAppliances"/>
    <s v="SmallKitchenAppliances"/>
    <s v="VacuumSealers"/>
    <m/>
    <n v="160"/>
    <n v="160"/>
    <n v="299"/>
    <n v="299"/>
    <x v="0"/>
    <n v="831519"/>
    <x v="713"/>
    <n v="4.5999999999999996"/>
    <x v="12"/>
    <n v="2781"/>
    <x v="0"/>
    <n v="2781"/>
  </r>
  <r>
    <n v="923"/>
    <x v="922"/>
    <x v="911"/>
    <s v="HUL Pureit Germkill kit for Classic 23 L water purifier - 1500 L Capacity"/>
    <s v="Unique"/>
    <x v="806"/>
    <s v="23 L water purifier - 1500 L Capacity"/>
    <s v="Home&amp;Kitchen|Kitchen&amp;HomeAppliances|WaterPurifiers&amp;Accessories|WaterPurifierAccessories"/>
    <s v="Home&amp;Kitchen"/>
    <x v="4"/>
    <s v="Kitchen&amp;HomeAppliances"/>
    <s v="Kitchen &amp; HomeAppliances"/>
    <s v="WaterPurifiers&amp;Accessories"/>
    <s v="WaterPurifiers &amp; Accessories"/>
    <s v="WaterPurifierAccessories"/>
    <m/>
    <n v="600"/>
    <n v="600"/>
    <n v="600"/>
    <n v="600"/>
    <x v="0"/>
    <n v="6544200"/>
    <x v="74"/>
    <n v="4.0999999999999996"/>
    <x v="6"/>
    <n v="10907"/>
    <x v="0"/>
    <n v="10907"/>
  </r>
  <r>
    <n v="924"/>
    <x v="923"/>
    <x v="912"/>
    <s v="HUL Pureit Germkill kit for Classic 23 L water purifier - 3000 L Capacity"/>
    <s v="Unique"/>
    <x v="806"/>
    <s v="23 L water purifier - 3000 L Capacity"/>
    <s v="Home&amp;Kitchen|Kitchen&amp;HomeAppliances|WaterPurifiers&amp;Accessories|WaterCartridges"/>
    <s v="Home&amp;Kitchen"/>
    <x v="4"/>
    <s v="Kitchen&amp;HomeAppliances"/>
    <s v="Kitchen &amp; HomeAppliances"/>
    <s v="WaterPurifiers&amp;Accessories"/>
    <s v="WaterPurifiers &amp; Accessories"/>
    <s v="WaterCartridges"/>
    <m/>
    <n v="1130"/>
    <n v="1130"/>
    <n v="1130"/>
    <n v="1130"/>
    <x v="2"/>
    <n v="14972500"/>
    <x v="74"/>
    <n v="4.2"/>
    <x v="0"/>
    <n v="13250"/>
    <x v="0"/>
    <n v="13250"/>
  </r>
  <r>
    <n v="925"/>
    <x v="924"/>
    <x v="913"/>
    <s v="Prestige Iris 750 Watt Mixer Grinder with 3 Stainless Steel Jar + 1 Juicer Jar (White and Blue)"/>
    <s v="Unique"/>
    <x v="807"/>
    <s v="with 3 Stainless Steel Jar + 1 Juicer Jar (White and Blue)"/>
    <s v="Home&amp;Kitchen|Kitchen&amp;HomeAppliances|SmallKitchenAppliances|MixerGrinders"/>
    <s v="Home&amp;Kitchen"/>
    <x v="4"/>
    <s v="Kitchen&amp;HomeAppliances"/>
    <s v="Kitchen &amp; HomeAppliances"/>
    <s v="SmallKitchenAppliances"/>
    <s v="SmallKitchenAppliances"/>
    <s v="MixerGrinders"/>
    <m/>
    <n v="3249"/>
    <n v="3249"/>
    <n v="6295"/>
    <n v="6295"/>
    <x v="4"/>
    <n v="271125650"/>
    <x v="679"/>
    <n v="3.9"/>
    <x v="10"/>
    <n v="43070"/>
    <x v="0"/>
    <n v="43070"/>
  </r>
  <r>
    <n v="926"/>
    <x v="925"/>
    <x v="914"/>
    <s v="Preethi Blue Leaf Diamond MG-214 mixer grinder 750 watt (Blue White), 3 jars and Flexi Lid, FBT motor with 2yr Guarantee and Lifelong Free Service"/>
    <s v="Unique"/>
    <x v="808"/>
    <s v="grinder 750 watt (Blue White), 3 jars and Flexi Lid, FBT motor with 2yr Guarantee and Lifelong Free Service"/>
    <s v="Home&amp;Kitchen|Kitchen&amp;HomeAppliances|SmallKitchenAppliances|MixerGrinders"/>
    <s v="Home&amp;Kitchen"/>
    <x v="4"/>
    <s v="Kitchen&amp;HomeAppliances"/>
    <s v="Kitchen &amp; HomeAppliances"/>
    <s v="SmallKitchenAppliances"/>
    <s v="SmallKitchenAppliances"/>
    <s v="MixerGrinders"/>
    <m/>
    <n v="3599"/>
    <n v="3599"/>
    <n v="9455"/>
    <n v="9455"/>
    <x v="4"/>
    <n v="111833740"/>
    <x v="714"/>
    <n v="4.0999999999999996"/>
    <x v="6"/>
    <n v="11828"/>
    <x v="0"/>
    <n v="11828"/>
  </r>
  <r>
    <n v="927"/>
    <x v="926"/>
    <x v="915"/>
    <s v="Themisto 350 Watts Egg Boiler-Blue"/>
    <s v="Unique"/>
    <x v="809"/>
    <s v=""/>
    <s v="Home&amp;Kitchen|Kitchen&amp;HomeAppliances|SmallKitchenAppliances|EggBoilers"/>
    <s v="Home&amp;Kitchen"/>
    <x v="4"/>
    <s v="Kitchen&amp;HomeAppliances"/>
    <s v="Kitchen &amp; HomeAppliances"/>
    <s v="SmallKitchenAppliances"/>
    <s v="SmallKitchenAppliances"/>
    <s v="EggBoilers"/>
    <m/>
    <n v="368"/>
    <n v="368"/>
    <n v="699"/>
    <n v="699"/>
    <x v="0"/>
    <n v="866760"/>
    <x v="84"/>
    <n v="4.0999999999999996"/>
    <x v="6"/>
    <n v="1240"/>
    <x v="0"/>
    <n v="1240"/>
  </r>
  <r>
    <n v="928"/>
    <x v="927"/>
    <x v="916"/>
    <s v="Butterfly Smart Mixer Grinder, 750W, 4 Jars (Grey)"/>
    <s v="Unique"/>
    <x v="810"/>
    <s v="Jars (Grey)"/>
    <s v="Home&amp;Kitchen|Kitchen&amp;HomeAppliances|SmallKitchenAppliances|MixerGrinders"/>
    <s v="Home&amp;Kitchen"/>
    <x v="4"/>
    <s v="Kitchen&amp;HomeAppliances"/>
    <s v="Kitchen &amp; HomeAppliances"/>
    <s v="SmallKitchenAppliances"/>
    <s v="SmallKitchenAppliances"/>
    <s v="MixerGrinders"/>
    <m/>
    <n v="3199"/>
    <n v="3199"/>
    <n v="4999"/>
    <n v="4999"/>
    <x v="3"/>
    <n v="104324131"/>
    <x v="715"/>
    <n v="4"/>
    <x v="2"/>
    <n v="20869"/>
    <x v="0"/>
    <n v="20869"/>
  </r>
  <r>
    <n v="929"/>
    <x v="928"/>
    <x v="917"/>
    <s v="KENT Smart Multi Cooker Cum Kettle 1.2 Liter 800 Watts, Electric Cooker with Steamer and Boiler for Idlis, Instant Noodles, Momos, Eggs, and Steam Vegetables, Inner Stainless Steel and Cool Touch Outer Body"/>
    <s v="Unique"/>
    <x v="811"/>
    <s v="1.2 Liter 800 Watts, Electric Cooker with Steamer and Boiler for Idlis, Instant Noodles, Momos, Eggs, and Steam Vegetables, Inner Stainless Steel and Cool Touch Outer Body"/>
    <s v="Home&amp;Kitchen|Kitchen&amp;HomeAppliances|SmallKitchenAppliances|Rice&amp;PastaCookers"/>
    <s v="Home&amp;Kitchen"/>
    <x v="4"/>
    <s v="Kitchen&amp;HomeAppliances"/>
    <s v="Kitchen &amp; HomeAppliances"/>
    <s v="SmallKitchenAppliances"/>
    <s v="SmallKitchenAppliances"/>
    <s v="Rice&amp;PastaCookers"/>
    <m/>
    <n v="1599"/>
    <n v="1599"/>
    <n v="2900"/>
    <n v="2900"/>
    <x v="3"/>
    <n v="1278900"/>
    <x v="716"/>
    <n v="3.7"/>
    <x v="5"/>
    <n v="441"/>
    <x v="1"/>
    <n v="441"/>
  </r>
  <r>
    <n v="930"/>
    <x v="929"/>
    <x v="918"/>
    <s v="InstaCuppa Portable Blender for Smoothie, Milk Shakes, Crushing Ice and Juices, USB Rechargeable Personal Blender Machine for Kitchen with 2000 mAh Rechargeable Battery, 150 Watt Motor, 400 ML"/>
    <s v="Unique"/>
    <x v="812"/>
    <s v="Shakes, Crushing Ice and Juices, USB Rechargeable Personal Blender Machine for Kitchen with 2000 mAh Rechargeable Battery, 150 Watt Motor, 400 ML"/>
    <s v="Home&amp;Kitchen|Kitchen&amp;HomeAppliances|SmallKitchenAppliances|HandBlenders"/>
    <s v="Home&amp;Kitchen"/>
    <x v="4"/>
    <s v="Kitchen&amp;HomeAppliances"/>
    <s v="Kitchen &amp; HomeAppliances"/>
    <s v="SmallKitchenAppliances"/>
    <s v="SmallKitchenAppliances"/>
    <s v="HandBlenders"/>
    <m/>
    <n v="1999"/>
    <n v="1999"/>
    <n v="2499"/>
    <n v="2499"/>
    <x v="3"/>
    <n v="2583966"/>
    <x v="717"/>
    <n v="4.0999999999999996"/>
    <x v="6"/>
    <n v="1034"/>
    <x v="0"/>
    <n v="1034"/>
  </r>
  <r>
    <n v="931"/>
    <x v="930"/>
    <x v="919"/>
    <s v="USHA EI 1602 1000 W Lightweight Dry Iron with Non-Stick Soleplate (Multi-colour)"/>
    <s v="Unique"/>
    <x v="813"/>
    <s v="Dry Iron with Non-Stick Soleplate (Multi-colour)"/>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16"/>
    <n v="616"/>
    <n v="1190"/>
    <n v="1190"/>
    <x v="2"/>
    <n v="44179940"/>
    <x v="718"/>
    <n v="4.0999999999999996"/>
    <x v="6"/>
    <n v="37126"/>
    <x v="0"/>
    <n v="37126"/>
  </r>
  <r>
    <n v="932"/>
    <x v="931"/>
    <x v="920"/>
    <s v="KENT 16044 Hand Blender Stainless Steel 400 W | Variable Speed Control | Easy to Clean and Store | Low Noise Operation"/>
    <s v="Unique"/>
    <x v="814"/>
    <s v="400 W | Variable Speed Control | Easy to Clean and Store | Low Noise Operation"/>
    <s v="Home&amp;Kitchen|Kitchen&amp;HomeAppliances|SmallKitchenAppliances|HandBlenders"/>
    <s v="Home&amp;Kitchen"/>
    <x v="4"/>
    <s v="Kitchen&amp;HomeAppliances"/>
    <s v="Kitchen &amp; HomeAppliances"/>
    <s v="SmallKitchenAppliances"/>
    <s v="SmallKitchenAppliances"/>
    <s v="HandBlenders"/>
    <m/>
    <n v="1499"/>
    <n v="1499"/>
    <n v="2100"/>
    <n v="2100"/>
    <x v="3"/>
    <n v="13345500"/>
    <x v="719"/>
    <n v="4.0999999999999996"/>
    <x v="6"/>
    <n v="6355"/>
    <x v="0"/>
    <n v="6355"/>
  </r>
  <r>
    <n v="933"/>
    <x v="932"/>
    <x v="921"/>
    <s v="White Feather Portable Heat Sealer Mini Sealing Machine for Food Storage Vacuum Bag, Chip, Plastic, Snack Bags, Package Home Closer Storage Tool (Multicolor) Random Colour"/>
    <s v="Unique"/>
    <x v="815"/>
    <s v="Sealing Machine for Food Storage Vacuum Bag, Chip, Plastic, Snack Bags, Package Home Closer Storage Tool (Multicolor) Random Colour"/>
    <s v="Home&amp;Kitchen|Kitchen&amp;HomeAppliances|SmallKitchenAppliances|VacuumSealers"/>
    <s v="Home&amp;Kitchen"/>
    <x v="4"/>
    <s v="Kitchen&amp;HomeAppliances"/>
    <s v="Kitchen &amp; HomeAppliances"/>
    <s v="SmallKitchenAppliances"/>
    <s v="SmallKitchenAppliances"/>
    <s v="VacuumSealers"/>
    <m/>
    <n v="199"/>
    <n v="199"/>
    <n v="499"/>
    <n v="499"/>
    <x v="0"/>
    <n v="5988"/>
    <x v="107"/>
    <n v="3.3"/>
    <x v="15"/>
    <n v="12"/>
    <x v="1"/>
    <n v="12"/>
  </r>
  <r>
    <n v="934"/>
    <x v="933"/>
    <x v="922"/>
    <s v="Crompton IHL 152 1500-Watt Immersion Water Heater with Copper Heating Element (Black)"/>
    <s v="Unique"/>
    <x v="816"/>
    <s v="Heater with Copper Heating Element (Black)"/>
    <s v="Home&amp;Kitchen|Heating,Cooling&amp;AirQuality|WaterHeaters&amp;Geysers|ImmersionRods"/>
    <s v="Home&amp;Kitchen"/>
    <x v="4"/>
    <s v="Heating,Cooling&amp;AirQuality"/>
    <s v="Heating , Cooling &amp; AirQuality"/>
    <s v="WaterHeaters&amp;Geysers"/>
    <s v="WaterHeaters &amp; Geysers"/>
    <s v="ImmersionRods"/>
    <m/>
    <n v="610"/>
    <n v="610"/>
    <n v="825"/>
    <n v="825"/>
    <x v="0"/>
    <n v="10861125"/>
    <x v="720"/>
    <n v="4.0999999999999996"/>
    <x v="6"/>
    <n v="13165"/>
    <x v="0"/>
    <n v="13165"/>
  </r>
  <r>
    <n v="935"/>
    <x v="934"/>
    <x v="923"/>
    <s v="InstaCuppa Rechargeable Mini Electric Chopper - Stainless Steel Blades, One Touch Operation, for Mincing Garlic, Ginger, Onion, Vegetable, Meat, Nuts, (White, 250 ML, Pack of 1, 45 Watts)"/>
    <s v="Unique"/>
    <x v="817"/>
    <s v="Stainless Steel Blades, One Touch Operation, for Mincing Garlic, Ginger, Onion, Vegetable, Meat, Nuts, (White, 250 ML, Pack of 1, 45 Watts)"/>
    <s v="Home&amp;Kitchen|Kitchen&amp;HomeAppliances|SmallKitchenAppliances|MiniFoodProcessors&amp;Choppers"/>
    <s v="Home&amp;Kitchen"/>
    <x v="4"/>
    <s v="Kitchen&amp;HomeAppliances"/>
    <s v="Kitchen &amp; HomeAppliances"/>
    <s v="SmallKitchenAppliances"/>
    <s v="SmallKitchenAppliances"/>
    <s v="MiniFoodProcessors&amp;Choppers"/>
    <m/>
    <n v="999"/>
    <n v="999"/>
    <n v="1499"/>
    <n v="1499"/>
    <x v="2"/>
    <n v="2467354"/>
    <x v="721"/>
    <n v="4.0999999999999996"/>
    <x v="6"/>
    <n v="1646"/>
    <x v="0"/>
    <n v="1646"/>
  </r>
  <r>
    <n v="936"/>
    <x v="935"/>
    <x v="924"/>
    <s v="Philips PowerPro FC9352 01 Compact Bagless Vacuum Cleaner (Blue)"/>
    <s v="Unique"/>
    <x v="818"/>
    <s v="Vacuum Cleaner (Blue)"/>
    <s v="Home&amp;Kitchen|Kitchen&amp;HomeAppliances|Vacuum,Cleaning&amp;Ironing|Vacuums&amp;FloorCare|Vacuums|CanisterVacuums"/>
    <s v="Home&amp;Kitchen"/>
    <x v="4"/>
    <s v="Kitchen&amp;HomeAppliances"/>
    <s v="Kitchen &amp; HomeAppliances"/>
    <s v="Vacuum,Cleaning&amp;Ironing"/>
    <s v="Vacuum , Cleaning &amp; Ironing"/>
    <s v="Vacuums&amp;FloorCare"/>
    <s v="Vacuums"/>
    <n v="8999"/>
    <n v="8999"/>
    <n v="9995"/>
    <n v="9995"/>
    <x v="4"/>
    <n v="179850030"/>
    <x v="722"/>
    <n v="4.4000000000000004"/>
    <x v="3"/>
    <n v="17994"/>
    <x v="0"/>
    <n v="17994"/>
  </r>
  <r>
    <n v="937"/>
    <x v="936"/>
    <x v="925"/>
    <s v="SAIELLIN Electric Lint Remover for Clothes Fabric Shaver Lint Shaver for Woolen Clothes Blanket Jackets Stainless Steel Blades, Clothes and Furniture Lint Roller for Fabrics Portable Lint Shavers (White Orange)"/>
    <s v="Unique"/>
    <x v="819"/>
    <s v="Fabric Shaver Lint Shaver for Woolen Clothes Blanket Jackets Stainless Steel Blades, Clothes and Furniture Lint Roller for Fabrics Portable Lint Shavers (White Orang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53"/>
    <n v="453"/>
    <n v="999"/>
    <n v="999"/>
    <x v="0"/>
    <n v="609390"/>
    <x v="723"/>
    <n v="4.3"/>
    <x v="1"/>
    <n v="610"/>
    <x v="1"/>
    <n v="610"/>
  </r>
  <r>
    <n v="938"/>
    <x v="937"/>
    <x v="926"/>
    <s v="Cookwell Bullet Mixer Grinder (5 Jars, 3 Blades, Silver)"/>
    <s v="Unique"/>
    <x v="820"/>
    <s v="3 Blades, Silver)"/>
    <s v="Home&amp;Kitchen|Kitchen&amp;HomeAppliances|SmallKitchenAppliances|MixerGrinders"/>
    <s v="Home&amp;Kitchen"/>
    <x v="4"/>
    <s v="Kitchen&amp;HomeAppliances"/>
    <s v="Kitchen &amp; HomeAppliances"/>
    <s v="SmallKitchenAppliances"/>
    <s v="SmallKitchenAppliances"/>
    <s v="MixerGrinders"/>
    <m/>
    <n v="2464"/>
    <n v="2464"/>
    <n v="6000"/>
    <n v="6000"/>
    <x v="4"/>
    <n v="53196000"/>
    <x v="724"/>
    <n v="4.0999999999999996"/>
    <x v="6"/>
    <n v="8866"/>
    <x v="0"/>
    <n v="8866"/>
  </r>
  <r>
    <n v="939"/>
    <x v="938"/>
    <x v="927"/>
    <s v="Prestige PRWO 1.8-2 700-Watts Delight Electric Rice Cooker with 2 Aluminium Cooking Pans - 1.8 Liters, White"/>
    <s v="Unique"/>
    <x v="821"/>
    <s v="Rice Cooker with 2 Aluminium Cooking Pans - 1.8 Liters, White"/>
    <s v="Home&amp;Kitchen|Kitchen&amp;HomeAppliances|SmallKitchenAppliances|Rice&amp;PastaCookers"/>
    <s v="Home&amp;Kitchen"/>
    <x v="4"/>
    <s v="Kitchen&amp;HomeAppliances"/>
    <s v="Kitchen &amp; HomeAppliances"/>
    <s v="SmallKitchenAppliances"/>
    <s v="SmallKitchenAppliances"/>
    <s v="Rice&amp;PastaCookers"/>
    <m/>
    <n v="2719"/>
    <n v="2719"/>
    <n v="3945"/>
    <n v="3945"/>
    <x v="3"/>
    <n v="52886670"/>
    <x v="725"/>
    <n v="3.7"/>
    <x v="5"/>
    <n v="13406"/>
    <x v="0"/>
    <n v="13406"/>
  </r>
  <r>
    <n v="940"/>
    <x v="939"/>
    <x v="928"/>
    <s v="Swiffer Instant Electric Water Heater Faucet Tap Home-Kitchen Instantaneous Water Heater Tank less for Tap, LED Electric Head Water Heaters Tail Gallon Comfort(3000W) ((Pack of 1))"/>
    <s v="Unique"/>
    <x v="822"/>
    <s v="Tap Home-Kitchen Instantaneous Water Heater Tank less for Tap, LED Electric Head Water Heaters Tail Gallon Comfort(3000W) ((Pack of 1))"/>
    <s v="Home&amp;Kitchen|Heating,Cooling&amp;AirQuality|WaterHeaters&amp;Geysers|InstantWaterHeaters"/>
    <s v="Home&amp;Kitchen"/>
    <x v="4"/>
    <s v="Heating,Cooling&amp;AirQuality"/>
    <s v="Heating , Cooling &amp; AirQuality"/>
    <s v="WaterHeaters&amp;Geysers"/>
    <s v="WaterHeaters &amp; Geysers"/>
    <s v="InstantWaterHeaters"/>
    <m/>
    <n v="1439"/>
    <n v="1439"/>
    <n v="1999"/>
    <n v="1999"/>
    <x v="2"/>
    <n v="107552197"/>
    <x v="726"/>
    <n v="4.8"/>
    <x v="20"/>
    <n v="53803"/>
    <x v="0"/>
    <n v="53803"/>
  </r>
  <r>
    <n v="941"/>
    <x v="940"/>
    <x v="929"/>
    <s v="InstaCuppa Portable Blender for Smoothie, Milk Shakes, Crushing Ice and Juices, USB Rechargeable Personal Blender Machine for Kitchen with 4000 mAh Rechargeable Battery, 230 Watt Motor, 500 ML"/>
    <s v="Unique"/>
    <x v="812"/>
    <s v="Shakes, Crushing Ice and Juices, USB Rechargeable Personal Blender Machine for Kitchen with 4000 mAh Rechargeable Battery, 230 Watt Motor, 500 ML"/>
    <s v="Home&amp;Kitchen|Kitchen&amp;HomeAppliances|SmallKitchenAppliances|HandBlenders"/>
    <s v="Home&amp;Kitchen"/>
    <x v="4"/>
    <s v="Kitchen&amp;HomeAppliances"/>
    <s v="Kitchen &amp; HomeAppliances"/>
    <s v="SmallKitchenAppliances"/>
    <s v="SmallKitchenAppliances"/>
    <s v="HandBlenders"/>
    <m/>
    <n v="2799"/>
    <n v="2799"/>
    <n v="3499"/>
    <n v="3499"/>
    <x v="3"/>
    <n v="1910454"/>
    <x v="727"/>
    <n v="4.5"/>
    <x v="9"/>
    <n v="546"/>
    <x v="1"/>
    <n v="546"/>
  </r>
  <r>
    <n v="942"/>
    <x v="941"/>
    <x v="930"/>
    <s v="Lifelong LLWH106 Flash 3 Litres Instant Water Heater for Home Use, 8 Bar Pressure,Power On Off Indicator and Advanced Safety, (3000W, ISI Certified, 2 Years Warranty)"/>
    <s v="Unique"/>
    <x v="823"/>
    <s v="Water Heater for Home Use, 8 Bar Pressure,Power On Off Indicator and Advanced Safety, (3000W, ISI Certified, 2 Years Warranty)"/>
    <s v="Home&amp;Kitchen|Heating,Cooling&amp;AirQuality|WaterHeaters&amp;Geysers|InstantWaterHeaters"/>
    <s v="Home&amp;Kitchen"/>
    <x v="4"/>
    <s v="Heating,Cooling&amp;AirQuality"/>
    <s v="Heating , Cooling &amp; AirQuality"/>
    <s v="WaterHeaters&amp;Geysers"/>
    <s v="WaterHeaters &amp; Geysers"/>
    <s v="InstantWaterHeaters"/>
    <m/>
    <n v="2088"/>
    <n v="2088"/>
    <n v="5550"/>
    <n v="5550"/>
    <x v="4"/>
    <n v="29370600"/>
    <x v="728"/>
    <n v="4"/>
    <x v="2"/>
    <n v="5292"/>
    <x v="0"/>
    <n v="5292"/>
  </r>
  <r>
    <n v="943"/>
    <x v="942"/>
    <x v="931"/>
    <s v="Hindware Atlantic Compacto 3 Litre Instant water heater with Stainless Steel Tank, Robust Construction, Pressure Relief Valve And I-thermostat Feature (White And Grey)"/>
    <s v="Unique"/>
    <x v="824"/>
    <s v="water heater with Stainless Steel Tank, Robust Construction, Pressure Relief Valve And I-thermostat Feature (White And Grey)"/>
    <s v="Home&amp;Kitchen|Heating,Cooling&amp;AirQuality|WaterHeaters&amp;Geysers|InstantWaterHeaters"/>
    <s v="Home&amp;Kitchen"/>
    <x v="4"/>
    <s v="Heating,Cooling&amp;AirQuality"/>
    <s v="Heating , Cooling &amp; AirQuality"/>
    <s v="WaterHeaters&amp;Geysers"/>
    <s v="WaterHeaters &amp; Geysers"/>
    <s v="InstantWaterHeaters"/>
    <m/>
    <n v="2399"/>
    <n v="2399"/>
    <n v="4590"/>
    <n v="4590"/>
    <x v="3"/>
    <n v="2037960"/>
    <x v="729"/>
    <n v="4.0999999999999996"/>
    <x v="6"/>
    <n v="444"/>
    <x v="1"/>
    <n v="444"/>
  </r>
  <r>
    <n v="944"/>
    <x v="943"/>
    <x v="932"/>
    <s v="ATOM Selves-MH 200 GM Digital Pocket Scale"/>
    <s v="Unique"/>
    <x v="825"/>
    <s v="Scale"/>
    <s v="Home&amp;Kitchen|Kitchen&amp;HomeAppliances|SmallKitchenAppliances|DigitalKitchenScales"/>
    <s v="Home&amp;Kitchen"/>
    <x v="4"/>
    <s v="Kitchen&amp;HomeAppliances"/>
    <s v="Kitchen &amp; HomeAppliances"/>
    <s v="SmallKitchenAppliances"/>
    <s v="SmallKitchenAppliances"/>
    <s v="DigitalKitchenScales"/>
    <m/>
    <n v="308"/>
    <n v="308"/>
    <n v="499"/>
    <n v="499"/>
    <x v="0"/>
    <n v="2287416"/>
    <x v="730"/>
    <n v="3.9"/>
    <x v="10"/>
    <n v="4584"/>
    <x v="0"/>
    <n v="4584"/>
  </r>
  <r>
    <n v="945"/>
    <x v="944"/>
    <x v="933"/>
    <s v="Crompton InstaBliss 3-L Instant Water Heater (Geyser) with Advanced 4 Level Safety"/>
    <s v="Unique"/>
    <x v="826"/>
    <s v="(Geyser) with Advanced 4 Level Safety"/>
    <s v="Home&amp;Kitchen|Heating,Cooling&amp;AirQuality|WaterHeaters&amp;Geysers|InstantWaterHeaters"/>
    <s v="Home&amp;Kitchen"/>
    <x v="4"/>
    <s v="Heating,Cooling&amp;AirQuality"/>
    <s v="Heating , Cooling &amp; AirQuality"/>
    <s v="WaterHeaters&amp;Geysers"/>
    <s v="WaterHeaters &amp; Geysers"/>
    <s v="InstantWaterHeaters"/>
    <m/>
    <n v="2599"/>
    <n v="2599"/>
    <n v="4400"/>
    <n v="4400"/>
    <x v="3"/>
    <n v="65766800"/>
    <x v="731"/>
    <n v="4.0999999999999996"/>
    <x v="6"/>
    <n v="14947"/>
    <x v="0"/>
    <n v="14947"/>
  </r>
  <r>
    <n v="946"/>
    <x v="945"/>
    <x v="934"/>
    <s v="Croma 1100 W Dry Iron with Weilburger Dual Soleplate Coating (CRSHAH702SIR11, White)"/>
    <s v="Unique"/>
    <x v="827"/>
    <s v="Weilburger Dual Soleplate Coating (CRSHAH702SIR11,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479"/>
    <n v="479"/>
    <n v="1000"/>
    <n v="1000"/>
    <x v="2"/>
    <n v="1559000"/>
    <x v="732"/>
    <n v="4.2"/>
    <x v="0"/>
    <n v="1559"/>
    <x v="0"/>
    <n v="1559"/>
  </r>
  <r>
    <n v="947"/>
    <x v="946"/>
    <x v="935"/>
    <s v="Lint Roller with 40 Paper Sheets, 22 x 5 cm (Grey)"/>
    <s v="Unique"/>
    <x v="828"/>
    <s v="22 x 5 cm (Grey)"/>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245"/>
    <n v="245"/>
    <n v="299"/>
    <n v="299"/>
    <x v="0"/>
    <n v="496340"/>
    <x v="733"/>
    <n v="4.0999999999999996"/>
    <x v="6"/>
    <n v="1660"/>
    <x v="0"/>
    <n v="1660"/>
  </r>
  <r>
    <n v="948"/>
    <x v="947"/>
    <x v="936"/>
    <s v="Portable Lint Remover Pet Fur Remover Clothes Fuzz Remover Pet Hairball Quick Epilator Shaver Removing Dust Pet Hair from Clothing Furniture Perfect for Clothing,Furniture,Couch,Carpet (Standard)"/>
    <s v="Unique"/>
    <x v="829"/>
    <s v="Clothes Fuzz Remover Pet Hairball Quick Epilator Shaver Removing Dust Pet Hair from Clothing Furniture Perfect for Clothing,Furniture,Couch,Carpet (Standard)"/>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79"/>
    <n v="179"/>
    <n v="799"/>
    <n v="799"/>
    <x v="0"/>
    <n v="105468"/>
    <x v="15"/>
    <n v="3.5"/>
    <x v="11"/>
    <n v="132"/>
    <x v="1"/>
    <n v="132"/>
  </r>
  <r>
    <n v="949"/>
    <x v="948"/>
    <x v="937"/>
    <s v="atomberg Renesa 1200mm BLDC Motor with Remote 3 Blade Energy Saving Ceiling Fan (Matt Black)"/>
    <s v="Unique"/>
    <x v="830"/>
    <s v="Remote 3 Blade Energy Saving Ceiling Fan (Matt Black)"/>
    <s v="Home&amp;Kitchen|Heating,Cooling&amp;AirQuality|Fans|CeilingFans"/>
    <s v="Home&amp;Kitchen"/>
    <x v="4"/>
    <s v="Heating,Cooling&amp;AirQuality"/>
    <s v="Heating , Cooling &amp; AirQuality"/>
    <s v="Fans"/>
    <s v="Fans"/>
    <s v="CeilingFans"/>
    <m/>
    <n v="3569"/>
    <n v="3569"/>
    <n v="5190"/>
    <n v="5190"/>
    <x v="4"/>
    <n v="148584510"/>
    <x v="734"/>
    <n v="4.3"/>
    <x v="1"/>
    <n v="28629"/>
    <x v="0"/>
    <n v="28629"/>
  </r>
  <r>
    <n v="950"/>
    <x v="949"/>
    <x v="938"/>
    <s v="Pigeon by Stovekraft Amaze Plus Electric Kettle (14313) with Stainless Steel Body, 1.8 litre, used for boiling Water, making tea and coffee, instant noodles, soup etc. 1500 Watt (Silver)"/>
    <s v="Unique"/>
    <x v="703"/>
    <s v="Kettle (14313) with Stainless Steel Body, 1.8 litre, used for boiling Water, making tea and coffee, instant noodles, soup etc. 1500 Watt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699"/>
    <n v="699"/>
    <n v="1345"/>
    <n v="1345"/>
    <x v="2"/>
    <n v="11359870"/>
    <x v="735"/>
    <n v="3.9"/>
    <x v="10"/>
    <n v="8446"/>
    <x v="0"/>
    <n v="8446"/>
  </r>
  <r>
    <n v="951"/>
    <x v="950"/>
    <x v="939"/>
    <s v="Usha CookJoy (CJ1600WPC) 1600 Watt Induction cooktop (Black)"/>
    <s v="Unique"/>
    <x v="831"/>
    <s v="cooktop (Black)"/>
    <s v="Home&amp;Kitchen|Kitchen&amp;HomeAppliances|SmallKitchenAppliances|InductionCooktop"/>
    <s v="Home&amp;Kitchen"/>
    <x v="4"/>
    <s v="Kitchen&amp;HomeAppliances"/>
    <s v="Kitchen &amp; HomeAppliances"/>
    <s v="SmallKitchenAppliances"/>
    <s v="SmallKitchenAppliances"/>
    <s v="InductionCooktop"/>
    <m/>
    <n v="2089"/>
    <n v="2089"/>
    <n v="4000"/>
    <n v="4000"/>
    <x v="3"/>
    <n v="44796000"/>
    <x v="736"/>
    <n v="4.2"/>
    <x v="0"/>
    <n v="11199"/>
    <x v="0"/>
    <n v="11199"/>
  </r>
  <r>
    <n v="952"/>
    <x v="951"/>
    <x v="940"/>
    <s v="Reffair AX30 [MAX] Portable Air Purifier for Car, Home and Office | Smart Ionizer Function | H13 Grade True HEPA Filter [Internationally Tested] Aromabuds Fragrance Option - Black"/>
    <s v="Unique"/>
    <x v="832"/>
    <s v="for Car, Home and Office | Smart Ionizer Function | H13 Grade True HEPA Filter [Internationally Tested] Aromabuds Fragrance Option - Black"/>
    <s v="Car&amp;Motorbike|CarAccessories|InteriorAccessories|AirPurifiers&amp;Ionizers"/>
    <s v="Car&amp;Motorbike"/>
    <x v="7"/>
    <s v="CarAccessories"/>
    <s v="CarAccessories"/>
    <s v="InteriorAccessories"/>
    <s v="InteriorAccessories"/>
    <s v="AirPurifiers&amp;Ionizers"/>
    <m/>
    <n v="2339"/>
    <n v="2339"/>
    <n v="4000"/>
    <n v="4000"/>
    <x v="3"/>
    <n v="4472000"/>
    <x v="737"/>
    <n v="3.8"/>
    <x v="8"/>
    <n v="1118"/>
    <x v="0"/>
    <n v="1118"/>
  </r>
  <r>
    <n v="953"/>
    <x v="952"/>
    <x v="941"/>
    <s v="!!1000 Watt 2000-Watt Room Heater!! Fan Heater!!Pure White!!HN-2500!!Made in India!!"/>
    <s v="Unique"/>
    <x v="833"/>
    <s v="Heater!!Pure White!!HN-2500!!Made in India!!"/>
    <s v="Home&amp;Kitchen|Heating,Cooling&amp;AirQuality|RoomHeaters|FanHeaters"/>
    <s v="Home&amp;Kitchen"/>
    <x v="4"/>
    <s v="Heating,Cooling&amp;AirQuality"/>
    <s v="Heating , Cooling &amp; AirQuality"/>
    <s v="RoomHeaters"/>
    <s v="RoomHeaters"/>
    <s v="FanHeaters"/>
    <m/>
    <n v="784"/>
    <n v="784"/>
    <n v="1599"/>
    <n v="1599"/>
    <x v="2"/>
    <n v="17589"/>
    <x v="738"/>
    <n v="4.5"/>
    <x v="9"/>
    <n v="11"/>
    <x v="1"/>
    <n v="11"/>
  </r>
  <r>
    <n v="954"/>
    <x v="953"/>
    <x v="942"/>
    <s v="Eureka Forbes Wet and Dry Ultimo 1400 Watts Multipurpose Vacuum Cleaner,Power Suction and Blower with 20 litres Tank Capacity,6 Accessories,1 Year Warranty,Compact,Light Weight and Easy to use (Red)"/>
    <s v="Unique"/>
    <x v="834"/>
    <s v="1400 Watts Multipurpose Vacuum Cleaner,Power Suction and Blower with 20 litres Tank Capacity,6 Accessories,1 Year Warranty,Compact,Light Weight and Easy to use (Red)"/>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5499"/>
    <n v="5499"/>
    <n v="9999"/>
    <n v="9999"/>
    <x v="4"/>
    <n v="43525647"/>
    <x v="739"/>
    <n v="3.8"/>
    <x v="8"/>
    <n v="4353"/>
    <x v="0"/>
    <n v="4353"/>
  </r>
  <r>
    <n v="955"/>
    <x v="954"/>
    <x v="943"/>
    <s v="Activa Heat-Max 2000 Watts Room Heater (White color ) with ABS body"/>
    <s v="Unique"/>
    <x v="835"/>
    <s v="(White color ) with ABS body"/>
    <s v="Home&amp;Kitchen|Heating,Cooling&amp;AirQuality|RoomHeaters|FanHeaters"/>
    <s v="Home&amp;Kitchen"/>
    <x v="4"/>
    <s v="Heating,Cooling&amp;AirQuality"/>
    <s v="Heating , Cooling &amp; AirQuality"/>
    <s v="RoomHeaters"/>
    <s v="RoomHeaters"/>
    <s v="FanHeaters"/>
    <m/>
    <n v="899"/>
    <n v="899"/>
    <n v="1990"/>
    <n v="1990"/>
    <x v="2"/>
    <n v="368150"/>
    <x v="740"/>
    <n v="4.0999999999999996"/>
    <x v="6"/>
    <n v="185"/>
    <x v="1"/>
    <n v="185"/>
  </r>
  <r>
    <n v="956"/>
    <x v="955"/>
    <x v="944"/>
    <s v="PHILIPS HL1655 00 Hand Blender, White Jar 250W"/>
    <s v="Unique"/>
    <x v="836"/>
    <s v="Jar 250W"/>
    <s v="Home&amp;Kitchen|Kitchen&amp;HomeAppliances|SmallKitchenAppliances|HandBlenders"/>
    <s v="Home&amp;Kitchen"/>
    <x v="4"/>
    <s v="Kitchen&amp;HomeAppliances"/>
    <s v="Kitchen &amp; HomeAppliances"/>
    <s v="SmallKitchenAppliances"/>
    <s v="SmallKitchenAppliances"/>
    <s v="HandBlenders"/>
    <m/>
    <n v="1695"/>
    <n v="1695"/>
    <n v="1695"/>
    <n v="1695"/>
    <x v="2"/>
    <n v="24221550"/>
    <x v="74"/>
    <n v="4.2"/>
    <x v="0"/>
    <n v="14290"/>
    <x v="0"/>
    <n v="14290"/>
  </r>
  <r>
    <n v="957"/>
    <x v="956"/>
    <x v="945"/>
    <s v="Bajaj DX-2 600W Dry Iron with Advance Soleplate and Anti-Bacterial German Coating Technology, Grey"/>
    <s v="Unique"/>
    <x v="780"/>
    <s v="Advance Soleplate and Anti-Bacterial German Coating Technology, Gre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499"/>
    <n v="499"/>
    <n v="940"/>
    <n v="940"/>
    <x v="0"/>
    <n v="2853840"/>
    <x v="741"/>
    <n v="4.0999999999999996"/>
    <x v="6"/>
    <n v="3036"/>
    <x v="0"/>
    <n v="3036"/>
  </r>
  <r>
    <n v="958"/>
    <x v="957"/>
    <x v="946"/>
    <s v="V-Guard Zio Instant Water Geyser | 3 Litre | 3000 W Heating | White-Blue | | 2 Year Warranty"/>
    <s v="Unique"/>
    <x v="837"/>
    <s v="3 Litre | 3000 W Heating | White-Blue | | 2 Year Warranty"/>
    <s v="Home&amp;Kitchen|Heating,Cooling&amp;AirQuality|WaterHeaters&amp;Geysers|InstantWaterHeaters"/>
    <s v="Home&amp;Kitchen"/>
    <x v="4"/>
    <s v="Heating,Cooling&amp;AirQuality"/>
    <s v="Heating , Cooling &amp; AirQuality"/>
    <s v="WaterHeaters&amp;Geysers"/>
    <s v="WaterHeaters &amp; Geysers"/>
    <s v="InstantWaterHeaters"/>
    <m/>
    <n v="2699"/>
    <n v="2699"/>
    <n v="4700"/>
    <n v="4700"/>
    <x v="3"/>
    <n v="6091200"/>
    <x v="742"/>
    <n v="4.2"/>
    <x v="0"/>
    <n v="1296"/>
    <x v="0"/>
    <n v="1296"/>
  </r>
  <r>
    <n v="959"/>
    <x v="958"/>
    <x v="947"/>
    <s v="Homeistic Applience‚Ñ¢ Instant Electric Water Heater Faucet Tap For Kitchen And Bathroom Sink Digital Water Heating Tap with Shower Head ABS Body- Shock Proof (Pack Of 1. White)"/>
    <s v="Unique"/>
    <x v="838"/>
    <s v="Faucet Tap For Kitchen And Bathroom Sink Digital Water Heating Tap with Shower Head ABS Body- Shock Proof (Pack Of 1. White)"/>
    <s v="Home&amp;Kitchen|Heating,Cooling&amp;AirQuality|WaterHeaters&amp;Geysers|InstantWaterHeaters"/>
    <s v="Home&amp;Kitchen"/>
    <x v="4"/>
    <s v="Heating,Cooling&amp;AirQuality"/>
    <s v="Heating , Cooling &amp; AirQuality"/>
    <s v="WaterHeaters&amp;Geysers"/>
    <s v="WaterHeaters &amp; Geysers"/>
    <s v="InstantWaterHeaters"/>
    <m/>
    <n v="1448"/>
    <n v="1448"/>
    <n v="2999"/>
    <n v="2999"/>
    <x v="3"/>
    <n v="56981"/>
    <x v="743"/>
    <n v="4.5"/>
    <x v="9"/>
    <n v="19"/>
    <x v="1"/>
    <n v="19"/>
  </r>
  <r>
    <n v="960"/>
    <x v="959"/>
    <x v="948"/>
    <s v="Kitchenwell 18Pc Plastic Food Snack Bag Pouch Clip Sealer for Keeping Food Fresh for Home, Kitchen, Camping Snack Seal Sealing Bag Clips (Multi-Color) | (Pack of 18)|"/>
    <s v="Unique"/>
    <x v="839"/>
    <s v="Pouch Clip Sealer for Keeping Food Fresh for Home, Kitchen, Camping Snack Seal Sealing Bag Clips (Multi-Color) | (Pack of 18)|"/>
    <s v="Home&amp;Kitchen|Kitchen&amp;HomeAppliances|SmallKitchenAppliances|VacuumSealers"/>
    <s v="Home&amp;Kitchen"/>
    <x v="4"/>
    <s v="Kitchen&amp;HomeAppliances"/>
    <s v="Kitchen &amp; HomeAppliances"/>
    <s v="SmallKitchenAppliances"/>
    <s v="SmallKitchenAppliances"/>
    <s v="VacuumSealers"/>
    <m/>
    <n v="79"/>
    <n v="79"/>
    <n v="79"/>
    <n v="79"/>
    <x v="0"/>
    <n v="7663"/>
    <x v="74"/>
    <n v="4"/>
    <x v="2"/>
    <n v="97"/>
    <x v="1"/>
    <n v="97"/>
  </r>
  <r>
    <n v="961"/>
    <x v="960"/>
    <x v="949"/>
    <s v="Havells Instanio 10 Litre Storage Water Heater with Flexi Pipe and Free installation (White Blue)"/>
    <s v="Unique"/>
    <x v="840"/>
    <s v="Heater with Flexi Pipe and Free installation (White Blue)"/>
    <s v="Home&amp;Kitchen|Heating,Cooling&amp;AirQuality|WaterHeaters&amp;Geysers|StorageWaterHeaters"/>
    <s v="Home&amp;Kitchen"/>
    <x v="4"/>
    <s v="Heating,Cooling&amp;AirQuality"/>
    <s v="Heating , Cooling &amp; AirQuality"/>
    <s v="WaterHeaters&amp;Geysers"/>
    <s v="WaterHeaters &amp; Geysers"/>
    <s v="StorageWaterHeaters"/>
    <m/>
    <n v="6990"/>
    <n v="6990"/>
    <n v="14290"/>
    <n v="14290"/>
    <x v="1"/>
    <n v="25307590"/>
    <x v="744"/>
    <n v="4.4000000000000004"/>
    <x v="3"/>
    <n v="1771"/>
    <x v="0"/>
    <n v="1771"/>
  </r>
  <r>
    <n v="962"/>
    <x v="961"/>
    <x v="950"/>
    <s v="Prestige PIC 16.0+ 1900W Induction Cooktop with Soft Touch Push Buttons (Black)"/>
    <s v="Unique"/>
    <x v="841"/>
    <s v="with Soft Touch Push Buttons (Black)"/>
    <s v="Home&amp;Kitchen|Kitchen&amp;HomeAppliances|SmallKitchenAppliances|InductionCooktop"/>
    <s v="Home&amp;Kitchen"/>
    <x v="4"/>
    <s v="Kitchen&amp;HomeAppliances"/>
    <s v="Kitchen &amp; HomeAppliances"/>
    <s v="SmallKitchenAppliances"/>
    <s v="SmallKitchenAppliances"/>
    <s v="InductionCooktop"/>
    <m/>
    <n v="2698"/>
    <n v="2698"/>
    <n v="3945"/>
    <n v="3945"/>
    <x v="3"/>
    <n v="59309130"/>
    <x v="745"/>
    <n v="4"/>
    <x v="2"/>
    <n v="15034"/>
    <x v="0"/>
    <n v="15034"/>
  </r>
  <r>
    <n v="963"/>
    <x v="962"/>
    <x v="951"/>
    <s v="AGARO 33398 Rapid 1000-Watt, 10-Litre Wet and Dry Vacuum Cleaner, with Blower Function (Red and Black)"/>
    <s v="Unique"/>
    <x v="842"/>
    <s v="and Dry Vacuum Cleaner, with Blower Function (Red and Black)"/>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3199"/>
    <n v="3199"/>
    <n v="5999"/>
    <n v="5999"/>
    <x v="4"/>
    <n v="19448758"/>
    <x v="746"/>
    <n v="4"/>
    <x v="2"/>
    <n v="3242"/>
    <x v="0"/>
    <n v="3242"/>
  </r>
  <r>
    <n v="964"/>
    <x v="963"/>
    <x v="952"/>
    <s v="KENT 16026 Electric Kettle Stainless Steel 1.8 L | 1500W | Superfast Boiling | Auto Shut-Off | Boil Dry Protection | 360¬∞ Rotating Base | Water Level Indicator"/>
    <s v="Unique"/>
    <x v="843"/>
    <s v="1.8 L | 1500W | Superfast Boiling | Auto Shut-Off | Boil Dry Protection | 360¬∞ Rotating Base | Water Level Indicato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99"/>
    <n v="1199"/>
    <n v="1950"/>
    <n v="1950"/>
    <x v="2"/>
    <n v="5522400"/>
    <x v="747"/>
    <n v="3.9"/>
    <x v="10"/>
    <n v="2832"/>
    <x v="0"/>
    <n v="2832"/>
  </r>
  <r>
    <n v="965"/>
    <x v="964"/>
    <x v="953"/>
    <s v="SKYTONE Stainless Steel Electric Meat Grinders with Bowl 700W Heavy for Kitchen Food Chopper, Meat, Vegetables, Onion , Garlic Slicer Dicer, Fruit and Nuts Blender (2L, 700 Watts)"/>
    <s v="Unique"/>
    <x v="844"/>
    <s v="with Bowl 700W Heavy for Kitchen Food Chopper, Meat, Vegetables, Onion , Garlic Slicer Dicer, Fruit and Nuts Blender (2L, 700 Watts)"/>
    <s v="Home&amp;Kitchen|Kitchen&amp;HomeAppliances|SmallKitchenAppliances|MiniFoodProcessors&amp;Choppers"/>
    <s v="Home&amp;Kitchen"/>
    <x v="4"/>
    <s v="Kitchen&amp;HomeAppliances"/>
    <s v="Kitchen &amp; HomeAppliances"/>
    <s v="SmallKitchenAppliances"/>
    <s v="SmallKitchenAppliances"/>
    <s v="MiniFoodProcessors&amp;Choppers"/>
    <m/>
    <n v="1414"/>
    <n v="1414"/>
    <n v="2799"/>
    <n v="2799"/>
    <x v="3"/>
    <n v="4192902"/>
    <x v="748"/>
    <n v="4"/>
    <x v="2"/>
    <n v="1498"/>
    <x v="0"/>
    <n v="1498"/>
  </r>
  <r>
    <n v="966"/>
    <x v="965"/>
    <x v="954"/>
    <s v="KENT 16088 Vogue Electric Kettle 1.8 Litre 1500 W | Stainless Steel body | Auto shut off over heating protection | 1 Year Warranty"/>
    <s v="Unique"/>
    <x v="845"/>
    <s v="Litre 1500 W | Stainless Steel body | Auto shut off over heating protection | 1 Year Warranty"/>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999"/>
    <n v="999"/>
    <n v="1950"/>
    <n v="1950"/>
    <x v="2"/>
    <n v="594750"/>
    <x v="749"/>
    <n v="3.8"/>
    <x v="8"/>
    <n v="305"/>
    <x v="1"/>
    <n v="305"/>
  </r>
  <r>
    <n v="967"/>
    <x v="966"/>
    <x v="955"/>
    <s v="Eureka Forbes Supervac 1600 Watts Powerful Suction,bagless Vacuum Cleaner with cyclonic Technology,7 Accessories,1 Year Warranty,Compact,Lightweight and Easy to use (Red)"/>
    <s v="Unique"/>
    <x v="846"/>
    <s v="Suction,bagless Vacuum Cleaner with cyclonic Technology,7 Accessories,1 Year Warranty,Compact,Lightweight and Easy to use (Red)"/>
    <s v="Home&amp;Kitchen|Kitchen&amp;HomeAppliances|Vacuum,Cleaning&amp;Ironing|Vacuums&amp;FloorCare|Vacuums|CanisterVacuums"/>
    <s v="Home&amp;Kitchen"/>
    <x v="4"/>
    <s v="Kitchen&amp;HomeAppliances"/>
    <s v="Kitchen &amp; HomeAppliances"/>
    <s v="Vacuum,Cleaning&amp;Ironing"/>
    <s v="Vacuum , Cleaning &amp; Ironing"/>
    <s v="Vacuums&amp;FloorCare"/>
    <s v="Vacuums"/>
    <n v="5999"/>
    <n v="5999"/>
    <n v="9999"/>
    <n v="9999"/>
    <x v="4"/>
    <n v="11908809"/>
    <x v="750"/>
    <n v="4.2"/>
    <x v="0"/>
    <n v="1191"/>
    <x v="0"/>
    <n v="1191"/>
  </r>
  <r>
    <n v="968"/>
    <x v="967"/>
    <x v="956"/>
    <s v="Mi Air Purifier 3 with True HEPA Filter, removes air pollutants, smoke, odor, bacteria and viruses with 99.97% efficiency, coverage area up to 484 sq. ft., Wi-Fi and Voice control - Alexa GA (white)"/>
    <s v="Unique"/>
    <x v="847"/>
    <s v="HEPA Filter, removes air pollutants, smoke, odor, bacteria and viruses with 99.97% efficiency, coverage area up to 484 sq. ft., Wi-Fi and Voice control - Alexa GA (white)"/>
    <s v="Home&amp;Kitchen|Heating,Cooling&amp;AirQuality|AirPurifiers|HEPAAirPurifiers"/>
    <s v="Home&amp;Kitchen"/>
    <x v="4"/>
    <s v="Heating,Cooling&amp;AirQuality"/>
    <s v="Heating , Cooling &amp; AirQuality"/>
    <s v="AirPurifiers"/>
    <s v="AirPurifiers"/>
    <s v="HEPAAirPurifiers"/>
    <m/>
    <n v="9970"/>
    <n v="9970"/>
    <n v="12999"/>
    <n v="12999"/>
    <x v="1"/>
    <n v="52632951"/>
    <x v="751"/>
    <n v="4.3"/>
    <x v="1"/>
    <n v="4049"/>
    <x v="0"/>
    <n v="4049"/>
  </r>
  <r>
    <n v="969"/>
    <x v="968"/>
    <x v="957"/>
    <s v="Tata Swach Bulb 6000-Litre Cartridge, 1 Piece, White, Hollow Fiber Membrane"/>
    <s v="Unique"/>
    <x v="848"/>
    <s v="Piece, White, Hollow Fiber Membrane"/>
    <s v="Home&amp;Kitchen|Kitchen&amp;HomeAppliances|WaterPurifiers&amp;Accessories|WaterFilters&amp;Purifiers"/>
    <s v="Home&amp;Kitchen"/>
    <x v="4"/>
    <s v="Kitchen&amp;HomeAppliances"/>
    <s v="Kitchen &amp; HomeAppliances"/>
    <s v="WaterPurifiers&amp;Accessories"/>
    <s v="WaterPurifiers &amp; Accessories"/>
    <s v="WaterFilters&amp;Purifiers"/>
    <m/>
    <n v="698"/>
    <n v="698"/>
    <n v="699"/>
    <n v="699"/>
    <x v="0"/>
    <n v="2208840"/>
    <x v="752"/>
    <n v="4.2"/>
    <x v="0"/>
    <n v="3160"/>
    <x v="0"/>
    <n v="3160"/>
  </r>
  <r>
    <n v="970"/>
    <x v="969"/>
    <x v="958"/>
    <s v="Havells Ambrose 1200mm Ceiling Fan (Gold Mist Wood)"/>
    <s v="Unique"/>
    <x v="849"/>
    <s v="Mist Wood)"/>
    <s v="Home&amp;Kitchen|Heating,Cooling&amp;AirQuality|Fans|CeilingFans"/>
    <s v="Home&amp;Kitchen"/>
    <x v="4"/>
    <s v="Heating,Cooling&amp;AirQuality"/>
    <s v="Heating , Cooling &amp; AirQuality"/>
    <s v="Fans"/>
    <s v="Fans"/>
    <s v="CeilingFans"/>
    <m/>
    <n v="2199"/>
    <n v="2199"/>
    <n v="3190"/>
    <n v="3190"/>
    <x v="3"/>
    <n v="30783500"/>
    <x v="753"/>
    <n v="4.3"/>
    <x v="1"/>
    <n v="9650"/>
    <x v="0"/>
    <n v="9650"/>
  </r>
  <r>
    <n v="971"/>
    <x v="970"/>
    <x v="959"/>
    <s v="PrettyKrafts Laundry Bag Basket for Dirty Clothes, Folding Round Laundry Bag,Set of 2, Black Wave"/>
    <s v="Unique"/>
    <x v="850"/>
    <s v="Clothes, Folding Round Laundry Bag,Set of 2, Black Wave"/>
    <s v="Home&amp;Kitchen|HomeStorage&amp;Organization|LaundryOrganization|LaundryBags"/>
    <s v="Home&amp;Kitchen"/>
    <x v="4"/>
    <s v="HomeStorage&amp;Organization"/>
    <s v="HomeStorage &amp; Organization"/>
    <s v="LaundryOrganization"/>
    <s v="LaundryOrganization"/>
    <s v="LaundryBags"/>
    <m/>
    <n v="320"/>
    <n v="320"/>
    <n v="799"/>
    <n v="799"/>
    <x v="0"/>
    <n v="3072954"/>
    <x v="754"/>
    <n v="4.2"/>
    <x v="0"/>
    <n v="3846"/>
    <x v="0"/>
    <n v="3846"/>
  </r>
  <r>
    <n v="972"/>
    <x v="971"/>
    <x v="960"/>
    <s v="FABWARE Lint Remover for Clothes - Sticky Lint Roller for Clothes, Furniture, Wool, Coat, Car Seats, Carpet, Fabric, Dust Cleaner, Pet Hair Remover with 1 Handle and 1 Refill Total 60 Sheets and 1 Cover"/>
    <s v="Unique"/>
    <x v="851"/>
    <s v="Sticky Lint Roller for Clothes, Furniture, Wool, Coat, Car Seats, Carpet, Fabric, Dust Cleaner, Pet Hair Remover with 1 Handle and 1 Refill Total 60 Sheets and 1 Cover"/>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298"/>
    <n v="298"/>
    <n v="499"/>
    <n v="499"/>
    <x v="0"/>
    <n v="144710"/>
    <x v="755"/>
    <n v="4.4000000000000004"/>
    <x v="3"/>
    <n v="290"/>
    <x v="1"/>
    <n v="290"/>
  </r>
  <r>
    <n v="973"/>
    <x v="972"/>
    <x v="961"/>
    <s v="Brayden Fito Atom Rechargeable Smoothie Blender with 2000 mAh Battery and 3.7V Motor with 400ml Tritan Jar (Blue)"/>
    <s v="Unique"/>
    <x v="852"/>
    <s v="with 2000 mAh Battery and 3.7V Motor with 400ml Tritan Jar (Blue)"/>
    <s v="Home&amp;Kitchen|Kitchen&amp;HomeAppliances|SmallKitchenAppliances|JuicerMixerGrinders"/>
    <s v="Home&amp;Kitchen"/>
    <x v="4"/>
    <s v="Kitchen&amp;HomeAppliances"/>
    <s v="Kitchen &amp; HomeAppliances"/>
    <s v="SmallKitchenAppliances"/>
    <s v="SmallKitchenAppliances"/>
    <s v="JuicerMixerGrinders"/>
    <m/>
    <n v="1199"/>
    <n v="1199"/>
    <n v="1499"/>
    <n v="1499"/>
    <x v="2"/>
    <n v="3306794"/>
    <x v="756"/>
    <n v="3.8"/>
    <x v="8"/>
    <n v="2206"/>
    <x v="0"/>
    <n v="2206"/>
  </r>
  <r>
    <n v="974"/>
    <x v="973"/>
    <x v="962"/>
    <s v="Bajaj Frore 1200 mm Ceiling Fan (Brown)"/>
    <s v="Unique"/>
    <x v="853"/>
    <s v="(Brown)"/>
    <s v="Home&amp;Kitchen|Heating,Cooling&amp;AirQuality|Fans|CeilingFans"/>
    <s v="Home&amp;Kitchen"/>
    <x v="4"/>
    <s v="Heating,Cooling&amp;AirQuality"/>
    <s v="Heating , Cooling &amp; AirQuality"/>
    <s v="Fans"/>
    <s v="Fans"/>
    <s v="CeilingFans"/>
    <m/>
    <n v="1399"/>
    <n v="1399"/>
    <n v="2660"/>
    <n v="2660"/>
    <x v="3"/>
    <n v="24868340"/>
    <x v="757"/>
    <n v="4.0999999999999996"/>
    <x v="6"/>
    <n v="9349"/>
    <x v="0"/>
    <n v="9349"/>
  </r>
  <r>
    <n v="975"/>
    <x v="974"/>
    <x v="963"/>
    <s v="Venus Digital Kitchen Weighing Scale and Food Weight Machine for Health, Fitness, Home Baking and Cooking Scale, 2 Year Warranty and Battery Included (Weighing Scale Without Bowl) Capacity 10 Kg, 1 Gm"/>
    <s v="Unique"/>
    <x v="854"/>
    <s v="Food Weight Machine for Health, Fitness, Home Baking and Cooking Scale, 2 Year Warranty and Battery Included (Weighing Scale Without Bowl) Capacity 10 Kg, 1 Gm"/>
    <s v="Home&amp;Kitchen|Kitchen&amp;HomeAppliances|SmallKitchenAppliances|DigitalKitchenScales"/>
    <s v="Home&amp;Kitchen"/>
    <x v="4"/>
    <s v="Kitchen&amp;HomeAppliances"/>
    <s v="Kitchen &amp; HomeAppliances"/>
    <s v="SmallKitchenAppliances"/>
    <s v="SmallKitchenAppliances"/>
    <s v="DigitalKitchenScales"/>
    <m/>
    <n v="599"/>
    <n v="599"/>
    <n v="2799"/>
    <n v="2799"/>
    <x v="3"/>
    <n v="1617822"/>
    <x v="758"/>
    <n v="3.9"/>
    <x v="10"/>
    <n v="578"/>
    <x v="1"/>
    <n v="578"/>
  </r>
  <r>
    <n v="976"/>
    <x v="975"/>
    <x v="964"/>
    <s v="Bajaj ATX 4 750-Watt Pop-up Toaster (White)"/>
    <s v="Unique"/>
    <x v="855"/>
    <s v="(White)"/>
    <s v="Home&amp;Kitchen|Kitchen&amp;HomeAppliances|SmallKitchenAppliances|Pop-upToasters"/>
    <s v="Home&amp;Kitchen"/>
    <x v="4"/>
    <s v="Kitchen&amp;HomeAppliances"/>
    <s v="Kitchen &amp; HomeAppliances"/>
    <s v="SmallKitchenAppliances"/>
    <s v="SmallKitchenAppliances"/>
    <s v="Pop-upToasters"/>
    <m/>
    <n v="1499"/>
    <n v="1499"/>
    <n v="1499"/>
    <n v="1499"/>
    <x v="2"/>
    <n v="13987169"/>
    <x v="74"/>
    <n v="4.3"/>
    <x v="1"/>
    <n v="9331"/>
    <x v="0"/>
    <n v="9331"/>
  </r>
  <r>
    <n v="977"/>
    <x v="976"/>
    <x v="965"/>
    <s v="Coway Professional Air Purifier for Home, Longest Filter Life 8500 Hrs, Green True HEPA Filter, Traps 99.99% Virus and PM 0.1 Particles, Warranty 7 Years (AirMega 150 (AP-1019C))"/>
    <s v="Unique"/>
    <x v="856"/>
    <s v="Longest Filter Life 8500 Hrs, Green True HEPA Filter, Traps 99.99% Virus and PM 0.1 Particles, Warranty 7 Years (AirMega 150 (AP-1019C))"/>
    <s v="Home&amp;Kitchen|Heating,Cooling&amp;AirQuality|AirPurifiers|HEPAAirPurifiers"/>
    <s v="Home&amp;Kitchen"/>
    <x v="4"/>
    <s v="Heating,Cooling&amp;AirQuality"/>
    <s v="Heating , Cooling &amp; AirQuality"/>
    <s v="AirPurifiers"/>
    <s v="AirPurifiers"/>
    <s v="HEPAAirPurifiers"/>
    <m/>
    <n v="14400"/>
    <n v="14400"/>
    <n v="59900"/>
    <n v="59900"/>
    <x v="1"/>
    <n v="229836300"/>
    <x v="759"/>
    <n v="4.4000000000000004"/>
    <x v="3"/>
    <n v="3837"/>
    <x v="0"/>
    <n v="3837"/>
  </r>
  <r>
    <n v="978"/>
    <x v="977"/>
    <x v="966"/>
    <s v="KENT Gold Optima Gravity Water Purifier (11016) | UF Technology Based | Non-Electric and Chemical Free | Counter Top | 10L Storage | White"/>
    <s v="Unique"/>
    <x v="857"/>
    <s v="(11016) | UF Technology Based | Non-Electric and Chemical Free | Counter Top | 10L Storage | White"/>
    <s v="Home&amp;Kitchen|Kitchen&amp;HomeAppliances|WaterPurifiers&amp;Accessories|WaterFilters&amp;Purifiers"/>
    <s v="Home&amp;Kitchen"/>
    <x v="4"/>
    <s v="Kitchen&amp;HomeAppliances"/>
    <s v="Kitchen &amp; HomeAppliances"/>
    <s v="WaterPurifiers&amp;Accessories"/>
    <s v="WaterPurifiers &amp; Accessories"/>
    <s v="WaterFilters&amp;Purifiers"/>
    <m/>
    <n v="1699"/>
    <n v="1699"/>
    <n v="1900"/>
    <n v="1900"/>
    <x v="2"/>
    <n v="21766400"/>
    <x v="760"/>
    <n v="3.6"/>
    <x v="4"/>
    <n v="11456"/>
    <x v="0"/>
    <n v="11456"/>
  </r>
  <r>
    <n v="979"/>
    <x v="978"/>
    <x v="967"/>
    <s v="HOMEPACK 750W Radiant Room Home Office Heaters For Winter"/>
    <s v="Unique"/>
    <x v="858"/>
    <s v="Heaters For Winter"/>
    <s v="Home&amp;Kitchen|Heating,Cooling&amp;AirQuality|RoomHeaters|ElectricHeaters"/>
    <s v="Home&amp;Kitchen"/>
    <x v="4"/>
    <s v="Heating,Cooling&amp;AirQuality"/>
    <s v="Heating , Cooling &amp; AirQuality"/>
    <s v="RoomHeaters"/>
    <s v="RoomHeaters"/>
    <s v="ElectricHeaters"/>
    <m/>
    <n v="649"/>
    <n v="649"/>
    <n v="999"/>
    <n v="999"/>
    <x v="0"/>
    <n v="48951"/>
    <x v="137"/>
    <n v="3.8"/>
    <x v="8"/>
    <n v="49"/>
    <x v="1"/>
    <n v="49"/>
  </r>
  <r>
    <n v="980"/>
    <x v="979"/>
    <x v="968"/>
    <s v="Bajaj Rex 750W Mixer Grinder with Nutri Pro Feature, 4 Jars, White"/>
    <s v="Unique"/>
    <x v="859"/>
    <s v="Nutri Pro Feature, 4 Jars, White"/>
    <s v="Home&amp;Kitchen|Kitchen&amp;HomeAppliances|SmallKitchenAppliances|MixerGrinders"/>
    <s v="Home&amp;Kitchen"/>
    <x v="4"/>
    <s v="Kitchen&amp;HomeAppliances"/>
    <s v="Kitchen &amp; HomeAppliances"/>
    <s v="SmallKitchenAppliances"/>
    <s v="SmallKitchenAppliances"/>
    <s v="MixerGrinders"/>
    <m/>
    <n v="3249"/>
    <n v="3249"/>
    <n v="6375"/>
    <n v="6375"/>
    <x v="4"/>
    <n v="31734750"/>
    <x v="761"/>
    <n v="4"/>
    <x v="2"/>
    <n v="4978"/>
    <x v="0"/>
    <n v="4978"/>
  </r>
  <r>
    <n v="981"/>
    <x v="980"/>
    <x v="969"/>
    <s v="Heart Home Waterproof Round Non Wovan Laundry Bag Hamper|Metalic Printed With Handles|Foldable Bin and 45 Liter Capicity|Size 37 x 37 x 49, Pack of 1 (Grey and Black)-HEARTXY11447"/>
    <s v="Unique"/>
    <x v="860"/>
    <s v="Laundry Bag Hamper|Metalic Printed With Handles|Foldable Bin and 45 Liter Capicity|Size 37 x 37 x 49, Pack of 1 (Grey and Black)-HEARTXY11447"/>
    <s v="Home&amp;Kitchen|HomeStorage&amp;Organization|LaundryOrganization|LaundryBaskets"/>
    <s v="Home&amp;Kitchen"/>
    <x v="4"/>
    <s v="HomeStorage&amp;Organization"/>
    <s v="HomeStorage &amp; Organization"/>
    <s v="LaundryOrganization"/>
    <s v="LaundryOrganization"/>
    <s v="LaundryBaskets"/>
    <m/>
    <n v="199"/>
    <n v="199"/>
    <n v="499"/>
    <n v="499"/>
    <x v="0"/>
    <n v="996004"/>
    <x v="107"/>
    <n v="4.0999999999999996"/>
    <x v="6"/>
    <n v="1996"/>
    <x v="0"/>
    <n v="1996"/>
  </r>
  <r>
    <n v="982"/>
    <x v="981"/>
    <x v="970"/>
    <s v="MILTON Smart Egg Boiler 360-Watts (Transparent and Silver Grey), Boil Up to 7 Eggs"/>
    <s v="Unique"/>
    <x v="861"/>
    <s v="and Silver Grey), Boil Up to 7 Eggs"/>
    <s v="Home&amp;Kitchen|Kitchen&amp;HomeAppliances|SmallKitchenAppliances|EggBoilers"/>
    <s v="Home&amp;Kitchen"/>
    <x v="4"/>
    <s v="Kitchen&amp;HomeAppliances"/>
    <s v="Kitchen &amp; HomeAppliances"/>
    <s v="SmallKitchenAppliances"/>
    <s v="SmallKitchenAppliances"/>
    <s v="EggBoilers"/>
    <m/>
    <n v="1099"/>
    <n v="1099"/>
    <n v="1899"/>
    <n v="1899"/>
    <x v="2"/>
    <n v="3439089"/>
    <x v="37"/>
    <n v="4.3"/>
    <x v="1"/>
    <n v="1811"/>
    <x v="0"/>
    <n v="1811"/>
  </r>
  <r>
    <n v="983"/>
    <x v="982"/>
    <x v="971"/>
    <s v="iBELL SEK15L Premium 1.5 Litre Stainless Steel Electric Kettle,1500W Auto Cut-Off Feature,Silver with Black"/>
    <s v="Unique"/>
    <x v="862"/>
    <s v="Steel Electric Kettle,1500W Auto Cut-Off Feature,Silver with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664"/>
    <n v="664"/>
    <n v="1490"/>
    <n v="1490"/>
    <x v="2"/>
    <n v="3275020"/>
    <x v="762"/>
    <n v="4"/>
    <x v="2"/>
    <n v="2198"/>
    <x v="0"/>
    <n v="2198"/>
  </r>
  <r>
    <n v="984"/>
    <x v="983"/>
    <x v="972"/>
    <s v="Tosaa T2STSR Sandwich Gas Toaster Regular (Black)"/>
    <s v="Unique"/>
    <x v="863"/>
    <s v="(Black)"/>
    <s v="Home&amp;Kitchen|Kitchen&amp;HomeAppliances|SmallKitchenAppliances|SandwichMakers"/>
    <s v="Home&amp;Kitchen"/>
    <x v="4"/>
    <s v="Kitchen&amp;HomeAppliances"/>
    <s v="Kitchen &amp; HomeAppliances"/>
    <s v="SmallKitchenAppliances"/>
    <s v="SmallKitchenAppliances"/>
    <s v="SandwichMakers"/>
    <m/>
    <n v="260"/>
    <n v="260"/>
    <n v="350"/>
    <n v="350"/>
    <x v="0"/>
    <n v="4594450"/>
    <x v="763"/>
    <n v="3.9"/>
    <x v="10"/>
    <n v="13127"/>
    <x v="0"/>
    <n v="13127"/>
  </r>
  <r>
    <n v="985"/>
    <x v="984"/>
    <x v="973"/>
    <s v="V-Guard Divino 5 Star Rated 15 Litre Storage Water Heater (Geyser) with Advanced Safety Features, White"/>
    <s v="Unique"/>
    <x v="864"/>
    <s v="Litre Storage Water Heater (Geyser) with Advanced Safety Features, White"/>
    <s v="Home&amp;Kitchen|Heating,Cooling&amp;AirQuality|WaterHeaters&amp;Geysers|StorageWaterHeaters"/>
    <s v="Home&amp;Kitchen"/>
    <x v="4"/>
    <s v="Heating,Cooling&amp;AirQuality"/>
    <s v="Heating , Cooling &amp; AirQuality"/>
    <s v="WaterHeaters&amp;Geysers"/>
    <s v="WaterHeaters &amp; Geysers"/>
    <s v="StorageWaterHeaters"/>
    <m/>
    <n v="6499"/>
    <n v="6499"/>
    <n v="8500"/>
    <n v="8500"/>
    <x v="4"/>
    <n v="49852500"/>
    <x v="764"/>
    <n v="4.4000000000000004"/>
    <x v="3"/>
    <n v="5865"/>
    <x v="0"/>
    <n v="5865"/>
  </r>
  <r>
    <n v="986"/>
    <x v="985"/>
    <x v="974"/>
    <s v="Akiara - Makes life easy Mini Sewing Machine with Table Set | Tailoring Machine | Hand Sewing Machine with extension table, foot pedal, adapter"/>
    <s v="Unique"/>
    <x v="865"/>
    <s v="Sewing Machine with Table Set | Tailoring Machine | Hand Sewing Machine with extension table, foot pedal, adapter"/>
    <s v="Home&amp;Kitchen|Kitchen&amp;HomeAppliances|SewingMachines&amp;Accessories|Sewing&amp;EmbroideryMachines"/>
    <s v="Home&amp;Kitchen"/>
    <x v="4"/>
    <s v="Kitchen&amp;HomeAppliances"/>
    <s v="Kitchen &amp; HomeAppliances"/>
    <s v="SewingMachines&amp;Accessories"/>
    <s v="SewingMachines &amp; Accessories"/>
    <s v="Sewing&amp;EmbroideryMachines"/>
    <m/>
    <n v="1484"/>
    <n v="1484"/>
    <n v="2499"/>
    <n v="2499"/>
    <x v="3"/>
    <n v="2666433"/>
    <x v="765"/>
    <n v="3.7"/>
    <x v="5"/>
    <n v="1067"/>
    <x v="0"/>
    <n v="1067"/>
  </r>
  <r>
    <n v="987"/>
    <x v="986"/>
    <x v="975"/>
    <s v="Usha Steam Pro SI 3713, 1300 W Steam Iron, Powerful steam Output up to 18 g min, Non-Stick Soleplate (White and Blue)"/>
    <s v="Unique"/>
    <x v="866"/>
    <s v="W Steam Iron, Powerful steam Output up to 18 g min, Non-Stick Soleplate (White and Blue)"/>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999"/>
    <n v="999"/>
    <n v="1560"/>
    <n v="1560"/>
    <x v="2"/>
    <n v="7614360"/>
    <x v="766"/>
    <n v="3.6"/>
    <x v="4"/>
    <n v="4881"/>
    <x v="0"/>
    <n v="4881"/>
  </r>
  <r>
    <n v="988"/>
    <x v="987"/>
    <x v="976"/>
    <s v="Wonderchef Nutri-blend Complete Kitchen Machine | 22000 RPM Mixer Grinder, Blender, Chopper, Juicer | 400W Powerful motor | SS Blades | 4 Unbreakable Jars | 2 Years Warranty | Online Recipe Book By Chef Sanjeev Kapoor | Black"/>
    <s v="Unique"/>
    <x v="867"/>
    <s v="22000 RPM Mixer Grinder, Blender, Chopper, Juicer | 400W Powerful motor | SS Blades | 4 Unbreakable Jars | 2 Years Warranty | Online Recipe Book By Chef Sanjeev Kapoor | Black"/>
    <s v="Home&amp;Kitchen|Kitchen&amp;HomeAppliances|SmallKitchenAppliances|JuicerMixerGrinders"/>
    <s v="Home&amp;Kitchen"/>
    <x v="4"/>
    <s v="Kitchen&amp;HomeAppliances"/>
    <s v="Kitchen &amp; HomeAppliances"/>
    <s v="SmallKitchenAppliances"/>
    <s v="SmallKitchenAppliances"/>
    <s v="JuicerMixerGrinders"/>
    <m/>
    <n v="3299"/>
    <n v="3299"/>
    <n v="6500"/>
    <n v="6500"/>
    <x v="4"/>
    <n v="72910500"/>
    <x v="767"/>
    <n v="3.7"/>
    <x v="5"/>
    <n v="11217"/>
    <x v="0"/>
    <n v="11217"/>
  </r>
  <r>
    <n v="989"/>
    <x v="988"/>
    <x v="977"/>
    <s v="WIDEWINGS Electric Handheld Milk Wand Mixer Frother for Latte Coffee Hot Milk, Milk Frother for Coffee, Egg Beater, Hand Blender, Coffee Beater with Stand"/>
    <s v="Unique"/>
    <x v="868"/>
    <s v="Frother for Latte Coffee Hot Milk, Milk Frother for Coffee, Egg Beater, Hand Blender, Coffee Beater with Stand"/>
    <s v="Home&amp;Kitchen|Kitchen&amp;HomeAppliances|SmallKitchenAppliances|HandBlenders"/>
    <s v="Home&amp;Kitchen"/>
    <x v="4"/>
    <s v="Kitchen&amp;HomeAppliances"/>
    <s v="Kitchen &amp; HomeAppliances"/>
    <s v="SmallKitchenAppliances"/>
    <s v="SmallKitchenAppliances"/>
    <s v="HandBlenders"/>
    <m/>
    <n v="259"/>
    <n v="259"/>
    <n v="999"/>
    <n v="999"/>
    <x v="0"/>
    <n v="42957"/>
    <x v="768"/>
    <n v="4"/>
    <x v="2"/>
    <n v="43"/>
    <x v="1"/>
    <n v="43"/>
  </r>
  <r>
    <n v="990"/>
    <x v="989"/>
    <x v="978"/>
    <s v="Morphy Richards Icon Superb 750W Mixer Grinder, 4 Jars, Silver and Black"/>
    <s v="Unique"/>
    <x v="869"/>
    <s v="Grinder, 4 Jars, Silver and Black"/>
    <s v="Home&amp;Kitchen|Kitchen&amp;HomeAppliances|SmallKitchenAppliances|MixerGrinders"/>
    <s v="Home&amp;Kitchen"/>
    <x v="4"/>
    <s v="Kitchen&amp;HomeAppliances"/>
    <s v="Kitchen &amp; HomeAppliances"/>
    <s v="SmallKitchenAppliances"/>
    <s v="SmallKitchenAppliances"/>
    <s v="MixerGrinders"/>
    <m/>
    <n v="3249"/>
    <n v="3249"/>
    <n v="7795"/>
    <n v="7795"/>
    <x v="4"/>
    <n v="36355880"/>
    <x v="769"/>
    <n v="4.2"/>
    <x v="0"/>
    <n v="4664"/>
    <x v="0"/>
    <n v="4664"/>
  </r>
  <r>
    <n v="991"/>
    <x v="990"/>
    <x v="979"/>
    <s v="Philips Handheld Garment Steamer GC360 30 - Vertical and Horizontal Steaming, 1200 Watt, up to 22g min"/>
    <s v="Unique"/>
    <x v="758"/>
    <s v="- Vertical and Horizontal Steaming, 1200 Watt, up to 22g min"/>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4280"/>
    <n v="4280"/>
    <n v="5995"/>
    <n v="5995"/>
    <x v="4"/>
    <n v="12661440"/>
    <x v="770"/>
    <n v="3.8"/>
    <x v="8"/>
    <n v="2112"/>
    <x v="0"/>
    <n v="2112"/>
  </r>
  <r>
    <n v="992"/>
    <x v="991"/>
    <x v="980"/>
    <s v="Vedini Transparent Empty Refillable Reusable Fine Mist Spray Bottle for Perfume, Travel with DIY Sticker Set ( 100ml, Pack of 4)"/>
    <s v="Unique"/>
    <x v="870"/>
    <s v="Mist Spray Bottle for Perfume, Travel with DIY Sticker Set ( 100ml, Pack of 4)"/>
    <s v="Home&amp;Kitchen|HomeStorage&amp;Organization|LaundryOrganization|IroningAccessories|SprayBottles"/>
    <s v="Home&amp;Kitchen"/>
    <x v="4"/>
    <s v="HomeStorage&amp;Organization"/>
    <s v="HomeStorage &amp; Organization"/>
    <s v="LaundryOrganization"/>
    <s v="LaundryOrganization"/>
    <s v="IroningAccessories"/>
    <s v="SprayBottles"/>
    <n v="189"/>
    <n v="189"/>
    <n v="299"/>
    <n v="299"/>
    <x v="0"/>
    <n v="818363"/>
    <x v="771"/>
    <n v="4.2"/>
    <x v="0"/>
    <n v="2737"/>
    <x v="0"/>
    <n v="2737"/>
  </r>
  <r>
    <n v="993"/>
    <x v="992"/>
    <x v="981"/>
    <s v="Crompton Sea Sapphira 1200 mm Ultra High Speed 3 Blade Ceiling Fan (Lustre Brown, Pack of 1)"/>
    <s v="Unique"/>
    <x v="871"/>
    <s v="High Speed 3 Blade Ceiling Fan (Lustre Brown, Pack of 1)"/>
    <s v="Home&amp;Kitchen|Heating,Cooling&amp;AirQuality|Fans|CeilingFans"/>
    <s v="Home&amp;Kitchen"/>
    <x v="4"/>
    <s v="Heating,Cooling&amp;AirQuality"/>
    <s v="Heating , Cooling &amp; AirQuality"/>
    <s v="Fans"/>
    <s v="Fans"/>
    <s v="CeilingFans"/>
    <m/>
    <n v="1449"/>
    <n v="1449"/>
    <n v="2349"/>
    <n v="2349"/>
    <x v="3"/>
    <n v="21185631"/>
    <x v="772"/>
    <n v="3.9"/>
    <x v="10"/>
    <n v="9019"/>
    <x v="0"/>
    <n v="9019"/>
  </r>
  <r>
    <n v="994"/>
    <x v="993"/>
    <x v="982"/>
    <s v="Kuber Industries Waterproof Canvas Laundry Bag Hamper|Metalic Printed With Handles|Foldable Bin and 45 Liter Capicity|Size 37 x 37 x 46, Pack of 1 (Brown)"/>
    <s v="Unique"/>
    <x v="872"/>
    <s v="Hamper|Metalic Printed With Handles|Foldable Bin and 45 Liter Capicity|Size 37 x 37 x 46, Pack of 1 (Brown)"/>
    <s v="Home&amp;Kitchen|HomeStorage&amp;Organization|LaundryOrganization|LaundryBaskets"/>
    <s v="Home&amp;Kitchen"/>
    <x v="4"/>
    <s v="HomeStorage&amp;Organization"/>
    <s v="HomeStorage &amp; Organization"/>
    <s v="LaundryOrganization"/>
    <s v="LaundryOrganization"/>
    <s v="LaundryBaskets"/>
    <m/>
    <n v="199"/>
    <n v="199"/>
    <n v="499"/>
    <n v="499"/>
    <x v="0"/>
    <n v="5106766"/>
    <x v="107"/>
    <n v="4"/>
    <x v="2"/>
    <n v="10234"/>
    <x v="0"/>
    <n v="10234"/>
  </r>
  <r>
    <n v="995"/>
    <x v="994"/>
    <x v="983"/>
    <s v="JM SELLER 180 W 2021 Edition Electric Beater High Speed Hand Mixer Egg Beater for Cake Making and Whipping Cream with 7 Speed Control (White) with Free Spatula and Oil Brush"/>
    <s v="Unique"/>
    <x v="873"/>
    <s v="Electric Beater High Speed Hand Mixer Egg Beater for Cake Making and Whipping Cream with 7 Speed Control (White) with Free Spatula and Oil Brush"/>
    <s v="Home&amp;Kitchen|Kitchen&amp;HomeAppliances|SmallKitchenAppliances|HandMixers"/>
    <s v="Home&amp;Kitchen"/>
    <x v="4"/>
    <s v="Kitchen&amp;HomeAppliances"/>
    <s v="Kitchen &amp; HomeAppliances"/>
    <s v="SmallKitchenAppliances"/>
    <s v="SmallKitchenAppliances"/>
    <s v="HandMixers"/>
    <m/>
    <n v="474"/>
    <n v="474"/>
    <n v="1299"/>
    <n v="1299"/>
    <x v="2"/>
    <n v="714450"/>
    <x v="773"/>
    <n v="4.0999999999999996"/>
    <x v="6"/>
    <n v="550"/>
    <x v="1"/>
    <n v="550"/>
  </r>
  <r>
    <n v="996"/>
    <x v="995"/>
    <x v="984"/>
    <s v="Oratech Coffee Frother electric, milk frother electric, coffee beater, cappuccino maker, Coffee Foamer, Mocktail Mixer, Coffee Foam Maker, coffee whisker electric, Froth Maker, coffee stirrers electric, coffee frothers, Coffee Blender, (6 Month Warranty) (Multicolour)"/>
    <s v="Unique"/>
    <x v="874"/>
    <s v="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s v="Home&amp;Kitchen"/>
    <x v="4"/>
    <s v="Kitchen&amp;HomeAppliances"/>
    <s v="Kitchen &amp; HomeAppliances"/>
    <s v="SmallKitchenAppliances"/>
    <s v="SmallKitchenAppliances"/>
    <s v="HandBlenders"/>
    <m/>
    <n v="279"/>
    <n v="279"/>
    <n v="499"/>
    <n v="499"/>
    <x v="0"/>
    <n v="13972"/>
    <x v="774"/>
    <n v="4.8"/>
    <x v="20"/>
    <n v="28"/>
    <x v="1"/>
    <n v="28"/>
  </r>
  <r>
    <n v="997"/>
    <x v="996"/>
    <x v="985"/>
    <s v="Havells Glaze 74W Pearl Ivory Gold Ceiling Fan, Sweep: 1200 Mm"/>
    <s v="Unique"/>
    <x v="875"/>
    <s v="Ceiling Fan, Sweep: 1200 Mm"/>
    <s v="Home&amp;Kitchen|Heating,Cooling&amp;AirQuality|Fans|CeilingFans"/>
    <s v="Home&amp;Kitchen"/>
    <x v="4"/>
    <s v="Heating,Cooling&amp;AirQuality"/>
    <s v="Heating , Cooling &amp; AirQuality"/>
    <s v="Fans"/>
    <s v="Fans"/>
    <s v="CeilingFans"/>
    <m/>
    <n v="1999"/>
    <n v="1999"/>
    <n v="4775"/>
    <n v="4775"/>
    <x v="3"/>
    <n v="6460575"/>
    <x v="775"/>
    <n v="4.2"/>
    <x v="0"/>
    <n v="1353"/>
    <x v="0"/>
    <n v="1353"/>
  </r>
  <r>
    <n v="998"/>
    <x v="997"/>
    <x v="986"/>
    <s v="Pick Ur Needs Lint Remover for Clothes High Range Rechargeable Lint Shaver for All Types of Clothes, Fabrics, Blanket with 1 Extra Blade Multicolor (Rechargeable)"/>
    <s v="Unique"/>
    <x v="876"/>
    <s v="Clothes High Range Rechargeable Lint Shaver for All Types of Clothes, Fabrics, Blanket with 1 Extra Blade Multicolor (Rechargeabl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799"/>
    <n v="799"/>
    <n v="1230"/>
    <n v="1230"/>
    <x v="2"/>
    <n v="2629740"/>
    <x v="776"/>
    <n v="4.0999999999999996"/>
    <x v="6"/>
    <n v="2138"/>
    <x v="0"/>
    <n v="2138"/>
  </r>
  <r>
    <n v="999"/>
    <x v="998"/>
    <x v="987"/>
    <s v="Rico Japanese Technology Rechargeable Wireless Electric Chopper with Replacement Warranty - Stainless Steel Blades, One Touch Operation, 10 Seconds Chopping, Mincing Vegetable, Meat - 250 ML, 30 Watts"/>
    <s v="Unique"/>
    <x v="877"/>
    <s v="Chopper with Replacement Warranty - Stainless Steel Blades, One Touch Operation, 10 Seconds Chopping, Mincing Vegetable, Meat - 250 ML, 30 Watts"/>
    <s v="Home&amp;Kitchen|Kitchen&amp;HomeAppliances|SmallKitchenAppliances|MiniFoodProcessors&amp;Choppers"/>
    <s v="Home&amp;Kitchen"/>
    <x v="4"/>
    <s v="Kitchen&amp;HomeAppliances"/>
    <s v="Kitchen &amp; HomeAppliances"/>
    <s v="SmallKitchenAppliances"/>
    <s v="SmallKitchenAppliances"/>
    <s v="MiniFoodProcessors&amp;Choppers"/>
    <m/>
    <n v="949"/>
    <n v="949"/>
    <n v="1999"/>
    <n v="1999"/>
    <x v="2"/>
    <n v="3356321"/>
    <x v="113"/>
    <n v="4"/>
    <x v="2"/>
    <n v="1679"/>
    <x v="0"/>
    <n v="1679"/>
  </r>
  <r>
    <n v="1000"/>
    <x v="999"/>
    <x v="988"/>
    <s v="Butterfly Smart Wet Grinder, 2L (White) with Coconut Scrapper Attachment, Output - 150 W, Input 260 W"/>
    <s v="Unique"/>
    <x v="878"/>
    <s v="with Coconut Scrapper Attachment, Output - 150 W, Input 260 W"/>
    <s v="Home&amp;Kitchen|Kitchen&amp;HomeAppliances|SmallKitchenAppliances|Mills&amp;Grinders|WetGrinders"/>
    <s v="Home&amp;Kitchen"/>
    <x v="4"/>
    <s v="Kitchen&amp;HomeAppliances"/>
    <s v="Kitchen &amp; HomeAppliances"/>
    <s v="SmallKitchenAppliances"/>
    <s v="SmallKitchenAppliances"/>
    <s v="Mills&amp;Grinders"/>
    <s v="WetGrinders"/>
    <n v="3657.66"/>
    <n v="3657.66"/>
    <n v="5156"/>
    <n v="5156"/>
    <x v="4"/>
    <n v="66187572"/>
    <x v="777"/>
    <n v="3.9"/>
    <x v="10"/>
    <n v="12837"/>
    <x v="0"/>
    <n v="12837"/>
  </r>
  <r>
    <n v="1001"/>
    <x v="1000"/>
    <x v="989"/>
    <s v="AGARO Marvel 9 Liters Oven Toaster Griller, Cake Baking OTG (Black)"/>
    <s v="Unique"/>
    <x v="879"/>
    <s v="Griller, Cake Baking OTG (Black)"/>
    <s v="Home&amp;Kitchen|Kitchen&amp;HomeAppliances|SmallKitchenAppliances|OvenToasterGrills"/>
    <s v="Home&amp;Kitchen"/>
    <x v="4"/>
    <s v="Kitchen&amp;HomeAppliances"/>
    <s v="Kitchen &amp; HomeAppliances"/>
    <s v="SmallKitchenAppliances"/>
    <s v="SmallKitchenAppliances"/>
    <s v="OvenToasterGrills"/>
    <m/>
    <n v="1699"/>
    <n v="1699"/>
    <n v="1999"/>
    <n v="1999"/>
    <x v="2"/>
    <n v="17737127"/>
    <x v="778"/>
    <n v="4.0999999999999996"/>
    <x v="6"/>
    <n v="8873"/>
    <x v="0"/>
    <n v="8873"/>
  </r>
  <r>
    <n v="1002"/>
    <x v="1001"/>
    <x v="990"/>
    <s v="Philips GC1920 28 1440-Watt Non-Stick Soleplate Steam Iron"/>
    <s v="Unique"/>
    <x v="880"/>
    <s v="Steam Iron"/>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1849"/>
    <n v="1849"/>
    <n v="2095"/>
    <n v="2095"/>
    <x v="3"/>
    <n v="16091695"/>
    <x v="779"/>
    <n v="4.3"/>
    <x v="1"/>
    <n v="7681"/>
    <x v="0"/>
    <n v="7681"/>
  </r>
  <r>
    <n v="1003"/>
    <x v="1002"/>
    <x v="991"/>
    <s v="Havells OFR 13 Wave Fin with PTC Fan Heater 2900 Watts (Black)"/>
    <s v="Unique"/>
    <x v="881"/>
    <s v="PTC Fan Heater 2900 Watts (Black)"/>
    <s v="Home&amp;Kitchen|Heating,Cooling&amp;AirQuality|RoomHeaters|FanHeaters"/>
    <s v="Home&amp;Kitchen"/>
    <x v="4"/>
    <s v="Heating,Cooling&amp;AirQuality"/>
    <s v="Heating , Cooling &amp; AirQuality"/>
    <s v="RoomHeaters"/>
    <s v="RoomHeaters"/>
    <s v="FanHeaters"/>
    <m/>
    <n v="12499"/>
    <n v="12499"/>
    <n v="19825"/>
    <n v="19825"/>
    <x v="1"/>
    <n v="6383650"/>
    <x v="780"/>
    <n v="4.0999999999999996"/>
    <x v="6"/>
    <n v="322"/>
    <x v="1"/>
    <n v="322"/>
  </r>
  <r>
    <n v="1004"/>
    <x v="1003"/>
    <x v="992"/>
    <s v="Bajaj DHX-9 1000W Heavy Weight Dry Iron with Advance Soleplate and Anti-Bacterial German Coating Technology, Ivory"/>
    <s v="Unique"/>
    <x v="882"/>
    <s v="Iron with Advance Soleplate and Anti-Bacterial German Coating Technology, Ivor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099"/>
    <n v="1099"/>
    <n v="1920"/>
    <n v="1920"/>
    <x v="2"/>
    <n v="18762240"/>
    <x v="781"/>
    <n v="4.2"/>
    <x v="0"/>
    <n v="9772"/>
    <x v="0"/>
    <n v="9772"/>
  </r>
  <r>
    <n v="1005"/>
    <x v="1004"/>
    <x v="993"/>
    <s v="Aquasure From Aquaguard Amaze RO+UV+MTDS,7L storage water purifier,suitable for borewell,tanker,municipal water (Grey) from Eureka Forbes"/>
    <s v="Unique"/>
    <x v="883"/>
    <s v="water purifier,suitable for borewell,tanker,municipal water (Grey) from Eureka Forbes"/>
    <s v="Home&amp;Kitchen|Kitchen&amp;HomeAppliances|WaterPurifiers&amp;Accessories|WaterFilters&amp;Purifiers"/>
    <s v="Home&amp;Kitchen"/>
    <x v="4"/>
    <s v="Kitchen&amp;HomeAppliances"/>
    <s v="Kitchen &amp; HomeAppliances"/>
    <s v="WaterPurifiers&amp;Accessories"/>
    <s v="WaterPurifiers &amp; Accessories"/>
    <s v="WaterFilters&amp;Purifiers"/>
    <m/>
    <n v="8199"/>
    <n v="8199"/>
    <n v="16000"/>
    <n v="16000"/>
    <x v="1"/>
    <n v="295952000"/>
    <x v="782"/>
    <n v="3.9"/>
    <x v="10"/>
    <n v="18497"/>
    <x v="0"/>
    <n v="18497"/>
  </r>
  <r>
    <n v="1006"/>
    <x v="1005"/>
    <x v="994"/>
    <s v="ROYAL STEP Portable Electric USB Juice Maker Juicer Bottle Blender Grinder Mixer,6 Blades Rechargeable Bottle with (MULTII) (MULTI COLOUR 6 BLED JUICER MIXER)"/>
    <s v="Unique"/>
    <x v="884"/>
    <s v="Maker Juicer Bottle Blender Grinder Mixer,6 Blades Rechargeable Bottle with (MULTII) (MULTI COLOUR 6 BLED JUICER MIXER)"/>
    <s v="Home&amp;Kitchen|Kitchen&amp;HomeAppliances|SmallKitchenAppliances|JuicerMixerGrinders"/>
    <s v="Home&amp;Kitchen"/>
    <x v="4"/>
    <s v="Kitchen&amp;HomeAppliances"/>
    <s v="Kitchen &amp; HomeAppliances"/>
    <s v="SmallKitchenAppliances"/>
    <s v="SmallKitchenAppliances"/>
    <s v="JuicerMixerGrinders"/>
    <m/>
    <n v="499"/>
    <n v="499"/>
    <n v="2199"/>
    <n v="2199"/>
    <x v="3"/>
    <n v="116547"/>
    <x v="783"/>
    <n v="3.7"/>
    <x v="5"/>
    <n v="53"/>
    <x v="1"/>
    <n v="53"/>
  </r>
  <r>
    <n v="1007"/>
    <x v="1006"/>
    <x v="995"/>
    <s v="KENT 16068 Zoom Vacuum Cleaner for Home and Car 130 W | Cordless, Hoseless, Rechargeable HEPA Filters Vacuum Cleaner with Cyclonic Technology | Bagless Design and Multi Nozzle Operation | Blue"/>
    <s v="Unique"/>
    <x v="885"/>
    <s v="Home and Car 130 W | Cordless, Hoseless, Rechargeable HEPA Filters Vacuum Cleaner with Cyclonic Technology | Bagless Design and Multi Nozzle Operation | Blue"/>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6999"/>
    <n v="6999"/>
    <n v="14999"/>
    <n v="14999"/>
    <x v="1"/>
    <n v="25918272"/>
    <x v="784"/>
    <n v="4.0999999999999996"/>
    <x v="6"/>
    <n v="1728"/>
    <x v="0"/>
    <n v="1728"/>
  </r>
  <r>
    <n v="1008"/>
    <x v="1007"/>
    <x v="996"/>
    <s v="ENEM Sealing Machine | 12 Inch (300 mm) | 1 Year Warranty | Full Customer Support | Beep Sound Function | Plastic Packing Machine | Plastic Bag Sealing Machine | Heat Sealer Machine | Plastic Sealing Machine | Blue | Made in India"/>
    <s v="Unique"/>
    <x v="886"/>
    <s v="(300 mm) | 1 Year Warranty | Full Customer Support | Beep Sound Function | Plastic Packing Machine | Plastic Bag Sealing Machine | Heat Sealer Machine | Plastic Sealing Machine | Blue | Made in India"/>
    <s v="Home&amp;Kitchen|Kitchen&amp;HomeAppliances|SmallKitchenAppliances|VacuumSealers"/>
    <s v="Home&amp;Kitchen"/>
    <x v="4"/>
    <s v="Kitchen&amp;HomeAppliances"/>
    <s v="Kitchen &amp; HomeAppliances"/>
    <s v="SmallKitchenAppliances"/>
    <s v="SmallKitchenAppliances"/>
    <s v="VacuumSealers"/>
    <m/>
    <n v="1595"/>
    <n v="1595"/>
    <n v="1799"/>
    <n v="1799"/>
    <x v="2"/>
    <n v="5175723"/>
    <x v="785"/>
    <n v="4"/>
    <x v="2"/>
    <n v="2877"/>
    <x v="0"/>
    <n v="2877"/>
  </r>
  <r>
    <n v="1009"/>
    <x v="1008"/>
    <x v="997"/>
    <s v="Wipro Vesta 1200 Watt GD203 Heavyweight Automatic Dry Iron| Quick Heat Up| Anti bacterial German Weilburger Double Coated Black Soleplate |2 Years Warranty"/>
    <s v="Unique"/>
    <x v="887"/>
    <s v="Automatic Dry Iron| Quick Heat Up| Anti bacterial German Weilburger Double Coated Black Soleplate |2 Years Warrant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049"/>
    <n v="1049"/>
    <n v="1950"/>
    <n v="1950"/>
    <x v="2"/>
    <n v="487500"/>
    <x v="786"/>
    <n v="3.8"/>
    <x v="8"/>
    <n v="250"/>
    <x v="1"/>
    <n v="250"/>
  </r>
  <r>
    <n v="1010"/>
    <x v="1009"/>
    <x v="998"/>
    <s v="Inalsa Electric Kettle Prism Inox - 1350 W with LED Illumination and Boro-Silicate Body, 1.8 L Capacity along with Cordless Base, 2 Year Warranty (Black)"/>
    <s v="Unique"/>
    <x v="888"/>
    <s v="1350 W with LED Illumination and Boro-Silicate Body, 1.8 L Capacity along with Cordless Base, 2 Year Warranty (Black)"/>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82"/>
    <n v="1182"/>
    <n v="2995"/>
    <n v="2995"/>
    <x v="3"/>
    <n v="15508110"/>
    <x v="787"/>
    <n v="4.2"/>
    <x v="0"/>
    <n v="5178"/>
    <x v="0"/>
    <n v="5178"/>
  </r>
  <r>
    <n v="1011"/>
    <x v="1010"/>
    <x v="999"/>
    <s v="VRPRIME Lint Roller Lint Remover for Clothes, Pet | 360 Sheets Reusable Sticky Easy-Tear Sheet Brush for Clothes, Furniture, Carpet, Dog Fur, Sweater, Dust and Dirt (4 Rolls - 90 Sheet Each Roll)"/>
    <s v="Unique"/>
    <x v="889"/>
    <s v="Clothes, Pet | 360 Sheets Reusable Sticky Easy-Tear Sheet Brush for Clothes, Furniture, Carpet, Dog Fur, Sweater, Dust and Dirt (4 Rolls - 90 Sheet Each Roll)"/>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99"/>
    <n v="499"/>
    <n v="999"/>
    <n v="999"/>
    <x v="0"/>
    <n v="78921"/>
    <x v="0"/>
    <n v="4.5999999999999996"/>
    <x v="12"/>
    <n v="79"/>
    <x v="1"/>
    <n v="79"/>
  </r>
  <r>
    <n v="1012"/>
    <x v="1011"/>
    <x v="1000"/>
    <s v="Philips AC1215 20 Air purifier, removes 99.97% airborne pollutants, 4-stage filtration with True HEPA filter (white)"/>
    <s v="Unique"/>
    <x v="890"/>
    <s v="99.97% airborne pollutants, 4-stage filtration with True HEPA filter (white)"/>
    <s v="Home&amp;Kitchen|Heating,Cooling&amp;AirQuality|AirPurifiers|HEPAAirPurifiers"/>
    <s v="Home&amp;Kitchen"/>
    <x v="4"/>
    <s v="Heating,Cooling&amp;AirQuality"/>
    <s v="Heating , Cooling &amp; AirQuality"/>
    <s v="AirPurifiers"/>
    <s v="AirPurifiers"/>
    <s v="HEPAAirPurifiers"/>
    <m/>
    <n v="8799"/>
    <n v="8799"/>
    <n v="11995"/>
    <n v="11995"/>
    <x v="1"/>
    <n v="49863215"/>
    <x v="788"/>
    <n v="4.0999999999999996"/>
    <x v="6"/>
    <n v="4157"/>
    <x v="0"/>
    <n v="4157"/>
  </r>
  <r>
    <n v="1013"/>
    <x v="1012"/>
    <x v="1001"/>
    <s v="Eopora PTC Ceramic Fast Heating Room Heater for Bedroom, 1500 1000 Watts Room Heater for Home, Electric Heater, Electric Fan Heater for Home Office Bedroom (White)"/>
    <s v="Unique"/>
    <x v="891"/>
    <s v="Heater for Bedroom, 1500 1000 Watts Room Heater for Home, Electric Heater, Electric Fan Heater for Home Office Bedroom (White)"/>
    <s v="Home&amp;Kitchen|Heating,Cooling&amp;AirQuality|RoomHeaters|ElectricHeaters"/>
    <s v="Home&amp;Kitchen"/>
    <x v="4"/>
    <s v="Heating,Cooling&amp;AirQuality"/>
    <s v="Heating , Cooling &amp; AirQuality"/>
    <s v="RoomHeaters"/>
    <s v="RoomHeaters"/>
    <s v="ElectricHeaters"/>
    <m/>
    <n v="1529"/>
    <n v="1529"/>
    <n v="2999"/>
    <n v="2999"/>
    <x v="3"/>
    <n v="86971"/>
    <x v="789"/>
    <n v="3.3"/>
    <x v="15"/>
    <n v="29"/>
    <x v="1"/>
    <n v="29"/>
  </r>
  <r>
    <n v="1014"/>
    <x v="1013"/>
    <x v="1002"/>
    <s v="Usha Goliath GO1200WG Heavy Weight 1200-Watt Dry Iron, 1.8 Kg(Red)"/>
    <s v="Unique"/>
    <x v="892"/>
    <s v="Dry Iron, 1.8 Kg(Red)"/>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199"/>
    <n v="1199"/>
    <n v="1690"/>
    <n v="1690"/>
    <x v="2"/>
    <n v="7740200"/>
    <x v="790"/>
    <n v="4.2"/>
    <x v="0"/>
    <n v="4580"/>
    <x v="0"/>
    <n v="4580"/>
  </r>
  <r>
    <n v="1015"/>
    <x v="1014"/>
    <x v="1003"/>
    <s v="Wipro Vesta Electric Egg Boiler, 360 Watts, 3 Boiling Modes, Stainless Steel Body and Heating Plate, Boils up to 7 Eggs at a time, Automatic Shut Down, White, Standard (VB021070)"/>
    <s v="Unique"/>
    <x v="893"/>
    <s v="Watts, 3 Boiling Modes, Stainless Steel Body and Heating Plate, Boils up to 7 Eggs at a time, Automatic Shut Down, White, Standard (VB021070)"/>
    <s v="Home&amp;Kitchen|Kitchen&amp;HomeAppliances|SmallKitchenAppliances|EggBoilers"/>
    <s v="Home&amp;Kitchen"/>
    <x v="4"/>
    <s v="Kitchen&amp;HomeAppliances"/>
    <s v="Kitchen &amp; HomeAppliances"/>
    <s v="SmallKitchenAppliances"/>
    <s v="SmallKitchenAppliances"/>
    <s v="EggBoilers"/>
    <m/>
    <n v="1052"/>
    <n v="1052"/>
    <n v="1790"/>
    <n v="1790"/>
    <x v="2"/>
    <n v="2513160"/>
    <x v="791"/>
    <n v="4.3"/>
    <x v="1"/>
    <n v="1404"/>
    <x v="0"/>
    <n v="1404"/>
  </r>
  <r>
    <n v="1016"/>
    <x v="1015"/>
    <x v="1004"/>
    <s v="Philips Viva Collection HR1832 00 1.5-Litre400-Watt Juicer (Ink Black)"/>
    <s v="Unique"/>
    <x v="894"/>
    <s v="Juicer (Ink Black)"/>
    <s v="Home&amp;Kitchen|Kitchen&amp;HomeAppliances|SmallKitchenAppliances|Juicers"/>
    <s v="Home&amp;Kitchen"/>
    <x v="4"/>
    <s v="Kitchen&amp;HomeAppliances"/>
    <s v="Kitchen &amp; HomeAppliances"/>
    <s v="SmallKitchenAppliances"/>
    <s v="SmallKitchenAppliances"/>
    <s v="Juicers"/>
    <m/>
    <n v="6499"/>
    <n v="6499"/>
    <n v="8995"/>
    <n v="8995"/>
    <x v="4"/>
    <n v="25275950"/>
    <x v="792"/>
    <n v="4.3"/>
    <x v="1"/>
    <n v="2810"/>
    <x v="0"/>
    <n v="2810"/>
  </r>
  <r>
    <n v="1017"/>
    <x v="1016"/>
    <x v="1005"/>
    <s v="Kitchenwell Multipurpose Portable Electronic Digital Weighing Scale Weight Machine | Weight Machine | 10 Kg"/>
    <s v="Unique"/>
    <x v="895"/>
    <s v="Scale Weight Machine | Weight Machine | 10 Kg"/>
    <s v="Home&amp;Kitchen|Kitchen&amp;HomeAppliances|SmallKitchenAppliances|DigitalKitchenScales|DigitalScales"/>
    <s v="Home&amp;Kitchen"/>
    <x v="4"/>
    <s v="Kitchen&amp;HomeAppliances"/>
    <s v="Kitchen &amp; HomeAppliances"/>
    <s v="SmallKitchenAppliances"/>
    <s v="SmallKitchenAppliances"/>
    <s v="DigitalKitchenScales"/>
    <s v="DigitalScales"/>
    <n v="239"/>
    <n v="239"/>
    <n v="239"/>
    <n v="239"/>
    <x v="0"/>
    <n v="1673"/>
    <x v="74"/>
    <n v="4.3"/>
    <x v="1"/>
    <n v="7"/>
    <x v="1"/>
    <n v="7"/>
  </r>
  <r>
    <n v="1018"/>
    <x v="1017"/>
    <x v="1006"/>
    <s v="FIGMENT Handheld Milk Frother Rechargeable, 3-Speed Electric Frother for Coffee with 2 Whisks and Coffee Decoration Tool, Coffee Frother Mixer, CRESCENT ENTERPRISES VRW0.50BK (A1)"/>
    <s v="Unique"/>
    <x v="896"/>
    <s v="Electric Frother for Coffee with 2 Whisks and Coffee Decoration Tool, Coffee Frother Mixer, CRESCENT ENTERPRISES VRW0.50BK (A1)"/>
    <s v="Home&amp;Kitchen|Kitchen&amp;HomeAppliances|SmallKitchenAppliances|HandBlenders"/>
    <s v="Home&amp;Kitchen"/>
    <x v="4"/>
    <s v="Kitchen&amp;HomeAppliances"/>
    <s v="Kitchen &amp; HomeAppliances"/>
    <s v="SmallKitchenAppliances"/>
    <s v="SmallKitchenAppliances"/>
    <s v="HandBlenders"/>
    <m/>
    <n v="699"/>
    <n v="699"/>
    <n v="1599"/>
    <n v="1599"/>
    <x v="2"/>
    <n v="2764671"/>
    <x v="793"/>
    <n v="4.7"/>
    <x v="16"/>
    <n v="1729"/>
    <x v="0"/>
    <n v="1729"/>
  </r>
  <r>
    <n v="1019"/>
    <x v="1018"/>
    <x v="1007"/>
    <s v="Balzano High Speed Nutri Blender Mixer Smoothie Maker - 500 Watt - Silver, 2 Jar"/>
    <s v="Unique"/>
    <x v="897"/>
    <s v="Smoothie Maker - 500 Watt - Silver, 2 Jar"/>
    <s v="Home&amp;Kitchen|Kitchen&amp;HomeAppliances|SmallKitchenAppliances"/>
    <s v="Home&amp;Kitchen"/>
    <x v="4"/>
    <s v="Kitchen&amp;HomeAppliances"/>
    <s v="Kitchen &amp; HomeAppliances"/>
    <s v="SmallKitchenAppliances"/>
    <s v="SmallKitchenAppliances"/>
    <m/>
    <m/>
    <n v="2599"/>
    <n v="2599"/>
    <n v="4290"/>
    <n v="4290"/>
    <x v="3"/>
    <n v="9077640"/>
    <x v="794"/>
    <n v="4.4000000000000004"/>
    <x v="3"/>
    <n v="2116"/>
    <x v="0"/>
    <n v="2116"/>
  </r>
  <r>
    <n v="1020"/>
    <x v="1019"/>
    <x v="1008"/>
    <s v="Swiss Military VC03 Wireless Car Vacuum Cleaner | Wireless Vacuum Cleaner for Home, Car, Living Room | Wireless Vacuum Cleaner Dust Collection Lighting Car Pet Hair Vacuum with Powerful Motor"/>
    <s v="Unique"/>
    <x v="898"/>
    <s v="Cleaner | Wireless Vacuum Cleaner for Home, Car, Living Room | Wireless Vacuum Cleaner Dust Collection Lighting Car Pet Hair Vacuum with Powerful Motor"/>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1547"/>
    <n v="1547"/>
    <n v="2890"/>
    <n v="2890"/>
    <x v="3"/>
    <n v="1338070"/>
    <x v="795"/>
    <n v="3.9"/>
    <x v="10"/>
    <n v="463"/>
    <x v="1"/>
    <n v="463"/>
  </r>
  <r>
    <n v="1021"/>
    <x v="1020"/>
    <x v="1009"/>
    <s v="Zuvexa USB Rechargeable Electric Foam Maker - Handheld Milk Wand Mixer Frother for Hot Milk, Hand Blender Coffee, Egg Beater (Black)"/>
    <s v="Unique"/>
    <x v="899"/>
    <s v="- Handheld Milk Wand Mixer Frother for Hot Milk, Hand Blender Coffee, Egg Beater (Black)"/>
    <s v="Home&amp;Kitchen|Kitchen&amp;HomeAppliances|SmallKitchenAppliances|HandBlenders"/>
    <s v="Home&amp;Kitchen"/>
    <x v="4"/>
    <s v="Kitchen&amp;HomeAppliances"/>
    <s v="Kitchen &amp; HomeAppliances"/>
    <s v="SmallKitchenAppliances"/>
    <s v="SmallKitchenAppliances"/>
    <s v="HandBlenders"/>
    <m/>
    <n v="499"/>
    <n v="499"/>
    <n v="1299"/>
    <n v="1299"/>
    <x v="2"/>
    <n v="70146"/>
    <x v="88"/>
    <n v="4.7"/>
    <x v="16"/>
    <n v="54"/>
    <x v="1"/>
    <n v="54"/>
  </r>
  <r>
    <n v="1022"/>
    <x v="1021"/>
    <x v="1010"/>
    <s v="Usha IH2415 1500-Watt Immersion Heater (Silver)"/>
    <s v="Unique"/>
    <x v="900"/>
    <s v=""/>
    <s v="Home&amp;Kitchen|Heating,Cooling&amp;AirQuality|WaterHeaters&amp;Geysers|ImmersionRods"/>
    <s v="Home&amp;Kitchen"/>
    <x v="4"/>
    <s v="Heating,Cooling&amp;AirQuality"/>
    <s v="Heating , Cooling &amp; AirQuality"/>
    <s v="WaterHeaters&amp;Geysers"/>
    <s v="WaterHeaters &amp; Geysers"/>
    <s v="ImmersionRods"/>
    <m/>
    <n v="510"/>
    <n v="510"/>
    <n v="640"/>
    <n v="640"/>
    <x v="0"/>
    <n v="4626560"/>
    <x v="796"/>
    <n v="4.0999999999999996"/>
    <x v="6"/>
    <n v="7229"/>
    <x v="0"/>
    <n v="7229"/>
  </r>
  <r>
    <n v="1023"/>
    <x v="1022"/>
    <x v="1011"/>
    <s v="ACTIVA Instant 3 LTR 3 KVA SPECIAL Anti Rust Coated Tank Geyser with Full ABS Body with 5 Year Warranty Premium (White)"/>
    <s v="Unique"/>
    <x v="901"/>
    <s v="SPECIAL Anti Rust Coated Tank Geyser with Full ABS Body with 5 Year Warranty Premium (White)"/>
    <s v="Home&amp;Kitchen|Heating,Cooling&amp;AirQuality|WaterHeaters&amp;Geysers|InstantWaterHeaters"/>
    <s v="Home&amp;Kitchen"/>
    <x v="4"/>
    <s v="Heating,Cooling&amp;AirQuality"/>
    <s v="Heating , Cooling &amp; AirQuality"/>
    <s v="WaterHeaters&amp;Geysers"/>
    <s v="WaterHeaters &amp; Geysers"/>
    <s v="InstantWaterHeaters"/>
    <m/>
    <n v="1899"/>
    <n v="1899"/>
    <n v="3790"/>
    <n v="3790"/>
    <x v="3"/>
    <n v="14561180"/>
    <x v="797"/>
    <n v="3.8"/>
    <x v="8"/>
    <n v="3842"/>
    <x v="0"/>
    <n v="3842"/>
  </r>
  <r>
    <n v="1024"/>
    <x v="1023"/>
    <x v="1012"/>
    <s v="Havells Instanio 1-Litre 3KW Instant Water Heater (Geyser), White Blue"/>
    <s v="Unique"/>
    <x v="902"/>
    <s v="Heater (Geyser), White Blue"/>
    <s v="Home&amp;Kitchen|Heating,Cooling&amp;AirQuality|WaterHeaters&amp;Geysers|InstantWaterHeaters"/>
    <s v="Home&amp;Kitchen"/>
    <x v="4"/>
    <s v="Heating,Cooling&amp;AirQuality"/>
    <s v="Heating , Cooling &amp; AirQuality"/>
    <s v="WaterHeaters&amp;Geysers"/>
    <s v="WaterHeaters &amp; Geysers"/>
    <s v="InstantWaterHeaters"/>
    <m/>
    <n v="2599"/>
    <n v="2599"/>
    <n v="4560"/>
    <n v="4560"/>
    <x v="3"/>
    <n v="2945760"/>
    <x v="798"/>
    <n v="4.4000000000000004"/>
    <x v="3"/>
    <n v="646"/>
    <x v="1"/>
    <n v="646"/>
  </r>
  <r>
    <n v="1025"/>
    <x v="1024"/>
    <x v="1013"/>
    <s v="Lifelong 2-in1 Egg Boiler and Poacher 500-Watt (Transparent and Silver Grey), Boil 8 eggs, Poach 4 eggs, Easy to clean| 3 Boiling Modes, Stainless Steel Body and Heating Plate, Automatic Turn-Off"/>
    <s v="Unique"/>
    <x v="903"/>
    <s v="500-Watt (Transparent and Silver Grey), Boil 8 eggs, Poach 4 eggs, Easy to clean| 3 Boiling Modes, Stainless Steel Body and Heating Plate, Automatic Turn-Off"/>
    <s v="Home&amp;Kitchen|Kitchen&amp;HomeAppliances|SmallKitchenAppliances|EggBoilers"/>
    <s v="Home&amp;Kitchen"/>
    <x v="4"/>
    <s v="Kitchen&amp;HomeAppliances"/>
    <s v="Kitchen &amp; HomeAppliances"/>
    <s v="SmallKitchenAppliances"/>
    <s v="SmallKitchenAppliances"/>
    <s v="EggBoilers"/>
    <m/>
    <n v="1199"/>
    <n v="1199"/>
    <n v="3500"/>
    <n v="3500"/>
    <x v="3"/>
    <n v="6307000"/>
    <x v="799"/>
    <n v="4.3"/>
    <x v="1"/>
    <n v="1802"/>
    <x v="0"/>
    <n v="1802"/>
  </r>
  <r>
    <n v="1026"/>
    <x v="1025"/>
    <x v="1014"/>
    <s v="INDIAS‚Ñ¢ Electro-Instant Water Geyser A.B.S. Body Shock Proof Can be Used in Bathroom, Kitchen, wash Area, Hotels, Hospital etc."/>
    <s v="Unique"/>
    <x v="904"/>
    <s v="Shock Proof Can be Used in Bathroom, Kitchen, wash Area, Hotels, Hospital etc."/>
    <s v="Home&amp;Kitchen|Heating,Cooling&amp;AirQuality|WaterHeaters&amp;Geysers|InstantWaterHeaters"/>
    <s v="Home&amp;Kitchen"/>
    <x v="4"/>
    <s v="Heating,Cooling&amp;AirQuality"/>
    <s v="Heating , Cooling &amp; AirQuality"/>
    <s v="WaterHeaters&amp;Geysers"/>
    <s v="WaterHeaters &amp; Geysers"/>
    <s v="InstantWaterHeaters"/>
    <m/>
    <n v="999"/>
    <n v="999"/>
    <n v="2600"/>
    <n v="2600"/>
    <x v="3"/>
    <n v="655200"/>
    <x v="800"/>
    <n v="3.4"/>
    <x v="7"/>
    <n v="252"/>
    <x v="1"/>
    <n v="252"/>
  </r>
  <r>
    <n v="1027"/>
    <x v="1026"/>
    <x v="1015"/>
    <s v="AmazonBasics Induction Cooktop 1600 Watt (Black)"/>
    <s v="Unique"/>
    <x v="905"/>
    <s v=""/>
    <s v="Home&amp;Kitchen|Kitchen&amp;HomeAppliances|SmallKitchenAppliances|InductionCooktop"/>
    <s v="Home&amp;Kitchen"/>
    <x v="4"/>
    <s v="Kitchen&amp;HomeAppliances"/>
    <s v="Kitchen &amp; HomeAppliances"/>
    <s v="SmallKitchenAppliances"/>
    <s v="SmallKitchenAppliances"/>
    <s v="InductionCooktop"/>
    <m/>
    <n v="1999"/>
    <n v="1999"/>
    <n v="3300"/>
    <n v="3300"/>
    <x v="3"/>
    <n v="2574000"/>
    <x v="801"/>
    <n v="4.2"/>
    <x v="0"/>
    <n v="780"/>
    <x v="1"/>
    <n v="780"/>
  </r>
  <r>
    <n v="1028"/>
    <x v="1027"/>
    <x v="1016"/>
    <s v="Sui Generis Electric Handheld Milk Wand Mixer Frother for Latte Coffee Hot Milk, Milk Frother, Electric Coffee Beater, Egg Beater, Latte Maker, Mini Hand Blender Cappuccino Maker (Multicolor)"/>
    <s v="Unique"/>
    <x v="906"/>
    <s v="Mixer Frother for Latte Coffee Hot Milk, Milk Frother, Electric Coffee Beater, Egg Beater, Latte Maker, Mini Hand Blender Cappuccino Maker (Multicolor)"/>
    <s v="Home&amp;Kitchen|Kitchen&amp;HomeAppliances|SmallKitchenAppliances|HandBlenders"/>
    <s v="Home&amp;Kitchen"/>
    <x v="4"/>
    <s v="Kitchen&amp;HomeAppliances"/>
    <s v="Kitchen &amp; HomeAppliances"/>
    <s v="SmallKitchenAppliances"/>
    <s v="SmallKitchenAppliances"/>
    <s v="HandBlenders"/>
    <m/>
    <n v="210"/>
    <n v="210"/>
    <n v="699"/>
    <n v="699"/>
    <x v="0"/>
    <n v="51726"/>
    <x v="802"/>
    <n v="3.7"/>
    <x v="5"/>
    <n v="74"/>
    <x v="1"/>
    <n v="74"/>
  </r>
  <r>
    <n v="1029"/>
    <x v="1028"/>
    <x v="1017"/>
    <s v="Philips Air Purifier Ac2887 20,Vitashield Intelligent Purification,Long Hepa Filter Life Upto 17000 Hours,Removes 99.9% Airborne Viruses and Bacteria,99.97% Airborne Pollutants,Ideal For Master Bedroom"/>
    <s v="Unique"/>
    <x v="907"/>
    <s v="Purification,Long Hepa Filter Life Upto 17000 Hours,Removes 99.9% Airborne Viruses and Bacteria,99.97% Airborne Pollutants,Ideal For Master Bedroom"/>
    <s v="Home&amp;Kitchen|Heating,Cooling&amp;AirQuality|AirPurifiers|HEPAAirPurifiers"/>
    <s v="Home&amp;Kitchen"/>
    <x v="4"/>
    <s v="Heating,Cooling&amp;AirQuality"/>
    <s v="Heating , Cooling &amp; AirQuality"/>
    <s v="AirPurifiers"/>
    <s v="AirPurifiers"/>
    <s v="HEPAAirPurifiers"/>
    <m/>
    <n v="14499"/>
    <n v="14499"/>
    <n v="23559"/>
    <n v="23559"/>
    <x v="1"/>
    <n v="47730534"/>
    <x v="803"/>
    <n v="4.3"/>
    <x v="1"/>
    <n v="2026"/>
    <x v="0"/>
    <n v="2026"/>
  </r>
  <r>
    <n v="1030"/>
    <x v="1029"/>
    <x v="1018"/>
    <s v="Esquire Laundry Basket Brown, 50 Ltr Capacity(Plastic)"/>
    <s v="Unique"/>
    <x v="908"/>
    <s v="Capacity(Plastic)"/>
    <s v="Home&amp;Kitchen|HomeStorage&amp;Organization|LaundryOrganization|LaundryBaskets"/>
    <s v="Home&amp;Kitchen"/>
    <x v="4"/>
    <s v="HomeStorage&amp;Organization"/>
    <s v="HomeStorage &amp; Organization"/>
    <s v="LaundryOrganization"/>
    <s v="LaundryOrganization"/>
    <s v="LaundryBaskets"/>
    <m/>
    <n v="950"/>
    <n v="950"/>
    <n v="1599"/>
    <n v="1599"/>
    <x v="2"/>
    <n v="9451689"/>
    <x v="804"/>
    <n v="4.3"/>
    <x v="1"/>
    <n v="5911"/>
    <x v="0"/>
    <n v="5911"/>
  </r>
  <r>
    <n v="1031"/>
    <x v="1030"/>
    <x v="1019"/>
    <s v="PHILIPS Air Fryer HD9200 90, uses up to 90% less fat, 1400W, 4.1 Liter, with Rapid Air Technology (Black), Large"/>
    <s v="Unique"/>
    <x v="909"/>
    <s v="up to 90% less fat, 1400W, 4.1 Liter, with Rapid Air Technology (Black), Large"/>
    <s v="Home&amp;Kitchen|Kitchen&amp;HomeAppliances|SmallKitchenAppliances|DeepFatFryers|AirFryers"/>
    <s v="Home&amp;Kitchen"/>
    <x v="4"/>
    <s v="Kitchen&amp;HomeAppliances"/>
    <s v="Kitchen &amp; HomeAppliances"/>
    <s v="SmallKitchenAppliances"/>
    <s v="SmallKitchenAppliances"/>
    <s v="DeepFatFryers"/>
    <s v="AirFryers"/>
    <n v="7199"/>
    <n v="7199"/>
    <n v="9995"/>
    <n v="9995"/>
    <x v="4"/>
    <n v="19630180"/>
    <x v="805"/>
    <n v="4.4000000000000004"/>
    <x v="3"/>
    <n v="1964"/>
    <x v="0"/>
    <n v="1964"/>
  </r>
  <r>
    <n v="1032"/>
    <x v="1031"/>
    <x v="1020"/>
    <s v="Havells Bero Quartz Heater Black 800w 2 Heat Settings 2 Year Product Warranty"/>
    <s v="Unique"/>
    <x v="910"/>
    <s v="2 Heat Settings 2 Year Product Warranty"/>
    <s v="Home&amp;Kitchen|Heating,Cooling&amp;AirQuality|RoomHeaters|ElectricHeaters"/>
    <s v="Home&amp;Kitchen"/>
    <x v="4"/>
    <s v="Heating,Cooling&amp;AirQuality"/>
    <s v="Heating , Cooling &amp; AirQuality"/>
    <s v="RoomHeaters"/>
    <s v="RoomHeaters"/>
    <s v="ElectricHeaters"/>
    <m/>
    <n v="2439"/>
    <n v="2439"/>
    <n v="2545"/>
    <n v="2545"/>
    <x v="3"/>
    <n v="63625"/>
    <x v="806"/>
    <n v="4.0999999999999996"/>
    <x v="6"/>
    <n v="25"/>
    <x v="1"/>
    <n v="25"/>
  </r>
  <r>
    <n v="1033"/>
    <x v="1032"/>
    <x v="1021"/>
    <s v="Philips EasyTouch Plus Standing Garment Steamer GC523 60 - 1600 Watt, 5 Steam Settings, Up to 32 g min steam, with Double Pole"/>
    <s v="Unique"/>
    <x v="911"/>
    <s v="GC523 60 - 1600 Watt, 5 Steam Settings, Up to 32 g min steam, with Double Pole"/>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7799"/>
    <n v="7799"/>
    <n v="8995"/>
    <n v="8995"/>
    <x v="4"/>
    <n v="28424200"/>
    <x v="807"/>
    <n v="4"/>
    <x v="2"/>
    <n v="3160"/>
    <x v="0"/>
    <n v="3160"/>
  </r>
  <r>
    <n v="1034"/>
    <x v="1033"/>
    <x v="1022"/>
    <s v="Brayden Chopro, Electric Vegetable Chopper for Kitchen with 500 ML Capacity, 400 Watts Copper Motor and 4 Bi-Level SS Blades (Black)"/>
    <s v="Unique"/>
    <x v="912"/>
    <s v="Kitchen with 500 ML Capacity, 400 Watts Copper Motor and 4 Bi-Level SS Blades (Black)"/>
    <s v="Home&amp;Kitchen|Kitchen&amp;HomeAppliances|SmallKitchenAppliances|MiniFoodProcessors&amp;Choppers"/>
    <s v="Home&amp;Kitchen"/>
    <x v="4"/>
    <s v="Kitchen&amp;HomeAppliances"/>
    <s v="Kitchen &amp; HomeAppliances"/>
    <s v="SmallKitchenAppliances"/>
    <s v="SmallKitchenAppliances"/>
    <s v="MiniFoodProcessors&amp;Choppers"/>
    <m/>
    <n v="1599"/>
    <n v="1599"/>
    <n v="1999"/>
    <n v="1999"/>
    <x v="2"/>
    <n v="3114442"/>
    <x v="57"/>
    <n v="4.4000000000000004"/>
    <x v="3"/>
    <n v="1558"/>
    <x v="0"/>
    <n v="1558"/>
  </r>
  <r>
    <n v="1035"/>
    <x v="1034"/>
    <x v="1023"/>
    <s v="Wonderchef Nutri-blend Mixer, Grinder and Blender | Powerful 400W 22000 RPM motor | Stainless steel Blades | 3 unbreakable jars | 2 Years warranty | Online recipe book by Chef Sanjeev Kapoor | Black"/>
    <s v="Unique"/>
    <x v="760"/>
    <s v="| Powerful 400W 22000 RPM motor | Stainless steel Blades | 3 unbreakable jars | 2 Years warranty | Online recipe book by Chef Sanjeev Kapoor | Black"/>
    <s v="Home&amp;Kitchen|Kitchen&amp;HomeAppliances|SmallKitchenAppliances|MixerGrinders"/>
    <s v="Home&amp;Kitchen"/>
    <x v="4"/>
    <s v="Kitchen&amp;HomeAppliances"/>
    <s v="Kitchen &amp; HomeAppliances"/>
    <s v="SmallKitchenAppliances"/>
    <s v="SmallKitchenAppliances"/>
    <s v="MixerGrinders"/>
    <m/>
    <n v="2899"/>
    <n v="2899"/>
    <n v="5500"/>
    <n v="5500"/>
    <x v="4"/>
    <n v="49269000"/>
    <x v="808"/>
    <n v="3.8"/>
    <x v="8"/>
    <n v="8958"/>
    <x v="0"/>
    <n v="8958"/>
  </r>
  <r>
    <n v="1036"/>
    <x v="1035"/>
    <x v="1024"/>
    <s v="Usha Janome Dream Stitch Automatic Zig-Zag Electric Sewing Machine with 14 Stitch Function (White and Blue) with Free Sewing KIT Worth RS 500"/>
    <s v="Unique"/>
    <x v="913"/>
    <s v="Electric Sewing Machine with 14 Stitch Function (White and Blue) with Free Sewing KIT Worth RS 500"/>
    <s v="Home&amp;Kitchen|Kitchen&amp;HomeAppliances|SewingMachines&amp;Accessories|Sewing&amp;EmbroideryMachines"/>
    <s v="Home&amp;Kitchen"/>
    <x v="4"/>
    <s v="Kitchen&amp;HomeAppliances"/>
    <s v="Kitchen &amp; HomeAppliances"/>
    <s v="SewingMachines&amp;Accessories"/>
    <s v="SewingMachines &amp; Accessories"/>
    <s v="Sewing&amp;EmbroideryMachines"/>
    <m/>
    <n v="9799"/>
    <n v="9799"/>
    <n v="12150"/>
    <n v="12150"/>
    <x v="1"/>
    <n v="160999650"/>
    <x v="809"/>
    <n v="4.3"/>
    <x v="1"/>
    <n v="13251"/>
    <x v="0"/>
    <n v="13251"/>
  </r>
  <r>
    <n v="1037"/>
    <x v="1036"/>
    <x v="1025"/>
    <s v="Black+Decker Handheld Portable Garment Steamer 1500 Watts with Anti Calc (Violet)"/>
    <s v="Unique"/>
    <x v="914"/>
    <s v="Watts with Anti Calc (Violet)"/>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3299"/>
    <n v="3299"/>
    <n v="4995"/>
    <n v="4995"/>
    <x v="3"/>
    <n v="6958035"/>
    <x v="810"/>
    <n v="3.8"/>
    <x v="8"/>
    <n v="1393"/>
    <x v="0"/>
    <n v="1393"/>
  </r>
  <r>
    <n v="1038"/>
    <x v="1037"/>
    <x v="1026"/>
    <s v="Personal Size Blender, Portable Blender, Battery Powered USB Blender, with Four Blades, Mini Blender Travel Bottle for Juice, Shakes, and Smoothies (Pink)"/>
    <s v="Unique"/>
    <x v="915"/>
    <s v="Powered USB Blender, with Four Blades, Mini Blender Travel Bottle for Juice, Shakes, and Smoothies (Pink)"/>
    <s v="Home&amp;Kitchen|Kitchen&amp;HomeAppliances|SmallKitchenAppliances|HandBlenders"/>
    <s v="Home&amp;Kitchen"/>
    <x v="4"/>
    <s v="Kitchen&amp;HomeAppliances"/>
    <s v="Kitchen &amp; HomeAppliances"/>
    <s v="SmallKitchenAppliances"/>
    <s v="SmallKitchenAppliances"/>
    <s v="HandBlenders"/>
    <m/>
    <n v="669"/>
    <n v="669"/>
    <n v="1499"/>
    <n v="1499"/>
    <x v="2"/>
    <n v="19487"/>
    <x v="811"/>
    <n v="2.2999999999999998"/>
    <x v="21"/>
    <n v="13"/>
    <x v="1"/>
    <n v="13"/>
  </r>
  <r>
    <n v="1039"/>
    <x v="1038"/>
    <x v="1027"/>
    <s v="Sujata Powermatic Plus 900 Watts Juicer Mixer Grinder"/>
    <s v="Unique"/>
    <x v="916"/>
    <s v="Mixer Grinder"/>
    <s v="Home&amp;Kitchen|Kitchen&amp;HomeAppliances|SmallKitchenAppliances|JuicerMixerGrinders"/>
    <s v="Home&amp;Kitchen"/>
    <x v="4"/>
    <s v="Kitchen&amp;HomeAppliances"/>
    <s v="Kitchen &amp; HomeAppliances"/>
    <s v="SmallKitchenAppliances"/>
    <s v="SmallKitchenAppliances"/>
    <s v="JuicerMixerGrinders"/>
    <m/>
    <n v="5890"/>
    <n v="5890"/>
    <n v="7506"/>
    <n v="7506"/>
    <x v="4"/>
    <n v="54350946"/>
    <x v="812"/>
    <n v="4.5"/>
    <x v="9"/>
    <n v="7241"/>
    <x v="0"/>
    <n v="7241"/>
  </r>
  <r>
    <n v="1040"/>
    <x v="1039"/>
    <x v="1028"/>
    <s v="Sure From Aquaguard Delight NXT RO+UV+UF+Taste Adjuster(MTDS),6L water purifier,8 stages purification,Suitable for borewell,tanker,municipal water(Black) from Eureka Forbes"/>
    <s v="Unique"/>
    <x v="917"/>
    <s v="Adjuster(MTDS),6L water purifier,8 stages purification,Suitable for borewell,tanker,municipal water(Black) from Eureka Forbes"/>
    <s v="Home&amp;Kitchen|Kitchen&amp;HomeAppliances|WaterPurifiers&amp;Accessories|WaterFilters&amp;Purifiers"/>
    <s v="Home&amp;Kitchen"/>
    <x v="4"/>
    <s v="Kitchen&amp;HomeAppliances"/>
    <s v="Kitchen &amp; HomeAppliances"/>
    <s v="WaterPurifiers&amp;Accessories"/>
    <s v="WaterPurifiers &amp; Accessories"/>
    <s v="WaterFilters&amp;Purifiers"/>
    <m/>
    <n v="9199"/>
    <n v="9199"/>
    <n v="18000"/>
    <n v="18000"/>
    <x v="1"/>
    <n v="288360000"/>
    <x v="813"/>
    <n v="4"/>
    <x v="2"/>
    <n v="16020"/>
    <x v="0"/>
    <n v="16020"/>
  </r>
  <r>
    <n v="1041"/>
    <x v="1040"/>
    <x v="1029"/>
    <s v="PrettyKrafts Laundry Basket for clothes with Lid and Handles, Toys Organiser, 75 Ltr Grey"/>
    <s v="Unique"/>
    <x v="735"/>
    <s v="Lid and Handles, Toys Organiser, 75 Ltr Grey"/>
    <s v="Home&amp;Kitchen|HomeStorage&amp;Organization|LaundryOrganization|LaundryBaskets"/>
    <s v="Home&amp;Kitchen"/>
    <x v="4"/>
    <s v="HomeStorage&amp;Organization"/>
    <s v="HomeStorage &amp; Organization"/>
    <s v="LaundryOrganization"/>
    <s v="LaundryOrganization"/>
    <s v="LaundryBaskets"/>
    <m/>
    <n v="351"/>
    <n v="351"/>
    <n v="1099"/>
    <n v="1099"/>
    <x v="2"/>
    <n v="1615530"/>
    <x v="814"/>
    <n v="3.7"/>
    <x v="5"/>
    <n v="1470"/>
    <x v="0"/>
    <n v="1470"/>
  </r>
  <r>
    <n v="1042"/>
    <x v="1041"/>
    <x v="1030"/>
    <s v="Dr Trust Electronic Kitchen Digital Scale Weighing Machine (Blue)"/>
    <s v="Unique"/>
    <x v="918"/>
    <s v="Weighing Machine (Blue)"/>
    <s v="Health&amp;PersonalCare|HomeMedicalSupplies&amp;Equipment|HealthMonitors|WeighingScales|DigitalBathroomScales"/>
    <s v="Health&amp;PersonalCare"/>
    <x v="8"/>
    <s v="HomeMedicalSupplies&amp;Equipment"/>
    <s v="HomeMedicalSupplies &amp; Equipment"/>
    <s v="HealthMonitors"/>
    <s v="HealthMonitors"/>
    <s v="WeighingScales"/>
    <s v="DigitalBathroomScales"/>
    <n v="899"/>
    <n v="899"/>
    <n v="1900"/>
    <n v="1900"/>
    <x v="2"/>
    <n v="6959700"/>
    <x v="815"/>
    <n v="4"/>
    <x v="2"/>
    <n v="3663"/>
    <x v="0"/>
    <n v="3663"/>
  </r>
  <r>
    <n v="1043"/>
    <x v="1042"/>
    <x v="1031"/>
    <s v="Tesora - Inspired by you Large Premium Electric Kettle 1.8L, Stainless Steel Inner Body - Auto Power Cut, Boil Dry Protection and Cool Touch Double Wall, Portable | 1500 Watts |1 Year Warranty | (White)"/>
    <s v="Unique"/>
    <x v="919"/>
    <s v="Premium Electric Kettle 1.8L, Stainless Steel Inner Body - Auto Power Cut, Boil Dry Protection and Cool Touch Double Wall, Portable | 1500 Watts |1 Year Warranty | (White)"/>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349"/>
    <n v="1349"/>
    <n v="1850"/>
    <n v="1850"/>
    <x v="2"/>
    <n v="1180300"/>
    <x v="816"/>
    <n v="4.4000000000000004"/>
    <x v="3"/>
    <n v="638"/>
    <x v="1"/>
    <n v="638"/>
  </r>
  <r>
    <n v="1044"/>
    <x v="1043"/>
    <x v="1032"/>
    <s v="AGARO Ace 1600 Watts, 21.5 kPa Suction Power, 21 litres Wet and Dry Stainless Steel Vacuum Cleaner with Blower Function and Washable Dust Bag"/>
    <s v="Unique"/>
    <x v="920"/>
    <s v="Suction Power, 21 litres Wet and Dry Stainless Steel Vacuum Cleaner with Blower Function and Washable Dust Bag"/>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6236"/>
    <n v="6236"/>
    <n v="9999"/>
    <n v="9999"/>
    <x v="4"/>
    <n v="35516448"/>
    <x v="817"/>
    <n v="4.0999999999999996"/>
    <x v="6"/>
    <n v="3552"/>
    <x v="0"/>
    <n v="3552"/>
  </r>
  <r>
    <n v="1045"/>
    <x v="1044"/>
    <x v="1033"/>
    <s v="INALSA Hand Blender 1000 Watt with Chopper, Whisker, 600 ml Multipurpose Jar|Variable Speed And Turbo Speed Function |100% Copper Motor |Low Noise |ANTI-SPLASH TECHNOLOGY|2 Year Warranty"/>
    <s v="Unique"/>
    <x v="921"/>
    <s v="Chopper, Whisker, 600 ml Multipurpose Jar|Variable Speed And Turbo Speed Function |100% Copper Motor |Low Noise |ANTI-SPLASH TECHNOLOGY|2 Year Warranty"/>
    <s v="Home&amp;Kitchen|Kitchen&amp;HomeAppliances|SmallKitchenAppliances|HandBlenders"/>
    <s v="Home&amp;Kitchen"/>
    <x v="4"/>
    <s v="Kitchen&amp;HomeAppliances"/>
    <s v="Kitchen &amp; HomeAppliances"/>
    <s v="SmallKitchenAppliances"/>
    <s v="SmallKitchenAppliances"/>
    <s v="HandBlenders"/>
    <m/>
    <n v="2742"/>
    <n v="2742"/>
    <n v="3995"/>
    <n v="3995"/>
    <x v="3"/>
    <n v="44536260"/>
    <x v="818"/>
    <n v="4.4000000000000004"/>
    <x v="3"/>
    <n v="11148"/>
    <x v="0"/>
    <n v="11148"/>
  </r>
  <r>
    <n v="1046"/>
    <x v="1045"/>
    <x v="1034"/>
    <s v="akiara - Makes life easy Electric Handy Sewing Stitch Handheld Cordless Portable White Sewing Machine for Home Tailoring, Hand Machine | Mini Silai | White Hand Machine with Adapter"/>
    <s v="Unique"/>
    <x v="865"/>
    <s v="Handy Sewing Stitch Handheld Cordless Portable White Sewing Machine for Home Tailoring, Hand Machine | Mini Silai | White Hand Machine with Adapter"/>
    <s v="Home&amp;Kitchen|Kitchen&amp;HomeAppliances|SewingMachines&amp;Accessories|Sewing&amp;EmbroideryMachines"/>
    <s v="Home&amp;Kitchen"/>
    <x v="4"/>
    <s v="Kitchen&amp;HomeAppliances"/>
    <s v="Kitchen &amp; HomeAppliances"/>
    <s v="SewingMachines&amp;Accessories"/>
    <s v="SewingMachines &amp; Accessories"/>
    <s v="Sewing&amp;EmbroideryMachines"/>
    <m/>
    <n v="721"/>
    <n v="721"/>
    <n v="1499"/>
    <n v="1499"/>
    <x v="2"/>
    <n v="3671051"/>
    <x v="819"/>
    <n v="3.1"/>
    <x v="19"/>
    <n v="2449"/>
    <x v="0"/>
    <n v="2449"/>
  </r>
  <r>
    <n v="1047"/>
    <x v="1046"/>
    <x v="1035"/>
    <s v="Philips EasySpeed Plus Steam Iron GC2145 20-2200W, Quick Heat Up with up to 30 g min steam, 110 g steam Boost, Scratch Resistant Ceramic Soleplate, Vertical steam and Drip-Stop"/>
    <s v="Unique"/>
    <x v="922"/>
    <s v="20-2200W, Quick Heat Up with up to 30 g min steam, 110 g steam Boost, Scratch Resistant Ceramic Soleplate, Vertical steam and Drip-Stop"/>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2903"/>
    <n v="2903"/>
    <n v="3295"/>
    <n v="3295"/>
    <x v="3"/>
    <n v="7575205"/>
    <x v="820"/>
    <n v="4.3"/>
    <x v="1"/>
    <n v="2299"/>
    <x v="0"/>
    <n v="2299"/>
  </r>
  <r>
    <n v="1048"/>
    <x v="1047"/>
    <x v="1036"/>
    <s v="INALSA Electric Chopper Bullet- 400 Watts with 100% Pure Copper Motor| Chop, Mince, Puree, Dice | Twin Blade Technology| 900 ml Capacity| One Touch Operation, 1.30mtr Long Power Cord (Black Silver)"/>
    <s v="Unique"/>
    <x v="923"/>
    <s v="with 100% Pure Copper Motor| Chop, Mince, Puree, Dice | Twin Blade Technology| 900 ml Capacity| One Touch Operation, 1.30mtr Long Power Cord (Black Silver)"/>
    <s v="Home&amp;Kitchen|Kitchen&amp;HomeAppliances|SmallKitchenAppliances|MiniFoodProcessors&amp;Choppers"/>
    <s v="Home&amp;Kitchen"/>
    <x v="4"/>
    <s v="Kitchen&amp;HomeAppliances"/>
    <s v="Kitchen &amp; HomeAppliances"/>
    <s v="SmallKitchenAppliances"/>
    <s v="SmallKitchenAppliances"/>
    <s v="MiniFoodProcessors&amp;Choppers"/>
    <m/>
    <n v="1656"/>
    <n v="1656"/>
    <n v="2695"/>
    <n v="2695"/>
    <x v="3"/>
    <n v="16242765"/>
    <x v="821"/>
    <n v="4.4000000000000004"/>
    <x v="3"/>
    <n v="6027"/>
    <x v="0"/>
    <n v="6027"/>
  </r>
  <r>
    <n v="1049"/>
    <x v="1048"/>
    <x v="1037"/>
    <s v="Borosil Electric Egg Boiler, 8 Egg Capacity, For Hard, Soft, Medium Boiled Eggs, Steamed Vegetables, Transparent Lid, Stainless Steel Exterior (500 Watts)"/>
    <s v="Unique"/>
    <x v="924"/>
    <s v="Capacity, For Hard, Soft, Medium Boiled Eggs, Steamed Vegetables, Transparent Lid, Stainless Steel Exterior (500 Watts)"/>
    <s v="Home&amp;Kitchen|Kitchen&amp;HomeAppliances|SmallKitchenAppliances|EggBoilers"/>
    <s v="Home&amp;Kitchen"/>
    <x v="4"/>
    <s v="Kitchen&amp;HomeAppliances"/>
    <s v="Kitchen &amp; HomeAppliances"/>
    <s v="SmallKitchenAppliances"/>
    <s v="SmallKitchenAppliances"/>
    <s v="EggBoilers"/>
    <m/>
    <n v="1399"/>
    <n v="1399"/>
    <n v="2290"/>
    <n v="2290"/>
    <x v="3"/>
    <n v="1055690"/>
    <x v="822"/>
    <n v="4.4000000000000004"/>
    <x v="3"/>
    <n v="461"/>
    <x v="1"/>
    <n v="461"/>
  </r>
  <r>
    <n v="1050"/>
    <x v="1049"/>
    <x v="1038"/>
    <s v="Wipro Vesta Grill 1000 Watt Sandwich Maker |Dual function-SW MakerandGriller|Non stick Coat -BPAandPTFE Free |Auto Temp Cut-off| Height Control -180·∂øand105·∂ø |2 year warranty|SS Finish|Standard size"/>
    <s v="Unique"/>
    <x v="925"/>
    <s v="Maker |Dual function-SW MakerandGriller|Non stick Coat -BPAandPTFE Free |Auto Temp Cut-off| Height Control -180·∂øand105·∂ø |2 year warranty|SS Finish|Standard size"/>
    <s v="Home&amp;Kitchen|Kitchen&amp;HomeAppliances|SmallKitchenAppliances|SandwichMakers"/>
    <s v="Home&amp;Kitchen"/>
    <x v="4"/>
    <s v="Kitchen&amp;HomeAppliances"/>
    <s v="Kitchen &amp; HomeAppliances"/>
    <s v="SmallKitchenAppliances"/>
    <s v="SmallKitchenAppliances"/>
    <s v="SandwichMakers"/>
    <m/>
    <n v="2079"/>
    <n v="2079"/>
    <n v="3099"/>
    <n v="3099"/>
    <x v="3"/>
    <n v="873918"/>
    <x v="823"/>
    <n v="4.0999999999999996"/>
    <x v="6"/>
    <n v="282"/>
    <x v="1"/>
    <n v="282"/>
  </r>
  <r>
    <n v="1051"/>
    <x v="1050"/>
    <x v="1039"/>
    <s v="Rico IRPRO 1500 Watt Japanese Technology Electric Water Heater Immersion Rod Shockproof Protection and Stainless Steel Heating Element for Instant Heating| ISI Certified 1 Year Replacement Warranty"/>
    <s v="Unique"/>
    <x v="926"/>
    <s v="Electric Water Heater Immersion Rod Shockproof Protection and Stainless Steel Heating Element for Instant Heating| ISI Certified 1 Year Replacement Warranty"/>
    <s v="Home&amp;Kitchen|Heating,Cooling&amp;AirQuality|WaterHeaters&amp;Geysers|ImmersionRods"/>
    <s v="Home&amp;Kitchen"/>
    <x v="4"/>
    <s v="Heating,Cooling&amp;AirQuality"/>
    <s v="Heating , Cooling &amp; AirQuality"/>
    <s v="WaterHeaters&amp;Geysers"/>
    <s v="WaterHeaters &amp; Geysers"/>
    <s v="ImmersionRods"/>
    <m/>
    <n v="999"/>
    <n v="999"/>
    <n v="1075"/>
    <n v="1075"/>
    <x v="2"/>
    <n v="9970625"/>
    <x v="824"/>
    <n v="4.0999999999999996"/>
    <x v="6"/>
    <n v="9275"/>
    <x v="0"/>
    <n v="9275"/>
  </r>
  <r>
    <n v="1052"/>
    <x v="1051"/>
    <x v="1040"/>
    <s v="Eureka Forbes Active Clean 700 Watts Powerful Suction and Blower Vacuum Cleaner with Washable HEPA Filter and 6 Accessories,1 Year Warranty,Compact,Light Weight and Easy to use (Red and Black)"/>
    <s v="Unique"/>
    <x v="927"/>
    <s v="Powerful Suction and Blower Vacuum Cleaner with Washable HEPA Filter and 6 Accessories,1 Year Warranty,Compact,Light Weight and Easy to use (Red and Black)"/>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3179"/>
    <n v="3179"/>
    <n v="6999"/>
    <n v="6999"/>
    <x v="4"/>
    <n v="5200257"/>
    <x v="825"/>
    <n v="4"/>
    <x v="2"/>
    <n v="743"/>
    <x v="1"/>
    <n v="743"/>
  </r>
  <r>
    <n v="1053"/>
    <x v="1052"/>
    <x v="1041"/>
    <s v="CSI INTERNATIONAL Instant Water Geyser, Water Heater, Portable Water Heater, Geyser Made of First Class ABS Plastic 3KW (White)"/>
    <s v="Unique"/>
    <x v="928"/>
    <s v="Heater, Portable Water Heater, Geyser Made of First Class ABS Plastic 3KW (White)"/>
    <s v="Home&amp;Kitchen|Heating,Cooling&amp;AirQuality|WaterHeaters&amp;Geysers|InstantWaterHeaters"/>
    <s v="Home&amp;Kitchen"/>
    <x v="4"/>
    <s v="Heating,Cooling&amp;AirQuality"/>
    <s v="Heating , Cooling &amp; AirQuality"/>
    <s v="WaterHeaters&amp;Geysers"/>
    <s v="WaterHeaters &amp; Geysers"/>
    <s v="InstantWaterHeaters"/>
    <m/>
    <n v="1049"/>
    <n v="1049"/>
    <n v="2499"/>
    <n v="2499"/>
    <x v="3"/>
    <n v="819672"/>
    <x v="826"/>
    <n v="3.6"/>
    <x v="4"/>
    <n v="328"/>
    <x v="1"/>
    <n v="328"/>
  </r>
  <r>
    <n v="1054"/>
    <x v="1053"/>
    <x v="1042"/>
    <s v="Hindware Atlantic Xceed 5L 3kW Instant Water Heater with Copper Heating Element and High Grade Stainless Steel Tank"/>
    <s v="Unique"/>
    <x v="929"/>
    <s v="Water Heater with Copper Heating Element and High Grade Stainless Steel Tank"/>
    <s v="Home&amp;Kitchen|Heating,Cooling&amp;AirQuality|WaterHeaters&amp;Geysers|InstantWaterHeaters"/>
    <s v="Home&amp;Kitchen"/>
    <x v="4"/>
    <s v="Heating,Cooling&amp;AirQuality"/>
    <s v="Heating , Cooling &amp; AirQuality"/>
    <s v="WaterHeaters&amp;Geysers"/>
    <s v="WaterHeaters &amp; Geysers"/>
    <s v="InstantWaterHeaters"/>
    <m/>
    <n v="3599"/>
    <n v="3599"/>
    <n v="7290"/>
    <n v="7290"/>
    <x v="4"/>
    <n v="6867180"/>
    <x v="827"/>
    <n v="3.9"/>
    <x v="10"/>
    <n v="942"/>
    <x v="1"/>
    <n v="942"/>
  </r>
  <r>
    <n v="1055"/>
    <x v="1054"/>
    <x v="1043"/>
    <s v="Morphy Richards New Europa 800-Watt Espresso and Cappuccino 4-Cup Coffee Maker (Black)"/>
    <s v="Unique"/>
    <x v="930"/>
    <s v="and Cappuccino 4-Cup Coffee Maker (Black)"/>
    <s v="Home&amp;Kitchen|Kitchen&amp;HomeAppliances|Coffee,Tea&amp;Espresso|EspressoMachines"/>
    <s v="Home&amp;Kitchen"/>
    <x v="4"/>
    <s v="Kitchen&amp;HomeAppliances"/>
    <s v="Kitchen &amp; HomeAppliances"/>
    <s v="Coffee,Tea&amp;Espresso"/>
    <s v="Coffee , Tea &amp; Espresso"/>
    <s v="EspressoMachines"/>
    <m/>
    <n v="4799"/>
    <n v="4799"/>
    <n v="5795"/>
    <n v="5795"/>
    <x v="4"/>
    <n v="22107925"/>
    <x v="828"/>
    <n v="3.9"/>
    <x v="10"/>
    <n v="3815"/>
    <x v="0"/>
    <n v="3815"/>
  </r>
  <r>
    <n v="1056"/>
    <x v="1055"/>
    <x v="1044"/>
    <s v="Lifelong Power - Pro 500 Watt 3 Jar Mixer Grinder with 3 Speed Control and 1100 Watt Dry Non-Stick soleplate Iron Super Combo (White and Grey, 1 Year Warranty)"/>
    <s v="Unique"/>
    <x v="931"/>
    <s v="3 Jar Mixer Grinder with 3 Speed Control and 1100 Watt Dry Non-Stick soleplate Iron Super Combo (White and Grey, 1 Year Warranty)"/>
    <s v="Home&amp;Kitchen|Kitchen&amp;HomeAppliances|SmallKitchenAppliances|MixerGrinders"/>
    <s v="Home&amp;Kitchen"/>
    <x v="4"/>
    <s v="Kitchen&amp;HomeAppliances"/>
    <s v="Kitchen &amp; HomeAppliances"/>
    <s v="SmallKitchenAppliances"/>
    <s v="SmallKitchenAppliances"/>
    <s v="MixerGrinders"/>
    <m/>
    <n v="1699"/>
    <n v="1699"/>
    <n v="3398"/>
    <n v="3398"/>
    <x v="3"/>
    <n v="27143224"/>
    <x v="829"/>
    <n v="3.8"/>
    <x v="8"/>
    <n v="7988"/>
    <x v="0"/>
    <n v="7988"/>
  </r>
  <r>
    <n v="1057"/>
    <x v="1056"/>
    <x v="1045"/>
    <s v="iBELL Castor CTEK15L Premium 1.5 Litre Stainless Steel Electric Kettle,1500W Auto Cut-Off Feature,Silver"/>
    <s v="Unique"/>
    <x v="932"/>
    <s v="Stainless Steel Electric Kettle,1500W Auto Cut-Off Feature,Silve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664"/>
    <n v="664"/>
    <n v="1490"/>
    <n v="1490"/>
    <x v="2"/>
    <n v="1378250"/>
    <x v="762"/>
    <n v="4.0999999999999996"/>
    <x v="6"/>
    <n v="925"/>
    <x v="1"/>
    <n v="925"/>
  </r>
  <r>
    <n v="1058"/>
    <x v="1057"/>
    <x v="1046"/>
    <s v="BAJAJ PYGMY MINI 110 MM 10 W HIGH SPEED OPERATION, USB CHARGING, MULTI-CLIP FUNCTION PERSONAL FAN"/>
    <s v="Unique"/>
    <x v="933"/>
    <s v="W HIGH SPEED OPERATION, USB CHARGING, MULTI-CLIP FUNCTION PERSONAL FAN"/>
    <s v="Home&amp;Kitchen|Heating,Cooling&amp;AirQuality|Fans|TableFans"/>
    <s v="Home&amp;Kitchen"/>
    <x v="4"/>
    <s v="Heating,Cooling&amp;AirQuality"/>
    <s v="Heating , Cooling &amp; AirQuality"/>
    <s v="Fans"/>
    <s v="Fans"/>
    <s v="TableFans"/>
    <m/>
    <n v="948"/>
    <n v="948"/>
    <n v="1620"/>
    <n v="1620"/>
    <x v="2"/>
    <n v="7079400"/>
    <x v="830"/>
    <n v="4.0999999999999996"/>
    <x v="6"/>
    <n v="4370"/>
    <x v="0"/>
    <n v="4370"/>
  </r>
  <r>
    <n v="1059"/>
    <x v="1058"/>
    <x v="1047"/>
    <s v="Crompton InstaGlide 1000-Watts Dry Iron with American Heritage Coating, Pack of 1 Iron"/>
    <s v="Unique"/>
    <x v="934"/>
    <s v="American Heritage Coating, Pack of 1 Iron"/>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850"/>
    <n v="850"/>
    <n v="1000"/>
    <n v="1000"/>
    <x v="2"/>
    <n v="7619000"/>
    <x v="564"/>
    <n v="4.0999999999999996"/>
    <x v="6"/>
    <n v="7619"/>
    <x v="0"/>
    <n v="7619"/>
  </r>
  <r>
    <n v="1060"/>
    <x v="1059"/>
    <x v="1048"/>
    <s v="Prestige Clean Home Water Purifier Cartridge"/>
    <s v="Unique"/>
    <x v="935"/>
    <s v=""/>
    <s v="Home&amp;Kitchen|Kitchen&amp;HomeAppliances|WaterPurifiers&amp;Accessories|WaterCartridges"/>
    <s v="Home&amp;Kitchen"/>
    <x v="4"/>
    <s v="Kitchen&amp;HomeAppliances"/>
    <s v="Kitchen &amp; HomeAppliances"/>
    <s v="WaterPurifiers&amp;Accessories"/>
    <s v="WaterPurifiers &amp; Accessories"/>
    <s v="WaterCartridges"/>
    <m/>
    <n v="600"/>
    <n v="600"/>
    <n v="640"/>
    <n v="640"/>
    <x v="0"/>
    <n v="1659520"/>
    <x v="831"/>
    <n v="3.8"/>
    <x v="8"/>
    <n v="2593"/>
    <x v="0"/>
    <n v="2593"/>
  </r>
  <r>
    <n v="1061"/>
    <x v="1060"/>
    <x v="1049"/>
    <s v="Morphy Richards Aristo 2000 Watts PTC Room Heater (White)"/>
    <s v="Unique"/>
    <x v="936"/>
    <s v="Room Heater (White)"/>
    <s v="Home&amp;Kitchen|Heating,Cooling&amp;AirQuality|RoomHeaters|ElectricHeaters"/>
    <s v="Home&amp;Kitchen"/>
    <x v="4"/>
    <s v="Heating,Cooling&amp;AirQuality"/>
    <s v="Heating , Cooling &amp; AirQuality"/>
    <s v="RoomHeaters"/>
    <s v="RoomHeaters"/>
    <s v="ElectricHeaters"/>
    <m/>
    <n v="3711"/>
    <n v="3711"/>
    <n v="4495"/>
    <n v="4495"/>
    <x v="3"/>
    <n v="1600220"/>
    <x v="832"/>
    <n v="4.3"/>
    <x v="1"/>
    <n v="356"/>
    <x v="1"/>
    <n v="356"/>
  </r>
  <r>
    <n v="1062"/>
    <x v="1061"/>
    <x v="1050"/>
    <s v="Gadgetronics Digital Kitchen Weighing Scale and Food Weight Machine for Health, Fitness, Home Baking and Cooking (10 KGs,1 Year Warranty and Batteries Included)"/>
    <s v="Unique"/>
    <x v="937"/>
    <s v="Food Weight Machine for Health, Fitness, Home Baking and Cooking (10 KGs,1 Year Warranty and Batteries Included)"/>
    <s v="Home&amp;Kitchen|Kitchen&amp;HomeAppliances|SmallKitchenAppliances|DigitalKitchenScales"/>
    <s v="Home&amp;Kitchen"/>
    <x v="4"/>
    <s v="Kitchen&amp;HomeAppliances"/>
    <s v="Kitchen &amp; HomeAppliances"/>
    <s v="SmallKitchenAppliances"/>
    <s v="SmallKitchenAppliances"/>
    <s v="DigitalKitchenScales"/>
    <m/>
    <n v="799"/>
    <n v="799"/>
    <n v="2999"/>
    <n v="2999"/>
    <x v="3"/>
    <n v="188937"/>
    <x v="833"/>
    <n v="4.5"/>
    <x v="9"/>
    <n v="63"/>
    <x v="1"/>
    <n v="63"/>
  </r>
  <r>
    <n v="1063"/>
    <x v="1062"/>
    <x v="1051"/>
    <s v="HUL Pureit Germkill kit for Advanced 23 L water purifier - 3000 L Capacity, Sand, Multicolour"/>
    <s v="Unique"/>
    <x v="806"/>
    <s v="23 L water purifier - 3000 L Capacity, Sand, Multicolour"/>
    <s v="Home&amp;Kitchen|Kitchen&amp;HomeAppliances|WaterPurifiers&amp;Accessories|WaterPurifierAccessories"/>
    <s v="Home&amp;Kitchen"/>
    <x v="4"/>
    <s v="Kitchen&amp;HomeAppliances"/>
    <s v="Kitchen &amp; HomeAppliances"/>
    <s v="WaterPurifiers&amp;Accessories"/>
    <s v="WaterPurifiers &amp; Accessories"/>
    <s v="WaterPurifierAccessories"/>
    <m/>
    <n v="980"/>
    <n v="980"/>
    <n v="980"/>
    <n v="980"/>
    <x v="0"/>
    <n v="4645200"/>
    <x v="74"/>
    <n v="4.2"/>
    <x v="0"/>
    <n v="4740"/>
    <x v="0"/>
    <n v="4740"/>
  </r>
  <r>
    <n v="1064"/>
    <x v="1063"/>
    <x v="1052"/>
    <s v="Tom and Jerry Folding Laundry Basket for Clothes with Lid and Handle, Toys Organiser, 75 Litre, Green"/>
    <s v="Unique"/>
    <x v="938"/>
    <s v="for Clothes with Lid and Handle, Toys Organiser, 75 Litre, Green"/>
    <s v="Home&amp;Kitchen|HomeStorage&amp;Organization|LaundryOrganization|LaundryBaskets"/>
    <s v="Home&amp;Kitchen"/>
    <x v="4"/>
    <s v="HomeStorage&amp;Organization"/>
    <s v="HomeStorage &amp; Organization"/>
    <s v="LaundryOrganization"/>
    <s v="LaundryOrganization"/>
    <s v="LaundryBaskets"/>
    <m/>
    <n v="351"/>
    <n v="351"/>
    <n v="899"/>
    <n v="899"/>
    <x v="0"/>
    <n v="266104"/>
    <x v="834"/>
    <n v="3.9"/>
    <x v="10"/>
    <n v="296"/>
    <x v="1"/>
    <n v="296"/>
  </r>
  <r>
    <n v="1065"/>
    <x v="1064"/>
    <x v="1053"/>
    <s v="Ikea Little Loved Corner PRODUKT Milk-frother, Coffee Tea Frother, Handheld Milk Wand Mixer Frother, Black"/>
    <s v="Unique"/>
    <x v="939"/>
    <s v="Coffee Tea Frother, Handheld Milk Wand Mixer Frother, Black"/>
    <s v="Home&amp;Kitchen|Kitchen&amp;HomeAppliances|Coffee,Tea&amp;Espresso|MilkFrothers"/>
    <s v="Home&amp;Kitchen"/>
    <x v="4"/>
    <s v="Kitchen&amp;HomeAppliances"/>
    <s v="Kitchen &amp; HomeAppliances"/>
    <s v="Coffee,Tea&amp;Espresso"/>
    <s v="Coffee , Tea &amp; Espresso"/>
    <s v="MilkFrothers"/>
    <m/>
    <n v="229"/>
    <n v="229"/>
    <n v="499"/>
    <n v="499"/>
    <x v="0"/>
    <n v="92315"/>
    <x v="835"/>
    <n v="3.5"/>
    <x v="11"/>
    <n v="185"/>
    <x v="1"/>
    <n v="185"/>
  </r>
  <r>
    <n v="1066"/>
    <x v="1065"/>
    <x v="1054"/>
    <s v="Philips EasySpeed Plus Steam Iron GC2147 30-2400W, Quick Heat up with up to 30 g min steam, 150g steam Boost, Scratch Resistant Ceramic Soleplate, Vertical steam, Drip-Stop"/>
    <s v="Unique"/>
    <x v="922"/>
    <s v="30-2400W, Quick Heat up with up to 30 g min steam, 150g steam Boost, Scratch Resistant Ceramic Soleplate, Vertical steam, Drip-Stop"/>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3349"/>
    <n v="3349"/>
    <n v="3995"/>
    <n v="3995"/>
    <x v="3"/>
    <n v="7806230"/>
    <x v="836"/>
    <n v="4.3"/>
    <x v="1"/>
    <n v="1954"/>
    <x v="0"/>
    <n v="1954"/>
  </r>
  <r>
    <n v="1067"/>
    <x v="1066"/>
    <x v="1055"/>
    <s v="Bajaj New Shakti Neo Plus 15 Litre 4 Star Rated Storage Water Heater (Geyser) with Multiple Safety System, White"/>
    <s v="Unique"/>
    <x v="724"/>
    <s v="Litre 4 Star Rated Storage Water Heater (Geyser) with Multiple Safety System, White"/>
    <s v="Home&amp;Kitchen|Heating,Cooling&amp;AirQuality|WaterHeaters&amp;Geysers|StorageWaterHeaters"/>
    <s v="Home&amp;Kitchen"/>
    <x v="4"/>
    <s v="Heating,Cooling&amp;AirQuality"/>
    <s v="Heating , Cooling &amp; AirQuality"/>
    <s v="WaterHeaters&amp;Geysers"/>
    <s v="WaterHeaters &amp; Geysers"/>
    <s v="StorageWaterHeaters"/>
    <m/>
    <n v="5499"/>
    <n v="5499"/>
    <n v="11500"/>
    <n v="11500"/>
    <x v="1"/>
    <n v="11028500"/>
    <x v="837"/>
    <n v="3.9"/>
    <x v="10"/>
    <n v="959"/>
    <x v="1"/>
    <n v="959"/>
  </r>
  <r>
    <n v="1068"/>
    <x v="1067"/>
    <x v="1056"/>
    <s v="House of Quirk Reusable Sticky Picker Cleaner Easy-Tear Sheets Travel Pet Hair Lint Rollers Brush (10cm Sheet, Set of 3 Rolls, 180 Sheets, 60 Sheets Each roll Lint Roller Remover, Multicolour)"/>
    <s v="Unique"/>
    <x v="940"/>
    <s v="Cleaner Easy-Tear Sheets Travel Pet Hair Lint Rollers Brush (10cm Sheet, Set of 3 Rolls, 180 Sheets, 60 Sheets Each roll Lint Roller Remover, Multicolour)"/>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299"/>
    <n v="299"/>
    <n v="499"/>
    <n v="499"/>
    <x v="0"/>
    <n v="506485"/>
    <x v="440"/>
    <n v="3.9"/>
    <x v="10"/>
    <n v="1015"/>
    <x v="0"/>
    <n v="1015"/>
  </r>
  <r>
    <n v="1069"/>
    <x v="1068"/>
    <x v="1057"/>
    <s v="Allin Exporters J66 Ultrasonic Humidifier Cool Mist Air Purifier for Dryness, Cold and Cough Large Capacity for Room, Baby, Plants, Bedroom (2.4 L) (1 Year Warranty)"/>
    <s v="Unique"/>
    <x v="941"/>
    <s v="Mist Air Purifier for Dryness, Cold and Cough Large Capacity for Room, Baby, Plants, Bedroom (2.4 L) (1 Year Warranty)"/>
    <s v="Home&amp;Kitchen|Heating,Cooling&amp;AirQuality|Humidifiers"/>
    <s v="Home&amp;Kitchen"/>
    <x v="4"/>
    <s v="Heating,Cooling&amp;AirQuality"/>
    <s v="Heating , Cooling &amp; AirQuality"/>
    <s v="Humidifiers"/>
    <s v="Humidifiers"/>
    <m/>
    <m/>
    <n v="2249"/>
    <n v="2249"/>
    <n v="3550"/>
    <n v="3550"/>
    <x v="3"/>
    <n v="14104150"/>
    <x v="838"/>
    <n v="4"/>
    <x v="2"/>
    <n v="3973"/>
    <x v="0"/>
    <n v="3973"/>
  </r>
  <r>
    <n v="1070"/>
    <x v="1069"/>
    <x v="1058"/>
    <s v="Multifunctional 2 in 1 Electric Egg Boiling Steamer Egg Frying Pan Egg Boiler Electric Automatic Off with Egg Boiler Machine Non-Stick Electric Egg Frying Pan-Tiger Woods (Multy)"/>
    <s v="Unique"/>
    <x v="942"/>
    <s v="Boiling Steamer Egg Frying Pan Egg Boiler Electric Automatic Off with Egg Boiler Machine Non-Stick Electric Egg Frying Pan-Tiger Woods (Multy)"/>
    <s v="Home&amp;Kitchen|Kitchen&amp;HomeAppliances|SmallKitchenAppliances|EggBoilers"/>
    <s v="Home&amp;Kitchen"/>
    <x v="4"/>
    <s v="Kitchen&amp;HomeAppliances"/>
    <s v="Kitchen &amp; HomeAppliances"/>
    <s v="SmallKitchenAppliances"/>
    <s v="SmallKitchenAppliances"/>
    <s v="EggBoilers"/>
    <m/>
    <n v="699"/>
    <n v="699"/>
    <n v="1599"/>
    <n v="1599"/>
    <x v="2"/>
    <n v="3677700"/>
    <x v="793"/>
    <n v="4.7"/>
    <x v="16"/>
    <n v="2300"/>
    <x v="0"/>
    <n v="2300"/>
  </r>
  <r>
    <n v="1071"/>
    <x v="1070"/>
    <x v="1059"/>
    <s v="Maharaja Whiteline Nano Carbon Neo, 500 Watts Room Heater (Black, White), Standard (5200100986)"/>
    <s v="Unique"/>
    <x v="943"/>
    <s v="Watts Room Heater (Black, White), Standard (5200100986)"/>
    <s v="Home&amp;Kitchen|Heating,Cooling&amp;AirQuality|RoomHeaters|ElectricHeaters"/>
    <s v="Home&amp;Kitchen"/>
    <x v="4"/>
    <s v="Heating,Cooling&amp;AirQuality"/>
    <s v="Heating , Cooling &amp; AirQuality"/>
    <s v="RoomHeaters"/>
    <s v="RoomHeaters"/>
    <s v="ElectricHeaters"/>
    <m/>
    <n v="1235"/>
    <n v="1235"/>
    <n v="1499"/>
    <n v="1499"/>
    <x v="2"/>
    <n v="304297"/>
    <x v="839"/>
    <n v="4.0999999999999996"/>
    <x v="6"/>
    <n v="203"/>
    <x v="1"/>
    <n v="203"/>
  </r>
  <r>
    <n v="1072"/>
    <x v="1071"/>
    <x v="1060"/>
    <s v="KENT Electric Chopper-B for Kitchen 250 Watt | Chop, Mince, Puree, Whisk, 400 ml Capacity | Stainless Steel Double Chopping Blades | Transparent Chopping Bowl | Anti-Skid | One Touch Operation | Black"/>
    <s v="Unique"/>
    <x v="944"/>
    <s v="Watt | Chop, Mince, Puree, Whisk, 400 ml Capacity | Stainless Steel Double Chopping Blades | Transparent Chopping Bowl | Anti-Skid | One Touch Operation | Black"/>
    <s v="Home&amp;Kitchen|Kitchen&amp;HomeAppliances|SmallKitchenAppliances|MiniFoodProcessors&amp;Choppers"/>
    <s v="Home&amp;Kitchen"/>
    <x v="4"/>
    <s v="Kitchen&amp;HomeAppliances"/>
    <s v="Kitchen &amp; HomeAppliances"/>
    <s v="SmallKitchenAppliances"/>
    <s v="SmallKitchenAppliances"/>
    <s v="MiniFoodProcessors&amp;Choppers"/>
    <m/>
    <n v="1349"/>
    <n v="1349"/>
    <n v="2999"/>
    <n v="2999"/>
    <x v="3"/>
    <n v="1322559"/>
    <x v="840"/>
    <n v="3.8"/>
    <x v="8"/>
    <n v="441"/>
    <x v="1"/>
    <n v="441"/>
  </r>
  <r>
    <n v="1073"/>
    <x v="1072"/>
    <x v="1061"/>
    <s v="Crompton Amica 15-L 5 Star Rated Storage Water Heater (Geyser) with Free Installation (White)"/>
    <s v="Unique"/>
    <x v="945"/>
    <s v="Storage Water Heater (Geyser) with Free Installation (White)"/>
    <s v="Home&amp;Kitchen|Heating,Cooling&amp;AirQuality|WaterHeaters&amp;Geysers|StorageWaterHeaters"/>
    <s v="Home&amp;Kitchen"/>
    <x v="4"/>
    <s v="Heating,Cooling&amp;AirQuality"/>
    <s v="Heating , Cooling &amp; AirQuality"/>
    <s v="WaterHeaters&amp;Geysers"/>
    <s v="WaterHeaters &amp; Geysers"/>
    <s v="StorageWaterHeaters"/>
    <m/>
    <n v="6800"/>
    <n v="6800"/>
    <n v="11500"/>
    <n v="11500"/>
    <x v="1"/>
    <n v="118542000"/>
    <x v="841"/>
    <n v="4.0999999999999996"/>
    <x v="6"/>
    <n v="10308"/>
    <x v="0"/>
    <n v="10308"/>
  </r>
  <r>
    <n v="1074"/>
    <x v="1073"/>
    <x v="1062"/>
    <s v="Eureka Forbes car Vac 100 Watts Powerful Suction Vacuum Cleaner with Washable HEPA Filter, 3 Accessories,Compact,Light Weight and Easy to use (Black and Red)"/>
    <s v="Unique"/>
    <x v="946"/>
    <s v="Powerful Suction Vacuum Cleaner with Washable HEPA Filter, 3 Accessories,Compact,Light Weight and Easy to use (Black and Red)"/>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2099"/>
    <n v="2099"/>
    <n v="2499"/>
    <n v="2499"/>
    <x v="3"/>
    <n v="2479008"/>
    <x v="842"/>
    <m/>
    <x v="22"/>
    <n v="992"/>
    <x v="1"/>
    <n v="992"/>
  </r>
  <r>
    <n v="1075"/>
    <x v="1074"/>
    <x v="1063"/>
    <s v="KENT 16025 Sandwich Grill 700W | Non-Toxic Ceramic Coating | Automatic Temperature Cut-off with LED Indicator | Adjustable Height Control, Metallic Silver, Standard"/>
    <s v="Unique"/>
    <x v="947"/>
    <s v="Non-Toxic Ceramic Coating | Automatic Temperature Cut-off with LED Indicator | Adjustable Height Control, Metallic Silver, Standard"/>
    <s v="Home&amp;Kitchen|Kitchen&amp;HomeAppliances|SmallKitchenAppliances|SandwichMakers"/>
    <s v="Home&amp;Kitchen"/>
    <x v="4"/>
    <s v="Kitchen&amp;HomeAppliances"/>
    <s v="Kitchen &amp; HomeAppliances"/>
    <s v="SmallKitchenAppliances"/>
    <s v="SmallKitchenAppliances"/>
    <s v="SandwichMakers"/>
    <m/>
    <n v="1699"/>
    <n v="1699"/>
    <n v="1975"/>
    <n v="1975"/>
    <x v="2"/>
    <n v="9314100"/>
    <x v="843"/>
    <n v="4.0999999999999996"/>
    <x v="6"/>
    <n v="4716"/>
    <x v="0"/>
    <n v="4716"/>
  </r>
  <r>
    <n v="1076"/>
    <x v="1075"/>
    <x v="1064"/>
    <s v="Candes Gloster All in One Silent Blower Fan Room Heater Ideal for Small and Medium Area, 2000 Watts (White)"/>
    <s v="Unique"/>
    <x v="948"/>
    <s v="Blower Fan Room Heater Ideal for Small and Medium Area, 2000 Watts (White)"/>
    <s v="Home&amp;Kitchen|Heating,Cooling&amp;AirQuality|RoomHeaters|FanHeaters"/>
    <s v="Home&amp;Kitchen"/>
    <x v="4"/>
    <s v="Heating,Cooling&amp;AirQuality"/>
    <s v="Heating , Cooling &amp; AirQuality"/>
    <s v="RoomHeaters"/>
    <s v="RoomHeaters"/>
    <s v="FanHeaters"/>
    <m/>
    <n v="1069"/>
    <n v="1069"/>
    <n v="1699"/>
    <n v="1699"/>
    <x v="2"/>
    <n v="531787"/>
    <x v="844"/>
    <n v="3.9"/>
    <x v="10"/>
    <n v="313"/>
    <x v="1"/>
    <n v="313"/>
  </r>
  <r>
    <n v="1077"/>
    <x v="1076"/>
    <x v="1065"/>
    <s v="Inalsa Electric Fan Heater Hotty - 2000 Watts Variable Temperature Control Cool Warm Hot Air Selector | Over Heat Protection | ISI Certification, White"/>
    <s v="Unique"/>
    <x v="949"/>
    <s v="2000 Watts Variable Temperature Control Cool Warm Hot Air Selector | Over Heat Protection | ISI Certification, White"/>
    <s v="Home&amp;Kitchen|Heating,Cooling&amp;AirQuality|RoomHeaters|FanHeaters"/>
    <s v="Home&amp;Kitchen"/>
    <x v="4"/>
    <s v="Heating,Cooling&amp;AirQuality"/>
    <s v="Heating , Cooling &amp; AirQuality"/>
    <s v="RoomHeaters"/>
    <s v="RoomHeaters"/>
    <s v="FanHeaters"/>
    <m/>
    <n v="1349"/>
    <n v="1349"/>
    <n v="2495"/>
    <n v="2495"/>
    <x v="3"/>
    <n v="414170"/>
    <x v="845"/>
    <n v="3.8"/>
    <x v="8"/>
    <n v="166"/>
    <x v="1"/>
    <n v="166"/>
  </r>
  <r>
    <n v="1078"/>
    <x v="1077"/>
    <x v="1066"/>
    <s v="Havells Zella Flap Auto Immersion Rod 1500 Watts"/>
    <s v="Unique"/>
    <x v="950"/>
    <s v="1500 Watts"/>
    <s v="Home&amp;Kitchen|Heating,Cooling&amp;AirQuality|WaterHeaters&amp;Geysers|ImmersionRods"/>
    <s v="Home&amp;Kitchen"/>
    <x v="4"/>
    <s v="Heating,Cooling&amp;AirQuality"/>
    <s v="Heating , Cooling &amp; AirQuality"/>
    <s v="WaterHeaters&amp;Geysers"/>
    <s v="WaterHeaters &amp; Geysers"/>
    <s v="ImmersionRods"/>
    <m/>
    <n v="1499"/>
    <n v="1499"/>
    <n v="3500"/>
    <n v="3500"/>
    <x v="3"/>
    <n v="1060500"/>
    <x v="846"/>
    <n v="4.0999999999999996"/>
    <x v="6"/>
    <n v="303"/>
    <x v="1"/>
    <n v="303"/>
  </r>
  <r>
    <n v="1079"/>
    <x v="1078"/>
    <x v="1067"/>
    <s v="iBELL SM1301 3-in-1 Sandwich Maker with Detachable Plates for Toast Waffle Grill , 750 Watt (Black)"/>
    <s v="Unique"/>
    <x v="951"/>
    <s v="Detachable Plates for Toast Waffle Grill , 750 Watt (Black)"/>
    <s v="Home&amp;Kitchen|Kitchen&amp;HomeAppliances|SmallKitchenAppliances|SandwichMakers"/>
    <s v="Home&amp;Kitchen"/>
    <x v="4"/>
    <s v="Kitchen&amp;HomeAppliances"/>
    <s v="Kitchen &amp; HomeAppliances"/>
    <s v="SmallKitchenAppliances"/>
    <s v="SmallKitchenAppliances"/>
    <s v="SandwichMakers"/>
    <m/>
    <n v="2092"/>
    <n v="2092"/>
    <n v="4600"/>
    <n v="4600"/>
    <x v="3"/>
    <n v="2585200"/>
    <x v="847"/>
    <n v="4.3"/>
    <x v="1"/>
    <n v="562"/>
    <x v="1"/>
    <n v="562"/>
  </r>
  <r>
    <n v="1080"/>
    <x v="1079"/>
    <x v="1068"/>
    <s v="Inalsa Vacuum Cleaner Wet and Dry Micro WD10 with 3in1 Multifunction Wet Dry Blowing| 14KPA Suction and Impact Resistant Polymer Tank,(Yellow Black)"/>
    <s v="Unique"/>
    <x v="952"/>
    <s v="Micro WD10 with 3in1 Multifunction Wet Dry Blowing| 14KPA Suction and Impact Resistant Polymer Tank,(Yellow Black)"/>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3859"/>
    <n v="3859"/>
    <n v="10295"/>
    <n v="10295"/>
    <x v="1"/>
    <n v="83338025"/>
    <x v="848"/>
    <n v="3.9"/>
    <x v="10"/>
    <n v="8095"/>
    <x v="0"/>
    <n v="8095"/>
  </r>
  <r>
    <n v="1081"/>
    <x v="1080"/>
    <x v="1069"/>
    <s v="MR. BRAND Portable USB Juicer Electric USB Juice Maker Mixer Bottle Blender Grinder Mixer,6 Blades Rechargeable Bottle with (Multi color) (MULTI MIXER 6 BLED)"/>
    <s v="Unique"/>
    <x v="953"/>
    <s v="USB Juice Maker Mixer Bottle Blender Grinder Mixer,6 Blades Rechargeable Bottle with (Multi color) (MULTI MIXER 6 BLED)"/>
    <s v="Home&amp;Kitchen|Kitchen&amp;HomeAppliances|SmallKitchenAppliances|JuicerMixerGrinders"/>
    <s v="Home&amp;Kitchen"/>
    <x v="4"/>
    <s v="Kitchen&amp;HomeAppliances"/>
    <s v="Kitchen &amp; HomeAppliances"/>
    <s v="SmallKitchenAppliances"/>
    <s v="SmallKitchenAppliances"/>
    <s v="JuicerMixerGrinders"/>
    <m/>
    <n v="499"/>
    <n v="499"/>
    <n v="2199"/>
    <n v="2199"/>
    <x v="3"/>
    <n v="239691"/>
    <x v="783"/>
    <n v="2.8"/>
    <x v="18"/>
    <n v="109"/>
    <x v="1"/>
    <n v="109"/>
  </r>
  <r>
    <n v="1082"/>
    <x v="1081"/>
    <x v="1070"/>
    <s v="Crompton Hill Briz Deco 1200mm (48 inch) High Speed Designer Ceiling Fan (Smoked Brown)"/>
    <s v="Unique"/>
    <x v="954"/>
    <s v="inch) High Speed Designer Ceiling Fan (Smoked Brown)"/>
    <s v="Home&amp;Kitchen|Heating,Cooling&amp;AirQuality|Fans|CeilingFans"/>
    <s v="Home&amp;Kitchen"/>
    <x v="4"/>
    <s v="Heating,Cooling&amp;AirQuality"/>
    <s v="Heating , Cooling &amp; AirQuality"/>
    <s v="Fans"/>
    <s v="Fans"/>
    <s v="CeilingFans"/>
    <m/>
    <n v="1804"/>
    <n v="1804"/>
    <n v="2380"/>
    <n v="2380"/>
    <x v="3"/>
    <n v="36609160"/>
    <x v="849"/>
    <n v="4"/>
    <x v="2"/>
    <n v="15382"/>
    <x v="0"/>
    <n v="15382"/>
  </r>
  <r>
    <n v="1083"/>
    <x v="1082"/>
    <x v="1071"/>
    <s v="Sujata Powermatic Plus, Juicer Mixer Grinder with Chutney Jar, 900 Watts, 3 Jars (White)"/>
    <s v="Unique"/>
    <x v="955"/>
    <s v="with Chutney Jar, 900 Watts, 3 Jars (White)"/>
    <s v="Home&amp;Kitchen|Kitchen&amp;HomeAppliances|SmallKitchenAppliances|JuicerMixerGrinders"/>
    <s v="Home&amp;Kitchen"/>
    <x v="4"/>
    <s v="Kitchen&amp;HomeAppliances"/>
    <s v="Kitchen &amp; HomeAppliances"/>
    <s v="SmallKitchenAppliances"/>
    <s v="SmallKitchenAppliances"/>
    <s v="JuicerMixerGrinders"/>
    <m/>
    <n v="6525"/>
    <n v="6525"/>
    <n v="8820"/>
    <n v="8820"/>
    <x v="4"/>
    <n v="45308340"/>
    <x v="850"/>
    <n v="4.5"/>
    <x v="9"/>
    <n v="5137"/>
    <x v="0"/>
    <n v="5137"/>
  </r>
  <r>
    <n v="1084"/>
    <x v="1083"/>
    <x v="1072"/>
    <s v="Aquadpure Copper + Mineral RO+UV+UF 10 to 12 Liter RO + UV + TDS ADJUSTER Water Purifier with Copper Charge Technology black and copper Best For Home and Office (Made In India)"/>
    <s v="Unique"/>
    <x v="956"/>
    <s v="to 12 Liter RO + UV + TDS ADJUSTER Water Purifier with Copper Charge Technology black and copper Best For Home and Office (Made In India)"/>
    <s v="Home&amp;Kitchen|Kitchen&amp;HomeAppliances|WaterPurifiers&amp;Accessories|WaterFilters&amp;Purifiers"/>
    <s v="Home&amp;Kitchen"/>
    <x v="4"/>
    <s v="Kitchen&amp;HomeAppliances"/>
    <s v="Kitchen &amp; HomeAppliances"/>
    <s v="WaterPurifiers&amp;Accessories"/>
    <s v="WaterPurifiers &amp; Accessories"/>
    <s v="WaterFilters&amp;Purifiers"/>
    <m/>
    <n v="4999"/>
    <n v="4999"/>
    <n v="24999"/>
    <n v="24999"/>
    <x v="1"/>
    <n v="3099876"/>
    <x v="851"/>
    <n v="4.5999999999999996"/>
    <x v="12"/>
    <n v="124"/>
    <x v="1"/>
    <n v="124"/>
  </r>
  <r>
    <n v="1085"/>
    <x v="1084"/>
    <x v="1073"/>
    <s v="Amazon Basics 650 Watt Drip Coffee Maker with Borosilicate Carafe"/>
    <s v="Unique"/>
    <x v="957"/>
    <s v="Maker with Borosilicate Carafe"/>
    <s v="Home&amp;Kitchen|Kitchen&amp;HomeAppliances|Coffee,Tea&amp;Espresso|DripCoffeeMachines"/>
    <s v="Home&amp;Kitchen"/>
    <x v="4"/>
    <s v="Kitchen&amp;HomeAppliances"/>
    <s v="Kitchen &amp; HomeAppliances"/>
    <s v="Coffee,Tea&amp;Espresso"/>
    <s v="Coffee , Tea &amp; Espresso"/>
    <s v="DripCoffeeMachines"/>
    <m/>
    <n v="1189"/>
    <n v="1189"/>
    <n v="2400"/>
    <n v="2400"/>
    <x v="3"/>
    <n v="1483200"/>
    <x v="852"/>
    <n v="4.0999999999999996"/>
    <x v="6"/>
    <n v="618"/>
    <x v="1"/>
    <n v="618"/>
  </r>
  <r>
    <n v="1086"/>
    <x v="1085"/>
    <x v="1074"/>
    <s v="Crompton Insta Delight Fan Circulator Room Heater with 3 Heat Settings (Slate Grey and Black, 2000 Watt)"/>
    <s v="Unique"/>
    <x v="958"/>
    <s v="Heater with 3 Heat Settings (Slate Grey and Black, 2000 Watt)"/>
    <s v="Home&amp;Kitchen|Heating,Cooling&amp;AirQuality|RoomHeaters|FanHeaters"/>
    <s v="Home&amp;Kitchen"/>
    <x v="4"/>
    <s v="Heating,Cooling&amp;AirQuality"/>
    <s v="Heating , Cooling &amp; AirQuality"/>
    <s v="RoomHeaters"/>
    <s v="RoomHeaters"/>
    <s v="FanHeaters"/>
    <m/>
    <n v="2590"/>
    <n v="2590"/>
    <n v="4200"/>
    <n v="4200"/>
    <x v="3"/>
    <n v="264600"/>
    <x v="853"/>
    <n v="4.0999999999999996"/>
    <x v="6"/>
    <n v="63"/>
    <x v="1"/>
    <n v="63"/>
  </r>
  <r>
    <n v="1087"/>
    <x v="1086"/>
    <x v="1075"/>
    <s v="!!HANEUL!!1000 Watt 2000-Watt Room Heater!! Fan Heater!!Pure White!!HN-2500!!Made in India!!Thermoset!!"/>
    <s v="Unique"/>
    <x v="959"/>
    <s v="Heater!!Pure White!!HN-2500!!Made in India!!Thermoset!!"/>
    <s v="Home&amp;Kitchen|Heating,Cooling&amp;AirQuality|RoomHeaters|FanHeaters"/>
    <s v="Home&amp;Kitchen"/>
    <x v="4"/>
    <s v="Heating,Cooling&amp;AirQuality"/>
    <s v="Heating , Cooling &amp; AirQuality"/>
    <s v="RoomHeaters"/>
    <s v="RoomHeaters"/>
    <s v="FanHeaters"/>
    <m/>
    <n v="899"/>
    <n v="899"/>
    <n v="1599"/>
    <n v="1599"/>
    <x v="2"/>
    <n v="23985"/>
    <x v="854"/>
    <n v="3.4"/>
    <x v="7"/>
    <n v="15"/>
    <x v="1"/>
    <n v="15"/>
  </r>
  <r>
    <n v="1088"/>
    <x v="1087"/>
    <x v="1076"/>
    <s v="Melbon VM-905 2000-Watt Room Heater (ISI Certified, White Color) Ideal Electric Fan Heater for Small to Medium Room Area (Plastic Body)"/>
    <s v="Unique"/>
    <x v="960"/>
    <s v="Certified, White Color) Ideal Electric Fan Heater for Small to Medium Room Area (Plastic Body)"/>
    <s v="Home&amp;Kitchen|Heating,Cooling&amp;AirQuality|RoomHeaters|FanHeaters"/>
    <s v="Home&amp;Kitchen"/>
    <x v="4"/>
    <s v="Heating,Cooling&amp;AirQuality"/>
    <s v="Heating , Cooling &amp; AirQuality"/>
    <s v="RoomHeaters"/>
    <s v="RoomHeaters"/>
    <s v="FanHeaters"/>
    <m/>
    <n v="998"/>
    <n v="998"/>
    <n v="2999"/>
    <n v="2999"/>
    <x v="3"/>
    <n v="26991"/>
    <x v="855"/>
    <n v="4.5999999999999996"/>
    <x v="12"/>
    <n v="9"/>
    <x v="1"/>
    <n v="9"/>
  </r>
  <r>
    <n v="1089"/>
    <x v="1088"/>
    <x v="1077"/>
    <s v="Cello Eliza Plastic Laundry Bag Basket, 50 litres, Light Grey"/>
    <s v="Unique"/>
    <x v="961"/>
    <s v="50 litres, Light Grey"/>
    <s v="Home&amp;Kitchen|HomeStorage&amp;Organization|LaundryOrganization|LaundryBaskets"/>
    <s v="Home&amp;Kitchen"/>
    <x v="4"/>
    <s v="HomeStorage&amp;Organization"/>
    <s v="HomeStorage &amp; Organization"/>
    <s v="LaundryOrganization"/>
    <s v="LaundryOrganization"/>
    <s v="LaundryBaskets"/>
    <m/>
    <n v="998.06"/>
    <n v="998.06"/>
    <n v="1282"/>
    <n v="1282"/>
    <x v="2"/>
    <n v="9325268"/>
    <x v="856"/>
    <n v="4.2"/>
    <x v="0"/>
    <n v="7274"/>
    <x v="0"/>
    <n v="7274"/>
  </r>
  <r>
    <n v="1090"/>
    <x v="1089"/>
    <x v="1078"/>
    <s v="ACTIVA 1200 MM HIGH SPEED 390 RPM BEE APPROVED 5 STAR RATED APSRA CEILING FAN BROWN 2 Years Warranty"/>
    <s v="Unique"/>
    <x v="962"/>
    <s v="RPM BEE APPROVED 5 STAR RATED APSRA CEILING FAN BROWN 2 Years Warranty"/>
    <s v="Home&amp;Kitchen|Heating,Cooling&amp;AirQuality|Fans|CeilingFans"/>
    <s v="Home&amp;Kitchen"/>
    <x v="4"/>
    <s v="Heating,Cooling&amp;AirQuality"/>
    <s v="Heating , Cooling &amp; AirQuality"/>
    <s v="Fans"/>
    <s v="Fans"/>
    <s v="CeilingFans"/>
    <m/>
    <n v="1099"/>
    <n v="1099"/>
    <n v="1990"/>
    <n v="1990"/>
    <x v="2"/>
    <n v="11762890"/>
    <x v="857"/>
    <n v="3.9"/>
    <x v="10"/>
    <n v="5911"/>
    <x v="0"/>
    <n v="5911"/>
  </r>
  <r>
    <n v="1091"/>
    <x v="1090"/>
    <x v="1079"/>
    <s v="Shakti Technology S5 High Pressure Car Washer Machine 1900 Watts and Pressure 125 Bar with 10 Meter Hose Pipe"/>
    <s v="Unique"/>
    <x v="963"/>
    <s v="Washer Machine 1900 Watts and Pressure 125 Bar with 10 Meter Hose Pipe"/>
    <s v="Home&amp;Kitchen|Kitchen&amp;HomeAppliances|Vacuum,Cleaning&amp;Ironing|PressureWashers,Steam&amp;WindowCleaners"/>
    <s v="Home&amp;Kitchen"/>
    <x v="4"/>
    <s v="Kitchen&amp;HomeAppliances"/>
    <s v="Kitchen &amp; HomeAppliances"/>
    <s v="Vacuum,Cleaning&amp;Ironing"/>
    <s v="Vacuum , Cleaning &amp; Ironing"/>
    <s v="PressureWashers,Steam&amp;WindowCleaners"/>
    <m/>
    <n v="5999"/>
    <n v="5999"/>
    <n v="9999"/>
    <n v="9999"/>
    <x v="4"/>
    <n v="1699830"/>
    <x v="750"/>
    <n v="4.2"/>
    <x v="0"/>
    <n v="170"/>
    <x v="1"/>
    <n v="170"/>
  </r>
  <r>
    <n v="1092"/>
    <x v="1091"/>
    <x v="1080"/>
    <s v="AMERICAN MICRONIC- Imported Wet and Dry Vacuum Cleaner, 21 Litre Stainless Steel with Blower and HEPA filter, 1600 Watts 100% Copper Motor 28 KPa suction with washable reusable dust bag (Red Black Steel)-AMI-VCD21-1600WDx"/>
    <s v="Unique"/>
    <x v="964"/>
    <s v="Vacuum Cleaner, 21 Litre Stainless Steel with Blower and HEPA filter, 1600 Watts 100% Copper Motor 28 KPa suction with washable reusable dust bag (Red Black Steel)-AMI-VCD21-1600WDx"/>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8886"/>
    <n v="8886"/>
    <n v="11850"/>
    <n v="11850"/>
    <x v="1"/>
    <n v="36320250"/>
    <x v="858"/>
    <n v="4.2"/>
    <x v="0"/>
    <n v="3065"/>
    <x v="0"/>
    <n v="3065"/>
  </r>
  <r>
    <n v="1093"/>
    <x v="1092"/>
    <x v="1081"/>
    <s v="Demokrazy New Nova Lint Cum Fuzz Remover for All Woolens Sweaters, Blankets, Jackets Remover Pill Remover from Carpets, Curtains (Pack of 1)"/>
    <s v="Unique"/>
    <x v="965"/>
    <s v="Remover for All Woolens Sweaters, Blankets, Jackets Remover Pill Remover from Carpets, Curtains (Pack of 1)"/>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75"/>
    <n v="475"/>
    <n v="999"/>
    <n v="999"/>
    <x v="0"/>
    <n v="1019979"/>
    <x v="859"/>
    <n v="4.0999999999999996"/>
    <x v="6"/>
    <n v="1021"/>
    <x v="0"/>
    <n v="1021"/>
  </r>
  <r>
    <n v="1094"/>
    <x v="1093"/>
    <x v="1082"/>
    <s v="Instant Pot Air Fryer, Vortex 2QT, Touch Control Panel, 360¬∞ EvenCrisp‚Ñ¢ Technology, Uses 95 % less Oil, 4-in-1 Appliance: Air Fry, Roast, Bake, Reheat (Vortex 1.97Litre, Black)"/>
    <s v="Unique"/>
    <x v="966"/>
    <s v="Touch Control Panel, 360¬∞ EvenCrisp‚Ñ¢ Technology, Uses 95 % less Oil, 4-in-1 Appliance: Air Fry, Roast, Bake, Reheat (Vortex 1.97Litre, Black)"/>
    <s v="Home&amp;Kitchen|Kitchen&amp;HomeAppliances|SmallKitchenAppliances|DeepFatFryers|AirFryers"/>
    <s v="Home&amp;Kitchen"/>
    <x v="4"/>
    <s v="Kitchen&amp;HomeAppliances"/>
    <s v="Kitchen &amp; HomeAppliances"/>
    <s v="SmallKitchenAppliances"/>
    <s v="SmallKitchenAppliances"/>
    <s v="DeepFatFryers"/>
    <s v="AirFryers"/>
    <n v="4995"/>
    <n v="4995"/>
    <n v="20049"/>
    <n v="20049"/>
    <x v="1"/>
    <n v="79474236"/>
    <x v="860"/>
    <n v="4.8"/>
    <x v="20"/>
    <n v="3964"/>
    <x v="0"/>
    <n v="3964"/>
  </r>
  <r>
    <n v="1095"/>
    <x v="1094"/>
    <x v="1083"/>
    <s v="HUL Pureit Eco Water Saver Mineral RO+UV+MF AS wall mounted Counter top Black 10L Water Purifier"/>
    <s v="Unique"/>
    <x v="967"/>
    <s v="RO+UV+MF AS wall mounted Counter top Black 10L Water Purifier"/>
    <s v="Home&amp;Kitchen|Kitchen&amp;HomeAppliances|WaterPurifiers&amp;Accessories|WaterFilters&amp;Purifiers"/>
    <s v="Home&amp;Kitchen"/>
    <x v="4"/>
    <s v="Kitchen&amp;HomeAppliances"/>
    <s v="Kitchen &amp; HomeAppliances"/>
    <s v="WaterPurifiers&amp;Accessories"/>
    <s v="WaterPurifiers &amp; Accessories"/>
    <s v="WaterFilters&amp;Purifiers"/>
    <m/>
    <n v="13999"/>
    <n v="13999"/>
    <n v="24850"/>
    <n v="24850"/>
    <x v="1"/>
    <n v="222357800"/>
    <x v="861"/>
    <n v="4.4000000000000004"/>
    <x v="3"/>
    <n v="8948"/>
    <x v="0"/>
    <n v="8948"/>
  </r>
  <r>
    <n v="1096"/>
    <x v="1095"/>
    <x v="1084"/>
    <s v="Livpure Glo Star RO+UV+UF+Mineraliser - 7 L Storage Tank, 15 LPH Water Purifier for Home, Black"/>
    <s v="Unique"/>
    <x v="968"/>
    <s v="L Storage Tank, 15 LPH Water Purifier for Home, Black"/>
    <s v="Home&amp;Kitchen|Kitchen&amp;HomeAppliances|WaterPurifiers&amp;Accessories|WaterFilters&amp;Purifiers"/>
    <s v="Home&amp;Kitchen"/>
    <x v="4"/>
    <s v="Kitchen&amp;HomeAppliances"/>
    <s v="Kitchen &amp; HomeAppliances"/>
    <s v="WaterPurifiers&amp;Accessories"/>
    <s v="WaterPurifiers &amp; Accessories"/>
    <s v="WaterFilters&amp;Purifiers"/>
    <m/>
    <n v="8499"/>
    <n v="8499"/>
    <n v="16490"/>
    <n v="16490"/>
    <x v="1"/>
    <n v="1599530"/>
    <x v="862"/>
    <n v="4.3"/>
    <x v="1"/>
    <n v="97"/>
    <x v="1"/>
    <n v="97"/>
  </r>
  <r>
    <n v="1097"/>
    <x v="1096"/>
    <x v="1085"/>
    <s v="Philips Hi113 1000-Watt Plastic Body Ptfe Coating Dry Iron, Pack of 1"/>
    <s v="Unique"/>
    <x v="969"/>
    <s v="Coating Dry Iron, Pack of 1"/>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949"/>
    <n v="949"/>
    <n v="975"/>
    <n v="975"/>
    <x v="0"/>
    <n v="7042425"/>
    <x v="863"/>
    <n v="4.3"/>
    <x v="1"/>
    <n v="7223"/>
    <x v="0"/>
    <n v="7223"/>
  </r>
  <r>
    <n v="1098"/>
    <x v="1097"/>
    <x v="1086"/>
    <s v="Kuber Industries Round Non Woven Fabric Foldable Laundry Basket|Toy Storage Basket|Cloth Storage Basket With Handles| Capicity 45 Ltr (Grey and Black)-KUBMART11446"/>
    <s v="Unique"/>
    <x v="970"/>
    <s v="Foldable Laundry Basket|Toy Storage Basket|Cloth Storage Basket With Handles| Capicity 45 Ltr (Grey and Black)-KUBMART11446"/>
    <s v="Home&amp;Kitchen|HomeStorage&amp;Organization|LaundryOrganization|LaundryBaskets"/>
    <s v="Home&amp;Kitchen"/>
    <x v="4"/>
    <s v="HomeStorage&amp;Organization"/>
    <s v="HomeStorage &amp; Organization"/>
    <s v="LaundryOrganization"/>
    <s v="LaundryOrganization"/>
    <s v="LaundryBaskets"/>
    <m/>
    <n v="395"/>
    <n v="395"/>
    <n v="499"/>
    <n v="499"/>
    <x v="0"/>
    <n v="164670"/>
    <x v="864"/>
    <n v="4"/>
    <x v="2"/>
    <n v="330"/>
    <x v="1"/>
    <n v="330"/>
  </r>
  <r>
    <n v="1099"/>
    <x v="1098"/>
    <x v="1087"/>
    <s v="Preethi MGA-502 0.4-Litre Grind and Store Jar (White), stainless steel, Set of 1"/>
    <s v="Unique"/>
    <x v="971"/>
    <s v="Jar (White), stainless steel, Set of 1"/>
    <s v="Home&amp;Kitchen|Kitchen&amp;HomeAppliances|SmallKitchenAppliances|SmallApplianceParts&amp;Accessories|StandMixerAccessories"/>
    <s v="Home&amp;Kitchen"/>
    <x v="4"/>
    <s v="Kitchen&amp;HomeAppliances"/>
    <s v="Kitchen &amp; HomeAppliances"/>
    <s v="SmallKitchenAppliances"/>
    <s v="SmallKitchenAppliances"/>
    <s v="SmallApplianceParts&amp;Accessories"/>
    <s v="StandMixerAccessories"/>
    <n v="635"/>
    <n v="635"/>
    <n v="635"/>
    <n v="635"/>
    <x v="0"/>
    <n v="2901950"/>
    <x v="74"/>
    <n v="4.3"/>
    <x v="1"/>
    <n v="4570"/>
    <x v="0"/>
    <n v="4570"/>
  </r>
  <r>
    <n v="1100"/>
    <x v="1099"/>
    <x v="1088"/>
    <s v="Usha Aurora 1000 W Dry Iron with Innovative Tail Light Indicator, Weilburger Soleplate (White and Grey)"/>
    <s v="Unique"/>
    <x v="972"/>
    <s v="with Innovative Tail Light Indicator, Weilburger Soleplate (White and Gre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717"/>
    <n v="717"/>
    <n v="1390"/>
    <n v="1390"/>
    <x v="2"/>
    <n v="6765130"/>
    <x v="865"/>
    <n v="4"/>
    <x v="2"/>
    <n v="4867"/>
    <x v="0"/>
    <n v="4867"/>
  </r>
  <r>
    <n v="1101"/>
    <x v="1100"/>
    <x v="1089"/>
    <s v="ECOVACS DEEBOT N8 2-in-1 Robotic Vacuum Cleaner, 2022 New Launch, Most Powerful Suction, Covers 2000+ Sq. Ft in One Charge, Advanced dToF Technology with OZMO Mopping (DEEBOT N8) - White"/>
    <s v="Unique"/>
    <x v="973"/>
    <s v="Cleaner, 2022 New Launch, Most Powerful Suction, Covers 2000+ Sq. Ft in One Charge, Advanced dToF Technology with OZMO Mopping (DEEBOT N8) - White"/>
    <s v="Home&amp;Kitchen|Kitchen&amp;HomeAppliances|Vacuum,Cleaning&amp;Ironing|Vacuums&amp;FloorCare|Vacuums|RoboticVacuums"/>
    <s v="Home&amp;Kitchen"/>
    <x v="4"/>
    <s v="Kitchen&amp;HomeAppliances"/>
    <s v="Kitchen &amp; HomeAppliances"/>
    <s v="Vacuum,Cleaning&amp;Ironing"/>
    <s v="Vacuum , Cleaning &amp; Ironing"/>
    <s v="Vacuums&amp;FloorCare"/>
    <s v="Vacuums"/>
    <n v="27900"/>
    <n v="27900"/>
    <n v="59900"/>
    <n v="59900"/>
    <x v="1"/>
    <n v="317350200"/>
    <x v="866"/>
    <n v="4.4000000000000004"/>
    <x v="3"/>
    <n v="5298"/>
    <x v="0"/>
    <n v="5298"/>
  </r>
  <r>
    <n v="1102"/>
    <x v="1101"/>
    <x v="1090"/>
    <s v="Kent Gold, Optima, Gold+ Spare Kit"/>
    <s v="Unique"/>
    <x v="974"/>
    <s v=""/>
    <s v="Home&amp;Kitchen|Kitchen&amp;HomeAppliances|WaterPurifiers&amp;Accessories|WaterCartridges"/>
    <s v="Home&amp;Kitchen"/>
    <x v="4"/>
    <s v="Kitchen&amp;HomeAppliances"/>
    <s v="Kitchen &amp; HomeAppliances"/>
    <s v="WaterPurifiers&amp;Accessories"/>
    <s v="WaterPurifiers &amp; Accessories"/>
    <s v="WaterCartridges"/>
    <m/>
    <n v="649"/>
    <n v="649"/>
    <n v="670"/>
    <n v="670"/>
    <x v="0"/>
    <n v="5216620"/>
    <x v="867"/>
    <n v="4.0999999999999996"/>
    <x v="6"/>
    <n v="7786"/>
    <x v="0"/>
    <n v="7786"/>
  </r>
  <r>
    <n v="1103"/>
    <x v="1102"/>
    <x v="1091"/>
    <s v="AVNISH Tap Water Purifier Filter Faucet 6 Layer Carbon Activated Dust Chlorine Remover Water Softener for Drinking Cartridge Alkaline Taps for Kitchen Sink Bathroom Wash Basin (6-Layer Filtration)"/>
    <s v="Unique"/>
    <x v="975"/>
    <s v="6 Layer Carbon Activated Dust Chlorine Remover Water Softener for Drinking Cartridge Alkaline Taps for Kitchen Sink Bathroom Wash Basin (6-Layer Filtration)"/>
    <s v="Home&amp;Kitchen|Kitchen&amp;HomeAppliances|WaterPurifiers&amp;Accessories|WaterPurifierAccessories"/>
    <s v="Home&amp;Kitchen"/>
    <x v="4"/>
    <s v="Kitchen&amp;HomeAppliances"/>
    <s v="Kitchen &amp; HomeAppliances"/>
    <s v="WaterPurifiers&amp;Accessories"/>
    <s v="WaterPurifiers &amp; Accessories"/>
    <s v="WaterPurifierAccessories"/>
    <m/>
    <n v="193"/>
    <n v="193"/>
    <n v="399"/>
    <n v="399"/>
    <x v="0"/>
    <n v="14763"/>
    <x v="868"/>
    <n v="3.6"/>
    <x v="4"/>
    <n v="37"/>
    <x v="1"/>
    <n v="37"/>
  </r>
  <r>
    <n v="1104"/>
    <x v="1103"/>
    <x v="1092"/>
    <s v="Khaitan ORFin Fan heater for Home and kitchen-K0 2215"/>
    <s v="Unique"/>
    <x v="976"/>
    <s v="and kitchen-K0 2215"/>
    <s v="Home&amp;Kitchen|Heating,Cooling&amp;AirQuality|RoomHeaters|FanHeaters"/>
    <s v="Home&amp;Kitchen"/>
    <x v="4"/>
    <s v="Heating,Cooling&amp;AirQuality"/>
    <s v="Heating , Cooling &amp; AirQuality"/>
    <s v="RoomHeaters"/>
    <s v="RoomHeaters"/>
    <s v="FanHeaters"/>
    <m/>
    <n v="1299"/>
    <n v="1299"/>
    <n v="2495"/>
    <n v="2495"/>
    <x v="3"/>
    <n v="4990"/>
    <x v="869"/>
    <n v="2"/>
    <x v="23"/>
    <n v="2"/>
    <x v="1"/>
    <n v="2"/>
  </r>
  <r>
    <n v="1105"/>
    <x v="1104"/>
    <x v="1093"/>
    <s v="USHA RapidMix 500-Watt Copper Motor Mixer Grinder with 3 Jars and 5 Years Warranty(Sea Green White)"/>
    <s v="Unique"/>
    <x v="977"/>
    <s v="Grinder with 3 Jars and 5 Years Warranty(Sea Green White)"/>
    <s v="Home&amp;Kitchen|Kitchen&amp;HomeAppliances|SmallKitchenAppliances|MixerGrinders"/>
    <s v="Home&amp;Kitchen"/>
    <x v="4"/>
    <s v="Kitchen&amp;HomeAppliances"/>
    <s v="Kitchen &amp; HomeAppliances"/>
    <s v="SmallKitchenAppliances"/>
    <s v="SmallKitchenAppliances"/>
    <s v="MixerGrinders"/>
    <m/>
    <n v="2449"/>
    <n v="2449"/>
    <n v="3390"/>
    <n v="3390"/>
    <x v="3"/>
    <n v="17648340"/>
    <x v="870"/>
    <n v="4"/>
    <x v="2"/>
    <n v="5206"/>
    <x v="0"/>
    <n v="5206"/>
  </r>
  <r>
    <n v="1106"/>
    <x v="1105"/>
    <x v="1094"/>
    <s v="CSI INTERNATIONAL Instant Water Geyser, Water Heater, Portable Water Heater, Geyser Made of First Class ABS Plastic 3KW (Red)"/>
    <s v="Unique"/>
    <x v="928"/>
    <s v="Heater, Portable Water Heater, Geyser Made of First Class ABS Plastic 3KW (Red)"/>
    <s v="Home&amp;Kitchen|Heating,Cooling&amp;AirQuality|WaterHeaters&amp;Geysers|InstantWaterHeaters"/>
    <s v="Home&amp;Kitchen"/>
    <x v="4"/>
    <s v="Heating,Cooling&amp;AirQuality"/>
    <s v="Heating , Cooling &amp; AirQuality"/>
    <s v="WaterHeaters&amp;Geysers"/>
    <s v="WaterHeaters &amp; Geysers"/>
    <s v="InstantWaterHeaters"/>
    <m/>
    <n v="1049"/>
    <n v="1049"/>
    <n v="2499"/>
    <n v="2499"/>
    <x v="3"/>
    <n v="1594362"/>
    <x v="826"/>
    <n v="3.7"/>
    <x v="5"/>
    <n v="638"/>
    <x v="1"/>
    <n v="638"/>
  </r>
  <r>
    <n v="1107"/>
    <x v="1106"/>
    <x v="1095"/>
    <s v="Havells Gatik Neo 400mm Pedestal Fan (Aqua Blue)"/>
    <s v="Unique"/>
    <x v="978"/>
    <s v="(Aqua Blue)"/>
    <s v="Home&amp;Kitchen|Heating,Cooling&amp;AirQuality|Fans|TableFans"/>
    <s v="Home&amp;Kitchen"/>
    <x v="4"/>
    <s v="Heating,Cooling&amp;AirQuality"/>
    <s v="Heating , Cooling &amp; AirQuality"/>
    <s v="Fans"/>
    <s v="Fans"/>
    <s v="TableFans"/>
    <m/>
    <n v="2399"/>
    <n v="2399"/>
    <n v="4200"/>
    <n v="4200"/>
    <x v="3"/>
    <n v="1667400"/>
    <x v="871"/>
    <n v="3.8"/>
    <x v="8"/>
    <n v="397"/>
    <x v="1"/>
    <n v="397"/>
  </r>
  <r>
    <n v="1108"/>
    <x v="1107"/>
    <x v="1096"/>
    <s v="INALSA Upright Vacuum Cleaner, 2-in-1,Handheld and Stick for Home and Office Use,800W- with 16KPA Strong Suction and HEPA Filtration|0.8L Dust Tank|Includes Multiple Accessories,(Grey Black)"/>
    <s v="Unique"/>
    <x v="979"/>
    <s v="Stick for Home and Office Use,800W- with 16KPA Strong Suction and HEPA Filtration|0.8L Dust Tank|Includes Multiple Accessories,(Grey Black)"/>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2286"/>
    <n v="2286"/>
    <n v="4495"/>
    <n v="4495"/>
    <x v="3"/>
    <n v="1465370"/>
    <x v="872"/>
    <n v="3.9"/>
    <x v="10"/>
    <n v="326"/>
    <x v="1"/>
    <n v="326"/>
  </r>
  <r>
    <n v="1109"/>
    <x v="1108"/>
    <x v="1097"/>
    <s v="ROYAL STEP - AMAZON'S BRAND - Portable Electric USB Juice Maker Juicer Bottle Blender Grinder Mixer,4 Blades Rechargeable Bottle with (Multi color) (MULTI)"/>
    <s v="Unique"/>
    <x v="980"/>
    <s v="Portable Electric USB Juice Maker Juicer Bottle Blender Grinder Mixer,4 Blades Rechargeable Bottle with (Multi color) (MULTI)"/>
    <s v="Home&amp;Kitchen|Kitchen&amp;HomeAppliances|SmallKitchenAppliances|Juicers"/>
    <s v="Home&amp;Kitchen"/>
    <x v="4"/>
    <s v="Kitchen&amp;HomeAppliances"/>
    <s v="Kitchen &amp; HomeAppliances"/>
    <s v="SmallKitchenAppliances"/>
    <s v="SmallKitchenAppliances"/>
    <s v="Juicers"/>
    <m/>
    <n v="499"/>
    <n v="499"/>
    <n v="2199"/>
    <n v="2199"/>
    <x v="3"/>
    <n v="7755873"/>
    <x v="783"/>
    <n v="3.1"/>
    <x v="19"/>
    <n v="3527"/>
    <x v="0"/>
    <n v="3527"/>
  </r>
  <r>
    <n v="1110"/>
    <x v="1109"/>
    <x v="1098"/>
    <s v="Nirdambhay Mini Bag Sealer, 2 in 1 Heat Sealer and Cutter Handheld Sealing Machine Portable Bag Resealer Sealer for Plastic Bags Food Storage Snack Fresh Bag Sealer (Including 2 AA Battery)"/>
    <s v="Unique"/>
    <x v="981"/>
    <s v="1 Heat Sealer and Cutter Handheld Sealing Machine Portable Bag Resealer Sealer for Plastic Bags Food Storage Snack Fresh Bag Sealer (Including 2 AA Battery)"/>
    <s v="Home&amp;Kitchen|Kitchen&amp;HomeAppliances|SmallKitchenAppliances|VacuumSealers"/>
    <s v="Home&amp;Kitchen"/>
    <x v="4"/>
    <s v="Kitchen&amp;HomeAppliances"/>
    <s v="Kitchen &amp; HomeAppliances"/>
    <s v="SmallKitchenAppliances"/>
    <s v="SmallKitchenAppliances"/>
    <s v="VacuumSealers"/>
    <m/>
    <n v="429"/>
    <n v="429"/>
    <n v="999"/>
    <n v="999"/>
    <x v="0"/>
    <n v="616383"/>
    <x v="873"/>
    <n v="3"/>
    <x v="17"/>
    <n v="617"/>
    <x v="1"/>
    <n v="617"/>
  </r>
  <r>
    <n v="1111"/>
    <x v="1110"/>
    <x v="1099"/>
    <s v="Cello Non-Stick Aluminium Sandwich Gas Toaster(Black)"/>
    <s v="Unique"/>
    <x v="982"/>
    <s v=""/>
    <s v="Home&amp;Kitchen|Kitchen&amp;HomeAppliances|SmallKitchenAppliances|SandwichMakers"/>
    <s v="Home&amp;Kitchen"/>
    <x v="4"/>
    <s v="Kitchen&amp;HomeAppliances"/>
    <s v="Kitchen &amp; HomeAppliances"/>
    <s v="SmallKitchenAppliances"/>
    <s v="SmallKitchenAppliances"/>
    <s v="SandwichMakers"/>
    <m/>
    <n v="299"/>
    <n v="299"/>
    <n v="595"/>
    <n v="595"/>
    <x v="0"/>
    <n v="186830"/>
    <x v="874"/>
    <n v="4"/>
    <x v="2"/>
    <n v="314"/>
    <x v="1"/>
    <n v="314"/>
  </r>
  <r>
    <n v="1112"/>
    <x v="1111"/>
    <x v="1100"/>
    <s v="Proven Copper + Mineral RO+UV+UF 10 to 12 Liter RO + UV + TDS ADJUSTER Water Purifier with Copper Charge Technology black and copper Best For Home and Office (Made In India)"/>
    <s v="Unique"/>
    <x v="983"/>
    <s v="to 12 Liter RO + UV + TDS ADJUSTER Water Purifier with Copper Charge Technology black and copper Best For Home and Office (Made In India)"/>
    <s v="Home&amp;Kitchen|Kitchen&amp;HomeAppliances|WaterPurifiers&amp;Accessories|WaterFilters&amp;Purifiers"/>
    <s v="Home&amp;Kitchen"/>
    <x v="4"/>
    <s v="Kitchen&amp;HomeAppliances"/>
    <s v="Kitchen &amp; HomeAppliances"/>
    <s v="WaterPurifiers&amp;Accessories"/>
    <s v="WaterPurifiers &amp; Accessories"/>
    <s v="WaterFilters&amp;Purifiers"/>
    <m/>
    <n v="5395"/>
    <n v="5395"/>
    <n v="19990"/>
    <n v="19990"/>
    <x v="1"/>
    <n v="10694650"/>
    <x v="875"/>
    <n v="4.4000000000000004"/>
    <x v="3"/>
    <n v="535"/>
    <x v="1"/>
    <n v="535"/>
  </r>
  <r>
    <n v="1113"/>
    <x v="1112"/>
    <x v="1101"/>
    <s v="Morphy Richards Daisy 1000W Dry Iron with American Heritage Non-Stick Coated Soleplate, White"/>
    <s v="Unique"/>
    <x v="984"/>
    <s v="with American Heritage Non-Stick Coated Soleplate,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559"/>
    <n v="559"/>
    <n v="1010"/>
    <n v="1010"/>
    <x v="2"/>
    <n v="17498250"/>
    <x v="876"/>
    <n v="4.0999999999999996"/>
    <x v="6"/>
    <n v="17325"/>
    <x v="0"/>
    <n v="17325"/>
  </r>
  <r>
    <n v="1114"/>
    <x v="1113"/>
    <x v="1102"/>
    <s v="Wipro Vesta 1200 Watt GD201 Lightweight Automatic Dry Iron| Quick Heat Up| Stylish and Sleek |Anti bacterial German Weilburger Double Coated Soleplate |2 Years Warranty"/>
    <s v="Unique"/>
    <x v="887"/>
    <s v="Automatic Dry Iron| Quick Heat Up| Stylish and Sleek |Anti bacterial German Weilburger Double Coated Soleplate |2 Years Warrant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60"/>
    <n v="660"/>
    <n v="1100"/>
    <n v="1100"/>
    <x v="2"/>
    <n v="100100"/>
    <x v="877"/>
    <n v="3.6"/>
    <x v="4"/>
    <n v="91"/>
    <x v="1"/>
    <n v="91"/>
  </r>
  <r>
    <n v="1115"/>
    <x v="1114"/>
    <x v="1103"/>
    <s v="Zuvexa Egg Boiler Poacher Automatic Off Steaming, Cooking, Boiling Double Layer 14 Egg Boiler (Multicolor)‚Ä¶"/>
    <s v="Unique"/>
    <x v="985"/>
    <s v="Steaming, Cooking, Boiling Double Layer 14 Egg Boiler (Multicolor)‚Ä¶"/>
    <s v="Home&amp;Kitchen|Kitchen&amp;HomeAppliances|SmallKitchenAppliances|EggBoilers"/>
    <s v="Home&amp;Kitchen"/>
    <x v="4"/>
    <s v="Kitchen&amp;HomeAppliances"/>
    <s v="Kitchen &amp; HomeAppliances"/>
    <s v="SmallKitchenAppliances"/>
    <s v="SmallKitchenAppliances"/>
    <s v="EggBoilers"/>
    <m/>
    <n v="419"/>
    <n v="419"/>
    <n v="999"/>
    <n v="999"/>
    <x v="0"/>
    <n v="226773"/>
    <x v="878"/>
    <n v="4.4000000000000004"/>
    <x v="3"/>
    <n v="227"/>
    <x v="1"/>
    <n v="227"/>
  </r>
  <r>
    <n v="1116"/>
    <x v="1115"/>
    <x v="1104"/>
    <s v="AO Smith HSE-VAS-X-015 Storage 15 Litre Vertical Water Heater (Geyser) White 4 Star"/>
    <s v="Unique"/>
    <x v="986"/>
    <s v="Vertical Water Heater (Geyser) White 4 Star"/>
    <s v="Home&amp;Kitchen|Heating,Cooling&amp;AirQuality|WaterHeaters&amp;Geysers|StorageWaterHeaters"/>
    <s v="Home&amp;Kitchen"/>
    <x v="4"/>
    <s v="Heating,Cooling&amp;AirQuality"/>
    <s v="Heating , Cooling &amp; AirQuality"/>
    <s v="WaterHeaters&amp;Geysers"/>
    <s v="WaterHeaters &amp; Geysers"/>
    <s v="StorageWaterHeaters"/>
    <m/>
    <n v="7349"/>
    <n v="7349"/>
    <n v="10900"/>
    <n v="10900"/>
    <x v="1"/>
    <n v="130331300"/>
    <x v="879"/>
    <n v="4.2"/>
    <x v="0"/>
    <n v="11957"/>
    <x v="0"/>
    <n v="11957"/>
  </r>
  <r>
    <n v="1117"/>
    <x v="1116"/>
    <x v="1105"/>
    <s v="Havells Festiva 1200mm Dust Resistant Ceiling Fan (Gold Mist)"/>
    <s v="Unique"/>
    <x v="987"/>
    <s v="Fan (Gold Mist)"/>
    <s v="Home&amp;Kitchen|Heating,Cooling&amp;AirQuality|Fans|CeilingFans"/>
    <s v="Home&amp;Kitchen"/>
    <x v="4"/>
    <s v="Heating,Cooling&amp;AirQuality"/>
    <s v="Heating , Cooling &amp; AirQuality"/>
    <s v="Fans"/>
    <s v="Fans"/>
    <s v="CeilingFans"/>
    <m/>
    <n v="2899"/>
    <n v="2899"/>
    <n v="4005"/>
    <n v="4005"/>
    <x v="3"/>
    <n v="28595700"/>
    <x v="880"/>
    <n v="4.3"/>
    <x v="1"/>
    <n v="7140"/>
    <x v="0"/>
    <n v="7140"/>
  </r>
  <r>
    <n v="1118"/>
    <x v="1117"/>
    <x v="1106"/>
    <s v="INALSA Vaccum Cleaner Handheld 800W High Powerful Motor- Dura Clean with HEPA Filtration and Strong Powerful 16KPA Suction| Lightweight, Compact and Durable Body|Includes Multiple Accessories,(Grey Black)"/>
    <s v="Unique"/>
    <x v="988"/>
    <s v="Powerful Motor- Dura Clean with HEPA Filtration and Strong Powerful 16KPA Suction| Lightweight, Compact and Durable Body|Includes Multiple Accessories,(Grey Black)"/>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1799"/>
    <n v="1799"/>
    <n v="3295"/>
    <n v="3295"/>
    <x v="3"/>
    <n v="2263665"/>
    <x v="881"/>
    <n v="3.8"/>
    <x v="8"/>
    <n v="687"/>
    <x v="1"/>
    <n v="687"/>
  </r>
  <r>
    <n v="1119"/>
    <x v="1118"/>
    <x v="1107"/>
    <s v="iBELL SM1515NEW Sandwich Maker with Floating Hinges, 1000Watt, Panini Grill Toast (Black)"/>
    <s v="Unique"/>
    <x v="989"/>
    <s v="Hinges, 1000Watt, Panini Grill Toast (Black)"/>
    <s v="Home&amp;Kitchen|Kitchen&amp;HomeAppliances|SmallKitchenAppliances|SandwichMakers"/>
    <s v="Home&amp;Kitchen"/>
    <x v="4"/>
    <s v="Kitchen&amp;HomeAppliances"/>
    <s v="Kitchen &amp; HomeAppliances"/>
    <s v="SmallKitchenAppliances"/>
    <s v="SmallKitchenAppliances"/>
    <s v="SandwichMakers"/>
    <m/>
    <n v="1474"/>
    <n v="1474"/>
    <n v="4650"/>
    <n v="4650"/>
    <x v="3"/>
    <n v="4859250"/>
    <x v="882"/>
    <n v="4.0999999999999996"/>
    <x v="6"/>
    <n v="1045"/>
    <x v="0"/>
    <n v="1045"/>
  </r>
  <r>
    <n v="1120"/>
    <x v="1119"/>
    <x v="1108"/>
    <s v="Aquaguard Aura RO+UV+UF+Taste Adjuster(MTDS) with Active Copper and Zinc 7L water purifier,8 stages of purification,suitable for borewell,tanker,municipal water(Black) from Eureka Forbes"/>
    <s v="Unique"/>
    <x v="990"/>
    <s v="Copper and Zinc 7L water purifier,8 stages of purification,suitable for borewell,tanker,municipal water(Black) from Eureka Forbes"/>
    <s v="Home&amp;Kitchen|Kitchen&amp;HomeAppliances|WaterPurifiers&amp;Accessories|WaterFilters&amp;Purifiers"/>
    <s v="Home&amp;Kitchen"/>
    <x v="4"/>
    <s v="Kitchen&amp;HomeAppliances"/>
    <s v="Kitchen &amp; HomeAppliances"/>
    <s v="WaterPurifiers&amp;Accessories"/>
    <s v="WaterPurifiers &amp; Accessories"/>
    <s v="WaterFilters&amp;Purifiers"/>
    <m/>
    <n v="15999"/>
    <n v="15999"/>
    <n v="24500"/>
    <n v="24500"/>
    <x v="1"/>
    <n v="274547000"/>
    <x v="883"/>
    <n v="4"/>
    <x v="2"/>
    <n v="11206"/>
    <x v="0"/>
    <n v="11206"/>
  </r>
  <r>
    <n v="1121"/>
    <x v="1120"/>
    <x v="1109"/>
    <s v="Havells Instanio 3-Litre 4.5KW Instant Water Heater (Geyser), White Blue"/>
    <s v="Unique"/>
    <x v="991"/>
    <s v="Heater (Geyser), White Blue"/>
    <s v="Home&amp;Kitchen|Heating,Cooling&amp;AirQuality|WaterHeaters&amp;Geysers|InstantWaterHeaters"/>
    <s v="Home&amp;Kitchen"/>
    <x v="4"/>
    <s v="Heating,Cooling&amp;AirQuality"/>
    <s v="Heating , Cooling &amp; AirQuality"/>
    <s v="WaterHeaters&amp;Geysers"/>
    <s v="WaterHeaters &amp; Geysers"/>
    <s v="InstantWaterHeaters"/>
    <m/>
    <n v="3645"/>
    <n v="3645"/>
    <n v="6070"/>
    <n v="6070"/>
    <x v="4"/>
    <n v="3405270"/>
    <x v="884"/>
    <n v="4.2"/>
    <x v="0"/>
    <n v="561"/>
    <x v="1"/>
    <n v="561"/>
  </r>
  <r>
    <n v="1122"/>
    <x v="1121"/>
    <x v="1110"/>
    <s v="Milk Frother, Immersion Blender Cordlesss Foam Maker USB Rechargeable Small Mixer Handheld with 2 Stainless WhisksÔºåWisker for Stirring 3-Speed Adjustable Mini Frother for Cappuccino Latte Coffee Egg"/>
    <s v="Unique"/>
    <x v="992"/>
    <s v="Maker USB Rechargeable Small Mixer Handheld with 2 Stainless WhisksÔºåWisker for Stirring 3-Speed Adjustable Mini Frother for Cappuccino Latte Coffee Egg"/>
    <s v="Home&amp;Kitchen|Kitchen&amp;HomeAppliances|SmallKitchenAppliances|HandBlenders"/>
    <s v="Home&amp;Kitchen"/>
    <x v="4"/>
    <s v="Kitchen&amp;HomeAppliances"/>
    <s v="Kitchen &amp; HomeAppliances"/>
    <s v="SmallKitchenAppliances"/>
    <s v="SmallKitchenAppliances"/>
    <s v="HandBlenders"/>
    <m/>
    <n v="375"/>
    <n v="375"/>
    <n v="999"/>
    <n v="999"/>
    <x v="0"/>
    <n v="1986012"/>
    <x v="885"/>
    <n v="3.6"/>
    <x v="4"/>
    <n v="1988"/>
    <x v="0"/>
    <n v="1988"/>
  </r>
  <r>
    <n v="1123"/>
    <x v="1122"/>
    <x v="1111"/>
    <s v="Panasonic SR-WA22H (E) Automatic Rice Cooker, Apple Green, 2.2 Liters"/>
    <s v="Unique"/>
    <x v="993"/>
    <s v="Apple Green, 2.2 Liters"/>
    <s v="Home&amp;Kitchen|Kitchen&amp;HomeAppliances|SmallKitchenAppliances|Rice&amp;PastaCookers"/>
    <s v="Home&amp;Kitchen"/>
    <x v="4"/>
    <s v="Kitchen&amp;HomeAppliances"/>
    <s v="Kitchen &amp; HomeAppliances"/>
    <s v="SmallKitchenAppliances"/>
    <s v="SmallKitchenAppliances"/>
    <s v="Rice&amp;PastaCookers"/>
    <m/>
    <n v="2976"/>
    <n v="2976"/>
    <n v="3945"/>
    <n v="3945"/>
    <x v="3"/>
    <n v="14754300"/>
    <x v="886"/>
    <n v="4.2"/>
    <x v="0"/>
    <n v="3740"/>
    <x v="0"/>
    <n v="3740"/>
  </r>
  <r>
    <n v="1124"/>
    <x v="1123"/>
    <x v="1112"/>
    <s v="InstaCuppa Milk Frother for Coffee - Handheld Battery-Operated Electric Milk and Coffee Frother, Stainless Steel Whisk and Stand, Portable Foam Maker for Coffee, Cappuccino, Lattes, and Egg Beaters"/>
    <s v="Unique"/>
    <x v="994"/>
    <s v="Handheld Battery-Operated Electric Milk and Coffee Frother, Stainless Steel Whisk and Stand, Portable Foam Maker for Coffee, Cappuccino, Lattes, and Egg Beaters"/>
    <s v="Home&amp;Kitchen|Kitchen&amp;HomeAppliances|Coffee,Tea&amp;Espresso|MilkFrothers"/>
    <s v="Home&amp;Kitchen"/>
    <x v="4"/>
    <s v="Kitchen&amp;HomeAppliances"/>
    <s v="Kitchen &amp; HomeAppliances"/>
    <s v="Coffee,Tea&amp;Espresso"/>
    <s v="Coffee , Tea &amp; Espresso"/>
    <s v="MilkFrothers"/>
    <m/>
    <n v="1099"/>
    <n v="1099"/>
    <n v="1499"/>
    <n v="1499"/>
    <x v="2"/>
    <n v="6597099"/>
    <x v="610"/>
    <n v="4.0999999999999996"/>
    <x v="6"/>
    <n v="4401"/>
    <x v="0"/>
    <n v="4401"/>
  </r>
  <r>
    <n v="1125"/>
    <x v="1124"/>
    <x v="1113"/>
    <s v="Goodscity Garment Steamer for Clothes, Steam Iron Press - Vertical and Horizontal Steaming up to 22g min, 1200 Watt, 230 ml Water tank and 30 sec Fast Heating (GC 111)"/>
    <s v="Unique"/>
    <x v="995"/>
    <s v="Iron Press - Vertical and Horizontal Steaming up to 22g min, 1200 Watt, 230 ml Water tank and 30 sec Fast Heating (GC 111)"/>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2575"/>
    <n v="2575"/>
    <n v="6700"/>
    <n v="6700"/>
    <x v="4"/>
    <n v="4093700"/>
    <x v="887"/>
    <n v="4.2"/>
    <x v="0"/>
    <n v="611"/>
    <x v="1"/>
    <n v="611"/>
  </r>
  <r>
    <n v="1126"/>
    <x v="1125"/>
    <x v="1114"/>
    <s v="Solidaire 550-Watt Mixer Grinder with 3 Jars (Black) (SLD-550-B)"/>
    <s v="Unique"/>
    <x v="996"/>
    <s v="Jars (Black) (SLD-550-B)"/>
    <s v="Home&amp;Kitchen|Kitchen&amp;HomeAppliances|SmallKitchenAppliances|MixerGrinders"/>
    <s v="Home&amp;Kitchen"/>
    <x v="4"/>
    <s v="Kitchen&amp;HomeAppliances"/>
    <s v="Kitchen &amp; HomeAppliances"/>
    <s v="SmallKitchenAppliances"/>
    <s v="SmallKitchenAppliances"/>
    <s v="MixerGrinders"/>
    <m/>
    <n v="1649"/>
    <n v="1649"/>
    <n v="2800"/>
    <n v="2800"/>
    <x v="3"/>
    <n v="6053600"/>
    <x v="888"/>
    <n v="3.9"/>
    <x v="10"/>
    <n v="2162"/>
    <x v="0"/>
    <n v="2162"/>
  </r>
  <r>
    <n v="1127"/>
    <x v="1126"/>
    <x v="1115"/>
    <s v="Amazon Basics 300 W Hand Blender with Stainless Steel Stem for Hot Cold Blending and In-Built Cord Hook, ISI-Marked, Black"/>
    <s v="Unique"/>
    <x v="997"/>
    <s v="with Stainless Steel Stem for Hot Cold Blending and In-Built Cord Hook, ISI-Marked, Black"/>
    <s v="Home&amp;Kitchen|Kitchen&amp;HomeAppliances|SmallKitchenAppliances|HandBlenders"/>
    <s v="Home&amp;Kitchen"/>
    <x v="4"/>
    <s v="Kitchen&amp;HomeAppliances"/>
    <s v="Kitchen &amp; HomeAppliances"/>
    <s v="SmallKitchenAppliances"/>
    <s v="SmallKitchenAppliances"/>
    <s v="HandBlenders"/>
    <m/>
    <n v="799"/>
    <n v="799"/>
    <n v="1699"/>
    <n v="1699"/>
    <x v="2"/>
    <n v="164803"/>
    <x v="889"/>
    <n v="4"/>
    <x v="2"/>
    <n v="97"/>
    <x v="1"/>
    <n v="97"/>
  </r>
  <r>
    <n v="1128"/>
    <x v="1127"/>
    <x v="1116"/>
    <s v="Orpat HHB-100E 250-Watt Hand Blender (White)"/>
    <s v="Unique"/>
    <x v="998"/>
    <s v=""/>
    <s v="Home&amp;Kitchen|Kitchen&amp;HomeAppliances|SmallKitchenAppliances|HandBlenders"/>
    <s v="Home&amp;Kitchen"/>
    <x v="4"/>
    <s v="Kitchen&amp;HomeAppliances"/>
    <s v="Kitchen &amp; HomeAppliances"/>
    <s v="SmallKitchenAppliances"/>
    <s v="SmallKitchenAppliances"/>
    <s v="HandBlenders"/>
    <m/>
    <n v="765"/>
    <n v="765"/>
    <n v="970"/>
    <n v="970"/>
    <x v="0"/>
    <n v="5873350"/>
    <x v="890"/>
    <n v="4.2"/>
    <x v="0"/>
    <n v="6055"/>
    <x v="0"/>
    <n v="6055"/>
  </r>
  <r>
    <n v="1129"/>
    <x v="1128"/>
    <x v="1117"/>
    <s v="HealthSense Rechargeable Lint Remover for Clothes | Fuzz and Fur Remover | Electric Fabric Shaver, Trimmer for Clothes, Carpet, Sofa, Sweaters, Curtains | One-Year Warranty Included - New-Feel LR350"/>
    <s v="Unique"/>
    <x v="999"/>
    <s v="| Fuzz and Fur Remover | Electric Fabric Shaver, Trimmer for Clothes, Carpet, Sofa, Sweaters, Curtains | One-Year Warranty Included - New-Feel LR350"/>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999"/>
    <n v="999"/>
    <n v="1500"/>
    <n v="1500"/>
    <x v="2"/>
    <n v="579000"/>
    <x v="891"/>
    <n v="4.2"/>
    <x v="0"/>
    <n v="386"/>
    <x v="1"/>
    <n v="386"/>
  </r>
  <r>
    <n v="1130"/>
    <x v="1129"/>
    <x v="1118"/>
    <s v="AGARO Classic Portable Yogurt Maker, 1.2L Capacity, Electric, Automatic, Grey and White, Medium (33603)"/>
    <s v="Unique"/>
    <x v="1000"/>
    <s v="Capacity, Electric, Automatic, Grey and White, Medium (33603)"/>
    <s v="Home&amp;Kitchen|Kitchen&amp;HomeAppliances|SmallKitchenAppliances|YogurtMakers"/>
    <s v="Home&amp;Kitchen"/>
    <x v="4"/>
    <s v="Kitchen&amp;HomeAppliances"/>
    <s v="Kitchen &amp; HomeAppliances"/>
    <s v="SmallKitchenAppliances"/>
    <s v="SmallKitchenAppliances"/>
    <s v="YogurtMakers"/>
    <m/>
    <n v="587"/>
    <n v="587"/>
    <n v="1295"/>
    <n v="1295"/>
    <x v="2"/>
    <n v="721315"/>
    <x v="892"/>
    <n v="4.0999999999999996"/>
    <x v="6"/>
    <n v="557"/>
    <x v="1"/>
    <n v="557"/>
  </r>
  <r>
    <n v="1131"/>
    <x v="1130"/>
    <x v="1119"/>
    <s v="AGARO Imperial 240-Watt Slow Juicer with Cold Press Technology"/>
    <s v="Unique"/>
    <x v="1001"/>
    <s v="Cold Press Technology"/>
    <s v="Home&amp;Kitchen|Kitchen&amp;HomeAppliances|SmallKitchenAppliances|Juicers|ColdPressJuicers"/>
    <s v="Home&amp;Kitchen"/>
    <x v="4"/>
    <s v="Kitchen&amp;HomeAppliances"/>
    <s v="Kitchen &amp; HomeAppliances"/>
    <s v="SmallKitchenAppliances"/>
    <s v="SmallKitchenAppliances"/>
    <s v="Juicers"/>
    <s v="ColdPressJuicers"/>
    <n v="12609"/>
    <n v="12609"/>
    <n v="23999"/>
    <n v="23999"/>
    <x v="1"/>
    <n v="54909712"/>
    <x v="893"/>
    <n v="4.4000000000000004"/>
    <x v="3"/>
    <n v="2288"/>
    <x v="0"/>
    <n v="2288"/>
  </r>
  <r>
    <n v="1132"/>
    <x v="1131"/>
    <x v="1120"/>
    <s v="Wipro Smartlife Super Deluxe Dry Iron- 1000W"/>
    <s v="Unique"/>
    <x v="1002"/>
    <s v="1000W"/>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99"/>
    <n v="699"/>
    <n v="850"/>
    <n v="850"/>
    <x v="0"/>
    <n v="940100"/>
    <x v="894"/>
    <n v="4.0999999999999996"/>
    <x v="6"/>
    <n v="1106"/>
    <x v="0"/>
    <n v="1106"/>
  </r>
  <r>
    <n v="1133"/>
    <x v="1132"/>
    <x v="1121"/>
    <s v="AmazonBasics Cylinder Bagless Vacuum Cleaner with Power Suction, Low Sound, High Energy Efficiency and 2 Years Warranty (1.5L, Black)"/>
    <s v="Unique"/>
    <x v="1003"/>
    <s v="Power Suction, Low Sound, High Energy Efficiency and 2 Years Warranty (1.5L, Black)"/>
    <s v="Home&amp;Kitchen|Kitchen&amp;HomeAppliances|Vacuum,Cleaning&amp;Ironing|Vacuums&amp;FloorCare|Vacuums|CanisterVacuums"/>
    <s v="Home&amp;Kitchen"/>
    <x v="4"/>
    <s v="Kitchen&amp;HomeAppliances"/>
    <s v="Kitchen &amp; HomeAppliances"/>
    <s v="Vacuum,Cleaning&amp;Ironing"/>
    <s v="Vacuum , Cleaning &amp; Ironing"/>
    <s v="Vacuums&amp;FloorCare"/>
    <s v="Vacuums"/>
    <n v="3799"/>
    <n v="3799"/>
    <n v="6000"/>
    <n v="6000"/>
    <x v="4"/>
    <n v="71610000"/>
    <x v="895"/>
    <n v="4.2"/>
    <x v="0"/>
    <n v="11935"/>
    <x v="0"/>
    <n v="11935"/>
  </r>
  <r>
    <n v="1134"/>
    <x v="1133"/>
    <x v="1122"/>
    <s v="Crompton IHL 251 1500-Watt Immersion Water Heater with Copper Heating Element and IP 68 Protection"/>
    <s v="Unique"/>
    <x v="1004"/>
    <s v="Heater with Copper Heating Element and IP 68 Protection"/>
    <s v="Home&amp;Kitchen|Heating,Cooling&amp;AirQuality|WaterHeaters&amp;Geysers|ImmersionRods"/>
    <s v="Home&amp;Kitchen"/>
    <x v="4"/>
    <s v="Heating,Cooling&amp;AirQuality"/>
    <s v="Heating , Cooling &amp; AirQuality"/>
    <s v="WaterHeaters&amp;Geysers"/>
    <s v="WaterHeaters &amp; Geysers"/>
    <s v="ImmersionRods"/>
    <m/>
    <n v="640"/>
    <n v="640"/>
    <n v="1020"/>
    <n v="1020"/>
    <x v="2"/>
    <n v="5160180"/>
    <x v="896"/>
    <n v="4.0999999999999996"/>
    <x v="6"/>
    <n v="5059"/>
    <x v="0"/>
    <n v="5059"/>
  </r>
  <r>
    <n v="1135"/>
    <x v="1134"/>
    <x v="1123"/>
    <s v="SaiEllin Room Heater For Home 2000 Watts Room Heater For Bedroom | ISI Approved With 1 Year Warranty | For 250 Sq. Feet Blower Heater and Room Heaters Home For Winters"/>
    <s v="Unique"/>
    <x v="1005"/>
    <s v="Watts Room Heater For Bedroom | ISI Approved With 1 Year Warranty | For 250 Sq. Feet Blower Heater and Room Heaters Home For Winters"/>
    <s v="Home&amp;Kitchen|Heating,Cooling&amp;AirQuality|RoomHeaters|FanHeaters"/>
    <s v="Home&amp;Kitchen"/>
    <x v="4"/>
    <s v="Heating,Cooling&amp;AirQuality"/>
    <s v="Heating , Cooling &amp; AirQuality"/>
    <s v="RoomHeaters"/>
    <s v="RoomHeaters"/>
    <s v="FanHeaters"/>
    <m/>
    <n v="979"/>
    <n v="979"/>
    <n v="1999"/>
    <n v="1999"/>
    <x v="2"/>
    <n v="313843"/>
    <x v="897"/>
    <n v="3.9"/>
    <x v="10"/>
    <n v="157"/>
    <x v="1"/>
    <n v="157"/>
  </r>
  <r>
    <n v="1136"/>
    <x v="1135"/>
    <x v="1124"/>
    <s v="Bajaj Majesty Duetto Gas 6 Ltr Vertical Water Heater ( LPG), White"/>
    <s v="Unique"/>
    <x v="1006"/>
    <s v="Vertical Water Heater ( LPG), White"/>
    <s v="Home&amp;Kitchen|Heating,Cooling&amp;AirQuality|WaterHeaters&amp;Geysers|InstantWaterHeaters"/>
    <s v="Home&amp;Kitchen"/>
    <x v="4"/>
    <s v="Heating,Cooling&amp;AirQuality"/>
    <s v="Heating , Cooling &amp; AirQuality"/>
    <s v="WaterHeaters&amp;Geysers"/>
    <s v="WaterHeaters &amp; Geysers"/>
    <s v="InstantWaterHeaters"/>
    <m/>
    <n v="5365"/>
    <n v="5365"/>
    <n v="7445"/>
    <n v="7445"/>
    <x v="4"/>
    <n v="26682880"/>
    <x v="898"/>
    <n v="3.9"/>
    <x v="10"/>
    <n v="3584"/>
    <x v="0"/>
    <n v="3584"/>
  </r>
  <r>
    <n v="1137"/>
    <x v="1136"/>
    <x v="1125"/>
    <s v="Black + Decker BD BXIR2201IN 2200-Watt Cord and Cordless Steam Iron (Green)"/>
    <s v="Unique"/>
    <x v="1007"/>
    <s v="Cord and Cordless Steam Iron (Green)"/>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3199"/>
    <n v="3199"/>
    <n v="3500"/>
    <n v="3500"/>
    <x v="3"/>
    <n v="6646500"/>
    <x v="899"/>
    <n v="4.2"/>
    <x v="0"/>
    <n v="1899"/>
    <x v="0"/>
    <n v="1899"/>
  </r>
  <r>
    <n v="1138"/>
    <x v="1137"/>
    <x v="1126"/>
    <s v="Inalsa Hand Blender| Hand Mixer|Beater - Easy Mix, Powerful 250 Watt Motor | Variable 7 Speed Control | 1 Year Warranty | (White Red)"/>
    <s v="Unique"/>
    <x v="1008"/>
    <s v="Easy Mix, Powerful 250 Watt Motor | Variable 7 Speed Control | 1 Year Warranty | (White Red)"/>
    <s v="Home&amp;Kitchen|Kitchen&amp;HomeAppliances|SmallKitchenAppliances|HandMixers"/>
    <s v="Home&amp;Kitchen"/>
    <x v="4"/>
    <s v="Kitchen&amp;HomeAppliances"/>
    <s v="Kitchen &amp; HomeAppliances"/>
    <s v="SmallKitchenAppliances"/>
    <s v="SmallKitchenAppliances"/>
    <s v="HandMixers"/>
    <m/>
    <n v="979"/>
    <n v="979"/>
    <n v="1395"/>
    <n v="1395"/>
    <x v="2"/>
    <n v="21276540"/>
    <x v="900"/>
    <n v="4.2"/>
    <x v="0"/>
    <n v="15252"/>
    <x v="0"/>
    <n v="15252"/>
  </r>
  <r>
    <n v="1139"/>
    <x v="1138"/>
    <x v="1127"/>
    <s v="Longway Blaze 2 Rod Quartz Room Heater (White, Gray, 800 watts)"/>
    <s v="Unique"/>
    <x v="1009"/>
    <s v="Heater (White, Gray, 800 watts)"/>
    <s v="Home&amp;Kitchen|Heating,Cooling&amp;AirQuality|RoomHeaters|ElectricHeaters"/>
    <s v="Home&amp;Kitchen"/>
    <x v="4"/>
    <s v="Heating,Cooling&amp;AirQuality"/>
    <s v="Heating , Cooling &amp; AirQuality"/>
    <s v="RoomHeaters"/>
    <s v="RoomHeaters"/>
    <s v="ElectricHeaters"/>
    <m/>
    <n v="929"/>
    <n v="929"/>
    <n v="2199"/>
    <n v="2199"/>
    <x v="3"/>
    <n v="8796"/>
    <x v="901"/>
    <n v="3.7"/>
    <x v="5"/>
    <n v="4"/>
    <x v="1"/>
    <n v="4"/>
  </r>
  <r>
    <n v="1140"/>
    <x v="1139"/>
    <x v="1128"/>
    <s v="Prestige PWG 07 Wet Grinder, 2L (Multicolor) with Coconut Scraper and Atta Kneader Attachments, 200 Watt"/>
    <s v="Unique"/>
    <x v="1010"/>
    <s v="(Multicolor) with Coconut Scraper and Atta Kneader Attachments, 200 Watt"/>
    <s v="Home&amp;Kitchen|Kitchen&amp;HomeAppliances|SmallKitchenAppliances|Mills&amp;Grinders|WetGrinders"/>
    <s v="Home&amp;Kitchen"/>
    <x v="4"/>
    <s v="Kitchen&amp;HomeAppliances"/>
    <s v="Kitchen &amp; HomeAppliances"/>
    <s v="SmallKitchenAppliances"/>
    <s v="SmallKitchenAppliances"/>
    <s v="Mills&amp;Grinders"/>
    <s v="WetGrinders"/>
    <n v="3710"/>
    <n v="3710"/>
    <n v="4330"/>
    <n v="4330"/>
    <x v="3"/>
    <n v="7196460"/>
    <x v="902"/>
    <n v="3.7"/>
    <x v="5"/>
    <n v="1662"/>
    <x v="0"/>
    <n v="1662"/>
  </r>
  <r>
    <n v="1141"/>
    <x v="1140"/>
    <x v="1129"/>
    <s v="Pigeon Zest Mixer Grinder 3 Speed Control 750 Watt Powerful Copper Motor with 3 Stainless Steel Jars for Dry Grinding, Wet Grinding and Making Chutney and 3 Polycarbonate lids - Blue"/>
    <s v="Unique"/>
    <x v="1011"/>
    <s v="Control 750 Watt Powerful Copper Motor with 3 Stainless Steel Jars for Dry Grinding, Wet Grinding and Making Chutney and 3 Polycarbonate lids - Blue"/>
    <s v="Home&amp;Kitchen|Kitchen&amp;HomeAppliances|SmallKitchenAppliances|MixerGrinders"/>
    <s v="Home&amp;Kitchen"/>
    <x v="4"/>
    <s v="Kitchen&amp;HomeAppliances"/>
    <s v="Kitchen &amp; HomeAppliances"/>
    <s v="SmallKitchenAppliances"/>
    <s v="SmallKitchenAppliances"/>
    <s v="MixerGrinders"/>
    <m/>
    <n v="2033"/>
    <n v="2033"/>
    <n v="4295"/>
    <n v="4295"/>
    <x v="3"/>
    <n v="1812490"/>
    <x v="903"/>
    <n v="3.4"/>
    <x v="7"/>
    <n v="422"/>
    <x v="1"/>
    <n v="422"/>
  </r>
  <r>
    <n v="1142"/>
    <x v="1141"/>
    <x v="1130"/>
    <s v="Borosil Volcano 13 Fin Oil Filled Radiator Room Heater, 2900 W, Black"/>
    <s v="Unique"/>
    <x v="1012"/>
    <s v="Radiator Room Heater, 2900 W, Black"/>
    <s v="Home&amp;Kitchen|Heating,Cooling&amp;AirQuality|RoomHeaters|ElectricHeaters"/>
    <s v="Home&amp;Kitchen"/>
    <x v="4"/>
    <s v="Heating,Cooling&amp;AirQuality"/>
    <s v="Heating , Cooling &amp; AirQuality"/>
    <s v="RoomHeaters"/>
    <s v="RoomHeaters"/>
    <s v="ElectricHeaters"/>
    <m/>
    <n v="9495"/>
    <n v="9495"/>
    <n v="18990"/>
    <n v="18990"/>
    <x v="1"/>
    <n v="1500210"/>
    <x v="829"/>
    <n v="4.2"/>
    <x v="0"/>
    <n v="79"/>
    <x v="1"/>
    <n v="79"/>
  </r>
  <r>
    <n v="1143"/>
    <x v="1142"/>
    <x v="1131"/>
    <s v="Crompton Solarium Qube 15-L 5 Star Rated Storage Water Heater (Geyser) with Free Installation and Connection Pipes (White and Black)"/>
    <s v="Unique"/>
    <x v="1013"/>
    <s v="Rated Storage Water Heater (Geyser) with Free Installation and Connection Pipes (White and Black)"/>
    <s v="Home&amp;Kitchen|Heating,Cooling&amp;AirQuality|WaterHeaters&amp;Geysers|StorageWaterHeaters"/>
    <s v="Home&amp;Kitchen"/>
    <x v="4"/>
    <s v="Heating,Cooling&amp;AirQuality"/>
    <s v="Heating , Cooling &amp; AirQuality"/>
    <s v="WaterHeaters&amp;Geysers"/>
    <s v="WaterHeaters &amp; Geysers"/>
    <s v="StorageWaterHeaters"/>
    <m/>
    <n v="7799"/>
    <n v="7799"/>
    <n v="12500"/>
    <n v="12500"/>
    <x v="1"/>
    <n v="64500000"/>
    <x v="904"/>
    <n v="4"/>
    <x v="2"/>
    <n v="5160"/>
    <x v="0"/>
    <n v="5160"/>
  </r>
  <r>
    <n v="1144"/>
    <x v="1143"/>
    <x v="1132"/>
    <s v="Singer Aroma 1.8 Liter Electric Kettle High Grade Stainless Steel with Cool and Touch Body and Cordless Base, 1500 watts, Auto Shut Off with Dry Boiling (Silver Black)"/>
    <s v="Unique"/>
    <x v="1014"/>
    <s v="High Grade Stainless Steel with Cool and Touch Body and Cordless Base, 1500 watts, Auto Shut Off with Dry Boiling (Silver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949"/>
    <n v="949"/>
    <n v="2385"/>
    <n v="2385"/>
    <x v="3"/>
    <n v="5511735"/>
    <x v="905"/>
    <n v="4.0999999999999996"/>
    <x v="6"/>
    <n v="2311"/>
    <x v="0"/>
    <n v="2311"/>
  </r>
  <r>
    <n v="1145"/>
    <x v="1144"/>
    <x v="1133"/>
    <s v="Orient Electric Aura Neo Instant 3L Water Heater (Geyser), 5-level Safety Shield, Stainless Steel Tank (White and Turquoise)"/>
    <s v="Unique"/>
    <x v="1015"/>
    <s v="Water Heater (Geyser), 5-level Safety Shield, Stainless Steel Tank (White and Turquoise)"/>
    <s v="Home&amp;Kitchen|Heating,Cooling&amp;AirQuality|WaterHeaters&amp;Geysers|InstantWaterHeaters"/>
    <s v="Home&amp;Kitchen"/>
    <x v="4"/>
    <s v="Heating,Cooling&amp;AirQuality"/>
    <s v="Heating , Cooling &amp; AirQuality"/>
    <s v="WaterHeaters&amp;Geysers"/>
    <s v="WaterHeaters &amp; Geysers"/>
    <s v="InstantWaterHeaters"/>
    <m/>
    <n v="2790"/>
    <n v="2790"/>
    <n v="4890"/>
    <n v="4890"/>
    <x v="3"/>
    <n v="2875320"/>
    <x v="906"/>
    <n v="3.9"/>
    <x v="10"/>
    <n v="588"/>
    <x v="1"/>
    <n v="588"/>
  </r>
  <r>
    <n v="1146"/>
    <x v="1145"/>
    <x v="1134"/>
    <s v="Crompton Brio 1000-Watts Dry Iron with Weilburger Coating (Sky Blue and White)"/>
    <s v="Unique"/>
    <x v="1016"/>
    <s v="Weilburger Coating (Sky Blue and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45"/>
    <n v="645"/>
    <n v="1100"/>
    <n v="1100"/>
    <x v="2"/>
    <n v="3598100"/>
    <x v="907"/>
    <n v="4"/>
    <x v="2"/>
    <n v="3271"/>
    <x v="0"/>
    <n v="3271"/>
  </r>
  <r>
    <n v="1147"/>
    <x v="1146"/>
    <x v="1135"/>
    <s v="Butterfly Hero Mixer Grinder, 500W, 3 Jars (Grey)"/>
    <s v="Unique"/>
    <x v="1017"/>
    <s v="Jars (Grey)"/>
    <s v="Home&amp;Kitchen|Kitchen&amp;HomeAppliances|SmallKitchenAppliances|MixerGrinders"/>
    <s v="Home&amp;Kitchen"/>
    <x v="4"/>
    <s v="Kitchen&amp;HomeAppliances"/>
    <s v="Kitchen &amp; HomeAppliances"/>
    <s v="SmallKitchenAppliances"/>
    <s v="SmallKitchenAppliances"/>
    <s v="MixerGrinders"/>
    <m/>
    <n v="2237.81"/>
    <n v="2237.81"/>
    <n v="3899"/>
    <n v="3899"/>
    <x v="3"/>
    <n v="42904596"/>
    <x v="908"/>
    <n v="3.9"/>
    <x v="10"/>
    <n v="11004"/>
    <x v="0"/>
    <n v="11004"/>
  </r>
  <r>
    <n v="1148"/>
    <x v="1147"/>
    <x v="1136"/>
    <s v="Racold Eterno Pro 25L Vertical 5 Star Storage Water Heater (Geyser) with free Standard Installation and free Installation Pipes"/>
    <s v="Unique"/>
    <x v="1018"/>
    <s v="Star Storage Water Heater (Geyser) with free Standard Installation and free Installation Pipes"/>
    <s v="Home&amp;Kitchen|Heating,Cooling&amp;AirQuality|WaterHeaters&amp;Geysers|StorageWaterHeaters"/>
    <s v="Home&amp;Kitchen"/>
    <x v="4"/>
    <s v="Heating,Cooling&amp;AirQuality"/>
    <s v="Heating , Cooling &amp; AirQuality"/>
    <s v="WaterHeaters&amp;Geysers"/>
    <s v="WaterHeaters &amp; Geysers"/>
    <s v="StorageWaterHeaters"/>
    <m/>
    <n v="8699"/>
    <n v="8699"/>
    <n v="16899"/>
    <n v="16899"/>
    <x v="1"/>
    <n v="53992305"/>
    <x v="909"/>
    <n v="4.2"/>
    <x v="0"/>
    <n v="3195"/>
    <x v="0"/>
    <n v="3195"/>
  </r>
  <r>
    <n v="1149"/>
    <x v="1148"/>
    <x v="1137"/>
    <s v="LG 1.5 Ton 5 Star AI DUAL Inverter Split AC (Copper, Super Convertible 6-in-1 Cooling, HD Filter with Anti-Virus Protection, 2022 Model, PS-Q19YNZE, White)"/>
    <s v="Unique"/>
    <x v="1019"/>
    <s v="DUAL Inverter Split AC (Copper, Super Convertible 6-in-1 Cooling, HD Filter with Anti-Virus Protection, 2022 Model, PS-Q19YNZE, White)"/>
    <s v="Home&amp;Kitchen|Heating,Cooling&amp;AirQuality|AirConditioners|Split-SystemAirConditioners"/>
    <s v="Home&amp;Kitchen"/>
    <x v="4"/>
    <s v="Heating,Cooling&amp;AirQuality"/>
    <s v="Heating , Cooling &amp; AirQuality"/>
    <s v="AirConditioners"/>
    <s v="AirConditioners"/>
    <s v="Split-SystemAirConditioners"/>
    <m/>
    <n v="42990"/>
    <n v="42990"/>
    <n v="75990"/>
    <n v="75990"/>
    <x v="1"/>
    <n v="245523690"/>
    <x v="910"/>
    <n v="4.3"/>
    <x v="1"/>
    <n v="3231"/>
    <x v="0"/>
    <n v="3231"/>
  </r>
  <r>
    <n v="1150"/>
    <x v="1149"/>
    <x v="1138"/>
    <s v="Eureka Forbes Aquasure Amrit Twin Cartridge (Pack of 2), White"/>
    <s v="Unique"/>
    <x v="1020"/>
    <s v="(Pack of 2), White"/>
    <s v="Home&amp;Kitchen|Kitchen&amp;HomeAppliances|WaterPurifiers&amp;Accessories|WaterPurifierAccessories"/>
    <s v="Home&amp;Kitchen"/>
    <x v="4"/>
    <s v="Kitchen&amp;HomeAppliances"/>
    <s v="Kitchen &amp; HomeAppliances"/>
    <s v="WaterPurifiers&amp;Accessories"/>
    <s v="WaterPurifiers &amp; Accessories"/>
    <s v="WaterPurifierAccessories"/>
    <m/>
    <n v="825"/>
    <n v="825"/>
    <n v="825"/>
    <n v="825"/>
    <x v="0"/>
    <n v="2677950"/>
    <x v="74"/>
    <n v="4"/>
    <x v="2"/>
    <n v="3246"/>
    <x v="0"/>
    <n v="3246"/>
  </r>
  <r>
    <n v="1151"/>
    <x v="1150"/>
    <x v="1139"/>
    <s v="Green Tales Heat Seal Mini Food Sealer-Impulse Machine for Sealing Plastic Bags Packaging"/>
    <s v="Unique"/>
    <x v="1021"/>
    <s v="Sealer-Impulse Machine for Sealing Plastic Bags Packaging"/>
    <s v="Home&amp;Kitchen|Kitchen&amp;HomeAppliances|SmallKitchenAppliances|VacuumSealers"/>
    <s v="Home&amp;Kitchen"/>
    <x v="4"/>
    <s v="Kitchen&amp;HomeAppliances"/>
    <s v="Kitchen &amp; HomeAppliances"/>
    <s v="SmallKitchenAppliances"/>
    <s v="SmallKitchenAppliances"/>
    <s v="VacuumSealers"/>
    <m/>
    <n v="161"/>
    <n v="161"/>
    <n v="300"/>
    <n v="300"/>
    <x v="0"/>
    <n v="7200"/>
    <x v="911"/>
    <n v="2.6"/>
    <x v="24"/>
    <n v="24"/>
    <x v="1"/>
    <n v="24"/>
  </r>
  <r>
    <n v="1152"/>
    <x v="1151"/>
    <x v="1140"/>
    <s v="SaleOn Instant Coal Heater 500W Charcoal Burner Electric Stove Hot Plate - Mix Colors - Pack of 1 - Only Charcoal Heater"/>
    <s v="Unique"/>
    <x v="1022"/>
    <s v="Burner Electric Stove Hot Plate - Mix Colors - Pack of 1 - Only Charcoal Heater"/>
    <s v="Home&amp;Kitchen|Kitchen&amp;HomeAppliances|SmallKitchenAppliances|InductionCooktop"/>
    <s v="Home&amp;Kitchen"/>
    <x v="4"/>
    <s v="Kitchen&amp;HomeAppliances"/>
    <s v="Kitchen &amp; HomeAppliances"/>
    <s v="SmallKitchenAppliances"/>
    <s v="SmallKitchenAppliances"/>
    <s v="InductionCooktop"/>
    <m/>
    <n v="697"/>
    <n v="697"/>
    <n v="1499"/>
    <n v="1499"/>
    <x v="2"/>
    <n v="215856"/>
    <x v="912"/>
    <n v="3.8"/>
    <x v="8"/>
    <n v="144"/>
    <x v="1"/>
    <n v="144"/>
  </r>
  <r>
    <n v="1153"/>
    <x v="1152"/>
    <x v="1141"/>
    <s v="Sujata Chutney Steel Jar, 400 ml, (White), Stainless Steel"/>
    <s v="Unique"/>
    <x v="1023"/>
    <s v="(White), Stainless Steel"/>
    <s v="Home&amp;Kitchen|Kitchen&amp;HomeAppliances|SmallKitchenAppliances|SmallApplianceParts&amp;Accessories"/>
    <s v="Home&amp;Kitchen"/>
    <x v="4"/>
    <s v="Kitchen&amp;HomeAppliances"/>
    <s v="Kitchen &amp; HomeAppliances"/>
    <s v="SmallKitchenAppliances"/>
    <s v="SmallKitchenAppliances"/>
    <s v="SmallApplianceParts&amp;Accessories"/>
    <m/>
    <n v="688"/>
    <n v="688"/>
    <n v="747"/>
    <n v="747"/>
    <x v="0"/>
    <n v="1703160"/>
    <x v="913"/>
    <n v="4.5"/>
    <x v="9"/>
    <n v="2280"/>
    <x v="0"/>
    <n v="2280"/>
  </r>
  <r>
    <n v="1154"/>
    <x v="1153"/>
    <x v="1142"/>
    <s v="KHAITAN AVAANTE KA-2013 1200 Watt 3-Rod Halogen Heater (1200 Watts, Grey)"/>
    <s v="Unique"/>
    <x v="1024"/>
    <s v="Halogen Heater (1200 Watts, Grey)"/>
    <s v="Home&amp;Kitchen|Heating,Cooling&amp;AirQuality|RoomHeaters|HalogenHeaters"/>
    <s v="Home&amp;Kitchen"/>
    <x v="4"/>
    <s v="Heating,Cooling&amp;AirQuality"/>
    <s v="Heating , Cooling &amp; AirQuality"/>
    <s v="RoomHeaters"/>
    <s v="RoomHeaters"/>
    <s v="HalogenHeaters"/>
    <m/>
    <n v="2199"/>
    <n v="2199"/>
    <n v="3999"/>
    <n v="3999"/>
    <x v="3"/>
    <n v="1359660"/>
    <x v="914"/>
    <n v="3.5"/>
    <x v="11"/>
    <n v="340"/>
    <x v="1"/>
    <n v="340"/>
  </r>
  <r>
    <n v="1155"/>
    <x v="1154"/>
    <x v="1143"/>
    <s v="Kenstar 2400 Watts 9 Fins Oil Filled Radiator with PTC Fan Heater (BLACK GOLD)"/>
    <s v="Unique"/>
    <x v="1025"/>
    <s v="Filled Radiator with PTC Fan Heater (BLACK GOLD)"/>
    <s v="Home&amp;Kitchen|Heating,Cooling&amp;AirQuality|RoomHeaters|FanHeaters"/>
    <s v="Home&amp;Kitchen"/>
    <x v="4"/>
    <s v="Heating,Cooling&amp;AirQuality"/>
    <s v="Heating , Cooling &amp; AirQuality"/>
    <s v="RoomHeaters"/>
    <s v="RoomHeaters"/>
    <s v="FanHeaters"/>
    <m/>
    <n v="6850"/>
    <n v="6850"/>
    <n v="11990"/>
    <n v="11990"/>
    <x v="1"/>
    <n v="1726560"/>
    <x v="915"/>
    <n v="3.9"/>
    <x v="10"/>
    <n v="144"/>
    <x v="1"/>
    <n v="144"/>
  </r>
  <r>
    <n v="1156"/>
    <x v="1155"/>
    <x v="1144"/>
    <s v="NEXOMS Instant Heating Water Tap Wall Mounted with 3 Pin Indian Plug (16Amp)"/>
    <s v="Unique"/>
    <x v="1026"/>
    <s v="Mounted with 3 Pin Indian Plug (16Amp)"/>
    <s v="Home&amp;Kitchen|Heating,Cooling&amp;AirQuality|WaterHeaters&amp;Geysers|InstantWaterHeaters"/>
    <s v="Home&amp;Kitchen"/>
    <x v="4"/>
    <s v="Heating,Cooling&amp;AirQuality"/>
    <s v="Heating , Cooling &amp; AirQuality"/>
    <s v="WaterHeaters&amp;Geysers"/>
    <s v="WaterHeaters &amp; Geysers"/>
    <s v="InstantWaterHeaters"/>
    <m/>
    <n v="2699"/>
    <n v="2699"/>
    <n v="3799"/>
    <n v="3799"/>
    <x v="3"/>
    <n v="2761873"/>
    <x v="916"/>
    <n v="4"/>
    <x v="2"/>
    <n v="727"/>
    <x v="1"/>
    <n v="727"/>
  </r>
  <r>
    <n v="1157"/>
    <x v="1156"/>
    <x v="1145"/>
    <s v="JIALTO Mini Waffle Maker 4 Inch- 350 Watts: Stainless Steel Non-Stick Electric Iron Machine for Individual Belgian Waffles, Pan Cakes, Paninis or Other Snacks - Aqua blue"/>
    <s v="Unique"/>
    <x v="1027"/>
    <s v="350 Watts: Stainless Steel Non-Stick Electric Iron Machine for Individual Belgian Waffles, Pan Cakes, Paninis or Other Snacks - Aqua blue"/>
    <s v="Home&amp;Kitchen|Kitchen&amp;HomeAppliances|SmallKitchenAppliances|WaffleMakers&amp;Irons"/>
    <s v="Home&amp;Kitchen"/>
    <x v="4"/>
    <s v="Kitchen&amp;HomeAppliances"/>
    <s v="Kitchen &amp; HomeAppliances"/>
    <s v="SmallKitchenAppliances"/>
    <s v="SmallKitchenAppliances"/>
    <s v="WaffleMakers&amp;Irons"/>
    <m/>
    <n v="899"/>
    <n v="899"/>
    <n v="1999"/>
    <n v="1999"/>
    <x v="2"/>
    <n v="1663168"/>
    <x v="464"/>
    <n v="4"/>
    <x v="2"/>
    <n v="832"/>
    <x v="1"/>
    <n v="832"/>
  </r>
  <r>
    <n v="1158"/>
    <x v="1157"/>
    <x v="1146"/>
    <s v="Candes BlowHot All in One Silent Blower Fan Room Heater (ABS Body, White, Brown) 2000 Watts"/>
    <s v="Unique"/>
    <x v="1028"/>
    <s v="Blower Fan Room Heater (ABS Body, White, Brown) 2000 Watts"/>
    <s v="Home&amp;Kitchen|Heating,Cooling&amp;AirQuality|RoomHeaters|FanHeaters"/>
    <s v="Home&amp;Kitchen"/>
    <x v="4"/>
    <s v="Heating,Cooling&amp;AirQuality"/>
    <s v="Heating , Cooling &amp; AirQuality"/>
    <s v="RoomHeaters"/>
    <s v="RoomHeaters"/>
    <s v="FanHeaters"/>
    <m/>
    <n v="1090"/>
    <n v="1090"/>
    <n v="2999"/>
    <n v="2999"/>
    <x v="3"/>
    <n v="170943"/>
    <x v="917"/>
    <n v="3.5"/>
    <x v="11"/>
    <n v="57"/>
    <x v="1"/>
    <n v="57"/>
  </r>
  <r>
    <n v="1159"/>
    <x v="1158"/>
    <x v="1147"/>
    <s v="Ionix Jewellery Scale | Weight Scale | Digital Weight Machine | weight machine for gold | Electronic weighing machines for Jewellery 0.01G to 200G Small Weight Machine for Shop - Silver"/>
    <s v="Unique"/>
    <x v="1029"/>
    <s v="| Digital Weight Machine | weight machine for gold | Electronic weighing machines for Jewellery 0.01G to 200G Small Weight Machine for Shop - Silver"/>
    <s v="Home&amp;Kitchen|Kitchen&amp;HomeAppliances|SmallKitchenAppliances|DigitalKitchenScales"/>
    <s v="Home&amp;Kitchen"/>
    <x v="4"/>
    <s v="Kitchen&amp;HomeAppliances"/>
    <s v="Kitchen &amp; HomeAppliances"/>
    <s v="SmallKitchenAppliances"/>
    <s v="SmallKitchenAppliances"/>
    <s v="DigitalKitchenScales"/>
    <m/>
    <n v="295"/>
    <n v="295"/>
    <n v="599"/>
    <n v="599"/>
    <x v="0"/>
    <n v="984756"/>
    <x v="918"/>
    <n v="4"/>
    <x v="2"/>
    <n v="1644"/>
    <x v="0"/>
    <n v="1644"/>
  </r>
  <r>
    <n v="1160"/>
    <x v="1159"/>
    <x v="1148"/>
    <s v="Kitchen Kit Electric Kettle, 1.8L Stainless Steel Tea Kettle, Fast Boil Water Warmer with Auto Shut Off and Boil Dry Protection Tech"/>
    <s v="Unique"/>
    <x v="1030"/>
    <s v="Steel Tea Kettle, Fast Boil Water Warmer with Auto Shut Off and Boil Dry Protection Tech"/>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479"/>
    <n v="479"/>
    <n v="1999"/>
    <n v="1999"/>
    <x v="2"/>
    <n v="2130934"/>
    <x v="919"/>
    <n v="3.4"/>
    <x v="7"/>
    <n v="1066"/>
    <x v="0"/>
    <n v="1066"/>
  </r>
  <r>
    <n v="1161"/>
    <x v="1160"/>
    <x v="1149"/>
    <s v="Racold Pronto Pro 3Litres 3KW Vertical Instant Water Heater (Geyser)"/>
    <s v="Unique"/>
    <x v="1031"/>
    <s v="Instant Water Heater (Geyser)"/>
    <s v="Home&amp;Kitchen|Heating,Cooling&amp;AirQuality|WaterHeaters&amp;Geysers|InstantWaterHeaters"/>
    <s v="Home&amp;Kitchen"/>
    <x v="4"/>
    <s v="Heating,Cooling&amp;AirQuality"/>
    <s v="Heating , Cooling &amp; AirQuality"/>
    <s v="WaterHeaters&amp;Geysers"/>
    <s v="WaterHeaters &amp; Geysers"/>
    <s v="InstantWaterHeaters"/>
    <m/>
    <n v="2949"/>
    <n v="2949"/>
    <n v="4849"/>
    <n v="4849"/>
    <x v="3"/>
    <n v="38636832"/>
    <x v="920"/>
    <n v="4.2"/>
    <x v="0"/>
    <n v="7968"/>
    <x v="0"/>
    <n v="7968"/>
  </r>
  <r>
    <n v="1162"/>
    <x v="1161"/>
    <x v="1150"/>
    <s v="ESN 999 Supreme Quality 1500W Immersion Water Heater Rod (Black)"/>
    <s v="Unique"/>
    <x v="1032"/>
    <s v="Water Heater Rod (Black)"/>
    <s v="Home&amp;Kitchen|Heating,Cooling&amp;AirQuality|WaterHeaters&amp;Geysers|ImmersionRods"/>
    <s v="Home&amp;Kitchen"/>
    <x v="4"/>
    <s v="Heating,Cooling&amp;AirQuality"/>
    <s v="Heating , Cooling &amp; AirQuality"/>
    <s v="WaterHeaters&amp;Geysers"/>
    <s v="WaterHeaters &amp; Geysers"/>
    <s v="ImmersionRods"/>
    <m/>
    <n v="335"/>
    <n v="335"/>
    <n v="510"/>
    <n v="510"/>
    <x v="0"/>
    <n v="1629450"/>
    <x v="921"/>
    <n v="3.8"/>
    <x v="8"/>
    <n v="3195"/>
    <x v="0"/>
    <n v="3195"/>
  </r>
  <r>
    <n v="1163"/>
    <x v="1162"/>
    <x v="1151"/>
    <s v="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
    <s v="Unique"/>
    <x v="1033"/>
    <s v="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
    <s v="Home&amp;Kitchen|Kitchen&amp;HomeAppliances|Coffee,Tea&amp;Espresso|DripCoffeeMachines"/>
    <s v="Home&amp;Kitchen"/>
    <x v="4"/>
    <s v="Kitchen&amp;HomeAppliances"/>
    <s v="Kitchen &amp; HomeAppliances"/>
    <s v="Coffee,Tea&amp;Espresso"/>
    <s v="Coffee , Tea &amp; Espresso"/>
    <s v="DripCoffeeMachines"/>
    <m/>
    <n v="293"/>
    <n v="293"/>
    <n v="499"/>
    <n v="499"/>
    <x v="0"/>
    <n v="726544"/>
    <x v="625"/>
    <n v="4.0999999999999996"/>
    <x v="6"/>
    <n v="1456"/>
    <x v="0"/>
    <n v="1456"/>
  </r>
  <r>
    <n v="1164"/>
    <x v="1163"/>
    <x v="1152"/>
    <s v="Saiyam Stainless Steel Espresso Maker Stovetop Coffee Percolator Italian Coffee Maker Moka Pot (4 Cup - 200 ml, Silver)"/>
    <s v="Unique"/>
    <x v="1034"/>
    <s v="Coffee Percolator Italian Coffee Maker Moka Pot (4 Cup - 200 ml, Silver)"/>
    <s v="Home&amp;Kitchen|Kitchen&amp;HomeAppliances|Coffee,Tea&amp;Espresso|StovetopEspressoPots"/>
    <s v="Home&amp;Kitchen"/>
    <x v="4"/>
    <s v="Kitchen&amp;HomeAppliances"/>
    <s v="Kitchen &amp; HomeAppliances"/>
    <s v="Coffee,Tea&amp;Espresso"/>
    <s v="Coffee , Tea &amp; Espresso"/>
    <s v="StovetopEspressoPots"/>
    <m/>
    <n v="599"/>
    <n v="599"/>
    <n v="1299"/>
    <n v="1299"/>
    <x v="2"/>
    <n v="766410"/>
    <x v="295"/>
    <n v="4.2"/>
    <x v="0"/>
    <n v="590"/>
    <x v="1"/>
    <n v="590"/>
  </r>
  <r>
    <n v="1165"/>
    <x v="1164"/>
    <x v="1153"/>
    <s v="KONVIO NEER 10 Inch Spun Filter (PP SPUN) Cartridge Compatible for 10 Inch Pre-Filter Housing of Water Purifier | Pack of 4 Spun"/>
    <s v="Unique"/>
    <x v="1035"/>
    <s v="(PP SPUN) Cartridge Compatible for 10 Inch Pre-Filter Housing of Water Purifier | Pack of 4 Spun"/>
    <s v="Home&amp;Kitchen|Kitchen&amp;HomeAppliances|WaterPurifiers&amp;Accessories|WaterPurifierAccessories"/>
    <s v="Home&amp;Kitchen"/>
    <x v="4"/>
    <s v="Kitchen&amp;HomeAppliances"/>
    <s v="Kitchen &amp; HomeAppliances"/>
    <s v="WaterPurifiers&amp;Accessories"/>
    <s v="WaterPurifiers &amp; Accessories"/>
    <s v="WaterPurifierAccessories"/>
    <m/>
    <n v="499"/>
    <n v="499"/>
    <n v="999"/>
    <n v="999"/>
    <x v="0"/>
    <n v="1434564"/>
    <x v="0"/>
    <n v="4.3"/>
    <x v="1"/>
    <n v="1436"/>
    <x v="0"/>
    <n v="1436"/>
  </r>
  <r>
    <n v="1166"/>
    <x v="1165"/>
    <x v="1154"/>
    <s v="Havells Glydo 1000 watt Dry Iron With American Heritage Non Stick Sole Plate, Aerodynamic Design, Easy Grip Temperature Knob and 2 years Warranty. (Charcoal Blue)"/>
    <s v="Unique"/>
    <x v="1036"/>
    <s v="With American Heritage Non Stick Sole Plate, Aerodynamic Design, Easy Grip Temperature Knob and 2 years Warranty. (Charcoal Blu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849"/>
    <n v="849"/>
    <n v="1190"/>
    <n v="1190"/>
    <x v="2"/>
    <n v="4978960"/>
    <x v="922"/>
    <n v="4.2"/>
    <x v="0"/>
    <n v="4184"/>
    <x v="0"/>
    <n v="4184"/>
  </r>
  <r>
    <n v="1167"/>
    <x v="1166"/>
    <x v="1155"/>
    <s v="Raffles Premium Stainless Steel South Indian Coffee Filter Drip Coffee Maker, 2-3 Cups, 150 ml"/>
    <s v="Unique"/>
    <x v="1037"/>
    <s v="Coffee Filter Drip Coffee Maker, 2-3 Cups, 150 ml"/>
    <s v="Home&amp;Kitchen|Kitchen&amp;HomeAppliances|Coffee,Tea&amp;Espresso|DripCoffeeMachines"/>
    <s v="Home&amp;Kitchen"/>
    <x v="4"/>
    <s v="Kitchen&amp;HomeAppliances"/>
    <s v="Kitchen &amp; HomeAppliances"/>
    <s v="Coffee,Tea&amp;Espresso"/>
    <s v="Coffee , Tea &amp; Espresso"/>
    <s v="DripCoffeeMachines"/>
    <m/>
    <n v="249"/>
    <n v="249"/>
    <n v="400"/>
    <n v="400"/>
    <x v="0"/>
    <n v="277200"/>
    <x v="923"/>
    <n v="4.0999999999999996"/>
    <x v="6"/>
    <n v="693"/>
    <x v="1"/>
    <n v="693"/>
  </r>
  <r>
    <n v="1168"/>
    <x v="1167"/>
    <x v="1156"/>
    <s v="IONIX Activated Carbon Faucet Water Filters Universal Interface Home Kitchen Faucet Tap Water | Tap filter Multilayer | Clean Purifier Filter Cartridge Five Layer Water Filter-Pack of 1"/>
    <s v="Unique"/>
    <x v="1038"/>
    <s v="Universal Interface Home Kitchen Faucet Tap Water | Tap filter Multilayer | Clean Purifier Filter Cartridge Five Layer Water Filter-Pack of 1"/>
    <s v="Home&amp;Kitchen|Kitchen&amp;HomeAppliances|WaterPurifiers&amp;Accessories|WaterPurifierAccessories"/>
    <s v="Home&amp;Kitchen"/>
    <x v="4"/>
    <s v="Kitchen&amp;HomeAppliances"/>
    <s v="Kitchen &amp; HomeAppliances"/>
    <s v="WaterPurifiers&amp;Accessories"/>
    <s v="WaterPurifiers &amp; Accessories"/>
    <s v="WaterPurifierAccessories"/>
    <m/>
    <n v="185"/>
    <n v="185"/>
    <n v="599"/>
    <n v="599"/>
    <x v="0"/>
    <n v="782294"/>
    <x v="924"/>
    <n v="3.9"/>
    <x v="10"/>
    <n v="1306"/>
    <x v="0"/>
    <n v="1306"/>
  </r>
  <r>
    <n v="1169"/>
    <x v="1168"/>
    <x v="1157"/>
    <s v="KNYUC MART Mini Electric Handy Room Heater Compact Plug-in, The Wall Outlet 400 Watts, Handy Air Warmer Blower Adjustable Timer Digital Display"/>
    <s v="Unique"/>
    <x v="1039"/>
    <s v="Heater Compact Plug-in, The Wall Outlet 400 Watts, Handy Air Warmer Blower Adjustable Timer Digital Display"/>
    <s v="Home&amp;Kitchen|Heating,Cooling&amp;AirQuality|RoomHeaters|FanHeaters"/>
    <s v="Home&amp;Kitchen"/>
    <x v="4"/>
    <s v="Heating,Cooling&amp;AirQuality"/>
    <s v="Heating , Cooling &amp; AirQuality"/>
    <s v="RoomHeaters"/>
    <s v="RoomHeaters"/>
    <s v="FanHeaters"/>
    <m/>
    <n v="778"/>
    <n v="778"/>
    <n v="999"/>
    <n v="999"/>
    <x v="0"/>
    <n v="7992"/>
    <x v="925"/>
    <n v="3.3"/>
    <x v="15"/>
    <n v="8"/>
    <x v="1"/>
    <n v="8"/>
  </r>
  <r>
    <n v="1170"/>
    <x v="1169"/>
    <x v="1158"/>
    <s v="INKULTURE Stainless_Steel Measuring Cups and Spoon Combo for Dry or Liquid Kitchen Gadgets for Cooking and Baking Cakes Measuring Cup Set Combo with Handles (Set of 4 Cups and 4 Spoons)"/>
    <s v="Unique"/>
    <x v="1040"/>
    <s v="Combo for Dry or Liquid Kitchen Gadgets for Cooking and Baking Cakes Measuring Cup Set Combo with Handles (Set of 4 Cups and 4 Spoons)"/>
    <s v="Home&amp;Kitchen|Kitchen&amp;HomeAppliances|Coffee,Tea&amp;Espresso|CoffeeMakerAccessories|MeasuringSpoons"/>
    <s v="Home&amp;Kitchen"/>
    <x v="4"/>
    <s v="Kitchen&amp;HomeAppliances"/>
    <s v="Kitchen &amp; HomeAppliances"/>
    <s v="Coffee,Tea&amp;Espresso"/>
    <s v="Coffee , Tea &amp; Espresso"/>
    <s v="CoffeeMakerAccessories"/>
    <s v="MeasuringSpoons"/>
    <n v="279"/>
    <n v="279"/>
    <n v="699"/>
    <n v="699"/>
    <x v="0"/>
    <n v="1625874"/>
    <x v="926"/>
    <n v="4.3"/>
    <x v="1"/>
    <n v="2326"/>
    <x v="0"/>
    <n v="2326"/>
  </r>
  <r>
    <n v="1171"/>
    <x v="1170"/>
    <x v="1159"/>
    <s v="Macmillan Aquafresh 5 Micron PS-05 10&quot; in PP Spun Filter Candle Set for All Type RO Water Purifier 10 inch (4)"/>
    <s v="Unique"/>
    <x v="1041"/>
    <s v="in PP Spun Filter Candle Set for All Type RO Water Purifier 10 inch (4)"/>
    <s v="Home&amp;Kitchen|Kitchen&amp;HomeAppliances|WaterPurifiers&amp;Accessories|WaterPurifierAccessories"/>
    <s v="Home&amp;Kitchen"/>
    <x v="4"/>
    <s v="Kitchen&amp;HomeAppliances"/>
    <s v="Kitchen &amp; HomeAppliances"/>
    <s v="WaterPurifiers&amp;Accessories"/>
    <s v="WaterPurifiers &amp; Accessories"/>
    <s v="WaterPurifierAccessories"/>
    <m/>
    <n v="215"/>
    <n v="215"/>
    <n v="1499"/>
    <n v="1499"/>
    <x v="2"/>
    <n v="1504996"/>
    <x v="927"/>
    <n v="3.9"/>
    <x v="10"/>
    <n v="1004"/>
    <x v="0"/>
    <n v="1004"/>
  </r>
  <r>
    <n v="1172"/>
    <x v="1171"/>
    <x v="1160"/>
    <s v="Havells D'zire 1000 watt Dry Iron With American Heritage Sole Plate, Aerodynamic Design, Easy Grip Temperature Knob and 2 years Warranty. (Mint)"/>
    <s v="Unique"/>
    <x v="1042"/>
    <s v="With American Heritage Sole Plate, Aerodynamic Design, Easy Grip Temperature Knob and 2 years Warranty. (Mint)"/>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889"/>
    <n v="889"/>
    <n v="1295"/>
    <n v="1295"/>
    <x v="2"/>
    <n v="8288000"/>
    <x v="928"/>
    <n v="4.3"/>
    <x v="1"/>
    <n v="6400"/>
    <x v="0"/>
    <n v="6400"/>
  </r>
  <r>
    <n v="1173"/>
    <x v="1172"/>
    <x v="1161"/>
    <s v="TE‚Ñ¢ Instant Electric Heating Hot and Cold Water Geyser Tap Water with Digital Display (White)"/>
    <s v="Unique"/>
    <x v="1043"/>
    <s v="Cold Water Geyser Tap Water with Digital Display (White)"/>
    <s v="Home&amp;Kitchen|Heating,Cooling&amp;AirQuality|WaterHeaters&amp;Geysers|InstantWaterHeaters"/>
    <s v="Home&amp;Kitchen"/>
    <x v="4"/>
    <s v="Heating,Cooling&amp;AirQuality"/>
    <s v="Heating , Cooling &amp; AirQuality"/>
    <s v="WaterHeaters&amp;Geysers"/>
    <s v="WaterHeaters &amp; Geysers"/>
    <s v="InstantWaterHeaters"/>
    <m/>
    <n v="1449"/>
    <n v="1449"/>
    <n v="4999"/>
    <n v="4999"/>
    <x v="3"/>
    <n v="314937"/>
    <x v="929"/>
    <n v="3.6"/>
    <x v="4"/>
    <n v="63"/>
    <x v="1"/>
    <n v="63"/>
  </r>
  <r>
    <n v="1174"/>
    <x v="1173"/>
    <x v="1162"/>
    <s v="ZIGMA WinoteK WinoteK Sun Instant Water Geyser, Water Heater, Portable Water Heater, Geysers Made of First Class ABS Plastic, automatic Reset Model, AE10-3 W (Yellow)"/>
    <s v="Unique"/>
    <x v="1044"/>
    <s v="Geyser, Water Heater, Portable Water Heater, Geysers Made of First Class ABS Plastic, automatic Reset Model, AE10-3 W (Yellow)"/>
    <s v="Home&amp;Kitchen|Heating,Cooling&amp;AirQuality|WaterHeaters&amp;Geysers|InstantWaterHeaters"/>
    <s v="Home&amp;Kitchen"/>
    <x v="4"/>
    <s v="Heating,Cooling&amp;AirQuality"/>
    <s v="Heating , Cooling &amp; AirQuality"/>
    <s v="WaterHeaters&amp;Geysers"/>
    <s v="WaterHeaters &amp; Geysers"/>
    <s v="InstantWaterHeaters"/>
    <m/>
    <n v="1190"/>
    <n v="1190"/>
    <n v="2550"/>
    <n v="2550"/>
    <x v="3"/>
    <n v="3011550"/>
    <x v="930"/>
    <n v="3.8"/>
    <x v="8"/>
    <n v="1181"/>
    <x v="0"/>
    <n v="1181"/>
  </r>
  <r>
    <n v="1175"/>
    <x v="1174"/>
    <x v="1163"/>
    <s v="KENT 11054 Alkaline Water Filter Pitcher 3.5 L | Chemical-Free Water with Balanced pH Levels 8.0 to 9.5 | Solves Acidity Issue | Equipped with Carbon and Sediment Filter - Grey"/>
    <s v="Unique"/>
    <x v="1045"/>
    <s v="3.5 L | Chemical-Free Water with Balanced pH Levels 8.0 to 9.5 | Solves Acidity Issue | Equipped with Carbon and Sediment Filter - Grey"/>
    <s v="Home&amp;Kitchen|Kitchen&amp;HomeAppliances|WaterPurifiers&amp;Accessories|WaterFilters&amp;Purifiers"/>
    <s v="Home&amp;Kitchen"/>
    <x v="4"/>
    <s v="Kitchen&amp;HomeAppliances"/>
    <s v="Kitchen &amp; HomeAppliances"/>
    <s v="WaterPurifiers&amp;Accessories"/>
    <s v="WaterPurifiers &amp; Accessories"/>
    <s v="WaterFilters&amp;Purifiers"/>
    <m/>
    <n v="1799"/>
    <n v="1799"/>
    <n v="1950"/>
    <n v="1950"/>
    <x v="2"/>
    <n v="3681600"/>
    <x v="931"/>
    <n v="3.9"/>
    <x v="10"/>
    <n v="1888"/>
    <x v="0"/>
    <n v="1888"/>
  </r>
  <r>
    <n v="1176"/>
    <x v="1175"/>
    <x v="1164"/>
    <s v="Sujata Dynamix DX Mixer Grinder, 900W, 3 Jars (White)"/>
    <s v="Unique"/>
    <x v="1046"/>
    <s v="3 Jars (White)"/>
    <s v="Home&amp;Kitchen|Kitchen&amp;HomeAppliances|SmallKitchenAppliances|MixerGrinders"/>
    <s v="Home&amp;Kitchen"/>
    <x v="4"/>
    <s v="Kitchen&amp;HomeAppliances"/>
    <s v="Kitchen &amp; HomeAppliances"/>
    <s v="SmallKitchenAppliances"/>
    <s v="SmallKitchenAppliances"/>
    <s v="MixerGrinders"/>
    <m/>
    <n v="6120"/>
    <n v="6120"/>
    <n v="8478"/>
    <n v="8478"/>
    <x v="4"/>
    <n v="55530900"/>
    <x v="932"/>
    <n v="4.5999999999999996"/>
    <x v="12"/>
    <n v="6550"/>
    <x v="0"/>
    <n v="6550"/>
  </r>
  <r>
    <n v="1177"/>
    <x v="1176"/>
    <x v="1165"/>
    <s v="Lifelong LLMG74 750 Watt Mixer Grinder with 3 Jars (White and Grey)"/>
    <s v="Unique"/>
    <x v="1047"/>
    <s v="with 3 Jars (White and Grey)"/>
    <s v="Home&amp;Kitchen|Kitchen&amp;HomeAppliances|SmallKitchenAppliances|MixerGrinders"/>
    <s v="Home&amp;Kitchen"/>
    <x v="4"/>
    <s v="Kitchen&amp;HomeAppliances"/>
    <s v="Kitchen &amp; HomeAppliances"/>
    <s v="SmallKitchenAppliances"/>
    <s v="SmallKitchenAppliances"/>
    <s v="MixerGrinders"/>
    <m/>
    <n v="1799"/>
    <n v="1799"/>
    <n v="3299"/>
    <n v="3299"/>
    <x v="3"/>
    <n v="6089954"/>
    <x v="933"/>
    <n v="3.8"/>
    <x v="8"/>
    <n v="1846"/>
    <x v="0"/>
    <n v="1846"/>
  </r>
  <r>
    <n v="1178"/>
    <x v="1177"/>
    <x v="1166"/>
    <s v="TTK Prestige Limited Orion Mixer Grinder 500 Watts, 3 Jars (1200ml, 1000ml, 500ml) (Red)"/>
    <s v="Unique"/>
    <x v="1048"/>
    <s v="500 Watts, 3 Jars (1200ml, 1000ml, 500ml) (Red)"/>
    <s v="Home&amp;Kitchen|Kitchen&amp;HomeAppliances|SmallKitchenAppliances|MixerGrinders"/>
    <s v="Home&amp;Kitchen"/>
    <x v="4"/>
    <s v="Kitchen&amp;HomeAppliances"/>
    <s v="Kitchen &amp; HomeAppliances"/>
    <s v="SmallKitchenAppliances"/>
    <s v="SmallKitchenAppliances"/>
    <s v="MixerGrinders"/>
    <m/>
    <n v="2199"/>
    <n v="2199"/>
    <n v="3895"/>
    <n v="3895"/>
    <x v="3"/>
    <n v="4226075"/>
    <x v="934"/>
    <n v="3.9"/>
    <x v="10"/>
    <n v="1085"/>
    <x v="0"/>
    <n v="1085"/>
  </r>
  <r>
    <n v="1179"/>
    <x v="1178"/>
    <x v="1167"/>
    <s v="AGARO Regal Electric Rice Cooker, 3L Ceramic Inner Bowl, Cooks Up to 600 Gms Raw Rice, SS Steamer, Preset Cooking Functions, Preset Timer, Keep Warm Function, LED Display, Black"/>
    <s v="Unique"/>
    <x v="1049"/>
    <s v="Ceramic Inner Bowl, Cooks Up to 600 Gms Raw Rice, SS Steamer, Preset Cooking Functions, Preset Timer, Keep Warm Function, LED Display, Black"/>
    <s v="Home&amp;Kitchen|Kitchen&amp;HomeAppliances|SmallKitchenAppliances|Rice&amp;PastaCookers"/>
    <s v="Home&amp;Kitchen"/>
    <x v="4"/>
    <s v="Kitchen&amp;HomeAppliances"/>
    <s v="Kitchen &amp; HomeAppliances"/>
    <s v="SmallKitchenAppliances"/>
    <s v="SmallKitchenAppliances"/>
    <s v="Rice&amp;PastaCookers"/>
    <m/>
    <n v="3685"/>
    <n v="3685"/>
    <n v="5495"/>
    <n v="5495"/>
    <x v="4"/>
    <n v="1593550"/>
    <x v="935"/>
    <n v="4.0999999999999996"/>
    <x v="6"/>
    <n v="290"/>
    <x v="1"/>
    <n v="290"/>
  </r>
  <r>
    <n v="1180"/>
    <x v="1179"/>
    <x v="1168"/>
    <s v="VAPJA Portable Mini Juicer Cup Blender USB Rechargeable with 4 Blades for Shakes and Smoothies Fruits Vegetables Juice Maker Grinder Mixer Strong Cutting Bottle Sports Travel Outdoors Gym (BOTTLE)"/>
    <s v="Unique"/>
    <x v="1050"/>
    <s v="USB Rechargeable with 4 Blades for Shakes and Smoothies Fruits Vegetables Juice Maker Grinder Mixer Strong Cutting Bottle Sports Travel Outdoors Gym (BOTTLE)"/>
    <s v="Home&amp;Kitchen|Kitchen&amp;HomeAppliances|SmallKitchenAppliances|JuicerMixerGrinders"/>
    <s v="Home&amp;Kitchen"/>
    <x v="4"/>
    <s v="Kitchen&amp;HomeAppliances"/>
    <s v="Kitchen &amp; HomeAppliances"/>
    <s v="SmallKitchenAppliances"/>
    <s v="SmallKitchenAppliances"/>
    <s v="JuicerMixerGrinders"/>
    <m/>
    <n v="649"/>
    <n v="649"/>
    <n v="999"/>
    <n v="999"/>
    <x v="0"/>
    <n v="3996"/>
    <x v="137"/>
    <n v="3.6"/>
    <x v="4"/>
    <n v="4"/>
    <x v="1"/>
    <n v="4"/>
  </r>
  <r>
    <n v="1181"/>
    <x v="1180"/>
    <x v="1169"/>
    <s v="Philips HD6975 00 25 Litre Digital Oven Toaster Grill, Grey, 25 liter"/>
    <s v="Unique"/>
    <x v="1051"/>
    <s v="Oven Toaster Grill, Grey, 25 liter"/>
    <s v="Home&amp;Kitchen|Kitchen&amp;HomeAppliances|SmallKitchenAppliances|OvenToasterGrills"/>
    <s v="Home&amp;Kitchen"/>
    <x v="4"/>
    <s v="Kitchen&amp;HomeAppliances"/>
    <s v="Kitchen &amp; HomeAppliances"/>
    <s v="SmallKitchenAppliances"/>
    <s v="SmallKitchenAppliances"/>
    <s v="OvenToasterGrills"/>
    <m/>
    <n v="8599"/>
    <n v="8599"/>
    <n v="8995"/>
    <n v="8995"/>
    <x v="4"/>
    <n v="87557330"/>
    <x v="936"/>
    <n v="4.4000000000000004"/>
    <x v="3"/>
    <n v="9734"/>
    <x v="0"/>
    <n v="9734"/>
  </r>
  <r>
    <n v="1182"/>
    <x v="1181"/>
    <x v="1170"/>
    <s v="Usha EI 3710 Heavy Weight 1000-Watt Dry Iron with Golden American Heritage Soleplate, 1.75 Kg(White)"/>
    <s v="Unique"/>
    <x v="1052"/>
    <s v="Dry Iron with Golden American Heritage Soleplate, 1.75 Kg(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110"/>
    <n v="1110"/>
    <n v="1599"/>
    <n v="1599"/>
    <x v="2"/>
    <n v="6431178"/>
    <x v="937"/>
    <n v="4.3"/>
    <x v="1"/>
    <n v="4022"/>
    <x v="0"/>
    <n v="4022"/>
  </r>
  <r>
    <n v="1183"/>
    <x v="1182"/>
    <x v="1171"/>
    <s v="Campfire Spring Chef Prolix Instant Portable Water Heater Geyser 1Ltr. for Use Home Stainless Steel Baking Rack | Restaurant | Office | Labs | Clinics | Saloon | with Installation Kit (With MCB)"/>
    <s v="Unique"/>
    <x v="1053"/>
    <s v="Water Heater Geyser 1Ltr. for Use Home Stainless Steel Baking Rack | Restaurant | Office | Labs | Clinics | Saloon | with Installation Kit (With MCB)"/>
    <s v="Home&amp;Kitchen|Heating,Cooling&amp;AirQuality|WaterHeaters&amp;Geysers|InstantWaterHeaters"/>
    <s v="Home&amp;Kitchen"/>
    <x v="4"/>
    <s v="Heating,Cooling&amp;AirQuality"/>
    <s v="Heating , Cooling &amp; AirQuality"/>
    <s v="WaterHeaters&amp;Geysers"/>
    <s v="WaterHeaters &amp; Geysers"/>
    <s v="InstantWaterHeaters"/>
    <m/>
    <n v="1499"/>
    <n v="1499"/>
    <n v="3500"/>
    <n v="3500"/>
    <x v="3"/>
    <n v="9068500"/>
    <x v="846"/>
    <n v="4.7"/>
    <x v="16"/>
    <n v="2591"/>
    <x v="0"/>
    <n v="2591"/>
  </r>
  <r>
    <n v="1184"/>
    <x v="1183"/>
    <x v="1172"/>
    <s v="Themisto TH-WS20 Digital Kitchen Weighing Scale Stainless Steel (5Kg)"/>
    <s v="Unique"/>
    <x v="1054"/>
    <s v="Stainless Steel (5Kg)"/>
    <s v="Home&amp;Kitchen|Kitchen&amp;HomeAppliances|SmallKitchenAppliances|DigitalKitchenScales"/>
    <s v="Home&amp;Kitchen"/>
    <x v="4"/>
    <s v="Kitchen&amp;HomeAppliances"/>
    <s v="Kitchen &amp; HomeAppliances"/>
    <s v="SmallKitchenAppliances"/>
    <s v="SmallKitchenAppliances"/>
    <s v="DigitalKitchenScales"/>
    <m/>
    <n v="759"/>
    <n v="759"/>
    <n v="1999"/>
    <n v="1999"/>
    <x v="2"/>
    <n v="1063468"/>
    <x v="938"/>
    <n v="4.3"/>
    <x v="1"/>
    <n v="532"/>
    <x v="1"/>
    <n v="532"/>
  </r>
  <r>
    <n v="1185"/>
    <x v="1184"/>
    <x v="1173"/>
    <s v="FYA Handheld Vacuum Cleaner Cordless, Wireless Hand VacuumandAir Blower 2-in-1, Mini Portable Car Vacuum Cleaner with Powerful Suction, USB Rechargeable Vacuum for Pet Hair, Home and Car"/>
    <s v="Unique"/>
    <x v="1055"/>
    <s v="Hand VacuumandAir Blower 2-in-1, Mini Portable Car Vacuum Cleaner with Powerful Suction, USB Rechargeable Vacuum for Pet Hair, Home and Car"/>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2669"/>
    <n v="2669"/>
    <n v="3199"/>
    <n v="3199"/>
    <x v="3"/>
    <n v="831740"/>
    <x v="939"/>
    <n v="3.9"/>
    <x v="10"/>
    <n v="260"/>
    <x v="1"/>
    <n v="260"/>
  </r>
  <r>
    <n v="1186"/>
    <x v="1185"/>
    <x v="1174"/>
    <s v="Lifelong LLSM120G Sandwich Griller , Classic Pro 750 W Sandwich Maker with 4 Slice Non-Stick Fixed Plates for Sandwiches at Home with 1 Year Warranty (Black)"/>
    <s v="Unique"/>
    <x v="1056"/>
    <s v="Pro 750 W Sandwich Maker with 4 Slice Non-Stick Fixed Plates for Sandwiches at Home with 1 Year Warranty (Black)"/>
    <s v="Home&amp;Kitchen|Kitchen&amp;HomeAppliances|SmallKitchenAppliances|SandwichMakers"/>
    <s v="Home&amp;Kitchen"/>
    <x v="4"/>
    <s v="Kitchen&amp;HomeAppliances"/>
    <s v="Kitchen &amp; HomeAppliances"/>
    <s v="SmallKitchenAppliances"/>
    <s v="SmallKitchenAppliances"/>
    <s v="SandwichMakers"/>
    <m/>
    <n v="929"/>
    <n v="929"/>
    <n v="1300"/>
    <n v="1300"/>
    <x v="2"/>
    <n v="2173600"/>
    <x v="940"/>
    <n v="3.9"/>
    <x v="10"/>
    <n v="1672"/>
    <x v="0"/>
    <n v="1672"/>
  </r>
  <r>
    <n v="1187"/>
    <x v="1186"/>
    <x v="1175"/>
    <s v="Kuber Industries Nylon Mesh Laundry Basket|Sturdy Material and Durable Handles|Netted Lightweight Laundry Bag, Size 36 x 36 x 58, Capicity 30 Ltr (Pink)"/>
    <s v="Unique"/>
    <x v="1057"/>
    <s v="Material and Durable Handles|Netted Lightweight Laundry Bag, Size 36 x 36 x 58, Capicity 30 Ltr (Pink)"/>
    <s v="Home&amp;Kitchen|HomeStorage&amp;Organization|LaundryOrganization|LaundryBaskets"/>
    <s v="Home&amp;Kitchen"/>
    <x v="4"/>
    <s v="HomeStorage&amp;Organization"/>
    <s v="HomeStorage &amp; Organization"/>
    <s v="LaundryOrganization"/>
    <s v="LaundryOrganization"/>
    <s v="LaundryBaskets"/>
    <m/>
    <n v="199"/>
    <n v="199"/>
    <n v="399"/>
    <n v="399"/>
    <x v="0"/>
    <n v="3170055"/>
    <x v="160"/>
    <n v="3.7"/>
    <x v="5"/>
    <n v="7945"/>
    <x v="0"/>
    <n v="7945"/>
  </r>
  <r>
    <n v="1188"/>
    <x v="1187"/>
    <x v="1176"/>
    <s v="Bulfyss Plastic Sticky Lint Roller Hair Remover Cleaner Set of 5 Rolls 150 Sheets, 30 Sheets Each roll Lint Roller Remover for Clothes, Furniture, Carpet, Dog Fur, Sweater, Dust and Dirt"/>
    <s v="Unique"/>
    <x v="1058"/>
    <s v="Remover Cleaner Set of 5 Rolls 150 Sheets, 30 Sheets Each roll Lint Roller Remover for Clothes, Furniture, Carpet, Dog Fur, Sweater, Dust and Dirt"/>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279"/>
    <n v="279"/>
    <n v="599"/>
    <n v="599"/>
    <x v="0"/>
    <n v="818833"/>
    <x v="866"/>
    <n v="3.5"/>
    <x v="11"/>
    <n v="1367"/>
    <x v="0"/>
    <n v="1367"/>
  </r>
  <r>
    <n v="1189"/>
    <x v="1188"/>
    <x v="1177"/>
    <s v="T TOPLINE 180 W Electric Hand Mixer,Hand Blender , Egg Beater, Cake maker , Beater Cream Mix, Food Blender, Beater for Whipping Cream Beater for Cake With 7 -Speed with spatula and oil brush"/>
    <s v="Unique"/>
    <x v="1059"/>
    <s v="Mixer,Hand Blender , Egg Beater, Cake maker , Beater Cream Mix, Food Blender, Beater for Whipping Cream Beater for Cake With 7 -Speed with spatula and oil brush"/>
    <s v="Home&amp;Kitchen|Kitchen&amp;HomeAppliances|SmallKitchenAppliances|HandBlenders"/>
    <s v="Home&amp;Kitchen"/>
    <x v="4"/>
    <s v="Kitchen&amp;HomeAppliances"/>
    <s v="Kitchen &amp; HomeAppliances"/>
    <s v="SmallKitchenAppliances"/>
    <s v="SmallKitchenAppliances"/>
    <s v="HandBlenders"/>
    <m/>
    <n v="549"/>
    <n v="549"/>
    <n v="999"/>
    <n v="999"/>
    <x v="0"/>
    <n v="1311687"/>
    <x v="437"/>
    <n v="4"/>
    <x v="2"/>
    <n v="1313"/>
    <x v="0"/>
    <n v="1313"/>
  </r>
  <r>
    <n v="1190"/>
    <x v="1189"/>
    <x v="1178"/>
    <s v="Empty Mist Trigger Plastic Spray Bottle for Multi use 200ml Pack of 2"/>
    <s v="Unique"/>
    <x v="1060"/>
    <s v="for Multi use 200ml Pack of 2"/>
    <s v="Home&amp;Kitchen|HomeStorage&amp;Organization|LaundryOrganization|IroningAccessories|SprayBottles"/>
    <s v="Home&amp;Kitchen"/>
    <x v="4"/>
    <s v="HomeStorage&amp;Organization"/>
    <s v="HomeStorage &amp; Organization"/>
    <s v="LaundryOrganization"/>
    <s v="LaundryOrganization"/>
    <s v="IroningAccessories"/>
    <s v="SprayBottles"/>
    <n v="85"/>
    <n v="85"/>
    <n v="199"/>
    <n v="199"/>
    <x v="0"/>
    <n v="42188"/>
    <x v="941"/>
    <n v="4.0999999999999996"/>
    <x v="6"/>
    <n v="212"/>
    <x v="1"/>
    <n v="212"/>
  </r>
  <r>
    <n v="1191"/>
    <x v="1190"/>
    <x v="1179"/>
    <s v="LONAXA Mini Travel Rechargeable Fruit Juicer - USB Electric Fruit and Vegetable Juice Blender Grinder for Home and Office Use (Multicolor)‚Ä¶"/>
    <s v="Unique"/>
    <x v="1061"/>
    <s v="- USB Electric Fruit and Vegetable Juice Blender Grinder for Home and Office Use (Multicolor)‚Ä¶"/>
    <s v="Home&amp;Kitchen|Kitchen&amp;HomeAppliances|SmallKitchenAppliances|JuicerMixerGrinders"/>
    <s v="Home&amp;Kitchen"/>
    <x v="4"/>
    <s v="Kitchen&amp;HomeAppliances"/>
    <s v="Kitchen &amp; HomeAppliances"/>
    <s v="SmallKitchenAppliances"/>
    <s v="SmallKitchenAppliances"/>
    <s v="JuicerMixerGrinders"/>
    <m/>
    <n v="499"/>
    <n v="499"/>
    <n v="1299"/>
    <n v="1299"/>
    <x v="2"/>
    <n v="84435"/>
    <x v="88"/>
    <n v="3.9"/>
    <x v="10"/>
    <n v="65"/>
    <x v="1"/>
    <n v="65"/>
  </r>
  <r>
    <n v="1192"/>
    <x v="1191"/>
    <x v="1180"/>
    <s v="SUJATA Powermatic Plus, Juicer Mixer Grinder, 900 Watts, 2 Jars (White)"/>
    <s v="Unique"/>
    <x v="955"/>
    <s v="900 Watts, 2 Jars (White)"/>
    <s v="Home&amp;Kitchen|Kitchen&amp;HomeAppliances|SmallKitchenAppliances|JuicerMixerGrinders"/>
    <s v="Home&amp;Kitchen"/>
    <x v="4"/>
    <s v="Kitchen&amp;HomeAppliances"/>
    <s v="Kitchen &amp; HomeAppliances"/>
    <s v="SmallKitchenAppliances"/>
    <s v="SmallKitchenAppliances"/>
    <s v="JuicerMixerGrinders"/>
    <m/>
    <n v="5865"/>
    <n v="5865"/>
    <n v="7776"/>
    <n v="7776"/>
    <x v="4"/>
    <n v="21282912"/>
    <x v="942"/>
    <n v="4.4000000000000004"/>
    <x v="3"/>
    <n v="2737"/>
    <x v="0"/>
    <n v="2737"/>
  </r>
  <r>
    <n v="1193"/>
    <x v="1192"/>
    <x v="1181"/>
    <s v="AGARO Royal Double Layered Kettle, 1.5 Litres, Double Layered Cool Touch , Dry Boiling Protection, Black"/>
    <s v="Unique"/>
    <x v="1062"/>
    <s v="Litres, Double Layered Cool Touch , Dry Boiling Protection,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260"/>
    <n v="1260"/>
    <n v="2299"/>
    <n v="2299"/>
    <x v="3"/>
    <n v="126445"/>
    <x v="943"/>
    <n v="4.3"/>
    <x v="1"/>
    <n v="55"/>
    <x v="1"/>
    <n v="55"/>
  </r>
  <r>
    <n v="1194"/>
    <x v="1193"/>
    <x v="1182"/>
    <s v="Cafe JEI French Press Coffee and Tea Maker 600ml with 4 Level Filtration System, Heat Resistant Borosilicate Glass (Black, 600ml)"/>
    <s v="Unique"/>
    <x v="1063"/>
    <s v="Tea Maker 600ml with 4 Level Filtration System, Heat Resistant Borosilicate Glass (Black, 600ml)"/>
    <s v="Home&amp;Kitchen|Kitchen&amp;HomeAppliances|Coffee,Tea&amp;Espresso|CoffeePresses"/>
    <s v="Home&amp;Kitchen"/>
    <x v="4"/>
    <s v="Kitchen&amp;HomeAppliances"/>
    <s v="Kitchen &amp; HomeAppliances"/>
    <s v="Coffee,Tea&amp;Espresso"/>
    <s v="Coffee , Tea &amp; Espresso"/>
    <s v="CoffeePresses"/>
    <m/>
    <n v="1099"/>
    <n v="1099"/>
    <n v="1500"/>
    <n v="1500"/>
    <x v="2"/>
    <n v="1597500"/>
    <x v="944"/>
    <n v="4.5"/>
    <x v="9"/>
    <n v="1065"/>
    <x v="0"/>
    <n v="1065"/>
  </r>
  <r>
    <n v="1195"/>
    <x v="1194"/>
    <x v="1183"/>
    <s v="Borosil Prime Grill Sandwich Maker (Grey)"/>
    <s v="Unique"/>
    <x v="1064"/>
    <s v=""/>
    <s v="Home&amp;Kitchen|Kitchen&amp;HomeAppliances|SmallKitchenAppliances|SandwichMakers"/>
    <s v="Home&amp;Kitchen"/>
    <x v="4"/>
    <s v="Kitchen&amp;HomeAppliances"/>
    <s v="Kitchen &amp; HomeAppliances"/>
    <s v="SmallKitchenAppliances"/>
    <s v="SmallKitchenAppliances"/>
    <s v="SandwichMakers"/>
    <m/>
    <n v="1928"/>
    <n v="1928"/>
    <n v="2590"/>
    <n v="2590"/>
    <x v="3"/>
    <n v="6156430"/>
    <x v="945"/>
    <n v="4"/>
    <x v="2"/>
    <n v="2377"/>
    <x v="0"/>
    <n v="2377"/>
  </r>
  <r>
    <n v="1196"/>
    <x v="1195"/>
    <x v="1184"/>
    <s v="Candes 10 Litre Perfecto 5 Star Rated Automatic Instant Storage Electric Water Heater with Special Metal Body Anti Rust Coating With Installation Kit, 2KW Geyser (Ivory)"/>
    <s v="Unique"/>
    <x v="1065"/>
    <s v="Rated Automatic Instant Storage Electric Water Heater with Special Metal Body Anti Rust Coating With Installation Kit, 2KW Geyser (Ivory)"/>
    <s v="Home&amp;Kitchen|Heating,Cooling&amp;AirQuality|WaterHeaters&amp;Geysers|StorageWaterHeaters"/>
    <s v="Home&amp;Kitchen"/>
    <x v="4"/>
    <s v="Heating,Cooling&amp;AirQuality"/>
    <s v="Heating , Cooling &amp; AirQuality"/>
    <s v="WaterHeaters&amp;Geysers"/>
    <s v="WaterHeaters &amp; Geysers"/>
    <s v="StorageWaterHeaters"/>
    <m/>
    <n v="3249"/>
    <n v="3249"/>
    <n v="6299"/>
    <n v="6299"/>
    <x v="4"/>
    <n v="16182131"/>
    <x v="946"/>
    <n v="3.9"/>
    <x v="10"/>
    <n v="2569"/>
    <x v="0"/>
    <n v="2569"/>
  </r>
  <r>
    <n v="1197"/>
    <x v="1196"/>
    <x v="1185"/>
    <s v="Prestige PSMFB 800 Watt Sandwich Toaster with Fixed Plates, Black"/>
    <s v="Unique"/>
    <x v="1066"/>
    <s v="with Fixed Plates, Black"/>
    <s v="Home&amp;Kitchen|Kitchen&amp;HomeAppliances|SmallKitchenAppliances|SandwichMakers"/>
    <s v="Home&amp;Kitchen"/>
    <x v="4"/>
    <s v="Kitchen&amp;HomeAppliances"/>
    <s v="Kitchen &amp; HomeAppliances"/>
    <s v="SmallKitchenAppliances"/>
    <s v="SmallKitchenAppliances"/>
    <s v="SandwichMakers"/>
    <m/>
    <n v="1199"/>
    <n v="1199"/>
    <n v="1795"/>
    <n v="1795"/>
    <x v="2"/>
    <n v="10710765"/>
    <x v="947"/>
    <n v="4.2"/>
    <x v="0"/>
    <n v="5967"/>
    <x v="0"/>
    <n v="5967"/>
  </r>
  <r>
    <n v="1198"/>
    <x v="1197"/>
    <x v="1186"/>
    <s v="iBELL MPK120L Premium Stainless Steel Multi Purpose Kettle Cooker with Inner Pot 1.2 Litre (Silver)"/>
    <s v="Unique"/>
    <x v="1067"/>
    <s v="Purpose Kettle Cooker with Inner Pot 1.2 Litre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456"/>
    <n v="1456"/>
    <n v="3190"/>
    <n v="3190"/>
    <x v="3"/>
    <n v="5665440"/>
    <x v="948"/>
    <n v="4.0999999999999996"/>
    <x v="6"/>
    <n v="1776"/>
    <x v="0"/>
    <n v="1776"/>
  </r>
  <r>
    <n v="1199"/>
    <x v="1198"/>
    <x v="1187"/>
    <s v="Maharaja Whiteline Odacio Plus 550-Watt Juicer Mixer Grinder with 3 Jars (Black Silver)"/>
    <s v="Unique"/>
    <x v="1068"/>
    <s v="Mixer Grinder with 3 Jars (Black Silver)"/>
    <s v="Home&amp;Kitchen|Kitchen&amp;HomeAppliances|SmallKitchenAppliances|JuicerMixerGrinders"/>
    <s v="Home&amp;Kitchen"/>
    <x v="4"/>
    <s v="Kitchen&amp;HomeAppliances"/>
    <s v="Kitchen &amp; HomeAppliances"/>
    <s v="SmallKitchenAppliances"/>
    <s v="SmallKitchenAppliances"/>
    <s v="JuicerMixerGrinders"/>
    <m/>
    <n v="3349"/>
    <n v="3349"/>
    <n v="4799"/>
    <n v="4799"/>
    <x v="3"/>
    <n v="20155800"/>
    <x v="949"/>
    <n v="3.7"/>
    <x v="5"/>
    <n v="4200"/>
    <x v="0"/>
    <n v="4200"/>
  </r>
  <r>
    <n v="1200"/>
    <x v="1199"/>
    <x v="1188"/>
    <s v="Shakti Technology S3 High Pressure Car Washer Machine 1800 Watts and Pressure 120 Bar for Cleaning Car, Bike and Home"/>
    <s v="Unique"/>
    <x v="1069"/>
    <s v="Washer Machine 1800 Watts and Pressure 120 Bar for Cleaning Car, Bike and Home"/>
    <s v="Home&amp;Kitchen|Kitchen&amp;HomeAppliances|Vacuum,Cleaning&amp;Ironing|PressureWashers,Steam&amp;WindowCleaners"/>
    <s v="Home&amp;Kitchen"/>
    <x v="4"/>
    <s v="Kitchen&amp;HomeAppliances"/>
    <s v="Kitchen &amp; HomeAppliances"/>
    <s v="Vacuum,Cleaning&amp;Ironing"/>
    <s v="Vacuum , Cleaning &amp; Ironing"/>
    <s v="PressureWashers,Steam&amp;WindowCleaners"/>
    <m/>
    <n v="4899"/>
    <n v="4899"/>
    <n v="8999"/>
    <n v="8999"/>
    <x v="4"/>
    <n v="2672703"/>
    <x v="950"/>
    <n v="4.0999999999999996"/>
    <x v="6"/>
    <n v="297"/>
    <x v="1"/>
    <n v="297"/>
  </r>
  <r>
    <n v="1201"/>
    <x v="1200"/>
    <x v="1189"/>
    <s v="Cello Quick Boil Popular Electric Kettle 1 Litre 1200 Watts | Stainless Steel body | Boiler for Water, Silver"/>
    <s v="Unique"/>
    <x v="1070"/>
    <s v="1 Litre 1200 Watts | Stainless Steel body | Boiler for Water, Silve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99"/>
    <n v="1199"/>
    <n v="1899"/>
    <n v="1899"/>
    <x v="2"/>
    <n v="7326342"/>
    <x v="951"/>
    <n v="4.2"/>
    <x v="0"/>
    <n v="3858"/>
    <x v="0"/>
    <n v="3858"/>
  </r>
  <r>
    <n v="1202"/>
    <x v="1201"/>
    <x v="1190"/>
    <s v="AGARO Glory Cool Mist Ultrasonic Humidifier, 4.5Litres, For Large Area, Room, Home, Office, Adjustable Mist Output, Ceramic Ball Filter, Ultra Quiet, 360¬∞ Rotatable Nozzle, Auto Shut Off, Grey"/>
    <s v="Unique"/>
    <x v="1071"/>
    <s v="4.5Litres, For Large Area, Room, Home, Office, Adjustable Mist Output, Ceramic Ball Filter, Ultra Quiet, 360¬∞ Rotatable Nozzle, Auto Shut Off, Grey"/>
    <s v="Home&amp;Kitchen|Heating,Cooling&amp;AirQuality|Humidifiers"/>
    <s v="Home&amp;Kitchen"/>
    <x v="4"/>
    <s v="Heating,Cooling&amp;AirQuality"/>
    <s v="Heating , Cooling &amp; AirQuality"/>
    <s v="Humidifiers"/>
    <s v="Humidifiers"/>
    <m/>
    <m/>
    <n v="3290"/>
    <n v="3290"/>
    <n v="5799"/>
    <n v="5799"/>
    <x v="4"/>
    <n v="974232"/>
    <x v="952"/>
    <n v="4.3"/>
    <x v="1"/>
    <n v="168"/>
    <x v="1"/>
    <n v="168"/>
  </r>
  <r>
    <n v="1203"/>
    <x v="1202"/>
    <x v="1191"/>
    <s v="Wolpin 1 Lint Roller with 60 Sheets Remove Clothes Lint Dog Hair Dust (19 x 13 cm) Orange"/>
    <s v="Unique"/>
    <x v="1072"/>
    <s v="Sheets Remove Clothes Lint Dog Hair Dust (19 x 13 cm) Orang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79"/>
    <n v="179"/>
    <n v="799"/>
    <n v="799"/>
    <x v="0"/>
    <n v="80699"/>
    <x v="15"/>
    <n v="3.6"/>
    <x v="4"/>
    <n v="101"/>
    <x v="1"/>
    <n v="101"/>
  </r>
  <r>
    <n v="1204"/>
    <x v="1203"/>
    <x v="1192"/>
    <s v="Abode Kitchen Essential Measuring Cup and Spoon for Spices | for Cooking and Baking Cake | Multipurpose Tablespoon Cups with Ring Holder | (Black)"/>
    <s v="Unique"/>
    <x v="1073"/>
    <s v="Spoon for Spices | for Cooking and Baking Cake | Multipurpose Tablespoon Cups with Ring Holder | (Black)"/>
    <s v="Home&amp;Kitchen|Kitchen&amp;HomeAppliances|Coffee,Tea&amp;Espresso|CoffeeMakerAccessories|MeasuringSpoons"/>
    <s v="Home&amp;Kitchen"/>
    <x v="4"/>
    <s v="Kitchen&amp;HomeAppliances"/>
    <s v="Kitchen &amp; HomeAppliances"/>
    <s v="Coffee,Tea&amp;Espresso"/>
    <s v="Coffee , Tea &amp; Espresso"/>
    <s v="CoffeeMakerAccessories"/>
    <s v="MeasuringSpoons"/>
    <n v="149"/>
    <n v="149"/>
    <n v="300"/>
    <n v="300"/>
    <x v="0"/>
    <n v="1222200"/>
    <x v="953"/>
    <n v="4.0999999999999996"/>
    <x v="6"/>
    <n v="4074"/>
    <x v="0"/>
    <n v="4074"/>
  </r>
  <r>
    <n v="1205"/>
    <x v="1204"/>
    <x v="1193"/>
    <s v="Sujata Supermix, Mixer Grinder, 900 Watts, 3 Jars (White)"/>
    <s v="Unique"/>
    <x v="1074"/>
    <s v="3 Jars (White)"/>
    <s v="Home&amp;Kitchen|Kitchen&amp;HomeAppliances|SmallKitchenAppliances|MixerGrinders"/>
    <s v="Home&amp;Kitchen"/>
    <x v="4"/>
    <s v="Kitchen&amp;HomeAppliances"/>
    <s v="Kitchen &amp; HomeAppliances"/>
    <s v="SmallKitchenAppliances"/>
    <s v="SmallKitchenAppliances"/>
    <s v="MixerGrinders"/>
    <m/>
    <n v="5490"/>
    <n v="5490"/>
    <n v="7200"/>
    <n v="7200"/>
    <x v="4"/>
    <n v="10137600"/>
    <x v="954"/>
    <n v="4.5"/>
    <x v="9"/>
    <n v="1408"/>
    <x v="0"/>
    <n v="1408"/>
  </r>
  <r>
    <n v="1206"/>
    <x v="1205"/>
    <x v="1194"/>
    <s v="CARDEX Digital Kitchen Weighing Machine Multipurpose Electronic Weight Scale With Back Lite LCD Display for Measuring Food, Cake, Vegetable, Fruit (KITCHEN SCALE)"/>
    <s v="Unique"/>
    <x v="1075"/>
    <s v="Electronic Weight Scale With Back Lite LCD Display for Measuring Food, Cake, Vegetable, Fruit (KITCHEN SCALE)"/>
    <s v="Home&amp;Kitchen|Kitchen&amp;HomeAppliances|SmallKitchenAppliances|DigitalKitchenScales"/>
    <s v="Home&amp;Kitchen"/>
    <x v="4"/>
    <s v="Kitchen&amp;HomeAppliances"/>
    <s v="Kitchen &amp; HomeAppliances"/>
    <s v="SmallKitchenAppliances"/>
    <s v="SmallKitchenAppliances"/>
    <s v="DigitalKitchenScales"/>
    <m/>
    <n v="379"/>
    <n v="379"/>
    <n v="389"/>
    <n v="389"/>
    <x v="0"/>
    <n v="1454471"/>
    <x v="955"/>
    <n v="4.2"/>
    <x v="0"/>
    <n v="3739"/>
    <x v="0"/>
    <n v="3739"/>
  </r>
  <r>
    <n v="1207"/>
    <x v="1206"/>
    <x v="1195"/>
    <s v="V-Guard Zenora RO+UF+MB Water Purifier | Suitable for water with TDS up to 2000 ppm | 8 Stage Purification with World-class RO Membrane and Advanced UF Membrane | Free PAN India Installation and 1-Year Comprehensive Warranty | 7 Litre, Black"/>
    <s v="Unique"/>
    <x v="1076"/>
    <s v="Suitable for water with TDS up to 2000 ppm | 8 Stage Purification with World-class RO Membrane and Advanced UF Membrane | Free PAN India Installation and 1-Year Comprehensive Warranty | 7 Litre, Black"/>
    <s v="Home&amp;Kitchen|Kitchen&amp;HomeAppliances|WaterPurifiers&amp;Accessories|WaterFilters&amp;Purifiers"/>
    <s v="Home&amp;Kitchen"/>
    <x v="4"/>
    <s v="Kitchen&amp;HomeAppliances"/>
    <s v="Kitchen &amp; HomeAppliances"/>
    <s v="WaterPurifiers&amp;Accessories"/>
    <s v="WaterPurifiers &amp; Accessories"/>
    <s v="WaterFilters&amp;Purifiers"/>
    <m/>
    <n v="8699"/>
    <n v="8699"/>
    <n v="13049"/>
    <n v="13049"/>
    <x v="1"/>
    <n v="76871659"/>
    <x v="956"/>
    <n v="4.3"/>
    <x v="1"/>
    <n v="5891"/>
    <x v="0"/>
    <n v="5891"/>
  </r>
  <r>
    <n v="1208"/>
    <x v="1207"/>
    <x v="1196"/>
    <s v="Bajaj Rex DLX 750 W 4 Jars Mixer Grinder, White and Blue"/>
    <s v="Unique"/>
    <x v="1077"/>
    <s v="Jars Mixer Grinder, White and Blue"/>
    <s v="Home&amp;Kitchen|Kitchen&amp;HomeAppliances|SmallKitchenAppliances|MixerGrinders"/>
    <s v="Home&amp;Kitchen"/>
    <x v="4"/>
    <s v="Kitchen&amp;HomeAppliances"/>
    <s v="Kitchen &amp; HomeAppliances"/>
    <s v="SmallKitchenAppliances"/>
    <s v="SmallKitchenAppliances"/>
    <s v="MixerGrinders"/>
    <m/>
    <n v="3041.67"/>
    <n v="3041.67"/>
    <n v="5999"/>
    <n v="5999"/>
    <x v="4"/>
    <n v="4661223"/>
    <x v="957"/>
    <n v="4"/>
    <x v="2"/>
    <n v="777"/>
    <x v="1"/>
    <n v="777"/>
  </r>
  <r>
    <n v="1209"/>
    <x v="1208"/>
    <x v="1197"/>
    <s v="KENT 16051 Hand Blender 300 W | 5 Variable Speed Control | Multiple Beaters and Dough Hooks | Turbo Function"/>
    <s v="Unique"/>
    <x v="1078"/>
    <s v="| 5 Variable Speed Control | Multiple Beaters and Dough Hooks | Turbo Function"/>
    <s v="Home&amp;Kitchen|Kitchen&amp;HomeAppliances|SmallKitchenAppliances|HandBlenders"/>
    <s v="Home&amp;Kitchen"/>
    <x v="4"/>
    <s v="Kitchen&amp;HomeAppliances"/>
    <s v="Kitchen &amp; HomeAppliances"/>
    <s v="SmallKitchenAppliances"/>
    <s v="SmallKitchenAppliances"/>
    <s v="HandBlenders"/>
    <m/>
    <n v="1745"/>
    <n v="1745"/>
    <n v="2400"/>
    <n v="2400"/>
    <x v="3"/>
    <n v="33984000"/>
    <x v="958"/>
    <n v="4.2"/>
    <x v="0"/>
    <n v="14160"/>
    <x v="0"/>
    <n v="14160"/>
  </r>
  <r>
    <n v="1210"/>
    <x v="1209"/>
    <x v="1198"/>
    <s v="Prestige PIC 15.0+ 1900-Watt Induction Cooktop (Black)"/>
    <s v="Unique"/>
    <x v="1079"/>
    <s v="(Black)"/>
    <s v="Home&amp;Kitchen|Kitchen&amp;HomeAppliances|SmallKitchenAppliances|InductionCooktop"/>
    <s v="Home&amp;Kitchen"/>
    <x v="4"/>
    <s v="Kitchen&amp;HomeAppliances"/>
    <s v="Kitchen &amp; HomeAppliances"/>
    <s v="SmallKitchenAppliances"/>
    <s v="SmallKitchenAppliances"/>
    <s v="InductionCooktop"/>
    <m/>
    <n v="3180"/>
    <n v="3180"/>
    <n v="5295"/>
    <n v="5295"/>
    <x v="4"/>
    <n v="36636105"/>
    <x v="959"/>
    <n v="4.2"/>
    <x v="0"/>
    <n v="6919"/>
    <x v="0"/>
    <n v="6919"/>
  </r>
  <r>
    <n v="1211"/>
    <x v="1210"/>
    <x v="1199"/>
    <s v="Aqua d pure Active Copper 12-L RO+UV Water Filter Purifier for Home, Kitchen Fully Automatic UF+TDS Controller"/>
    <s v="Unique"/>
    <x v="1080"/>
    <s v="RO+UV Water Filter Purifier for Home, Kitchen Fully Automatic UF+TDS Controller"/>
    <s v="Home&amp;Kitchen|Kitchen&amp;HomeAppliances|WaterPurifiers&amp;Accessories|WaterFilters&amp;Purifiers"/>
    <s v="Home&amp;Kitchen"/>
    <x v="4"/>
    <s v="Kitchen&amp;HomeAppliances"/>
    <s v="Kitchen &amp; HomeAppliances"/>
    <s v="WaterPurifiers&amp;Accessories"/>
    <s v="WaterPurifiers &amp; Accessories"/>
    <s v="WaterFilters&amp;Purifiers"/>
    <m/>
    <n v="4999"/>
    <n v="4999"/>
    <n v="24999"/>
    <n v="24999"/>
    <x v="1"/>
    <n v="7174713"/>
    <x v="851"/>
    <n v="4.5"/>
    <x v="9"/>
    <n v="287"/>
    <x v="1"/>
    <n v="287"/>
  </r>
  <r>
    <n v="1212"/>
    <x v="1211"/>
    <x v="1200"/>
    <s v="PrettyKrafts Laundry Square Shape Basket Bag Foldable Multipurpose Carry Handles Slanting Lid for Home, Cloth Storage,(Single) Jute Grey"/>
    <s v="Unique"/>
    <x v="1081"/>
    <s v="Foldable Multipurpose Carry Handles Slanting Lid for Home, Cloth Storage,(Single) Jute Grey"/>
    <s v="Home&amp;Kitchen|HomeStorage&amp;Organization|LaundryOrganization|LaundryBaskets"/>
    <s v="Home&amp;Kitchen"/>
    <x v="4"/>
    <s v="HomeStorage&amp;Organization"/>
    <s v="HomeStorage &amp; Organization"/>
    <s v="LaundryOrganization"/>
    <s v="LaundryOrganization"/>
    <s v="LaundryBaskets"/>
    <m/>
    <n v="390"/>
    <n v="390"/>
    <n v="799"/>
    <n v="799"/>
    <x v="0"/>
    <n v="229313"/>
    <x v="960"/>
    <n v="3.8"/>
    <x v="8"/>
    <n v="287"/>
    <x v="1"/>
    <n v="287"/>
  </r>
  <r>
    <n v="1213"/>
    <x v="1212"/>
    <x v="1201"/>
    <s v="Libra Roti Maker Electric Automatic | chapati Maker Electric Automatic | roti Maker Machine with 900 Watts for Making Roti Chapati Parathas - Stainless Steel"/>
    <s v="Unique"/>
    <x v="1082"/>
    <s v="chapati Maker Electric Automatic | roti Maker Machine with 900 Watts for Making Roti Chapati Parathas - Stainless Steel"/>
    <s v="Home&amp;Kitchen|Kitchen&amp;HomeAppliances|SmallKitchenAppliances|RotiMakers"/>
    <s v="Home&amp;Kitchen"/>
    <x v="4"/>
    <s v="Kitchen&amp;HomeAppliances"/>
    <s v="Kitchen &amp; HomeAppliances"/>
    <s v="SmallKitchenAppliances"/>
    <s v="SmallKitchenAppliances"/>
    <s v="RotiMakers"/>
    <m/>
    <n v="1999"/>
    <n v="1999"/>
    <n v="2999"/>
    <n v="2999"/>
    <x v="3"/>
    <n v="1163612"/>
    <x v="448"/>
    <n v="4.4000000000000004"/>
    <x v="3"/>
    <n v="388"/>
    <x v="1"/>
    <n v="388"/>
  </r>
  <r>
    <n v="1214"/>
    <x v="1213"/>
    <x v="1202"/>
    <s v="Glen 3 in 1 Electric Multi Cooker - Steam, Cook and Egg Boiler with 350 W (SA 3035MC) - 350 Watts"/>
    <s v="Unique"/>
    <x v="1083"/>
    <s v="Cooker - Steam, Cook and Egg Boiler with 350 W (SA 3035MC) - 350 Watts"/>
    <s v="Home&amp;Kitchen|Kitchen&amp;HomeAppliances|SmallKitchenAppliances|EggBoilers"/>
    <s v="Home&amp;Kitchen"/>
    <x v="4"/>
    <s v="Kitchen&amp;HomeAppliances"/>
    <s v="Kitchen &amp; HomeAppliances"/>
    <s v="SmallKitchenAppliances"/>
    <s v="SmallKitchenAppliances"/>
    <s v="EggBoilers"/>
    <m/>
    <n v="1624"/>
    <n v="1624"/>
    <n v="2495"/>
    <n v="2495"/>
    <x v="3"/>
    <n v="2063365"/>
    <x v="961"/>
    <n v="4.0999999999999996"/>
    <x v="6"/>
    <n v="827"/>
    <x v="1"/>
    <n v="827"/>
  </r>
  <r>
    <n v="1215"/>
    <x v="1214"/>
    <x v="1203"/>
    <s v="Dynore Stainless Steel Set of 4 Measuring Cup and 4 Measuring Spoon"/>
    <s v="Unique"/>
    <x v="1084"/>
    <s v="Measuring Cup and 4 Measuring Spoon"/>
    <s v="Home&amp;Kitchen|Kitchen&amp;HomeAppliances|Coffee,Tea&amp;Espresso|CoffeeMakerAccessories|MeasuringSpoons"/>
    <s v="Home&amp;Kitchen"/>
    <x v="4"/>
    <s v="Kitchen&amp;HomeAppliances"/>
    <s v="Kitchen &amp; HomeAppliances"/>
    <s v="Coffee,Tea&amp;Espresso"/>
    <s v="Coffee , Tea &amp; Espresso"/>
    <s v="CoffeeMakerAccessories"/>
    <s v="MeasuringSpoons"/>
    <n v="184"/>
    <n v="184"/>
    <n v="450"/>
    <n v="450"/>
    <x v="0"/>
    <n v="2236950"/>
    <x v="962"/>
    <n v="4.2"/>
    <x v="0"/>
    <n v="4971"/>
    <x v="0"/>
    <n v="4971"/>
  </r>
  <r>
    <n v="1216"/>
    <x v="1215"/>
    <x v="1204"/>
    <s v="Lint Remover For Clothes With 1 Year Warranty Fabric Shaver Lint Shaver for Woolen Clothes Blanket Jackets Stainless Steel Blades,Bedding, Clothes and Furniture Best Remover for Fabrics Portable Lint Shavers (White Orange)"/>
    <s v="Unique"/>
    <x v="1085"/>
    <s v="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45"/>
    <n v="445"/>
    <n v="999"/>
    <n v="999"/>
    <x v="0"/>
    <n v="228771"/>
    <x v="963"/>
    <n v="4.3"/>
    <x v="1"/>
    <n v="229"/>
    <x v="1"/>
    <n v="229"/>
  </r>
  <r>
    <n v="1217"/>
    <x v="1216"/>
    <x v="1205"/>
    <s v="Monitor AC Stand Heavy Duty Air Conditioner Outdoor Unit Mounting Bracket"/>
    <s v="Unique"/>
    <x v="1086"/>
    <s v="Conditioner Outdoor Unit Mounting Bracket"/>
    <s v="Home&amp;Kitchen|Heating,Cooling&amp;AirQuality|Parts&amp;Accessories|FanParts&amp;Accessories"/>
    <s v="Home&amp;Kitchen"/>
    <x v="4"/>
    <s v="Heating,Cooling&amp;AirQuality"/>
    <s v="Heating , Cooling &amp; AirQuality"/>
    <s v="Parts&amp;Accessories"/>
    <s v="Parts &amp; Accessories"/>
    <s v="FanParts&amp;Accessories"/>
    <m/>
    <n v="699"/>
    <n v="699"/>
    <n v="1690"/>
    <n v="1690"/>
    <x v="2"/>
    <n v="5955560"/>
    <x v="964"/>
    <n v="4.0999999999999996"/>
    <x v="6"/>
    <n v="3524"/>
    <x v="0"/>
    <n v="3524"/>
  </r>
  <r>
    <n v="1218"/>
    <x v="1217"/>
    <x v="1206"/>
    <s v="iBELL Induction Cooktop, 2000W with Auto Shut Off and Overheat Protection, BIS Certified, Black"/>
    <s v="Unique"/>
    <x v="1087"/>
    <s v="Shut Off and Overheat Protection, BIS Certified, Black"/>
    <s v="Home&amp;Kitchen|Kitchen&amp;HomeAppliances|SmallKitchenAppliances|InductionCooktop"/>
    <s v="Home&amp;Kitchen"/>
    <x v="4"/>
    <s v="Kitchen&amp;HomeAppliances"/>
    <s v="Kitchen &amp; HomeAppliances"/>
    <s v="SmallKitchenAppliances"/>
    <s v="SmallKitchenAppliances"/>
    <s v="InductionCooktop"/>
    <m/>
    <n v="1601"/>
    <n v="1601"/>
    <n v="3890"/>
    <n v="3890"/>
    <x v="3"/>
    <n v="606840"/>
    <x v="965"/>
    <n v="4.2"/>
    <x v="0"/>
    <n v="156"/>
    <x v="1"/>
    <n v="156"/>
  </r>
  <r>
    <n v="1219"/>
    <x v="1218"/>
    <x v="1207"/>
    <s v="KENT POWP-Sediment Filter 10'' Thread WCAP"/>
    <s v="Unique"/>
    <x v="1088"/>
    <s v=""/>
    <s v="Home&amp;Kitchen|Kitchen&amp;HomeAppliances|WaterPurifiers&amp;Accessories|WaterPurifierAccessories"/>
    <s v="Home&amp;Kitchen"/>
    <x v="4"/>
    <s v="Kitchen&amp;HomeAppliances"/>
    <s v="Kitchen &amp; HomeAppliances"/>
    <s v="WaterPurifiers&amp;Accessories"/>
    <s v="WaterPurifiers &amp; Accessories"/>
    <s v="WaterPurifierAccessories"/>
    <m/>
    <n v="231"/>
    <n v="231"/>
    <n v="260"/>
    <n v="260"/>
    <x v="0"/>
    <n v="127400"/>
    <x v="966"/>
    <n v="4.0999999999999996"/>
    <x v="6"/>
    <n v="490"/>
    <x v="1"/>
    <n v="490"/>
  </r>
  <r>
    <n v="1220"/>
    <x v="1219"/>
    <x v="1208"/>
    <s v="LACOPINE Mini Pocket Size Lint Roller (White)"/>
    <s v="Unique"/>
    <x v="1089"/>
    <s v="(Whit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369"/>
    <n v="369"/>
    <n v="599"/>
    <n v="599"/>
    <x v="0"/>
    <n v="49118"/>
    <x v="967"/>
    <n v="3.9"/>
    <x v="10"/>
    <n v="82"/>
    <x v="1"/>
    <n v="82"/>
  </r>
  <r>
    <n v="1221"/>
    <x v="1220"/>
    <x v="1209"/>
    <s v="iBELL SEK170BM Premium Electric Kettle, 1.7 Litre, Stainless Steel with Coating,1500W Auto Cut-Off, Silver with Black"/>
    <s v="Unique"/>
    <x v="1090"/>
    <s v="Litre, Stainless Steel with Coating,1500W Auto Cut-Off, Silver with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809"/>
    <n v="809"/>
    <n v="1950"/>
    <n v="1950"/>
    <x v="2"/>
    <n v="1384500"/>
    <x v="968"/>
    <n v="3.9"/>
    <x v="10"/>
    <n v="710"/>
    <x v="1"/>
    <n v="710"/>
  </r>
  <r>
    <n v="1222"/>
    <x v="1221"/>
    <x v="1210"/>
    <s v="Activa Easy Mix Nutri Mixer Grinder 500 Watt | Long Lasting Shock Proof ABS Body | Heavy Duty Motor With Nano - Grinding Technology"/>
    <s v="Unique"/>
    <x v="1091"/>
    <s v="500 Watt | Long Lasting Shock Proof ABS Body | Heavy Duty Motor With Nano - Grinding Technology"/>
    <s v="Home&amp;Kitchen|Kitchen&amp;HomeAppliances|SmallKitchenAppliances|MixerGrinders"/>
    <s v="Home&amp;Kitchen"/>
    <x v="4"/>
    <s v="Kitchen&amp;HomeAppliances"/>
    <s v="Kitchen &amp; HomeAppliances"/>
    <s v="SmallKitchenAppliances"/>
    <s v="SmallKitchenAppliances"/>
    <s v="MixerGrinders"/>
    <m/>
    <n v="1199"/>
    <n v="1199"/>
    <n v="2990"/>
    <n v="2990"/>
    <x v="3"/>
    <n v="397670"/>
    <x v="969"/>
    <n v="3.8"/>
    <x v="8"/>
    <n v="133"/>
    <x v="1"/>
    <n v="133"/>
  </r>
  <r>
    <n v="1223"/>
    <x v="1222"/>
    <x v="1211"/>
    <s v="Sujata Dynamix, Mixer Grinder, 900 Watts, 3 Jars (White)"/>
    <s v="Unique"/>
    <x v="1092"/>
    <s v="3 Jars (White)"/>
    <s v="Home&amp;Kitchen|Kitchen&amp;HomeAppliances|SmallKitchenAppliances|MixerGrinders"/>
    <s v="Home&amp;Kitchen"/>
    <x v="4"/>
    <s v="Kitchen&amp;HomeAppliances"/>
    <s v="Kitchen &amp; HomeAppliances"/>
    <s v="SmallKitchenAppliances"/>
    <s v="SmallKitchenAppliances"/>
    <s v="MixerGrinders"/>
    <m/>
    <n v="6120"/>
    <n v="6120"/>
    <n v="8073"/>
    <n v="8073"/>
    <x v="4"/>
    <n v="22208823"/>
    <x v="970"/>
    <n v="4.5999999999999996"/>
    <x v="12"/>
    <n v="2751"/>
    <x v="0"/>
    <n v="2751"/>
  </r>
  <r>
    <n v="1224"/>
    <x v="1223"/>
    <x v="1212"/>
    <s v="Wipro Vesta 1380W Cordless Steam Iron Quick heat up with 20gm min Steam Burst, Scratch resistant Ceramic soleplate ,Vertical and Horizontal Ironing, Steam burst of upto .8g shot"/>
    <s v="Unique"/>
    <x v="1093"/>
    <s v="Quick heat up with 20gm min Steam Burst, Scratch resistant Ceramic soleplate ,Vertical and Horizontal Ironing, Steam burst of upto .8g shot"/>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1799"/>
    <n v="1799"/>
    <n v="2599"/>
    <n v="2599"/>
    <x v="3"/>
    <n v="2003829"/>
    <x v="971"/>
    <n v="3.6"/>
    <x v="4"/>
    <n v="771"/>
    <x v="1"/>
    <n v="771"/>
  </r>
  <r>
    <n v="1225"/>
    <x v="1224"/>
    <x v="1213"/>
    <s v="Mi Robot Vacuum-Mop P, Best-in-class Laser Navigation in 10-20K INR price band, Intelligent mapping, Robotic Floor Cleaner with 2 in 1 Mopping and Vacuum, App Control (WiFi, Alexa,GA), Strong suction"/>
    <s v="Unique"/>
    <x v="1094"/>
    <s v="Navigation in 10-20K INR price band, Intelligent mapping, Robotic Floor Cleaner with 2 in 1 Mopping and Vacuum, App Control (WiFi, Alexa,GA), Strong suction"/>
    <s v="Home&amp;Kitchen|Kitchen&amp;HomeAppliances|Vacuum,Cleaning&amp;Ironing|Vacuums&amp;FloorCare|Vacuums|RoboticVacuums"/>
    <s v="Home&amp;Kitchen"/>
    <x v="4"/>
    <s v="Kitchen&amp;HomeAppliances"/>
    <s v="Kitchen &amp; HomeAppliances"/>
    <s v="Vacuum,Cleaning&amp;Ironing"/>
    <s v="Vacuum , Cleaning &amp; Ironing"/>
    <s v="Vacuums&amp;FloorCare"/>
    <s v="Vacuums"/>
    <n v="18999"/>
    <n v="18999"/>
    <n v="29999"/>
    <n v="29999"/>
    <x v="1"/>
    <n v="76077464"/>
    <x v="972"/>
    <n v="4.0999999999999996"/>
    <x v="6"/>
    <n v="2536"/>
    <x v="0"/>
    <n v="2536"/>
  </r>
  <r>
    <n v="1226"/>
    <x v="1225"/>
    <x v="1214"/>
    <s v="Havells Ventil Air DX 200mm Exhaust Fan (White)"/>
    <s v="Unique"/>
    <x v="1095"/>
    <s v="Fan (White)"/>
    <s v="Home&amp;Kitchen|Heating,Cooling&amp;AirQuality|Fans|ExhaustFans"/>
    <s v="Home&amp;Kitchen"/>
    <x v="4"/>
    <s v="Heating,Cooling&amp;AirQuality"/>
    <s v="Heating , Cooling &amp; AirQuality"/>
    <s v="Fans"/>
    <s v="Fans"/>
    <s v="ExhaustFans"/>
    <m/>
    <n v="1999"/>
    <n v="1999"/>
    <n v="2360"/>
    <n v="2360"/>
    <x v="3"/>
    <n v="18410360"/>
    <x v="973"/>
    <n v="4.2"/>
    <x v="0"/>
    <n v="7801"/>
    <x v="0"/>
    <n v="7801"/>
  </r>
  <r>
    <n v="1227"/>
    <x v="1226"/>
    <x v="1215"/>
    <s v="AGARO Royal Stand 1000W Mixer with 5L SS Bowl and 8 Speed Setting, Includes Whisking Cone, Mixing Beater and Dough Hook, and Splash Guard, 2 Years Warranty, (Black), Medium (33554)"/>
    <s v="Unique"/>
    <x v="1096"/>
    <s v="5L SS Bowl and 8 Speed Setting, Includes Whisking Cone, Mixing Beater and Dough Hook, and Splash Guard, 2 Years Warranty, (Black), Medium (33554)"/>
    <s v="Home&amp;Kitchen|Kitchen&amp;HomeAppliances|SmallKitchenAppliances|StandMixers"/>
    <s v="Home&amp;Kitchen"/>
    <x v="4"/>
    <s v="Kitchen&amp;HomeAppliances"/>
    <s v="Kitchen &amp; HomeAppliances"/>
    <s v="SmallKitchenAppliances"/>
    <s v="SmallKitchenAppliances"/>
    <s v="StandMixers"/>
    <m/>
    <n v="5999"/>
    <n v="5999"/>
    <n v="11495"/>
    <n v="11495"/>
    <x v="1"/>
    <n v="6138330"/>
    <x v="974"/>
    <n v="4.3"/>
    <x v="1"/>
    <n v="534"/>
    <x v="1"/>
    <n v="534"/>
  </r>
  <r>
    <n v="1228"/>
    <x v="1227"/>
    <x v="1216"/>
    <s v="Crompton Highspeed Markle Prime 1200 mm (48 inch) Anti-Dust Ceiling Fan with Energy Efficient 55W Motor (Burgundy)"/>
    <s v="Unique"/>
    <x v="1097"/>
    <s v="(48 inch) Anti-Dust Ceiling Fan with Energy Efficient 55W Motor (Burgundy)"/>
    <s v="Home&amp;Kitchen|Heating,Cooling&amp;AirQuality|Fans|CeilingFans"/>
    <s v="Home&amp;Kitchen"/>
    <x v="4"/>
    <s v="Heating,Cooling&amp;AirQuality"/>
    <s v="Heating , Cooling &amp; AirQuality"/>
    <s v="Fans"/>
    <s v="Fans"/>
    <s v="CeilingFans"/>
    <m/>
    <n v="2599"/>
    <n v="2599"/>
    <n v="4780"/>
    <n v="4780"/>
    <x v="3"/>
    <n v="4292440"/>
    <x v="975"/>
    <n v="3.9"/>
    <x v="10"/>
    <n v="898"/>
    <x v="1"/>
    <n v="898"/>
  </r>
  <r>
    <n v="1229"/>
    <x v="1228"/>
    <x v="1217"/>
    <s v="Lifelong LLWM105 750-Watt Belgian Waffle Maker for Home| Makes 2 Square Shape Waffles| Non-stick Plates| Easy to Use¬†with Indicator Lights (1 Year Warranty, Black)"/>
    <s v="Unique"/>
    <x v="1098"/>
    <s v="for Home| Makes 2 Square Shape Waffles| Non-stick Plates| Easy to Use¬†with Indicator Lights (1 Year Warranty, Black)"/>
    <s v="Home&amp;Kitchen|Kitchen&amp;HomeAppliances|SmallKitchenAppliances|WaffleMakers&amp;Irons"/>
    <s v="Home&amp;Kitchen"/>
    <x v="4"/>
    <s v="Kitchen&amp;HomeAppliances"/>
    <s v="Kitchen &amp; HomeAppliances"/>
    <s v="SmallKitchenAppliances"/>
    <s v="SmallKitchenAppliances"/>
    <s v="WaffleMakers&amp;Irons"/>
    <m/>
    <n v="1199"/>
    <n v="1199"/>
    <n v="2400"/>
    <n v="2400"/>
    <x v="3"/>
    <n v="2884800"/>
    <x v="976"/>
    <n v="3.9"/>
    <x v="10"/>
    <n v="1202"/>
    <x v="0"/>
    <n v="1202"/>
  </r>
  <r>
    <n v="1230"/>
    <x v="1229"/>
    <x v="1218"/>
    <s v="Kuber Industries Waterproof Round Laundry Bag Hamper|Polka Dots Print Print with Handles|Foldable Bin and 45 Liter Capicity|Size 37 x 37 x 49, Pack of 1(Black and White)- CTKTC044992"/>
    <s v="Unique"/>
    <x v="793"/>
    <s v="Hamper|Polka Dots Print Print with Handles|Foldable Bin and 45 Liter Capicity|Size 37 x 37 x 49, Pack of 1(Black and White)- CTKTC044992"/>
    <s v="Home&amp;Kitchen|HomeStorage&amp;Organization|LaundryOrganization|LaundryBaskets"/>
    <s v="Home&amp;Kitchen"/>
    <x v="4"/>
    <s v="HomeStorage&amp;Organization"/>
    <s v="HomeStorage &amp; Organization"/>
    <s v="LaundryOrganization"/>
    <s v="LaundryOrganization"/>
    <s v="LaundryBaskets"/>
    <m/>
    <n v="219"/>
    <n v="219"/>
    <n v="249"/>
    <n v="249"/>
    <x v="0"/>
    <n v="275892"/>
    <x v="977"/>
    <n v="4"/>
    <x v="2"/>
    <n v="1108"/>
    <x v="0"/>
    <n v="1108"/>
  </r>
  <r>
    <n v="1231"/>
    <x v="1230"/>
    <x v="1219"/>
    <s v="Portable, Handy Compact Plug-in Portable Digital Electric Heater Fan Wall-Outlet Handy Air Warmer Blower Adjustable Timer Digital Display Heater for Home Office Camper (Black, 400 Watts)"/>
    <s v="Unique"/>
    <x v="1099"/>
    <s v="Electric Heater Fan Wall-Outlet Handy Air Warmer Blower Adjustable Timer Digital Display Heater for Home Office Camper (Black, 400 Watts)"/>
    <s v="Home&amp;Kitchen|Heating,Cooling&amp;AirQuality|RoomHeaters|FanHeaters"/>
    <s v="Home&amp;Kitchen"/>
    <x v="4"/>
    <s v="Heating,Cooling&amp;AirQuality"/>
    <s v="Heating , Cooling &amp; AirQuality"/>
    <s v="RoomHeaters"/>
    <s v="RoomHeaters"/>
    <s v="FanHeaters"/>
    <m/>
    <n v="799"/>
    <n v="799"/>
    <n v="1199"/>
    <n v="1199"/>
    <x v="2"/>
    <n v="20383"/>
    <x v="978"/>
    <n v="4.4000000000000004"/>
    <x v="3"/>
    <n v="17"/>
    <x v="1"/>
    <n v="17"/>
  </r>
  <r>
    <n v="1232"/>
    <x v="1231"/>
    <x v="1220"/>
    <s v="Karcher WD3 EU Wet and Dry Vacuum Cleaner, 1000 Watts Powerful Suction, 17 L Capacity, Blower Function, Easy Filter Removal for Home and Garden Cleaning¬† (Yellow Black)"/>
    <s v="Unique"/>
    <x v="1100"/>
    <s v="Vacuum Cleaner, 1000 Watts Powerful Suction, 17 L Capacity, Blower Function, Easy Filter Removal for Home and Garden Cleaning¬† (Yellow Black)"/>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6199"/>
    <n v="6199"/>
    <n v="10999"/>
    <n v="10999"/>
    <x v="1"/>
    <n v="114708571"/>
    <x v="979"/>
    <n v="4.2"/>
    <x v="0"/>
    <n v="10429"/>
    <x v="0"/>
    <n v="10429"/>
  </r>
  <r>
    <n v="1233"/>
    <x v="1232"/>
    <x v="1221"/>
    <s v="INALSA Air Fryer Digital 4L Nutri Fry - 1400W with Smart AirCrisp Technology| 8-Preset Menu, Touch Control and Digital Display|Variable Temperature and Timer Control|Free Recipe book|2 Yr Warranty (Black)"/>
    <s v="Unique"/>
    <x v="1101"/>
    <s v="Fry - 1400W with Smart AirCrisp Technology| 8-Preset Menu, Touch Control and Digital Display|Variable Temperature and Timer Control|Free Recipe book|2 Yr Warranty (Black)"/>
    <s v="Home&amp;Kitchen|Kitchen&amp;HomeAppliances|SmallKitchenAppliances|DeepFatFryers|AirFryers"/>
    <s v="Home&amp;Kitchen"/>
    <x v="4"/>
    <s v="Kitchen&amp;HomeAppliances"/>
    <s v="Kitchen &amp; HomeAppliances"/>
    <s v="SmallKitchenAppliances"/>
    <s v="SmallKitchenAppliances"/>
    <s v="DeepFatFryers"/>
    <s v="AirFryers"/>
    <n v="6790"/>
    <n v="6790"/>
    <n v="10995"/>
    <n v="10995"/>
    <x v="1"/>
    <n v="35096040"/>
    <x v="980"/>
    <n v="4.5"/>
    <x v="9"/>
    <n v="3192"/>
    <x v="0"/>
    <n v="3192"/>
  </r>
  <r>
    <n v="1234"/>
    <x v="1233"/>
    <x v="1222"/>
    <s v="AmazonBasics High Speed 55 Watt Oscillating Pedestal Fan, 400mm Sweep Length, White (Without Remote)"/>
    <s v="Unique"/>
    <x v="1102"/>
    <s v="Pedestal Fan, 400mm Sweep Length, White (Without Remote)"/>
    <s v="Home&amp;Kitchen|Heating,Cooling&amp;AirQuality|Fans|PedestalFans"/>
    <s v="Home&amp;Kitchen"/>
    <x v="4"/>
    <s v="Heating,Cooling&amp;AirQuality"/>
    <s v="Heating , Cooling &amp; AirQuality"/>
    <s v="Fans"/>
    <s v="Fans"/>
    <s v="PedestalFans"/>
    <m/>
    <n v="1982.84"/>
    <n v="1982.84"/>
    <n v="3300"/>
    <n v="3300"/>
    <x v="3"/>
    <n v="19380900"/>
    <x v="981"/>
    <n v="4.0999999999999996"/>
    <x v="6"/>
    <n v="5873"/>
    <x v="0"/>
    <n v="5873"/>
  </r>
  <r>
    <n v="1235"/>
    <x v="1234"/>
    <x v="1223"/>
    <s v="Eco Crystal J 5 inch Cartridge (Pack of 2)"/>
    <s v="Unique"/>
    <x v="1103"/>
    <s v="(Pack of 2)"/>
    <s v="Home&amp;Kitchen|Kitchen&amp;HomeAppliances|WaterPurifiers&amp;Accessories|WaterPurifierAccessories"/>
    <s v="Home&amp;Kitchen"/>
    <x v="4"/>
    <s v="Kitchen&amp;HomeAppliances"/>
    <s v="Kitchen &amp; HomeAppliances"/>
    <s v="WaterPurifiers&amp;Accessories"/>
    <s v="WaterPurifiers &amp; Accessories"/>
    <s v="WaterPurifierAccessories"/>
    <m/>
    <n v="199"/>
    <n v="199"/>
    <n v="400"/>
    <n v="400"/>
    <x v="0"/>
    <n v="551600"/>
    <x v="982"/>
    <n v="4.0999999999999996"/>
    <x v="6"/>
    <n v="1379"/>
    <x v="0"/>
    <n v="1379"/>
  </r>
  <r>
    <n v="1236"/>
    <x v="1235"/>
    <x v="1224"/>
    <s v="Borosil Rio 1.5 L Electric Kettle, Stainless Steel Inner Body, Boil Water For Tea, Coffee, Soup, Silver"/>
    <s v="Unique"/>
    <x v="1104"/>
    <s v="Stainless Steel Inner Body, Boil Water For Tea, Coffee, Soup,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180"/>
    <n v="1180"/>
    <n v="1440"/>
    <n v="1440"/>
    <x v="2"/>
    <n v="2198880"/>
    <x v="983"/>
    <n v="4.2"/>
    <x v="0"/>
    <n v="1527"/>
    <x v="0"/>
    <n v="1527"/>
  </r>
  <r>
    <n v="1237"/>
    <x v="1236"/>
    <x v="1225"/>
    <s v="Havells Ambrose 1200mm Ceiling Fan (Pearl White Wood)"/>
    <s v="Unique"/>
    <x v="849"/>
    <s v="White Wood)"/>
    <s v="Home&amp;Kitchen|Heating,Cooling&amp;AirQuality|Fans|CeilingFans"/>
    <s v="Home&amp;Kitchen"/>
    <x v="4"/>
    <s v="Heating,Cooling&amp;AirQuality"/>
    <s v="Heating , Cooling &amp; AirQuality"/>
    <s v="Fans"/>
    <s v="Fans"/>
    <s v="CeilingFans"/>
    <m/>
    <n v="2199"/>
    <n v="2199"/>
    <n v="3045"/>
    <n v="3045"/>
    <x v="3"/>
    <n v="8178870"/>
    <x v="984"/>
    <n v="4.2"/>
    <x v="0"/>
    <n v="2686"/>
    <x v="0"/>
    <n v="2686"/>
  </r>
  <r>
    <n v="1238"/>
    <x v="1237"/>
    <x v="1226"/>
    <s v="PHILIPS Drip Coffee Maker HD7432 20, 0.6 L, Ideal for 2-7 cups, Black, Medium"/>
    <s v="Unique"/>
    <x v="1105"/>
    <s v="0.6 L, Ideal for 2-7 cups, Black, Medium"/>
    <s v="Home&amp;Kitchen|Kitchen&amp;HomeAppliances|Coffee,Tea&amp;Espresso|DripCoffeeMachines"/>
    <s v="Home&amp;Kitchen"/>
    <x v="4"/>
    <s v="Kitchen&amp;HomeAppliances"/>
    <s v="Kitchen &amp; HomeAppliances"/>
    <s v="Coffee,Tea&amp;Espresso"/>
    <s v="Coffee , Tea &amp; Espresso"/>
    <s v="DripCoffeeMachines"/>
    <m/>
    <n v="2999"/>
    <n v="2999"/>
    <n v="3595"/>
    <n v="3595"/>
    <x v="3"/>
    <n v="639910"/>
    <x v="985"/>
    <n v="4"/>
    <x v="2"/>
    <n v="178"/>
    <x v="1"/>
    <n v="178"/>
  </r>
  <r>
    <n v="1239"/>
    <x v="1238"/>
    <x v="1227"/>
    <s v="Eureka Forbes Euroclean Paper Vacuum Cleaner Dust Bags for Excel, Ace, 300, Jet Models - Set of 10"/>
    <s v="Unique"/>
    <x v="1106"/>
    <s v="Dust Bags for Excel, Ace, 300, Jet Models - Set of 10"/>
    <s v="Home&amp;Kitchen|Kitchen&amp;HomeAppliances|Vacuum,Cleaning&amp;Ironing|Vacuums&amp;FloorCare|VacuumAccessories|VacuumBags|HandheldBags"/>
    <s v="Home&amp;Kitchen"/>
    <x v="4"/>
    <s v="Kitchen&amp;HomeAppliances"/>
    <s v="Kitchen &amp; HomeAppliances"/>
    <s v="Vacuum,Cleaning&amp;Ironing"/>
    <s v="Vacuum , Cleaning &amp; Ironing"/>
    <s v="Vacuums&amp;FloorCare"/>
    <s v="VacuumAccessories"/>
    <n v="253"/>
    <n v="253"/>
    <n v="500"/>
    <n v="500"/>
    <x v="0"/>
    <n v="1332000"/>
    <x v="986"/>
    <n v="4.3"/>
    <x v="1"/>
    <n v="2664"/>
    <x v="0"/>
    <n v="2664"/>
  </r>
  <r>
    <n v="1240"/>
    <x v="1239"/>
    <x v="1228"/>
    <s v="Larrito wooden Cool Mist Humidifiers Essential Oil Diffuser Aroma Air Humidifier with Colorful Change for Car, Office, Babies, humidifiers for home, air humidifier for room (WOODEN HUMIDIFIRE-A)"/>
    <s v="Unique"/>
    <x v="1107"/>
    <s v="Oil Diffuser Aroma Air Humidifier with Colorful Change for Car, Office, Babies, humidifiers for home, air humidifier for room (WOODEN HUMIDIFIRE-A)"/>
    <s v="Home&amp;Kitchen|Heating,Cooling&amp;AirQuality|Humidifiers"/>
    <s v="Home&amp;Kitchen"/>
    <x v="4"/>
    <s v="Heating,Cooling&amp;AirQuality"/>
    <s v="Heating , Cooling &amp; AirQuality"/>
    <s v="Humidifiers"/>
    <s v="Humidifiers"/>
    <m/>
    <m/>
    <n v="499"/>
    <n v="499"/>
    <n v="799"/>
    <n v="799"/>
    <x v="0"/>
    <n v="169388"/>
    <x v="492"/>
    <n v="3.6"/>
    <x v="4"/>
    <n v="212"/>
    <x v="1"/>
    <n v="212"/>
  </r>
  <r>
    <n v="1241"/>
    <x v="1240"/>
    <x v="1229"/>
    <s v="Hilton Quartz Heater 400 800-Watt ISI 2 Rods Multi Mode Heater Long Lasting Quick Heating Extremely Warm (Grey)"/>
    <s v="Unique"/>
    <x v="1108"/>
    <s v="2 Rods Multi Mode Heater Long Lasting Quick Heating Extremely Warm (Grey)"/>
    <s v="Home&amp;Kitchen|Heating,Cooling&amp;AirQuality|RoomHeaters|ElectricHeaters"/>
    <s v="Home&amp;Kitchen"/>
    <x v="4"/>
    <s v="Heating,Cooling&amp;AirQuality"/>
    <s v="Heating , Cooling &amp; AirQuality"/>
    <s v="RoomHeaters"/>
    <s v="RoomHeaters"/>
    <s v="ElectricHeaters"/>
    <m/>
    <n v="1149"/>
    <n v="1149"/>
    <n v="1899"/>
    <n v="1899"/>
    <x v="2"/>
    <n v="45576"/>
    <x v="987"/>
    <n v="3.5"/>
    <x v="11"/>
    <n v="24"/>
    <x v="1"/>
    <n v="24"/>
  </r>
  <r>
    <n v="1242"/>
    <x v="1241"/>
    <x v="1230"/>
    <s v="Syska SDI-07 1000 W Stellar with Golden American Heritage Soleplate Dry Iron (Blue)"/>
    <s v="Unique"/>
    <x v="1109"/>
    <s v="Golden American Heritage Soleplate Dry Iron (Blu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457"/>
    <n v="457"/>
    <n v="799"/>
    <n v="799"/>
    <x v="0"/>
    <n v="1492532"/>
    <x v="988"/>
    <n v="4.3"/>
    <x v="1"/>
    <n v="1868"/>
    <x v="0"/>
    <n v="1868"/>
  </r>
  <r>
    <n v="1243"/>
    <x v="1242"/>
    <x v="1231"/>
    <s v="IKEA Milk Frother for Your Milk, Coffee,(Cold and hot Drinks), Black"/>
    <s v="Unique"/>
    <x v="1110"/>
    <s v="Coffee,(Cold and hot Drinks), Black"/>
    <s v="Home&amp;Kitchen|Kitchen&amp;HomeAppliances|Coffee,Tea&amp;Espresso|MilkFrothers"/>
    <s v="Home&amp;Kitchen"/>
    <x v="4"/>
    <s v="Kitchen&amp;HomeAppliances"/>
    <s v="Kitchen &amp; HomeAppliances"/>
    <s v="Coffee,Tea&amp;Espresso"/>
    <s v="Coffee , Tea &amp; Espresso"/>
    <s v="MilkFrothers"/>
    <m/>
    <n v="229"/>
    <n v="229"/>
    <n v="399"/>
    <n v="399"/>
    <x v="0"/>
    <n v="179949"/>
    <x v="989"/>
    <n v="3.6"/>
    <x v="4"/>
    <n v="451"/>
    <x v="1"/>
    <n v="451"/>
  </r>
  <r>
    <n v="1244"/>
    <x v="1243"/>
    <x v="1232"/>
    <s v="IONIX Tap filter Multilayer | Activated Carbon Faucet Water Filters Universal Interface Home Kitchen Faucet Tap Water Clean Purifier Filter Cartridge Five Layer Water Filter-Pack of 1"/>
    <s v="Unique"/>
    <x v="1111"/>
    <s v="Carbon Faucet Water Filters Universal Interface Home Kitchen Faucet Tap Water Clean Purifier Filter Cartridge Five Layer Water Filter-Pack of 1"/>
    <s v="Home&amp;Kitchen|Kitchen&amp;HomeAppliances|WaterPurifiers&amp;Accessories|WaterPurifierAccessories"/>
    <s v="Home&amp;Kitchen"/>
    <x v="4"/>
    <s v="Kitchen&amp;HomeAppliances"/>
    <s v="Kitchen &amp; HomeAppliances"/>
    <s v="WaterPurifiers&amp;Accessories"/>
    <s v="WaterPurifiers &amp; Accessories"/>
    <s v="WaterPurifierAccessories"/>
    <m/>
    <n v="199"/>
    <n v="199"/>
    <n v="699"/>
    <n v="699"/>
    <x v="0"/>
    <n v="111141"/>
    <x v="990"/>
    <n v="2.9"/>
    <x v="25"/>
    <n v="159"/>
    <x v="1"/>
    <n v="159"/>
  </r>
  <r>
    <n v="1245"/>
    <x v="1244"/>
    <x v="1233"/>
    <s v="Kitchengenix's Mini Waffle Maker 4 Inch- 350 Watts: Stainless Steel Non-Stick Electric Iron Machine for Individual Belgian Waffles, Pan Cakes, Paninis or Other Snacks (Red)"/>
    <s v="Unique"/>
    <x v="1112"/>
    <s v="350 Watts: Stainless Steel Non-Stick Electric Iron Machine for Individual Belgian Waffles, Pan Cakes, Paninis or Other Snacks (Red)"/>
    <s v="Home&amp;Kitchen|Kitchen&amp;HomeAppliances|SmallKitchenAppliances|WaffleMakers&amp;Irons"/>
    <s v="Home&amp;Kitchen"/>
    <x v="4"/>
    <s v="Kitchen&amp;HomeAppliances"/>
    <s v="Kitchen &amp; HomeAppliances"/>
    <s v="SmallKitchenAppliances"/>
    <s v="SmallKitchenAppliances"/>
    <s v="WaffleMakers&amp;Irons"/>
    <m/>
    <n v="899"/>
    <n v="899"/>
    <n v="1999"/>
    <n v="1999"/>
    <x v="2"/>
    <n v="77961"/>
    <x v="464"/>
    <n v="4.2"/>
    <x v="0"/>
    <n v="39"/>
    <x v="1"/>
    <n v="39"/>
  </r>
  <r>
    <n v="1246"/>
    <x v="1245"/>
    <x v="1234"/>
    <s v="Bajaj HM-01 Powerful 250W Hand Mixer, Black"/>
    <s v="Unique"/>
    <x v="1113"/>
    <s v="Black"/>
    <s v="Home&amp;Kitchen|Kitchen&amp;HomeAppliances|SmallKitchenAppliances|HandMixers"/>
    <s v="Home&amp;Kitchen"/>
    <x v="4"/>
    <s v="Kitchen&amp;HomeAppliances"/>
    <s v="Kitchen &amp; HomeAppliances"/>
    <s v="SmallKitchenAppliances"/>
    <s v="SmallKitchenAppliances"/>
    <s v="HandMixers"/>
    <m/>
    <n v="1499"/>
    <n v="1499"/>
    <n v="2199"/>
    <n v="2199"/>
    <x v="3"/>
    <n v="14361669"/>
    <x v="991"/>
    <n v="4.4000000000000004"/>
    <x v="3"/>
    <n v="6531"/>
    <x v="0"/>
    <n v="6531"/>
  </r>
  <r>
    <n v="1247"/>
    <x v="1246"/>
    <x v="1235"/>
    <s v="KNOWZA Electric Handheld Milk Wand Mixer Frother for Latte Coffee Hot Milk, Milk Frother for Coffee, Egg Beater, Hand Blender, Coffee Beater (BLACK COFFEE BEATER)"/>
    <s v="Unique"/>
    <x v="1114"/>
    <s v="Frother for Latte Coffee Hot Milk, Milk Frother for Coffee, Egg Beater, Hand Blender, Coffee Beater (BLACK COFFEE BEATER)"/>
    <s v="Home&amp;Kitchen|Kitchen&amp;HomeAppliances|SmallKitchenAppliances|HandBlenders"/>
    <s v="Home&amp;Kitchen"/>
    <x v="4"/>
    <s v="Kitchen&amp;HomeAppliances"/>
    <s v="Kitchen &amp; HomeAppliances"/>
    <s v="SmallKitchenAppliances"/>
    <s v="SmallKitchenAppliances"/>
    <s v="HandBlenders"/>
    <m/>
    <n v="426"/>
    <n v="426"/>
    <n v="999"/>
    <n v="999"/>
    <x v="0"/>
    <n v="221778"/>
    <x v="992"/>
    <n v="4.0999999999999996"/>
    <x v="6"/>
    <n v="222"/>
    <x v="1"/>
    <n v="222"/>
  </r>
  <r>
    <n v="1248"/>
    <x v="1247"/>
    <x v="1236"/>
    <s v="Usha Hc 812 T Thermo Fan Room Heater"/>
    <s v="Unique"/>
    <x v="1115"/>
    <s v="Room Heater"/>
    <s v="Home&amp;Kitchen|Heating,Cooling&amp;AirQuality|RoomHeaters|FanHeaters"/>
    <s v="Home&amp;Kitchen"/>
    <x v="4"/>
    <s v="Heating,Cooling&amp;AirQuality"/>
    <s v="Heating , Cooling &amp; AirQuality"/>
    <s v="RoomHeaters"/>
    <s v="RoomHeaters"/>
    <s v="FanHeaters"/>
    <m/>
    <n v="2320"/>
    <n v="2320"/>
    <n v="3290"/>
    <n v="3290"/>
    <x v="3"/>
    <n v="641550"/>
    <x v="993"/>
    <n v="3.8"/>
    <x v="8"/>
    <n v="195"/>
    <x v="1"/>
    <n v="195"/>
  </r>
  <r>
    <n v="1249"/>
    <x v="1248"/>
    <x v="1237"/>
    <s v="akiara - Makes life easy Mini Sewing Machine for Home Tailoring use | Mini Silai Machine with Sewing Kit Set Sewing Box with Thread Scissors, Needle All in One Sewing Accessories (White and Purple)"/>
    <s v="Unique"/>
    <x v="865"/>
    <s v="Sewing Machine for Home Tailoring use | Mini Silai Machine with Sewing Kit Set Sewing Box with Thread Scissors, Needle All in One Sewing Accessories (White and Purple)"/>
    <s v="Home&amp;Kitchen|Kitchen&amp;HomeAppliances|SewingMachines&amp;Accessories|Sewing&amp;EmbroideryMachines"/>
    <s v="Home&amp;Kitchen"/>
    <x v="4"/>
    <s v="Kitchen&amp;HomeAppliances"/>
    <s v="Kitchen &amp; HomeAppliances"/>
    <s v="SewingMachines&amp;Accessories"/>
    <s v="SewingMachines &amp; Accessories"/>
    <s v="Sewing&amp;EmbroideryMachines"/>
    <m/>
    <n v="1563"/>
    <n v="1563"/>
    <n v="3098"/>
    <n v="3098"/>
    <x v="3"/>
    <n v="7072734"/>
    <x v="994"/>
    <n v="3.5"/>
    <x v="11"/>
    <n v="2283"/>
    <x v="0"/>
    <n v="2283"/>
  </r>
  <r>
    <n v="1250"/>
    <x v="1249"/>
    <x v="1238"/>
    <s v="USHA 1212 PTC with Adjustable Thermostat Fan Heater (Black Brown, 1500-Watts)."/>
    <s v="Unique"/>
    <x v="1116"/>
    <s v="Fan Heater (Black Brown, 1500-Watts)."/>
    <s v="Home&amp;Kitchen|Heating,Cooling&amp;AirQuality|RoomHeaters|ElectricHeaters"/>
    <s v="Home&amp;Kitchen"/>
    <x v="4"/>
    <s v="Heating,Cooling&amp;AirQuality"/>
    <s v="Heating , Cooling &amp; AirQuality"/>
    <s v="RoomHeaters"/>
    <s v="RoomHeaters"/>
    <s v="ElectricHeaters"/>
    <m/>
    <n v="3487.77"/>
    <n v="3487.77"/>
    <n v="4990"/>
    <n v="4990"/>
    <x v="3"/>
    <n v="5623730"/>
    <x v="995"/>
    <n v="4.0999999999999996"/>
    <x v="6"/>
    <n v="1127"/>
    <x v="0"/>
    <n v="1127"/>
  </r>
  <r>
    <n v="1251"/>
    <x v="1250"/>
    <x v="1239"/>
    <s v="4 in 1 Handheld Electric Vegetable Cutter Set,Wireless Food Processor Electric Food Chopper for Garlic Chili Pepper Onion Ginger Celery Meat with Brush"/>
    <s v="Unique"/>
    <x v="1117"/>
    <s v="Cutter Set,Wireless Food Processor Electric Food Chopper for Garlic Chili Pepper Onion Ginger Celery Meat with Brush"/>
    <s v="Home&amp;Kitchen|Kitchen&amp;HomeAppliances|SmallKitchenAppliances|MiniFoodProcessors&amp;Choppers"/>
    <s v="Home&amp;Kitchen"/>
    <x v="4"/>
    <s v="Kitchen&amp;HomeAppliances"/>
    <s v="Kitchen &amp; HomeAppliances"/>
    <s v="SmallKitchenAppliances"/>
    <s v="SmallKitchenAppliances"/>
    <s v="MiniFoodProcessors&amp;Choppers"/>
    <m/>
    <n v="498"/>
    <n v="498"/>
    <n v="1200"/>
    <n v="1200"/>
    <x v="2"/>
    <n v="135600"/>
    <x v="506"/>
    <n v="3.2"/>
    <x v="13"/>
    <n v="113"/>
    <x v="1"/>
    <n v="113"/>
  </r>
  <r>
    <n v="1252"/>
    <x v="1251"/>
    <x v="1240"/>
    <s v="Philips HD9306 06 1.5-Litre Electric Kettle (Multicolor)"/>
    <s v="Unique"/>
    <x v="1118"/>
    <s v="(Multicolo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2695"/>
    <n v="2695"/>
    <n v="2695"/>
    <n v="2695"/>
    <x v="3"/>
    <n v="6786010"/>
    <x v="74"/>
    <n v="4.4000000000000004"/>
    <x v="3"/>
    <n v="2518"/>
    <x v="0"/>
    <n v="2518"/>
  </r>
  <r>
    <n v="1253"/>
    <x v="1252"/>
    <x v="1241"/>
    <s v="Libra Room Heater for Home, Room Heaters Home for Winter, Electric Heater with 2000 Watts Power as per IS Specification for Small to Medium Rooms - FH12 (Grey)"/>
    <s v="Unique"/>
    <x v="1119"/>
    <s v="Heaters Home for Winter, Electric Heater with 2000 Watts Power as per IS Specification for Small to Medium Rooms - FH12 (Grey)"/>
    <s v="Home&amp;Kitchen|Heating,Cooling&amp;AirQuality|RoomHeaters|ElectricHeaters"/>
    <s v="Home&amp;Kitchen"/>
    <x v="4"/>
    <s v="Heating,Cooling&amp;AirQuality"/>
    <s v="Heating , Cooling &amp; AirQuality"/>
    <s v="RoomHeaters"/>
    <s v="RoomHeaters"/>
    <s v="ElectricHeaters"/>
    <m/>
    <n v="949"/>
    <n v="949"/>
    <n v="2299"/>
    <n v="2299"/>
    <x v="3"/>
    <n v="1264450"/>
    <x v="996"/>
    <n v="3.6"/>
    <x v="4"/>
    <n v="550"/>
    <x v="1"/>
    <n v="550"/>
  </r>
  <r>
    <n v="1254"/>
    <x v="1253"/>
    <x v="1242"/>
    <s v="NGI Store 2 Pieces Pet Hair Removers for Your Laundry Catcher Lint Remover for Washing Machine Lint Remover Reusable Portable Silica Gel Clothes Washer Dryer Floating Ball"/>
    <s v="Unique"/>
    <x v="1120"/>
    <s v="Removers for Your Laundry Catcher Lint Remover for Washing Machine Lint Remover Reusable Portable Silica Gel Clothes Washer Dryer Floating Ball"/>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99"/>
    <n v="199"/>
    <n v="999"/>
    <n v="999"/>
    <x v="0"/>
    <n v="1998"/>
    <x v="32"/>
    <n v="3.1"/>
    <x v="19"/>
    <n v="2"/>
    <x v="1"/>
    <n v="2"/>
  </r>
  <r>
    <n v="1255"/>
    <x v="1254"/>
    <x v="1243"/>
    <s v="Noir Aqua - 5pcs PP Spun Filter + 1 Spanner | for All Types of RO Water purifiers (5 Piece, White, 10 Inch, 5 Micron) - RO Spun Filter Cartridge Sponge Replacement Water Filter Candle"/>
    <s v="Unique"/>
    <x v="1121"/>
    <s v="Filter + 1 Spanner | for All Types of RO Water purifiers (5 Piece, White, 10 Inch, 5 Micron) - RO Spun Filter Cartridge Sponge Replacement Water Filter Candle"/>
    <s v="Home&amp;Kitchen|Kitchen&amp;HomeAppliances|WaterPurifiers&amp;Accessories|WaterPurifierAccessories"/>
    <s v="Home&amp;Kitchen"/>
    <x v="4"/>
    <s v="Kitchen&amp;HomeAppliances"/>
    <s v="Kitchen &amp; HomeAppliances"/>
    <s v="WaterPurifiers&amp;Accessories"/>
    <s v="WaterPurifiers &amp; Accessories"/>
    <s v="WaterPurifierAccessories"/>
    <m/>
    <n v="379"/>
    <n v="379"/>
    <n v="919"/>
    <n v="919"/>
    <x v="0"/>
    <n v="1001710"/>
    <x v="997"/>
    <n v="4"/>
    <x v="2"/>
    <n v="1090"/>
    <x v="0"/>
    <n v="1090"/>
  </r>
  <r>
    <n v="1256"/>
    <x v="1255"/>
    <x v="1244"/>
    <s v="Prestige Delight PRWO Electric Rice Cooker (1 L, White)"/>
    <s v="Unique"/>
    <x v="1122"/>
    <s v="(1 L, White)"/>
    <s v="Home&amp;Kitchen|Kitchen&amp;HomeAppliances|SmallKitchenAppliances|Rice&amp;PastaCookers"/>
    <s v="Home&amp;Kitchen"/>
    <x v="4"/>
    <s v="Kitchen&amp;HomeAppliances"/>
    <s v="Kitchen &amp; HomeAppliances"/>
    <s v="SmallKitchenAppliances"/>
    <s v="SmallKitchenAppliances"/>
    <s v="Rice&amp;PastaCookers"/>
    <m/>
    <n v="2280"/>
    <n v="2280"/>
    <n v="3045"/>
    <n v="3045"/>
    <x v="3"/>
    <n v="12539310"/>
    <x v="998"/>
    <n v="4.0999999999999996"/>
    <x v="6"/>
    <n v="4118"/>
    <x v="0"/>
    <n v="4118"/>
  </r>
  <r>
    <n v="1257"/>
    <x v="1256"/>
    <x v="1245"/>
    <s v="Bajaj Majesty RX10 2000 Watts Heat Convector Room Heater (White, ISI Approved)"/>
    <s v="Unique"/>
    <x v="1123"/>
    <s v="Convector Room Heater (White, ISI Approved)"/>
    <s v="Home&amp;Kitchen|Heating,Cooling&amp;AirQuality|RoomHeaters|HeatConvectors"/>
    <s v="Home&amp;Kitchen"/>
    <x v="4"/>
    <s v="Heating,Cooling&amp;AirQuality"/>
    <s v="Heating , Cooling &amp; AirQuality"/>
    <s v="RoomHeaters"/>
    <s v="RoomHeaters"/>
    <s v="HeatConvectors"/>
    <m/>
    <n v="2219"/>
    <n v="2219"/>
    <n v="3080"/>
    <n v="3080"/>
    <x v="3"/>
    <n v="1441440"/>
    <x v="999"/>
    <n v="3.6"/>
    <x v="4"/>
    <n v="468"/>
    <x v="1"/>
    <n v="468"/>
  </r>
  <r>
    <n v="1258"/>
    <x v="1257"/>
    <x v="1246"/>
    <s v="Havells Ventil Air DSP 230mm Exhaust Fan (Pista Green)"/>
    <s v="Unique"/>
    <x v="1124"/>
    <s v="Fan (Pista Green)"/>
    <s v="Home&amp;Kitchen|Heating,Cooling&amp;AirQuality|Fans|ExhaustFans"/>
    <s v="Home&amp;Kitchen"/>
    <x v="4"/>
    <s v="Heating,Cooling&amp;AirQuality"/>
    <s v="Heating , Cooling &amp; AirQuality"/>
    <s v="Fans"/>
    <s v="Fans"/>
    <s v="ExhaustFans"/>
    <m/>
    <n v="1399"/>
    <n v="1399"/>
    <n v="1890"/>
    <n v="1890"/>
    <x v="2"/>
    <n v="15178590"/>
    <x v="1000"/>
    <n v="4"/>
    <x v="2"/>
    <n v="8031"/>
    <x v="0"/>
    <n v="8031"/>
  </r>
  <r>
    <n v="1259"/>
    <x v="1258"/>
    <x v="1247"/>
    <s v="Borosil Jumbo 1000-Watt Grill Sandwich Maker (Black)"/>
    <s v="Unique"/>
    <x v="1125"/>
    <s v="(Black)"/>
    <s v="Home&amp;Kitchen|Kitchen&amp;HomeAppliances|SmallKitchenAppliances|SandwichMakers"/>
    <s v="Home&amp;Kitchen"/>
    <x v="4"/>
    <s v="Kitchen&amp;HomeAppliances"/>
    <s v="Kitchen &amp; HomeAppliances"/>
    <s v="SmallKitchenAppliances"/>
    <s v="SmallKitchenAppliances"/>
    <s v="SandwichMakers"/>
    <m/>
    <n v="2863"/>
    <n v="2863"/>
    <n v="3690"/>
    <n v="3690"/>
    <x v="3"/>
    <n v="25782030"/>
    <x v="1001"/>
    <n v="4.3"/>
    <x v="1"/>
    <n v="6987"/>
    <x v="0"/>
    <n v="69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046B92-9916-43EE-A47F-96CD040F4FD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J3:K13" firstHeaderRow="1" firstDataRow="1" firstDataCol="1"/>
  <pivotFields count="28">
    <pivotField showAll="0"/>
    <pivotField showAll="0"/>
    <pivotField showAll="0"/>
    <pivotField showAll="0"/>
    <pivotField showAll="0"/>
    <pivotField dataField="1"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Items count="1">
    <i/>
  </colItems>
  <dataFields count="1">
    <dataField name="Product Count" fld="5" subtotal="count" baseField="0" baseItem="0"/>
  </dataFields>
  <formats count="1">
    <format dxfId="49">
      <pivotArea dataOnly="0" labelOnly="1" fieldPosition="0">
        <references count="1">
          <reference field="9" count="0"/>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0CE4DF-ECDE-4E84-9EB7-6979337212CB}"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Product">
  <location ref="T457:U464" firstHeaderRow="1" firstDataRow="1" firstDataCol="1"/>
  <pivotFields count="28">
    <pivotField showAll="0"/>
    <pivotField showAll="0"/>
    <pivotField showAll="0"/>
    <pivotField showAll="0"/>
    <pivotField showAll="0"/>
    <pivotField axis="axisRow" showAll="0" measureFilter="1">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items count="27">
        <item h="1" x="22"/>
        <item h="1" x="23"/>
        <item h="1" x="21"/>
        <item h="1" x="24"/>
        <item h="1" x="18"/>
        <item h="1" x="25"/>
        <item h="1" x="17"/>
        <item h="1" x="19"/>
        <item h="1" x="13"/>
        <item h="1" x="15"/>
        <item h="1" x="7"/>
        <item h="1" x="11"/>
        <item h="1" x="4"/>
        <item h="1" x="5"/>
        <item h="1" x="8"/>
        <item h="1" x="10"/>
        <item h="1" x="2"/>
        <item h="1" x="6"/>
        <item h="1" x="0"/>
        <item h="1" x="1"/>
        <item h="1" x="3"/>
        <item x="9"/>
        <item h="1" x="12"/>
        <item h="1" x="16"/>
        <item h="1" x="20"/>
        <item h="1" x="14"/>
        <item t="default"/>
      </items>
    </pivotField>
    <pivotField showAll="0"/>
    <pivotField showAll="0"/>
    <pivotField numFmtId="164" showAll="0"/>
  </pivotFields>
  <rowFields count="1">
    <field x="5"/>
  </rowFields>
  <rowItems count="7">
    <i>
      <x v="72"/>
    </i>
    <i>
      <x v="478"/>
    </i>
    <i>
      <x v="693"/>
    </i>
    <i>
      <x v="843"/>
    </i>
    <i>
      <x v="958"/>
    </i>
    <i>
      <x v="960"/>
    </i>
    <i t="grand">
      <x/>
    </i>
  </rowItems>
  <colItems count="1">
    <i/>
  </colItems>
  <dataFields count="1">
    <dataField name="Average of Product Rating" fld="24" subtotal="average" baseField="5" baseItem="0" numFmtId="165"/>
  </dataFields>
  <chartFormats count="4">
    <chartFormat chart="6"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02AB6D-9E18-4542-A973-2442316DB54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Rating">
  <location ref="V35:W62"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axis="axisRow" numFmtId="165" showAll="0">
      <items count="27">
        <item x="22"/>
        <item x="23"/>
        <item x="21"/>
        <item x="24"/>
        <item x="18"/>
        <item x="25"/>
        <item x="17"/>
        <item x="19"/>
        <item x="13"/>
        <item x="15"/>
        <item x="7"/>
        <item x="11"/>
        <item x="4"/>
        <item x="5"/>
        <item x="8"/>
        <item x="10"/>
        <item x="2"/>
        <item x="6"/>
        <item x="0"/>
        <item x="1"/>
        <item x="3"/>
        <item x="9"/>
        <item x="12"/>
        <item x="16"/>
        <item x="20"/>
        <item x="14"/>
        <item t="default"/>
      </items>
    </pivotField>
    <pivotField showAll="0"/>
    <pivotField showAll="0"/>
    <pivotField numFmtId="164" showAll="0"/>
  </pivotFields>
  <rowFields count="1">
    <field x="2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Average of Discount Percentage " fld="22" subtotal="average" baseField="24" baseItem="0" numFmtId="9"/>
  </dataFields>
  <chartFormats count="2">
    <chartFormat chart="6"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90E840-D5DD-47D7-B355-F5FCA514530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M3:N5"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h="1" x="7"/>
        <item h="1" x="0"/>
        <item h="1" x="1"/>
        <item h="1" x="8"/>
        <item h="1" x="4"/>
        <item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dataField="1" numFmtId="164" showAll="0"/>
  </pivotFields>
  <rowFields count="1">
    <field x="9"/>
  </rowFields>
  <rowItems count="2">
    <i>
      <x v="5"/>
    </i>
    <i t="grand">
      <x/>
    </i>
  </rowItems>
  <colItems count="1">
    <i/>
  </colItems>
  <dataFields count="1">
    <dataField name="Sum of Rating Count" fld="27" baseField="0" baseItem="0" numFmtId="164"/>
  </dataFields>
  <formats count="1">
    <format dxfId="50">
      <pivotArea dataOnly="0" labelOnly="1" fieldPosition="0">
        <references count="1">
          <reference field="9" count="0"/>
        </references>
      </pivotArea>
    </format>
  </formats>
  <chartFormats count="1">
    <chartFormat chart="5"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95FD3B-D4C3-4B16-A2F9-7E0E5AD1E9A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V4:X14" firstHeaderRow="0"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dataField="1" numFmtId="43" showAll="0"/>
    <pivotField showAll="0"/>
    <pivotField dataField="1" numFmtId="43" showAll="0"/>
    <pivotField showAll="0"/>
    <pivotField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Fields count="1">
    <field x="-2"/>
  </colFields>
  <colItems count="2">
    <i>
      <x/>
    </i>
    <i i="1">
      <x v="1"/>
    </i>
  </colItems>
  <dataFields count="2">
    <dataField name="Average of Actual Price" fld="19" subtotal="average" baseField="9" baseItem="0" numFmtId="43"/>
    <dataField name="Average of Discounted Price" fld="17" subtotal="average" baseField="9" baseItem="0" numFmtId="43"/>
  </dataFields>
  <formats count="1">
    <format dxfId="51">
      <pivotArea dataOnly="0" labelOnly="1" fieldPosition="0">
        <references count="1">
          <reference field="9" count="0"/>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4FA56F-25F0-4FCD-96E5-B23B72CAF05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ice Range">
  <location ref="X21:Y27"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axis="axisRow" showAll="0" sortType="ascending">
      <items count="6">
        <item x="0"/>
        <item x="2"/>
        <item x="1"/>
        <item x="3"/>
        <item x="4"/>
        <item t="default"/>
      </items>
      <autoSortScope>
        <pivotArea dataOnly="0" outline="0" fieldPosition="0">
          <references count="1">
            <reference field="4294967294" count="1" selected="0">
              <x v="0"/>
            </reference>
          </references>
        </pivotArea>
      </autoSortScope>
    </pivotField>
    <pivotField numFmtId="43" showAll="0"/>
    <pivotField numFmtId="9" showAll="0"/>
    <pivotField showAll="0"/>
    <pivotField numFmtId="165" showAll="0"/>
    <pivotField showAll="0"/>
    <pivotField showAll="0"/>
    <pivotField numFmtId="164" showAll="0"/>
  </pivotFields>
  <rowFields count="1">
    <field x="20"/>
  </rowFields>
  <rowItems count="6">
    <i>
      <x v="4"/>
    </i>
    <i>
      <x v="2"/>
    </i>
    <i>
      <x v="3"/>
    </i>
    <i>
      <x v="1"/>
    </i>
    <i>
      <x/>
    </i>
    <i t="grand">
      <x/>
    </i>
  </rowItems>
  <colItems count="1">
    <i/>
  </colItems>
  <dataFields count="1">
    <dataField name="Count of Product ID " fld="1" subtotal="count" baseField="0" baseItem="0"/>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8DA1C1-5DB8-4596-A751-7DD706467D1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R3:S15" firstHeaderRow="1" firstDataRow="1" firstDataCol="1"/>
  <pivotFields count="28">
    <pivotField showAll="0"/>
    <pivotField showAll="0"/>
    <pivotField showAll="0"/>
    <pivotField showAll="0"/>
    <pivotField showAll="0"/>
    <pivotField axis="axisRow" showAll="0" measureFilter="1" sortType="descending">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avgSubtotal="1"/>
    <pivotField showAll="0"/>
    <pivotField showAll="0"/>
    <pivotField numFmtId="164" showAll="0"/>
  </pivotFields>
  <rowFields count="1">
    <field x="5"/>
  </rowFields>
  <rowItems count="12">
    <i>
      <x v="960"/>
    </i>
    <i>
      <x v="843"/>
    </i>
    <i>
      <x v="72"/>
    </i>
    <i>
      <x v="958"/>
    </i>
    <i>
      <x v="478"/>
    </i>
    <i>
      <x v="693"/>
    </i>
    <i>
      <x v="351"/>
    </i>
    <i>
      <x v="225"/>
    </i>
    <i>
      <x v="1125"/>
    </i>
    <i>
      <x v="923"/>
    </i>
    <i>
      <x v="648"/>
    </i>
    <i t="grand">
      <x/>
    </i>
  </rowItems>
  <colItems count="1">
    <i/>
  </colItems>
  <dataFields count="1">
    <dataField name="Average of Product Rating" fld="24" subtotal="average" baseField="5" baseItem="0" numFmtId="165"/>
  </dataFields>
  <pivotTableStyleInfo name="PivotStyleLight18"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799043-EC73-4EE2-BEA1-61312CED3B06}"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Category">
  <location ref="B4:C6"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h="1" x="7"/>
        <item h="1" x="0"/>
        <item h="1" x="1"/>
        <item h="1" x="8"/>
        <item h="1" x="4"/>
        <item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2">
    <i>
      <x v="5"/>
    </i>
    <i t="grand">
      <x/>
    </i>
  </rowItems>
  <colItems count="1">
    <i/>
  </colItems>
  <dataFields count="1">
    <dataField name="Average of Discount Percentage " fld="22" subtotal="average" baseField="9" baseItem="0" numFmtId="9"/>
  </dataFields>
  <formats count="3">
    <format dxfId="54">
      <pivotArea dataOnly="0" labelOnly="1" fieldPosition="0">
        <references count="1">
          <reference field="9" count="0"/>
        </references>
      </pivotArea>
    </format>
    <format dxfId="53">
      <pivotArea field="9" type="button" dataOnly="0" labelOnly="1" outline="0" axis="axisRow" fieldPosition="0"/>
    </format>
    <format dxfId="52">
      <pivotArea dataOnly="0" labelOnly="1" grandRow="1" outline="0" fieldPosition="0"/>
    </format>
  </formats>
  <chartFormats count="4">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91559EC-AD74-4412-9554-01102609B51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ategory">
  <location ref="U20:V22"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h="1" x="7"/>
        <item h="1" x="0"/>
        <item h="1" x="1"/>
        <item h="1" x="8"/>
        <item h="1" x="4"/>
        <item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dataField="1" numFmtId="43" showAll="0"/>
    <pivotField numFmtId="9" showAll="0"/>
    <pivotField showAll="0"/>
    <pivotField numFmtId="165" showAll="0"/>
    <pivotField showAll="0"/>
    <pivotField showAll="0"/>
    <pivotField numFmtId="164" showAll="0"/>
  </pivotFields>
  <rowFields count="1">
    <field x="9"/>
  </rowFields>
  <rowItems count="2">
    <i>
      <x v="5"/>
    </i>
    <i t="grand">
      <x/>
    </i>
  </rowItems>
  <colItems count="1">
    <i/>
  </colItems>
  <dataFields count="1">
    <dataField name="Sum of Potential Revenue" fld="21" baseField="0" baseItem="0" numFmtId="43"/>
  </dataFields>
  <chartFormats count="10">
    <chartFormat chart="13" format="11" series="1">
      <pivotArea type="data" outline="0" fieldPosition="0">
        <references count="1">
          <reference field="4294967294" count="1" selected="0">
            <x v="0"/>
          </reference>
        </references>
      </pivotArea>
    </chartFormat>
    <chartFormat chart="13" format="12">
      <pivotArea type="data" outline="0" fieldPosition="0">
        <references count="2">
          <reference field="4294967294" count="1" selected="0">
            <x v="0"/>
          </reference>
          <reference field="9" count="1" selected="0">
            <x v="0"/>
          </reference>
        </references>
      </pivotArea>
    </chartFormat>
    <chartFormat chart="13" format="13">
      <pivotArea type="data" outline="0" fieldPosition="0">
        <references count="2">
          <reference field="4294967294" count="1" selected="0">
            <x v="0"/>
          </reference>
          <reference field="9" count="1" selected="0">
            <x v="1"/>
          </reference>
        </references>
      </pivotArea>
    </chartFormat>
    <chartFormat chart="13" format="14">
      <pivotArea type="data" outline="0" fieldPosition="0">
        <references count="2">
          <reference field="4294967294" count="1" selected="0">
            <x v="0"/>
          </reference>
          <reference field="9" count="1" selected="0">
            <x v="2"/>
          </reference>
        </references>
      </pivotArea>
    </chartFormat>
    <chartFormat chart="13" format="15">
      <pivotArea type="data" outline="0" fieldPosition="0">
        <references count="2">
          <reference field="4294967294" count="1" selected="0">
            <x v="0"/>
          </reference>
          <reference field="9" count="1" selected="0">
            <x v="3"/>
          </reference>
        </references>
      </pivotArea>
    </chartFormat>
    <chartFormat chart="13" format="16">
      <pivotArea type="data" outline="0" fieldPosition="0">
        <references count="2">
          <reference field="4294967294" count="1" selected="0">
            <x v="0"/>
          </reference>
          <reference field="9" count="1" selected="0">
            <x v="4"/>
          </reference>
        </references>
      </pivotArea>
    </chartFormat>
    <chartFormat chart="13" format="17">
      <pivotArea type="data" outline="0" fieldPosition="0">
        <references count="2">
          <reference field="4294967294" count="1" selected="0">
            <x v="0"/>
          </reference>
          <reference field="9" count="1" selected="0">
            <x v="5"/>
          </reference>
        </references>
      </pivotArea>
    </chartFormat>
    <chartFormat chart="13" format="18">
      <pivotArea type="data" outline="0" fieldPosition="0">
        <references count="2">
          <reference field="4294967294" count="1" selected="0">
            <x v="0"/>
          </reference>
          <reference field="9" count="1" selected="0">
            <x v="6"/>
          </reference>
        </references>
      </pivotArea>
    </chartFormat>
    <chartFormat chart="13" format="19">
      <pivotArea type="data" outline="0" fieldPosition="0">
        <references count="2">
          <reference field="4294967294" count="1" selected="0">
            <x v="0"/>
          </reference>
          <reference field="9" count="1" selected="0">
            <x v="7"/>
          </reference>
        </references>
      </pivotArea>
    </chartFormat>
    <chartFormat chart="13" format="20">
      <pivotArea type="data" outline="0" fieldPosition="0">
        <references count="2">
          <reference field="4294967294" count="1" selected="0">
            <x v="0"/>
          </reference>
          <reference field="9" count="1" selected="0">
            <x v="8"/>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324410-9E0A-4DB1-87E7-EA6087DFD6E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Product Rating">
  <location ref="M20:N47"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axis="axisRow" numFmtId="165" showAll="0">
      <items count="27">
        <item x="22"/>
        <item x="23"/>
        <item x="21"/>
        <item x="24"/>
        <item x="18"/>
        <item x="25"/>
        <item x="17"/>
        <item x="19"/>
        <item x="13"/>
        <item x="15"/>
        <item x="7"/>
        <item x="11"/>
        <item x="4"/>
        <item x="5"/>
        <item x="8"/>
        <item x="10"/>
        <item x="2"/>
        <item x="6"/>
        <item x="0"/>
        <item x="1"/>
        <item x="3"/>
        <item x="9"/>
        <item x="12"/>
        <item x="16"/>
        <item x="20"/>
        <item x="14"/>
        <item t="default"/>
      </items>
    </pivotField>
    <pivotField showAll="0"/>
    <pivotField showAll="0"/>
    <pivotField numFmtId="164" showAll="0"/>
  </pivotFields>
  <rowFields count="1">
    <field x="2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 ID " fld="1" subtotal="count" baseField="0" baseItem="0"/>
  </dataFields>
  <chartFormats count="3">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B0739FB-B055-4920-A32C-57B72B90135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rowHeaderCaption="Category">
  <location ref="B466:D468" firstHeaderRow="0" firstDataRow="1" firstDataCol="1"/>
  <pivotFields count="28">
    <pivotField showAll="0"/>
    <pivotField showAll="0"/>
    <pivotField showAll="0"/>
    <pivotField showAll="0"/>
    <pivotField showAll="0"/>
    <pivotField dataField="1" showAll="0"/>
    <pivotField showAll="0"/>
    <pivotField showAll="0"/>
    <pivotField showAll="0"/>
    <pivotField axis="axisRow" showAll="0">
      <items count="10">
        <item h="1" x="7"/>
        <item h="1" x="0"/>
        <item h="1" x="1"/>
        <item h="1" x="8"/>
        <item h="1" x="4"/>
        <item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2">
    <i>
      <x v="5"/>
    </i>
    <i t="grand">
      <x/>
    </i>
  </rowItems>
  <colFields count="1">
    <field x="-2"/>
  </colFields>
  <colItems count="2">
    <i>
      <x/>
    </i>
    <i i="1">
      <x v="1"/>
    </i>
  </colItems>
  <dataFields count="2">
    <dataField name="Average  Percentage Discount" fld="22" subtotal="average" baseField="9" baseItem="0" numFmtId="9"/>
    <dataField name="Product Count" fld="5" subtotal="count" baseField="0" baseItem="0"/>
  </dataFields>
  <formats count="1">
    <format dxfId="55">
      <pivotArea dataOnly="0" labelOnly="1" fieldPosition="0">
        <references count="1">
          <reference field="9" count="0"/>
        </references>
      </pivotArea>
    </format>
  </formats>
  <chartFormats count="5">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1"/>
          </reference>
        </references>
      </pivotArea>
    </chartFormat>
    <chartFormat chart="26" format="4">
      <pivotArea type="data" outline="0" fieldPosition="0">
        <references count="2">
          <reference field="4294967294" count="1" selected="0">
            <x v="1"/>
          </reference>
          <reference field="9" count="1" selected="0">
            <x v="4"/>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5D79097-72B3-44C6-A463-143B11D693C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ice">
  <location ref="M51:N54"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axis="axisRow" showAll="0">
      <items count="3">
        <item x="1"/>
        <item x="0"/>
        <item t="default"/>
      </items>
    </pivotField>
    <pivotField numFmtId="164" showAll="0"/>
  </pivotFields>
  <rowFields count="1">
    <field x="26"/>
  </rowFields>
  <rowItems count="3">
    <i>
      <x/>
    </i>
    <i>
      <x v="1"/>
    </i>
    <i t="grand">
      <x/>
    </i>
  </rowItems>
  <colItems count="1">
    <i/>
  </colItems>
  <dataFields count="1">
    <dataField name="Count of Product ID " fld="1" subtotal="count" baseField="0" baseItem="0"/>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7A1A3EB-8955-4F41-95E9-3A8B377EEAD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count Percentage">
  <location ref="J20:K461" firstHeaderRow="1" firstDataRow="1" firstDataCol="1"/>
  <pivotFields count="28">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axis="axisRow" numFmtId="9" showAll="0">
      <items count="1003">
        <item x="74"/>
        <item x="752"/>
        <item x="420"/>
        <item x="955"/>
        <item x="863"/>
        <item x="867"/>
        <item x="305"/>
        <item x="426"/>
        <item x="806"/>
        <item x="936"/>
        <item x="527"/>
        <item x="319"/>
        <item x="402"/>
        <item x="389"/>
        <item x="831"/>
        <item x="276"/>
        <item x="427"/>
        <item x="226"/>
        <item x="824"/>
        <item x="651"/>
        <item x="539"/>
        <item x="931"/>
        <item x="913"/>
        <item x="364"/>
        <item x="899"/>
        <item x="628"/>
        <item x="565"/>
        <item x="722"/>
        <item x="413"/>
        <item x="325"/>
        <item x="482"/>
        <item x="264"/>
        <item x="760"/>
        <item x="502"/>
        <item x="702"/>
        <item x="966"/>
        <item x="632"/>
        <item x="785"/>
        <item x="669"/>
        <item x="218"/>
        <item x="461"/>
        <item x="779"/>
        <item x="820"/>
        <item x="977"/>
        <item x="656"/>
        <item x="300"/>
        <item x="555"/>
        <item x="613"/>
        <item x="807"/>
        <item x="326"/>
        <item x="469"/>
        <item x="701"/>
        <item x="843"/>
        <item x="596"/>
        <item x="694"/>
        <item x="283"/>
        <item x="902"/>
        <item x="446"/>
        <item x="604"/>
        <item x="668"/>
        <item x="433"/>
        <item x="564"/>
        <item x="778"/>
        <item x="112"/>
        <item x="397"/>
        <item x="207"/>
        <item x="531"/>
        <item x="973"/>
        <item x="343"/>
        <item x="707"/>
        <item x="374"/>
        <item x="588"/>
        <item x="842"/>
        <item x="570"/>
        <item x="836"/>
        <item x="695"/>
        <item x="939"/>
        <item x="985"/>
        <item x="594"/>
        <item x="355"/>
        <item x="296"/>
        <item x="34"/>
        <item x="255"/>
        <item x="828"/>
        <item x="395"/>
        <item x="593"/>
        <item x="832"/>
        <item x="409"/>
        <item x="558"/>
        <item x="839"/>
        <item x="894"/>
        <item x="523"/>
        <item x="379"/>
        <item x="983"/>
        <item x="733"/>
        <item x="282"/>
        <item x="705"/>
        <item x="244"/>
        <item x="246"/>
        <item x="291"/>
        <item x="228"/>
        <item x="306"/>
        <item x="809"/>
        <item x="476"/>
        <item x="468"/>
        <item x="250"/>
        <item x="727"/>
        <item x="717"/>
        <item x="57"/>
        <item x="223"/>
        <item x="756"/>
        <item x="422"/>
        <item x="444"/>
        <item x="691"/>
        <item x="796"/>
        <item x="658"/>
        <item x="273"/>
        <item x="519"/>
        <item x="229"/>
        <item x="864"/>
        <item x="341"/>
        <item x="347"/>
        <item x="890"/>
        <item x="375"/>
        <item x="510"/>
        <item x="547"/>
        <item x="288"/>
        <item x="240"/>
        <item x="812"/>
        <item x="30"/>
        <item x="281"/>
        <item x="131"/>
        <item x="277"/>
        <item x="488"/>
        <item x="925"/>
        <item x="856"/>
        <item x="268"/>
        <item x="289"/>
        <item x="507"/>
        <item x="1001"/>
        <item x="518"/>
        <item x="631"/>
        <item x="241"/>
        <item x="563"/>
        <item x="211"/>
        <item x="79"/>
        <item x="698"/>
        <item x="751"/>
        <item x="491"/>
        <item x="548"/>
        <item x="417"/>
        <item x="242"/>
        <item x="764"/>
        <item x="641"/>
        <item x="954"/>
        <item x="490"/>
        <item x="671"/>
        <item x="176"/>
        <item x="697"/>
        <item x="970"/>
        <item x="849"/>
        <item x="586"/>
        <item x="442"/>
        <item x="557"/>
        <item x="886"/>
        <item x="942"/>
        <item x="26"/>
        <item x="3"/>
        <item x="231"/>
        <item x="560"/>
        <item x="333"/>
        <item x="91"/>
        <item x="858"/>
        <item x="581"/>
        <item x="552"/>
        <item x="458"/>
        <item x="132"/>
        <item x="453"/>
        <item x="998"/>
        <item x="600"/>
        <item x="646"/>
        <item x="525"/>
        <item x="945"/>
        <item x="445"/>
        <item x="763"/>
        <item x="661"/>
        <item x="87"/>
        <item x="1000"/>
        <item x="850"/>
        <item x="720"/>
        <item x="272"/>
        <item x="249"/>
        <item x="687"/>
        <item x="700"/>
        <item x="788"/>
        <item x="61"/>
        <item x="42"/>
        <item x="263"/>
        <item x="610"/>
        <item x="944"/>
        <item x="677"/>
        <item x="816"/>
        <item x="332"/>
        <item x="14"/>
        <item x="958"/>
        <item x="396"/>
        <item x="505"/>
        <item x="880"/>
        <item x="792"/>
        <item x="870"/>
        <item x="238"/>
        <item x="227"/>
        <item x="984"/>
        <item x="932"/>
        <item x="467"/>
        <item x="898"/>
        <item x="999"/>
        <item x="805"/>
        <item x="180"/>
        <item x="726"/>
        <item x="688"/>
        <item x="257"/>
        <item x="235"/>
        <item x="4"/>
        <item x="330"/>
        <item x="141"/>
        <item x="407"/>
        <item x="940"/>
        <item x="307"/>
        <item x="314"/>
        <item x="770"/>
        <item x="719"/>
        <item x="922"/>
        <item x="236"/>
        <item x="599"/>
        <item x="916"/>
        <item x="790"/>
        <item x="777"/>
        <item x="350"/>
        <item x="621"/>
        <item x="99"/>
        <item x="993"/>
        <item x="542"/>
        <item x="451"/>
        <item x="900"/>
        <item x="279"/>
        <item x="258"/>
        <item x="503"/>
        <item x="382"/>
        <item x="995"/>
        <item x="949"/>
        <item x="83"/>
        <item x="477"/>
        <item x="125"/>
        <item x="937"/>
        <item x="971"/>
        <item x="753"/>
        <item x="725"/>
        <item x="592"/>
        <item x="16"/>
        <item x="734"/>
        <item x="105"/>
        <item x="928"/>
        <item x="818"/>
        <item x="67"/>
        <item x="308"/>
        <item x="745"/>
        <item x="495"/>
        <item x="27"/>
        <item x="991"/>
        <item x="95"/>
        <item x="239"/>
        <item x="121"/>
        <item x="452"/>
        <item x="879"/>
        <item x="675"/>
        <item x="224"/>
        <item x="823"/>
        <item x="935"/>
        <item x="711"/>
        <item x="363"/>
        <item x="947"/>
        <item x="294"/>
        <item x="956"/>
        <item x="335"/>
        <item x="448"/>
        <item x="50"/>
        <item x="721"/>
        <item x="978"/>
        <item x="421"/>
        <item x="891"/>
        <item x="381"/>
        <item x="595"/>
        <item x="662"/>
        <item x="686"/>
        <item x="561"/>
        <item x="683"/>
        <item x="810"/>
        <item x="183"/>
        <item x="591"/>
        <item x="921"/>
        <item x="209"/>
        <item x="323"/>
        <item x="883"/>
        <item x="699"/>
        <item x="961"/>
        <item x="8"/>
        <item x="53"/>
        <item x="137"/>
        <item x="776"/>
        <item x="528"/>
        <item x="170"/>
        <item x="514"/>
        <item x="574"/>
        <item x="178"/>
        <item x="438"/>
        <item x="579"/>
        <item x="766"/>
        <item x="692"/>
        <item x="153"/>
        <item x="715"/>
        <item x="607"/>
        <item x="465"/>
        <item x="838"/>
        <item x="657"/>
        <item x="972"/>
        <item x="895"/>
        <item x="251"/>
        <item x="771"/>
        <item x="951"/>
        <item x="678"/>
        <item x="780"/>
        <item x="844"/>
        <item x="186"/>
        <item x="20"/>
        <item x="896"/>
        <item x="587"/>
        <item x="265"/>
        <item x="492"/>
        <item x="89"/>
        <item x="904"/>
        <item x="817"/>
        <item x="187"/>
        <item x="642"/>
        <item x="923"/>
        <item x="617"/>
        <item x="428"/>
        <item x="71"/>
        <item x="215"/>
        <item x="511"/>
        <item x="980"/>
        <item x="680"/>
        <item x="730"/>
        <item x="419"/>
        <item x="772"/>
        <item x="853"/>
        <item x="115"/>
        <item x="967"/>
        <item x="803"/>
        <item x="521"/>
        <item x="339"/>
        <item x="747"/>
        <item x="821"/>
        <item x="473"/>
        <item x="709"/>
        <item x="822"/>
        <item x="659"/>
        <item x="920"/>
        <item x="794"/>
        <item x="801"/>
        <item x="987"/>
        <item x="674"/>
        <item x="663"/>
        <item x="627"/>
        <item x="981"/>
        <item x="959"/>
        <item x="884"/>
        <item x="877"/>
        <item x="750"/>
        <item x="188"/>
        <item x="196"/>
        <item x="233"/>
        <item x="577"/>
        <item x="494"/>
        <item x="303"/>
        <item x="622"/>
        <item x="710"/>
        <item x="440"/>
        <item x="69"/>
        <item x="529"/>
        <item x="755"/>
        <item x="676"/>
        <item x="77"/>
        <item x="804"/>
        <item x="765"/>
        <item x="92"/>
        <item x="841"/>
        <item x="731"/>
        <item x="648"/>
        <item x="888"/>
        <item x="199"/>
        <item x="126"/>
        <item x="429"/>
        <item x="791"/>
        <item x="625"/>
        <item x="907"/>
        <item x="515"/>
        <item x="28"/>
        <item x="501"/>
        <item x="830"/>
        <item x="712"/>
        <item x="737"/>
        <item x="46"/>
        <item x="134"/>
        <item x="65"/>
        <item x="635"/>
        <item x="154"/>
        <item x="554"/>
        <item x="171"/>
        <item x="270"/>
        <item x="37"/>
        <item x="665"/>
        <item x="2"/>
        <item x="517"/>
        <item x="179"/>
        <item x="742"/>
        <item x="908"/>
        <item x="989"/>
        <item x="544"/>
        <item x="781"/>
        <item x="988"/>
        <item x="436"/>
        <item x="5"/>
        <item x="338"/>
        <item x="915"/>
        <item x="871"/>
        <item x="252"/>
        <item x="463"/>
        <item x="906"/>
        <item x="798"/>
        <item x="144"/>
        <item x="311"/>
        <item x="403"/>
        <item x="952"/>
        <item x="76"/>
        <item x="522"/>
        <item x="910"/>
        <item x="416"/>
        <item x="934"/>
        <item x="979"/>
        <item x="684"/>
        <item x="861"/>
        <item x="298"/>
        <item x="854"/>
        <item x="496"/>
        <item x="486"/>
        <item x="378"/>
        <item x="1"/>
        <item x="104"/>
        <item x="78"/>
        <item x="774"/>
        <item x="23"/>
        <item x="166"/>
        <item x="652"/>
        <item x="82"/>
        <item x="206"/>
        <item x="876"/>
        <item x="857"/>
        <item x="164"/>
        <item x="716"/>
        <item x="739"/>
        <item x="914"/>
        <item x="208"/>
        <item x="437"/>
        <item x="643"/>
        <item x="943"/>
        <item x="881"/>
        <item x="933"/>
        <item x="324"/>
        <item x="950"/>
        <item x="975"/>
        <item x="103"/>
        <item x="508"/>
        <item x="146"/>
        <item x="190"/>
        <item x="637"/>
        <item x="614"/>
        <item x="845"/>
        <item x="673"/>
        <item x="220"/>
        <item x="11"/>
        <item x="583"/>
        <item x="786"/>
        <item x="911"/>
        <item x="795"/>
        <item x="713"/>
        <item x="423"/>
        <item x="122"/>
        <item x="18"/>
        <item x="746"/>
        <item x="19"/>
        <item x="434"/>
        <item x="232"/>
        <item x="693"/>
        <item x="681"/>
        <item x="630"/>
        <item x="59"/>
        <item x="606"/>
        <item x="741"/>
        <item x="566"/>
        <item x="237"/>
        <item x="808"/>
        <item x="84"/>
        <item x="52"/>
        <item x="757"/>
        <item x="893"/>
        <item x="654"/>
        <item x="729"/>
        <item x="234"/>
        <item x="736"/>
        <item x="974"/>
        <item x="589"/>
        <item x="533"/>
        <item x="620"/>
        <item x="869"/>
        <item x="605"/>
        <item x="222"/>
        <item x="735"/>
        <item x="629"/>
        <item x="119"/>
        <item x="124"/>
        <item x="682"/>
        <item x="718"/>
        <item x="679"/>
        <item x="634"/>
        <item x="865"/>
        <item x="194"/>
        <item x="946"/>
        <item x="862"/>
        <item x="909"/>
        <item x="512"/>
        <item x="245"/>
        <item x="782"/>
        <item x="749"/>
        <item x="475"/>
        <item x="813"/>
        <item x="789"/>
        <item x="761"/>
        <item x="872"/>
        <item x="767"/>
        <item x="957"/>
        <item x="349"/>
        <item x="986"/>
        <item x="748"/>
        <item x="994"/>
        <item x="666"/>
        <item x="874"/>
        <item x="158"/>
        <item x="797"/>
        <item x="253"/>
        <item x="584"/>
        <item x="660"/>
        <item x="829"/>
        <item x="192"/>
        <item x="309"/>
        <item x="405"/>
        <item x="351"/>
        <item x="439"/>
        <item x="689"/>
        <item x="280"/>
        <item x="976"/>
        <item x="644"/>
        <item x="0"/>
        <item x="540"/>
        <item x="90"/>
        <item x="75"/>
        <item x="576"/>
        <item x="185"/>
        <item x="474"/>
        <item x="145"/>
        <item x="160"/>
        <item x="534"/>
        <item x="602"/>
        <item x="982"/>
        <item x="953"/>
        <item x="852"/>
        <item x="827"/>
        <item x="690"/>
        <item x="918"/>
        <item x="738"/>
        <item x="219"/>
        <item x="489"/>
        <item x="897"/>
        <item x="744"/>
        <item x="704"/>
        <item x="960"/>
        <item x="487"/>
        <item x="597"/>
        <item x="201"/>
        <item x="868"/>
        <item x="743"/>
        <item x="285"/>
        <item x="819"/>
        <item x="217"/>
        <item x="411"/>
        <item x="38"/>
        <item x="732"/>
        <item x="837"/>
        <item x="81"/>
        <item x="859"/>
        <item x="113"/>
        <item x="459"/>
        <item x="181"/>
        <item x="117"/>
        <item x="903"/>
        <item x="815"/>
        <item x="545"/>
        <item x="889"/>
        <item x="62"/>
        <item x="40"/>
        <item x="569"/>
        <item x="636"/>
        <item x="930"/>
        <item x="784"/>
        <item x="60"/>
        <item x="582"/>
        <item x="866"/>
        <item x="912"/>
        <item x="410"/>
        <item x="13"/>
        <item x="33"/>
        <item x="85"/>
        <item x="295"/>
        <item x="12"/>
        <item x="372"/>
        <item x="703"/>
        <item x="70"/>
        <item x="835"/>
        <item x="462"/>
        <item x="532"/>
        <item x="435"/>
        <item x="664"/>
        <item x="337"/>
        <item x="150"/>
        <item x="216"/>
        <item x="948"/>
        <item x="412"/>
        <item x="623"/>
        <item x="847"/>
        <item x="825"/>
        <item x="152"/>
        <item x="723"/>
        <item x="892"/>
        <item x="649"/>
        <item x="509"/>
        <item x="653"/>
        <item x="740"/>
        <item x="127"/>
        <item x="447"/>
        <item x="840"/>
        <item x="464"/>
        <item x="667"/>
        <item x="418"/>
        <item x="159"/>
        <item x="556"/>
        <item x="633"/>
        <item x="811"/>
        <item x="762"/>
        <item x="963"/>
        <item x="578"/>
        <item x="362"/>
        <item x="608"/>
        <item x="94"/>
        <item x="470"/>
        <item x="568"/>
        <item x="638"/>
        <item x="353"/>
        <item x="647"/>
        <item x="393"/>
        <item x="414"/>
        <item x="793"/>
        <item x="167"/>
        <item x="365"/>
        <item x="611"/>
        <item x="483"/>
        <item x="424"/>
        <item x="189"/>
        <item x="327"/>
        <item x="873"/>
        <item x="846"/>
        <item x="354"/>
        <item x="31"/>
        <item x="550"/>
        <item x="173"/>
        <item x="941"/>
        <item x="147"/>
        <item x="992"/>
        <item x="706"/>
        <item x="498"/>
        <item x="538"/>
        <item x="93"/>
        <item x="450"/>
        <item x="901"/>
        <item x="826"/>
        <item x="878"/>
        <item x="148"/>
        <item x="775"/>
        <item x="639"/>
        <item x="769"/>
        <item x="315"/>
        <item x="73"/>
        <item x="580"/>
        <item x="114"/>
        <item x="317"/>
        <item x="506"/>
        <item x="968"/>
        <item x="370"/>
        <item x="177"/>
        <item x="964"/>
        <item x="441"/>
        <item x="996"/>
        <item x="670"/>
        <item x="997"/>
        <item x="140"/>
        <item x="965"/>
        <item x="200"/>
        <item x="111"/>
        <item x="724"/>
        <item x="214"/>
        <item x="962"/>
        <item x="156"/>
        <item x="590"/>
        <item x="66"/>
        <item x="195"/>
        <item x="193"/>
        <item x="626"/>
        <item x="274"/>
        <item x="672"/>
        <item x="499"/>
        <item x="388"/>
        <item x="969"/>
        <item x="754"/>
        <item x="431"/>
        <item x="373"/>
        <item x="559"/>
        <item x="259"/>
        <item x="301"/>
        <item x="567"/>
        <item x="471"/>
        <item x="110"/>
        <item x="9"/>
        <item x="926"/>
        <item x="346"/>
        <item x="182"/>
        <item x="107"/>
        <item x="184"/>
        <item x="905"/>
        <item x="415"/>
        <item x="175"/>
        <item x="685"/>
        <item x="221"/>
        <item x="172"/>
        <item x="787"/>
        <item x="655"/>
        <item x="138"/>
        <item x="80"/>
        <item x="834"/>
        <item x="213"/>
        <item x="198"/>
        <item x="63"/>
        <item x="524"/>
        <item x="384"/>
        <item x="887"/>
        <item x="800"/>
        <item x="88"/>
        <item x="269"/>
        <item x="24"/>
        <item x="714"/>
        <item x="938"/>
        <item x="203"/>
        <item x="500"/>
        <item x="366"/>
        <item x="728"/>
        <item x="385"/>
        <item x="885"/>
        <item x="286"/>
        <item x="58"/>
        <item x="848"/>
        <item x="133"/>
        <item x="162"/>
        <item x="25"/>
        <item x="139"/>
        <item x="98"/>
        <item x="432"/>
        <item x="640"/>
        <item x="204"/>
        <item x="129"/>
        <item x="48"/>
        <item x="210"/>
        <item x="526"/>
        <item x="360"/>
        <item x="773"/>
        <item x="917"/>
        <item x="6"/>
        <item x="497"/>
        <item x="553"/>
        <item x="406"/>
        <item x="457"/>
        <item x="22"/>
        <item x="10"/>
        <item x="64"/>
        <item x="616"/>
        <item x="391"/>
        <item x="120"/>
        <item x="256"/>
        <item x="21"/>
        <item x="650"/>
        <item x="516"/>
        <item x="537"/>
        <item x="367"/>
        <item x="43"/>
        <item x="143"/>
        <item x="376"/>
        <item x="54"/>
        <item x="44"/>
        <item x="615"/>
        <item x="36"/>
        <item x="116"/>
        <item x="321"/>
        <item x="278"/>
        <item x="543"/>
        <item x="404"/>
        <item x="386"/>
        <item x="799"/>
        <item x="130"/>
        <item x="618"/>
        <item x="136"/>
        <item x="472"/>
        <item x="96"/>
        <item x="551"/>
        <item x="247"/>
        <item x="478"/>
        <item x="361"/>
        <item x="504"/>
        <item x="266"/>
        <item x="855"/>
        <item x="41"/>
        <item x="399"/>
        <item x="310"/>
        <item x="106"/>
        <item x="29"/>
        <item x="575"/>
        <item x="814"/>
        <item x="157"/>
        <item x="882"/>
        <item x="369"/>
        <item x="267"/>
        <item x="520"/>
        <item x="320"/>
        <item x="35"/>
        <item x="377"/>
        <item x="924"/>
        <item x="86"/>
        <item x="101"/>
        <item x="598"/>
        <item x="368"/>
        <item x="387"/>
        <item x="371"/>
        <item x="168"/>
        <item x="541"/>
        <item x="609"/>
        <item x="802"/>
        <item x="312"/>
        <item x="197"/>
        <item x="261"/>
        <item x="45"/>
        <item x="97"/>
        <item x="619"/>
        <item x="7"/>
        <item x="174"/>
        <item x="696"/>
        <item x="108"/>
        <item x="708"/>
        <item x="109"/>
        <item x="929"/>
        <item x="456"/>
        <item x="202"/>
        <item x="990"/>
        <item x="243"/>
        <item x="359"/>
        <item x="481"/>
        <item x="49"/>
        <item x="328"/>
        <item x="875"/>
        <item x="68"/>
        <item x="72"/>
        <item x="151"/>
        <item x="833"/>
        <item x="449"/>
        <item x="348"/>
        <item x="345"/>
        <item x="322"/>
        <item x="562"/>
        <item x="768"/>
        <item x="336"/>
        <item x="383"/>
        <item x="56"/>
        <item x="123"/>
        <item x="573"/>
        <item x="135"/>
        <item x="290"/>
        <item x="344"/>
        <item x="254"/>
        <item x="357"/>
        <item x="460"/>
        <item x="513"/>
        <item x="380"/>
        <item x="100"/>
        <item x="191"/>
        <item x="860"/>
        <item x="612"/>
        <item x="430"/>
        <item x="585"/>
        <item x="271"/>
        <item x="118"/>
        <item x="169"/>
        <item x="759"/>
        <item x="392"/>
        <item x="230"/>
        <item x="919"/>
        <item x="485"/>
        <item x="549"/>
        <item x="571"/>
        <item x="313"/>
        <item x="155"/>
        <item x="302"/>
        <item x="39"/>
        <item x="493"/>
        <item x="484"/>
        <item x="783"/>
        <item x="15"/>
        <item x="352"/>
        <item x="400"/>
        <item x="17"/>
        <item x="297"/>
        <item x="546"/>
        <item x="205"/>
        <item x="572"/>
        <item x="287"/>
        <item x="212"/>
        <item x="603"/>
        <item x="284"/>
        <item x="758"/>
        <item x="358"/>
        <item x="530"/>
        <item x="601"/>
        <item x="408"/>
        <item x="329"/>
        <item x="851"/>
        <item x="248"/>
        <item x="443"/>
        <item x="401"/>
        <item x="51"/>
        <item x="466"/>
        <item x="32"/>
        <item x="645"/>
        <item x="260"/>
        <item x="275"/>
        <item x="342"/>
        <item x="292"/>
        <item x="535"/>
        <item x="128"/>
        <item x="304"/>
        <item x="293"/>
        <item x="356"/>
        <item x="161"/>
        <item x="142"/>
        <item x="454"/>
        <item x="102"/>
        <item x="394"/>
        <item x="318"/>
        <item x="262"/>
        <item x="316"/>
        <item x="479"/>
        <item x="455"/>
        <item x="55"/>
        <item x="299"/>
        <item x="480"/>
        <item x="927"/>
        <item x="334"/>
        <item x="390"/>
        <item x="398"/>
        <item x="165"/>
        <item x="47"/>
        <item x="149"/>
        <item x="536"/>
        <item x="163"/>
        <item x="331"/>
        <item x="624"/>
        <item x="340"/>
        <item x="225"/>
        <item x="425"/>
        <item t="default"/>
      </items>
    </pivotField>
    <pivotField showAll="0"/>
    <pivotField numFmtId="165" showAll="0"/>
    <pivotField showAll="0"/>
    <pivotField showAll="0"/>
    <pivotField numFmtId="164" showAll="0"/>
  </pivotFields>
  <rowFields count="1">
    <field x="22"/>
  </rowFields>
  <rowItems count="441">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t="grand">
      <x/>
    </i>
  </rowItems>
  <colItems count="1">
    <i/>
  </colItems>
  <dataFields count="1">
    <dataField name="Count of Product Name" fld="5" subtotal="count" baseField="0" baseItem="0"/>
  </dataFields>
  <pivotTableStyleInfo name="PivotStyleLight18" showRowHeaders="1" showColHeaders="1" showRowStripes="0" showColStripes="0" showLastColumn="1"/>
  <filters count="1">
    <filter fld="22" type="captionGreaterThanOrEqual" evalOrder="-1" id="2" stringValue1="5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3C016C3-CFB9-4174-AAF8-9C1C8E57739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
  <location ref="P45:Q55" firstHeaderRow="1" firstDataRow="1" firstDataCol="1"/>
  <pivotFields count="28">
    <pivotField showAll="0"/>
    <pivotField showAll="0"/>
    <pivotField showAll="0"/>
    <pivotField showAll="0"/>
    <pivotField showAll="0"/>
    <pivotField showAll="0"/>
    <pivotField showAll="0"/>
    <pivotField showAll="0"/>
    <pivotField showAll="0"/>
    <pivotField axis="axisRow"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10">
    <i>
      <x v="8"/>
    </i>
    <i>
      <x v="7"/>
    </i>
    <i>
      <x v="4"/>
    </i>
    <i>
      <x/>
    </i>
    <i>
      <x v="6"/>
    </i>
    <i>
      <x v="2"/>
    </i>
    <i>
      <x v="1"/>
    </i>
    <i>
      <x v="3"/>
    </i>
    <i>
      <x v="5"/>
    </i>
    <i t="grand">
      <x/>
    </i>
  </rowItems>
  <colItems count="1">
    <i/>
  </colItems>
  <dataFields count="1">
    <dataField name="Average of Discount Percentage " fld="22" subtotal="average" baseField="9" baseItem="3" numFmtId="9"/>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283C641-75C1-4951-A6A0-86DC52C83D0A}"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Product">
  <location ref="R59:T66" firstHeaderRow="0" firstDataRow="1" firstDataCol="1"/>
  <pivotFields count="28">
    <pivotField showAll="0"/>
    <pivotField showAll="0"/>
    <pivotField showAll="0"/>
    <pivotField showAll="0"/>
    <pivotField showAll="0"/>
    <pivotField axis="axisRow" showAll="0" measureFilter="1">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pivotField showAll="0"/>
    <pivotField showAll="0"/>
    <pivotField dataField="1" numFmtId="164" showAll="0"/>
  </pivotFields>
  <rowFields count="1">
    <field x="5"/>
  </rowFields>
  <rowItems count="7">
    <i>
      <x v="72"/>
    </i>
    <i>
      <x v="478"/>
    </i>
    <i>
      <x v="693"/>
    </i>
    <i>
      <x v="843"/>
    </i>
    <i>
      <x v="958"/>
    </i>
    <i>
      <x v="960"/>
    </i>
    <i t="grand">
      <x/>
    </i>
  </rowItems>
  <colFields count="1">
    <field x="-2"/>
  </colFields>
  <colItems count="2">
    <i>
      <x/>
    </i>
    <i i="1">
      <x v="1"/>
    </i>
  </colItems>
  <dataFields count="2">
    <dataField name="Average of Product Rating" fld="24" subtotal="average" baseField="5" baseItem="0" numFmtId="165"/>
    <dataField name="Sum of Rating Count" fld="27" baseField="0" baseItem="0" numFmtId="164"/>
  </dataFields>
  <pivotTableStyleInfo name="PivotStyleLight18"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235A6A0-C07C-4599-BECA-86F586A0DBB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F19:G30" firstHeaderRow="1" firstDataRow="1" firstDataCol="1"/>
  <pivotFields count="28">
    <pivotField showAll="0"/>
    <pivotField axis="axisRow" showAll="0" measureFilter="1" sortType="descending">
      <items count="1260">
        <item x="83"/>
        <item x="564"/>
        <item x="565"/>
        <item x="573"/>
        <item x="467"/>
        <item x="88"/>
        <item x="129"/>
        <item x="179"/>
        <item x="975"/>
        <item x="776"/>
        <item x="696"/>
        <item x="1127"/>
        <item x="13"/>
        <item x="0"/>
        <item x="1001"/>
        <item x="1054"/>
        <item x="627"/>
        <item x="850"/>
        <item x="930"/>
        <item x="871"/>
        <item x="938"/>
        <item x="1196"/>
        <item x="977"/>
        <item x="723"/>
        <item x="1003"/>
        <item x="1256"/>
        <item x="891"/>
        <item x="861"/>
        <item x="899"/>
        <item x="1096"/>
        <item x="479"/>
        <item x="547"/>
        <item x="1122"/>
        <item x="900"/>
        <item x="845"/>
        <item x="516"/>
        <item x="1062"/>
        <item x="1131"/>
        <item x="665"/>
        <item x="796"/>
        <item x="660"/>
        <item x="739"/>
        <item x="664"/>
        <item x="922"/>
        <item x="858"/>
        <item x="798"/>
        <item x="896"/>
        <item x="121"/>
        <item x="144"/>
        <item x="141"/>
        <item x="262"/>
        <item x="1249"/>
        <item x="604"/>
        <item x="907"/>
        <item x="923"/>
        <item x="817"/>
        <item x="841"/>
        <item x="933"/>
        <item x="623"/>
        <item x="1257"/>
        <item x="1231"/>
        <item x="763"/>
        <item x="1175"/>
        <item x="1225"/>
        <item x="707"/>
        <item x="894"/>
        <item x="500"/>
        <item x="612"/>
        <item x="598"/>
        <item x="602"/>
        <item x="594"/>
        <item x="700"/>
        <item x="681"/>
        <item x="1149"/>
        <item x="824"/>
        <item x="528"/>
        <item x="511"/>
        <item x="787"/>
        <item x="804"/>
        <item x="721"/>
        <item x="567"/>
        <item x="537"/>
        <item x="734"/>
        <item x="504"/>
        <item x="653"/>
        <item x="655"/>
        <item x="487"/>
        <item x="673"/>
        <item x="771"/>
        <item x="125"/>
        <item x="152"/>
        <item x="961"/>
        <item x="568"/>
        <item x="827"/>
        <item x="829"/>
        <item x="918"/>
        <item x="273"/>
        <item x="1021"/>
        <item x="675"/>
        <item x="643"/>
        <item x="691"/>
        <item x="920"/>
        <item x="549"/>
        <item x="85"/>
        <item x="145"/>
        <item x="793"/>
        <item x="1015"/>
        <item x="921"/>
        <item x="1101"/>
        <item x="956"/>
        <item x="855"/>
        <item x="1251"/>
        <item x="548"/>
        <item x="797"/>
        <item x="38"/>
        <item x="892"/>
        <item x="678"/>
        <item x="875"/>
        <item x="545"/>
        <item x="847"/>
        <item x="955"/>
        <item x="587"/>
        <item x="482"/>
        <item x="342"/>
        <item x="94"/>
        <item x="1050"/>
        <item x="1098"/>
        <item x="596"/>
        <item x="902"/>
        <item x="1258"/>
        <item x="773"/>
        <item x="1135"/>
        <item x="8"/>
        <item x="17"/>
        <item x="485"/>
        <item x="809"/>
        <item x="1228"/>
        <item x="65"/>
        <item x="539"/>
        <item x="122"/>
        <item x="168"/>
        <item x="242"/>
        <item x="611"/>
        <item x="654"/>
        <item x="635"/>
        <item x="1245"/>
        <item x="925"/>
        <item x="1115"/>
        <item x="1212"/>
        <item x="831"/>
        <item x="840"/>
        <item x="1216"/>
        <item x="69"/>
        <item x="66"/>
        <item x="200"/>
        <item x="378"/>
        <item x="662"/>
        <item x="552"/>
        <item x="736"/>
        <item x="869"/>
        <item x="601"/>
        <item x="370"/>
        <item x="415"/>
        <item x="1214"/>
        <item x="826"/>
        <item x="187"/>
        <item x="908"/>
        <item x="574"/>
        <item x="483"/>
        <item x="914"/>
        <item x="560"/>
        <item x="659"/>
        <item x="468"/>
        <item x="651"/>
        <item x="170"/>
        <item x="774"/>
        <item x="1028"/>
        <item x="632"/>
        <item x="1011"/>
        <item x="1236"/>
        <item x="478"/>
        <item x="234"/>
        <item x="822"/>
        <item x="1088"/>
        <item x="808"/>
        <item x="969"/>
        <item x="889"/>
        <item x="1060"/>
        <item x="241"/>
        <item x="879"/>
        <item x="834"/>
        <item x="1255"/>
        <item x="1068"/>
        <item x="536"/>
        <item x="597"/>
        <item x="706"/>
        <item x="825"/>
        <item x="1234"/>
        <item x="1152"/>
        <item x="867"/>
        <item x="917"/>
        <item x="575"/>
        <item x="1112"/>
        <item x="561"/>
        <item x="12"/>
        <item x="784"/>
        <item x="828"/>
        <item x="650"/>
        <item x="196"/>
        <item x="228"/>
        <item x="943"/>
        <item x="916"/>
        <item x="158"/>
        <item x="556"/>
        <item x="1203"/>
        <item x="1038"/>
        <item x="10"/>
        <item x="167"/>
        <item x="1034"/>
        <item x="79"/>
        <item x="78"/>
        <item x="905"/>
        <item x="465"/>
        <item x="770"/>
        <item x="935"/>
        <item x="1091"/>
        <item x="624"/>
        <item x="290"/>
        <item x="765"/>
        <item x="1044"/>
        <item x="546"/>
        <item x="577"/>
        <item x="572"/>
        <item x="924"/>
        <item x="1209"/>
        <item x="182"/>
        <item x="593"/>
        <item x="772"/>
        <item x="927"/>
        <item x="1137"/>
        <item x="1204"/>
        <item x="214"/>
        <item x="207"/>
        <item x="1174"/>
        <item x="1123"/>
        <item x="513"/>
        <item x="484"/>
        <item x="1241"/>
        <item x="1144"/>
        <item x="524"/>
        <item x="999"/>
        <item x="698"/>
        <item x="1023"/>
        <item x="833"/>
        <item x="1120"/>
        <item x="1222"/>
        <item x="856"/>
        <item x="877"/>
        <item x="812"/>
        <item x="1181"/>
        <item x="1059"/>
        <item x="192"/>
        <item x="19"/>
        <item x="986"/>
        <item x="644"/>
        <item x="775"/>
        <item x="525"/>
        <item x="15"/>
        <item x="1197"/>
        <item x="570"/>
        <item x="1041"/>
        <item x="600"/>
        <item x="522"/>
        <item x="198"/>
        <item x="1047"/>
        <item x="229"/>
        <item x="124"/>
        <item x="1136"/>
        <item x="1191"/>
        <item x="131"/>
        <item x="553"/>
        <item x="862"/>
        <item x="722"/>
        <item x="620"/>
        <item x="42"/>
        <item x="199"/>
        <item x="990"/>
        <item x="1032"/>
        <item x="201"/>
        <item x="1166"/>
        <item x="1143"/>
        <item x="1238"/>
        <item x="1206"/>
        <item x="987"/>
        <item x="968"/>
        <item x="1155"/>
        <item x="642"/>
        <item x="731"/>
        <item x="1200"/>
        <item x="963"/>
        <item x="863"/>
        <item x="390"/>
        <item x="285"/>
        <item x="320"/>
        <item x="520"/>
        <item x="1074"/>
        <item x="323"/>
        <item x="830"/>
        <item x="460"/>
        <item x="1132"/>
        <item x="882"/>
        <item x="1025"/>
        <item x="693"/>
        <item x="1187"/>
        <item x="147"/>
        <item x="1186"/>
        <item x="652"/>
        <item x="1252"/>
        <item x="713"/>
        <item x="633"/>
        <item x="1072"/>
        <item x="46"/>
        <item x="30"/>
        <item x="160"/>
        <item x="505"/>
        <item x="44"/>
        <item x="106"/>
        <item x="507"/>
        <item x="476"/>
        <item x="6"/>
        <item x="1194"/>
        <item x="1247"/>
        <item x="1133"/>
        <item x="486"/>
        <item x="1033"/>
        <item x="789"/>
        <item x="558"/>
        <item x="100"/>
        <item x="488"/>
        <item x="778"/>
        <item x="648"/>
        <item x="532"/>
        <item x="533"/>
        <item x="679"/>
        <item x="1171"/>
        <item x="1165"/>
        <item x="803"/>
        <item x="764"/>
        <item x="515"/>
        <item x="1161"/>
        <item x="23"/>
        <item x="110"/>
        <item x="130"/>
        <item x="11"/>
        <item x="886"/>
        <item x="946"/>
        <item x="616"/>
        <item x="1000"/>
        <item x="495"/>
        <item x="348"/>
        <item x="636"/>
        <item x="819"/>
        <item x="997"/>
        <item x="1233"/>
        <item x="972"/>
        <item x="741"/>
        <item x="1180"/>
        <item x="753"/>
        <item x="169"/>
        <item x="303"/>
        <item x="523"/>
        <item x="475"/>
        <item x="1158"/>
        <item x="376"/>
        <item x="509"/>
        <item x="458"/>
        <item x="846"/>
        <item x="931"/>
        <item x="814"/>
        <item x="489"/>
        <item x="1130"/>
        <item x="786"/>
        <item x="1043"/>
        <item x="245"/>
        <item x="983"/>
        <item x="231"/>
        <item x="769"/>
        <item x="684"/>
        <item x="866"/>
        <item x="1099"/>
        <item x="347"/>
        <item x="676"/>
        <item x="497"/>
        <item x="1079"/>
        <item x="973"/>
        <item x="857"/>
        <item x="725"/>
        <item x="1220"/>
        <item x="982"/>
        <item x="474"/>
        <item x="754"/>
        <item x="1147"/>
        <item x="481"/>
        <item x="733"/>
        <item x="529"/>
        <item x="1176"/>
        <item x="1146"/>
        <item x="173"/>
        <item x="605"/>
        <item x="260"/>
        <item x="823"/>
        <item x="821"/>
        <item x="98"/>
        <item x="626"/>
        <item x="712"/>
        <item x="194"/>
        <item x="818"/>
        <item x="1142"/>
        <item x="1235"/>
        <item x="805"/>
        <item x="1022"/>
        <item x="590"/>
        <item x="815"/>
        <item x="766"/>
        <item x="358"/>
        <item x="345"/>
        <item x="317"/>
        <item x="321"/>
        <item x="396"/>
        <item x="297"/>
        <item x="893"/>
        <item x="386"/>
        <item x="352"/>
        <item x="361"/>
        <item x="344"/>
        <item x="433"/>
        <item x="393"/>
        <item x="304"/>
        <item x="369"/>
        <item x="949"/>
        <item x="941"/>
        <item x="637"/>
        <item x="816"/>
        <item x="860"/>
        <item x="1036"/>
        <item x="677"/>
        <item x="718"/>
        <item x="473"/>
        <item x="743"/>
        <item x="562"/>
        <item x="1173"/>
        <item x="1208"/>
        <item x="1082"/>
        <item x="1004"/>
        <item x="1026"/>
        <item x="779"/>
        <item x="592"/>
        <item x="705"/>
        <item x="557"/>
        <item x="1110"/>
        <item x="837"/>
        <item x="1145"/>
        <item x="93"/>
        <item x="702"/>
        <item x="582"/>
        <item x="164"/>
        <item x="591"/>
        <item x="629"/>
        <item x="738"/>
        <item x="571"/>
        <item x="953"/>
        <item x="674"/>
        <item x="1089"/>
        <item x="641"/>
        <item x="142"/>
        <item x="967"/>
        <item x="1040"/>
        <item x="849"/>
        <item x="716"/>
        <item x="510"/>
        <item x="530"/>
        <item x="1105"/>
        <item x="101"/>
        <item x="181"/>
        <item x="105"/>
        <item x="1219"/>
        <item x="1058"/>
        <item x="991"/>
        <item x="630"/>
        <item x="880"/>
        <item x="74"/>
        <item x="41"/>
        <item x="86"/>
        <item x="1139"/>
        <item x="859"/>
        <item x="1052"/>
        <item x="835"/>
        <item x="162"/>
        <item x="993"/>
        <item x="962"/>
        <item x="884"/>
        <item x="970"/>
        <item x="518"/>
        <item x="671"/>
        <item x="782"/>
        <item x="154"/>
        <item x="360"/>
        <item x="762"/>
        <item x="499"/>
        <item x="261"/>
        <item x="788"/>
        <item x="795"/>
        <item x="802"/>
        <item x="667"/>
        <item x="399"/>
        <item x="138"/>
        <item x="60"/>
        <item x="175"/>
        <item x="96"/>
        <item x="104"/>
        <item x="202"/>
        <item x="542"/>
        <item x="526"/>
        <item x="521"/>
        <item x="81"/>
        <item x="381"/>
        <item x="1125"/>
        <item x="333"/>
        <item x="1198"/>
        <item x="634"/>
        <item x="1084"/>
        <item x="271"/>
        <item x="777"/>
        <item x="801"/>
        <item x="563"/>
        <item x="1035"/>
        <item x="704"/>
        <item x="494"/>
        <item x="266"/>
        <item x="876"/>
        <item x="1013"/>
        <item x="760"/>
        <item x="1193"/>
        <item x="97"/>
        <item x="462"/>
        <item x="851"/>
        <item x="1229"/>
        <item x="341"/>
        <item x="3"/>
        <item x="661"/>
        <item x="259"/>
        <item x="1094"/>
        <item x="610"/>
        <item x="1056"/>
        <item x="534"/>
        <item x="614"/>
        <item x="881"/>
        <item x="1121"/>
        <item x="39"/>
        <item x="584"/>
        <item x="149"/>
        <item x="1055"/>
        <item x="727"/>
        <item x="84"/>
        <item x="197"/>
        <item x="113"/>
        <item x="746"/>
        <item x="544"/>
        <item x="503"/>
        <item x="810"/>
        <item x="508"/>
        <item x="680"/>
        <item x="890"/>
        <item x="326"/>
        <item x="283"/>
        <item x="767"/>
        <item x="695"/>
        <item x="166"/>
        <item x="888"/>
        <item x="559"/>
        <item x="263"/>
        <item x="740"/>
        <item x="324"/>
        <item x="492"/>
        <item x="732"/>
        <item x="750"/>
        <item x="256"/>
        <item x="314"/>
        <item x="243"/>
        <item x="979"/>
        <item x="976"/>
        <item x="133"/>
        <item x="960"/>
        <item x="878"/>
        <item x="748"/>
        <item x="621"/>
        <item x="426"/>
        <item x="249"/>
        <item x="989"/>
        <item x="1065"/>
        <item x="1046"/>
        <item x="501"/>
        <item x="606"/>
        <item x="1051"/>
        <item x="32"/>
        <item x="440"/>
        <item x="1009"/>
        <item x="519"/>
        <item x="656"/>
        <item x="404"/>
        <item x="275"/>
        <item x="350"/>
        <item x="289"/>
        <item x="742"/>
        <item x="1006"/>
        <item x="737"/>
        <item x="663"/>
        <item x="1169"/>
        <item x="638"/>
        <item x="470"/>
        <item x="994"/>
        <item x="423"/>
        <item x="1164"/>
        <item x="380"/>
        <item x="670"/>
        <item x="832"/>
        <item x="658"/>
        <item x="714"/>
        <item x="1162"/>
        <item x="1073"/>
        <item x="72"/>
        <item x="428"/>
        <item x="293"/>
        <item x="1254"/>
        <item x="554"/>
        <item x="625"/>
        <item x="37"/>
        <item x="502"/>
        <item x="715"/>
        <item x="1185"/>
        <item x="689"/>
        <item x="437"/>
        <item x="288"/>
        <item x="517"/>
        <item x="728"/>
        <item x="897"/>
        <item x="906"/>
        <item x="1085"/>
        <item x="785"/>
        <item x="1104"/>
        <item x="1002"/>
        <item x="576"/>
        <item x="193"/>
        <item x="1232"/>
        <item x="185"/>
        <item x="254"/>
        <item x="136"/>
        <item x="595"/>
        <item x="269"/>
        <item x="157"/>
        <item x="80"/>
        <item x="117"/>
        <item x="92"/>
        <item x="213"/>
        <item x="599"/>
        <item x="1154"/>
        <item x="531"/>
        <item x="91"/>
        <item x="958"/>
        <item x="25"/>
        <item x="102"/>
        <item x="1188"/>
        <item x="151"/>
        <item x="57"/>
        <item x="99"/>
        <item x="82"/>
        <item x="224"/>
        <item x="359"/>
        <item x="1018"/>
        <item x="813"/>
        <item x="1024"/>
        <item x="749"/>
        <item x="585"/>
        <item x="1205"/>
        <item x="1092"/>
        <item x="799"/>
        <item x="1172"/>
        <item x="780"/>
        <item x="555"/>
        <item x="77"/>
        <item x="873"/>
        <item x="757"/>
        <item x="1108"/>
        <item x="981"/>
        <item x="472"/>
        <item x="219"/>
        <item x="268"/>
        <item x="355"/>
        <item x="311"/>
        <item x="453"/>
        <item x="313"/>
        <item x="291"/>
        <item x="1097"/>
        <item x="909"/>
        <item x="980"/>
        <item x="1057"/>
        <item x="583"/>
        <item x="318"/>
        <item x="477"/>
        <item x="1063"/>
        <item x="649"/>
        <item x="697"/>
        <item x="794"/>
        <item x="755"/>
        <item x="127"/>
        <item x="703"/>
        <item x="984"/>
        <item x="1227"/>
        <item x="735"/>
        <item x="1045"/>
        <item x="139"/>
        <item x="119"/>
        <item x="759"/>
        <item x="235"/>
        <item x="227"/>
        <item x="64"/>
        <item x="729"/>
        <item x="49"/>
        <item x="720"/>
        <item x="948"/>
        <item x="800"/>
        <item x="603"/>
        <item x="493"/>
        <item x="1109"/>
        <item x="1195"/>
        <item x="257"/>
        <item x="1116"/>
        <item x="491"/>
        <item x="309"/>
        <item x="1248"/>
        <item x="161"/>
        <item x="951"/>
        <item x="669"/>
        <item x="683"/>
        <item x="926"/>
        <item x="904"/>
        <item x="385"/>
        <item x="29"/>
        <item x="216"/>
        <item x="373"/>
        <item x="1224"/>
        <item x="498"/>
        <item x="35"/>
        <item x="36"/>
        <item x="240"/>
        <item x="1128"/>
        <item x="887"/>
        <item x="579"/>
        <item x="965"/>
        <item x="726"/>
        <item x="647"/>
        <item x="148"/>
        <item x="265"/>
        <item x="156"/>
        <item x="1163"/>
        <item x="1081"/>
        <item x="356"/>
        <item x="640"/>
        <item x="1029"/>
        <item x="1119"/>
        <item x="419"/>
        <item x="842"/>
        <item x="366"/>
        <item x="586"/>
        <item x="51"/>
        <item x="26"/>
        <item x="1226"/>
        <item x="208"/>
        <item x="543"/>
        <item x="581"/>
        <item x="252"/>
        <item x="1160"/>
        <item x="836"/>
        <item x="872"/>
        <item x="838"/>
        <item x="885"/>
        <item x="903"/>
        <item x="1159"/>
        <item x="937"/>
        <item x="176"/>
        <item x="47"/>
        <item x="1007"/>
        <item x="613"/>
        <item x="541"/>
        <item x="211"/>
        <item x="459"/>
        <item x="618"/>
        <item x="1027"/>
        <item x="184"/>
        <item x="744"/>
        <item x="331"/>
        <item x="692"/>
        <item x="1070"/>
        <item x="63"/>
        <item x="978"/>
        <item x="761"/>
        <item x="792"/>
        <item x="1014"/>
        <item x="190"/>
        <item x="791"/>
        <item x="464"/>
        <item x="447"/>
        <item x="1218"/>
        <item x="622"/>
        <item x="427"/>
        <item x="724"/>
        <item x="188"/>
        <item x="40"/>
        <item x="143"/>
        <item x="134"/>
        <item x="89"/>
        <item x="912"/>
        <item x="934"/>
        <item x="87"/>
        <item x="469"/>
        <item x="1030"/>
        <item x="730"/>
        <item x="56"/>
        <item x="550"/>
        <item x="942"/>
        <item x="1067"/>
        <item x="267"/>
        <item x="717"/>
        <item x="806"/>
        <item x="203"/>
        <item x="964"/>
        <item x="50"/>
        <item x="307"/>
        <item x="1189"/>
        <item x="349"/>
        <item x="1213"/>
        <item x="966"/>
        <item x="1129"/>
        <item x="178"/>
        <item x="538"/>
        <item x="752"/>
        <item x="300"/>
        <item x="374"/>
        <item x="639"/>
        <item x="451"/>
        <item x="299"/>
        <item x="645"/>
        <item x="420"/>
        <item x="910"/>
        <item x="1076"/>
        <item x="165"/>
        <item x="974"/>
        <item x="1237"/>
        <item x="251"/>
        <item x="236"/>
        <item x="238"/>
        <item x="218"/>
        <item x="1211"/>
        <item x="445"/>
        <item x="212"/>
        <item x="375"/>
        <item x="1077"/>
        <item x="854"/>
        <item x="1048"/>
        <item x="1170"/>
        <item x="107"/>
        <item x="913"/>
        <item x="5"/>
        <item x="362"/>
        <item x="409"/>
        <item x="159"/>
        <item x="55"/>
        <item x="844"/>
        <item x="998"/>
        <item x="1075"/>
        <item x="183"/>
        <item x="9"/>
        <item x="120"/>
        <item x="719"/>
        <item x="1156"/>
        <item x="115"/>
        <item x="395"/>
        <item x="424"/>
        <item x="405"/>
        <item x="1242"/>
        <item x="843"/>
        <item x="204"/>
        <item x="209"/>
        <item x="215"/>
        <item x="868"/>
        <item x="1141"/>
        <item x="589"/>
        <item x="628"/>
        <item x="1153"/>
        <item x="745"/>
        <item x="1207"/>
        <item x="171"/>
        <item x="768"/>
        <item x="422"/>
        <item x="68"/>
        <item x="237"/>
        <item x="1134"/>
        <item x="334"/>
        <item x="996"/>
        <item x="936"/>
        <item x="449"/>
        <item x="646"/>
        <item x="353"/>
        <item x="1066"/>
        <item x="466"/>
        <item x="617"/>
        <item x="950"/>
        <item x="685"/>
        <item x="690"/>
        <item x="1240"/>
        <item x="7"/>
        <item x="24"/>
        <item x="411"/>
        <item x="383"/>
        <item x="870"/>
        <item x="172"/>
        <item x="694"/>
        <item x="248"/>
        <item x="1215"/>
        <item x="506"/>
        <item x="1148"/>
        <item x="929"/>
        <item x="455"/>
        <item x="454"/>
        <item x="435"/>
        <item x="1201"/>
        <item x="566"/>
        <item x="1087"/>
        <item x="699"/>
        <item x="615"/>
        <item x="343"/>
        <item x="258"/>
        <item x="1124"/>
        <item x="540"/>
        <item x="246"/>
        <item x="388"/>
        <item x="315"/>
        <item x="109"/>
        <item x="221"/>
        <item x="790"/>
        <item x="31"/>
        <item x="14"/>
        <item x="163"/>
        <item x="45"/>
        <item x="71"/>
        <item x="339"/>
        <item x="442"/>
        <item x="403"/>
        <item x="397"/>
        <item x="1157"/>
        <item x="985"/>
        <item x="631"/>
        <item x="438"/>
        <item x="20"/>
        <item x="657"/>
        <item x="308"/>
        <item x="191"/>
        <item x="272"/>
        <item x="53"/>
        <item x="253"/>
        <item x="1117"/>
        <item x="971"/>
        <item x="666"/>
        <item x="431"/>
        <item x="992"/>
        <item x="1019"/>
        <item x="346"/>
        <item x="340"/>
        <item x="450"/>
        <item x="312"/>
        <item x="490"/>
        <item x="34"/>
        <item x="756"/>
        <item x="711"/>
        <item x="391"/>
        <item x="54"/>
        <item x="296"/>
        <item x="292"/>
        <item x="230"/>
        <item x="392"/>
        <item x="363"/>
        <item x="332"/>
        <item x="281"/>
        <item x="668"/>
        <item x="27"/>
        <item x="457"/>
        <item x="1042"/>
        <item x="217"/>
        <item x="898"/>
        <item x="1106"/>
        <item x="1151"/>
        <item x="33"/>
        <item x="416"/>
        <item x="1183"/>
        <item x="1223"/>
        <item x="944"/>
        <item x="189"/>
        <item x="328"/>
        <item x="67"/>
        <item x="839"/>
        <item x="1064"/>
        <item x="682"/>
        <item x="73"/>
        <item x="687"/>
        <item x="947"/>
        <item x="302"/>
        <item x="306"/>
        <item x="284"/>
        <item x="337"/>
        <item x="1178"/>
        <item x="95"/>
        <item x="432"/>
        <item x="1078"/>
        <item x="1184"/>
        <item x="535"/>
        <item x="781"/>
        <item x="608"/>
        <item x="1140"/>
        <item x="853"/>
        <item x="551"/>
        <item x="351"/>
        <item x="357"/>
        <item x="255"/>
        <item x="52"/>
        <item x="701"/>
        <item x="1039"/>
        <item x="180"/>
        <item x="112"/>
        <item x="382"/>
        <item x="446"/>
        <item x="410"/>
        <item x="688"/>
        <item x="578"/>
        <item x="672"/>
        <item x="1177"/>
        <item x="609"/>
        <item x="945"/>
        <item x="146"/>
        <item x="330"/>
        <item x="21"/>
        <item x="883"/>
        <item x="1168"/>
        <item x="527"/>
        <item x="329"/>
        <item x="16"/>
        <item x="132"/>
        <item x="62"/>
        <item x="1100"/>
        <item x="514"/>
        <item x="1107"/>
        <item x="443"/>
        <item x="2"/>
        <item x="70"/>
        <item x="111"/>
        <item x="28"/>
        <item x="569"/>
        <item x="59"/>
        <item x="220"/>
        <item x="365"/>
        <item x="371"/>
        <item x="901"/>
        <item x="807"/>
        <item x="710"/>
        <item x="480"/>
        <item x="452"/>
        <item x="232"/>
        <item x="758"/>
        <item x="1090"/>
        <item x="919"/>
        <item x="588"/>
        <item x="1049"/>
        <item x="418"/>
        <item x="865"/>
        <item x="619"/>
        <item x="811"/>
        <item x="441"/>
        <item x="496"/>
        <item x="607"/>
        <item x="277"/>
        <item x="278"/>
        <item x="325"/>
        <item x="421"/>
        <item x="940"/>
        <item x="1253"/>
        <item x="4"/>
        <item x="118"/>
        <item x="116"/>
        <item x="456"/>
        <item x="103"/>
        <item x="402"/>
        <item x="310"/>
        <item x="1192"/>
        <item x="895"/>
        <item x="223"/>
        <item x="75"/>
        <item x="128"/>
        <item x="155"/>
        <item x="379"/>
        <item x="327"/>
        <item x="294"/>
        <item x="354"/>
        <item x="319"/>
        <item x="463"/>
        <item x="335"/>
        <item x="338"/>
        <item x="58"/>
        <item x="76"/>
        <item x="911"/>
        <item x="959"/>
        <item x="1016"/>
        <item x="186"/>
        <item x="225"/>
        <item x="1093"/>
        <item x="389"/>
        <item x="368"/>
        <item x="400"/>
        <item x="429"/>
        <item x="377"/>
        <item x="1202"/>
        <item x="364"/>
        <item x="336"/>
        <item x="316"/>
        <item x="177"/>
        <item x="408"/>
        <item x="751"/>
        <item x="928"/>
        <item x="1118"/>
        <item x="425"/>
        <item x="448"/>
        <item x="820"/>
        <item x="244"/>
        <item x="206"/>
        <item x="135"/>
        <item x="174"/>
        <item x="1061"/>
        <item x="398"/>
        <item x="1"/>
        <item x="137"/>
        <item x="43"/>
        <item x="471"/>
        <item x="226"/>
        <item x="430"/>
        <item x="1111"/>
        <item x="1150"/>
        <item x="1031"/>
        <item x="439"/>
        <item x="1008"/>
        <item x="1113"/>
        <item x="1246"/>
        <item x="412"/>
        <item x="250"/>
        <item x="123"/>
        <item x="126"/>
        <item x="153"/>
        <item x="270"/>
        <item x="848"/>
        <item x="247"/>
        <item x="1114"/>
        <item x="413"/>
        <item x="1071"/>
        <item x="222"/>
        <item x="1239"/>
        <item x="108"/>
        <item x="210"/>
        <item x="1012"/>
        <item x="1250"/>
        <item x="512"/>
        <item x="957"/>
        <item x="1126"/>
        <item x="48"/>
        <item x="18"/>
        <item x="90"/>
        <item x="387"/>
        <item x="414"/>
        <item x="1243"/>
        <item x="233"/>
        <item x="580"/>
        <item x="280"/>
        <item x="276"/>
        <item x="279"/>
        <item x="434"/>
        <item x="444"/>
        <item x="1199"/>
        <item x="195"/>
        <item x="205"/>
        <item x="1053"/>
        <item x="140"/>
        <item x="709"/>
        <item x="1095"/>
        <item x="22"/>
        <item x="394"/>
        <item x="407"/>
        <item x="954"/>
        <item x="686"/>
        <item x="286"/>
        <item x="401"/>
        <item x="1221"/>
        <item x="301"/>
        <item x="295"/>
        <item x="305"/>
        <item x="298"/>
        <item x="274"/>
        <item x="1037"/>
        <item x="747"/>
        <item x="864"/>
        <item x="384"/>
        <item x="1190"/>
        <item x="783"/>
        <item x="708"/>
        <item x="1102"/>
        <item x="61"/>
        <item x="1210"/>
        <item x="1083"/>
        <item x="1244"/>
        <item x="852"/>
        <item x="1217"/>
        <item x="1179"/>
        <item x="1020"/>
        <item x="150"/>
        <item x="1017"/>
        <item x="1069"/>
        <item x="932"/>
        <item x="287"/>
        <item x="282"/>
        <item x="372"/>
        <item x="436"/>
        <item x="952"/>
        <item x="406"/>
        <item x="1086"/>
        <item x="915"/>
        <item x="1010"/>
        <item x="239"/>
        <item x="1080"/>
        <item x="1167"/>
        <item x="1138"/>
        <item x="1005"/>
        <item x="367"/>
        <item x="417"/>
        <item x="461"/>
        <item x="322"/>
        <item x="114"/>
        <item x="1182"/>
        <item x="1230"/>
        <item x="874"/>
        <item x="988"/>
        <item x="1103"/>
        <item x="995"/>
        <item x="264"/>
        <item x="93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dataField="1" numFmtId="164" showAll="0"/>
  </pivotFields>
  <rowFields count="1">
    <field x="1"/>
  </rowFields>
  <rowItems count="11">
    <i>
      <x v="132"/>
    </i>
    <i>
      <x v="133"/>
    </i>
    <i>
      <x v="303"/>
    </i>
    <i>
      <x v="302"/>
    </i>
    <i>
      <x v="222"/>
    </i>
    <i>
      <x v="850"/>
    </i>
    <i>
      <x v="846"/>
    </i>
    <i>
      <x v="847"/>
    </i>
    <i>
      <x v="849"/>
    </i>
    <i>
      <x v="194"/>
    </i>
    <i t="grand">
      <x/>
    </i>
  </rowItems>
  <colItems count="1">
    <i/>
  </colItems>
  <dataFields count="1">
    <dataField name="Sum of Rating Count" fld="27" baseField="0" baseItem="0" numFmtId="164"/>
  </dataField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7078294-0C31-497B-9176-6BA65091180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count Percentage">
  <location ref="J20:K461" firstHeaderRow="1" firstDataRow="1" firstDataCol="1"/>
  <pivotFields count="28">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axis="axisRow" numFmtId="9" showAll="0">
      <items count="1003">
        <item x="74"/>
        <item x="752"/>
        <item x="420"/>
        <item x="955"/>
        <item x="863"/>
        <item x="867"/>
        <item x="305"/>
        <item x="426"/>
        <item x="806"/>
        <item x="936"/>
        <item x="527"/>
        <item x="319"/>
        <item x="402"/>
        <item x="389"/>
        <item x="831"/>
        <item x="276"/>
        <item x="427"/>
        <item x="226"/>
        <item x="824"/>
        <item x="651"/>
        <item x="539"/>
        <item x="931"/>
        <item x="913"/>
        <item x="364"/>
        <item x="899"/>
        <item x="628"/>
        <item x="565"/>
        <item x="722"/>
        <item x="413"/>
        <item x="325"/>
        <item x="482"/>
        <item x="264"/>
        <item x="760"/>
        <item x="502"/>
        <item x="702"/>
        <item x="966"/>
        <item x="632"/>
        <item x="785"/>
        <item x="669"/>
        <item x="218"/>
        <item x="461"/>
        <item x="779"/>
        <item x="820"/>
        <item x="977"/>
        <item x="656"/>
        <item x="300"/>
        <item x="555"/>
        <item x="613"/>
        <item x="807"/>
        <item x="326"/>
        <item x="469"/>
        <item x="701"/>
        <item x="843"/>
        <item x="596"/>
        <item x="694"/>
        <item x="283"/>
        <item x="902"/>
        <item x="446"/>
        <item x="604"/>
        <item x="668"/>
        <item x="433"/>
        <item x="564"/>
        <item x="778"/>
        <item x="112"/>
        <item x="397"/>
        <item x="207"/>
        <item x="531"/>
        <item x="973"/>
        <item x="343"/>
        <item x="707"/>
        <item x="374"/>
        <item x="588"/>
        <item x="842"/>
        <item x="570"/>
        <item x="836"/>
        <item x="695"/>
        <item x="939"/>
        <item x="985"/>
        <item x="594"/>
        <item x="355"/>
        <item x="296"/>
        <item x="34"/>
        <item x="255"/>
        <item x="828"/>
        <item x="395"/>
        <item x="593"/>
        <item x="832"/>
        <item x="409"/>
        <item x="558"/>
        <item x="839"/>
        <item x="894"/>
        <item x="523"/>
        <item x="379"/>
        <item x="983"/>
        <item x="733"/>
        <item x="282"/>
        <item x="705"/>
        <item x="244"/>
        <item x="246"/>
        <item x="291"/>
        <item x="228"/>
        <item x="306"/>
        <item x="809"/>
        <item x="476"/>
        <item x="468"/>
        <item x="250"/>
        <item x="727"/>
        <item x="717"/>
        <item x="57"/>
        <item x="223"/>
        <item x="756"/>
        <item x="422"/>
        <item x="444"/>
        <item x="691"/>
        <item x="796"/>
        <item x="658"/>
        <item x="273"/>
        <item x="519"/>
        <item x="229"/>
        <item x="864"/>
        <item x="341"/>
        <item x="347"/>
        <item x="890"/>
        <item x="375"/>
        <item x="510"/>
        <item x="547"/>
        <item x="288"/>
        <item x="240"/>
        <item x="812"/>
        <item x="30"/>
        <item x="281"/>
        <item x="131"/>
        <item x="277"/>
        <item x="488"/>
        <item x="925"/>
        <item x="856"/>
        <item x="268"/>
        <item x="289"/>
        <item x="507"/>
        <item x="1001"/>
        <item x="518"/>
        <item x="631"/>
        <item x="241"/>
        <item x="563"/>
        <item x="211"/>
        <item x="79"/>
        <item x="698"/>
        <item x="751"/>
        <item x="491"/>
        <item x="548"/>
        <item x="417"/>
        <item x="242"/>
        <item x="764"/>
        <item x="641"/>
        <item x="954"/>
        <item x="490"/>
        <item x="671"/>
        <item x="176"/>
        <item x="697"/>
        <item x="970"/>
        <item x="849"/>
        <item x="586"/>
        <item x="442"/>
        <item x="557"/>
        <item x="886"/>
        <item x="942"/>
        <item x="26"/>
        <item x="3"/>
        <item x="231"/>
        <item x="560"/>
        <item x="333"/>
        <item x="91"/>
        <item x="858"/>
        <item x="581"/>
        <item x="552"/>
        <item x="458"/>
        <item x="132"/>
        <item x="453"/>
        <item x="998"/>
        <item x="600"/>
        <item x="646"/>
        <item x="525"/>
        <item x="945"/>
        <item x="445"/>
        <item x="763"/>
        <item x="661"/>
        <item x="87"/>
        <item x="1000"/>
        <item x="850"/>
        <item x="720"/>
        <item x="272"/>
        <item x="249"/>
        <item x="687"/>
        <item x="700"/>
        <item x="788"/>
        <item x="61"/>
        <item x="42"/>
        <item x="263"/>
        <item x="610"/>
        <item x="944"/>
        <item x="677"/>
        <item x="816"/>
        <item x="332"/>
        <item x="14"/>
        <item x="958"/>
        <item x="396"/>
        <item x="505"/>
        <item x="880"/>
        <item x="792"/>
        <item x="870"/>
        <item x="238"/>
        <item x="227"/>
        <item x="984"/>
        <item x="932"/>
        <item x="467"/>
        <item x="898"/>
        <item x="999"/>
        <item x="805"/>
        <item x="180"/>
        <item x="726"/>
        <item x="688"/>
        <item x="257"/>
        <item x="235"/>
        <item x="4"/>
        <item x="330"/>
        <item x="141"/>
        <item x="407"/>
        <item x="940"/>
        <item x="307"/>
        <item x="314"/>
        <item x="770"/>
        <item x="719"/>
        <item x="922"/>
        <item x="236"/>
        <item x="599"/>
        <item x="916"/>
        <item x="790"/>
        <item x="777"/>
        <item x="350"/>
        <item x="621"/>
        <item x="99"/>
        <item x="993"/>
        <item x="542"/>
        <item x="451"/>
        <item x="900"/>
        <item x="279"/>
        <item x="258"/>
        <item x="503"/>
        <item x="382"/>
        <item x="995"/>
        <item x="949"/>
        <item x="83"/>
        <item x="477"/>
        <item x="125"/>
        <item x="937"/>
        <item x="971"/>
        <item x="753"/>
        <item x="725"/>
        <item x="592"/>
        <item x="16"/>
        <item x="734"/>
        <item x="105"/>
        <item x="928"/>
        <item x="818"/>
        <item x="67"/>
        <item x="308"/>
        <item x="745"/>
        <item x="495"/>
        <item x="27"/>
        <item x="991"/>
        <item x="95"/>
        <item x="239"/>
        <item x="121"/>
        <item x="452"/>
        <item x="879"/>
        <item x="675"/>
        <item x="224"/>
        <item x="823"/>
        <item x="935"/>
        <item x="711"/>
        <item x="363"/>
        <item x="947"/>
        <item x="294"/>
        <item x="956"/>
        <item x="335"/>
        <item x="448"/>
        <item x="50"/>
        <item x="721"/>
        <item x="978"/>
        <item x="421"/>
        <item x="891"/>
        <item x="381"/>
        <item x="595"/>
        <item x="662"/>
        <item x="686"/>
        <item x="561"/>
        <item x="683"/>
        <item x="810"/>
        <item x="183"/>
        <item x="591"/>
        <item x="921"/>
        <item x="209"/>
        <item x="323"/>
        <item x="883"/>
        <item x="699"/>
        <item x="961"/>
        <item x="8"/>
        <item x="53"/>
        <item x="137"/>
        <item x="776"/>
        <item x="528"/>
        <item x="170"/>
        <item x="514"/>
        <item x="574"/>
        <item x="178"/>
        <item x="438"/>
        <item x="579"/>
        <item x="766"/>
        <item x="692"/>
        <item x="153"/>
        <item x="715"/>
        <item x="607"/>
        <item x="465"/>
        <item x="838"/>
        <item x="657"/>
        <item x="972"/>
        <item x="895"/>
        <item x="251"/>
        <item x="771"/>
        <item x="951"/>
        <item x="678"/>
        <item x="780"/>
        <item x="844"/>
        <item x="186"/>
        <item x="20"/>
        <item x="896"/>
        <item x="587"/>
        <item x="265"/>
        <item x="492"/>
        <item x="89"/>
        <item x="904"/>
        <item x="817"/>
        <item x="187"/>
        <item x="642"/>
        <item x="923"/>
        <item x="617"/>
        <item x="428"/>
        <item x="71"/>
        <item x="215"/>
        <item x="511"/>
        <item x="980"/>
        <item x="680"/>
        <item x="730"/>
        <item x="419"/>
        <item x="772"/>
        <item x="853"/>
        <item x="115"/>
        <item x="967"/>
        <item x="803"/>
        <item x="521"/>
        <item x="339"/>
        <item x="747"/>
        <item x="821"/>
        <item x="473"/>
        <item x="709"/>
        <item x="822"/>
        <item x="659"/>
        <item x="920"/>
        <item x="794"/>
        <item x="801"/>
        <item x="987"/>
        <item x="674"/>
        <item x="663"/>
        <item x="627"/>
        <item x="981"/>
        <item x="959"/>
        <item x="884"/>
        <item x="877"/>
        <item x="750"/>
        <item x="188"/>
        <item x="196"/>
        <item x="233"/>
        <item x="577"/>
        <item x="494"/>
        <item x="303"/>
        <item x="622"/>
        <item x="710"/>
        <item x="440"/>
        <item x="69"/>
        <item x="529"/>
        <item x="755"/>
        <item x="676"/>
        <item x="77"/>
        <item x="804"/>
        <item x="765"/>
        <item x="92"/>
        <item x="841"/>
        <item x="731"/>
        <item x="648"/>
        <item x="888"/>
        <item x="199"/>
        <item x="126"/>
        <item x="429"/>
        <item x="791"/>
        <item x="625"/>
        <item x="907"/>
        <item x="515"/>
        <item x="28"/>
        <item x="501"/>
        <item x="830"/>
        <item x="712"/>
        <item x="737"/>
        <item x="46"/>
        <item x="134"/>
        <item x="65"/>
        <item x="635"/>
        <item x="154"/>
        <item x="554"/>
        <item x="171"/>
        <item x="270"/>
        <item x="37"/>
        <item x="665"/>
        <item x="2"/>
        <item x="517"/>
        <item x="179"/>
        <item x="742"/>
        <item x="908"/>
        <item x="989"/>
        <item x="544"/>
        <item x="781"/>
        <item x="988"/>
        <item x="436"/>
        <item x="5"/>
        <item x="338"/>
        <item x="915"/>
        <item x="871"/>
        <item x="252"/>
        <item x="463"/>
        <item x="906"/>
        <item x="798"/>
        <item x="144"/>
        <item x="311"/>
        <item x="403"/>
        <item x="952"/>
        <item x="76"/>
        <item x="522"/>
        <item x="910"/>
        <item x="416"/>
        <item x="934"/>
        <item x="979"/>
        <item x="684"/>
        <item x="861"/>
        <item x="298"/>
        <item x="854"/>
        <item x="496"/>
        <item x="486"/>
        <item x="378"/>
        <item x="1"/>
        <item x="104"/>
        <item x="78"/>
        <item x="774"/>
        <item x="23"/>
        <item x="166"/>
        <item x="652"/>
        <item x="82"/>
        <item x="206"/>
        <item x="876"/>
        <item x="857"/>
        <item x="164"/>
        <item x="716"/>
        <item x="739"/>
        <item x="914"/>
        <item x="208"/>
        <item x="437"/>
        <item x="643"/>
        <item x="943"/>
        <item x="881"/>
        <item x="933"/>
        <item x="324"/>
        <item x="950"/>
        <item x="975"/>
        <item x="103"/>
        <item x="508"/>
        <item x="146"/>
        <item x="190"/>
        <item x="637"/>
        <item x="614"/>
        <item x="845"/>
        <item x="673"/>
        <item x="220"/>
        <item x="11"/>
        <item x="583"/>
        <item x="786"/>
        <item x="911"/>
        <item x="795"/>
        <item x="713"/>
        <item x="423"/>
        <item x="122"/>
        <item x="18"/>
        <item x="746"/>
        <item x="19"/>
        <item x="434"/>
        <item x="232"/>
        <item x="693"/>
        <item x="681"/>
        <item x="630"/>
        <item x="59"/>
        <item x="606"/>
        <item x="741"/>
        <item x="566"/>
        <item x="237"/>
        <item x="808"/>
        <item x="84"/>
        <item x="52"/>
        <item x="757"/>
        <item x="893"/>
        <item x="654"/>
        <item x="729"/>
        <item x="234"/>
        <item x="736"/>
        <item x="974"/>
        <item x="589"/>
        <item x="533"/>
        <item x="620"/>
        <item x="869"/>
        <item x="605"/>
        <item x="222"/>
        <item x="735"/>
        <item x="629"/>
        <item x="119"/>
        <item x="124"/>
        <item x="682"/>
        <item x="718"/>
        <item x="679"/>
        <item x="634"/>
        <item x="865"/>
        <item x="194"/>
        <item x="946"/>
        <item x="862"/>
        <item x="909"/>
        <item x="512"/>
        <item x="245"/>
        <item x="782"/>
        <item x="749"/>
        <item x="475"/>
        <item x="813"/>
        <item x="789"/>
        <item x="761"/>
        <item x="872"/>
        <item x="767"/>
        <item x="957"/>
        <item x="349"/>
        <item x="986"/>
        <item x="748"/>
        <item x="994"/>
        <item x="666"/>
        <item x="874"/>
        <item x="158"/>
        <item x="797"/>
        <item x="253"/>
        <item x="584"/>
        <item x="660"/>
        <item x="829"/>
        <item x="192"/>
        <item x="309"/>
        <item x="405"/>
        <item x="351"/>
        <item x="439"/>
        <item x="689"/>
        <item x="280"/>
        <item x="976"/>
        <item x="644"/>
        <item x="0"/>
        <item x="540"/>
        <item x="90"/>
        <item x="75"/>
        <item x="576"/>
        <item x="185"/>
        <item x="474"/>
        <item x="145"/>
        <item x="160"/>
        <item x="534"/>
        <item x="602"/>
        <item x="982"/>
        <item x="953"/>
        <item x="852"/>
        <item x="827"/>
        <item x="690"/>
        <item x="918"/>
        <item x="738"/>
        <item x="219"/>
        <item x="489"/>
        <item x="897"/>
        <item x="744"/>
        <item x="704"/>
        <item x="960"/>
        <item x="487"/>
        <item x="597"/>
        <item x="201"/>
        <item x="868"/>
        <item x="743"/>
        <item x="285"/>
        <item x="819"/>
        <item x="217"/>
        <item x="411"/>
        <item x="38"/>
        <item x="732"/>
        <item x="837"/>
        <item x="81"/>
        <item x="859"/>
        <item x="113"/>
        <item x="459"/>
        <item x="181"/>
        <item x="117"/>
        <item x="903"/>
        <item x="815"/>
        <item x="545"/>
        <item x="889"/>
        <item x="62"/>
        <item x="40"/>
        <item x="569"/>
        <item x="636"/>
        <item x="930"/>
        <item x="784"/>
        <item x="60"/>
        <item x="582"/>
        <item x="866"/>
        <item x="912"/>
        <item x="410"/>
        <item x="13"/>
        <item x="33"/>
        <item x="85"/>
        <item x="295"/>
        <item x="12"/>
        <item x="372"/>
        <item x="703"/>
        <item x="70"/>
        <item x="835"/>
        <item x="462"/>
        <item x="532"/>
        <item x="435"/>
        <item x="664"/>
        <item x="337"/>
        <item x="150"/>
        <item x="216"/>
        <item x="948"/>
        <item x="412"/>
        <item x="623"/>
        <item x="847"/>
        <item x="825"/>
        <item x="152"/>
        <item x="723"/>
        <item x="892"/>
        <item x="649"/>
        <item x="509"/>
        <item x="653"/>
        <item x="740"/>
        <item x="127"/>
        <item x="447"/>
        <item x="840"/>
        <item x="464"/>
        <item x="667"/>
        <item x="418"/>
        <item x="159"/>
        <item x="556"/>
        <item x="633"/>
        <item x="811"/>
        <item x="762"/>
        <item x="963"/>
        <item x="578"/>
        <item x="362"/>
        <item x="608"/>
        <item x="94"/>
        <item x="470"/>
        <item x="568"/>
        <item x="638"/>
        <item x="353"/>
        <item x="647"/>
        <item x="393"/>
        <item x="414"/>
        <item x="793"/>
        <item x="167"/>
        <item x="365"/>
        <item x="611"/>
        <item x="483"/>
        <item x="424"/>
        <item x="189"/>
        <item x="327"/>
        <item x="873"/>
        <item x="846"/>
        <item x="354"/>
        <item x="31"/>
        <item x="550"/>
        <item x="173"/>
        <item x="941"/>
        <item x="147"/>
        <item x="992"/>
        <item x="706"/>
        <item x="498"/>
        <item x="538"/>
        <item x="93"/>
        <item x="450"/>
        <item x="901"/>
        <item x="826"/>
        <item x="878"/>
        <item x="148"/>
        <item x="775"/>
        <item x="639"/>
        <item x="769"/>
        <item x="315"/>
        <item x="73"/>
        <item x="580"/>
        <item x="114"/>
        <item x="317"/>
        <item x="506"/>
        <item x="968"/>
        <item x="370"/>
        <item x="177"/>
        <item x="964"/>
        <item x="441"/>
        <item x="996"/>
        <item x="670"/>
        <item x="997"/>
        <item x="140"/>
        <item x="965"/>
        <item x="200"/>
        <item x="111"/>
        <item x="724"/>
        <item x="214"/>
        <item x="962"/>
        <item x="156"/>
        <item x="590"/>
        <item x="66"/>
        <item x="195"/>
        <item x="193"/>
        <item x="626"/>
        <item x="274"/>
        <item x="672"/>
        <item x="499"/>
        <item x="388"/>
        <item x="969"/>
        <item x="754"/>
        <item x="431"/>
        <item x="373"/>
        <item x="559"/>
        <item x="259"/>
        <item x="301"/>
        <item x="567"/>
        <item x="471"/>
        <item x="110"/>
        <item x="9"/>
        <item x="926"/>
        <item x="346"/>
        <item x="182"/>
        <item x="107"/>
        <item x="184"/>
        <item x="905"/>
        <item x="415"/>
        <item x="175"/>
        <item x="685"/>
        <item x="221"/>
        <item x="172"/>
        <item x="787"/>
        <item x="655"/>
        <item x="138"/>
        <item x="80"/>
        <item x="834"/>
        <item x="213"/>
        <item x="198"/>
        <item x="63"/>
        <item x="524"/>
        <item x="384"/>
        <item x="887"/>
        <item x="800"/>
        <item x="88"/>
        <item x="269"/>
        <item x="24"/>
        <item x="714"/>
        <item x="938"/>
        <item x="203"/>
        <item x="500"/>
        <item x="366"/>
        <item x="728"/>
        <item x="385"/>
        <item x="885"/>
        <item x="286"/>
        <item x="58"/>
        <item x="848"/>
        <item x="133"/>
        <item x="162"/>
        <item x="25"/>
        <item x="139"/>
        <item x="98"/>
        <item x="432"/>
        <item x="640"/>
        <item x="204"/>
        <item x="129"/>
        <item x="48"/>
        <item x="210"/>
        <item x="526"/>
        <item x="360"/>
        <item x="773"/>
        <item x="917"/>
        <item x="6"/>
        <item x="497"/>
        <item x="553"/>
        <item x="406"/>
        <item x="457"/>
        <item x="22"/>
        <item x="10"/>
        <item x="64"/>
        <item x="616"/>
        <item x="391"/>
        <item x="120"/>
        <item x="256"/>
        <item x="21"/>
        <item x="650"/>
        <item x="516"/>
        <item x="537"/>
        <item x="367"/>
        <item x="43"/>
        <item x="143"/>
        <item x="376"/>
        <item x="54"/>
        <item x="44"/>
        <item x="615"/>
        <item x="36"/>
        <item x="116"/>
        <item x="321"/>
        <item x="278"/>
        <item x="543"/>
        <item x="404"/>
        <item x="386"/>
        <item x="799"/>
        <item x="130"/>
        <item x="618"/>
        <item x="136"/>
        <item x="472"/>
        <item x="96"/>
        <item x="551"/>
        <item x="247"/>
        <item x="478"/>
        <item x="361"/>
        <item x="504"/>
        <item x="266"/>
        <item x="855"/>
        <item x="41"/>
        <item x="399"/>
        <item x="310"/>
        <item x="106"/>
        <item x="29"/>
        <item x="575"/>
        <item x="814"/>
        <item x="157"/>
        <item x="882"/>
        <item x="369"/>
        <item x="267"/>
        <item x="520"/>
        <item x="320"/>
        <item x="35"/>
        <item x="377"/>
        <item x="924"/>
        <item x="86"/>
        <item x="101"/>
        <item x="598"/>
        <item x="368"/>
        <item x="387"/>
        <item x="371"/>
        <item x="168"/>
        <item x="541"/>
        <item x="609"/>
        <item x="802"/>
        <item x="312"/>
        <item x="197"/>
        <item x="261"/>
        <item x="45"/>
        <item x="97"/>
        <item x="619"/>
        <item x="7"/>
        <item x="174"/>
        <item x="696"/>
        <item x="108"/>
        <item x="708"/>
        <item x="109"/>
        <item x="929"/>
        <item x="456"/>
        <item x="202"/>
        <item x="990"/>
        <item x="243"/>
        <item x="359"/>
        <item x="481"/>
        <item x="49"/>
        <item x="328"/>
        <item x="875"/>
        <item x="68"/>
        <item x="72"/>
        <item x="151"/>
        <item x="833"/>
        <item x="449"/>
        <item x="348"/>
        <item x="345"/>
        <item x="322"/>
        <item x="562"/>
        <item x="768"/>
        <item x="336"/>
        <item x="383"/>
        <item x="56"/>
        <item x="123"/>
        <item x="573"/>
        <item x="135"/>
        <item x="290"/>
        <item x="344"/>
        <item x="254"/>
        <item x="357"/>
        <item x="460"/>
        <item x="513"/>
        <item x="380"/>
        <item x="100"/>
        <item x="191"/>
        <item x="860"/>
        <item x="612"/>
        <item x="430"/>
        <item x="585"/>
        <item x="271"/>
        <item x="118"/>
        <item x="169"/>
        <item x="759"/>
        <item x="392"/>
        <item x="230"/>
        <item x="919"/>
        <item x="485"/>
        <item x="549"/>
        <item x="571"/>
        <item x="313"/>
        <item x="155"/>
        <item x="302"/>
        <item x="39"/>
        <item x="493"/>
        <item x="484"/>
        <item x="783"/>
        <item x="15"/>
        <item x="352"/>
        <item x="400"/>
        <item x="17"/>
        <item x="297"/>
        <item x="546"/>
        <item x="205"/>
        <item x="572"/>
        <item x="287"/>
        <item x="212"/>
        <item x="603"/>
        <item x="284"/>
        <item x="758"/>
        <item x="358"/>
        <item x="530"/>
        <item x="601"/>
        <item x="408"/>
        <item x="329"/>
        <item x="851"/>
        <item x="248"/>
        <item x="443"/>
        <item x="401"/>
        <item x="51"/>
        <item x="466"/>
        <item x="32"/>
        <item x="645"/>
        <item x="260"/>
        <item x="275"/>
        <item x="342"/>
        <item x="292"/>
        <item x="535"/>
        <item x="128"/>
        <item x="304"/>
        <item x="293"/>
        <item x="356"/>
        <item x="161"/>
        <item x="142"/>
        <item x="454"/>
        <item x="102"/>
        <item x="394"/>
        <item x="318"/>
        <item x="262"/>
        <item x="316"/>
        <item x="479"/>
        <item x="455"/>
        <item x="55"/>
        <item x="299"/>
        <item x="480"/>
        <item x="927"/>
        <item x="334"/>
        <item x="390"/>
        <item x="398"/>
        <item x="165"/>
        <item x="47"/>
        <item x="149"/>
        <item x="536"/>
        <item x="163"/>
        <item x="331"/>
        <item x="624"/>
        <item x="340"/>
        <item x="225"/>
        <item x="425"/>
        <item t="default"/>
      </items>
    </pivotField>
    <pivotField showAll="0"/>
    <pivotField numFmtId="165" showAll="0"/>
    <pivotField showAll="0"/>
    <pivotField showAll="0"/>
    <pivotField numFmtId="164" showAll="0"/>
  </pivotFields>
  <rowFields count="1">
    <field x="22"/>
  </rowFields>
  <rowItems count="441">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t="grand">
      <x/>
    </i>
  </rowItems>
  <colItems count="1">
    <i/>
  </colItems>
  <dataFields count="1">
    <dataField name="Count of Product Name" fld="5" subtotal="count" baseField="0" baseItem="0"/>
  </dataFields>
  <pivotTableStyleInfo name="PivotStyleLight18" showRowHeaders="1" showColHeaders="1" showRowStripes="0" showColStripes="0" showLastColumn="1"/>
  <filters count="1">
    <filter fld="22" type="captionGreaterThanOrEqual" evalOrder="-1" id="2" stringValue1="5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DF13F3-2064-48E0-86DF-0AD013401CD5}"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Product">
  <location ref="T457:U464" firstHeaderRow="1" firstDataRow="1" firstDataCol="1"/>
  <pivotFields count="28">
    <pivotField showAll="0"/>
    <pivotField showAll="0"/>
    <pivotField showAll="0"/>
    <pivotField showAll="0"/>
    <pivotField showAll="0"/>
    <pivotField axis="axisRow" showAll="0" measureFilter="1">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items count="27">
        <item h="1" x="22"/>
        <item h="1" x="23"/>
        <item h="1" x="21"/>
        <item h="1" x="24"/>
        <item h="1" x="18"/>
        <item h="1" x="25"/>
        <item h="1" x="17"/>
        <item h="1" x="19"/>
        <item h="1" x="13"/>
        <item h="1" x="15"/>
        <item h="1" x="7"/>
        <item h="1" x="11"/>
        <item h="1" x="4"/>
        <item h="1" x="5"/>
        <item h="1" x="8"/>
        <item h="1" x="10"/>
        <item h="1" x="2"/>
        <item h="1" x="6"/>
        <item h="1" x="0"/>
        <item h="1" x="1"/>
        <item h="1" x="3"/>
        <item x="9"/>
        <item h="1" x="12"/>
        <item h="1" x="16"/>
        <item h="1" x="20"/>
        <item h="1" x="14"/>
        <item t="default"/>
      </items>
    </pivotField>
    <pivotField showAll="0"/>
    <pivotField showAll="0"/>
    <pivotField numFmtId="164" showAll="0"/>
  </pivotFields>
  <rowFields count="1">
    <field x="5"/>
  </rowFields>
  <rowItems count="7">
    <i>
      <x v="72"/>
    </i>
    <i>
      <x v="478"/>
    </i>
    <i>
      <x v="693"/>
    </i>
    <i>
      <x v="843"/>
    </i>
    <i>
      <x v="958"/>
    </i>
    <i>
      <x v="960"/>
    </i>
    <i t="grand">
      <x/>
    </i>
  </rowItems>
  <colItems count="1">
    <i/>
  </colItems>
  <dataFields count="1">
    <dataField name="Average of Product Rating" fld="24" subtotal="average" baseField="5" baseItem="0" numFmtId="165"/>
  </dataFields>
  <chartFormats count="4">
    <chartFormat chart="6"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F4034AA-31B5-4CED-A08C-E2AA2B9B9192}"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oduct">
  <location ref="M66:N72" firstHeaderRow="1" firstDataRow="1" firstDataCol="1"/>
  <pivotFields count="28">
    <pivotField showAll="0"/>
    <pivotField showAll="0"/>
    <pivotField showAll="0" measureFilter="1" sortType="descending">
      <items count="1249">
        <item x="941"/>
        <item x="1075"/>
        <item x="77"/>
        <item x="428"/>
        <item x="644"/>
        <item x="476"/>
        <item x="1239"/>
        <item x="119"/>
        <item x="190"/>
        <item x="9"/>
        <item x="99"/>
        <item x="95"/>
        <item x="68"/>
        <item x="203"/>
        <item x="151"/>
        <item x="191"/>
        <item x="256"/>
        <item x="235"/>
        <item x="176"/>
        <item x="1192"/>
        <item x="205"/>
        <item x="70"/>
        <item x="28"/>
        <item x="210"/>
        <item x="111"/>
        <item x="2"/>
        <item x="18"/>
        <item x="108"/>
        <item x="543"/>
        <item x="1078"/>
        <item x="1210"/>
        <item x="943"/>
        <item x="1011"/>
        <item x="951"/>
        <item x="1032"/>
        <item x="298"/>
        <item x="169"/>
        <item x="1118"/>
        <item x="849"/>
        <item x="1190"/>
        <item x="1119"/>
        <item x="841"/>
        <item x="989"/>
        <item x="846"/>
        <item x="1167"/>
        <item x="1181"/>
        <item x="1215"/>
        <item x="887"/>
        <item x="258"/>
        <item x="580"/>
        <item x="727"/>
        <item x="618"/>
        <item x="557"/>
        <item x="647"/>
        <item x="214"/>
        <item x="268"/>
        <item x="85"/>
        <item x="15"/>
        <item x="267"/>
        <item x="1034"/>
        <item x="1237"/>
        <item x="974"/>
        <item x="1057"/>
        <item x="745"/>
        <item x="243"/>
        <item x="854"/>
        <item x="179"/>
        <item x="446"/>
        <item x="872"/>
        <item x="1115"/>
        <item x="1073"/>
        <item x="158"/>
        <item x="8"/>
        <item x="17"/>
        <item x="569"/>
        <item x="567"/>
        <item x="41"/>
        <item x="125"/>
        <item x="131"/>
        <item x="199"/>
        <item x="153"/>
        <item x="598"/>
        <item x="807"/>
        <item x="217"/>
        <item x="222"/>
        <item x="251"/>
        <item x="200"/>
        <item x="230"/>
        <item x="264"/>
        <item x="66"/>
        <item x="69"/>
        <item x="170"/>
        <item x="65"/>
        <item x="1121"/>
        <item x="100"/>
        <item x="124"/>
        <item x="229"/>
        <item x="1222"/>
        <item x="207"/>
        <item x="1015"/>
        <item x="10"/>
        <item x="74"/>
        <item x="86"/>
        <item x="152"/>
        <item x="123"/>
        <item x="126"/>
        <item x="233"/>
        <item x="187"/>
        <item x="324"/>
        <item x="345"/>
        <item x="448"/>
        <item x="112"/>
        <item x="180"/>
        <item x="103"/>
        <item x="87"/>
        <item x="323"/>
        <item x="1080"/>
        <item x="145"/>
        <item x="438"/>
        <item x="367"/>
        <item x="661"/>
        <item x="669"/>
        <item x="1104"/>
        <item x="600"/>
        <item x="667"/>
        <item x="1199"/>
        <item x="1072"/>
        <item x="1108"/>
        <item x="993"/>
        <item x="767"/>
        <item x="219"/>
        <item x="161"/>
        <item x="932"/>
        <item x="937"/>
        <item x="1091"/>
        <item x="964"/>
        <item x="888"/>
        <item x="992"/>
        <item x="885"/>
        <item x="945"/>
        <item x="820"/>
        <item x="860"/>
        <item x="962"/>
        <item x="1234"/>
        <item x="834"/>
        <item x="1124"/>
        <item x="829"/>
        <item x="1245"/>
        <item x="880"/>
        <item x="850"/>
        <item x="874"/>
        <item x="827"/>
        <item x="861"/>
        <item x="1055"/>
        <item x="906"/>
        <item x="1046"/>
        <item x="830"/>
        <item x="968"/>
        <item x="1196"/>
        <item x="813"/>
        <item x="825"/>
        <item x="886"/>
        <item x="1007"/>
        <item x="809"/>
        <item x="96"/>
        <item x="60"/>
        <item x="138"/>
        <item x="202"/>
        <item x="765"/>
        <item x="104"/>
        <item x="175"/>
        <item x="249"/>
        <item x="799"/>
        <item x="1125"/>
        <item x="1025"/>
        <item x="88"/>
        <item x="129"/>
        <item x="144"/>
        <item x="185"/>
        <item x="26"/>
        <item x="459"/>
        <item x="455"/>
        <item x="552"/>
        <item x="529"/>
        <item x="671"/>
        <item x="314"/>
        <item x="283"/>
        <item x="454"/>
        <item x="717"/>
        <item x="478"/>
        <item x="477"/>
        <item x="586"/>
        <item x="339"/>
        <item x="490"/>
        <item x="801"/>
        <item x="32"/>
        <item x="545"/>
        <item x="51"/>
        <item x="168"/>
        <item x="122"/>
        <item x="159"/>
        <item x="407"/>
        <item x="359"/>
        <item x="461"/>
        <item x="487"/>
        <item x="515"/>
        <item x="464"/>
        <item x="510"/>
        <item x="198"/>
        <item x="627"/>
        <item x="788"/>
        <item x="625"/>
        <item x="53"/>
        <item x="79"/>
        <item x="329"/>
        <item x="310"/>
        <item x="356"/>
        <item x="383"/>
        <item x="355"/>
        <item x="868"/>
        <item x="1037"/>
        <item x="1247"/>
        <item x="1183"/>
        <item x="1224"/>
        <item x="1130"/>
        <item x="875"/>
        <item x="497"/>
        <item x="679"/>
        <item x="485"/>
        <item x="721"/>
        <item x="672"/>
        <item x="470"/>
        <item x="503"/>
        <item x="596"/>
        <item x="504"/>
        <item x="603"/>
        <item x="495"/>
        <item x="473"/>
        <item x="581"/>
        <item x="1022"/>
        <item x="961"/>
        <item x="629"/>
        <item x="1176"/>
        <item x="876"/>
        <item x="859"/>
        <item x="866"/>
        <item x="1135"/>
        <item x="851"/>
        <item x="916"/>
        <item x="988"/>
        <item x="904"/>
        <item x="196"/>
        <item x="736"/>
        <item x="1182"/>
        <item x="140"/>
        <item x="565"/>
        <item x="696"/>
        <item x="710"/>
        <item x="776"/>
        <item x="793"/>
        <item x="1171"/>
        <item x="1184"/>
        <item x="1146"/>
        <item x="1064"/>
        <item x="795"/>
        <item x="763"/>
        <item x="725"/>
        <item x="182"/>
        <item x="162"/>
        <item x="1194"/>
        <item x="794"/>
        <item x="505"/>
        <item x="488"/>
        <item x="752"/>
        <item x="566"/>
        <item x="1077"/>
        <item x="1099"/>
        <item x="1189"/>
        <item x="556"/>
        <item x="790"/>
        <item x="766"/>
        <item x="612"/>
        <item x="702"/>
        <item x="701"/>
        <item x="475"/>
        <item x="750"/>
        <item x="664"/>
        <item x="632"/>
        <item x="526"/>
        <item x="680"/>
        <item x="537"/>
        <item x="926"/>
        <item x="143"/>
        <item x="54"/>
        <item x="965"/>
        <item x="683"/>
        <item x="934"/>
        <item x="188"/>
        <item x="821"/>
        <item x="50"/>
        <item x="1061"/>
        <item x="867"/>
        <item x="1134"/>
        <item x="884"/>
        <item x="1216"/>
        <item x="1070"/>
        <item x="922"/>
        <item x="1122"/>
        <item x="901"/>
        <item x="895"/>
        <item x="1074"/>
        <item x="933"/>
        <item x="1047"/>
        <item x="981"/>
        <item x="1131"/>
        <item x="47"/>
        <item x="631"/>
        <item x="796"/>
        <item x="599"/>
        <item x="154"/>
        <item x="1094"/>
        <item x="1041"/>
        <item x="208"/>
        <item x="630"/>
        <item x="211"/>
        <item x="40"/>
        <item x="471"/>
        <item x="472"/>
        <item x="479"/>
        <item x="496"/>
        <item x="1081"/>
        <item x="749"/>
        <item x="611"/>
        <item x="491"/>
        <item x="650"/>
        <item x="535"/>
        <item x="685"/>
        <item x="1030"/>
        <item x="301"/>
        <item x="588"/>
        <item x="718"/>
        <item x="709"/>
        <item x="134"/>
        <item x="553"/>
        <item x="528"/>
        <item x="653"/>
        <item x="89"/>
        <item x="474"/>
        <item x="541"/>
        <item x="798"/>
        <item x="614"/>
        <item x="453"/>
        <item x="1203"/>
        <item x="1223"/>
        <item x="544"/>
        <item x="769"/>
        <item x="606"/>
        <item x="1089"/>
        <item x="97"/>
        <item x="56"/>
        <item x="107"/>
        <item x="184"/>
        <item x="451"/>
        <item x="368"/>
        <item x="288"/>
        <item x="376"/>
        <item x="1178"/>
        <item x="411"/>
        <item x="996"/>
        <item x="654"/>
        <item x="662"/>
        <item x="1001"/>
        <item x="521"/>
        <item x="1150"/>
        <item x="626"/>
        <item x="1018"/>
        <item x="722"/>
        <item x="269"/>
        <item x="1040"/>
        <item x="1138"/>
        <item x="1062"/>
        <item x="1227"/>
        <item x="955"/>
        <item x="881"/>
        <item x="942"/>
        <item x="498"/>
        <item x="576"/>
        <item x="254"/>
        <item x="728"/>
        <item x="960"/>
        <item x="651"/>
        <item x="1006"/>
        <item x="316"/>
        <item x="575"/>
        <item x="373"/>
        <item x="435"/>
        <item x="400"/>
        <item x="272"/>
        <item x="646"/>
        <item x="304"/>
        <item x="677"/>
        <item x="450"/>
        <item x="445"/>
        <item x="22"/>
        <item x="118"/>
        <item x="7"/>
        <item x="116"/>
        <item x="193"/>
        <item x="401"/>
        <item x="136"/>
        <item x="374"/>
        <item x="24"/>
        <item x="439"/>
        <item x="778"/>
        <item x="538"/>
        <item x="1173"/>
        <item x="1050"/>
        <item x="94"/>
        <item x="37"/>
        <item x="890"/>
        <item x="785"/>
        <item x="775"/>
        <item x="609"/>
        <item x="502"/>
        <item x="753"/>
        <item x="648"/>
        <item x="605"/>
        <item x="624"/>
        <item x="549"/>
        <item x="493"/>
        <item x="620"/>
        <item x="1202"/>
        <item x="810"/>
        <item x="334"/>
        <item x="1113"/>
        <item x="1139"/>
        <item x="958"/>
        <item x="1225"/>
        <item x="824"/>
        <item x="1020"/>
        <item x="845"/>
        <item x="1160"/>
        <item x="1105"/>
        <item x="1095"/>
        <item x="985"/>
        <item x="1154"/>
        <item x="840"/>
        <item x="949"/>
        <item x="1012"/>
        <item x="1109"/>
        <item x="822"/>
        <item x="991"/>
        <item x="1246"/>
        <item x="1214"/>
        <item x="1066"/>
        <item x="772"/>
        <item x="891"/>
        <item x="1117"/>
        <item x="873"/>
        <item x="969"/>
        <item x="1229"/>
        <item x="178"/>
        <item x="931"/>
        <item x="1042"/>
        <item x="63"/>
        <item x="231"/>
        <item x="947"/>
        <item x="967"/>
        <item x="1056"/>
        <item x="527"/>
        <item x="741"/>
        <item x="773"/>
        <item x="533"/>
        <item x="492"/>
        <item x="684"/>
        <item x="756"/>
        <item x="791"/>
        <item x="714"/>
        <item x="784"/>
        <item x="777"/>
        <item x="594"/>
        <item x="797"/>
        <item x="467"/>
        <item x="481"/>
        <item x="660"/>
        <item x="712"/>
        <item x="468"/>
        <item x="507"/>
        <item x="621"/>
        <item x="1083"/>
        <item x="1051"/>
        <item x="911"/>
        <item x="912"/>
        <item x="595"/>
        <item x="1045"/>
        <item x="1206"/>
        <item x="1186"/>
        <item x="971"/>
        <item x="1209"/>
        <item x="1067"/>
        <item x="1107"/>
        <item x="67"/>
        <item x="910"/>
        <item x="900"/>
        <item x="1053"/>
        <item x="1231"/>
        <item x="768"/>
        <item x="1221"/>
        <item x="1036"/>
        <item x="1065"/>
        <item x="835"/>
        <item x="998"/>
        <item x="1033"/>
        <item x="1126"/>
        <item x="1096"/>
        <item x="1106"/>
        <item x="1068"/>
        <item x="1014"/>
        <item x="804"/>
        <item x="579"/>
        <item x="693"/>
        <item x="1158"/>
        <item x="635"/>
        <item x="1112"/>
        <item x="918"/>
        <item x="929"/>
        <item x="923"/>
        <item x="1082"/>
        <item x="786"/>
        <item x="1156"/>
        <item x="1147"/>
        <item x="1232"/>
        <item x="419"/>
        <item x="423"/>
        <item x="311"/>
        <item x="294"/>
        <item x="353"/>
        <item x="361"/>
        <item x="315"/>
        <item x="336"/>
        <item x="344"/>
        <item x="377"/>
        <item x="337"/>
        <item x="299"/>
        <item x="387"/>
        <item x="350"/>
        <item x="384"/>
        <item x="250"/>
        <item x="42"/>
        <item x="673"/>
        <item x="370"/>
        <item x="542"/>
        <item x="465"/>
        <item x="574"/>
        <item x="559"/>
        <item x="548"/>
        <item x="1145"/>
        <item x="983"/>
        <item x="568"/>
        <item x="128"/>
        <item x="155"/>
        <item x="1220"/>
        <item x="1143"/>
        <item x="1163"/>
        <item x="1063"/>
        <item x="952"/>
        <item x="920"/>
        <item x="1197"/>
        <item x="826"/>
        <item x="869"/>
        <item x="995"/>
        <item x="954"/>
        <item x="1060"/>
        <item x="966"/>
        <item x="1090"/>
        <item x="1207"/>
        <item x="917"/>
        <item x="1142"/>
        <item x="1092"/>
        <item x="57"/>
        <item x="652"/>
        <item x="1148"/>
        <item x="909"/>
        <item x="1233"/>
        <item x="948"/>
        <item x="1005"/>
        <item x="682"/>
        <item x="1235"/>
        <item x="1157"/>
        <item x="244"/>
        <item x="234"/>
        <item x="84"/>
        <item x="265"/>
        <item x="228"/>
        <item x="1153"/>
        <item x="209"/>
        <item x="1175"/>
        <item x="1086"/>
        <item x="982"/>
        <item x="1218"/>
        <item x="898"/>
        <item x="402"/>
        <item x="1208"/>
        <item x="433"/>
        <item x="58"/>
        <item x="656"/>
        <item x="675"/>
        <item x="608"/>
        <item x="466"/>
        <item x="206"/>
        <item x="33"/>
        <item x="706"/>
        <item x="1228"/>
        <item x="436"/>
        <item x="238"/>
        <item x="781"/>
        <item x="688"/>
        <item x="613"/>
        <item x="641"/>
        <item x="678"/>
        <item x="711"/>
        <item x="800"/>
        <item x="221"/>
        <item x="1137"/>
        <item x="75"/>
        <item x="223"/>
        <item x="52"/>
        <item x="1241"/>
        <item x="1201"/>
        <item x="1013"/>
        <item x="831"/>
        <item x="857"/>
        <item x="828"/>
        <item x="1165"/>
        <item x="899"/>
        <item x="832"/>
        <item x="853"/>
        <item x="1174"/>
        <item x="930"/>
        <item x="1217"/>
        <item x="1044"/>
        <item x="1204"/>
        <item x="902"/>
        <item x="935"/>
        <item x="1084"/>
        <item x="554"/>
        <item x="457"/>
        <item x="616"/>
        <item x="704"/>
        <item x="760"/>
        <item x="534"/>
        <item x="762"/>
        <item x="642"/>
        <item x="525"/>
        <item x="562"/>
        <item x="695"/>
        <item x="585"/>
        <item x="564"/>
        <item x="649"/>
        <item x="666"/>
        <item x="173"/>
        <item x="36"/>
        <item x="133"/>
        <item x="105"/>
        <item x="215"/>
        <item x="1179"/>
        <item x="1127"/>
        <item x="78"/>
        <item x="82"/>
        <item x="681"/>
        <item x="242"/>
        <item x="907"/>
        <item x="255"/>
        <item x="587"/>
        <item x="601"/>
        <item x="1159"/>
        <item x="883"/>
        <item x="1059"/>
        <item x="1187"/>
        <item x="622"/>
        <item x="1076"/>
        <item x="518"/>
        <item x="43"/>
        <item x="218"/>
        <item x="342"/>
        <item x="287"/>
        <item x="286"/>
        <item x="137"/>
        <item x="171"/>
        <item x="5"/>
        <item x="372"/>
        <item x="270"/>
        <item x="73"/>
        <item x="351"/>
        <item x="719"/>
        <item x="1"/>
        <item x="259"/>
        <item x="248"/>
        <item x="956"/>
        <item x="273"/>
        <item x="434"/>
        <item x="1213"/>
        <item x="330"/>
        <item x="93"/>
        <item x="1110"/>
        <item x="893"/>
        <item x="970"/>
        <item x="447"/>
        <item x="19"/>
        <item x="1205"/>
        <item x="1049"/>
        <item x="1101"/>
        <item x="978"/>
        <item x="1043"/>
        <item x="823"/>
        <item x="399"/>
        <item x="354"/>
        <item x="1069"/>
        <item x="1058"/>
        <item x="390"/>
        <item x="148"/>
        <item x="396"/>
        <item x="1144"/>
        <item x="1242"/>
        <item x="1098"/>
        <item x="241"/>
        <item x="1243"/>
        <item x="398"/>
        <item x="540"/>
        <item x="607"/>
        <item x="558"/>
        <item x="394"/>
        <item x="571"/>
        <item x="375"/>
        <item x="309"/>
        <item x="444"/>
        <item x="431"/>
        <item x="674"/>
        <item x="417"/>
        <item x="715"/>
        <item x="389"/>
        <item x="555"/>
        <item x="379"/>
        <item x="426"/>
        <item x="349"/>
        <item x="343"/>
        <item x="325"/>
        <item x="279"/>
        <item x="416"/>
        <item x="420"/>
        <item x="843"/>
        <item x="508"/>
        <item x="789"/>
        <item x="645"/>
        <item x="27"/>
        <item x="31"/>
        <item x="322"/>
        <item x="415"/>
        <item x="4"/>
        <item x="156"/>
        <item x="263"/>
        <item x="3"/>
        <item x="14"/>
        <item x="276"/>
        <item x="319"/>
        <item x="275"/>
        <item x="397"/>
        <item x="410"/>
        <item x="352"/>
        <item x="305"/>
        <item x="347"/>
        <item x="984"/>
        <item x="759"/>
        <item x="878"/>
        <item x="1133"/>
        <item x="856"/>
        <item x="1116"/>
        <item x="889"/>
        <item x="818"/>
        <item x="1151"/>
        <item x="517"/>
        <item x="761"/>
        <item x="1111"/>
        <item x="591"/>
        <item x="792"/>
        <item x="689"/>
        <item x="583"/>
        <item x="754"/>
        <item x="723"/>
        <item x="780"/>
        <item x="665"/>
        <item x="1026"/>
        <item x="1000"/>
        <item x="1019"/>
        <item x="1017"/>
        <item x="894"/>
        <item x="892"/>
        <item x="1226"/>
        <item x="1035"/>
        <item x="1054"/>
        <item x="1021"/>
        <item x="844"/>
        <item x="858"/>
        <item x="839"/>
        <item x="990"/>
        <item x="979"/>
        <item x="862"/>
        <item x="1169"/>
        <item x="1240"/>
        <item x="1085"/>
        <item x="944"/>
        <item x="897"/>
        <item x="924"/>
        <item x="847"/>
        <item x="1004"/>
        <item x="986"/>
        <item x="500"/>
        <item x="842"/>
        <item x="905"/>
        <item x="848"/>
        <item x="805"/>
        <item x="938"/>
        <item x="815"/>
        <item x="882"/>
        <item x="837"/>
        <item x="903"/>
        <item x="811"/>
        <item x="1129"/>
        <item x="782"/>
        <item x="670"/>
        <item x="102"/>
        <item x="443"/>
        <item x="425"/>
        <item x="437"/>
        <item x="427"/>
        <item x="147"/>
        <item x="936"/>
        <item x="1219"/>
        <item x="312"/>
        <item x="358"/>
        <item x="381"/>
        <item x="697"/>
        <item x="163"/>
        <item x="55"/>
        <item x="59"/>
        <item x="340"/>
        <item x="617"/>
        <item x="578"/>
        <item x="633"/>
        <item x="657"/>
        <item x="748"/>
        <item x="628"/>
        <item x="469"/>
        <item x="157"/>
        <item x="914"/>
        <item x="1087"/>
        <item x="812"/>
        <item x="1048"/>
        <item x="1244"/>
        <item x="814"/>
        <item x="913"/>
        <item x="870"/>
        <item x="1198"/>
        <item x="950"/>
        <item x="836"/>
        <item x="816"/>
        <item x="927"/>
        <item x="1185"/>
        <item x="1128"/>
        <item x="855"/>
        <item x="879"/>
        <item x="959"/>
        <item x="838"/>
        <item x="1029"/>
        <item x="1200"/>
        <item x="819"/>
        <item x="663"/>
        <item x="236"/>
        <item x="441"/>
        <item x="1100"/>
        <item x="257"/>
        <item x="320"/>
        <item x="391"/>
        <item x="360"/>
        <item x="380"/>
        <item x="76"/>
        <item x="186"/>
        <item x="225"/>
        <item x="49"/>
        <item x="326"/>
        <item x="281"/>
        <item x="382"/>
        <item x="523"/>
        <item x="593"/>
        <item x="708"/>
        <item x="833"/>
        <item x="1136"/>
        <item x="1149"/>
        <item x="1155"/>
        <item x="742"/>
        <item x="109"/>
        <item x="308"/>
        <item x="732"/>
        <item x="302"/>
        <item x="341"/>
        <item x="204"/>
        <item x="573"/>
        <item x="743"/>
        <item x="764"/>
        <item x="640"/>
        <item x="561"/>
        <item x="20"/>
        <item x="282"/>
        <item x="297"/>
        <item x="300"/>
        <item x="378"/>
        <item x="404"/>
        <item x="64"/>
        <item x="295"/>
        <item x="366"/>
        <item x="296"/>
        <item x="440"/>
        <item x="277"/>
        <item x="274"/>
        <item x="278"/>
        <item x="388"/>
        <item x="331"/>
        <item x="393"/>
        <item x="332"/>
        <item x="306"/>
        <item x="338"/>
        <item x="395"/>
        <item x="386"/>
        <item x="414"/>
        <item x="713"/>
        <item x="262"/>
        <item x="940"/>
        <item x="165"/>
        <item x="61"/>
        <item x="643"/>
        <item x="1039"/>
        <item x="987"/>
        <item x="779"/>
        <item x="735"/>
        <item x="747"/>
        <item x="694"/>
        <item x="560"/>
        <item x="863"/>
        <item x="1097"/>
        <item x="994"/>
        <item x="686"/>
        <item x="731"/>
        <item x="532"/>
        <item x="167"/>
        <item x="925"/>
        <item x="1123"/>
        <item x="72"/>
        <item x="1152"/>
        <item x="1140"/>
        <item x="730"/>
        <item x="16"/>
        <item x="29"/>
        <item x="132"/>
        <item x="216"/>
        <item x="726"/>
        <item x="289"/>
        <item x="92"/>
        <item x="362"/>
        <item x="327"/>
        <item x="318"/>
        <item x="364"/>
        <item x="280"/>
        <item x="285"/>
        <item x="321"/>
        <item x="292"/>
        <item x="328"/>
        <item x="346"/>
        <item x="313"/>
        <item x="452"/>
        <item x="385"/>
        <item x="293"/>
        <item x="290"/>
        <item x="422"/>
        <item x="442"/>
        <item x="539"/>
        <item x="307"/>
        <item x="405"/>
        <item x="737"/>
        <item x="456"/>
        <item x="577"/>
        <item x="676"/>
        <item x="494"/>
        <item x="590"/>
        <item x="550"/>
        <item x="519"/>
        <item x="531"/>
        <item x="486"/>
        <item x="291"/>
        <item x="418"/>
        <item x="284"/>
        <item x="392"/>
        <item x="610"/>
        <item x="172"/>
        <item x="246"/>
        <item x="751"/>
        <item x="480"/>
        <item x="636"/>
        <item x="771"/>
        <item x="1188"/>
        <item x="1079"/>
        <item x="253"/>
        <item x="817"/>
        <item x="424"/>
        <item x="724"/>
        <item x="871"/>
        <item x="1132"/>
        <item x="115"/>
        <item x="460"/>
        <item x="953"/>
        <item x="25"/>
        <item x="758"/>
        <item x="183"/>
        <item x="852"/>
        <item x="1114"/>
        <item x="166"/>
        <item x="189"/>
        <item x="120"/>
        <item x="690"/>
        <item x="409"/>
        <item x="421"/>
        <item x="363"/>
        <item x="357"/>
        <item x="348"/>
        <item x="432"/>
        <item x="458"/>
        <item x="192"/>
        <item x="227"/>
        <item x="260"/>
        <item x="141"/>
        <item x="121"/>
        <item x="271"/>
        <item x="403"/>
        <item x="462"/>
        <item x="584"/>
        <item x="524"/>
        <item x="501"/>
        <item x="406"/>
        <item x="317"/>
        <item x="597"/>
        <item x="449"/>
        <item x="808"/>
        <item x="1016"/>
        <item x="1141"/>
        <item x="1164"/>
        <item x="1211"/>
        <item x="1027"/>
        <item x="1071"/>
        <item x="1180"/>
        <item x="1193"/>
        <item x="698"/>
        <item x="1028"/>
        <item x="194"/>
        <item x="365"/>
        <item x="803"/>
        <item x="928"/>
        <item x="1008"/>
        <item x="114"/>
        <item x="266"/>
        <item x="252"/>
        <item x="247"/>
        <item x="1230"/>
        <item x="484"/>
        <item x="1177"/>
        <item x="746"/>
        <item x="623"/>
        <item x="592"/>
        <item x="224"/>
        <item x="164"/>
        <item x="12"/>
        <item x="149"/>
        <item x="957"/>
        <item x="34"/>
        <item x="261"/>
        <item x="21"/>
        <item x="146"/>
        <item x="1161"/>
        <item x="240"/>
        <item x="412"/>
        <item x="369"/>
        <item x="1031"/>
        <item x="915"/>
        <item x="1172"/>
        <item x="139"/>
        <item x="239"/>
        <item x="520"/>
        <item x="429"/>
        <item x="1052"/>
        <item x="972"/>
        <item x="220"/>
        <item x="755"/>
        <item x="81"/>
        <item x="110"/>
        <item x="582"/>
        <item x="489"/>
        <item x="509"/>
        <item x="563"/>
        <item x="83"/>
        <item x="551"/>
        <item x="536"/>
        <item x="787"/>
        <item x="38"/>
        <item x="739"/>
        <item x="530"/>
        <item x="0"/>
        <item x="13"/>
        <item x="1166"/>
        <item x="232"/>
        <item x="371"/>
        <item x="774"/>
        <item x="692"/>
        <item x="703"/>
        <item x="638"/>
        <item x="733"/>
        <item x="506"/>
        <item x="142"/>
        <item x="707"/>
        <item x="413"/>
        <item x="430"/>
        <item x="333"/>
        <item x="1238"/>
        <item x="865"/>
        <item x="1088"/>
        <item x="939"/>
        <item x="919"/>
        <item x="1170"/>
        <item x="1002"/>
        <item x="1236"/>
        <item x="896"/>
        <item x="1010"/>
        <item x="1024"/>
        <item x="806"/>
        <item x="1093"/>
        <item x="975"/>
        <item x="1168"/>
        <item x="980"/>
        <item x="963"/>
        <item x="658"/>
        <item x="973"/>
        <item x="1195"/>
        <item x="946"/>
        <item x="877"/>
        <item x="999"/>
        <item x="226"/>
        <item x="90"/>
        <item x="48"/>
        <item x="195"/>
        <item x="130"/>
        <item x="11"/>
        <item x="213"/>
        <item x="62"/>
        <item x="687"/>
        <item x="237"/>
        <item x="177"/>
        <item x="30"/>
        <item x="46"/>
        <item x="6"/>
        <item x="106"/>
        <item x="44"/>
        <item x="160"/>
        <item x="201"/>
        <item x="101"/>
        <item x="212"/>
        <item x="39"/>
        <item x="744"/>
        <item x="45"/>
        <item x="127"/>
        <item x="23"/>
        <item x="71"/>
        <item x="113"/>
        <item x="197"/>
        <item x="181"/>
        <item x="408"/>
        <item x="303"/>
        <item x="335"/>
        <item x="740"/>
        <item x="604"/>
        <item x="639"/>
        <item x="615"/>
        <item x="700"/>
        <item x="921"/>
        <item x="977"/>
        <item x="734"/>
        <item x="1120"/>
        <item x="908"/>
        <item x="1102"/>
        <item x="997"/>
        <item x="1212"/>
        <item x="1003"/>
        <item x="1038"/>
        <item x="1191"/>
        <item x="976"/>
        <item x="864"/>
        <item x="1023"/>
        <item x="150"/>
        <item x="757"/>
        <item x="511"/>
        <item x="770"/>
        <item x="783"/>
        <item x="802"/>
        <item x="174"/>
        <item x="135"/>
        <item x="98"/>
        <item x="547"/>
        <item x="572"/>
        <item x="659"/>
        <item x="720"/>
        <item x="570"/>
        <item x="516"/>
        <item x="463"/>
        <item x="655"/>
        <item x="514"/>
        <item x="483"/>
        <item x="546"/>
        <item x="482"/>
        <item x="634"/>
        <item x="637"/>
        <item x="602"/>
        <item x="716"/>
        <item x="513"/>
        <item x="668"/>
        <item x="699"/>
        <item x="522"/>
        <item x="589"/>
        <item x="499"/>
        <item x="35"/>
        <item x="705"/>
        <item x="738"/>
        <item x="691"/>
        <item x="1162"/>
        <item x="619"/>
        <item x="729"/>
        <item x="512"/>
        <item x="245"/>
        <item x="80"/>
        <item x="117"/>
        <item x="91"/>
        <item x="1103"/>
        <item x="1009"/>
        <item t="default"/>
      </items>
      <autoSortScope>
        <pivotArea dataOnly="0" outline="0" fieldPosition="0">
          <references count="1">
            <reference field="4294967294" count="1" selected="0">
              <x v="0"/>
            </reference>
          </references>
        </pivotArea>
      </autoSortScope>
    </pivotField>
    <pivotField showAll="0"/>
    <pivotField showAll="0"/>
    <pivotField axis="axisRow" showAll="0" measureFilter="1" sortType="descending">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5"/>
  </rowFields>
  <rowItems count="6">
    <i>
      <x v="859"/>
    </i>
    <i>
      <x v="355"/>
    </i>
    <i>
      <x v="911"/>
    </i>
    <i>
      <x v="542"/>
    </i>
    <i>
      <x v="547"/>
    </i>
    <i t="grand">
      <x/>
    </i>
  </rowItems>
  <colItems count="1">
    <i/>
  </colItems>
  <dataFields count="1">
    <dataField name="Average of Discount Percentage " fld="22" subtotal="average" baseField="9" baseItem="3" numFmtId="9"/>
  </dataFields>
  <pivotTableStyleInfo name="PivotStyleLight18" showRowHeaders="1" showColHeaders="1" showRowStripes="0" showColStripes="0" showLastColumn="1"/>
  <filters count="2">
    <filter fld="2" type="count" evalOrder="-1" id="1" iMeasureFld="0">
      <autoFilter ref="A1">
        <filterColumn colId="0">
          <top10 val="5" filterVal="5"/>
        </filterColumn>
      </autoFilter>
    </filter>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9A62F1B-1F63-4233-9ED9-DC8DC2765E0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ating">
  <location ref="M51:N54"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axis="axisRow" showAll="0">
      <items count="3">
        <item x="1"/>
        <item x="0"/>
        <item t="default"/>
      </items>
    </pivotField>
    <pivotField numFmtId="164" showAll="0"/>
  </pivotFields>
  <rowFields count="1">
    <field x="26"/>
  </rowFields>
  <rowItems count="3">
    <i>
      <x/>
    </i>
    <i>
      <x v="1"/>
    </i>
    <i t="grand">
      <x/>
    </i>
  </rowItems>
  <colItems count="1">
    <i/>
  </colItems>
  <dataFields count="1">
    <dataField name="Count of Product ID " fld="1" subtotal="count" baseField="0" baseItem="0"/>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2C2FB92-F231-4A18-A2B4-61C5A5228EE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verage Rating">
  <location ref="R3:S15" firstHeaderRow="1" firstDataRow="1" firstDataCol="1"/>
  <pivotFields count="28">
    <pivotField showAll="0"/>
    <pivotField showAll="0"/>
    <pivotField showAll="0"/>
    <pivotField showAll="0"/>
    <pivotField showAll="0"/>
    <pivotField axis="axisRow" showAll="0" measureFilter="1" sortType="descending">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avgSubtotal="1"/>
    <pivotField showAll="0"/>
    <pivotField showAll="0"/>
    <pivotField numFmtId="164" showAll="0"/>
  </pivotFields>
  <rowFields count="1">
    <field x="5"/>
  </rowFields>
  <rowItems count="12">
    <i>
      <x v="960"/>
    </i>
    <i>
      <x v="843"/>
    </i>
    <i>
      <x v="72"/>
    </i>
    <i>
      <x v="958"/>
    </i>
    <i>
      <x v="478"/>
    </i>
    <i>
      <x v="693"/>
    </i>
    <i>
      <x v="351"/>
    </i>
    <i>
      <x v="225"/>
    </i>
    <i>
      <x v="1125"/>
    </i>
    <i>
      <x v="923"/>
    </i>
    <i>
      <x v="648"/>
    </i>
    <i t="grand">
      <x/>
    </i>
  </rowItems>
  <colItems count="1">
    <i/>
  </colItems>
  <dataFields count="1">
    <dataField name="Average of Product Rating" fld="24" subtotal="average" baseField="5" baseItem="0" numFmtId="165"/>
  </dataFields>
  <pivotTableStyleInfo name="PivotStyleLight18"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09591A3-E8E7-4888-B539-0B17B62F601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ice Range">
  <location ref="X21:Y27"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axis="axisRow" showAll="0" sortType="ascending">
      <items count="6">
        <item x="0"/>
        <item x="2"/>
        <item x="1"/>
        <item x="3"/>
        <item x="4"/>
        <item t="default"/>
      </items>
      <autoSortScope>
        <pivotArea dataOnly="0" outline="0" fieldPosition="0">
          <references count="1">
            <reference field="4294967294" count="1" selected="0">
              <x v="0"/>
            </reference>
          </references>
        </pivotArea>
      </autoSortScope>
    </pivotField>
    <pivotField numFmtId="43" showAll="0"/>
    <pivotField numFmtId="9" showAll="0"/>
    <pivotField showAll="0"/>
    <pivotField numFmtId="165" showAll="0"/>
    <pivotField showAll="0"/>
    <pivotField showAll="0"/>
    <pivotField numFmtId="164" showAll="0"/>
  </pivotFields>
  <rowFields count="1">
    <field x="20"/>
  </rowFields>
  <rowItems count="6">
    <i>
      <x v="4"/>
    </i>
    <i>
      <x v="2"/>
    </i>
    <i>
      <x v="3"/>
    </i>
    <i>
      <x v="1"/>
    </i>
    <i>
      <x/>
    </i>
    <i t="grand">
      <x/>
    </i>
  </rowItems>
  <colItems count="1">
    <i/>
  </colItems>
  <dataFields count="1">
    <dataField name="Count of Product ID " fld="1" subtotal="count" baseField="0" baseItem="0"/>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FD60308-561B-4B0D-8DCB-612F07D07A53}"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
  <location ref="P45:Q55" firstHeaderRow="1" firstDataRow="1" firstDataCol="1"/>
  <pivotFields count="28">
    <pivotField showAll="0"/>
    <pivotField showAll="0"/>
    <pivotField showAll="0"/>
    <pivotField showAll="0"/>
    <pivotField showAll="0"/>
    <pivotField showAll="0"/>
    <pivotField showAll="0"/>
    <pivotField showAll="0"/>
    <pivotField showAll="0"/>
    <pivotField axis="axisRow"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10">
    <i>
      <x v="8"/>
    </i>
    <i>
      <x v="7"/>
    </i>
    <i>
      <x v="4"/>
    </i>
    <i>
      <x/>
    </i>
    <i>
      <x v="6"/>
    </i>
    <i>
      <x v="2"/>
    </i>
    <i>
      <x v="1"/>
    </i>
    <i>
      <x v="3"/>
    </i>
    <i>
      <x v="5"/>
    </i>
    <i t="grand">
      <x/>
    </i>
  </rowItems>
  <colItems count="1">
    <i/>
  </colItems>
  <dataFields count="1">
    <dataField name="Average of Discount Percentage " fld="22" subtotal="average" baseField="9" baseItem="3" numFmtId="9"/>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F3BE39A-539A-4728-845C-8609C0CF147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V4:X14" firstHeaderRow="0"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dataField="1" numFmtId="43" showAll="0"/>
    <pivotField showAll="0"/>
    <pivotField dataField="1" numFmtId="43" showAll="0"/>
    <pivotField showAll="0"/>
    <pivotField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Fields count="1">
    <field x="-2"/>
  </colFields>
  <colItems count="2">
    <i>
      <x/>
    </i>
    <i i="1">
      <x v="1"/>
    </i>
  </colItems>
  <dataFields count="2">
    <dataField name="Average of Actual Price" fld="19" subtotal="average" baseField="9" baseItem="0" numFmtId="43"/>
    <dataField name="Average of Discounted Price" fld="17" subtotal="average" baseField="9" baseItem="0" numFmtId="43"/>
  </dataFields>
  <formats count="1">
    <format dxfId="44">
      <pivotArea dataOnly="0" labelOnly="1" fieldPosition="0">
        <references count="1">
          <reference field="9" count="0"/>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0D42AF3-7689-4EAE-8C8A-6A2DB96D0413}"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Category">
  <location ref="B4:C6"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h="1" x="7"/>
        <item h="1" x="0"/>
        <item h="1" x="1"/>
        <item h="1" x="8"/>
        <item h="1" x="4"/>
        <item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2">
    <i>
      <x v="5"/>
    </i>
    <i t="grand">
      <x/>
    </i>
  </rowItems>
  <colItems count="1">
    <i/>
  </colItems>
  <dataFields count="1">
    <dataField name="Average of Discount Percentage " fld="22" subtotal="average" baseField="9" baseItem="0" numFmtId="9"/>
  </dataFields>
  <formats count="1">
    <format dxfId="45">
      <pivotArea dataOnly="0" labelOnly="1" fieldPosition="0">
        <references count="1">
          <reference field="9" count="0"/>
        </references>
      </pivotArea>
    </format>
  </formats>
  <chartFormats count="4">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3AC6560E-60A1-4759-AC9D-9F98D3F9140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J3:K13" firstHeaderRow="1" firstDataRow="1" firstDataCol="1"/>
  <pivotFields count="28">
    <pivotField showAll="0"/>
    <pivotField showAll="0"/>
    <pivotField showAll="0"/>
    <pivotField showAll="0"/>
    <pivotField showAll="0"/>
    <pivotField dataField="1"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Items count="1">
    <i/>
  </colItems>
  <dataFields count="1">
    <dataField name="Count of Product Name" fld="5" subtotal="count" baseField="0" baseItem="0"/>
  </dataFields>
  <formats count="1">
    <format dxfId="46">
      <pivotArea dataOnly="0" labelOnly="1" fieldPosition="0">
        <references count="1">
          <reference field="9" count="0"/>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CC1A8115-531A-4FF4-98F4-100D9B4771C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Product Rating">
  <location ref="M20:N47"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axis="axisRow" numFmtId="165" showAll="0">
      <items count="27">
        <item x="22"/>
        <item x="23"/>
        <item x="21"/>
        <item x="24"/>
        <item x="18"/>
        <item x="25"/>
        <item x="17"/>
        <item x="19"/>
        <item x="13"/>
        <item x="15"/>
        <item x="7"/>
        <item x="11"/>
        <item x="4"/>
        <item x="5"/>
        <item x="8"/>
        <item x="10"/>
        <item x="2"/>
        <item x="6"/>
        <item x="0"/>
        <item x="1"/>
        <item x="3"/>
        <item x="9"/>
        <item x="12"/>
        <item x="16"/>
        <item x="20"/>
        <item x="14"/>
        <item t="default"/>
      </items>
    </pivotField>
    <pivotField showAll="0"/>
    <pivotField showAll="0"/>
    <pivotField numFmtId="164" showAll="0"/>
  </pivotFields>
  <rowFields count="1">
    <field x="2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 ID " fld="1" subtotal="count" baseField="0" baseItem="0"/>
  </dataField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B1E986FB-C7B8-4E98-8AED-DD384B6E6EF9}"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R59:T66" firstHeaderRow="0" firstDataRow="1" firstDataCol="1"/>
  <pivotFields count="28">
    <pivotField showAll="0"/>
    <pivotField showAll="0"/>
    <pivotField showAll="0"/>
    <pivotField showAll="0"/>
    <pivotField showAll="0"/>
    <pivotField axis="axisRow" showAll="0" measureFilter="1">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pivotField showAll="0"/>
    <pivotField showAll="0"/>
    <pivotField dataField="1" numFmtId="164" showAll="0"/>
  </pivotFields>
  <rowFields count="1">
    <field x="5"/>
  </rowFields>
  <rowItems count="7">
    <i>
      <x v="72"/>
    </i>
    <i>
      <x v="478"/>
    </i>
    <i>
      <x v="693"/>
    </i>
    <i>
      <x v="843"/>
    </i>
    <i>
      <x v="958"/>
    </i>
    <i>
      <x v="960"/>
    </i>
    <i t="grand">
      <x/>
    </i>
  </rowItems>
  <colFields count="1">
    <field x="-2"/>
  </colFields>
  <colItems count="2">
    <i>
      <x/>
    </i>
    <i i="1">
      <x v="1"/>
    </i>
  </colItems>
  <dataFields count="2">
    <dataField name="Average of Product Rating" fld="24" subtotal="average" baseField="5" baseItem="0" numFmtId="165"/>
    <dataField name="Sum of Rating Count" fld="27" baseField="0" baseItem="0" numFmtId="164"/>
  </dataFields>
  <pivotTableStyleInfo name="PivotStyleLight18"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903F60D2-2070-4C8B-8BAE-35CCB020A1D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Rating">
  <location ref="V35:W62"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axis="axisRow" numFmtId="165" showAll="0">
      <items count="27">
        <item x="22"/>
        <item x="23"/>
        <item x="21"/>
        <item x="24"/>
        <item x="18"/>
        <item x="25"/>
        <item x="17"/>
        <item x="19"/>
        <item x="13"/>
        <item x="15"/>
        <item x="7"/>
        <item x="11"/>
        <item x="4"/>
        <item x="5"/>
        <item x="8"/>
        <item x="10"/>
        <item x="2"/>
        <item x="6"/>
        <item x="0"/>
        <item x="1"/>
        <item x="3"/>
        <item x="9"/>
        <item x="12"/>
        <item x="16"/>
        <item x="20"/>
        <item x="14"/>
        <item t="default"/>
      </items>
    </pivotField>
    <pivotField showAll="0"/>
    <pivotField showAll="0"/>
    <pivotField numFmtId="164" showAll="0"/>
  </pivotFields>
  <rowFields count="1">
    <field x="2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Average of Discount Percentage " fld="22" subtotal="average" baseField="24" baseItem="0" numFmtId="9"/>
  </dataFields>
  <chartFormats count="1">
    <chartFormat chart="6" format="0"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A4DCA514-47FD-427B-AA8E-3EB2B0C073E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M3:N5"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h="1" x="7"/>
        <item h="1" x="0"/>
        <item h="1" x="1"/>
        <item h="1" x="8"/>
        <item h="1" x="4"/>
        <item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dataField="1" numFmtId="164" showAll="0"/>
  </pivotFields>
  <rowFields count="1">
    <field x="9"/>
  </rowFields>
  <rowItems count="2">
    <i>
      <x v="5"/>
    </i>
    <i t="grand">
      <x/>
    </i>
  </rowItems>
  <colItems count="1">
    <i/>
  </colItems>
  <dataFields count="1">
    <dataField name="Sum of Rating Count" fld="27" baseField="0" baseItem="0" numFmtId="164"/>
  </dataFields>
  <formats count="1">
    <format dxfId="47">
      <pivotArea dataOnly="0" labelOnly="1" fieldPosition="0">
        <references count="1">
          <reference field="9" count="0"/>
        </references>
      </pivotArea>
    </format>
  </formats>
  <chartFormats count="1">
    <chartFormat chart="5"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4EB90C82-E257-4EF7-820C-9D4569FC28A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ategory">
  <location ref="U20:V22"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h="1" x="7"/>
        <item h="1" x="0"/>
        <item h="1" x="1"/>
        <item h="1" x="8"/>
        <item h="1" x="4"/>
        <item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dataField="1" numFmtId="43" showAll="0"/>
    <pivotField numFmtId="9" showAll="0"/>
    <pivotField showAll="0"/>
    <pivotField numFmtId="165" showAll="0"/>
    <pivotField showAll="0"/>
    <pivotField showAll="0"/>
    <pivotField numFmtId="164" showAll="0"/>
  </pivotFields>
  <rowFields count="1">
    <field x="9"/>
  </rowFields>
  <rowItems count="2">
    <i>
      <x v="5"/>
    </i>
    <i t="grand">
      <x/>
    </i>
  </rowItems>
  <colItems count="1">
    <i/>
  </colItems>
  <dataFields count="1">
    <dataField name="Sum of Potential Revenue" fld="21" baseField="0" baseItem="0" numFmtId="43"/>
  </dataFields>
  <chartFormats count="10">
    <chartFormat chart="13" format="11" series="1">
      <pivotArea type="data" outline="0" fieldPosition="0">
        <references count="1">
          <reference field="4294967294" count="1" selected="0">
            <x v="0"/>
          </reference>
        </references>
      </pivotArea>
    </chartFormat>
    <chartFormat chart="13" format="12">
      <pivotArea type="data" outline="0" fieldPosition="0">
        <references count="2">
          <reference field="4294967294" count="1" selected="0">
            <x v="0"/>
          </reference>
          <reference field="9" count="1" selected="0">
            <x v="0"/>
          </reference>
        </references>
      </pivotArea>
    </chartFormat>
    <chartFormat chart="13" format="13">
      <pivotArea type="data" outline="0" fieldPosition="0">
        <references count="2">
          <reference field="4294967294" count="1" selected="0">
            <x v="0"/>
          </reference>
          <reference field="9" count="1" selected="0">
            <x v="1"/>
          </reference>
        </references>
      </pivotArea>
    </chartFormat>
    <chartFormat chart="13" format="14">
      <pivotArea type="data" outline="0" fieldPosition="0">
        <references count="2">
          <reference field="4294967294" count="1" selected="0">
            <x v="0"/>
          </reference>
          <reference field="9" count="1" selected="0">
            <x v="2"/>
          </reference>
        </references>
      </pivotArea>
    </chartFormat>
    <chartFormat chart="13" format="15">
      <pivotArea type="data" outline="0" fieldPosition="0">
        <references count="2">
          <reference field="4294967294" count="1" selected="0">
            <x v="0"/>
          </reference>
          <reference field="9" count="1" selected="0">
            <x v="3"/>
          </reference>
        </references>
      </pivotArea>
    </chartFormat>
    <chartFormat chart="13" format="16">
      <pivotArea type="data" outline="0" fieldPosition="0">
        <references count="2">
          <reference field="4294967294" count="1" selected="0">
            <x v="0"/>
          </reference>
          <reference field="9" count="1" selected="0">
            <x v="4"/>
          </reference>
        </references>
      </pivotArea>
    </chartFormat>
    <chartFormat chart="13" format="17">
      <pivotArea type="data" outline="0" fieldPosition="0">
        <references count="2">
          <reference field="4294967294" count="1" selected="0">
            <x v="0"/>
          </reference>
          <reference field="9" count="1" selected="0">
            <x v="5"/>
          </reference>
        </references>
      </pivotArea>
    </chartFormat>
    <chartFormat chart="13" format="18">
      <pivotArea type="data" outline="0" fieldPosition="0">
        <references count="2">
          <reference field="4294967294" count="1" selected="0">
            <x v="0"/>
          </reference>
          <reference field="9" count="1" selected="0">
            <x v="6"/>
          </reference>
        </references>
      </pivotArea>
    </chartFormat>
    <chartFormat chart="13" format="19">
      <pivotArea type="data" outline="0" fieldPosition="0">
        <references count="2">
          <reference field="4294967294" count="1" selected="0">
            <x v="0"/>
          </reference>
          <reference field="9" count="1" selected="0">
            <x v="7"/>
          </reference>
        </references>
      </pivotArea>
    </chartFormat>
    <chartFormat chart="13" format="20">
      <pivotArea type="data" outline="0" fieldPosition="0">
        <references count="2">
          <reference field="4294967294" count="1" selected="0">
            <x v="0"/>
          </reference>
          <reference field="9" count="1" selected="0">
            <x v="8"/>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98E118CF-8D9B-422F-B111-5BC4FC21ADE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F19:G30" firstHeaderRow="1" firstDataRow="1" firstDataCol="1"/>
  <pivotFields count="28">
    <pivotField showAll="0"/>
    <pivotField axis="axisRow" showAll="0" measureFilter="1" sortType="descending">
      <items count="1260">
        <item x="83"/>
        <item x="564"/>
        <item x="565"/>
        <item x="573"/>
        <item x="467"/>
        <item x="88"/>
        <item x="129"/>
        <item x="179"/>
        <item x="975"/>
        <item x="776"/>
        <item x="696"/>
        <item x="1127"/>
        <item x="13"/>
        <item x="0"/>
        <item x="1001"/>
        <item x="1054"/>
        <item x="627"/>
        <item x="850"/>
        <item x="930"/>
        <item x="871"/>
        <item x="938"/>
        <item x="1196"/>
        <item x="977"/>
        <item x="723"/>
        <item x="1003"/>
        <item x="1256"/>
        <item x="891"/>
        <item x="861"/>
        <item x="899"/>
        <item x="1096"/>
        <item x="479"/>
        <item x="547"/>
        <item x="1122"/>
        <item x="900"/>
        <item x="845"/>
        <item x="516"/>
        <item x="1062"/>
        <item x="1131"/>
        <item x="665"/>
        <item x="796"/>
        <item x="660"/>
        <item x="739"/>
        <item x="664"/>
        <item x="922"/>
        <item x="858"/>
        <item x="798"/>
        <item x="896"/>
        <item x="121"/>
        <item x="144"/>
        <item x="141"/>
        <item x="262"/>
        <item x="1249"/>
        <item x="604"/>
        <item x="907"/>
        <item x="923"/>
        <item x="817"/>
        <item x="841"/>
        <item x="933"/>
        <item x="623"/>
        <item x="1257"/>
        <item x="1231"/>
        <item x="763"/>
        <item x="1175"/>
        <item x="1225"/>
        <item x="707"/>
        <item x="894"/>
        <item x="500"/>
        <item x="612"/>
        <item x="598"/>
        <item x="602"/>
        <item x="594"/>
        <item x="700"/>
        <item x="681"/>
        <item x="1149"/>
        <item x="824"/>
        <item x="528"/>
        <item x="511"/>
        <item x="787"/>
        <item x="804"/>
        <item x="721"/>
        <item x="567"/>
        <item x="537"/>
        <item x="734"/>
        <item x="504"/>
        <item x="653"/>
        <item x="655"/>
        <item x="487"/>
        <item x="673"/>
        <item x="771"/>
        <item x="125"/>
        <item x="152"/>
        <item x="961"/>
        <item x="568"/>
        <item x="827"/>
        <item x="829"/>
        <item x="918"/>
        <item x="273"/>
        <item x="1021"/>
        <item x="675"/>
        <item x="643"/>
        <item x="691"/>
        <item x="920"/>
        <item x="549"/>
        <item x="85"/>
        <item x="145"/>
        <item x="793"/>
        <item x="1015"/>
        <item x="921"/>
        <item x="1101"/>
        <item x="956"/>
        <item x="855"/>
        <item x="1251"/>
        <item x="548"/>
        <item x="797"/>
        <item x="38"/>
        <item x="892"/>
        <item x="678"/>
        <item x="875"/>
        <item x="545"/>
        <item x="847"/>
        <item x="955"/>
        <item x="587"/>
        <item x="482"/>
        <item x="342"/>
        <item x="94"/>
        <item x="1050"/>
        <item x="1098"/>
        <item x="596"/>
        <item x="902"/>
        <item x="1258"/>
        <item x="773"/>
        <item x="1135"/>
        <item x="8"/>
        <item x="17"/>
        <item x="485"/>
        <item x="809"/>
        <item x="1228"/>
        <item x="65"/>
        <item x="539"/>
        <item x="122"/>
        <item x="168"/>
        <item x="242"/>
        <item x="611"/>
        <item x="654"/>
        <item x="635"/>
        <item x="1245"/>
        <item x="925"/>
        <item x="1115"/>
        <item x="1212"/>
        <item x="831"/>
        <item x="840"/>
        <item x="1216"/>
        <item x="69"/>
        <item x="66"/>
        <item x="200"/>
        <item x="378"/>
        <item x="662"/>
        <item x="552"/>
        <item x="736"/>
        <item x="869"/>
        <item x="601"/>
        <item x="370"/>
        <item x="415"/>
        <item x="1214"/>
        <item x="826"/>
        <item x="187"/>
        <item x="908"/>
        <item x="574"/>
        <item x="483"/>
        <item x="914"/>
        <item x="560"/>
        <item x="659"/>
        <item x="468"/>
        <item x="651"/>
        <item x="170"/>
        <item x="774"/>
        <item x="1028"/>
        <item x="632"/>
        <item x="1011"/>
        <item x="1236"/>
        <item x="478"/>
        <item x="234"/>
        <item x="822"/>
        <item x="1088"/>
        <item x="808"/>
        <item x="969"/>
        <item x="889"/>
        <item x="1060"/>
        <item x="241"/>
        <item x="879"/>
        <item x="834"/>
        <item x="1255"/>
        <item x="1068"/>
        <item x="536"/>
        <item x="597"/>
        <item x="706"/>
        <item x="825"/>
        <item x="1234"/>
        <item x="1152"/>
        <item x="867"/>
        <item x="917"/>
        <item x="575"/>
        <item x="1112"/>
        <item x="561"/>
        <item x="12"/>
        <item x="784"/>
        <item x="828"/>
        <item x="650"/>
        <item x="196"/>
        <item x="228"/>
        <item x="943"/>
        <item x="916"/>
        <item x="158"/>
        <item x="556"/>
        <item x="1203"/>
        <item x="1038"/>
        <item x="10"/>
        <item x="167"/>
        <item x="1034"/>
        <item x="79"/>
        <item x="78"/>
        <item x="905"/>
        <item x="465"/>
        <item x="770"/>
        <item x="935"/>
        <item x="1091"/>
        <item x="624"/>
        <item x="290"/>
        <item x="765"/>
        <item x="1044"/>
        <item x="546"/>
        <item x="577"/>
        <item x="572"/>
        <item x="924"/>
        <item x="1209"/>
        <item x="182"/>
        <item x="593"/>
        <item x="772"/>
        <item x="927"/>
        <item x="1137"/>
        <item x="1204"/>
        <item x="214"/>
        <item x="207"/>
        <item x="1174"/>
        <item x="1123"/>
        <item x="513"/>
        <item x="484"/>
        <item x="1241"/>
        <item x="1144"/>
        <item x="524"/>
        <item x="999"/>
        <item x="698"/>
        <item x="1023"/>
        <item x="833"/>
        <item x="1120"/>
        <item x="1222"/>
        <item x="856"/>
        <item x="877"/>
        <item x="812"/>
        <item x="1181"/>
        <item x="1059"/>
        <item x="192"/>
        <item x="19"/>
        <item x="986"/>
        <item x="644"/>
        <item x="775"/>
        <item x="525"/>
        <item x="15"/>
        <item x="1197"/>
        <item x="570"/>
        <item x="1041"/>
        <item x="600"/>
        <item x="522"/>
        <item x="198"/>
        <item x="1047"/>
        <item x="229"/>
        <item x="124"/>
        <item x="1136"/>
        <item x="1191"/>
        <item x="131"/>
        <item x="553"/>
        <item x="862"/>
        <item x="722"/>
        <item x="620"/>
        <item x="42"/>
        <item x="199"/>
        <item x="990"/>
        <item x="1032"/>
        <item x="201"/>
        <item x="1166"/>
        <item x="1143"/>
        <item x="1238"/>
        <item x="1206"/>
        <item x="987"/>
        <item x="968"/>
        <item x="1155"/>
        <item x="642"/>
        <item x="731"/>
        <item x="1200"/>
        <item x="963"/>
        <item x="863"/>
        <item x="390"/>
        <item x="285"/>
        <item x="320"/>
        <item x="520"/>
        <item x="1074"/>
        <item x="323"/>
        <item x="830"/>
        <item x="460"/>
        <item x="1132"/>
        <item x="882"/>
        <item x="1025"/>
        <item x="693"/>
        <item x="1187"/>
        <item x="147"/>
        <item x="1186"/>
        <item x="652"/>
        <item x="1252"/>
        <item x="713"/>
        <item x="633"/>
        <item x="1072"/>
        <item x="46"/>
        <item x="30"/>
        <item x="160"/>
        <item x="505"/>
        <item x="44"/>
        <item x="106"/>
        <item x="507"/>
        <item x="476"/>
        <item x="6"/>
        <item x="1194"/>
        <item x="1247"/>
        <item x="1133"/>
        <item x="486"/>
        <item x="1033"/>
        <item x="789"/>
        <item x="558"/>
        <item x="100"/>
        <item x="488"/>
        <item x="778"/>
        <item x="648"/>
        <item x="532"/>
        <item x="533"/>
        <item x="679"/>
        <item x="1171"/>
        <item x="1165"/>
        <item x="803"/>
        <item x="764"/>
        <item x="515"/>
        <item x="1161"/>
        <item x="23"/>
        <item x="110"/>
        <item x="130"/>
        <item x="11"/>
        <item x="886"/>
        <item x="946"/>
        <item x="616"/>
        <item x="1000"/>
        <item x="495"/>
        <item x="348"/>
        <item x="636"/>
        <item x="819"/>
        <item x="997"/>
        <item x="1233"/>
        <item x="972"/>
        <item x="741"/>
        <item x="1180"/>
        <item x="753"/>
        <item x="169"/>
        <item x="303"/>
        <item x="523"/>
        <item x="475"/>
        <item x="1158"/>
        <item x="376"/>
        <item x="509"/>
        <item x="458"/>
        <item x="846"/>
        <item x="931"/>
        <item x="814"/>
        <item x="489"/>
        <item x="1130"/>
        <item x="786"/>
        <item x="1043"/>
        <item x="245"/>
        <item x="983"/>
        <item x="231"/>
        <item x="769"/>
        <item x="684"/>
        <item x="866"/>
        <item x="1099"/>
        <item x="347"/>
        <item x="676"/>
        <item x="497"/>
        <item x="1079"/>
        <item x="973"/>
        <item x="857"/>
        <item x="725"/>
        <item x="1220"/>
        <item x="982"/>
        <item x="474"/>
        <item x="754"/>
        <item x="1147"/>
        <item x="481"/>
        <item x="733"/>
        <item x="529"/>
        <item x="1176"/>
        <item x="1146"/>
        <item x="173"/>
        <item x="605"/>
        <item x="260"/>
        <item x="823"/>
        <item x="821"/>
        <item x="98"/>
        <item x="626"/>
        <item x="712"/>
        <item x="194"/>
        <item x="818"/>
        <item x="1142"/>
        <item x="1235"/>
        <item x="805"/>
        <item x="1022"/>
        <item x="590"/>
        <item x="815"/>
        <item x="766"/>
        <item x="358"/>
        <item x="345"/>
        <item x="317"/>
        <item x="321"/>
        <item x="396"/>
        <item x="297"/>
        <item x="893"/>
        <item x="386"/>
        <item x="352"/>
        <item x="361"/>
        <item x="344"/>
        <item x="433"/>
        <item x="393"/>
        <item x="304"/>
        <item x="369"/>
        <item x="949"/>
        <item x="941"/>
        <item x="637"/>
        <item x="816"/>
        <item x="860"/>
        <item x="1036"/>
        <item x="677"/>
        <item x="718"/>
        <item x="473"/>
        <item x="743"/>
        <item x="562"/>
        <item x="1173"/>
        <item x="1208"/>
        <item x="1082"/>
        <item x="1004"/>
        <item x="1026"/>
        <item x="779"/>
        <item x="592"/>
        <item x="705"/>
        <item x="557"/>
        <item x="1110"/>
        <item x="837"/>
        <item x="1145"/>
        <item x="93"/>
        <item x="702"/>
        <item x="582"/>
        <item x="164"/>
        <item x="591"/>
        <item x="629"/>
        <item x="738"/>
        <item x="571"/>
        <item x="953"/>
        <item x="674"/>
        <item x="1089"/>
        <item x="641"/>
        <item x="142"/>
        <item x="967"/>
        <item x="1040"/>
        <item x="849"/>
        <item x="716"/>
        <item x="510"/>
        <item x="530"/>
        <item x="1105"/>
        <item x="101"/>
        <item x="181"/>
        <item x="105"/>
        <item x="1219"/>
        <item x="1058"/>
        <item x="991"/>
        <item x="630"/>
        <item x="880"/>
        <item x="74"/>
        <item x="41"/>
        <item x="86"/>
        <item x="1139"/>
        <item x="859"/>
        <item x="1052"/>
        <item x="835"/>
        <item x="162"/>
        <item x="993"/>
        <item x="962"/>
        <item x="884"/>
        <item x="970"/>
        <item x="518"/>
        <item x="671"/>
        <item x="782"/>
        <item x="154"/>
        <item x="360"/>
        <item x="762"/>
        <item x="499"/>
        <item x="261"/>
        <item x="788"/>
        <item x="795"/>
        <item x="802"/>
        <item x="667"/>
        <item x="399"/>
        <item x="138"/>
        <item x="60"/>
        <item x="175"/>
        <item x="96"/>
        <item x="104"/>
        <item x="202"/>
        <item x="542"/>
        <item x="526"/>
        <item x="521"/>
        <item x="81"/>
        <item x="381"/>
        <item x="1125"/>
        <item x="333"/>
        <item x="1198"/>
        <item x="634"/>
        <item x="1084"/>
        <item x="271"/>
        <item x="777"/>
        <item x="801"/>
        <item x="563"/>
        <item x="1035"/>
        <item x="704"/>
        <item x="494"/>
        <item x="266"/>
        <item x="876"/>
        <item x="1013"/>
        <item x="760"/>
        <item x="1193"/>
        <item x="97"/>
        <item x="462"/>
        <item x="851"/>
        <item x="1229"/>
        <item x="341"/>
        <item x="3"/>
        <item x="661"/>
        <item x="259"/>
        <item x="1094"/>
        <item x="610"/>
        <item x="1056"/>
        <item x="534"/>
        <item x="614"/>
        <item x="881"/>
        <item x="1121"/>
        <item x="39"/>
        <item x="584"/>
        <item x="149"/>
        <item x="1055"/>
        <item x="727"/>
        <item x="84"/>
        <item x="197"/>
        <item x="113"/>
        <item x="746"/>
        <item x="544"/>
        <item x="503"/>
        <item x="810"/>
        <item x="508"/>
        <item x="680"/>
        <item x="890"/>
        <item x="326"/>
        <item x="283"/>
        <item x="767"/>
        <item x="695"/>
        <item x="166"/>
        <item x="888"/>
        <item x="559"/>
        <item x="263"/>
        <item x="740"/>
        <item x="324"/>
        <item x="492"/>
        <item x="732"/>
        <item x="750"/>
        <item x="256"/>
        <item x="314"/>
        <item x="243"/>
        <item x="979"/>
        <item x="976"/>
        <item x="133"/>
        <item x="960"/>
        <item x="878"/>
        <item x="748"/>
        <item x="621"/>
        <item x="426"/>
        <item x="249"/>
        <item x="989"/>
        <item x="1065"/>
        <item x="1046"/>
        <item x="501"/>
        <item x="606"/>
        <item x="1051"/>
        <item x="32"/>
        <item x="440"/>
        <item x="1009"/>
        <item x="519"/>
        <item x="656"/>
        <item x="404"/>
        <item x="275"/>
        <item x="350"/>
        <item x="289"/>
        <item x="742"/>
        <item x="1006"/>
        <item x="737"/>
        <item x="663"/>
        <item x="1169"/>
        <item x="638"/>
        <item x="470"/>
        <item x="994"/>
        <item x="423"/>
        <item x="1164"/>
        <item x="380"/>
        <item x="670"/>
        <item x="832"/>
        <item x="658"/>
        <item x="714"/>
        <item x="1162"/>
        <item x="1073"/>
        <item x="72"/>
        <item x="428"/>
        <item x="293"/>
        <item x="1254"/>
        <item x="554"/>
        <item x="625"/>
        <item x="37"/>
        <item x="502"/>
        <item x="715"/>
        <item x="1185"/>
        <item x="689"/>
        <item x="437"/>
        <item x="288"/>
        <item x="517"/>
        <item x="728"/>
        <item x="897"/>
        <item x="906"/>
        <item x="1085"/>
        <item x="785"/>
        <item x="1104"/>
        <item x="1002"/>
        <item x="576"/>
        <item x="193"/>
        <item x="1232"/>
        <item x="185"/>
        <item x="254"/>
        <item x="136"/>
        <item x="595"/>
        <item x="269"/>
        <item x="157"/>
        <item x="80"/>
        <item x="117"/>
        <item x="92"/>
        <item x="213"/>
        <item x="599"/>
        <item x="1154"/>
        <item x="531"/>
        <item x="91"/>
        <item x="958"/>
        <item x="25"/>
        <item x="102"/>
        <item x="1188"/>
        <item x="151"/>
        <item x="57"/>
        <item x="99"/>
        <item x="82"/>
        <item x="224"/>
        <item x="359"/>
        <item x="1018"/>
        <item x="813"/>
        <item x="1024"/>
        <item x="749"/>
        <item x="585"/>
        <item x="1205"/>
        <item x="1092"/>
        <item x="799"/>
        <item x="1172"/>
        <item x="780"/>
        <item x="555"/>
        <item x="77"/>
        <item x="873"/>
        <item x="757"/>
        <item x="1108"/>
        <item x="981"/>
        <item x="472"/>
        <item x="219"/>
        <item x="268"/>
        <item x="355"/>
        <item x="311"/>
        <item x="453"/>
        <item x="313"/>
        <item x="291"/>
        <item x="1097"/>
        <item x="909"/>
        <item x="980"/>
        <item x="1057"/>
        <item x="583"/>
        <item x="318"/>
        <item x="477"/>
        <item x="1063"/>
        <item x="649"/>
        <item x="697"/>
        <item x="794"/>
        <item x="755"/>
        <item x="127"/>
        <item x="703"/>
        <item x="984"/>
        <item x="1227"/>
        <item x="735"/>
        <item x="1045"/>
        <item x="139"/>
        <item x="119"/>
        <item x="759"/>
        <item x="235"/>
        <item x="227"/>
        <item x="64"/>
        <item x="729"/>
        <item x="49"/>
        <item x="720"/>
        <item x="948"/>
        <item x="800"/>
        <item x="603"/>
        <item x="493"/>
        <item x="1109"/>
        <item x="1195"/>
        <item x="257"/>
        <item x="1116"/>
        <item x="491"/>
        <item x="309"/>
        <item x="1248"/>
        <item x="161"/>
        <item x="951"/>
        <item x="669"/>
        <item x="683"/>
        <item x="926"/>
        <item x="904"/>
        <item x="385"/>
        <item x="29"/>
        <item x="216"/>
        <item x="373"/>
        <item x="1224"/>
        <item x="498"/>
        <item x="35"/>
        <item x="36"/>
        <item x="240"/>
        <item x="1128"/>
        <item x="887"/>
        <item x="579"/>
        <item x="965"/>
        <item x="726"/>
        <item x="647"/>
        <item x="148"/>
        <item x="265"/>
        <item x="156"/>
        <item x="1163"/>
        <item x="1081"/>
        <item x="356"/>
        <item x="640"/>
        <item x="1029"/>
        <item x="1119"/>
        <item x="419"/>
        <item x="842"/>
        <item x="366"/>
        <item x="586"/>
        <item x="51"/>
        <item x="26"/>
        <item x="1226"/>
        <item x="208"/>
        <item x="543"/>
        <item x="581"/>
        <item x="252"/>
        <item x="1160"/>
        <item x="836"/>
        <item x="872"/>
        <item x="838"/>
        <item x="885"/>
        <item x="903"/>
        <item x="1159"/>
        <item x="937"/>
        <item x="176"/>
        <item x="47"/>
        <item x="1007"/>
        <item x="613"/>
        <item x="541"/>
        <item x="211"/>
        <item x="459"/>
        <item x="618"/>
        <item x="1027"/>
        <item x="184"/>
        <item x="744"/>
        <item x="331"/>
        <item x="692"/>
        <item x="1070"/>
        <item x="63"/>
        <item x="978"/>
        <item x="761"/>
        <item x="792"/>
        <item x="1014"/>
        <item x="190"/>
        <item x="791"/>
        <item x="464"/>
        <item x="447"/>
        <item x="1218"/>
        <item x="622"/>
        <item x="427"/>
        <item x="724"/>
        <item x="188"/>
        <item x="40"/>
        <item x="143"/>
        <item x="134"/>
        <item x="89"/>
        <item x="912"/>
        <item x="934"/>
        <item x="87"/>
        <item x="469"/>
        <item x="1030"/>
        <item x="730"/>
        <item x="56"/>
        <item x="550"/>
        <item x="942"/>
        <item x="1067"/>
        <item x="267"/>
        <item x="717"/>
        <item x="806"/>
        <item x="203"/>
        <item x="964"/>
        <item x="50"/>
        <item x="307"/>
        <item x="1189"/>
        <item x="349"/>
        <item x="1213"/>
        <item x="966"/>
        <item x="1129"/>
        <item x="178"/>
        <item x="538"/>
        <item x="752"/>
        <item x="300"/>
        <item x="374"/>
        <item x="639"/>
        <item x="451"/>
        <item x="299"/>
        <item x="645"/>
        <item x="420"/>
        <item x="910"/>
        <item x="1076"/>
        <item x="165"/>
        <item x="974"/>
        <item x="1237"/>
        <item x="251"/>
        <item x="236"/>
        <item x="238"/>
        <item x="218"/>
        <item x="1211"/>
        <item x="445"/>
        <item x="212"/>
        <item x="375"/>
        <item x="1077"/>
        <item x="854"/>
        <item x="1048"/>
        <item x="1170"/>
        <item x="107"/>
        <item x="913"/>
        <item x="5"/>
        <item x="362"/>
        <item x="409"/>
        <item x="159"/>
        <item x="55"/>
        <item x="844"/>
        <item x="998"/>
        <item x="1075"/>
        <item x="183"/>
        <item x="9"/>
        <item x="120"/>
        <item x="719"/>
        <item x="1156"/>
        <item x="115"/>
        <item x="395"/>
        <item x="424"/>
        <item x="405"/>
        <item x="1242"/>
        <item x="843"/>
        <item x="204"/>
        <item x="209"/>
        <item x="215"/>
        <item x="868"/>
        <item x="1141"/>
        <item x="589"/>
        <item x="628"/>
        <item x="1153"/>
        <item x="745"/>
        <item x="1207"/>
        <item x="171"/>
        <item x="768"/>
        <item x="422"/>
        <item x="68"/>
        <item x="237"/>
        <item x="1134"/>
        <item x="334"/>
        <item x="996"/>
        <item x="936"/>
        <item x="449"/>
        <item x="646"/>
        <item x="353"/>
        <item x="1066"/>
        <item x="466"/>
        <item x="617"/>
        <item x="950"/>
        <item x="685"/>
        <item x="690"/>
        <item x="1240"/>
        <item x="7"/>
        <item x="24"/>
        <item x="411"/>
        <item x="383"/>
        <item x="870"/>
        <item x="172"/>
        <item x="694"/>
        <item x="248"/>
        <item x="1215"/>
        <item x="506"/>
        <item x="1148"/>
        <item x="929"/>
        <item x="455"/>
        <item x="454"/>
        <item x="435"/>
        <item x="1201"/>
        <item x="566"/>
        <item x="1087"/>
        <item x="699"/>
        <item x="615"/>
        <item x="343"/>
        <item x="258"/>
        <item x="1124"/>
        <item x="540"/>
        <item x="246"/>
        <item x="388"/>
        <item x="315"/>
        <item x="109"/>
        <item x="221"/>
        <item x="790"/>
        <item x="31"/>
        <item x="14"/>
        <item x="163"/>
        <item x="45"/>
        <item x="71"/>
        <item x="339"/>
        <item x="442"/>
        <item x="403"/>
        <item x="397"/>
        <item x="1157"/>
        <item x="985"/>
        <item x="631"/>
        <item x="438"/>
        <item x="20"/>
        <item x="657"/>
        <item x="308"/>
        <item x="191"/>
        <item x="272"/>
        <item x="53"/>
        <item x="253"/>
        <item x="1117"/>
        <item x="971"/>
        <item x="666"/>
        <item x="431"/>
        <item x="992"/>
        <item x="1019"/>
        <item x="346"/>
        <item x="340"/>
        <item x="450"/>
        <item x="312"/>
        <item x="490"/>
        <item x="34"/>
        <item x="756"/>
        <item x="711"/>
        <item x="391"/>
        <item x="54"/>
        <item x="296"/>
        <item x="292"/>
        <item x="230"/>
        <item x="392"/>
        <item x="363"/>
        <item x="332"/>
        <item x="281"/>
        <item x="668"/>
        <item x="27"/>
        <item x="457"/>
        <item x="1042"/>
        <item x="217"/>
        <item x="898"/>
        <item x="1106"/>
        <item x="1151"/>
        <item x="33"/>
        <item x="416"/>
        <item x="1183"/>
        <item x="1223"/>
        <item x="944"/>
        <item x="189"/>
        <item x="328"/>
        <item x="67"/>
        <item x="839"/>
        <item x="1064"/>
        <item x="682"/>
        <item x="73"/>
        <item x="687"/>
        <item x="947"/>
        <item x="302"/>
        <item x="306"/>
        <item x="284"/>
        <item x="337"/>
        <item x="1178"/>
        <item x="95"/>
        <item x="432"/>
        <item x="1078"/>
        <item x="1184"/>
        <item x="535"/>
        <item x="781"/>
        <item x="608"/>
        <item x="1140"/>
        <item x="853"/>
        <item x="551"/>
        <item x="351"/>
        <item x="357"/>
        <item x="255"/>
        <item x="52"/>
        <item x="701"/>
        <item x="1039"/>
        <item x="180"/>
        <item x="112"/>
        <item x="382"/>
        <item x="446"/>
        <item x="410"/>
        <item x="688"/>
        <item x="578"/>
        <item x="672"/>
        <item x="1177"/>
        <item x="609"/>
        <item x="945"/>
        <item x="146"/>
        <item x="330"/>
        <item x="21"/>
        <item x="883"/>
        <item x="1168"/>
        <item x="527"/>
        <item x="329"/>
        <item x="16"/>
        <item x="132"/>
        <item x="62"/>
        <item x="1100"/>
        <item x="514"/>
        <item x="1107"/>
        <item x="443"/>
        <item x="2"/>
        <item x="70"/>
        <item x="111"/>
        <item x="28"/>
        <item x="569"/>
        <item x="59"/>
        <item x="220"/>
        <item x="365"/>
        <item x="371"/>
        <item x="901"/>
        <item x="807"/>
        <item x="710"/>
        <item x="480"/>
        <item x="452"/>
        <item x="232"/>
        <item x="758"/>
        <item x="1090"/>
        <item x="919"/>
        <item x="588"/>
        <item x="1049"/>
        <item x="418"/>
        <item x="865"/>
        <item x="619"/>
        <item x="811"/>
        <item x="441"/>
        <item x="496"/>
        <item x="607"/>
        <item x="277"/>
        <item x="278"/>
        <item x="325"/>
        <item x="421"/>
        <item x="940"/>
        <item x="1253"/>
        <item x="4"/>
        <item x="118"/>
        <item x="116"/>
        <item x="456"/>
        <item x="103"/>
        <item x="402"/>
        <item x="310"/>
        <item x="1192"/>
        <item x="895"/>
        <item x="223"/>
        <item x="75"/>
        <item x="128"/>
        <item x="155"/>
        <item x="379"/>
        <item x="327"/>
        <item x="294"/>
        <item x="354"/>
        <item x="319"/>
        <item x="463"/>
        <item x="335"/>
        <item x="338"/>
        <item x="58"/>
        <item x="76"/>
        <item x="911"/>
        <item x="959"/>
        <item x="1016"/>
        <item x="186"/>
        <item x="225"/>
        <item x="1093"/>
        <item x="389"/>
        <item x="368"/>
        <item x="400"/>
        <item x="429"/>
        <item x="377"/>
        <item x="1202"/>
        <item x="364"/>
        <item x="336"/>
        <item x="316"/>
        <item x="177"/>
        <item x="408"/>
        <item x="751"/>
        <item x="928"/>
        <item x="1118"/>
        <item x="425"/>
        <item x="448"/>
        <item x="820"/>
        <item x="244"/>
        <item x="206"/>
        <item x="135"/>
        <item x="174"/>
        <item x="1061"/>
        <item x="398"/>
        <item x="1"/>
        <item x="137"/>
        <item x="43"/>
        <item x="471"/>
        <item x="226"/>
        <item x="430"/>
        <item x="1111"/>
        <item x="1150"/>
        <item x="1031"/>
        <item x="439"/>
        <item x="1008"/>
        <item x="1113"/>
        <item x="1246"/>
        <item x="412"/>
        <item x="250"/>
        <item x="123"/>
        <item x="126"/>
        <item x="153"/>
        <item x="270"/>
        <item x="848"/>
        <item x="247"/>
        <item x="1114"/>
        <item x="413"/>
        <item x="1071"/>
        <item x="222"/>
        <item x="1239"/>
        <item x="108"/>
        <item x="210"/>
        <item x="1012"/>
        <item x="1250"/>
        <item x="512"/>
        <item x="957"/>
        <item x="1126"/>
        <item x="48"/>
        <item x="18"/>
        <item x="90"/>
        <item x="387"/>
        <item x="414"/>
        <item x="1243"/>
        <item x="233"/>
        <item x="580"/>
        <item x="280"/>
        <item x="276"/>
        <item x="279"/>
        <item x="434"/>
        <item x="444"/>
        <item x="1199"/>
        <item x="195"/>
        <item x="205"/>
        <item x="1053"/>
        <item x="140"/>
        <item x="709"/>
        <item x="1095"/>
        <item x="22"/>
        <item x="394"/>
        <item x="407"/>
        <item x="954"/>
        <item x="686"/>
        <item x="286"/>
        <item x="401"/>
        <item x="1221"/>
        <item x="301"/>
        <item x="295"/>
        <item x="305"/>
        <item x="298"/>
        <item x="274"/>
        <item x="1037"/>
        <item x="747"/>
        <item x="864"/>
        <item x="384"/>
        <item x="1190"/>
        <item x="783"/>
        <item x="708"/>
        <item x="1102"/>
        <item x="61"/>
        <item x="1210"/>
        <item x="1083"/>
        <item x="1244"/>
        <item x="852"/>
        <item x="1217"/>
        <item x="1179"/>
        <item x="1020"/>
        <item x="150"/>
        <item x="1017"/>
        <item x="1069"/>
        <item x="932"/>
        <item x="287"/>
        <item x="282"/>
        <item x="372"/>
        <item x="436"/>
        <item x="952"/>
        <item x="406"/>
        <item x="1086"/>
        <item x="915"/>
        <item x="1010"/>
        <item x="239"/>
        <item x="1080"/>
        <item x="1167"/>
        <item x="1138"/>
        <item x="1005"/>
        <item x="367"/>
        <item x="417"/>
        <item x="461"/>
        <item x="322"/>
        <item x="114"/>
        <item x="1182"/>
        <item x="1230"/>
        <item x="874"/>
        <item x="988"/>
        <item x="1103"/>
        <item x="995"/>
        <item x="264"/>
        <item x="93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dataField="1" numFmtId="164" showAll="0"/>
  </pivotFields>
  <rowFields count="1">
    <field x="1"/>
  </rowFields>
  <rowItems count="11">
    <i>
      <x v="132"/>
    </i>
    <i>
      <x v="133"/>
    </i>
    <i>
      <x v="303"/>
    </i>
    <i>
      <x v="302"/>
    </i>
    <i>
      <x v="222"/>
    </i>
    <i>
      <x v="850"/>
    </i>
    <i>
      <x v="846"/>
    </i>
    <i>
      <x v="847"/>
    </i>
    <i>
      <x v="849"/>
    </i>
    <i>
      <x v="194"/>
    </i>
    <i t="grand">
      <x/>
    </i>
  </rowItems>
  <colItems count="1">
    <i/>
  </colItems>
  <dataFields count="1">
    <dataField name="Sum of Rating Count" fld="27" baseField="0" baseItem="0" numFmtId="164"/>
  </dataField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A7A4B7A-0C2F-4FB8-9ACB-A9F0D0D100C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rowHeaderCaption="Category">
  <location ref="B466:D468" firstHeaderRow="0" firstDataRow="1" firstDataCol="1"/>
  <pivotFields count="28">
    <pivotField showAll="0"/>
    <pivotField showAll="0"/>
    <pivotField showAll="0"/>
    <pivotField showAll="0"/>
    <pivotField showAll="0"/>
    <pivotField dataField="1" showAll="0"/>
    <pivotField showAll="0"/>
    <pivotField showAll="0"/>
    <pivotField showAll="0"/>
    <pivotField axis="axisRow" showAll="0">
      <items count="10">
        <item h="1" x="7"/>
        <item h="1" x="0"/>
        <item h="1" x="1"/>
        <item h="1" x="8"/>
        <item h="1" x="4"/>
        <item x="5"/>
        <item h="1" x="2"/>
        <item h="1" x="3"/>
        <item h="1"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2">
    <i>
      <x v="5"/>
    </i>
    <i t="grand">
      <x/>
    </i>
  </rowItems>
  <colFields count="1">
    <field x="-2"/>
  </colFields>
  <colItems count="2">
    <i>
      <x/>
    </i>
    <i i="1">
      <x v="1"/>
    </i>
  </colItems>
  <dataFields count="2">
    <dataField name="Average  Percentage Discount" fld="22" subtotal="average" baseField="9" baseItem="0" numFmtId="9"/>
    <dataField name="Product Count" fld="5" subtotal="count" baseField="0" baseItem="0"/>
  </dataFields>
  <formats count="1">
    <format dxfId="48">
      <pivotArea dataOnly="0" labelOnly="1" fieldPosition="0">
        <references count="1">
          <reference field="9" count="0"/>
        </references>
      </pivotArea>
    </format>
  </formats>
  <chartFormats count="5">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1"/>
          </reference>
        </references>
      </pivotArea>
    </chartFormat>
    <chartFormat chart="26" format="4">
      <pivotArea type="data" outline="0" fieldPosition="0">
        <references count="2">
          <reference field="4294967294" count="1" selected="0">
            <x v="1"/>
          </reference>
          <reference field="9" count="1" selected="0">
            <x v="4"/>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9399165-55D0-4F64-8614-07A90D3E3628}" autoFormatId="16" applyNumberFormats="0" applyBorderFormats="0" applyFontFormats="0" applyPatternFormats="0" applyAlignmentFormats="0" applyWidthHeightFormats="0">
  <queryTableRefresh nextId="30">
    <queryTableFields count="28">
      <queryTableField id="1" name="S/N" tableColumnId="1"/>
      <queryTableField id="2" name="Product ID " tableColumnId="2"/>
      <queryTableField id="3" name="product_name" tableColumnId="3"/>
      <queryTableField id="4" name="Filter xml" tableColumnId="4"/>
      <queryTableField id="6" name="Duplicate Check2" tableColumnId="6"/>
      <queryTableField id="7" name="Product Name" tableColumnId="7"/>
      <queryTableField id="8" name="Product Description" tableColumnId="8"/>
      <queryTableField id="9" name=" Category" tableColumnId="9"/>
      <queryTableField id="10" name="Main_Category" tableColumnId="10"/>
      <queryTableField id="11" name="Main Category" tableColumnId="11"/>
      <queryTableField id="12" name="Sub_category_1" tableColumnId="12"/>
      <queryTableField id="13" name="Sub-category 1" tableColumnId="13"/>
      <queryTableField id="14" name="Sub_category_2" tableColumnId="14"/>
      <queryTableField id="15" name="Sub-category 2" tableColumnId="15"/>
      <queryTableField id="16" name="Sub-category 3" tableColumnId="16"/>
      <queryTableField id="17" name="Sub-category 4" tableColumnId="17"/>
      <queryTableField id="18" name="Discounted_Price" tableColumnId="18"/>
      <queryTableField id="19" name="Discounted Price" tableColumnId="19"/>
      <queryTableField id="20" name="Actual_Price" tableColumnId="20"/>
      <queryTableField id="21" name="Actual Price" tableColumnId="21"/>
      <queryTableField id="28" dataBound="0" tableColumnId="27"/>
      <queryTableField id="27" dataBound="0" tableColumnId="5"/>
      <queryTableField id="22" name="Discount Percentage " tableColumnId="22"/>
      <queryTableField id="23" name="rating" tableColumnId="23"/>
      <queryTableField id="24" name="Rating3" tableColumnId="24"/>
      <queryTableField id="25" name="rating_count" tableColumnId="25"/>
      <queryTableField id="29" dataBound="0" tableColumnId="28"/>
      <queryTableField id="26" name="Rating Count" tableColumnId="26"/>
    </queryTableFields>
    <queryTableDeletedFields count="1">
      <deletedField name="Duplicate check"/>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84E13DD1-7957-4FD8-89B6-45CB0F5DC79C}" autoFormatId="16" applyNumberFormats="0" applyBorderFormats="0" applyFontFormats="0" applyPatternFormats="0" applyAlignmentFormats="0" applyWidthHeightFormats="0">
  <queryTableRefresh nextId="26">
    <queryTableFields count="25">
      <queryTableField id="1" name="S/N" tableColumnId="1"/>
      <queryTableField id="2" name="Product ID " tableColumnId="2"/>
      <queryTableField id="3" name="Duplicate Check " tableColumnId="3"/>
      <queryTableField id="4" name="product_name" tableColumnId="4"/>
      <queryTableField id="5" name="Filter xml" tableColumnId="5"/>
      <queryTableField id="6" name="Product Name" tableColumnId="6"/>
      <queryTableField id="7" name="Product Description" tableColumnId="7"/>
      <queryTableField id="8" name=" Category" tableColumnId="8"/>
      <queryTableField id="9" name="Main_Category" tableColumnId="9"/>
      <queryTableField id="10" name="Main Category" tableColumnId="10"/>
      <queryTableField id="11" name="Sub_category_1" tableColumnId="11"/>
      <queryTableField id="12" name="Sub-category 1" tableColumnId="12"/>
      <queryTableField id="13" name="Sub_category_2" tableColumnId="13"/>
      <queryTableField id="14" name="Sub-category 2" tableColumnId="14"/>
      <queryTableField id="15" name="Sub-category 3" tableColumnId="15"/>
      <queryTableField id="16" name="Sub-category 4" tableColumnId="16"/>
      <queryTableField id="17" name="Discounted_Price" tableColumnId="17"/>
      <queryTableField id="18" name="Discounted Price" tableColumnId="18"/>
      <queryTableField id="19" name="Actual_Price" tableColumnId="19"/>
      <queryTableField id="20" name="Actual Price" tableColumnId="20"/>
      <queryTableField id="21" name="Discount Percentage " tableColumnId="21"/>
      <queryTableField id="22" name="rating" tableColumnId="22"/>
      <queryTableField id="23" name="Rating2" tableColumnId="23"/>
      <queryTableField id="24" name="rating_count" tableColumnId="24"/>
      <queryTableField id="25" name="Rating Count"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4735BBD0-2FD9-4359-9365-FCFCCBEFF9AE}" sourceName="Main Category">
  <pivotTables>
    <pivotTable tabId="12" name="PivotTable3"/>
    <pivotTable tabId="12" name="PivotTable15"/>
    <pivotTable tabId="12" name="PivotTable4"/>
    <pivotTable tabId="12" name="PivotTable9"/>
    <pivotTable tabId="17" name="PivotTable9"/>
    <pivotTable tabId="17" name="PivotTable4"/>
    <pivotTable tabId="17" name="PivotTable3"/>
    <pivotTable tabId="17" name="PivotTable15"/>
  </pivotTables>
  <data>
    <tabular pivotCacheId="123415504">
      <items count="9">
        <i x="7"/>
        <i x="0"/>
        <i x="1"/>
        <i x="8"/>
        <i x="4"/>
        <i x="5" s="1"/>
        <i x="2"/>
        <i x="3"/>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Rating" xr10:uid="{F699BC11-E16B-434E-8CC1-AB58D7273001}" sourceName="Product Rating">
  <pivotTables>
    <pivotTable tabId="12" name="PivotTable8"/>
    <pivotTable tabId="17" name="PivotTable8"/>
  </pivotTables>
  <data>
    <tabular pivotCacheId="123415504">
      <items count="26">
        <i x="22" s="1"/>
        <i x="23" s="1"/>
        <i x="21" s="1"/>
        <i x="24" s="1"/>
        <i x="18" s="1"/>
        <i x="25" s="1"/>
        <i x="17" s="1"/>
        <i x="19" s="1"/>
        <i x="13" s="1"/>
        <i x="15" s="1"/>
        <i x="7" s="1"/>
        <i x="11" s="1"/>
        <i x="4" s="1"/>
        <i x="5" s="1"/>
        <i x="8" s="1"/>
        <i x="10" s="1"/>
        <i x="2" s="1"/>
        <i x="6" s="1"/>
        <i x="0" s="1"/>
        <i x="1" s="1"/>
        <i x="3" s="1"/>
        <i x="9" s="1"/>
        <i x="12" s="1"/>
        <i x="16" s="1"/>
        <i x="20"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Category" xr10:uid="{A2993BAE-E0B3-45DA-AC51-D91044724F58}" cache="Slicer_Main_Category" caption="Main Category" style="SlicerStyleDark3" rowHeight="396000"/>
  <slicer name="Product Rating" xr10:uid="{495AA0A5-F0AD-4470-9DDA-6F139E719748}" cache="Slicer_Product_Rating" caption="Product Rating" style="SlicerStyleDark3" rowHeight="39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2938A53-D028-44A6-83BC-85E76D1B0E64}" name="Cleaned_Data" displayName="Cleaned_Data" ref="A1:AB1261" tableType="queryTable" totalsRowCount="1" headerRowDxfId="82">
  <autoFilter ref="A1:AB1260" xr:uid="{12938A53-D028-44A6-83BC-85E76D1B0E64}"/>
  <tableColumns count="28">
    <tableColumn id="1" xr3:uid="{8B944DF9-9366-4A41-AE97-E9C6956C9FDF}" uniqueName="1" name="S/N" queryTableFieldId="1"/>
    <tableColumn id="2" xr3:uid="{BB0727BB-03B7-455E-9419-989ACB60A9CE}" uniqueName="2" name="Product ID " queryTableFieldId="2" dataDxfId="81"/>
    <tableColumn id="3" xr3:uid="{960AD287-4044-4630-AF33-647A3E0F932D}" uniqueName="3" name="product_name" queryTableFieldId="3" dataDxfId="80"/>
    <tableColumn id="4" xr3:uid="{5084FFCC-1948-4558-BA5C-76C9E4D7ABE3}" uniqueName="4" name="Filter xml" queryTableFieldId="4" dataDxfId="79"/>
    <tableColumn id="6" xr3:uid="{EC67276B-D21F-4956-9FE6-4926236DB8B7}" uniqueName="6" name="Duplicate Check" queryTableFieldId="6" dataDxfId="78"/>
    <tableColumn id="7" xr3:uid="{94B4F0F6-8CD3-4A05-BF52-FB27CB5556A2}" uniqueName="7" name="Product Name" queryTableFieldId="7" dataDxfId="77"/>
    <tableColumn id="8" xr3:uid="{DEDCD065-2A06-4A54-9A6D-BA1C9541C42D}" uniqueName="8" name="Product Description" queryTableFieldId="8" dataDxfId="76"/>
    <tableColumn id="9" xr3:uid="{68EB6108-7E9A-4DFB-8592-6EBA6B5829F5}" uniqueName="9" name=" Category" queryTableFieldId="9" dataDxfId="75"/>
    <tableColumn id="10" xr3:uid="{9A1C708B-AB82-4446-83C3-947477E5DAE0}" uniqueName="10" name="Main_Category" queryTableFieldId="10" dataDxfId="74"/>
    <tableColumn id="11" xr3:uid="{4E86FE5F-1198-4C2D-89F8-4479AAB2E0C0}" uniqueName="11" name="Main Category" queryTableFieldId="11" dataDxfId="73"/>
    <tableColumn id="12" xr3:uid="{BAFD5228-761C-4CB1-B421-F3A7746EBC99}" uniqueName="12" name="Sub_category_1" queryTableFieldId="12" dataDxfId="72"/>
    <tableColumn id="13" xr3:uid="{F9294D2D-C0A9-48BF-944D-28273E6B55BE}" uniqueName="13" name="Sub-category 1" queryTableFieldId="13" dataDxfId="71"/>
    <tableColumn id="14" xr3:uid="{2F83A9AC-121E-470D-B04A-879FC286B4EF}" uniqueName="14" name="Sub_category_2" queryTableFieldId="14" dataDxfId="70"/>
    <tableColumn id="15" xr3:uid="{41A05666-C6FC-4DAB-9C85-91193870FE9B}" uniqueName="15" name="Sub-category 2" queryTableFieldId="15" dataDxfId="69"/>
    <tableColumn id="16" xr3:uid="{F15A9E08-943B-46A3-B633-287730D38446}" uniqueName="16" name="Sub-category 3" queryTableFieldId="16" dataDxfId="68"/>
    <tableColumn id="17" xr3:uid="{6F4705DF-15BD-40C1-8B03-F270545C7448}" uniqueName="17" name="Sub-category 4" queryTableFieldId="17" dataDxfId="67"/>
    <tableColumn id="18" xr3:uid="{535E232A-E993-461A-87B8-EB143C6DE12D}" uniqueName="18" name="Discounted_Price" queryTableFieldId="18"/>
    <tableColumn id="19" xr3:uid="{39ECC21D-0F76-4F83-B9BB-0E661E5046F0}" uniqueName="19" name="Discounted Price" queryTableFieldId="19" totalsRowDxfId="66" dataCellStyle="Comma"/>
    <tableColumn id="20" xr3:uid="{E645D1A1-7A2D-470B-9441-806AD69A2951}" uniqueName="20" name="Actual_Price" queryTableFieldId="20"/>
    <tableColumn id="21" xr3:uid="{D1A028E7-58A0-4419-BB75-3C4C10DF85AA}" uniqueName="21" name="Actual Price" queryTableFieldId="21" totalsRowDxfId="65" dataCellStyle="Comma"/>
    <tableColumn id="27" xr3:uid="{1CFB3C6C-D62E-4BCA-887F-562898F4D124}" uniqueName="27" name="Price Range" queryTableFieldId="28" dataDxfId="64" totalsRowDxfId="63" dataCellStyle="Comma">
      <calculatedColumnFormula>IF(Cleaned_Data[[#This Row],[Actual Price]]&lt;1000,"₦0–₦999",
 IF(Cleaned_Data[[#This Row],[Actual Price]]&lt;2000,"₦1,000–₦1,999",
 IF(Cleaned_Data[[#This Row],[Actual Price]]&lt;5000,"₦2,000–₦4,999",
 IF(Cleaned_Data[[#This Row],[Actual Price]]&lt;10000,"₦5,000–₦9,999",
 "₦10,000+"))))</calculatedColumnFormula>
    </tableColumn>
    <tableColumn id="5" xr3:uid="{0C176D1F-6AEA-4A0E-947A-90429BACFFB3}" uniqueName="5" name="Potential Revenue" queryTableFieldId="27" dataDxfId="62" totalsRowDxfId="61" dataCellStyle="Comma">
      <calculatedColumnFormula>(Cleaned_Data[[#This Row],[Actual Price]]*Cleaned_Data[[#This Row],[Rating Count]])</calculatedColumnFormula>
    </tableColumn>
    <tableColumn id="22" xr3:uid="{1A84217A-C2AC-4590-876D-7E24706A2C3B}" uniqueName="22" name="Discount Percentage " queryTableFieldId="22" totalsRowDxfId="60" dataCellStyle="Percent"/>
    <tableColumn id="23" xr3:uid="{ED75599B-3D85-4E8D-9F75-CD8D7DC85760}" uniqueName="23" name="rating" queryTableFieldId="23"/>
    <tableColumn id="24" xr3:uid="{DBD3E22B-AF7F-46F4-B42F-DCF71313D604}" uniqueName="24" name="Product Rating" queryTableFieldId="24" dataDxfId="59" totalsRowDxfId="58"/>
    <tableColumn id="25" xr3:uid="{E0FE4BC3-70E4-4814-B180-56B570870181}" uniqueName="25" name="rating_count" queryTableFieldId="25"/>
    <tableColumn id="28" xr3:uid="{95938669-C045-44B5-A7B2-5D9D3E582508}" uniqueName="28" name="Review Group" queryTableFieldId="29">
      <calculatedColumnFormula>IF(Cleaned_Data[[#This Row],[Rating Count]]&lt;1000,"&lt;1000","1000+")</calculatedColumnFormula>
    </tableColumn>
    <tableColumn id="26" xr3:uid="{1E944F1E-CACF-4D5A-A3D6-9A85970DFCB0}" uniqueName="26" name="Rating Count" totalsRowFunction="sum" queryTableFieldId="26" dataDxfId="57" totalsRowDxfId="56" dataCellStyle="Comma"/>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A86722-1B4A-433C-8D51-8265E96AEDBF}" name="Table3" displayName="Table3" ref="A1:Z1466" totalsRowShown="0" headerRowDxfId="43">
  <autoFilter ref="A1:Z1466" xr:uid="{E4A86722-1B4A-433C-8D51-8265E96AEDBF}"/>
  <tableColumns count="26">
    <tableColumn id="1" xr3:uid="{E585A0B3-FADE-41B0-B902-2AC17DADD7D9}" name="S/N"/>
    <tableColumn id="2" xr3:uid="{8090073D-12F4-4A84-8F7A-39C6557CD502}" name="Product ID "/>
    <tableColumn id="3" xr3:uid="{33C662D5-78C2-4969-B774-AA6648E68092}" name="product_name"/>
    <tableColumn id="4" xr3:uid="{9AAD2E9A-8359-47F0-92C5-7CF0F8D077AF}" name="Filter xml">
      <calculatedColumnFormula>TRIM(SUBSTITUTE(SUBSTITUTE(SUBSTITUTE(SUBSTITUTE(SUBSTITUTE(SUBSTITUTE(C2,"&amp;","and"),"&lt;",""),"&gt;",""),"/"," "),CHAR(160)," "),CHAR(10)," "))</calculatedColumnFormula>
    </tableColumn>
    <tableColumn id="5" xr3:uid="{F09E1B2F-05D4-4576-8DF4-D7EDFB2D25A9}" name="Duplicate check"/>
    <tableColumn id="6" xr3:uid="{2C4CEE02-CBA9-46B8-8C75-929EA8A614B1}" name="Duplicate Check2">
      <calculatedColumnFormula>IF(COUNTIF(B:B,B2) &gt; 1, "Duplicate", "Unique")</calculatedColumnFormula>
    </tableColumn>
    <tableColumn id="7" xr3:uid="{1D49D31C-411B-403B-AE87-F13C1B7DA291}" name="Product Name">
      <calculatedColumnFormula array="1">PROPER(_xlfn.TEXTJOIN(" ", TRUE, INDEX(_xlfn.FILTERXML("&lt;t&gt;&lt;s&gt;" &amp; SUBSTITUTE(D2," ","&lt;/s&gt;&lt;s&gt;") &amp; "&lt;/s&gt;&lt;/t&gt;", "//s"), _xlfn.SEQUENCE(4))))</calculatedColumnFormula>
    </tableColumn>
    <tableColumn id="8" xr3:uid="{FA2A7616-AF5A-4FF1-8838-AB840A8F69CF}" name="Product Description">
      <calculatedColumnFormula>IFERROR(TRIM(MID(D2, FIND("~", SUBSTITUTE(D2, " ", "~", 6)) + 1, LEN(D2))), "")</calculatedColumnFormula>
    </tableColumn>
    <tableColumn id="9" xr3:uid="{6F78B7FC-C72C-4DDD-B473-FEEFFF432A30}" name=" Category"/>
    <tableColumn id="10" xr3:uid="{8B59C7F7-E439-49BB-98B3-782C2537D68F}" name="Main_Category"/>
    <tableColumn id="11" xr3:uid="{0D61B4C6-42AF-4B3A-9610-AC0F29B659D8}" name="Main Category" dataDxfId="42">
      <calculatedColumnFormula>TRIM(SUBSTITUTE(SUBSTITUTE(J2, "&amp;", " &amp; "), ",", " , "))</calculatedColumnFormula>
    </tableColumn>
    <tableColumn id="12" xr3:uid="{97BD6C63-8E26-4A8E-B8ED-1AD4DF90DE14}" name="Sub_category_1" dataDxfId="41"/>
    <tableColumn id="13" xr3:uid="{A9E72F09-09CB-4EB5-935A-55385B056D30}" name="Sub-category 1">
      <calculatedColumnFormula>TRIM(SUBSTITUTE(SUBSTITUTE(L2, "&amp;", " &amp; "), ",", " , "))</calculatedColumnFormula>
    </tableColumn>
    <tableColumn id="14" xr3:uid="{E6F156EB-7C17-4AD7-9B02-0380E5E3756F}" name="Sub_category_2" dataDxfId="40"/>
    <tableColumn id="15" xr3:uid="{B0D82B96-E492-4C53-BC5B-49315EE8C298}" name="Sub-category 2" dataDxfId="39">
      <calculatedColumnFormula>TRIM(SUBSTITUTE(SUBSTITUTE(N2, "&amp;", " &amp; "), ",", " , "))</calculatedColumnFormula>
    </tableColumn>
    <tableColumn id="16" xr3:uid="{4B67322C-538E-4E18-9A21-002E478F707C}" name="Sub-category 3" dataDxfId="38"/>
    <tableColumn id="17" xr3:uid="{CD7CDF9D-C5D2-430B-BE17-FA2B1422F60E}" name="Sub-category 4"/>
    <tableColumn id="18" xr3:uid="{D8F17195-6852-4560-ABA7-C008A37056F9}" name="Discounted_Price" dataDxfId="37"/>
    <tableColumn id="19" xr3:uid="{BA6B616D-C914-4D3D-9490-70513615C48E}" name="Discounted Price" dataDxfId="36" dataCellStyle="Comma">
      <calculatedColumnFormula>VALUE(R2)</calculatedColumnFormula>
    </tableColumn>
    <tableColumn id="20" xr3:uid="{97B21EEF-5A04-43BA-B482-B7A9B17BE94F}" name="Actual_Price" dataDxfId="35"/>
    <tableColumn id="21" xr3:uid="{26555395-2FD7-4AB2-B1C1-E890F328A521}" name="Actual Price" dataDxfId="34" dataCellStyle="Comma">
      <calculatedColumnFormula>VALUE(T2)</calculatedColumnFormula>
    </tableColumn>
    <tableColumn id="22" xr3:uid="{8AAB0B6C-6565-48B4-90AB-57B0C87A1F26}" name="Discount Percentage " dataDxfId="33">
      <calculatedColumnFormula>IFERROR((U2- S2) / U2, 0)</calculatedColumnFormula>
    </tableColumn>
    <tableColumn id="23" xr3:uid="{0B3A5235-39E8-4E43-8127-FB594912C66F}" name="rating"/>
    <tableColumn id="24" xr3:uid="{09B92446-B27F-4318-A1C4-A7FF3A954FFB}" name="Rating3" dataDxfId="32">
      <calculatedColumnFormula>VALUE(W2)</calculatedColumnFormula>
    </tableColumn>
    <tableColumn id="25" xr3:uid="{91939322-9BBC-4881-8D67-91EEBA62D563}" name="rating_count" dataDxfId="31" dataCellStyle="Comma"/>
    <tableColumn id="26" xr3:uid="{C8C91A31-71FA-40DB-99A4-F289DBA20D19}" name="Rating Count" dataDxfId="30" dataCellStyle="Comma">
      <calculatedColumnFormula>VALUE(Y2)</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194CD7-B706-4952-BD67-A3D7E51B1925}" name="Table1_1" displayName="Table1_1" ref="A1:Y1260" tableType="queryTable" totalsRowShown="0">
  <autoFilter ref="A1:Y1260" xr:uid="{BA194CD7-B706-4952-BD67-A3D7E51B1925}"/>
  <tableColumns count="25">
    <tableColumn id="1" xr3:uid="{02092F5C-D9A4-468E-8C0E-18A7CA2E4DDF}" uniqueName="1" name="S/N" queryTableFieldId="1"/>
    <tableColumn id="2" xr3:uid="{CEF1DCCF-1107-4842-A144-D5449267DA5C}" uniqueName="2" name="Product ID " queryTableFieldId="2" dataDxfId="29"/>
    <tableColumn id="3" xr3:uid="{723E4DC8-862D-4211-81C8-E2189EC2F5E6}" uniqueName="3" name="Duplicate Check " queryTableFieldId="3" dataDxfId="28"/>
    <tableColumn id="4" xr3:uid="{33FDC331-346A-489D-8270-C5BD34363770}" uniqueName="4" name="product_name" queryTableFieldId="4" dataDxfId="27"/>
    <tableColumn id="5" xr3:uid="{FC453F00-E0AD-4437-B776-F0B06AACAF8D}" uniqueName="5" name="Filter xml" queryTableFieldId="5" dataDxfId="26"/>
    <tableColumn id="6" xr3:uid="{00417AFC-79CF-47F2-844B-D009351F9DFC}" uniqueName="6" name="Product Name" queryTableFieldId="6" dataDxfId="25"/>
    <tableColumn id="7" xr3:uid="{69AC7449-D22E-4524-9624-27B891EB04A9}" uniqueName="7" name="Product Description" queryTableFieldId="7" dataDxfId="24"/>
    <tableColumn id="8" xr3:uid="{108EB080-11D2-43DA-9191-C9E6FC13C9BC}" uniqueName="8" name=" Category" queryTableFieldId="8" dataDxfId="23"/>
    <tableColumn id="9" xr3:uid="{F6D90B05-5E9D-43EB-ABF7-9E2F146574F7}" uniqueName="9" name="Main_Category" queryTableFieldId="9" dataDxfId="22"/>
    <tableColumn id="10" xr3:uid="{AA1FD1C1-EDA4-4FAD-B892-70108D37D78B}" uniqueName="10" name="Main Category" queryTableFieldId="10" dataDxfId="21"/>
    <tableColumn id="11" xr3:uid="{CD7FBA51-4483-45BE-AE55-F0E1D9B26DA2}" uniqueName="11" name="Sub_category_1" queryTableFieldId="11" dataDxfId="20"/>
    <tableColumn id="12" xr3:uid="{447807A4-1F2A-4E35-B6DD-BB600AD5D54E}" uniqueName="12" name="Sub-category 1" queryTableFieldId="12" dataDxfId="19"/>
    <tableColumn id="13" xr3:uid="{64591043-D831-46F9-AA69-A4C0E13141BA}" uniqueName="13" name="Sub_category_2" queryTableFieldId="13" dataDxfId="18"/>
    <tableColumn id="14" xr3:uid="{A89BD3D0-ED7E-4EA4-AFD5-E1472AC43005}" uniqueName="14" name="Sub-category 2" queryTableFieldId="14" dataDxfId="17"/>
    <tableColumn id="15" xr3:uid="{33A9F423-B055-43FD-94A1-C226544C4DBD}" uniqueName="15" name="Sub-category 3" queryTableFieldId="15" dataDxfId="16"/>
    <tableColumn id="16" xr3:uid="{A8C2083A-AFEE-4031-8BB9-D6CBF3D8D1E9}" uniqueName="16" name="Sub-category 4" queryTableFieldId="16" dataDxfId="15"/>
    <tableColumn id="17" xr3:uid="{ECC386EB-9622-4132-8D3A-9072E62350D0}" uniqueName="17" name="Discounted_Price" queryTableFieldId="17"/>
    <tableColumn id="18" xr3:uid="{968ACE48-FE68-4CCA-B5C0-2A71B9EF004D}" uniqueName="18" name="Discounted Price" queryTableFieldId="18"/>
    <tableColumn id="19" xr3:uid="{DEACA565-37C8-4EB9-9A7F-1ABD96717FFC}" uniqueName="19" name="Actual_Price" queryTableFieldId="19"/>
    <tableColumn id="20" xr3:uid="{C004DCF3-73FA-4C12-9202-37E28A758D14}" uniqueName="20" name="Actual Price" queryTableFieldId="20"/>
    <tableColumn id="21" xr3:uid="{BE16BBB6-2712-4D78-86CD-F710CF3E0CDE}" uniqueName="21" name="Discount Percentage " queryTableFieldId="21" dataDxfId="14"/>
    <tableColumn id="22" xr3:uid="{A1CCD81C-F821-47AD-9D8B-660629FC3FB2}" uniqueName="22" name="rating" queryTableFieldId="22"/>
    <tableColumn id="23" xr3:uid="{6CB39661-7AB4-47D1-B4DE-E80AEB91DD39}" uniqueName="23" name="Product Rating" queryTableFieldId="23"/>
    <tableColumn id="24" xr3:uid="{D3CD15E4-BDED-4960-9C1F-DA6003B6A748}" uniqueName="24" name="rating_count" queryTableFieldId="24"/>
    <tableColumn id="25" xr3:uid="{29655540-A68D-47FB-8E52-F23AA1456EE2}" uniqueName="25" name="Rating Count" queryTableFieldId="25"/>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E3266F-AD87-4CF9-A76B-8E23C48A9628}" name="Table1" displayName="Table1" ref="A1:Y1466" totalsRowShown="0" headerRowDxfId="13">
  <autoFilter ref="A1:Y1466" xr:uid="{D7E3266F-AD87-4CF9-A76B-8E23C48A9628}"/>
  <tableColumns count="25">
    <tableColumn id="1" xr3:uid="{C1A92B04-ACAB-4396-AD13-8586BAA377F2}" name="S/N"/>
    <tableColumn id="2" xr3:uid="{E6F85AF4-089A-4B9E-B68F-50BB6196111F}" name="Product ID "/>
    <tableColumn id="3" xr3:uid="{49A781BA-8F5F-4CF7-B5FC-B68C6E51CCEC}" name="Duplicate Check ">
      <calculatedColumnFormula>IF(COUNTIF(B:B, B2) &gt; 1, "Duplicate", "Unique")</calculatedColumnFormula>
    </tableColumn>
    <tableColumn id="4" xr3:uid="{4924FFB8-D765-4D64-8ACB-AAAE1C8435DC}" name="product_name"/>
    <tableColumn id="5" xr3:uid="{498306E3-BF7B-4EB8-BD42-E77379ED57BB}" name="Filter xml">
      <calculatedColumnFormula>TRIM(SUBSTITUTE(SUBSTITUTE(SUBSTITUTE(SUBSTITUTE(SUBSTITUTE(SUBSTITUTE(D2,"&amp;","and"),"&lt;",""),"&gt;",""),"/"," "),CHAR(160)," "),CHAR(10)," "))</calculatedColumnFormula>
    </tableColumn>
    <tableColumn id="6" xr3:uid="{C8AD46ED-7D11-425D-B185-56ADECAF0FDC}" name="Product Name">
      <calculatedColumnFormula array="1">PROPER(_xlfn.TEXTJOIN(" ", TRUE, INDEX(_xlfn.FILTERXML("&lt;t&gt;&lt;s&gt;" &amp; SUBSTITUTE(E2," ","&lt;/s&gt;&lt;s&gt;") &amp; "&lt;/s&gt;&lt;/t&gt;", "//s"), _xlfn.SEQUENCE(4))))</calculatedColumnFormula>
    </tableColumn>
    <tableColumn id="7" xr3:uid="{A036E8BB-13E3-4D9B-A58D-80458CB82859}" name="Product Description">
      <calculatedColumnFormula>IFERROR(TRIM(MID(E2, FIND("~", SUBSTITUTE(E2, " ", "~", 6)) + 1, LEN(E2))), "")</calculatedColumnFormula>
    </tableColumn>
    <tableColumn id="8" xr3:uid="{35AF749D-ED46-469D-AA59-A5992673BF07}" name=" Category"/>
    <tableColumn id="9" xr3:uid="{1ED1216D-AF99-4AAB-B78A-DD3BA6D21AA6}" name="Main_Category"/>
    <tableColumn id="10" xr3:uid="{5D890A44-EEEE-42EE-9598-FA42A92D8336}" name="Main Category" dataDxfId="12">
      <calculatedColumnFormula>TRIM(SUBSTITUTE(SUBSTITUTE(I2, "&amp;", " &amp; "), ",", " , "))</calculatedColumnFormula>
    </tableColumn>
    <tableColumn id="11" xr3:uid="{E59B7670-891F-4FE1-959B-03BCAFC549C1}" name="Sub_category_1" dataDxfId="11"/>
    <tableColumn id="12" xr3:uid="{D1E2D937-68F5-484C-808E-8CBCD869AFC7}" name="Sub-category 1">
      <calculatedColumnFormula>TRIM(SUBSTITUTE(SUBSTITUTE(K2, "&amp;", " &amp; "), ",", " , "))</calculatedColumnFormula>
    </tableColumn>
    <tableColumn id="13" xr3:uid="{887FAC34-BE4C-4DDA-9026-F40C90CAB42A}" name="Sub_category_2" dataDxfId="10"/>
    <tableColumn id="14" xr3:uid="{D299EF2D-688A-4CEA-A825-96422AF7F875}" name="Sub-category 2" dataDxfId="9">
      <calculatedColumnFormula>TRIM(SUBSTITUTE(SUBSTITUTE(M2, "&amp;", " &amp; "), ",", " , "))</calculatedColumnFormula>
    </tableColumn>
    <tableColumn id="15" xr3:uid="{B57C48A7-E53F-4C6A-9B3B-3AC3A2B0A32B}" name="Sub-category 3" dataDxfId="8"/>
    <tableColumn id="16" xr3:uid="{16E64A69-5E8A-481E-A2A0-79FFCD228ABF}" name="Sub-category 4"/>
    <tableColumn id="17" xr3:uid="{243B60A7-E38F-4F94-AA14-F4F2D11F2D0A}" name="Discounted_Price" dataDxfId="7"/>
    <tableColumn id="18" xr3:uid="{C7340E72-0BC0-4ACC-8CEA-ADC6591C5AC2}" name="Discounted Price" dataDxfId="6" dataCellStyle="Comma">
      <calculatedColumnFormula>VALUE(Q2)</calculatedColumnFormula>
    </tableColumn>
    <tableColumn id="19" xr3:uid="{7C7C457B-9D34-48A0-8610-C5BEDC9AC3D8}" name="Actual_Price" dataDxfId="5"/>
    <tableColumn id="20" xr3:uid="{F2D92615-74DF-4ED1-A7E7-A91DCA35940D}" name="Actual Price" dataDxfId="4" dataCellStyle="Comma">
      <calculatedColumnFormula>VALUE(S2)</calculatedColumnFormula>
    </tableColumn>
    <tableColumn id="21" xr3:uid="{1D517F0C-1CE1-480C-9935-CC116EED290D}" name="Discount Percentage " dataDxfId="3">
      <calculatedColumnFormula>IFERROR((T2- R2) / T2, 0)</calculatedColumnFormula>
    </tableColumn>
    <tableColumn id="22" xr3:uid="{38FEAAD4-F713-4B19-B12B-C372A07E8977}" name="rating"/>
    <tableColumn id="23" xr3:uid="{0410A612-D341-4617-AD7C-7861581F5FC2}" name="Product Rating" dataDxfId="2">
      <calculatedColumnFormula>VALUE(V2)</calculatedColumnFormula>
    </tableColumn>
    <tableColumn id="24" xr3:uid="{A87FBABD-B6F0-4CF6-91FC-0A886E512156}" name="rating_count" dataDxfId="1" dataCellStyle="Comma"/>
    <tableColumn id="25" xr3:uid="{6F5C9C16-CCE3-4226-9127-C3F3CEE58C1B}" name="Rating Count" dataDxfId="0" dataCellStyle="Comma">
      <calculatedColumnFormula>VALUE(X2)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Smokey Glass">
      <a:fillStyleLst>
        <a:solidFill>
          <a:schemeClr val="phClr"/>
        </a:solidFill>
        <a:gradFill rotWithShape="1">
          <a:gsLst>
            <a:gs pos="0">
              <a:schemeClr val="phClr">
                <a:tint val="83000"/>
                <a:shade val="100000"/>
                <a:satMod val="100000"/>
              </a:schemeClr>
            </a:gs>
            <a:gs pos="100000">
              <a:schemeClr val="phClr">
                <a:tint val="61000"/>
                <a:alpha val="100000"/>
                <a:satMod val="180000"/>
              </a:schemeClr>
            </a:gs>
          </a:gsLst>
          <a:path path="circle">
            <a:fillToRect l="100000" t="100000" r="100000" b="100000"/>
          </a:path>
        </a:gradFill>
        <a:gradFill rotWithShape="1">
          <a:gsLst>
            <a:gs pos="0">
              <a:schemeClr val="phClr">
                <a:shade val="85000"/>
              </a:schemeClr>
            </a:gs>
            <a:gs pos="100000">
              <a:schemeClr val="phClr">
                <a:tint val="90000"/>
                <a:alpha val="100000"/>
                <a:satMod val="180000"/>
              </a:schemeClr>
            </a:gs>
          </a:gsLst>
          <a:path path="circle">
            <a:fillToRect l="100000" t="100000" r="100000" b="100000"/>
          </a:path>
        </a:gradFill>
      </a:fillStyleLst>
      <a:lnStyleLst>
        <a:ln w="9525" cap="flat" cmpd="sng" algn="ctr">
          <a:solidFill>
            <a:schemeClr val="phClr"/>
          </a:solidFill>
          <a:prstDash val="solid"/>
        </a:ln>
        <a:ln w="10795" cap="flat" cmpd="sng" algn="ctr">
          <a:solidFill>
            <a:schemeClr val="phClr"/>
          </a:solidFill>
          <a:prstDash val="solid"/>
        </a:ln>
        <a:ln w="15240" cap="flat" cmpd="sng" algn="ctr">
          <a:solidFill>
            <a:schemeClr val="phClr">
              <a:tint val="25000"/>
              <a:alpha val="25000"/>
            </a:schemeClr>
          </a:solidFill>
          <a:prstDash val="solid"/>
        </a:ln>
      </a:lnStyleLst>
      <a:effectStyleLst>
        <a:effectStyle>
          <a:effectLst/>
        </a:effectStyle>
        <a:effectStyle>
          <a:effectLst/>
        </a:effectStyle>
        <a:effectStyle>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469" row="5">
    <wetp:webextensionref xmlns:r="http://schemas.openxmlformats.org/officeDocument/2006/relationships" r:id="rId1"/>
  </wetp:taskpane>
  <wetp:taskpane dockstate="right" visibility="0" width="350" row="5">
    <wetp:webextensionref xmlns:r="http://schemas.openxmlformats.org/officeDocument/2006/relationships" r:id="rId2"/>
  </wetp:taskpane>
  <wetp:taskpane dockstate="right" visibility="0" width="350" row="7">
    <wetp:webextensionref xmlns:r="http://schemas.openxmlformats.org/officeDocument/2006/relationships" r:id="rId3"/>
  </wetp:taskpane>
  <wetp:taskpane dockstate="right" visibility="0" width="350" row="6">
    <wetp:webextensionref xmlns:r="http://schemas.openxmlformats.org/officeDocument/2006/relationships" r:id="rId4"/>
  </wetp:taskpane>
</wetp:taskpanes>
</file>

<file path=xl/webextensions/webextension1.xml><?xml version="1.0" encoding="utf-8"?>
<we:webextension xmlns:we="http://schemas.microsoft.com/office/webextensions/webextension/2010/11" id="{851C8013-B02E-4B83-A9A4-16518695BC20}">
  <we:reference id="wa200006007" version="1.2.3.0" store="en-US" storeType="OMEX"/>
  <we:alternateReferences>
    <we:reference id="WA200006007" version="1.2.3.0" store="WA200006007" storeType="OMEX"/>
  </we:alternateReferences>
  <we:properties>
    <we:property name="document_UID" value="&quot;5309b5d4-b371-4230-ad59-14737394b101&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_xldudf_COPILOTR2</we:customFunctionIds>
      </we:customFunctionIdList>
    </a:ext>
  </we:extLst>
</we:webextension>
</file>

<file path=xl/webextensions/webextension2.xml><?xml version="1.0" encoding="utf-8"?>
<we:webextension xmlns:we="http://schemas.microsoft.com/office/webextensions/webextension/2010/11" id="{A3DA307A-FDFE-44AF-A356-7BD957E6E961}">
  <we:reference id="wa104380084" version="1.0.0.0" store="en-US" storeType="OMEX"/>
  <we:alternateReferences>
    <we:reference id="wa104380084" version="1.0.0.0" store="wa104380084" storeType="OMEX"/>
  </we:alternateReferences>
  <we:properties/>
  <we:bindings/>
  <we:snapshot xmlns:r="http://schemas.openxmlformats.org/officeDocument/2006/relationships"/>
</we:webextension>
</file>

<file path=xl/webextensions/webextension3.xml><?xml version="1.0" encoding="utf-8"?>
<we:webextension xmlns:we="http://schemas.microsoft.com/office/webextensions/webextension/2010/11" id="{C6210204-E0F1-469E-ADCF-02C1B74B022D}">
  <we:reference id="wa200005281" version="1.0.0.0" store="en-US" storeType="OMEX"/>
  <we:alternateReferences>
    <we:reference id="wa200005281" version="1.0.0.0" store="wa20000528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_xldudf_NUM_AI</we:customFunctionIds>
        <we:customFunctionIds>_xldudf_NUM_WRITE</we:customFunctionIds>
        <we:customFunctionIds>_xldudf_NUM_INFER</we:customFunctionIds>
      </we:customFunctionIdList>
    </a:ext>
  </we:extLst>
</we:webextension>
</file>

<file path=xl/webextensions/webextension4.xml><?xml version="1.0" encoding="utf-8"?>
<we:webextension xmlns:we="http://schemas.microsoft.com/office/webextensions/webextension/2010/11" id="{90F3B209-0D46-4087-8C9D-58A387586725}">
  <we:reference id="wa104379999" version="1.0.0.0" store="en-US" storeType="OMEX"/>
  <we:alternateReferences>
    <we:reference id="wa104379999" version="1.0.0.0" store="wa104379999"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24.xml"/><Relationship Id="rId13" Type="http://schemas.openxmlformats.org/officeDocument/2006/relationships/pivotTable" Target="../pivotTables/pivotTable29.xml"/><Relationship Id="rId18" Type="http://schemas.openxmlformats.org/officeDocument/2006/relationships/drawing" Target="../drawings/drawing2.xml"/><Relationship Id="rId3" Type="http://schemas.openxmlformats.org/officeDocument/2006/relationships/pivotTable" Target="../pivotTables/pivotTable19.xml"/><Relationship Id="rId7" Type="http://schemas.openxmlformats.org/officeDocument/2006/relationships/pivotTable" Target="../pivotTables/pivotTable23.xml"/><Relationship Id="rId12" Type="http://schemas.openxmlformats.org/officeDocument/2006/relationships/pivotTable" Target="../pivotTables/pivotTable28.xml"/><Relationship Id="rId17" Type="http://schemas.openxmlformats.org/officeDocument/2006/relationships/pivotTable" Target="../pivotTables/pivotTable33.xml"/><Relationship Id="rId2" Type="http://schemas.openxmlformats.org/officeDocument/2006/relationships/pivotTable" Target="../pivotTables/pivotTable18.xml"/><Relationship Id="rId16" Type="http://schemas.openxmlformats.org/officeDocument/2006/relationships/pivotTable" Target="../pivotTables/pivotTable32.xml"/><Relationship Id="rId1" Type="http://schemas.openxmlformats.org/officeDocument/2006/relationships/pivotTable" Target="../pivotTables/pivotTable17.xml"/><Relationship Id="rId6" Type="http://schemas.openxmlformats.org/officeDocument/2006/relationships/pivotTable" Target="../pivotTables/pivotTable22.xml"/><Relationship Id="rId11" Type="http://schemas.openxmlformats.org/officeDocument/2006/relationships/pivotTable" Target="../pivotTables/pivotTable27.xml"/><Relationship Id="rId5" Type="http://schemas.openxmlformats.org/officeDocument/2006/relationships/pivotTable" Target="../pivotTables/pivotTable21.xml"/><Relationship Id="rId15" Type="http://schemas.openxmlformats.org/officeDocument/2006/relationships/pivotTable" Target="../pivotTables/pivotTable31.xml"/><Relationship Id="rId10" Type="http://schemas.openxmlformats.org/officeDocument/2006/relationships/pivotTable" Target="../pivotTables/pivotTable26.xml"/><Relationship Id="rId4" Type="http://schemas.openxmlformats.org/officeDocument/2006/relationships/pivotTable" Target="../pivotTables/pivotTable20.xml"/><Relationship Id="rId9" Type="http://schemas.openxmlformats.org/officeDocument/2006/relationships/pivotTable" Target="../pivotTables/pivotTable25.xml"/><Relationship Id="rId14" Type="http://schemas.openxmlformats.org/officeDocument/2006/relationships/pivotTable" Target="../pivotTables/pivotTable30.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45701-EA89-4325-A50A-96ED530F8CD7}">
  <dimension ref="A1:AB1261"/>
  <sheetViews>
    <sheetView topLeftCell="A515" workbookViewId="0">
      <selection activeCell="C545" sqref="C545"/>
    </sheetView>
  </sheetViews>
  <sheetFormatPr defaultRowHeight="15.75" x14ac:dyDescent="0.25"/>
  <cols>
    <col min="1" max="1" width="6" bestFit="1" customWidth="1"/>
    <col min="2" max="2" width="13.625" bestFit="1" customWidth="1"/>
    <col min="3" max="4" width="81" hidden="1" customWidth="1"/>
    <col min="5" max="5" width="17.5" hidden="1" customWidth="1"/>
    <col min="6" max="6" width="40.625" bestFit="1" customWidth="1"/>
    <col min="7" max="7" width="255.625" bestFit="1" customWidth="1"/>
    <col min="8" max="8" width="81" hidden="1" customWidth="1"/>
    <col min="9" max="9" width="4.125" hidden="1" customWidth="1"/>
    <col min="10" max="10" width="22" bestFit="1" customWidth="1"/>
    <col min="11" max="11" width="36.125" hidden="1" customWidth="1"/>
    <col min="12" max="12" width="36.875" bestFit="1" customWidth="1"/>
    <col min="13" max="13" width="26" hidden="1" customWidth="1"/>
    <col min="14" max="14" width="27.5" bestFit="1" customWidth="1"/>
    <col min="15" max="15" width="36.25" bestFit="1" customWidth="1"/>
    <col min="16" max="16" width="27" bestFit="1" customWidth="1"/>
    <col min="17" max="17" width="17.25" hidden="1" customWidth="1"/>
    <col min="18" max="18" width="16.875" bestFit="1" customWidth="1"/>
    <col min="19" max="19" width="13.125" hidden="1" customWidth="1"/>
    <col min="20" max="20" width="14" style="8" bestFit="1" customWidth="1"/>
    <col min="21" max="21" width="19.125" style="8" bestFit="1" customWidth="1"/>
    <col min="22" max="22" width="20.375" style="20" bestFit="1" customWidth="1"/>
    <col min="23" max="23" width="20.375" bestFit="1" customWidth="1"/>
    <col min="24" max="24" width="14.75" hidden="1" customWidth="1"/>
    <col min="25" max="25" width="14.75" bestFit="1" customWidth="1"/>
    <col min="26" max="26" width="14.5" style="4" hidden="1" customWidth="1"/>
    <col min="27" max="27" width="14.5" style="4" customWidth="1"/>
    <col min="28" max="28" width="14.5" bestFit="1" customWidth="1"/>
  </cols>
  <sheetData>
    <row r="1" spans="1:28" s="5" customFormat="1" x14ac:dyDescent="0.25">
      <c r="A1" s="5" t="s">
        <v>16187</v>
      </c>
      <c r="B1" s="5" t="s">
        <v>13082</v>
      </c>
      <c r="C1" s="5" t="s">
        <v>1</v>
      </c>
      <c r="D1" s="5" t="s">
        <v>13013</v>
      </c>
      <c r="E1" s="5" t="s">
        <v>16196</v>
      </c>
      <c r="F1" s="5" t="s">
        <v>13083</v>
      </c>
      <c r="G1" s="5" t="s">
        <v>12968</v>
      </c>
      <c r="H1" s="5" t="s">
        <v>13084</v>
      </c>
      <c r="I1" s="5" t="s">
        <v>13392</v>
      </c>
      <c r="J1" s="5" t="s">
        <v>12966</v>
      </c>
      <c r="K1" s="5" t="s">
        <v>13393</v>
      </c>
      <c r="L1" s="5" t="s">
        <v>13383</v>
      </c>
      <c r="M1" s="5" t="s">
        <v>13396</v>
      </c>
      <c r="N1" s="5" t="s">
        <v>13384</v>
      </c>
      <c r="O1" s="5" t="s">
        <v>13385</v>
      </c>
      <c r="P1" s="5" t="s">
        <v>13386</v>
      </c>
      <c r="Q1" s="5" t="s">
        <v>13387</v>
      </c>
      <c r="R1" s="5" t="s">
        <v>13381</v>
      </c>
      <c r="S1" s="5" t="s">
        <v>13388</v>
      </c>
      <c r="T1" s="9" t="s">
        <v>13382</v>
      </c>
      <c r="U1" s="9" t="s">
        <v>16216</v>
      </c>
      <c r="V1" s="9" t="s">
        <v>16212</v>
      </c>
      <c r="W1" s="19" t="s">
        <v>13389</v>
      </c>
      <c r="X1" s="5" t="s">
        <v>5</v>
      </c>
      <c r="Y1" s="5" t="s">
        <v>16211</v>
      </c>
      <c r="Z1" s="5" t="s">
        <v>6</v>
      </c>
      <c r="AA1" s="5" t="s">
        <v>16224</v>
      </c>
      <c r="AB1" s="6" t="s">
        <v>13390</v>
      </c>
    </row>
    <row r="2" spans="1:28" x14ac:dyDescent="0.25">
      <c r="A2">
        <v>1</v>
      </c>
      <c r="B2" t="s">
        <v>94</v>
      </c>
      <c r="C2" t="s">
        <v>95</v>
      </c>
      <c r="D2" t="s">
        <v>13413</v>
      </c>
      <c r="E2" t="s">
        <v>16191</v>
      </c>
      <c r="F2" t="s">
        <v>13414</v>
      </c>
      <c r="G2" t="s">
        <v>13415</v>
      </c>
      <c r="H2" t="s">
        <v>96</v>
      </c>
      <c r="I2" t="s">
        <v>13085</v>
      </c>
      <c r="J2" t="s">
        <v>13391</v>
      </c>
      <c r="K2" t="s">
        <v>13394</v>
      </c>
      <c r="L2" t="s">
        <v>13394</v>
      </c>
      <c r="M2" t="s">
        <v>13395</v>
      </c>
      <c r="N2" t="s">
        <v>13395</v>
      </c>
      <c r="O2" t="s">
        <v>13092</v>
      </c>
      <c r="Q2">
        <v>499</v>
      </c>
      <c r="R2" s="8">
        <v>499</v>
      </c>
      <c r="S2">
        <v>999</v>
      </c>
      <c r="T2" s="8">
        <v>999</v>
      </c>
      <c r="U2" s="8" t="str">
        <f>IF(Cleaned_Data[[#This Row],[Actual Price]]&lt;1000,"₦0–₦999",
 IF(Cleaned_Data[[#This Row],[Actual Price]]&lt;2000,"₦1,000–₦1,999",
 IF(Cleaned_Data[[#This Row],[Actual Price]]&lt;5000,"₦2,000–₦4,999",
 IF(Cleaned_Data[[#This Row],[Actual Price]]&lt;10000,"₦5,000–₦9,999",
 "₦10,000+"))))</f>
        <v>₦0–₦999</v>
      </c>
      <c r="V2" s="8">
        <f>(Cleaned_Data[[#This Row],[Actual Price]]*Cleaned_Data[[#This Row],[Rating Count]])</f>
        <v>179511309</v>
      </c>
      <c r="W2" s="20">
        <v>0.50050050050050054</v>
      </c>
      <c r="X2">
        <v>4.2</v>
      </c>
      <c r="Y2" s="10">
        <f>VALUE(Cleaned_Data[[#This Row],[rating]])</f>
        <v>4.2</v>
      </c>
      <c r="Z2">
        <v>179691</v>
      </c>
      <c r="AA2" t="str">
        <f>IF(Cleaned_Data[[#This Row],[Rating Count]]&lt;1000,"&lt;1000","1000+")</f>
        <v>1000+</v>
      </c>
      <c r="AB2" s="4">
        <v>179691</v>
      </c>
    </row>
    <row r="3" spans="1:28" x14ac:dyDescent="0.25">
      <c r="A3">
        <v>2</v>
      </c>
      <c r="B3" t="s">
        <v>165</v>
      </c>
      <c r="C3" t="s">
        <v>166</v>
      </c>
      <c r="D3" t="s">
        <v>166</v>
      </c>
      <c r="E3" t="s">
        <v>16191</v>
      </c>
      <c r="F3" t="s">
        <v>13417</v>
      </c>
      <c r="G3" t="s">
        <v>13418</v>
      </c>
      <c r="H3" t="s">
        <v>167</v>
      </c>
      <c r="I3" t="s">
        <v>13093</v>
      </c>
      <c r="J3" t="s">
        <v>13093</v>
      </c>
      <c r="K3" t="s">
        <v>13094</v>
      </c>
      <c r="L3" t="s">
        <v>13416</v>
      </c>
      <c r="M3" t="s">
        <v>13097</v>
      </c>
      <c r="N3" t="s">
        <v>13097</v>
      </c>
      <c r="O3" t="s">
        <v>13098</v>
      </c>
      <c r="Q3">
        <v>13999</v>
      </c>
      <c r="R3" s="8">
        <v>13999</v>
      </c>
      <c r="S3">
        <v>24999</v>
      </c>
      <c r="T3" s="8">
        <v>24999</v>
      </c>
      <c r="U3" s="8" t="str">
        <f>IF(Cleaned_Data[[#This Row],[Actual Price]]&lt;1000,"₦0–₦999",
 IF(Cleaned_Data[[#This Row],[Actual Price]]&lt;2000,"₦1,000–₦1,999",
 IF(Cleaned_Data[[#This Row],[Actual Price]]&lt;5000,"₦2,000–₦4,999",
 IF(Cleaned_Data[[#This Row],[Actual Price]]&lt;10000,"₦5,000–₦9,999",
 "₦10,000+"))))</f>
        <v>₦10,000+</v>
      </c>
      <c r="V3" s="8">
        <f>(Cleaned_Data[[#This Row],[Actual Price]]*Cleaned_Data[[#This Row],[Rating Count]])</f>
        <v>820967160</v>
      </c>
      <c r="W3" s="20">
        <v>0.44001760070402818</v>
      </c>
      <c r="X3">
        <v>4.2</v>
      </c>
      <c r="Y3" s="10">
        <f>VALUE(Cleaned_Data[[#This Row],[rating]])</f>
        <v>4.2</v>
      </c>
      <c r="Z3">
        <v>32840</v>
      </c>
      <c r="AA3" t="str">
        <f>IF(Cleaned_Data[[#This Row],[Rating Count]]&lt;1000,"&lt;1000","1000+")</f>
        <v>1000+</v>
      </c>
      <c r="AB3" s="4">
        <v>32840</v>
      </c>
    </row>
    <row r="4" spans="1:28" x14ac:dyDescent="0.25">
      <c r="A4">
        <v>3</v>
      </c>
      <c r="B4" t="s">
        <v>241</v>
      </c>
      <c r="C4" t="s">
        <v>242</v>
      </c>
      <c r="D4" t="s">
        <v>242</v>
      </c>
      <c r="E4" t="s">
        <v>16191</v>
      </c>
      <c r="F4" t="s">
        <v>13419</v>
      </c>
      <c r="G4" t="s">
        <v>13420</v>
      </c>
      <c r="H4" t="s">
        <v>167</v>
      </c>
      <c r="I4" t="s">
        <v>13093</v>
      </c>
      <c r="J4" t="s">
        <v>13093</v>
      </c>
      <c r="K4" t="s">
        <v>13094</v>
      </c>
      <c r="L4" t="s">
        <v>13416</v>
      </c>
      <c r="M4" t="s">
        <v>13097</v>
      </c>
      <c r="N4" t="s">
        <v>13097</v>
      </c>
      <c r="O4" t="s">
        <v>13098</v>
      </c>
      <c r="Q4">
        <v>11499</v>
      </c>
      <c r="R4" s="8">
        <v>11499</v>
      </c>
      <c r="S4">
        <v>19990</v>
      </c>
      <c r="T4" s="8">
        <v>19990</v>
      </c>
      <c r="U4" s="8" t="str">
        <f>IF(Cleaned_Data[[#This Row],[Actual Price]]&lt;1000,"₦0–₦999",
 IF(Cleaned_Data[[#This Row],[Actual Price]]&lt;2000,"₦1,000–₦1,999",
 IF(Cleaned_Data[[#This Row],[Actual Price]]&lt;5000,"₦2,000–₦4,999",
 IF(Cleaned_Data[[#This Row],[Actual Price]]&lt;10000,"₦5,000–₦9,999",
 "₦10,000+"))))</f>
        <v>₦10,000+</v>
      </c>
      <c r="V4" s="8">
        <f>(Cleaned_Data[[#This Row],[Actual Price]]*Cleaned_Data[[#This Row],[Rating Count]])</f>
        <v>94012970</v>
      </c>
      <c r="W4" s="20">
        <v>0.42476238119059528</v>
      </c>
      <c r="X4">
        <v>4.3</v>
      </c>
      <c r="Y4" s="10">
        <f>VALUE(Cleaned_Data[[#This Row],[rating]])</f>
        <v>4.3</v>
      </c>
      <c r="Z4">
        <v>4703</v>
      </c>
      <c r="AA4" t="str">
        <f>IF(Cleaned_Data[[#This Row],[Rating Count]]&lt;1000,"&lt;1000","1000+")</f>
        <v>1000+</v>
      </c>
      <c r="AB4" s="4">
        <v>4703</v>
      </c>
    </row>
    <row r="5" spans="1:28" x14ac:dyDescent="0.25">
      <c r="A5">
        <v>4</v>
      </c>
      <c r="B5" t="s">
        <v>260</v>
      </c>
      <c r="C5" t="s">
        <v>261</v>
      </c>
      <c r="D5" t="s">
        <v>261</v>
      </c>
      <c r="E5" t="s">
        <v>16191</v>
      </c>
      <c r="F5" t="s">
        <v>13422</v>
      </c>
      <c r="G5" t="s">
        <v>13423</v>
      </c>
      <c r="H5" t="s">
        <v>167</v>
      </c>
      <c r="I5" t="s">
        <v>13093</v>
      </c>
      <c r="J5" t="s">
        <v>13093</v>
      </c>
      <c r="K5" t="s">
        <v>13094</v>
      </c>
      <c r="L5" t="s">
        <v>13416</v>
      </c>
      <c r="M5" t="s">
        <v>13097</v>
      </c>
      <c r="N5" t="s">
        <v>13097</v>
      </c>
      <c r="O5" t="s">
        <v>13098</v>
      </c>
      <c r="Q5">
        <v>14999</v>
      </c>
      <c r="R5" s="8">
        <v>14999</v>
      </c>
      <c r="S5">
        <v>19999</v>
      </c>
      <c r="T5" s="8">
        <v>19999</v>
      </c>
      <c r="U5" s="8" t="str">
        <f>IF(Cleaned_Data[[#This Row],[Actual Price]]&lt;1000,"₦0–₦999",
 IF(Cleaned_Data[[#This Row],[Actual Price]]&lt;2000,"₦1,000–₦1,999",
 IF(Cleaned_Data[[#This Row],[Actual Price]]&lt;5000,"₦2,000–₦4,999",
 IF(Cleaned_Data[[#This Row],[Actual Price]]&lt;10000,"₦5,000–₦9,999",
 "₦10,000+"))))</f>
        <v>₦10,000+</v>
      </c>
      <c r="V5" s="8">
        <f>(Cleaned_Data[[#This Row],[Actual Price]]*Cleaned_Data[[#This Row],[Rating Count]])</f>
        <v>697945101</v>
      </c>
      <c r="W5" s="20">
        <v>0.25001250062503128</v>
      </c>
      <c r="X5">
        <v>4.2</v>
      </c>
      <c r="Y5" s="10">
        <f>VALUE(Cleaned_Data[[#This Row],[rating]])</f>
        <v>4.2</v>
      </c>
      <c r="Z5">
        <v>34899</v>
      </c>
      <c r="AA5" t="str">
        <f>IF(Cleaned_Data[[#This Row],[Rating Count]]&lt;1000,"&lt;1000","1000+")</f>
        <v>1000+</v>
      </c>
      <c r="AB5" s="4">
        <v>34899</v>
      </c>
    </row>
    <row r="6" spans="1:28" x14ac:dyDescent="0.25">
      <c r="A6">
        <v>5</v>
      </c>
      <c r="B6" t="s">
        <v>374</v>
      </c>
      <c r="C6" t="s">
        <v>375</v>
      </c>
      <c r="D6" t="s">
        <v>375</v>
      </c>
      <c r="E6" t="s">
        <v>16191</v>
      </c>
      <c r="F6" t="s">
        <v>13424</v>
      </c>
      <c r="G6" t="s">
        <v>13425</v>
      </c>
      <c r="H6" t="s">
        <v>167</v>
      </c>
      <c r="I6" t="s">
        <v>13093</v>
      </c>
      <c r="J6" t="s">
        <v>13093</v>
      </c>
      <c r="K6" t="s">
        <v>13094</v>
      </c>
      <c r="L6" t="s">
        <v>13416</v>
      </c>
      <c r="M6" t="s">
        <v>13097</v>
      </c>
      <c r="N6" t="s">
        <v>13097</v>
      </c>
      <c r="O6" t="s">
        <v>13098</v>
      </c>
      <c r="Q6">
        <v>32999</v>
      </c>
      <c r="R6" s="8">
        <v>32999</v>
      </c>
      <c r="S6">
        <v>45999</v>
      </c>
      <c r="T6" s="8">
        <v>45999</v>
      </c>
      <c r="U6" s="8" t="str">
        <f>IF(Cleaned_Data[[#This Row],[Actual Price]]&lt;1000,"₦0–₦999",
 IF(Cleaned_Data[[#This Row],[Actual Price]]&lt;2000,"₦1,000–₦1,999",
 IF(Cleaned_Data[[#This Row],[Actual Price]]&lt;5000,"₦2,000–₦4,999",
 IF(Cleaned_Data[[#This Row],[Actual Price]]&lt;10000,"₦5,000–₦9,999",
 "₦10,000+"))))</f>
        <v>₦10,000+</v>
      </c>
      <c r="V6" s="8">
        <f>(Cleaned_Data[[#This Row],[Actual Price]]*Cleaned_Data[[#This Row],[Rating Count]])</f>
        <v>335700702</v>
      </c>
      <c r="W6" s="20">
        <v>0.28261483945303156</v>
      </c>
      <c r="X6">
        <v>4.2</v>
      </c>
      <c r="Y6" s="10">
        <f>VALUE(Cleaned_Data[[#This Row],[rating]])</f>
        <v>4.2</v>
      </c>
      <c r="Z6">
        <v>7298</v>
      </c>
      <c r="AA6" t="str">
        <f>IF(Cleaned_Data[[#This Row],[Rating Count]]&lt;1000,"&lt;1000","1000+")</f>
        <v>1000+</v>
      </c>
      <c r="AB6" s="4">
        <v>7298</v>
      </c>
    </row>
    <row r="7" spans="1:28" x14ac:dyDescent="0.25">
      <c r="A7">
        <v>6</v>
      </c>
      <c r="B7" t="s">
        <v>404</v>
      </c>
      <c r="C7" t="s">
        <v>405</v>
      </c>
      <c r="D7" t="s">
        <v>405</v>
      </c>
      <c r="E7" t="s">
        <v>16191</v>
      </c>
      <c r="F7" t="s">
        <v>13426</v>
      </c>
      <c r="G7" t="s">
        <v>13427</v>
      </c>
      <c r="H7" t="s">
        <v>167</v>
      </c>
      <c r="I7" t="s">
        <v>13093</v>
      </c>
      <c r="J7" t="s">
        <v>13093</v>
      </c>
      <c r="K7" t="s">
        <v>13094</v>
      </c>
      <c r="L7" t="s">
        <v>13416</v>
      </c>
      <c r="M7" t="s">
        <v>13097</v>
      </c>
      <c r="N7" t="s">
        <v>13097</v>
      </c>
      <c r="O7" t="s">
        <v>13098</v>
      </c>
      <c r="Q7">
        <v>19999</v>
      </c>
      <c r="R7" s="8">
        <v>19999</v>
      </c>
      <c r="S7">
        <v>34999</v>
      </c>
      <c r="T7" s="8">
        <v>34999</v>
      </c>
      <c r="U7" s="8" t="str">
        <f>IF(Cleaned_Data[[#This Row],[Actual Price]]&lt;1000,"₦0–₦999",
 IF(Cleaned_Data[[#This Row],[Actual Price]]&lt;2000,"₦1,000–₦1,999",
 IF(Cleaned_Data[[#This Row],[Actual Price]]&lt;5000,"₦2,000–₦4,999",
 IF(Cleaned_Data[[#This Row],[Actual Price]]&lt;10000,"₦5,000–₦9,999",
 "₦10,000+"))))</f>
        <v>₦10,000+</v>
      </c>
      <c r="V7" s="8">
        <f>(Cleaned_Data[[#This Row],[Actual Price]]*Cleaned_Data[[#This Row],[Rating Count]])</f>
        <v>950257849</v>
      </c>
      <c r="W7" s="20">
        <v>0.428583673819252</v>
      </c>
      <c r="X7">
        <v>4.3</v>
      </c>
      <c r="Y7" s="10">
        <f>VALUE(Cleaned_Data[[#This Row],[rating]])</f>
        <v>4.3</v>
      </c>
      <c r="Z7">
        <v>27151</v>
      </c>
      <c r="AA7" t="str">
        <f>IF(Cleaned_Data[[#This Row],[Rating Count]]&lt;1000,"&lt;1000","1000+")</f>
        <v>1000+</v>
      </c>
      <c r="AB7" s="4">
        <v>27151</v>
      </c>
    </row>
    <row r="8" spans="1:28" x14ac:dyDescent="0.25">
      <c r="A8">
        <v>7</v>
      </c>
      <c r="B8" t="s">
        <v>413</v>
      </c>
      <c r="C8" t="s">
        <v>414</v>
      </c>
      <c r="D8" t="s">
        <v>414</v>
      </c>
      <c r="E8" t="s">
        <v>16191</v>
      </c>
      <c r="F8" t="s">
        <v>13428</v>
      </c>
      <c r="G8" t="s">
        <v>13429</v>
      </c>
      <c r="H8" t="s">
        <v>17</v>
      </c>
      <c r="I8" t="s">
        <v>13085</v>
      </c>
      <c r="J8" t="s">
        <v>13391</v>
      </c>
      <c r="K8" t="s">
        <v>13086</v>
      </c>
      <c r="L8" t="s">
        <v>13409</v>
      </c>
      <c r="M8" t="s">
        <v>13087</v>
      </c>
      <c r="N8" t="s">
        <v>13410</v>
      </c>
      <c r="O8" t="s">
        <v>13088</v>
      </c>
      <c r="P8" t="s">
        <v>13089</v>
      </c>
      <c r="Q8">
        <v>399</v>
      </c>
      <c r="R8" s="8">
        <v>399</v>
      </c>
      <c r="S8">
        <v>1099</v>
      </c>
      <c r="T8" s="8">
        <v>1099</v>
      </c>
      <c r="U8" s="8" t="str">
        <f>IF(Cleaned_Data[[#This Row],[Actual Price]]&lt;1000,"₦0–₦999",
 IF(Cleaned_Data[[#This Row],[Actual Price]]&lt;2000,"₦1,000–₦1,999",
 IF(Cleaned_Data[[#This Row],[Actual Price]]&lt;5000,"₦2,000–₦4,999",
 IF(Cleaned_Data[[#This Row],[Actual Price]]&lt;10000,"₦5,000–₦9,999",
 "₦10,000+"))))</f>
        <v>₦1,000–₦1,999</v>
      </c>
      <c r="V8" s="8">
        <f>(Cleaned_Data[[#This Row],[Actual Price]]*Cleaned_Data[[#This Row],[Rating Count]])</f>
        <v>26671631</v>
      </c>
      <c r="W8" s="20">
        <v>0.63694267515923564</v>
      </c>
      <c r="X8">
        <v>4.2</v>
      </c>
      <c r="Y8" s="10">
        <f>VALUE(Cleaned_Data[[#This Row],[rating]])</f>
        <v>4.2</v>
      </c>
      <c r="Z8">
        <v>24269</v>
      </c>
      <c r="AA8" t="str">
        <f>IF(Cleaned_Data[[#This Row],[Rating Count]]&lt;1000,"&lt;1000","1000+")</f>
        <v>1000+</v>
      </c>
      <c r="AB8" s="4">
        <v>24269</v>
      </c>
    </row>
    <row r="9" spans="1:28" x14ac:dyDescent="0.25">
      <c r="A9">
        <v>8</v>
      </c>
      <c r="B9" t="s">
        <v>428</v>
      </c>
      <c r="C9" t="s">
        <v>429</v>
      </c>
      <c r="D9" t="s">
        <v>13430</v>
      </c>
      <c r="E9" t="s">
        <v>16191</v>
      </c>
      <c r="F9" t="s">
        <v>13431</v>
      </c>
      <c r="G9" t="s">
        <v>13432</v>
      </c>
      <c r="H9" t="s">
        <v>17</v>
      </c>
      <c r="I9" t="s">
        <v>13085</v>
      </c>
      <c r="J9" t="s">
        <v>13391</v>
      </c>
      <c r="K9" t="s">
        <v>13086</v>
      </c>
      <c r="L9" t="s">
        <v>13409</v>
      </c>
      <c r="M9" t="s">
        <v>13087</v>
      </c>
      <c r="N9" t="s">
        <v>13410</v>
      </c>
      <c r="O9" t="s">
        <v>13088</v>
      </c>
      <c r="P9" t="s">
        <v>13089</v>
      </c>
      <c r="Q9">
        <v>59</v>
      </c>
      <c r="R9" s="8">
        <v>59</v>
      </c>
      <c r="S9">
        <v>199</v>
      </c>
      <c r="T9" s="8">
        <v>199</v>
      </c>
      <c r="U9" s="8" t="str">
        <f>IF(Cleaned_Data[[#This Row],[Actual Price]]&lt;1000,"₦0–₦999",
 IF(Cleaned_Data[[#This Row],[Actual Price]]&lt;2000,"₦1,000–₦1,999",
 IF(Cleaned_Data[[#This Row],[Actual Price]]&lt;5000,"₦2,000–₦4,999",
 IF(Cleaned_Data[[#This Row],[Actual Price]]&lt;10000,"₦5,000–₦9,999",
 "₦10,000+"))))</f>
        <v>₦0–₦999</v>
      </c>
      <c r="V9" s="8">
        <f>(Cleaned_Data[[#This Row],[Actual Price]]*Cleaned_Data[[#This Row],[Rating Count]])</f>
        <v>1866222</v>
      </c>
      <c r="W9" s="20">
        <v>0.70351758793969854</v>
      </c>
      <c r="X9">
        <v>4</v>
      </c>
      <c r="Y9" s="10">
        <f>VALUE(Cleaned_Data[[#This Row],[rating]])</f>
        <v>4</v>
      </c>
      <c r="Z9">
        <v>9378</v>
      </c>
      <c r="AA9" t="str">
        <f>IF(Cleaned_Data[[#This Row],[Rating Count]]&lt;1000,"&lt;1000","1000+")</f>
        <v>1000+</v>
      </c>
      <c r="AB9" s="4">
        <v>9378</v>
      </c>
    </row>
    <row r="10" spans="1:28" x14ac:dyDescent="0.25">
      <c r="A10">
        <v>9</v>
      </c>
      <c r="B10" t="s">
        <v>453</v>
      </c>
      <c r="C10" t="s">
        <v>454</v>
      </c>
      <c r="D10" t="s">
        <v>454</v>
      </c>
      <c r="E10" t="s">
        <v>16191</v>
      </c>
      <c r="F10" t="s">
        <v>13433</v>
      </c>
      <c r="G10" t="s">
        <v>13434</v>
      </c>
      <c r="H10" t="s">
        <v>127</v>
      </c>
      <c r="I10" t="s">
        <v>13093</v>
      </c>
      <c r="J10" t="s">
        <v>13093</v>
      </c>
      <c r="K10" t="s">
        <v>13094</v>
      </c>
      <c r="L10" t="s">
        <v>13416</v>
      </c>
      <c r="M10" t="s">
        <v>13095</v>
      </c>
      <c r="N10" t="s">
        <v>13095</v>
      </c>
      <c r="O10" t="s">
        <v>13088</v>
      </c>
      <c r="P10" t="s">
        <v>13096</v>
      </c>
      <c r="Q10">
        <v>309</v>
      </c>
      <c r="R10" s="8">
        <v>309</v>
      </c>
      <c r="S10">
        <v>475</v>
      </c>
      <c r="T10" s="8">
        <v>475</v>
      </c>
      <c r="U10" s="8" t="str">
        <f>IF(Cleaned_Data[[#This Row],[Actual Price]]&lt;1000,"₦0–₦999",
 IF(Cleaned_Data[[#This Row],[Actual Price]]&lt;2000,"₦1,000–₦1,999",
 IF(Cleaned_Data[[#This Row],[Actual Price]]&lt;5000,"₦2,000–₦4,999",
 IF(Cleaned_Data[[#This Row],[Actual Price]]&lt;10000,"₦5,000–₦9,999",
 "₦10,000+"))))</f>
        <v>₦0–₦999</v>
      </c>
      <c r="V10" s="8">
        <f>(Cleaned_Data[[#This Row],[Actual Price]]*Cleaned_Data[[#This Row],[Rating Count]])</f>
        <v>202812175</v>
      </c>
      <c r="W10" s="20">
        <v>0.34947368421052633</v>
      </c>
      <c r="X10">
        <v>4.4000000000000004</v>
      </c>
      <c r="Y10" s="10">
        <f>VALUE(Cleaned_Data[[#This Row],[rating]])</f>
        <v>4.4000000000000004</v>
      </c>
      <c r="Z10">
        <v>426973</v>
      </c>
      <c r="AA10" t="str">
        <f>IF(Cleaned_Data[[#This Row],[Rating Count]]&lt;1000,"&lt;1000","1000+")</f>
        <v>1000+</v>
      </c>
      <c r="AB10" s="4">
        <v>426973</v>
      </c>
    </row>
    <row r="11" spans="1:28" x14ac:dyDescent="0.25">
      <c r="A11">
        <v>10</v>
      </c>
      <c r="B11" t="s">
        <v>458</v>
      </c>
      <c r="C11" t="s">
        <v>12969</v>
      </c>
      <c r="D11" t="s">
        <v>12969</v>
      </c>
      <c r="E11" t="s">
        <v>16191</v>
      </c>
      <c r="F11" t="s">
        <v>13435</v>
      </c>
      <c r="G11" t="s">
        <v>13436</v>
      </c>
      <c r="H11" t="s">
        <v>459</v>
      </c>
      <c r="I11" t="s">
        <v>13093</v>
      </c>
      <c r="J11" t="s">
        <v>13093</v>
      </c>
      <c r="K11" t="s">
        <v>13094</v>
      </c>
      <c r="L11" t="s">
        <v>13416</v>
      </c>
      <c r="M11" t="s">
        <v>13095</v>
      </c>
      <c r="N11" t="s">
        <v>13095</v>
      </c>
      <c r="O11" t="s">
        <v>13099</v>
      </c>
      <c r="Q11">
        <v>399</v>
      </c>
      <c r="R11" s="8">
        <v>399</v>
      </c>
      <c r="S11">
        <v>999</v>
      </c>
      <c r="T11" s="8">
        <v>999</v>
      </c>
      <c r="U11" s="8" t="str">
        <f>IF(Cleaned_Data[[#This Row],[Actual Price]]&lt;1000,"₦0–₦999",
 IF(Cleaned_Data[[#This Row],[Actual Price]]&lt;2000,"₦1,000–₦1,999",
 IF(Cleaned_Data[[#This Row],[Actual Price]]&lt;5000,"₦2,000–₦4,999",
 IF(Cleaned_Data[[#This Row],[Actual Price]]&lt;10000,"₦5,000–₦9,999",
 "₦10,000+"))))</f>
        <v>₦0–₦999</v>
      </c>
      <c r="V11" s="8">
        <f>(Cleaned_Data[[#This Row],[Actual Price]]*Cleaned_Data[[#This Row],[Rating Count]])</f>
        <v>492507</v>
      </c>
      <c r="W11" s="20">
        <v>0.60060060060060061</v>
      </c>
      <c r="X11">
        <v>3.6</v>
      </c>
      <c r="Y11" s="10">
        <f>VALUE(Cleaned_Data[[#This Row],[rating]])</f>
        <v>3.6</v>
      </c>
      <c r="Z11">
        <v>493</v>
      </c>
      <c r="AA11" t="str">
        <f>IF(Cleaned_Data[[#This Row],[Rating Count]]&lt;1000,"&lt;1000","1000+")</f>
        <v>&lt;1000</v>
      </c>
      <c r="AB11" s="4">
        <v>493</v>
      </c>
    </row>
    <row r="12" spans="1:28" x14ac:dyDescent="0.25">
      <c r="A12">
        <v>11</v>
      </c>
      <c r="B12" t="s">
        <v>488</v>
      </c>
      <c r="C12" t="s">
        <v>489</v>
      </c>
      <c r="D12" t="s">
        <v>489</v>
      </c>
      <c r="E12" t="s">
        <v>16191</v>
      </c>
      <c r="F12" t="s">
        <v>13437</v>
      </c>
      <c r="G12" t="s">
        <v>13438</v>
      </c>
      <c r="H12" t="s">
        <v>17</v>
      </c>
      <c r="I12" t="s">
        <v>13085</v>
      </c>
      <c r="J12" t="s">
        <v>13391</v>
      </c>
      <c r="K12" t="s">
        <v>13086</v>
      </c>
      <c r="L12" t="s">
        <v>13409</v>
      </c>
      <c r="M12" t="s">
        <v>13087</v>
      </c>
      <c r="N12" t="s">
        <v>13410</v>
      </c>
      <c r="O12" t="s">
        <v>13088</v>
      </c>
      <c r="P12" t="s">
        <v>13089</v>
      </c>
      <c r="Q12">
        <v>179</v>
      </c>
      <c r="R12" s="8">
        <v>179</v>
      </c>
      <c r="S12">
        <v>500</v>
      </c>
      <c r="T12" s="8">
        <v>500</v>
      </c>
      <c r="U12" s="8" t="str">
        <f>IF(Cleaned_Data[[#This Row],[Actual Price]]&lt;1000,"₦0–₦999",
 IF(Cleaned_Data[[#This Row],[Actual Price]]&lt;2000,"₦1,000–₦1,999",
 IF(Cleaned_Data[[#This Row],[Actual Price]]&lt;5000,"₦2,000–₦4,999",
 IF(Cleaned_Data[[#This Row],[Actual Price]]&lt;10000,"₦5,000–₦9,999",
 "₦10,000+"))))</f>
        <v>₦0–₦999</v>
      </c>
      <c r="V12" s="8">
        <f>(Cleaned_Data[[#This Row],[Actual Price]]*Cleaned_Data[[#This Row],[Rating Count]])</f>
        <v>46297500</v>
      </c>
      <c r="W12" s="20">
        <v>0.64200000000000002</v>
      </c>
      <c r="X12">
        <v>4.2</v>
      </c>
      <c r="Y12" s="10">
        <f>VALUE(Cleaned_Data[[#This Row],[rating]])</f>
        <v>4.2</v>
      </c>
      <c r="Z12">
        <v>92595</v>
      </c>
      <c r="AA12" t="str">
        <f>IF(Cleaned_Data[[#This Row],[Rating Count]]&lt;1000,"&lt;1000","1000+")</f>
        <v>1000+</v>
      </c>
      <c r="AB12" s="4">
        <v>92595</v>
      </c>
    </row>
    <row r="13" spans="1:28" x14ac:dyDescent="0.25">
      <c r="A13">
        <v>12</v>
      </c>
      <c r="B13" t="s">
        <v>503</v>
      </c>
      <c r="C13" t="s">
        <v>504</v>
      </c>
      <c r="D13" t="s">
        <v>504</v>
      </c>
      <c r="E13" t="s">
        <v>16191</v>
      </c>
      <c r="F13" t="s">
        <v>13440</v>
      </c>
      <c r="G13" t="s">
        <v>13441</v>
      </c>
      <c r="H13" t="s">
        <v>505</v>
      </c>
      <c r="I13" t="s">
        <v>13093</v>
      </c>
      <c r="J13" t="s">
        <v>13093</v>
      </c>
      <c r="K13" t="s">
        <v>13094</v>
      </c>
      <c r="L13" t="s">
        <v>13416</v>
      </c>
      <c r="M13" t="s">
        <v>13097</v>
      </c>
      <c r="N13" t="s">
        <v>13097</v>
      </c>
      <c r="O13" t="s">
        <v>13100</v>
      </c>
      <c r="Q13">
        <v>6999</v>
      </c>
      <c r="R13" s="8">
        <v>6999</v>
      </c>
      <c r="S13">
        <v>12999</v>
      </c>
      <c r="T13" s="8">
        <v>12999</v>
      </c>
      <c r="U13" s="8" t="str">
        <f>IF(Cleaned_Data[[#This Row],[Actual Price]]&lt;1000,"₦0–₦999",
 IF(Cleaned_Data[[#This Row],[Actual Price]]&lt;2000,"₦1,000–₦1,999",
 IF(Cleaned_Data[[#This Row],[Actual Price]]&lt;5000,"₦2,000–₦4,999",
 IF(Cleaned_Data[[#This Row],[Actual Price]]&lt;10000,"₦5,000–₦9,999",
 "₦10,000+"))))</f>
        <v>₦10,000+</v>
      </c>
      <c r="V13" s="8">
        <f>(Cleaned_Data[[#This Row],[Actual Price]]*Cleaned_Data[[#This Row],[Rating Count]])</f>
        <v>52034997</v>
      </c>
      <c r="W13" s="20">
        <v>0.46157396722824834</v>
      </c>
      <c r="X13">
        <v>4.2</v>
      </c>
      <c r="Y13" s="10">
        <f>VALUE(Cleaned_Data[[#This Row],[rating]])</f>
        <v>4.2</v>
      </c>
      <c r="Z13">
        <v>4003</v>
      </c>
      <c r="AA13" t="str">
        <f>IF(Cleaned_Data[[#This Row],[Rating Count]]&lt;1000,"&lt;1000","1000+")</f>
        <v>1000+</v>
      </c>
      <c r="AB13" s="4">
        <v>4003</v>
      </c>
    </row>
    <row r="14" spans="1:28" x14ac:dyDescent="0.25">
      <c r="A14">
        <v>13</v>
      </c>
      <c r="B14" t="s">
        <v>523</v>
      </c>
      <c r="C14" t="s">
        <v>524</v>
      </c>
      <c r="D14" t="s">
        <v>524</v>
      </c>
      <c r="E14" t="s">
        <v>16191</v>
      </c>
      <c r="F14" t="s">
        <v>524</v>
      </c>
      <c r="G14" t="s">
        <v>13442</v>
      </c>
      <c r="H14" t="s">
        <v>459</v>
      </c>
      <c r="I14" t="s">
        <v>13093</v>
      </c>
      <c r="J14" t="s">
        <v>13093</v>
      </c>
      <c r="K14" t="s">
        <v>13094</v>
      </c>
      <c r="L14" t="s">
        <v>13416</v>
      </c>
      <c r="M14" t="s">
        <v>13095</v>
      </c>
      <c r="N14" t="s">
        <v>13095</v>
      </c>
      <c r="O14" t="s">
        <v>13099</v>
      </c>
      <c r="Q14">
        <v>230</v>
      </c>
      <c r="R14" s="8">
        <v>230</v>
      </c>
      <c r="S14">
        <v>499</v>
      </c>
      <c r="T14" s="8">
        <v>499</v>
      </c>
      <c r="U14" s="8" t="str">
        <f>IF(Cleaned_Data[[#This Row],[Actual Price]]&lt;1000,"₦0–₦999",
 IF(Cleaned_Data[[#This Row],[Actual Price]]&lt;2000,"₦1,000–₦1,999",
 IF(Cleaned_Data[[#This Row],[Actual Price]]&lt;5000,"₦2,000–₦4,999",
 IF(Cleaned_Data[[#This Row],[Actual Price]]&lt;10000,"₦5,000–₦9,999",
 "₦10,000+"))))</f>
        <v>₦0–₦999</v>
      </c>
      <c r="V14" s="8">
        <f>(Cleaned_Data[[#This Row],[Actual Price]]*Cleaned_Data[[#This Row],[Rating Count]])</f>
        <v>1477040</v>
      </c>
      <c r="W14" s="20">
        <v>0.53907815631262523</v>
      </c>
      <c r="X14">
        <v>3.7</v>
      </c>
      <c r="Y14" s="10">
        <f>VALUE(Cleaned_Data[[#This Row],[rating]])</f>
        <v>3.7</v>
      </c>
      <c r="Z14">
        <v>2960</v>
      </c>
      <c r="AA14" t="str">
        <f>IF(Cleaned_Data[[#This Row],[Rating Count]]&lt;1000,"&lt;1000","1000+")</f>
        <v>1000+</v>
      </c>
      <c r="AB14" s="4">
        <v>2960</v>
      </c>
    </row>
    <row r="15" spans="1:28" x14ac:dyDescent="0.25">
      <c r="A15">
        <v>14</v>
      </c>
      <c r="B15" t="s">
        <v>533</v>
      </c>
      <c r="C15" t="s">
        <v>534</v>
      </c>
      <c r="D15" t="s">
        <v>13443</v>
      </c>
      <c r="E15" t="s">
        <v>16191</v>
      </c>
      <c r="F15" t="s">
        <v>13444</v>
      </c>
      <c r="G15" t="s">
        <v>13445</v>
      </c>
      <c r="H15" t="s">
        <v>96</v>
      </c>
      <c r="I15" t="s">
        <v>13085</v>
      </c>
      <c r="J15" t="s">
        <v>13391</v>
      </c>
      <c r="K15" t="s">
        <v>13090</v>
      </c>
      <c r="L15" t="s">
        <v>13090</v>
      </c>
      <c r="M15" t="s">
        <v>13091</v>
      </c>
      <c r="N15" t="s">
        <v>13091</v>
      </c>
      <c r="O15" t="s">
        <v>13092</v>
      </c>
      <c r="Q15">
        <v>649</v>
      </c>
      <c r="R15" s="8">
        <v>649</v>
      </c>
      <c r="S15">
        <v>1399</v>
      </c>
      <c r="T15" s="8">
        <v>1399</v>
      </c>
      <c r="U15" s="8" t="str">
        <f>IF(Cleaned_Data[[#This Row],[Actual Price]]&lt;1000,"₦0–₦999",
 IF(Cleaned_Data[[#This Row],[Actual Price]]&lt;2000,"₦1,000–₦1,999",
 IF(Cleaned_Data[[#This Row],[Actual Price]]&lt;5000,"₦2,000–₦4,999",
 IF(Cleaned_Data[[#This Row],[Actual Price]]&lt;10000,"₦5,000–₦9,999",
 "₦10,000+"))))</f>
        <v>₦1,000–₦1,999</v>
      </c>
      <c r="V15" s="8">
        <f>(Cleaned_Data[[#This Row],[Actual Price]]*Cleaned_Data[[#This Row],[Rating Count]])</f>
        <v>251387709</v>
      </c>
      <c r="W15" s="20">
        <v>0.53609721229449603</v>
      </c>
      <c r="X15">
        <v>4.2</v>
      </c>
      <c r="Y15" s="10">
        <f>VALUE(Cleaned_Data[[#This Row],[rating]])</f>
        <v>4.2</v>
      </c>
      <c r="Z15">
        <v>179691</v>
      </c>
      <c r="AA15" t="str">
        <f>IF(Cleaned_Data[[#This Row],[Rating Count]]&lt;1000,"&lt;1000","1000+")</f>
        <v>1000+</v>
      </c>
      <c r="AB15" s="4">
        <v>179691</v>
      </c>
    </row>
    <row r="16" spans="1:28" x14ac:dyDescent="0.25">
      <c r="A16">
        <v>15</v>
      </c>
      <c r="B16" t="s">
        <v>538</v>
      </c>
      <c r="C16" t="s">
        <v>539</v>
      </c>
      <c r="D16" t="s">
        <v>539</v>
      </c>
      <c r="E16" t="s">
        <v>16191</v>
      </c>
      <c r="F16" t="s">
        <v>13446</v>
      </c>
      <c r="G16" t="s">
        <v>13447</v>
      </c>
      <c r="H16" t="s">
        <v>167</v>
      </c>
      <c r="I16" t="s">
        <v>13093</v>
      </c>
      <c r="J16" t="s">
        <v>13093</v>
      </c>
      <c r="K16" t="s">
        <v>13094</v>
      </c>
      <c r="L16" t="s">
        <v>13416</v>
      </c>
      <c r="M16" t="s">
        <v>13097</v>
      </c>
      <c r="N16" t="s">
        <v>13097</v>
      </c>
      <c r="O16" t="s">
        <v>13098</v>
      </c>
      <c r="Q16">
        <v>15999</v>
      </c>
      <c r="R16" s="8">
        <v>15999</v>
      </c>
      <c r="S16">
        <v>21999</v>
      </c>
      <c r="T16" s="8">
        <v>21999</v>
      </c>
      <c r="U16" s="8" t="str">
        <f>IF(Cleaned_Data[[#This Row],[Actual Price]]&lt;1000,"₦0–₦999",
 IF(Cleaned_Data[[#This Row],[Actual Price]]&lt;2000,"₦1,000–₦1,999",
 IF(Cleaned_Data[[#This Row],[Actual Price]]&lt;5000,"₦2,000–₦4,999",
 IF(Cleaned_Data[[#This Row],[Actual Price]]&lt;10000,"₦5,000–₦9,999",
 "₦10,000+"))))</f>
        <v>₦10,000+</v>
      </c>
      <c r="V16" s="8">
        <f>(Cleaned_Data[[#This Row],[Actual Price]]*Cleaned_Data[[#This Row],[Rating Count]])</f>
        <v>767743101</v>
      </c>
      <c r="W16" s="20">
        <v>0.27273966998499932</v>
      </c>
      <c r="X16">
        <v>4.2</v>
      </c>
      <c r="Y16" s="10">
        <f>VALUE(Cleaned_Data[[#This Row],[rating]])</f>
        <v>4.2</v>
      </c>
      <c r="Z16">
        <v>34899</v>
      </c>
      <c r="AA16" t="str">
        <f>IF(Cleaned_Data[[#This Row],[Rating Count]]&lt;1000,"&lt;1000","1000+")</f>
        <v>1000+</v>
      </c>
      <c r="AB16" s="4">
        <v>34899</v>
      </c>
    </row>
    <row r="17" spans="1:28" x14ac:dyDescent="0.25">
      <c r="A17">
        <v>16</v>
      </c>
      <c r="B17" t="s">
        <v>563</v>
      </c>
      <c r="C17" t="s">
        <v>564</v>
      </c>
      <c r="D17" t="s">
        <v>564</v>
      </c>
      <c r="E17" t="s">
        <v>16191</v>
      </c>
      <c r="F17" t="s">
        <v>13448</v>
      </c>
      <c r="G17" t="s">
        <v>13449</v>
      </c>
      <c r="H17" t="s">
        <v>459</v>
      </c>
      <c r="I17" t="s">
        <v>13093</v>
      </c>
      <c r="J17" t="s">
        <v>13093</v>
      </c>
      <c r="K17" t="s">
        <v>13094</v>
      </c>
      <c r="L17" t="s">
        <v>13416</v>
      </c>
      <c r="M17" t="s">
        <v>13095</v>
      </c>
      <c r="N17" t="s">
        <v>13095</v>
      </c>
      <c r="O17" t="s">
        <v>13099</v>
      </c>
      <c r="Q17">
        <v>179</v>
      </c>
      <c r="R17" s="8">
        <v>179</v>
      </c>
      <c r="S17">
        <v>799</v>
      </c>
      <c r="T17" s="8">
        <v>799</v>
      </c>
      <c r="U17" s="8" t="str">
        <f>IF(Cleaned_Data[[#This Row],[Actual Price]]&lt;1000,"₦0–₦999",
 IF(Cleaned_Data[[#This Row],[Actual Price]]&lt;2000,"₦1,000–₦1,999",
 IF(Cleaned_Data[[#This Row],[Actual Price]]&lt;5000,"₦2,000–₦4,999",
 IF(Cleaned_Data[[#This Row],[Actual Price]]&lt;10000,"₦5,000–₦9,999",
 "₦10,000+"))))</f>
        <v>₦0–₦999</v>
      </c>
      <c r="V17" s="8">
        <f>(Cleaned_Data[[#This Row],[Actual Price]]*Cleaned_Data[[#This Row],[Rating Count]])</f>
        <v>1758599</v>
      </c>
      <c r="W17" s="20">
        <v>0.77596996245306638</v>
      </c>
      <c r="X17">
        <v>3.7</v>
      </c>
      <c r="Y17" s="10">
        <f>VALUE(Cleaned_Data[[#This Row],[rating]])</f>
        <v>3.7</v>
      </c>
      <c r="Z17">
        <v>2201</v>
      </c>
      <c r="AA17" t="str">
        <f>IF(Cleaned_Data[[#This Row],[Rating Count]]&lt;1000,"&lt;1000","1000+")</f>
        <v>1000+</v>
      </c>
      <c r="AB17" s="4">
        <v>2201</v>
      </c>
    </row>
    <row r="18" spans="1:28" x14ac:dyDescent="0.25">
      <c r="A18">
        <v>17</v>
      </c>
      <c r="B18" t="s">
        <v>573</v>
      </c>
      <c r="C18" t="s">
        <v>574</v>
      </c>
      <c r="D18" t="s">
        <v>574</v>
      </c>
      <c r="E18" t="s">
        <v>16191</v>
      </c>
      <c r="F18" t="s">
        <v>13450</v>
      </c>
      <c r="G18" t="s">
        <v>13451</v>
      </c>
      <c r="H18" t="s">
        <v>167</v>
      </c>
      <c r="I18" t="s">
        <v>13093</v>
      </c>
      <c r="J18" t="s">
        <v>13093</v>
      </c>
      <c r="K18" t="s">
        <v>13094</v>
      </c>
      <c r="L18" t="s">
        <v>13416</v>
      </c>
      <c r="M18" t="s">
        <v>13097</v>
      </c>
      <c r="N18" t="s">
        <v>13097</v>
      </c>
      <c r="O18" t="s">
        <v>13098</v>
      </c>
      <c r="Q18">
        <v>32990</v>
      </c>
      <c r="R18" s="8">
        <v>32990</v>
      </c>
      <c r="S18">
        <v>47900</v>
      </c>
      <c r="T18" s="8">
        <v>47900</v>
      </c>
      <c r="U18" s="8" t="str">
        <f>IF(Cleaned_Data[[#This Row],[Actual Price]]&lt;1000,"₦0–₦999",
 IF(Cleaned_Data[[#This Row],[Actual Price]]&lt;2000,"₦1,000–₦1,999",
 IF(Cleaned_Data[[#This Row],[Actual Price]]&lt;5000,"₦2,000–₦4,999",
 IF(Cleaned_Data[[#This Row],[Actual Price]]&lt;10000,"₦5,000–₦9,999",
 "₦10,000+"))))</f>
        <v>₦10,000+</v>
      </c>
      <c r="V18" s="8">
        <f>(Cleaned_Data[[#This Row],[Actual Price]]*Cleaned_Data[[#This Row],[Rating Count]])</f>
        <v>340521100</v>
      </c>
      <c r="W18" s="20">
        <v>0.31127348643006264</v>
      </c>
      <c r="X18">
        <v>4.3</v>
      </c>
      <c r="Y18" s="10">
        <f>VALUE(Cleaned_Data[[#This Row],[rating]])</f>
        <v>4.3</v>
      </c>
      <c r="Z18">
        <v>7109</v>
      </c>
      <c r="AA18" t="str">
        <f>IF(Cleaned_Data[[#This Row],[Rating Count]]&lt;1000,"&lt;1000","1000+")</f>
        <v>1000+</v>
      </c>
      <c r="AB18" s="4">
        <v>7109</v>
      </c>
    </row>
    <row r="19" spans="1:28" x14ac:dyDescent="0.25">
      <c r="A19">
        <v>18</v>
      </c>
      <c r="B19" t="s">
        <v>613</v>
      </c>
      <c r="C19" t="s">
        <v>614</v>
      </c>
      <c r="D19" t="s">
        <v>614</v>
      </c>
      <c r="E19" t="s">
        <v>16191</v>
      </c>
      <c r="F19" t="s">
        <v>13433</v>
      </c>
      <c r="G19" t="s">
        <v>13453</v>
      </c>
      <c r="H19" t="s">
        <v>127</v>
      </c>
      <c r="I19" t="s">
        <v>13093</v>
      </c>
      <c r="J19" t="s">
        <v>13093</v>
      </c>
      <c r="K19" t="s">
        <v>13094</v>
      </c>
      <c r="L19" t="s">
        <v>13416</v>
      </c>
      <c r="M19" t="s">
        <v>13095</v>
      </c>
      <c r="N19" t="s">
        <v>13095</v>
      </c>
      <c r="O19" t="s">
        <v>13088</v>
      </c>
      <c r="P19" t="s">
        <v>13096</v>
      </c>
      <c r="Q19">
        <v>309</v>
      </c>
      <c r="R19" s="8">
        <v>309</v>
      </c>
      <c r="S19">
        <v>1400</v>
      </c>
      <c r="T19" s="8">
        <v>1400</v>
      </c>
      <c r="U19" s="8" t="str">
        <f>IF(Cleaned_Data[[#This Row],[Actual Price]]&lt;1000,"₦0–₦999",
 IF(Cleaned_Data[[#This Row],[Actual Price]]&lt;2000,"₦1,000–₦1,999",
 IF(Cleaned_Data[[#This Row],[Actual Price]]&lt;5000,"₦2,000–₦4,999",
 IF(Cleaned_Data[[#This Row],[Actual Price]]&lt;10000,"₦5,000–₦9,999",
 "₦10,000+"))))</f>
        <v>₦1,000–₦1,999</v>
      </c>
      <c r="V19" s="8">
        <f>(Cleaned_Data[[#This Row],[Actual Price]]*Cleaned_Data[[#This Row],[Rating Count]])</f>
        <v>597762200</v>
      </c>
      <c r="W19" s="20">
        <v>0.77928571428571425</v>
      </c>
      <c r="X19">
        <v>4.4000000000000004</v>
      </c>
      <c r="Y19" s="10">
        <f>VALUE(Cleaned_Data[[#This Row],[rating]])</f>
        <v>4.4000000000000004</v>
      </c>
      <c r="Z19">
        <v>426973</v>
      </c>
      <c r="AA19" t="str">
        <f>IF(Cleaned_Data[[#This Row],[Rating Count]]&lt;1000,"&lt;1000","1000+")</f>
        <v>1000+</v>
      </c>
      <c r="AB19" s="4">
        <v>426973</v>
      </c>
    </row>
    <row r="20" spans="1:28" x14ac:dyDescent="0.25">
      <c r="A20">
        <v>19</v>
      </c>
      <c r="B20" t="s">
        <v>628</v>
      </c>
      <c r="C20" t="s">
        <v>629</v>
      </c>
      <c r="D20" t="s">
        <v>629</v>
      </c>
      <c r="E20" t="s">
        <v>16191</v>
      </c>
      <c r="F20" t="s">
        <v>13454</v>
      </c>
      <c r="G20" t="s">
        <v>13455</v>
      </c>
      <c r="H20" t="s">
        <v>505</v>
      </c>
      <c r="I20" t="s">
        <v>13093</v>
      </c>
      <c r="J20" t="s">
        <v>13093</v>
      </c>
      <c r="K20" t="s">
        <v>13094</v>
      </c>
      <c r="L20" t="s">
        <v>13416</v>
      </c>
      <c r="M20" t="s">
        <v>13097</v>
      </c>
      <c r="N20" t="s">
        <v>13097</v>
      </c>
      <c r="O20" t="s">
        <v>13100</v>
      </c>
      <c r="Q20">
        <v>7999</v>
      </c>
      <c r="R20" s="8">
        <v>7999</v>
      </c>
      <c r="S20">
        <v>14990</v>
      </c>
      <c r="T20" s="8">
        <v>14990</v>
      </c>
      <c r="U20" s="8" t="str">
        <f>IF(Cleaned_Data[[#This Row],[Actual Price]]&lt;1000,"₦0–₦999",
 IF(Cleaned_Data[[#This Row],[Actual Price]]&lt;2000,"₦1,000–₦1,999",
 IF(Cleaned_Data[[#This Row],[Actual Price]]&lt;5000,"₦2,000–₦4,999",
 IF(Cleaned_Data[[#This Row],[Actual Price]]&lt;10000,"₦5,000–₦9,999",
 "₦10,000+"))))</f>
        <v>₦10,000+</v>
      </c>
      <c r="V20" s="8">
        <f>(Cleaned_Data[[#This Row],[Actual Price]]*Cleaned_Data[[#This Row],[Rating Count]])</f>
        <v>6850430</v>
      </c>
      <c r="W20" s="20">
        <v>0.46637758505670446</v>
      </c>
      <c r="X20">
        <v>4.3</v>
      </c>
      <c r="Y20" s="10">
        <f>VALUE(Cleaned_Data[[#This Row],[rating]])</f>
        <v>4.3</v>
      </c>
      <c r="Z20">
        <v>457</v>
      </c>
      <c r="AA20" t="str">
        <f>IF(Cleaned_Data[[#This Row],[Rating Count]]&lt;1000,"&lt;1000","1000+")</f>
        <v>&lt;1000</v>
      </c>
      <c r="AB20" s="4">
        <v>457</v>
      </c>
    </row>
    <row r="21" spans="1:28" x14ac:dyDescent="0.25">
      <c r="A21">
        <v>20</v>
      </c>
      <c r="B21" t="s">
        <v>638</v>
      </c>
      <c r="C21" t="s">
        <v>639</v>
      </c>
      <c r="D21" t="s">
        <v>639</v>
      </c>
      <c r="E21" t="s">
        <v>16191</v>
      </c>
      <c r="F21" t="s">
        <v>13456</v>
      </c>
      <c r="G21" t="s">
        <v>13457</v>
      </c>
      <c r="H21" t="s">
        <v>640</v>
      </c>
      <c r="I21" t="s">
        <v>13093</v>
      </c>
      <c r="J21" t="s">
        <v>13093</v>
      </c>
      <c r="K21" t="s">
        <v>13094</v>
      </c>
      <c r="L21" t="s">
        <v>13416</v>
      </c>
      <c r="M21" t="s">
        <v>13095</v>
      </c>
      <c r="N21" t="s">
        <v>13095</v>
      </c>
      <c r="O21" t="s">
        <v>13101</v>
      </c>
      <c r="P21" t="s">
        <v>13102</v>
      </c>
      <c r="Q21">
        <v>1599</v>
      </c>
      <c r="R21" s="8">
        <v>1599</v>
      </c>
      <c r="S21">
        <v>2999</v>
      </c>
      <c r="T21" s="8">
        <v>2999</v>
      </c>
      <c r="U21" s="8" t="str">
        <f>IF(Cleaned_Data[[#This Row],[Actual Price]]&lt;1000,"₦0–₦999",
 IF(Cleaned_Data[[#This Row],[Actual Price]]&lt;2000,"₦1,000–₦1,999",
 IF(Cleaned_Data[[#This Row],[Actual Price]]&lt;5000,"₦2,000–₦4,999",
 IF(Cleaned_Data[[#This Row],[Actual Price]]&lt;10000,"₦5,000–₦9,999",
 "₦10,000+"))))</f>
        <v>₦2,000–₦4,999</v>
      </c>
      <c r="V21" s="8">
        <f>(Cleaned_Data[[#This Row],[Actual Price]]*Cleaned_Data[[#This Row],[Rating Count]])</f>
        <v>8178273</v>
      </c>
      <c r="W21" s="20">
        <v>0.46682227409136379</v>
      </c>
      <c r="X21">
        <v>4.2</v>
      </c>
      <c r="Y21" s="10">
        <f>VALUE(Cleaned_Data[[#This Row],[rating]])</f>
        <v>4.2</v>
      </c>
      <c r="Z21">
        <v>2727</v>
      </c>
      <c r="AA21" t="str">
        <f>IF(Cleaned_Data[[#This Row],[Rating Count]]&lt;1000,"&lt;1000","1000+")</f>
        <v>1000+</v>
      </c>
      <c r="AB21" s="4">
        <v>2727</v>
      </c>
    </row>
    <row r="22" spans="1:28" x14ac:dyDescent="0.25">
      <c r="A22">
        <v>21</v>
      </c>
      <c r="B22" t="s">
        <v>678</v>
      </c>
      <c r="C22" t="s">
        <v>679</v>
      </c>
      <c r="D22" t="s">
        <v>679</v>
      </c>
      <c r="E22" t="s">
        <v>16191</v>
      </c>
      <c r="F22" t="s">
        <v>13458</v>
      </c>
      <c r="G22" t="s">
        <v>13459</v>
      </c>
      <c r="H22" t="s">
        <v>167</v>
      </c>
      <c r="I22" t="s">
        <v>13093</v>
      </c>
      <c r="J22" t="s">
        <v>13093</v>
      </c>
      <c r="K22" t="s">
        <v>13094</v>
      </c>
      <c r="L22" t="s">
        <v>13416</v>
      </c>
      <c r="M22" t="s">
        <v>13097</v>
      </c>
      <c r="N22" t="s">
        <v>13097</v>
      </c>
      <c r="O22" t="s">
        <v>13098</v>
      </c>
      <c r="Q22">
        <v>26999</v>
      </c>
      <c r="R22" s="8">
        <v>26999</v>
      </c>
      <c r="S22">
        <v>42999</v>
      </c>
      <c r="T22" s="8">
        <v>42999</v>
      </c>
      <c r="U22" s="8" t="str">
        <f>IF(Cleaned_Data[[#This Row],[Actual Price]]&lt;1000,"₦0–₦999",
 IF(Cleaned_Data[[#This Row],[Actual Price]]&lt;2000,"₦1,000–₦1,999",
 IF(Cleaned_Data[[#This Row],[Actual Price]]&lt;5000,"₦2,000–₦4,999",
 IF(Cleaned_Data[[#This Row],[Actual Price]]&lt;10000,"₦5,000–₦9,999",
 "₦10,000+"))))</f>
        <v>₦10,000+</v>
      </c>
      <c r="V22" s="8">
        <f>(Cleaned_Data[[#This Row],[Actual Price]]*Cleaned_Data[[#This Row],[Rating Count]])</f>
        <v>1945188762</v>
      </c>
      <c r="W22" s="20">
        <v>0.37210167678318101</v>
      </c>
      <c r="X22">
        <v>4.2</v>
      </c>
      <c r="Y22" s="10">
        <f>VALUE(Cleaned_Data[[#This Row],[rating]])</f>
        <v>4.2</v>
      </c>
      <c r="Z22">
        <v>45238</v>
      </c>
      <c r="AA22" t="str">
        <f>IF(Cleaned_Data[[#This Row],[Rating Count]]&lt;1000,"&lt;1000","1000+")</f>
        <v>1000+</v>
      </c>
      <c r="AB22" s="4">
        <v>45238</v>
      </c>
    </row>
    <row r="23" spans="1:28" x14ac:dyDescent="0.25">
      <c r="A23">
        <v>22</v>
      </c>
      <c r="B23" t="s">
        <v>722</v>
      </c>
      <c r="C23" t="s">
        <v>723</v>
      </c>
      <c r="D23" t="s">
        <v>723</v>
      </c>
      <c r="E23" t="s">
        <v>16191</v>
      </c>
      <c r="F23" t="s">
        <v>13463</v>
      </c>
      <c r="G23" t="s">
        <v>13464</v>
      </c>
      <c r="H23" t="s">
        <v>167</v>
      </c>
      <c r="I23" t="s">
        <v>13093</v>
      </c>
      <c r="J23" t="s">
        <v>13093</v>
      </c>
      <c r="K23" t="s">
        <v>13094</v>
      </c>
      <c r="L23" t="s">
        <v>13416</v>
      </c>
      <c r="M23" t="s">
        <v>13097</v>
      </c>
      <c r="N23" t="s">
        <v>13097</v>
      </c>
      <c r="O23" t="s">
        <v>13098</v>
      </c>
      <c r="Q23">
        <v>10901</v>
      </c>
      <c r="R23" s="8">
        <v>10901</v>
      </c>
      <c r="S23">
        <v>30990</v>
      </c>
      <c r="T23" s="8">
        <v>30990</v>
      </c>
      <c r="U23" s="8" t="str">
        <f>IF(Cleaned_Data[[#This Row],[Actual Price]]&lt;1000,"₦0–₦999",
 IF(Cleaned_Data[[#This Row],[Actual Price]]&lt;2000,"₦1,000–₦1,999",
 IF(Cleaned_Data[[#This Row],[Actual Price]]&lt;5000,"₦2,000–₦4,999",
 IF(Cleaned_Data[[#This Row],[Actual Price]]&lt;10000,"₦5,000–₦9,999",
 "₦10,000+"))))</f>
        <v>₦10,000+</v>
      </c>
      <c r="V23" s="8">
        <f>(Cleaned_Data[[#This Row],[Actual Price]]*Cleaned_Data[[#This Row],[Rating Count]])</f>
        <v>12334020</v>
      </c>
      <c r="W23" s="20">
        <v>0.64824136818328493</v>
      </c>
      <c r="X23">
        <v>4.0999999999999996</v>
      </c>
      <c r="Y23" s="10">
        <f>VALUE(Cleaned_Data[[#This Row],[rating]])</f>
        <v>4.0999999999999996</v>
      </c>
      <c r="Z23">
        <v>398</v>
      </c>
      <c r="AA23" t="str">
        <f>IF(Cleaned_Data[[#This Row],[Rating Count]]&lt;1000,"&lt;1000","1000+")</f>
        <v>&lt;1000</v>
      </c>
      <c r="AB23" s="4">
        <v>398</v>
      </c>
    </row>
    <row r="24" spans="1:28" x14ac:dyDescent="0.25">
      <c r="A24">
        <v>23</v>
      </c>
      <c r="B24" t="s">
        <v>741</v>
      </c>
      <c r="C24" t="s">
        <v>742</v>
      </c>
      <c r="D24" t="s">
        <v>742</v>
      </c>
      <c r="E24" t="s">
        <v>16191</v>
      </c>
      <c r="F24" t="s">
        <v>742</v>
      </c>
      <c r="G24" t="s">
        <v>13442</v>
      </c>
      <c r="H24" t="s">
        <v>459</v>
      </c>
      <c r="I24" t="s">
        <v>13093</v>
      </c>
      <c r="J24" t="s">
        <v>13093</v>
      </c>
      <c r="K24" t="s">
        <v>13094</v>
      </c>
      <c r="L24" t="s">
        <v>13416</v>
      </c>
      <c r="M24" t="s">
        <v>13095</v>
      </c>
      <c r="N24" t="s">
        <v>13095</v>
      </c>
      <c r="O24" t="s">
        <v>13099</v>
      </c>
      <c r="Q24">
        <v>1434</v>
      </c>
      <c r="R24" s="8">
        <v>1434</v>
      </c>
      <c r="S24">
        <v>3999</v>
      </c>
      <c r="T24" s="8">
        <v>3999</v>
      </c>
      <c r="U24" s="8" t="str">
        <f>IF(Cleaned_Data[[#This Row],[Actual Price]]&lt;1000,"₦0–₦999",
 IF(Cleaned_Data[[#This Row],[Actual Price]]&lt;2000,"₦1,000–₦1,999",
 IF(Cleaned_Data[[#This Row],[Actual Price]]&lt;5000,"₦2,000–₦4,999",
 IF(Cleaned_Data[[#This Row],[Actual Price]]&lt;10000,"₦5,000–₦9,999",
 "₦10,000+"))))</f>
        <v>₦2,000–₦4,999</v>
      </c>
      <c r="V24" s="8">
        <f>(Cleaned_Data[[#This Row],[Actual Price]]*Cleaned_Data[[#This Row],[Rating Count]])</f>
        <v>127968</v>
      </c>
      <c r="W24" s="20">
        <v>0.64141035258814705</v>
      </c>
      <c r="X24">
        <v>4</v>
      </c>
      <c r="Y24" s="10">
        <f>VALUE(Cleaned_Data[[#This Row],[rating]])</f>
        <v>4</v>
      </c>
      <c r="Z24">
        <v>32</v>
      </c>
      <c r="AA24" t="str">
        <f>IF(Cleaned_Data[[#This Row],[Rating Count]]&lt;1000,"&lt;1000","1000+")</f>
        <v>&lt;1000</v>
      </c>
      <c r="AB24" s="4">
        <v>32</v>
      </c>
    </row>
    <row r="25" spans="1:28" x14ac:dyDescent="0.25">
      <c r="A25">
        <v>24</v>
      </c>
      <c r="B25" t="s">
        <v>751</v>
      </c>
      <c r="C25" t="s">
        <v>752</v>
      </c>
      <c r="D25" t="s">
        <v>752</v>
      </c>
      <c r="E25" t="s">
        <v>16191</v>
      </c>
      <c r="F25" t="s">
        <v>13465</v>
      </c>
      <c r="G25" t="s">
        <v>13466</v>
      </c>
      <c r="H25" t="s">
        <v>17</v>
      </c>
      <c r="I25" t="s">
        <v>13085</v>
      </c>
      <c r="J25" t="s">
        <v>13391</v>
      </c>
      <c r="K25" t="s">
        <v>13086</v>
      </c>
      <c r="L25" t="s">
        <v>13409</v>
      </c>
      <c r="M25" t="s">
        <v>13087</v>
      </c>
      <c r="N25" t="s">
        <v>13410</v>
      </c>
      <c r="O25" t="s">
        <v>13088</v>
      </c>
      <c r="P25" t="s">
        <v>13089</v>
      </c>
      <c r="Q25">
        <v>399</v>
      </c>
      <c r="R25" s="8">
        <v>399</v>
      </c>
      <c r="S25">
        <v>1099</v>
      </c>
      <c r="T25" s="8">
        <v>1099</v>
      </c>
      <c r="U25" s="8" t="str">
        <f>IF(Cleaned_Data[[#This Row],[Actual Price]]&lt;1000,"₦0–₦999",
 IF(Cleaned_Data[[#This Row],[Actual Price]]&lt;2000,"₦1,000–₦1,999",
 IF(Cleaned_Data[[#This Row],[Actual Price]]&lt;5000,"₦2,000–₦4,999",
 IF(Cleaned_Data[[#This Row],[Actual Price]]&lt;10000,"₦5,000–₦9,999",
 "₦10,000+"))))</f>
        <v>₦1,000–₦1,999</v>
      </c>
      <c r="V25" s="8">
        <f>(Cleaned_Data[[#This Row],[Actual Price]]*Cleaned_Data[[#This Row],[Rating Count]])</f>
        <v>26671631</v>
      </c>
      <c r="W25" s="20">
        <v>0.63694267515923564</v>
      </c>
      <c r="X25">
        <v>4.2</v>
      </c>
      <c r="Y25" s="10">
        <f>VALUE(Cleaned_Data[[#This Row],[rating]])</f>
        <v>4.2</v>
      </c>
      <c r="Z25">
        <v>24269</v>
      </c>
      <c r="AA25" t="str">
        <f>IF(Cleaned_Data[[#This Row],[Rating Count]]&lt;1000,"&lt;1000","1000+")</f>
        <v>1000+</v>
      </c>
      <c r="AB25" s="4">
        <v>24269</v>
      </c>
    </row>
    <row r="26" spans="1:28" x14ac:dyDescent="0.25">
      <c r="A26">
        <v>25</v>
      </c>
      <c r="B26" t="s">
        <v>757</v>
      </c>
      <c r="C26" t="s">
        <v>758</v>
      </c>
      <c r="D26" t="s">
        <v>758</v>
      </c>
      <c r="E26" t="s">
        <v>16191</v>
      </c>
      <c r="F26" t="s">
        <v>13467</v>
      </c>
      <c r="G26" t="s">
        <v>13468</v>
      </c>
      <c r="H26" t="s">
        <v>17</v>
      </c>
      <c r="I26" t="s">
        <v>13085</v>
      </c>
      <c r="J26" t="s">
        <v>13391</v>
      </c>
      <c r="K26" t="s">
        <v>13086</v>
      </c>
      <c r="L26" t="s">
        <v>13409</v>
      </c>
      <c r="M26" t="s">
        <v>13087</v>
      </c>
      <c r="N26" t="s">
        <v>13410</v>
      </c>
      <c r="O26" t="s">
        <v>13088</v>
      </c>
      <c r="P26" t="s">
        <v>13089</v>
      </c>
      <c r="Q26">
        <v>139</v>
      </c>
      <c r="R26" s="8">
        <v>139</v>
      </c>
      <c r="S26">
        <v>249</v>
      </c>
      <c r="T26" s="8">
        <v>249</v>
      </c>
      <c r="U26" s="8" t="str">
        <f>IF(Cleaned_Data[[#This Row],[Actual Price]]&lt;1000,"₦0–₦999",
 IF(Cleaned_Data[[#This Row],[Actual Price]]&lt;2000,"₦1,000–₦1,999",
 IF(Cleaned_Data[[#This Row],[Actual Price]]&lt;5000,"₦2,000–₦4,999",
 IF(Cleaned_Data[[#This Row],[Actual Price]]&lt;10000,"₦5,000–₦9,999",
 "₦10,000+"))))</f>
        <v>₦0–₦999</v>
      </c>
      <c r="V26" s="8">
        <f>(Cleaned_Data[[#This Row],[Actual Price]]*Cleaned_Data[[#This Row],[Rating Count]])</f>
        <v>2335122</v>
      </c>
      <c r="W26" s="20">
        <v>0.44176706827309237</v>
      </c>
      <c r="X26">
        <v>4</v>
      </c>
      <c r="Y26" s="10">
        <f>VALUE(Cleaned_Data[[#This Row],[rating]])</f>
        <v>4</v>
      </c>
      <c r="Z26">
        <v>9378</v>
      </c>
      <c r="AA26" t="str">
        <f>IF(Cleaned_Data[[#This Row],[Rating Count]]&lt;1000,"&lt;1000","1000+")</f>
        <v>1000+</v>
      </c>
      <c r="AB26" s="4">
        <v>9378</v>
      </c>
    </row>
    <row r="27" spans="1:28" x14ac:dyDescent="0.25">
      <c r="A27">
        <v>26</v>
      </c>
      <c r="B27" t="s">
        <v>763</v>
      </c>
      <c r="C27" t="s">
        <v>764</v>
      </c>
      <c r="D27" t="s">
        <v>764</v>
      </c>
      <c r="E27" t="s">
        <v>16191</v>
      </c>
      <c r="F27" t="s">
        <v>13469</v>
      </c>
      <c r="G27" t="s">
        <v>13470</v>
      </c>
      <c r="H27" t="s">
        <v>167</v>
      </c>
      <c r="I27" t="s">
        <v>13093</v>
      </c>
      <c r="J27" t="s">
        <v>13093</v>
      </c>
      <c r="K27" t="s">
        <v>13094</v>
      </c>
      <c r="L27" t="s">
        <v>13416</v>
      </c>
      <c r="M27" t="s">
        <v>13097</v>
      </c>
      <c r="N27" t="s">
        <v>13097</v>
      </c>
      <c r="O27" t="s">
        <v>13098</v>
      </c>
      <c r="Q27">
        <v>7299</v>
      </c>
      <c r="R27" s="8">
        <v>7299</v>
      </c>
      <c r="S27">
        <v>19125</v>
      </c>
      <c r="T27" s="8">
        <v>19125</v>
      </c>
      <c r="U27" s="8" t="str">
        <f>IF(Cleaned_Data[[#This Row],[Actual Price]]&lt;1000,"₦0–₦999",
 IF(Cleaned_Data[[#This Row],[Actual Price]]&lt;2000,"₦1,000–₦1,999",
 IF(Cleaned_Data[[#This Row],[Actual Price]]&lt;5000,"₦2,000–₦4,999",
 IF(Cleaned_Data[[#This Row],[Actual Price]]&lt;10000,"₦5,000–₦9,999",
 "₦10,000+"))))</f>
        <v>₦10,000+</v>
      </c>
      <c r="V27" s="8">
        <f>(Cleaned_Data[[#This Row],[Actual Price]]*Cleaned_Data[[#This Row],[Rating Count]])</f>
        <v>17250750</v>
      </c>
      <c r="W27" s="20">
        <v>0.61835294117647055</v>
      </c>
      <c r="X27">
        <v>3.4</v>
      </c>
      <c r="Y27" s="10">
        <f>VALUE(Cleaned_Data[[#This Row],[rating]])</f>
        <v>3.4</v>
      </c>
      <c r="Z27">
        <v>902</v>
      </c>
      <c r="AA27" t="str">
        <f>IF(Cleaned_Data[[#This Row],[Rating Count]]&lt;1000,"&lt;1000","1000+")</f>
        <v>&lt;1000</v>
      </c>
      <c r="AB27" s="4">
        <v>902</v>
      </c>
    </row>
    <row r="28" spans="1:28" x14ac:dyDescent="0.25">
      <c r="A28">
        <v>27</v>
      </c>
      <c r="B28" t="s">
        <v>773</v>
      </c>
      <c r="C28" t="s">
        <v>774</v>
      </c>
      <c r="D28" t="s">
        <v>774</v>
      </c>
      <c r="E28" t="s">
        <v>16191</v>
      </c>
      <c r="F28" t="s">
        <v>13471</v>
      </c>
      <c r="G28" t="s">
        <v>13472</v>
      </c>
      <c r="H28" t="s">
        <v>17</v>
      </c>
      <c r="I28" t="s">
        <v>13085</v>
      </c>
      <c r="J28" t="s">
        <v>13391</v>
      </c>
      <c r="K28" t="s">
        <v>13086</v>
      </c>
      <c r="L28" t="s">
        <v>13409</v>
      </c>
      <c r="M28" t="s">
        <v>13087</v>
      </c>
      <c r="N28" t="s">
        <v>13410</v>
      </c>
      <c r="O28" t="s">
        <v>13088</v>
      </c>
      <c r="P28" t="s">
        <v>13089</v>
      </c>
      <c r="Q28">
        <v>299</v>
      </c>
      <c r="R28" s="8">
        <v>299</v>
      </c>
      <c r="S28">
        <v>799</v>
      </c>
      <c r="T28" s="8">
        <v>799</v>
      </c>
      <c r="U28" s="8" t="str">
        <f>IF(Cleaned_Data[[#This Row],[Actual Price]]&lt;1000,"₦0–₦999",
 IF(Cleaned_Data[[#This Row],[Actual Price]]&lt;2000,"₦1,000–₦1,999",
 IF(Cleaned_Data[[#This Row],[Actual Price]]&lt;5000,"₦2,000–₦4,999",
 IF(Cleaned_Data[[#This Row],[Actual Price]]&lt;10000,"₦5,000–₦9,999",
 "₦10,000+"))))</f>
        <v>₦0–₦999</v>
      </c>
      <c r="V28" s="8">
        <f>(Cleaned_Data[[#This Row],[Actual Price]]*Cleaned_Data[[#This Row],[Rating Count]])</f>
        <v>23004009</v>
      </c>
      <c r="W28" s="20">
        <v>0.62578222778473092</v>
      </c>
      <c r="X28">
        <v>4.4000000000000004</v>
      </c>
      <c r="Y28" s="10">
        <f>VALUE(Cleaned_Data[[#This Row],[rating]])</f>
        <v>4.4000000000000004</v>
      </c>
      <c r="Z28">
        <v>28791</v>
      </c>
      <c r="AA28" t="str">
        <f>IF(Cleaned_Data[[#This Row],[Rating Count]]&lt;1000,"&lt;1000","1000+")</f>
        <v>1000+</v>
      </c>
      <c r="AB28" s="4">
        <v>28791</v>
      </c>
    </row>
    <row r="29" spans="1:28" x14ac:dyDescent="0.25">
      <c r="A29">
        <v>28</v>
      </c>
      <c r="B29" t="s">
        <v>793</v>
      </c>
      <c r="C29" t="s">
        <v>794</v>
      </c>
      <c r="D29" t="s">
        <v>794</v>
      </c>
      <c r="E29" t="s">
        <v>16191</v>
      </c>
      <c r="F29" t="s">
        <v>13474</v>
      </c>
      <c r="G29" t="s">
        <v>13475</v>
      </c>
      <c r="H29" t="s">
        <v>167</v>
      </c>
      <c r="I29" t="s">
        <v>13093</v>
      </c>
      <c r="J29" t="s">
        <v>13093</v>
      </c>
      <c r="K29" t="s">
        <v>13094</v>
      </c>
      <c r="L29" t="s">
        <v>13416</v>
      </c>
      <c r="M29" t="s">
        <v>13097</v>
      </c>
      <c r="N29" t="s">
        <v>13097</v>
      </c>
      <c r="O29" t="s">
        <v>13098</v>
      </c>
      <c r="Q29">
        <v>29999</v>
      </c>
      <c r="R29" s="8">
        <v>29999</v>
      </c>
      <c r="S29">
        <v>39999</v>
      </c>
      <c r="T29" s="8">
        <v>39999</v>
      </c>
      <c r="U29" s="8" t="str">
        <f>IF(Cleaned_Data[[#This Row],[Actual Price]]&lt;1000,"₦0–₦999",
 IF(Cleaned_Data[[#This Row],[Actual Price]]&lt;2000,"₦1,000–₦1,999",
 IF(Cleaned_Data[[#This Row],[Actual Price]]&lt;5000,"₦2,000–₦4,999",
 IF(Cleaned_Data[[#This Row],[Actual Price]]&lt;10000,"₦5,000–₦9,999",
 "₦10,000+"))))</f>
        <v>₦10,000+</v>
      </c>
      <c r="V29" s="8">
        <f>(Cleaned_Data[[#This Row],[Actual Price]]*Cleaned_Data[[#This Row],[Rating Count]])</f>
        <v>291912702</v>
      </c>
      <c r="W29" s="20">
        <v>0.25000625015625388</v>
      </c>
      <c r="X29">
        <v>4.2</v>
      </c>
      <c r="Y29" s="10">
        <f>VALUE(Cleaned_Data[[#This Row],[rating]])</f>
        <v>4.2</v>
      </c>
      <c r="Z29">
        <v>7298</v>
      </c>
      <c r="AA29" t="str">
        <f>IF(Cleaned_Data[[#This Row],[Rating Count]]&lt;1000,"&lt;1000","1000+")</f>
        <v>1000+</v>
      </c>
      <c r="AB29" s="4">
        <v>7298</v>
      </c>
    </row>
    <row r="30" spans="1:28" x14ac:dyDescent="0.25">
      <c r="A30">
        <v>29</v>
      </c>
      <c r="B30" t="s">
        <v>798</v>
      </c>
      <c r="C30" t="s">
        <v>799</v>
      </c>
      <c r="D30" t="s">
        <v>799</v>
      </c>
      <c r="E30" t="s">
        <v>16191</v>
      </c>
      <c r="F30" t="s">
        <v>13476</v>
      </c>
      <c r="G30" t="s">
        <v>13477</v>
      </c>
      <c r="H30" t="s">
        <v>167</v>
      </c>
      <c r="I30" t="s">
        <v>13093</v>
      </c>
      <c r="J30" t="s">
        <v>13093</v>
      </c>
      <c r="K30" t="s">
        <v>13094</v>
      </c>
      <c r="L30" t="s">
        <v>13416</v>
      </c>
      <c r="M30" t="s">
        <v>13097</v>
      </c>
      <c r="N30" t="s">
        <v>13097</v>
      </c>
      <c r="O30" t="s">
        <v>13098</v>
      </c>
      <c r="Q30">
        <v>27999</v>
      </c>
      <c r="R30" s="8">
        <v>27999</v>
      </c>
      <c r="S30">
        <v>40990</v>
      </c>
      <c r="T30" s="8">
        <v>40990</v>
      </c>
      <c r="U30" s="8" t="str">
        <f>IF(Cleaned_Data[[#This Row],[Actual Price]]&lt;1000,"₦0–₦999",
 IF(Cleaned_Data[[#This Row],[Actual Price]]&lt;2000,"₦1,000–₦1,999",
 IF(Cleaned_Data[[#This Row],[Actual Price]]&lt;5000,"₦2,000–₦4,999",
 IF(Cleaned_Data[[#This Row],[Actual Price]]&lt;10000,"₦5,000–₦9,999",
 "₦10,000+"))))</f>
        <v>₦10,000+</v>
      </c>
      <c r="V30" s="8">
        <f>(Cleaned_Data[[#This Row],[Actual Price]]*Cleaned_Data[[#This Row],[Rating Count]])</f>
        <v>192775970</v>
      </c>
      <c r="W30" s="20">
        <v>0.31693095877043181</v>
      </c>
      <c r="X30">
        <v>4.3</v>
      </c>
      <c r="Y30" s="10">
        <f>VALUE(Cleaned_Data[[#This Row],[rating]])</f>
        <v>4.3</v>
      </c>
      <c r="Z30">
        <v>4703</v>
      </c>
      <c r="AA30" t="str">
        <f>IF(Cleaned_Data[[#This Row],[Rating Count]]&lt;1000,"&lt;1000","1000+")</f>
        <v>1000+</v>
      </c>
      <c r="AB30" s="4">
        <v>4703</v>
      </c>
    </row>
    <row r="31" spans="1:28" x14ac:dyDescent="0.25">
      <c r="A31">
        <v>30</v>
      </c>
      <c r="B31" t="s">
        <v>803</v>
      </c>
      <c r="C31" t="s">
        <v>804</v>
      </c>
      <c r="D31" t="s">
        <v>804</v>
      </c>
      <c r="E31" t="s">
        <v>16191</v>
      </c>
      <c r="F31" t="s">
        <v>13450</v>
      </c>
      <c r="G31" t="s">
        <v>13478</v>
      </c>
      <c r="H31" t="s">
        <v>167</v>
      </c>
      <c r="I31" t="s">
        <v>13093</v>
      </c>
      <c r="J31" t="s">
        <v>13093</v>
      </c>
      <c r="K31" t="s">
        <v>13094</v>
      </c>
      <c r="L31" t="s">
        <v>13416</v>
      </c>
      <c r="M31" t="s">
        <v>13097</v>
      </c>
      <c r="N31" t="s">
        <v>13097</v>
      </c>
      <c r="O31" t="s">
        <v>13098</v>
      </c>
      <c r="Q31">
        <v>30990</v>
      </c>
      <c r="R31" s="8">
        <v>30990</v>
      </c>
      <c r="S31">
        <v>52900</v>
      </c>
      <c r="T31" s="8">
        <v>52900</v>
      </c>
      <c r="U31" s="8" t="str">
        <f>IF(Cleaned_Data[[#This Row],[Actual Price]]&lt;1000,"₦0–₦999",
 IF(Cleaned_Data[[#This Row],[Actual Price]]&lt;2000,"₦1,000–₦1,999",
 IF(Cleaned_Data[[#This Row],[Actual Price]]&lt;5000,"₦2,000–₦4,999",
 IF(Cleaned_Data[[#This Row],[Actual Price]]&lt;10000,"₦5,000–₦9,999",
 "₦10,000+"))))</f>
        <v>₦10,000+</v>
      </c>
      <c r="V31" s="8">
        <f>(Cleaned_Data[[#This Row],[Actual Price]]*Cleaned_Data[[#This Row],[Rating Count]])</f>
        <v>376066100</v>
      </c>
      <c r="W31" s="20">
        <v>0.41417769376181474</v>
      </c>
      <c r="X31">
        <v>4.3</v>
      </c>
      <c r="Y31" s="10">
        <f>VALUE(Cleaned_Data[[#This Row],[rating]])</f>
        <v>4.3</v>
      </c>
      <c r="Z31">
        <v>7109</v>
      </c>
      <c r="AA31" t="str">
        <f>IF(Cleaned_Data[[#This Row],[Rating Count]]&lt;1000,"&lt;1000","1000+")</f>
        <v>1000+</v>
      </c>
      <c r="AB31" s="4">
        <v>7109</v>
      </c>
    </row>
    <row r="32" spans="1:28" x14ac:dyDescent="0.25">
      <c r="A32">
        <v>31</v>
      </c>
      <c r="B32" t="s">
        <v>818</v>
      </c>
      <c r="C32" t="s">
        <v>819</v>
      </c>
      <c r="D32" t="s">
        <v>819</v>
      </c>
      <c r="E32" t="s">
        <v>16191</v>
      </c>
      <c r="F32" t="s">
        <v>13479</v>
      </c>
      <c r="G32" t="s">
        <v>13480</v>
      </c>
      <c r="H32" t="s">
        <v>17</v>
      </c>
      <c r="I32" t="s">
        <v>13085</v>
      </c>
      <c r="J32" t="s">
        <v>13391</v>
      </c>
      <c r="K32" t="s">
        <v>13086</v>
      </c>
      <c r="L32" t="s">
        <v>13409</v>
      </c>
      <c r="M32" t="s">
        <v>13087</v>
      </c>
      <c r="N32" t="s">
        <v>13410</v>
      </c>
      <c r="O32" t="s">
        <v>13088</v>
      </c>
      <c r="P32" t="s">
        <v>13089</v>
      </c>
      <c r="Q32">
        <v>649</v>
      </c>
      <c r="R32" s="8">
        <v>649</v>
      </c>
      <c r="S32">
        <v>1999</v>
      </c>
      <c r="T32" s="8">
        <v>1999</v>
      </c>
      <c r="U32" s="8" t="str">
        <f>IF(Cleaned_Data[[#This Row],[Actual Price]]&lt;1000,"₦0–₦999",
 IF(Cleaned_Data[[#This Row],[Actual Price]]&lt;2000,"₦1,000–₦1,999",
 IF(Cleaned_Data[[#This Row],[Actual Price]]&lt;5000,"₦2,000–₦4,999",
 IF(Cleaned_Data[[#This Row],[Actual Price]]&lt;10000,"₦5,000–₦9,999",
 "₦10,000+"))))</f>
        <v>₦1,000–₦1,999</v>
      </c>
      <c r="V32" s="8">
        <f>(Cleaned_Data[[#This Row],[Actual Price]]*Cleaned_Data[[#This Row],[Rating Count]])</f>
        <v>48513731</v>
      </c>
      <c r="W32" s="20">
        <v>0.67533766883441726</v>
      </c>
      <c r="X32">
        <v>4.2</v>
      </c>
      <c r="Y32" s="10">
        <f>VALUE(Cleaned_Data[[#This Row],[rating]])</f>
        <v>4.2</v>
      </c>
      <c r="Z32">
        <v>24269</v>
      </c>
      <c r="AA32" t="str">
        <f>IF(Cleaned_Data[[#This Row],[Rating Count]]&lt;1000,"&lt;1000","1000+")</f>
        <v>1000+</v>
      </c>
      <c r="AB32" s="4">
        <v>24269</v>
      </c>
    </row>
    <row r="33" spans="1:28" x14ac:dyDescent="0.25">
      <c r="A33">
        <v>32</v>
      </c>
      <c r="B33" t="s">
        <v>833</v>
      </c>
      <c r="C33" t="s">
        <v>834</v>
      </c>
      <c r="D33" t="s">
        <v>834</v>
      </c>
      <c r="E33" t="s">
        <v>16191</v>
      </c>
      <c r="F33" t="s">
        <v>13474</v>
      </c>
      <c r="G33" t="s">
        <v>13481</v>
      </c>
      <c r="H33" t="s">
        <v>167</v>
      </c>
      <c r="I33" t="s">
        <v>13093</v>
      </c>
      <c r="J33" t="s">
        <v>13093</v>
      </c>
      <c r="K33" t="s">
        <v>13094</v>
      </c>
      <c r="L33" t="s">
        <v>13416</v>
      </c>
      <c r="M33" t="s">
        <v>13097</v>
      </c>
      <c r="N33" t="s">
        <v>13097</v>
      </c>
      <c r="O33" t="s">
        <v>13098</v>
      </c>
      <c r="Q33">
        <v>24999</v>
      </c>
      <c r="R33" s="8">
        <v>24999</v>
      </c>
      <c r="S33">
        <v>31999</v>
      </c>
      <c r="T33" s="8">
        <v>31999</v>
      </c>
      <c r="U33" s="8" t="str">
        <f>IF(Cleaned_Data[[#This Row],[Actual Price]]&lt;1000,"₦0–₦999",
 IF(Cleaned_Data[[#This Row],[Actual Price]]&lt;2000,"₦1,000–₦1,999",
 IF(Cleaned_Data[[#This Row],[Actual Price]]&lt;5000,"₦2,000–₦4,999",
 IF(Cleaned_Data[[#This Row],[Actual Price]]&lt;10000,"₦5,000–₦9,999",
 "₦10,000+"))))</f>
        <v>₦10,000+</v>
      </c>
      <c r="V33" s="8">
        <f>(Cleaned_Data[[#This Row],[Actual Price]]*Cleaned_Data[[#This Row],[Rating Count]])</f>
        <v>1116733101</v>
      </c>
      <c r="W33" s="20">
        <v>0.21875683615112973</v>
      </c>
      <c r="X33">
        <v>4.2</v>
      </c>
      <c r="Y33" s="10">
        <f>VALUE(Cleaned_Data[[#This Row],[rating]])</f>
        <v>4.2</v>
      </c>
      <c r="Z33">
        <v>34899</v>
      </c>
      <c r="AA33" t="str">
        <f>IF(Cleaned_Data[[#This Row],[Rating Count]]&lt;1000,"&lt;1000","1000+")</f>
        <v>1000+</v>
      </c>
      <c r="AB33" s="4">
        <v>34899</v>
      </c>
    </row>
    <row r="34" spans="1:28" x14ac:dyDescent="0.25">
      <c r="A34">
        <v>33</v>
      </c>
      <c r="B34" t="s">
        <v>838</v>
      </c>
      <c r="C34" t="s">
        <v>839</v>
      </c>
      <c r="D34" t="s">
        <v>13482</v>
      </c>
      <c r="E34" t="s">
        <v>16191</v>
      </c>
      <c r="F34" t="s">
        <v>13411</v>
      </c>
      <c r="G34" t="s">
        <v>13483</v>
      </c>
      <c r="H34" t="s">
        <v>17</v>
      </c>
      <c r="I34" t="s">
        <v>13085</v>
      </c>
      <c r="J34" t="s">
        <v>13391</v>
      </c>
      <c r="K34" t="s">
        <v>13086</v>
      </c>
      <c r="L34" t="s">
        <v>13409</v>
      </c>
      <c r="M34" t="s">
        <v>13087</v>
      </c>
      <c r="N34" t="s">
        <v>13410</v>
      </c>
      <c r="O34" t="s">
        <v>13088</v>
      </c>
      <c r="P34" t="s">
        <v>13089</v>
      </c>
      <c r="Q34">
        <v>299</v>
      </c>
      <c r="R34" s="8">
        <v>299</v>
      </c>
      <c r="S34">
        <v>699</v>
      </c>
      <c r="T34" s="8">
        <v>699</v>
      </c>
      <c r="U34" s="8" t="str">
        <f>IF(Cleaned_Data[[#This Row],[Actual Price]]&lt;1000,"₦0–₦999",
 IF(Cleaned_Data[[#This Row],[Actual Price]]&lt;2000,"₦1,000–₦1,999",
 IF(Cleaned_Data[[#This Row],[Actual Price]]&lt;5000,"₦2,000–₦4,999",
 IF(Cleaned_Data[[#This Row],[Actual Price]]&lt;10000,"₦5,000–₦9,999",
 "₦10,000+"))))</f>
        <v>₦0–₦999</v>
      </c>
      <c r="V34" s="8">
        <f>(Cleaned_Data[[#This Row],[Actual Price]]*Cleaned_Data[[#This Row],[Rating Count]])</f>
        <v>65959737</v>
      </c>
      <c r="W34" s="20">
        <v>0.57224606580829762</v>
      </c>
      <c r="X34">
        <v>4.2</v>
      </c>
      <c r="Y34" s="10">
        <f>VALUE(Cleaned_Data[[#This Row],[rating]])</f>
        <v>4.2</v>
      </c>
      <c r="Z34">
        <v>94363</v>
      </c>
      <c r="AA34" t="str">
        <f>IF(Cleaned_Data[[#This Row],[Rating Count]]&lt;1000,"&lt;1000","1000+")</f>
        <v>1000+</v>
      </c>
      <c r="AB34" s="4">
        <v>94363</v>
      </c>
    </row>
    <row r="35" spans="1:28" x14ac:dyDescent="0.25">
      <c r="A35">
        <v>34</v>
      </c>
      <c r="B35" t="s">
        <v>842</v>
      </c>
      <c r="C35" t="s">
        <v>843</v>
      </c>
      <c r="D35" t="s">
        <v>843</v>
      </c>
      <c r="E35" t="s">
        <v>16191</v>
      </c>
      <c r="F35" t="s">
        <v>13484</v>
      </c>
      <c r="G35" t="s">
        <v>13485</v>
      </c>
      <c r="H35" t="s">
        <v>17</v>
      </c>
      <c r="I35" t="s">
        <v>13085</v>
      </c>
      <c r="J35" t="s">
        <v>13391</v>
      </c>
      <c r="K35" t="s">
        <v>13086</v>
      </c>
      <c r="L35" t="s">
        <v>13409</v>
      </c>
      <c r="M35" t="s">
        <v>13087</v>
      </c>
      <c r="N35" t="s">
        <v>13410</v>
      </c>
      <c r="O35" t="s">
        <v>13088</v>
      </c>
      <c r="P35" t="s">
        <v>13089</v>
      </c>
      <c r="Q35">
        <v>199</v>
      </c>
      <c r="R35" s="8">
        <v>199</v>
      </c>
      <c r="S35">
        <v>999</v>
      </c>
      <c r="T35" s="8">
        <v>999</v>
      </c>
      <c r="U35" s="8" t="str">
        <f>IF(Cleaned_Data[[#This Row],[Actual Price]]&lt;1000,"₦0–₦999",
 IF(Cleaned_Data[[#This Row],[Actual Price]]&lt;2000,"₦1,000–₦1,999",
 IF(Cleaned_Data[[#This Row],[Actual Price]]&lt;5000,"₦2,000–₦4,999",
 IF(Cleaned_Data[[#This Row],[Actual Price]]&lt;10000,"₦5,000–₦9,999",
 "₦10,000+"))))</f>
        <v>₦0–₦999</v>
      </c>
      <c r="V35" s="8">
        <f>(Cleaned_Data[[#This Row],[Actual Price]]*Cleaned_Data[[#This Row],[Rating Count]])</f>
        <v>424575</v>
      </c>
      <c r="W35" s="20">
        <v>0.80080080080080085</v>
      </c>
      <c r="X35">
        <v>4.0999999999999996</v>
      </c>
      <c r="Y35" s="10">
        <f>VALUE(Cleaned_Data[[#This Row],[rating]])</f>
        <v>4.0999999999999996</v>
      </c>
      <c r="Z35">
        <v>425</v>
      </c>
      <c r="AA35" t="str">
        <f>IF(Cleaned_Data[[#This Row],[Rating Count]]&lt;1000,"&lt;1000","1000+")</f>
        <v>&lt;1000</v>
      </c>
      <c r="AB35" s="4">
        <v>425</v>
      </c>
    </row>
    <row r="36" spans="1:28" x14ac:dyDescent="0.25">
      <c r="A36">
        <v>35</v>
      </c>
      <c r="B36" t="s">
        <v>852</v>
      </c>
      <c r="C36" t="s">
        <v>853</v>
      </c>
      <c r="D36" t="s">
        <v>853</v>
      </c>
      <c r="E36" t="s">
        <v>16191</v>
      </c>
      <c r="F36" t="s">
        <v>13486</v>
      </c>
      <c r="G36" t="s">
        <v>13487</v>
      </c>
      <c r="H36" t="s">
        <v>167</v>
      </c>
      <c r="I36" t="s">
        <v>13093</v>
      </c>
      <c r="J36" t="s">
        <v>13093</v>
      </c>
      <c r="K36" t="s">
        <v>13094</v>
      </c>
      <c r="L36" t="s">
        <v>13416</v>
      </c>
      <c r="M36" t="s">
        <v>13097</v>
      </c>
      <c r="N36" t="s">
        <v>13097</v>
      </c>
      <c r="O36" t="s">
        <v>13098</v>
      </c>
      <c r="Q36">
        <v>18990</v>
      </c>
      <c r="R36" s="8">
        <v>18990</v>
      </c>
      <c r="S36">
        <v>40990</v>
      </c>
      <c r="T36" s="8">
        <v>40990</v>
      </c>
      <c r="U36" s="8" t="str">
        <f>IF(Cleaned_Data[[#This Row],[Actual Price]]&lt;1000,"₦0–₦999",
 IF(Cleaned_Data[[#This Row],[Actual Price]]&lt;2000,"₦1,000–₦1,999",
 IF(Cleaned_Data[[#This Row],[Actual Price]]&lt;5000,"₦2,000–₦4,999",
 IF(Cleaned_Data[[#This Row],[Actual Price]]&lt;10000,"₦5,000–₦9,999",
 "₦10,000+"))))</f>
        <v>₦10,000+</v>
      </c>
      <c r="V36" s="8">
        <f>(Cleaned_Data[[#This Row],[Actual Price]]*Cleaned_Data[[#This Row],[Rating Count]])</f>
        <v>272952410</v>
      </c>
      <c r="W36" s="20">
        <v>0.53671627226152718</v>
      </c>
      <c r="X36">
        <v>4.2</v>
      </c>
      <c r="Y36" s="10">
        <f>VALUE(Cleaned_Data[[#This Row],[rating]])</f>
        <v>4.2</v>
      </c>
      <c r="Z36">
        <v>6659</v>
      </c>
      <c r="AA36" t="str">
        <f>IF(Cleaned_Data[[#This Row],[Rating Count]]&lt;1000,"&lt;1000","1000+")</f>
        <v>1000+</v>
      </c>
      <c r="AB36" s="4">
        <v>6659</v>
      </c>
    </row>
    <row r="37" spans="1:28" x14ac:dyDescent="0.25">
      <c r="A37">
        <v>36</v>
      </c>
      <c r="B37" t="s">
        <v>862</v>
      </c>
      <c r="C37" t="s">
        <v>863</v>
      </c>
      <c r="D37" t="s">
        <v>13488</v>
      </c>
      <c r="E37" t="s">
        <v>16191</v>
      </c>
      <c r="F37" t="s">
        <v>13489</v>
      </c>
      <c r="G37" t="s">
        <v>13490</v>
      </c>
      <c r="H37" t="s">
        <v>96</v>
      </c>
      <c r="I37" t="s">
        <v>13085</v>
      </c>
      <c r="J37" t="s">
        <v>13391</v>
      </c>
      <c r="K37" t="s">
        <v>13090</v>
      </c>
      <c r="L37" t="s">
        <v>13090</v>
      </c>
      <c r="M37" t="s">
        <v>13091</v>
      </c>
      <c r="N37" t="s">
        <v>13091</v>
      </c>
      <c r="O37" t="s">
        <v>13092</v>
      </c>
      <c r="Q37">
        <v>290</v>
      </c>
      <c r="R37" s="8">
        <v>290</v>
      </c>
      <c r="S37">
        <v>349</v>
      </c>
      <c r="T37" s="8">
        <v>349</v>
      </c>
      <c r="U37" s="8" t="str">
        <f>IF(Cleaned_Data[[#This Row],[Actual Price]]&lt;1000,"₦0–₦999",
 IF(Cleaned_Data[[#This Row],[Actual Price]]&lt;2000,"₦1,000–₦1,999",
 IF(Cleaned_Data[[#This Row],[Actual Price]]&lt;5000,"₦2,000–₦4,999",
 IF(Cleaned_Data[[#This Row],[Actual Price]]&lt;10000,"₦5,000–₦9,999",
 "₦10,000+"))))</f>
        <v>₦0–₦999</v>
      </c>
      <c r="V37" s="8">
        <f>(Cleaned_Data[[#This Row],[Actual Price]]*Cleaned_Data[[#This Row],[Rating Count]])</f>
        <v>689973</v>
      </c>
      <c r="W37" s="20">
        <v>0.16905444126074498</v>
      </c>
      <c r="X37">
        <v>3.7</v>
      </c>
      <c r="Y37" s="10">
        <f>VALUE(Cleaned_Data[[#This Row],[rating]])</f>
        <v>3.7</v>
      </c>
      <c r="Z37">
        <v>1977</v>
      </c>
      <c r="AA37" t="str">
        <f>IF(Cleaned_Data[[#This Row],[Rating Count]]&lt;1000,"&lt;1000","1000+")</f>
        <v>1000+</v>
      </c>
      <c r="AB37" s="4">
        <v>1977</v>
      </c>
    </row>
    <row r="38" spans="1:28" x14ac:dyDescent="0.25">
      <c r="A38">
        <v>37</v>
      </c>
      <c r="B38" t="s">
        <v>872</v>
      </c>
      <c r="C38" t="s">
        <v>873</v>
      </c>
      <c r="D38" t="s">
        <v>13491</v>
      </c>
      <c r="E38" t="s">
        <v>16191</v>
      </c>
      <c r="F38" t="s">
        <v>13492</v>
      </c>
      <c r="G38" t="s">
        <v>13493</v>
      </c>
      <c r="H38" t="s">
        <v>459</v>
      </c>
      <c r="I38" t="s">
        <v>13093</v>
      </c>
      <c r="J38" t="s">
        <v>13093</v>
      </c>
      <c r="K38" t="s">
        <v>13094</v>
      </c>
      <c r="L38" t="s">
        <v>13416</v>
      </c>
      <c r="M38" t="s">
        <v>13095</v>
      </c>
      <c r="N38" t="s">
        <v>13095</v>
      </c>
      <c r="O38" t="s">
        <v>13099</v>
      </c>
      <c r="Q38">
        <v>249</v>
      </c>
      <c r="R38" s="8">
        <v>249</v>
      </c>
      <c r="S38">
        <v>799</v>
      </c>
      <c r="T38" s="8">
        <v>799</v>
      </c>
      <c r="U38" s="8" t="str">
        <f>IF(Cleaned_Data[[#This Row],[Actual Price]]&lt;1000,"₦0–₦999",
 IF(Cleaned_Data[[#This Row],[Actual Price]]&lt;2000,"₦1,000–₦1,999",
 IF(Cleaned_Data[[#This Row],[Actual Price]]&lt;5000,"₦2,000–₦4,999",
 IF(Cleaned_Data[[#This Row],[Actual Price]]&lt;10000,"₦5,000–₦9,999",
 "₦10,000+"))))</f>
        <v>₦0–₦999</v>
      </c>
      <c r="V38" s="8">
        <f>(Cleaned_Data[[#This Row],[Actual Price]]*Cleaned_Data[[#This Row],[Rating Count]])</f>
        <v>862121</v>
      </c>
      <c r="W38" s="20">
        <v>0.68836045056320405</v>
      </c>
      <c r="X38">
        <v>3.8</v>
      </c>
      <c r="Y38" s="10">
        <f>VALUE(Cleaned_Data[[#This Row],[rating]])</f>
        <v>3.8</v>
      </c>
      <c r="Z38">
        <v>1079</v>
      </c>
      <c r="AA38" t="str">
        <f>IF(Cleaned_Data[[#This Row],[Rating Count]]&lt;1000,"&lt;1000","1000+")</f>
        <v>1000+</v>
      </c>
      <c r="AB38" s="4">
        <v>1079</v>
      </c>
    </row>
    <row r="39" spans="1:28" x14ac:dyDescent="0.25">
      <c r="A39">
        <v>38</v>
      </c>
      <c r="B39" t="s">
        <v>882</v>
      </c>
      <c r="C39" t="s">
        <v>883</v>
      </c>
      <c r="D39" t="s">
        <v>883</v>
      </c>
      <c r="E39" t="s">
        <v>16191</v>
      </c>
      <c r="F39" t="s">
        <v>13494</v>
      </c>
      <c r="G39" t="s">
        <v>13495</v>
      </c>
      <c r="H39" t="s">
        <v>17</v>
      </c>
      <c r="I39" t="s">
        <v>13085</v>
      </c>
      <c r="J39" t="s">
        <v>13391</v>
      </c>
      <c r="K39" t="s">
        <v>13086</v>
      </c>
      <c r="L39" t="s">
        <v>13409</v>
      </c>
      <c r="M39" t="s">
        <v>13087</v>
      </c>
      <c r="N39" t="s">
        <v>13410</v>
      </c>
      <c r="O39" t="s">
        <v>13088</v>
      </c>
      <c r="P39" t="s">
        <v>13089</v>
      </c>
      <c r="Q39">
        <v>345</v>
      </c>
      <c r="R39" s="8">
        <v>345</v>
      </c>
      <c r="S39">
        <v>999</v>
      </c>
      <c r="T39" s="8">
        <v>999</v>
      </c>
      <c r="U39" s="8" t="str">
        <f>IF(Cleaned_Data[[#This Row],[Actual Price]]&lt;1000,"₦0–₦999",
 IF(Cleaned_Data[[#This Row],[Actual Price]]&lt;2000,"₦1,000–₦1,999",
 IF(Cleaned_Data[[#This Row],[Actual Price]]&lt;5000,"₦2,000–₦4,999",
 IF(Cleaned_Data[[#This Row],[Actual Price]]&lt;10000,"₦5,000–₦9,999",
 "₦10,000+"))))</f>
        <v>₦0–₦999</v>
      </c>
      <c r="V39" s="8">
        <f>(Cleaned_Data[[#This Row],[Actual Price]]*Cleaned_Data[[#This Row],[Rating Count]])</f>
        <v>1095903</v>
      </c>
      <c r="W39" s="20">
        <v>0.65465465465465467</v>
      </c>
      <c r="X39">
        <v>3.7</v>
      </c>
      <c r="Y39" s="10">
        <f>VALUE(Cleaned_Data[[#This Row],[rating]])</f>
        <v>3.7</v>
      </c>
      <c r="Z39">
        <v>1097</v>
      </c>
      <c r="AA39" t="str">
        <f>IF(Cleaned_Data[[#This Row],[Rating Count]]&lt;1000,"&lt;1000","1000+")</f>
        <v>1000+</v>
      </c>
      <c r="AB39" s="4">
        <v>1097</v>
      </c>
    </row>
    <row r="40" spans="1:28" x14ac:dyDescent="0.25">
      <c r="A40">
        <v>39</v>
      </c>
      <c r="B40" t="s">
        <v>892</v>
      </c>
      <c r="C40" t="s">
        <v>893</v>
      </c>
      <c r="D40" t="s">
        <v>893</v>
      </c>
      <c r="E40" t="s">
        <v>16191</v>
      </c>
      <c r="F40" t="s">
        <v>13496</v>
      </c>
      <c r="G40" t="s">
        <v>13497</v>
      </c>
      <c r="H40" t="s">
        <v>96</v>
      </c>
      <c r="I40" t="s">
        <v>13085</v>
      </c>
      <c r="J40" t="s">
        <v>13391</v>
      </c>
      <c r="K40" t="s">
        <v>13090</v>
      </c>
      <c r="L40" t="s">
        <v>13090</v>
      </c>
      <c r="M40" t="s">
        <v>13091</v>
      </c>
      <c r="N40" t="s">
        <v>13091</v>
      </c>
      <c r="O40" t="s">
        <v>13092</v>
      </c>
      <c r="Q40">
        <v>1099</v>
      </c>
      <c r="R40" s="8">
        <v>1099</v>
      </c>
      <c r="S40">
        <v>1899</v>
      </c>
      <c r="T40" s="8">
        <v>1899</v>
      </c>
      <c r="U40" s="8" t="str">
        <f>IF(Cleaned_Data[[#This Row],[Actual Price]]&lt;1000,"₦0–₦999",
 IF(Cleaned_Data[[#This Row],[Actual Price]]&lt;2000,"₦1,000–₦1,999",
 IF(Cleaned_Data[[#This Row],[Actual Price]]&lt;5000,"₦2,000–₦4,999",
 IF(Cleaned_Data[[#This Row],[Actual Price]]&lt;10000,"₦5,000–₦9,999",
 "₦10,000+"))))</f>
        <v>₦1,000–₦1,999</v>
      </c>
      <c r="V40" s="8">
        <f>(Cleaned_Data[[#This Row],[Actual Price]]*Cleaned_Data[[#This Row],[Rating Count]])</f>
        <v>42575580</v>
      </c>
      <c r="W40" s="20">
        <v>0.42127435492364401</v>
      </c>
      <c r="X40">
        <v>4.5</v>
      </c>
      <c r="Y40" s="10">
        <f>VALUE(Cleaned_Data[[#This Row],[rating]])</f>
        <v>4.5</v>
      </c>
      <c r="Z40">
        <v>22420</v>
      </c>
      <c r="AA40" t="str">
        <f>IF(Cleaned_Data[[#This Row],[Rating Count]]&lt;1000,"&lt;1000","1000+")</f>
        <v>1000+</v>
      </c>
      <c r="AB40" s="4">
        <v>22420</v>
      </c>
    </row>
    <row r="41" spans="1:28" x14ac:dyDescent="0.25">
      <c r="A41">
        <v>40</v>
      </c>
      <c r="B41" t="s">
        <v>902</v>
      </c>
      <c r="C41" t="s">
        <v>903</v>
      </c>
      <c r="D41" t="s">
        <v>903</v>
      </c>
      <c r="E41" t="s">
        <v>16191</v>
      </c>
      <c r="F41" t="s">
        <v>13498</v>
      </c>
      <c r="G41" t="s">
        <v>13499</v>
      </c>
      <c r="H41" t="s">
        <v>17</v>
      </c>
      <c r="I41" t="s">
        <v>13085</v>
      </c>
      <c r="J41" t="s">
        <v>13391</v>
      </c>
      <c r="K41" t="s">
        <v>13086</v>
      </c>
      <c r="L41" t="s">
        <v>13409</v>
      </c>
      <c r="M41" t="s">
        <v>13087</v>
      </c>
      <c r="N41" t="s">
        <v>13410</v>
      </c>
      <c r="O41" t="s">
        <v>13088</v>
      </c>
      <c r="P41" t="s">
        <v>13089</v>
      </c>
      <c r="Q41">
        <v>719</v>
      </c>
      <c r="R41" s="8">
        <v>719</v>
      </c>
      <c r="S41">
        <v>1499</v>
      </c>
      <c r="T41" s="8">
        <v>1499</v>
      </c>
      <c r="U41" s="8" t="str">
        <f>IF(Cleaned_Data[[#This Row],[Actual Price]]&lt;1000,"₦0–₦999",
 IF(Cleaned_Data[[#This Row],[Actual Price]]&lt;2000,"₦1,000–₦1,999",
 IF(Cleaned_Data[[#This Row],[Actual Price]]&lt;5000,"₦2,000–₦4,999",
 IF(Cleaned_Data[[#This Row],[Actual Price]]&lt;10000,"₦5,000–₦9,999",
 "₦10,000+"))))</f>
        <v>₦1,000–₦1,999</v>
      </c>
      <c r="V41" s="8">
        <f>(Cleaned_Data[[#This Row],[Actual Price]]*Cleaned_Data[[#This Row],[Rating Count]])</f>
        <v>1566455</v>
      </c>
      <c r="W41" s="20">
        <v>0.52034689793195466</v>
      </c>
      <c r="X41">
        <v>4.0999999999999996</v>
      </c>
      <c r="Y41" s="10">
        <f>VALUE(Cleaned_Data[[#This Row],[rating]])</f>
        <v>4.0999999999999996</v>
      </c>
      <c r="Z41">
        <v>1045</v>
      </c>
      <c r="AA41" t="str">
        <f>IF(Cleaned_Data[[#This Row],[Rating Count]]&lt;1000,"&lt;1000","1000+")</f>
        <v>1000+</v>
      </c>
      <c r="AB41" s="4">
        <v>1045</v>
      </c>
    </row>
    <row r="42" spans="1:28" x14ac:dyDescent="0.25">
      <c r="A42">
        <v>41</v>
      </c>
      <c r="B42" t="s">
        <v>911</v>
      </c>
      <c r="C42" t="s">
        <v>912</v>
      </c>
      <c r="D42" t="s">
        <v>912</v>
      </c>
      <c r="E42" t="s">
        <v>16191</v>
      </c>
      <c r="F42" t="s">
        <v>13500</v>
      </c>
      <c r="G42" t="s">
        <v>13501</v>
      </c>
      <c r="H42" t="s">
        <v>459</v>
      </c>
      <c r="I42" t="s">
        <v>13093</v>
      </c>
      <c r="J42" t="s">
        <v>13093</v>
      </c>
      <c r="K42" t="s">
        <v>13094</v>
      </c>
      <c r="L42" t="s">
        <v>13416</v>
      </c>
      <c r="M42" t="s">
        <v>13095</v>
      </c>
      <c r="N42" t="s">
        <v>13095</v>
      </c>
      <c r="O42" t="s">
        <v>13099</v>
      </c>
      <c r="Q42">
        <v>349</v>
      </c>
      <c r="R42" s="8">
        <v>349</v>
      </c>
      <c r="S42">
        <v>1499</v>
      </c>
      <c r="T42" s="8">
        <v>1499</v>
      </c>
      <c r="U42" s="8" t="str">
        <f>IF(Cleaned_Data[[#This Row],[Actual Price]]&lt;1000,"₦0–₦999",
 IF(Cleaned_Data[[#This Row],[Actual Price]]&lt;2000,"₦1,000–₦1,999",
 IF(Cleaned_Data[[#This Row],[Actual Price]]&lt;5000,"₦2,000–₦4,999",
 IF(Cleaned_Data[[#This Row],[Actual Price]]&lt;10000,"₦5,000–₦9,999",
 "₦10,000+"))))</f>
        <v>₦1,000–₦1,999</v>
      </c>
      <c r="V42" s="8">
        <f>(Cleaned_Data[[#This Row],[Actual Price]]*Cleaned_Data[[#This Row],[Rating Count]])</f>
        <v>6213355</v>
      </c>
      <c r="W42" s="20">
        <v>0.76717811874583053</v>
      </c>
      <c r="X42">
        <v>4.3</v>
      </c>
      <c r="Y42" s="10">
        <f>VALUE(Cleaned_Data[[#This Row],[rating]])</f>
        <v>4.3</v>
      </c>
      <c r="Z42">
        <v>4145</v>
      </c>
      <c r="AA42" t="str">
        <f>IF(Cleaned_Data[[#This Row],[Rating Count]]&lt;1000,"&lt;1000","1000+")</f>
        <v>1000+</v>
      </c>
      <c r="AB42" s="4">
        <v>4145</v>
      </c>
    </row>
    <row r="43" spans="1:28" x14ac:dyDescent="0.25">
      <c r="A43">
        <v>42</v>
      </c>
      <c r="B43" t="s">
        <v>920</v>
      </c>
      <c r="C43" t="s">
        <v>921</v>
      </c>
      <c r="D43" t="s">
        <v>921</v>
      </c>
      <c r="E43" t="s">
        <v>16191</v>
      </c>
      <c r="F43" t="s">
        <v>13502</v>
      </c>
      <c r="G43" t="s">
        <v>13503</v>
      </c>
      <c r="H43" t="s">
        <v>17</v>
      </c>
      <c r="I43" t="s">
        <v>13085</v>
      </c>
      <c r="J43" t="s">
        <v>13391</v>
      </c>
      <c r="K43" t="s">
        <v>13086</v>
      </c>
      <c r="L43" t="s">
        <v>13409</v>
      </c>
      <c r="M43" t="s">
        <v>13087</v>
      </c>
      <c r="N43" t="s">
        <v>13410</v>
      </c>
      <c r="O43" t="s">
        <v>13088</v>
      </c>
      <c r="P43" t="s">
        <v>13089</v>
      </c>
      <c r="Q43">
        <v>849</v>
      </c>
      <c r="R43" s="8">
        <v>849</v>
      </c>
      <c r="S43">
        <v>1809</v>
      </c>
      <c r="T43" s="8">
        <v>1809</v>
      </c>
      <c r="U43" s="8" t="str">
        <f>IF(Cleaned_Data[[#This Row],[Actual Price]]&lt;1000,"₦0–₦999",
 IF(Cleaned_Data[[#This Row],[Actual Price]]&lt;2000,"₦1,000–₦1,999",
 IF(Cleaned_Data[[#This Row],[Actual Price]]&lt;5000,"₦2,000–₦4,999",
 IF(Cleaned_Data[[#This Row],[Actual Price]]&lt;10000,"₦5,000–₦9,999",
 "₦10,000+"))))</f>
        <v>₦1,000–₦1,999</v>
      </c>
      <c r="V43" s="8">
        <f>(Cleaned_Data[[#This Row],[Actual Price]]*Cleaned_Data[[#This Row],[Rating Count]])</f>
        <v>11843523</v>
      </c>
      <c r="W43" s="20">
        <v>0.53067993366500832</v>
      </c>
      <c r="X43">
        <v>4.3</v>
      </c>
      <c r="Y43" s="10">
        <f>VALUE(Cleaned_Data[[#This Row],[rating]])</f>
        <v>4.3</v>
      </c>
      <c r="Z43">
        <v>6547</v>
      </c>
      <c r="AA43" t="str">
        <f>IF(Cleaned_Data[[#This Row],[Rating Count]]&lt;1000,"&lt;1000","1000+")</f>
        <v>1000+</v>
      </c>
      <c r="AB43" s="4">
        <v>6547</v>
      </c>
    </row>
    <row r="44" spans="1:28" x14ac:dyDescent="0.25">
      <c r="A44">
        <v>43</v>
      </c>
      <c r="B44" t="s">
        <v>928</v>
      </c>
      <c r="C44" t="s">
        <v>929</v>
      </c>
      <c r="D44" t="s">
        <v>13504</v>
      </c>
      <c r="E44" t="s">
        <v>16191</v>
      </c>
      <c r="F44" t="s">
        <v>13505</v>
      </c>
      <c r="G44" t="s">
        <v>13506</v>
      </c>
      <c r="H44" t="s">
        <v>459</v>
      </c>
      <c r="I44" t="s">
        <v>13093</v>
      </c>
      <c r="J44" t="s">
        <v>13093</v>
      </c>
      <c r="K44" t="s">
        <v>13094</v>
      </c>
      <c r="L44" t="s">
        <v>13416</v>
      </c>
      <c r="M44" t="s">
        <v>13095</v>
      </c>
      <c r="N44" t="s">
        <v>13095</v>
      </c>
      <c r="O44" t="s">
        <v>13099</v>
      </c>
      <c r="Q44">
        <v>299</v>
      </c>
      <c r="R44" s="8">
        <v>299</v>
      </c>
      <c r="S44">
        <v>899</v>
      </c>
      <c r="T44" s="8">
        <v>899</v>
      </c>
      <c r="U44" s="8" t="str">
        <f>IF(Cleaned_Data[[#This Row],[Actual Price]]&lt;1000,"₦0–₦999",
 IF(Cleaned_Data[[#This Row],[Actual Price]]&lt;2000,"₦1,000–₦1,999",
 IF(Cleaned_Data[[#This Row],[Actual Price]]&lt;5000,"₦2,000–₦4,999",
 IF(Cleaned_Data[[#This Row],[Actual Price]]&lt;10000,"₦5,000–₦9,999",
 "₦10,000+"))))</f>
        <v>₦0–₦999</v>
      </c>
      <c r="V44" s="8">
        <f>(Cleaned_Data[[#This Row],[Actual Price]]*Cleaned_Data[[#This Row],[Rating Count]])</f>
        <v>1427612</v>
      </c>
      <c r="W44" s="20">
        <v>0.66740823136818683</v>
      </c>
      <c r="X44">
        <v>4</v>
      </c>
      <c r="Y44" s="10">
        <f>VALUE(Cleaned_Data[[#This Row],[rating]])</f>
        <v>4</v>
      </c>
      <c r="Z44">
        <v>1588</v>
      </c>
      <c r="AA44" t="str">
        <f>IF(Cleaned_Data[[#This Row],[Rating Count]]&lt;1000,"&lt;1000","1000+")</f>
        <v>1000+</v>
      </c>
      <c r="AB44" s="4">
        <v>1588</v>
      </c>
    </row>
    <row r="45" spans="1:28" x14ac:dyDescent="0.25">
      <c r="A45">
        <v>44</v>
      </c>
      <c r="B45" t="s">
        <v>938</v>
      </c>
      <c r="C45" t="s">
        <v>939</v>
      </c>
      <c r="D45" t="s">
        <v>13507</v>
      </c>
      <c r="E45" t="s">
        <v>16191</v>
      </c>
      <c r="F45" t="s">
        <v>13508</v>
      </c>
      <c r="G45" t="s">
        <v>13509</v>
      </c>
      <c r="H45" t="s">
        <v>167</v>
      </c>
      <c r="I45" t="s">
        <v>13093</v>
      </c>
      <c r="J45" t="s">
        <v>13093</v>
      </c>
      <c r="K45" t="s">
        <v>13094</v>
      </c>
      <c r="L45" t="s">
        <v>13416</v>
      </c>
      <c r="M45" t="s">
        <v>13097</v>
      </c>
      <c r="N45" t="s">
        <v>13097</v>
      </c>
      <c r="O45" t="s">
        <v>13098</v>
      </c>
      <c r="Q45">
        <v>21999</v>
      </c>
      <c r="R45" s="8">
        <v>21999</v>
      </c>
      <c r="S45">
        <v>29999</v>
      </c>
      <c r="T45" s="8">
        <v>29999</v>
      </c>
      <c r="U45" s="8" t="str">
        <f>IF(Cleaned_Data[[#This Row],[Actual Price]]&lt;1000,"₦0–₦999",
 IF(Cleaned_Data[[#This Row],[Actual Price]]&lt;2000,"₦1,000–₦1,999",
 IF(Cleaned_Data[[#This Row],[Actual Price]]&lt;5000,"₦2,000–₦4,999",
 IF(Cleaned_Data[[#This Row],[Actual Price]]&lt;10000,"₦5,000–₦9,999",
 "₦10,000+"))))</f>
        <v>₦10,000+</v>
      </c>
      <c r="V45" s="8">
        <f>(Cleaned_Data[[#This Row],[Actual Price]]*Cleaned_Data[[#This Row],[Rating Count]])</f>
        <v>985167160</v>
      </c>
      <c r="W45" s="20">
        <v>0.26667555585186176</v>
      </c>
      <c r="X45">
        <v>4.2</v>
      </c>
      <c r="Y45" s="10">
        <f>VALUE(Cleaned_Data[[#This Row],[rating]])</f>
        <v>4.2</v>
      </c>
      <c r="Z45">
        <v>32840</v>
      </c>
      <c r="AA45" t="str">
        <f>IF(Cleaned_Data[[#This Row],[Rating Count]]&lt;1000,"&lt;1000","1000+")</f>
        <v>1000+</v>
      </c>
      <c r="AB45" s="4">
        <v>32840</v>
      </c>
    </row>
    <row r="46" spans="1:28" x14ac:dyDescent="0.25">
      <c r="A46">
        <v>45</v>
      </c>
      <c r="B46" t="s">
        <v>944</v>
      </c>
      <c r="C46" t="s">
        <v>945</v>
      </c>
      <c r="D46" t="s">
        <v>945</v>
      </c>
      <c r="E46" t="s">
        <v>16191</v>
      </c>
      <c r="F46" t="s">
        <v>13408</v>
      </c>
      <c r="G46" t="s">
        <v>13510</v>
      </c>
      <c r="H46" t="s">
        <v>17</v>
      </c>
      <c r="I46" t="s">
        <v>13085</v>
      </c>
      <c r="J46" t="s">
        <v>13391</v>
      </c>
      <c r="K46" t="s">
        <v>13086</v>
      </c>
      <c r="L46" t="s">
        <v>13409</v>
      </c>
      <c r="M46" t="s">
        <v>13087</v>
      </c>
      <c r="N46" t="s">
        <v>13410</v>
      </c>
      <c r="O46" t="s">
        <v>13088</v>
      </c>
      <c r="P46" t="s">
        <v>13089</v>
      </c>
      <c r="Q46">
        <v>349</v>
      </c>
      <c r="R46" s="8">
        <v>349</v>
      </c>
      <c r="S46">
        <v>999</v>
      </c>
      <c r="T46" s="8">
        <v>999</v>
      </c>
      <c r="U46" s="8" t="str">
        <f>IF(Cleaned_Data[[#This Row],[Actual Price]]&lt;1000,"₦0–₦999",
 IF(Cleaned_Data[[#This Row],[Actual Price]]&lt;2000,"₦1,000–₦1,999",
 IF(Cleaned_Data[[#This Row],[Actual Price]]&lt;5000,"₦2,000–₦4,999",
 IF(Cleaned_Data[[#This Row],[Actual Price]]&lt;10000,"₦5,000–₦9,999",
 "₦10,000+"))))</f>
        <v>₦0–₦999</v>
      </c>
      <c r="V46" s="8">
        <f>(Cleaned_Data[[#This Row],[Actual Price]]*Cleaned_Data[[#This Row],[Rating Count]])</f>
        <v>13106880</v>
      </c>
      <c r="W46" s="20">
        <v>0.65065065065065064</v>
      </c>
      <c r="X46">
        <v>4.2</v>
      </c>
      <c r="Y46" s="10">
        <f>VALUE(Cleaned_Data[[#This Row],[rating]])</f>
        <v>4.2</v>
      </c>
      <c r="Z46">
        <v>13120</v>
      </c>
      <c r="AA46" t="str">
        <f>IF(Cleaned_Data[[#This Row],[Rating Count]]&lt;1000,"&lt;1000","1000+")</f>
        <v>1000+</v>
      </c>
      <c r="AB46" s="4">
        <v>13120</v>
      </c>
    </row>
    <row r="47" spans="1:28" x14ac:dyDescent="0.25">
      <c r="A47">
        <v>46</v>
      </c>
      <c r="B47" t="s">
        <v>953</v>
      </c>
      <c r="C47" t="s">
        <v>954</v>
      </c>
      <c r="D47" t="s">
        <v>954</v>
      </c>
      <c r="E47" t="s">
        <v>16191</v>
      </c>
      <c r="F47" t="s">
        <v>13498</v>
      </c>
      <c r="G47" t="s">
        <v>13511</v>
      </c>
      <c r="H47" t="s">
        <v>17</v>
      </c>
      <c r="I47" t="s">
        <v>13085</v>
      </c>
      <c r="J47" t="s">
        <v>13391</v>
      </c>
      <c r="K47" t="s">
        <v>13086</v>
      </c>
      <c r="L47" t="s">
        <v>13409</v>
      </c>
      <c r="M47" t="s">
        <v>13087</v>
      </c>
      <c r="N47" t="s">
        <v>13410</v>
      </c>
      <c r="O47" t="s">
        <v>13088</v>
      </c>
      <c r="P47" t="s">
        <v>13089</v>
      </c>
      <c r="Q47">
        <v>399</v>
      </c>
      <c r="R47" s="8">
        <v>399</v>
      </c>
      <c r="S47">
        <v>999</v>
      </c>
      <c r="T47" s="8">
        <v>999</v>
      </c>
      <c r="U47" s="8" t="str">
        <f>IF(Cleaned_Data[[#This Row],[Actual Price]]&lt;1000,"₦0–₦999",
 IF(Cleaned_Data[[#This Row],[Actual Price]]&lt;2000,"₦1,000–₦1,999",
 IF(Cleaned_Data[[#This Row],[Actual Price]]&lt;5000,"₦2,000–₦4,999",
 IF(Cleaned_Data[[#This Row],[Actual Price]]&lt;10000,"₦5,000–₦9,999",
 "₦10,000+"))))</f>
        <v>₦0–₦999</v>
      </c>
      <c r="V47" s="8">
        <f>(Cleaned_Data[[#This Row],[Actual Price]]*Cleaned_Data[[#This Row],[Rating Count]])</f>
        <v>2803194</v>
      </c>
      <c r="W47" s="20">
        <v>0.60060060060060061</v>
      </c>
      <c r="X47">
        <v>4.3</v>
      </c>
      <c r="Y47" s="10">
        <f>VALUE(Cleaned_Data[[#This Row],[rating]])</f>
        <v>4.3</v>
      </c>
      <c r="Z47">
        <v>2806</v>
      </c>
      <c r="AA47" t="str">
        <f>IF(Cleaned_Data[[#This Row],[Rating Count]]&lt;1000,"&lt;1000","1000+")</f>
        <v>1000+</v>
      </c>
      <c r="AB47" s="4">
        <v>2806</v>
      </c>
    </row>
    <row r="48" spans="1:28" x14ac:dyDescent="0.25">
      <c r="A48">
        <v>47</v>
      </c>
      <c r="B48" t="s">
        <v>962</v>
      </c>
      <c r="C48" t="s">
        <v>963</v>
      </c>
      <c r="D48" t="s">
        <v>13512</v>
      </c>
      <c r="E48" t="s">
        <v>16191</v>
      </c>
      <c r="F48" t="s">
        <v>13513</v>
      </c>
      <c r="G48" t="s">
        <v>13514</v>
      </c>
      <c r="H48" t="s">
        <v>17</v>
      </c>
      <c r="I48" t="s">
        <v>13085</v>
      </c>
      <c r="J48" t="s">
        <v>13391</v>
      </c>
      <c r="K48" t="s">
        <v>13086</v>
      </c>
      <c r="L48" t="s">
        <v>13409</v>
      </c>
      <c r="M48" t="s">
        <v>13087</v>
      </c>
      <c r="N48" t="s">
        <v>13410</v>
      </c>
      <c r="O48" t="s">
        <v>13088</v>
      </c>
      <c r="P48" t="s">
        <v>13089</v>
      </c>
      <c r="Q48">
        <v>449</v>
      </c>
      <c r="R48" s="8">
        <v>449</v>
      </c>
      <c r="S48">
        <v>1299</v>
      </c>
      <c r="T48" s="8">
        <v>1299</v>
      </c>
      <c r="U48" s="8" t="str">
        <f>IF(Cleaned_Data[[#This Row],[Actual Price]]&lt;1000,"₦0–₦999",
 IF(Cleaned_Data[[#This Row],[Actual Price]]&lt;2000,"₦1,000–₦1,999",
 IF(Cleaned_Data[[#This Row],[Actual Price]]&lt;5000,"₦2,000–₦4,999",
 IF(Cleaned_Data[[#This Row],[Actual Price]]&lt;10000,"₦5,000–₦9,999",
 "₦10,000+"))))</f>
        <v>₦1,000–₦1,999</v>
      </c>
      <c r="V48" s="8">
        <f>(Cleaned_Data[[#This Row],[Actual Price]]*Cleaned_Data[[#This Row],[Rating Count]])</f>
        <v>31525431</v>
      </c>
      <c r="W48" s="20">
        <v>0.65434949961508848</v>
      </c>
      <c r="X48">
        <v>4.2</v>
      </c>
      <c r="Y48" s="10">
        <f>VALUE(Cleaned_Data[[#This Row],[rating]])</f>
        <v>4.2</v>
      </c>
      <c r="Z48">
        <v>24269</v>
      </c>
      <c r="AA48" t="str">
        <f>IF(Cleaned_Data[[#This Row],[Rating Count]]&lt;1000,"&lt;1000","1000+")</f>
        <v>1000+</v>
      </c>
      <c r="AB48" s="4">
        <v>24269</v>
      </c>
    </row>
    <row r="49" spans="1:28" x14ac:dyDescent="0.25">
      <c r="A49">
        <v>48</v>
      </c>
      <c r="B49" t="s">
        <v>966</v>
      </c>
      <c r="C49" t="s">
        <v>967</v>
      </c>
      <c r="D49" t="s">
        <v>13515</v>
      </c>
      <c r="E49" t="s">
        <v>16191</v>
      </c>
      <c r="F49" t="s">
        <v>13516</v>
      </c>
      <c r="G49" t="s">
        <v>13517</v>
      </c>
      <c r="H49" t="s">
        <v>17</v>
      </c>
      <c r="I49" t="s">
        <v>13085</v>
      </c>
      <c r="J49" t="s">
        <v>13391</v>
      </c>
      <c r="K49" t="s">
        <v>13086</v>
      </c>
      <c r="L49" t="s">
        <v>13409</v>
      </c>
      <c r="M49" t="s">
        <v>13087</v>
      </c>
      <c r="N49" t="s">
        <v>13410</v>
      </c>
      <c r="O49" t="s">
        <v>13088</v>
      </c>
      <c r="P49" t="s">
        <v>13089</v>
      </c>
      <c r="Q49">
        <v>299</v>
      </c>
      <c r="R49" s="8">
        <v>299</v>
      </c>
      <c r="S49">
        <v>999</v>
      </c>
      <c r="T49" s="8">
        <v>999</v>
      </c>
      <c r="U49" s="8" t="str">
        <f>IF(Cleaned_Data[[#This Row],[Actual Price]]&lt;1000,"₦0–₦999",
 IF(Cleaned_Data[[#This Row],[Actual Price]]&lt;2000,"₦1,000–₦1,999",
 IF(Cleaned_Data[[#This Row],[Actual Price]]&lt;5000,"₦2,000–₦4,999",
 IF(Cleaned_Data[[#This Row],[Actual Price]]&lt;10000,"₦5,000–₦9,999",
 "₦10,000+"))))</f>
        <v>₦0–₦999</v>
      </c>
      <c r="V49" s="8">
        <f>(Cleaned_Data[[#This Row],[Actual Price]]*Cleaned_Data[[#This Row],[Rating Count]])</f>
        <v>765234</v>
      </c>
      <c r="W49" s="20">
        <v>0.70070070070070067</v>
      </c>
      <c r="X49">
        <v>4.3</v>
      </c>
      <c r="Y49" s="10">
        <f>VALUE(Cleaned_Data[[#This Row],[rating]])</f>
        <v>4.3</v>
      </c>
      <c r="Z49">
        <v>766</v>
      </c>
      <c r="AA49" t="str">
        <f>IF(Cleaned_Data[[#This Row],[Rating Count]]&lt;1000,"&lt;1000","1000+")</f>
        <v>&lt;1000</v>
      </c>
      <c r="AB49" s="4">
        <v>766</v>
      </c>
    </row>
    <row r="50" spans="1:28" x14ac:dyDescent="0.25">
      <c r="A50">
        <v>49</v>
      </c>
      <c r="B50" t="s">
        <v>976</v>
      </c>
      <c r="C50" t="s">
        <v>977</v>
      </c>
      <c r="D50" t="s">
        <v>977</v>
      </c>
      <c r="E50" t="s">
        <v>16191</v>
      </c>
      <c r="F50" t="s">
        <v>13518</v>
      </c>
      <c r="G50" t="s">
        <v>13519</v>
      </c>
      <c r="H50" t="s">
        <v>167</v>
      </c>
      <c r="I50" t="s">
        <v>13093</v>
      </c>
      <c r="J50" t="s">
        <v>13093</v>
      </c>
      <c r="K50" t="s">
        <v>13094</v>
      </c>
      <c r="L50" t="s">
        <v>13416</v>
      </c>
      <c r="M50" t="s">
        <v>13097</v>
      </c>
      <c r="N50" t="s">
        <v>13097</v>
      </c>
      <c r="O50" t="s">
        <v>13098</v>
      </c>
      <c r="Q50">
        <v>37999</v>
      </c>
      <c r="R50" s="8">
        <v>37999</v>
      </c>
      <c r="S50">
        <v>65000</v>
      </c>
      <c r="T50" s="8">
        <v>65000</v>
      </c>
      <c r="U50" s="8" t="str">
        <f>IF(Cleaned_Data[[#This Row],[Actual Price]]&lt;1000,"₦0–₦999",
 IF(Cleaned_Data[[#This Row],[Actual Price]]&lt;2000,"₦1,000–₦1,999",
 IF(Cleaned_Data[[#This Row],[Actual Price]]&lt;5000,"₦2,000–₦4,999",
 IF(Cleaned_Data[[#This Row],[Actual Price]]&lt;10000,"₦5,000–₦9,999",
 "₦10,000+"))))</f>
        <v>₦10,000+</v>
      </c>
      <c r="V50" s="8">
        <f>(Cleaned_Data[[#This Row],[Actual Price]]*Cleaned_Data[[#This Row],[Rating Count]])</f>
        <v>233155000</v>
      </c>
      <c r="W50" s="20">
        <v>0.41539999999999999</v>
      </c>
      <c r="X50">
        <v>4.3</v>
      </c>
      <c r="Y50" s="10">
        <f>VALUE(Cleaned_Data[[#This Row],[rating]])</f>
        <v>4.3</v>
      </c>
      <c r="Z50">
        <v>3587</v>
      </c>
      <c r="AA50" t="str">
        <f>IF(Cleaned_Data[[#This Row],[Rating Count]]&lt;1000,"&lt;1000","1000+")</f>
        <v>1000+</v>
      </c>
      <c r="AB50" s="4">
        <v>3587</v>
      </c>
    </row>
    <row r="51" spans="1:28" x14ac:dyDescent="0.25">
      <c r="A51">
        <v>50</v>
      </c>
      <c r="B51" t="s">
        <v>986</v>
      </c>
      <c r="C51" t="s">
        <v>987</v>
      </c>
      <c r="D51" t="s">
        <v>13520</v>
      </c>
      <c r="E51" t="s">
        <v>16191</v>
      </c>
      <c r="F51" t="s">
        <v>13521</v>
      </c>
      <c r="G51" t="s">
        <v>13522</v>
      </c>
      <c r="H51" t="s">
        <v>17</v>
      </c>
      <c r="I51" t="s">
        <v>13085</v>
      </c>
      <c r="J51" t="s">
        <v>13391</v>
      </c>
      <c r="K51" t="s">
        <v>13086</v>
      </c>
      <c r="L51" t="s">
        <v>13409</v>
      </c>
      <c r="M51" t="s">
        <v>13087</v>
      </c>
      <c r="N51" t="s">
        <v>13410</v>
      </c>
      <c r="O51" t="s">
        <v>13088</v>
      </c>
      <c r="P51" t="s">
        <v>13089</v>
      </c>
      <c r="Q51">
        <v>99</v>
      </c>
      <c r="R51" s="8">
        <v>99</v>
      </c>
      <c r="S51">
        <v>800</v>
      </c>
      <c r="T51" s="8">
        <v>800</v>
      </c>
      <c r="U51" s="8" t="str">
        <f>IF(Cleaned_Data[[#This Row],[Actual Price]]&lt;1000,"₦0–₦999",
 IF(Cleaned_Data[[#This Row],[Actual Price]]&lt;2000,"₦1,000–₦1,999",
 IF(Cleaned_Data[[#This Row],[Actual Price]]&lt;5000,"₦2,000–₦4,999",
 IF(Cleaned_Data[[#This Row],[Actual Price]]&lt;10000,"₦5,000–₦9,999",
 "₦10,000+"))))</f>
        <v>₦0–₦999</v>
      </c>
      <c r="V51" s="8">
        <f>(Cleaned_Data[[#This Row],[Actual Price]]*Cleaned_Data[[#This Row],[Rating Count]])</f>
        <v>19896800</v>
      </c>
      <c r="W51" s="20">
        <v>0.87624999999999997</v>
      </c>
      <c r="X51">
        <v>3.9</v>
      </c>
      <c r="Y51" s="10">
        <f>VALUE(Cleaned_Data[[#This Row],[rating]])</f>
        <v>3.9</v>
      </c>
      <c r="Z51">
        <v>24871</v>
      </c>
      <c r="AA51" t="str">
        <f>IF(Cleaned_Data[[#This Row],[Rating Count]]&lt;1000,"&lt;1000","1000+")</f>
        <v>1000+</v>
      </c>
      <c r="AB51" s="4">
        <v>24871</v>
      </c>
    </row>
    <row r="52" spans="1:28" x14ac:dyDescent="0.25">
      <c r="A52">
        <v>51</v>
      </c>
      <c r="B52" t="s">
        <v>992</v>
      </c>
      <c r="C52" t="s">
        <v>993</v>
      </c>
      <c r="D52" t="s">
        <v>993</v>
      </c>
      <c r="E52" t="s">
        <v>16191</v>
      </c>
      <c r="F52" t="s">
        <v>13523</v>
      </c>
      <c r="G52" t="s">
        <v>13524</v>
      </c>
      <c r="H52" t="s">
        <v>505</v>
      </c>
      <c r="I52" t="s">
        <v>13093</v>
      </c>
      <c r="J52" t="s">
        <v>13093</v>
      </c>
      <c r="K52" t="s">
        <v>13094</v>
      </c>
      <c r="L52" t="s">
        <v>13416</v>
      </c>
      <c r="M52" t="s">
        <v>13097</v>
      </c>
      <c r="N52" t="s">
        <v>13097</v>
      </c>
      <c r="O52" t="s">
        <v>13100</v>
      </c>
      <c r="Q52">
        <v>7390</v>
      </c>
      <c r="R52" s="8">
        <v>7390</v>
      </c>
      <c r="S52">
        <v>20000</v>
      </c>
      <c r="T52" s="8">
        <v>20000</v>
      </c>
      <c r="U52" s="8" t="str">
        <f>IF(Cleaned_Data[[#This Row],[Actual Price]]&lt;1000,"₦0–₦999",
 IF(Cleaned_Data[[#This Row],[Actual Price]]&lt;2000,"₦1,000–₦1,999",
 IF(Cleaned_Data[[#This Row],[Actual Price]]&lt;5000,"₦2,000–₦4,999",
 IF(Cleaned_Data[[#This Row],[Actual Price]]&lt;10000,"₦5,000–₦9,999",
 "₦10,000+"))))</f>
        <v>₦10,000+</v>
      </c>
      <c r="V52" s="8">
        <f>(Cleaned_Data[[#This Row],[Actual Price]]*Cleaned_Data[[#This Row],[Rating Count]])</f>
        <v>51620000</v>
      </c>
      <c r="W52" s="20">
        <v>0.63049999999999995</v>
      </c>
      <c r="X52">
        <v>4.0999999999999996</v>
      </c>
      <c r="Y52" s="10">
        <f>VALUE(Cleaned_Data[[#This Row],[rating]])</f>
        <v>4.0999999999999996</v>
      </c>
      <c r="Z52">
        <v>2581</v>
      </c>
      <c r="AA52" t="str">
        <f>IF(Cleaned_Data[[#This Row],[Rating Count]]&lt;1000,"&lt;1000","1000+")</f>
        <v>1000+</v>
      </c>
      <c r="AB52" s="4">
        <v>2581</v>
      </c>
    </row>
    <row r="53" spans="1:28" x14ac:dyDescent="0.25">
      <c r="A53">
        <v>52</v>
      </c>
      <c r="B53" t="s">
        <v>1002</v>
      </c>
      <c r="C53" t="s">
        <v>1003</v>
      </c>
      <c r="D53" t="s">
        <v>1003</v>
      </c>
      <c r="E53" t="s">
        <v>16191</v>
      </c>
      <c r="F53" t="s">
        <v>13525</v>
      </c>
      <c r="G53" t="s">
        <v>13526</v>
      </c>
      <c r="H53" t="s">
        <v>17</v>
      </c>
      <c r="I53" t="s">
        <v>13085</v>
      </c>
      <c r="J53" t="s">
        <v>13391</v>
      </c>
      <c r="K53" t="s">
        <v>13086</v>
      </c>
      <c r="L53" t="s">
        <v>13409</v>
      </c>
      <c r="M53" t="s">
        <v>13087</v>
      </c>
      <c r="N53" t="s">
        <v>13410</v>
      </c>
      <c r="O53" t="s">
        <v>13088</v>
      </c>
      <c r="P53" t="s">
        <v>13089</v>
      </c>
      <c r="Q53">
        <v>273.10000000000002</v>
      </c>
      <c r="R53" s="8">
        <v>273.10000000000002</v>
      </c>
      <c r="S53">
        <v>999</v>
      </c>
      <c r="T53" s="8">
        <v>999</v>
      </c>
      <c r="U53" s="8" t="str">
        <f>IF(Cleaned_Data[[#This Row],[Actual Price]]&lt;1000,"₦0–₦999",
 IF(Cleaned_Data[[#This Row],[Actual Price]]&lt;2000,"₦1,000–₦1,999",
 IF(Cleaned_Data[[#This Row],[Actual Price]]&lt;5000,"₦2,000–₦4,999",
 IF(Cleaned_Data[[#This Row],[Actual Price]]&lt;10000,"₦5,000–₦9,999",
 "₦10,000+"))))</f>
        <v>₦0–₦999</v>
      </c>
      <c r="V53" s="8">
        <f>(Cleaned_Data[[#This Row],[Actual Price]]*Cleaned_Data[[#This Row],[Rating Count]])</f>
        <v>20829150</v>
      </c>
      <c r="W53" s="20">
        <v>0.72662662662662658</v>
      </c>
      <c r="X53">
        <v>4.3</v>
      </c>
      <c r="Y53" s="10">
        <f>VALUE(Cleaned_Data[[#This Row],[rating]])</f>
        <v>4.3</v>
      </c>
      <c r="Z53">
        <v>20850</v>
      </c>
      <c r="AA53" t="str">
        <f>IF(Cleaned_Data[[#This Row],[Rating Count]]&lt;1000,"&lt;1000","1000+")</f>
        <v>1000+</v>
      </c>
      <c r="AB53" s="4">
        <v>20850</v>
      </c>
    </row>
    <row r="54" spans="1:28" x14ac:dyDescent="0.25">
      <c r="A54">
        <v>53</v>
      </c>
      <c r="B54" t="s">
        <v>1007</v>
      </c>
      <c r="C54" t="s">
        <v>1008</v>
      </c>
      <c r="D54" t="s">
        <v>1008</v>
      </c>
      <c r="E54" t="s">
        <v>16191</v>
      </c>
      <c r="F54" t="s">
        <v>13527</v>
      </c>
      <c r="G54" t="s">
        <v>13528</v>
      </c>
      <c r="H54" t="s">
        <v>167</v>
      </c>
      <c r="I54" t="s">
        <v>13093</v>
      </c>
      <c r="J54" t="s">
        <v>13093</v>
      </c>
      <c r="K54" t="s">
        <v>13094</v>
      </c>
      <c r="L54" t="s">
        <v>13416</v>
      </c>
      <c r="M54" t="s">
        <v>13097</v>
      </c>
      <c r="N54" t="s">
        <v>13097</v>
      </c>
      <c r="O54" t="s">
        <v>13098</v>
      </c>
      <c r="Q54">
        <v>15990</v>
      </c>
      <c r="R54" s="8">
        <v>15990</v>
      </c>
      <c r="S54">
        <v>23990</v>
      </c>
      <c r="T54" s="8">
        <v>23990</v>
      </c>
      <c r="U54" s="8" t="str">
        <f>IF(Cleaned_Data[[#This Row],[Actual Price]]&lt;1000,"₦0–₦999",
 IF(Cleaned_Data[[#This Row],[Actual Price]]&lt;2000,"₦1,000–₦1,999",
 IF(Cleaned_Data[[#This Row],[Actual Price]]&lt;5000,"₦2,000–₦4,999",
 IF(Cleaned_Data[[#This Row],[Actual Price]]&lt;10000,"₦5,000–₦9,999",
 "₦10,000+"))))</f>
        <v>₦10,000+</v>
      </c>
      <c r="V54" s="8">
        <f>(Cleaned_Data[[#This Row],[Actual Price]]*Cleaned_Data[[#This Row],[Rating Count]])</f>
        <v>24829650</v>
      </c>
      <c r="W54" s="20">
        <v>0.33347228011671531</v>
      </c>
      <c r="X54">
        <v>4.3</v>
      </c>
      <c r="Y54" s="10">
        <f>VALUE(Cleaned_Data[[#This Row],[rating]])</f>
        <v>4.3</v>
      </c>
      <c r="Z54">
        <v>1035</v>
      </c>
      <c r="AA54" t="str">
        <f>IF(Cleaned_Data[[#This Row],[Rating Count]]&lt;1000,"&lt;1000","1000+")</f>
        <v>1000+</v>
      </c>
      <c r="AB54" s="4">
        <v>1035</v>
      </c>
    </row>
    <row r="55" spans="1:28" x14ac:dyDescent="0.25">
      <c r="A55">
        <v>54</v>
      </c>
      <c r="B55" t="s">
        <v>1017</v>
      </c>
      <c r="C55" t="s">
        <v>1018</v>
      </c>
      <c r="D55" t="s">
        <v>13529</v>
      </c>
      <c r="E55" t="s">
        <v>16191</v>
      </c>
      <c r="F55" t="s">
        <v>13461</v>
      </c>
      <c r="G55" t="s">
        <v>13530</v>
      </c>
      <c r="H55" t="s">
        <v>17</v>
      </c>
      <c r="I55" t="s">
        <v>13085</v>
      </c>
      <c r="J55" t="s">
        <v>13391</v>
      </c>
      <c r="K55" t="s">
        <v>13086</v>
      </c>
      <c r="L55" t="s">
        <v>13409</v>
      </c>
      <c r="M55" t="s">
        <v>13087</v>
      </c>
      <c r="N55" t="s">
        <v>13410</v>
      </c>
      <c r="O55" t="s">
        <v>13088</v>
      </c>
      <c r="P55" t="s">
        <v>13089</v>
      </c>
      <c r="Q55">
        <v>399</v>
      </c>
      <c r="R55" s="8">
        <v>399</v>
      </c>
      <c r="S55">
        <v>999</v>
      </c>
      <c r="T55" s="8">
        <v>999</v>
      </c>
      <c r="U55" s="8" t="str">
        <f>IF(Cleaned_Data[[#This Row],[Actual Price]]&lt;1000,"₦0–₦999",
 IF(Cleaned_Data[[#This Row],[Actual Price]]&lt;2000,"₦1,000–₦1,999",
 IF(Cleaned_Data[[#This Row],[Actual Price]]&lt;5000,"₦2,000–₦4,999",
 IF(Cleaned_Data[[#This Row],[Actual Price]]&lt;10000,"₦5,000–₦9,999",
 "₦10,000+"))))</f>
        <v>₦0–₦999</v>
      </c>
      <c r="V55" s="8">
        <f>(Cleaned_Data[[#This Row],[Actual Price]]*Cleaned_Data[[#This Row],[Rating Count]])</f>
        <v>1778220</v>
      </c>
      <c r="W55" s="20">
        <v>0.60060060060060061</v>
      </c>
      <c r="X55">
        <v>4.0999999999999996</v>
      </c>
      <c r="Y55" s="10">
        <f>VALUE(Cleaned_Data[[#This Row],[rating]])</f>
        <v>4.0999999999999996</v>
      </c>
      <c r="Z55">
        <v>1780</v>
      </c>
      <c r="AA55" t="str">
        <f>IF(Cleaned_Data[[#This Row],[Rating Count]]&lt;1000,"&lt;1000","1000+")</f>
        <v>1000+</v>
      </c>
      <c r="AB55" s="4">
        <v>1780</v>
      </c>
    </row>
    <row r="56" spans="1:28" x14ac:dyDescent="0.25">
      <c r="A56">
        <v>55</v>
      </c>
      <c r="B56" t="s">
        <v>1022</v>
      </c>
      <c r="C56" t="s">
        <v>1023</v>
      </c>
      <c r="D56" t="s">
        <v>1023</v>
      </c>
      <c r="E56" t="s">
        <v>16191</v>
      </c>
      <c r="F56" t="s">
        <v>13531</v>
      </c>
      <c r="G56" t="s">
        <v>13532</v>
      </c>
      <c r="H56" t="s">
        <v>459</v>
      </c>
      <c r="I56" t="s">
        <v>13093</v>
      </c>
      <c r="J56" t="s">
        <v>13093</v>
      </c>
      <c r="K56" t="s">
        <v>13094</v>
      </c>
      <c r="L56" t="s">
        <v>13416</v>
      </c>
      <c r="M56" t="s">
        <v>13095</v>
      </c>
      <c r="N56" t="s">
        <v>13095</v>
      </c>
      <c r="O56" t="s">
        <v>13099</v>
      </c>
      <c r="Q56">
        <v>399</v>
      </c>
      <c r="R56" s="8">
        <v>399</v>
      </c>
      <c r="S56">
        <v>1999</v>
      </c>
      <c r="T56" s="8">
        <v>1999</v>
      </c>
      <c r="U56" s="8" t="str">
        <f>IF(Cleaned_Data[[#This Row],[Actual Price]]&lt;1000,"₦0–₦999",
 IF(Cleaned_Data[[#This Row],[Actual Price]]&lt;2000,"₦1,000–₦1,999",
 IF(Cleaned_Data[[#This Row],[Actual Price]]&lt;5000,"₦2,000–₦4,999",
 IF(Cleaned_Data[[#This Row],[Actual Price]]&lt;10000,"₦5,000–₦9,999",
 "₦10,000+"))))</f>
        <v>₦1,000–₦1,999</v>
      </c>
      <c r="V56" s="8">
        <f>(Cleaned_Data[[#This Row],[Actual Price]]*Cleaned_Data[[#This Row],[Rating Count]])</f>
        <v>1009495</v>
      </c>
      <c r="W56" s="20">
        <v>0.80040020010004997</v>
      </c>
      <c r="X56">
        <v>4.5</v>
      </c>
      <c r="Y56" s="10">
        <f>VALUE(Cleaned_Data[[#This Row],[rating]])</f>
        <v>4.5</v>
      </c>
      <c r="Z56">
        <v>505</v>
      </c>
      <c r="AA56" t="str">
        <f>IF(Cleaned_Data[[#This Row],[Rating Count]]&lt;1000,"&lt;1000","1000+")</f>
        <v>&lt;1000</v>
      </c>
      <c r="AB56" s="4">
        <v>505</v>
      </c>
    </row>
    <row r="57" spans="1:28" x14ac:dyDescent="0.25">
      <c r="A57">
        <v>56</v>
      </c>
      <c r="B57" t="s">
        <v>1031</v>
      </c>
      <c r="C57" t="s">
        <v>1032</v>
      </c>
      <c r="D57" t="s">
        <v>13533</v>
      </c>
      <c r="E57" t="s">
        <v>16191</v>
      </c>
      <c r="F57" t="s">
        <v>13534</v>
      </c>
      <c r="G57" t="s">
        <v>13535</v>
      </c>
      <c r="H57" t="s">
        <v>17</v>
      </c>
      <c r="I57" t="s">
        <v>13085</v>
      </c>
      <c r="J57" t="s">
        <v>13391</v>
      </c>
      <c r="K57" t="s">
        <v>13086</v>
      </c>
      <c r="L57" t="s">
        <v>13409</v>
      </c>
      <c r="M57" t="s">
        <v>13087</v>
      </c>
      <c r="N57" t="s">
        <v>13410</v>
      </c>
      <c r="O57" t="s">
        <v>13088</v>
      </c>
      <c r="P57" t="s">
        <v>13089</v>
      </c>
      <c r="Q57">
        <v>210</v>
      </c>
      <c r="R57" s="8">
        <v>210</v>
      </c>
      <c r="S57">
        <v>399</v>
      </c>
      <c r="T57" s="8">
        <v>399</v>
      </c>
      <c r="U57" s="8" t="str">
        <f>IF(Cleaned_Data[[#This Row],[Actual Price]]&lt;1000,"₦0–₦999",
 IF(Cleaned_Data[[#This Row],[Actual Price]]&lt;2000,"₦1,000–₦1,999",
 IF(Cleaned_Data[[#This Row],[Actual Price]]&lt;5000,"₦2,000–₦4,999",
 IF(Cleaned_Data[[#This Row],[Actual Price]]&lt;10000,"₦5,000–₦9,999",
 "₦10,000+"))))</f>
        <v>₦0–₦999</v>
      </c>
      <c r="V57" s="8">
        <f>(Cleaned_Data[[#This Row],[Actual Price]]*Cleaned_Data[[#This Row],[Rating Count]])</f>
        <v>685083</v>
      </c>
      <c r="W57" s="20">
        <v>0.47368421052631576</v>
      </c>
      <c r="X57">
        <v>4.0999999999999996</v>
      </c>
      <c r="Y57" s="10">
        <f>VALUE(Cleaned_Data[[#This Row],[rating]])</f>
        <v>4.0999999999999996</v>
      </c>
      <c r="Z57">
        <v>1717</v>
      </c>
      <c r="AA57" t="str">
        <f>IF(Cleaned_Data[[#This Row],[Rating Count]]&lt;1000,"&lt;1000","1000+")</f>
        <v>1000+</v>
      </c>
      <c r="AB57" s="4">
        <v>1717</v>
      </c>
    </row>
    <row r="58" spans="1:28" x14ac:dyDescent="0.25">
      <c r="A58">
        <v>57</v>
      </c>
      <c r="B58" t="s">
        <v>1041</v>
      </c>
      <c r="C58" t="s">
        <v>1042</v>
      </c>
      <c r="D58" t="s">
        <v>1042</v>
      </c>
      <c r="E58" t="s">
        <v>16191</v>
      </c>
      <c r="F58" t="s">
        <v>13536</v>
      </c>
      <c r="G58" t="s">
        <v>13537</v>
      </c>
      <c r="H58" t="s">
        <v>459</v>
      </c>
      <c r="I58" t="s">
        <v>13093</v>
      </c>
      <c r="J58" t="s">
        <v>13093</v>
      </c>
      <c r="K58" t="s">
        <v>13094</v>
      </c>
      <c r="L58" t="s">
        <v>13416</v>
      </c>
      <c r="M58" t="s">
        <v>13095</v>
      </c>
      <c r="N58" t="s">
        <v>13095</v>
      </c>
      <c r="O58" t="s">
        <v>13099</v>
      </c>
      <c r="Q58">
        <v>1299</v>
      </c>
      <c r="R58" s="8">
        <v>1299</v>
      </c>
      <c r="S58">
        <v>1999</v>
      </c>
      <c r="T58" s="8">
        <v>1999</v>
      </c>
      <c r="U58" s="8" t="str">
        <f>IF(Cleaned_Data[[#This Row],[Actual Price]]&lt;1000,"₦0–₦999",
 IF(Cleaned_Data[[#This Row],[Actual Price]]&lt;2000,"₦1,000–₦1,999",
 IF(Cleaned_Data[[#This Row],[Actual Price]]&lt;5000,"₦2,000–₦4,999",
 IF(Cleaned_Data[[#This Row],[Actual Price]]&lt;10000,"₦5,000–₦9,999",
 "₦10,000+"))))</f>
        <v>₦1,000–₦1,999</v>
      </c>
      <c r="V58" s="8">
        <f>(Cleaned_Data[[#This Row],[Actual Price]]*Cleaned_Data[[#This Row],[Rating Count]])</f>
        <v>1179410</v>
      </c>
      <c r="W58" s="20">
        <v>0.35017508754377191</v>
      </c>
      <c r="X58">
        <v>3.6</v>
      </c>
      <c r="Y58" s="10">
        <f>VALUE(Cleaned_Data[[#This Row],[rating]])</f>
        <v>3.6</v>
      </c>
      <c r="Z58">
        <v>590</v>
      </c>
      <c r="AA58" t="str">
        <f>IF(Cleaned_Data[[#This Row],[Rating Count]]&lt;1000,"&lt;1000","1000+")</f>
        <v>&lt;1000</v>
      </c>
      <c r="AB58" s="4">
        <v>590</v>
      </c>
    </row>
    <row r="59" spans="1:28" x14ac:dyDescent="0.25">
      <c r="A59">
        <v>58</v>
      </c>
      <c r="B59" t="s">
        <v>1051</v>
      </c>
      <c r="C59" t="s">
        <v>1052</v>
      </c>
      <c r="D59" t="s">
        <v>13538</v>
      </c>
      <c r="E59" t="s">
        <v>16191</v>
      </c>
      <c r="F59" t="s">
        <v>13539</v>
      </c>
      <c r="G59" t="s">
        <v>13540</v>
      </c>
      <c r="H59" t="s">
        <v>17</v>
      </c>
      <c r="I59" t="s">
        <v>13085</v>
      </c>
      <c r="J59" t="s">
        <v>13391</v>
      </c>
      <c r="K59" t="s">
        <v>13086</v>
      </c>
      <c r="L59" t="s">
        <v>13409</v>
      </c>
      <c r="M59" t="s">
        <v>13087</v>
      </c>
      <c r="N59" t="s">
        <v>13410</v>
      </c>
      <c r="O59" t="s">
        <v>13088</v>
      </c>
      <c r="P59" t="s">
        <v>13089</v>
      </c>
      <c r="Q59">
        <v>347</v>
      </c>
      <c r="R59" s="8">
        <v>347</v>
      </c>
      <c r="S59">
        <v>999</v>
      </c>
      <c r="T59" s="8">
        <v>999</v>
      </c>
      <c r="U59" s="8" t="str">
        <f>IF(Cleaned_Data[[#This Row],[Actual Price]]&lt;1000,"₦0–₦999",
 IF(Cleaned_Data[[#This Row],[Actual Price]]&lt;2000,"₦1,000–₦1,999",
 IF(Cleaned_Data[[#This Row],[Actual Price]]&lt;5000,"₦2,000–₦4,999",
 IF(Cleaned_Data[[#This Row],[Actual Price]]&lt;10000,"₦5,000–₦9,999",
 "₦10,000+"))))</f>
        <v>₦0–₦999</v>
      </c>
      <c r="V59" s="8">
        <f>(Cleaned_Data[[#This Row],[Actual Price]]*Cleaned_Data[[#This Row],[Rating Count]])</f>
        <v>1119879</v>
      </c>
      <c r="W59" s="20">
        <v>0.6526526526526526</v>
      </c>
      <c r="X59">
        <v>3.5</v>
      </c>
      <c r="Y59" s="10">
        <f>VALUE(Cleaned_Data[[#This Row],[rating]])</f>
        <v>3.5</v>
      </c>
      <c r="Z59">
        <v>1121</v>
      </c>
      <c r="AA59" t="str">
        <f>IF(Cleaned_Data[[#This Row],[Rating Count]]&lt;1000,"&lt;1000","1000+")</f>
        <v>1000+</v>
      </c>
      <c r="AB59" s="4">
        <v>1121</v>
      </c>
    </row>
    <row r="60" spans="1:28" x14ac:dyDescent="0.25">
      <c r="A60">
        <v>59</v>
      </c>
      <c r="B60" t="s">
        <v>1061</v>
      </c>
      <c r="C60" t="s">
        <v>1062</v>
      </c>
      <c r="D60" t="s">
        <v>13541</v>
      </c>
      <c r="E60" t="s">
        <v>16191</v>
      </c>
      <c r="F60" t="s">
        <v>13542</v>
      </c>
      <c r="G60" t="s">
        <v>13543</v>
      </c>
      <c r="H60" t="s">
        <v>17</v>
      </c>
      <c r="I60" t="s">
        <v>13085</v>
      </c>
      <c r="J60" t="s">
        <v>13391</v>
      </c>
      <c r="K60" t="s">
        <v>13086</v>
      </c>
      <c r="L60" t="s">
        <v>13409</v>
      </c>
      <c r="M60" t="s">
        <v>13087</v>
      </c>
      <c r="N60" t="s">
        <v>13410</v>
      </c>
      <c r="O60" t="s">
        <v>13088</v>
      </c>
      <c r="P60" t="s">
        <v>13089</v>
      </c>
      <c r="Q60">
        <v>149</v>
      </c>
      <c r="R60" s="8">
        <v>149</v>
      </c>
      <c r="S60">
        <v>999</v>
      </c>
      <c r="T60" s="8">
        <v>999</v>
      </c>
      <c r="U60" s="8" t="str">
        <f>IF(Cleaned_Data[[#This Row],[Actual Price]]&lt;1000,"₦0–₦999",
 IF(Cleaned_Data[[#This Row],[Actual Price]]&lt;2000,"₦1,000–₦1,999",
 IF(Cleaned_Data[[#This Row],[Actual Price]]&lt;5000,"₦2,000–₦4,999",
 IF(Cleaned_Data[[#This Row],[Actual Price]]&lt;10000,"₦5,000–₦9,999",
 "₦10,000+"))))</f>
        <v>₦0–₦999</v>
      </c>
      <c r="V60" s="8">
        <f>(Cleaned_Data[[#This Row],[Actual Price]]*Cleaned_Data[[#This Row],[Rating Count]])</f>
        <v>1311687</v>
      </c>
      <c r="W60" s="20">
        <v>0.85085085085085088</v>
      </c>
      <c r="X60">
        <v>4</v>
      </c>
      <c r="Y60" s="10">
        <f>VALUE(Cleaned_Data[[#This Row],[rating]])</f>
        <v>4</v>
      </c>
      <c r="Z60">
        <v>1313</v>
      </c>
      <c r="AA60" t="str">
        <f>IF(Cleaned_Data[[#This Row],[Rating Count]]&lt;1000,"&lt;1000","1000+")</f>
        <v>1000+</v>
      </c>
      <c r="AB60" s="4">
        <v>1313</v>
      </c>
    </row>
    <row r="61" spans="1:28" x14ac:dyDescent="0.25">
      <c r="A61">
        <v>60</v>
      </c>
      <c r="B61" t="s">
        <v>1066</v>
      </c>
      <c r="C61" t="s">
        <v>1067</v>
      </c>
      <c r="D61" t="s">
        <v>1067</v>
      </c>
      <c r="E61" t="s">
        <v>16191</v>
      </c>
      <c r="F61" t="s">
        <v>13544</v>
      </c>
      <c r="G61" t="s">
        <v>13545</v>
      </c>
      <c r="H61" t="s">
        <v>17</v>
      </c>
      <c r="I61" t="s">
        <v>13085</v>
      </c>
      <c r="J61" t="s">
        <v>13391</v>
      </c>
      <c r="K61" t="s">
        <v>13086</v>
      </c>
      <c r="L61" t="s">
        <v>13409</v>
      </c>
      <c r="M61" t="s">
        <v>13087</v>
      </c>
      <c r="N61" t="s">
        <v>13410</v>
      </c>
      <c r="O61" t="s">
        <v>13088</v>
      </c>
      <c r="P61" t="s">
        <v>13089</v>
      </c>
      <c r="Q61">
        <v>228</v>
      </c>
      <c r="R61" s="8">
        <v>228</v>
      </c>
      <c r="S61">
        <v>899</v>
      </c>
      <c r="T61" s="8">
        <v>899</v>
      </c>
      <c r="U61" s="8" t="str">
        <f>IF(Cleaned_Data[[#This Row],[Actual Price]]&lt;1000,"₦0–₦999",
 IF(Cleaned_Data[[#This Row],[Actual Price]]&lt;2000,"₦1,000–₦1,999",
 IF(Cleaned_Data[[#This Row],[Actual Price]]&lt;5000,"₦2,000–₦4,999",
 IF(Cleaned_Data[[#This Row],[Actual Price]]&lt;10000,"₦5,000–₦9,999",
 "₦10,000+"))))</f>
        <v>₦0–₦999</v>
      </c>
      <c r="V61" s="8">
        <f>(Cleaned_Data[[#This Row],[Actual Price]]*Cleaned_Data[[#This Row],[Rating Count]])</f>
        <v>118668</v>
      </c>
      <c r="W61" s="20">
        <v>0.74638487208008897</v>
      </c>
      <c r="X61">
        <v>3.8</v>
      </c>
      <c r="Y61" s="10">
        <f>VALUE(Cleaned_Data[[#This Row],[rating]])</f>
        <v>3.8</v>
      </c>
      <c r="Z61">
        <v>132</v>
      </c>
      <c r="AA61" t="str">
        <f>IF(Cleaned_Data[[#This Row],[Rating Count]]&lt;1000,"&lt;1000","1000+")</f>
        <v>&lt;1000</v>
      </c>
      <c r="AB61" s="4">
        <v>132</v>
      </c>
    </row>
    <row r="62" spans="1:28" x14ac:dyDescent="0.25">
      <c r="A62">
        <v>61</v>
      </c>
      <c r="B62" t="s">
        <v>1076</v>
      </c>
      <c r="C62" t="s">
        <v>1077</v>
      </c>
      <c r="D62" t="s">
        <v>13546</v>
      </c>
      <c r="E62" t="s">
        <v>16191</v>
      </c>
      <c r="F62" t="s">
        <v>13547</v>
      </c>
      <c r="G62" t="s">
        <v>13548</v>
      </c>
      <c r="H62" t="s">
        <v>17</v>
      </c>
      <c r="I62" t="s">
        <v>13085</v>
      </c>
      <c r="J62" t="s">
        <v>13391</v>
      </c>
      <c r="K62" t="s">
        <v>13086</v>
      </c>
      <c r="L62" t="s">
        <v>13409</v>
      </c>
      <c r="M62" t="s">
        <v>13087</v>
      </c>
      <c r="N62" t="s">
        <v>13410</v>
      </c>
      <c r="O62" t="s">
        <v>13088</v>
      </c>
      <c r="P62" t="s">
        <v>13089</v>
      </c>
      <c r="Q62">
        <v>1599</v>
      </c>
      <c r="R62" s="8">
        <v>1599</v>
      </c>
      <c r="S62">
        <v>1999</v>
      </c>
      <c r="T62" s="8">
        <v>1999</v>
      </c>
      <c r="U62" s="8" t="str">
        <f>IF(Cleaned_Data[[#This Row],[Actual Price]]&lt;1000,"₦0–₦999",
 IF(Cleaned_Data[[#This Row],[Actual Price]]&lt;2000,"₦1,000–₦1,999",
 IF(Cleaned_Data[[#This Row],[Actual Price]]&lt;5000,"₦2,000–₦4,999",
 IF(Cleaned_Data[[#This Row],[Actual Price]]&lt;10000,"₦5,000–₦9,999",
 "₦10,000+"))))</f>
        <v>₦1,000–₦1,999</v>
      </c>
      <c r="V62" s="8">
        <f>(Cleaned_Data[[#This Row],[Actual Price]]*Cleaned_Data[[#This Row],[Rating Count]])</f>
        <v>3900049</v>
      </c>
      <c r="W62" s="20">
        <v>0.20010005002501249</v>
      </c>
      <c r="X62">
        <v>4.4000000000000004</v>
      </c>
      <c r="Y62" s="10">
        <f>VALUE(Cleaned_Data[[#This Row],[rating]])</f>
        <v>4.4000000000000004</v>
      </c>
      <c r="Z62">
        <v>1951</v>
      </c>
      <c r="AA62" t="str">
        <f>IF(Cleaned_Data[[#This Row],[Rating Count]]&lt;1000,"&lt;1000","1000+")</f>
        <v>1000+</v>
      </c>
      <c r="AB62" s="4">
        <v>1951</v>
      </c>
    </row>
    <row r="63" spans="1:28" x14ac:dyDescent="0.25">
      <c r="A63">
        <v>62</v>
      </c>
      <c r="B63" t="s">
        <v>1086</v>
      </c>
      <c r="C63" t="s">
        <v>1087</v>
      </c>
      <c r="D63" t="s">
        <v>1087</v>
      </c>
      <c r="E63" t="s">
        <v>16191</v>
      </c>
      <c r="F63" t="s">
        <v>13549</v>
      </c>
      <c r="G63" t="s">
        <v>13550</v>
      </c>
      <c r="H63" t="s">
        <v>459</v>
      </c>
      <c r="I63" t="s">
        <v>13093</v>
      </c>
      <c r="J63" t="s">
        <v>13093</v>
      </c>
      <c r="K63" t="s">
        <v>13094</v>
      </c>
      <c r="L63" t="s">
        <v>13416</v>
      </c>
      <c r="M63" t="s">
        <v>13095</v>
      </c>
      <c r="N63" t="s">
        <v>13095</v>
      </c>
      <c r="O63" t="s">
        <v>13099</v>
      </c>
      <c r="Q63">
        <v>1499</v>
      </c>
      <c r="R63" s="8">
        <v>1499</v>
      </c>
      <c r="S63">
        <v>3999</v>
      </c>
      <c r="T63" s="8">
        <v>3999</v>
      </c>
      <c r="U63" s="8" t="str">
        <f>IF(Cleaned_Data[[#This Row],[Actual Price]]&lt;1000,"₦0–₦999",
 IF(Cleaned_Data[[#This Row],[Actual Price]]&lt;2000,"₦1,000–₦1,999",
 IF(Cleaned_Data[[#This Row],[Actual Price]]&lt;5000,"₦2,000–₦4,999",
 IF(Cleaned_Data[[#This Row],[Actual Price]]&lt;10000,"₦5,000–₦9,999",
 "₦10,000+"))))</f>
        <v>₦2,000–₦4,999</v>
      </c>
      <c r="V63" s="8">
        <f>(Cleaned_Data[[#This Row],[Actual Price]]*Cleaned_Data[[#This Row],[Rating Count]])</f>
        <v>147963</v>
      </c>
      <c r="W63" s="20">
        <v>0.62515628907226806</v>
      </c>
      <c r="X63">
        <v>3.7</v>
      </c>
      <c r="Y63" s="10">
        <f>VALUE(Cleaned_Data[[#This Row],[rating]])</f>
        <v>3.7</v>
      </c>
      <c r="Z63">
        <v>37</v>
      </c>
      <c r="AA63" t="str">
        <f>IF(Cleaned_Data[[#This Row],[Rating Count]]&lt;1000,"&lt;1000","1000+")</f>
        <v>&lt;1000</v>
      </c>
      <c r="AB63" s="4">
        <v>37</v>
      </c>
    </row>
    <row r="64" spans="1:28" x14ac:dyDescent="0.25">
      <c r="A64">
        <v>63</v>
      </c>
      <c r="B64" t="s">
        <v>1096</v>
      </c>
      <c r="C64" t="s">
        <v>1097</v>
      </c>
      <c r="D64" t="s">
        <v>1097</v>
      </c>
      <c r="E64" t="s">
        <v>16191</v>
      </c>
      <c r="F64" t="s">
        <v>13440</v>
      </c>
      <c r="G64" t="s">
        <v>13551</v>
      </c>
      <c r="H64" t="s">
        <v>167</v>
      </c>
      <c r="I64" t="s">
        <v>13093</v>
      </c>
      <c r="J64" t="s">
        <v>13093</v>
      </c>
      <c r="K64" t="s">
        <v>13094</v>
      </c>
      <c r="L64" t="s">
        <v>13416</v>
      </c>
      <c r="M64" t="s">
        <v>13097</v>
      </c>
      <c r="N64" t="s">
        <v>13097</v>
      </c>
      <c r="O64" t="s">
        <v>13098</v>
      </c>
      <c r="Q64">
        <v>8499</v>
      </c>
      <c r="R64" s="8">
        <v>8499</v>
      </c>
      <c r="S64">
        <v>15999</v>
      </c>
      <c r="T64" s="8">
        <v>15999</v>
      </c>
      <c r="U64" s="8" t="str">
        <f>IF(Cleaned_Data[[#This Row],[Actual Price]]&lt;1000,"₦0–₦999",
 IF(Cleaned_Data[[#This Row],[Actual Price]]&lt;2000,"₦1,000–₦1,999",
 IF(Cleaned_Data[[#This Row],[Actual Price]]&lt;5000,"₦2,000–₦4,999",
 IF(Cleaned_Data[[#This Row],[Actual Price]]&lt;10000,"₦5,000–₦9,999",
 "₦10,000+"))))</f>
        <v>₦10,000+</v>
      </c>
      <c r="V64" s="8">
        <f>(Cleaned_Data[[#This Row],[Actual Price]]*Cleaned_Data[[#This Row],[Rating Count]])</f>
        <v>9471408</v>
      </c>
      <c r="W64" s="20">
        <v>0.46877929870616913</v>
      </c>
      <c r="X64">
        <v>4.3</v>
      </c>
      <c r="Y64" s="10">
        <f>VALUE(Cleaned_Data[[#This Row],[rating]])</f>
        <v>4.3</v>
      </c>
      <c r="Z64">
        <v>592</v>
      </c>
      <c r="AA64" t="str">
        <f>IF(Cleaned_Data[[#This Row],[Rating Count]]&lt;1000,"&lt;1000","1000+")</f>
        <v>&lt;1000</v>
      </c>
      <c r="AB64" s="4">
        <v>592</v>
      </c>
    </row>
    <row r="65" spans="1:28" x14ac:dyDescent="0.25">
      <c r="A65">
        <v>64</v>
      </c>
      <c r="B65" t="s">
        <v>1106</v>
      </c>
      <c r="C65" t="s">
        <v>1107</v>
      </c>
      <c r="D65" t="s">
        <v>1107</v>
      </c>
      <c r="E65" t="s">
        <v>16191</v>
      </c>
      <c r="F65" t="s">
        <v>13552</v>
      </c>
      <c r="G65" t="s">
        <v>13553</v>
      </c>
      <c r="H65" t="s">
        <v>167</v>
      </c>
      <c r="I65" t="s">
        <v>13093</v>
      </c>
      <c r="J65" t="s">
        <v>13093</v>
      </c>
      <c r="K65" t="s">
        <v>13094</v>
      </c>
      <c r="L65" t="s">
        <v>13416</v>
      </c>
      <c r="M65" t="s">
        <v>13097</v>
      </c>
      <c r="N65" t="s">
        <v>13097</v>
      </c>
      <c r="O65" t="s">
        <v>13098</v>
      </c>
      <c r="Q65">
        <v>20990</v>
      </c>
      <c r="R65" s="8">
        <v>20990</v>
      </c>
      <c r="S65">
        <v>44990</v>
      </c>
      <c r="T65" s="8">
        <v>44990</v>
      </c>
      <c r="U65" s="8" t="str">
        <f>IF(Cleaned_Data[[#This Row],[Actual Price]]&lt;1000,"₦0–₦999",
 IF(Cleaned_Data[[#This Row],[Actual Price]]&lt;2000,"₦1,000–₦1,999",
 IF(Cleaned_Data[[#This Row],[Actual Price]]&lt;5000,"₦2,000–₦4,999",
 IF(Cleaned_Data[[#This Row],[Actual Price]]&lt;10000,"₦5,000–₦9,999",
 "₦10,000+"))))</f>
        <v>₦10,000+</v>
      </c>
      <c r="V65" s="8">
        <f>(Cleaned_Data[[#This Row],[Actual Price]]*Cleaned_Data[[#This Row],[Rating Count]])</f>
        <v>56642410</v>
      </c>
      <c r="W65" s="20">
        <v>0.53345187819515449</v>
      </c>
      <c r="X65">
        <v>4.0999999999999996</v>
      </c>
      <c r="Y65" s="10">
        <f>VALUE(Cleaned_Data[[#This Row],[rating]])</f>
        <v>4.0999999999999996</v>
      </c>
      <c r="Z65">
        <v>1259</v>
      </c>
      <c r="AA65" t="str">
        <f>IF(Cleaned_Data[[#This Row],[Rating Count]]&lt;1000,"&lt;1000","1000+")</f>
        <v>1000+</v>
      </c>
      <c r="AB65" s="4">
        <v>1259</v>
      </c>
    </row>
    <row r="66" spans="1:28" x14ac:dyDescent="0.25">
      <c r="A66">
        <v>65</v>
      </c>
      <c r="B66" t="s">
        <v>1116</v>
      </c>
      <c r="C66" t="s">
        <v>1117</v>
      </c>
      <c r="D66" t="s">
        <v>1117</v>
      </c>
      <c r="E66" t="s">
        <v>16191</v>
      </c>
      <c r="F66" t="s">
        <v>13554</v>
      </c>
      <c r="G66" t="s">
        <v>13555</v>
      </c>
      <c r="H66" t="s">
        <v>167</v>
      </c>
      <c r="I66" t="s">
        <v>13093</v>
      </c>
      <c r="J66" t="s">
        <v>13093</v>
      </c>
      <c r="K66" t="s">
        <v>13094</v>
      </c>
      <c r="L66" t="s">
        <v>13416</v>
      </c>
      <c r="M66" t="s">
        <v>13097</v>
      </c>
      <c r="N66" t="s">
        <v>13097</v>
      </c>
      <c r="O66" t="s">
        <v>13098</v>
      </c>
      <c r="Q66">
        <v>32999</v>
      </c>
      <c r="R66" s="8">
        <v>32999</v>
      </c>
      <c r="S66">
        <v>44999</v>
      </c>
      <c r="T66" s="8">
        <v>44999</v>
      </c>
      <c r="U66" s="8" t="str">
        <f>IF(Cleaned_Data[[#This Row],[Actual Price]]&lt;1000,"₦0–₦999",
 IF(Cleaned_Data[[#This Row],[Actual Price]]&lt;2000,"₦1,000–₦1,999",
 IF(Cleaned_Data[[#This Row],[Actual Price]]&lt;5000,"₦2,000–₦4,999",
 IF(Cleaned_Data[[#This Row],[Actual Price]]&lt;10000,"₦5,000–₦9,999",
 "₦10,000+"))))</f>
        <v>₦10,000+</v>
      </c>
      <c r="V66" s="8">
        <f>(Cleaned_Data[[#This Row],[Actual Price]]*Cleaned_Data[[#This Row],[Rating Count]])</f>
        <v>2035664762</v>
      </c>
      <c r="W66" s="20">
        <v>0.26667259272428279</v>
      </c>
      <c r="X66">
        <v>4.2</v>
      </c>
      <c r="Y66" s="10">
        <f>VALUE(Cleaned_Data[[#This Row],[rating]])</f>
        <v>4.2</v>
      </c>
      <c r="Z66">
        <v>45238</v>
      </c>
      <c r="AA66" t="str">
        <f>IF(Cleaned_Data[[#This Row],[Rating Count]]&lt;1000,"&lt;1000","1000+")</f>
        <v>1000+</v>
      </c>
      <c r="AB66" s="4">
        <v>45238</v>
      </c>
    </row>
    <row r="67" spans="1:28" x14ac:dyDescent="0.25">
      <c r="A67">
        <v>66</v>
      </c>
      <c r="B67" t="s">
        <v>1121</v>
      </c>
      <c r="C67" t="s">
        <v>1122</v>
      </c>
      <c r="D67" t="s">
        <v>1122</v>
      </c>
      <c r="E67" t="s">
        <v>16191</v>
      </c>
      <c r="F67" t="s">
        <v>13556</v>
      </c>
      <c r="G67" t="s">
        <v>13557</v>
      </c>
      <c r="H67" t="s">
        <v>127</v>
      </c>
      <c r="I67" t="s">
        <v>13093</v>
      </c>
      <c r="J67" t="s">
        <v>13093</v>
      </c>
      <c r="K67" t="s">
        <v>13094</v>
      </c>
      <c r="L67" t="s">
        <v>13416</v>
      </c>
      <c r="M67" t="s">
        <v>13095</v>
      </c>
      <c r="N67" t="s">
        <v>13095</v>
      </c>
      <c r="O67" t="s">
        <v>13088</v>
      </c>
      <c r="P67" t="s">
        <v>13096</v>
      </c>
      <c r="Q67">
        <v>799</v>
      </c>
      <c r="R67" s="8">
        <v>799</v>
      </c>
      <c r="S67">
        <v>1700</v>
      </c>
      <c r="T67" s="8">
        <v>1700</v>
      </c>
      <c r="U67" s="8" t="str">
        <f>IF(Cleaned_Data[[#This Row],[Actual Price]]&lt;1000,"₦0–₦999",
 IF(Cleaned_Data[[#This Row],[Actual Price]]&lt;2000,"₦1,000–₦1,999",
 IF(Cleaned_Data[[#This Row],[Actual Price]]&lt;5000,"₦2,000–₦4,999",
 IF(Cleaned_Data[[#This Row],[Actual Price]]&lt;10000,"₦5,000–₦9,999",
 "₦10,000+"))))</f>
        <v>₦1,000–₦1,999</v>
      </c>
      <c r="V67" s="8">
        <f>(Cleaned_Data[[#This Row],[Actual Price]]*Cleaned_Data[[#This Row],[Rating Count]])</f>
        <v>48684600</v>
      </c>
      <c r="W67" s="20">
        <v>0.53</v>
      </c>
      <c r="X67">
        <v>4.0999999999999996</v>
      </c>
      <c r="Y67" s="10">
        <f>VALUE(Cleaned_Data[[#This Row],[rating]])</f>
        <v>4.0999999999999996</v>
      </c>
      <c r="Z67">
        <v>28638</v>
      </c>
      <c r="AA67" t="str">
        <f>IF(Cleaned_Data[[#This Row],[Rating Count]]&lt;1000,"&lt;1000","1000+")</f>
        <v>1000+</v>
      </c>
      <c r="AB67" s="4">
        <v>28638</v>
      </c>
    </row>
    <row r="68" spans="1:28" x14ac:dyDescent="0.25">
      <c r="A68">
        <v>67</v>
      </c>
      <c r="B68" t="s">
        <v>1131</v>
      </c>
      <c r="C68" t="s">
        <v>1132</v>
      </c>
      <c r="D68" t="s">
        <v>1132</v>
      </c>
      <c r="E68" t="s">
        <v>16191</v>
      </c>
      <c r="F68" t="s">
        <v>13558</v>
      </c>
      <c r="G68" t="s">
        <v>13559</v>
      </c>
      <c r="H68" t="s">
        <v>127</v>
      </c>
      <c r="I68" t="s">
        <v>13093</v>
      </c>
      <c r="J68" t="s">
        <v>13093</v>
      </c>
      <c r="K68" t="s">
        <v>13094</v>
      </c>
      <c r="L68" t="s">
        <v>13416</v>
      </c>
      <c r="M68" t="s">
        <v>13095</v>
      </c>
      <c r="N68" t="s">
        <v>13095</v>
      </c>
      <c r="O68" t="s">
        <v>13088</v>
      </c>
      <c r="P68" t="s">
        <v>13096</v>
      </c>
      <c r="Q68">
        <v>229</v>
      </c>
      <c r="R68" s="8">
        <v>229</v>
      </c>
      <c r="S68">
        <v>595</v>
      </c>
      <c r="T68" s="8">
        <v>595</v>
      </c>
      <c r="U68" s="8" t="str">
        <f>IF(Cleaned_Data[[#This Row],[Actual Price]]&lt;1000,"₦0–₦999",
 IF(Cleaned_Data[[#This Row],[Actual Price]]&lt;2000,"₦1,000–₦1,999",
 IF(Cleaned_Data[[#This Row],[Actual Price]]&lt;5000,"₦2,000–₦4,999",
 IF(Cleaned_Data[[#This Row],[Actual Price]]&lt;10000,"₦5,000–₦9,999",
 "₦10,000+"))))</f>
        <v>₦0–₦999</v>
      </c>
      <c r="V68" s="8">
        <f>(Cleaned_Data[[#This Row],[Actual Price]]*Cleaned_Data[[#This Row],[Rating Count]])</f>
        <v>7636825</v>
      </c>
      <c r="W68" s="20">
        <v>0.6151260504201681</v>
      </c>
      <c r="X68">
        <v>4.3</v>
      </c>
      <c r="Y68" s="10">
        <f>VALUE(Cleaned_Data[[#This Row],[rating]])</f>
        <v>4.3</v>
      </c>
      <c r="Z68">
        <v>12835</v>
      </c>
      <c r="AA68" t="str">
        <f>IF(Cleaned_Data[[#This Row],[Rating Count]]&lt;1000,"&lt;1000","1000+")</f>
        <v>1000+</v>
      </c>
      <c r="AB68" s="4">
        <v>12835</v>
      </c>
    </row>
    <row r="69" spans="1:28" x14ac:dyDescent="0.25">
      <c r="A69">
        <v>68</v>
      </c>
      <c r="B69" t="s">
        <v>1141</v>
      </c>
      <c r="C69" t="s">
        <v>1142</v>
      </c>
      <c r="D69" t="s">
        <v>1142</v>
      </c>
      <c r="E69" t="s">
        <v>16191</v>
      </c>
      <c r="F69" t="s">
        <v>13560</v>
      </c>
      <c r="G69" t="s">
        <v>13561</v>
      </c>
      <c r="H69" t="s">
        <v>167</v>
      </c>
      <c r="I69" t="s">
        <v>13093</v>
      </c>
      <c r="J69" t="s">
        <v>13093</v>
      </c>
      <c r="K69" t="s">
        <v>13094</v>
      </c>
      <c r="L69" t="s">
        <v>13416</v>
      </c>
      <c r="M69" t="s">
        <v>13097</v>
      </c>
      <c r="N69" t="s">
        <v>13097</v>
      </c>
      <c r="O69" t="s">
        <v>13098</v>
      </c>
      <c r="Q69">
        <v>9999</v>
      </c>
      <c r="R69" s="8">
        <v>9999</v>
      </c>
      <c r="S69">
        <v>27990</v>
      </c>
      <c r="T69" s="8">
        <v>27990</v>
      </c>
      <c r="U69" s="8" t="str">
        <f>IF(Cleaned_Data[[#This Row],[Actual Price]]&lt;1000,"₦0–₦999",
 IF(Cleaned_Data[[#This Row],[Actual Price]]&lt;2000,"₦1,000–₦1,999",
 IF(Cleaned_Data[[#This Row],[Actual Price]]&lt;5000,"₦2,000–₦4,999",
 IF(Cleaned_Data[[#This Row],[Actual Price]]&lt;10000,"₦5,000–₦9,999",
 "₦10,000+"))))</f>
        <v>₦10,000+</v>
      </c>
      <c r="V69" s="8">
        <f>(Cleaned_Data[[#This Row],[Actual Price]]*Cleaned_Data[[#This Row],[Rating Count]])</f>
        <v>35519310</v>
      </c>
      <c r="W69" s="20">
        <v>0.64276527331189715</v>
      </c>
      <c r="X69">
        <v>4.2</v>
      </c>
      <c r="Y69" s="10">
        <f>VALUE(Cleaned_Data[[#This Row],[rating]])</f>
        <v>4.2</v>
      </c>
      <c r="Z69">
        <v>1269</v>
      </c>
      <c r="AA69" t="str">
        <f>IF(Cleaned_Data[[#This Row],[Rating Count]]&lt;1000,"&lt;1000","1000+")</f>
        <v>1000+</v>
      </c>
      <c r="AB69" s="4">
        <v>1269</v>
      </c>
    </row>
    <row r="70" spans="1:28" x14ac:dyDescent="0.25">
      <c r="A70">
        <v>69</v>
      </c>
      <c r="B70" t="s">
        <v>1151</v>
      </c>
      <c r="C70" t="s">
        <v>12970</v>
      </c>
      <c r="D70" t="s">
        <v>12970</v>
      </c>
      <c r="E70" t="s">
        <v>16191</v>
      </c>
      <c r="F70" t="s">
        <v>13562</v>
      </c>
      <c r="G70" t="s">
        <v>13563</v>
      </c>
      <c r="H70" t="s">
        <v>459</v>
      </c>
      <c r="I70" t="s">
        <v>13093</v>
      </c>
      <c r="J70" t="s">
        <v>13093</v>
      </c>
      <c r="K70" t="s">
        <v>13094</v>
      </c>
      <c r="L70" t="s">
        <v>13416</v>
      </c>
      <c r="M70" t="s">
        <v>13095</v>
      </c>
      <c r="N70" t="s">
        <v>13095</v>
      </c>
      <c r="O70" t="s">
        <v>13099</v>
      </c>
      <c r="Q70">
        <v>349</v>
      </c>
      <c r="R70" s="8">
        <v>349</v>
      </c>
      <c r="S70">
        <v>599</v>
      </c>
      <c r="T70" s="8">
        <v>599</v>
      </c>
      <c r="U70" s="8" t="str">
        <f>IF(Cleaned_Data[[#This Row],[Actual Price]]&lt;1000,"₦0–₦999",
 IF(Cleaned_Data[[#This Row],[Actual Price]]&lt;2000,"₦1,000–₦1,999",
 IF(Cleaned_Data[[#This Row],[Actual Price]]&lt;5000,"₦2,000–₦4,999",
 IF(Cleaned_Data[[#This Row],[Actual Price]]&lt;10000,"₦5,000–₦9,999",
 "₦10,000+"))))</f>
        <v>₦0–₦999</v>
      </c>
      <c r="V70" s="8">
        <f>(Cleaned_Data[[#This Row],[Actual Price]]*Cleaned_Data[[#This Row],[Rating Count]])</f>
        <v>170116</v>
      </c>
      <c r="W70" s="20">
        <v>0.41736227045075125</v>
      </c>
      <c r="X70">
        <v>4.2</v>
      </c>
      <c r="Y70" s="10">
        <f>VALUE(Cleaned_Data[[#This Row],[rating]])</f>
        <v>4.2</v>
      </c>
      <c r="Z70">
        <v>284</v>
      </c>
      <c r="AA70" t="str">
        <f>IF(Cleaned_Data[[#This Row],[Rating Count]]&lt;1000,"&lt;1000","1000+")</f>
        <v>&lt;1000</v>
      </c>
      <c r="AB70" s="4">
        <v>284</v>
      </c>
    </row>
    <row r="71" spans="1:28" x14ac:dyDescent="0.25">
      <c r="A71">
        <v>70</v>
      </c>
      <c r="B71" t="s">
        <v>1160</v>
      </c>
      <c r="C71" t="s">
        <v>1161</v>
      </c>
      <c r="D71" t="s">
        <v>1161</v>
      </c>
      <c r="E71" t="s">
        <v>16191</v>
      </c>
      <c r="F71" t="s">
        <v>13564</v>
      </c>
      <c r="G71" t="s">
        <v>13565</v>
      </c>
      <c r="H71" t="s">
        <v>1162</v>
      </c>
      <c r="I71" t="s">
        <v>13093</v>
      </c>
      <c r="J71" t="s">
        <v>13093</v>
      </c>
      <c r="K71" t="s">
        <v>13094</v>
      </c>
      <c r="L71" t="s">
        <v>13416</v>
      </c>
      <c r="M71" t="s">
        <v>13095</v>
      </c>
      <c r="N71" t="s">
        <v>13095</v>
      </c>
      <c r="O71" t="s">
        <v>13088</v>
      </c>
      <c r="P71" t="s">
        <v>13103</v>
      </c>
      <c r="Q71">
        <v>489</v>
      </c>
      <c r="R71" s="8">
        <v>489</v>
      </c>
      <c r="S71">
        <v>1200</v>
      </c>
      <c r="T71" s="8">
        <v>1200</v>
      </c>
      <c r="U71" s="8" t="str">
        <f>IF(Cleaned_Data[[#This Row],[Actual Price]]&lt;1000,"₦0–₦999",
 IF(Cleaned_Data[[#This Row],[Actual Price]]&lt;2000,"₦1,000–₦1,999",
 IF(Cleaned_Data[[#This Row],[Actual Price]]&lt;5000,"₦2,000–₦4,999",
 IF(Cleaned_Data[[#This Row],[Actual Price]]&lt;10000,"₦5,000–₦9,999",
 "₦10,000+"))))</f>
        <v>₦1,000–₦1,999</v>
      </c>
      <c r="V71" s="8">
        <f>(Cleaned_Data[[#This Row],[Actual Price]]*Cleaned_Data[[#This Row],[Rating Count]])</f>
        <v>83445600</v>
      </c>
      <c r="W71" s="20">
        <v>0.59250000000000003</v>
      </c>
      <c r="X71">
        <v>4.4000000000000004</v>
      </c>
      <c r="Y71" s="10">
        <f>VALUE(Cleaned_Data[[#This Row],[rating]])</f>
        <v>4.4000000000000004</v>
      </c>
      <c r="Z71">
        <v>69538</v>
      </c>
      <c r="AA71" t="str">
        <f>IF(Cleaned_Data[[#This Row],[Rating Count]]&lt;1000,"&lt;1000","1000+")</f>
        <v>1000+</v>
      </c>
      <c r="AB71" s="4">
        <v>69538</v>
      </c>
    </row>
    <row r="72" spans="1:28" x14ac:dyDescent="0.25">
      <c r="A72">
        <v>71</v>
      </c>
      <c r="B72" t="s">
        <v>1171</v>
      </c>
      <c r="C72" t="s">
        <v>1172</v>
      </c>
      <c r="D72" t="s">
        <v>1172</v>
      </c>
      <c r="E72" t="s">
        <v>16191</v>
      </c>
      <c r="F72" t="s">
        <v>13566</v>
      </c>
      <c r="G72" t="s">
        <v>13567</v>
      </c>
      <c r="H72" t="s">
        <v>167</v>
      </c>
      <c r="I72" t="s">
        <v>13093</v>
      </c>
      <c r="J72" t="s">
        <v>13093</v>
      </c>
      <c r="K72" t="s">
        <v>13094</v>
      </c>
      <c r="L72" t="s">
        <v>13416</v>
      </c>
      <c r="M72" t="s">
        <v>13097</v>
      </c>
      <c r="N72" t="s">
        <v>13097</v>
      </c>
      <c r="O72" t="s">
        <v>13098</v>
      </c>
      <c r="Q72">
        <v>23999</v>
      </c>
      <c r="R72" s="8">
        <v>23999</v>
      </c>
      <c r="S72">
        <v>34990</v>
      </c>
      <c r="T72" s="8">
        <v>34990</v>
      </c>
      <c r="U72" s="8" t="str">
        <f>IF(Cleaned_Data[[#This Row],[Actual Price]]&lt;1000,"₦0–₦999",
 IF(Cleaned_Data[[#This Row],[Actual Price]]&lt;2000,"₦1,000–₦1,999",
 IF(Cleaned_Data[[#This Row],[Actual Price]]&lt;5000,"₦2,000–₦4,999",
 IF(Cleaned_Data[[#This Row],[Actual Price]]&lt;10000,"₦5,000–₦9,999",
 "₦10,000+"))))</f>
        <v>₦10,000+</v>
      </c>
      <c r="V72" s="8">
        <f>(Cleaned_Data[[#This Row],[Actual Price]]*Cleaned_Data[[#This Row],[Rating Count]])</f>
        <v>164557970</v>
      </c>
      <c r="W72" s="20">
        <v>0.3141183195198628</v>
      </c>
      <c r="X72">
        <v>4.3</v>
      </c>
      <c r="Y72" s="10">
        <f>VALUE(Cleaned_Data[[#This Row],[rating]])</f>
        <v>4.3</v>
      </c>
      <c r="Z72">
        <v>4703</v>
      </c>
      <c r="AA72" t="str">
        <f>IF(Cleaned_Data[[#This Row],[Rating Count]]&lt;1000,"&lt;1000","1000+")</f>
        <v>1000+</v>
      </c>
      <c r="AB72" s="4">
        <v>4703</v>
      </c>
    </row>
    <row r="73" spans="1:28" x14ac:dyDescent="0.25">
      <c r="A73">
        <v>72</v>
      </c>
      <c r="B73" t="s">
        <v>1175</v>
      </c>
      <c r="C73" t="s">
        <v>1176</v>
      </c>
      <c r="D73" t="s">
        <v>13568</v>
      </c>
      <c r="E73" t="s">
        <v>16191</v>
      </c>
      <c r="F73" t="s">
        <v>13473</v>
      </c>
      <c r="G73" t="s">
        <v>13569</v>
      </c>
      <c r="H73" t="s">
        <v>17</v>
      </c>
      <c r="I73" t="s">
        <v>13085</v>
      </c>
      <c r="J73" t="s">
        <v>13391</v>
      </c>
      <c r="K73" t="s">
        <v>13086</v>
      </c>
      <c r="L73" t="s">
        <v>13409</v>
      </c>
      <c r="M73" t="s">
        <v>13087</v>
      </c>
      <c r="N73" t="s">
        <v>13410</v>
      </c>
      <c r="O73" t="s">
        <v>13088</v>
      </c>
      <c r="P73" t="s">
        <v>13089</v>
      </c>
      <c r="Q73">
        <v>399</v>
      </c>
      <c r="R73" s="8">
        <v>399</v>
      </c>
      <c r="S73">
        <v>999</v>
      </c>
      <c r="T73" s="8">
        <v>999</v>
      </c>
      <c r="U73" s="8" t="str">
        <f>IF(Cleaned_Data[[#This Row],[Actual Price]]&lt;1000,"₦0–₦999",
 IF(Cleaned_Data[[#This Row],[Actual Price]]&lt;2000,"₦1,000–₦1,999",
 IF(Cleaned_Data[[#This Row],[Actual Price]]&lt;5000,"₦2,000–₦4,999",
 IF(Cleaned_Data[[#This Row],[Actual Price]]&lt;10000,"₦5,000–₦9,999",
 "₦10,000+"))))</f>
        <v>₦0–₦999</v>
      </c>
      <c r="V73" s="8">
        <f>(Cleaned_Data[[#This Row],[Actual Price]]*Cleaned_Data[[#This Row],[Rating Count]])</f>
        <v>2803194</v>
      </c>
      <c r="W73" s="20">
        <v>0.60060060060060061</v>
      </c>
      <c r="X73">
        <v>4.3</v>
      </c>
      <c r="Y73" s="10">
        <f>VALUE(Cleaned_Data[[#This Row],[rating]])</f>
        <v>4.3</v>
      </c>
      <c r="Z73">
        <v>2806</v>
      </c>
      <c r="AA73" t="str">
        <f>IF(Cleaned_Data[[#This Row],[Rating Count]]&lt;1000,"&lt;1000","1000+")</f>
        <v>1000+</v>
      </c>
      <c r="AB73" s="4">
        <v>2806</v>
      </c>
    </row>
    <row r="74" spans="1:28" x14ac:dyDescent="0.25">
      <c r="A74">
        <v>73</v>
      </c>
      <c r="B74" t="s">
        <v>1179</v>
      </c>
      <c r="C74" t="s">
        <v>1180</v>
      </c>
      <c r="D74" t="s">
        <v>1180</v>
      </c>
      <c r="E74" t="s">
        <v>16191</v>
      </c>
      <c r="F74" t="s">
        <v>13570</v>
      </c>
      <c r="G74" t="s">
        <v>13571</v>
      </c>
      <c r="H74" t="s">
        <v>1181</v>
      </c>
      <c r="I74" t="s">
        <v>13093</v>
      </c>
      <c r="J74" t="s">
        <v>13093</v>
      </c>
      <c r="K74" t="s">
        <v>13104</v>
      </c>
      <c r="L74" t="s">
        <v>13104</v>
      </c>
      <c r="M74" t="s">
        <v>13095</v>
      </c>
      <c r="N74" t="s">
        <v>13095</v>
      </c>
      <c r="O74" t="s">
        <v>13105</v>
      </c>
      <c r="P74" t="s">
        <v>13106</v>
      </c>
      <c r="Q74">
        <v>349</v>
      </c>
      <c r="R74" s="8">
        <v>349</v>
      </c>
      <c r="S74">
        <v>1299</v>
      </c>
      <c r="T74" s="8">
        <v>1299</v>
      </c>
      <c r="U74" s="8" t="str">
        <f>IF(Cleaned_Data[[#This Row],[Actual Price]]&lt;1000,"₦0–₦999",
 IF(Cleaned_Data[[#This Row],[Actual Price]]&lt;2000,"₦1,000–₦1,999",
 IF(Cleaned_Data[[#This Row],[Actual Price]]&lt;5000,"₦2,000–₦4,999",
 IF(Cleaned_Data[[#This Row],[Actual Price]]&lt;10000,"₦5,000–₦9,999",
 "₦10,000+"))))</f>
        <v>₦1,000–₦1,999</v>
      </c>
      <c r="V74" s="8">
        <f>(Cleaned_Data[[#This Row],[Actual Price]]*Cleaned_Data[[#This Row],[Rating Count]])</f>
        <v>4280205</v>
      </c>
      <c r="W74" s="20">
        <v>0.73133179368745194</v>
      </c>
      <c r="X74">
        <v>4</v>
      </c>
      <c r="Y74" s="10">
        <f>VALUE(Cleaned_Data[[#This Row],[rating]])</f>
        <v>4</v>
      </c>
      <c r="Z74">
        <v>3295</v>
      </c>
      <c r="AA74" t="str">
        <f>IF(Cleaned_Data[[#This Row],[Rating Count]]&lt;1000,"&lt;1000","1000+")</f>
        <v>1000+</v>
      </c>
      <c r="AB74" s="4">
        <v>3295</v>
      </c>
    </row>
    <row r="75" spans="1:28" x14ac:dyDescent="0.25">
      <c r="A75">
        <v>74</v>
      </c>
      <c r="B75" t="s">
        <v>1190</v>
      </c>
      <c r="C75" t="s">
        <v>1191</v>
      </c>
      <c r="D75" t="s">
        <v>1191</v>
      </c>
      <c r="E75" t="s">
        <v>16191</v>
      </c>
      <c r="F75" t="s">
        <v>13572</v>
      </c>
      <c r="G75" t="s">
        <v>13573</v>
      </c>
      <c r="H75" t="s">
        <v>17</v>
      </c>
      <c r="I75" t="s">
        <v>13085</v>
      </c>
      <c r="J75" t="s">
        <v>13391</v>
      </c>
      <c r="K75" t="s">
        <v>13086</v>
      </c>
      <c r="L75" t="s">
        <v>13409</v>
      </c>
      <c r="M75" t="s">
        <v>13087</v>
      </c>
      <c r="N75" t="s">
        <v>13410</v>
      </c>
      <c r="O75" t="s">
        <v>13088</v>
      </c>
      <c r="P75" t="s">
        <v>13089</v>
      </c>
      <c r="Q75">
        <v>179</v>
      </c>
      <c r="R75" s="8">
        <v>179</v>
      </c>
      <c r="S75">
        <v>299</v>
      </c>
      <c r="T75" s="8">
        <v>299</v>
      </c>
      <c r="U75" s="8" t="str">
        <f>IF(Cleaned_Data[[#This Row],[Actual Price]]&lt;1000,"₦0–₦999",
 IF(Cleaned_Data[[#This Row],[Actual Price]]&lt;2000,"₦1,000–₦1,999",
 IF(Cleaned_Data[[#This Row],[Actual Price]]&lt;5000,"₦2,000–₦4,999",
 IF(Cleaned_Data[[#This Row],[Actual Price]]&lt;10000,"₦5,000–₦9,999",
 "₦10,000+"))))</f>
        <v>₦0–₦999</v>
      </c>
      <c r="V75" s="8">
        <f>(Cleaned_Data[[#This Row],[Actual Price]]*Cleaned_Data[[#This Row],[Rating Count]])</f>
        <v>24219</v>
      </c>
      <c r="W75" s="20">
        <v>0.40133779264214048</v>
      </c>
      <c r="X75">
        <v>3.9</v>
      </c>
      <c r="Y75" s="10">
        <f>VALUE(Cleaned_Data[[#This Row],[rating]])</f>
        <v>3.9</v>
      </c>
      <c r="Z75">
        <v>81</v>
      </c>
      <c r="AA75" t="str">
        <f>IF(Cleaned_Data[[#This Row],[Rating Count]]&lt;1000,"&lt;1000","1000+")</f>
        <v>&lt;1000</v>
      </c>
      <c r="AB75" s="4">
        <v>81</v>
      </c>
    </row>
    <row r="76" spans="1:28" x14ac:dyDescent="0.25">
      <c r="A76">
        <v>75</v>
      </c>
      <c r="B76" t="s">
        <v>1200</v>
      </c>
      <c r="C76" t="s">
        <v>1201</v>
      </c>
      <c r="D76" t="s">
        <v>1201</v>
      </c>
      <c r="E76" t="s">
        <v>16191</v>
      </c>
      <c r="F76" t="s">
        <v>13574</v>
      </c>
      <c r="G76" t="s">
        <v>13575</v>
      </c>
      <c r="H76" t="s">
        <v>17</v>
      </c>
      <c r="I76" t="s">
        <v>13085</v>
      </c>
      <c r="J76" t="s">
        <v>13391</v>
      </c>
      <c r="K76" t="s">
        <v>13086</v>
      </c>
      <c r="L76" t="s">
        <v>13409</v>
      </c>
      <c r="M76" t="s">
        <v>13087</v>
      </c>
      <c r="N76" t="s">
        <v>13410</v>
      </c>
      <c r="O76" t="s">
        <v>13088</v>
      </c>
      <c r="P76" t="s">
        <v>13089</v>
      </c>
      <c r="Q76">
        <v>689</v>
      </c>
      <c r="R76" s="8">
        <v>689</v>
      </c>
      <c r="S76">
        <v>1500</v>
      </c>
      <c r="T76" s="8">
        <v>1500</v>
      </c>
      <c r="U76" s="8" t="str">
        <f>IF(Cleaned_Data[[#This Row],[Actual Price]]&lt;1000,"₦0–₦999",
 IF(Cleaned_Data[[#This Row],[Actual Price]]&lt;2000,"₦1,000–₦1,999",
 IF(Cleaned_Data[[#This Row],[Actual Price]]&lt;5000,"₦2,000–₦4,999",
 IF(Cleaned_Data[[#This Row],[Actual Price]]&lt;10000,"₦5,000–₦9,999",
 "₦10,000+"))))</f>
        <v>₦1,000–₦1,999</v>
      </c>
      <c r="V76" s="8">
        <f>(Cleaned_Data[[#This Row],[Actual Price]]*Cleaned_Data[[#This Row],[Rating Count]])</f>
        <v>63451500</v>
      </c>
      <c r="W76" s="20">
        <v>0.54066666666666663</v>
      </c>
      <c r="X76">
        <v>4.2</v>
      </c>
      <c r="Y76" s="10">
        <f>VALUE(Cleaned_Data[[#This Row],[rating]])</f>
        <v>4.2</v>
      </c>
      <c r="Z76">
        <v>42301</v>
      </c>
      <c r="AA76" t="str">
        <f>IF(Cleaned_Data[[#This Row],[Rating Count]]&lt;1000,"&lt;1000","1000+")</f>
        <v>1000+</v>
      </c>
      <c r="AB76" s="4">
        <v>42301</v>
      </c>
    </row>
    <row r="77" spans="1:28" x14ac:dyDescent="0.25">
      <c r="A77">
        <v>76</v>
      </c>
      <c r="B77" t="s">
        <v>1210</v>
      </c>
      <c r="C77" t="s">
        <v>1211</v>
      </c>
      <c r="D77" t="s">
        <v>1211</v>
      </c>
      <c r="E77" t="s">
        <v>16191</v>
      </c>
      <c r="F77" t="s">
        <v>13576</v>
      </c>
      <c r="G77" t="s">
        <v>13577</v>
      </c>
      <c r="H77" t="s">
        <v>167</v>
      </c>
      <c r="I77" t="s">
        <v>13093</v>
      </c>
      <c r="J77" t="s">
        <v>13093</v>
      </c>
      <c r="K77" t="s">
        <v>13094</v>
      </c>
      <c r="L77" t="s">
        <v>13416</v>
      </c>
      <c r="M77" t="s">
        <v>13097</v>
      </c>
      <c r="N77" t="s">
        <v>13097</v>
      </c>
      <c r="O77" t="s">
        <v>13098</v>
      </c>
      <c r="Q77">
        <v>30990</v>
      </c>
      <c r="R77" s="8">
        <v>30990</v>
      </c>
      <c r="S77">
        <v>49990</v>
      </c>
      <c r="T77" s="8">
        <v>49990</v>
      </c>
      <c r="U77" s="8" t="str">
        <f>IF(Cleaned_Data[[#This Row],[Actual Price]]&lt;1000,"₦0–₦999",
 IF(Cleaned_Data[[#This Row],[Actual Price]]&lt;2000,"₦1,000–₦1,999",
 IF(Cleaned_Data[[#This Row],[Actual Price]]&lt;5000,"₦2,000–₦4,999",
 IF(Cleaned_Data[[#This Row],[Actual Price]]&lt;10000,"₦5,000–₦9,999",
 "₦10,000+"))))</f>
        <v>₦10,000+</v>
      </c>
      <c r="V77" s="8">
        <f>(Cleaned_Data[[#This Row],[Actual Price]]*Cleaned_Data[[#This Row],[Rating Count]])</f>
        <v>68786240</v>
      </c>
      <c r="W77" s="20">
        <v>0.38007601520304063</v>
      </c>
      <c r="X77">
        <v>4.3</v>
      </c>
      <c r="Y77" s="10">
        <f>VALUE(Cleaned_Data[[#This Row],[rating]])</f>
        <v>4.3</v>
      </c>
      <c r="Z77">
        <v>1376</v>
      </c>
      <c r="AA77" t="str">
        <f>IF(Cleaned_Data[[#This Row],[Rating Count]]&lt;1000,"&lt;1000","1000+")</f>
        <v>1000+</v>
      </c>
      <c r="AB77" s="4">
        <v>1376</v>
      </c>
    </row>
    <row r="78" spans="1:28" x14ac:dyDescent="0.25">
      <c r="A78">
        <v>77</v>
      </c>
      <c r="B78" t="s">
        <v>1220</v>
      </c>
      <c r="C78" t="s">
        <v>1221</v>
      </c>
      <c r="D78" t="s">
        <v>13578</v>
      </c>
      <c r="E78" t="s">
        <v>16191</v>
      </c>
      <c r="F78" t="s">
        <v>13579</v>
      </c>
      <c r="G78" t="s">
        <v>13580</v>
      </c>
      <c r="H78" t="s">
        <v>17</v>
      </c>
      <c r="I78" t="s">
        <v>13085</v>
      </c>
      <c r="J78" t="s">
        <v>13391</v>
      </c>
      <c r="K78" t="s">
        <v>13086</v>
      </c>
      <c r="L78" t="s">
        <v>13409</v>
      </c>
      <c r="M78" t="s">
        <v>13087</v>
      </c>
      <c r="N78" t="s">
        <v>13410</v>
      </c>
      <c r="O78" t="s">
        <v>13088</v>
      </c>
      <c r="P78" t="s">
        <v>13089</v>
      </c>
      <c r="Q78">
        <v>249</v>
      </c>
      <c r="R78" s="8">
        <v>249</v>
      </c>
      <c r="S78">
        <v>931</v>
      </c>
      <c r="T78" s="8">
        <v>931</v>
      </c>
      <c r="U78" s="8" t="str">
        <f>IF(Cleaned_Data[[#This Row],[Actual Price]]&lt;1000,"₦0–₦999",
 IF(Cleaned_Data[[#This Row],[Actual Price]]&lt;2000,"₦1,000–₦1,999",
 IF(Cleaned_Data[[#This Row],[Actual Price]]&lt;5000,"₦2,000–₦4,999",
 IF(Cleaned_Data[[#This Row],[Actual Price]]&lt;10000,"₦5,000–₦9,999",
 "₦10,000+"))))</f>
        <v>₦0–₦999</v>
      </c>
      <c r="V78" s="8">
        <f>(Cleaned_Data[[#This Row],[Actual Price]]*Cleaned_Data[[#This Row],[Rating Count]])</f>
        <v>1000825</v>
      </c>
      <c r="W78" s="20">
        <v>0.73254564983888293</v>
      </c>
      <c r="X78">
        <v>3.9</v>
      </c>
      <c r="Y78" s="10">
        <f>VALUE(Cleaned_Data[[#This Row],[rating]])</f>
        <v>3.9</v>
      </c>
      <c r="Z78">
        <v>1075</v>
      </c>
      <c r="AA78" t="str">
        <f>IF(Cleaned_Data[[#This Row],[Rating Count]]&lt;1000,"&lt;1000","1000+")</f>
        <v>1000+</v>
      </c>
      <c r="AB78" s="4">
        <v>1075</v>
      </c>
    </row>
    <row r="79" spans="1:28" x14ac:dyDescent="0.25">
      <c r="A79">
        <v>78</v>
      </c>
      <c r="B79" t="s">
        <v>1225</v>
      </c>
      <c r="C79" t="s">
        <v>1226</v>
      </c>
      <c r="D79" t="s">
        <v>1226</v>
      </c>
      <c r="E79" t="s">
        <v>16191</v>
      </c>
      <c r="F79" t="s">
        <v>13581</v>
      </c>
      <c r="G79" t="s">
        <v>13582</v>
      </c>
      <c r="H79" t="s">
        <v>127</v>
      </c>
      <c r="I79" t="s">
        <v>13093</v>
      </c>
      <c r="J79" t="s">
        <v>13093</v>
      </c>
      <c r="K79" t="s">
        <v>13094</v>
      </c>
      <c r="L79" t="s">
        <v>13416</v>
      </c>
      <c r="M79" t="s">
        <v>13095</v>
      </c>
      <c r="N79" t="s">
        <v>13095</v>
      </c>
      <c r="O79" t="s">
        <v>13088</v>
      </c>
      <c r="P79" t="s">
        <v>13096</v>
      </c>
      <c r="Q79">
        <v>999</v>
      </c>
      <c r="R79" s="8">
        <v>999</v>
      </c>
      <c r="S79">
        <v>2399</v>
      </c>
      <c r="T79" s="8">
        <v>2399</v>
      </c>
      <c r="U79" s="8" t="str">
        <f>IF(Cleaned_Data[[#This Row],[Actual Price]]&lt;1000,"₦0–₦999",
 IF(Cleaned_Data[[#This Row],[Actual Price]]&lt;2000,"₦1,000–₦1,999",
 IF(Cleaned_Data[[#This Row],[Actual Price]]&lt;5000,"₦2,000–₦4,999",
 IF(Cleaned_Data[[#This Row],[Actual Price]]&lt;10000,"₦5,000–₦9,999",
 "₦10,000+"))))</f>
        <v>₦2,000–₦4,999</v>
      </c>
      <c r="V79" s="8">
        <f>(Cleaned_Data[[#This Row],[Actual Price]]*Cleaned_Data[[#This Row],[Rating Count]])</f>
        <v>8789936</v>
      </c>
      <c r="W79" s="20">
        <v>0.58357649020425173</v>
      </c>
      <c r="X79">
        <v>4.5999999999999996</v>
      </c>
      <c r="Y79" s="10">
        <f>VALUE(Cleaned_Data[[#This Row],[rating]])</f>
        <v>4.5999999999999996</v>
      </c>
      <c r="Z79">
        <v>3664</v>
      </c>
      <c r="AA79" t="str">
        <f>IF(Cleaned_Data[[#This Row],[Rating Count]]&lt;1000,"&lt;1000","1000+")</f>
        <v>1000+</v>
      </c>
      <c r="AB79" s="4">
        <v>3664</v>
      </c>
    </row>
    <row r="80" spans="1:28" x14ac:dyDescent="0.25">
      <c r="A80">
        <v>79</v>
      </c>
      <c r="B80" t="s">
        <v>1235</v>
      </c>
      <c r="C80" t="s">
        <v>1236</v>
      </c>
      <c r="D80" t="s">
        <v>13583</v>
      </c>
      <c r="E80" t="s">
        <v>16191</v>
      </c>
      <c r="F80" t="s">
        <v>13584</v>
      </c>
      <c r="G80" t="s">
        <v>13585</v>
      </c>
      <c r="H80" t="s">
        <v>459</v>
      </c>
      <c r="I80" t="s">
        <v>13093</v>
      </c>
      <c r="J80" t="s">
        <v>13093</v>
      </c>
      <c r="K80" t="s">
        <v>13094</v>
      </c>
      <c r="L80" t="s">
        <v>13416</v>
      </c>
      <c r="M80" t="s">
        <v>13095</v>
      </c>
      <c r="N80" t="s">
        <v>13095</v>
      </c>
      <c r="O80" t="s">
        <v>13099</v>
      </c>
      <c r="Q80">
        <v>399</v>
      </c>
      <c r="R80" s="8">
        <v>399</v>
      </c>
      <c r="S80">
        <v>399</v>
      </c>
      <c r="T80" s="8">
        <v>399</v>
      </c>
      <c r="U80" s="8" t="str">
        <f>IF(Cleaned_Data[[#This Row],[Actual Price]]&lt;1000,"₦0–₦999",
 IF(Cleaned_Data[[#This Row],[Actual Price]]&lt;2000,"₦1,000–₦1,999",
 IF(Cleaned_Data[[#This Row],[Actual Price]]&lt;5000,"₦2,000–₦4,999",
 IF(Cleaned_Data[[#This Row],[Actual Price]]&lt;10000,"₦5,000–₦9,999",
 "₦10,000+"))))</f>
        <v>₦0–₦999</v>
      </c>
      <c r="V80" s="8">
        <f>(Cleaned_Data[[#This Row],[Actual Price]]*Cleaned_Data[[#This Row],[Rating Count]])</f>
        <v>778449</v>
      </c>
      <c r="W80" s="20">
        <v>0</v>
      </c>
      <c r="X80">
        <v>3.9</v>
      </c>
      <c r="Y80" s="10">
        <f>VALUE(Cleaned_Data[[#This Row],[rating]])</f>
        <v>3.9</v>
      </c>
      <c r="Z80">
        <v>1951</v>
      </c>
      <c r="AA80" t="str">
        <f>IF(Cleaned_Data[[#This Row],[Rating Count]]&lt;1000,"&lt;1000","1000+")</f>
        <v>1000+</v>
      </c>
      <c r="AB80" s="4">
        <v>1951</v>
      </c>
    </row>
    <row r="81" spans="1:28" x14ac:dyDescent="0.25">
      <c r="A81">
        <v>80</v>
      </c>
      <c r="B81" t="s">
        <v>1245</v>
      </c>
      <c r="C81" t="s">
        <v>1246</v>
      </c>
      <c r="D81" t="s">
        <v>1246</v>
      </c>
      <c r="E81" t="s">
        <v>16191</v>
      </c>
      <c r="F81" t="s">
        <v>13586</v>
      </c>
      <c r="G81" t="s">
        <v>13587</v>
      </c>
      <c r="H81" t="s">
        <v>17</v>
      </c>
      <c r="I81" t="s">
        <v>13085</v>
      </c>
      <c r="J81" t="s">
        <v>13391</v>
      </c>
      <c r="K81" t="s">
        <v>13086</v>
      </c>
      <c r="L81" t="s">
        <v>13409</v>
      </c>
      <c r="M81" t="s">
        <v>13087</v>
      </c>
      <c r="N81" t="s">
        <v>13410</v>
      </c>
      <c r="O81" t="s">
        <v>13088</v>
      </c>
      <c r="P81" t="s">
        <v>13089</v>
      </c>
      <c r="Q81">
        <v>349</v>
      </c>
      <c r="R81" s="8">
        <v>349</v>
      </c>
      <c r="S81">
        <v>699</v>
      </c>
      <c r="T81" s="8">
        <v>699</v>
      </c>
      <c r="U81" s="8" t="str">
        <f>IF(Cleaned_Data[[#This Row],[Actual Price]]&lt;1000,"₦0–₦999",
 IF(Cleaned_Data[[#This Row],[Actual Price]]&lt;2000,"₦1,000–₦1,999",
 IF(Cleaned_Data[[#This Row],[Actual Price]]&lt;5000,"₦2,000–₦4,999",
 IF(Cleaned_Data[[#This Row],[Actual Price]]&lt;10000,"₦5,000–₦9,999",
 "₦10,000+"))))</f>
        <v>₦0–₦999</v>
      </c>
      <c r="V81" s="8">
        <f>(Cleaned_Data[[#This Row],[Actual Price]]*Cleaned_Data[[#This Row],[Rating Count]])</f>
        <v>14574150</v>
      </c>
      <c r="W81" s="20">
        <v>0.50071530758226035</v>
      </c>
      <c r="X81">
        <v>4.3</v>
      </c>
      <c r="Y81" s="10">
        <f>VALUE(Cleaned_Data[[#This Row],[rating]])</f>
        <v>4.3</v>
      </c>
      <c r="Z81">
        <v>20850</v>
      </c>
      <c r="AA81" t="str">
        <f>IF(Cleaned_Data[[#This Row],[Rating Count]]&lt;1000,"&lt;1000","1000+")</f>
        <v>1000+</v>
      </c>
      <c r="AB81" s="4">
        <v>20850</v>
      </c>
    </row>
    <row r="82" spans="1:28" x14ac:dyDescent="0.25">
      <c r="A82">
        <v>81</v>
      </c>
      <c r="B82" t="s">
        <v>1250</v>
      </c>
      <c r="C82" t="s">
        <v>1251</v>
      </c>
      <c r="D82" t="s">
        <v>13588</v>
      </c>
      <c r="E82" t="s">
        <v>16191</v>
      </c>
      <c r="F82" t="s">
        <v>16199</v>
      </c>
      <c r="G82" t="s">
        <v>13590</v>
      </c>
      <c r="H82" t="s">
        <v>17</v>
      </c>
      <c r="I82" t="s">
        <v>13085</v>
      </c>
      <c r="J82" t="s">
        <v>13391</v>
      </c>
      <c r="K82" t="s">
        <v>13086</v>
      </c>
      <c r="L82" t="s">
        <v>13409</v>
      </c>
      <c r="M82" t="s">
        <v>13087</v>
      </c>
      <c r="N82" t="s">
        <v>13410</v>
      </c>
      <c r="O82" t="s">
        <v>13088</v>
      </c>
      <c r="P82" t="s">
        <v>13089</v>
      </c>
      <c r="Q82">
        <v>399</v>
      </c>
      <c r="R82" s="8">
        <v>399</v>
      </c>
      <c r="S82">
        <v>1099</v>
      </c>
      <c r="T82" s="8">
        <v>1099</v>
      </c>
      <c r="U82" s="8" t="str">
        <f>IF(Cleaned_Data[[#This Row],[Actual Price]]&lt;1000,"₦0–₦999",
 IF(Cleaned_Data[[#This Row],[Actual Price]]&lt;2000,"₦1,000–₦1,999",
 IF(Cleaned_Data[[#This Row],[Actual Price]]&lt;5000,"₦2,000–₦4,999",
 IF(Cleaned_Data[[#This Row],[Actual Price]]&lt;10000,"₦5,000–₦9,999",
 "₦10,000+"))))</f>
        <v>₦1,000–₦1,999</v>
      </c>
      <c r="V82" s="8">
        <f>(Cleaned_Data[[#This Row],[Actual Price]]*Cleaned_Data[[#This Row],[Rating Count]])</f>
        <v>2950815</v>
      </c>
      <c r="W82" s="20">
        <v>0.63694267515923564</v>
      </c>
      <c r="X82">
        <v>4.0999999999999996</v>
      </c>
      <c r="Y82" s="10">
        <f>VALUE(Cleaned_Data[[#This Row],[rating]])</f>
        <v>4.0999999999999996</v>
      </c>
      <c r="Z82">
        <v>2685</v>
      </c>
      <c r="AA82" t="str">
        <f>IF(Cleaned_Data[[#This Row],[Rating Count]]&lt;1000,"&lt;1000","1000+")</f>
        <v>1000+</v>
      </c>
      <c r="AB82" s="4">
        <v>2685</v>
      </c>
    </row>
    <row r="83" spans="1:28" x14ac:dyDescent="0.25">
      <c r="A83">
        <v>82</v>
      </c>
      <c r="B83" t="s">
        <v>1259</v>
      </c>
      <c r="C83" t="s">
        <v>1260</v>
      </c>
      <c r="D83" t="s">
        <v>13591</v>
      </c>
      <c r="E83" t="s">
        <v>16191</v>
      </c>
      <c r="F83" t="s">
        <v>13592</v>
      </c>
      <c r="G83" t="s">
        <v>13593</v>
      </c>
      <c r="H83" t="s">
        <v>96</v>
      </c>
      <c r="I83" t="s">
        <v>13085</v>
      </c>
      <c r="J83" t="s">
        <v>13391</v>
      </c>
      <c r="K83" t="s">
        <v>13090</v>
      </c>
      <c r="L83" t="s">
        <v>13090</v>
      </c>
      <c r="M83" t="s">
        <v>13091</v>
      </c>
      <c r="N83" t="s">
        <v>13091</v>
      </c>
      <c r="O83" t="s">
        <v>13092</v>
      </c>
      <c r="Q83">
        <v>1699</v>
      </c>
      <c r="R83" s="8">
        <v>1699</v>
      </c>
      <c r="S83">
        <v>2999</v>
      </c>
      <c r="T83" s="8">
        <v>2999</v>
      </c>
      <c r="U83" s="8" t="str">
        <f>IF(Cleaned_Data[[#This Row],[Actual Price]]&lt;1000,"₦0–₦999",
 IF(Cleaned_Data[[#This Row],[Actual Price]]&lt;2000,"₦1,000–₦1,999",
 IF(Cleaned_Data[[#This Row],[Actual Price]]&lt;5000,"₦2,000–₦4,999",
 IF(Cleaned_Data[[#This Row],[Actual Price]]&lt;10000,"₦5,000–₦9,999",
 "₦10,000+"))))</f>
        <v>₦2,000–₦4,999</v>
      </c>
      <c r="V83" s="8">
        <f>(Cleaned_Data[[#This Row],[Actual Price]]*Cleaned_Data[[#This Row],[Rating Count]])</f>
        <v>74315220</v>
      </c>
      <c r="W83" s="20">
        <v>0.43347782594198064</v>
      </c>
      <c r="X83">
        <v>4.4000000000000004</v>
      </c>
      <c r="Y83" s="10">
        <f>VALUE(Cleaned_Data[[#This Row],[rating]])</f>
        <v>4.4000000000000004</v>
      </c>
      <c r="Z83">
        <v>24780</v>
      </c>
      <c r="AA83" t="str">
        <f>IF(Cleaned_Data[[#This Row],[Rating Count]]&lt;1000,"&lt;1000","1000+")</f>
        <v>1000+</v>
      </c>
      <c r="AB83" s="4">
        <v>24780</v>
      </c>
    </row>
    <row r="84" spans="1:28" x14ac:dyDescent="0.25">
      <c r="A84">
        <v>83</v>
      </c>
      <c r="B84" t="s">
        <v>1264</v>
      </c>
      <c r="C84" t="s">
        <v>1265</v>
      </c>
      <c r="D84" t="s">
        <v>13594</v>
      </c>
      <c r="E84" t="s">
        <v>16191</v>
      </c>
      <c r="F84" t="s">
        <v>13595</v>
      </c>
      <c r="G84" t="s">
        <v>13596</v>
      </c>
      <c r="H84" t="s">
        <v>459</v>
      </c>
      <c r="I84" t="s">
        <v>13093</v>
      </c>
      <c r="J84" t="s">
        <v>13093</v>
      </c>
      <c r="K84" t="s">
        <v>13094</v>
      </c>
      <c r="L84" t="s">
        <v>13416</v>
      </c>
      <c r="M84" t="s">
        <v>13095</v>
      </c>
      <c r="N84" t="s">
        <v>13095</v>
      </c>
      <c r="O84" t="s">
        <v>13099</v>
      </c>
      <c r="Q84">
        <v>655</v>
      </c>
      <c r="R84" s="8">
        <v>655</v>
      </c>
      <c r="S84">
        <v>1099</v>
      </c>
      <c r="T84" s="8">
        <v>1099</v>
      </c>
      <c r="U84" s="8" t="str">
        <f>IF(Cleaned_Data[[#This Row],[Actual Price]]&lt;1000,"₦0–₦999",
 IF(Cleaned_Data[[#This Row],[Actual Price]]&lt;2000,"₦1,000–₦1,999",
 IF(Cleaned_Data[[#This Row],[Actual Price]]&lt;5000,"₦2,000–₦4,999",
 IF(Cleaned_Data[[#This Row],[Actual Price]]&lt;10000,"₦5,000–₦9,999",
 "₦10,000+"))))</f>
        <v>₦1,000–₦1,999</v>
      </c>
      <c r="V84" s="8">
        <f>(Cleaned_Data[[#This Row],[Actual Price]]*Cleaned_Data[[#This Row],[Rating Count]])</f>
        <v>313215</v>
      </c>
      <c r="W84" s="20">
        <v>0.40400363967242947</v>
      </c>
      <c r="X84">
        <v>3.2</v>
      </c>
      <c r="Y84" s="10">
        <f>VALUE(Cleaned_Data[[#This Row],[rating]])</f>
        <v>3.2</v>
      </c>
      <c r="Z84">
        <v>285</v>
      </c>
      <c r="AA84" t="str">
        <f>IF(Cleaned_Data[[#This Row],[Rating Count]]&lt;1000,"&lt;1000","1000+")</f>
        <v>&lt;1000</v>
      </c>
      <c r="AB84" s="4">
        <v>285</v>
      </c>
    </row>
    <row r="85" spans="1:28" x14ac:dyDescent="0.25">
      <c r="A85">
        <v>84</v>
      </c>
      <c r="B85" t="s">
        <v>1274</v>
      </c>
      <c r="C85" t="s">
        <v>1275</v>
      </c>
      <c r="D85" t="s">
        <v>13597</v>
      </c>
      <c r="E85" t="s">
        <v>16191</v>
      </c>
      <c r="F85" t="s">
        <v>13598</v>
      </c>
      <c r="G85" t="s">
        <v>13599</v>
      </c>
      <c r="H85" t="s">
        <v>96</v>
      </c>
      <c r="I85" t="s">
        <v>13085</v>
      </c>
      <c r="J85" t="s">
        <v>13391</v>
      </c>
      <c r="K85" t="s">
        <v>13090</v>
      </c>
      <c r="L85" t="s">
        <v>13090</v>
      </c>
      <c r="M85" t="s">
        <v>13091</v>
      </c>
      <c r="N85" t="s">
        <v>13091</v>
      </c>
      <c r="O85" t="s">
        <v>13092</v>
      </c>
      <c r="Q85">
        <v>749</v>
      </c>
      <c r="R85" s="8">
        <v>749</v>
      </c>
      <c r="S85">
        <v>1339</v>
      </c>
      <c r="T85" s="8">
        <v>1339</v>
      </c>
      <c r="U85" s="8" t="str">
        <f>IF(Cleaned_Data[[#This Row],[Actual Price]]&lt;1000,"₦0–₦999",
 IF(Cleaned_Data[[#This Row],[Actual Price]]&lt;2000,"₦1,000–₦1,999",
 IF(Cleaned_Data[[#This Row],[Actual Price]]&lt;5000,"₦2,000–₦4,999",
 IF(Cleaned_Data[[#This Row],[Actual Price]]&lt;10000,"₦5,000–₦9,999",
 "₦10,000+"))))</f>
        <v>₦1,000–₦1,999</v>
      </c>
      <c r="V85" s="8">
        <f>(Cleaned_Data[[#This Row],[Actual Price]]*Cleaned_Data[[#This Row],[Rating Count]])</f>
        <v>240607588</v>
      </c>
      <c r="W85" s="20">
        <v>0.44062733383121733</v>
      </c>
      <c r="X85">
        <v>4.2</v>
      </c>
      <c r="Y85" s="10">
        <f>VALUE(Cleaned_Data[[#This Row],[rating]])</f>
        <v>4.2</v>
      </c>
      <c r="Z85">
        <v>179692</v>
      </c>
      <c r="AA85" t="str">
        <f>IF(Cleaned_Data[[#This Row],[Rating Count]]&lt;1000,"&lt;1000","1000+")</f>
        <v>1000+</v>
      </c>
      <c r="AB85" s="4">
        <v>179692</v>
      </c>
    </row>
    <row r="86" spans="1:28" x14ac:dyDescent="0.25">
      <c r="A86">
        <v>85</v>
      </c>
      <c r="B86" t="s">
        <v>1279</v>
      </c>
      <c r="C86" t="s">
        <v>1280</v>
      </c>
      <c r="D86" t="s">
        <v>1280</v>
      </c>
      <c r="E86" t="s">
        <v>16191</v>
      </c>
      <c r="F86" t="s">
        <v>13600</v>
      </c>
      <c r="G86" t="s">
        <v>13601</v>
      </c>
      <c r="H86" t="s">
        <v>167</v>
      </c>
      <c r="I86" t="s">
        <v>13093</v>
      </c>
      <c r="J86" t="s">
        <v>13093</v>
      </c>
      <c r="K86" t="s">
        <v>13094</v>
      </c>
      <c r="L86" t="s">
        <v>13416</v>
      </c>
      <c r="M86" t="s">
        <v>13097</v>
      </c>
      <c r="N86" t="s">
        <v>13097</v>
      </c>
      <c r="O86" t="s">
        <v>13098</v>
      </c>
      <c r="Q86">
        <v>9999</v>
      </c>
      <c r="R86" s="8">
        <v>9999</v>
      </c>
      <c r="S86">
        <v>12999</v>
      </c>
      <c r="T86" s="8">
        <v>12999</v>
      </c>
      <c r="U86" s="8" t="str">
        <f>IF(Cleaned_Data[[#This Row],[Actual Price]]&lt;1000,"₦0–₦999",
 IF(Cleaned_Data[[#This Row],[Actual Price]]&lt;2000,"₦1,000–₦1,999",
 IF(Cleaned_Data[[#This Row],[Actual Price]]&lt;5000,"₦2,000–₦4,999",
 IF(Cleaned_Data[[#This Row],[Actual Price]]&lt;10000,"₦5,000–₦9,999",
 "₦10,000+"))))</f>
        <v>₦10,000+</v>
      </c>
      <c r="V86" s="8">
        <f>(Cleaned_Data[[#This Row],[Actual Price]]*Cleaned_Data[[#This Row],[Rating Count]])</f>
        <v>79137912</v>
      </c>
      <c r="W86" s="20">
        <v>0.23078698361412417</v>
      </c>
      <c r="X86">
        <v>4.2</v>
      </c>
      <c r="Y86" s="10">
        <f>VALUE(Cleaned_Data[[#This Row],[rating]])</f>
        <v>4.2</v>
      </c>
      <c r="Z86">
        <v>6088</v>
      </c>
      <c r="AA86" t="str">
        <f>IF(Cleaned_Data[[#This Row],[Rating Count]]&lt;1000,"&lt;1000","1000+")</f>
        <v>1000+</v>
      </c>
      <c r="AB86" s="4">
        <v>6088</v>
      </c>
    </row>
    <row r="87" spans="1:28" x14ac:dyDescent="0.25">
      <c r="A87">
        <v>86</v>
      </c>
      <c r="B87" t="s">
        <v>1289</v>
      </c>
      <c r="C87" t="s">
        <v>1290</v>
      </c>
      <c r="D87" t="s">
        <v>13602</v>
      </c>
      <c r="E87" t="s">
        <v>16191</v>
      </c>
      <c r="F87" t="s">
        <v>13603</v>
      </c>
      <c r="G87" t="s">
        <v>13604</v>
      </c>
      <c r="H87" t="s">
        <v>459</v>
      </c>
      <c r="I87" t="s">
        <v>13093</v>
      </c>
      <c r="J87" t="s">
        <v>13093</v>
      </c>
      <c r="K87" t="s">
        <v>13094</v>
      </c>
      <c r="L87" t="s">
        <v>13416</v>
      </c>
      <c r="M87" t="s">
        <v>13095</v>
      </c>
      <c r="N87" t="s">
        <v>13095</v>
      </c>
      <c r="O87" t="s">
        <v>13099</v>
      </c>
      <c r="Q87">
        <v>195</v>
      </c>
      <c r="R87" s="8">
        <v>195</v>
      </c>
      <c r="S87">
        <v>499</v>
      </c>
      <c r="T87" s="8">
        <v>499</v>
      </c>
      <c r="U87" s="8" t="str">
        <f>IF(Cleaned_Data[[#This Row],[Actual Price]]&lt;1000,"₦0–₦999",
 IF(Cleaned_Data[[#This Row],[Actual Price]]&lt;2000,"₦1,000–₦1,999",
 IF(Cleaned_Data[[#This Row],[Actual Price]]&lt;5000,"₦2,000–₦4,999",
 IF(Cleaned_Data[[#This Row],[Actual Price]]&lt;10000,"₦5,000–₦9,999",
 "₦10,000+"))))</f>
        <v>₦0–₦999</v>
      </c>
      <c r="V87" s="8">
        <f>(Cleaned_Data[[#This Row],[Actual Price]]*Cleaned_Data[[#This Row],[Rating Count]])</f>
        <v>690117</v>
      </c>
      <c r="W87" s="20">
        <v>0.60921843687374755</v>
      </c>
      <c r="X87">
        <v>3.7</v>
      </c>
      <c r="Y87" s="10">
        <f>VALUE(Cleaned_Data[[#This Row],[rating]])</f>
        <v>3.7</v>
      </c>
      <c r="Z87">
        <v>1383</v>
      </c>
      <c r="AA87" t="str">
        <f>IF(Cleaned_Data[[#This Row],[Rating Count]]&lt;1000,"&lt;1000","1000+")</f>
        <v>1000+</v>
      </c>
      <c r="AB87" s="4">
        <v>1383</v>
      </c>
    </row>
    <row r="88" spans="1:28" x14ac:dyDescent="0.25">
      <c r="A88">
        <v>87</v>
      </c>
      <c r="B88" t="s">
        <v>1299</v>
      </c>
      <c r="C88" t="s">
        <v>1300</v>
      </c>
      <c r="D88" t="s">
        <v>1300</v>
      </c>
      <c r="E88" t="s">
        <v>16191</v>
      </c>
      <c r="F88" t="s">
        <v>13439</v>
      </c>
      <c r="G88" t="s">
        <v>13605</v>
      </c>
      <c r="H88" t="s">
        <v>17</v>
      </c>
      <c r="I88" t="s">
        <v>13085</v>
      </c>
      <c r="J88" t="s">
        <v>13391</v>
      </c>
      <c r="K88" t="s">
        <v>13086</v>
      </c>
      <c r="L88" t="s">
        <v>13409</v>
      </c>
      <c r="M88" t="s">
        <v>13087</v>
      </c>
      <c r="N88" t="s">
        <v>13410</v>
      </c>
      <c r="O88" t="s">
        <v>13088</v>
      </c>
      <c r="P88" t="s">
        <v>13089</v>
      </c>
      <c r="Q88">
        <v>999</v>
      </c>
      <c r="R88" s="8">
        <v>999</v>
      </c>
      <c r="S88">
        <v>2100</v>
      </c>
      <c r="T88" s="8">
        <v>2100</v>
      </c>
      <c r="U88" s="8" t="str">
        <f>IF(Cleaned_Data[[#This Row],[Actual Price]]&lt;1000,"₦0–₦999",
 IF(Cleaned_Data[[#This Row],[Actual Price]]&lt;2000,"₦1,000–₦1,999",
 IF(Cleaned_Data[[#This Row],[Actual Price]]&lt;5000,"₦2,000–₦4,999",
 IF(Cleaned_Data[[#This Row],[Actual Price]]&lt;10000,"₦5,000–₦9,999",
 "₦10,000+"))))</f>
        <v>₦2,000–₦4,999</v>
      </c>
      <c r="V88" s="8">
        <f>(Cleaned_Data[[#This Row],[Actual Price]]*Cleaned_Data[[#This Row],[Rating Count]])</f>
        <v>11533200</v>
      </c>
      <c r="W88" s="20">
        <v>0.52428571428571424</v>
      </c>
      <c r="X88">
        <v>4.5</v>
      </c>
      <c r="Y88" s="10">
        <f>VALUE(Cleaned_Data[[#This Row],[rating]])</f>
        <v>4.5</v>
      </c>
      <c r="Z88">
        <v>5492</v>
      </c>
      <c r="AA88" t="str">
        <f>IF(Cleaned_Data[[#This Row],[Rating Count]]&lt;1000,"&lt;1000","1000+")</f>
        <v>1000+</v>
      </c>
      <c r="AB88" s="4">
        <v>5492</v>
      </c>
    </row>
    <row r="89" spans="1:28" x14ac:dyDescent="0.25">
      <c r="A89">
        <v>88</v>
      </c>
      <c r="B89" t="s">
        <v>1308</v>
      </c>
      <c r="C89" t="s">
        <v>1309</v>
      </c>
      <c r="D89" t="s">
        <v>13606</v>
      </c>
      <c r="E89" t="s">
        <v>16191</v>
      </c>
      <c r="F89" t="s">
        <v>13607</v>
      </c>
      <c r="G89" t="s">
        <v>13608</v>
      </c>
      <c r="H89" t="s">
        <v>17</v>
      </c>
      <c r="I89" t="s">
        <v>13085</v>
      </c>
      <c r="J89" t="s">
        <v>13391</v>
      </c>
      <c r="K89" t="s">
        <v>13086</v>
      </c>
      <c r="L89" t="s">
        <v>13409</v>
      </c>
      <c r="M89" t="s">
        <v>13087</v>
      </c>
      <c r="N89" t="s">
        <v>13410</v>
      </c>
      <c r="O89" t="s">
        <v>13088</v>
      </c>
      <c r="P89" t="s">
        <v>13089</v>
      </c>
      <c r="Q89">
        <v>499</v>
      </c>
      <c r="R89" s="8">
        <v>499</v>
      </c>
      <c r="S89">
        <v>899</v>
      </c>
      <c r="T89" s="8">
        <v>899</v>
      </c>
      <c r="U89" s="8" t="str">
        <f>IF(Cleaned_Data[[#This Row],[Actual Price]]&lt;1000,"₦0–₦999",
 IF(Cleaned_Data[[#This Row],[Actual Price]]&lt;2000,"₦1,000–₦1,999",
 IF(Cleaned_Data[[#This Row],[Actual Price]]&lt;5000,"₦2,000–₦4,999",
 IF(Cleaned_Data[[#This Row],[Actual Price]]&lt;10000,"₦5,000–₦9,999",
 "₦10,000+"))))</f>
        <v>₦0–₦999</v>
      </c>
      <c r="V89" s="8">
        <f>(Cleaned_Data[[#This Row],[Actual Price]]*Cleaned_Data[[#This Row],[Rating Count]])</f>
        <v>826181</v>
      </c>
      <c r="W89" s="20">
        <v>0.44493882091212456</v>
      </c>
      <c r="X89">
        <v>4.2</v>
      </c>
      <c r="Y89" s="10">
        <f>VALUE(Cleaned_Data[[#This Row],[rating]])</f>
        <v>4.2</v>
      </c>
      <c r="Z89">
        <v>919</v>
      </c>
      <c r="AA89" t="str">
        <f>IF(Cleaned_Data[[#This Row],[Rating Count]]&lt;1000,"&lt;1000","1000+")</f>
        <v>&lt;1000</v>
      </c>
      <c r="AB89" s="4">
        <v>919</v>
      </c>
    </row>
    <row r="90" spans="1:28" x14ac:dyDescent="0.25">
      <c r="A90">
        <v>89</v>
      </c>
      <c r="B90" t="s">
        <v>1318</v>
      </c>
      <c r="C90" t="s">
        <v>1319</v>
      </c>
      <c r="D90" t="s">
        <v>13609</v>
      </c>
      <c r="E90" t="s">
        <v>16191</v>
      </c>
      <c r="F90" t="s">
        <v>13610</v>
      </c>
      <c r="G90" t="s">
        <v>13611</v>
      </c>
      <c r="H90" t="s">
        <v>1320</v>
      </c>
      <c r="I90" t="s">
        <v>13093</v>
      </c>
      <c r="J90" t="s">
        <v>13093</v>
      </c>
      <c r="K90" t="s">
        <v>13094</v>
      </c>
      <c r="L90" t="s">
        <v>13416</v>
      </c>
      <c r="M90" t="s">
        <v>13095</v>
      </c>
      <c r="N90" t="s">
        <v>13095</v>
      </c>
      <c r="O90" t="s">
        <v>13088</v>
      </c>
      <c r="P90" t="s">
        <v>13107</v>
      </c>
      <c r="Q90">
        <v>416</v>
      </c>
      <c r="R90" s="8">
        <v>416</v>
      </c>
      <c r="S90">
        <v>599</v>
      </c>
      <c r="T90" s="8">
        <v>599</v>
      </c>
      <c r="U90" s="8" t="str">
        <f>IF(Cleaned_Data[[#This Row],[Actual Price]]&lt;1000,"₦0–₦999",
 IF(Cleaned_Data[[#This Row],[Actual Price]]&lt;2000,"₦1,000–₦1,999",
 IF(Cleaned_Data[[#This Row],[Actual Price]]&lt;5000,"₦2,000–₦4,999",
 IF(Cleaned_Data[[#This Row],[Actual Price]]&lt;10000,"₦5,000–₦9,999",
 "₦10,000+"))))</f>
        <v>₦0–₦999</v>
      </c>
      <c r="V90" s="8">
        <f>(Cleaned_Data[[#This Row],[Actual Price]]*Cleaned_Data[[#This Row],[Rating Count]])</f>
        <v>17983777</v>
      </c>
      <c r="W90" s="20">
        <v>0.30550918196994992</v>
      </c>
      <c r="X90">
        <v>4.2</v>
      </c>
      <c r="Y90" s="10">
        <f>VALUE(Cleaned_Data[[#This Row],[rating]])</f>
        <v>4.2</v>
      </c>
      <c r="Z90">
        <v>30023</v>
      </c>
      <c r="AA90" t="str">
        <f>IF(Cleaned_Data[[#This Row],[Rating Count]]&lt;1000,"&lt;1000","1000+")</f>
        <v>1000+</v>
      </c>
      <c r="AB90" s="4">
        <v>30023</v>
      </c>
    </row>
    <row r="91" spans="1:28" x14ac:dyDescent="0.25">
      <c r="A91">
        <v>90</v>
      </c>
      <c r="B91" t="s">
        <v>1329</v>
      </c>
      <c r="C91" t="s">
        <v>1330</v>
      </c>
      <c r="D91" t="s">
        <v>13612</v>
      </c>
      <c r="E91" t="s">
        <v>16191</v>
      </c>
      <c r="F91" t="s">
        <v>13613</v>
      </c>
      <c r="G91" t="s">
        <v>13614</v>
      </c>
      <c r="H91" t="s">
        <v>17</v>
      </c>
      <c r="I91" t="s">
        <v>13085</v>
      </c>
      <c r="J91" t="s">
        <v>13391</v>
      </c>
      <c r="K91" t="s">
        <v>13086</v>
      </c>
      <c r="L91" t="s">
        <v>13409</v>
      </c>
      <c r="M91" t="s">
        <v>13087</v>
      </c>
      <c r="N91" t="s">
        <v>13410</v>
      </c>
      <c r="O91" t="s">
        <v>13088</v>
      </c>
      <c r="P91" t="s">
        <v>13089</v>
      </c>
      <c r="Q91">
        <v>368</v>
      </c>
      <c r="R91" s="8">
        <v>368</v>
      </c>
      <c r="S91">
        <v>699</v>
      </c>
      <c r="T91" s="8">
        <v>699</v>
      </c>
      <c r="U91" s="8" t="str">
        <f>IF(Cleaned_Data[[#This Row],[Actual Price]]&lt;1000,"₦0–₦999",
 IF(Cleaned_Data[[#This Row],[Actual Price]]&lt;2000,"₦1,000–₦1,999",
 IF(Cleaned_Data[[#This Row],[Actual Price]]&lt;5000,"₦2,000–₦4,999",
 IF(Cleaned_Data[[#This Row],[Actual Price]]&lt;10000,"₦5,000–₦9,999",
 "₦10,000+"))))</f>
        <v>₦0–₦999</v>
      </c>
      <c r="V91" s="8">
        <f>(Cleaned_Data[[#This Row],[Actual Price]]*Cleaned_Data[[#This Row],[Rating Count]])</f>
        <v>270513</v>
      </c>
      <c r="W91" s="20">
        <v>0.47353361945636624</v>
      </c>
      <c r="X91">
        <v>4.2</v>
      </c>
      <c r="Y91" s="10">
        <f>VALUE(Cleaned_Data[[#This Row],[rating]])</f>
        <v>4.2</v>
      </c>
      <c r="Z91">
        <v>387</v>
      </c>
      <c r="AA91" t="str">
        <f>IF(Cleaned_Data[[#This Row],[Rating Count]]&lt;1000,"&lt;1000","1000+")</f>
        <v>&lt;1000</v>
      </c>
      <c r="AB91" s="4">
        <v>387</v>
      </c>
    </row>
    <row r="92" spans="1:28" x14ac:dyDescent="0.25">
      <c r="A92">
        <v>91</v>
      </c>
      <c r="B92" t="s">
        <v>1339</v>
      </c>
      <c r="C92" t="s">
        <v>1340</v>
      </c>
      <c r="D92" t="s">
        <v>1340</v>
      </c>
      <c r="E92" t="s">
        <v>16191</v>
      </c>
      <c r="F92" t="s">
        <v>13615</v>
      </c>
      <c r="G92" t="s">
        <v>13616</v>
      </c>
      <c r="H92" t="s">
        <v>167</v>
      </c>
      <c r="I92" t="s">
        <v>13093</v>
      </c>
      <c r="J92" t="s">
        <v>13093</v>
      </c>
      <c r="K92" t="s">
        <v>13094</v>
      </c>
      <c r="L92" t="s">
        <v>13416</v>
      </c>
      <c r="M92" t="s">
        <v>13097</v>
      </c>
      <c r="N92" t="s">
        <v>13097</v>
      </c>
      <c r="O92" t="s">
        <v>13098</v>
      </c>
      <c r="Q92">
        <v>29990</v>
      </c>
      <c r="R92" s="8">
        <v>29990</v>
      </c>
      <c r="S92">
        <v>65000</v>
      </c>
      <c r="T92" s="8">
        <v>65000</v>
      </c>
      <c r="U92" s="8" t="str">
        <f>IF(Cleaned_Data[[#This Row],[Actual Price]]&lt;1000,"₦0–₦999",
 IF(Cleaned_Data[[#This Row],[Actual Price]]&lt;2000,"₦1,000–₦1,999",
 IF(Cleaned_Data[[#This Row],[Actual Price]]&lt;5000,"₦2,000–₦4,999",
 IF(Cleaned_Data[[#This Row],[Actual Price]]&lt;10000,"₦5,000–₦9,999",
 "₦10,000+"))))</f>
        <v>₦10,000+</v>
      </c>
      <c r="V92" s="8">
        <f>(Cleaned_Data[[#This Row],[Actual Price]]*Cleaned_Data[[#This Row],[Rating Count]])</f>
        <v>13715000</v>
      </c>
      <c r="W92" s="20">
        <v>0.53861538461538461</v>
      </c>
      <c r="X92">
        <v>4.0999999999999996</v>
      </c>
      <c r="Y92" s="10">
        <f>VALUE(Cleaned_Data[[#This Row],[rating]])</f>
        <v>4.0999999999999996</v>
      </c>
      <c r="Z92">
        <v>211</v>
      </c>
      <c r="AA92" t="str">
        <f>IF(Cleaned_Data[[#This Row],[Rating Count]]&lt;1000,"&lt;1000","1000+")</f>
        <v>&lt;1000</v>
      </c>
      <c r="AB92" s="4">
        <v>211</v>
      </c>
    </row>
    <row r="93" spans="1:28" x14ac:dyDescent="0.25">
      <c r="A93">
        <v>92</v>
      </c>
      <c r="B93" t="s">
        <v>1349</v>
      </c>
      <c r="C93" t="s">
        <v>1350</v>
      </c>
      <c r="D93" t="s">
        <v>1350</v>
      </c>
      <c r="E93" t="s">
        <v>16191</v>
      </c>
      <c r="F93" t="s">
        <v>13617</v>
      </c>
      <c r="G93" t="s">
        <v>13618</v>
      </c>
      <c r="H93" t="s">
        <v>17</v>
      </c>
      <c r="I93" t="s">
        <v>13085</v>
      </c>
      <c r="J93" t="s">
        <v>13391</v>
      </c>
      <c r="K93" t="s">
        <v>13086</v>
      </c>
      <c r="L93" t="s">
        <v>13409</v>
      </c>
      <c r="M93" t="s">
        <v>13087</v>
      </c>
      <c r="N93" t="s">
        <v>13410</v>
      </c>
      <c r="O93" t="s">
        <v>13088</v>
      </c>
      <c r="P93" t="s">
        <v>13089</v>
      </c>
      <c r="Q93">
        <v>339</v>
      </c>
      <c r="R93" s="8">
        <v>339</v>
      </c>
      <c r="S93">
        <v>1099</v>
      </c>
      <c r="T93" s="8">
        <v>1099</v>
      </c>
      <c r="U93" s="8" t="str">
        <f>IF(Cleaned_Data[[#This Row],[Actual Price]]&lt;1000,"₦0–₦999",
 IF(Cleaned_Data[[#This Row],[Actual Price]]&lt;2000,"₦1,000–₦1,999",
 IF(Cleaned_Data[[#This Row],[Actual Price]]&lt;5000,"₦2,000–₦4,999",
 IF(Cleaned_Data[[#This Row],[Actual Price]]&lt;10000,"₦5,000–₦9,999",
 "₦10,000+"))))</f>
        <v>₦1,000–₦1,999</v>
      </c>
      <c r="V93" s="8">
        <f>(Cleaned_Data[[#This Row],[Actual Price]]*Cleaned_Data[[#This Row],[Rating Count]])</f>
        <v>1070426</v>
      </c>
      <c r="W93" s="20">
        <v>0.69153776160145586</v>
      </c>
      <c r="X93">
        <v>4.3</v>
      </c>
      <c r="Y93" s="10">
        <f>VALUE(Cleaned_Data[[#This Row],[rating]])</f>
        <v>4.3</v>
      </c>
      <c r="Z93">
        <v>974</v>
      </c>
      <c r="AA93" t="str">
        <f>IF(Cleaned_Data[[#This Row],[Rating Count]]&lt;1000,"&lt;1000","1000+")</f>
        <v>&lt;1000</v>
      </c>
      <c r="AB93" s="4">
        <v>974</v>
      </c>
    </row>
    <row r="94" spans="1:28" x14ac:dyDescent="0.25">
      <c r="A94">
        <v>93</v>
      </c>
      <c r="B94" t="s">
        <v>1354</v>
      </c>
      <c r="C94" t="s">
        <v>1355</v>
      </c>
      <c r="D94" t="s">
        <v>1355</v>
      </c>
      <c r="E94" t="s">
        <v>16191</v>
      </c>
      <c r="F94" t="s">
        <v>13619</v>
      </c>
      <c r="G94" t="s">
        <v>13620</v>
      </c>
      <c r="H94" t="s">
        <v>167</v>
      </c>
      <c r="I94" t="s">
        <v>13093</v>
      </c>
      <c r="J94" t="s">
        <v>13093</v>
      </c>
      <c r="K94" t="s">
        <v>13094</v>
      </c>
      <c r="L94" t="s">
        <v>13416</v>
      </c>
      <c r="M94" t="s">
        <v>13097</v>
      </c>
      <c r="N94" t="s">
        <v>13097</v>
      </c>
      <c r="O94" t="s">
        <v>13098</v>
      </c>
      <c r="Q94">
        <v>15490</v>
      </c>
      <c r="R94" s="8">
        <v>15490</v>
      </c>
      <c r="S94">
        <v>20900</v>
      </c>
      <c r="T94" s="8">
        <v>20900</v>
      </c>
      <c r="U94" s="8" t="str">
        <f>IF(Cleaned_Data[[#This Row],[Actual Price]]&lt;1000,"₦0–₦999",
 IF(Cleaned_Data[[#This Row],[Actual Price]]&lt;2000,"₦1,000–₦1,999",
 IF(Cleaned_Data[[#This Row],[Actual Price]]&lt;5000,"₦2,000–₦4,999",
 IF(Cleaned_Data[[#This Row],[Actual Price]]&lt;10000,"₦5,000–₦9,999",
 "₦10,000+"))))</f>
        <v>₦10,000+</v>
      </c>
      <c r="V94" s="8">
        <f>(Cleaned_Data[[#This Row],[Actual Price]]*Cleaned_Data[[#This Row],[Rating Count]])</f>
        <v>340649100</v>
      </c>
      <c r="W94" s="20">
        <v>0.25885167464114833</v>
      </c>
      <c r="X94">
        <v>4.3</v>
      </c>
      <c r="Y94" s="10">
        <f>VALUE(Cleaned_Data[[#This Row],[rating]])</f>
        <v>4.3</v>
      </c>
      <c r="Z94">
        <v>16299</v>
      </c>
      <c r="AA94" t="str">
        <f>IF(Cleaned_Data[[#This Row],[Rating Count]]&lt;1000,"&lt;1000","1000+")</f>
        <v>1000+</v>
      </c>
      <c r="AB94" s="4">
        <v>16299</v>
      </c>
    </row>
    <row r="95" spans="1:28" x14ac:dyDescent="0.25">
      <c r="A95">
        <v>94</v>
      </c>
      <c r="B95" t="s">
        <v>1359</v>
      </c>
      <c r="C95" t="s">
        <v>1360</v>
      </c>
      <c r="D95" t="s">
        <v>1360</v>
      </c>
      <c r="E95" t="s">
        <v>16191</v>
      </c>
      <c r="F95" t="s">
        <v>13621</v>
      </c>
      <c r="G95" t="s">
        <v>13622</v>
      </c>
      <c r="H95" t="s">
        <v>17</v>
      </c>
      <c r="I95" t="s">
        <v>13085</v>
      </c>
      <c r="J95" t="s">
        <v>13391</v>
      </c>
      <c r="K95" t="s">
        <v>13086</v>
      </c>
      <c r="L95" t="s">
        <v>13409</v>
      </c>
      <c r="M95" t="s">
        <v>13087</v>
      </c>
      <c r="N95" t="s">
        <v>13410</v>
      </c>
      <c r="O95" t="s">
        <v>13088</v>
      </c>
      <c r="P95" t="s">
        <v>13089</v>
      </c>
      <c r="Q95">
        <v>499</v>
      </c>
      <c r="R95" s="8">
        <v>499</v>
      </c>
      <c r="S95">
        <v>1299</v>
      </c>
      <c r="T95" s="8">
        <v>1299</v>
      </c>
      <c r="U95" s="8" t="str">
        <f>IF(Cleaned_Data[[#This Row],[Actual Price]]&lt;1000,"₦0–₦999",
 IF(Cleaned_Data[[#This Row],[Actual Price]]&lt;2000,"₦1,000–₦1,999",
 IF(Cleaned_Data[[#This Row],[Actual Price]]&lt;5000,"₦2,000–₦4,999",
 IF(Cleaned_Data[[#This Row],[Actual Price]]&lt;10000,"₦5,000–₦9,999",
 "₦10,000+"))))</f>
        <v>₦1,000–₦1,999</v>
      </c>
      <c r="V95" s="8">
        <f>(Cleaned_Data[[#This Row],[Actual Price]]*Cleaned_Data[[#This Row],[Rating Count]])</f>
        <v>39503889</v>
      </c>
      <c r="W95" s="20">
        <v>0.61585835257890686</v>
      </c>
      <c r="X95">
        <v>4.3</v>
      </c>
      <c r="Y95" s="10">
        <f>VALUE(Cleaned_Data[[#This Row],[rating]])</f>
        <v>4.3</v>
      </c>
      <c r="Z95">
        <v>30411</v>
      </c>
      <c r="AA95" t="str">
        <f>IF(Cleaned_Data[[#This Row],[Rating Count]]&lt;1000,"&lt;1000","1000+")</f>
        <v>1000+</v>
      </c>
      <c r="AB95" s="4">
        <v>30411</v>
      </c>
    </row>
    <row r="96" spans="1:28" x14ac:dyDescent="0.25">
      <c r="A96">
        <v>95</v>
      </c>
      <c r="B96" t="s">
        <v>1364</v>
      </c>
      <c r="C96" t="s">
        <v>1365</v>
      </c>
      <c r="D96" t="s">
        <v>1365</v>
      </c>
      <c r="E96" t="s">
        <v>16191</v>
      </c>
      <c r="F96" t="s">
        <v>13623</v>
      </c>
      <c r="G96" t="s">
        <v>13624</v>
      </c>
      <c r="H96" t="s">
        <v>96</v>
      </c>
      <c r="I96" t="s">
        <v>13085</v>
      </c>
      <c r="J96" t="s">
        <v>13391</v>
      </c>
      <c r="K96" t="s">
        <v>13090</v>
      </c>
      <c r="L96" t="s">
        <v>13090</v>
      </c>
      <c r="M96" t="s">
        <v>13091</v>
      </c>
      <c r="N96" t="s">
        <v>13091</v>
      </c>
      <c r="O96" t="s">
        <v>13092</v>
      </c>
      <c r="Q96">
        <v>249</v>
      </c>
      <c r="R96" s="8">
        <v>249</v>
      </c>
      <c r="S96">
        <v>399</v>
      </c>
      <c r="T96" s="8">
        <v>399</v>
      </c>
      <c r="U96" s="8" t="str">
        <f>IF(Cleaned_Data[[#This Row],[Actual Price]]&lt;1000,"₦0–₦999",
 IF(Cleaned_Data[[#This Row],[Actual Price]]&lt;2000,"₦1,000–₦1,999",
 IF(Cleaned_Data[[#This Row],[Actual Price]]&lt;5000,"₦2,000–₦4,999",
 IF(Cleaned_Data[[#This Row],[Actual Price]]&lt;10000,"₦5,000–₦9,999",
 "₦10,000+"))))</f>
        <v>₦0–₦999</v>
      </c>
      <c r="V96" s="8">
        <f>(Cleaned_Data[[#This Row],[Actual Price]]*Cleaned_Data[[#This Row],[Rating Count]])</f>
        <v>1852158</v>
      </c>
      <c r="W96" s="20">
        <v>0.37593984962406013</v>
      </c>
      <c r="X96">
        <v>3.4</v>
      </c>
      <c r="Y96" s="10">
        <f>VALUE(Cleaned_Data[[#This Row],[rating]])</f>
        <v>3.4</v>
      </c>
      <c r="Z96">
        <v>4642</v>
      </c>
      <c r="AA96" t="str">
        <f>IF(Cleaned_Data[[#This Row],[Rating Count]]&lt;1000,"&lt;1000","1000+")</f>
        <v>1000+</v>
      </c>
      <c r="AB96" s="4">
        <v>4642</v>
      </c>
    </row>
    <row r="97" spans="1:28" x14ac:dyDescent="0.25">
      <c r="A97">
        <v>96</v>
      </c>
      <c r="B97" t="s">
        <v>1374</v>
      </c>
      <c r="C97" t="s">
        <v>12971</v>
      </c>
      <c r="D97" t="s">
        <v>12971</v>
      </c>
      <c r="E97" t="s">
        <v>16191</v>
      </c>
      <c r="F97" t="s">
        <v>13625</v>
      </c>
      <c r="G97" t="s">
        <v>13626</v>
      </c>
      <c r="H97" t="s">
        <v>459</v>
      </c>
      <c r="I97" t="s">
        <v>13093</v>
      </c>
      <c r="J97" t="s">
        <v>13093</v>
      </c>
      <c r="K97" t="s">
        <v>13094</v>
      </c>
      <c r="L97" t="s">
        <v>13416</v>
      </c>
      <c r="M97" t="s">
        <v>13095</v>
      </c>
      <c r="N97" t="s">
        <v>13095</v>
      </c>
      <c r="O97" t="s">
        <v>13099</v>
      </c>
      <c r="Q97">
        <v>399</v>
      </c>
      <c r="R97" s="8">
        <v>399</v>
      </c>
      <c r="S97">
        <v>799</v>
      </c>
      <c r="T97" s="8">
        <v>799</v>
      </c>
      <c r="U97" s="8" t="str">
        <f>IF(Cleaned_Data[[#This Row],[Actual Price]]&lt;1000,"₦0–₦999",
 IF(Cleaned_Data[[#This Row],[Actual Price]]&lt;2000,"₦1,000–₦1,999",
 IF(Cleaned_Data[[#This Row],[Actual Price]]&lt;5000,"₦2,000–₦4,999",
 IF(Cleaned_Data[[#This Row],[Actual Price]]&lt;10000,"₦5,000–₦9,999",
 "₦10,000+"))))</f>
        <v>₦0–₦999</v>
      </c>
      <c r="V97" s="8">
        <f>(Cleaned_Data[[#This Row],[Actual Price]]*Cleaned_Data[[#This Row],[Rating Count]])</f>
        <v>9588</v>
      </c>
      <c r="W97" s="20">
        <v>0.50062578222778475</v>
      </c>
      <c r="X97">
        <v>4.3</v>
      </c>
      <c r="Y97" s="10">
        <f>VALUE(Cleaned_Data[[#This Row],[rating]])</f>
        <v>4.3</v>
      </c>
      <c r="Z97">
        <v>12</v>
      </c>
      <c r="AA97" t="str">
        <f>IF(Cleaned_Data[[#This Row],[Rating Count]]&lt;1000,"&lt;1000","1000+")</f>
        <v>&lt;1000</v>
      </c>
      <c r="AB97" s="4">
        <v>12</v>
      </c>
    </row>
    <row r="98" spans="1:28" x14ac:dyDescent="0.25">
      <c r="A98">
        <v>97</v>
      </c>
      <c r="B98" t="s">
        <v>1383</v>
      </c>
      <c r="C98" t="s">
        <v>1384</v>
      </c>
      <c r="D98" t="s">
        <v>13627</v>
      </c>
      <c r="E98" t="s">
        <v>16191</v>
      </c>
      <c r="F98" t="s">
        <v>13547</v>
      </c>
      <c r="G98" t="s">
        <v>13628</v>
      </c>
      <c r="H98" t="s">
        <v>17</v>
      </c>
      <c r="I98" t="s">
        <v>13085</v>
      </c>
      <c r="J98" t="s">
        <v>13391</v>
      </c>
      <c r="K98" t="s">
        <v>13086</v>
      </c>
      <c r="L98" t="s">
        <v>13409</v>
      </c>
      <c r="M98" t="s">
        <v>13087</v>
      </c>
      <c r="N98" t="s">
        <v>13410</v>
      </c>
      <c r="O98" t="s">
        <v>13088</v>
      </c>
      <c r="P98" t="s">
        <v>13089</v>
      </c>
      <c r="Q98">
        <v>1499</v>
      </c>
      <c r="R98" s="8">
        <v>1499</v>
      </c>
      <c r="S98">
        <v>1999</v>
      </c>
      <c r="T98" s="8">
        <v>1999</v>
      </c>
      <c r="U98" s="8" t="str">
        <f>IF(Cleaned_Data[[#This Row],[Actual Price]]&lt;1000,"₦0–₦999",
 IF(Cleaned_Data[[#This Row],[Actual Price]]&lt;2000,"₦1,000–₦1,999",
 IF(Cleaned_Data[[#This Row],[Actual Price]]&lt;5000,"₦2,000–₦4,999",
 IF(Cleaned_Data[[#This Row],[Actual Price]]&lt;10000,"₦5,000–₦9,999",
 "₦10,000+"))))</f>
        <v>₦1,000–₦1,999</v>
      </c>
      <c r="V98" s="8">
        <f>(Cleaned_Data[[#This Row],[Actual Price]]*Cleaned_Data[[#This Row],[Rating Count]])</f>
        <v>3900049</v>
      </c>
      <c r="W98" s="20">
        <v>0.25012506253126565</v>
      </c>
      <c r="X98">
        <v>4.4000000000000004</v>
      </c>
      <c r="Y98" s="10">
        <f>VALUE(Cleaned_Data[[#This Row],[rating]])</f>
        <v>4.4000000000000004</v>
      </c>
      <c r="Z98">
        <v>1951</v>
      </c>
      <c r="AA98" t="str">
        <f>IF(Cleaned_Data[[#This Row],[Rating Count]]&lt;1000,"&lt;1000","1000+")</f>
        <v>1000+</v>
      </c>
      <c r="AB98" s="4">
        <v>1951</v>
      </c>
    </row>
    <row r="99" spans="1:28" x14ac:dyDescent="0.25">
      <c r="A99">
        <v>98</v>
      </c>
      <c r="B99" t="s">
        <v>1388</v>
      </c>
      <c r="C99" t="s">
        <v>1389</v>
      </c>
      <c r="D99" t="s">
        <v>13629</v>
      </c>
      <c r="E99" t="s">
        <v>16191</v>
      </c>
      <c r="F99" t="s">
        <v>13630</v>
      </c>
      <c r="G99" t="s">
        <v>13631</v>
      </c>
      <c r="H99" t="s">
        <v>1390</v>
      </c>
      <c r="I99" t="s">
        <v>13093</v>
      </c>
      <c r="J99" t="s">
        <v>13093</v>
      </c>
      <c r="K99" t="s">
        <v>13094</v>
      </c>
      <c r="L99" t="s">
        <v>13416</v>
      </c>
      <c r="M99" t="s">
        <v>13108</v>
      </c>
      <c r="N99" t="s">
        <v>13108</v>
      </c>
      <c r="Q99">
        <v>9490</v>
      </c>
      <c r="R99" s="8">
        <v>9490</v>
      </c>
      <c r="S99">
        <v>15990</v>
      </c>
      <c r="T99" s="8">
        <v>15990</v>
      </c>
      <c r="U99" s="8" t="str">
        <f>IF(Cleaned_Data[[#This Row],[Actual Price]]&lt;1000,"₦0–₦999",
 IF(Cleaned_Data[[#This Row],[Actual Price]]&lt;2000,"₦1,000–₦1,999",
 IF(Cleaned_Data[[#This Row],[Actual Price]]&lt;5000,"₦2,000–₦4,999",
 IF(Cleaned_Data[[#This Row],[Actual Price]]&lt;10000,"₦5,000–₦9,999",
 "₦10,000+"))))</f>
        <v>₦10,000+</v>
      </c>
      <c r="V99" s="8">
        <f>(Cleaned_Data[[#This Row],[Actual Price]]*Cleaned_Data[[#This Row],[Rating Count]])</f>
        <v>167575200</v>
      </c>
      <c r="W99" s="20">
        <v>0.4065040650406504</v>
      </c>
      <c r="X99">
        <v>3.9</v>
      </c>
      <c r="Y99" s="10">
        <f>VALUE(Cleaned_Data[[#This Row],[rating]])</f>
        <v>3.9</v>
      </c>
      <c r="Z99">
        <v>10480</v>
      </c>
      <c r="AA99" t="str">
        <f>IF(Cleaned_Data[[#This Row],[Rating Count]]&lt;1000,"&lt;1000","1000+")</f>
        <v>1000+</v>
      </c>
      <c r="AB99" s="4">
        <v>10480</v>
      </c>
    </row>
    <row r="100" spans="1:28" x14ac:dyDescent="0.25">
      <c r="A100">
        <v>99</v>
      </c>
      <c r="B100" t="s">
        <v>1399</v>
      </c>
      <c r="C100" t="s">
        <v>1400</v>
      </c>
      <c r="D100" t="s">
        <v>13632</v>
      </c>
      <c r="E100" t="s">
        <v>16191</v>
      </c>
      <c r="F100" t="s">
        <v>13633</v>
      </c>
      <c r="G100" t="s">
        <v>13634</v>
      </c>
      <c r="H100" t="s">
        <v>127</v>
      </c>
      <c r="I100" t="s">
        <v>13093</v>
      </c>
      <c r="J100" t="s">
        <v>13093</v>
      </c>
      <c r="K100" t="s">
        <v>13094</v>
      </c>
      <c r="L100" t="s">
        <v>13416</v>
      </c>
      <c r="M100" t="s">
        <v>13095</v>
      </c>
      <c r="N100" t="s">
        <v>13095</v>
      </c>
      <c r="O100" t="s">
        <v>13088</v>
      </c>
      <c r="P100" t="s">
        <v>13096</v>
      </c>
      <c r="Q100">
        <v>637</v>
      </c>
      <c r="R100" s="8">
        <v>637</v>
      </c>
      <c r="S100">
        <v>1499</v>
      </c>
      <c r="T100" s="8">
        <v>1499</v>
      </c>
      <c r="U100" s="8" t="str">
        <f>IF(Cleaned_Data[[#This Row],[Actual Price]]&lt;1000,"₦0–₦999",
 IF(Cleaned_Data[[#This Row],[Actual Price]]&lt;2000,"₦1,000–₦1,999",
 IF(Cleaned_Data[[#This Row],[Actual Price]]&lt;5000,"₦2,000–₦4,999",
 IF(Cleaned_Data[[#This Row],[Actual Price]]&lt;10000,"₦5,000–₦9,999",
 "₦10,000+"))))</f>
        <v>₦1,000–₦1,999</v>
      </c>
      <c r="V100" s="8">
        <f>(Cleaned_Data[[#This Row],[Actual Price]]*Cleaned_Data[[#This Row],[Rating Count]])</f>
        <v>35976</v>
      </c>
      <c r="W100" s="20">
        <v>0.57505003335557037</v>
      </c>
      <c r="X100">
        <v>4.0999999999999996</v>
      </c>
      <c r="Y100" s="10">
        <f>VALUE(Cleaned_Data[[#This Row],[rating]])</f>
        <v>4.0999999999999996</v>
      </c>
      <c r="Z100">
        <v>24</v>
      </c>
      <c r="AA100" t="str">
        <f>IF(Cleaned_Data[[#This Row],[Rating Count]]&lt;1000,"&lt;1000","1000+")</f>
        <v>&lt;1000</v>
      </c>
      <c r="AB100" s="4">
        <v>24</v>
      </c>
    </row>
    <row r="101" spans="1:28" x14ac:dyDescent="0.25">
      <c r="A101">
        <v>100</v>
      </c>
      <c r="B101" t="s">
        <v>1409</v>
      </c>
      <c r="C101" t="s">
        <v>12972</v>
      </c>
      <c r="D101" t="s">
        <v>12972</v>
      </c>
      <c r="E101" t="s">
        <v>16191</v>
      </c>
      <c r="F101" t="s">
        <v>13635</v>
      </c>
      <c r="G101" t="s">
        <v>13636</v>
      </c>
      <c r="H101" t="s">
        <v>459</v>
      </c>
      <c r="I101" t="s">
        <v>13093</v>
      </c>
      <c r="J101" t="s">
        <v>13093</v>
      </c>
      <c r="K101" t="s">
        <v>13094</v>
      </c>
      <c r="L101" t="s">
        <v>13416</v>
      </c>
      <c r="M101" t="s">
        <v>13095</v>
      </c>
      <c r="N101" t="s">
        <v>13095</v>
      </c>
      <c r="O101" t="s">
        <v>13099</v>
      </c>
      <c r="Q101">
        <v>399</v>
      </c>
      <c r="R101" s="8">
        <v>399</v>
      </c>
      <c r="S101">
        <v>899</v>
      </c>
      <c r="T101" s="8">
        <v>899</v>
      </c>
      <c r="U101" s="8" t="str">
        <f>IF(Cleaned_Data[[#This Row],[Actual Price]]&lt;1000,"₦0–₦999",
 IF(Cleaned_Data[[#This Row],[Actual Price]]&lt;2000,"₦1,000–₦1,999",
 IF(Cleaned_Data[[#This Row],[Actual Price]]&lt;5000,"₦2,000–₦4,999",
 IF(Cleaned_Data[[#This Row],[Actual Price]]&lt;10000,"₦5,000–₦9,999",
 "₦10,000+"))))</f>
        <v>₦0–₦999</v>
      </c>
      <c r="V101" s="8">
        <f>(Cleaned_Data[[#This Row],[Actual Price]]*Cleaned_Data[[#This Row],[Rating Count]])</f>
        <v>228346</v>
      </c>
      <c r="W101" s="20">
        <v>0.55617352614015569</v>
      </c>
      <c r="X101">
        <v>3.9</v>
      </c>
      <c r="Y101" s="10">
        <f>VALUE(Cleaned_Data[[#This Row],[rating]])</f>
        <v>3.9</v>
      </c>
      <c r="Z101">
        <v>254</v>
      </c>
      <c r="AA101" t="str">
        <f>IF(Cleaned_Data[[#This Row],[Rating Count]]&lt;1000,"&lt;1000","1000+")</f>
        <v>&lt;1000</v>
      </c>
      <c r="AB101" s="4">
        <v>254</v>
      </c>
    </row>
    <row r="102" spans="1:28" x14ac:dyDescent="0.25">
      <c r="A102">
        <v>101</v>
      </c>
      <c r="B102" t="s">
        <v>1418</v>
      </c>
      <c r="C102" t="s">
        <v>1419</v>
      </c>
      <c r="D102" t="s">
        <v>1419</v>
      </c>
      <c r="E102" t="s">
        <v>16191</v>
      </c>
      <c r="F102" t="s">
        <v>13637</v>
      </c>
      <c r="G102" t="s">
        <v>13638</v>
      </c>
      <c r="H102" t="s">
        <v>1320</v>
      </c>
      <c r="I102" t="s">
        <v>13093</v>
      </c>
      <c r="J102" t="s">
        <v>13093</v>
      </c>
      <c r="K102" t="s">
        <v>13094</v>
      </c>
      <c r="L102" t="s">
        <v>13416</v>
      </c>
      <c r="M102" t="s">
        <v>13095</v>
      </c>
      <c r="N102" t="s">
        <v>13095</v>
      </c>
      <c r="O102" t="s">
        <v>13088</v>
      </c>
      <c r="P102" t="s">
        <v>13107</v>
      </c>
      <c r="Q102">
        <v>1089</v>
      </c>
      <c r="R102" s="8">
        <v>1089</v>
      </c>
      <c r="S102">
        <v>1600</v>
      </c>
      <c r="T102" s="8">
        <v>1600</v>
      </c>
      <c r="U102" s="8" t="str">
        <f>IF(Cleaned_Data[[#This Row],[Actual Price]]&lt;1000,"₦0–₦999",
 IF(Cleaned_Data[[#This Row],[Actual Price]]&lt;2000,"₦1,000–₦1,999",
 IF(Cleaned_Data[[#This Row],[Actual Price]]&lt;5000,"₦2,000–₦4,999",
 IF(Cleaned_Data[[#This Row],[Actual Price]]&lt;10000,"₦5,000–₦9,999",
 "₦10,000+"))))</f>
        <v>₦1,000–₦1,999</v>
      </c>
      <c r="V102" s="8">
        <f>(Cleaned_Data[[#This Row],[Actual Price]]*Cleaned_Data[[#This Row],[Rating Count]])</f>
        <v>5704000</v>
      </c>
      <c r="W102" s="20">
        <v>0.31937500000000002</v>
      </c>
      <c r="X102">
        <v>4</v>
      </c>
      <c r="Y102" s="10">
        <f>VALUE(Cleaned_Data[[#This Row],[rating]])</f>
        <v>4</v>
      </c>
      <c r="Z102">
        <v>3565</v>
      </c>
      <c r="AA102" t="str">
        <f>IF(Cleaned_Data[[#This Row],[Rating Count]]&lt;1000,"&lt;1000","1000+")</f>
        <v>1000+</v>
      </c>
      <c r="AB102" s="4">
        <v>3565</v>
      </c>
    </row>
    <row r="103" spans="1:28" x14ac:dyDescent="0.25">
      <c r="A103">
        <v>102</v>
      </c>
      <c r="B103" t="s">
        <v>1428</v>
      </c>
      <c r="C103" t="s">
        <v>1429</v>
      </c>
      <c r="D103" t="s">
        <v>13639</v>
      </c>
      <c r="E103" t="s">
        <v>16191</v>
      </c>
      <c r="F103" t="s">
        <v>13640</v>
      </c>
      <c r="G103" t="s">
        <v>13641</v>
      </c>
      <c r="H103" t="s">
        <v>17</v>
      </c>
      <c r="I103" t="s">
        <v>13085</v>
      </c>
      <c r="J103" t="s">
        <v>13391</v>
      </c>
      <c r="K103" t="s">
        <v>13086</v>
      </c>
      <c r="L103" t="s">
        <v>13409</v>
      </c>
      <c r="M103" t="s">
        <v>13087</v>
      </c>
      <c r="N103" t="s">
        <v>13410</v>
      </c>
      <c r="O103" t="s">
        <v>13088</v>
      </c>
      <c r="P103" t="s">
        <v>13089</v>
      </c>
      <c r="Q103">
        <v>339</v>
      </c>
      <c r="R103" s="8">
        <v>339</v>
      </c>
      <c r="S103">
        <v>999</v>
      </c>
      <c r="T103" s="8">
        <v>999</v>
      </c>
      <c r="U103" s="8" t="str">
        <f>IF(Cleaned_Data[[#This Row],[Actual Price]]&lt;1000,"₦0–₦999",
 IF(Cleaned_Data[[#This Row],[Actual Price]]&lt;2000,"₦1,000–₦1,999",
 IF(Cleaned_Data[[#This Row],[Actual Price]]&lt;5000,"₦2,000–₦4,999",
 IF(Cleaned_Data[[#This Row],[Actual Price]]&lt;10000,"₦5,000–₦9,999",
 "₦10,000+"))))</f>
        <v>₦0–₦999</v>
      </c>
      <c r="V103" s="8">
        <f>(Cleaned_Data[[#This Row],[Actual Price]]*Cleaned_Data[[#This Row],[Rating Count]])</f>
        <v>6248745</v>
      </c>
      <c r="W103" s="20">
        <v>0.66066066066066065</v>
      </c>
      <c r="X103">
        <v>4.3</v>
      </c>
      <c r="Y103" s="10">
        <f>VALUE(Cleaned_Data[[#This Row],[rating]])</f>
        <v>4.3</v>
      </c>
      <c r="Z103">
        <v>6255</v>
      </c>
      <c r="AA103" t="str">
        <f>IF(Cleaned_Data[[#This Row],[Rating Count]]&lt;1000,"&lt;1000","1000+")</f>
        <v>1000+</v>
      </c>
      <c r="AB103" s="4">
        <v>6255</v>
      </c>
    </row>
    <row r="104" spans="1:28" x14ac:dyDescent="0.25">
      <c r="A104">
        <v>103</v>
      </c>
      <c r="B104" t="s">
        <v>1436</v>
      </c>
      <c r="C104" t="s">
        <v>1437</v>
      </c>
      <c r="D104" t="s">
        <v>1437</v>
      </c>
      <c r="E104" t="s">
        <v>16191</v>
      </c>
      <c r="F104" t="s">
        <v>13460</v>
      </c>
      <c r="G104" t="s">
        <v>13642</v>
      </c>
      <c r="H104" t="s">
        <v>17</v>
      </c>
      <c r="I104" t="s">
        <v>13085</v>
      </c>
      <c r="J104" t="s">
        <v>13391</v>
      </c>
      <c r="K104" t="s">
        <v>13086</v>
      </c>
      <c r="L104" t="s">
        <v>13409</v>
      </c>
      <c r="M104" t="s">
        <v>13087</v>
      </c>
      <c r="N104" t="s">
        <v>13410</v>
      </c>
      <c r="O104" t="s">
        <v>13088</v>
      </c>
      <c r="P104" t="s">
        <v>13089</v>
      </c>
      <c r="Q104">
        <v>149</v>
      </c>
      <c r="R104" s="8">
        <v>149</v>
      </c>
      <c r="S104">
        <v>499</v>
      </c>
      <c r="T104" s="8">
        <v>499</v>
      </c>
      <c r="U104" s="8" t="str">
        <f>IF(Cleaned_Data[[#This Row],[Actual Price]]&lt;1000,"₦0–₦999",
 IF(Cleaned_Data[[#This Row],[Actual Price]]&lt;2000,"₦1,000–₦1,999",
 IF(Cleaned_Data[[#This Row],[Actual Price]]&lt;5000,"₦2,000–₦4,999",
 IF(Cleaned_Data[[#This Row],[Actual Price]]&lt;10000,"₦5,000–₦9,999",
 "₦10,000+"))))</f>
        <v>₦0–₦999</v>
      </c>
      <c r="V104" s="8">
        <f>(Cleaned_Data[[#This Row],[Actual Price]]*Cleaned_Data[[#This Row],[Rating Count]])</f>
        <v>3858268</v>
      </c>
      <c r="W104" s="20">
        <v>0.70140280561122248</v>
      </c>
      <c r="X104">
        <v>4</v>
      </c>
      <c r="Y104" s="10">
        <f>VALUE(Cleaned_Data[[#This Row],[rating]])</f>
        <v>4</v>
      </c>
      <c r="Z104">
        <v>7732</v>
      </c>
      <c r="AA104" t="str">
        <f>IF(Cleaned_Data[[#This Row],[Rating Count]]&lt;1000,"&lt;1000","1000+")</f>
        <v>1000+</v>
      </c>
      <c r="AB104" s="4">
        <v>7732</v>
      </c>
    </row>
    <row r="105" spans="1:28" x14ac:dyDescent="0.25">
      <c r="A105">
        <v>104</v>
      </c>
      <c r="B105" t="s">
        <v>1441</v>
      </c>
      <c r="C105" t="s">
        <v>1442</v>
      </c>
      <c r="D105" t="s">
        <v>1442</v>
      </c>
      <c r="E105" t="s">
        <v>16191</v>
      </c>
      <c r="F105" t="s">
        <v>13643</v>
      </c>
      <c r="G105" t="s">
        <v>13644</v>
      </c>
      <c r="H105" t="s">
        <v>17</v>
      </c>
      <c r="I105" t="s">
        <v>13085</v>
      </c>
      <c r="J105" t="s">
        <v>13391</v>
      </c>
      <c r="K105" t="s">
        <v>13086</v>
      </c>
      <c r="L105" t="s">
        <v>13409</v>
      </c>
      <c r="M105" t="s">
        <v>13087</v>
      </c>
      <c r="N105" t="s">
        <v>13410</v>
      </c>
      <c r="O105" t="s">
        <v>13088</v>
      </c>
      <c r="P105" t="s">
        <v>13089</v>
      </c>
      <c r="Q105">
        <v>149</v>
      </c>
      <c r="R105" s="8">
        <v>149</v>
      </c>
      <c r="S105">
        <v>399</v>
      </c>
      <c r="T105" s="8">
        <v>399</v>
      </c>
      <c r="U105" s="8" t="str">
        <f>IF(Cleaned_Data[[#This Row],[Actual Price]]&lt;1000,"₦0–₦999",
 IF(Cleaned_Data[[#This Row],[Actual Price]]&lt;2000,"₦1,000–₦1,999",
 IF(Cleaned_Data[[#This Row],[Actual Price]]&lt;5000,"₦2,000–₦4,999",
 IF(Cleaned_Data[[#This Row],[Actual Price]]&lt;10000,"₦5,000–₦9,999",
 "₦10,000+"))))</f>
        <v>₦0–₦999</v>
      </c>
      <c r="V105" s="8">
        <f>(Cleaned_Data[[#This Row],[Actual Price]]*Cleaned_Data[[#This Row],[Rating Count]])</f>
        <v>22743</v>
      </c>
      <c r="W105" s="20">
        <v>0.62656641604010022</v>
      </c>
      <c r="X105">
        <v>3.9</v>
      </c>
      <c r="Y105" s="10">
        <f>VALUE(Cleaned_Data[[#This Row],[rating]])</f>
        <v>3.9</v>
      </c>
      <c r="Z105">
        <v>57</v>
      </c>
      <c r="AA105" t="str">
        <f>IF(Cleaned_Data[[#This Row],[Rating Count]]&lt;1000,"&lt;1000","1000+")</f>
        <v>&lt;1000</v>
      </c>
      <c r="AB105" s="4">
        <v>57</v>
      </c>
    </row>
    <row r="106" spans="1:28" x14ac:dyDescent="0.25">
      <c r="A106">
        <v>105</v>
      </c>
      <c r="B106" t="s">
        <v>1450</v>
      </c>
      <c r="C106" t="s">
        <v>1451</v>
      </c>
      <c r="D106" t="s">
        <v>1451</v>
      </c>
      <c r="E106" t="s">
        <v>16191</v>
      </c>
      <c r="F106" t="s">
        <v>13645</v>
      </c>
      <c r="G106" t="s">
        <v>13646</v>
      </c>
      <c r="H106" t="s">
        <v>17</v>
      </c>
      <c r="I106" t="s">
        <v>13085</v>
      </c>
      <c r="J106" t="s">
        <v>13391</v>
      </c>
      <c r="K106" t="s">
        <v>13086</v>
      </c>
      <c r="L106" t="s">
        <v>13409</v>
      </c>
      <c r="M106" t="s">
        <v>13087</v>
      </c>
      <c r="N106" t="s">
        <v>13410</v>
      </c>
      <c r="O106" t="s">
        <v>13088</v>
      </c>
      <c r="P106" t="s">
        <v>13089</v>
      </c>
      <c r="Q106">
        <v>599</v>
      </c>
      <c r="R106" s="8">
        <v>599</v>
      </c>
      <c r="S106">
        <v>849</v>
      </c>
      <c r="T106" s="8">
        <v>849</v>
      </c>
      <c r="U106" s="8" t="str">
        <f>IF(Cleaned_Data[[#This Row],[Actual Price]]&lt;1000,"₦0–₦999",
 IF(Cleaned_Data[[#This Row],[Actual Price]]&lt;2000,"₦1,000–₦1,999",
 IF(Cleaned_Data[[#This Row],[Actual Price]]&lt;5000,"₦2,000–₦4,999",
 IF(Cleaned_Data[[#This Row],[Actual Price]]&lt;10000,"₦5,000–₦9,999",
 "₦10,000+"))))</f>
        <v>₦0–₦999</v>
      </c>
      <c r="V106" s="8">
        <f>(Cleaned_Data[[#This Row],[Actual Price]]*Cleaned_Data[[#This Row],[Rating Count]])</f>
        <v>489873</v>
      </c>
      <c r="W106" s="20">
        <v>0.29446407538280328</v>
      </c>
      <c r="X106">
        <v>4.5</v>
      </c>
      <c r="Y106" s="10">
        <f>VALUE(Cleaned_Data[[#This Row],[rating]])</f>
        <v>4.5</v>
      </c>
      <c r="Z106">
        <v>577</v>
      </c>
      <c r="AA106" t="str">
        <f>IF(Cleaned_Data[[#This Row],[Rating Count]]&lt;1000,"&lt;1000","1000+")</f>
        <v>&lt;1000</v>
      </c>
      <c r="AB106" s="4">
        <v>577</v>
      </c>
    </row>
    <row r="107" spans="1:28" x14ac:dyDescent="0.25">
      <c r="A107">
        <v>106</v>
      </c>
      <c r="B107" t="s">
        <v>1460</v>
      </c>
      <c r="C107" t="s">
        <v>1461</v>
      </c>
      <c r="D107" t="s">
        <v>13647</v>
      </c>
      <c r="E107" t="s">
        <v>16191</v>
      </c>
      <c r="F107" t="s">
        <v>13648</v>
      </c>
      <c r="G107" t="s">
        <v>13649</v>
      </c>
      <c r="H107" t="s">
        <v>459</v>
      </c>
      <c r="I107" t="s">
        <v>13093</v>
      </c>
      <c r="J107" t="s">
        <v>13093</v>
      </c>
      <c r="K107" t="s">
        <v>13094</v>
      </c>
      <c r="L107" t="s">
        <v>13416</v>
      </c>
      <c r="M107" t="s">
        <v>13095</v>
      </c>
      <c r="N107" t="s">
        <v>13095</v>
      </c>
      <c r="O107" t="s">
        <v>13099</v>
      </c>
      <c r="Q107">
        <v>299</v>
      </c>
      <c r="R107" s="8">
        <v>299</v>
      </c>
      <c r="S107">
        <v>1199</v>
      </c>
      <c r="T107" s="8">
        <v>1199</v>
      </c>
      <c r="U107" s="8" t="str">
        <f>IF(Cleaned_Data[[#This Row],[Actual Price]]&lt;1000,"₦0–₦999",
 IF(Cleaned_Data[[#This Row],[Actual Price]]&lt;2000,"₦1,000–₦1,999",
 IF(Cleaned_Data[[#This Row],[Actual Price]]&lt;5000,"₦2,000–₦4,999",
 IF(Cleaned_Data[[#This Row],[Actual Price]]&lt;10000,"₦5,000–₦9,999",
 "₦10,000+"))))</f>
        <v>₦1,000–₦1,999</v>
      </c>
      <c r="V107" s="8">
        <f>(Cleaned_Data[[#This Row],[Actual Price]]*Cleaned_Data[[#This Row],[Rating Count]])</f>
        <v>1430407</v>
      </c>
      <c r="W107" s="20">
        <v>0.75062552126772308</v>
      </c>
      <c r="X107">
        <v>3.9</v>
      </c>
      <c r="Y107" s="10">
        <f>VALUE(Cleaned_Data[[#This Row],[rating]])</f>
        <v>3.9</v>
      </c>
      <c r="Z107">
        <v>1193</v>
      </c>
      <c r="AA107" t="str">
        <f>IF(Cleaned_Data[[#This Row],[Rating Count]]&lt;1000,"&lt;1000","1000+")</f>
        <v>1000+</v>
      </c>
      <c r="AB107" s="4">
        <v>1193</v>
      </c>
    </row>
    <row r="108" spans="1:28" x14ac:dyDescent="0.25">
      <c r="A108">
        <v>107</v>
      </c>
      <c r="B108" t="s">
        <v>1470</v>
      </c>
      <c r="C108" t="s">
        <v>1471</v>
      </c>
      <c r="D108" t="s">
        <v>13650</v>
      </c>
      <c r="E108" t="s">
        <v>16191</v>
      </c>
      <c r="F108" t="s">
        <v>13651</v>
      </c>
      <c r="G108" t="s">
        <v>13652</v>
      </c>
      <c r="H108" t="s">
        <v>17</v>
      </c>
      <c r="I108" t="s">
        <v>13085</v>
      </c>
      <c r="J108" t="s">
        <v>13391</v>
      </c>
      <c r="K108" t="s">
        <v>13086</v>
      </c>
      <c r="L108" t="s">
        <v>13409</v>
      </c>
      <c r="M108" t="s">
        <v>13087</v>
      </c>
      <c r="N108" t="s">
        <v>13410</v>
      </c>
      <c r="O108" t="s">
        <v>13088</v>
      </c>
      <c r="P108" t="s">
        <v>13089</v>
      </c>
      <c r="Q108">
        <v>399</v>
      </c>
      <c r="R108" s="8">
        <v>399</v>
      </c>
      <c r="S108">
        <v>1299</v>
      </c>
      <c r="T108" s="8">
        <v>1299</v>
      </c>
      <c r="U108" s="8" t="str">
        <f>IF(Cleaned_Data[[#This Row],[Actual Price]]&lt;1000,"₦0–₦999",
 IF(Cleaned_Data[[#This Row],[Actual Price]]&lt;2000,"₦1,000–₦1,999",
 IF(Cleaned_Data[[#This Row],[Actual Price]]&lt;5000,"₦2,000–₦4,999",
 IF(Cleaned_Data[[#This Row],[Actual Price]]&lt;10000,"₦5,000–₦9,999",
 "₦10,000+"))))</f>
        <v>₦1,000–₦1,999</v>
      </c>
      <c r="V108" s="8">
        <f>(Cleaned_Data[[#This Row],[Actual Price]]*Cleaned_Data[[#This Row],[Rating Count]])</f>
        <v>17042880</v>
      </c>
      <c r="W108" s="20">
        <v>0.69284064665127021</v>
      </c>
      <c r="X108">
        <v>4.2</v>
      </c>
      <c r="Y108" s="10">
        <f>VALUE(Cleaned_Data[[#This Row],[rating]])</f>
        <v>4.2</v>
      </c>
      <c r="Z108">
        <v>13120</v>
      </c>
      <c r="AA108" t="str">
        <f>IF(Cleaned_Data[[#This Row],[Rating Count]]&lt;1000,"&lt;1000","1000+")</f>
        <v>1000+</v>
      </c>
      <c r="AB108" s="4">
        <v>13120</v>
      </c>
    </row>
    <row r="109" spans="1:28" x14ac:dyDescent="0.25">
      <c r="A109">
        <v>108</v>
      </c>
      <c r="B109" t="s">
        <v>1475</v>
      </c>
      <c r="C109" t="s">
        <v>1476</v>
      </c>
      <c r="D109" t="s">
        <v>13653</v>
      </c>
      <c r="E109" t="s">
        <v>16191</v>
      </c>
      <c r="F109" t="s">
        <v>13536</v>
      </c>
      <c r="G109" t="s">
        <v>13654</v>
      </c>
      <c r="H109" t="s">
        <v>459</v>
      </c>
      <c r="I109" t="s">
        <v>13093</v>
      </c>
      <c r="J109" t="s">
        <v>13093</v>
      </c>
      <c r="K109" t="s">
        <v>13094</v>
      </c>
      <c r="L109" t="s">
        <v>13416</v>
      </c>
      <c r="M109" t="s">
        <v>13095</v>
      </c>
      <c r="N109" t="s">
        <v>13095</v>
      </c>
      <c r="O109" t="s">
        <v>13099</v>
      </c>
      <c r="Q109">
        <v>339</v>
      </c>
      <c r="R109" s="8">
        <v>339</v>
      </c>
      <c r="S109">
        <v>1999</v>
      </c>
      <c r="T109" s="8">
        <v>1999</v>
      </c>
      <c r="U109" s="8" t="str">
        <f>IF(Cleaned_Data[[#This Row],[Actual Price]]&lt;1000,"₦0–₦999",
 IF(Cleaned_Data[[#This Row],[Actual Price]]&lt;2000,"₦1,000–₦1,999",
 IF(Cleaned_Data[[#This Row],[Actual Price]]&lt;5000,"₦2,000–₦4,999",
 IF(Cleaned_Data[[#This Row],[Actual Price]]&lt;10000,"₦5,000–₦9,999",
 "₦10,000+"))))</f>
        <v>₦1,000–₦1,999</v>
      </c>
      <c r="V109" s="8">
        <f>(Cleaned_Data[[#This Row],[Actual Price]]*Cleaned_Data[[#This Row],[Rating Count]])</f>
        <v>685657</v>
      </c>
      <c r="W109" s="20">
        <v>0.83041520760380194</v>
      </c>
      <c r="X109">
        <v>4</v>
      </c>
      <c r="Y109" s="10">
        <f>VALUE(Cleaned_Data[[#This Row],[rating]])</f>
        <v>4</v>
      </c>
      <c r="Z109">
        <v>343</v>
      </c>
      <c r="AA109" t="str">
        <f>IF(Cleaned_Data[[#This Row],[Rating Count]]&lt;1000,"&lt;1000","1000+")</f>
        <v>&lt;1000</v>
      </c>
      <c r="AB109" s="4">
        <v>343</v>
      </c>
    </row>
    <row r="110" spans="1:28" x14ac:dyDescent="0.25">
      <c r="A110">
        <v>109</v>
      </c>
      <c r="B110" t="s">
        <v>1485</v>
      </c>
      <c r="C110" t="s">
        <v>1486</v>
      </c>
      <c r="D110" t="s">
        <v>1486</v>
      </c>
      <c r="E110" t="s">
        <v>16191</v>
      </c>
      <c r="F110" t="s">
        <v>13454</v>
      </c>
      <c r="G110" t="s">
        <v>13655</v>
      </c>
      <c r="H110" t="s">
        <v>167</v>
      </c>
      <c r="I110" t="s">
        <v>13093</v>
      </c>
      <c r="J110" t="s">
        <v>13093</v>
      </c>
      <c r="K110" t="s">
        <v>13094</v>
      </c>
      <c r="L110" t="s">
        <v>13416</v>
      </c>
      <c r="M110" t="s">
        <v>13097</v>
      </c>
      <c r="N110" t="s">
        <v>13097</v>
      </c>
      <c r="O110" t="s">
        <v>13098</v>
      </c>
      <c r="Q110">
        <v>12499</v>
      </c>
      <c r="R110" s="8">
        <v>12499</v>
      </c>
      <c r="S110">
        <v>22990</v>
      </c>
      <c r="T110" s="8">
        <v>22990</v>
      </c>
      <c r="U110" s="8" t="str">
        <f>IF(Cleaned_Data[[#This Row],[Actual Price]]&lt;1000,"₦0–₦999",
 IF(Cleaned_Data[[#This Row],[Actual Price]]&lt;2000,"₦1,000–₦1,999",
 IF(Cleaned_Data[[#This Row],[Actual Price]]&lt;5000,"₦2,000–₦4,999",
 IF(Cleaned_Data[[#This Row],[Actual Price]]&lt;10000,"₦5,000–₦9,999",
 "₦10,000+"))))</f>
        <v>₦10,000+</v>
      </c>
      <c r="V110" s="8">
        <f>(Cleaned_Data[[#This Row],[Actual Price]]*Cleaned_Data[[#This Row],[Rating Count]])</f>
        <v>37036890</v>
      </c>
      <c r="W110" s="20">
        <v>0.45632883862548934</v>
      </c>
      <c r="X110">
        <v>4.3</v>
      </c>
      <c r="Y110" s="10">
        <f>VALUE(Cleaned_Data[[#This Row],[rating]])</f>
        <v>4.3</v>
      </c>
      <c r="Z110">
        <v>1611</v>
      </c>
      <c r="AA110" t="str">
        <f>IF(Cleaned_Data[[#This Row],[Rating Count]]&lt;1000,"&lt;1000","1000+")</f>
        <v>1000+</v>
      </c>
      <c r="AB110" s="4">
        <v>1611</v>
      </c>
    </row>
    <row r="111" spans="1:28" x14ac:dyDescent="0.25">
      <c r="A111">
        <v>110</v>
      </c>
      <c r="B111" t="s">
        <v>1495</v>
      </c>
      <c r="C111" t="s">
        <v>1496</v>
      </c>
      <c r="D111" t="s">
        <v>1496</v>
      </c>
      <c r="E111" t="s">
        <v>16191</v>
      </c>
      <c r="F111" t="s">
        <v>13656</v>
      </c>
      <c r="G111" t="s">
        <v>13657</v>
      </c>
      <c r="H111" t="s">
        <v>17</v>
      </c>
      <c r="I111" t="s">
        <v>13085</v>
      </c>
      <c r="J111" t="s">
        <v>13391</v>
      </c>
      <c r="K111" t="s">
        <v>13086</v>
      </c>
      <c r="L111" t="s">
        <v>13409</v>
      </c>
      <c r="M111" t="s">
        <v>13087</v>
      </c>
      <c r="N111" t="s">
        <v>13410</v>
      </c>
      <c r="O111" t="s">
        <v>13088</v>
      </c>
      <c r="P111" t="s">
        <v>13089</v>
      </c>
      <c r="Q111">
        <v>249</v>
      </c>
      <c r="R111" s="8">
        <v>249</v>
      </c>
      <c r="S111">
        <v>399</v>
      </c>
      <c r="T111" s="8">
        <v>399</v>
      </c>
      <c r="U111" s="8" t="str">
        <f>IF(Cleaned_Data[[#This Row],[Actual Price]]&lt;1000,"₦0–₦999",
 IF(Cleaned_Data[[#This Row],[Actual Price]]&lt;2000,"₦1,000–₦1,999",
 IF(Cleaned_Data[[#This Row],[Actual Price]]&lt;5000,"₦2,000–₦4,999",
 IF(Cleaned_Data[[#This Row],[Actual Price]]&lt;10000,"₦5,000–₦9,999",
 "₦10,000+"))))</f>
        <v>₦0–₦999</v>
      </c>
      <c r="V111" s="8">
        <f>(Cleaned_Data[[#This Row],[Actual Price]]*Cleaned_Data[[#This Row],[Rating Count]])</f>
        <v>2616642</v>
      </c>
      <c r="W111" s="20">
        <v>0.37593984962406013</v>
      </c>
      <c r="X111">
        <v>4</v>
      </c>
      <c r="Y111" s="10">
        <f>VALUE(Cleaned_Data[[#This Row],[rating]])</f>
        <v>4</v>
      </c>
      <c r="Z111">
        <v>6558</v>
      </c>
      <c r="AA111" t="str">
        <f>IF(Cleaned_Data[[#This Row],[Rating Count]]&lt;1000,"&lt;1000","1000+")</f>
        <v>1000+</v>
      </c>
      <c r="AB111" s="4">
        <v>6558</v>
      </c>
    </row>
    <row r="112" spans="1:28" x14ac:dyDescent="0.25">
      <c r="A112">
        <v>111</v>
      </c>
      <c r="B112" t="s">
        <v>1505</v>
      </c>
      <c r="C112" t="s">
        <v>1506</v>
      </c>
      <c r="D112" t="s">
        <v>13658</v>
      </c>
      <c r="E112" t="s">
        <v>16191</v>
      </c>
      <c r="F112" t="s">
        <v>13659</v>
      </c>
      <c r="G112" t="s">
        <v>13660</v>
      </c>
      <c r="H112" t="s">
        <v>96</v>
      </c>
      <c r="I112" t="s">
        <v>13085</v>
      </c>
      <c r="J112" t="s">
        <v>13391</v>
      </c>
      <c r="K112" t="s">
        <v>13090</v>
      </c>
      <c r="L112" t="s">
        <v>13090</v>
      </c>
      <c r="M112" t="s">
        <v>13091</v>
      </c>
      <c r="N112" t="s">
        <v>13091</v>
      </c>
      <c r="O112" t="s">
        <v>13092</v>
      </c>
      <c r="Q112">
        <v>1399</v>
      </c>
      <c r="R112" s="8">
        <v>1399</v>
      </c>
      <c r="S112">
        <v>2499</v>
      </c>
      <c r="T112" s="8">
        <v>2499</v>
      </c>
      <c r="U112" s="8" t="str">
        <f>IF(Cleaned_Data[[#This Row],[Actual Price]]&lt;1000,"₦0–₦999",
 IF(Cleaned_Data[[#This Row],[Actual Price]]&lt;2000,"₦1,000–₦1,999",
 IF(Cleaned_Data[[#This Row],[Actual Price]]&lt;5000,"₦2,000–₦4,999",
 IF(Cleaned_Data[[#This Row],[Actual Price]]&lt;10000,"₦5,000–₦9,999",
 "₦10,000+"))))</f>
        <v>₦2,000–₦4,999</v>
      </c>
      <c r="V112" s="8">
        <f>(Cleaned_Data[[#This Row],[Actual Price]]*Cleaned_Data[[#This Row],[Rating Count]])</f>
        <v>57899331</v>
      </c>
      <c r="W112" s="20">
        <v>0.44017607042817125</v>
      </c>
      <c r="X112">
        <v>4.4000000000000004</v>
      </c>
      <c r="Y112" s="10">
        <f>VALUE(Cleaned_Data[[#This Row],[rating]])</f>
        <v>4.4000000000000004</v>
      </c>
      <c r="Z112">
        <v>23169</v>
      </c>
      <c r="AA112" t="str">
        <f>IF(Cleaned_Data[[#This Row],[Rating Count]]&lt;1000,"&lt;1000","1000+")</f>
        <v>1000+</v>
      </c>
      <c r="AB112" s="4">
        <v>23169</v>
      </c>
    </row>
    <row r="113" spans="1:28" x14ac:dyDescent="0.25">
      <c r="A113">
        <v>112</v>
      </c>
      <c r="B113" t="s">
        <v>1515</v>
      </c>
      <c r="C113" t="s">
        <v>1516</v>
      </c>
      <c r="D113" t="s">
        <v>1516</v>
      </c>
      <c r="E113" t="s">
        <v>16191</v>
      </c>
      <c r="F113" t="s">
        <v>13661</v>
      </c>
      <c r="G113" t="s">
        <v>13662</v>
      </c>
      <c r="H113" t="s">
        <v>167</v>
      </c>
      <c r="I113" t="s">
        <v>13093</v>
      </c>
      <c r="J113" t="s">
        <v>13093</v>
      </c>
      <c r="K113" t="s">
        <v>13094</v>
      </c>
      <c r="L113" t="s">
        <v>13416</v>
      </c>
      <c r="M113" t="s">
        <v>13097</v>
      </c>
      <c r="N113" t="s">
        <v>13097</v>
      </c>
      <c r="O113" t="s">
        <v>13098</v>
      </c>
      <c r="Q113">
        <v>32999</v>
      </c>
      <c r="R113" s="8">
        <v>32999</v>
      </c>
      <c r="S113">
        <v>47990</v>
      </c>
      <c r="T113" s="8">
        <v>47990</v>
      </c>
      <c r="U113" s="8" t="str">
        <f>IF(Cleaned_Data[[#This Row],[Actual Price]]&lt;1000,"₦0–₦999",
 IF(Cleaned_Data[[#This Row],[Actual Price]]&lt;2000,"₦1,000–₦1,999",
 IF(Cleaned_Data[[#This Row],[Actual Price]]&lt;5000,"₦2,000–₦4,999",
 IF(Cleaned_Data[[#This Row],[Actual Price]]&lt;10000,"₦5,000–₦9,999",
 "₦10,000+"))))</f>
        <v>₦10,000+</v>
      </c>
      <c r="V113" s="8">
        <f>(Cleaned_Data[[#This Row],[Actual Price]]*Cleaned_Data[[#This Row],[Rating Count]])</f>
        <v>225696970</v>
      </c>
      <c r="W113" s="20">
        <v>0.31237757866222132</v>
      </c>
      <c r="X113">
        <v>4.3</v>
      </c>
      <c r="Y113" s="10">
        <f>VALUE(Cleaned_Data[[#This Row],[rating]])</f>
        <v>4.3</v>
      </c>
      <c r="Z113">
        <v>4703</v>
      </c>
      <c r="AA113" t="str">
        <f>IF(Cleaned_Data[[#This Row],[Rating Count]]&lt;1000,"&lt;1000","1000+")</f>
        <v>1000+</v>
      </c>
      <c r="AB113" s="4">
        <v>4703</v>
      </c>
    </row>
    <row r="114" spans="1:28" x14ac:dyDescent="0.25">
      <c r="A114">
        <v>113</v>
      </c>
      <c r="B114" t="s">
        <v>1519</v>
      </c>
      <c r="C114" t="s">
        <v>1520</v>
      </c>
      <c r="D114" t="s">
        <v>13663</v>
      </c>
      <c r="E114" t="s">
        <v>16191</v>
      </c>
      <c r="F114" t="s">
        <v>13462</v>
      </c>
      <c r="G114" t="s">
        <v>13664</v>
      </c>
      <c r="H114" t="s">
        <v>17</v>
      </c>
      <c r="I114" t="s">
        <v>13085</v>
      </c>
      <c r="J114" t="s">
        <v>13391</v>
      </c>
      <c r="K114" t="s">
        <v>13086</v>
      </c>
      <c r="L114" t="s">
        <v>13409</v>
      </c>
      <c r="M114" t="s">
        <v>13087</v>
      </c>
      <c r="N114" t="s">
        <v>13410</v>
      </c>
      <c r="O114" t="s">
        <v>13088</v>
      </c>
      <c r="P114" t="s">
        <v>13089</v>
      </c>
      <c r="Q114">
        <v>149</v>
      </c>
      <c r="R114" s="8">
        <v>149</v>
      </c>
      <c r="S114">
        <v>399</v>
      </c>
      <c r="T114" s="8">
        <v>399</v>
      </c>
      <c r="U114" s="8" t="str">
        <f>IF(Cleaned_Data[[#This Row],[Actual Price]]&lt;1000,"₦0–₦999",
 IF(Cleaned_Data[[#This Row],[Actual Price]]&lt;2000,"₦1,000–₦1,999",
 IF(Cleaned_Data[[#This Row],[Actual Price]]&lt;5000,"₦2,000–₦4,999",
 IF(Cleaned_Data[[#This Row],[Actual Price]]&lt;10000,"₦5,000–₦9,999",
 "₦10,000+"))))</f>
        <v>₦0–₦999</v>
      </c>
      <c r="V114" s="8">
        <f>(Cleaned_Data[[#This Row],[Actual Price]]*Cleaned_Data[[#This Row],[Rating Count]])</f>
        <v>567777</v>
      </c>
      <c r="W114" s="20">
        <v>0.62656641604010022</v>
      </c>
      <c r="X114">
        <v>4</v>
      </c>
      <c r="Y114" s="10">
        <f>VALUE(Cleaned_Data[[#This Row],[rating]])</f>
        <v>4</v>
      </c>
      <c r="Z114">
        <v>1423</v>
      </c>
      <c r="AA114" t="str">
        <f>IF(Cleaned_Data[[#This Row],[Rating Count]]&lt;1000,"&lt;1000","1000+")</f>
        <v>1000+</v>
      </c>
      <c r="AB114" s="4">
        <v>1423</v>
      </c>
    </row>
    <row r="115" spans="1:28" x14ac:dyDescent="0.25">
      <c r="A115">
        <v>114</v>
      </c>
      <c r="B115" t="s">
        <v>1524</v>
      </c>
      <c r="C115" t="s">
        <v>1525</v>
      </c>
      <c r="D115" t="s">
        <v>13665</v>
      </c>
      <c r="E115" t="s">
        <v>16191</v>
      </c>
      <c r="F115" t="s">
        <v>13473</v>
      </c>
      <c r="G115" t="s">
        <v>13666</v>
      </c>
      <c r="H115" t="s">
        <v>17</v>
      </c>
      <c r="I115" t="s">
        <v>13085</v>
      </c>
      <c r="J115" t="s">
        <v>13391</v>
      </c>
      <c r="K115" t="s">
        <v>13086</v>
      </c>
      <c r="L115" t="s">
        <v>13409</v>
      </c>
      <c r="M115" t="s">
        <v>13087</v>
      </c>
      <c r="N115" t="s">
        <v>13410</v>
      </c>
      <c r="O115" t="s">
        <v>13088</v>
      </c>
      <c r="P115" t="s">
        <v>13089</v>
      </c>
      <c r="Q115">
        <v>325</v>
      </c>
      <c r="R115" s="8">
        <v>325</v>
      </c>
      <c r="S115">
        <v>999</v>
      </c>
      <c r="T115" s="8">
        <v>999</v>
      </c>
      <c r="U115" s="8" t="str">
        <f>IF(Cleaned_Data[[#This Row],[Actual Price]]&lt;1000,"₦0–₦999",
 IF(Cleaned_Data[[#This Row],[Actual Price]]&lt;2000,"₦1,000–₦1,999",
 IF(Cleaned_Data[[#This Row],[Actual Price]]&lt;5000,"₦2,000–₦4,999",
 IF(Cleaned_Data[[#This Row],[Actual Price]]&lt;10000,"₦5,000–₦9,999",
 "₦10,000+"))))</f>
        <v>₦0–₦999</v>
      </c>
      <c r="V115" s="8">
        <f>(Cleaned_Data[[#This Row],[Actual Price]]*Cleaned_Data[[#This Row],[Rating Count]])</f>
        <v>2648349</v>
      </c>
      <c r="W115" s="20">
        <v>0.67467467467467468</v>
      </c>
      <c r="X115">
        <v>4.3</v>
      </c>
      <c r="Y115" s="10">
        <f>VALUE(Cleaned_Data[[#This Row],[rating]])</f>
        <v>4.3</v>
      </c>
      <c r="Z115">
        <v>2651</v>
      </c>
      <c r="AA115" t="str">
        <f>IF(Cleaned_Data[[#This Row],[Rating Count]]&lt;1000,"&lt;1000","1000+")</f>
        <v>1000+</v>
      </c>
      <c r="AB115" s="4">
        <v>2651</v>
      </c>
    </row>
    <row r="116" spans="1:28" x14ac:dyDescent="0.25">
      <c r="A116">
        <v>115</v>
      </c>
      <c r="B116" t="s">
        <v>1534</v>
      </c>
      <c r="C116" t="s">
        <v>1535</v>
      </c>
      <c r="D116" t="s">
        <v>13667</v>
      </c>
      <c r="E116" t="s">
        <v>16191</v>
      </c>
      <c r="F116" t="s">
        <v>13668</v>
      </c>
      <c r="G116" t="s">
        <v>13669</v>
      </c>
      <c r="H116" t="s">
        <v>17</v>
      </c>
      <c r="I116" t="s">
        <v>13085</v>
      </c>
      <c r="J116" t="s">
        <v>13391</v>
      </c>
      <c r="K116" t="s">
        <v>13086</v>
      </c>
      <c r="L116" t="s">
        <v>13409</v>
      </c>
      <c r="M116" t="s">
        <v>13087</v>
      </c>
      <c r="N116" t="s">
        <v>13410</v>
      </c>
      <c r="O116" t="s">
        <v>13088</v>
      </c>
      <c r="P116" t="s">
        <v>13089</v>
      </c>
      <c r="Q116">
        <v>399</v>
      </c>
      <c r="R116" s="8">
        <v>399</v>
      </c>
      <c r="S116">
        <v>1999</v>
      </c>
      <c r="T116" s="8">
        <v>1999</v>
      </c>
      <c r="U116" s="8" t="str">
        <f>IF(Cleaned_Data[[#This Row],[Actual Price]]&lt;1000,"₦0–₦999",
 IF(Cleaned_Data[[#This Row],[Actual Price]]&lt;2000,"₦1,000–₦1,999",
 IF(Cleaned_Data[[#This Row],[Actual Price]]&lt;5000,"₦2,000–₦4,999",
 IF(Cleaned_Data[[#This Row],[Actual Price]]&lt;10000,"₦5,000–₦9,999",
 "₦10,000+"))))</f>
        <v>₦1,000–₦1,999</v>
      </c>
      <c r="V116" s="8">
        <f>(Cleaned_Data[[#This Row],[Actual Price]]*Cleaned_Data[[#This Row],[Rating Count]])</f>
        <v>9995</v>
      </c>
      <c r="W116" s="20">
        <v>0.80040020010004997</v>
      </c>
      <c r="X116">
        <v>5</v>
      </c>
      <c r="Y116" s="10">
        <f>VALUE(Cleaned_Data[[#This Row],[rating]])</f>
        <v>5</v>
      </c>
      <c r="Z116">
        <v>5</v>
      </c>
      <c r="AA116" t="str">
        <f>IF(Cleaned_Data[[#This Row],[Rating Count]]&lt;1000,"&lt;1000","1000+")</f>
        <v>&lt;1000</v>
      </c>
      <c r="AB116" s="4">
        <v>5</v>
      </c>
    </row>
    <row r="117" spans="1:28" x14ac:dyDescent="0.25">
      <c r="A117">
        <v>116</v>
      </c>
      <c r="B117" t="s">
        <v>1544</v>
      </c>
      <c r="C117" t="s">
        <v>1545</v>
      </c>
      <c r="D117" t="s">
        <v>13670</v>
      </c>
      <c r="E117" t="s">
        <v>16191</v>
      </c>
      <c r="F117" t="s">
        <v>13671</v>
      </c>
      <c r="G117" t="s">
        <v>13672</v>
      </c>
      <c r="H117" t="s">
        <v>96</v>
      </c>
      <c r="I117" t="s">
        <v>13085</v>
      </c>
      <c r="J117" t="s">
        <v>13391</v>
      </c>
      <c r="K117" t="s">
        <v>13090</v>
      </c>
      <c r="L117" t="s">
        <v>13090</v>
      </c>
      <c r="M117" t="s">
        <v>13091</v>
      </c>
      <c r="N117" t="s">
        <v>13091</v>
      </c>
      <c r="O117" t="s">
        <v>13092</v>
      </c>
      <c r="Q117">
        <v>199</v>
      </c>
      <c r="R117" s="8">
        <v>199</v>
      </c>
      <c r="S117">
        <v>499</v>
      </c>
      <c r="T117" s="8">
        <v>499</v>
      </c>
      <c r="U117" s="8" t="str">
        <f>IF(Cleaned_Data[[#This Row],[Actual Price]]&lt;1000,"₦0–₦999",
 IF(Cleaned_Data[[#This Row],[Actual Price]]&lt;2000,"₦1,000–₦1,999",
 IF(Cleaned_Data[[#This Row],[Actual Price]]&lt;5000,"₦2,000–₦4,999",
 IF(Cleaned_Data[[#This Row],[Actual Price]]&lt;10000,"₦5,000–₦9,999",
 "₦10,000+"))))</f>
        <v>₦0–₦999</v>
      </c>
      <c r="V117" s="8">
        <f>(Cleaned_Data[[#This Row],[Actual Price]]*Cleaned_Data[[#This Row],[Rating Count]])</f>
        <v>305388</v>
      </c>
      <c r="W117" s="20">
        <v>0.60120240480961928</v>
      </c>
      <c r="X117">
        <v>3.7</v>
      </c>
      <c r="Y117" s="10">
        <f>VALUE(Cleaned_Data[[#This Row],[rating]])</f>
        <v>3.7</v>
      </c>
      <c r="Z117">
        <v>612</v>
      </c>
      <c r="AA117" t="str">
        <f>IF(Cleaned_Data[[#This Row],[Rating Count]]&lt;1000,"&lt;1000","1000+")</f>
        <v>&lt;1000</v>
      </c>
      <c r="AB117" s="4">
        <v>612</v>
      </c>
    </row>
    <row r="118" spans="1:28" x14ac:dyDescent="0.25">
      <c r="A118">
        <v>117</v>
      </c>
      <c r="B118" t="s">
        <v>1553</v>
      </c>
      <c r="C118" t="s">
        <v>1554</v>
      </c>
      <c r="D118" t="s">
        <v>13673</v>
      </c>
      <c r="E118" t="s">
        <v>16191</v>
      </c>
      <c r="F118" t="s">
        <v>13431</v>
      </c>
      <c r="G118" t="s">
        <v>13674</v>
      </c>
      <c r="H118" t="s">
        <v>17</v>
      </c>
      <c r="I118" t="s">
        <v>13085</v>
      </c>
      <c r="J118" t="s">
        <v>13391</v>
      </c>
      <c r="K118" t="s">
        <v>13086</v>
      </c>
      <c r="L118" t="s">
        <v>13409</v>
      </c>
      <c r="M118" t="s">
        <v>13087</v>
      </c>
      <c r="N118" t="s">
        <v>13410</v>
      </c>
      <c r="O118" t="s">
        <v>13088</v>
      </c>
      <c r="P118" t="s">
        <v>13089</v>
      </c>
      <c r="Q118">
        <v>88</v>
      </c>
      <c r="R118" s="8">
        <v>88</v>
      </c>
      <c r="S118">
        <v>299</v>
      </c>
      <c r="T118" s="8">
        <v>299</v>
      </c>
      <c r="U118" s="8" t="str">
        <f>IF(Cleaned_Data[[#This Row],[Actual Price]]&lt;1000,"₦0–₦999",
 IF(Cleaned_Data[[#This Row],[Actual Price]]&lt;2000,"₦1,000–₦1,999",
 IF(Cleaned_Data[[#This Row],[Actual Price]]&lt;5000,"₦2,000–₦4,999",
 IF(Cleaned_Data[[#This Row],[Actual Price]]&lt;10000,"₦5,000–₦9,999",
 "₦10,000+"))))</f>
        <v>₦0–₦999</v>
      </c>
      <c r="V118" s="8">
        <f>(Cleaned_Data[[#This Row],[Actual Price]]*Cleaned_Data[[#This Row],[Rating Count]])</f>
        <v>2804022</v>
      </c>
      <c r="W118" s="20">
        <v>0.70568561872909696</v>
      </c>
      <c r="X118">
        <v>4</v>
      </c>
      <c r="Y118" s="10">
        <f>VALUE(Cleaned_Data[[#This Row],[rating]])</f>
        <v>4</v>
      </c>
      <c r="Z118">
        <v>9378</v>
      </c>
      <c r="AA118" t="str">
        <f>IF(Cleaned_Data[[#This Row],[Rating Count]]&lt;1000,"&lt;1000","1000+")</f>
        <v>1000+</v>
      </c>
      <c r="AB118" s="4">
        <v>9378</v>
      </c>
    </row>
    <row r="119" spans="1:28" x14ac:dyDescent="0.25">
      <c r="A119">
        <v>118</v>
      </c>
      <c r="B119" t="s">
        <v>1559</v>
      </c>
      <c r="C119" t="s">
        <v>1560</v>
      </c>
      <c r="D119" t="s">
        <v>13675</v>
      </c>
      <c r="E119" t="s">
        <v>16191</v>
      </c>
      <c r="F119" t="s">
        <v>13676</v>
      </c>
      <c r="G119" t="s">
        <v>13677</v>
      </c>
      <c r="H119" t="s">
        <v>17</v>
      </c>
      <c r="I119" t="s">
        <v>13085</v>
      </c>
      <c r="J119" t="s">
        <v>13391</v>
      </c>
      <c r="K119" t="s">
        <v>13086</v>
      </c>
      <c r="L119" t="s">
        <v>13409</v>
      </c>
      <c r="M119" t="s">
        <v>13087</v>
      </c>
      <c r="N119" t="s">
        <v>13410</v>
      </c>
      <c r="O119" t="s">
        <v>13088</v>
      </c>
      <c r="P119" t="s">
        <v>13089</v>
      </c>
      <c r="Q119">
        <v>399</v>
      </c>
      <c r="R119" s="8">
        <v>399</v>
      </c>
      <c r="S119">
        <v>1099</v>
      </c>
      <c r="T119" s="8">
        <v>1099</v>
      </c>
      <c r="U119" s="8" t="str">
        <f>IF(Cleaned_Data[[#This Row],[Actual Price]]&lt;1000,"₦0–₦999",
 IF(Cleaned_Data[[#This Row],[Actual Price]]&lt;2000,"₦1,000–₦1,999",
 IF(Cleaned_Data[[#This Row],[Actual Price]]&lt;5000,"₦2,000–₦4,999",
 IF(Cleaned_Data[[#This Row],[Actual Price]]&lt;10000,"₦5,000–₦9,999",
 "₦10,000+"))))</f>
        <v>₦1,000–₦1,999</v>
      </c>
      <c r="V119" s="8">
        <f>(Cleaned_Data[[#This Row],[Actual Price]]*Cleaned_Data[[#This Row],[Rating Count]])</f>
        <v>2950815</v>
      </c>
      <c r="W119" s="20">
        <v>0.63694267515923564</v>
      </c>
      <c r="X119">
        <v>4.0999999999999996</v>
      </c>
      <c r="Y119" s="10">
        <f>VALUE(Cleaned_Data[[#This Row],[rating]])</f>
        <v>4.0999999999999996</v>
      </c>
      <c r="Z119">
        <v>2685</v>
      </c>
      <c r="AA119" t="str">
        <f>IF(Cleaned_Data[[#This Row],[Rating Count]]&lt;1000,"&lt;1000","1000+")</f>
        <v>1000+</v>
      </c>
      <c r="AB119" s="4">
        <v>2685</v>
      </c>
    </row>
    <row r="120" spans="1:28" x14ac:dyDescent="0.25">
      <c r="A120">
        <v>119</v>
      </c>
      <c r="B120" t="s">
        <v>1563</v>
      </c>
      <c r="C120" t="s">
        <v>1564</v>
      </c>
      <c r="D120" t="s">
        <v>13678</v>
      </c>
      <c r="E120" t="s">
        <v>16191</v>
      </c>
      <c r="F120" t="s">
        <v>13679</v>
      </c>
      <c r="G120" t="s">
        <v>13680</v>
      </c>
      <c r="H120" t="s">
        <v>17</v>
      </c>
      <c r="I120" t="s">
        <v>13085</v>
      </c>
      <c r="J120" t="s">
        <v>13391</v>
      </c>
      <c r="K120" t="s">
        <v>13086</v>
      </c>
      <c r="L120" t="s">
        <v>13409</v>
      </c>
      <c r="M120" t="s">
        <v>13087</v>
      </c>
      <c r="N120" t="s">
        <v>13410</v>
      </c>
      <c r="O120" t="s">
        <v>13088</v>
      </c>
      <c r="P120" t="s">
        <v>13089</v>
      </c>
      <c r="Q120">
        <v>57.89</v>
      </c>
      <c r="R120" s="8">
        <v>57.89</v>
      </c>
      <c r="S120">
        <v>199</v>
      </c>
      <c r="T120" s="8">
        <v>199</v>
      </c>
      <c r="U120" s="8" t="str">
        <f>IF(Cleaned_Data[[#This Row],[Actual Price]]&lt;1000,"₦0–₦999",
 IF(Cleaned_Data[[#This Row],[Actual Price]]&lt;2000,"₦1,000–₦1,999",
 IF(Cleaned_Data[[#This Row],[Actual Price]]&lt;5000,"₦2,000–₦4,999",
 IF(Cleaned_Data[[#This Row],[Actual Price]]&lt;10000,"₦5,000–₦9,999",
 "₦10,000+"))))</f>
        <v>₦0–₦999</v>
      </c>
      <c r="V120" s="8">
        <f>(Cleaned_Data[[#This Row],[Actual Price]]*Cleaned_Data[[#This Row],[Rating Count]])</f>
        <v>1866222</v>
      </c>
      <c r="W120" s="20">
        <v>0.70909547738693479</v>
      </c>
      <c r="X120">
        <v>4</v>
      </c>
      <c r="Y120" s="10">
        <f>VALUE(Cleaned_Data[[#This Row],[rating]])</f>
        <v>4</v>
      </c>
      <c r="Z120">
        <v>9378</v>
      </c>
      <c r="AA120" t="str">
        <f>IF(Cleaned_Data[[#This Row],[Rating Count]]&lt;1000,"&lt;1000","1000+")</f>
        <v>1000+</v>
      </c>
      <c r="AB120" s="4">
        <v>9378</v>
      </c>
    </row>
    <row r="121" spans="1:28" x14ac:dyDescent="0.25">
      <c r="A121">
        <v>120</v>
      </c>
      <c r="B121" t="s">
        <v>1568</v>
      </c>
      <c r="C121" t="s">
        <v>12973</v>
      </c>
      <c r="D121" t="s">
        <v>13681</v>
      </c>
      <c r="E121" t="s">
        <v>16191</v>
      </c>
      <c r="F121" t="s">
        <v>13682</v>
      </c>
      <c r="G121" t="s">
        <v>13683</v>
      </c>
      <c r="H121" t="s">
        <v>459</v>
      </c>
      <c r="I121" t="s">
        <v>13093</v>
      </c>
      <c r="J121" t="s">
        <v>13093</v>
      </c>
      <c r="K121" t="s">
        <v>13094</v>
      </c>
      <c r="L121" t="s">
        <v>13416</v>
      </c>
      <c r="M121" t="s">
        <v>13095</v>
      </c>
      <c r="N121" t="s">
        <v>13095</v>
      </c>
      <c r="O121" t="s">
        <v>13099</v>
      </c>
      <c r="Q121">
        <v>799</v>
      </c>
      <c r="R121" s="8">
        <v>799</v>
      </c>
      <c r="S121">
        <v>1999</v>
      </c>
      <c r="T121" s="8">
        <v>1999</v>
      </c>
      <c r="U121" s="8" t="str">
        <f>IF(Cleaned_Data[[#This Row],[Actual Price]]&lt;1000,"₦0–₦999",
 IF(Cleaned_Data[[#This Row],[Actual Price]]&lt;2000,"₦1,000–₦1,999",
 IF(Cleaned_Data[[#This Row],[Actual Price]]&lt;5000,"₦2,000–₦4,999",
 IF(Cleaned_Data[[#This Row],[Actual Price]]&lt;10000,"₦5,000–₦9,999",
 "₦10,000+"))))</f>
        <v>₦1,000–₦1,999</v>
      </c>
      <c r="V121" s="8">
        <f>(Cleaned_Data[[#This Row],[Actual Price]]*Cleaned_Data[[#This Row],[Rating Count]])</f>
        <v>1151424</v>
      </c>
      <c r="W121" s="20">
        <v>0.60030015007503756</v>
      </c>
      <c r="X121">
        <v>3.3</v>
      </c>
      <c r="Y121" s="10">
        <f>VALUE(Cleaned_Data[[#This Row],[rating]])</f>
        <v>3.3</v>
      </c>
      <c r="Z121">
        <v>576</v>
      </c>
      <c r="AA121" t="str">
        <f>IF(Cleaned_Data[[#This Row],[Rating Count]]&lt;1000,"&lt;1000","1000+")</f>
        <v>&lt;1000</v>
      </c>
      <c r="AB121" s="4">
        <v>576</v>
      </c>
    </row>
    <row r="122" spans="1:28" x14ac:dyDescent="0.25">
      <c r="A122">
        <v>121</v>
      </c>
      <c r="B122" t="s">
        <v>1577</v>
      </c>
      <c r="C122" t="s">
        <v>1578</v>
      </c>
      <c r="D122" t="s">
        <v>13684</v>
      </c>
      <c r="E122" t="s">
        <v>16191</v>
      </c>
      <c r="F122" t="s">
        <v>13685</v>
      </c>
      <c r="G122" t="s">
        <v>13686</v>
      </c>
      <c r="H122" t="s">
        <v>459</v>
      </c>
      <c r="I122" t="s">
        <v>13093</v>
      </c>
      <c r="J122" t="s">
        <v>13093</v>
      </c>
      <c r="K122" t="s">
        <v>13094</v>
      </c>
      <c r="L122" t="s">
        <v>13416</v>
      </c>
      <c r="M122" t="s">
        <v>13095</v>
      </c>
      <c r="N122" t="s">
        <v>13095</v>
      </c>
      <c r="O122" t="s">
        <v>13099</v>
      </c>
      <c r="Q122">
        <v>205</v>
      </c>
      <c r="R122" s="8">
        <v>205</v>
      </c>
      <c r="S122">
        <v>499</v>
      </c>
      <c r="T122" s="8">
        <v>499</v>
      </c>
      <c r="U122" s="8" t="str">
        <f>IF(Cleaned_Data[[#This Row],[Actual Price]]&lt;1000,"₦0–₦999",
 IF(Cleaned_Data[[#This Row],[Actual Price]]&lt;2000,"₦1,000–₦1,999",
 IF(Cleaned_Data[[#This Row],[Actual Price]]&lt;5000,"₦2,000–₦4,999",
 IF(Cleaned_Data[[#This Row],[Actual Price]]&lt;10000,"₦5,000–₦9,999",
 "₦10,000+"))))</f>
        <v>₦0–₦999</v>
      </c>
      <c r="V122" s="8">
        <f>(Cleaned_Data[[#This Row],[Actual Price]]*Cleaned_Data[[#This Row],[Rating Count]])</f>
        <v>156187</v>
      </c>
      <c r="W122" s="20">
        <v>0.58917835671342689</v>
      </c>
      <c r="X122">
        <v>3.8</v>
      </c>
      <c r="Y122" s="10">
        <f>VALUE(Cleaned_Data[[#This Row],[rating]])</f>
        <v>3.8</v>
      </c>
      <c r="Z122">
        <v>313</v>
      </c>
      <c r="AA122" t="str">
        <f>IF(Cleaned_Data[[#This Row],[Rating Count]]&lt;1000,"&lt;1000","1000+")</f>
        <v>&lt;1000</v>
      </c>
      <c r="AB122" s="4">
        <v>313</v>
      </c>
    </row>
    <row r="123" spans="1:28" x14ac:dyDescent="0.25">
      <c r="A123">
        <v>122</v>
      </c>
      <c r="B123" t="s">
        <v>1587</v>
      </c>
      <c r="C123" t="s">
        <v>1588</v>
      </c>
      <c r="D123" t="s">
        <v>1588</v>
      </c>
      <c r="E123" t="s">
        <v>16191</v>
      </c>
      <c r="F123" t="s">
        <v>13687</v>
      </c>
      <c r="G123" t="s">
        <v>13688</v>
      </c>
      <c r="H123" t="s">
        <v>17</v>
      </c>
      <c r="I123" t="s">
        <v>13085</v>
      </c>
      <c r="J123" t="s">
        <v>13391</v>
      </c>
      <c r="K123" t="s">
        <v>13086</v>
      </c>
      <c r="L123" t="s">
        <v>13409</v>
      </c>
      <c r="M123" t="s">
        <v>13087</v>
      </c>
      <c r="N123" t="s">
        <v>13410</v>
      </c>
      <c r="O123" t="s">
        <v>13088</v>
      </c>
      <c r="P123" t="s">
        <v>13089</v>
      </c>
      <c r="Q123">
        <v>299</v>
      </c>
      <c r="R123" s="8">
        <v>299</v>
      </c>
      <c r="S123">
        <v>699</v>
      </c>
      <c r="T123" s="8">
        <v>699</v>
      </c>
      <c r="U123" s="8" t="str">
        <f>IF(Cleaned_Data[[#This Row],[Actual Price]]&lt;1000,"₦0–₦999",
 IF(Cleaned_Data[[#This Row],[Actual Price]]&lt;2000,"₦1,000–₦1,999",
 IF(Cleaned_Data[[#This Row],[Actual Price]]&lt;5000,"₦2,000–₦4,999",
 IF(Cleaned_Data[[#This Row],[Actual Price]]&lt;10000,"₦5,000–₦9,999",
 "₦10,000+"))))</f>
        <v>₦0–₦999</v>
      </c>
      <c r="V123" s="8">
        <f>(Cleaned_Data[[#This Row],[Actual Price]]*Cleaned_Data[[#This Row],[Rating Count]])</f>
        <v>2066943</v>
      </c>
      <c r="W123" s="20">
        <v>0.57224606580829762</v>
      </c>
      <c r="X123">
        <v>4.0999999999999996</v>
      </c>
      <c r="Y123" s="10">
        <f>VALUE(Cleaned_Data[[#This Row],[rating]])</f>
        <v>4.0999999999999996</v>
      </c>
      <c r="Z123">
        <v>2957</v>
      </c>
      <c r="AA123" t="str">
        <f>IF(Cleaned_Data[[#This Row],[Rating Count]]&lt;1000,"&lt;1000","1000+")</f>
        <v>1000+</v>
      </c>
      <c r="AB123" s="4">
        <v>2957</v>
      </c>
    </row>
    <row r="124" spans="1:28" x14ac:dyDescent="0.25">
      <c r="A124">
        <v>123</v>
      </c>
      <c r="B124" t="s">
        <v>1597</v>
      </c>
      <c r="C124" t="s">
        <v>1598</v>
      </c>
      <c r="D124" t="s">
        <v>1598</v>
      </c>
      <c r="E124" t="s">
        <v>16191</v>
      </c>
      <c r="F124" t="s">
        <v>13689</v>
      </c>
      <c r="G124" t="s">
        <v>13690</v>
      </c>
      <c r="H124" t="s">
        <v>17</v>
      </c>
      <c r="I124" t="s">
        <v>13085</v>
      </c>
      <c r="J124" t="s">
        <v>13391</v>
      </c>
      <c r="K124" t="s">
        <v>13086</v>
      </c>
      <c r="L124" t="s">
        <v>13409</v>
      </c>
      <c r="M124" t="s">
        <v>13087</v>
      </c>
      <c r="N124" t="s">
        <v>13410</v>
      </c>
      <c r="O124" t="s">
        <v>13088</v>
      </c>
      <c r="P124" t="s">
        <v>13089</v>
      </c>
      <c r="Q124">
        <v>849</v>
      </c>
      <c r="R124" s="8">
        <v>849</v>
      </c>
      <c r="S124">
        <v>999</v>
      </c>
      <c r="T124" s="8">
        <v>999</v>
      </c>
      <c r="U124" s="8" t="str">
        <f>IF(Cleaned_Data[[#This Row],[Actual Price]]&lt;1000,"₦0–₦999",
 IF(Cleaned_Data[[#This Row],[Actual Price]]&lt;2000,"₦1,000–₦1,999",
 IF(Cleaned_Data[[#This Row],[Actual Price]]&lt;5000,"₦2,000–₦4,999",
 IF(Cleaned_Data[[#This Row],[Actual Price]]&lt;10000,"₦5,000–₦9,999",
 "₦10,000+"))))</f>
        <v>₦0–₦999</v>
      </c>
      <c r="V124" s="8">
        <f>(Cleaned_Data[[#This Row],[Actual Price]]*Cleaned_Data[[#This Row],[Rating Count]])</f>
        <v>6729264</v>
      </c>
      <c r="W124" s="20">
        <v>0.15015015015015015</v>
      </c>
      <c r="X124">
        <v>4.0999999999999996</v>
      </c>
      <c r="Y124" s="10">
        <f>VALUE(Cleaned_Data[[#This Row],[rating]])</f>
        <v>4.0999999999999996</v>
      </c>
      <c r="Z124">
        <v>6736</v>
      </c>
      <c r="AA124" t="str">
        <f>IF(Cleaned_Data[[#This Row],[Rating Count]]&lt;1000,"&lt;1000","1000+")</f>
        <v>1000+</v>
      </c>
      <c r="AB124" s="4">
        <v>6736</v>
      </c>
    </row>
    <row r="125" spans="1:28" x14ac:dyDescent="0.25">
      <c r="A125">
        <v>124</v>
      </c>
      <c r="B125" t="s">
        <v>1607</v>
      </c>
      <c r="C125" t="s">
        <v>1608</v>
      </c>
      <c r="D125" t="s">
        <v>1608</v>
      </c>
      <c r="E125" t="s">
        <v>16191</v>
      </c>
      <c r="F125" t="s">
        <v>13691</v>
      </c>
      <c r="G125" t="s">
        <v>13692</v>
      </c>
      <c r="H125" t="s">
        <v>17</v>
      </c>
      <c r="I125" t="s">
        <v>13085</v>
      </c>
      <c r="J125" t="s">
        <v>13391</v>
      </c>
      <c r="K125" t="s">
        <v>13086</v>
      </c>
      <c r="L125" t="s">
        <v>13409</v>
      </c>
      <c r="M125" t="s">
        <v>13087</v>
      </c>
      <c r="N125" t="s">
        <v>13410</v>
      </c>
      <c r="O125" t="s">
        <v>13088</v>
      </c>
      <c r="P125" t="s">
        <v>13089</v>
      </c>
      <c r="Q125">
        <v>949</v>
      </c>
      <c r="R125" s="8">
        <v>949</v>
      </c>
      <c r="S125">
        <v>1999</v>
      </c>
      <c r="T125" s="8">
        <v>1999</v>
      </c>
      <c r="U125" s="8" t="str">
        <f>IF(Cleaned_Data[[#This Row],[Actual Price]]&lt;1000,"₦0–₦999",
 IF(Cleaned_Data[[#This Row],[Actual Price]]&lt;2000,"₦1,000–₦1,999",
 IF(Cleaned_Data[[#This Row],[Actual Price]]&lt;5000,"₦2,000–₦4,999",
 IF(Cleaned_Data[[#This Row],[Actual Price]]&lt;10000,"₦5,000–₦9,999",
 "₦10,000+"))))</f>
        <v>₦1,000–₦1,999</v>
      </c>
      <c r="V125" s="8">
        <f>(Cleaned_Data[[#This Row],[Actual Price]]*Cleaned_Data[[#This Row],[Rating Count]])</f>
        <v>27090448</v>
      </c>
      <c r="W125" s="20">
        <v>0.52526263131565787</v>
      </c>
      <c r="X125">
        <v>4.4000000000000004</v>
      </c>
      <c r="Y125" s="10">
        <f>VALUE(Cleaned_Data[[#This Row],[rating]])</f>
        <v>4.4000000000000004</v>
      </c>
      <c r="Z125">
        <v>13552</v>
      </c>
      <c r="AA125" t="str">
        <f>IF(Cleaned_Data[[#This Row],[Rating Count]]&lt;1000,"&lt;1000","1000+")</f>
        <v>1000+</v>
      </c>
      <c r="AB125" s="4">
        <v>13552</v>
      </c>
    </row>
    <row r="126" spans="1:28" x14ac:dyDescent="0.25">
      <c r="A126">
        <v>125</v>
      </c>
      <c r="B126" t="s">
        <v>1612</v>
      </c>
      <c r="C126" t="s">
        <v>1613</v>
      </c>
      <c r="D126" t="s">
        <v>1613</v>
      </c>
      <c r="E126" t="s">
        <v>16191</v>
      </c>
      <c r="F126" t="s">
        <v>13693</v>
      </c>
      <c r="G126" t="s">
        <v>13694</v>
      </c>
      <c r="H126" t="s">
        <v>17</v>
      </c>
      <c r="I126" t="s">
        <v>13085</v>
      </c>
      <c r="J126" t="s">
        <v>13391</v>
      </c>
      <c r="K126" t="s">
        <v>13086</v>
      </c>
      <c r="L126" t="s">
        <v>13409</v>
      </c>
      <c r="M126" t="s">
        <v>13087</v>
      </c>
      <c r="N126" t="s">
        <v>13410</v>
      </c>
      <c r="O126" t="s">
        <v>13088</v>
      </c>
      <c r="P126" t="s">
        <v>13089</v>
      </c>
      <c r="Q126">
        <v>499</v>
      </c>
      <c r="R126" s="8">
        <v>499</v>
      </c>
      <c r="S126">
        <v>1200</v>
      </c>
      <c r="T126" s="8">
        <v>1200</v>
      </c>
      <c r="U126" s="8" t="str">
        <f>IF(Cleaned_Data[[#This Row],[Actual Price]]&lt;1000,"₦0–₦999",
 IF(Cleaned_Data[[#This Row],[Actual Price]]&lt;2000,"₦1,000–₦1,999",
 IF(Cleaned_Data[[#This Row],[Actual Price]]&lt;5000,"₦2,000–₦4,999",
 IF(Cleaned_Data[[#This Row],[Actual Price]]&lt;10000,"₦5,000–₦9,999",
 "₦10,000+"))))</f>
        <v>₦1,000–₦1,999</v>
      </c>
      <c r="V126" s="8">
        <f>(Cleaned_Data[[#This Row],[Actual Price]]*Cleaned_Data[[#This Row],[Rating Count]])</f>
        <v>6541200</v>
      </c>
      <c r="W126" s="20">
        <v>0.58416666666666661</v>
      </c>
      <c r="X126">
        <v>4.3</v>
      </c>
      <c r="Y126" s="10">
        <f>VALUE(Cleaned_Data[[#This Row],[rating]])</f>
        <v>4.3</v>
      </c>
      <c r="Z126">
        <v>5451</v>
      </c>
      <c r="AA126" t="str">
        <f>IF(Cleaned_Data[[#This Row],[Rating Count]]&lt;1000,"&lt;1000","1000+")</f>
        <v>1000+</v>
      </c>
      <c r="AB126" s="4">
        <v>5451</v>
      </c>
    </row>
    <row r="127" spans="1:28" x14ac:dyDescent="0.25">
      <c r="A127">
        <v>126</v>
      </c>
      <c r="B127" t="s">
        <v>1622</v>
      </c>
      <c r="C127" t="s">
        <v>1623</v>
      </c>
      <c r="D127" t="s">
        <v>1623</v>
      </c>
      <c r="E127" t="s">
        <v>16191</v>
      </c>
      <c r="F127" t="s">
        <v>13695</v>
      </c>
      <c r="G127" t="s">
        <v>13696</v>
      </c>
      <c r="H127" t="s">
        <v>17</v>
      </c>
      <c r="I127" t="s">
        <v>13085</v>
      </c>
      <c r="J127" t="s">
        <v>13391</v>
      </c>
      <c r="K127" t="s">
        <v>13086</v>
      </c>
      <c r="L127" t="s">
        <v>13409</v>
      </c>
      <c r="M127" t="s">
        <v>13087</v>
      </c>
      <c r="N127" t="s">
        <v>13410</v>
      </c>
      <c r="O127" t="s">
        <v>13088</v>
      </c>
      <c r="P127" t="s">
        <v>13089</v>
      </c>
      <c r="Q127">
        <v>299</v>
      </c>
      <c r="R127" s="8">
        <v>299</v>
      </c>
      <c r="S127">
        <v>485</v>
      </c>
      <c r="T127" s="8">
        <v>485</v>
      </c>
      <c r="U127" s="8" t="str">
        <f>IF(Cleaned_Data[[#This Row],[Actual Price]]&lt;1000,"₦0–₦999",
 IF(Cleaned_Data[[#This Row],[Actual Price]]&lt;2000,"₦1,000–₦1,999",
 IF(Cleaned_Data[[#This Row],[Actual Price]]&lt;5000,"₦2,000–₦4,999",
 IF(Cleaned_Data[[#This Row],[Actual Price]]&lt;10000,"₦5,000–₦9,999",
 "₦10,000+"))))</f>
        <v>₦0–₦999</v>
      </c>
      <c r="V127" s="8">
        <f>(Cleaned_Data[[#This Row],[Actual Price]]*Cleaned_Data[[#This Row],[Rating Count]])</f>
        <v>5291835</v>
      </c>
      <c r="W127" s="20">
        <v>0.38350515463917528</v>
      </c>
      <c r="X127">
        <v>4.3</v>
      </c>
      <c r="Y127" s="10">
        <f>VALUE(Cleaned_Data[[#This Row],[rating]])</f>
        <v>4.3</v>
      </c>
      <c r="Z127">
        <v>10911</v>
      </c>
      <c r="AA127" t="str">
        <f>IF(Cleaned_Data[[#This Row],[Rating Count]]&lt;1000,"&lt;1000","1000+")</f>
        <v>1000+</v>
      </c>
      <c r="AB127" s="4">
        <v>10911</v>
      </c>
    </row>
    <row r="128" spans="1:28" x14ac:dyDescent="0.25">
      <c r="A128">
        <v>127</v>
      </c>
      <c r="B128" t="s">
        <v>1632</v>
      </c>
      <c r="C128" t="s">
        <v>1633</v>
      </c>
      <c r="D128" t="s">
        <v>1633</v>
      </c>
      <c r="E128" t="s">
        <v>16191</v>
      </c>
      <c r="F128" t="s">
        <v>13691</v>
      </c>
      <c r="G128" t="s">
        <v>13697</v>
      </c>
      <c r="H128" t="s">
        <v>17</v>
      </c>
      <c r="I128" t="s">
        <v>13085</v>
      </c>
      <c r="J128" t="s">
        <v>13391</v>
      </c>
      <c r="K128" t="s">
        <v>13086</v>
      </c>
      <c r="L128" t="s">
        <v>13409</v>
      </c>
      <c r="M128" t="s">
        <v>13087</v>
      </c>
      <c r="N128" t="s">
        <v>13410</v>
      </c>
      <c r="O128" t="s">
        <v>13088</v>
      </c>
      <c r="P128" t="s">
        <v>13089</v>
      </c>
      <c r="Q128">
        <v>949</v>
      </c>
      <c r="R128" s="8">
        <v>949</v>
      </c>
      <c r="S128">
        <v>1999</v>
      </c>
      <c r="T128" s="8">
        <v>1999</v>
      </c>
      <c r="U128" s="8" t="str">
        <f>IF(Cleaned_Data[[#This Row],[Actual Price]]&lt;1000,"₦0–₦999",
 IF(Cleaned_Data[[#This Row],[Actual Price]]&lt;2000,"₦1,000–₦1,999",
 IF(Cleaned_Data[[#This Row],[Actual Price]]&lt;5000,"₦2,000–₦4,999",
 IF(Cleaned_Data[[#This Row],[Actual Price]]&lt;10000,"₦5,000–₦9,999",
 "₦10,000+"))))</f>
        <v>₦1,000–₦1,999</v>
      </c>
      <c r="V128" s="8">
        <f>(Cleaned_Data[[#This Row],[Actual Price]]*Cleaned_Data[[#This Row],[Rating Count]])</f>
        <v>27090448</v>
      </c>
      <c r="W128" s="20">
        <v>0.52526263131565787</v>
      </c>
      <c r="X128">
        <v>4.4000000000000004</v>
      </c>
      <c r="Y128" s="10">
        <f>VALUE(Cleaned_Data[[#This Row],[rating]])</f>
        <v>4.4000000000000004</v>
      </c>
      <c r="Z128">
        <v>13552</v>
      </c>
      <c r="AA128" t="str">
        <f>IF(Cleaned_Data[[#This Row],[Rating Count]]&lt;1000,"&lt;1000","1000+")</f>
        <v>1000+</v>
      </c>
      <c r="AB128" s="4">
        <v>13552</v>
      </c>
    </row>
    <row r="129" spans="1:28" x14ac:dyDescent="0.25">
      <c r="A129">
        <v>128</v>
      </c>
      <c r="B129" t="s">
        <v>1637</v>
      </c>
      <c r="C129" t="s">
        <v>1638</v>
      </c>
      <c r="D129" t="s">
        <v>1638</v>
      </c>
      <c r="E129" t="s">
        <v>16191</v>
      </c>
      <c r="F129" t="s">
        <v>13698</v>
      </c>
      <c r="G129" t="s">
        <v>13699</v>
      </c>
      <c r="H129" t="s">
        <v>17</v>
      </c>
      <c r="I129" t="s">
        <v>13085</v>
      </c>
      <c r="J129" t="s">
        <v>13391</v>
      </c>
      <c r="K129" t="s">
        <v>13086</v>
      </c>
      <c r="L129" t="s">
        <v>13409</v>
      </c>
      <c r="M129" t="s">
        <v>13087</v>
      </c>
      <c r="N129" t="s">
        <v>13410</v>
      </c>
      <c r="O129" t="s">
        <v>13088</v>
      </c>
      <c r="P129" t="s">
        <v>13089</v>
      </c>
      <c r="Q129">
        <v>379</v>
      </c>
      <c r="R129" s="8">
        <v>379</v>
      </c>
      <c r="S129">
        <v>1099</v>
      </c>
      <c r="T129" s="8">
        <v>1099</v>
      </c>
      <c r="U129" s="8" t="str">
        <f>IF(Cleaned_Data[[#This Row],[Actual Price]]&lt;1000,"₦0–₦999",
 IF(Cleaned_Data[[#This Row],[Actual Price]]&lt;2000,"₦1,000–₦1,999",
 IF(Cleaned_Data[[#This Row],[Actual Price]]&lt;5000,"₦2,000–₦4,999",
 IF(Cleaned_Data[[#This Row],[Actual Price]]&lt;10000,"₦5,000–₦9,999",
 "₦10,000+"))))</f>
        <v>₦1,000–₦1,999</v>
      </c>
      <c r="V129" s="8">
        <f>(Cleaned_Data[[#This Row],[Actual Price]]*Cleaned_Data[[#This Row],[Rating Count]])</f>
        <v>3083794</v>
      </c>
      <c r="W129" s="20">
        <v>0.65514103730664242</v>
      </c>
      <c r="X129">
        <v>4.3</v>
      </c>
      <c r="Y129" s="10">
        <f>VALUE(Cleaned_Data[[#This Row],[rating]])</f>
        <v>4.3</v>
      </c>
      <c r="Z129">
        <v>2806</v>
      </c>
      <c r="AA129" t="str">
        <f>IF(Cleaned_Data[[#This Row],[Rating Count]]&lt;1000,"&lt;1000","1000+")</f>
        <v>1000+</v>
      </c>
      <c r="AB129" s="4">
        <v>2806</v>
      </c>
    </row>
    <row r="130" spans="1:28" x14ac:dyDescent="0.25">
      <c r="A130">
        <v>129</v>
      </c>
      <c r="B130" t="s">
        <v>1641</v>
      </c>
      <c r="C130" t="s">
        <v>1642</v>
      </c>
      <c r="D130" t="s">
        <v>1642</v>
      </c>
      <c r="E130" t="s">
        <v>16191</v>
      </c>
      <c r="F130" t="s">
        <v>13700</v>
      </c>
      <c r="G130" t="s">
        <v>13701</v>
      </c>
      <c r="H130" t="s">
        <v>167</v>
      </c>
      <c r="I130" t="s">
        <v>13093</v>
      </c>
      <c r="J130" t="s">
        <v>13093</v>
      </c>
      <c r="K130" t="s">
        <v>13094</v>
      </c>
      <c r="L130" t="s">
        <v>13416</v>
      </c>
      <c r="M130" t="s">
        <v>13097</v>
      </c>
      <c r="N130" t="s">
        <v>13097</v>
      </c>
      <c r="O130" t="s">
        <v>13098</v>
      </c>
      <c r="Q130">
        <v>8990</v>
      </c>
      <c r="R130" s="8">
        <v>8990</v>
      </c>
      <c r="S130">
        <v>18990</v>
      </c>
      <c r="T130" s="8">
        <v>18990</v>
      </c>
      <c r="U130" s="8" t="str">
        <f>IF(Cleaned_Data[[#This Row],[Actual Price]]&lt;1000,"₦0–₦999",
 IF(Cleaned_Data[[#This Row],[Actual Price]]&lt;2000,"₦1,000–₦1,999",
 IF(Cleaned_Data[[#This Row],[Actual Price]]&lt;5000,"₦2,000–₦4,999",
 IF(Cleaned_Data[[#This Row],[Actual Price]]&lt;10000,"₦5,000–₦9,999",
 "₦10,000+"))))</f>
        <v>₦10,000+</v>
      </c>
      <c r="V130" s="8">
        <f>(Cleaned_Data[[#This Row],[Actual Price]]*Cleaned_Data[[#This Row],[Rating Count]])</f>
        <v>6646500</v>
      </c>
      <c r="W130" s="20">
        <v>0.526592943654555</v>
      </c>
      <c r="X130">
        <v>3.9</v>
      </c>
      <c r="Y130" s="10">
        <f>VALUE(Cleaned_Data[[#This Row],[rating]])</f>
        <v>3.9</v>
      </c>
      <c r="Z130">
        <v>350</v>
      </c>
      <c r="AA130" t="str">
        <f>IF(Cleaned_Data[[#This Row],[Rating Count]]&lt;1000,"&lt;1000","1000+")</f>
        <v>&lt;1000</v>
      </c>
      <c r="AB130" s="4">
        <v>350</v>
      </c>
    </row>
    <row r="131" spans="1:28" x14ac:dyDescent="0.25">
      <c r="A131">
        <v>130</v>
      </c>
      <c r="B131" t="s">
        <v>1651</v>
      </c>
      <c r="C131" t="s">
        <v>1652</v>
      </c>
      <c r="D131" t="s">
        <v>13702</v>
      </c>
      <c r="E131" t="s">
        <v>16191</v>
      </c>
      <c r="F131" t="s">
        <v>13610</v>
      </c>
      <c r="G131" t="s">
        <v>13703</v>
      </c>
      <c r="H131" t="s">
        <v>1320</v>
      </c>
      <c r="I131" t="s">
        <v>13093</v>
      </c>
      <c r="J131" t="s">
        <v>13093</v>
      </c>
      <c r="K131" t="s">
        <v>13094</v>
      </c>
      <c r="L131" t="s">
        <v>13416</v>
      </c>
      <c r="M131" t="s">
        <v>13095</v>
      </c>
      <c r="N131" t="s">
        <v>13095</v>
      </c>
      <c r="O131" t="s">
        <v>13088</v>
      </c>
      <c r="P131" t="s">
        <v>13107</v>
      </c>
      <c r="Q131">
        <v>486</v>
      </c>
      <c r="R131" s="8">
        <v>486</v>
      </c>
      <c r="S131">
        <v>1999</v>
      </c>
      <c r="T131" s="8">
        <v>1999</v>
      </c>
      <c r="U131" s="8" t="str">
        <f>IF(Cleaned_Data[[#This Row],[Actual Price]]&lt;1000,"₦0–₦999",
 IF(Cleaned_Data[[#This Row],[Actual Price]]&lt;2000,"₦1,000–₦1,999",
 IF(Cleaned_Data[[#This Row],[Actual Price]]&lt;5000,"₦2,000–₦4,999",
 IF(Cleaned_Data[[#This Row],[Actual Price]]&lt;10000,"₦5,000–₦9,999",
 "₦10,000+"))))</f>
        <v>₦1,000–₦1,999</v>
      </c>
      <c r="V131" s="8">
        <f>(Cleaned_Data[[#This Row],[Actual Price]]*Cleaned_Data[[#This Row],[Rating Count]])</f>
        <v>60015977</v>
      </c>
      <c r="W131" s="20">
        <v>0.75687843921960984</v>
      </c>
      <c r="X131">
        <v>4.2</v>
      </c>
      <c r="Y131" s="10">
        <f>VALUE(Cleaned_Data[[#This Row],[rating]])</f>
        <v>4.2</v>
      </c>
      <c r="Z131">
        <v>30023</v>
      </c>
      <c r="AA131" t="str">
        <f>IF(Cleaned_Data[[#This Row],[Rating Count]]&lt;1000,"&lt;1000","1000+")</f>
        <v>1000+</v>
      </c>
      <c r="AB131" s="4">
        <v>30023</v>
      </c>
    </row>
    <row r="132" spans="1:28" x14ac:dyDescent="0.25">
      <c r="A132">
        <v>131</v>
      </c>
      <c r="B132" t="s">
        <v>1656</v>
      </c>
      <c r="C132" t="s">
        <v>1657</v>
      </c>
      <c r="D132" t="s">
        <v>1657</v>
      </c>
      <c r="E132" t="s">
        <v>16191</v>
      </c>
      <c r="F132" t="s">
        <v>13704</v>
      </c>
      <c r="G132" t="s">
        <v>13705</v>
      </c>
      <c r="H132" t="s">
        <v>505</v>
      </c>
      <c r="I132" t="s">
        <v>13093</v>
      </c>
      <c r="J132" t="s">
        <v>13093</v>
      </c>
      <c r="K132" t="s">
        <v>13094</v>
      </c>
      <c r="L132" t="s">
        <v>13416</v>
      </c>
      <c r="M132" t="s">
        <v>13097</v>
      </c>
      <c r="N132" t="s">
        <v>13097</v>
      </c>
      <c r="O132" t="s">
        <v>13100</v>
      </c>
      <c r="Q132">
        <v>5699</v>
      </c>
      <c r="R132" s="8">
        <v>5699</v>
      </c>
      <c r="S132">
        <v>11000</v>
      </c>
      <c r="T132" s="8">
        <v>11000</v>
      </c>
      <c r="U132" s="8" t="str">
        <f>IF(Cleaned_Data[[#This Row],[Actual Price]]&lt;1000,"₦0–₦999",
 IF(Cleaned_Data[[#This Row],[Actual Price]]&lt;2000,"₦1,000–₦1,999",
 IF(Cleaned_Data[[#This Row],[Actual Price]]&lt;5000,"₦2,000–₦4,999",
 IF(Cleaned_Data[[#This Row],[Actual Price]]&lt;10000,"₦5,000–₦9,999",
 "₦10,000+"))))</f>
        <v>₦10,000+</v>
      </c>
      <c r="V132" s="8">
        <f>(Cleaned_Data[[#This Row],[Actual Price]]*Cleaned_Data[[#This Row],[Rating Count]])</f>
        <v>44033000</v>
      </c>
      <c r="W132" s="20">
        <v>0.4819090909090909</v>
      </c>
      <c r="X132">
        <v>4.2</v>
      </c>
      <c r="Y132" s="10">
        <f>VALUE(Cleaned_Data[[#This Row],[rating]])</f>
        <v>4.2</v>
      </c>
      <c r="Z132">
        <v>4003</v>
      </c>
      <c r="AA132" t="str">
        <f>IF(Cleaned_Data[[#This Row],[Rating Count]]&lt;1000,"&lt;1000","1000+")</f>
        <v>1000+</v>
      </c>
      <c r="AB132" s="4">
        <v>4003</v>
      </c>
    </row>
    <row r="133" spans="1:28" x14ac:dyDescent="0.25">
      <c r="A133">
        <v>132</v>
      </c>
      <c r="B133" t="s">
        <v>1661</v>
      </c>
      <c r="C133" t="s">
        <v>1662</v>
      </c>
      <c r="D133" t="s">
        <v>1662</v>
      </c>
      <c r="E133" t="s">
        <v>16191</v>
      </c>
      <c r="F133" t="s">
        <v>13706</v>
      </c>
      <c r="G133" t="s">
        <v>13707</v>
      </c>
      <c r="H133" t="s">
        <v>17</v>
      </c>
      <c r="I133" t="s">
        <v>13085</v>
      </c>
      <c r="J133" t="s">
        <v>13391</v>
      </c>
      <c r="K133" t="s">
        <v>13086</v>
      </c>
      <c r="L133" t="s">
        <v>13409</v>
      </c>
      <c r="M133" t="s">
        <v>13087</v>
      </c>
      <c r="N133" t="s">
        <v>13410</v>
      </c>
      <c r="O133" t="s">
        <v>13088</v>
      </c>
      <c r="P133" t="s">
        <v>13089</v>
      </c>
      <c r="Q133">
        <v>709</v>
      </c>
      <c r="R133" s="8">
        <v>709</v>
      </c>
      <c r="S133">
        <v>1999</v>
      </c>
      <c r="T133" s="8">
        <v>1999</v>
      </c>
      <c r="U133" s="8" t="str">
        <f>IF(Cleaned_Data[[#This Row],[Actual Price]]&lt;1000,"₦0–₦999",
 IF(Cleaned_Data[[#This Row],[Actual Price]]&lt;2000,"₦1,000–₦1,999",
 IF(Cleaned_Data[[#This Row],[Actual Price]]&lt;5000,"₦2,000–₦4,999",
 IF(Cleaned_Data[[#This Row],[Actual Price]]&lt;10000,"₦5,000–₦9,999",
 "₦10,000+"))))</f>
        <v>₦1,000–₦1,999</v>
      </c>
      <c r="V133" s="8">
        <f>(Cleaned_Data[[#This Row],[Actual Price]]*Cleaned_Data[[#This Row],[Rating Count]])</f>
        <v>357455183</v>
      </c>
      <c r="W133" s="20">
        <v>0.64532266133066529</v>
      </c>
      <c r="X133">
        <v>4.0999999999999996</v>
      </c>
      <c r="Y133" s="10">
        <f>VALUE(Cleaned_Data[[#This Row],[rating]])</f>
        <v>4.0999999999999996</v>
      </c>
      <c r="Z133">
        <v>178817</v>
      </c>
      <c r="AA133" t="str">
        <f>IF(Cleaned_Data[[#This Row],[Rating Count]]&lt;1000,"&lt;1000","1000+")</f>
        <v>1000+</v>
      </c>
      <c r="AB133" s="4">
        <v>178817</v>
      </c>
    </row>
    <row r="134" spans="1:28" x14ac:dyDescent="0.25">
      <c r="A134">
        <v>133</v>
      </c>
      <c r="B134" t="s">
        <v>1670</v>
      </c>
      <c r="C134" t="s">
        <v>1671</v>
      </c>
      <c r="D134" t="s">
        <v>1671</v>
      </c>
      <c r="E134" t="s">
        <v>16191</v>
      </c>
      <c r="F134" t="s">
        <v>13708</v>
      </c>
      <c r="G134" t="s">
        <v>13709</v>
      </c>
      <c r="H134" t="s">
        <v>167</v>
      </c>
      <c r="I134" t="s">
        <v>13093</v>
      </c>
      <c r="J134" t="s">
        <v>13093</v>
      </c>
      <c r="K134" t="s">
        <v>13094</v>
      </c>
      <c r="L134" t="s">
        <v>13416</v>
      </c>
      <c r="M134" t="s">
        <v>13097</v>
      </c>
      <c r="N134" t="s">
        <v>13097</v>
      </c>
      <c r="O134" t="s">
        <v>13098</v>
      </c>
      <c r="Q134">
        <v>47990</v>
      </c>
      <c r="R134" s="8">
        <v>47990</v>
      </c>
      <c r="S134">
        <v>70900</v>
      </c>
      <c r="T134" s="8">
        <v>70900</v>
      </c>
      <c r="U134" s="8" t="str">
        <f>IF(Cleaned_Data[[#This Row],[Actual Price]]&lt;1000,"₦0–₦999",
 IF(Cleaned_Data[[#This Row],[Actual Price]]&lt;2000,"₦1,000–₦1,999",
 IF(Cleaned_Data[[#This Row],[Actual Price]]&lt;5000,"₦2,000–₦4,999",
 IF(Cleaned_Data[[#This Row],[Actual Price]]&lt;10000,"₦5,000–₦9,999",
 "₦10,000+"))))</f>
        <v>₦10,000+</v>
      </c>
      <c r="V134" s="8">
        <f>(Cleaned_Data[[#This Row],[Actual Price]]*Cleaned_Data[[#This Row],[Rating Count]])</f>
        <v>504028100</v>
      </c>
      <c r="W134" s="20">
        <v>0.32313117066290548</v>
      </c>
      <c r="X134">
        <v>4.3</v>
      </c>
      <c r="Y134" s="10">
        <f>VALUE(Cleaned_Data[[#This Row],[rating]])</f>
        <v>4.3</v>
      </c>
      <c r="Z134">
        <v>7109</v>
      </c>
      <c r="AA134" t="str">
        <f>IF(Cleaned_Data[[#This Row],[Rating Count]]&lt;1000,"&lt;1000","1000+")</f>
        <v>1000+</v>
      </c>
      <c r="AB134" s="4">
        <v>7109</v>
      </c>
    </row>
    <row r="135" spans="1:28" x14ac:dyDescent="0.25">
      <c r="A135">
        <v>134</v>
      </c>
      <c r="B135" t="s">
        <v>1674</v>
      </c>
      <c r="C135" t="s">
        <v>1675</v>
      </c>
      <c r="D135" t="s">
        <v>1675</v>
      </c>
      <c r="E135" t="s">
        <v>16191</v>
      </c>
      <c r="F135" t="s">
        <v>13648</v>
      </c>
      <c r="G135" t="s">
        <v>13710</v>
      </c>
      <c r="H135" t="s">
        <v>459</v>
      </c>
      <c r="I135" t="s">
        <v>13093</v>
      </c>
      <c r="J135" t="s">
        <v>13093</v>
      </c>
      <c r="K135" t="s">
        <v>13094</v>
      </c>
      <c r="L135" t="s">
        <v>13416</v>
      </c>
      <c r="M135" t="s">
        <v>13095</v>
      </c>
      <c r="N135" t="s">
        <v>13095</v>
      </c>
      <c r="O135" t="s">
        <v>13099</v>
      </c>
      <c r="Q135">
        <v>299</v>
      </c>
      <c r="R135" s="8">
        <v>299</v>
      </c>
      <c r="S135">
        <v>1199</v>
      </c>
      <c r="T135" s="8">
        <v>1199</v>
      </c>
      <c r="U135" s="8" t="str">
        <f>IF(Cleaned_Data[[#This Row],[Actual Price]]&lt;1000,"₦0–₦999",
 IF(Cleaned_Data[[#This Row],[Actual Price]]&lt;2000,"₦1,000–₦1,999",
 IF(Cleaned_Data[[#This Row],[Actual Price]]&lt;5000,"₦2,000–₦4,999",
 IF(Cleaned_Data[[#This Row],[Actual Price]]&lt;10000,"₦5,000–₦9,999",
 "₦10,000+"))))</f>
        <v>₦1,000–₦1,999</v>
      </c>
      <c r="V135" s="8">
        <f>(Cleaned_Data[[#This Row],[Actual Price]]*Cleaned_Data[[#This Row],[Rating Count]])</f>
        <v>587510</v>
      </c>
      <c r="W135" s="20">
        <v>0.75062552126772308</v>
      </c>
      <c r="X135">
        <v>3.7</v>
      </c>
      <c r="Y135" s="10">
        <f>VALUE(Cleaned_Data[[#This Row],[rating]])</f>
        <v>3.7</v>
      </c>
      <c r="Z135">
        <v>490</v>
      </c>
      <c r="AA135" t="str">
        <f>IF(Cleaned_Data[[#This Row],[Rating Count]]&lt;1000,"&lt;1000","1000+")</f>
        <v>&lt;1000</v>
      </c>
      <c r="AB135" s="4">
        <v>490</v>
      </c>
    </row>
    <row r="136" spans="1:28" x14ac:dyDescent="0.25">
      <c r="A136">
        <v>135</v>
      </c>
      <c r="B136" t="s">
        <v>1684</v>
      </c>
      <c r="C136" t="s">
        <v>1685</v>
      </c>
      <c r="D136" t="s">
        <v>13711</v>
      </c>
      <c r="E136" t="s">
        <v>16191</v>
      </c>
      <c r="F136" t="s">
        <v>13712</v>
      </c>
      <c r="G136" t="s">
        <v>13713</v>
      </c>
      <c r="H136" t="s">
        <v>17</v>
      </c>
      <c r="I136" t="s">
        <v>13085</v>
      </c>
      <c r="J136" t="s">
        <v>13391</v>
      </c>
      <c r="K136" t="s">
        <v>13086</v>
      </c>
      <c r="L136" t="s">
        <v>13409</v>
      </c>
      <c r="M136" t="s">
        <v>13087</v>
      </c>
      <c r="N136" t="s">
        <v>13410</v>
      </c>
      <c r="O136" t="s">
        <v>13088</v>
      </c>
      <c r="P136" t="s">
        <v>13089</v>
      </c>
      <c r="Q136">
        <v>320</v>
      </c>
      <c r="R136" s="8">
        <v>320</v>
      </c>
      <c r="S136">
        <v>599</v>
      </c>
      <c r="T136" s="8">
        <v>599</v>
      </c>
      <c r="U136" s="8" t="str">
        <f>IF(Cleaned_Data[[#This Row],[Actual Price]]&lt;1000,"₦0–₦999",
 IF(Cleaned_Data[[#This Row],[Actual Price]]&lt;2000,"₦1,000–₦1,999",
 IF(Cleaned_Data[[#This Row],[Actual Price]]&lt;5000,"₦2,000–₦4,999",
 IF(Cleaned_Data[[#This Row],[Actual Price]]&lt;10000,"₦5,000–₦9,999",
 "₦10,000+"))))</f>
        <v>₦0–₦999</v>
      </c>
      <c r="V136" s="8">
        <f>(Cleaned_Data[[#This Row],[Actual Price]]*Cleaned_Data[[#This Row],[Rating Count]])</f>
        <v>294109</v>
      </c>
      <c r="W136" s="20">
        <v>0.46577629382303842</v>
      </c>
      <c r="X136">
        <v>4.0999999999999996</v>
      </c>
      <c r="Y136" s="10">
        <f>VALUE(Cleaned_Data[[#This Row],[rating]])</f>
        <v>4.0999999999999996</v>
      </c>
      <c r="Z136">
        <v>491</v>
      </c>
      <c r="AA136" t="str">
        <f>IF(Cleaned_Data[[#This Row],[Rating Count]]&lt;1000,"&lt;1000","1000+")</f>
        <v>&lt;1000</v>
      </c>
      <c r="AB136" s="4">
        <v>491</v>
      </c>
    </row>
    <row r="137" spans="1:28" x14ac:dyDescent="0.25">
      <c r="A137">
        <v>136</v>
      </c>
      <c r="B137" t="s">
        <v>1694</v>
      </c>
      <c r="C137" t="s">
        <v>1695</v>
      </c>
      <c r="D137" t="s">
        <v>1695</v>
      </c>
      <c r="E137" t="s">
        <v>16191</v>
      </c>
      <c r="F137" t="s">
        <v>13714</v>
      </c>
      <c r="G137" t="s">
        <v>13715</v>
      </c>
      <c r="H137" t="s">
        <v>17</v>
      </c>
      <c r="I137" t="s">
        <v>13085</v>
      </c>
      <c r="J137" t="s">
        <v>13391</v>
      </c>
      <c r="K137" t="s">
        <v>13086</v>
      </c>
      <c r="L137" t="s">
        <v>13409</v>
      </c>
      <c r="M137" t="s">
        <v>13087</v>
      </c>
      <c r="N137" t="s">
        <v>13410</v>
      </c>
      <c r="O137" t="s">
        <v>13088</v>
      </c>
      <c r="P137" t="s">
        <v>13089</v>
      </c>
      <c r="Q137">
        <v>139</v>
      </c>
      <c r="R137" s="8">
        <v>139</v>
      </c>
      <c r="S137">
        <v>549</v>
      </c>
      <c r="T137" s="8">
        <v>549</v>
      </c>
      <c r="U137" s="8" t="str">
        <f>IF(Cleaned_Data[[#This Row],[Actual Price]]&lt;1000,"₦0–₦999",
 IF(Cleaned_Data[[#This Row],[Actual Price]]&lt;2000,"₦1,000–₦1,999",
 IF(Cleaned_Data[[#This Row],[Actual Price]]&lt;5000,"₦2,000–₦4,999",
 IF(Cleaned_Data[[#This Row],[Actual Price]]&lt;10000,"₦5,000–₦9,999",
 "₦10,000+"))))</f>
        <v>₦0–₦999</v>
      </c>
      <c r="V137" s="8">
        <f>(Cleaned_Data[[#This Row],[Actual Price]]*Cleaned_Data[[#This Row],[Rating Count]])</f>
        <v>33489</v>
      </c>
      <c r="W137" s="20">
        <v>0.74681238615664847</v>
      </c>
      <c r="X137">
        <v>3.9</v>
      </c>
      <c r="Y137" s="10">
        <f>VALUE(Cleaned_Data[[#This Row],[rating]])</f>
        <v>3.9</v>
      </c>
      <c r="Z137">
        <v>61</v>
      </c>
      <c r="AA137" t="str">
        <f>IF(Cleaned_Data[[#This Row],[Rating Count]]&lt;1000,"&lt;1000","1000+")</f>
        <v>&lt;1000</v>
      </c>
      <c r="AB137" s="4">
        <v>61</v>
      </c>
    </row>
    <row r="138" spans="1:28" x14ac:dyDescent="0.25">
      <c r="A138">
        <v>137</v>
      </c>
      <c r="B138" t="s">
        <v>1704</v>
      </c>
      <c r="C138" t="s">
        <v>1705</v>
      </c>
      <c r="D138" t="s">
        <v>13716</v>
      </c>
      <c r="E138" t="s">
        <v>16191</v>
      </c>
      <c r="F138" t="s">
        <v>13467</v>
      </c>
      <c r="G138" t="s">
        <v>13717</v>
      </c>
      <c r="H138" t="s">
        <v>17</v>
      </c>
      <c r="I138" t="s">
        <v>13085</v>
      </c>
      <c r="J138" t="s">
        <v>13391</v>
      </c>
      <c r="K138" t="s">
        <v>13086</v>
      </c>
      <c r="L138" t="s">
        <v>13409</v>
      </c>
      <c r="M138" t="s">
        <v>13087</v>
      </c>
      <c r="N138" t="s">
        <v>13410</v>
      </c>
      <c r="O138" t="s">
        <v>13088</v>
      </c>
      <c r="P138" t="s">
        <v>13089</v>
      </c>
      <c r="Q138">
        <v>129</v>
      </c>
      <c r="R138" s="8">
        <v>129</v>
      </c>
      <c r="S138">
        <v>249</v>
      </c>
      <c r="T138" s="8">
        <v>249</v>
      </c>
      <c r="U138" s="8" t="str">
        <f>IF(Cleaned_Data[[#This Row],[Actual Price]]&lt;1000,"₦0–₦999",
 IF(Cleaned_Data[[#This Row],[Actual Price]]&lt;2000,"₦1,000–₦1,999",
 IF(Cleaned_Data[[#This Row],[Actual Price]]&lt;5000,"₦2,000–₦4,999",
 IF(Cleaned_Data[[#This Row],[Actual Price]]&lt;10000,"₦5,000–₦9,999",
 "₦10,000+"))))</f>
        <v>₦0–₦999</v>
      </c>
      <c r="V138" s="8">
        <f>(Cleaned_Data[[#This Row],[Actual Price]]*Cleaned_Data[[#This Row],[Rating Count]])</f>
        <v>2335122</v>
      </c>
      <c r="W138" s="20">
        <v>0.48192771084337349</v>
      </c>
      <c r="X138">
        <v>4</v>
      </c>
      <c r="Y138" s="10">
        <f>VALUE(Cleaned_Data[[#This Row],[rating]])</f>
        <v>4</v>
      </c>
      <c r="Z138">
        <v>9378</v>
      </c>
      <c r="AA138" t="str">
        <f>IF(Cleaned_Data[[#This Row],[Rating Count]]&lt;1000,"&lt;1000","1000+")</f>
        <v>1000+</v>
      </c>
      <c r="AB138" s="4">
        <v>9378</v>
      </c>
    </row>
    <row r="139" spans="1:28" x14ac:dyDescent="0.25">
      <c r="A139">
        <v>138</v>
      </c>
      <c r="B139" t="s">
        <v>1709</v>
      </c>
      <c r="C139" t="s">
        <v>1710</v>
      </c>
      <c r="D139" t="s">
        <v>1710</v>
      </c>
      <c r="E139" t="s">
        <v>16191</v>
      </c>
      <c r="F139" t="s">
        <v>13426</v>
      </c>
      <c r="G139" t="s">
        <v>13718</v>
      </c>
      <c r="H139" t="s">
        <v>167</v>
      </c>
      <c r="I139" t="s">
        <v>13093</v>
      </c>
      <c r="J139" t="s">
        <v>13093</v>
      </c>
      <c r="K139" t="s">
        <v>13094</v>
      </c>
      <c r="L139" t="s">
        <v>13416</v>
      </c>
      <c r="M139" t="s">
        <v>13097</v>
      </c>
      <c r="N139" t="s">
        <v>13097</v>
      </c>
      <c r="O139" t="s">
        <v>13098</v>
      </c>
      <c r="Q139">
        <v>24999</v>
      </c>
      <c r="R139" s="8">
        <v>24999</v>
      </c>
      <c r="S139">
        <v>35999</v>
      </c>
      <c r="T139" s="8">
        <v>35999</v>
      </c>
      <c r="U139" s="8" t="str">
        <f>IF(Cleaned_Data[[#This Row],[Actual Price]]&lt;1000,"₦0–₦999",
 IF(Cleaned_Data[[#This Row],[Actual Price]]&lt;2000,"₦1,000–₦1,999",
 IF(Cleaned_Data[[#This Row],[Actual Price]]&lt;5000,"₦2,000–₦4,999",
 IF(Cleaned_Data[[#This Row],[Actual Price]]&lt;10000,"₦5,000–₦9,999",
 "₦10,000+"))))</f>
        <v>₦10,000+</v>
      </c>
      <c r="V139" s="8">
        <f>(Cleaned_Data[[#This Row],[Actual Price]]*Cleaned_Data[[#This Row],[Rating Count]])</f>
        <v>1182207160</v>
      </c>
      <c r="W139" s="20">
        <v>0.30556404344565125</v>
      </c>
      <c r="X139">
        <v>4.2</v>
      </c>
      <c r="Y139" s="10">
        <f>VALUE(Cleaned_Data[[#This Row],[rating]])</f>
        <v>4.2</v>
      </c>
      <c r="Z139">
        <v>32840</v>
      </c>
      <c r="AA139" t="str">
        <f>IF(Cleaned_Data[[#This Row],[Rating Count]]&lt;1000,"&lt;1000","1000+")</f>
        <v>1000+</v>
      </c>
      <c r="AB139" s="4">
        <v>32840</v>
      </c>
    </row>
    <row r="140" spans="1:28" x14ac:dyDescent="0.25">
      <c r="A140">
        <v>139</v>
      </c>
      <c r="B140" t="s">
        <v>1714</v>
      </c>
      <c r="C140" t="s">
        <v>1715</v>
      </c>
      <c r="D140" t="s">
        <v>1715</v>
      </c>
      <c r="E140" t="s">
        <v>16191</v>
      </c>
      <c r="F140" t="s">
        <v>13547</v>
      </c>
      <c r="G140" t="s">
        <v>13719</v>
      </c>
      <c r="H140" t="s">
        <v>17</v>
      </c>
      <c r="I140" t="s">
        <v>13085</v>
      </c>
      <c r="J140" t="s">
        <v>13391</v>
      </c>
      <c r="K140" t="s">
        <v>13086</v>
      </c>
      <c r="L140" t="s">
        <v>13409</v>
      </c>
      <c r="M140" t="s">
        <v>13087</v>
      </c>
      <c r="N140" t="s">
        <v>13410</v>
      </c>
      <c r="O140" t="s">
        <v>13088</v>
      </c>
      <c r="P140" t="s">
        <v>13089</v>
      </c>
      <c r="Q140">
        <v>999</v>
      </c>
      <c r="R140" s="8">
        <v>999</v>
      </c>
      <c r="S140">
        <v>1699</v>
      </c>
      <c r="T140" s="8">
        <v>1699</v>
      </c>
      <c r="U140" s="8" t="str">
        <f>IF(Cleaned_Data[[#This Row],[Actual Price]]&lt;1000,"₦0–₦999",
 IF(Cleaned_Data[[#This Row],[Actual Price]]&lt;2000,"₦1,000–₦1,999",
 IF(Cleaned_Data[[#This Row],[Actual Price]]&lt;5000,"₦2,000–₦4,999",
 IF(Cleaned_Data[[#This Row],[Actual Price]]&lt;10000,"₦5,000–₦9,999",
 "₦10,000+"))))</f>
        <v>₦1,000–₦1,999</v>
      </c>
      <c r="V140" s="8">
        <f>(Cleaned_Data[[#This Row],[Actual Price]]*Cleaned_Data[[#This Row],[Rating Count]])</f>
        <v>12433282</v>
      </c>
      <c r="W140" s="20">
        <v>0.41200706297822248</v>
      </c>
      <c r="X140">
        <v>4.4000000000000004</v>
      </c>
      <c r="Y140" s="10">
        <f>VALUE(Cleaned_Data[[#This Row],[rating]])</f>
        <v>4.4000000000000004</v>
      </c>
      <c r="Z140">
        <v>7318</v>
      </c>
      <c r="AA140" t="str">
        <f>IF(Cleaned_Data[[#This Row],[Rating Count]]&lt;1000,"&lt;1000","1000+")</f>
        <v>1000+</v>
      </c>
      <c r="AB140" s="4">
        <v>7318</v>
      </c>
    </row>
    <row r="141" spans="1:28" x14ac:dyDescent="0.25">
      <c r="A141">
        <v>140</v>
      </c>
      <c r="B141" t="s">
        <v>1724</v>
      </c>
      <c r="C141" t="s">
        <v>1725</v>
      </c>
      <c r="D141" t="s">
        <v>1725</v>
      </c>
      <c r="E141" t="s">
        <v>16191</v>
      </c>
      <c r="F141" t="s">
        <v>13720</v>
      </c>
      <c r="G141" t="s">
        <v>13721</v>
      </c>
      <c r="H141" t="s">
        <v>17</v>
      </c>
      <c r="I141" t="s">
        <v>13085</v>
      </c>
      <c r="J141" t="s">
        <v>13391</v>
      </c>
      <c r="K141" t="s">
        <v>13086</v>
      </c>
      <c r="L141" t="s">
        <v>13409</v>
      </c>
      <c r="M141" t="s">
        <v>13087</v>
      </c>
      <c r="N141" t="s">
        <v>13410</v>
      </c>
      <c r="O141" t="s">
        <v>13088</v>
      </c>
      <c r="P141" t="s">
        <v>13089</v>
      </c>
      <c r="Q141">
        <v>225</v>
      </c>
      <c r="R141" s="8">
        <v>225</v>
      </c>
      <c r="S141">
        <v>499</v>
      </c>
      <c r="T141" s="8">
        <v>499</v>
      </c>
      <c r="U141" s="8" t="str">
        <f>IF(Cleaned_Data[[#This Row],[Actual Price]]&lt;1000,"₦0–₦999",
 IF(Cleaned_Data[[#This Row],[Actual Price]]&lt;2000,"₦1,000–₦1,999",
 IF(Cleaned_Data[[#This Row],[Actual Price]]&lt;5000,"₦2,000–₦4,999",
 IF(Cleaned_Data[[#This Row],[Actual Price]]&lt;10000,"₦5,000–₦9,999",
 "₦10,000+"))))</f>
        <v>₦0–₦999</v>
      </c>
      <c r="V141" s="8">
        <f>(Cleaned_Data[[#This Row],[Actual Price]]*Cleaned_Data[[#This Row],[Rating Count]])</f>
        <v>393711</v>
      </c>
      <c r="W141" s="20">
        <v>0.54909819639278556</v>
      </c>
      <c r="X141">
        <v>4.0999999999999996</v>
      </c>
      <c r="Y141" s="10">
        <f>VALUE(Cleaned_Data[[#This Row],[rating]])</f>
        <v>4.0999999999999996</v>
      </c>
      <c r="Z141">
        <v>789</v>
      </c>
      <c r="AA141" t="str">
        <f>IF(Cleaned_Data[[#This Row],[Rating Count]]&lt;1000,"&lt;1000","1000+")</f>
        <v>&lt;1000</v>
      </c>
      <c r="AB141" s="4">
        <v>789</v>
      </c>
    </row>
    <row r="142" spans="1:28" x14ac:dyDescent="0.25">
      <c r="A142">
        <v>141</v>
      </c>
      <c r="B142" t="s">
        <v>1734</v>
      </c>
      <c r="C142" t="s">
        <v>1735</v>
      </c>
      <c r="D142" t="s">
        <v>1735</v>
      </c>
      <c r="E142" t="s">
        <v>16191</v>
      </c>
      <c r="F142" t="s">
        <v>13722</v>
      </c>
      <c r="G142" t="s">
        <v>13723</v>
      </c>
      <c r="H142" t="s">
        <v>459</v>
      </c>
      <c r="I142" t="s">
        <v>13093</v>
      </c>
      <c r="J142" t="s">
        <v>13093</v>
      </c>
      <c r="K142" t="s">
        <v>13094</v>
      </c>
      <c r="L142" t="s">
        <v>13416</v>
      </c>
      <c r="M142" t="s">
        <v>13095</v>
      </c>
      <c r="N142" t="s">
        <v>13095</v>
      </c>
      <c r="O142" t="s">
        <v>13099</v>
      </c>
      <c r="Q142">
        <v>547</v>
      </c>
      <c r="R142" s="8">
        <v>547</v>
      </c>
      <c r="S142">
        <v>2999</v>
      </c>
      <c r="T142" s="8">
        <v>2999</v>
      </c>
      <c r="U142" s="8" t="str">
        <f>IF(Cleaned_Data[[#This Row],[Actual Price]]&lt;1000,"₦0–₦999",
 IF(Cleaned_Data[[#This Row],[Actual Price]]&lt;2000,"₦1,000–₦1,999",
 IF(Cleaned_Data[[#This Row],[Actual Price]]&lt;5000,"₦2,000–₦4,999",
 IF(Cleaned_Data[[#This Row],[Actual Price]]&lt;10000,"₦5,000–₦9,999",
 "₦10,000+"))))</f>
        <v>₦2,000–₦4,999</v>
      </c>
      <c r="V142" s="8">
        <f>(Cleaned_Data[[#This Row],[Actual Price]]*Cleaned_Data[[#This Row],[Rating Count]])</f>
        <v>1220593</v>
      </c>
      <c r="W142" s="20">
        <v>0.81760586862287432</v>
      </c>
      <c r="X142">
        <v>4.3</v>
      </c>
      <c r="Y142" s="10">
        <f>VALUE(Cleaned_Data[[#This Row],[rating]])</f>
        <v>4.3</v>
      </c>
      <c r="Z142">
        <v>407</v>
      </c>
      <c r="AA142" t="str">
        <f>IF(Cleaned_Data[[#This Row],[Rating Count]]&lt;1000,"&lt;1000","1000+")</f>
        <v>&lt;1000</v>
      </c>
      <c r="AB142" s="4">
        <v>407</v>
      </c>
    </row>
    <row r="143" spans="1:28" x14ac:dyDescent="0.25">
      <c r="A143">
        <v>142</v>
      </c>
      <c r="B143" t="s">
        <v>1744</v>
      </c>
      <c r="C143" t="s">
        <v>1745</v>
      </c>
      <c r="D143" t="s">
        <v>13724</v>
      </c>
      <c r="E143" t="s">
        <v>16191</v>
      </c>
      <c r="F143" t="s">
        <v>13725</v>
      </c>
      <c r="G143" t="s">
        <v>13726</v>
      </c>
      <c r="H143" t="s">
        <v>17</v>
      </c>
      <c r="I143" t="s">
        <v>13085</v>
      </c>
      <c r="J143" t="s">
        <v>13391</v>
      </c>
      <c r="K143" t="s">
        <v>13086</v>
      </c>
      <c r="L143" t="s">
        <v>13409</v>
      </c>
      <c r="M143" t="s">
        <v>13087</v>
      </c>
      <c r="N143" t="s">
        <v>13410</v>
      </c>
      <c r="O143" t="s">
        <v>13088</v>
      </c>
      <c r="P143" t="s">
        <v>13089</v>
      </c>
      <c r="Q143">
        <v>259</v>
      </c>
      <c r="R143" s="8">
        <v>259</v>
      </c>
      <c r="S143">
        <v>699</v>
      </c>
      <c r="T143" s="8">
        <v>699</v>
      </c>
      <c r="U143" s="8" t="str">
        <f>IF(Cleaned_Data[[#This Row],[Actual Price]]&lt;1000,"₦0–₦999",
 IF(Cleaned_Data[[#This Row],[Actual Price]]&lt;2000,"₦1,000–₦1,999",
 IF(Cleaned_Data[[#This Row],[Actual Price]]&lt;5000,"₦2,000–₦4,999",
 IF(Cleaned_Data[[#This Row],[Actual Price]]&lt;10000,"₦5,000–₦9,999",
 "₦10,000+"))))</f>
        <v>₦0–₦999</v>
      </c>
      <c r="V143" s="8">
        <f>(Cleaned_Data[[#This Row],[Actual Price]]*Cleaned_Data[[#This Row],[Rating Count]])</f>
        <v>1676901</v>
      </c>
      <c r="W143" s="20">
        <v>0.62947067238912735</v>
      </c>
      <c r="X143">
        <v>3.8</v>
      </c>
      <c r="Y143" s="10">
        <f>VALUE(Cleaned_Data[[#This Row],[rating]])</f>
        <v>3.8</v>
      </c>
      <c r="Z143">
        <v>2399</v>
      </c>
      <c r="AA143" t="str">
        <f>IF(Cleaned_Data[[#This Row],[Rating Count]]&lt;1000,"&lt;1000","1000+")</f>
        <v>1000+</v>
      </c>
      <c r="AB143" s="4">
        <v>2399</v>
      </c>
    </row>
    <row r="144" spans="1:28" x14ac:dyDescent="0.25">
      <c r="A144">
        <v>143</v>
      </c>
      <c r="B144" t="s">
        <v>1754</v>
      </c>
      <c r="C144" t="s">
        <v>1755</v>
      </c>
      <c r="D144" t="s">
        <v>1755</v>
      </c>
      <c r="E144" t="s">
        <v>16191</v>
      </c>
      <c r="F144" t="s">
        <v>13727</v>
      </c>
      <c r="G144" t="s">
        <v>13728</v>
      </c>
      <c r="H144" t="s">
        <v>459</v>
      </c>
      <c r="I144" t="s">
        <v>13093</v>
      </c>
      <c r="J144" t="s">
        <v>13093</v>
      </c>
      <c r="K144" t="s">
        <v>13094</v>
      </c>
      <c r="L144" t="s">
        <v>13416</v>
      </c>
      <c r="M144" t="s">
        <v>13095</v>
      </c>
      <c r="N144" t="s">
        <v>13095</v>
      </c>
      <c r="O144" t="s">
        <v>13099</v>
      </c>
      <c r="Q144">
        <v>239</v>
      </c>
      <c r="R144" s="8">
        <v>239</v>
      </c>
      <c r="S144">
        <v>699</v>
      </c>
      <c r="T144" s="8">
        <v>699</v>
      </c>
      <c r="U144" s="8" t="str">
        <f>IF(Cleaned_Data[[#This Row],[Actual Price]]&lt;1000,"₦0–₦999",
 IF(Cleaned_Data[[#This Row],[Actual Price]]&lt;2000,"₦1,000–₦1,999",
 IF(Cleaned_Data[[#This Row],[Actual Price]]&lt;5000,"₦2,000–₦4,999",
 IF(Cleaned_Data[[#This Row],[Actual Price]]&lt;10000,"₦5,000–₦9,999",
 "₦10,000+"))))</f>
        <v>₦0–₦999</v>
      </c>
      <c r="V144" s="8">
        <f>(Cleaned_Data[[#This Row],[Actual Price]]*Cleaned_Data[[#This Row],[Rating Count]])</f>
        <v>1845360</v>
      </c>
      <c r="W144" s="20">
        <v>0.65808297567954221</v>
      </c>
      <c r="X144">
        <v>4.4000000000000004</v>
      </c>
      <c r="Y144" s="10">
        <f>VALUE(Cleaned_Data[[#This Row],[rating]])</f>
        <v>4.4000000000000004</v>
      </c>
      <c r="Z144">
        <v>2640</v>
      </c>
      <c r="AA144" t="str">
        <f>IF(Cleaned_Data[[#This Row],[Rating Count]]&lt;1000,"&lt;1000","1000+")</f>
        <v>1000+</v>
      </c>
      <c r="AB144" s="4">
        <v>2640</v>
      </c>
    </row>
    <row r="145" spans="1:28" x14ac:dyDescent="0.25">
      <c r="A145">
        <v>144</v>
      </c>
      <c r="B145" t="s">
        <v>1764</v>
      </c>
      <c r="C145" t="s">
        <v>1765</v>
      </c>
      <c r="D145" t="s">
        <v>1765</v>
      </c>
      <c r="E145" t="s">
        <v>16191</v>
      </c>
      <c r="F145" t="s">
        <v>13729</v>
      </c>
      <c r="G145" t="s">
        <v>13730</v>
      </c>
      <c r="H145" t="s">
        <v>459</v>
      </c>
      <c r="I145" t="s">
        <v>13093</v>
      </c>
      <c r="J145" t="s">
        <v>13093</v>
      </c>
      <c r="K145" t="s">
        <v>13094</v>
      </c>
      <c r="L145" t="s">
        <v>13416</v>
      </c>
      <c r="M145" t="s">
        <v>13095</v>
      </c>
      <c r="N145" t="s">
        <v>13095</v>
      </c>
      <c r="O145" t="s">
        <v>13099</v>
      </c>
      <c r="Q145">
        <v>349</v>
      </c>
      <c r="R145" s="8">
        <v>349</v>
      </c>
      <c r="S145">
        <v>999</v>
      </c>
      <c r="T145" s="8">
        <v>999</v>
      </c>
      <c r="U145" s="8" t="str">
        <f>IF(Cleaned_Data[[#This Row],[Actual Price]]&lt;1000,"₦0–₦999",
 IF(Cleaned_Data[[#This Row],[Actual Price]]&lt;2000,"₦1,000–₦1,999",
 IF(Cleaned_Data[[#This Row],[Actual Price]]&lt;5000,"₦2,000–₦4,999",
 IF(Cleaned_Data[[#This Row],[Actual Price]]&lt;10000,"₦5,000–₦9,999",
 "₦10,000+"))))</f>
        <v>₦0–₦999</v>
      </c>
      <c r="V145" s="8">
        <f>(Cleaned_Data[[#This Row],[Actual Price]]*Cleaned_Data[[#This Row],[Rating Count]])</f>
        <v>838161</v>
      </c>
      <c r="W145" s="20">
        <v>0.65065065065065064</v>
      </c>
      <c r="X145">
        <v>4</v>
      </c>
      <c r="Y145" s="10">
        <f>VALUE(Cleaned_Data[[#This Row],[rating]])</f>
        <v>4</v>
      </c>
      <c r="Z145">
        <v>839</v>
      </c>
      <c r="AA145" t="str">
        <f>IF(Cleaned_Data[[#This Row],[Rating Count]]&lt;1000,"&lt;1000","1000+")</f>
        <v>&lt;1000</v>
      </c>
      <c r="AB145" s="4">
        <v>839</v>
      </c>
    </row>
    <row r="146" spans="1:28" x14ac:dyDescent="0.25">
      <c r="A146">
        <v>145</v>
      </c>
      <c r="B146" t="s">
        <v>1774</v>
      </c>
      <c r="C146" t="s">
        <v>1775</v>
      </c>
      <c r="D146" t="s">
        <v>13731</v>
      </c>
      <c r="E146" t="s">
        <v>16191</v>
      </c>
      <c r="F146" t="s">
        <v>13732</v>
      </c>
      <c r="G146" t="s">
        <v>13733</v>
      </c>
      <c r="H146" t="s">
        <v>127</v>
      </c>
      <c r="I146" t="s">
        <v>13093</v>
      </c>
      <c r="J146" t="s">
        <v>13093</v>
      </c>
      <c r="K146" t="s">
        <v>13094</v>
      </c>
      <c r="L146" t="s">
        <v>13416</v>
      </c>
      <c r="M146" t="s">
        <v>13095</v>
      </c>
      <c r="N146" t="s">
        <v>13095</v>
      </c>
      <c r="O146" t="s">
        <v>13088</v>
      </c>
      <c r="P146" t="s">
        <v>13096</v>
      </c>
      <c r="Q146">
        <v>467</v>
      </c>
      <c r="R146" s="8">
        <v>467</v>
      </c>
      <c r="S146">
        <v>599</v>
      </c>
      <c r="T146" s="8">
        <v>599</v>
      </c>
      <c r="U146" s="8" t="str">
        <f>IF(Cleaned_Data[[#This Row],[Actual Price]]&lt;1000,"₦0–₦999",
 IF(Cleaned_Data[[#This Row],[Actual Price]]&lt;2000,"₦1,000–₦1,999",
 IF(Cleaned_Data[[#This Row],[Actual Price]]&lt;5000,"₦2,000–₦4,999",
 IF(Cleaned_Data[[#This Row],[Actual Price]]&lt;10000,"₦5,000–₦9,999",
 "₦10,000+"))))</f>
        <v>₦0–₦999</v>
      </c>
      <c r="V146" s="8">
        <f>(Cleaned_Data[[#This Row],[Actual Price]]*Cleaned_Data[[#This Row],[Rating Count]])</f>
        <v>26388346</v>
      </c>
      <c r="W146" s="20">
        <v>0.22036727879799667</v>
      </c>
      <c r="X146">
        <v>4.4000000000000004</v>
      </c>
      <c r="Y146" s="10">
        <f>VALUE(Cleaned_Data[[#This Row],[rating]])</f>
        <v>4.4000000000000004</v>
      </c>
      <c r="Z146">
        <v>44054</v>
      </c>
      <c r="AA146" t="str">
        <f>IF(Cleaned_Data[[#This Row],[Rating Count]]&lt;1000,"&lt;1000","1000+")</f>
        <v>1000+</v>
      </c>
      <c r="AB146" s="4">
        <v>44054</v>
      </c>
    </row>
    <row r="147" spans="1:28" x14ac:dyDescent="0.25">
      <c r="A147">
        <v>146</v>
      </c>
      <c r="B147" t="s">
        <v>1784</v>
      </c>
      <c r="C147" t="s">
        <v>1785</v>
      </c>
      <c r="D147" t="s">
        <v>13734</v>
      </c>
      <c r="E147" t="s">
        <v>16191</v>
      </c>
      <c r="F147" t="s">
        <v>13735</v>
      </c>
      <c r="G147" t="s">
        <v>13736</v>
      </c>
      <c r="H147" t="s">
        <v>17</v>
      </c>
      <c r="I147" t="s">
        <v>13085</v>
      </c>
      <c r="J147" t="s">
        <v>13391</v>
      </c>
      <c r="K147" t="s">
        <v>13086</v>
      </c>
      <c r="L147" t="s">
        <v>13409</v>
      </c>
      <c r="M147" t="s">
        <v>13087</v>
      </c>
      <c r="N147" t="s">
        <v>13410</v>
      </c>
      <c r="O147" t="s">
        <v>13088</v>
      </c>
      <c r="P147" t="s">
        <v>13089</v>
      </c>
      <c r="Q147">
        <v>449</v>
      </c>
      <c r="R147" s="8">
        <v>449</v>
      </c>
      <c r="S147">
        <v>599</v>
      </c>
      <c r="T147" s="8">
        <v>599</v>
      </c>
      <c r="U147" s="8" t="str">
        <f>IF(Cleaned_Data[[#This Row],[Actual Price]]&lt;1000,"₦0–₦999",
 IF(Cleaned_Data[[#This Row],[Actual Price]]&lt;2000,"₦1,000–₦1,999",
 IF(Cleaned_Data[[#This Row],[Actual Price]]&lt;5000,"₦2,000–₦4,999",
 IF(Cleaned_Data[[#This Row],[Actual Price]]&lt;10000,"₦5,000–₦9,999",
 "₦10,000+"))))</f>
        <v>₦0–₦999</v>
      </c>
      <c r="V147" s="8">
        <f>(Cleaned_Data[[#This Row],[Actual Price]]*Cleaned_Data[[#This Row],[Rating Count]])</f>
        <v>1935369</v>
      </c>
      <c r="W147" s="20">
        <v>0.25041736227045075</v>
      </c>
      <c r="X147">
        <v>4</v>
      </c>
      <c r="Y147" s="10">
        <f>VALUE(Cleaned_Data[[#This Row],[rating]])</f>
        <v>4</v>
      </c>
      <c r="Z147">
        <v>3231</v>
      </c>
      <c r="AA147" t="str">
        <f>IF(Cleaned_Data[[#This Row],[Rating Count]]&lt;1000,"&lt;1000","1000+")</f>
        <v>1000+</v>
      </c>
      <c r="AB147" s="4">
        <v>3231</v>
      </c>
    </row>
    <row r="148" spans="1:28" x14ac:dyDescent="0.25">
      <c r="A148">
        <v>147</v>
      </c>
      <c r="B148" t="s">
        <v>1794</v>
      </c>
      <c r="C148" t="s">
        <v>1795</v>
      </c>
      <c r="D148" t="s">
        <v>1795</v>
      </c>
      <c r="E148" t="s">
        <v>16191</v>
      </c>
      <c r="F148" t="s">
        <v>13463</v>
      </c>
      <c r="G148" t="s">
        <v>13737</v>
      </c>
      <c r="H148" t="s">
        <v>167</v>
      </c>
      <c r="I148" t="s">
        <v>13093</v>
      </c>
      <c r="J148" t="s">
        <v>13093</v>
      </c>
      <c r="K148" t="s">
        <v>13094</v>
      </c>
      <c r="L148" t="s">
        <v>13416</v>
      </c>
      <c r="M148" t="s">
        <v>13097</v>
      </c>
      <c r="N148" t="s">
        <v>13097</v>
      </c>
      <c r="O148" t="s">
        <v>13098</v>
      </c>
      <c r="Q148">
        <v>11990</v>
      </c>
      <c r="R148" s="8">
        <v>11990</v>
      </c>
      <c r="S148">
        <v>31990</v>
      </c>
      <c r="T148" s="8">
        <v>31990</v>
      </c>
      <c r="U148" s="8" t="str">
        <f>IF(Cleaned_Data[[#This Row],[Actual Price]]&lt;1000,"₦0–₦999",
 IF(Cleaned_Data[[#This Row],[Actual Price]]&lt;2000,"₦1,000–₦1,999",
 IF(Cleaned_Data[[#This Row],[Actual Price]]&lt;5000,"₦2,000–₦4,999",
 IF(Cleaned_Data[[#This Row],[Actual Price]]&lt;10000,"₦5,000–₦9,999",
 "₦10,000+"))))</f>
        <v>₦10,000+</v>
      </c>
      <c r="V148" s="8">
        <f>(Cleaned_Data[[#This Row],[Actual Price]]*Cleaned_Data[[#This Row],[Rating Count]])</f>
        <v>2047360</v>
      </c>
      <c r="W148" s="20">
        <v>0.62519537355423571</v>
      </c>
      <c r="X148">
        <v>4.2</v>
      </c>
      <c r="Y148" s="10">
        <f>VALUE(Cleaned_Data[[#This Row],[rating]])</f>
        <v>4.2</v>
      </c>
      <c r="Z148">
        <v>64</v>
      </c>
      <c r="AA148" t="str">
        <f>IF(Cleaned_Data[[#This Row],[Rating Count]]&lt;1000,"&lt;1000","1000+")</f>
        <v>&lt;1000</v>
      </c>
      <c r="AB148" s="4">
        <v>64</v>
      </c>
    </row>
    <row r="149" spans="1:28" x14ac:dyDescent="0.25">
      <c r="A149">
        <v>148</v>
      </c>
      <c r="B149" t="s">
        <v>1803</v>
      </c>
      <c r="C149" t="s">
        <v>1804</v>
      </c>
      <c r="D149" t="s">
        <v>1804</v>
      </c>
      <c r="E149" t="s">
        <v>16191</v>
      </c>
      <c r="F149" t="s">
        <v>13738</v>
      </c>
      <c r="G149" t="s">
        <v>13739</v>
      </c>
      <c r="H149" t="s">
        <v>17</v>
      </c>
      <c r="I149" t="s">
        <v>13085</v>
      </c>
      <c r="J149" t="s">
        <v>13391</v>
      </c>
      <c r="K149" t="s">
        <v>13086</v>
      </c>
      <c r="L149" t="s">
        <v>13409</v>
      </c>
      <c r="M149" t="s">
        <v>13087</v>
      </c>
      <c r="N149" t="s">
        <v>13410</v>
      </c>
      <c r="O149" t="s">
        <v>13088</v>
      </c>
      <c r="P149" t="s">
        <v>13089</v>
      </c>
      <c r="Q149">
        <v>350</v>
      </c>
      <c r="R149" s="8">
        <v>350</v>
      </c>
      <c r="S149">
        <v>599</v>
      </c>
      <c r="T149" s="8">
        <v>599</v>
      </c>
      <c r="U149" s="8" t="str">
        <f>IF(Cleaned_Data[[#This Row],[Actual Price]]&lt;1000,"₦0–₦999",
 IF(Cleaned_Data[[#This Row],[Actual Price]]&lt;2000,"₦1,000–₦1,999",
 IF(Cleaned_Data[[#This Row],[Actual Price]]&lt;5000,"₦2,000–₦4,999",
 IF(Cleaned_Data[[#This Row],[Actual Price]]&lt;10000,"₦5,000–₦9,999",
 "₦10,000+"))))</f>
        <v>₦0–₦999</v>
      </c>
      <c r="V149" s="8">
        <f>(Cleaned_Data[[#This Row],[Actual Price]]*Cleaned_Data[[#This Row],[Rating Count]])</f>
        <v>4980086</v>
      </c>
      <c r="W149" s="20">
        <v>0.41569282136894825</v>
      </c>
      <c r="X149">
        <v>3.9</v>
      </c>
      <c r="Y149" s="10">
        <f>VALUE(Cleaned_Data[[#This Row],[rating]])</f>
        <v>3.9</v>
      </c>
      <c r="Z149">
        <v>8314</v>
      </c>
      <c r="AA149" t="str">
        <f>IF(Cleaned_Data[[#This Row],[Rating Count]]&lt;1000,"&lt;1000","1000+")</f>
        <v>1000+</v>
      </c>
      <c r="AB149" s="4">
        <v>8314</v>
      </c>
    </row>
    <row r="150" spans="1:28" x14ac:dyDescent="0.25">
      <c r="A150">
        <v>149</v>
      </c>
      <c r="B150" t="s">
        <v>1813</v>
      </c>
      <c r="C150" t="s">
        <v>1814</v>
      </c>
      <c r="D150" t="s">
        <v>13740</v>
      </c>
      <c r="E150" t="s">
        <v>16191</v>
      </c>
      <c r="F150" t="s">
        <v>13741</v>
      </c>
      <c r="G150" t="s">
        <v>13742</v>
      </c>
      <c r="H150" t="s">
        <v>17</v>
      </c>
      <c r="I150" t="s">
        <v>13085</v>
      </c>
      <c r="J150" t="s">
        <v>13391</v>
      </c>
      <c r="K150" t="s">
        <v>13086</v>
      </c>
      <c r="L150" t="s">
        <v>13409</v>
      </c>
      <c r="M150" t="s">
        <v>13087</v>
      </c>
      <c r="N150" t="s">
        <v>13410</v>
      </c>
      <c r="O150" t="s">
        <v>13088</v>
      </c>
      <c r="P150" t="s">
        <v>13089</v>
      </c>
      <c r="Q150">
        <v>252</v>
      </c>
      <c r="R150" s="8">
        <v>252</v>
      </c>
      <c r="S150">
        <v>999</v>
      </c>
      <c r="T150" s="8">
        <v>999</v>
      </c>
      <c r="U150" s="8" t="str">
        <f>IF(Cleaned_Data[[#This Row],[Actual Price]]&lt;1000,"₦0–₦999",
 IF(Cleaned_Data[[#This Row],[Actual Price]]&lt;2000,"₦1,000–₦1,999",
 IF(Cleaned_Data[[#This Row],[Actual Price]]&lt;5000,"₦2,000–₦4,999",
 IF(Cleaned_Data[[#This Row],[Actual Price]]&lt;10000,"₦5,000–₦9,999",
 "₦10,000+"))))</f>
        <v>₦0–₦999</v>
      </c>
      <c r="V150" s="8">
        <f>(Cleaned_Data[[#This Row],[Actual Price]]*Cleaned_Data[[#This Row],[Rating Count]])</f>
        <v>2246751</v>
      </c>
      <c r="W150" s="20">
        <v>0.74774774774774777</v>
      </c>
      <c r="X150">
        <v>3.7</v>
      </c>
      <c r="Y150" s="10">
        <f>VALUE(Cleaned_Data[[#This Row],[rating]])</f>
        <v>3.7</v>
      </c>
      <c r="Z150">
        <v>2249</v>
      </c>
      <c r="AA150" t="str">
        <f>IF(Cleaned_Data[[#This Row],[Rating Count]]&lt;1000,"&lt;1000","1000+")</f>
        <v>1000+</v>
      </c>
      <c r="AB150" s="4">
        <v>2249</v>
      </c>
    </row>
    <row r="151" spans="1:28" x14ac:dyDescent="0.25">
      <c r="A151">
        <v>150</v>
      </c>
      <c r="B151" t="s">
        <v>1823</v>
      </c>
      <c r="C151" t="s">
        <v>1824</v>
      </c>
      <c r="D151" t="s">
        <v>13743</v>
      </c>
      <c r="E151" t="s">
        <v>16191</v>
      </c>
      <c r="F151" t="s">
        <v>524</v>
      </c>
      <c r="G151" t="s">
        <v>13744</v>
      </c>
      <c r="H151" t="s">
        <v>459</v>
      </c>
      <c r="I151" t="s">
        <v>13093</v>
      </c>
      <c r="J151" t="s">
        <v>13093</v>
      </c>
      <c r="K151" t="s">
        <v>13094</v>
      </c>
      <c r="L151" t="s">
        <v>13416</v>
      </c>
      <c r="M151" t="s">
        <v>13095</v>
      </c>
      <c r="N151" t="s">
        <v>13095</v>
      </c>
      <c r="O151" t="s">
        <v>13099</v>
      </c>
      <c r="Q151">
        <v>204</v>
      </c>
      <c r="R151" s="8">
        <v>204</v>
      </c>
      <c r="S151">
        <v>599</v>
      </c>
      <c r="T151" s="8">
        <v>599</v>
      </c>
      <c r="U151" s="8" t="str">
        <f>IF(Cleaned_Data[[#This Row],[Actual Price]]&lt;1000,"₦0–₦999",
 IF(Cleaned_Data[[#This Row],[Actual Price]]&lt;2000,"₦1,000–₦1,999",
 IF(Cleaned_Data[[#This Row],[Actual Price]]&lt;5000,"₦2,000–₦4,999",
 IF(Cleaned_Data[[#This Row],[Actual Price]]&lt;10000,"₦5,000–₦9,999",
 "₦10,000+"))))</f>
        <v>₦0–₦999</v>
      </c>
      <c r="V151" s="8">
        <f>(Cleaned_Data[[#This Row],[Actual Price]]*Cleaned_Data[[#This Row],[Rating Count]])</f>
        <v>203061</v>
      </c>
      <c r="W151" s="20">
        <v>0.65943238731218701</v>
      </c>
      <c r="X151">
        <v>3.6</v>
      </c>
      <c r="Y151" s="10">
        <f>VALUE(Cleaned_Data[[#This Row],[rating]])</f>
        <v>3.6</v>
      </c>
      <c r="Z151">
        <v>339</v>
      </c>
      <c r="AA151" t="str">
        <f>IF(Cleaned_Data[[#This Row],[Rating Count]]&lt;1000,"&lt;1000","1000+")</f>
        <v>&lt;1000</v>
      </c>
      <c r="AB151" s="4">
        <v>339</v>
      </c>
    </row>
    <row r="152" spans="1:28" x14ac:dyDescent="0.25">
      <c r="A152">
        <v>151</v>
      </c>
      <c r="B152" t="s">
        <v>1833</v>
      </c>
      <c r="C152" t="s">
        <v>1834</v>
      </c>
      <c r="D152" t="s">
        <v>1834</v>
      </c>
      <c r="E152" t="s">
        <v>16191</v>
      </c>
      <c r="F152" t="s">
        <v>13745</v>
      </c>
      <c r="G152" t="s">
        <v>13746</v>
      </c>
      <c r="H152" t="s">
        <v>1390</v>
      </c>
      <c r="I152" t="s">
        <v>13093</v>
      </c>
      <c r="J152" t="s">
        <v>13093</v>
      </c>
      <c r="K152" t="s">
        <v>13094</v>
      </c>
      <c r="L152" t="s">
        <v>13416</v>
      </c>
      <c r="M152" t="s">
        <v>13108</v>
      </c>
      <c r="N152" t="s">
        <v>13108</v>
      </c>
      <c r="Q152">
        <v>6490</v>
      </c>
      <c r="R152" s="8">
        <v>6490</v>
      </c>
      <c r="S152">
        <v>9990</v>
      </c>
      <c r="T152" s="8">
        <v>9990</v>
      </c>
      <c r="U152" s="8" t="str">
        <f>IF(Cleaned_Data[[#This Row],[Actual Price]]&lt;1000,"₦0–₦999",
 IF(Cleaned_Data[[#This Row],[Actual Price]]&lt;2000,"₦1,000–₦1,999",
 IF(Cleaned_Data[[#This Row],[Actual Price]]&lt;5000,"₦2,000–₦4,999",
 IF(Cleaned_Data[[#This Row],[Actual Price]]&lt;10000,"₦5,000–₦9,999",
 "₦10,000+"))))</f>
        <v>₦5,000–₦9,999</v>
      </c>
      <c r="V152" s="8">
        <f>(Cleaned_Data[[#This Row],[Actual Price]]*Cleaned_Data[[#This Row],[Rating Count]])</f>
        <v>269730</v>
      </c>
      <c r="W152" s="20">
        <v>0.35035035035035034</v>
      </c>
      <c r="X152">
        <v>4</v>
      </c>
      <c r="Y152" s="10">
        <f>VALUE(Cleaned_Data[[#This Row],[rating]])</f>
        <v>4</v>
      </c>
      <c r="Z152">
        <v>27</v>
      </c>
      <c r="AA152" t="str">
        <f>IF(Cleaned_Data[[#This Row],[Rating Count]]&lt;1000,"&lt;1000","1000+")</f>
        <v>&lt;1000</v>
      </c>
      <c r="AB152" s="4">
        <v>27</v>
      </c>
    </row>
    <row r="153" spans="1:28" x14ac:dyDescent="0.25">
      <c r="A153">
        <v>152</v>
      </c>
      <c r="B153" t="s">
        <v>1843</v>
      </c>
      <c r="C153" t="s">
        <v>12974</v>
      </c>
      <c r="D153" t="s">
        <v>12974</v>
      </c>
      <c r="E153" t="s">
        <v>16191</v>
      </c>
      <c r="F153" t="s">
        <v>13747</v>
      </c>
      <c r="G153" t="s">
        <v>13748</v>
      </c>
      <c r="H153" t="s">
        <v>459</v>
      </c>
      <c r="I153" t="s">
        <v>13093</v>
      </c>
      <c r="J153" t="s">
        <v>13093</v>
      </c>
      <c r="K153" t="s">
        <v>13094</v>
      </c>
      <c r="L153" t="s">
        <v>13416</v>
      </c>
      <c r="M153" t="s">
        <v>13095</v>
      </c>
      <c r="N153" t="s">
        <v>13095</v>
      </c>
      <c r="O153" t="s">
        <v>13099</v>
      </c>
      <c r="Q153">
        <v>235</v>
      </c>
      <c r="R153" s="8">
        <v>235</v>
      </c>
      <c r="S153">
        <v>599</v>
      </c>
      <c r="T153" s="8">
        <v>599</v>
      </c>
      <c r="U153" s="8" t="str">
        <f>IF(Cleaned_Data[[#This Row],[Actual Price]]&lt;1000,"₦0–₦999",
 IF(Cleaned_Data[[#This Row],[Actual Price]]&lt;2000,"₦1,000–₦1,999",
 IF(Cleaned_Data[[#This Row],[Actual Price]]&lt;5000,"₦2,000–₦4,999",
 IF(Cleaned_Data[[#This Row],[Actual Price]]&lt;10000,"₦5,000–₦9,999",
 "₦10,000+"))))</f>
        <v>₦0–₦999</v>
      </c>
      <c r="V153" s="8">
        <f>(Cleaned_Data[[#This Row],[Actual Price]]*Cleaned_Data[[#This Row],[Rating Count]])</f>
        <v>118003</v>
      </c>
      <c r="W153" s="20">
        <v>0.60767946577629384</v>
      </c>
      <c r="X153">
        <v>3.5</v>
      </c>
      <c r="Y153" s="10">
        <f>VALUE(Cleaned_Data[[#This Row],[rating]])</f>
        <v>3.5</v>
      </c>
      <c r="Z153">
        <v>197</v>
      </c>
      <c r="AA153" t="str">
        <f>IF(Cleaned_Data[[#This Row],[Rating Count]]&lt;1000,"&lt;1000","1000+")</f>
        <v>&lt;1000</v>
      </c>
      <c r="AB153" s="4">
        <v>197</v>
      </c>
    </row>
    <row r="154" spans="1:28" x14ac:dyDescent="0.25">
      <c r="A154">
        <v>153</v>
      </c>
      <c r="B154" t="s">
        <v>1852</v>
      </c>
      <c r="C154" t="s">
        <v>1853</v>
      </c>
      <c r="D154" t="s">
        <v>1853</v>
      </c>
      <c r="E154" t="s">
        <v>16191</v>
      </c>
      <c r="F154" t="s">
        <v>13749</v>
      </c>
      <c r="G154" t="s">
        <v>13750</v>
      </c>
      <c r="H154" t="s">
        <v>17</v>
      </c>
      <c r="I154" t="s">
        <v>13085</v>
      </c>
      <c r="J154" t="s">
        <v>13391</v>
      </c>
      <c r="K154" t="s">
        <v>13086</v>
      </c>
      <c r="L154" t="s">
        <v>13409</v>
      </c>
      <c r="M154" t="s">
        <v>13087</v>
      </c>
      <c r="N154" t="s">
        <v>13410</v>
      </c>
      <c r="O154" t="s">
        <v>13088</v>
      </c>
      <c r="P154" t="s">
        <v>13089</v>
      </c>
      <c r="Q154">
        <v>299</v>
      </c>
      <c r="R154" s="8">
        <v>299</v>
      </c>
      <c r="S154">
        <v>800</v>
      </c>
      <c r="T154" s="8">
        <v>800</v>
      </c>
      <c r="U154" s="8" t="str">
        <f>IF(Cleaned_Data[[#This Row],[Actual Price]]&lt;1000,"₦0–₦999",
 IF(Cleaned_Data[[#This Row],[Actual Price]]&lt;2000,"₦1,000–₦1,999",
 IF(Cleaned_Data[[#This Row],[Actual Price]]&lt;5000,"₦2,000–₦4,999",
 IF(Cleaned_Data[[#This Row],[Actual Price]]&lt;10000,"₦5,000–₦9,999",
 "₦10,000+"))))</f>
        <v>₦0–₦999</v>
      </c>
      <c r="V154" s="8">
        <f>(Cleaned_Data[[#This Row],[Actual Price]]*Cleaned_Data[[#This Row],[Rating Count]])</f>
        <v>59981600</v>
      </c>
      <c r="W154" s="20">
        <v>0.62624999999999997</v>
      </c>
      <c r="X154">
        <v>4.5</v>
      </c>
      <c r="Y154" s="10">
        <f>VALUE(Cleaned_Data[[#This Row],[rating]])</f>
        <v>4.5</v>
      </c>
      <c r="Z154">
        <v>74977</v>
      </c>
      <c r="AA154" t="str">
        <f>IF(Cleaned_Data[[#This Row],[Rating Count]]&lt;1000,"&lt;1000","1000+")</f>
        <v>1000+</v>
      </c>
      <c r="AB154" s="4">
        <v>74977</v>
      </c>
    </row>
    <row r="155" spans="1:28" x14ac:dyDescent="0.25">
      <c r="A155">
        <v>154</v>
      </c>
      <c r="B155" t="s">
        <v>1857</v>
      </c>
      <c r="C155" t="s">
        <v>1858</v>
      </c>
      <c r="D155" t="s">
        <v>1858</v>
      </c>
      <c r="E155" t="s">
        <v>16191</v>
      </c>
      <c r="F155" t="s">
        <v>13751</v>
      </c>
      <c r="G155" t="s">
        <v>13752</v>
      </c>
      <c r="H155" t="s">
        <v>17</v>
      </c>
      <c r="I155" t="s">
        <v>13085</v>
      </c>
      <c r="J155" t="s">
        <v>13391</v>
      </c>
      <c r="K155" t="s">
        <v>13086</v>
      </c>
      <c r="L155" t="s">
        <v>13409</v>
      </c>
      <c r="M155" t="s">
        <v>13087</v>
      </c>
      <c r="N155" t="s">
        <v>13410</v>
      </c>
      <c r="O155" t="s">
        <v>13088</v>
      </c>
      <c r="P155" t="s">
        <v>13089</v>
      </c>
      <c r="Q155">
        <v>799</v>
      </c>
      <c r="R155" s="8">
        <v>799</v>
      </c>
      <c r="S155">
        <v>1999</v>
      </c>
      <c r="T155" s="8">
        <v>1999</v>
      </c>
      <c r="U155" s="8" t="str">
        <f>IF(Cleaned_Data[[#This Row],[Actual Price]]&lt;1000,"₦0–₦999",
 IF(Cleaned_Data[[#This Row],[Actual Price]]&lt;2000,"₦1,000–₦1,999",
 IF(Cleaned_Data[[#This Row],[Actual Price]]&lt;5000,"₦2,000–₦4,999",
 IF(Cleaned_Data[[#This Row],[Actual Price]]&lt;10000,"₦5,000–₦9,999",
 "₦10,000+"))))</f>
        <v>₦1,000–₦1,999</v>
      </c>
      <c r="V155" s="8">
        <f>(Cleaned_Data[[#This Row],[Actual Price]]*Cleaned_Data[[#This Row],[Rating Count]])</f>
        <v>17157417</v>
      </c>
      <c r="W155" s="20">
        <v>0.60030015007503756</v>
      </c>
      <c r="X155">
        <v>4.2</v>
      </c>
      <c r="Y155" s="10">
        <f>VALUE(Cleaned_Data[[#This Row],[rating]])</f>
        <v>4.2</v>
      </c>
      <c r="Z155">
        <v>8583</v>
      </c>
      <c r="AA155" t="str">
        <f>IF(Cleaned_Data[[#This Row],[Rating Count]]&lt;1000,"&lt;1000","1000+")</f>
        <v>1000+</v>
      </c>
      <c r="AB155" s="4">
        <v>8583</v>
      </c>
    </row>
    <row r="156" spans="1:28" x14ac:dyDescent="0.25">
      <c r="A156">
        <v>155</v>
      </c>
      <c r="B156" t="s">
        <v>1867</v>
      </c>
      <c r="C156" t="s">
        <v>1868</v>
      </c>
      <c r="D156" t="s">
        <v>13753</v>
      </c>
      <c r="E156" t="s">
        <v>16191</v>
      </c>
      <c r="F156" t="s">
        <v>13754</v>
      </c>
      <c r="G156" t="s">
        <v>13755</v>
      </c>
      <c r="H156" t="s">
        <v>459</v>
      </c>
      <c r="I156" t="s">
        <v>13093</v>
      </c>
      <c r="J156" t="s">
        <v>13093</v>
      </c>
      <c r="K156" t="s">
        <v>13094</v>
      </c>
      <c r="L156" t="s">
        <v>13416</v>
      </c>
      <c r="M156" t="s">
        <v>13095</v>
      </c>
      <c r="N156" t="s">
        <v>13095</v>
      </c>
      <c r="O156" t="s">
        <v>13099</v>
      </c>
      <c r="Q156">
        <v>299</v>
      </c>
      <c r="R156" s="8">
        <v>299</v>
      </c>
      <c r="S156">
        <v>999</v>
      </c>
      <c r="T156" s="8">
        <v>999</v>
      </c>
      <c r="U156" s="8" t="str">
        <f>IF(Cleaned_Data[[#This Row],[Actual Price]]&lt;1000,"₦0–₦999",
 IF(Cleaned_Data[[#This Row],[Actual Price]]&lt;2000,"₦1,000–₦1,999",
 IF(Cleaned_Data[[#This Row],[Actual Price]]&lt;5000,"₦2,000–₦4,999",
 IF(Cleaned_Data[[#This Row],[Actual Price]]&lt;10000,"₦5,000–₦9,999",
 "₦10,000+"))))</f>
        <v>₦0–₦999</v>
      </c>
      <c r="V156" s="8">
        <f>(Cleaned_Data[[#This Row],[Actual Price]]*Cleaned_Data[[#This Row],[Rating Count]])</f>
        <v>927072</v>
      </c>
      <c r="W156" s="20">
        <v>0.70070070070070067</v>
      </c>
      <c r="X156">
        <v>3.8</v>
      </c>
      <c r="Y156" s="10">
        <f>VALUE(Cleaned_Data[[#This Row],[rating]])</f>
        <v>3.8</v>
      </c>
      <c r="Z156">
        <v>928</v>
      </c>
      <c r="AA156" t="str">
        <f>IF(Cleaned_Data[[#This Row],[Rating Count]]&lt;1000,"&lt;1000","1000+")</f>
        <v>&lt;1000</v>
      </c>
      <c r="AB156" s="4">
        <v>928</v>
      </c>
    </row>
    <row r="157" spans="1:28" x14ac:dyDescent="0.25">
      <c r="A157">
        <v>156</v>
      </c>
      <c r="B157" t="s">
        <v>1877</v>
      </c>
      <c r="C157" t="s">
        <v>1878</v>
      </c>
      <c r="D157" t="s">
        <v>1878</v>
      </c>
      <c r="E157" t="s">
        <v>16191</v>
      </c>
      <c r="F157" t="s">
        <v>13700</v>
      </c>
      <c r="G157" t="s">
        <v>13756</v>
      </c>
      <c r="H157" t="s">
        <v>505</v>
      </c>
      <c r="I157" t="s">
        <v>13093</v>
      </c>
      <c r="J157" t="s">
        <v>13093</v>
      </c>
      <c r="K157" t="s">
        <v>13094</v>
      </c>
      <c r="L157" t="s">
        <v>13416</v>
      </c>
      <c r="M157" t="s">
        <v>13097</v>
      </c>
      <c r="N157" t="s">
        <v>13097</v>
      </c>
      <c r="O157" t="s">
        <v>13100</v>
      </c>
      <c r="Q157">
        <v>6999</v>
      </c>
      <c r="R157" s="8">
        <v>6999</v>
      </c>
      <c r="S157">
        <v>16990</v>
      </c>
      <c r="T157" s="8">
        <v>16990</v>
      </c>
      <c r="U157" s="8" t="str">
        <f>IF(Cleaned_Data[[#This Row],[Actual Price]]&lt;1000,"₦0–₦999",
 IF(Cleaned_Data[[#This Row],[Actual Price]]&lt;2000,"₦1,000–₦1,999",
 IF(Cleaned_Data[[#This Row],[Actual Price]]&lt;5000,"₦2,000–₦4,999",
 IF(Cleaned_Data[[#This Row],[Actual Price]]&lt;10000,"₦5,000–₦9,999",
 "₦10,000+"))))</f>
        <v>₦10,000+</v>
      </c>
      <c r="V157" s="8">
        <f>(Cleaned_Data[[#This Row],[Actual Price]]*Cleaned_Data[[#This Row],[Rating Count]])</f>
        <v>1868900</v>
      </c>
      <c r="W157" s="20">
        <v>0.5880517951736316</v>
      </c>
      <c r="X157">
        <v>3.8</v>
      </c>
      <c r="Y157" s="10">
        <f>VALUE(Cleaned_Data[[#This Row],[rating]])</f>
        <v>3.8</v>
      </c>
      <c r="Z157">
        <v>110</v>
      </c>
      <c r="AA157" t="str">
        <f>IF(Cleaned_Data[[#This Row],[Rating Count]]&lt;1000,"&lt;1000","1000+")</f>
        <v>&lt;1000</v>
      </c>
      <c r="AB157" s="4">
        <v>110</v>
      </c>
    </row>
    <row r="158" spans="1:28" x14ac:dyDescent="0.25">
      <c r="A158">
        <v>157</v>
      </c>
      <c r="B158" t="s">
        <v>1887</v>
      </c>
      <c r="C158" t="s">
        <v>1888</v>
      </c>
      <c r="D158" t="s">
        <v>1888</v>
      </c>
      <c r="E158" t="s">
        <v>16191</v>
      </c>
      <c r="F158" t="s">
        <v>13757</v>
      </c>
      <c r="G158" t="s">
        <v>13758</v>
      </c>
      <c r="H158" t="s">
        <v>167</v>
      </c>
      <c r="I158" t="s">
        <v>13093</v>
      </c>
      <c r="J158" t="s">
        <v>13093</v>
      </c>
      <c r="K158" t="s">
        <v>13094</v>
      </c>
      <c r="L158" t="s">
        <v>13416</v>
      </c>
      <c r="M158" t="s">
        <v>13097</v>
      </c>
      <c r="N158" t="s">
        <v>13097</v>
      </c>
      <c r="O158" t="s">
        <v>13098</v>
      </c>
      <c r="Q158">
        <v>42999</v>
      </c>
      <c r="R158" s="8">
        <v>42999</v>
      </c>
      <c r="S158">
        <v>59999</v>
      </c>
      <c r="T158" s="8">
        <v>59999</v>
      </c>
      <c r="U158" s="8" t="str">
        <f>IF(Cleaned_Data[[#This Row],[Actual Price]]&lt;1000,"₦0–₦999",
 IF(Cleaned_Data[[#This Row],[Actual Price]]&lt;2000,"₦1,000–₦1,999",
 IF(Cleaned_Data[[#This Row],[Actual Price]]&lt;5000,"₦2,000–₦4,999",
 IF(Cleaned_Data[[#This Row],[Actual Price]]&lt;10000,"₦5,000–₦9,999",
 "₦10,000+"))))</f>
        <v>₦10,000+</v>
      </c>
      <c r="V158" s="8">
        <f>(Cleaned_Data[[#This Row],[Actual Price]]*Cleaned_Data[[#This Row],[Rating Count]])</f>
        <v>405173247</v>
      </c>
      <c r="W158" s="20">
        <v>0.28333805563426057</v>
      </c>
      <c r="X158">
        <v>4.0999999999999996</v>
      </c>
      <c r="Y158" s="10">
        <f>VALUE(Cleaned_Data[[#This Row],[rating]])</f>
        <v>4.0999999999999996</v>
      </c>
      <c r="Z158">
        <v>6753</v>
      </c>
      <c r="AA158" t="str">
        <f>IF(Cleaned_Data[[#This Row],[Rating Count]]&lt;1000,"&lt;1000","1000+")</f>
        <v>1000+</v>
      </c>
      <c r="AB158" s="4">
        <v>6753</v>
      </c>
    </row>
    <row r="159" spans="1:28" x14ac:dyDescent="0.25">
      <c r="A159">
        <v>158</v>
      </c>
      <c r="B159" t="s">
        <v>1897</v>
      </c>
      <c r="C159" t="s">
        <v>1898</v>
      </c>
      <c r="D159" t="s">
        <v>1898</v>
      </c>
      <c r="E159" t="s">
        <v>16191</v>
      </c>
      <c r="F159" t="s">
        <v>13759</v>
      </c>
      <c r="G159" t="s">
        <v>13760</v>
      </c>
      <c r="H159" t="s">
        <v>127</v>
      </c>
      <c r="I159" t="s">
        <v>13093</v>
      </c>
      <c r="J159" t="s">
        <v>13093</v>
      </c>
      <c r="K159" t="s">
        <v>13094</v>
      </c>
      <c r="L159" t="s">
        <v>13416</v>
      </c>
      <c r="M159" t="s">
        <v>13095</v>
      </c>
      <c r="N159" t="s">
        <v>13095</v>
      </c>
      <c r="O159" t="s">
        <v>13088</v>
      </c>
      <c r="P159" t="s">
        <v>13096</v>
      </c>
      <c r="Q159">
        <v>173</v>
      </c>
      <c r="R159" s="8">
        <v>173</v>
      </c>
      <c r="S159">
        <v>999</v>
      </c>
      <c r="T159" s="8">
        <v>999</v>
      </c>
      <c r="U159" s="8" t="str">
        <f>IF(Cleaned_Data[[#This Row],[Actual Price]]&lt;1000,"₦0–₦999",
 IF(Cleaned_Data[[#This Row],[Actual Price]]&lt;2000,"₦1,000–₦1,999",
 IF(Cleaned_Data[[#This Row],[Actual Price]]&lt;5000,"₦2,000–₦4,999",
 IF(Cleaned_Data[[#This Row],[Actual Price]]&lt;10000,"₦5,000–₦9,999",
 "₦10,000+"))))</f>
        <v>₦0–₦999</v>
      </c>
      <c r="V159" s="8">
        <f>(Cleaned_Data[[#This Row],[Actual Price]]*Cleaned_Data[[#This Row],[Rating Count]])</f>
        <v>1235763</v>
      </c>
      <c r="W159" s="20">
        <v>0.82682682682682684</v>
      </c>
      <c r="X159">
        <v>4.3</v>
      </c>
      <c r="Y159" s="10">
        <f>VALUE(Cleaned_Data[[#This Row],[rating]])</f>
        <v>4.3</v>
      </c>
      <c r="Z159">
        <v>1237</v>
      </c>
      <c r="AA159" t="str">
        <f>IF(Cleaned_Data[[#This Row],[Rating Count]]&lt;1000,"&lt;1000","1000+")</f>
        <v>1000+</v>
      </c>
      <c r="AB159" s="4">
        <v>1237</v>
      </c>
    </row>
    <row r="160" spans="1:28" x14ac:dyDescent="0.25">
      <c r="A160">
        <v>159</v>
      </c>
      <c r="B160" t="s">
        <v>1907</v>
      </c>
      <c r="C160" t="s">
        <v>1908</v>
      </c>
      <c r="D160" t="s">
        <v>1908</v>
      </c>
      <c r="E160" t="s">
        <v>16191</v>
      </c>
      <c r="F160" t="s">
        <v>13761</v>
      </c>
      <c r="G160" t="s">
        <v>13762</v>
      </c>
      <c r="H160" t="s">
        <v>1909</v>
      </c>
      <c r="I160" t="s">
        <v>13093</v>
      </c>
      <c r="J160" t="s">
        <v>13093</v>
      </c>
      <c r="K160" t="s">
        <v>13104</v>
      </c>
      <c r="L160" t="s">
        <v>13104</v>
      </c>
      <c r="M160" t="s">
        <v>13095</v>
      </c>
      <c r="N160" t="s">
        <v>13095</v>
      </c>
      <c r="O160" t="s">
        <v>13109</v>
      </c>
      <c r="Q160">
        <v>209</v>
      </c>
      <c r="R160" s="8">
        <v>209</v>
      </c>
      <c r="S160">
        <v>600</v>
      </c>
      <c r="T160" s="8">
        <v>600</v>
      </c>
      <c r="U160" s="8" t="str">
        <f>IF(Cleaned_Data[[#This Row],[Actual Price]]&lt;1000,"₦0–₦999",
 IF(Cleaned_Data[[#This Row],[Actual Price]]&lt;2000,"₦1,000–₦1,999",
 IF(Cleaned_Data[[#This Row],[Actual Price]]&lt;5000,"₦2,000–₦4,999",
 IF(Cleaned_Data[[#This Row],[Actual Price]]&lt;10000,"₦5,000–₦9,999",
 "₦10,000+"))))</f>
        <v>₦0–₦999</v>
      </c>
      <c r="V160" s="8">
        <f>(Cleaned_Data[[#This Row],[Actual Price]]*Cleaned_Data[[#This Row],[Rating Count]])</f>
        <v>11323200</v>
      </c>
      <c r="W160" s="20">
        <v>0.65166666666666662</v>
      </c>
      <c r="X160">
        <v>4.4000000000000004</v>
      </c>
      <c r="Y160" s="10">
        <f>VALUE(Cleaned_Data[[#This Row],[rating]])</f>
        <v>4.4000000000000004</v>
      </c>
      <c r="Z160">
        <v>18872</v>
      </c>
      <c r="AA160" t="str">
        <f>IF(Cleaned_Data[[#This Row],[Rating Count]]&lt;1000,"&lt;1000","1000+")</f>
        <v>1000+</v>
      </c>
      <c r="AB160" s="4">
        <v>18872</v>
      </c>
    </row>
    <row r="161" spans="1:28" x14ac:dyDescent="0.25">
      <c r="A161">
        <v>160</v>
      </c>
      <c r="B161" t="s">
        <v>1918</v>
      </c>
      <c r="C161" t="s">
        <v>1919</v>
      </c>
      <c r="D161" t="s">
        <v>13763</v>
      </c>
      <c r="E161" t="s">
        <v>16191</v>
      </c>
      <c r="F161" t="s">
        <v>13764</v>
      </c>
      <c r="G161" t="s">
        <v>13765</v>
      </c>
      <c r="H161" t="s">
        <v>17</v>
      </c>
      <c r="I161" t="s">
        <v>13085</v>
      </c>
      <c r="J161" t="s">
        <v>13391</v>
      </c>
      <c r="K161" t="s">
        <v>13086</v>
      </c>
      <c r="L161" t="s">
        <v>13409</v>
      </c>
      <c r="M161" t="s">
        <v>13087</v>
      </c>
      <c r="N161" t="s">
        <v>13410</v>
      </c>
      <c r="O161" t="s">
        <v>13088</v>
      </c>
      <c r="P161" t="s">
        <v>13089</v>
      </c>
      <c r="Q161">
        <v>848.99</v>
      </c>
      <c r="R161" s="8">
        <v>848.99</v>
      </c>
      <c r="S161">
        <v>1490</v>
      </c>
      <c r="T161" s="8">
        <v>1490</v>
      </c>
      <c r="U161" s="8" t="str">
        <f>IF(Cleaned_Data[[#This Row],[Actual Price]]&lt;1000,"₦0–₦999",
 IF(Cleaned_Data[[#This Row],[Actual Price]]&lt;2000,"₦1,000–₦1,999",
 IF(Cleaned_Data[[#This Row],[Actual Price]]&lt;5000,"₦2,000–₦4,999",
 IF(Cleaned_Data[[#This Row],[Actual Price]]&lt;10000,"₦5,000–₦9,999",
 "₦10,000+"))))</f>
        <v>₦1,000–₦1,999</v>
      </c>
      <c r="V161" s="8">
        <f>(Cleaned_Data[[#This Row],[Actual Price]]*Cleaned_Data[[#This Row],[Rating Count]])</f>
        <v>530440</v>
      </c>
      <c r="W161" s="20">
        <v>0.43020805369127518</v>
      </c>
      <c r="X161">
        <v>3.9</v>
      </c>
      <c r="Y161" s="10">
        <f>VALUE(Cleaned_Data[[#This Row],[rating]])</f>
        <v>3.9</v>
      </c>
      <c r="Z161">
        <v>356</v>
      </c>
      <c r="AA161" t="str">
        <f>IF(Cleaned_Data[[#This Row],[Rating Count]]&lt;1000,"&lt;1000","1000+")</f>
        <v>&lt;1000</v>
      </c>
      <c r="AB161" s="4">
        <v>356</v>
      </c>
    </row>
    <row r="162" spans="1:28" x14ac:dyDescent="0.25">
      <c r="A162">
        <v>161</v>
      </c>
      <c r="B162" t="s">
        <v>1928</v>
      </c>
      <c r="C162" t="s">
        <v>1929</v>
      </c>
      <c r="D162" t="s">
        <v>1929</v>
      </c>
      <c r="E162" t="s">
        <v>16191</v>
      </c>
      <c r="F162" t="s">
        <v>13408</v>
      </c>
      <c r="G162" t="s">
        <v>13766</v>
      </c>
      <c r="H162" t="s">
        <v>17</v>
      </c>
      <c r="I162" t="s">
        <v>13085</v>
      </c>
      <c r="J162" t="s">
        <v>13391</v>
      </c>
      <c r="K162" t="s">
        <v>13086</v>
      </c>
      <c r="L162" t="s">
        <v>13409</v>
      </c>
      <c r="M162" t="s">
        <v>13087</v>
      </c>
      <c r="N162" t="s">
        <v>13410</v>
      </c>
      <c r="O162" t="s">
        <v>13088</v>
      </c>
      <c r="P162" t="s">
        <v>13089</v>
      </c>
      <c r="Q162">
        <v>649</v>
      </c>
      <c r="R162" s="8">
        <v>649</v>
      </c>
      <c r="S162">
        <v>1999</v>
      </c>
      <c r="T162" s="8">
        <v>1999</v>
      </c>
      <c r="U162" s="8" t="str">
        <f>IF(Cleaned_Data[[#This Row],[Actual Price]]&lt;1000,"₦0–₦999",
 IF(Cleaned_Data[[#This Row],[Actual Price]]&lt;2000,"₦1,000–₦1,999",
 IF(Cleaned_Data[[#This Row],[Actual Price]]&lt;5000,"₦2,000–₦4,999",
 IF(Cleaned_Data[[#This Row],[Actual Price]]&lt;10000,"₦5,000–₦9,999",
 "₦10,000+"))))</f>
        <v>₦1,000–₦1,999</v>
      </c>
      <c r="V162" s="8">
        <f>(Cleaned_Data[[#This Row],[Actual Price]]*Cleaned_Data[[#This Row],[Rating Count]])</f>
        <v>48513731</v>
      </c>
      <c r="W162" s="20">
        <v>0.67533766883441726</v>
      </c>
      <c r="X162">
        <v>4.2</v>
      </c>
      <c r="Y162" s="10">
        <f>VALUE(Cleaned_Data[[#This Row],[rating]])</f>
        <v>4.2</v>
      </c>
      <c r="Z162">
        <v>24269</v>
      </c>
      <c r="AA162" t="str">
        <f>IF(Cleaned_Data[[#This Row],[Rating Count]]&lt;1000,"&lt;1000","1000+")</f>
        <v>1000+</v>
      </c>
      <c r="AB162" s="4">
        <v>24269</v>
      </c>
    </row>
    <row r="163" spans="1:28" x14ac:dyDescent="0.25">
      <c r="A163">
        <v>162</v>
      </c>
      <c r="B163" t="s">
        <v>1933</v>
      </c>
      <c r="C163" t="s">
        <v>1934</v>
      </c>
      <c r="D163" t="s">
        <v>1934</v>
      </c>
      <c r="E163" t="s">
        <v>16191</v>
      </c>
      <c r="F163" t="s">
        <v>13767</v>
      </c>
      <c r="G163" t="s">
        <v>13768</v>
      </c>
      <c r="H163" t="s">
        <v>459</v>
      </c>
      <c r="I163" t="s">
        <v>13093</v>
      </c>
      <c r="J163" t="s">
        <v>13093</v>
      </c>
      <c r="K163" t="s">
        <v>13094</v>
      </c>
      <c r="L163" t="s">
        <v>13416</v>
      </c>
      <c r="M163" t="s">
        <v>13095</v>
      </c>
      <c r="N163" t="s">
        <v>13095</v>
      </c>
      <c r="O163" t="s">
        <v>13099</v>
      </c>
      <c r="Q163">
        <v>299</v>
      </c>
      <c r="R163" s="8">
        <v>299</v>
      </c>
      <c r="S163">
        <v>899</v>
      </c>
      <c r="T163" s="8">
        <v>899</v>
      </c>
      <c r="U163" s="8" t="str">
        <f>IF(Cleaned_Data[[#This Row],[Actual Price]]&lt;1000,"₦0–₦999",
 IF(Cleaned_Data[[#This Row],[Actual Price]]&lt;2000,"₦1,000–₦1,999",
 IF(Cleaned_Data[[#This Row],[Actual Price]]&lt;5000,"₦2,000–₦4,999",
 IF(Cleaned_Data[[#This Row],[Actual Price]]&lt;10000,"₦5,000–₦9,999",
 "₦10,000+"))))</f>
        <v>₦0–₦999</v>
      </c>
      <c r="V163" s="8">
        <f>(Cleaned_Data[[#This Row],[Actual Price]]*Cleaned_Data[[#This Row],[Rating Count]])</f>
        <v>382075</v>
      </c>
      <c r="W163" s="20">
        <v>0.66740823136818683</v>
      </c>
      <c r="X163">
        <v>3.8</v>
      </c>
      <c r="Y163" s="10">
        <f>VALUE(Cleaned_Data[[#This Row],[rating]])</f>
        <v>3.8</v>
      </c>
      <c r="Z163">
        <v>425</v>
      </c>
      <c r="AA163" t="str">
        <f>IF(Cleaned_Data[[#This Row],[Rating Count]]&lt;1000,"&lt;1000","1000+")</f>
        <v>&lt;1000</v>
      </c>
      <c r="AB163" s="4">
        <v>425</v>
      </c>
    </row>
    <row r="164" spans="1:28" x14ac:dyDescent="0.25">
      <c r="A164">
        <v>163</v>
      </c>
      <c r="B164" t="s">
        <v>1943</v>
      </c>
      <c r="C164" t="s">
        <v>1944</v>
      </c>
      <c r="D164" t="s">
        <v>13769</v>
      </c>
      <c r="E164" t="s">
        <v>16191</v>
      </c>
      <c r="F164" t="s">
        <v>13770</v>
      </c>
      <c r="G164" t="s">
        <v>13771</v>
      </c>
      <c r="H164" t="s">
        <v>640</v>
      </c>
      <c r="I164" t="s">
        <v>13093</v>
      </c>
      <c r="J164" t="s">
        <v>13093</v>
      </c>
      <c r="K164" t="s">
        <v>13094</v>
      </c>
      <c r="L164" t="s">
        <v>13416</v>
      </c>
      <c r="M164" t="s">
        <v>13095</v>
      </c>
      <c r="N164" t="s">
        <v>13095</v>
      </c>
      <c r="O164" t="s">
        <v>13101</v>
      </c>
      <c r="P164" t="s">
        <v>13102</v>
      </c>
      <c r="Q164">
        <v>399</v>
      </c>
      <c r="R164" s="8">
        <v>399</v>
      </c>
      <c r="S164">
        <v>799</v>
      </c>
      <c r="T164" s="8">
        <v>799</v>
      </c>
      <c r="U164" s="8" t="str">
        <f>IF(Cleaned_Data[[#This Row],[Actual Price]]&lt;1000,"₦0–₦999",
 IF(Cleaned_Data[[#This Row],[Actual Price]]&lt;2000,"₦1,000–₦1,999",
 IF(Cleaned_Data[[#This Row],[Actual Price]]&lt;5000,"₦2,000–₦4,999",
 IF(Cleaned_Data[[#This Row],[Actual Price]]&lt;10000,"₦5,000–₦9,999",
 "₦10,000+"))))</f>
        <v>₦0–₦999</v>
      </c>
      <c r="V164" s="8">
        <f>(Cleaned_Data[[#This Row],[Actual Price]]*Cleaned_Data[[#This Row],[Rating Count]])</f>
        <v>927639</v>
      </c>
      <c r="W164" s="20">
        <v>0.50062578222778475</v>
      </c>
      <c r="X164">
        <v>4.0999999999999996</v>
      </c>
      <c r="Y164" s="10">
        <f>VALUE(Cleaned_Data[[#This Row],[rating]])</f>
        <v>4.0999999999999996</v>
      </c>
      <c r="Z164">
        <v>1161</v>
      </c>
      <c r="AA164" t="str">
        <f>IF(Cleaned_Data[[#This Row],[Rating Count]]&lt;1000,"&lt;1000","1000+")</f>
        <v>1000+</v>
      </c>
      <c r="AB164" s="4">
        <v>1161</v>
      </c>
    </row>
    <row r="165" spans="1:28" x14ac:dyDescent="0.25">
      <c r="A165">
        <v>164</v>
      </c>
      <c r="B165" t="s">
        <v>1953</v>
      </c>
      <c r="C165" t="s">
        <v>1954</v>
      </c>
      <c r="D165" t="s">
        <v>1954</v>
      </c>
      <c r="E165" t="s">
        <v>16191</v>
      </c>
      <c r="F165" t="s">
        <v>13772</v>
      </c>
      <c r="G165" t="s">
        <v>13773</v>
      </c>
      <c r="H165" t="s">
        <v>17</v>
      </c>
      <c r="I165" t="s">
        <v>13085</v>
      </c>
      <c r="J165" t="s">
        <v>13391</v>
      </c>
      <c r="K165" t="s">
        <v>13086</v>
      </c>
      <c r="L165" t="s">
        <v>13409</v>
      </c>
      <c r="M165" t="s">
        <v>13087</v>
      </c>
      <c r="N165" t="s">
        <v>13410</v>
      </c>
      <c r="O165" t="s">
        <v>13088</v>
      </c>
      <c r="P165" t="s">
        <v>13089</v>
      </c>
      <c r="Q165">
        <v>249</v>
      </c>
      <c r="R165" s="8">
        <v>249</v>
      </c>
      <c r="S165">
        <v>499</v>
      </c>
      <c r="T165" s="8">
        <v>499</v>
      </c>
      <c r="U165" s="8" t="str">
        <f>IF(Cleaned_Data[[#This Row],[Actual Price]]&lt;1000,"₦0–₦999",
 IF(Cleaned_Data[[#This Row],[Actual Price]]&lt;2000,"₦1,000–₦1,999",
 IF(Cleaned_Data[[#This Row],[Actual Price]]&lt;5000,"₦2,000–₦4,999",
 IF(Cleaned_Data[[#This Row],[Actual Price]]&lt;10000,"₦5,000–₦9,999",
 "₦10,000+"))))</f>
        <v>₦0–₦999</v>
      </c>
      <c r="V165" s="8">
        <f>(Cleaned_Data[[#This Row],[Actual Price]]*Cleaned_Data[[#This Row],[Rating Count]])</f>
        <v>752492</v>
      </c>
      <c r="W165" s="20">
        <v>0.50100200400801598</v>
      </c>
      <c r="X165">
        <v>4.0999999999999996</v>
      </c>
      <c r="Y165" s="10">
        <f>VALUE(Cleaned_Data[[#This Row],[rating]])</f>
        <v>4.0999999999999996</v>
      </c>
      <c r="Z165">
        <v>1508</v>
      </c>
      <c r="AA165" t="str">
        <f>IF(Cleaned_Data[[#This Row],[Rating Count]]&lt;1000,"&lt;1000","1000+")</f>
        <v>1000+</v>
      </c>
      <c r="AB165" s="4">
        <v>1508</v>
      </c>
    </row>
    <row r="166" spans="1:28" x14ac:dyDescent="0.25">
      <c r="A166">
        <v>165</v>
      </c>
      <c r="B166" t="s">
        <v>1962</v>
      </c>
      <c r="C166" t="s">
        <v>1963</v>
      </c>
      <c r="D166" t="s">
        <v>1963</v>
      </c>
      <c r="E166" t="s">
        <v>16191</v>
      </c>
      <c r="F166" t="s">
        <v>13774</v>
      </c>
      <c r="G166" t="s">
        <v>13775</v>
      </c>
      <c r="H166" t="s">
        <v>1964</v>
      </c>
      <c r="I166" t="s">
        <v>13093</v>
      </c>
      <c r="J166" t="s">
        <v>13093</v>
      </c>
      <c r="K166" t="s">
        <v>13094</v>
      </c>
      <c r="L166" t="s">
        <v>13416</v>
      </c>
      <c r="M166" t="s">
        <v>13110</v>
      </c>
      <c r="N166" t="s">
        <v>13110</v>
      </c>
      <c r="O166" t="s">
        <v>13111</v>
      </c>
      <c r="Q166">
        <v>1249</v>
      </c>
      <c r="R166" s="8">
        <v>1249</v>
      </c>
      <c r="S166">
        <v>2299</v>
      </c>
      <c r="T166" s="8">
        <v>2299</v>
      </c>
      <c r="U166" s="8" t="str">
        <f>IF(Cleaned_Data[[#This Row],[Actual Price]]&lt;1000,"₦0–₦999",
 IF(Cleaned_Data[[#This Row],[Actual Price]]&lt;2000,"₦1,000–₦1,999",
 IF(Cleaned_Data[[#This Row],[Actual Price]]&lt;5000,"₦2,000–₦4,999",
 IF(Cleaned_Data[[#This Row],[Actual Price]]&lt;10000,"₦5,000–₦9,999",
 "₦10,000+"))))</f>
        <v>₦2,000–₦4,999</v>
      </c>
      <c r="V166" s="8">
        <f>(Cleaned_Data[[#This Row],[Actual Price]]*Cleaned_Data[[#This Row],[Rating Count]])</f>
        <v>17555164</v>
      </c>
      <c r="W166" s="20">
        <v>0.45672031317964334</v>
      </c>
      <c r="X166">
        <v>4.3</v>
      </c>
      <c r="Y166" s="10">
        <f>VALUE(Cleaned_Data[[#This Row],[rating]])</f>
        <v>4.3</v>
      </c>
      <c r="Z166">
        <v>7636</v>
      </c>
      <c r="AA166" t="str">
        <f>IF(Cleaned_Data[[#This Row],[Rating Count]]&lt;1000,"&lt;1000","1000+")</f>
        <v>1000+</v>
      </c>
      <c r="AB166" s="4">
        <v>7636</v>
      </c>
    </row>
    <row r="167" spans="1:28" x14ac:dyDescent="0.25">
      <c r="A167">
        <v>166</v>
      </c>
      <c r="B167" t="s">
        <v>1973</v>
      </c>
      <c r="C167" t="s">
        <v>1974</v>
      </c>
      <c r="D167" t="s">
        <v>13776</v>
      </c>
      <c r="E167" t="s">
        <v>16191</v>
      </c>
      <c r="F167" t="s">
        <v>13777</v>
      </c>
      <c r="G167" t="s">
        <v>13778</v>
      </c>
      <c r="H167" t="s">
        <v>459</v>
      </c>
      <c r="I167" t="s">
        <v>13093</v>
      </c>
      <c r="J167" t="s">
        <v>13093</v>
      </c>
      <c r="K167" t="s">
        <v>13094</v>
      </c>
      <c r="L167" t="s">
        <v>13416</v>
      </c>
      <c r="M167" t="s">
        <v>13095</v>
      </c>
      <c r="N167" t="s">
        <v>13095</v>
      </c>
      <c r="O167" t="s">
        <v>13099</v>
      </c>
      <c r="Q167">
        <v>213</v>
      </c>
      <c r="R167" s="8">
        <v>213</v>
      </c>
      <c r="S167">
        <v>499</v>
      </c>
      <c r="T167" s="8">
        <v>499</v>
      </c>
      <c r="U167" s="8" t="str">
        <f>IF(Cleaned_Data[[#This Row],[Actual Price]]&lt;1000,"₦0–₦999",
 IF(Cleaned_Data[[#This Row],[Actual Price]]&lt;2000,"₦1,000–₦1,999",
 IF(Cleaned_Data[[#This Row],[Actual Price]]&lt;5000,"₦2,000–₦4,999",
 IF(Cleaned_Data[[#This Row],[Actual Price]]&lt;10000,"₦5,000–₦9,999",
 "₦10,000+"))))</f>
        <v>₦0–₦999</v>
      </c>
      <c r="V167" s="8">
        <f>(Cleaned_Data[[#This Row],[Actual Price]]*Cleaned_Data[[#This Row],[Rating Count]])</f>
        <v>122754</v>
      </c>
      <c r="W167" s="20">
        <v>0.57314629258517036</v>
      </c>
      <c r="X167">
        <v>3.7</v>
      </c>
      <c r="Y167" s="10">
        <f>VALUE(Cleaned_Data[[#This Row],[rating]])</f>
        <v>3.7</v>
      </c>
      <c r="Z167">
        <v>246</v>
      </c>
      <c r="AA167" t="str">
        <f>IF(Cleaned_Data[[#This Row],[Rating Count]]&lt;1000,"&lt;1000","1000+")</f>
        <v>&lt;1000</v>
      </c>
      <c r="AB167" s="4">
        <v>246</v>
      </c>
    </row>
    <row r="168" spans="1:28" x14ac:dyDescent="0.25">
      <c r="A168">
        <v>167</v>
      </c>
      <c r="B168" t="s">
        <v>1983</v>
      </c>
      <c r="C168" t="s">
        <v>1984</v>
      </c>
      <c r="D168" t="s">
        <v>1984</v>
      </c>
      <c r="E168" t="s">
        <v>16191</v>
      </c>
      <c r="F168" t="s">
        <v>13779</v>
      </c>
      <c r="G168" t="s">
        <v>13780</v>
      </c>
      <c r="H168" t="s">
        <v>459</v>
      </c>
      <c r="I168" t="s">
        <v>13093</v>
      </c>
      <c r="J168" t="s">
        <v>13093</v>
      </c>
      <c r="K168" t="s">
        <v>13094</v>
      </c>
      <c r="L168" t="s">
        <v>13416</v>
      </c>
      <c r="M168" t="s">
        <v>13095</v>
      </c>
      <c r="N168" t="s">
        <v>13095</v>
      </c>
      <c r="O168" t="s">
        <v>13099</v>
      </c>
      <c r="Q168">
        <v>209</v>
      </c>
      <c r="R168" s="8">
        <v>209</v>
      </c>
      <c r="S168">
        <v>499</v>
      </c>
      <c r="T168" s="8">
        <v>499</v>
      </c>
      <c r="U168" s="8" t="str">
        <f>IF(Cleaned_Data[[#This Row],[Actual Price]]&lt;1000,"₦0–₦999",
 IF(Cleaned_Data[[#This Row],[Actual Price]]&lt;2000,"₦1,000–₦1,999",
 IF(Cleaned_Data[[#This Row],[Actual Price]]&lt;5000,"₦2,000–₦4,999",
 IF(Cleaned_Data[[#This Row],[Actual Price]]&lt;10000,"₦5,000–₦9,999",
 "₦10,000+"))))</f>
        <v>₦0–₦999</v>
      </c>
      <c r="V168" s="8">
        <f>(Cleaned_Data[[#This Row],[Actual Price]]*Cleaned_Data[[#This Row],[Rating Count]])</f>
        <v>239021</v>
      </c>
      <c r="W168" s="20">
        <v>0.58116232464929862</v>
      </c>
      <c r="X168">
        <v>4</v>
      </c>
      <c r="Y168" s="10">
        <f>VALUE(Cleaned_Data[[#This Row],[rating]])</f>
        <v>4</v>
      </c>
      <c r="Z168">
        <v>479</v>
      </c>
      <c r="AA168" t="str">
        <f>IF(Cleaned_Data[[#This Row],[Rating Count]]&lt;1000,"&lt;1000","1000+")</f>
        <v>&lt;1000</v>
      </c>
      <c r="AB168" s="4">
        <v>479</v>
      </c>
    </row>
    <row r="169" spans="1:28" x14ac:dyDescent="0.25">
      <c r="A169">
        <v>168</v>
      </c>
      <c r="B169" t="s">
        <v>1993</v>
      </c>
      <c r="C169" t="s">
        <v>1994</v>
      </c>
      <c r="D169" t="s">
        <v>1994</v>
      </c>
      <c r="E169" t="s">
        <v>16191</v>
      </c>
      <c r="F169" t="s">
        <v>13781</v>
      </c>
      <c r="G169" t="s">
        <v>13782</v>
      </c>
      <c r="H169" t="s">
        <v>127</v>
      </c>
      <c r="I169" t="s">
        <v>13093</v>
      </c>
      <c r="J169" t="s">
        <v>13093</v>
      </c>
      <c r="K169" t="s">
        <v>13094</v>
      </c>
      <c r="L169" t="s">
        <v>13416</v>
      </c>
      <c r="M169" t="s">
        <v>13095</v>
      </c>
      <c r="N169" t="s">
        <v>13095</v>
      </c>
      <c r="O169" t="s">
        <v>13088</v>
      </c>
      <c r="P169" t="s">
        <v>13096</v>
      </c>
      <c r="Q169">
        <v>598</v>
      </c>
      <c r="R169" s="8">
        <v>598</v>
      </c>
      <c r="S169">
        <v>4999</v>
      </c>
      <c r="T169" s="8">
        <v>4999</v>
      </c>
      <c r="U169" s="8" t="str">
        <f>IF(Cleaned_Data[[#This Row],[Actual Price]]&lt;1000,"₦0–₦999",
 IF(Cleaned_Data[[#This Row],[Actual Price]]&lt;2000,"₦1,000–₦1,999",
 IF(Cleaned_Data[[#This Row],[Actual Price]]&lt;5000,"₦2,000–₦4,999",
 IF(Cleaned_Data[[#This Row],[Actual Price]]&lt;10000,"₦5,000–₦9,999",
 "₦10,000+"))))</f>
        <v>₦2,000–₦4,999</v>
      </c>
      <c r="V169" s="8">
        <f>(Cleaned_Data[[#This Row],[Actual Price]]*Cleaned_Data[[#This Row],[Rating Count]])</f>
        <v>4549090</v>
      </c>
      <c r="W169" s="20">
        <v>0.88037607521504302</v>
      </c>
      <c r="X169">
        <v>4.2</v>
      </c>
      <c r="Y169" s="10">
        <f>VALUE(Cleaned_Data[[#This Row],[rating]])</f>
        <v>4.2</v>
      </c>
      <c r="Z169">
        <v>910</v>
      </c>
      <c r="AA169" t="str">
        <f>IF(Cleaned_Data[[#This Row],[Rating Count]]&lt;1000,"&lt;1000","1000+")</f>
        <v>&lt;1000</v>
      </c>
      <c r="AB169" s="4">
        <v>910</v>
      </c>
    </row>
    <row r="170" spans="1:28" x14ac:dyDescent="0.25">
      <c r="A170">
        <v>169</v>
      </c>
      <c r="B170" t="s">
        <v>2003</v>
      </c>
      <c r="C170" t="s">
        <v>2004</v>
      </c>
      <c r="D170" t="s">
        <v>2004</v>
      </c>
      <c r="E170" t="s">
        <v>16191</v>
      </c>
      <c r="F170" t="s">
        <v>13689</v>
      </c>
      <c r="G170" t="s">
        <v>13783</v>
      </c>
      <c r="H170" t="s">
        <v>17</v>
      </c>
      <c r="I170" t="s">
        <v>13085</v>
      </c>
      <c r="J170" t="s">
        <v>13391</v>
      </c>
      <c r="K170" t="s">
        <v>13086</v>
      </c>
      <c r="L170" t="s">
        <v>13409</v>
      </c>
      <c r="M170" t="s">
        <v>13087</v>
      </c>
      <c r="N170" t="s">
        <v>13410</v>
      </c>
      <c r="O170" t="s">
        <v>13088</v>
      </c>
      <c r="P170" t="s">
        <v>13089</v>
      </c>
      <c r="Q170">
        <v>799</v>
      </c>
      <c r="R170" s="8">
        <v>799</v>
      </c>
      <c r="S170">
        <v>1749</v>
      </c>
      <c r="T170" s="8">
        <v>1749</v>
      </c>
      <c r="U170" s="8" t="str">
        <f>IF(Cleaned_Data[[#This Row],[Actual Price]]&lt;1000,"₦0–₦999",
 IF(Cleaned_Data[[#This Row],[Actual Price]]&lt;2000,"₦1,000–₦1,999",
 IF(Cleaned_Data[[#This Row],[Actual Price]]&lt;5000,"₦2,000–₦4,999",
 IF(Cleaned_Data[[#This Row],[Actual Price]]&lt;10000,"₦5,000–₦9,999",
 "₦10,000+"))))</f>
        <v>₦1,000–₦1,999</v>
      </c>
      <c r="V170" s="8">
        <f>(Cleaned_Data[[#This Row],[Actual Price]]*Cleaned_Data[[#This Row],[Rating Count]])</f>
        <v>9839874</v>
      </c>
      <c r="W170" s="20">
        <v>0.5431675242995998</v>
      </c>
      <c r="X170">
        <v>4.0999999999999996</v>
      </c>
      <c r="Y170" s="10">
        <f>VALUE(Cleaned_Data[[#This Row],[rating]])</f>
        <v>4.0999999999999996</v>
      </c>
      <c r="Z170">
        <v>5626</v>
      </c>
      <c r="AA170" t="str">
        <f>IF(Cleaned_Data[[#This Row],[Rating Count]]&lt;1000,"&lt;1000","1000+")</f>
        <v>1000+</v>
      </c>
      <c r="AB170" s="4">
        <v>5626</v>
      </c>
    </row>
    <row r="171" spans="1:28" x14ac:dyDescent="0.25">
      <c r="A171">
        <v>170</v>
      </c>
      <c r="B171" t="s">
        <v>2013</v>
      </c>
      <c r="C171" t="s">
        <v>2014</v>
      </c>
      <c r="D171" t="s">
        <v>2014</v>
      </c>
      <c r="E171" t="s">
        <v>16191</v>
      </c>
      <c r="F171" t="s">
        <v>13784</v>
      </c>
      <c r="G171" t="s">
        <v>13785</v>
      </c>
      <c r="H171" t="s">
        <v>17</v>
      </c>
      <c r="I171" t="s">
        <v>13085</v>
      </c>
      <c r="J171" t="s">
        <v>13391</v>
      </c>
      <c r="K171" t="s">
        <v>13086</v>
      </c>
      <c r="L171" t="s">
        <v>13409</v>
      </c>
      <c r="M171" t="s">
        <v>13087</v>
      </c>
      <c r="N171" t="s">
        <v>13410</v>
      </c>
      <c r="O171" t="s">
        <v>13088</v>
      </c>
      <c r="P171" t="s">
        <v>13089</v>
      </c>
      <c r="Q171">
        <v>159</v>
      </c>
      <c r="R171" s="8">
        <v>159</v>
      </c>
      <c r="S171">
        <v>595</v>
      </c>
      <c r="T171" s="8">
        <v>595</v>
      </c>
      <c r="U171" s="8" t="str">
        <f>IF(Cleaned_Data[[#This Row],[Actual Price]]&lt;1000,"₦0–₦999",
 IF(Cleaned_Data[[#This Row],[Actual Price]]&lt;2000,"₦1,000–₦1,999",
 IF(Cleaned_Data[[#This Row],[Actual Price]]&lt;5000,"₦2,000–₦4,999",
 IF(Cleaned_Data[[#This Row],[Actual Price]]&lt;10000,"₦5,000–₦9,999",
 "₦10,000+"))))</f>
        <v>₦0–₦999</v>
      </c>
      <c r="V171" s="8">
        <f>(Cleaned_Data[[#This Row],[Actual Price]]*Cleaned_Data[[#This Row],[Rating Count]])</f>
        <v>8439480</v>
      </c>
      <c r="W171" s="20">
        <v>0.73277310924369743</v>
      </c>
      <c r="X171">
        <v>4.3</v>
      </c>
      <c r="Y171" s="10">
        <f>VALUE(Cleaned_Data[[#This Row],[rating]])</f>
        <v>4.3</v>
      </c>
      <c r="Z171">
        <v>14184</v>
      </c>
      <c r="AA171" t="str">
        <f>IF(Cleaned_Data[[#This Row],[Rating Count]]&lt;1000,"&lt;1000","1000+")</f>
        <v>1000+</v>
      </c>
      <c r="AB171" s="4">
        <v>14184</v>
      </c>
    </row>
    <row r="172" spans="1:28" x14ac:dyDescent="0.25">
      <c r="A172">
        <v>171</v>
      </c>
      <c r="B172" t="s">
        <v>2023</v>
      </c>
      <c r="C172" t="s">
        <v>2024</v>
      </c>
      <c r="D172" t="s">
        <v>2024</v>
      </c>
      <c r="E172" t="s">
        <v>16191</v>
      </c>
      <c r="F172" t="s">
        <v>13786</v>
      </c>
      <c r="G172" t="s">
        <v>13787</v>
      </c>
      <c r="H172" t="s">
        <v>2025</v>
      </c>
      <c r="I172" t="s">
        <v>13085</v>
      </c>
      <c r="J172" t="s">
        <v>13391</v>
      </c>
      <c r="K172" t="s">
        <v>13086</v>
      </c>
      <c r="L172" t="s">
        <v>13409</v>
      </c>
      <c r="M172" t="s">
        <v>13087</v>
      </c>
      <c r="N172" t="s">
        <v>13410</v>
      </c>
      <c r="O172" t="s">
        <v>13088</v>
      </c>
      <c r="P172" t="s">
        <v>13112</v>
      </c>
      <c r="Q172">
        <v>499</v>
      </c>
      <c r="R172" s="8">
        <v>499</v>
      </c>
      <c r="S172">
        <v>1100</v>
      </c>
      <c r="T172" s="8">
        <v>1100</v>
      </c>
      <c r="U172" s="8" t="str">
        <f>IF(Cleaned_Data[[#This Row],[Actual Price]]&lt;1000,"₦0–₦999",
 IF(Cleaned_Data[[#This Row],[Actual Price]]&lt;2000,"₦1,000–₦1,999",
 IF(Cleaned_Data[[#This Row],[Actual Price]]&lt;5000,"₦2,000–₦4,999",
 IF(Cleaned_Data[[#This Row],[Actual Price]]&lt;10000,"₦5,000–₦9,999",
 "₦10,000+"))))</f>
        <v>₦1,000–₦1,999</v>
      </c>
      <c r="V172" s="8">
        <f>(Cleaned_Data[[#This Row],[Actual Price]]*Cleaned_Data[[#This Row],[Rating Count]])</f>
        <v>27694700</v>
      </c>
      <c r="W172" s="20">
        <v>0.54636363636363638</v>
      </c>
      <c r="X172">
        <v>4.4000000000000004</v>
      </c>
      <c r="Y172" s="10">
        <f>VALUE(Cleaned_Data[[#This Row],[rating]])</f>
        <v>4.4000000000000004</v>
      </c>
      <c r="Z172">
        <v>25177</v>
      </c>
      <c r="AA172" t="str">
        <f>IF(Cleaned_Data[[#This Row],[Rating Count]]&lt;1000,"&lt;1000","1000+")</f>
        <v>1000+</v>
      </c>
      <c r="AB172" s="4">
        <v>25177</v>
      </c>
    </row>
    <row r="173" spans="1:28" x14ac:dyDescent="0.25">
      <c r="A173">
        <v>172</v>
      </c>
      <c r="B173" t="s">
        <v>2034</v>
      </c>
      <c r="C173" t="s">
        <v>2035</v>
      </c>
      <c r="D173" t="s">
        <v>2035</v>
      </c>
      <c r="E173" t="s">
        <v>16191</v>
      </c>
      <c r="F173" t="s">
        <v>13426</v>
      </c>
      <c r="G173" t="s">
        <v>13788</v>
      </c>
      <c r="H173" t="s">
        <v>167</v>
      </c>
      <c r="I173" t="s">
        <v>13093</v>
      </c>
      <c r="J173" t="s">
        <v>13093</v>
      </c>
      <c r="K173" t="s">
        <v>13094</v>
      </c>
      <c r="L173" t="s">
        <v>13416</v>
      </c>
      <c r="M173" t="s">
        <v>13097</v>
      </c>
      <c r="N173" t="s">
        <v>13097</v>
      </c>
      <c r="O173" t="s">
        <v>13098</v>
      </c>
      <c r="Q173">
        <v>31999</v>
      </c>
      <c r="R173" s="8">
        <v>31999</v>
      </c>
      <c r="S173">
        <v>49999</v>
      </c>
      <c r="T173" s="8">
        <v>49999</v>
      </c>
      <c r="U173" s="8" t="str">
        <f>IF(Cleaned_Data[[#This Row],[Actual Price]]&lt;1000,"₦0–₦999",
 IF(Cleaned_Data[[#This Row],[Actual Price]]&lt;2000,"₦1,000–₦1,999",
 IF(Cleaned_Data[[#This Row],[Actual Price]]&lt;5000,"₦2,000–₦4,999",
 IF(Cleaned_Data[[#This Row],[Actual Price]]&lt;10000,"₦5,000–₦9,999",
 "₦10,000+"))))</f>
        <v>₦10,000+</v>
      </c>
      <c r="V173" s="8">
        <f>(Cleaned_Data[[#This Row],[Actual Price]]*Cleaned_Data[[#This Row],[Rating Count]])</f>
        <v>1062578748</v>
      </c>
      <c r="W173" s="20">
        <v>0.36000720014400289</v>
      </c>
      <c r="X173">
        <v>4.3</v>
      </c>
      <c r="Y173" s="10">
        <f>VALUE(Cleaned_Data[[#This Row],[rating]])</f>
        <v>4.3</v>
      </c>
      <c r="Z173">
        <v>21252</v>
      </c>
      <c r="AA173" t="str">
        <f>IF(Cleaned_Data[[#This Row],[Rating Count]]&lt;1000,"&lt;1000","1000+")</f>
        <v>1000+</v>
      </c>
      <c r="AB173" s="4">
        <v>21252</v>
      </c>
    </row>
    <row r="174" spans="1:28" x14ac:dyDescent="0.25">
      <c r="A174">
        <v>173</v>
      </c>
      <c r="B174" t="s">
        <v>2044</v>
      </c>
      <c r="C174" t="s">
        <v>2045</v>
      </c>
      <c r="D174" t="s">
        <v>13789</v>
      </c>
      <c r="E174" t="s">
        <v>16191</v>
      </c>
      <c r="F174" t="s">
        <v>13790</v>
      </c>
      <c r="G174" t="s">
        <v>13791</v>
      </c>
      <c r="H174" t="s">
        <v>167</v>
      </c>
      <c r="I174" t="s">
        <v>13093</v>
      </c>
      <c r="J174" t="s">
        <v>13093</v>
      </c>
      <c r="K174" t="s">
        <v>13094</v>
      </c>
      <c r="L174" t="s">
        <v>13416</v>
      </c>
      <c r="M174" t="s">
        <v>13097</v>
      </c>
      <c r="N174" t="s">
        <v>13097</v>
      </c>
      <c r="O174" t="s">
        <v>13098</v>
      </c>
      <c r="Q174">
        <v>32990</v>
      </c>
      <c r="R174" s="8">
        <v>32990</v>
      </c>
      <c r="S174">
        <v>56790</v>
      </c>
      <c r="T174" s="8">
        <v>56790</v>
      </c>
      <c r="U174" s="8" t="str">
        <f>IF(Cleaned_Data[[#This Row],[Actual Price]]&lt;1000,"₦0–₦999",
 IF(Cleaned_Data[[#This Row],[Actual Price]]&lt;2000,"₦1,000–₦1,999",
 IF(Cleaned_Data[[#This Row],[Actual Price]]&lt;5000,"₦2,000–₦4,999",
 IF(Cleaned_Data[[#This Row],[Actual Price]]&lt;10000,"₦5,000–₦9,999",
 "₦10,000+"))))</f>
        <v>₦10,000+</v>
      </c>
      <c r="V174" s="8">
        <f>(Cleaned_Data[[#This Row],[Actual Price]]*Cleaned_Data[[#This Row],[Rating Count]])</f>
        <v>32199930</v>
      </c>
      <c r="W174" s="20">
        <v>0.41908786758232081</v>
      </c>
      <c r="X174">
        <v>4.3</v>
      </c>
      <c r="Y174" s="10">
        <f>VALUE(Cleaned_Data[[#This Row],[rating]])</f>
        <v>4.3</v>
      </c>
      <c r="Z174">
        <v>567</v>
      </c>
      <c r="AA174" t="str">
        <f>IF(Cleaned_Data[[#This Row],[Rating Count]]&lt;1000,"&lt;1000","1000+")</f>
        <v>&lt;1000</v>
      </c>
      <c r="AB174" s="4">
        <v>567</v>
      </c>
    </row>
    <row r="175" spans="1:28" x14ac:dyDescent="0.25">
      <c r="A175">
        <v>174</v>
      </c>
      <c r="B175" t="s">
        <v>2054</v>
      </c>
      <c r="C175" t="s">
        <v>2055</v>
      </c>
      <c r="D175" t="s">
        <v>13792</v>
      </c>
      <c r="E175" t="s">
        <v>16191</v>
      </c>
      <c r="F175" t="s">
        <v>13793</v>
      </c>
      <c r="G175" t="s">
        <v>13794</v>
      </c>
      <c r="H175" t="s">
        <v>459</v>
      </c>
      <c r="I175" t="s">
        <v>13093</v>
      </c>
      <c r="J175" t="s">
        <v>13093</v>
      </c>
      <c r="K175" t="s">
        <v>13094</v>
      </c>
      <c r="L175" t="s">
        <v>13416</v>
      </c>
      <c r="M175" t="s">
        <v>13095</v>
      </c>
      <c r="N175" t="s">
        <v>13095</v>
      </c>
      <c r="O175" t="s">
        <v>13099</v>
      </c>
      <c r="Q175">
        <v>299</v>
      </c>
      <c r="R175" s="8">
        <v>299</v>
      </c>
      <c r="S175">
        <v>1199</v>
      </c>
      <c r="T175" s="8">
        <v>1199</v>
      </c>
      <c r="U175" s="8" t="str">
        <f>IF(Cleaned_Data[[#This Row],[Actual Price]]&lt;1000,"₦0–₦999",
 IF(Cleaned_Data[[#This Row],[Actual Price]]&lt;2000,"₦1,000–₦1,999",
 IF(Cleaned_Data[[#This Row],[Actual Price]]&lt;5000,"₦2,000–₦4,999",
 IF(Cleaned_Data[[#This Row],[Actual Price]]&lt;10000,"₦5,000–₦9,999",
 "₦10,000+"))))</f>
        <v>₦1,000–₦1,999</v>
      </c>
      <c r="V175" s="8">
        <f>(Cleaned_Data[[#This Row],[Actual Price]]*Cleaned_Data[[#This Row],[Rating Count]])</f>
        <v>558734</v>
      </c>
      <c r="W175" s="20">
        <v>0.75062552126772308</v>
      </c>
      <c r="X175">
        <v>3.5</v>
      </c>
      <c r="Y175" s="10">
        <f>VALUE(Cleaned_Data[[#This Row],[rating]])</f>
        <v>3.5</v>
      </c>
      <c r="Z175">
        <v>466</v>
      </c>
      <c r="AA175" t="str">
        <f>IF(Cleaned_Data[[#This Row],[Rating Count]]&lt;1000,"&lt;1000","1000+")</f>
        <v>&lt;1000</v>
      </c>
      <c r="AB175" s="4">
        <v>466</v>
      </c>
    </row>
    <row r="176" spans="1:28" x14ac:dyDescent="0.25">
      <c r="A176">
        <v>175</v>
      </c>
      <c r="B176" t="s">
        <v>2064</v>
      </c>
      <c r="C176" t="s">
        <v>2065</v>
      </c>
      <c r="D176" t="s">
        <v>2065</v>
      </c>
      <c r="E176" t="s">
        <v>16191</v>
      </c>
      <c r="F176" t="s">
        <v>13714</v>
      </c>
      <c r="G176" t="s">
        <v>13795</v>
      </c>
      <c r="H176" t="s">
        <v>17</v>
      </c>
      <c r="I176" t="s">
        <v>13085</v>
      </c>
      <c r="J176" t="s">
        <v>13391</v>
      </c>
      <c r="K176" t="s">
        <v>13086</v>
      </c>
      <c r="L176" t="s">
        <v>13409</v>
      </c>
      <c r="M176" t="s">
        <v>13087</v>
      </c>
      <c r="N176" t="s">
        <v>13410</v>
      </c>
      <c r="O176" t="s">
        <v>13088</v>
      </c>
      <c r="P176" t="s">
        <v>13089</v>
      </c>
      <c r="Q176">
        <v>128.31</v>
      </c>
      <c r="R176" s="8">
        <v>128.31</v>
      </c>
      <c r="S176">
        <v>549</v>
      </c>
      <c r="T176" s="8">
        <v>549</v>
      </c>
      <c r="U176" s="8" t="str">
        <f>IF(Cleaned_Data[[#This Row],[Actual Price]]&lt;1000,"₦0–₦999",
 IF(Cleaned_Data[[#This Row],[Actual Price]]&lt;2000,"₦1,000–₦1,999",
 IF(Cleaned_Data[[#This Row],[Actual Price]]&lt;5000,"₦2,000–₦4,999",
 IF(Cleaned_Data[[#This Row],[Actual Price]]&lt;10000,"₦5,000–₦9,999",
 "₦10,000+"))))</f>
        <v>₦0–₦999</v>
      </c>
      <c r="V176" s="8">
        <f>(Cleaned_Data[[#This Row],[Actual Price]]*Cleaned_Data[[#This Row],[Rating Count]])</f>
        <v>33489</v>
      </c>
      <c r="W176" s="20">
        <v>0.76628415300546449</v>
      </c>
      <c r="X176">
        <v>3.9</v>
      </c>
      <c r="Y176" s="10">
        <f>VALUE(Cleaned_Data[[#This Row],[rating]])</f>
        <v>3.9</v>
      </c>
      <c r="Z176">
        <v>61</v>
      </c>
      <c r="AA176" t="str">
        <f>IF(Cleaned_Data[[#This Row],[Rating Count]]&lt;1000,"&lt;1000","1000+")</f>
        <v>&lt;1000</v>
      </c>
      <c r="AB176" s="4">
        <v>61</v>
      </c>
    </row>
    <row r="177" spans="1:28" x14ac:dyDescent="0.25">
      <c r="A177">
        <v>176</v>
      </c>
      <c r="B177" t="s">
        <v>2068</v>
      </c>
      <c r="C177" t="s">
        <v>2069</v>
      </c>
      <c r="D177" t="s">
        <v>2069</v>
      </c>
      <c r="E177" t="s">
        <v>16191</v>
      </c>
      <c r="F177" t="s">
        <v>13645</v>
      </c>
      <c r="G177" t="s">
        <v>13796</v>
      </c>
      <c r="H177" t="s">
        <v>17</v>
      </c>
      <c r="I177" t="s">
        <v>13085</v>
      </c>
      <c r="J177" t="s">
        <v>13391</v>
      </c>
      <c r="K177" t="s">
        <v>13086</v>
      </c>
      <c r="L177" t="s">
        <v>13409</v>
      </c>
      <c r="M177" t="s">
        <v>13087</v>
      </c>
      <c r="N177" t="s">
        <v>13410</v>
      </c>
      <c r="O177" t="s">
        <v>13088</v>
      </c>
      <c r="P177" t="s">
        <v>13089</v>
      </c>
      <c r="Q177">
        <v>599</v>
      </c>
      <c r="R177" s="8">
        <v>599</v>
      </c>
      <c r="S177">
        <v>849</v>
      </c>
      <c r="T177" s="8">
        <v>849</v>
      </c>
      <c r="U177" s="8" t="str">
        <f>IF(Cleaned_Data[[#This Row],[Actual Price]]&lt;1000,"₦0–₦999",
 IF(Cleaned_Data[[#This Row],[Actual Price]]&lt;2000,"₦1,000–₦1,999",
 IF(Cleaned_Data[[#This Row],[Actual Price]]&lt;5000,"₦2,000–₦4,999",
 IF(Cleaned_Data[[#This Row],[Actual Price]]&lt;10000,"₦5,000–₦9,999",
 "₦10,000+"))))</f>
        <v>₦0–₦999</v>
      </c>
      <c r="V177" s="8">
        <f>(Cleaned_Data[[#This Row],[Actual Price]]*Cleaned_Data[[#This Row],[Rating Count]])</f>
        <v>402426</v>
      </c>
      <c r="W177" s="20">
        <v>0.29446407538280328</v>
      </c>
      <c r="X177">
        <v>4.5</v>
      </c>
      <c r="Y177" s="10">
        <f>VALUE(Cleaned_Data[[#This Row],[rating]])</f>
        <v>4.5</v>
      </c>
      <c r="Z177">
        <v>474</v>
      </c>
      <c r="AA177" t="str">
        <f>IF(Cleaned_Data[[#This Row],[Rating Count]]&lt;1000,"&lt;1000","1000+")</f>
        <v>&lt;1000</v>
      </c>
      <c r="AB177" s="4">
        <v>474</v>
      </c>
    </row>
    <row r="178" spans="1:28" x14ac:dyDescent="0.25">
      <c r="A178">
        <v>177</v>
      </c>
      <c r="B178" t="s">
        <v>2077</v>
      </c>
      <c r="C178" t="s">
        <v>12975</v>
      </c>
      <c r="D178" t="s">
        <v>13797</v>
      </c>
      <c r="E178" t="s">
        <v>16191</v>
      </c>
      <c r="F178" t="s">
        <v>13798</v>
      </c>
      <c r="G178" t="s">
        <v>13799</v>
      </c>
      <c r="H178" t="s">
        <v>459</v>
      </c>
      <c r="I178" t="s">
        <v>13093</v>
      </c>
      <c r="J178" t="s">
        <v>13093</v>
      </c>
      <c r="K178" t="s">
        <v>13094</v>
      </c>
      <c r="L178" t="s">
        <v>13416</v>
      </c>
      <c r="M178" t="s">
        <v>13095</v>
      </c>
      <c r="N178" t="s">
        <v>13095</v>
      </c>
      <c r="O178" t="s">
        <v>13099</v>
      </c>
      <c r="Q178">
        <v>399</v>
      </c>
      <c r="R178" s="8">
        <v>399</v>
      </c>
      <c r="S178">
        <v>899</v>
      </c>
      <c r="T178" s="8">
        <v>899</v>
      </c>
      <c r="U178" s="8" t="str">
        <f>IF(Cleaned_Data[[#This Row],[Actual Price]]&lt;1000,"₦0–₦999",
 IF(Cleaned_Data[[#This Row],[Actual Price]]&lt;2000,"₦1,000–₦1,999",
 IF(Cleaned_Data[[#This Row],[Actual Price]]&lt;5000,"₦2,000–₦4,999",
 IF(Cleaned_Data[[#This Row],[Actual Price]]&lt;10000,"₦5,000–₦9,999",
 "₦10,000+"))))</f>
        <v>₦0–₦999</v>
      </c>
      <c r="V178" s="8">
        <f>(Cleaned_Data[[#This Row],[Actual Price]]*Cleaned_Data[[#This Row],[Rating Count]])</f>
        <v>387469</v>
      </c>
      <c r="W178" s="20">
        <v>0.55617352614015569</v>
      </c>
      <c r="X178">
        <v>3.4</v>
      </c>
      <c r="Y178" s="10">
        <f>VALUE(Cleaned_Data[[#This Row],[rating]])</f>
        <v>3.4</v>
      </c>
      <c r="Z178">
        <v>431</v>
      </c>
      <c r="AA178" t="str">
        <f>IF(Cleaned_Data[[#This Row],[Rating Count]]&lt;1000,"&lt;1000","1000+")</f>
        <v>&lt;1000</v>
      </c>
      <c r="AB178" s="4">
        <v>431</v>
      </c>
    </row>
    <row r="179" spans="1:28" x14ac:dyDescent="0.25">
      <c r="A179">
        <v>178</v>
      </c>
      <c r="B179" t="s">
        <v>2086</v>
      </c>
      <c r="C179" t="s">
        <v>2087</v>
      </c>
      <c r="D179" t="s">
        <v>2087</v>
      </c>
      <c r="E179" t="s">
        <v>16191</v>
      </c>
      <c r="F179" t="s">
        <v>13800</v>
      </c>
      <c r="G179" t="s">
        <v>13801</v>
      </c>
      <c r="H179" t="s">
        <v>17</v>
      </c>
      <c r="I179" t="s">
        <v>13085</v>
      </c>
      <c r="J179" t="s">
        <v>13391</v>
      </c>
      <c r="K179" t="s">
        <v>13086</v>
      </c>
      <c r="L179" t="s">
        <v>13409</v>
      </c>
      <c r="M179" t="s">
        <v>13087</v>
      </c>
      <c r="N179" t="s">
        <v>13410</v>
      </c>
      <c r="O179" t="s">
        <v>13088</v>
      </c>
      <c r="P179" t="s">
        <v>13089</v>
      </c>
      <c r="Q179">
        <v>449</v>
      </c>
      <c r="R179" s="8">
        <v>449</v>
      </c>
      <c r="S179">
        <v>1099</v>
      </c>
      <c r="T179" s="8">
        <v>1099</v>
      </c>
      <c r="U179" s="8" t="str">
        <f>IF(Cleaned_Data[[#This Row],[Actual Price]]&lt;1000,"₦0–₦999",
 IF(Cleaned_Data[[#This Row],[Actual Price]]&lt;2000,"₦1,000–₦1,999",
 IF(Cleaned_Data[[#This Row],[Actual Price]]&lt;5000,"₦2,000–₦4,999",
 IF(Cleaned_Data[[#This Row],[Actual Price]]&lt;10000,"₦5,000–₦9,999",
 "₦10,000+"))))</f>
        <v>₦1,000–₦1,999</v>
      </c>
      <c r="V179" s="8">
        <f>(Cleaned_Data[[#This Row],[Actual Price]]*Cleaned_Data[[#This Row],[Rating Count]])</f>
        <v>265958</v>
      </c>
      <c r="W179" s="20">
        <v>0.59144676979071886</v>
      </c>
      <c r="X179">
        <v>4</v>
      </c>
      <c r="Y179" s="10">
        <f>VALUE(Cleaned_Data[[#This Row],[rating]])</f>
        <v>4</v>
      </c>
      <c r="Z179">
        <v>242</v>
      </c>
      <c r="AA179" t="str">
        <f>IF(Cleaned_Data[[#This Row],[Rating Count]]&lt;1000,"&lt;1000","1000+")</f>
        <v>&lt;1000</v>
      </c>
      <c r="AB179" s="4">
        <v>242</v>
      </c>
    </row>
    <row r="180" spans="1:28" x14ac:dyDescent="0.25">
      <c r="A180">
        <v>179</v>
      </c>
      <c r="B180" t="s">
        <v>2096</v>
      </c>
      <c r="C180" t="s">
        <v>2097</v>
      </c>
      <c r="D180" t="s">
        <v>13802</v>
      </c>
      <c r="E180" t="s">
        <v>16191</v>
      </c>
      <c r="F180" t="s">
        <v>13803</v>
      </c>
      <c r="G180" t="s">
        <v>13804</v>
      </c>
      <c r="H180" t="s">
        <v>17</v>
      </c>
      <c r="I180" t="s">
        <v>13085</v>
      </c>
      <c r="J180" t="s">
        <v>13391</v>
      </c>
      <c r="K180" t="s">
        <v>13086</v>
      </c>
      <c r="L180" t="s">
        <v>13409</v>
      </c>
      <c r="M180" t="s">
        <v>13087</v>
      </c>
      <c r="N180" t="s">
        <v>13410</v>
      </c>
      <c r="O180" t="s">
        <v>13088</v>
      </c>
      <c r="P180" t="s">
        <v>13089</v>
      </c>
      <c r="Q180">
        <v>254</v>
      </c>
      <c r="R180" s="8">
        <v>254</v>
      </c>
      <c r="S180">
        <v>799</v>
      </c>
      <c r="T180" s="8">
        <v>799</v>
      </c>
      <c r="U180" s="8" t="str">
        <f>IF(Cleaned_Data[[#This Row],[Actual Price]]&lt;1000,"₦0–₦999",
 IF(Cleaned_Data[[#This Row],[Actual Price]]&lt;2000,"₦1,000–₦1,999",
 IF(Cleaned_Data[[#This Row],[Actual Price]]&lt;5000,"₦2,000–₦4,999",
 IF(Cleaned_Data[[#This Row],[Actual Price]]&lt;10000,"₦5,000–₦9,999",
 "₦10,000+"))))</f>
        <v>₦0–₦999</v>
      </c>
      <c r="V180" s="8">
        <f>(Cleaned_Data[[#This Row],[Actual Price]]*Cleaned_Data[[#This Row],[Rating Count]])</f>
        <v>2321095</v>
      </c>
      <c r="W180" s="20">
        <v>0.68210262828535673</v>
      </c>
      <c r="X180">
        <v>4</v>
      </c>
      <c r="Y180" s="10">
        <f>VALUE(Cleaned_Data[[#This Row],[rating]])</f>
        <v>4</v>
      </c>
      <c r="Z180">
        <v>2905</v>
      </c>
      <c r="AA180" t="str">
        <f>IF(Cleaned_Data[[#This Row],[Rating Count]]&lt;1000,"&lt;1000","1000+")</f>
        <v>1000+</v>
      </c>
      <c r="AB180" s="4">
        <v>2905</v>
      </c>
    </row>
    <row r="181" spans="1:28" x14ac:dyDescent="0.25">
      <c r="A181">
        <v>180</v>
      </c>
      <c r="B181" t="s">
        <v>2106</v>
      </c>
      <c r="C181" t="s">
        <v>2107</v>
      </c>
      <c r="D181" t="s">
        <v>2107</v>
      </c>
      <c r="E181" t="s">
        <v>16191</v>
      </c>
      <c r="F181" t="s">
        <v>13805</v>
      </c>
      <c r="G181" t="s">
        <v>13806</v>
      </c>
      <c r="H181" t="s">
        <v>2108</v>
      </c>
      <c r="I181" t="s">
        <v>13093</v>
      </c>
      <c r="J181" t="s">
        <v>13093</v>
      </c>
      <c r="K181" t="s">
        <v>13094</v>
      </c>
      <c r="L181" t="s">
        <v>13416</v>
      </c>
      <c r="M181" t="s">
        <v>13095</v>
      </c>
      <c r="N181" t="s">
        <v>13095</v>
      </c>
      <c r="O181" t="s">
        <v>13088</v>
      </c>
      <c r="P181" t="s">
        <v>13113</v>
      </c>
      <c r="Q181">
        <v>399</v>
      </c>
      <c r="R181" s="8">
        <v>399</v>
      </c>
      <c r="S181">
        <v>795</v>
      </c>
      <c r="T181" s="8">
        <v>795</v>
      </c>
      <c r="U181" s="8" t="str">
        <f>IF(Cleaned_Data[[#This Row],[Actual Price]]&lt;1000,"₦0–₦999",
 IF(Cleaned_Data[[#This Row],[Actual Price]]&lt;2000,"₦1,000–₦1,999",
 IF(Cleaned_Data[[#This Row],[Actual Price]]&lt;5000,"₦2,000–₦4,999",
 IF(Cleaned_Data[[#This Row],[Actual Price]]&lt;10000,"₦5,000–₦9,999",
 "₦10,000+"))))</f>
        <v>₦0–₦999</v>
      </c>
      <c r="V181" s="8">
        <f>(Cleaned_Data[[#This Row],[Actual Price]]*Cleaned_Data[[#This Row],[Rating Count]])</f>
        <v>9612345</v>
      </c>
      <c r="W181" s="20">
        <v>0.49811320754716981</v>
      </c>
      <c r="X181">
        <v>4.4000000000000004</v>
      </c>
      <c r="Y181" s="10">
        <f>VALUE(Cleaned_Data[[#This Row],[rating]])</f>
        <v>4.4000000000000004</v>
      </c>
      <c r="Z181">
        <v>12091</v>
      </c>
      <c r="AA181" t="str">
        <f>IF(Cleaned_Data[[#This Row],[Rating Count]]&lt;1000,"&lt;1000","1000+")</f>
        <v>1000+</v>
      </c>
      <c r="AB181" s="4">
        <v>12091</v>
      </c>
    </row>
    <row r="182" spans="1:28" x14ac:dyDescent="0.25">
      <c r="A182">
        <v>181</v>
      </c>
      <c r="B182" t="s">
        <v>2117</v>
      </c>
      <c r="C182" t="s">
        <v>2118</v>
      </c>
      <c r="D182" t="s">
        <v>13807</v>
      </c>
      <c r="E182" t="s">
        <v>16191</v>
      </c>
      <c r="F182" t="s">
        <v>13462</v>
      </c>
      <c r="G182" t="s">
        <v>13808</v>
      </c>
      <c r="H182" t="s">
        <v>17</v>
      </c>
      <c r="I182" t="s">
        <v>13085</v>
      </c>
      <c r="J182" t="s">
        <v>13391</v>
      </c>
      <c r="K182" t="s">
        <v>13086</v>
      </c>
      <c r="L182" t="s">
        <v>13409</v>
      </c>
      <c r="M182" t="s">
        <v>13087</v>
      </c>
      <c r="N182" t="s">
        <v>13410</v>
      </c>
      <c r="O182" t="s">
        <v>13088</v>
      </c>
      <c r="P182" t="s">
        <v>13089</v>
      </c>
      <c r="Q182">
        <v>179</v>
      </c>
      <c r="R182" s="8">
        <v>179</v>
      </c>
      <c r="S182">
        <v>399</v>
      </c>
      <c r="T182" s="8">
        <v>399</v>
      </c>
      <c r="U182" s="8" t="str">
        <f>IF(Cleaned_Data[[#This Row],[Actual Price]]&lt;1000,"₦0–₦999",
 IF(Cleaned_Data[[#This Row],[Actual Price]]&lt;2000,"₦1,000–₦1,999",
 IF(Cleaned_Data[[#This Row],[Actual Price]]&lt;5000,"₦2,000–₦4,999",
 IF(Cleaned_Data[[#This Row],[Actual Price]]&lt;10000,"₦5,000–₦9,999",
 "₦10,000+"))))</f>
        <v>₦0–₦999</v>
      </c>
      <c r="V182" s="8">
        <f>(Cleaned_Data[[#This Row],[Actual Price]]*Cleaned_Data[[#This Row],[Rating Count]])</f>
        <v>567777</v>
      </c>
      <c r="W182" s="20">
        <v>0.55137844611528819</v>
      </c>
      <c r="X182">
        <v>4</v>
      </c>
      <c r="Y182" s="10">
        <f>VALUE(Cleaned_Data[[#This Row],[rating]])</f>
        <v>4</v>
      </c>
      <c r="Z182">
        <v>1423</v>
      </c>
      <c r="AA182" t="str">
        <f>IF(Cleaned_Data[[#This Row],[Rating Count]]&lt;1000,"&lt;1000","1000+")</f>
        <v>1000+</v>
      </c>
      <c r="AB182" s="4">
        <v>1423</v>
      </c>
    </row>
    <row r="183" spans="1:28" x14ac:dyDescent="0.25">
      <c r="A183">
        <v>182</v>
      </c>
      <c r="B183" t="s">
        <v>2121</v>
      </c>
      <c r="C183" t="s">
        <v>2122</v>
      </c>
      <c r="D183" t="s">
        <v>13809</v>
      </c>
      <c r="E183" t="s">
        <v>16191</v>
      </c>
      <c r="F183" t="s">
        <v>13473</v>
      </c>
      <c r="G183" t="s">
        <v>13810</v>
      </c>
      <c r="H183" t="s">
        <v>17</v>
      </c>
      <c r="I183" t="s">
        <v>13085</v>
      </c>
      <c r="J183" t="s">
        <v>13391</v>
      </c>
      <c r="K183" t="s">
        <v>13086</v>
      </c>
      <c r="L183" t="s">
        <v>13409</v>
      </c>
      <c r="M183" t="s">
        <v>13087</v>
      </c>
      <c r="N183" t="s">
        <v>13410</v>
      </c>
      <c r="O183" t="s">
        <v>13088</v>
      </c>
      <c r="P183" t="s">
        <v>13089</v>
      </c>
      <c r="Q183">
        <v>339</v>
      </c>
      <c r="R183" s="8">
        <v>339</v>
      </c>
      <c r="S183">
        <v>999</v>
      </c>
      <c r="T183" s="8">
        <v>999</v>
      </c>
      <c r="U183" s="8" t="str">
        <f>IF(Cleaned_Data[[#This Row],[Actual Price]]&lt;1000,"₦0–₦999",
 IF(Cleaned_Data[[#This Row],[Actual Price]]&lt;2000,"₦1,000–₦1,999",
 IF(Cleaned_Data[[#This Row],[Actual Price]]&lt;5000,"₦2,000–₦4,999",
 IF(Cleaned_Data[[#This Row],[Actual Price]]&lt;10000,"₦5,000–₦9,999",
 "₦10,000+"))))</f>
        <v>₦0–₦999</v>
      </c>
      <c r="V183" s="8">
        <f>(Cleaned_Data[[#This Row],[Actual Price]]*Cleaned_Data[[#This Row],[Rating Count]])</f>
        <v>6248745</v>
      </c>
      <c r="W183" s="20">
        <v>0.66066066066066065</v>
      </c>
      <c r="X183">
        <v>4.3</v>
      </c>
      <c r="Y183" s="10">
        <f>VALUE(Cleaned_Data[[#This Row],[rating]])</f>
        <v>4.3</v>
      </c>
      <c r="Z183">
        <v>6255</v>
      </c>
      <c r="AA183" t="str">
        <f>IF(Cleaned_Data[[#This Row],[Rating Count]]&lt;1000,"&lt;1000","1000+")</f>
        <v>1000+</v>
      </c>
      <c r="AB183" s="4">
        <v>6255</v>
      </c>
    </row>
    <row r="184" spans="1:28" x14ac:dyDescent="0.25">
      <c r="A184">
        <v>183</v>
      </c>
      <c r="B184" t="s">
        <v>2125</v>
      </c>
      <c r="C184" t="s">
        <v>2126</v>
      </c>
      <c r="D184" t="s">
        <v>13811</v>
      </c>
      <c r="E184" t="s">
        <v>16191</v>
      </c>
      <c r="F184" t="s">
        <v>13770</v>
      </c>
      <c r="G184" t="s">
        <v>13812</v>
      </c>
      <c r="H184" t="s">
        <v>640</v>
      </c>
      <c r="I184" t="s">
        <v>13093</v>
      </c>
      <c r="J184" t="s">
        <v>13093</v>
      </c>
      <c r="K184" t="s">
        <v>13094</v>
      </c>
      <c r="L184" t="s">
        <v>13416</v>
      </c>
      <c r="M184" t="s">
        <v>13095</v>
      </c>
      <c r="N184" t="s">
        <v>13095</v>
      </c>
      <c r="O184" t="s">
        <v>13101</v>
      </c>
      <c r="P184" t="s">
        <v>13102</v>
      </c>
      <c r="Q184">
        <v>399</v>
      </c>
      <c r="R184" s="8">
        <v>399</v>
      </c>
      <c r="S184">
        <v>999</v>
      </c>
      <c r="T184" s="8">
        <v>999</v>
      </c>
      <c r="U184" s="8" t="str">
        <f>IF(Cleaned_Data[[#This Row],[Actual Price]]&lt;1000,"₦0–₦999",
 IF(Cleaned_Data[[#This Row],[Actual Price]]&lt;2000,"₦1,000–₦1,999",
 IF(Cleaned_Data[[#This Row],[Actual Price]]&lt;5000,"₦2,000–₦4,999",
 IF(Cleaned_Data[[#This Row],[Actual Price]]&lt;10000,"₦5,000–₦9,999",
 "₦10,000+"))))</f>
        <v>₦0–₦999</v>
      </c>
      <c r="V184" s="8">
        <f>(Cleaned_Data[[#This Row],[Actual Price]]*Cleaned_Data[[#This Row],[Rating Count]])</f>
        <v>1234764</v>
      </c>
      <c r="W184" s="20">
        <v>0.60060060060060061</v>
      </c>
      <c r="X184">
        <v>4</v>
      </c>
      <c r="Y184" s="10">
        <f>VALUE(Cleaned_Data[[#This Row],[rating]])</f>
        <v>4</v>
      </c>
      <c r="Z184">
        <v>1236</v>
      </c>
      <c r="AA184" t="str">
        <f>IF(Cleaned_Data[[#This Row],[Rating Count]]&lt;1000,"&lt;1000","1000+")</f>
        <v>1000+</v>
      </c>
      <c r="AB184" s="4">
        <v>1236</v>
      </c>
    </row>
    <row r="185" spans="1:28" x14ac:dyDescent="0.25">
      <c r="A185">
        <v>184</v>
      </c>
      <c r="B185" t="s">
        <v>2135</v>
      </c>
      <c r="C185" t="s">
        <v>12976</v>
      </c>
      <c r="D185" t="s">
        <v>13813</v>
      </c>
      <c r="E185" t="s">
        <v>16191</v>
      </c>
      <c r="F185" t="s">
        <v>13814</v>
      </c>
      <c r="G185" t="s">
        <v>13815</v>
      </c>
      <c r="H185" t="s">
        <v>459</v>
      </c>
      <c r="I185" t="s">
        <v>13093</v>
      </c>
      <c r="J185" t="s">
        <v>13093</v>
      </c>
      <c r="K185" t="s">
        <v>13094</v>
      </c>
      <c r="L185" t="s">
        <v>13416</v>
      </c>
      <c r="M185" t="s">
        <v>13095</v>
      </c>
      <c r="N185" t="s">
        <v>13095</v>
      </c>
      <c r="O185" t="s">
        <v>13099</v>
      </c>
      <c r="Q185">
        <v>199</v>
      </c>
      <c r="R185" s="8">
        <v>199</v>
      </c>
      <c r="S185">
        <v>399</v>
      </c>
      <c r="T185" s="8">
        <v>399</v>
      </c>
      <c r="U185" s="8" t="str">
        <f>IF(Cleaned_Data[[#This Row],[Actual Price]]&lt;1000,"₦0–₦999",
 IF(Cleaned_Data[[#This Row],[Actual Price]]&lt;2000,"₦1,000–₦1,999",
 IF(Cleaned_Data[[#This Row],[Actual Price]]&lt;5000,"₦2,000–₦4,999",
 IF(Cleaned_Data[[#This Row],[Actual Price]]&lt;10000,"₦5,000–₦9,999",
 "₦10,000+"))))</f>
        <v>₦0–₦999</v>
      </c>
      <c r="V185" s="8">
        <f>(Cleaned_Data[[#This Row],[Actual Price]]*Cleaned_Data[[#This Row],[Rating Count]])</f>
        <v>532665</v>
      </c>
      <c r="W185" s="20">
        <v>0.50125313283208017</v>
      </c>
      <c r="X185">
        <v>4.2</v>
      </c>
      <c r="Y185" s="10">
        <f>VALUE(Cleaned_Data[[#This Row],[rating]])</f>
        <v>4.2</v>
      </c>
      <c r="Z185">
        <v>1335</v>
      </c>
      <c r="AA185" t="str">
        <f>IF(Cleaned_Data[[#This Row],[Rating Count]]&lt;1000,"&lt;1000","1000+")</f>
        <v>1000+</v>
      </c>
      <c r="AB185" s="4">
        <v>1335</v>
      </c>
    </row>
    <row r="186" spans="1:28" x14ac:dyDescent="0.25">
      <c r="A186">
        <v>185</v>
      </c>
      <c r="B186" t="s">
        <v>2143</v>
      </c>
      <c r="C186" t="s">
        <v>2144</v>
      </c>
      <c r="D186" t="s">
        <v>2144</v>
      </c>
      <c r="E186" t="s">
        <v>16191</v>
      </c>
      <c r="F186" t="s">
        <v>13816</v>
      </c>
      <c r="G186" t="s">
        <v>13817</v>
      </c>
      <c r="H186" t="s">
        <v>459</v>
      </c>
      <c r="I186" t="s">
        <v>13093</v>
      </c>
      <c r="J186" t="s">
        <v>13093</v>
      </c>
      <c r="K186" t="s">
        <v>13094</v>
      </c>
      <c r="L186" t="s">
        <v>13416</v>
      </c>
      <c r="M186" t="s">
        <v>13095</v>
      </c>
      <c r="N186" t="s">
        <v>13095</v>
      </c>
      <c r="O186" t="s">
        <v>13099</v>
      </c>
      <c r="Q186">
        <v>349</v>
      </c>
      <c r="R186" s="8">
        <v>349</v>
      </c>
      <c r="S186">
        <v>1999</v>
      </c>
      <c r="T186" s="8">
        <v>1999</v>
      </c>
      <c r="U186" s="8" t="str">
        <f>IF(Cleaned_Data[[#This Row],[Actual Price]]&lt;1000,"₦0–₦999",
 IF(Cleaned_Data[[#This Row],[Actual Price]]&lt;2000,"₦1,000–₦1,999",
 IF(Cleaned_Data[[#This Row],[Actual Price]]&lt;5000,"₦2,000–₦4,999",
 IF(Cleaned_Data[[#This Row],[Actual Price]]&lt;10000,"₦5,000–₦9,999",
 "₦10,000+"))))</f>
        <v>₦1,000–₦1,999</v>
      </c>
      <c r="V186" s="8">
        <f>(Cleaned_Data[[#This Row],[Actual Price]]*Cleaned_Data[[#This Row],[Rating Count]])</f>
        <v>393803</v>
      </c>
      <c r="W186" s="20">
        <v>0.82541270635317654</v>
      </c>
      <c r="X186">
        <v>3.8</v>
      </c>
      <c r="Y186" s="10">
        <f>VALUE(Cleaned_Data[[#This Row],[rating]])</f>
        <v>3.8</v>
      </c>
      <c r="Z186">
        <v>197</v>
      </c>
      <c r="AA186" t="str">
        <f>IF(Cleaned_Data[[#This Row],[Rating Count]]&lt;1000,"&lt;1000","1000+")</f>
        <v>&lt;1000</v>
      </c>
      <c r="AB186" s="4">
        <v>197</v>
      </c>
    </row>
    <row r="187" spans="1:28" x14ac:dyDescent="0.25">
      <c r="A187">
        <v>186</v>
      </c>
      <c r="B187" t="s">
        <v>2153</v>
      </c>
      <c r="C187" t="s">
        <v>2154</v>
      </c>
      <c r="D187" t="s">
        <v>2154</v>
      </c>
      <c r="E187" t="s">
        <v>16191</v>
      </c>
      <c r="F187" t="s">
        <v>13471</v>
      </c>
      <c r="G187" t="s">
        <v>13818</v>
      </c>
      <c r="H187" t="s">
        <v>17</v>
      </c>
      <c r="I187" t="s">
        <v>13085</v>
      </c>
      <c r="J187" t="s">
        <v>13391</v>
      </c>
      <c r="K187" t="s">
        <v>13086</v>
      </c>
      <c r="L187" t="s">
        <v>13409</v>
      </c>
      <c r="M187" t="s">
        <v>13087</v>
      </c>
      <c r="N187" t="s">
        <v>13410</v>
      </c>
      <c r="O187" t="s">
        <v>13088</v>
      </c>
      <c r="P187" t="s">
        <v>13089</v>
      </c>
      <c r="Q187">
        <v>299</v>
      </c>
      <c r="R187" s="8">
        <v>299</v>
      </c>
      <c r="S187">
        <v>798</v>
      </c>
      <c r="T187" s="8">
        <v>798</v>
      </c>
      <c r="U187" s="8" t="str">
        <f>IF(Cleaned_Data[[#This Row],[Actual Price]]&lt;1000,"₦0–₦999",
 IF(Cleaned_Data[[#This Row],[Actual Price]]&lt;2000,"₦1,000–₦1,999",
 IF(Cleaned_Data[[#This Row],[Actual Price]]&lt;5000,"₦2,000–₦4,999",
 IF(Cleaned_Data[[#This Row],[Actual Price]]&lt;10000,"₦5,000–₦9,999",
 "₦10,000+"))))</f>
        <v>₦0–₦999</v>
      </c>
      <c r="V187" s="8">
        <f>(Cleaned_Data[[#This Row],[Actual Price]]*Cleaned_Data[[#This Row],[Rating Count]])</f>
        <v>22975218</v>
      </c>
      <c r="W187" s="20">
        <v>0.62531328320802004</v>
      </c>
      <c r="X187">
        <v>4.4000000000000004</v>
      </c>
      <c r="Y187" s="10">
        <f>VALUE(Cleaned_Data[[#This Row],[rating]])</f>
        <v>4.4000000000000004</v>
      </c>
      <c r="Z187">
        <v>28791</v>
      </c>
      <c r="AA187" t="str">
        <f>IF(Cleaned_Data[[#This Row],[Rating Count]]&lt;1000,"&lt;1000","1000+")</f>
        <v>1000+</v>
      </c>
      <c r="AB187" s="4">
        <v>28791</v>
      </c>
    </row>
    <row r="188" spans="1:28" x14ac:dyDescent="0.25">
      <c r="A188">
        <v>187</v>
      </c>
      <c r="B188" t="s">
        <v>2157</v>
      </c>
      <c r="C188" t="s">
        <v>2158</v>
      </c>
      <c r="D188" t="s">
        <v>13819</v>
      </c>
      <c r="E188" t="s">
        <v>16191</v>
      </c>
      <c r="F188" t="s">
        <v>13820</v>
      </c>
      <c r="G188" t="s">
        <v>13821</v>
      </c>
      <c r="H188" t="s">
        <v>17</v>
      </c>
      <c r="I188" t="s">
        <v>13085</v>
      </c>
      <c r="J188" t="s">
        <v>13391</v>
      </c>
      <c r="K188" t="s">
        <v>13086</v>
      </c>
      <c r="L188" t="s">
        <v>13409</v>
      </c>
      <c r="M188" t="s">
        <v>13087</v>
      </c>
      <c r="N188" t="s">
        <v>13410</v>
      </c>
      <c r="O188" t="s">
        <v>13088</v>
      </c>
      <c r="P188" t="s">
        <v>13089</v>
      </c>
      <c r="Q188">
        <v>89</v>
      </c>
      <c r="R188" s="8">
        <v>89</v>
      </c>
      <c r="S188">
        <v>800</v>
      </c>
      <c r="T188" s="8">
        <v>800</v>
      </c>
      <c r="U188" s="8" t="str">
        <f>IF(Cleaned_Data[[#This Row],[Actual Price]]&lt;1000,"₦0–₦999",
 IF(Cleaned_Data[[#This Row],[Actual Price]]&lt;2000,"₦1,000–₦1,999",
 IF(Cleaned_Data[[#This Row],[Actual Price]]&lt;5000,"₦2,000–₦4,999",
 IF(Cleaned_Data[[#This Row],[Actual Price]]&lt;10000,"₦5,000–₦9,999",
 "₦10,000+"))))</f>
        <v>₦0–₦999</v>
      </c>
      <c r="V188" s="8">
        <f>(Cleaned_Data[[#This Row],[Actual Price]]*Cleaned_Data[[#This Row],[Rating Count]])</f>
        <v>860000</v>
      </c>
      <c r="W188" s="20">
        <v>0.88875000000000004</v>
      </c>
      <c r="X188">
        <v>3.9</v>
      </c>
      <c r="Y188" s="10">
        <f>VALUE(Cleaned_Data[[#This Row],[rating]])</f>
        <v>3.9</v>
      </c>
      <c r="Z188">
        <v>1075</v>
      </c>
      <c r="AA188" t="str">
        <f>IF(Cleaned_Data[[#This Row],[Rating Count]]&lt;1000,"&lt;1000","1000+")</f>
        <v>1000+</v>
      </c>
      <c r="AB188" s="4">
        <v>1075</v>
      </c>
    </row>
    <row r="189" spans="1:28" x14ac:dyDescent="0.25">
      <c r="A189">
        <v>188</v>
      </c>
      <c r="B189" t="s">
        <v>2162</v>
      </c>
      <c r="C189" t="s">
        <v>2163</v>
      </c>
      <c r="D189" t="s">
        <v>2163</v>
      </c>
      <c r="E189" t="s">
        <v>16191</v>
      </c>
      <c r="F189" t="s">
        <v>13452</v>
      </c>
      <c r="G189" t="s">
        <v>13822</v>
      </c>
      <c r="H189" t="s">
        <v>17</v>
      </c>
      <c r="I189" t="s">
        <v>13085</v>
      </c>
      <c r="J189" t="s">
        <v>13391</v>
      </c>
      <c r="K189" t="s">
        <v>13086</v>
      </c>
      <c r="L189" t="s">
        <v>13409</v>
      </c>
      <c r="M189" t="s">
        <v>13087</v>
      </c>
      <c r="N189" t="s">
        <v>13410</v>
      </c>
      <c r="O189" t="s">
        <v>13088</v>
      </c>
      <c r="P189" t="s">
        <v>13089</v>
      </c>
      <c r="Q189">
        <v>549</v>
      </c>
      <c r="R189" s="8">
        <v>549</v>
      </c>
      <c r="S189">
        <v>995</v>
      </c>
      <c r="T189" s="8">
        <v>995</v>
      </c>
      <c r="U189" s="8" t="str">
        <f>IF(Cleaned_Data[[#This Row],[Actual Price]]&lt;1000,"₦0–₦999",
 IF(Cleaned_Data[[#This Row],[Actual Price]]&lt;2000,"₦1,000–₦1,999",
 IF(Cleaned_Data[[#This Row],[Actual Price]]&lt;5000,"₦2,000–₦4,999",
 IF(Cleaned_Data[[#This Row],[Actual Price]]&lt;10000,"₦5,000–₦9,999",
 "₦10,000+"))))</f>
        <v>₦0–₦999</v>
      </c>
      <c r="V189" s="8">
        <f>(Cleaned_Data[[#This Row],[Actual Price]]*Cleaned_Data[[#This Row],[Rating Count]])</f>
        <v>29597270</v>
      </c>
      <c r="W189" s="20">
        <v>0.44824120603015077</v>
      </c>
      <c r="X189">
        <v>4.2</v>
      </c>
      <c r="Y189" s="10">
        <f>VALUE(Cleaned_Data[[#This Row],[rating]])</f>
        <v>4.2</v>
      </c>
      <c r="Z189">
        <v>29746</v>
      </c>
      <c r="AA189" t="str">
        <f>IF(Cleaned_Data[[#This Row],[Rating Count]]&lt;1000,"&lt;1000","1000+")</f>
        <v>1000+</v>
      </c>
      <c r="AB189" s="4">
        <v>29746</v>
      </c>
    </row>
    <row r="190" spans="1:28" x14ac:dyDescent="0.25">
      <c r="A190">
        <v>189</v>
      </c>
      <c r="B190" t="s">
        <v>2167</v>
      </c>
      <c r="C190" t="s">
        <v>2168</v>
      </c>
      <c r="D190" t="s">
        <v>2168</v>
      </c>
      <c r="E190" t="s">
        <v>16191</v>
      </c>
      <c r="F190" t="s">
        <v>13823</v>
      </c>
      <c r="G190" t="s">
        <v>13824</v>
      </c>
      <c r="H190" t="s">
        <v>17</v>
      </c>
      <c r="I190" t="s">
        <v>13085</v>
      </c>
      <c r="J190" t="s">
        <v>13391</v>
      </c>
      <c r="K190" t="s">
        <v>13086</v>
      </c>
      <c r="L190" t="s">
        <v>13409</v>
      </c>
      <c r="M190" t="s">
        <v>13087</v>
      </c>
      <c r="N190" t="s">
        <v>13410</v>
      </c>
      <c r="O190" t="s">
        <v>13088</v>
      </c>
      <c r="P190" t="s">
        <v>13089</v>
      </c>
      <c r="Q190">
        <v>129</v>
      </c>
      <c r="R190" s="8">
        <v>129</v>
      </c>
      <c r="S190">
        <v>1000</v>
      </c>
      <c r="T190" s="8">
        <v>1000</v>
      </c>
      <c r="U190" s="8" t="str">
        <f>IF(Cleaned_Data[[#This Row],[Actual Price]]&lt;1000,"₦0–₦999",
 IF(Cleaned_Data[[#This Row],[Actual Price]]&lt;2000,"₦1,000–₦1,999",
 IF(Cleaned_Data[[#This Row],[Actual Price]]&lt;5000,"₦2,000–₦4,999",
 IF(Cleaned_Data[[#This Row],[Actual Price]]&lt;10000,"₦5,000–₦9,999",
 "₦10,000+"))))</f>
        <v>₦1,000–₦1,999</v>
      </c>
      <c r="V190" s="8">
        <f>(Cleaned_Data[[#This Row],[Actual Price]]*Cleaned_Data[[#This Row],[Rating Count]])</f>
        <v>295000</v>
      </c>
      <c r="W190" s="20">
        <v>0.871</v>
      </c>
      <c r="X190">
        <v>3.9</v>
      </c>
      <c r="Y190" s="10">
        <f>VALUE(Cleaned_Data[[#This Row],[rating]])</f>
        <v>3.9</v>
      </c>
      <c r="Z190">
        <v>295</v>
      </c>
      <c r="AA190" t="str">
        <f>IF(Cleaned_Data[[#This Row],[Rating Count]]&lt;1000,"&lt;1000","1000+")</f>
        <v>&lt;1000</v>
      </c>
      <c r="AB190" s="4">
        <v>295</v>
      </c>
    </row>
    <row r="191" spans="1:28" x14ac:dyDescent="0.25">
      <c r="A191">
        <v>190</v>
      </c>
      <c r="B191" t="s">
        <v>2177</v>
      </c>
      <c r="C191" t="s">
        <v>2178</v>
      </c>
      <c r="D191" t="s">
        <v>2178</v>
      </c>
      <c r="E191" t="s">
        <v>16191</v>
      </c>
      <c r="F191" t="s">
        <v>13825</v>
      </c>
      <c r="G191" t="s">
        <v>13826</v>
      </c>
      <c r="H191" t="s">
        <v>167</v>
      </c>
      <c r="I191" t="s">
        <v>13093</v>
      </c>
      <c r="J191" t="s">
        <v>13093</v>
      </c>
      <c r="K191" t="s">
        <v>13094</v>
      </c>
      <c r="L191" t="s">
        <v>13416</v>
      </c>
      <c r="M191" t="s">
        <v>13097</v>
      </c>
      <c r="N191" t="s">
        <v>13097</v>
      </c>
      <c r="O191" t="s">
        <v>13098</v>
      </c>
      <c r="Q191">
        <v>77990</v>
      </c>
      <c r="R191" s="8">
        <v>77990</v>
      </c>
      <c r="S191">
        <v>139900</v>
      </c>
      <c r="T191" s="8">
        <v>139900</v>
      </c>
      <c r="U191" s="8" t="str">
        <f>IF(Cleaned_Data[[#This Row],[Actual Price]]&lt;1000,"₦0–₦999",
 IF(Cleaned_Data[[#This Row],[Actual Price]]&lt;2000,"₦1,000–₦1,999",
 IF(Cleaned_Data[[#This Row],[Actual Price]]&lt;5000,"₦2,000–₦4,999",
 IF(Cleaned_Data[[#This Row],[Actual Price]]&lt;10000,"₦5,000–₦9,999",
 "₦10,000+"))))</f>
        <v>₦10,000+</v>
      </c>
      <c r="V191" s="8">
        <f>(Cleaned_Data[[#This Row],[Actual Price]]*Cleaned_Data[[#This Row],[Rating Count]])</f>
        <v>830306500</v>
      </c>
      <c r="W191" s="20">
        <v>0.44253037884203</v>
      </c>
      <c r="X191">
        <v>4.7</v>
      </c>
      <c r="Y191" s="10">
        <f>VALUE(Cleaned_Data[[#This Row],[rating]])</f>
        <v>4.7</v>
      </c>
      <c r="Z191">
        <v>5935</v>
      </c>
      <c r="AA191" t="str">
        <f>IF(Cleaned_Data[[#This Row],[Rating Count]]&lt;1000,"&lt;1000","1000+")</f>
        <v>1000+</v>
      </c>
      <c r="AB191" s="4">
        <v>5935</v>
      </c>
    </row>
    <row r="192" spans="1:28" x14ac:dyDescent="0.25">
      <c r="A192">
        <v>191</v>
      </c>
      <c r="B192" t="s">
        <v>2187</v>
      </c>
      <c r="C192" t="s">
        <v>12977</v>
      </c>
      <c r="D192" t="s">
        <v>12977</v>
      </c>
      <c r="E192" t="s">
        <v>16191</v>
      </c>
      <c r="F192" t="s">
        <v>13827</v>
      </c>
      <c r="G192" t="s">
        <v>13828</v>
      </c>
      <c r="H192" t="s">
        <v>459</v>
      </c>
      <c r="I192" t="s">
        <v>13093</v>
      </c>
      <c r="J192" t="s">
        <v>13093</v>
      </c>
      <c r="K192" t="s">
        <v>13094</v>
      </c>
      <c r="L192" t="s">
        <v>13416</v>
      </c>
      <c r="M192" t="s">
        <v>13095</v>
      </c>
      <c r="N192" t="s">
        <v>13095</v>
      </c>
      <c r="O192" t="s">
        <v>13099</v>
      </c>
      <c r="Q192">
        <v>349</v>
      </c>
      <c r="R192" s="8">
        <v>349</v>
      </c>
      <c r="S192">
        <v>799</v>
      </c>
      <c r="T192" s="8">
        <v>799</v>
      </c>
      <c r="U192" s="8" t="str">
        <f>IF(Cleaned_Data[[#This Row],[Actual Price]]&lt;1000,"₦0–₦999",
 IF(Cleaned_Data[[#This Row],[Actual Price]]&lt;2000,"₦1,000–₦1,999",
 IF(Cleaned_Data[[#This Row],[Actual Price]]&lt;5000,"₦2,000–₦4,999",
 IF(Cleaned_Data[[#This Row],[Actual Price]]&lt;10000,"₦5,000–₦9,999",
 "₦10,000+"))))</f>
        <v>₦0–₦999</v>
      </c>
      <c r="V192" s="8">
        <f>(Cleaned_Data[[#This Row],[Actual Price]]*Cleaned_Data[[#This Row],[Rating Count]])</f>
        <v>258077</v>
      </c>
      <c r="W192" s="20">
        <v>0.56320400500625778</v>
      </c>
      <c r="X192">
        <v>3.6</v>
      </c>
      <c r="Y192" s="10">
        <f>VALUE(Cleaned_Data[[#This Row],[rating]])</f>
        <v>3.6</v>
      </c>
      <c r="Z192">
        <v>323</v>
      </c>
      <c r="AA192" t="str">
        <f>IF(Cleaned_Data[[#This Row],[Rating Count]]&lt;1000,"&lt;1000","1000+")</f>
        <v>&lt;1000</v>
      </c>
      <c r="AB192" s="4">
        <v>323</v>
      </c>
    </row>
    <row r="193" spans="1:28" x14ac:dyDescent="0.25">
      <c r="A193">
        <v>192</v>
      </c>
      <c r="B193" t="s">
        <v>2196</v>
      </c>
      <c r="C193" t="s">
        <v>12978</v>
      </c>
      <c r="D193" t="s">
        <v>12978</v>
      </c>
      <c r="E193" t="s">
        <v>16191</v>
      </c>
      <c r="F193" t="s">
        <v>13829</v>
      </c>
      <c r="G193" t="s">
        <v>13830</v>
      </c>
      <c r="H193" t="s">
        <v>459</v>
      </c>
      <c r="I193" t="s">
        <v>13093</v>
      </c>
      <c r="J193" t="s">
        <v>13093</v>
      </c>
      <c r="K193" t="s">
        <v>13094</v>
      </c>
      <c r="L193" t="s">
        <v>13416</v>
      </c>
      <c r="M193" t="s">
        <v>13095</v>
      </c>
      <c r="N193" t="s">
        <v>13095</v>
      </c>
      <c r="O193" t="s">
        <v>13099</v>
      </c>
      <c r="Q193">
        <v>499</v>
      </c>
      <c r="R193" s="8">
        <v>499</v>
      </c>
      <c r="S193">
        <v>899</v>
      </c>
      <c r="T193" s="8">
        <v>899</v>
      </c>
      <c r="U193" s="8" t="str">
        <f>IF(Cleaned_Data[[#This Row],[Actual Price]]&lt;1000,"₦0–₦999",
 IF(Cleaned_Data[[#This Row],[Actual Price]]&lt;2000,"₦1,000–₦1,999",
 IF(Cleaned_Data[[#This Row],[Actual Price]]&lt;5000,"₦2,000–₦4,999",
 IF(Cleaned_Data[[#This Row],[Actual Price]]&lt;10000,"₦5,000–₦9,999",
 "₦10,000+"))))</f>
        <v>₦0–₦999</v>
      </c>
      <c r="V193" s="8">
        <f>(Cleaned_Data[[#This Row],[Actual Price]]*Cleaned_Data[[#This Row],[Rating Count]])</f>
        <v>166315</v>
      </c>
      <c r="W193" s="20">
        <v>0.44493882091212456</v>
      </c>
      <c r="X193">
        <v>3.7</v>
      </c>
      <c r="Y193" s="10">
        <f>VALUE(Cleaned_Data[[#This Row],[rating]])</f>
        <v>3.7</v>
      </c>
      <c r="Z193">
        <v>185</v>
      </c>
      <c r="AA193" t="str">
        <f>IF(Cleaned_Data[[#This Row],[Rating Count]]&lt;1000,"&lt;1000","1000+")</f>
        <v>&lt;1000</v>
      </c>
      <c r="AB193" s="4">
        <v>185</v>
      </c>
    </row>
    <row r="194" spans="1:28" x14ac:dyDescent="0.25">
      <c r="A194">
        <v>193</v>
      </c>
      <c r="B194" t="s">
        <v>2205</v>
      </c>
      <c r="C194" t="s">
        <v>2206</v>
      </c>
      <c r="D194" t="s">
        <v>13831</v>
      </c>
      <c r="E194" t="s">
        <v>16191</v>
      </c>
      <c r="F194" t="s">
        <v>13832</v>
      </c>
      <c r="G194" t="s">
        <v>13833</v>
      </c>
      <c r="H194" t="s">
        <v>17</v>
      </c>
      <c r="I194" t="s">
        <v>13085</v>
      </c>
      <c r="J194" t="s">
        <v>13391</v>
      </c>
      <c r="K194" t="s">
        <v>13086</v>
      </c>
      <c r="L194" t="s">
        <v>13409</v>
      </c>
      <c r="M194" t="s">
        <v>13087</v>
      </c>
      <c r="N194" t="s">
        <v>13410</v>
      </c>
      <c r="O194" t="s">
        <v>13088</v>
      </c>
      <c r="P194" t="s">
        <v>13089</v>
      </c>
      <c r="Q194">
        <v>299</v>
      </c>
      <c r="R194" s="8">
        <v>299</v>
      </c>
      <c r="S194">
        <v>799</v>
      </c>
      <c r="T194" s="8">
        <v>799</v>
      </c>
      <c r="U194" s="8" t="str">
        <f>IF(Cleaned_Data[[#This Row],[Actual Price]]&lt;1000,"₦0–₦999",
 IF(Cleaned_Data[[#This Row],[Actual Price]]&lt;2000,"₦1,000–₦1,999",
 IF(Cleaned_Data[[#This Row],[Actual Price]]&lt;5000,"₦2,000–₦4,999",
 IF(Cleaned_Data[[#This Row],[Actual Price]]&lt;10000,"₦5,000–₦9,999",
 "₦10,000+"))))</f>
        <v>₦0–₦999</v>
      </c>
      <c r="V194" s="8">
        <f>(Cleaned_Data[[#This Row],[Actual Price]]*Cleaned_Data[[#This Row],[Rating Count]])</f>
        <v>1691483</v>
      </c>
      <c r="W194" s="20">
        <v>0.62578222778473092</v>
      </c>
      <c r="X194">
        <v>4.2</v>
      </c>
      <c r="Y194" s="10">
        <f>VALUE(Cleaned_Data[[#This Row],[rating]])</f>
        <v>4.2</v>
      </c>
      <c r="Z194">
        <v>2117</v>
      </c>
      <c r="AA194" t="str">
        <f>IF(Cleaned_Data[[#This Row],[Rating Count]]&lt;1000,"&lt;1000","1000+")</f>
        <v>1000+</v>
      </c>
      <c r="AB194" s="4">
        <v>2117</v>
      </c>
    </row>
    <row r="195" spans="1:28" x14ac:dyDescent="0.25">
      <c r="A195">
        <v>194</v>
      </c>
      <c r="B195" t="s">
        <v>2215</v>
      </c>
      <c r="C195" t="s">
        <v>2216</v>
      </c>
      <c r="D195" t="s">
        <v>13834</v>
      </c>
      <c r="E195" t="s">
        <v>16191</v>
      </c>
      <c r="F195" t="s">
        <v>13835</v>
      </c>
      <c r="G195" t="s">
        <v>13836</v>
      </c>
      <c r="H195" t="s">
        <v>17</v>
      </c>
      <c r="I195" t="s">
        <v>13085</v>
      </c>
      <c r="J195" t="s">
        <v>13391</v>
      </c>
      <c r="K195" t="s">
        <v>13086</v>
      </c>
      <c r="L195" t="s">
        <v>13409</v>
      </c>
      <c r="M195" t="s">
        <v>13087</v>
      </c>
      <c r="N195" t="s">
        <v>13410</v>
      </c>
      <c r="O195" t="s">
        <v>13088</v>
      </c>
      <c r="P195" t="s">
        <v>13089</v>
      </c>
      <c r="Q195">
        <v>182</v>
      </c>
      <c r="R195" s="8">
        <v>182</v>
      </c>
      <c r="S195">
        <v>599</v>
      </c>
      <c r="T195" s="8">
        <v>599</v>
      </c>
      <c r="U195" s="8" t="str">
        <f>IF(Cleaned_Data[[#This Row],[Actual Price]]&lt;1000,"₦0–₦999",
 IF(Cleaned_Data[[#This Row],[Actual Price]]&lt;2000,"₦1,000–₦1,999",
 IF(Cleaned_Data[[#This Row],[Actual Price]]&lt;5000,"₦2,000–₦4,999",
 IF(Cleaned_Data[[#This Row],[Actual Price]]&lt;10000,"₦5,000–₦9,999",
 "₦10,000+"))))</f>
        <v>₦0–₦999</v>
      </c>
      <c r="V195" s="8">
        <f>(Cleaned_Data[[#This Row],[Actual Price]]*Cleaned_Data[[#This Row],[Rating Count]])</f>
        <v>5617422</v>
      </c>
      <c r="W195" s="20">
        <v>0.69616026711185308</v>
      </c>
      <c r="X195">
        <v>4</v>
      </c>
      <c r="Y195" s="10">
        <f>VALUE(Cleaned_Data[[#This Row],[rating]])</f>
        <v>4</v>
      </c>
      <c r="Z195">
        <v>9378</v>
      </c>
      <c r="AA195" t="str">
        <f>IF(Cleaned_Data[[#This Row],[Rating Count]]&lt;1000,"&lt;1000","1000+")</f>
        <v>1000+</v>
      </c>
      <c r="AB195" s="4">
        <v>9378</v>
      </c>
    </row>
    <row r="196" spans="1:28" x14ac:dyDescent="0.25">
      <c r="A196">
        <v>195</v>
      </c>
      <c r="B196" t="s">
        <v>2220</v>
      </c>
      <c r="C196" t="s">
        <v>2221</v>
      </c>
      <c r="D196" t="s">
        <v>2221</v>
      </c>
      <c r="E196" t="s">
        <v>16191</v>
      </c>
      <c r="F196" t="s">
        <v>13837</v>
      </c>
      <c r="G196" t="s">
        <v>13838</v>
      </c>
      <c r="H196" t="s">
        <v>640</v>
      </c>
      <c r="I196" t="s">
        <v>13093</v>
      </c>
      <c r="J196" t="s">
        <v>13093</v>
      </c>
      <c r="K196" t="s">
        <v>13094</v>
      </c>
      <c r="L196" t="s">
        <v>13416</v>
      </c>
      <c r="M196" t="s">
        <v>13095</v>
      </c>
      <c r="N196" t="s">
        <v>13095</v>
      </c>
      <c r="O196" t="s">
        <v>13101</v>
      </c>
      <c r="P196" t="s">
        <v>13102</v>
      </c>
      <c r="Q196">
        <v>96</v>
      </c>
      <c r="R196" s="8">
        <v>96</v>
      </c>
      <c r="S196">
        <v>399</v>
      </c>
      <c r="T196" s="8">
        <v>399</v>
      </c>
      <c r="U196" s="8" t="str">
        <f>IF(Cleaned_Data[[#This Row],[Actual Price]]&lt;1000,"₦0–₦999",
 IF(Cleaned_Data[[#This Row],[Actual Price]]&lt;2000,"₦1,000–₦1,999",
 IF(Cleaned_Data[[#This Row],[Actual Price]]&lt;5000,"₦2,000–₦4,999",
 IF(Cleaned_Data[[#This Row],[Actual Price]]&lt;10000,"₦5,000–₦9,999",
 "₦10,000+"))))</f>
        <v>₦0–₦999</v>
      </c>
      <c r="V196" s="8">
        <f>(Cleaned_Data[[#This Row],[Actual Price]]*Cleaned_Data[[#This Row],[Rating Count]])</f>
        <v>716604</v>
      </c>
      <c r="W196" s="20">
        <v>0.75939849624060152</v>
      </c>
      <c r="X196">
        <v>3.6</v>
      </c>
      <c r="Y196" s="10">
        <f>VALUE(Cleaned_Data[[#This Row],[rating]])</f>
        <v>3.6</v>
      </c>
      <c r="Z196">
        <v>1796</v>
      </c>
      <c r="AA196" t="str">
        <f>IF(Cleaned_Data[[#This Row],[Rating Count]]&lt;1000,"&lt;1000","1000+")</f>
        <v>1000+</v>
      </c>
      <c r="AB196" s="4">
        <v>1796</v>
      </c>
    </row>
    <row r="197" spans="1:28" x14ac:dyDescent="0.25">
      <c r="A197">
        <v>196</v>
      </c>
      <c r="B197" t="s">
        <v>2230</v>
      </c>
      <c r="C197" t="s">
        <v>2231</v>
      </c>
      <c r="D197" t="s">
        <v>2231</v>
      </c>
      <c r="E197" t="s">
        <v>16191</v>
      </c>
      <c r="F197" t="s">
        <v>13839</v>
      </c>
      <c r="G197" t="s">
        <v>13840</v>
      </c>
      <c r="H197" t="s">
        <v>167</v>
      </c>
      <c r="I197" t="s">
        <v>13093</v>
      </c>
      <c r="J197" t="s">
        <v>13093</v>
      </c>
      <c r="K197" t="s">
        <v>13094</v>
      </c>
      <c r="L197" t="s">
        <v>13416</v>
      </c>
      <c r="M197" t="s">
        <v>13097</v>
      </c>
      <c r="N197" t="s">
        <v>13097</v>
      </c>
      <c r="O197" t="s">
        <v>13098</v>
      </c>
      <c r="Q197">
        <v>54990</v>
      </c>
      <c r="R197" s="8">
        <v>54990</v>
      </c>
      <c r="S197">
        <v>85000</v>
      </c>
      <c r="T197" s="8">
        <v>85000</v>
      </c>
      <c r="U197" s="8" t="str">
        <f>IF(Cleaned_Data[[#This Row],[Actual Price]]&lt;1000,"₦0–₦999",
 IF(Cleaned_Data[[#This Row],[Actual Price]]&lt;2000,"₦1,000–₦1,999",
 IF(Cleaned_Data[[#This Row],[Actual Price]]&lt;5000,"₦2,000–₦4,999",
 IF(Cleaned_Data[[#This Row],[Actual Price]]&lt;10000,"₦5,000–₦9,999",
 "₦10,000+"))))</f>
        <v>₦10,000+</v>
      </c>
      <c r="V197" s="8">
        <f>(Cleaned_Data[[#This Row],[Actual Price]]*Cleaned_Data[[#This Row],[Rating Count]])</f>
        <v>304895000</v>
      </c>
      <c r="W197" s="20">
        <v>0.35305882352941176</v>
      </c>
      <c r="X197">
        <v>4.3</v>
      </c>
      <c r="Y197" s="10">
        <f>VALUE(Cleaned_Data[[#This Row],[rating]])</f>
        <v>4.3</v>
      </c>
      <c r="Z197">
        <v>3587</v>
      </c>
      <c r="AA197" t="str">
        <f>IF(Cleaned_Data[[#This Row],[Rating Count]]&lt;1000,"&lt;1000","1000+")</f>
        <v>1000+</v>
      </c>
      <c r="AB197" s="4">
        <v>3587</v>
      </c>
    </row>
    <row r="198" spans="1:28" x14ac:dyDescent="0.25">
      <c r="A198">
        <v>197</v>
      </c>
      <c r="B198" t="s">
        <v>2234</v>
      </c>
      <c r="C198" t="s">
        <v>2235</v>
      </c>
      <c r="D198" t="s">
        <v>13841</v>
      </c>
      <c r="E198" t="s">
        <v>16191</v>
      </c>
      <c r="F198" t="s">
        <v>13842</v>
      </c>
      <c r="G198" t="s">
        <v>13843</v>
      </c>
      <c r="H198" t="s">
        <v>1162</v>
      </c>
      <c r="I198" t="s">
        <v>13093</v>
      </c>
      <c r="J198" t="s">
        <v>13093</v>
      </c>
      <c r="K198" t="s">
        <v>13094</v>
      </c>
      <c r="L198" t="s">
        <v>13416</v>
      </c>
      <c r="M198" t="s">
        <v>13095</v>
      </c>
      <c r="N198" t="s">
        <v>13095</v>
      </c>
      <c r="O198" t="s">
        <v>13088</v>
      </c>
      <c r="P198" t="s">
        <v>13103</v>
      </c>
      <c r="Q198">
        <v>439</v>
      </c>
      <c r="R198" s="8">
        <v>439</v>
      </c>
      <c r="S198">
        <v>758</v>
      </c>
      <c r="T198" s="8">
        <v>758</v>
      </c>
      <c r="U198" s="8" t="str">
        <f>IF(Cleaned_Data[[#This Row],[Actual Price]]&lt;1000,"₦0–₦999",
 IF(Cleaned_Data[[#This Row],[Actual Price]]&lt;2000,"₦1,000–₦1,999",
 IF(Cleaned_Data[[#This Row],[Actual Price]]&lt;5000,"₦2,000–₦4,999",
 IF(Cleaned_Data[[#This Row],[Actual Price]]&lt;10000,"₦5,000–₦9,999",
 "₦10,000+"))))</f>
        <v>₦0–₦999</v>
      </c>
      <c r="V198" s="8">
        <f>(Cleaned_Data[[#This Row],[Actual Price]]*Cleaned_Data[[#This Row],[Rating Count]])</f>
        <v>3256368</v>
      </c>
      <c r="W198" s="20">
        <v>0.420844327176781</v>
      </c>
      <c r="X198">
        <v>4.2</v>
      </c>
      <c r="Y198" s="10">
        <f>VALUE(Cleaned_Data[[#This Row],[rating]])</f>
        <v>4.2</v>
      </c>
      <c r="Z198">
        <v>4296</v>
      </c>
      <c r="AA198" t="str">
        <f>IF(Cleaned_Data[[#This Row],[Rating Count]]&lt;1000,"&lt;1000","1000+")</f>
        <v>1000+</v>
      </c>
      <c r="AB198" s="4">
        <v>4296</v>
      </c>
    </row>
    <row r="199" spans="1:28" x14ac:dyDescent="0.25">
      <c r="A199">
        <v>198</v>
      </c>
      <c r="B199" t="s">
        <v>2243</v>
      </c>
      <c r="C199" t="s">
        <v>2244</v>
      </c>
      <c r="D199" t="s">
        <v>2244</v>
      </c>
      <c r="E199" t="s">
        <v>16191</v>
      </c>
      <c r="F199" t="s">
        <v>13473</v>
      </c>
      <c r="G199" t="s">
        <v>13844</v>
      </c>
      <c r="H199" t="s">
        <v>17</v>
      </c>
      <c r="I199" t="s">
        <v>13085</v>
      </c>
      <c r="J199" t="s">
        <v>13391</v>
      </c>
      <c r="K199" t="s">
        <v>13086</v>
      </c>
      <c r="L199" t="s">
        <v>13409</v>
      </c>
      <c r="M199" t="s">
        <v>13087</v>
      </c>
      <c r="N199" t="s">
        <v>13410</v>
      </c>
      <c r="O199" t="s">
        <v>13088</v>
      </c>
      <c r="P199" t="s">
        <v>13089</v>
      </c>
      <c r="Q199">
        <v>299</v>
      </c>
      <c r="R199" s="8">
        <v>299</v>
      </c>
      <c r="S199">
        <v>999</v>
      </c>
      <c r="T199" s="8">
        <v>999</v>
      </c>
      <c r="U199" s="8" t="str">
        <f>IF(Cleaned_Data[[#This Row],[Actual Price]]&lt;1000,"₦0–₦999",
 IF(Cleaned_Data[[#This Row],[Actual Price]]&lt;2000,"₦1,000–₦1,999",
 IF(Cleaned_Data[[#This Row],[Actual Price]]&lt;5000,"₦2,000–₦4,999",
 IF(Cleaned_Data[[#This Row],[Actual Price]]&lt;10000,"₦5,000–₦9,999",
 "₦10,000+"))))</f>
        <v>₦0–₦999</v>
      </c>
      <c r="V199" s="8">
        <f>(Cleaned_Data[[#This Row],[Actual Price]]*Cleaned_Data[[#This Row],[Rating Count]])</f>
        <v>2648349</v>
      </c>
      <c r="W199" s="20">
        <v>0.70070070070070067</v>
      </c>
      <c r="X199">
        <v>4.3</v>
      </c>
      <c r="Y199" s="10">
        <f>VALUE(Cleaned_Data[[#This Row],[rating]])</f>
        <v>4.3</v>
      </c>
      <c r="Z199">
        <v>2651</v>
      </c>
      <c r="AA199" t="str">
        <f>IF(Cleaned_Data[[#This Row],[Rating Count]]&lt;1000,"&lt;1000","1000+")</f>
        <v>1000+</v>
      </c>
      <c r="AB199" s="4">
        <v>2651</v>
      </c>
    </row>
    <row r="200" spans="1:28" x14ac:dyDescent="0.25">
      <c r="A200">
        <v>199</v>
      </c>
      <c r="B200" t="s">
        <v>2247</v>
      </c>
      <c r="C200" t="s">
        <v>2248</v>
      </c>
      <c r="D200" t="s">
        <v>2248</v>
      </c>
      <c r="E200" t="s">
        <v>16191</v>
      </c>
      <c r="F200" t="s">
        <v>13845</v>
      </c>
      <c r="G200" t="s">
        <v>13846</v>
      </c>
      <c r="H200" t="s">
        <v>17</v>
      </c>
      <c r="I200" t="s">
        <v>13085</v>
      </c>
      <c r="J200" t="s">
        <v>13391</v>
      </c>
      <c r="K200" t="s">
        <v>13086</v>
      </c>
      <c r="L200" t="s">
        <v>13409</v>
      </c>
      <c r="M200" t="s">
        <v>13087</v>
      </c>
      <c r="N200" t="s">
        <v>13410</v>
      </c>
      <c r="O200" t="s">
        <v>13088</v>
      </c>
      <c r="P200" t="s">
        <v>13089</v>
      </c>
      <c r="Q200">
        <v>299</v>
      </c>
      <c r="R200" s="8">
        <v>299</v>
      </c>
      <c r="S200">
        <v>799</v>
      </c>
      <c r="T200" s="8">
        <v>799</v>
      </c>
      <c r="U200" s="8" t="str">
        <f>IF(Cleaned_Data[[#This Row],[Actual Price]]&lt;1000,"₦0–₦999",
 IF(Cleaned_Data[[#This Row],[Actual Price]]&lt;2000,"₦1,000–₦1,999",
 IF(Cleaned_Data[[#This Row],[Actual Price]]&lt;5000,"₦2,000–₦4,999",
 IF(Cleaned_Data[[#This Row],[Actual Price]]&lt;10000,"₦5,000–₦9,999",
 "₦10,000+"))))</f>
        <v>₦0–₦999</v>
      </c>
      <c r="V200" s="8">
        <f>(Cleaned_Data[[#This Row],[Actual Price]]*Cleaned_Data[[#This Row],[Rating Count]])</f>
        <v>75396037</v>
      </c>
      <c r="W200" s="20">
        <v>0.62578222778473092</v>
      </c>
      <c r="X200">
        <v>4.2</v>
      </c>
      <c r="Y200" s="10">
        <f>VALUE(Cleaned_Data[[#This Row],[rating]])</f>
        <v>4.2</v>
      </c>
      <c r="Z200">
        <v>94363</v>
      </c>
      <c r="AA200" t="str">
        <f>IF(Cleaned_Data[[#This Row],[Rating Count]]&lt;1000,"&lt;1000","1000+")</f>
        <v>1000+</v>
      </c>
      <c r="AB200" s="4">
        <v>94363</v>
      </c>
    </row>
    <row r="201" spans="1:28" x14ac:dyDescent="0.25">
      <c r="A201">
        <v>200</v>
      </c>
      <c r="B201" t="s">
        <v>2252</v>
      </c>
      <c r="C201" t="s">
        <v>2253</v>
      </c>
      <c r="D201" t="s">
        <v>2253</v>
      </c>
      <c r="E201" t="s">
        <v>16191</v>
      </c>
      <c r="F201" t="s">
        <v>13706</v>
      </c>
      <c r="G201" t="s">
        <v>13847</v>
      </c>
      <c r="H201" t="s">
        <v>17</v>
      </c>
      <c r="I201" t="s">
        <v>13085</v>
      </c>
      <c r="J201" t="s">
        <v>13391</v>
      </c>
      <c r="K201" t="s">
        <v>13086</v>
      </c>
      <c r="L201" t="s">
        <v>13409</v>
      </c>
      <c r="M201" t="s">
        <v>13087</v>
      </c>
      <c r="N201" t="s">
        <v>13410</v>
      </c>
      <c r="O201" t="s">
        <v>13088</v>
      </c>
      <c r="P201" t="s">
        <v>13089</v>
      </c>
      <c r="Q201">
        <v>789</v>
      </c>
      <c r="R201" s="8">
        <v>789</v>
      </c>
      <c r="S201">
        <v>1999</v>
      </c>
      <c r="T201" s="8">
        <v>1999</v>
      </c>
      <c r="U201" s="8" t="str">
        <f>IF(Cleaned_Data[[#This Row],[Actual Price]]&lt;1000,"₦0–₦999",
 IF(Cleaned_Data[[#This Row],[Actual Price]]&lt;2000,"₦1,000–₦1,999",
 IF(Cleaned_Data[[#This Row],[Actual Price]]&lt;5000,"₦2,000–₦4,999",
 IF(Cleaned_Data[[#This Row],[Actual Price]]&lt;10000,"₦5,000–₦9,999",
 "₦10,000+"))))</f>
        <v>₦1,000–₦1,999</v>
      </c>
      <c r="V201" s="8">
        <f>(Cleaned_Data[[#This Row],[Actual Price]]*Cleaned_Data[[#This Row],[Rating Count]])</f>
        <v>69045460</v>
      </c>
      <c r="W201" s="20">
        <v>0.60530265132566285</v>
      </c>
      <c r="X201">
        <v>4.2</v>
      </c>
      <c r="Y201" s="10">
        <f>VALUE(Cleaned_Data[[#This Row],[rating]])</f>
        <v>4.2</v>
      </c>
      <c r="Z201">
        <v>34540</v>
      </c>
      <c r="AA201" t="str">
        <f>IF(Cleaned_Data[[#This Row],[Rating Count]]&lt;1000,"&lt;1000","1000+")</f>
        <v>1000+</v>
      </c>
      <c r="AB201" s="4">
        <v>34540</v>
      </c>
    </row>
    <row r="202" spans="1:28" x14ac:dyDescent="0.25">
      <c r="A202">
        <v>201</v>
      </c>
      <c r="B202" t="s">
        <v>2262</v>
      </c>
      <c r="C202" t="s">
        <v>2263</v>
      </c>
      <c r="D202" t="s">
        <v>2263</v>
      </c>
      <c r="E202" t="s">
        <v>16191</v>
      </c>
      <c r="F202" t="s">
        <v>13848</v>
      </c>
      <c r="G202" t="s">
        <v>13849</v>
      </c>
      <c r="H202" t="s">
        <v>127</v>
      </c>
      <c r="I202" t="s">
        <v>13093</v>
      </c>
      <c r="J202" t="s">
        <v>13093</v>
      </c>
      <c r="K202" t="s">
        <v>13094</v>
      </c>
      <c r="L202" t="s">
        <v>13416</v>
      </c>
      <c r="M202" t="s">
        <v>13095</v>
      </c>
      <c r="N202" t="s">
        <v>13095</v>
      </c>
      <c r="O202" t="s">
        <v>13088</v>
      </c>
      <c r="P202" t="s">
        <v>13096</v>
      </c>
      <c r="Q202">
        <v>299</v>
      </c>
      <c r="R202" s="8">
        <v>299</v>
      </c>
      <c r="S202">
        <v>700</v>
      </c>
      <c r="T202" s="8">
        <v>700</v>
      </c>
      <c r="U202" s="8" t="str">
        <f>IF(Cleaned_Data[[#This Row],[Actual Price]]&lt;1000,"₦0–₦999",
 IF(Cleaned_Data[[#This Row],[Actual Price]]&lt;2000,"₦1,000–₦1,999",
 IF(Cleaned_Data[[#This Row],[Actual Price]]&lt;5000,"₦2,000–₦4,999",
 IF(Cleaned_Data[[#This Row],[Actual Price]]&lt;10000,"₦5,000–₦9,999",
 "₦10,000+"))))</f>
        <v>₦0–₦999</v>
      </c>
      <c r="V202" s="8">
        <f>(Cleaned_Data[[#This Row],[Actual Price]]*Cleaned_Data[[#This Row],[Rating Count]])</f>
        <v>6099800</v>
      </c>
      <c r="W202" s="20">
        <v>0.57285714285714284</v>
      </c>
      <c r="X202">
        <v>4.4000000000000004</v>
      </c>
      <c r="Y202" s="10">
        <f>VALUE(Cleaned_Data[[#This Row],[rating]])</f>
        <v>4.4000000000000004</v>
      </c>
      <c r="Z202">
        <v>8714</v>
      </c>
      <c r="AA202" t="str">
        <f>IF(Cleaned_Data[[#This Row],[Rating Count]]&lt;1000,"&lt;1000","1000+")</f>
        <v>1000+</v>
      </c>
      <c r="AB202" s="4">
        <v>8714</v>
      </c>
    </row>
    <row r="203" spans="1:28" x14ac:dyDescent="0.25">
      <c r="A203">
        <v>202</v>
      </c>
      <c r="B203" t="s">
        <v>2272</v>
      </c>
      <c r="C203" t="s">
        <v>2273</v>
      </c>
      <c r="D203" t="s">
        <v>2273</v>
      </c>
      <c r="E203" t="s">
        <v>16191</v>
      </c>
      <c r="F203" t="s">
        <v>13408</v>
      </c>
      <c r="G203" t="s">
        <v>13850</v>
      </c>
      <c r="H203" t="s">
        <v>17</v>
      </c>
      <c r="I203" t="s">
        <v>13085</v>
      </c>
      <c r="J203" t="s">
        <v>13391</v>
      </c>
      <c r="K203" t="s">
        <v>13086</v>
      </c>
      <c r="L203" t="s">
        <v>13409</v>
      </c>
      <c r="M203" t="s">
        <v>13087</v>
      </c>
      <c r="N203" t="s">
        <v>13410</v>
      </c>
      <c r="O203" t="s">
        <v>13088</v>
      </c>
      <c r="P203" t="s">
        <v>13089</v>
      </c>
      <c r="Q203">
        <v>325</v>
      </c>
      <c r="R203" s="8">
        <v>325</v>
      </c>
      <c r="S203">
        <v>1099</v>
      </c>
      <c r="T203" s="8">
        <v>1099</v>
      </c>
      <c r="U203" s="8" t="str">
        <f>IF(Cleaned_Data[[#This Row],[Actual Price]]&lt;1000,"₦0–₦999",
 IF(Cleaned_Data[[#This Row],[Actual Price]]&lt;2000,"₦1,000–₦1,999",
 IF(Cleaned_Data[[#This Row],[Actual Price]]&lt;5000,"₦2,000–₦4,999",
 IF(Cleaned_Data[[#This Row],[Actual Price]]&lt;10000,"₦5,000–₦9,999",
 "₦10,000+"))))</f>
        <v>₦1,000–₦1,999</v>
      </c>
      <c r="V203" s="8">
        <f>(Cleaned_Data[[#This Row],[Actual Price]]*Cleaned_Data[[#This Row],[Rating Count]])</f>
        <v>11623024</v>
      </c>
      <c r="W203" s="20">
        <v>0.70427661510464057</v>
      </c>
      <c r="X203">
        <v>4.2</v>
      </c>
      <c r="Y203" s="10">
        <f>VALUE(Cleaned_Data[[#This Row],[rating]])</f>
        <v>4.2</v>
      </c>
      <c r="Z203">
        <v>10576</v>
      </c>
      <c r="AA203" t="str">
        <f>IF(Cleaned_Data[[#This Row],[Rating Count]]&lt;1000,"&lt;1000","1000+")</f>
        <v>1000+</v>
      </c>
      <c r="AB203" s="4">
        <v>10576</v>
      </c>
    </row>
    <row r="204" spans="1:28" x14ac:dyDescent="0.25">
      <c r="A204">
        <v>203</v>
      </c>
      <c r="B204" t="s">
        <v>2277</v>
      </c>
      <c r="C204" t="s">
        <v>2278</v>
      </c>
      <c r="D204" t="s">
        <v>2278</v>
      </c>
      <c r="E204" t="s">
        <v>16191</v>
      </c>
      <c r="F204" t="s">
        <v>13547</v>
      </c>
      <c r="G204" t="s">
        <v>13851</v>
      </c>
      <c r="H204" t="s">
        <v>17</v>
      </c>
      <c r="I204" t="s">
        <v>13085</v>
      </c>
      <c r="J204" t="s">
        <v>13391</v>
      </c>
      <c r="K204" t="s">
        <v>13086</v>
      </c>
      <c r="L204" t="s">
        <v>13409</v>
      </c>
      <c r="M204" t="s">
        <v>13087</v>
      </c>
      <c r="N204" t="s">
        <v>13410</v>
      </c>
      <c r="O204" t="s">
        <v>13088</v>
      </c>
      <c r="P204" t="s">
        <v>13089</v>
      </c>
      <c r="Q204">
        <v>1299</v>
      </c>
      <c r="R204" s="8">
        <v>1299</v>
      </c>
      <c r="S204">
        <v>1999</v>
      </c>
      <c r="T204" s="8">
        <v>1999</v>
      </c>
      <c r="U204" s="8" t="str">
        <f>IF(Cleaned_Data[[#This Row],[Actual Price]]&lt;1000,"₦0–₦999",
 IF(Cleaned_Data[[#This Row],[Actual Price]]&lt;2000,"₦1,000–₦1,999",
 IF(Cleaned_Data[[#This Row],[Actual Price]]&lt;5000,"₦2,000–₦4,999",
 IF(Cleaned_Data[[#This Row],[Actual Price]]&lt;10000,"₦5,000–₦9,999",
 "₦10,000+"))))</f>
        <v>₦1,000–₦1,999</v>
      </c>
      <c r="V204" s="8">
        <f>(Cleaned_Data[[#This Row],[Actual Price]]*Cleaned_Data[[#This Row],[Rating Count]])</f>
        <v>14628682</v>
      </c>
      <c r="W204" s="20">
        <v>0.35017508754377191</v>
      </c>
      <c r="X204">
        <v>4.4000000000000004</v>
      </c>
      <c r="Y204" s="10">
        <f>VALUE(Cleaned_Data[[#This Row],[rating]])</f>
        <v>4.4000000000000004</v>
      </c>
      <c r="Z204">
        <v>7318</v>
      </c>
      <c r="AA204" t="str">
        <f>IF(Cleaned_Data[[#This Row],[Rating Count]]&lt;1000,"&lt;1000","1000+")</f>
        <v>1000+</v>
      </c>
      <c r="AB204" s="4">
        <v>7318</v>
      </c>
    </row>
    <row r="205" spans="1:28" x14ac:dyDescent="0.25">
      <c r="A205">
        <v>204</v>
      </c>
      <c r="B205" t="s">
        <v>2282</v>
      </c>
      <c r="C205" t="s">
        <v>2283</v>
      </c>
      <c r="D205" t="s">
        <v>13852</v>
      </c>
      <c r="E205" t="s">
        <v>16191</v>
      </c>
      <c r="F205" t="s">
        <v>13853</v>
      </c>
      <c r="G205" t="s">
        <v>13854</v>
      </c>
      <c r="H205" t="s">
        <v>459</v>
      </c>
      <c r="I205" t="s">
        <v>13093</v>
      </c>
      <c r="J205" t="s">
        <v>13093</v>
      </c>
      <c r="K205" t="s">
        <v>13094</v>
      </c>
      <c r="L205" t="s">
        <v>13416</v>
      </c>
      <c r="M205" t="s">
        <v>13095</v>
      </c>
      <c r="N205" t="s">
        <v>13095</v>
      </c>
      <c r="O205" t="s">
        <v>13099</v>
      </c>
      <c r="Q205">
        <v>790</v>
      </c>
      <c r="R205" s="8">
        <v>790</v>
      </c>
      <c r="S205">
        <v>1999</v>
      </c>
      <c r="T205" s="8">
        <v>1999</v>
      </c>
      <c r="U205" s="8" t="str">
        <f>IF(Cleaned_Data[[#This Row],[Actual Price]]&lt;1000,"₦0–₦999",
 IF(Cleaned_Data[[#This Row],[Actual Price]]&lt;2000,"₦1,000–₦1,999",
 IF(Cleaned_Data[[#This Row],[Actual Price]]&lt;5000,"₦2,000–₦4,999",
 IF(Cleaned_Data[[#This Row],[Actual Price]]&lt;10000,"₦5,000–₦9,999",
 "₦10,000+"))))</f>
        <v>₦1,000–₦1,999</v>
      </c>
      <c r="V205" s="8">
        <f>(Cleaned_Data[[#This Row],[Actual Price]]*Cleaned_Data[[#This Row],[Rating Count]])</f>
        <v>205897</v>
      </c>
      <c r="W205" s="20">
        <v>0.60480240120060025</v>
      </c>
      <c r="X205">
        <v>3</v>
      </c>
      <c r="Y205" s="10">
        <f>VALUE(Cleaned_Data[[#This Row],[rating]])</f>
        <v>3</v>
      </c>
      <c r="Z205">
        <v>103</v>
      </c>
      <c r="AA205" t="str">
        <f>IF(Cleaned_Data[[#This Row],[Rating Count]]&lt;1000,"&lt;1000","1000+")</f>
        <v>&lt;1000</v>
      </c>
      <c r="AB205" s="4">
        <v>103</v>
      </c>
    </row>
    <row r="206" spans="1:28" x14ac:dyDescent="0.25">
      <c r="A206">
        <v>205</v>
      </c>
      <c r="B206" t="s">
        <v>2292</v>
      </c>
      <c r="C206" t="s">
        <v>2293</v>
      </c>
      <c r="D206" t="s">
        <v>2293</v>
      </c>
      <c r="E206" t="s">
        <v>16191</v>
      </c>
      <c r="F206" t="s">
        <v>13855</v>
      </c>
      <c r="G206" t="s">
        <v>13442</v>
      </c>
      <c r="H206" t="s">
        <v>2294</v>
      </c>
      <c r="I206" t="s">
        <v>13093</v>
      </c>
      <c r="J206" t="s">
        <v>13093</v>
      </c>
      <c r="K206" t="s">
        <v>13104</v>
      </c>
      <c r="L206" t="s">
        <v>13104</v>
      </c>
      <c r="M206" t="s">
        <v>13114</v>
      </c>
      <c r="N206" t="s">
        <v>13114</v>
      </c>
      <c r="O206" t="s">
        <v>13115</v>
      </c>
      <c r="Q206">
        <v>4699</v>
      </c>
      <c r="R206" s="8">
        <v>4699</v>
      </c>
      <c r="S206">
        <v>4699</v>
      </c>
      <c r="T206" s="8">
        <v>4699</v>
      </c>
      <c r="U206" s="8" t="str">
        <f>IF(Cleaned_Data[[#This Row],[Actual Price]]&lt;1000,"₦0–₦999",
 IF(Cleaned_Data[[#This Row],[Actual Price]]&lt;2000,"₦1,000–₦1,999",
 IF(Cleaned_Data[[#This Row],[Actual Price]]&lt;5000,"₦2,000–₦4,999",
 IF(Cleaned_Data[[#This Row],[Actual Price]]&lt;10000,"₦5,000–₦9,999",
 "₦10,000+"))))</f>
        <v>₦2,000–₦4,999</v>
      </c>
      <c r="V206" s="8">
        <f>(Cleaned_Data[[#This Row],[Actual Price]]*Cleaned_Data[[#This Row],[Rating Count]])</f>
        <v>1052576</v>
      </c>
      <c r="W206" s="20">
        <v>0</v>
      </c>
      <c r="X206">
        <v>4.5</v>
      </c>
      <c r="Y206" s="10">
        <f>VALUE(Cleaned_Data[[#This Row],[rating]])</f>
        <v>4.5</v>
      </c>
      <c r="Z206">
        <v>224</v>
      </c>
      <c r="AA206" t="str">
        <f>IF(Cleaned_Data[[#This Row],[Rating Count]]&lt;1000,"&lt;1000","1000+")</f>
        <v>&lt;1000</v>
      </c>
      <c r="AB206" s="4">
        <v>224</v>
      </c>
    </row>
    <row r="207" spans="1:28" x14ac:dyDescent="0.25">
      <c r="A207">
        <v>206</v>
      </c>
      <c r="B207" t="s">
        <v>2303</v>
      </c>
      <c r="C207" t="s">
        <v>2304</v>
      </c>
      <c r="D207" t="s">
        <v>2304</v>
      </c>
      <c r="E207" t="s">
        <v>16191</v>
      </c>
      <c r="F207" t="s">
        <v>13856</v>
      </c>
      <c r="G207" t="s">
        <v>13857</v>
      </c>
      <c r="H207" t="s">
        <v>167</v>
      </c>
      <c r="I207" t="s">
        <v>13093</v>
      </c>
      <c r="J207" t="s">
        <v>13093</v>
      </c>
      <c r="K207" t="s">
        <v>13094</v>
      </c>
      <c r="L207" t="s">
        <v>13416</v>
      </c>
      <c r="M207" t="s">
        <v>13097</v>
      </c>
      <c r="N207" t="s">
        <v>13097</v>
      </c>
      <c r="O207" t="s">
        <v>13098</v>
      </c>
      <c r="Q207">
        <v>18999</v>
      </c>
      <c r="R207" s="8">
        <v>18999</v>
      </c>
      <c r="S207">
        <v>24990</v>
      </c>
      <c r="T207" s="8">
        <v>24990</v>
      </c>
      <c r="U207" s="8" t="str">
        <f>IF(Cleaned_Data[[#This Row],[Actual Price]]&lt;1000,"₦0–₦999",
 IF(Cleaned_Data[[#This Row],[Actual Price]]&lt;2000,"₦1,000–₦1,999",
 IF(Cleaned_Data[[#This Row],[Actual Price]]&lt;5000,"₦2,000–₦4,999",
 IF(Cleaned_Data[[#This Row],[Actual Price]]&lt;10000,"₦5,000–₦9,999",
 "₦10,000+"))))</f>
        <v>₦10,000+</v>
      </c>
      <c r="V207" s="8">
        <f>(Cleaned_Data[[#This Row],[Actual Price]]*Cleaned_Data[[#This Row],[Rating Count]])</f>
        <v>117502980</v>
      </c>
      <c r="W207" s="20">
        <v>0.23973589435774309</v>
      </c>
      <c r="X207">
        <v>4.3</v>
      </c>
      <c r="Y207" s="10">
        <f>VALUE(Cleaned_Data[[#This Row],[rating]])</f>
        <v>4.3</v>
      </c>
      <c r="Z207">
        <v>4702</v>
      </c>
      <c r="AA207" t="str">
        <f>IF(Cleaned_Data[[#This Row],[Rating Count]]&lt;1000,"&lt;1000","1000+")</f>
        <v>1000+</v>
      </c>
      <c r="AB207" s="4">
        <v>4702</v>
      </c>
    </row>
    <row r="208" spans="1:28" x14ac:dyDescent="0.25">
      <c r="A208">
        <v>207</v>
      </c>
      <c r="B208" t="s">
        <v>2308</v>
      </c>
      <c r="C208" t="s">
        <v>2309</v>
      </c>
      <c r="D208" t="s">
        <v>2309</v>
      </c>
      <c r="E208" t="s">
        <v>16191</v>
      </c>
      <c r="F208" t="s">
        <v>13858</v>
      </c>
      <c r="G208" t="s">
        <v>13859</v>
      </c>
      <c r="H208" t="s">
        <v>17</v>
      </c>
      <c r="I208" t="s">
        <v>13085</v>
      </c>
      <c r="J208" t="s">
        <v>13391</v>
      </c>
      <c r="K208" t="s">
        <v>13086</v>
      </c>
      <c r="L208" t="s">
        <v>13409</v>
      </c>
      <c r="M208" t="s">
        <v>13087</v>
      </c>
      <c r="N208" t="s">
        <v>13410</v>
      </c>
      <c r="O208" t="s">
        <v>13088</v>
      </c>
      <c r="P208" t="s">
        <v>13089</v>
      </c>
      <c r="Q208">
        <v>199</v>
      </c>
      <c r="R208" s="8">
        <v>199</v>
      </c>
      <c r="S208">
        <v>999</v>
      </c>
      <c r="T208" s="8">
        <v>999</v>
      </c>
      <c r="U208" s="8" t="str">
        <f>IF(Cleaned_Data[[#This Row],[Actual Price]]&lt;1000,"₦0–₦999",
 IF(Cleaned_Data[[#This Row],[Actual Price]]&lt;2000,"₦1,000–₦1,999",
 IF(Cleaned_Data[[#This Row],[Actual Price]]&lt;5000,"₦2,000–₦4,999",
 IF(Cleaned_Data[[#This Row],[Actual Price]]&lt;10000,"₦5,000–₦9,999",
 "₦10,000+"))))</f>
        <v>₦0–₦999</v>
      </c>
      <c r="V208" s="8">
        <f>(Cleaned_Data[[#This Row],[Actual Price]]*Cleaned_Data[[#This Row],[Rating Count]])</f>
        <v>84915</v>
      </c>
      <c r="W208" s="20">
        <v>0.80080080080080085</v>
      </c>
      <c r="X208">
        <v>4.2</v>
      </c>
      <c r="Y208" s="10">
        <f>VALUE(Cleaned_Data[[#This Row],[rating]])</f>
        <v>4.2</v>
      </c>
      <c r="Z208">
        <v>85</v>
      </c>
      <c r="AA208" t="str">
        <f>IF(Cleaned_Data[[#This Row],[Rating Count]]&lt;1000,"&lt;1000","1000+")</f>
        <v>&lt;1000</v>
      </c>
      <c r="AB208" s="4">
        <v>85</v>
      </c>
    </row>
    <row r="209" spans="1:28" x14ac:dyDescent="0.25">
      <c r="A209">
        <v>208</v>
      </c>
      <c r="B209" t="s">
        <v>2318</v>
      </c>
      <c r="C209" t="s">
        <v>2319</v>
      </c>
      <c r="D209" t="s">
        <v>2319</v>
      </c>
      <c r="E209" t="s">
        <v>16191</v>
      </c>
      <c r="F209" t="s">
        <v>13860</v>
      </c>
      <c r="G209" t="s">
        <v>13861</v>
      </c>
      <c r="H209" t="s">
        <v>127</v>
      </c>
      <c r="I209" t="s">
        <v>13093</v>
      </c>
      <c r="J209" t="s">
        <v>13093</v>
      </c>
      <c r="K209" t="s">
        <v>13094</v>
      </c>
      <c r="L209" t="s">
        <v>13416</v>
      </c>
      <c r="M209" t="s">
        <v>13095</v>
      </c>
      <c r="N209" t="s">
        <v>13095</v>
      </c>
      <c r="O209" t="s">
        <v>13088</v>
      </c>
      <c r="P209" t="s">
        <v>13096</v>
      </c>
      <c r="Q209">
        <v>269</v>
      </c>
      <c r="R209" s="8">
        <v>269</v>
      </c>
      <c r="S209">
        <v>650</v>
      </c>
      <c r="T209" s="8">
        <v>650</v>
      </c>
      <c r="U209" s="8" t="str">
        <f>IF(Cleaned_Data[[#This Row],[Actual Price]]&lt;1000,"₦0–₦999",
 IF(Cleaned_Data[[#This Row],[Actual Price]]&lt;2000,"₦1,000–₦1,999",
 IF(Cleaned_Data[[#This Row],[Actual Price]]&lt;5000,"₦2,000–₦4,999",
 IF(Cleaned_Data[[#This Row],[Actual Price]]&lt;10000,"₦5,000–₦9,999",
 "₦10,000+"))))</f>
        <v>₦0–₦999</v>
      </c>
      <c r="V209" s="8">
        <f>(Cleaned_Data[[#This Row],[Actual Price]]*Cleaned_Data[[#This Row],[Rating Count]])</f>
        <v>23320050</v>
      </c>
      <c r="W209" s="20">
        <v>0.58615384615384614</v>
      </c>
      <c r="X209">
        <v>4.4000000000000004</v>
      </c>
      <c r="Y209" s="10">
        <f>VALUE(Cleaned_Data[[#This Row],[rating]])</f>
        <v>4.4000000000000004</v>
      </c>
      <c r="Z209">
        <v>35877</v>
      </c>
      <c r="AA209" t="str">
        <f>IF(Cleaned_Data[[#This Row],[Rating Count]]&lt;1000,"&lt;1000","1000+")</f>
        <v>1000+</v>
      </c>
      <c r="AB209" s="4">
        <v>35877</v>
      </c>
    </row>
    <row r="210" spans="1:28" x14ac:dyDescent="0.25">
      <c r="A210">
        <v>209</v>
      </c>
      <c r="B210" t="s">
        <v>2328</v>
      </c>
      <c r="C210" t="s">
        <v>2329</v>
      </c>
      <c r="D210" t="s">
        <v>2329</v>
      </c>
      <c r="E210" t="s">
        <v>16191</v>
      </c>
      <c r="F210" t="s">
        <v>13862</v>
      </c>
      <c r="G210" t="s">
        <v>13863</v>
      </c>
      <c r="H210" t="s">
        <v>2330</v>
      </c>
      <c r="I210" t="s">
        <v>13093</v>
      </c>
      <c r="J210" t="s">
        <v>13093</v>
      </c>
      <c r="K210" t="s">
        <v>13094</v>
      </c>
      <c r="L210" t="s">
        <v>13416</v>
      </c>
      <c r="M210" t="s">
        <v>13116</v>
      </c>
      <c r="N210" t="s">
        <v>13864</v>
      </c>
      <c r="Q210">
        <v>1990</v>
      </c>
      <c r="R210" s="8">
        <v>1990</v>
      </c>
      <c r="S210">
        <v>3100</v>
      </c>
      <c r="T210" s="8">
        <v>3100</v>
      </c>
      <c r="U210" s="8" t="str">
        <f>IF(Cleaned_Data[[#This Row],[Actual Price]]&lt;1000,"₦0–₦999",
 IF(Cleaned_Data[[#This Row],[Actual Price]]&lt;2000,"₦1,000–₦1,999",
 IF(Cleaned_Data[[#This Row],[Actual Price]]&lt;5000,"₦2,000–₦4,999",
 IF(Cleaned_Data[[#This Row],[Actual Price]]&lt;10000,"₦5,000–₦9,999",
 "₦10,000+"))))</f>
        <v>₦2,000–₦4,999</v>
      </c>
      <c r="V210" s="8">
        <f>(Cleaned_Data[[#This Row],[Actual Price]]*Cleaned_Data[[#This Row],[Rating Count]])</f>
        <v>2780700</v>
      </c>
      <c r="W210" s="20">
        <v>0.35806451612903228</v>
      </c>
      <c r="X210">
        <v>4</v>
      </c>
      <c r="Y210" s="10">
        <f>VALUE(Cleaned_Data[[#This Row],[rating]])</f>
        <v>4</v>
      </c>
      <c r="Z210">
        <v>897</v>
      </c>
      <c r="AA210" t="str">
        <f>IF(Cleaned_Data[[#This Row],[Rating Count]]&lt;1000,"&lt;1000","1000+")</f>
        <v>&lt;1000</v>
      </c>
      <c r="AB210" s="4">
        <v>897</v>
      </c>
    </row>
    <row r="211" spans="1:28" x14ac:dyDescent="0.25">
      <c r="A211">
        <v>210</v>
      </c>
      <c r="B211" t="s">
        <v>2339</v>
      </c>
      <c r="C211" t="s">
        <v>2340</v>
      </c>
      <c r="D211" t="s">
        <v>2340</v>
      </c>
      <c r="E211" t="s">
        <v>16191</v>
      </c>
      <c r="F211" t="s">
        <v>13865</v>
      </c>
      <c r="G211" t="s">
        <v>13866</v>
      </c>
      <c r="H211" t="s">
        <v>2341</v>
      </c>
      <c r="I211" t="s">
        <v>13093</v>
      </c>
      <c r="J211" t="s">
        <v>13093</v>
      </c>
      <c r="K211" t="s">
        <v>13104</v>
      </c>
      <c r="L211" t="s">
        <v>13104</v>
      </c>
      <c r="M211" t="s">
        <v>13117</v>
      </c>
      <c r="N211" t="s">
        <v>13117</v>
      </c>
      <c r="O211" t="s">
        <v>13118</v>
      </c>
      <c r="Q211">
        <v>2299</v>
      </c>
      <c r="R211" s="8">
        <v>2299</v>
      </c>
      <c r="S211">
        <v>3999</v>
      </c>
      <c r="T211" s="8">
        <v>3999</v>
      </c>
      <c r="U211" s="8" t="str">
        <f>IF(Cleaned_Data[[#This Row],[Actual Price]]&lt;1000,"₦0–₦999",
 IF(Cleaned_Data[[#This Row],[Actual Price]]&lt;2000,"₦1,000–₦1,999",
 IF(Cleaned_Data[[#This Row],[Actual Price]]&lt;5000,"₦2,000–₦4,999",
 IF(Cleaned_Data[[#This Row],[Actual Price]]&lt;10000,"₦5,000–₦9,999",
 "₦10,000+"))))</f>
        <v>₦2,000–₦4,999</v>
      </c>
      <c r="V211" s="8">
        <f>(Cleaned_Data[[#This Row],[Actual Price]]*Cleaned_Data[[#This Row],[Rating Count]])</f>
        <v>1127718</v>
      </c>
      <c r="W211" s="20">
        <v>0.42510627656914229</v>
      </c>
      <c r="X211">
        <v>3.8</v>
      </c>
      <c r="Y211" s="10">
        <f>VALUE(Cleaned_Data[[#This Row],[rating]])</f>
        <v>3.8</v>
      </c>
      <c r="Z211">
        <v>282</v>
      </c>
      <c r="AA211" t="str">
        <f>IF(Cleaned_Data[[#This Row],[Rating Count]]&lt;1000,"&lt;1000","1000+")</f>
        <v>&lt;1000</v>
      </c>
      <c r="AB211" s="4">
        <v>282</v>
      </c>
    </row>
    <row r="212" spans="1:28" x14ac:dyDescent="0.25">
      <c r="A212">
        <v>211</v>
      </c>
      <c r="B212" t="s">
        <v>2350</v>
      </c>
      <c r="C212" t="s">
        <v>2351</v>
      </c>
      <c r="D212" t="s">
        <v>2351</v>
      </c>
      <c r="E212" t="s">
        <v>16191</v>
      </c>
      <c r="F212" t="s">
        <v>13661</v>
      </c>
      <c r="G212" t="s">
        <v>13867</v>
      </c>
      <c r="H212" t="s">
        <v>167</v>
      </c>
      <c r="I212" t="s">
        <v>13093</v>
      </c>
      <c r="J212" t="s">
        <v>13093</v>
      </c>
      <c r="K212" t="s">
        <v>13094</v>
      </c>
      <c r="L212" t="s">
        <v>13416</v>
      </c>
      <c r="M212" t="s">
        <v>13097</v>
      </c>
      <c r="N212" t="s">
        <v>13097</v>
      </c>
      <c r="O212" t="s">
        <v>13098</v>
      </c>
      <c r="Q212">
        <v>35999</v>
      </c>
      <c r="R212" s="8">
        <v>35999</v>
      </c>
      <c r="S212">
        <v>49990</v>
      </c>
      <c r="T212" s="8">
        <v>49990</v>
      </c>
      <c r="U212" s="8" t="str">
        <f>IF(Cleaned_Data[[#This Row],[Actual Price]]&lt;1000,"₦0–₦999",
 IF(Cleaned_Data[[#This Row],[Actual Price]]&lt;2000,"₦1,000–₦1,999",
 IF(Cleaned_Data[[#This Row],[Actual Price]]&lt;5000,"₦2,000–₦4,999",
 IF(Cleaned_Data[[#This Row],[Actual Price]]&lt;10000,"₦5,000–₦9,999",
 "₦10,000+"))))</f>
        <v>₦10,000+</v>
      </c>
      <c r="V212" s="8">
        <f>(Cleaned_Data[[#This Row],[Actual Price]]*Cleaned_Data[[#This Row],[Rating Count]])</f>
        <v>80533890</v>
      </c>
      <c r="W212" s="20">
        <v>0.27987597519503898</v>
      </c>
      <c r="X212">
        <v>4.3</v>
      </c>
      <c r="Y212" s="10">
        <f>VALUE(Cleaned_Data[[#This Row],[rating]])</f>
        <v>4.3</v>
      </c>
      <c r="Z212">
        <v>1611</v>
      </c>
      <c r="AA212" t="str">
        <f>IF(Cleaned_Data[[#This Row],[Rating Count]]&lt;1000,"&lt;1000","1000+")</f>
        <v>1000+</v>
      </c>
      <c r="AB212" s="4">
        <v>1611</v>
      </c>
    </row>
    <row r="213" spans="1:28" x14ac:dyDescent="0.25">
      <c r="A213">
        <v>212</v>
      </c>
      <c r="B213" t="s">
        <v>2355</v>
      </c>
      <c r="C213" t="s">
        <v>2356</v>
      </c>
      <c r="D213" t="s">
        <v>2356</v>
      </c>
      <c r="E213" t="s">
        <v>16191</v>
      </c>
      <c r="F213" t="s">
        <v>13868</v>
      </c>
      <c r="G213" t="s">
        <v>13869</v>
      </c>
      <c r="H213" t="s">
        <v>459</v>
      </c>
      <c r="I213" t="s">
        <v>13093</v>
      </c>
      <c r="J213" t="s">
        <v>13093</v>
      </c>
      <c r="K213" t="s">
        <v>13094</v>
      </c>
      <c r="L213" t="s">
        <v>13416</v>
      </c>
      <c r="M213" t="s">
        <v>13095</v>
      </c>
      <c r="N213" t="s">
        <v>13095</v>
      </c>
      <c r="O213" t="s">
        <v>13099</v>
      </c>
      <c r="Q213">
        <v>349</v>
      </c>
      <c r="R213" s="8">
        <v>349</v>
      </c>
      <c r="S213">
        <v>999</v>
      </c>
      <c r="T213" s="8">
        <v>999</v>
      </c>
      <c r="U213" s="8" t="str">
        <f>IF(Cleaned_Data[[#This Row],[Actual Price]]&lt;1000,"₦0–₦999",
 IF(Cleaned_Data[[#This Row],[Actual Price]]&lt;2000,"₦1,000–₦1,999",
 IF(Cleaned_Data[[#This Row],[Actual Price]]&lt;5000,"₦2,000–₦4,999",
 IF(Cleaned_Data[[#This Row],[Actual Price]]&lt;10000,"₦5,000–₦9,999",
 "₦10,000+"))))</f>
        <v>₦0–₦999</v>
      </c>
      <c r="V213" s="8">
        <f>(Cleaned_Data[[#This Row],[Actual Price]]*Cleaned_Data[[#This Row],[Rating Count]])</f>
        <v>512487</v>
      </c>
      <c r="W213" s="20">
        <v>0.65065065065065064</v>
      </c>
      <c r="X213">
        <v>4.2</v>
      </c>
      <c r="Y213" s="10">
        <f>VALUE(Cleaned_Data[[#This Row],[rating]])</f>
        <v>4.2</v>
      </c>
      <c r="Z213">
        <v>513</v>
      </c>
      <c r="AA213" t="str">
        <f>IF(Cleaned_Data[[#This Row],[Rating Count]]&lt;1000,"&lt;1000","1000+")</f>
        <v>&lt;1000</v>
      </c>
      <c r="AB213" s="4">
        <v>513</v>
      </c>
    </row>
    <row r="214" spans="1:28" x14ac:dyDescent="0.25">
      <c r="A214">
        <v>213</v>
      </c>
      <c r="B214" t="s">
        <v>2364</v>
      </c>
      <c r="C214" t="s">
        <v>2365</v>
      </c>
      <c r="D214" t="s">
        <v>2365</v>
      </c>
      <c r="E214" t="s">
        <v>16191</v>
      </c>
      <c r="F214" t="s">
        <v>13498</v>
      </c>
      <c r="G214" t="s">
        <v>13870</v>
      </c>
      <c r="H214" t="s">
        <v>17</v>
      </c>
      <c r="I214" t="s">
        <v>13085</v>
      </c>
      <c r="J214" t="s">
        <v>13391</v>
      </c>
      <c r="K214" t="s">
        <v>13086</v>
      </c>
      <c r="L214" t="s">
        <v>13409</v>
      </c>
      <c r="M214" t="s">
        <v>13087</v>
      </c>
      <c r="N214" t="s">
        <v>13410</v>
      </c>
      <c r="O214" t="s">
        <v>13088</v>
      </c>
      <c r="P214" t="s">
        <v>13089</v>
      </c>
      <c r="Q214">
        <v>719</v>
      </c>
      <c r="R214" s="8">
        <v>719</v>
      </c>
      <c r="S214">
        <v>1499</v>
      </c>
      <c r="T214" s="8">
        <v>1499</v>
      </c>
      <c r="U214" s="8" t="str">
        <f>IF(Cleaned_Data[[#This Row],[Actual Price]]&lt;1000,"₦0–₦999",
 IF(Cleaned_Data[[#This Row],[Actual Price]]&lt;2000,"₦1,000–₦1,999",
 IF(Cleaned_Data[[#This Row],[Actual Price]]&lt;5000,"₦2,000–₦4,999",
 IF(Cleaned_Data[[#This Row],[Actual Price]]&lt;10000,"₦5,000–₦9,999",
 "₦10,000+"))))</f>
        <v>₦1,000–₦1,999</v>
      </c>
      <c r="V214" s="8">
        <f>(Cleaned_Data[[#This Row],[Actual Price]]*Cleaned_Data[[#This Row],[Rating Count]])</f>
        <v>1566455</v>
      </c>
      <c r="W214" s="20">
        <v>0.52034689793195466</v>
      </c>
      <c r="X214">
        <v>4.0999999999999996</v>
      </c>
      <c r="Y214" s="10">
        <f>VALUE(Cleaned_Data[[#This Row],[rating]])</f>
        <v>4.0999999999999996</v>
      </c>
      <c r="Z214">
        <v>1045</v>
      </c>
      <c r="AA214" t="str">
        <f>IF(Cleaned_Data[[#This Row],[Rating Count]]&lt;1000,"&lt;1000","1000+")</f>
        <v>1000+</v>
      </c>
      <c r="AB214" s="4">
        <v>1045</v>
      </c>
    </row>
    <row r="215" spans="1:28" x14ac:dyDescent="0.25">
      <c r="A215">
        <v>214</v>
      </c>
      <c r="B215" t="s">
        <v>2368</v>
      </c>
      <c r="C215" t="s">
        <v>2369</v>
      </c>
      <c r="D215" t="s">
        <v>2369</v>
      </c>
      <c r="E215" t="s">
        <v>16191</v>
      </c>
      <c r="F215" t="s">
        <v>13440</v>
      </c>
      <c r="G215" t="s">
        <v>13871</v>
      </c>
      <c r="H215" t="s">
        <v>167</v>
      </c>
      <c r="I215" t="s">
        <v>13093</v>
      </c>
      <c r="J215" t="s">
        <v>13093</v>
      </c>
      <c r="K215" t="s">
        <v>13094</v>
      </c>
      <c r="L215" t="s">
        <v>13416</v>
      </c>
      <c r="M215" t="s">
        <v>13097</v>
      </c>
      <c r="N215" t="s">
        <v>13097</v>
      </c>
      <c r="O215" t="s">
        <v>13098</v>
      </c>
      <c r="Q215">
        <v>8999</v>
      </c>
      <c r="R215" s="8">
        <v>8999</v>
      </c>
      <c r="S215">
        <v>18999</v>
      </c>
      <c r="T215" s="8">
        <v>18999</v>
      </c>
      <c r="U215" s="8" t="str">
        <f>IF(Cleaned_Data[[#This Row],[Actual Price]]&lt;1000,"₦0–₦999",
 IF(Cleaned_Data[[#This Row],[Actual Price]]&lt;2000,"₦1,000–₦1,999",
 IF(Cleaned_Data[[#This Row],[Actual Price]]&lt;5000,"₦2,000–₦4,999",
 IF(Cleaned_Data[[#This Row],[Actual Price]]&lt;10000,"₦5,000–₦9,999",
 "₦10,000+"))))</f>
        <v>₦10,000+</v>
      </c>
      <c r="V215" s="8">
        <f>(Cleaned_Data[[#This Row],[Actual Price]]*Cleaned_Data[[#This Row],[Rating Count]])</f>
        <v>120586653</v>
      </c>
      <c r="W215" s="20">
        <v>0.52634349176272432</v>
      </c>
      <c r="X215">
        <v>4</v>
      </c>
      <c r="Y215" s="10">
        <f>VALUE(Cleaned_Data[[#This Row],[rating]])</f>
        <v>4</v>
      </c>
      <c r="Z215">
        <v>6347</v>
      </c>
      <c r="AA215" t="str">
        <f>IF(Cleaned_Data[[#This Row],[Rating Count]]&lt;1000,"&lt;1000","1000+")</f>
        <v>1000+</v>
      </c>
      <c r="AB215" s="4">
        <v>6347</v>
      </c>
    </row>
    <row r="216" spans="1:28" x14ac:dyDescent="0.25">
      <c r="A216">
        <v>215</v>
      </c>
      <c r="B216" t="s">
        <v>2378</v>
      </c>
      <c r="C216" t="s">
        <v>2379</v>
      </c>
      <c r="D216" t="s">
        <v>2379</v>
      </c>
      <c r="E216" t="s">
        <v>16191</v>
      </c>
      <c r="F216" t="s">
        <v>13872</v>
      </c>
      <c r="G216" t="s">
        <v>13873</v>
      </c>
      <c r="H216" t="s">
        <v>1964</v>
      </c>
      <c r="I216" t="s">
        <v>13093</v>
      </c>
      <c r="J216" t="s">
        <v>13093</v>
      </c>
      <c r="K216" t="s">
        <v>13094</v>
      </c>
      <c r="L216" t="s">
        <v>13416</v>
      </c>
      <c r="M216" t="s">
        <v>13110</v>
      </c>
      <c r="N216" t="s">
        <v>13110</v>
      </c>
      <c r="O216" t="s">
        <v>13111</v>
      </c>
      <c r="Q216">
        <v>917</v>
      </c>
      <c r="R216" s="8">
        <v>917</v>
      </c>
      <c r="S216">
        <v>2299</v>
      </c>
      <c r="T216" s="8">
        <v>2299</v>
      </c>
      <c r="U216" s="8" t="str">
        <f>IF(Cleaned_Data[[#This Row],[Actual Price]]&lt;1000,"₦0–₦999",
 IF(Cleaned_Data[[#This Row],[Actual Price]]&lt;2000,"₦1,000–₦1,999",
 IF(Cleaned_Data[[#This Row],[Actual Price]]&lt;5000,"₦2,000–₦4,999",
 IF(Cleaned_Data[[#This Row],[Actual Price]]&lt;10000,"₦5,000–₦9,999",
 "₦10,000+"))))</f>
        <v>₦2,000–₦4,999</v>
      </c>
      <c r="V216" s="8">
        <f>(Cleaned_Data[[#This Row],[Actual Price]]*Cleaned_Data[[#This Row],[Rating Count]])</f>
        <v>7586700</v>
      </c>
      <c r="W216" s="20">
        <v>0.60113092648977817</v>
      </c>
      <c r="X216">
        <v>4.2</v>
      </c>
      <c r="Y216" s="10">
        <f>VALUE(Cleaned_Data[[#This Row],[rating]])</f>
        <v>4.2</v>
      </c>
      <c r="Z216">
        <v>3300</v>
      </c>
      <c r="AA216" t="str">
        <f>IF(Cleaned_Data[[#This Row],[Rating Count]]&lt;1000,"&lt;1000","1000+")</f>
        <v>1000+</v>
      </c>
      <c r="AB216" s="4">
        <v>3300</v>
      </c>
    </row>
    <row r="217" spans="1:28" x14ac:dyDescent="0.25">
      <c r="A217">
        <v>216</v>
      </c>
      <c r="B217" t="s">
        <v>2388</v>
      </c>
      <c r="C217" t="s">
        <v>2389</v>
      </c>
      <c r="D217" t="s">
        <v>2389</v>
      </c>
      <c r="E217" t="s">
        <v>16191</v>
      </c>
      <c r="F217" t="s">
        <v>13874</v>
      </c>
      <c r="G217" t="s">
        <v>13875</v>
      </c>
      <c r="H217" t="s">
        <v>459</v>
      </c>
      <c r="I217" t="s">
        <v>13093</v>
      </c>
      <c r="J217" t="s">
        <v>13093</v>
      </c>
      <c r="K217" t="s">
        <v>13094</v>
      </c>
      <c r="L217" t="s">
        <v>13416</v>
      </c>
      <c r="M217" t="s">
        <v>13095</v>
      </c>
      <c r="N217" t="s">
        <v>13095</v>
      </c>
      <c r="O217" t="s">
        <v>13099</v>
      </c>
      <c r="Q217">
        <v>399</v>
      </c>
      <c r="R217" s="8">
        <v>399</v>
      </c>
      <c r="S217">
        <v>999</v>
      </c>
      <c r="T217" s="8">
        <v>999</v>
      </c>
      <c r="U217" s="8" t="str">
        <f>IF(Cleaned_Data[[#This Row],[Actual Price]]&lt;1000,"₦0–₦999",
 IF(Cleaned_Data[[#This Row],[Actual Price]]&lt;2000,"₦1,000–₦1,999",
 IF(Cleaned_Data[[#This Row],[Actual Price]]&lt;5000,"₦2,000–₦4,999",
 IF(Cleaned_Data[[#This Row],[Actual Price]]&lt;10000,"₦5,000–₦9,999",
 "₦10,000+"))))</f>
        <v>₦0–₦999</v>
      </c>
      <c r="V217" s="8">
        <f>(Cleaned_Data[[#This Row],[Actual Price]]*Cleaned_Data[[#This Row],[Rating Count]])</f>
        <v>22977</v>
      </c>
      <c r="W217" s="20">
        <v>0.60060060060060061</v>
      </c>
      <c r="X217">
        <v>3.3</v>
      </c>
      <c r="Y217" s="10">
        <f>VALUE(Cleaned_Data[[#This Row],[rating]])</f>
        <v>3.3</v>
      </c>
      <c r="Z217">
        <v>23</v>
      </c>
      <c r="AA217" t="str">
        <f>IF(Cleaned_Data[[#This Row],[Rating Count]]&lt;1000,"&lt;1000","1000+")</f>
        <v>&lt;1000</v>
      </c>
      <c r="AB217" s="4">
        <v>23</v>
      </c>
    </row>
    <row r="218" spans="1:28" x14ac:dyDescent="0.25">
      <c r="A218">
        <v>217</v>
      </c>
      <c r="B218" t="s">
        <v>2398</v>
      </c>
      <c r="C218" t="s">
        <v>2399</v>
      </c>
      <c r="D218" t="s">
        <v>2399</v>
      </c>
      <c r="E218" t="s">
        <v>16191</v>
      </c>
      <c r="F218" t="s">
        <v>13708</v>
      </c>
      <c r="G218" t="s">
        <v>13876</v>
      </c>
      <c r="H218" t="s">
        <v>167</v>
      </c>
      <c r="I218" t="s">
        <v>13093</v>
      </c>
      <c r="J218" t="s">
        <v>13093</v>
      </c>
      <c r="K218" t="s">
        <v>13094</v>
      </c>
      <c r="L218" t="s">
        <v>13416</v>
      </c>
      <c r="M218" t="s">
        <v>13097</v>
      </c>
      <c r="N218" t="s">
        <v>13097</v>
      </c>
      <c r="O218" t="s">
        <v>13098</v>
      </c>
      <c r="Q218">
        <v>45999</v>
      </c>
      <c r="R218" s="8">
        <v>45999</v>
      </c>
      <c r="S218">
        <v>69900</v>
      </c>
      <c r="T218" s="8">
        <v>69900</v>
      </c>
      <c r="U218" s="8" t="str">
        <f>IF(Cleaned_Data[[#This Row],[Actual Price]]&lt;1000,"₦0–₦999",
 IF(Cleaned_Data[[#This Row],[Actual Price]]&lt;2000,"₦1,000–₦1,999",
 IF(Cleaned_Data[[#This Row],[Actual Price]]&lt;5000,"₦2,000–₦4,999",
 IF(Cleaned_Data[[#This Row],[Actual Price]]&lt;10000,"₦5,000–₦9,999",
 "₦10,000+"))))</f>
        <v>₦10,000+</v>
      </c>
      <c r="V218" s="8">
        <f>(Cleaned_Data[[#This Row],[Actual Price]]*Cleaned_Data[[#This Row],[Rating Count]])</f>
        <v>496919100</v>
      </c>
      <c r="W218" s="20">
        <v>0.341931330472103</v>
      </c>
      <c r="X218">
        <v>4.3</v>
      </c>
      <c r="Y218" s="10">
        <f>VALUE(Cleaned_Data[[#This Row],[rating]])</f>
        <v>4.3</v>
      </c>
      <c r="Z218">
        <v>7109</v>
      </c>
      <c r="AA218" t="str">
        <f>IF(Cleaned_Data[[#This Row],[Rating Count]]&lt;1000,"&lt;1000","1000+")</f>
        <v>1000+</v>
      </c>
      <c r="AB218" s="4">
        <v>7109</v>
      </c>
    </row>
    <row r="219" spans="1:28" x14ac:dyDescent="0.25">
      <c r="A219">
        <v>218</v>
      </c>
      <c r="B219" t="s">
        <v>2403</v>
      </c>
      <c r="C219" t="s">
        <v>2404</v>
      </c>
      <c r="D219" t="s">
        <v>2404</v>
      </c>
      <c r="E219" t="s">
        <v>16191</v>
      </c>
      <c r="F219" t="s">
        <v>13877</v>
      </c>
      <c r="G219" t="s">
        <v>13878</v>
      </c>
      <c r="H219" t="s">
        <v>17</v>
      </c>
      <c r="I219" t="s">
        <v>13085</v>
      </c>
      <c r="J219" t="s">
        <v>13391</v>
      </c>
      <c r="K219" t="s">
        <v>13086</v>
      </c>
      <c r="L219" t="s">
        <v>13409</v>
      </c>
      <c r="M219" t="s">
        <v>13087</v>
      </c>
      <c r="N219" t="s">
        <v>13410</v>
      </c>
      <c r="O219" t="s">
        <v>13088</v>
      </c>
      <c r="P219" t="s">
        <v>13089</v>
      </c>
      <c r="Q219">
        <v>119</v>
      </c>
      <c r="R219" s="8">
        <v>119</v>
      </c>
      <c r="S219">
        <v>299</v>
      </c>
      <c r="T219" s="8">
        <v>299</v>
      </c>
      <c r="U219" s="8" t="str">
        <f>IF(Cleaned_Data[[#This Row],[Actual Price]]&lt;1000,"₦0–₦999",
 IF(Cleaned_Data[[#This Row],[Actual Price]]&lt;2000,"₦1,000–₦1,999",
 IF(Cleaned_Data[[#This Row],[Actual Price]]&lt;5000,"₦2,000–₦4,999",
 IF(Cleaned_Data[[#This Row],[Actual Price]]&lt;10000,"₦5,000–₦9,999",
 "₦10,000+"))))</f>
        <v>₦0–₦999</v>
      </c>
      <c r="V219" s="8">
        <f>(Cleaned_Data[[#This Row],[Actual Price]]*Cleaned_Data[[#This Row],[Rating Count]])</f>
        <v>15249</v>
      </c>
      <c r="W219" s="20">
        <v>0.60200668896321075</v>
      </c>
      <c r="X219">
        <v>3.8</v>
      </c>
      <c r="Y219" s="10">
        <f>VALUE(Cleaned_Data[[#This Row],[rating]])</f>
        <v>3.8</v>
      </c>
      <c r="Z219">
        <v>51</v>
      </c>
      <c r="AA219" t="str">
        <f>IF(Cleaned_Data[[#This Row],[Rating Count]]&lt;1000,"&lt;1000","1000+")</f>
        <v>&lt;1000</v>
      </c>
      <c r="AB219" s="4">
        <v>51</v>
      </c>
    </row>
    <row r="220" spans="1:28" x14ac:dyDescent="0.25">
      <c r="A220">
        <v>219</v>
      </c>
      <c r="B220" t="s">
        <v>2413</v>
      </c>
      <c r="C220" t="s">
        <v>2414</v>
      </c>
      <c r="D220" t="s">
        <v>2414</v>
      </c>
      <c r="E220" t="s">
        <v>16191</v>
      </c>
      <c r="F220" t="s">
        <v>13508</v>
      </c>
      <c r="G220" t="s">
        <v>13879</v>
      </c>
      <c r="H220" t="s">
        <v>167</v>
      </c>
      <c r="I220" t="s">
        <v>13093</v>
      </c>
      <c r="J220" t="s">
        <v>13093</v>
      </c>
      <c r="K220" t="s">
        <v>13094</v>
      </c>
      <c r="L220" t="s">
        <v>13416</v>
      </c>
      <c r="M220" t="s">
        <v>13097</v>
      </c>
      <c r="N220" t="s">
        <v>13097</v>
      </c>
      <c r="O220" t="s">
        <v>13098</v>
      </c>
      <c r="Q220">
        <v>21999</v>
      </c>
      <c r="R220" s="8">
        <v>21999</v>
      </c>
      <c r="S220">
        <v>29999</v>
      </c>
      <c r="T220" s="8">
        <v>29999</v>
      </c>
      <c r="U220" s="8" t="str">
        <f>IF(Cleaned_Data[[#This Row],[Actual Price]]&lt;1000,"₦0–₦999",
 IF(Cleaned_Data[[#This Row],[Actual Price]]&lt;2000,"₦1,000–₦1,999",
 IF(Cleaned_Data[[#This Row],[Actual Price]]&lt;5000,"₦2,000–₦4,999",
 IF(Cleaned_Data[[#This Row],[Actual Price]]&lt;10000,"₦5,000–₦9,999",
 "₦10,000+"))))</f>
        <v>₦10,000+</v>
      </c>
      <c r="V220" s="8">
        <f>(Cleaned_Data[[#This Row],[Actual Price]]*Cleaned_Data[[#This Row],[Rating Count]])</f>
        <v>985167160</v>
      </c>
      <c r="W220" s="20">
        <v>0.26667555585186176</v>
      </c>
      <c r="X220">
        <v>4.2</v>
      </c>
      <c r="Y220" s="10">
        <f>VALUE(Cleaned_Data[[#This Row],[rating]])</f>
        <v>4.2</v>
      </c>
      <c r="Z220">
        <v>32840</v>
      </c>
      <c r="AA220" t="str">
        <f>IF(Cleaned_Data[[#This Row],[Rating Count]]&lt;1000,"&lt;1000","1000+")</f>
        <v>1000+</v>
      </c>
      <c r="AB220" s="4">
        <v>32840</v>
      </c>
    </row>
    <row r="221" spans="1:28" x14ac:dyDescent="0.25">
      <c r="A221">
        <v>220</v>
      </c>
      <c r="B221" t="s">
        <v>2418</v>
      </c>
      <c r="C221" t="s">
        <v>2419</v>
      </c>
      <c r="D221" t="s">
        <v>13880</v>
      </c>
      <c r="E221" t="s">
        <v>16191</v>
      </c>
      <c r="F221" t="s">
        <v>13881</v>
      </c>
      <c r="G221" t="s">
        <v>13882</v>
      </c>
      <c r="H221" t="s">
        <v>459</v>
      </c>
      <c r="I221" t="s">
        <v>13093</v>
      </c>
      <c r="J221" t="s">
        <v>13093</v>
      </c>
      <c r="K221" t="s">
        <v>13094</v>
      </c>
      <c r="L221" t="s">
        <v>13416</v>
      </c>
      <c r="M221" t="s">
        <v>13095</v>
      </c>
      <c r="N221" t="s">
        <v>13095</v>
      </c>
      <c r="O221" t="s">
        <v>13099</v>
      </c>
      <c r="Q221">
        <v>299</v>
      </c>
      <c r="R221" s="8">
        <v>299</v>
      </c>
      <c r="S221">
        <v>599</v>
      </c>
      <c r="T221" s="8">
        <v>599</v>
      </c>
      <c r="U221" s="8" t="str">
        <f>IF(Cleaned_Data[[#This Row],[Actual Price]]&lt;1000,"₦0–₦999",
 IF(Cleaned_Data[[#This Row],[Actual Price]]&lt;2000,"₦1,000–₦1,999",
 IF(Cleaned_Data[[#This Row],[Actual Price]]&lt;5000,"₦2,000–₦4,999",
 IF(Cleaned_Data[[#This Row],[Actual Price]]&lt;10000,"₦5,000–₦9,999",
 "₦10,000+"))))</f>
        <v>₦0–₦999</v>
      </c>
      <c r="V221" s="8">
        <f>(Cleaned_Data[[#This Row],[Actual Price]]*Cleaned_Data[[#This Row],[Rating Count]])</f>
        <v>424092</v>
      </c>
      <c r="W221" s="20">
        <v>0.5008347245409015</v>
      </c>
      <c r="X221">
        <v>3.7</v>
      </c>
      <c r="Y221" s="10">
        <f>VALUE(Cleaned_Data[[#This Row],[rating]])</f>
        <v>3.7</v>
      </c>
      <c r="Z221">
        <v>708</v>
      </c>
      <c r="AA221" t="str">
        <f>IF(Cleaned_Data[[#This Row],[Rating Count]]&lt;1000,"&lt;1000","1000+")</f>
        <v>&lt;1000</v>
      </c>
      <c r="AB221" s="4">
        <v>708</v>
      </c>
    </row>
    <row r="222" spans="1:28" x14ac:dyDescent="0.25">
      <c r="A222">
        <v>221</v>
      </c>
      <c r="B222" t="s">
        <v>2428</v>
      </c>
      <c r="C222" t="s">
        <v>2429</v>
      </c>
      <c r="D222" t="s">
        <v>2429</v>
      </c>
      <c r="E222" t="s">
        <v>16191</v>
      </c>
      <c r="F222" t="s">
        <v>13883</v>
      </c>
      <c r="G222" t="s">
        <v>13884</v>
      </c>
      <c r="H222" t="s">
        <v>167</v>
      </c>
      <c r="I222" t="s">
        <v>13093</v>
      </c>
      <c r="J222" t="s">
        <v>13093</v>
      </c>
      <c r="K222" t="s">
        <v>13094</v>
      </c>
      <c r="L222" t="s">
        <v>13416</v>
      </c>
      <c r="M222" t="s">
        <v>13097</v>
      </c>
      <c r="N222" t="s">
        <v>13097</v>
      </c>
      <c r="O222" t="s">
        <v>13098</v>
      </c>
      <c r="Q222">
        <v>21990</v>
      </c>
      <c r="R222" s="8">
        <v>21990</v>
      </c>
      <c r="S222">
        <v>34990</v>
      </c>
      <c r="T222" s="8">
        <v>34990</v>
      </c>
      <c r="U222" s="8" t="str">
        <f>IF(Cleaned_Data[[#This Row],[Actual Price]]&lt;1000,"₦0–₦999",
 IF(Cleaned_Data[[#This Row],[Actual Price]]&lt;2000,"₦1,000–₦1,999",
 IF(Cleaned_Data[[#This Row],[Actual Price]]&lt;5000,"₦2,000–₦4,999",
 IF(Cleaned_Data[[#This Row],[Actual Price]]&lt;10000,"₦5,000–₦9,999",
 "₦10,000+"))))</f>
        <v>₦10,000+</v>
      </c>
      <c r="V222" s="8">
        <f>(Cleaned_Data[[#This Row],[Actual Price]]*Cleaned_Data[[#This Row],[Rating Count]])</f>
        <v>57978430</v>
      </c>
      <c r="W222" s="20">
        <v>0.37153472420691624</v>
      </c>
      <c r="X222">
        <v>4.3</v>
      </c>
      <c r="Y222" s="10">
        <f>VALUE(Cleaned_Data[[#This Row],[rating]])</f>
        <v>4.3</v>
      </c>
      <c r="Z222">
        <v>1657</v>
      </c>
      <c r="AA222" t="str">
        <f>IF(Cleaned_Data[[#This Row],[Rating Count]]&lt;1000,"&lt;1000","1000+")</f>
        <v>1000+</v>
      </c>
      <c r="AB222" s="4">
        <v>1657</v>
      </c>
    </row>
    <row r="223" spans="1:28" x14ac:dyDescent="0.25">
      <c r="A223">
        <v>222</v>
      </c>
      <c r="B223" t="s">
        <v>2438</v>
      </c>
      <c r="C223" t="s">
        <v>2439</v>
      </c>
      <c r="D223" t="s">
        <v>13885</v>
      </c>
      <c r="E223" t="s">
        <v>16191</v>
      </c>
      <c r="F223" t="s">
        <v>13886</v>
      </c>
      <c r="G223" t="s">
        <v>13887</v>
      </c>
      <c r="H223" t="s">
        <v>17</v>
      </c>
      <c r="I223" t="s">
        <v>13085</v>
      </c>
      <c r="J223" t="s">
        <v>13391</v>
      </c>
      <c r="K223" t="s">
        <v>13086</v>
      </c>
      <c r="L223" t="s">
        <v>13409</v>
      </c>
      <c r="M223" t="s">
        <v>13087</v>
      </c>
      <c r="N223" t="s">
        <v>13410</v>
      </c>
      <c r="O223" t="s">
        <v>13088</v>
      </c>
      <c r="P223" t="s">
        <v>13089</v>
      </c>
      <c r="Q223">
        <v>417.44</v>
      </c>
      <c r="R223" s="8">
        <v>417.44</v>
      </c>
      <c r="S223">
        <v>670</v>
      </c>
      <c r="T223" s="8">
        <v>670</v>
      </c>
      <c r="U223" s="8" t="str">
        <f>IF(Cleaned_Data[[#This Row],[Actual Price]]&lt;1000,"₦0–₦999",
 IF(Cleaned_Data[[#This Row],[Actual Price]]&lt;2000,"₦1,000–₦1,999",
 IF(Cleaned_Data[[#This Row],[Actual Price]]&lt;5000,"₦2,000–₦4,999",
 IF(Cleaned_Data[[#This Row],[Actual Price]]&lt;10000,"₦5,000–₦9,999",
 "₦10,000+"))))</f>
        <v>₦0–₦999</v>
      </c>
      <c r="V223" s="8">
        <f>(Cleaned_Data[[#This Row],[Actual Price]]*Cleaned_Data[[#This Row],[Rating Count]])</f>
        <v>350410</v>
      </c>
      <c r="W223" s="20">
        <v>0.37695522388059705</v>
      </c>
      <c r="X223">
        <v>3.9</v>
      </c>
      <c r="Y223" s="10">
        <f>VALUE(Cleaned_Data[[#This Row],[rating]])</f>
        <v>3.9</v>
      </c>
      <c r="Z223">
        <v>523</v>
      </c>
      <c r="AA223" t="str">
        <f>IF(Cleaned_Data[[#This Row],[Rating Count]]&lt;1000,"&lt;1000","1000+")</f>
        <v>&lt;1000</v>
      </c>
      <c r="AB223" s="4">
        <v>523</v>
      </c>
    </row>
    <row r="224" spans="1:28" x14ac:dyDescent="0.25">
      <c r="A224">
        <v>223</v>
      </c>
      <c r="B224" t="s">
        <v>2448</v>
      </c>
      <c r="C224" t="s">
        <v>2449</v>
      </c>
      <c r="D224" t="s">
        <v>2449</v>
      </c>
      <c r="E224" t="s">
        <v>16191</v>
      </c>
      <c r="F224" t="s">
        <v>13877</v>
      </c>
      <c r="G224" t="s">
        <v>13888</v>
      </c>
      <c r="H224" t="s">
        <v>17</v>
      </c>
      <c r="I224" t="s">
        <v>13085</v>
      </c>
      <c r="J224" t="s">
        <v>13391</v>
      </c>
      <c r="K224" t="s">
        <v>13086</v>
      </c>
      <c r="L224" t="s">
        <v>13409</v>
      </c>
      <c r="M224" t="s">
        <v>13087</v>
      </c>
      <c r="N224" t="s">
        <v>13410</v>
      </c>
      <c r="O224" t="s">
        <v>13088</v>
      </c>
      <c r="P224" t="s">
        <v>13089</v>
      </c>
      <c r="Q224">
        <v>199</v>
      </c>
      <c r="R224" s="8">
        <v>199</v>
      </c>
      <c r="S224">
        <v>999</v>
      </c>
      <c r="T224" s="8">
        <v>999</v>
      </c>
      <c r="U224" s="8" t="str">
        <f>IF(Cleaned_Data[[#This Row],[Actual Price]]&lt;1000,"₦0–₦999",
 IF(Cleaned_Data[[#This Row],[Actual Price]]&lt;2000,"₦1,000–₦1,999",
 IF(Cleaned_Data[[#This Row],[Actual Price]]&lt;5000,"₦2,000–₦4,999",
 IF(Cleaned_Data[[#This Row],[Actual Price]]&lt;10000,"₦5,000–₦9,999",
 "₦10,000+"))))</f>
        <v>₦0–₦999</v>
      </c>
      <c r="V224" s="8">
        <f>(Cleaned_Data[[#This Row],[Actual Price]]*Cleaned_Data[[#This Row],[Rating Count]])</f>
        <v>0</v>
      </c>
      <c r="W224" s="20">
        <v>0.80080080080080085</v>
      </c>
      <c r="X224">
        <v>3</v>
      </c>
      <c r="Y224" s="10">
        <f>VALUE(Cleaned_Data[[#This Row],[rating]])</f>
        <v>3</v>
      </c>
      <c r="Z224"/>
      <c r="AA224" t="str">
        <f>IF(Cleaned_Data[[#This Row],[Rating Count]]&lt;1000,"&lt;1000","1000+")</f>
        <v>&lt;1000</v>
      </c>
      <c r="AB224" s="4">
        <v>0</v>
      </c>
    </row>
    <row r="225" spans="1:28" x14ac:dyDescent="0.25">
      <c r="A225">
        <v>224</v>
      </c>
      <c r="B225" t="s">
        <v>2458</v>
      </c>
      <c r="C225" t="s">
        <v>2459</v>
      </c>
      <c r="D225" t="s">
        <v>2459</v>
      </c>
      <c r="E225" t="s">
        <v>16191</v>
      </c>
      <c r="F225" t="s">
        <v>13889</v>
      </c>
      <c r="G225" t="s">
        <v>13890</v>
      </c>
      <c r="H225" t="s">
        <v>167</v>
      </c>
      <c r="I225" t="s">
        <v>13093</v>
      </c>
      <c r="J225" t="s">
        <v>13093</v>
      </c>
      <c r="K225" t="s">
        <v>13094</v>
      </c>
      <c r="L225" t="s">
        <v>13416</v>
      </c>
      <c r="M225" t="s">
        <v>13097</v>
      </c>
      <c r="N225" t="s">
        <v>13097</v>
      </c>
      <c r="O225" t="s">
        <v>13098</v>
      </c>
      <c r="Q225">
        <v>47990</v>
      </c>
      <c r="R225" s="8">
        <v>47990</v>
      </c>
      <c r="S225">
        <v>79990</v>
      </c>
      <c r="T225" s="8">
        <v>79990</v>
      </c>
      <c r="U225" s="8" t="str">
        <f>IF(Cleaned_Data[[#This Row],[Actual Price]]&lt;1000,"₦0–₦999",
 IF(Cleaned_Data[[#This Row],[Actual Price]]&lt;2000,"₦1,000–₦1,999",
 IF(Cleaned_Data[[#This Row],[Actual Price]]&lt;5000,"₦2,000–₦4,999",
 IF(Cleaned_Data[[#This Row],[Actual Price]]&lt;10000,"₦5,000–₦9,999",
 "₦10,000+"))))</f>
        <v>₦10,000+</v>
      </c>
      <c r="V225" s="8">
        <f>(Cleaned_Data[[#This Row],[Actual Price]]*Cleaned_Data[[#This Row],[Rating Count]])</f>
        <v>110066240</v>
      </c>
      <c r="W225" s="20">
        <v>0.40005000625078135</v>
      </c>
      <c r="X225">
        <v>4.3</v>
      </c>
      <c r="Y225" s="10">
        <f>VALUE(Cleaned_Data[[#This Row],[rating]])</f>
        <v>4.3</v>
      </c>
      <c r="Z225">
        <v>1376</v>
      </c>
      <c r="AA225" t="str">
        <f>IF(Cleaned_Data[[#This Row],[Rating Count]]&lt;1000,"&lt;1000","1000+")</f>
        <v>1000+</v>
      </c>
      <c r="AB225" s="4">
        <v>1376</v>
      </c>
    </row>
    <row r="226" spans="1:28" x14ac:dyDescent="0.25">
      <c r="A226">
        <v>225</v>
      </c>
      <c r="B226" t="s">
        <v>2462</v>
      </c>
      <c r="C226" t="s">
        <v>2463</v>
      </c>
      <c r="D226" t="s">
        <v>2463</v>
      </c>
      <c r="E226" t="s">
        <v>16191</v>
      </c>
      <c r="F226" t="s">
        <v>13891</v>
      </c>
      <c r="G226" t="s">
        <v>13892</v>
      </c>
      <c r="H226" t="s">
        <v>459</v>
      </c>
      <c r="I226" t="s">
        <v>13093</v>
      </c>
      <c r="J226" t="s">
        <v>13093</v>
      </c>
      <c r="K226" t="s">
        <v>13094</v>
      </c>
      <c r="L226" t="s">
        <v>13416</v>
      </c>
      <c r="M226" t="s">
        <v>13095</v>
      </c>
      <c r="N226" t="s">
        <v>13095</v>
      </c>
      <c r="O226" t="s">
        <v>13099</v>
      </c>
      <c r="Q226">
        <v>215</v>
      </c>
      <c r="R226" s="8">
        <v>215</v>
      </c>
      <c r="S226">
        <v>499</v>
      </c>
      <c r="T226" s="8">
        <v>499</v>
      </c>
      <c r="U226" s="8" t="str">
        <f>IF(Cleaned_Data[[#This Row],[Actual Price]]&lt;1000,"₦0–₦999",
 IF(Cleaned_Data[[#This Row],[Actual Price]]&lt;2000,"₦1,000–₦1,999",
 IF(Cleaned_Data[[#This Row],[Actual Price]]&lt;5000,"₦2,000–₦4,999",
 IF(Cleaned_Data[[#This Row],[Actual Price]]&lt;10000,"₦5,000–₦9,999",
 "₦10,000+"))))</f>
        <v>₦0–₦999</v>
      </c>
      <c r="V226" s="8">
        <f>(Cleaned_Data[[#This Row],[Actual Price]]*Cleaned_Data[[#This Row],[Rating Count]])</f>
        <v>60379</v>
      </c>
      <c r="W226" s="20">
        <v>0.56913827655310623</v>
      </c>
      <c r="X226">
        <v>3.5</v>
      </c>
      <c r="Y226" s="10">
        <f>VALUE(Cleaned_Data[[#This Row],[rating]])</f>
        <v>3.5</v>
      </c>
      <c r="Z226">
        <v>121</v>
      </c>
      <c r="AA226" t="str">
        <f>IF(Cleaned_Data[[#This Row],[Rating Count]]&lt;1000,"&lt;1000","1000+")</f>
        <v>&lt;1000</v>
      </c>
      <c r="AB226" s="4">
        <v>121</v>
      </c>
    </row>
    <row r="227" spans="1:28" x14ac:dyDescent="0.25">
      <c r="A227">
        <v>226</v>
      </c>
      <c r="B227" t="s">
        <v>2472</v>
      </c>
      <c r="C227" t="s">
        <v>2473</v>
      </c>
      <c r="D227" t="s">
        <v>13893</v>
      </c>
      <c r="E227" t="s">
        <v>16191</v>
      </c>
      <c r="F227" t="s">
        <v>13521</v>
      </c>
      <c r="G227" t="s">
        <v>13894</v>
      </c>
      <c r="H227" t="s">
        <v>17</v>
      </c>
      <c r="I227" t="s">
        <v>13085</v>
      </c>
      <c r="J227" t="s">
        <v>13391</v>
      </c>
      <c r="K227" t="s">
        <v>13086</v>
      </c>
      <c r="L227" t="s">
        <v>13409</v>
      </c>
      <c r="M227" t="s">
        <v>13087</v>
      </c>
      <c r="N227" t="s">
        <v>13410</v>
      </c>
      <c r="O227" t="s">
        <v>13088</v>
      </c>
      <c r="P227" t="s">
        <v>13089</v>
      </c>
      <c r="Q227">
        <v>99</v>
      </c>
      <c r="R227" s="8">
        <v>99</v>
      </c>
      <c r="S227">
        <v>800</v>
      </c>
      <c r="T227" s="8">
        <v>800</v>
      </c>
      <c r="U227" s="8" t="str">
        <f>IF(Cleaned_Data[[#This Row],[Actual Price]]&lt;1000,"₦0–₦999",
 IF(Cleaned_Data[[#This Row],[Actual Price]]&lt;2000,"₦1,000–₦1,999",
 IF(Cleaned_Data[[#This Row],[Actual Price]]&lt;5000,"₦2,000–₦4,999",
 IF(Cleaned_Data[[#This Row],[Actual Price]]&lt;10000,"₦5,000–₦9,999",
 "₦10,000+"))))</f>
        <v>₦0–₦999</v>
      </c>
      <c r="V227" s="8">
        <f>(Cleaned_Data[[#This Row],[Actual Price]]*Cleaned_Data[[#This Row],[Rating Count]])</f>
        <v>860000</v>
      </c>
      <c r="W227" s="20">
        <v>0.87624999999999997</v>
      </c>
      <c r="X227">
        <v>3.9</v>
      </c>
      <c r="Y227" s="10">
        <f>VALUE(Cleaned_Data[[#This Row],[rating]])</f>
        <v>3.9</v>
      </c>
      <c r="Z227">
        <v>1075</v>
      </c>
      <c r="AA227" t="str">
        <f>IF(Cleaned_Data[[#This Row],[Rating Count]]&lt;1000,"&lt;1000","1000+")</f>
        <v>1000+</v>
      </c>
      <c r="AB227" s="4">
        <v>1075</v>
      </c>
    </row>
    <row r="228" spans="1:28" x14ac:dyDescent="0.25">
      <c r="A228">
        <v>227</v>
      </c>
      <c r="B228" t="s">
        <v>2477</v>
      </c>
      <c r="C228" t="s">
        <v>2478</v>
      </c>
      <c r="D228" t="s">
        <v>2478</v>
      </c>
      <c r="E228" t="s">
        <v>16191</v>
      </c>
      <c r="F228" t="s">
        <v>13895</v>
      </c>
      <c r="G228" t="s">
        <v>13896</v>
      </c>
      <c r="H228" t="s">
        <v>167</v>
      </c>
      <c r="I228" t="s">
        <v>13093</v>
      </c>
      <c r="J228" t="s">
        <v>13093</v>
      </c>
      <c r="K228" t="s">
        <v>13094</v>
      </c>
      <c r="L228" t="s">
        <v>13416</v>
      </c>
      <c r="M228" t="s">
        <v>13097</v>
      </c>
      <c r="N228" t="s">
        <v>13097</v>
      </c>
      <c r="O228" t="s">
        <v>13098</v>
      </c>
      <c r="Q228">
        <v>18999</v>
      </c>
      <c r="R228" s="8">
        <v>18999</v>
      </c>
      <c r="S228">
        <v>35000</v>
      </c>
      <c r="T228" s="8">
        <v>35000</v>
      </c>
      <c r="U228" s="8" t="str">
        <f>IF(Cleaned_Data[[#This Row],[Actual Price]]&lt;1000,"₦0–₦999",
 IF(Cleaned_Data[[#This Row],[Actual Price]]&lt;2000,"₦1,000–₦1,999",
 IF(Cleaned_Data[[#This Row],[Actual Price]]&lt;5000,"₦2,000–₦4,999",
 IF(Cleaned_Data[[#This Row],[Actual Price]]&lt;10000,"₦5,000–₦9,999",
 "₦10,000+"))))</f>
        <v>₦10,000+</v>
      </c>
      <c r="V228" s="8">
        <f>(Cleaned_Data[[#This Row],[Actual Price]]*Cleaned_Data[[#This Row],[Rating Count]])</f>
        <v>35035000</v>
      </c>
      <c r="W228" s="20">
        <v>0.45717142857142856</v>
      </c>
      <c r="X228">
        <v>4</v>
      </c>
      <c r="Y228" s="10">
        <f>VALUE(Cleaned_Data[[#This Row],[rating]])</f>
        <v>4</v>
      </c>
      <c r="Z228">
        <v>1001</v>
      </c>
      <c r="AA228" t="str">
        <f>IF(Cleaned_Data[[#This Row],[Rating Count]]&lt;1000,"&lt;1000","1000+")</f>
        <v>1000+</v>
      </c>
      <c r="AB228" s="4">
        <v>1001</v>
      </c>
    </row>
    <row r="229" spans="1:28" x14ac:dyDescent="0.25">
      <c r="A229">
        <v>228</v>
      </c>
      <c r="B229" t="s">
        <v>2487</v>
      </c>
      <c r="C229" t="s">
        <v>2488</v>
      </c>
      <c r="D229" t="s">
        <v>2488</v>
      </c>
      <c r="E229" t="s">
        <v>16191</v>
      </c>
      <c r="F229" t="s">
        <v>13897</v>
      </c>
      <c r="G229" t="s">
        <v>13898</v>
      </c>
      <c r="H229" t="s">
        <v>17</v>
      </c>
      <c r="I229" t="s">
        <v>13085</v>
      </c>
      <c r="J229" t="s">
        <v>13391</v>
      </c>
      <c r="K229" t="s">
        <v>13086</v>
      </c>
      <c r="L229" t="s">
        <v>13409</v>
      </c>
      <c r="M229" t="s">
        <v>13087</v>
      </c>
      <c r="N229" t="s">
        <v>13410</v>
      </c>
      <c r="O229" t="s">
        <v>13088</v>
      </c>
      <c r="P229" t="s">
        <v>13089</v>
      </c>
      <c r="Q229">
        <v>249</v>
      </c>
      <c r="R229" s="8">
        <v>249</v>
      </c>
      <c r="S229">
        <v>999</v>
      </c>
      <c r="T229" s="8">
        <v>999</v>
      </c>
      <c r="U229" s="8" t="str">
        <f>IF(Cleaned_Data[[#This Row],[Actual Price]]&lt;1000,"₦0–₦999",
 IF(Cleaned_Data[[#This Row],[Actual Price]]&lt;2000,"₦1,000–₦1,999",
 IF(Cleaned_Data[[#This Row],[Actual Price]]&lt;5000,"₦2,000–₦4,999",
 IF(Cleaned_Data[[#This Row],[Actual Price]]&lt;10000,"₦5,000–₦9,999",
 "₦10,000+"))))</f>
        <v>₦0–₦999</v>
      </c>
      <c r="V229" s="8">
        <f>(Cleaned_Data[[#This Row],[Actual Price]]*Cleaned_Data[[#This Row],[Rating Count]])</f>
        <v>111888</v>
      </c>
      <c r="W229" s="20">
        <v>0.75075075075075071</v>
      </c>
      <c r="X229">
        <v>4.3</v>
      </c>
      <c r="Y229" s="10">
        <f>VALUE(Cleaned_Data[[#This Row],[rating]])</f>
        <v>4.3</v>
      </c>
      <c r="Z229">
        <v>112</v>
      </c>
      <c r="AA229" t="str">
        <f>IF(Cleaned_Data[[#This Row],[Rating Count]]&lt;1000,"&lt;1000","1000+")</f>
        <v>&lt;1000</v>
      </c>
      <c r="AB229" s="4">
        <v>112</v>
      </c>
    </row>
    <row r="230" spans="1:28" x14ac:dyDescent="0.25">
      <c r="A230">
        <v>229</v>
      </c>
      <c r="B230" t="s">
        <v>2497</v>
      </c>
      <c r="C230" t="s">
        <v>2498</v>
      </c>
      <c r="D230" t="s">
        <v>2498</v>
      </c>
      <c r="E230" t="s">
        <v>16191</v>
      </c>
      <c r="F230" t="s">
        <v>13600</v>
      </c>
      <c r="G230" t="s">
        <v>13899</v>
      </c>
      <c r="H230" t="s">
        <v>505</v>
      </c>
      <c r="I230" t="s">
        <v>13093</v>
      </c>
      <c r="J230" t="s">
        <v>13093</v>
      </c>
      <c r="K230" t="s">
        <v>13094</v>
      </c>
      <c r="L230" t="s">
        <v>13416</v>
      </c>
      <c r="M230" t="s">
        <v>13097</v>
      </c>
      <c r="N230" t="s">
        <v>13097</v>
      </c>
      <c r="O230" t="s">
        <v>13100</v>
      </c>
      <c r="Q230">
        <v>7999</v>
      </c>
      <c r="R230" s="8">
        <v>7999</v>
      </c>
      <c r="S230">
        <v>15999</v>
      </c>
      <c r="T230" s="8">
        <v>15999</v>
      </c>
      <c r="U230" s="8" t="str">
        <f>IF(Cleaned_Data[[#This Row],[Actual Price]]&lt;1000,"₦0–₦999",
 IF(Cleaned_Data[[#This Row],[Actual Price]]&lt;2000,"₦1,000–₦1,999",
 IF(Cleaned_Data[[#This Row],[Actual Price]]&lt;5000,"₦2,000–₦4,999",
 IF(Cleaned_Data[[#This Row],[Actual Price]]&lt;10000,"₦5,000–₦9,999",
 "₦10,000+"))))</f>
        <v>₦10,000+</v>
      </c>
      <c r="V230" s="8">
        <f>(Cleaned_Data[[#This Row],[Actual Price]]*Cleaned_Data[[#This Row],[Rating Count]])</f>
        <v>48348978</v>
      </c>
      <c r="W230" s="20">
        <v>0.50003125195324705</v>
      </c>
      <c r="X230">
        <v>3.8</v>
      </c>
      <c r="Y230" s="10">
        <f>VALUE(Cleaned_Data[[#This Row],[rating]])</f>
        <v>3.8</v>
      </c>
      <c r="Z230">
        <v>3022</v>
      </c>
      <c r="AA230" t="str">
        <f>IF(Cleaned_Data[[#This Row],[Rating Count]]&lt;1000,"&lt;1000","1000+")</f>
        <v>1000+</v>
      </c>
      <c r="AB230" s="4">
        <v>3022</v>
      </c>
    </row>
    <row r="231" spans="1:28" x14ac:dyDescent="0.25">
      <c r="A231">
        <v>230</v>
      </c>
      <c r="B231" t="s">
        <v>2507</v>
      </c>
      <c r="C231" t="s">
        <v>2508</v>
      </c>
      <c r="D231" t="s">
        <v>2508</v>
      </c>
      <c r="E231" t="s">
        <v>16191</v>
      </c>
      <c r="F231" t="s">
        <v>13693</v>
      </c>
      <c r="G231" t="s">
        <v>13900</v>
      </c>
      <c r="H231" t="s">
        <v>17</v>
      </c>
      <c r="I231" t="s">
        <v>13085</v>
      </c>
      <c r="J231" t="s">
        <v>13391</v>
      </c>
      <c r="K231" t="s">
        <v>13086</v>
      </c>
      <c r="L231" t="s">
        <v>13409</v>
      </c>
      <c r="M231" t="s">
        <v>13087</v>
      </c>
      <c r="N231" t="s">
        <v>13410</v>
      </c>
      <c r="O231" t="s">
        <v>13088</v>
      </c>
      <c r="P231" t="s">
        <v>13089</v>
      </c>
      <c r="Q231">
        <v>649</v>
      </c>
      <c r="R231" s="8">
        <v>649</v>
      </c>
      <c r="S231">
        <v>1600</v>
      </c>
      <c r="T231" s="8">
        <v>1600</v>
      </c>
      <c r="U231" s="8" t="str">
        <f>IF(Cleaned_Data[[#This Row],[Actual Price]]&lt;1000,"₦0–₦999",
 IF(Cleaned_Data[[#This Row],[Actual Price]]&lt;2000,"₦1,000–₦1,999",
 IF(Cleaned_Data[[#This Row],[Actual Price]]&lt;5000,"₦2,000–₦4,999",
 IF(Cleaned_Data[[#This Row],[Actual Price]]&lt;10000,"₦5,000–₦9,999",
 "₦10,000+"))))</f>
        <v>₦1,000–₦1,999</v>
      </c>
      <c r="V231" s="8">
        <f>(Cleaned_Data[[#This Row],[Actual Price]]*Cleaned_Data[[#This Row],[Rating Count]])</f>
        <v>8721600</v>
      </c>
      <c r="W231" s="20">
        <v>0.59437499999999999</v>
      </c>
      <c r="X231">
        <v>4.3</v>
      </c>
      <c r="Y231" s="10">
        <f>VALUE(Cleaned_Data[[#This Row],[rating]])</f>
        <v>4.3</v>
      </c>
      <c r="Z231">
        <v>5451</v>
      </c>
      <c r="AA231" t="str">
        <f>IF(Cleaned_Data[[#This Row],[Rating Count]]&lt;1000,"&lt;1000","1000+")</f>
        <v>1000+</v>
      </c>
      <c r="AB231" s="4">
        <v>5451</v>
      </c>
    </row>
    <row r="232" spans="1:28" x14ac:dyDescent="0.25">
      <c r="A232">
        <v>231</v>
      </c>
      <c r="B232" t="s">
        <v>2512</v>
      </c>
      <c r="C232" t="s">
        <v>742</v>
      </c>
      <c r="D232" t="s">
        <v>742</v>
      </c>
      <c r="E232" t="s">
        <v>16191</v>
      </c>
      <c r="F232" t="s">
        <v>742</v>
      </c>
      <c r="G232" t="s">
        <v>13442</v>
      </c>
      <c r="H232" t="s">
        <v>459</v>
      </c>
      <c r="I232" t="s">
        <v>13093</v>
      </c>
      <c r="J232" t="s">
        <v>13093</v>
      </c>
      <c r="K232" t="s">
        <v>13094</v>
      </c>
      <c r="L232" t="s">
        <v>13416</v>
      </c>
      <c r="M232" t="s">
        <v>13095</v>
      </c>
      <c r="N232" t="s">
        <v>13095</v>
      </c>
      <c r="O232" t="s">
        <v>13099</v>
      </c>
      <c r="Q232">
        <v>1289</v>
      </c>
      <c r="R232" s="8">
        <v>1289</v>
      </c>
      <c r="S232">
        <v>2499</v>
      </c>
      <c r="T232" s="8">
        <v>2499</v>
      </c>
      <c r="U232" s="8" t="str">
        <f>IF(Cleaned_Data[[#This Row],[Actual Price]]&lt;1000,"₦0–₦999",
 IF(Cleaned_Data[[#This Row],[Actual Price]]&lt;2000,"₦1,000–₦1,999",
 IF(Cleaned_Data[[#This Row],[Actual Price]]&lt;5000,"₦2,000–₦4,999",
 IF(Cleaned_Data[[#This Row],[Actual Price]]&lt;10000,"₦5,000–₦9,999",
 "₦10,000+"))))</f>
        <v>₦2,000–₦4,999</v>
      </c>
      <c r="V232" s="8">
        <f>(Cleaned_Data[[#This Row],[Actual Price]]*Cleaned_Data[[#This Row],[Rating Count]])</f>
        <v>182427</v>
      </c>
      <c r="W232" s="20">
        <v>0.4841936774709884</v>
      </c>
      <c r="X232">
        <v>3.3</v>
      </c>
      <c r="Y232" s="10">
        <f>VALUE(Cleaned_Data[[#This Row],[rating]])</f>
        <v>3.3</v>
      </c>
      <c r="Z232">
        <v>73</v>
      </c>
      <c r="AA232" t="str">
        <f>IF(Cleaned_Data[[#This Row],[Rating Count]]&lt;1000,"&lt;1000","1000+")</f>
        <v>&lt;1000</v>
      </c>
      <c r="AB232" s="4">
        <v>73</v>
      </c>
    </row>
    <row r="233" spans="1:28" x14ac:dyDescent="0.25">
      <c r="A233">
        <v>232</v>
      </c>
      <c r="B233" t="s">
        <v>2521</v>
      </c>
      <c r="C233" t="s">
        <v>2522</v>
      </c>
      <c r="D233" t="s">
        <v>2522</v>
      </c>
      <c r="E233" t="s">
        <v>16191</v>
      </c>
      <c r="F233" t="s">
        <v>13901</v>
      </c>
      <c r="G233" t="s">
        <v>13902</v>
      </c>
      <c r="H233" t="s">
        <v>127</v>
      </c>
      <c r="I233" t="s">
        <v>13093</v>
      </c>
      <c r="J233" t="s">
        <v>13093</v>
      </c>
      <c r="K233" t="s">
        <v>13094</v>
      </c>
      <c r="L233" t="s">
        <v>13416</v>
      </c>
      <c r="M233" t="s">
        <v>13095</v>
      </c>
      <c r="N233" t="s">
        <v>13095</v>
      </c>
      <c r="O233" t="s">
        <v>13088</v>
      </c>
      <c r="P233" t="s">
        <v>13096</v>
      </c>
      <c r="Q233">
        <v>609</v>
      </c>
      <c r="R233" s="8">
        <v>609</v>
      </c>
      <c r="S233">
        <v>1500</v>
      </c>
      <c r="T233" s="8">
        <v>1500</v>
      </c>
      <c r="U233" s="8" t="str">
        <f>IF(Cleaned_Data[[#This Row],[Actual Price]]&lt;1000,"₦0–₦999",
 IF(Cleaned_Data[[#This Row],[Actual Price]]&lt;2000,"₦1,000–₦1,999",
 IF(Cleaned_Data[[#This Row],[Actual Price]]&lt;5000,"₦2,000–₦4,999",
 IF(Cleaned_Data[[#This Row],[Actual Price]]&lt;10000,"₦5,000–₦9,999",
 "₦10,000+"))))</f>
        <v>₦1,000–₦1,999</v>
      </c>
      <c r="V233" s="8">
        <f>(Cleaned_Data[[#This Row],[Actual Price]]*Cleaned_Data[[#This Row],[Rating Count]])</f>
        <v>1543500</v>
      </c>
      <c r="W233" s="20">
        <v>0.59399999999999997</v>
      </c>
      <c r="X233">
        <v>4.5</v>
      </c>
      <c r="Y233" s="10">
        <f>VALUE(Cleaned_Data[[#This Row],[rating]])</f>
        <v>4.5</v>
      </c>
      <c r="Z233">
        <v>1029</v>
      </c>
      <c r="AA233" t="str">
        <f>IF(Cleaned_Data[[#This Row],[Rating Count]]&lt;1000,"&lt;1000","1000+")</f>
        <v>1000+</v>
      </c>
      <c r="AB233" s="4">
        <v>1029</v>
      </c>
    </row>
    <row r="234" spans="1:28" x14ac:dyDescent="0.25">
      <c r="A234">
        <v>233</v>
      </c>
      <c r="B234" t="s">
        <v>2531</v>
      </c>
      <c r="C234" t="s">
        <v>2532</v>
      </c>
      <c r="D234" t="s">
        <v>2532</v>
      </c>
      <c r="E234" t="s">
        <v>16191</v>
      </c>
      <c r="F234" t="s">
        <v>13903</v>
      </c>
      <c r="G234" t="s">
        <v>13904</v>
      </c>
      <c r="H234" t="s">
        <v>167</v>
      </c>
      <c r="I234" t="s">
        <v>13093</v>
      </c>
      <c r="J234" t="s">
        <v>13093</v>
      </c>
      <c r="K234" t="s">
        <v>13094</v>
      </c>
      <c r="L234" t="s">
        <v>13416</v>
      </c>
      <c r="M234" t="s">
        <v>13097</v>
      </c>
      <c r="N234" t="s">
        <v>13097</v>
      </c>
      <c r="O234" t="s">
        <v>13098</v>
      </c>
      <c r="Q234">
        <v>32990</v>
      </c>
      <c r="R234" s="8">
        <v>32990</v>
      </c>
      <c r="S234">
        <v>54990</v>
      </c>
      <c r="T234" s="8">
        <v>54990</v>
      </c>
      <c r="U234" s="8" t="str">
        <f>IF(Cleaned_Data[[#This Row],[Actual Price]]&lt;1000,"₦0–₦999",
 IF(Cleaned_Data[[#This Row],[Actual Price]]&lt;2000,"₦1,000–₦1,999",
 IF(Cleaned_Data[[#This Row],[Actual Price]]&lt;5000,"₦2,000–₦4,999",
 IF(Cleaned_Data[[#This Row],[Actual Price]]&lt;10000,"₦5,000–₦9,999",
 "₦10,000+"))))</f>
        <v>₦10,000+</v>
      </c>
      <c r="V234" s="8">
        <f>(Cleaned_Data[[#This Row],[Actual Price]]*Cleaned_Data[[#This Row],[Rating Count]])</f>
        <v>85509450</v>
      </c>
      <c r="W234" s="20">
        <v>0.40007274049827241</v>
      </c>
      <c r="X234">
        <v>4.0999999999999996</v>
      </c>
      <c r="Y234" s="10">
        <f>VALUE(Cleaned_Data[[#This Row],[rating]])</f>
        <v>4.0999999999999996</v>
      </c>
      <c r="Z234">
        <v>1555</v>
      </c>
      <c r="AA234" t="str">
        <f>IF(Cleaned_Data[[#This Row],[Rating Count]]&lt;1000,"&lt;1000","1000+")</f>
        <v>1000+</v>
      </c>
      <c r="AB234" s="4">
        <v>1555</v>
      </c>
    </row>
    <row r="235" spans="1:28" x14ac:dyDescent="0.25">
      <c r="A235">
        <v>234</v>
      </c>
      <c r="B235" t="s">
        <v>2541</v>
      </c>
      <c r="C235" t="s">
        <v>2542</v>
      </c>
      <c r="D235" t="s">
        <v>2542</v>
      </c>
      <c r="E235" t="s">
        <v>16191</v>
      </c>
      <c r="F235" t="s">
        <v>13905</v>
      </c>
      <c r="G235" t="s">
        <v>13906</v>
      </c>
      <c r="H235" t="s">
        <v>127</v>
      </c>
      <c r="I235" t="s">
        <v>13093</v>
      </c>
      <c r="J235" t="s">
        <v>13093</v>
      </c>
      <c r="K235" t="s">
        <v>13094</v>
      </c>
      <c r="L235" t="s">
        <v>13416</v>
      </c>
      <c r="M235" t="s">
        <v>13095</v>
      </c>
      <c r="N235" t="s">
        <v>13095</v>
      </c>
      <c r="O235" t="s">
        <v>13088</v>
      </c>
      <c r="P235" t="s">
        <v>13096</v>
      </c>
      <c r="Q235">
        <v>599</v>
      </c>
      <c r="R235" s="8">
        <v>599</v>
      </c>
      <c r="S235">
        <v>1999</v>
      </c>
      <c r="T235" s="8">
        <v>1999</v>
      </c>
      <c r="U235" s="8" t="str">
        <f>IF(Cleaned_Data[[#This Row],[Actual Price]]&lt;1000,"₦0–₦999",
 IF(Cleaned_Data[[#This Row],[Actual Price]]&lt;2000,"₦1,000–₦1,999",
 IF(Cleaned_Data[[#This Row],[Actual Price]]&lt;5000,"₦2,000–₦4,999",
 IF(Cleaned_Data[[#This Row],[Actual Price]]&lt;10000,"₦5,000–₦9,999",
 "₦10,000+"))))</f>
        <v>₦1,000–₦1,999</v>
      </c>
      <c r="V235" s="8">
        <f>(Cleaned_Data[[#This Row],[Actual Price]]*Cleaned_Data[[#This Row],[Rating Count]])</f>
        <v>93953</v>
      </c>
      <c r="W235" s="20">
        <v>0.70035017508754382</v>
      </c>
      <c r="X235">
        <v>4.2</v>
      </c>
      <c r="Y235" s="10">
        <f>VALUE(Cleaned_Data[[#This Row],[rating]])</f>
        <v>4.2</v>
      </c>
      <c r="Z235">
        <v>47</v>
      </c>
      <c r="AA235" t="str">
        <f>IF(Cleaned_Data[[#This Row],[Rating Count]]&lt;1000,"&lt;1000","1000+")</f>
        <v>&lt;1000</v>
      </c>
      <c r="AB235" s="4">
        <v>47</v>
      </c>
    </row>
    <row r="236" spans="1:28" x14ac:dyDescent="0.25">
      <c r="A236">
        <v>235</v>
      </c>
      <c r="B236" t="s">
        <v>2551</v>
      </c>
      <c r="C236" t="s">
        <v>2552</v>
      </c>
      <c r="D236" t="s">
        <v>2552</v>
      </c>
      <c r="E236" t="s">
        <v>16191</v>
      </c>
      <c r="F236" t="s">
        <v>13452</v>
      </c>
      <c r="G236" t="s">
        <v>13907</v>
      </c>
      <c r="H236" t="s">
        <v>17</v>
      </c>
      <c r="I236" t="s">
        <v>13085</v>
      </c>
      <c r="J236" t="s">
        <v>13391</v>
      </c>
      <c r="K236" t="s">
        <v>13086</v>
      </c>
      <c r="L236" t="s">
        <v>13409</v>
      </c>
      <c r="M236" t="s">
        <v>13087</v>
      </c>
      <c r="N236" t="s">
        <v>13410</v>
      </c>
      <c r="O236" t="s">
        <v>13088</v>
      </c>
      <c r="P236" t="s">
        <v>13089</v>
      </c>
      <c r="Q236">
        <v>349</v>
      </c>
      <c r="R236" s="8">
        <v>349</v>
      </c>
      <c r="S236">
        <v>899</v>
      </c>
      <c r="T236" s="8">
        <v>899</v>
      </c>
      <c r="U236" s="8" t="str">
        <f>IF(Cleaned_Data[[#This Row],[Actual Price]]&lt;1000,"₦0–₦999",
 IF(Cleaned_Data[[#This Row],[Actual Price]]&lt;2000,"₦1,000–₦1,999",
 IF(Cleaned_Data[[#This Row],[Actual Price]]&lt;5000,"₦2,000–₦4,999",
 IF(Cleaned_Data[[#This Row],[Actual Price]]&lt;10000,"₦5,000–₦9,999",
 "₦10,000+"))))</f>
        <v>₦0–₦999</v>
      </c>
      <c r="V236" s="8">
        <f>(Cleaned_Data[[#This Row],[Actual Price]]*Cleaned_Data[[#This Row],[Rating Count]])</f>
        <v>13391504</v>
      </c>
      <c r="W236" s="20">
        <v>0.61179087875417126</v>
      </c>
      <c r="X236">
        <v>4.0999999999999996</v>
      </c>
      <c r="Y236" s="10">
        <f>VALUE(Cleaned_Data[[#This Row],[rating]])</f>
        <v>4.0999999999999996</v>
      </c>
      <c r="Z236">
        <v>14896</v>
      </c>
      <c r="AA236" t="str">
        <f>IF(Cleaned_Data[[#This Row],[Rating Count]]&lt;1000,"&lt;1000","1000+")</f>
        <v>1000+</v>
      </c>
      <c r="AB236" s="4">
        <v>14896</v>
      </c>
    </row>
    <row r="237" spans="1:28" x14ac:dyDescent="0.25">
      <c r="A237">
        <v>236</v>
      </c>
      <c r="B237" t="s">
        <v>2561</v>
      </c>
      <c r="C237" t="s">
        <v>2562</v>
      </c>
      <c r="D237" t="s">
        <v>2562</v>
      </c>
      <c r="E237" t="s">
        <v>16191</v>
      </c>
      <c r="F237" t="s">
        <v>13908</v>
      </c>
      <c r="G237" t="s">
        <v>13909</v>
      </c>
      <c r="H237" t="s">
        <v>167</v>
      </c>
      <c r="I237" t="s">
        <v>13093</v>
      </c>
      <c r="J237" t="s">
        <v>13093</v>
      </c>
      <c r="K237" t="s">
        <v>13094</v>
      </c>
      <c r="L237" t="s">
        <v>13416</v>
      </c>
      <c r="M237" t="s">
        <v>13097</v>
      </c>
      <c r="N237" t="s">
        <v>13097</v>
      </c>
      <c r="O237" t="s">
        <v>13098</v>
      </c>
      <c r="Q237">
        <v>29999</v>
      </c>
      <c r="R237" s="8">
        <v>29999</v>
      </c>
      <c r="S237">
        <v>50999</v>
      </c>
      <c r="T237" s="8">
        <v>50999</v>
      </c>
      <c r="U237" s="8" t="str">
        <f>IF(Cleaned_Data[[#This Row],[Actual Price]]&lt;1000,"₦0–₦999",
 IF(Cleaned_Data[[#This Row],[Actual Price]]&lt;2000,"₦1,000–₦1,999",
 IF(Cleaned_Data[[#This Row],[Actual Price]]&lt;5000,"₦2,000–₦4,999",
 IF(Cleaned_Data[[#This Row],[Actual Price]]&lt;10000,"₦5,000–₦9,999",
 "₦10,000+"))))</f>
        <v>₦10,000+</v>
      </c>
      <c r="V237" s="8">
        <f>(Cleaned_Data[[#This Row],[Actual Price]]*Cleaned_Data[[#This Row],[Rating Count]])</f>
        <v>87310288</v>
      </c>
      <c r="W237" s="20">
        <v>0.41177277985842858</v>
      </c>
      <c r="X237">
        <v>4.4000000000000004</v>
      </c>
      <c r="Y237" s="10">
        <f>VALUE(Cleaned_Data[[#This Row],[rating]])</f>
        <v>4.4000000000000004</v>
      </c>
      <c r="Z237">
        <v>1712</v>
      </c>
      <c r="AA237" t="str">
        <f>IF(Cleaned_Data[[#This Row],[Rating Count]]&lt;1000,"&lt;1000","1000+")</f>
        <v>1000+</v>
      </c>
      <c r="AB237" s="4">
        <v>1712</v>
      </c>
    </row>
    <row r="238" spans="1:28" x14ac:dyDescent="0.25">
      <c r="A238">
        <v>237</v>
      </c>
      <c r="B238" t="s">
        <v>2571</v>
      </c>
      <c r="C238" t="s">
        <v>12976</v>
      </c>
      <c r="D238" t="s">
        <v>13813</v>
      </c>
      <c r="E238" t="s">
        <v>16191</v>
      </c>
      <c r="F238" t="s">
        <v>13814</v>
      </c>
      <c r="G238" t="s">
        <v>13815</v>
      </c>
      <c r="H238" t="s">
        <v>459</v>
      </c>
      <c r="I238" t="s">
        <v>13093</v>
      </c>
      <c r="J238" t="s">
        <v>13093</v>
      </c>
      <c r="K238" t="s">
        <v>13094</v>
      </c>
      <c r="L238" t="s">
        <v>13416</v>
      </c>
      <c r="M238" t="s">
        <v>13095</v>
      </c>
      <c r="N238" t="s">
        <v>13095</v>
      </c>
      <c r="O238" t="s">
        <v>13099</v>
      </c>
      <c r="Q238">
        <v>199</v>
      </c>
      <c r="R238" s="8">
        <v>199</v>
      </c>
      <c r="S238">
        <v>399</v>
      </c>
      <c r="T238" s="8">
        <v>399</v>
      </c>
      <c r="U238" s="8" t="str">
        <f>IF(Cleaned_Data[[#This Row],[Actual Price]]&lt;1000,"₦0–₦999",
 IF(Cleaned_Data[[#This Row],[Actual Price]]&lt;2000,"₦1,000–₦1,999",
 IF(Cleaned_Data[[#This Row],[Actual Price]]&lt;5000,"₦2,000–₦4,999",
 IF(Cleaned_Data[[#This Row],[Actual Price]]&lt;10000,"₦5,000–₦9,999",
 "₦10,000+"))))</f>
        <v>₦0–₦999</v>
      </c>
      <c r="V238" s="8">
        <f>(Cleaned_Data[[#This Row],[Actual Price]]*Cleaned_Data[[#This Row],[Rating Count]])</f>
        <v>532665</v>
      </c>
      <c r="W238" s="20">
        <v>0.50125313283208017</v>
      </c>
      <c r="X238">
        <v>4.2</v>
      </c>
      <c r="Y238" s="10">
        <f>VALUE(Cleaned_Data[[#This Row],[rating]])</f>
        <v>4.2</v>
      </c>
      <c r="Z238">
        <v>1335</v>
      </c>
      <c r="AA238" t="str">
        <f>IF(Cleaned_Data[[#This Row],[Rating Count]]&lt;1000,"&lt;1000","1000+")</f>
        <v>1000+</v>
      </c>
      <c r="AB238" s="4">
        <v>1335</v>
      </c>
    </row>
    <row r="239" spans="1:28" x14ac:dyDescent="0.25">
      <c r="A239">
        <v>238</v>
      </c>
      <c r="B239" t="s">
        <v>2573</v>
      </c>
      <c r="C239" t="s">
        <v>12979</v>
      </c>
      <c r="D239" t="s">
        <v>12979</v>
      </c>
      <c r="E239" t="s">
        <v>16191</v>
      </c>
      <c r="F239" t="s">
        <v>13910</v>
      </c>
      <c r="G239" t="s">
        <v>13911</v>
      </c>
      <c r="H239" t="s">
        <v>459</v>
      </c>
      <c r="I239" t="s">
        <v>13093</v>
      </c>
      <c r="J239" t="s">
        <v>13093</v>
      </c>
      <c r="K239" t="s">
        <v>13094</v>
      </c>
      <c r="L239" t="s">
        <v>13416</v>
      </c>
      <c r="M239" t="s">
        <v>13095</v>
      </c>
      <c r="N239" t="s">
        <v>13095</v>
      </c>
      <c r="O239" t="s">
        <v>13099</v>
      </c>
      <c r="Q239">
        <v>349</v>
      </c>
      <c r="R239" s="8">
        <v>349</v>
      </c>
      <c r="S239">
        <v>699</v>
      </c>
      <c r="T239" s="8">
        <v>699</v>
      </c>
      <c r="U239" s="8" t="str">
        <f>IF(Cleaned_Data[[#This Row],[Actual Price]]&lt;1000,"₦0–₦999",
 IF(Cleaned_Data[[#This Row],[Actual Price]]&lt;2000,"₦1,000–₦1,999",
 IF(Cleaned_Data[[#This Row],[Actual Price]]&lt;5000,"₦2,000–₦4,999",
 IF(Cleaned_Data[[#This Row],[Actual Price]]&lt;10000,"₦5,000–₦9,999",
 "₦10,000+"))))</f>
        <v>₦0–₦999</v>
      </c>
      <c r="V239" s="8">
        <f>(Cleaned_Data[[#This Row],[Actual Price]]*Cleaned_Data[[#This Row],[Rating Count]])</f>
        <v>149586</v>
      </c>
      <c r="W239" s="20">
        <v>0.50071530758226035</v>
      </c>
      <c r="X239">
        <v>3.9</v>
      </c>
      <c r="Y239" s="10">
        <f>VALUE(Cleaned_Data[[#This Row],[rating]])</f>
        <v>3.9</v>
      </c>
      <c r="Z239">
        <v>214</v>
      </c>
      <c r="AA239" t="str">
        <f>IF(Cleaned_Data[[#This Row],[Rating Count]]&lt;1000,"&lt;1000","1000+")</f>
        <v>&lt;1000</v>
      </c>
      <c r="AB239" s="4">
        <v>214</v>
      </c>
    </row>
    <row r="240" spans="1:28" x14ac:dyDescent="0.25">
      <c r="A240">
        <v>239</v>
      </c>
      <c r="B240" t="s">
        <v>2582</v>
      </c>
      <c r="C240" t="s">
        <v>12980</v>
      </c>
      <c r="D240" t="s">
        <v>12980</v>
      </c>
      <c r="E240" t="s">
        <v>16191</v>
      </c>
      <c r="F240" t="s">
        <v>13912</v>
      </c>
      <c r="G240" t="s">
        <v>13913</v>
      </c>
      <c r="H240" t="s">
        <v>640</v>
      </c>
      <c r="I240" t="s">
        <v>13093</v>
      </c>
      <c r="J240" t="s">
        <v>13093</v>
      </c>
      <c r="K240" t="s">
        <v>13094</v>
      </c>
      <c r="L240" t="s">
        <v>13416</v>
      </c>
      <c r="M240" t="s">
        <v>13095</v>
      </c>
      <c r="N240" t="s">
        <v>13095</v>
      </c>
      <c r="O240" t="s">
        <v>13101</v>
      </c>
      <c r="P240" t="s">
        <v>13102</v>
      </c>
      <c r="Q240">
        <v>1850</v>
      </c>
      <c r="R240" s="8">
        <v>1850</v>
      </c>
      <c r="S240">
        <v>4500</v>
      </c>
      <c r="T240" s="8">
        <v>4500</v>
      </c>
      <c r="U240" s="8" t="str">
        <f>IF(Cleaned_Data[[#This Row],[Actual Price]]&lt;1000,"₦0–₦999",
 IF(Cleaned_Data[[#This Row],[Actual Price]]&lt;2000,"₦1,000–₦1,999",
 IF(Cleaned_Data[[#This Row],[Actual Price]]&lt;5000,"₦2,000–₦4,999",
 IF(Cleaned_Data[[#This Row],[Actual Price]]&lt;10000,"₦5,000–₦9,999",
 "₦10,000+"))))</f>
        <v>₦2,000–₦4,999</v>
      </c>
      <c r="V240" s="8">
        <f>(Cleaned_Data[[#This Row],[Actual Price]]*Cleaned_Data[[#This Row],[Rating Count]])</f>
        <v>828000</v>
      </c>
      <c r="W240" s="20">
        <v>0.58888888888888891</v>
      </c>
      <c r="X240">
        <v>4</v>
      </c>
      <c r="Y240" s="10">
        <f>VALUE(Cleaned_Data[[#This Row],[rating]])</f>
        <v>4</v>
      </c>
      <c r="Z240">
        <v>184</v>
      </c>
      <c r="AA240" t="str">
        <f>IF(Cleaned_Data[[#This Row],[Rating Count]]&lt;1000,"&lt;1000","1000+")</f>
        <v>&lt;1000</v>
      </c>
      <c r="AB240" s="4">
        <v>184</v>
      </c>
    </row>
    <row r="241" spans="1:28" x14ac:dyDescent="0.25">
      <c r="A241">
        <v>240</v>
      </c>
      <c r="B241" t="s">
        <v>2590</v>
      </c>
      <c r="C241" t="s">
        <v>2591</v>
      </c>
      <c r="D241" t="s">
        <v>2591</v>
      </c>
      <c r="E241" t="s">
        <v>16191</v>
      </c>
      <c r="F241" t="s">
        <v>13914</v>
      </c>
      <c r="G241" t="s">
        <v>13915</v>
      </c>
      <c r="H241" t="s">
        <v>1390</v>
      </c>
      <c r="I241" t="s">
        <v>13093</v>
      </c>
      <c r="J241" t="s">
        <v>13093</v>
      </c>
      <c r="K241" t="s">
        <v>13094</v>
      </c>
      <c r="L241" t="s">
        <v>13416</v>
      </c>
      <c r="M241" t="s">
        <v>13108</v>
      </c>
      <c r="N241" t="s">
        <v>13108</v>
      </c>
      <c r="Q241">
        <v>13990</v>
      </c>
      <c r="R241" s="8">
        <v>13990</v>
      </c>
      <c r="S241">
        <v>28900</v>
      </c>
      <c r="T241" s="8">
        <v>28900</v>
      </c>
      <c r="U241" s="8" t="str">
        <f>IF(Cleaned_Data[[#This Row],[Actual Price]]&lt;1000,"₦0–₦999",
 IF(Cleaned_Data[[#This Row],[Actual Price]]&lt;2000,"₦1,000–₦1,999",
 IF(Cleaned_Data[[#This Row],[Actual Price]]&lt;5000,"₦2,000–₦4,999",
 IF(Cleaned_Data[[#This Row],[Actual Price]]&lt;10000,"₦5,000–₦9,999",
 "₦10,000+"))))</f>
        <v>₦10,000+</v>
      </c>
      <c r="V241" s="8">
        <f>(Cleaned_Data[[#This Row],[Actual Price]]*Cleaned_Data[[#This Row],[Rating Count]])</f>
        <v>202300</v>
      </c>
      <c r="W241" s="20">
        <v>0.51591695501730106</v>
      </c>
      <c r="X241">
        <v>4.5</v>
      </c>
      <c r="Y241" s="10">
        <f>VALUE(Cleaned_Data[[#This Row],[rating]])</f>
        <v>4.5</v>
      </c>
      <c r="Z241">
        <v>7</v>
      </c>
      <c r="AA241" t="str">
        <f>IF(Cleaned_Data[[#This Row],[Rating Count]]&lt;1000,"&lt;1000","1000+")</f>
        <v>&lt;1000</v>
      </c>
      <c r="AB241" s="4">
        <v>7</v>
      </c>
    </row>
    <row r="242" spans="1:28" x14ac:dyDescent="0.25">
      <c r="A242">
        <v>241</v>
      </c>
      <c r="B242" t="s">
        <v>2600</v>
      </c>
      <c r="C242" t="s">
        <v>2601</v>
      </c>
      <c r="D242" t="s">
        <v>2601</v>
      </c>
      <c r="E242" t="s">
        <v>16191</v>
      </c>
      <c r="F242" t="s">
        <v>13916</v>
      </c>
      <c r="G242" t="s">
        <v>13917</v>
      </c>
      <c r="H242" t="s">
        <v>17</v>
      </c>
      <c r="I242" t="s">
        <v>13085</v>
      </c>
      <c r="J242" t="s">
        <v>13391</v>
      </c>
      <c r="K242" t="s">
        <v>13086</v>
      </c>
      <c r="L242" t="s">
        <v>13409</v>
      </c>
      <c r="M242" t="s">
        <v>13087</v>
      </c>
      <c r="N242" t="s">
        <v>13410</v>
      </c>
      <c r="O242" t="s">
        <v>13088</v>
      </c>
      <c r="P242" t="s">
        <v>13089</v>
      </c>
      <c r="Q242">
        <v>129</v>
      </c>
      <c r="R242" s="8">
        <v>129</v>
      </c>
      <c r="S242">
        <v>449</v>
      </c>
      <c r="T242" s="8">
        <v>449</v>
      </c>
      <c r="U242" s="8" t="str">
        <f>IF(Cleaned_Data[[#This Row],[Actual Price]]&lt;1000,"₦0–₦999",
 IF(Cleaned_Data[[#This Row],[Actual Price]]&lt;2000,"₦1,000–₦1,999",
 IF(Cleaned_Data[[#This Row],[Actual Price]]&lt;5000,"₦2,000–₦4,999",
 IF(Cleaned_Data[[#This Row],[Actual Price]]&lt;10000,"₦5,000–₦9,999",
 "₦10,000+"))))</f>
        <v>₦0–₦999</v>
      </c>
      <c r="V242" s="8">
        <f>(Cleaned_Data[[#This Row],[Actual Price]]*Cleaned_Data[[#This Row],[Rating Count]])</f>
        <v>18409</v>
      </c>
      <c r="W242" s="20">
        <v>0.71269487750556793</v>
      </c>
      <c r="X242">
        <v>3.7</v>
      </c>
      <c r="Y242" s="10">
        <f>VALUE(Cleaned_Data[[#This Row],[rating]])</f>
        <v>3.7</v>
      </c>
      <c r="Z242">
        <v>41</v>
      </c>
      <c r="AA242" t="str">
        <f>IF(Cleaned_Data[[#This Row],[Rating Count]]&lt;1000,"&lt;1000","1000+")</f>
        <v>&lt;1000</v>
      </c>
      <c r="AB242" s="4">
        <v>41</v>
      </c>
    </row>
    <row r="243" spans="1:28" x14ac:dyDescent="0.25">
      <c r="A243">
        <v>242</v>
      </c>
      <c r="B243" t="s">
        <v>2610</v>
      </c>
      <c r="C243" t="s">
        <v>2611</v>
      </c>
      <c r="D243" t="s">
        <v>13918</v>
      </c>
      <c r="E243" t="s">
        <v>16191</v>
      </c>
      <c r="F243" t="s">
        <v>13421</v>
      </c>
      <c r="G243" t="s">
        <v>13919</v>
      </c>
      <c r="H243" t="s">
        <v>127</v>
      </c>
      <c r="I243" t="s">
        <v>13093</v>
      </c>
      <c r="J243" t="s">
        <v>13093</v>
      </c>
      <c r="K243" t="s">
        <v>13094</v>
      </c>
      <c r="L243" t="s">
        <v>13416</v>
      </c>
      <c r="M243" t="s">
        <v>13095</v>
      </c>
      <c r="N243" t="s">
        <v>13095</v>
      </c>
      <c r="O243" t="s">
        <v>13088</v>
      </c>
      <c r="P243" t="s">
        <v>13096</v>
      </c>
      <c r="Q243">
        <v>379</v>
      </c>
      <c r="R243" s="8">
        <v>379</v>
      </c>
      <c r="S243">
        <v>999</v>
      </c>
      <c r="T243" s="8">
        <v>999</v>
      </c>
      <c r="U243" s="8" t="str">
        <f>IF(Cleaned_Data[[#This Row],[Actual Price]]&lt;1000,"₦0–₦999",
 IF(Cleaned_Data[[#This Row],[Actual Price]]&lt;2000,"₦1,000–₦1,999",
 IF(Cleaned_Data[[#This Row],[Actual Price]]&lt;5000,"₦2,000–₦4,999",
 IF(Cleaned_Data[[#This Row],[Actual Price]]&lt;10000,"₦5,000–₦9,999",
 "₦10,000+"))))</f>
        <v>₦0–₦999</v>
      </c>
      <c r="V243" s="8">
        <f>(Cleaned_Data[[#This Row],[Actual Price]]*Cleaned_Data[[#This Row],[Rating Count]])</f>
        <v>12140847</v>
      </c>
      <c r="W243" s="20">
        <v>0.62062062062062062</v>
      </c>
      <c r="X243">
        <v>4.2</v>
      </c>
      <c r="Y243" s="10">
        <f>VALUE(Cleaned_Data[[#This Row],[rating]])</f>
        <v>4.2</v>
      </c>
      <c r="Z243">
        <v>12153</v>
      </c>
      <c r="AA243" t="str">
        <f>IF(Cleaned_Data[[#This Row],[Rating Count]]&lt;1000,"&lt;1000","1000+")</f>
        <v>1000+</v>
      </c>
      <c r="AB243" s="4">
        <v>12153</v>
      </c>
    </row>
    <row r="244" spans="1:28" x14ac:dyDescent="0.25">
      <c r="A244">
        <v>243</v>
      </c>
      <c r="B244" t="s">
        <v>2615</v>
      </c>
      <c r="C244" t="s">
        <v>2616</v>
      </c>
      <c r="D244" t="s">
        <v>2616</v>
      </c>
      <c r="E244" t="s">
        <v>16191</v>
      </c>
      <c r="F244" t="s">
        <v>13920</v>
      </c>
      <c r="G244" t="s">
        <v>13921</v>
      </c>
      <c r="H244" t="s">
        <v>127</v>
      </c>
      <c r="I244" t="s">
        <v>13093</v>
      </c>
      <c r="J244" t="s">
        <v>13093</v>
      </c>
      <c r="K244" t="s">
        <v>13094</v>
      </c>
      <c r="L244" t="s">
        <v>13416</v>
      </c>
      <c r="M244" t="s">
        <v>13095</v>
      </c>
      <c r="N244" t="s">
        <v>13095</v>
      </c>
      <c r="O244" t="s">
        <v>13088</v>
      </c>
      <c r="P244" t="s">
        <v>13096</v>
      </c>
      <c r="Q244">
        <v>185</v>
      </c>
      <c r="R244" s="8">
        <v>185</v>
      </c>
      <c r="S244">
        <v>499</v>
      </c>
      <c r="T244" s="8">
        <v>499</v>
      </c>
      <c r="U244" s="8" t="str">
        <f>IF(Cleaned_Data[[#This Row],[Actual Price]]&lt;1000,"₦0–₦999",
 IF(Cleaned_Data[[#This Row],[Actual Price]]&lt;2000,"₦1,000–₦1,999",
 IF(Cleaned_Data[[#This Row],[Actual Price]]&lt;5000,"₦2,000–₦4,999",
 IF(Cleaned_Data[[#This Row],[Actual Price]]&lt;10000,"₦5,000–₦9,999",
 "₦10,000+"))))</f>
        <v>₦0–₦999</v>
      </c>
      <c r="V244" s="8">
        <f>(Cleaned_Data[[#This Row],[Actual Price]]*Cleaned_Data[[#This Row],[Rating Count]])</f>
        <v>12475</v>
      </c>
      <c r="W244" s="20">
        <v>0.6292585170340681</v>
      </c>
      <c r="X244">
        <v>4.2</v>
      </c>
      <c r="Y244" s="10">
        <f>VALUE(Cleaned_Data[[#This Row],[rating]])</f>
        <v>4.2</v>
      </c>
      <c r="Z244">
        <v>25</v>
      </c>
      <c r="AA244" t="str">
        <f>IF(Cleaned_Data[[#This Row],[Rating Count]]&lt;1000,"&lt;1000","1000+")</f>
        <v>&lt;1000</v>
      </c>
      <c r="AB244" s="4">
        <v>25</v>
      </c>
    </row>
    <row r="245" spans="1:28" x14ac:dyDescent="0.25">
      <c r="A245">
        <v>244</v>
      </c>
      <c r="B245" t="s">
        <v>2625</v>
      </c>
      <c r="C245" t="s">
        <v>2626</v>
      </c>
      <c r="D245" t="s">
        <v>13922</v>
      </c>
      <c r="E245" t="s">
        <v>16191</v>
      </c>
      <c r="F245" t="s">
        <v>13923</v>
      </c>
      <c r="G245" t="s">
        <v>13924</v>
      </c>
      <c r="H245" t="s">
        <v>96</v>
      </c>
      <c r="I245" t="s">
        <v>13085</v>
      </c>
      <c r="J245" t="s">
        <v>13391</v>
      </c>
      <c r="K245" t="s">
        <v>13090</v>
      </c>
      <c r="L245" t="s">
        <v>13090</v>
      </c>
      <c r="M245" t="s">
        <v>13091</v>
      </c>
      <c r="N245" t="s">
        <v>13091</v>
      </c>
      <c r="O245" t="s">
        <v>13092</v>
      </c>
      <c r="Q245">
        <v>218</v>
      </c>
      <c r="R245" s="8">
        <v>218</v>
      </c>
      <c r="S245">
        <v>999</v>
      </c>
      <c r="T245" s="8">
        <v>999</v>
      </c>
      <c r="U245" s="8" t="str">
        <f>IF(Cleaned_Data[[#This Row],[Actual Price]]&lt;1000,"₦0–₦999",
 IF(Cleaned_Data[[#This Row],[Actual Price]]&lt;2000,"₦1,000–₦1,999",
 IF(Cleaned_Data[[#This Row],[Actual Price]]&lt;5000,"₦2,000–₦4,999",
 IF(Cleaned_Data[[#This Row],[Actual Price]]&lt;10000,"₦5,000–₦9,999",
 "₦10,000+"))))</f>
        <v>₦0–₦999</v>
      </c>
      <c r="V245" s="8">
        <f>(Cleaned_Data[[#This Row],[Actual Price]]*Cleaned_Data[[#This Row],[Rating Count]])</f>
        <v>162837</v>
      </c>
      <c r="W245" s="20">
        <v>0.78178178178178181</v>
      </c>
      <c r="X245">
        <v>4.2</v>
      </c>
      <c r="Y245" s="10">
        <f>VALUE(Cleaned_Data[[#This Row],[rating]])</f>
        <v>4.2</v>
      </c>
      <c r="Z245">
        <v>163</v>
      </c>
      <c r="AA245" t="str">
        <f>IF(Cleaned_Data[[#This Row],[Rating Count]]&lt;1000,"&lt;1000","1000+")</f>
        <v>&lt;1000</v>
      </c>
      <c r="AB245" s="4">
        <v>163</v>
      </c>
    </row>
    <row r="246" spans="1:28" x14ac:dyDescent="0.25">
      <c r="A246">
        <v>245</v>
      </c>
      <c r="B246" t="s">
        <v>2635</v>
      </c>
      <c r="C246" t="s">
        <v>2636</v>
      </c>
      <c r="D246" t="s">
        <v>13925</v>
      </c>
      <c r="E246" t="s">
        <v>16191</v>
      </c>
      <c r="F246" t="s">
        <v>13926</v>
      </c>
      <c r="G246" t="s">
        <v>13927</v>
      </c>
      <c r="H246" t="s">
        <v>17</v>
      </c>
      <c r="I246" t="s">
        <v>13085</v>
      </c>
      <c r="J246" t="s">
        <v>13391</v>
      </c>
      <c r="K246" t="s">
        <v>13086</v>
      </c>
      <c r="L246" t="s">
        <v>13409</v>
      </c>
      <c r="M246" t="s">
        <v>13087</v>
      </c>
      <c r="N246" t="s">
        <v>13410</v>
      </c>
      <c r="O246" t="s">
        <v>13088</v>
      </c>
      <c r="P246" t="s">
        <v>13089</v>
      </c>
      <c r="Q246">
        <v>199</v>
      </c>
      <c r="R246" s="8">
        <v>199</v>
      </c>
      <c r="S246">
        <v>999</v>
      </c>
      <c r="T246" s="8">
        <v>999</v>
      </c>
      <c r="U246" s="8" t="str">
        <f>IF(Cleaned_Data[[#This Row],[Actual Price]]&lt;1000,"₦0–₦999",
 IF(Cleaned_Data[[#This Row],[Actual Price]]&lt;2000,"₦1,000–₦1,999",
 IF(Cleaned_Data[[#This Row],[Actual Price]]&lt;5000,"₦2,000–₦4,999",
 IF(Cleaned_Data[[#This Row],[Actual Price]]&lt;10000,"₦5,000–₦9,999",
 "₦10,000+"))))</f>
        <v>₦0–₦999</v>
      </c>
      <c r="V246" s="8">
        <f>(Cleaned_Data[[#This Row],[Actual Price]]*Cleaned_Data[[#This Row],[Rating Count]])</f>
        <v>86913</v>
      </c>
      <c r="W246" s="20">
        <v>0.80080080080080085</v>
      </c>
      <c r="X246">
        <v>4.3</v>
      </c>
      <c r="Y246" s="10">
        <f>VALUE(Cleaned_Data[[#This Row],[rating]])</f>
        <v>4.3</v>
      </c>
      <c r="Z246">
        <v>87</v>
      </c>
      <c r="AA246" t="str">
        <f>IF(Cleaned_Data[[#This Row],[Rating Count]]&lt;1000,"&lt;1000","1000+")</f>
        <v>&lt;1000</v>
      </c>
      <c r="AB246" s="4">
        <v>87</v>
      </c>
    </row>
    <row r="247" spans="1:28" x14ac:dyDescent="0.25">
      <c r="A247">
        <v>246</v>
      </c>
      <c r="B247" t="s">
        <v>2645</v>
      </c>
      <c r="C247" t="s">
        <v>2646</v>
      </c>
      <c r="D247" t="s">
        <v>2646</v>
      </c>
      <c r="E247" t="s">
        <v>16191</v>
      </c>
      <c r="F247" t="s">
        <v>13928</v>
      </c>
      <c r="G247" t="s">
        <v>13929</v>
      </c>
      <c r="H247" t="s">
        <v>127</v>
      </c>
      <c r="I247" t="s">
        <v>13093</v>
      </c>
      <c r="J247" t="s">
        <v>13093</v>
      </c>
      <c r="K247" t="s">
        <v>13094</v>
      </c>
      <c r="L247" t="s">
        <v>13416</v>
      </c>
      <c r="M247" t="s">
        <v>13095</v>
      </c>
      <c r="N247" t="s">
        <v>13095</v>
      </c>
      <c r="O247" t="s">
        <v>13088</v>
      </c>
      <c r="P247" t="s">
        <v>13096</v>
      </c>
      <c r="Q247">
        <v>499</v>
      </c>
      <c r="R247" s="8">
        <v>499</v>
      </c>
      <c r="S247">
        <v>900</v>
      </c>
      <c r="T247" s="8">
        <v>900</v>
      </c>
      <c r="U247" s="8" t="str">
        <f>IF(Cleaned_Data[[#This Row],[Actual Price]]&lt;1000,"₦0–₦999",
 IF(Cleaned_Data[[#This Row],[Actual Price]]&lt;2000,"₦1,000–₦1,999",
 IF(Cleaned_Data[[#This Row],[Actual Price]]&lt;5000,"₦2,000–₦4,999",
 IF(Cleaned_Data[[#This Row],[Actual Price]]&lt;10000,"₦5,000–₦9,999",
 "₦10,000+"))))</f>
        <v>₦0–₦999</v>
      </c>
      <c r="V247" s="8">
        <f>(Cleaned_Data[[#This Row],[Actual Price]]*Cleaned_Data[[#This Row],[Rating Count]])</f>
        <v>1948500</v>
      </c>
      <c r="W247" s="20">
        <v>0.44555555555555554</v>
      </c>
      <c r="X247">
        <v>4.4000000000000004</v>
      </c>
      <c r="Y247" s="10">
        <f>VALUE(Cleaned_Data[[#This Row],[rating]])</f>
        <v>4.4000000000000004</v>
      </c>
      <c r="Z247">
        <v>2165</v>
      </c>
      <c r="AA247" t="str">
        <f>IF(Cleaned_Data[[#This Row],[Rating Count]]&lt;1000,"&lt;1000","1000+")</f>
        <v>1000+</v>
      </c>
      <c r="AB247" s="4">
        <v>2165</v>
      </c>
    </row>
    <row r="248" spans="1:28" x14ac:dyDescent="0.25">
      <c r="A248">
        <v>247</v>
      </c>
      <c r="B248" t="s">
        <v>2654</v>
      </c>
      <c r="C248" t="s">
        <v>2655</v>
      </c>
      <c r="D248" t="s">
        <v>2655</v>
      </c>
      <c r="E248" t="s">
        <v>16191</v>
      </c>
      <c r="F248" t="s">
        <v>13930</v>
      </c>
      <c r="G248" t="s">
        <v>13931</v>
      </c>
      <c r="H248" t="s">
        <v>167</v>
      </c>
      <c r="I248" t="s">
        <v>13093</v>
      </c>
      <c r="J248" t="s">
        <v>13093</v>
      </c>
      <c r="K248" t="s">
        <v>13094</v>
      </c>
      <c r="L248" t="s">
        <v>13416</v>
      </c>
      <c r="M248" t="s">
        <v>13097</v>
      </c>
      <c r="N248" t="s">
        <v>13097</v>
      </c>
      <c r="O248" t="s">
        <v>13098</v>
      </c>
      <c r="Q248">
        <v>26999</v>
      </c>
      <c r="R248" s="8">
        <v>26999</v>
      </c>
      <c r="S248">
        <v>42999</v>
      </c>
      <c r="T248" s="8">
        <v>42999</v>
      </c>
      <c r="U248" s="8" t="str">
        <f>IF(Cleaned_Data[[#This Row],[Actual Price]]&lt;1000,"₦0–₦999",
 IF(Cleaned_Data[[#This Row],[Actual Price]]&lt;2000,"₦1,000–₦1,999",
 IF(Cleaned_Data[[#This Row],[Actual Price]]&lt;5000,"₦2,000–₦4,999",
 IF(Cleaned_Data[[#This Row],[Actual Price]]&lt;10000,"₦5,000–₦9,999",
 "₦10,000+"))))</f>
        <v>₦10,000+</v>
      </c>
      <c r="V248" s="8">
        <f>(Cleaned_Data[[#This Row],[Actual Price]]*Cleaned_Data[[#This Row],[Rating Count]])</f>
        <v>64928490</v>
      </c>
      <c r="W248" s="20">
        <v>0.37210167678318101</v>
      </c>
      <c r="X248">
        <v>4.2</v>
      </c>
      <c r="Y248" s="10">
        <f>VALUE(Cleaned_Data[[#This Row],[rating]])</f>
        <v>4.2</v>
      </c>
      <c r="Z248">
        <v>1510</v>
      </c>
      <c r="AA248" t="str">
        <f>IF(Cleaned_Data[[#This Row],[Rating Count]]&lt;1000,"&lt;1000","1000+")</f>
        <v>1000+</v>
      </c>
      <c r="AB248" s="4">
        <v>1510</v>
      </c>
    </row>
    <row r="249" spans="1:28" x14ac:dyDescent="0.25">
      <c r="A249">
        <v>248</v>
      </c>
      <c r="B249" t="s">
        <v>2664</v>
      </c>
      <c r="C249" t="s">
        <v>12981</v>
      </c>
      <c r="D249" t="s">
        <v>12981</v>
      </c>
      <c r="E249" t="s">
        <v>16191</v>
      </c>
      <c r="F249" t="s">
        <v>13932</v>
      </c>
      <c r="G249" t="s">
        <v>13933</v>
      </c>
      <c r="H249" t="s">
        <v>640</v>
      </c>
      <c r="I249" t="s">
        <v>13093</v>
      </c>
      <c r="J249" t="s">
        <v>13093</v>
      </c>
      <c r="K249" t="s">
        <v>13094</v>
      </c>
      <c r="L249" t="s">
        <v>13416</v>
      </c>
      <c r="M249" t="s">
        <v>13095</v>
      </c>
      <c r="N249" t="s">
        <v>13095</v>
      </c>
      <c r="O249" t="s">
        <v>13101</v>
      </c>
      <c r="P249" t="s">
        <v>13102</v>
      </c>
      <c r="Q249">
        <v>893</v>
      </c>
      <c r="R249" s="8">
        <v>893</v>
      </c>
      <c r="S249">
        <v>1052</v>
      </c>
      <c r="T249" s="8">
        <v>1052</v>
      </c>
      <c r="U249" s="8" t="str">
        <f>IF(Cleaned_Data[[#This Row],[Actual Price]]&lt;1000,"₦0–₦999",
 IF(Cleaned_Data[[#This Row],[Actual Price]]&lt;2000,"₦1,000–₦1,999",
 IF(Cleaned_Data[[#This Row],[Actual Price]]&lt;5000,"₦2,000–₦4,999",
 IF(Cleaned_Data[[#This Row],[Actual Price]]&lt;10000,"₦5,000–₦9,999",
 "₦10,000+"))))</f>
        <v>₦1,000–₦1,999</v>
      </c>
      <c r="V249" s="8">
        <f>(Cleaned_Data[[#This Row],[Actual Price]]*Cleaned_Data[[#This Row],[Rating Count]])</f>
        <v>111512</v>
      </c>
      <c r="W249" s="20">
        <v>0.15114068441064638</v>
      </c>
      <c r="X249">
        <v>4.3</v>
      </c>
      <c r="Y249" s="10">
        <f>VALUE(Cleaned_Data[[#This Row],[rating]])</f>
        <v>4.3</v>
      </c>
      <c r="Z249">
        <v>106</v>
      </c>
      <c r="AA249" t="str">
        <f>IF(Cleaned_Data[[#This Row],[Rating Count]]&lt;1000,"&lt;1000","1000+")</f>
        <v>&lt;1000</v>
      </c>
      <c r="AB249" s="4">
        <v>106</v>
      </c>
    </row>
    <row r="250" spans="1:28" x14ac:dyDescent="0.25">
      <c r="A250">
        <v>249</v>
      </c>
      <c r="B250" t="s">
        <v>2673</v>
      </c>
      <c r="C250" t="s">
        <v>2674</v>
      </c>
      <c r="D250" t="s">
        <v>2674</v>
      </c>
      <c r="E250" t="s">
        <v>16191</v>
      </c>
      <c r="F250" t="s">
        <v>13934</v>
      </c>
      <c r="G250" t="s">
        <v>13935</v>
      </c>
      <c r="H250" t="s">
        <v>167</v>
      </c>
      <c r="I250" t="s">
        <v>13093</v>
      </c>
      <c r="J250" t="s">
        <v>13093</v>
      </c>
      <c r="K250" t="s">
        <v>13094</v>
      </c>
      <c r="L250" t="s">
        <v>13416</v>
      </c>
      <c r="M250" t="s">
        <v>13097</v>
      </c>
      <c r="N250" t="s">
        <v>13097</v>
      </c>
      <c r="O250" t="s">
        <v>13098</v>
      </c>
      <c r="Q250">
        <v>10990</v>
      </c>
      <c r="R250" s="8">
        <v>10990</v>
      </c>
      <c r="S250">
        <v>19990</v>
      </c>
      <c r="T250" s="8">
        <v>19990</v>
      </c>
      <c r="U250" s="8" t="str">
        <f>IF(Cleaned_Data[[#This Row],[Actual Price]]&lt;1000,"₦0–₦999",
 IF(Cleaned_Data[[#This Row],[Actual Price]]&lt;2000,"₦1,000–₦1,999",
 IF(Cleaned_Data[[#This Row],[Actual Price]]&lt;5000,"₦2,000–₦4,999",
 IF(Cleaned_Data[[#This Row],[Actual Price]]&lt;10000,"₦5,000–₦9,999",
 "₦10,000+"))))</f>
        <v>₦10,000+</v>
      </c>
      <c r="V250" s="8">
        <f>(Cleaned_Data[[#This Row],[Actual Price]]*Cleaned_Data[[#This Row],[Rating Count]])</f>
        <v>2578710</v>
      </c>
      <c r="W250" s="20">
        <v>0.45022511255627812</v>
      </c>
      <c r="X250">
        <v>3.7</v>
      </c>
      <c r="Y250" s="10">
        <f>VALUE(Cleaned_Data[[#This Row],[rating]])</f>
        <v>3.7</v>
      </c>
      <c r="Z250">
        <v>129</v>
      </c>
      <c r="AA250" t="str">
        <f>IF(Cleaned_Data[[#This Row],[Rating Count]]&lt;1000,"&lt;1000","1000+")</f>
        <v>&lt;1000</v>
      </c>
      <c r="AB250" s="4">
        <v>129</v>
      </c>
    </row>
    <row r="251" spans="1:28" x14ac:dyDescent="0.25">
      <c r="A251">
        <v>250</v>
      </c>
      <c r="B251" t="s">
        <v>2683</v>
      </c>
      <c r="C251" t="s">
        <v>2684</v>
      </c>
      <c r="D251" t="s">
        <v>2684</v>
      </c>
      <c r="E251" t="s">
        <v>16191</v>
      </c>
      <c r="F251" t="s">
        <v>13936</v>
      </c>
      <c r="G251" t="s">
        <v>13937</v>
      </c>
      <c r="H251" t="s">
        <v>17</v>
      </c>
      <c r="I251" t="s">
        <v>13085</v>
      </c>
      <c r="J251" t="s">
        <v>13391</v>
      </c>
      <c r="K251" t="s">
        <v>13086</v>
      </c>
      <c r="L251" t="s">
        <v>13409</v>
      </c>
      <c r="M251" t="s">
        <v>13087</v>
      </c>
      <c r="N251" t="s">
        <v>13410</v>
      </c>
      <c r="O251" t="s">
        <v>13088</v>
      </c>
      <c r="P251" t="s">
        <v>13089</v>
      </c>
      <c r="Q251">
        <v>379</v>
      </c>
      <c r="R251" s="8">
        <v>379</v>
      </c>
      <c r="S251">
        <v>1099</v>
      </c>
      <c r="T251" s="8">
        <v>1099</v>
      </c>
      <c r="U251" s="8" t="str">
        <f>IF(Cleaned_Data[[#This Row],[Actual Price]]&lt;1000,"₦0–₦999",
 IF(Cleaned_Data[[#This Row],[Actual Price]]&lt;2000,"₦1,000–₦1,999",
 IF(Cleaned_Data[[#This Row],[Actual Price]]&lt;5000,"₦2,000–₦4,999",
 IF(Cleaned_Data[[#This Row],[Actual Price]]&lt;10000,"₦5,000–₦9,999",
 "₦10,000+"))))</f>
        <v>₦1,000–₦1,999</v>
      </c>
      <c r="V251" s="8">
        <f>(Cleaned_Data[[#This Row],[Actual Price]]*Cleaned_Data[[#This Row],[Rating Count]])</f>
        <v>3350851</v>
      </c>
      <c r="W251" s="20">
        <v>0.65514103730664242</v>
      </c>
      <c r="X251">
        <v>4.3</v>
      </c>
      <c r="Y251" s="10">
        <f>VALUE(Cleaned_Data[[#This Row],[rating]])</f>
        <v>4.3</v>
      </c>
      <c r="Z251">
        <v>3049</v>
      </c>
      <c r="AA251" t="str">
        <f>IF(Cleaned_Data[[#This Row],[Rating Count]]&lt;1000,"&lt;1000","1000+")</f>
        <v>1000+</v>
      </c>
      <c r="AB251" s="4">
        <v>3049</v>
      </c>
    </row>
    <row r="252" spans="1:28" x14ac:dyDescent="0.25">
      <c r="A252">
        <v>251</v>
      </c>
      <c r="B252" t="s">
        <v>2693</v>
      </c>
      <c r="C252" t="s">
        <v>2694</v>
      </c>
      <c r="D252" t="s">
        <v>2694</v>
      </c>
      <c r="E252" t="s">
        <v>16191</v>
      </c>
      <c r="F252" t="s">
        <v>13417</v>
      </c>
      <c r="G252" t="s">
        <v>13938</v>
      </c>
      <c r="H252" t="s">
        <v>167</v>
      </c>
      <c r="I252" t="s">
        <v>13093</v>
      </c>
      <c r="J252" t="s">
        <v>13093</v>
      </c>
      <c r="K252" t="s">
        <v>13094</v>
      </c>
      <c r="L252" t="s">
        <v>13416</v>
      </c>
      <c r="M252" t="s">
        <v>13097</v>
      </c>
      <c r="N252" t="s">
        <v>13097</v>
      </c>
      <c r="O252" t="s">
        <v>13098</v>
      </c>
      <c r="Q252">
        <v>16999</v>
      </c>
      <c r="R252" s="8">
        <v>16999</v>
      </c>
      <c r="S252">
        <v>25999</v>
      </c>
      <c r="T252" s="8">
        <v>25999</v>
      </c>
      <c r="U252" s="8" t="str">
        <f>IF(Cleaned_Data[[#This Row],[Actual Price]]&lt;1000,"₦0–₦999",
 IF(Cleaned_Data[[#This Row],[Actual Price]]&lt;2000,"₦1,000–₦1,999",
 IF(Cleaned_Data[[#This Row],[Actual Price]]&lt;5000,"₦2,000–₦4,999",
 IF(Cleaned_Data[[#This Row],[Actual Price]]&lt;10000,"₦5,000–₦9,999",
 "₦10,000+"))))</f>
        <v>₦10,000+</v>
      </c>
      <c r="V252" s="8">
        <f>(Cleaned_Data[[#This Row],[Actual Price]]*Cleaned_Data[[#This Row],[Rating Count]])</f>
        <v>853807160</v>
      </c>
      <c r="W252" s="20">
        <v>0.34616716027539518</v>
      </c>
      <c r="X252">
        <v>4.2</v>
      </c>
      <c r="Y252" s="10">
        <f>VALUE(Cleaned_Data[[#This Row],[rating]])</f>
        <v>4.2</v>
      </c>
      <c r="Z252">
        <v>32840</v>
      </c>
      <c r="AA252" t="str">
        <f>IF(Cleaned_Data[[#This Row],[Rating Count]]&lt;1000,"&lt;1000","1000+")</f>
        <v>1000+</v>
      </c>
      <c r="AB252" s="4">
        <v>32840</v>
      </c>
    </row>
    <row r="253" spans="1:28" x14ac:dyDescent="0.25">
      <c r="A253">
        <v>252</v>
      </c>
      <c r="B253" t="s">
        <v>2698</v>
      </c>
      <c r="C253" t="s">
        <v>12982</v>
      </c>
      <c r="D253" t="s">
        <v>13939</v>
      </c>
      <c r="E253" t="s">
        <v>16191</v>
      </c>
      <c r="F253" t="s">
        <v>13940</v>
      </c>
      <c r="G253" t="s">
        <v>13941</v>
      </c>
      <c r="H253" t="s">
        <v>127</v>
      </c>
      <c r="I253" t="s">
        <v>13093</v>
      </c>
      <c r="J253" t="s">
        <v>13093</v>
      </c>
      <c r="K253" t="s">
        <v>13094</v>
      </c>
      <c r="L253" t="s">
        <v>13416</v>
      </c>
      <c r="M253" t="s">
        <v>13095</v>
      </c>
      <c r="N253" t="s">
        <v>13095</v>
      </c>
      <c r="O253" t="s">
        <v>13088</v>
      </c>
      <c r="P253" t="s">
        <v>13096</v>
      </c>
      <c r="Q253">
        <v>699</v>
      </c>
      <c r="R253" s="8">
        <v>699</v>
      </c>
      <c r="S253">
        <v>1899</v>
      </c>
      <c r="T253" s="8">
        <v>1899</v>
      </c>
      <c r="U253" s="8" t="str">
        <f>IF(Cleaned_Data[[#This Row],[Actual Price]]&lt;1000,"₦0–₦999",
 IF(Cleaned_Data[[#This Row],[Actual Price]]&lt;2000,"₦1,000–₦1,999",
 IF(Cleaned_Data[[#This Row],[Actual Price]]&lt;5000,"₦2,000–₦4,999",
 IF(Cleaned_Data[[#This Row],[Actual Price]]&lt;10000,"₦5,000–₦9,999",
 "₦10,000+"))))</f>
        <v>₦1,000–₦1,999</v>
      </c>
      <c r="V253" s="8">
        <f>(Cleaned_Data[[#This Row],[Actual Price]]*Cleaned_Data[[#This Row],[Rating Count]])</f>
        <v>740610</v>
      </c>
      <c r="W253" s="20">
        <v>0.63191153238546605</v>
      </c>
      <c r="X253">
        <v>4.4000000000000004</v>
      </c>
      <c r="Y253" s="10">
        <f>VALUE(Cleaned_Data[[#This Row],[rating]])</f>
        <v>4.4000000000000004</v>
      </c>
      <c r="Z253">
        <v>390</v>
      </c>
      <c r="AA253" t="str">
        <f>IF(Cleaned_Data[[#This Row],[Rating Count]]&lt;1000,"&lt;1000","1000+")</f>
        <v>&lt;1000</v>
      </c>
      <c r="AB253" s="4">
        <v>390</v>
      </c>
    </row>
    <row r="254" spans="1:28" x14ac:dyDescent="0.25">
      <c r="A254">
        <v>253</v>
      </c>
      <c r="B254" t="s">
        <v>2707</v>
      </c>
      <c r="C254" t="s">
        <v>2708</v>
      </c>
      <c r="D254" t="s">
        <v>2708</v>
      </c>
      <c r="E254" t="s">
        <v>16191</v>
      </c>
      <c r="F254" t="s">
        <v>13942</v>
      </c>
      <c r="G254" t="s">
        <v>13943</v>
      </c>
      <c r="H254" t="s">
        <v>2709</v>
      </c>
      <c r="I254" t="s">
        <v>13093</v>
      </c>
      <c r="J254" t="s">
        <v>13093</v>
      </c>
      <c r="K254" t="s">
        <v>13094</v>
      </c>
      <c r="L254" t="s">
        <v>13416</v>
      </c>
      <c r="M254" t="s">
        <v>13095</v>
      </c>
      <c r="N254" t="s">
        <v>13095</v>
      </c>
      <c r="O254" t="s">
        <v>13119</v>
      </c>
      <c r="Q254">
        <v>2699</v>
      </c>
      <c r="R254" s="8">
        <v>2699</v>
      </c>
      <c r="S254">
        <v>3500</v>
      </c>
      <c r="T254" s="8">
        <v>3500</v>
      </c>
      <c r="U254" s="8" t="str">
        <f>IF(Cleaned_Data[[#This Row],[Actual Price]]&lt;1000,"₦0–₦999",
 IF(Cleaned_Data[[#This Row],[Actual Price]]&lt;2000,"₦1,000–₦1,999",
 IF(Cleaned_Data[[#This Row],[Actual Price]]&lt;5000,"₦2,000–₦4,999",
 IF(Cleaned_Data[[#This Row],[Actual Price]]&lt;10000,"₦5,000–₦9,999",
 "₦10,000+"))))</f>
        <v>₦2,000–₦4,999</v>
      </c>
      <c r="V254" s="8">
        <f>(Cleaned_Data[[#This Row],[Actual Price]]*Cleaned_Data[[#This Row],[Rating Count]])</f>
        <v>2173500</v>
      </c>
      <c r="W254" s="20">
        <v>0.22885714285714287</v>
      </c>
      <c r="X254">
        <v>3.5</v>
      </c>
      <c r="Y254" s="10">
        <f>VALUE(Cleaned_Data[[#This Row],[rating]])</f>
        <v>3.5</v>
      </c>
      <c r="Z254">
        <v>621</v>
      </c>
      <c r="AA254" t="str">
        <f>IF(Cleaned_Data[[#This Row],[Rating Count]]&lt;1000,"&lt;1000","1000+")</f>
        <v>&lt;1000</v>
      </c>
      <c r="AB254" s="4">
        <v>621</v>
      </c>
    </row>
    <row r="255" spans="1:28" x14ac:dyDescent="0.25">
      <c r="A255">
        <v>254</v>
      </c>
      <c r="B255" t="s">
        <v>2718</v>
      </c>
      <c r="C255" t="s">
        <v>2719</v>
      </c>
      <c r="D255" t="s">
        <v>2719</v>
      </c>
      <c r="E255" t="s">
        <v>16191</v>
      </c>
      <c r="F255" t="s">
        <v>13877</v>
      </c>
      <c r="G255" t="s">
        <v>13944</v>
      </c>
      <c r="H255" t="s">
        <v>17</v>
      </c>
      <c r="I255" t="s">
        <v>13085</v>
      </c>
      <c r="J255" t="s">
        <v>13391</v>
      </c>
      <c r="K255" t="s">
        <v>13086</v>
      </c>
      <c r="L255" t="s">
        <v>13409</v>
      </c>
      <c r="M255" t="s">
        <v>13087</v>
      </c>
      <c r="N255" t="s">
        <v>13410</v>
      </c>
      <c r="O255" t="s">
        <v>13088</v>
      </c>
      <c r="P255" t="s">
        <v>13089</v>
      </c>
      <c r="Q255">
        <v>129</v>
      </c>
      <c r="R255" s="8">
        <v>129</v>
      </c>
      <c r="S255">
        <v>599</v>
      </c>
      <c r="T255" s="8">
        <v>599</v>
      </c>
      <c r="U255" s="8" t="str">
        <f>IF(Cleaned_Data[[#This Row],[Actual Price]]&lt;1000,"₦0–₦999",
 IF(Cleaned_Data[[#This Row],[Actual Price]]&lt;2000,"₦1,000–₦1,999",
 IF(Cleaned_Data[[#This Row],[Actual Price]]&lt;5000,"₦2,000–₦4,999",
 IF(Cleaned_Data[[#This Row],[Actual Price]]&lt;10000,"₦5,000–₦9,999",
 "₦10,000+"))))</f>
        <v>₦0–₦999</v>
      </c>
      <c r="V255" s="8">
        <f>(Cleaned_Data[[#This Row],[Actual Price]]*Cleaned_Data[[#This Row],[Rating Count]])</f>
        <v>158735</v>
      </c>
      <c r="W255" s="20">
        <v>0.78464106844741233</v>
      </c>
      <c r="X255">
        <v>4.0999999999999996</v>
      </c>
      <c r="Y255" s="10">
        <f>VALUE(Cleaned_Data[[#This Row],[rating]])</f>
        <v>4.0999999999999996</v>
      </c>
      <c r="Z255">
        <v>265</v>
      </c>
      <c r="AA255" t="str">
        <f>IF(Cleaned_Data[[#This Row],[Rating Count]]&lt;1000,"&lt;1000","1000+")</f>
        <v>&lt;1000</v>
      </c>
      <c r="AB255" s="4">
        <v>265</v>
      </c>
    </row>
    <row r="256" spans="1:28" x14ac:dyDescent="0.25">
      <c r="A256">
        <v>255</v>
      </c>
      <c r="B256" t="s">
        <v>2728</v>
      </c>
      <c r="C256" t="s">
        <v>2729</v>
      </c>
      <c r="D256" t="s">
        <v>13945</v>
      </c>
      <c r="E256" t="s">
        <v>16191</v>
      </c>
      <c r="F256" t="s">
        <v>13946</v>
      </c>
      <c r="G256" t="s">
        <v>13947</v>
      </c>
      <c r="H256" t="s">
        <v>17</v>
      </c>
      <c r="I256" t="s">
        <v>13085</v>
      </c>
      <c r="J256" t="s">
        <v>13391</v>
      </c>
      <c r="K256" t="s">
        <v>13086</v>
      </c>
      <c r="L256" t="s">
        <v>13409</v>
      </c>
      <c r="M256" t="s">
        <v>13087</v>
      </c>
      <c r="N256" t="s">
        <v>13410</v>
      </c>
      <c r="O256" t="s">
        <v>13088</v>
      </c>
      <c r="P256" t="s">
        <v>13089</v>
      </c>
      <c r="Q256">
        <v>389</v>
      </c>
      <c r="R256" s="8">
        <v>389</v>
      </c>
      <c r="S256">
        <v>999</v>
      </c>
      <c r="T256" s="8">
        <v>999</v>
      </c>
      <c r="U256" s="8" t="str">
        <f>IF(Cleaned_Data[[#This Row],[Actual Price]]&lt;1000,"₦0–₦999",
 IF(Cleaned_Data[[#This Row],[Actual Price]]&lt;2000,"₦1,000–₦1,999",
 IF(Cleaned_Data[[#This Row],[Actual Price]]&lt;5000,"₦2,000–₦4,999",
 IF(Cleaned_Data[[#This Row],[Actual Price]]&lt;10000,"₦5,000–₦9,999",
 "₦10,000+"))))</f>
        <v>₦0–₦999</v>
      </c>
      <c r="V256" s="8">
        <f>(Cleaned_Data[[#This Row],[Actual Price]]*Cleaned_Data[[#This Row],[Rating Count]])</f>
        <v>837162</v>
      </c>
      <c r="W256" s="20">
        <v>0.61061061061061062</v>
      </c>
      <c r="X256">
        <v>4.3</v>
      </c>
      <c r="Y256" s="10">
        <f>VALUE(Cleaned_Data[[#This Row],[rating]])</f>
        <v>4.3</v>
      </c>
      <c r="Z256">
        <v>838</v>
      </c>
      <c r="AA256" t="str">
        <f>IF(Cleaned_Data[[#This Row],[Rating Count]]&lt;1000,"&lt;1000","1000+")</f>
        <v>&lt;1000</v>
      </c>
      <c r="AB256" s="4">
        <v>838</v>
      </c>
    </row>
    <row r="257" spans="1:28" x14ac:dyDescent="0.25">
      <c r="A257">
        <v>256</v>
      </c>
      <c r="B257" t="s">
        <v>2737</v>
      </c>
      <c r="C257" t="s">
        <v>2738</v>
      </c>
      <c r="D257" t="s">
        <v>13948</v>
      </c>
      <c r="E257" t="s">
        <v>16191</v>
      </c>
      <c r="F257" t="s">
        <v>13949</v>
      </c>
      <c r="G257" t="s">
        <v>13950</v>
      </c>
      <c r="H257" t="s">
        <v>459</v>
      </c>
      <c r="I257" t="s">
        <v>13093</v>
      </c>
      <c r="J257" t="s">
        <v>13093</v>
      </c>
      <c r="K257" t="s">
        <v>13094</v>
      </c>
      <c r="L257" t="s">
        <v>13416</v>
      </c>
      <c r="M257" t="s">
        <v>13095</v>
      </c>
      <c r="N257" t="s">
        <v>13095</v>
      </c>
      <c r="O257" t="s">
        <v>13099</v>
      </c>
      <c r="Q257">
        <v>246</v>
      </c>
      <c r="R257" s="8">
        <v>246</v>
      </c>
      <c r="S257">
        <v>600</v>
      </c>
      <c r="T257" s="8">
        <v>600</v>
      </c>
      <c r="U257" s="8" t="str">
        <f>IF(Cleaned_Data[[#This Row],[Actual Price]]&lt;1000,"₦0–₦999",
 IF(Cleaned_Data[[#This Row],[Actual Price]]&lt;2000,"₦1,000–₦1,999",
 IF(Cleaned_Data[[#This Row],[Actual Price]]&lt;5000,"₦2,000–₦4,999",
 IF(Cleaned_Data[[#This Row],[Actual Price]]&lt;10000,"₦5,000–₦9,999",
 "₦10,000+"))))</f>
        <v>₦0–₦999</v>
      </c>
      <c r="V257" s="8">
        <f>(Cleaned_Data[[#This Row],[Actual Price]]*Cleaned_Data[[#This Row],[Rating Count]])</f>
        <v>85800</v>
      </c>
      <c r="W257" s="20">
        <v>0.59</v>
      </c>
      <c r="X257">
        <v>4.2</v>
      </c>
      <c r="Y257" s="10">
        <f>VALUE(Cleaned_Data[[#This Row],[rating]])</f>
        <v>4.2</v>
      </c>
      <c r="Z257">
        <v>143</v>
      </c>
      <c r="AA257" t="str">
        <f>IF(Cleaned_Data[[#This Row],[Rating Count]]&lt;1000,"&lt;1000","1000+")</f>
        <v>&lt;1000</v>
      </c>
      <c r="AB257" s="4">
        <v>143</v>
      </c>
    </row>
    <row r="258" spans="1:28" x14ac:dyDescent="0.25">
      <c r="A258">
        <v>257</v>
      </c>
      <c r="B258" t="s">
        <v>2747</v>
      </c>
      <c r="C258" t="s">
        <v>2748</v>
      </c>
      <c r="D258" t="s">
        <v>2748</v>
      </c>
      <c r="E258" t="s">
        <v>16191</v>
      </c>
      <c r="F258" t="s">
        <v>13951</v>
      </c>
      <c r="G258" t="s">
        <v>13952</v>
      </c>
      <c r="H258" t="s">
        <v>17</v>
      </c>
      <c r="I258" t="s">
        <v>13085</v>
      </c>
      <c r="J258" t="s">
        <v>13391</v>
      </c>
      <c r="K258" t="s">
        <v>13086</v>
      </c>
      <c r="L258" t="s">
        <v>13409</v>
      </c>
      <c r="M258" t="s">
        <v>13087</v>
      </c>
      <c r="N258" t="s">
        <v>13410</v>
      </c>
      <c r="O258" t="s">
        <v>13088</v>
      </c>
      <c r="P258" t="s">
        <v>13089</v>
      </c>
      <c r="Q258">
        <v>299</v>
      </c>
      <c r="R258" s="8">
        <v>299</v>
      </c>
      <c r="S258">
        <v>799</v>
      </c>
      <c r="T258" s="8">
        <v>799</v>
      </c>
      <c r="U258" s="8" t="str">
        <f>IF(Cleaned_Data[[#This Row],[Actual Price]]&lt;1000,"₦0–₦999",
 IF(Cleaned_Data[[#This Row],[Actual Price]]&lt;2000,"₦1,000–₦1,999",
 IF(Cleaned_Data[[#This Row],[Actual Price]]&lt;5000,"₦2,000–₦4,999",
 IF(Cleaned_Data[[#This Row],[Actual Price]]&lt;10000,"₦5,000–₦9,999",
 "₦10,000+"))))</f>
        <v>₦0–₦999</v>
      </c>
      <c r="V258" s="8">
        <f>(Cleaned_Data[[#This Row],[Actual Price]]*Cleaned_Data[[#This Row],[Rating Count]])</f>
        <v>120649</v>
      </c>
      <c r="W258" s="20">
        <v>0.62578222778473092</v>
      </c>
      <c r="X258">
        <v>4</v>
      </c>
      <c r="Y258" s="10">
        <f>VALUE(Cleaned_Data[[#This Row],[rating]])</f>
        <v>4</v>
      </c>
      <c r="Z258">
        <v>151</v>
      </c>
      <c r="AA258" t="str">
        <f>IF(Cleaned_Data[[#This Row],[Rating Count]]&lt;1000,"&lt;1000","1000+")</f>
        <v>&lt;1000</v>
      </c>
      <c r="AB258" s="4">
        <v>151</v>
      </c>
    </row>
    <row r="259" spans="1:28" x14ac:dyDescent="0.25">
      <c r="A259">
        <v>258</v>
      </c>
      <c r="B259" t="s">
        <v>2757</v>
      </c>
      <c r="C259" t="s">
        <v>12983</v>
      </c>
      <c r="D259" t="s">
        <v>12983</v>
      </c>
      <c r="E259" t="s">
        <v>16191</v>
      </c>
      <c r="F259" t="s">
        <v>13953</v>
      </c>
      <c r="G259" t="s">
        <v>13954</v>
      </c>
      <c r="H259" t="s">
        <v>459</v>
      </c>
      <c r="I259" t="s">
        <v>13093</v>
      </c>
      <c r="J259" t="s">
        <v>13093</v>
      </c>
      <c r="K259" t="s">
        <v>13094</v>
      </c>
      <c r="L259" t="s">
        <v>13416</v>
      </c>
      <c r="M259" t="s">
        <v>13095</v>
      </c>
      <c r="N259" t="s">
        <v>13095</v>
      </c>
      <c r="O259" t="s">
        <v>13099</v>
      </c>
      <c r="Q259">
        <v>247</v>
      </c>
      <c r="R259" s="8">
        <v>247</v>
      </c>
      <c r="S259">
        <v>399</v>
      </c>
      <c r="T259" s="8">
        <v>399</v>
      </c>
      <c r="U259" s="8" t="str">
        <f>IF(Cleaned_Data[[#This Row],[Actual Price]]&lt;1000,"₦0–₦999",
 IF(Cleaned_Data[[#This Row],[Actual Price]]&lt;2000,"₦1,000–₦1,999",
 IF(Cleaned_Data[[#This Row],[Actual Price]]&lt;5000,"₦2,000–₦4,999",
 IF(Cleaned_Data[[#This Row],[Actual Price]]&lt;10000,"₦5,000–₦9,999",
 "₦10,000+"))))</f>
        <v>₦0–₦999</v>
      </c>
      <c r="V259" s="8">
        <f>(Cleaned_Data[[#This Row],[Actual Price]]*Cleaned_Data[[#This Row],[Rating Count]])</f>
        <v>79800</v>
      </c>
      <c r="W259" s="20">
        <v>0.38095238095238093</v>
      </c>
      <c r="X259">
        <v>3.9</v>
      </c>
      <c r="Y259" s="10">
        <f>VALUE(Cleaned_Data[[#This Row],[rating]])</f>
        <v>3.9</v>
      </c>
      <c r="Z259">
        <v>200</v>
      </c>
      <c r="AA259" t="str">
        <f>IF(Cleaned_Data[[#This Row],[Rating Count]]&lt;1000,"&lt;1000","1000+")</f>
        <v>&lt;1000</v>
      </c>
      <c r="AB259" s="4">
        <v>200</v>
      </c>
    </row>
    <row r="260" spans="1:28" x14ac:dyDescent="0.25">
      <c r="A260">
        <v>259</v>
      </c>
      <c r="B260" t="s">
        <v>2765</v>
      </c>
      <c r="C260" t="s">
        <v>12984</v>
      </c>
      <c r="D260" t="s">
        <v>12984</v>
      </c>
      <c r="E260" t="s">
        <v>16191</v>
      </c>
      <c r="F260" t="s">
        <v>13955</v>
      </c>
      <c r="G260" t="s">
        <v>13956</v>
      </c>
      <c r="H260" t="s">
        <v>459</v>
      </c>
      <c r="I260" t="s">
        <v>13093</v>
      </c>
      <c r="J260" t="s">
        <v>13093</v>
      </c>
      <c r="K260" t="s">
        <v>13094</v>
      </c>
      <c r="L260" t="s">
        <v>13416</v>
      </c>
      <c r="M260" t="s">
        <v>13095</v>
      </c>
      <c r="N260" t="s">
        <v>13095</v>
      </c>
      <c r="O260" t="s">
        <v>13099</v>
      </c>
      <c r="Q260">
        <v>1369</v>
      </c>
      <c r="R260" s="8">
        <v>1369</v>
      </c>
      <c r="S260">
        <v>2999</v>
      </c>
      <c r="T260" s="8">
        <v>2999</v>
      </c>
      <c r="U260" s="8" t="str">
        <f>IF(Cleaned_Data[[#This Row],[Actual Price]]&lt;1000,"₦0–₦999",
 IF(Cleaned_Data[[#This Row],[Actual Price]]&lt;2000,"₦1,000–₦1,999",
 IF(Cleaned_Data[[#This Row],[Actual Price]]&lt;5000,"₦2,000–₦4,999",
 IF(Cleaned_Data[[#This Row],[Actual Price]]&lt;10000,"₦5,000–₦9,999",
 "₦10,000+"))))</f>
        <v>₦2,000–₦4,999</v>
      </c>
      <c r="V260" s="8">
        <f>(Cleaned_Data[[#This Row],[Actual Price]]*Cleaned_Data[[#This Row],[Rating Count]])</f>
        <v>680773</v>
      </c>
      <c r="W260" s="20">
        <v>0.54351450483494501</v>
      </c>
      <c r="X260">
        <v>3.3</v>
      </c>
      <c r="Y260" s="10">
        <f>VALUE(Cleaned_Data[[#This Row],[rating]])</f>
        <v>3.3</v>
      </c>
      <c r="Z260">
        <v>227</v>
      </c>
      <c r="AA260" t="str">
        <f>IF(Cleaned_Data[[#This Row],[Rating Count]]&lt;1000,"&lt;1000","1000+")</f>
        <v>&lt;1000</v>
      </c>
      <c r="AB260" s="4">
        <v>227</v>
      </c>
    </row>
    <row r="261" spans="1:28" x14ac:dyDescent="0.25">
      <c r="A261">
        <v>260</v>
      </c>
      <c r="B261" t="s">
        <v>2774</v>
      </c>
      <c r="C261" t="s">
        <v>2775</v>
      </c>
      <c r="D261" t="s">
        <v>2775</v>
      </c>
      <c r="E261" t="s">
        <v>16191</v>
      </c>
      <c r="F261" t="s">
        <v>13957</v>
      </c>
      <c r="G261" t="s">
        <v>13958</v>
      </c>
      <c r="H261" t="s">
        <v>459</v>
      </c>
      <c r="I261" t="s">
        <v>13093</v>
      </c>
      <c r="J261" t="s">
        <v>13093</v>
      </c>
      <c r="K261" t="s">
        <v>13094</v>
      </c>
      <c r="L261" t="s">
        <v>13416</v>
      </c>
      <c r="M261" t="s">
        <v>13095</v>
      </c>
      <c r="N261" t="s">
        <v>13095</v>
      </c>
      <c r="O261" t="s">
        <v>13099</v>
      </c>
      <c r="Q261">
        <v>199</v>
      </c>
      <c r="R261" s="8">
        <v>199</v>
      </c>
      <c r="S261">
        <v>499</v>
      </c>
      <c r="T261" s="8">
        <v>499</v>
      </c>
      <c r="U261" s="8" t="str">
        <f>IF(Cleaned_Data[[#This Row],[Actual Price]]&lt;1000,"₦0–₦999",
 IF(Cleaned_Data[[#This Row],[Actual Price]]&lt;2000,"₦1,000–₦1,999",
 IF(Cleaned_Data[[#This Row],[Actual Price]]&lt;5000,"₦2,000–₦4,999",
 IF(Cleaned_Data[[#This Row],[Actual Price]]&lt;10000,"₦5,000–₦9,999",
 "₦10,000+"))))</f>
        <v>₦0–₦999</v>
      </c>
      <c r="V261" s="8">
        <f>(Cleaned_Data[[#This Row],[Actual Price]]*Cleaned_Data[[#This Row],[Rating Count]])</f>
        <v>268462</v>
      </c>
      <c r="W261" s="20">
        <v>0.60120240480961928</v>
      </c>
      <c r="X261">
        <v>3.8</v>
      </c>
      <c r="Y261" s="10">
        <f>VALUE(Cleaned_Data[[#This Row],[rating]])</f>
        <v>3.8</v>
      </c>
      <c r="Z261">
        <v>538</v>
      </c>
      <c r="AA261" t="str">
        <f>IF(Cleaned_Data[[#This Row],[Rating Count]]&lt;1000,"&lt;1000","1000+")</f>
        <v>&lt;1000</v>
      </c>
      <c r="AB261" s="4">
        <v>538</v>
      </c>
    </row>
    <row r="262" spans="1:28" x14ac:dyDescent="0.25">
      <c r="A262">
        <v>261</v>
      </c>
      <c r="B262" t="s">
        <v>2784</v>
      </c>
      <c r="C262" t="s">
        <v>2785</v>
      </c>
      <c r="D262" t="s">
        <v>2785</v>
      </c>
      <c r="E262" t="s">
        <v>16191</v>
      </c>
      <c r="F262" t="s">
        <v>13959</v>
      </c>
      <c r="G262" t="s">
        <v>13960</v>
      </c>
      <c r="H262" t="s">
        <v>127</v>
      </c>
      <c r="I262" t="s">
        <v>13093</v>
      </c>
      <c r="J262" t="s">
        <v>13093</v>
      </c>
      <c r="K262" t="s">
        <v>13094</v>
      </c>
      <c r="L262" t="s">
        <v>13416</v>
      </c>
      <c r="M262" t="s">
        <v>13095</v>
      </c>
      <c r="N262" t="s">
        <v>13095</v>
      </c>
      <c r="O262" t="s">
        <v>13088</v>
      </c>
      <c r="P262" t="s">
        <v>13096</v>
      </c>
      <c r="Q262">
        <v>299</v>
      </c>
      <c r="R262" s="8">
        <v>299</v>
      </c>
      <c r="S262">
        <v>599</v>
      </c>
      <c r="T262" s="8">
        <v>599</v>
      </c>
      <c r="U262" s="8" t="str">
        <f>IF(Cleaned_Data[[#This Row],[Actual Price]]&lt;1000,"₦0–₦999",
 IF(Cleaned_Data[[#This Row],[Actual Price]]&lt;2000,"₦1,000–₦1,999",
 IF(Cleaned_Data[[#This Row],[Actual Price]]&lt;5000,"₦2,000–₦4,999",
 IF(Cleaned_Data[[#This Row],[Actual Price]]&lt;10000,"₦5,000–₦9,999",
 "₦10,000+"))))</f>
        <v>₦0–₦999</v>
      </c>
      <c r="V262" s="8">
        <f>(Cleaned_Data[[#This Row],[Actual Price]]*Cleaned_Data[[#This Row],[Rating Count]])</f>
        <v>102429</v>
      </c>
      <c r="W262" s="20">
        <v>0.5008347245409015</v>
      </c>
      <c r="X262">
        <v>4</v>
      </c>
      <c r="Y262" s="10">
        <f>VALUE(Cleaned_Data[[#This Row],[rating]])</f>
        <v>4</v>
      </c>
      <c r="Z262">
        <v>171</v>
      </c>
      <c r="AA262" t="str">
        <f>IF(Cleaned_Data[[#This Row],[Rating Count]]&lt;1000,"&lt;1000","1000+")</f>
        <v>&lt;1000</v>
      </c>
      <c r="AB262" s="4">
        <v>171</v>
      </c>
    </row>
    <row r="263" spans="1:28" x14ac:dyDescent="0.25">
      <c r="A263">
        <v>262</v>
      </c>
      <c r="B263" t="s">
        <v>2794</v>
      </c>
      <c r="C263" t="s">
        <v>2795</v>
      </c>
      <c r="D263" t="s">
        <v>2795</v>
      </c>
      <c r="E263" t="s">
        <v>16191</v>
      </c>
      <c r="F263" t="s">
        <v>13417</v>
      </c>
      <c r="G263" t="s">
        <v>13961</v>
      </c>
      <c r="H263" t="s">
        <v>167</v>
      </c>
      <c r="I263" t="s">
        <v>13093</v>
      </c>
      <c r="J263" t="s">
        <v>13093</v>
      </c>
      <c r="K263" t="s">
        <v>13094</v>
      </c>
      <c r="L263" t="s">
        <v>13416</v>
      </c>
      <c r="M263" t="s">
        <v>13097</v>
      </c>
      <c r="N263" t="s">
        <v>13097</v>
      </c>
      <c r="O263" t="s">
        <v>13098</v>
      </c>
      <c r="Q263">
        <v>14999</v>
      </c>
      <c r="R263" s="8">
        <v>14999</v>
      </c>
      <c r="S263">
        <v>14999</v>
      </c>
      <c r="T263" s="8">
        <v>14999</v>
      </c>
      <c r="U263" s="8" t="str">
        <f>IF(Cleaned_Data[[#This Row],[Actual Price]]&lt;1000,"₦0–₦999",
 IF(Cleaned_Data[[#This Row],[Actual Price]]&lt;2000,"₦1,000–₦1,999",
 IF(Cleaned_Data[[#This Row],[Actual Price]]&lt;5000,"₦2,000–₦4,999",
 IF(Cleaned_Data[[#This Row],[Actual Price]]&lt;10000,"₦5,000–₦9,999",
 "₦10,000+"))))</f>
        <v>₦10,000+</v>
      </c>
      <c r="V263" s="8">
        <f>(Cleaned_Data[[#This Row],[Actual Price]]*Cleaned_Data[[#This Row],[Rating Count]])</f>
        <v>412592492</v>
      </c>
      <c r="W263" s="20">
        <v>0</v>
      </c>
      <c r="X263">
        <v>4.3</v>
      </c>
      <c r="Y263" s="10">
        <f>VALUE(Cleaned_Data[[#This Row],[rating]])</f>
        <v>4.3</v>
      </c>
      <c r="Z263">
        <v>27508</v>
      </c>
      <c r="AA263" t="str">
        <f>IF(Cleaned_Data[[#This Row],[Rating Count]]&lt;1000,"&lt;1000","1000+")</f>
        <v>1000+</v>
      </c>
      <c r="AB263" s="4">
        <v>27508</v>
      </c>
    </row>
    <row r="264" spans="1:28" x14ac:dyDescent="0.25">
      <c r="A264">
        <v>263</v>
      </c>
      <c r="B264" t="s">
        <v>2804</v>
      </c>
      <c r="C264" t="s">
        <v>2805</v>
      </c>
      <c r="D264" t="s">
        <v>13962</v>
      </c>
      <c r="E264" t="s">
        <v>16191</v>
      </c>
      <c r="F264" t="s">
        <v>13725</v>
      </c>
      <c r="G264" t="s">
        <v>13963</v>
      </c>
      <c r="H264" t="s">
        <v>17</v>
      </c>
      <c r="I264" t="s">
        <v>13085</v>
      </c>
      <c r="J264" t="s">
        <v>13391</v>
      </c>
      <c r="K264" t="s">
        <v>13086</v>
      </c>
      <c r="L264" t="s">
        <v>13409</v>
      </c>
      <c r="M264" t="s">
        <v>13087</v>
      </c>
      <c r="N264" t="s">
        <v>13410</v>
      </c>
      <c r="O264" t="s">
        <v>13088</v>
      </c>
      <c r="P264" t="s">
        <v>13089</v>
      </c>
      <c r="Q264">
        <v>299</v>
      </c>
      <c r="R264" s="8">
        <v>299</v>
      </c>
      <c r="S264">
        <v>699</v>
      </c>
      <c r="T264" s="8">
        <v>699</v>
      </c>
      <c r="U264" s="8" t="str">
        <f>IF(Cleaned_Data[[#This Row],[Actual Price]]&lt;1000,"₦0–₦999",
 IF(Cleaned_Data[[#This Row],[Actual Price]]&lt;2000,"₦1,000–₦1,999",
 IF(Cleaned_Data[[#This Row],[Actual Price]]&lt;5000,"₦2,000–₦4,999",
 IF(Cleaned_Data[[#This Row],[Actual Price]]&lt;10000,"₦5,000–₦9,999",
 "₦10,000+"))))</f>
        <v>₦0–₦999</v>
      </c>
      <c r="V264" s="8">
        <f>(Cleaned_Data[[#This Row],[Actual Price]]*Cleaned_Data[[#This Row],[Rating Count]])</f>
        <v>1016346</v>
      </c>
      <c r="W264" s="20">
        <v>0.57224606580829762</v>
      </c>
      <c r="X264">
        <v>3.9</v>
      </c>
      <c r="Y264" s="10">
        <f>VALUE(Cleaned_Data[[#This Row],[rating]])</f>
        <v>3.9</v>
      </c>
      <c r="Z264">
        <v>1454</v>
      </c>
      <c r="AA264" t="str">
        <f>IF(Cleaned_Data[[#This Row],[Rating Count]]&lt;1000,"&lt;1000","1000+")</f>
        <v>1000+</v>
      </c>
      <c r="AB264" s="4">
        <v>1454</v>
      </c>
    </row>
    <row r="265" spans="1:28" x14ac:dyDescent="0.25">
      <c r="A265">
        <v>264</v>
      </c>
      <c r="B265" t="s">
        <v>2814</v>
      </c>
      <c r="C265" t="s">
        <v>2815</v>
      </c>
      <c r="D265" t="s">
        <v>2815</v>
      </c>
      <c r="E265" t="s">
        <v>16191</v>
      </c>
      <c r="F265" t="s">
        <v>13964</v>
      </c>
      <c r="G265" t="s">
        <v>13965</v>
      </c>
      <c r="H265" t="s">
        <v>167</v>
      </c>
      <c r="I265" t="s">
        <v>13093</v>
      </c>
      <c r="J265" t="s">
        <v>13093</v>
      </c>
      <c r="K265" t="s">
        <v>13094</v>
      </c>
      <c r="L265" t="s">
        <v>13416</v>
      </c>
      <c r="M265" t="s">
        <v>13097</v>
      </c>
      <c r="N265" t="s">
        <v>13097</v>
      </c>
      <c r="O265" t="s">
        <v>13098</v>
      </c>
      <c r="Q265">
        <v>24990</v>
      </c>
      <c r="R265" s="8">
        <v>24990</v>
      </c>
      <c r="S265">
        <v>51990</v>
      </c>
      <c r="T265" s="8">
        <v>51990</v>
      </c>
      <c r="U265" s="8" t="str">
        <f>IF(Cleaned_Data[[#This Row],[Actual Price]]&lt;1000,"₦0–₦999",
 IF(Cleaned_Data[[#This Row],[Actual Price]]&lt;2000,"₦1,000–₦1,999",
 IF(Cleaned_Data[[#This Row],[Actual Price]]&lt;5000,"₦2,000–₦4,999",
 IF(Cleaned_Data[[#This Row],[Actual Price]]&lt;10000,"₦5,000–₦9,999",
 "₦10,000+"))))</f>
        <v>₦10,000+</v>
      </c>
      <c r="V265" s="8">
        <f>(Cleaned_Data[[#This Row],[Actual Price]]*Cleaned_Data[[#This Row],[Rating Count]])</f>
        <v>153422490</v>
      </c>
      <c r="W265" s="20">
        <v>0.51933064050778999</v>
      </c>
      <c r="X265">
        <v>4.2</v>
      </c>
      <c r="Y265" s="10">
        <f>VALUE(Cleaned_Data[[#This Row],[rating]])</f>
        <v>4.2</v>
      </c>
      <c r="Z265">
        <v>2951</v>
      </c>
      <c r="AA265" t="str">
        <f>IF(Cleaned_Data[[#This Row],[Rating Count]]&lt;1000,"&lt;1000","1000+")</f>
        <v>1000+</v>
      </c>
      <c r="AB265" s="4">
        <v>2951</v>
      </c>
    </row>
    <row r="266" spans="1:28" x14ac:dyDescent="0.25">
      <c r="A266">
        <v>265</v>
      </c>
      <c r="B266" t="s">
        <v>2824</v>
      </c>
      <c r="C266" t="s">
        <v>2825</v>
      </c>
      <c r="D266" t="s">
        <v>13966</v>
      </c>
      <c r="E266" t="s">
        <v>16191</v>
      </c>
      <c r="F266" t="s">
        <v>13967</v>
      </c>
      <c r="G266" t="s">
        <v>13968</v>
      </c>
      <c r="H266" t="s">
        <v>17</v>
      </c>
      <c r="I266" t="s">
        <v>13085</v>
      </c>
      <c r="J266" t="s">
        <v>13391</v>
      </c>
      <c r="K266" t="s">
        <v>13086</v>
      </c>
      <c r="L266" t="s">
        <v>13409</v>
      </c>
      <c r="M266" t="s">
        <v>13087</v>
      </c>
      <c r="N266" t="s">
        <v>13410</v>
      </c>
      <c r="O266" t="s">
        <v>13088</v>
      </c>
      <c r="P266" t="s">
        <v>13089</v>
      </c>
      <c r="Q266">
        <v>249</v>
      </c>
      <c r="R266" s="8">
        <v>249</v>
      </c>
      <c r="S266">
        <v>999</v>
      </c>
      <c r="T266" s="8">
        <v>999</v>
      </c>
      <c r="U266" s="8" t="str">
        <f>IF(Cleaned_Data[[#This Row],[Actual Price]]&lt;1000,"₦0–₦999",
 IF(Cleaned_Data[[#This Row],[Actual Price]]&lt;2000,"₦1,000–₦1,999",
 IF(Cleaned_Data[[#This Row],[Actual Price]]&lt;5000,"₦2,000–₦4,999",
 IF(Cleaned_Data[[#This Row],[Actual Price]]&lt;10000,"₦5,000–₦9,999",
 "₦10,000+"))))</f>
        <v>₦0–₦999</v>
      </c>
      <c r="V266" s="8">
        <f>(Cleaned_Data[[#This Row],[Actual Price]]*Cleaned_Data[[#This Row],[Rating Count]])</f>
        <v>0</v>
      </c>
      <c r="W266" s="20">
        <v>0.75075075075075071</v>
      </c>
      <c r="X266">
        <v>5</v>
      </c>
      <c r="Y266" s="10">
        <f>VALUE(Cleaned_Data[[#This Row],[rating]])</f>
        <v>5</v>
      </c>
      <c r="Z266"/>
      <c r="AA266" t="str">
        <f>IF(Cleaned_Data[[#This Row],[Rating Count]]&lt;1000,"&lt;1000","1000+")</f>
        <v>&lt;1000</v>
      </c>
      <c r="AB266" s="4">
        <v>0</v>
      </c>
    </row>
    <row r="267" spans="1:28" x14ac:dyDescent="0.25">
      <c r="A267">
        <v>266</v>
      </c>
      <c r="B267" t="s">
        <v>2834</v>
      </c>
      <c r="C267" t="s">
        <v>2835</v>
      </c>
      <c r="D267" t="s">
        <v>2835</v>
      </c>
      <c r="E267" t="s">
        <v>16191</v>
      </c>
      <c r="F267" t="s">
        <v>13969</v>
      </c>
      <c r="G267" t="s">
        <v>13970</v>
      </c>
      <c r="H267" t="s">
        <v>167</v>
      </c>
      <c r="I267" t="s">
        <v>13093</v>
      </c>
      <c r="J267" t="s">
        <v>13093</v>
      </c>
      <c r="K267" t="s">
        <v>13094</v>
      </c>
      <c r="L267" t="s">
        <v>13416</v>
      </c>
      <c r="M267" t="s">
        <v>13097</v>
      </c>
      <c r="N267" t="s">
        <v>13097</v>
      </c>
      <c r="O267" t="s">
        <v>13098</v>
      </c>
      <c r="Q267">
        <v>61999</v>
      </c>
      <c r="R267" s="8">
        <v>61999</v>
      </c>
      <c r="S267">
        <v>69999</v>
      </c>
      <c r="T267" s="8">
        <v>69999</v>
      </c>
      <c r="U267" s="8" t="str">
        <f>IF(Cleaned_Data[[#This Row],[Actual Price]]&lt;1000,"₦0–₦999",
 IF(Cleaned_Data[[#This Row],[Actual Price]]&lt;2000,"₦1,000–₦1,999",
 IF(Cleaned_Data[[#This Row],[Actual Price]]&lt;5000,"₦2,000–₦4,999",
 IF(Cleaned_Data[[#This Row],[Actual Price]]&lt;10000,"₦5,000–₦9,999",
 "₦10,000+"))))</f>
        <v>₦10,000+</v>
      </c>
      <c r="V267" s="8">
        <f>(Cleaned_Data[[#This Row],[Actual Price]]*Cleaned_Data[[#This Row],[Rating Count]])</f>
        <v>472703247</v>
      </c>
      <c r="W267" s="20">
        <v>0.11428734696209945</v>
      </c>
      <c r="X267">
        <v>4.0999999999999996</v>
      </c>
      <c r="Y267" s="10">
        <f>VALUE(Cleaned_Data[[#This Row],[rating]])</f>
        <v>4.0999999999999996</v>
      </c>
      <c r="Z267">
        <v>6753</v>
      </c>
      <c r="AA267" t="str">
        <f>IF(Cleaned_Data[[#This Row],[Rating Count]]&lt;1000,"&lt;1000","1000+")</f>
        <v>1000+</v>
      </c>
      <c r="AB267" s="4">
        <v>6753</v>
      </c>
    </row>
    <row r="268" spans="1:28" x14ac:dyDescent="0.25">
      <c r="A268">
        <v>267</v>
      </c>
      <c r="B268" t="s">
        <v>2839</v>
      </c>
      <c r="C268" t="s">
        <v>2840</v>
      </c>
      <c r="D268" t="s">
        <v>2840</v>
      </c>
      <c r="E268" t="s">
        <v>16191</v>
      </c>
      <c r="F268" t="s">
        <v>13971</v>
      </c>
      <c r="G268" t="s">
        <v>13972</v>
      </c>
      <c r="H268" t="s">
        <v>167</v>
      </c>
      <c r="I268" t="s">
        <v>13093</v>
      </c>
      <c r="J268" t="s">
        <v>13093</v>
      </c>
      <c r="K268" t="s">
        <v>13094</v>
      </c>
      <c r="L268" t="s">
        <v>13416</v>
      </c>
      <c r="M268" t="s">
        <v>13097</v>
      </c>
      <c r="N268" t="s">
        <v>13097</v>
      </c>
      <c r="O268" t="s">
        <v>13098</v>
      </c>
      <c r="Q268">
        <v>24499</v>
      </c>
      <c r="R268" s="8">
        <v>24499</v>
      </c>
      <c r="S268">
        <v>50000</v>
      </c>
      <c r="T268" s="8">
        <v>50000</v>
      </c>
      <c r="U268" s="8" t="str">
        <f>IF(Cleaned_Data[[#This Row],[Actual Price]]&lt;1000,"₦0–₦999",
 IF(Cleaned_Data[[#This Row],[Actual Price]]&lt;2000,"₦1,000–₦1,999",
 IF(Cleaned_Data[[#This Row],[Actual Price]]&lt;5000,"₦2,000–₦4,999",
 IF(Cleaned_Data[[#This Row],[Actual Price]]&lt;10000,"₦5,000–₦9,999",
 "₦10,000+"))))</f>
        <v>₦10,000+</v>
      </c>
      <c r="V268" s="8">
        <f>(Cleaned_Data[[#This Row],[Actual Price]]*Cleaned_Data[[#This Row],[Rating Count]])</f>
        <v>175900000</v>
      </c>
      <c r="W268" s="20">
        <v>0.51002000000000003</v>
      </c>
      <c r="X268">
        <v>3.9</v>
      </c>
      <c r="Y268" s="10">
        <f>VALUE(Cleaned_Data[[#This Row],[rating]])</f>
        <v>3.9</v>
      </c>
      <c r="Z268">
        <v>3518</v>
      </c>
      <c r="AA268" t="str">
        <f>IF(Cleaned_Data[[#This Row],[Rating Count]]&lt;1000,"&lt;1000","1000+")</f>
        <v>1000+</v>
      </c>
      <c r="AB268" s="4">
        <v>3518</v>
      </c>
    </row>
    <row r="269" spans="1:28" x14ac:dyDescent="0.25">
      <c r="A269">
        <v>268</v>
      </c>
      <c r="B269" t="s">
        <v>2849</v>
      </c>
      <c r="C269" t="s">
        <v>2850</v>
      </c>
      <c r="D269" t="s">
        <v>2850</v>
      </c>
      <c r="E269" t="s">
        <v>16191</v>
      </c>
      <c r="F269" t="s">
        <v>13600</v>
      </c>
      <c r="G269" t="s">
        <v>13973</v>
      </c>
      <c r="H269" t="s">
        <v>167</v>
      </c>
      <c r="I269" t="s">
        <v>13093</v>
      </c>
      <c r="J269" t="s">
        <v>13093</v>
      </c>
      <c r="K269" t="s">
        <v>13094</v>
      </c>
      <c r="L269" t="s">
        <v>13416</v>
      </c>
      <c r="M269" t="s">
        <v>13097</v>
      </c>
      <c r="N269" t="s">
        <v>13097</v>
      </c>
      <c r="O269" t="s">
        <v>13098</v>
      </c>
      <c r="Q269">
        <v>10499</v>
      </c>
      <c r="R269" s="8">
        <v>10499</v>
      </c>
      <c r="S269">
        <v>19499</v>
      </c>
      <c r="T269" s="8">
        <v>19499</v>
      </c>
      <c r="U269" s="8" t="str">
        <f>IF(Cleaned_Data[[#This Row],[Actual Price]]&lt;1000,"₦0–₦999",
 IF(Cleaned_Data[[#This Row],[Actual Price]]&lt;2000,"₦1,000–₦1,999",
 IF(Cleaned_Data[[#This Row],[Actual Price]]&lt;5000,"₦2,000–₦4,999",
 IF(Cleaned_Data[[#This Row],[Actual Price]]&lt;10000,"₦5,000–₦9,999",
 "₦10,000+"))))</f>
        <v>₦10,000+</v>
      </c>
      <c r="V269" s="8">
        <f>(Cleaned_Data[[#This Row],[Actual Price]]*Cleaned_Data[[#This Row],[Rating Count]])</f>
        <v>29443490</v>
      </c>
      <c r="W269" s="20">
        <v>0.46156213139135338</v>
      </c>
      <c r="X269">
        <v>4.2</v>
      </c>
      <c r="Y269" s="10">
        <f>VALUE(Cleaned_Data[[#This Row],[rating]])</f>
        <v>4.2</v>
      </c>
      <c r="Z269">
        <v>1510</v>
      </c>
      <c r="AA269" t="str">
        <f>IF(Cleaned_Data[[#This Row],[Rating Count]]&lt;1000,"&lt;1000","1000+")</f>
        <v>1000+</v>
      </c>
      <c r="AB269" s="4">
        <v>1510</v>
      </c>
    </row>
    <row r="270" spans="1:28" x14ac:dyDescent="0.25">
      <c r="A270">
        <v>269</v>
      </c>
      <c r="B270" t="s">
        <v>2854</v>
      </c>
      <c r="C270" t="s">
        <v>2855</v>
      </c>
      <c r="D270" t="s">
        <v>2855</v>
      </c>
      <c r="E270" t="s">
        <v>16191</v>
      </c>
      <c r="F270" t="s">
        <v>13974</v>
      </c>
      <c r="G270" t="s">
        <v>13975</v>
      </c>
      <c r="H270" t="s">
        <v>17</v>
      </c>
      <c r="I270" t="s">
        <v>13085</v>
      </c>
      <c r="J270" t="s">
        <v>13391</v>
      </c>
      <c r="K270" t="s">
        <v>13086</v>
      </c>
      <c r="L270" t="s">
        <v>13409</v>
      </c>
      <c r="M270" t="s">
        <v>13087</v>
      </c>
      <c r="N270" t="s">
        <v>13410</v>
      </c>
      <c r="O270" t="s">
        <v>13088</v>
      </c>
      <c r="P270" t="s">
        <v>13089</v>
      </c>
      <c r="Q270">
        <v>349</v>
      </c>
      <c r="R270" s="8">
        <v>349</v>
      </c>
      <c r="S270">
        <v>999</v>
      </c>
      <c r="T270" s="8">
        <v>999</v>
      </c>
      <c r="U270" s="8" t="str">
        <f>IF(Cleaned_Data[[#This Row],[Actual Price]]&lt;1000,"₦0–₦999",
 IF(Cleaned_Data[[#This Row],[Actual Price]]&lt;2000,"₦1,000–₦1,999",
 IF(Cleaned_Data[[#This Row],[Actual Price]]&lt;5000,"₦2,000–₦4,999",
 IF(Cleaned_Data[[#This Row],[Actual Price]]&lt;10000,"₦5,000–₦9,999",
 "₦10,000+"))))</f>
        <v>₦0–₦999</v>
      </c>
      <c r="V270" s="8">
        <f>(Cleaned_Data[[#This Row],[Actual Price]]*Cleaned_Data[[#This Row],[Rating Count]])</f>
        <v>837162</v>
      </c>
      <c r="W270" s="20">
        <v>0.65065065065065064</v>
      </c>
      <c r="X270">
        <v>4.3</v>
      </c>
      <c r="Y270" s="10">
        <f>VALUE(Cleaned_Data[[#This Row],[rating]])</f>
        <v>4.3</v>
      </c>
      <c r="Z270">
        <v>838</v>
      </c>
      <c r="AA270" t="str">
        <f>IF(Cleaned_Data[[#This Row],[Rating Count]]&lt;1000,"&lt;1000","1000+")</f>
        <v>&lt;1000</v>
      </c>
      <c r="AB270" s="4">
        <v>838</v>
      </c>
    </row>
    <row r="271" spans="1:28" x14ac:dyDescent="0.25">
      <c r="A271">
        <v>270</v>
      </c>
      <c r="B271" t="s">
        <v>2858</v>
      </c>
      <c r="C271" t="s">
        <v>2859</v>
      </c>
      <c r="D271" t="s">
        <v>2859</v>
      </c>
      <c r="E271" t="s">
        <v>16191</v>
      </c>
      <c r="F271" t="s">
        <v>13976</v>
      </c>
      <c r="G271" t="s">
        <v>13442</v>
      </c>
      <c r="H271" t="s">
        <v>459</v>
      </c>
      <c r="I271" t="s">
        <v>13093</v>
      </c>
      <c r="J271" t="s">
        <v>13093</v>
      </c>
      <c r="K271" t="s">
        <v>13094</v>
      </c>
      <c r="L271" t="s">
        <v>13416</v>
      </c>
      <c r="M271" t="s">
        <v>13095</v>
      </c>
      <c r="N271" t="s">
        <v>13095</v>
      </c>
      <c r="O271" t="s">
        <v>13099</v>
      </c>
      <c r="Q271">
        <v>197</v>
      </c>
      <c r="R271" s="8">
        <v>197</v>
      </c>
      <c r="S271">
        <v>499</v>
      </c>
      <c r="T271" s="8">
        <v>499</v>
      </c>
      <c r="U271" s="8" t="str">
        <f>IF(Cleaned_Data[[#This Row],[Actual Price]]&lt;1000,"₦0–₦999",
 IF(Cleaned_Data[[#This Row],[Actual Price]]&lt;2000,"₦1,000–₦1,999",
 IF(Cleaned_Data[[#This Row],[Actual Price]]&lt;5000,"₦2,000–₦4,999",
 IF(Cleaned_Data[[#This Row],[Actual Price]]&lt;10000,"₦5,000–₦9,999",
 "₦10,000+"))))</f>
        <v>₦0–₦999</v>
      </c>
      <c r="V271" s="8">
        <f>(Cleaned_Data[[#This Row],[Actual Price]]*Cleaned_Data[[#This Row],[Rating Count]])</f>
        <v>67864</v>
      </c>
      <c r="W271" s="20">
        <v>0.60521042084168342</v>
      </c>
      <c r="X271">
        <v>3.8</v>
      </c>
      <c r="Y271" s="10">
        <f>VALUE(Cleaned_Data[[#This Row],[rating]])</f>
        <v>3.8</v>
      </c>
      <c r="Z271">
        <v>136</v>
      </c>
      <c r="AA271" t="str">
        <f>IF(Cleaned_Data[[#This Row],[Rating Count]]&lt;1000,"&lt;1000","1000+")</f>
        <v>&lt;1000</v>
      </c>
      <c r="AB271" s="4">
        <v>136</v>
      </c>
    </row>
    <row r="272" spans="1:28" x14ac:dyDescent="0.25">
      <c r="A272">
        <v>271</v>
      </c>
      <c r="B272" t="s">
        <v>2868</v>
      </c>
      <c r="C272" t="s">
        <v>2869</v>
      </c>
      <c r="D272" t="s">
        <v>2869</v>
      </c>
      <c r="E272" t="s">
        <v>16191</v>
      </c>
      <c r="F272" t="s">
        <v>13872</v>
      </c>
      <c r="G272" t="s">
        <v>13977</v>
      </c>
      <c r="H272" t="s">
        <v>1964</v>
      </c>
      <c r="I272" t="s">
        <v>13093</v>
      </c>
      <c r="J272" t="s">
        <v>13093</v>
      </c>
      <c r="K272" t="s">
        <v>13094</v>
      </c>
      <c r="L272" t="s">
        <v>13416</v>
      </c>
      <c r="M272" t="s">
        <v>13110</v>
      </c>
      <c r="N272" t="s">
        <v>13110</v>
      </c>
      <c r="O272" t="s">
        <v>13111</v>
      </c>
      <c r="Q272">
        <v>1299</v>
      </c>
      <c r="R272" s="8">
        <v>1299</v>
      </c>
      <c r="S272">
        <v>2499</v>
      </c>
      <c r="T272" s="8">
        <v>2499</v>
      </c>
      <c r="U272" s="8" t="str">
        <f>IF(Cleaned_Data[[#This Row],[Actual Price]]&lt;1000,"₦0–₦999",
 IF(Cleaned_Data[[#This Row],[Actual Price]]&lt;2000,"₦1,000–₦1,999",
 IF(Cleaned_Data[[#This Row],[Actual Price]]&lt;5000,"₦2,000–₦4,999",
 IF(Cleaned_Data[[#This Row],[Actual Price]]&lt;10000,"₦5,000–₦9,999",
 "₦10,000+"))))</f>
        <v>₦2,000–₦4,999</v>
      </c>
      <c r="V272" s="8">
        <f>(Cleaned_Data[[#This Row],[Actual Price]]*Cleaned_Data[[#This Row],[Rating Count]])</f>
        <v>752199</v>
      </c>
      <c r="W272" s="20">
        <v>0.48019207683073228</v>
      </c>
      <c r="X272">
        <v>4.3</v>
      </c>
      <c r="Y272" s="10">
        <f>VALUE(Cleaned_Data[[#This Row],[rating]])</f>
        <v>4.3</v>
      </c>
      <c r="Z272">
        <v>301</v>
      </c>
      <c r="AA272" t="str">
        <f>IF(Cleaned_Data[[#This Row],[Rating Count]]&lt;1000,"&lt;1000","1000+")</f>
        <v>&lt;1000</v>
      </c>
      <c r="AB272" s="4">
        <v>301</v>
      </c>
    </row>
    <row r="273" spans="1:28" x14ac:dyDescent="0.25">
      <c r="A273">
        <v>272</v>
      </c>
      <c r="B273" t="s">
        <v>2878</v>
      </c>
      <c r="C273" t="s">
        <v>2879</v>
      </c>
      <c r="D273" t="s">
        <v>13978</v>
      </c>
      <c r="E273" t="s">
        <v>16191</v>
      </c>
      <c r="F273" t="s">
        <v>13979</v>
      </c>
      <c r="G273" t="s">
        <v>13980</v>
      </c>
      <c r="H273" t="s">
        <v>17</v>
      </c>
      <c r="I273" t="s">
        <v>13085</v>
      </c>
      <c r="J273" t="s">
        <v>13391</v>
      </c>
      <c r="K273" t="s">
        <v>13086</v>
      </c>
      <c r="L273" t="s">
        <v>13409</v>
      </c>
      <c r="M273" t="s">
        <v>13087</v>
      </c>
      <c r="N273" t="s">
        <v>13410</v>
      </c>
      <c r="O273" t="s">
        <v>13088</v>
      </c>
      <c r="P273" t="s">
        <v>13089</v>
      </c>
      <c r="Q273">
        <v>1519</v>
      </c>
      <c r="R273" s="8">
        <v>1519</v>
      </c>
      <c r="S273">
        <v>1899</v>
      </c>
      <c r="T273" s="8">
        <v>1899</v>
      </c>
      <c r="U273" s="8" t="str">
        <f>IF(Cleaned_Data[[#This Row],[Actual Price]]&lt;1000,"₦0–₦999",
 IF(Cleaned_Data[[#This Row],[Actual Price]]&lt;2000,"₦1,000–₦1,999",
 IF(Cleaned_Data[[#This Row],[Actual Price]]&lt;5000,"₦2,000–₦4,999",
 IF(Cleaned_Data[[#This Row],[Actual Price]]&lt;10000,"₦5,000–₦9,999",
 "₦10,000+"))))</f>
        <v>₦1,000–₦1,999</v>
      </c>
      <c r="V273" s="8">
        <f>(Cleaned_Data[[#This Row],[Actual Price]]*Cleaned_Data[[#This Row],[Rating Count]])</f>
        <v>37529937</v>
      </c>
      <c r="W273" s="20">
        <v>0.2001053185887309</v>
      </c>
      <c r="X273">
        <v>4.4000000000000004</v>
      </c>
      <c r="Y273" s="10">
        <f>VALUE(Cleaned_Data[[#This Row],[rating]])</f>
        <v>4.4000000000000004</v>
      </c>
      <c r="Z273">
        <v>19763</v>
      </c>
      <c r="AA273" t="str">
        <f>IF(Cleaned_Data[[#This Row],[Rating Count]]&lt;1000,"&lt;1000","1000+")</f>
        <v>1000+</v>
      </c>
      <c r="AB273" s="4">
        <v>19763</v>
      </c>
    </row>
    <row r="274" spans="1:28" x14ac:dyDescent="0.25">
      <c r="A274">
        <v>273</v>
      </c>
      <c r="B274" t="s">
        <v>2888</v>
      </c>
      <c r="C274" t="s">
        <v>2889</v>
      </c>
      <c r="D274" t="s">
        <v>2889</v>
      </c>
      <c r="E274" t="s">
        <v>16191</v>
      </c>
      <c r="F274" t="s">
        <v>13981</v>
      </c>
      <c r="G274" t="s">
        <v>13982</v>
      </c>
      <c r="H274" t="s">
        <v>167</v>
      </c>
      <c r="I274" t="s">
        <v>13093</v>
      </c>
      <c r="J274" t="s">
        <v>13093</v>
      </c>
      <c r="K274" t="s">
        <v>13094</v>
      </c>
      <c r="L274" t="s">
        <v>13416</v>
      </c>
      <c r="M274" t="s">
        <v>13097</v>
      </c>
      <c r="N274" t="s">
        <v>13097</v>
      </c>
      <c r="O274" t="s">
        <v>13098</v>
      </c>
      <c r="Q274">
        <v>46999</v>
      </c>
      <c r="R274" s="8">
        <v>46999</v>
      </c>
      <c r="S274">
        <v>69999</v>
      </c>
      <c r="T274" s="8">
        <v>69999</v>
      </c>
      <c r="U274" s="8" t="str">
        <f>IF(Cleaned_Data[[#This Row],[Actual Price]]&lt;1000,"₦0–₦999",
 IF(Cleaned_Data[[#This Row],[Actual Price]]&lt;2000,"₦1,000–₦1,999",
 IF(Cleaned_Data[[#This Row],[Actual Price]]&lt;5000,"₦2,000–₦4,999",
 IF(Cleaned_Data[[#This Row],[Actual Price]]&lt;10000,"₦5,000–₦9,999",
 "₦10,000+"))))</f>
        <v>₦10,000+</v>
      </c>
      <c r="V274" s="8">
        <f>(Cleaned_Data[[#This Row],[Actual Price]]*Cleaned_Data[[#This Row],[Rating Count]])</f>
        <v>1487618748</v>
      </c>
      <c r="W274" s="20">
        <v>0.32857612251603596</v>
      </c>
      <c r="X274">
        <v>4.3</v>
      </c>
      <c r="Y274" s="10">
        <f>VALUE(Cleaned_Data[[#This Row],[rating]])</f>
        <v>4.3</v>
      </c>
      <c r="Z274">
        <v>21252</v>
      </c>
      <c r="AA274" t="str">
        <f>IF(Cleaned_Data[[#This Row],[Rating Count]]&lt;1000,"&lt;1000","1000+")</f>
        <v>1000+</v>
      </c>
      <c r="AB274" s="4">
        <v>21252</v>
      </c>
    </row>
    <row r="275" spans="1:28" x14ac:dyDescent="0.25">
      <c r="A275">
        <v>274</v>
      </c>
      <c r="B275" t="s">
        <v>2898</v>
      </c>
      <c r="C275" t="s">
        <v>2899</v>
      </c>
      <c r="D275" t="s">
        <v>2899</v>
      </c>
      <c r="E275" t="s">
        <v>16191</v>
      </c>
      <c r="F275" t="s">
        <v>13983</v>
      </c>
      <c r="G275" t="s">
        <v>13984</v>
      </c>
      <c r="H275" t="s">
        <v>17</v>
      </c>
      <c r="I275" t="s">
        <v>13085</v>
      </c>
      <c r="J275" t="s">
        <v>13391</v>
      </c>
      <c r="K275" t="s">
        <v>13086</v>
      </c>
      <c r="L275" t="s">
        <v>13409</v>
      </c>
      <c r="M275" t="s">
        <v>13087</v>
      </c>
      <c r="N275" t="s">
        <v>13410</v>
      </c>
      <c r="O275" t="s">
        <v>13088</v>
      </c>
      <c r="P275" t="s">
        <v>13089</v>
      </c>
      <c r="Q275">
        <v>299</v>
      </c>
      <c r="R275" s="8">
        <v>299</v>
      </c>
      <c r="S275">
        <v>799</v>
      </c>
      <c r="T275" s="8">
        <v>799</v>
      </c>
      <c r="U275" s="8" t="str">
        <f>IF(Cleaned_Data[[#This Row],[Actual Price]]&lt;1000,"₦0–₦999",
 IF(Cleaned_Data[[#This Row],[Actual Price]]&lt;2000,"₦1,000–₦1,999",
 IF(Cleaned_Data[[#This Row],[Actual Price]]&lt;5000,"₦2,000–₦4,999",
 IF(Cleaned_Data[[#This Row],[Actual Price]]&lt;10000,"₦5,000–₦9,999",
 "₦10,000+"))))</f>
        <v>₦0–₦999</v>
      </c>
      <c r="V275" s="8">
        <f>(Cleaned_Data[[#This Row],[Actual Price]]*Cleaned_Data[[#This Row],[Rating Count]])</f>
        <v>1519698</v>
      </c>
      <c r="W275" s="20">
        <v>0.62578222778473092</v>
      </c>
      <c r="X275">
        <v>4.3</v>
      </c>
      <c r="Y275" s="10">
        <f>VALUE(Cleaned_Data[[#This Row],[rating]])</f>
        <v>4.3</v>
      </c>
      <c r="Z275">
        <v>1902</v>
      </c>
      <c r="AA275" t="str">
        <f>IF(Cleaned_Data[[#This Row],[Rating Count]]&lt;1000,"&lt;1000","1000+")</f>
        <v>1000+</v>
      </c>
      <c r="AB275" s="4">
        <v>1902</v>
      </c>
    </row>
    <row r="276" spans="1:28" x14ac:dyDescent="0.25">
      <c r="A276">
        <v>275</v>
      </c>
      <c r="B276" t="s">
        <v>2908</v>
      </c>
      <c r="C276" t="s">
        <v>2909</v>
      </c>
      <c r="D276" t="s">
        <v>2909</v>
      </c>
      <c r="E276" t="s">
        <v>16191</v>
      </c>
      <c r="F276" t="s">
        <v>13985</v>
      </c>
      <c r="G276" t="s">
        <v>13986</v>
      </c>
      <c r="H276" t="s">
        <v>2910</v>
      </c>
      <c r="I276" t="s">
        <v>13093</v>
      </c>
      <c r="J276" t="s">
        <v>13093</v>
      </c>
      <c r="K276" t="s">
        <v>13120</v>
      </c>
      <c r="L276" t="s">
        <v>13120</v>
      </c>
      <c r="M276" t="s">
        <v>13121</v>
      </c>
      <c r="N276" t="s">
        <v>13121</v>
      </c>
      <c r="Q276">
        <v>1799</v>
      </c>
      <c r="R276" s="8">
        <v>1799</v>
      </c>
      <c r="S276">
        <v>19999</v>
      </c>
      <c r="T276" s="8">
        <v>19999</v>
      </c>
      <c r="U276" s="8" t="str">
        <f>IF(Cleaned_Data[[#This Row],[Actual Price]]&lt;1000,"₦0–₦999",
 IF(Cleaned_Data[[#This Row],[Actual Price]]&lt;2000,"₦1,000–₦1,999",
 IF(Cleaned_Data[[#This Row],[Actual Price]]&lt;5000,"₦2,000–₦4,999",
 IF(Cleaned_Data[[#This Row],[Actual Price]]&lt;10000,"₦5,000–₦9,999",
 "₦10,000+"))))</f>
        <v>₦10,000+</v>
      </c>
      <c r="V276" s="8">
        <f>(Cleaned_Data[[#This Row],[Actual Price]]*Cleaned_Data[[#This Row],[Rating Count]])</f>
        <v>278726063</v>
      </c>
      <c r="W276" s="20">
        <v>0.91004550227511372</v>
      </c>
      <c r="X276">
        <v>4.2</v>
      </c>
      <c r="Y276" s="10">
        <f>VALUE(Cleaned_Data[[#This Row],[rating]])</f>
        <v>4.2</v>
      </c>
      <c r="Z276">
        <v>13937</v>
      </c>
      <c r="AA276" t="str">
        <f>IF(Cleaned_Data[[#This Row],[Rating Count]]&lt;1000,"&lt;1000","1000+")</f>
        <v>1000+</v>
      </c>
      <c r="AB276" s="4">
        <v>13937</v>
      </c>
    </row>
    <row r="277" spans="1:28" x14ac:dyDescent="0.25">
      <c r="A277">
        <v>276</v>
      </c>
      <c r="B277" t="s">
        <v>2937</v>
      </c>
      <c r="C277" t="s">
        <v>2938</v>
      </c>
      <c r="D277" t="s">
        <v>2938</v>
      </c>
      <c r="E277" t="s">
        <v>16191</v>
      </c>
      <c r="F277" t="s">
        <v>13991</v>
      </c>
      <c r="G277" t="s">
        <v>13992</v>
      </c>
      <c r="H277" t="s">
        <v>2939</v>
      </c>
      <c r="I277" t="s">
        <v>13093</v>
      </c>
      <c r="J277" t="s">
        <v>13093</v>
      </c>
      <c r="K277" t="s">
        <v>13122</v>
      </c>
      <c r="L277" t="s">
        <v>13993</v>
      </c>
      <c r="M277" t="s">
        <v>13123</v>
      </c>
      <c r="N277" t="s">
        <v>13123</v>
      </c>
      <c r="O277" t="s">
        <v>13124</v>
      </c>
      <c r="P277" t="s">
        <v>13125</v>
      </c>
      <c r="Q277">
        <v>2049</v>
      </c>
      <c r="R277" s="8">
        <v>2049</v>
      </c>
      <c r="S277">
        <v>2199</v>
      </c>
      <c r="T277" s="8">
        <v>2199</v>
      </c>
      <c r="U277" s="8" t="str">
        <f>IF(Cleaned_Data[[#This Row],[Actual Price]]&lt;1000,"₦0–₦999",
 IF(Cleaned_Data[[#This Row],[Actual Price]]&lt;2000,"₦1,000–₦1,999",
 IF(Cleaned_Data[[#This Row],[Actual Price]]&lt;5000,"₦2,000–₦4,999",
 IF(Cleaned_Data[[#This Row],[Actual Price]]&lt;10000,"₦5,000–₦9,999",
 "₦10,000+"))))</f>
        <v>₦2,000–₦4,999</v>
      </c>
      <c r="V277" s="8">
        <f>(Cleaned_Data[[#This Row],[Actual Price]]*Cleaned_Data[[#This Row],[Rating Count]])</f>
        <v>393427488</v>
      </c>
      <c r="W277" s="20">
        <v>6.8212824010914053E-2</v>
      </c>
      <c r="X277">
        <v>4.3</v>
      </c>
      <c r="Y277" s="10">
        <f>VALUE(Cleaned_Data[[#This Row],[rating]])</f>
        <v>4.3</v>
      </c>
      <c r="Z277">
        <v>178912</v>
      </c>
      <c r="AA277" t="str">
        <f>IF(Cleaned_Data[[#This Row],[Rating Count]]&lt;1000,"&lt;1000","1000+")</f>
        <v>1000+</v>
      </c>
      <c r="AB277" s="4">
        <v>178912</v>
      </c>
    </row>
    <row r="278" spans="1:28" x14ac:dyDescent="0.25">
      <c r="A278">
        <v>277</v>
      </c>
      <c r="B278" t="s">
        <v>2948</v>
      </c>
      <c r="C278" t="s">
        <v>2949</v>
      </c>
      <c r="D278" t="s">
        <v>2949</v>
      </c>
      <c r="E278" t="s">
        <v>16191</v>
      </c>
      <c r="F278" t="s">
        <v>13994</v>
      </c>
      <c r="G278" t="s">
        <v>13995</v>
      </c>
      <c r="H278" t="s">
        <v>2950</v>
      </c>
      <c r="I278" t="s">
        <v>13093</v>
      </c>
      <c r="J278" t="s">
        <v>13093</v>
      </c>
      <c r="K278" t="s">
        <v>13122</v>
      </c>
      <c r="L278" t="s">
        <v>13993</v>
      </c>
      <c r="M278" t="s">
        <v>13126</v>
      </c>
      <c r="N278" t="s">
        <v>13996</v>
      </c>
      <c r="O278" t="s">
        <v>13127</v>
      </c>
      <c r="Q278">
        <v>6499</v>
      </c>
      <c r="R278" s="8">
        <v>6499</v>
      </c>
      <c r="S278">
        <v>8999</v>
      </c>
      <c r="T278" s="8">
        <v>8999</v>
      </c>
      <c r="U278" s="8" t="str">
        <f>IF(Cleaned_Data[[#This Row],[Actual Price]]&lt;1000,"₦0–₦999",
 IF(Cleaned_Data[[#This Row],[Actual Price]]&lt;2000,"₦1,000–₦1,999",
 IF(Cleaned_Data[[#This Row],[Actual Price]]&lt;5000,"₦2,000–₦4,999",
 IF(Cleaned_Data[[#This Row],[Actual Price]]&lt;10000,"₦5,000–₦9,999",
 "₦10,000+"))))</f>
        <v>₦5,000–₦9,999</v>
      </c>
      <c r="V278" s="8">
        <f>(Cleaned_Data[[#This Row],[Actual Price]]*Cleaned_Data[[#This Row],[Rating Count]])</f>
        <v>70255193</v>
      </c>
      <c r="W278" s="20">
        <v>0.27780864540504502</v>
      </c>
      <c r="X278">
        <v>4</v>
      </c>
      <c r="Y278" s="10">
        <f>VALUE(Cleaned_Data[[#This Row],[rating]])</f>
        <v>4</v>
      </c>
      <c r="Z278">
        <v>7807</v>
      </c>
      <c r="AA278" t="str">
        <f>IF(Cleaned_Data[[#This Row],[Rating Count]]&lt;1000,"&lt;1000","1000+")</f>
        <v>1000+</v>
      </c>
      <c r="AB278" s="4">
        <v>7807</v>
      </c>
    </row>
    <row r="279" spans="1:28" x14ac:dyDescent="0.25">
      <c r="A279">
        <v>278</v>
      </c>
      <c r="B279" t="s">
        <v>2959</v>
      </c>
      <c r="C279" t="s">
        <v>2960</v>
      </c>
      <c r="D279" t="s">
        <v>2960</v>
      </c>
      <c r="E279" t="s">
        <v>16191</v>
      </c>
      <c r="F279" t="s">
        <v>13997</v>
      </c>
      <c r="G279" t="s">
        <v>13998</v>
      </c>
      <c r="H279" t="s">
        <v>2950</v>
      </c>
      <c r="I279" t="s">
        <v>13093</v>
      </c>
      <c r="J279" t="s">
        <v>13093</v>
      </c>
      <c r="K279" t="s">
        <v>13122</v>
      </c>
      <c r="L279" t="s">
        <v>13993</v>
      </c>
      <c r="M279" t="s">
        <v>13126</v>
      </c>
      <c r="N279" t="s">
        <v>13996</v>
      </c>
      <c r="O279" t="s">
        <v>13127</v>
      </c>
      <c r="Q279">
        <v>28999</v>
      </c>
      <c r="R279" s="8">
        <v>28999</v>
      </c>
      <c r="S279">
        <v>28999</v>
      </c>
      <c r="T279" s="8">
        <v>28999</v>
      </c>
      <c r="U279" s="8" t="str">
        <f>IF(Cleaned_Data[[#This Row],[Actual Price]]&lt;1000,"₦0–₦999",
 IF(Cleaned_Data[[#This Row],[Actual Price]]&lt;2000,"₦1,000–₦1,999",
 IF(Cleaned_Data[[#This Row],[Actual Price]]&lt;5000,"₦2,000–₦4,999",
 IF(Cleaned_Data[[#This Row],[Actual Price]]&lt;10000,"₦5,000–₦9,999",
 "₦10,000+"))))</f>
        <v>₦10,000+</v>
      </c>
      <c r="V279" s="8">
        <f>(Cleaned_Data[[#This Row],[Actual Price]]*Cleaned_Data[[#This Row],[Rating Count]])</f>
        <v>505017585</v>
      </c>
      <c r="W279" s="20">
        <v>0</v>
      </c>
      <c r="X279">
        <v>4.3</v>
      </c>
      <c r="Y279" s="10">
        <f>VALUE(Cleaned_Data[[#This Row],[rating]])</f>
        <v>4.3</v>
      </c>
      <c r="Z279">
        <v>17415</v>
      </c>
      <c r="AA279" t="str">
        <f>IF(Cleaned_Data[[#This Row],[Rating Count]]&lt;1000,"&lt;1000","1000+")</f>
        <v>1000+</v>
      </c>
      <c r="AB279" s="4">
        <v>17415</v>
      </c>
    </row>
    <row r="280" spans="1:28" x14ac:dyDescent="0.25">
      <c r="A280">
        <v>279</v>
      </c>
      <c r="B280" t="s">
        <v>2969</v>
      </c>
      <c r="C280" t="s">
        <v>2970</v>
      </c>
      <c r="D280" t="s">
        <v>2970</v>
      </c>
      <c r="E280" t="s">
        <v>16191</v>
      </c>
      <c r="F280" t="s">
        <v>13997</v>
      </c>
      <c r="G280" t="s">
        <v>13998</v>
      </c>
      <c r="H280" t="s">
        <v>2950</v>
      </c>
      <c r="I280" t="s">
        <v>13093</v>
      </c>
      <c r="J280" t="s">
        <v>13093</v>
      </c>
      <c r="K280" t="s">
        <v>13122</v>
      </c>
      <c r="L280" t="s">
        <v>13993</v>
      </c>
      <c r="M280" t="s">
        <v>13126</v>
      </c>
      <c r="N280" t="s">
        <v>13996</v>
      </c>
      <c r="O280" t="s">
        <v>13127</v>
      </c>
      <c r="Q280">
        <v>28999</v>
      </c>
      <c r="R280" s="8">
        <v>28999</v>
      </c>
      <c r="S280">
        <v>28999</v>
      </c>
      <c r="T280" s="8">
        <v>28999</v>
      </c>
      <c r="U280" s="8" t="str">
        <f>IF(Cleaned_Data[[#This Row],[Actual Price]]&lt;1000,"₦0–₦999",
 IF(Cleaned_Data[[#This Row],[Actual Price]]&lt;2000,"₦1,000–₦1,999",
 IF(Cleaned_Data[[#This Row],[Actual Price]]&lt;5000,"₦2,000–₦4,999",
 IF(Cleaned_Data[[#This Row],[Actual Price]]&lt;10000,"₦5,000–₦9,999",
 "₦10,000+"))))</f>
        <v>₦10,000+</v>
      </c>
      <c r="V280" s="8">
        <f>(Cleaned_Data[[#This Row],[Actual Price]]*Cleaned_Data[[#This Row],[Rating Count]])</f>
        <v>505017585</v>
      </c>
      <c r="W280" s="20">
        <v>0</v>
      </c>
      <c r="X280">
        <v>4.3</v>
      </c>
      <c r="Y280" s="10">
        <f>VALUE(Cleaned_Data[[#This Row],[rating]])</f>
        <v>4.3</v>
      </c>
      <c r="Z280">
        <v>17415</v>
      </c>
      <c r="AA280" t="str">
        <f>IF(Cleaned_Data[[#This Row],[Rating Count]]&lt;1000,"&lt;1000","1000+")</f>
        <v>1000+</v>
      </c>
      <c r="AB280" s="4">
        <v>17415</v>
      </c>
    </row>
    <row r="281" spans="1:28" x14ac:dyDescent="0.25">
      <c r="A281">
        <v>280</v>
      </c>
      <c r="B281" t="s">
        <v>2974</v>
      </c>
      <c r="C281" t="s">
        <v>2975</v>
      </c>
      <c r="D281" t="s">
        <v>2975</v>
      </c>
      <c r="E281" t="s">
        <v>16191</v>
      </c>
      <c r="F281" t="s">
        <v>13999</v>
      </c>
      <c r="G281" t="s">
        <v>14000</v>
      </c>
      <c r="H281" t="s">
        <v>2950</v>
      </c>
      <c r="I281" t="s">
        <v>13093</v>
      </c>
      <c r="J281" t="s">
        <v>13093</v>
      </c>
      <c r="K281" t="s">
        <v>13122</v>
      </c>
      <c r="L281" t="s">
        <v>13993</v>
      </c>
      <c r="M281" t="s">
        <v>13126</v>
      </c>
      <c r="N281" t="s">
        <v>13996</v>
      </c>
      <c r="O281" t="s">
        <v>13127</v>
      </c>
      <c r="Q281">
        <v>6499</v>
      </c>
      <c r="R281" s="8">
        <v>6499</v>
      </c>
      <c r="S281">
        <v>8999</v>
      </c>
      <c r="T281" s="8">
        <v>8999</v>
      </c>
      <c r="U281" s="8" t="str">
        <f>IF(Cleaned_Data[[#This Row],[Actual Price]]&lt;1000,"₦0–₦999",
 IF(Cleaned_Data[[#This Row],[Actual Price]]&lt;2000,"₦1,000–₦1,999",
 IF(Cleaned_Data[[#This Row],[Actual Price]]&lt;5000,"₦2,000–₦4,999",
 IF(Cleaned_Data[[#This Row],[Actual Price]]&lt;10000,"₦5,000–₦9,999",
 "₦10,000+"))))</f>
        <v>₦5,000–₦9,999</v>
      </c>
      <c r="V281" s="8">
        <f>(Cleaned_Data[[#This Row],[Actual Price]]*Cleaned_Data[[#This Row],[Rating Count]])</f>
        <v>70255193</v>
      </c>
      <c r="W281" s="20">
        <v>0.27780864540504502</v>
      </c>
      <c r="X281">
        <v>4</v>
      </c>
      <c r="Y281" s="10">
        <f>VALUE(Cleaned_Data[[#This Row],[rating]])</f>
        <v>4</v>
      </c>
      <c r="Z281">
        <v>7807</v>
      </c>
      <c r="AA281" t="str">
        <f>IF(Cleaned_Data[[#This Row],[Rating Count]]&lt;1000,"&lt;1000","1000+")</f>
        <v>1000+</v>
      </c>
      <c r="AB281" s="4">
        <v>7807</v>
      </c>
    </row>
    <row r="282" spans="1:28" x14ac:dyDescent="0.25">
      <c r="A282">
        <v>281</v>
      </c>
      <c r="B282" t="s">
        <v>2978</v>
      </c>
      <c r="C282" t="s">
        <v>2979</v>
      </c>
      <c r="D282" t="s">
        <v>2979</v>
      </c>
      <c r="E282" t="s">
        <v>16191</v>
      </c>
      <c r="F282" t="s">
        <v>14001</v>
      </c>
      <c r="G282" t="s">
        <v>14002</v>
      </c>
      <c r="H282" t="s">
        <v>2950</v>
      </c>
      <c r="I282" t="s">
        <v>13093</v>
      </c>
      <c r="J282" t="s">
        <v>13093</v>
      </c>
      <c r="K282" t="s">
        <v>13122</v>
      </c>
      <c r="L282" t="s">
        <v>13993</v>
      </c>
      <c r="M282" t="s">
        <v>13126</v>
      </c>
      <c r="N282" t="s">
        <v>13996</v>
      </c>
      <c r="O282" t="s">
        <v>13127</v>
      </c>
      <c r="Q282">
        <v>6499</v>
      </c>
      <c r="R282" s="8">
        <v>6499</v>
      </c>
      <c r="S282">
        <v>8999</v>
      </c>
      <c r="T282" s="8">
        <v>8999</v>
      </c>
      <c r="U282" s="8" t="str">
        <f>IF(Cleaned_Data[[#This Row],[Actual Price]]&lt;1000,"₦0–₦999",
 IF(Cleaned_Data[[#This Row],[Actual Price]]&lt;2000,"₦1,000–₦1,999",
 IF(Cleaned_Data[[#This Row],[Actual Price]]&lt;5000,"₦2,000–₦4,999",
 IF(Cleaned_Data[[#This Row],[Actual Price]]&lt;10000,"₦5,000–₦9,999",
 "₦10,000+"))))</f>
        <v>₦5,000–₦9,999</v>
      </c>
      <c r="V282" s="8">
        <f>(Cleaned_Data[[#This Row],[Actual Price]]*Cleaned_Data[[#This Row],[Rating Count]])</f>
        <v>70255193</v>
      </c>
      <c r="W282" s="20">
        <v>0.27780864540504502</v>
      </c>
      <c r="X282">
        <v>4</v>
      </c>
      <c r="Y282" s="10">
        <f>VALUE(Cleaned_Data[[#This Row],[rating]])</f>
        <v>4</v>
      </c>
      <c r="Z282">
        <v>7807</v>
      </c>
      <c r="AA282" t="str">
        <f>IF(Cleaned_Data[[#This Row],[Rating Count]]&lt;1000,"&lt;1000","1000+")</f>
        <v>1000+</v>
      </c>
      <c r="AB282" s="4">
        <v>7807</v>
      </c>
    </row>
    <row r="283" spans="1:28" x14ac:dyDescent="0.25">
      <c r="A283">
        <v>282</v>
      </c>
      <c r="B283" t="s">
        <v>3002</v>
      </c>
      <c r="C283" t="s">
        <v>3003</v>
      </c>
      <c r="D283" t="s">
        <v>3003</v>
      </c>
      <c r="E283" t="s">
        <v>16191</v>
      </c>
      <c r="F283" t="s">
        <v>14005</v>
      </c>
      <c r="G283" t="s">
        <v>14006</v>
      </c>
      <c r="H283" t="s">
        <v>3004</v>
      </c>
      <c r="I283" t="s">
        <v>13093</v>
      </c>
      <c r="J283" t="s">
        <v>13093</v>
      </c>
      <c r="K283" t="s">
        <v>13122</v>
      </c>
      <c r="L283" t="s">
        <v>13993</v>
      </c>
      <c r="M283" t="s">
        <v>13126</v>
      </c>
      <c r="N283" t="s">
        <v>13996</v>
      </c>
      <c r="O283" t="s">
        <v>13130</v>
      </c>
      <c r="Q283">
        <v>1299</v>
      </c>
      <c r="R283" s="8">
        <v>1299</v>
      </c>
      <c r="S283">
        <v>1599</v>
      </c>
      <c r="T283" s="8">
        <v>1599</v>
      </c>
      <c r="U283" s="8" t="str">
        <f>IF(Cleaned_Data[[#This Row],[Actual Price]]&lt;1000,"₦0–₦999",
 IF(Cleaned_Data[[#This Row],[Actual Price]]&lt;2000,"₦1,000–₦1,999",
 IF(Cleaned_Data[[#This Row],[Actual Price]]&lt;5000,"₦2,000–₦4,999",
 IF(Cleaned_Data[[#This Row],[Actual Price]]&lt;10000,"₦5,000–₦9,999",
 "₦10,000+"))))</f>
        <v>₦1,000–₦1,999</v>
      </c>
      <c r="V283" s="8">
        <f>(Cleaned_Data[[#This Row],[Actual Price]]*Cleaned_Data[[#This Row],[Rating Count]])</f>
        <v>205169289</v>
      </c>
      <c r="W283" s="20">
        <v>0.18761726078799248</v>
      </c>
      <c r="X283">
        <v>4</v>
      </c>
      <c r="Y283" s="10">
        <f>VALUE(Cleaned_Data[[#This Row],[rating]])</f>
        <v>4</v>
      </c>
      <c r="Z283">
        <v>128311</v>
      </c>
      <c r="AA283" t="str">
        <f>IF(Cleaned_Data[[#This Row],[Rating Count]]&lt;1000,"&lt;1000","1000+")</f>
        <v>1000+</v>
      </c>
      <c r="AB283" s="4">
        <v>128311</v>
      </c>
    </row>
    <row r="284" spans="1:28" x14ac:dyDescent="0.25">
      <c r="A284">
        <v>283</v>
      </c>
      <c r="B284" t="s">
        <v>3034</v>
      </c>
      <c r="C284" t="s">
        <v>3035</v>
      </c>
      <c r="D284" t="s">
        <v>3035</v>
      </c>
      <c r="E284" t="s">
        <v>16191</v>
      </c>
      <c r="F284" t="s">
        <v>14010</v>
      </c>
      <c r="G284" t="s">
        <v>14011</v>
      </c>
      <c r="H284" t="s">
        <v>2950</v>
      </c>
      <c r="I284" t="s">
        <v>13093</v>
      </c>
      <c r="J284" t="s">
        <v>13093</v>
      </c>
      <c r="K284" t="s">
        <v>13122</v>
      </c>
      <c r="L284" t="s">
        <v>13993</v>
      </c>
      <c r="M284" t="s">
        <v>13126</v>
      </c>
      <c r="N284" t="s">
        <v>13996</v>
      </c>
      <c r="O284" t="s">
        <v>13127</v>
      </c>
      <c r="Q284">
        <v>9499</v>
      </c>
      <c r="R284" s="8">
        <v>9499</v>
      </c>
      <c r="S284">
        <v>11999</v>
      </c>
      <c r="T284" s="8">
        <v>11999</v>
      </c>
      <c r="U284" s="8" t="str">
        <f>IF(Cleaned_Data[[#This Row],[Actual Price]]&lt;1000,"₦0–₦999",
 IF(Cleaned_Data[[#This Row],[Actual Price]]&lt;2000,"₦1,000–₦1,999",
 IF(Cleaned_Data[[#This Row],[Actual Price]]&lt;5000,"₦2,000–₦4,999",
 IF(Cleaned_Data[[#This Row],[Actual Price]]&lt;10000,"₦5,000–₦9,999",
 "₦10,000+"))))</f>
        <v>₦10,000+</v>
      </c>
      <c r="V284" s="8">
        <f>(Cleaned_Data[[#This Row],[Actual Price]]*Cleaned_Data[[#This Row],[Rating Count]])</f>
        <v>3407716</v>
      </c>
      <c r="W284" s="20">
        <v>0.20835069589132427</v>
      </c>
      <c r="X284">
        <v>4.2</v>
      </c>
      <c r="Y284" s="10">
        <f>VALUE(Cleaned_Data[[#This Row],[rating]])</f>
        <v>4.2</v>
      </c>
      <c r="Z284">
        <v>284</v>
      </c>
      <c r="AA284" t="str">
        <f>IF(Cleaned_Data[[#This Row],[Rating Count]]&lt;1000,"&lt;1000","1000+")</f>
        <v>&lt;1000</v>
      </c>
      <c r="AB284" s="4">
        <v>284</v>
      </c>
    </row>
    <row r="285" spans="1:28" x14ac:dyDescent="0.25">
      <c r="A285">
        <v>284</v>
      </c>
      <c r="B285" t="s">
        <v>3044</v>
      </c>
      <c r="C285" t="s">
        <v>3045</v>
      </c>
      <c r="D285" t="s">
        <v>14012</v>
      </c>
      <c r="E285" t="s">
        <v>16191</v>
      </c>
      <c r="F285" t="s">
        <v>14013</v>
      </c>
      <c r="G285" t="s">
        <v>14014</v>
      </c>
      <c r="H285" t="s">
        <v>3025</v>
      </c>
      <c r="I285" t="s">
        <v>13093</v>
      </c>
      <c r="J285" t="s">
        <v>13093</v>
      </c>
      <c r="K285" t="s">
        <v>13131</v>
      </c>
      <c r="L285" t="s">
        <v>14009</v>
      </c>
      <c r="M285" t="s">
        <v>13132</v>
      </c>
      <c r="N285" t="s">
        <v>13132</v>
      </c>
      <c r="O285" t="s">
        <v>13133</v>
      </c>
      <c r="Q285">
        <v>599</v>
      </c>
      <c r="R285" s="8">
        <v>599</v>
      </c>
      <c r="S285">
        <v>2499</v>
      </c>
      <c r="T285" s="8">
        <v>2499</v>
      </c>
      <c r="U285" s="8" t="str">
        <f>IF(Cleaned_Data[[#This Row],[Actual Price]]&lt;1000,"₦0–₦999",
 IF(Cleaned_Data[[#This Row],[Actual Price]]&lt;2000,"₦1,000–₦1,999",
 IF(Cleaned_Data[[#This Row],[Actual Price]]&lt;5000,"₦2,000–₦4,999",
 IF(Cleaned_Data[[#This Row],[Actual Price]]&lt;10000,"₦5,000–₦9,999",
 "₦10,000+"))))</f>
        <v>₦2,000–₦4,999</v>
      </c>
      <c r="V285" s="8">
        <f>(Cleaned_Data[[#This Row],[Actual Price]]*Cleaned_Data[[#This Row],[Rating Count]])</f>
        <v>145346838</v>
      </c>
      <c r="W285" s="20">
        <v>0.76030412164865946</v>
      </c>
      <c r="X285">
        <v>3.9</v>
      </c>
      <c r="Y285" s="10">
        <f>VALUE(Cleaned_Data[[#This Row],[rating]])</f>
        <v>3.9</v>
      </c>
      <c r="Z285">
        <v>58162</v>
      </c>
      <c r="AA285" t="str">
        <f>IF(Cleaned_Data[[#This Row],[Rating Count]]&lt;1000,"&lt;1000","1000+")</f>
        <v>1000+</v>
      </c>
      <c r="AB285" s="4">
        <v>58162</v>
      </c>
    </row>
    <row r="286" spans="1:28" x14ac:dyDescent="0.25">
      <c r="A286">
        <v>285</v>
      </c>
      <c r="B286" t="s">
        <v>3054</v>
      </c>
      <c r="C286" t="s">
        <v>3055</v>
      </c>
      <c r="D286" t="s">
        <v>3055</v>
      </c>
      <c r="E286" t="s">
        <v>16191</v>
      </c>
      <c r="F286" t="s">
        <v>14015</v>
      </c>
      <c r="G286" t="s">
        <v>14016</v>
      </c>
      <c r="H286" t="s">
        <v>2950</v>
      </c>
      <c r="I286" t="s">
        <v>13093</v>
      </c>
      <c r="J286" t="s">
        <v>13093</v>
      </c>
      <c r="K286" t="s">
        <v>13122</v>
      </c>
      <c r="L286" t="s">
        <v>13993</v>
      </c>
      <c r="M286" t="s">
        <v>13126</v>
      </c>
      <c r="N286" t="s">
        <v>13996</v>
      </c>
      <c r="O286" t="s">
        <v>13127</v>
      </c>
      <c r="Q286">
        <v>8999</v>
      </c>
      <c r="R286" s="8">
        <v>8999</v>
      </c>
      <c r="S286">
        <v>11999</v>
      </c>
      <c r="T286" s="8">
        <v>11999</v>
      </c>
      <c r="U286" s="8" t="str">
        <f>IF(Cleaned_Data[[#This Row],[Actual Price]]&lt;1000,"₦0–₦999",
 IF(Cleaned_Data[[#This Row],[Actual Price]]&lt;2000,"₦1,000–₦1,999",
 IF(Cleaned_Data[[#This Row],[Actual Price]]&lt;5000,"₦2,000–₦4,999",
 IF(Cleaned_Data[[#This Row],[Actual Price]]&lt;10000,"₦5,000–₦9,999",
 "₦10,000+"))))</f>
        <v>₦10,000+</v>
      </c>
      <c r="V286" s="8">
        <f>(Cleaned_Data[[#This Row],[Actual Price]]*Cleaned_Data[[#This Row],[Rating Count]])</f>
        <v>153539204</v>
      </c>
      <c r="W286" s="20">
        <v>0.25002083506958911</v>
      </c>
      <c r="X286">
        <v>4</v>
      </c>
      <c r="Y286" s="10">
        <f>VALUE(Cleaned_Data[[#This Row],[rating]])</f>
        <v>4</v>
      </c>
      <c r="Z286">
        <v>12796</v>
      </c>
      <c r="AA286" t="str">
        <f>IF(Cleaned_Data[[#This Row],[Rating Count]]&lt;1000,"&lt;1000","1000+")</f>
        <v>1000+</v>
      </c>
      <c r="AB286" s="4">
        <v>12796</v>
      </c>
    </row>
    <row r="287" spans="1:28" x14ac:dyDescent="0.25">
      <c r="A287">
        <v>286</v>
      </c>
      <c r="B287" t="s">
        <v>3075</v>
      </c>
      <c r="C287" t="s">
        <v>3076</v>
      </c>
      <c r="D287" t="s">
        <v>3076</v>
      </c>
      <c r="E287" t="s">
        <v>16191</v>
      </c>
      <c r="F287" t="s">
        <v>14017</v>
      </c>
      <c r="G287" t="s">
        <v>14018</v>
      </c>
      <c r="H287" t="s">
        <v>3025</v>
      </c>
      <c r="I287" t="s">
        <v>13093</v>
      </c>
      <c r="J287" t="s">
        <v>13093</v>
      </c>
      <c r="K287" t="s">
        <v>13131</v>
      </c>
      <c r="L287" t="s">
        <v>14009</v>
      </c>
      <c r="M287" t="s">
        <v>13132</v>
      </c>
      <c r="N287" t="s">
        <v>13132</v>
      </c>
      <c r="O287" t="s">
        <v>13133</v>
      </c>
      <c r="Q287">
        <v>349</v>
      </c>
      <c r="R287" s="8">
        <v>349</v>
      </c>
      <c r="S287">
        <v>999</v>
      </c>
      <c r="T287" s="8">
        <v>999</v>
      </c>
      <c r="U287" s="8" t="str">
        <f>IF(Cleaned_Data[[#This Row],[Actual Price]]&lt;1000,"₦0–₦999",
 IF(Cleaned_Data[[#This Row],[Actual Price]]&lt;2000,"₦1,000–₦1,999",
 IF(Cleaned_Data[[#This Row],[Actual Price]]&lt;5000,"₦2,000–₦4,999",
 IF(Cleaned_Data[[#This Row],[Actual Price]]&lt;10000,"₦5,000–₦9,999",
 "₦10,000+"))))</f>
        <v>₦0–₦999</v>
      </c>
      <c r="V287" s="8">
        <f>(Cleaned_Data[[#This Row],[Actual Price]]*Cleaned_Data[[#This Row],[Rating Count]])</f>
        <v>363349287</v>
      </c>
      <c r="W287" s="20">
        <v>0.65065065065065064</v>
      </c>
      <c r="X287">
        <v>4.0999999999999996</v>
      </c>
      <c r="Y287" s="10">
        <f>VALUE(Cleaned_Data[[#This Row],[rating]])</f>
        <v>4.0999999999999996</v>
      </c>
      <c r="Z287">
        <v>363713</v>
      </c>
      <c r="AA287" t="str">
        <f>IF(Cleaned_Data[[#This Row],[Rating Count]]&lt;1000,"&lt;1000","1000+")</f>
        <v>1000+</v>
      </c>
      <c r="AB287" s="4">
        <v>363713</v>
      </c>
    </row>
    <row r="288" spans="1:28" x14ac:dyDescent="0.25">
      <c r="A288">
        <v>287</v>
      </c>
      <c r="B288" t="s">
        <v>3085</v>
      </c>
      <c r="C288" t="s">
        <v>12986</v>
      </c>
      <c r="D288" t="s">
        <v>14019</v>
      </c>
      <c r="E288" t="s">
        <v>16191</v>
      </c>
      <c r="F288" t="s">
        <v>14003</v>
      </c>
      <c r="G288" t="s">
        <v>14004</v>
      </c>
      <c r="H288" t="s">
        <v>2983</v>
      </c>
      <c r="I288" t="s">
        <v>13093</v>
      </c>
      <c r="J288" t="s">
        <v>13093</v>
      </c>
      <c r="K288" t="s">
        <v>13095</v>
      </c>
      <c r="L288" t="s">
        <v>13095</v>
      </c>
      <c r="M288" t="s">
        <v>13128</v>
      </c>
      <c r="N288" t="s">
        <v>13128</v>
      </c>
      <c r="O288" t="s">
        <v>13129</v>
      </c>
      <c r="Q288">
        <v>959</v>
      </c>
      <c r="R288" s="8">
        <v>959</v>
      </c>
      <c r="S288">
        <v>1800</v>
      </c>
      <c r="T288" s="8">
        <v>1800</v>
      </c>
      <c r="U288" s="8" t="str">
        <f>IF(Cleaned_Data[[#This Row],[Actual Price]]&lt;1000,"₦0–₦999",
 IF(Cleaned_Data[[#This Row],[Actual Price]]&lt;2000,"₦1,000–₦1,999",
 IF(Cleaned_Data[[#This Row],[Actual Price]]&lt;5000,"₦2,000–₦4,999",
 IF(Cleaned_Data[[#This Row],[Actual Price]]&lt;10000,"₦5,000–₦9,999",
 "₦10,000+"))))</f>
        <v>₦1,000–₦1,999</v>
      </c>
      <c r="V288" s="8">
        <f>(Cleaned_Data[[#This Row],[Actual Price]]*Cleaned_Data[[#This Row],[Rating Count]])</f>
        <v>121066200</v>
      </c>
      <c r="W288" s="20">
        <v>0.46722222222222221</v>
      </c>
      <c r="X288">
        <v>4.4000000000000004</v>
      </c>
      <c r="Y288" s="10">
        <f>VALUE(Cleaned_Data[[#This Row],[rating]])</f>
        <v>4.4000000000000004</v>
      </c>
      <c r="Z288">
        <v>67259</v>
      </c>
      <c r="AA288" t="str">
        <f>IF(Cleaned_Data[[#This Row],[Rating Count]]&lt;1000,"&lt;1000","1000+")</f>
        <v>1000+</v>
      </c>
      <c r="AB288" s="4">
        <v>67259</v>
      </c>
    </row>
    <row r="289" spans="1:28" x14ac:dyDescent="0.25">
      <c r="A289">
        <v>288</v>
      </c>
      <c r="B289" t="s">
        <v>3088</v>
      </c>
      <c r="C289" t="s">
        <v>3089</v>
      </c>
      <c r="D289" t="s">
        <v>3089</v>
      </c>
      <c r="E289" t="s">
        <v>16191</v>
      </c>
      <c r="F289" t="s">
        <v>14020</v>
      </c>
      <c r="G289" t="s">
        <v>14011</v>
      </c>
      <c r="H289" t="s">
        <v>2950</v>
      </c>
      <c r="I289" t="s">
        <v>13093</v>
      </c>
      <c r="J289" t="s">
        <v>13093</v>
      </c>
      <c r="K289" t="s">
        <v>13122</v>
      </c>
      <c r="L289" t="s">
        <v>13993</v>
      </c>
      <c r="M289" t="s">
        <v>13126</v>
      </c>
      <c r="N289" t="s">
        <v>13996</v>
      </c>
      <c r="O289" t="s">
        <v>13127</v>
      </c>
      <c r="Q289">
        <v>9499</v>
      </c>
      <c r="R289" s="8">
        <v>9499</v>
      </c>
      <c r="S289">
        <v>11999</v>
      </c>
      <c r="T289" s="8">
        <v>11999</v>
      </c>
      <c r="U289" s="8" t="str">
        <f>IF(Cleaned_Data[[#This Row],[Actual Price]]&lt;1000,"₦0–₦999",
 IF(Cleaned_Data[[#This Row],[Actual Price]]&lt;2000,"₦1,000–₦1,999",
 IF(Cleaned_Data[[#This Row],[Actual Price]]&lt;5000,"₦2,000–₦4,999",
 IF(Cleaned_Data[[#This Row],[Actual Price]]&lt;10000,"₦5,000–₦9,999",
 "₦10,000+"))))</f>
        <v>₦10,000+</v>
      </c>
      <c r="V289" s="8">
        <f>(Cleaned_Data[[#This Row],[Actual Price]]*Cleaned_Data[[#This Row],[Rating Count]])</f>
        <v>3407716</v>
      </c>
      <c r="W289" s="20">
        <v>0.20835069589132427</v>
      </c>
      <c r="X289">
        <v>4.2</v>
      </c>
      <c r="Y289" s="10">
        <f>VALUE(Cleaned_Data[[#This Row],[rating]])</f>
        <v>4.2</v>
      </c>
      <c r="Z289">
        <v>284</v>
      </c>
      <c r="AA289" t="str">
        <f>IF(Cleaned_Data[[#This Row],[Rating Count]]&lt;1000,"&lt;1000","1000+")</f>
        <v>&lt;1000</v>
      </c>
      <c r="AB289" s="4">
        <v>284</v>
      </c>
    </row>
    <row r="290" spans="1:28" x14ac:dyDescent="0.25">
      <c r="A290">
        <v>289</v>
      </c>
      <c r="B290" t="s">
        <v>3092</v>
      </c>
      <c r="C290" t="s">
        <v>3093</v>
      </c>
      <c r="D290" t="s">
        <v>3093</v>
      </c>
      <c r="E290" t="s">
        <v>16191</v>
      </c>
      <c r="F290" t="s">
        <v>14021</v>
      </c>
      <c r="G290" t="s">
        <v>14022</v>
      </c>
      <c r="H290" t="s">
        <v>2939</v>
      </c>
      <c r="I290" t="s">
        <v>13093</v>
      </c>
      <c r="J290" t="s">
        <v>13093</v>
      </c>
      <c r="K290" t="s">
        <v>13122</v>
      </c>
      <c r="L290" t="s">
        <v>13993</v>
      </c>
      <c r="M290" t="s">
        <v>13123</v>
      </c>
      <c r="N290" t="s">
        <v>13123</v>
      </c>
      <c r="O290" t="s">
        <v>13124</v>
      </c>
      <c r="P290" t="s">
        <v>13125</v>
      </c>
      <c r="Q290">
        <v>1499</v>
      </c>
      <c r="R290" s="8">
        <v>1499</v>
      </c>
      <c r="S290">
        <v>2499</v>
      </c>
      <c r="T290" s="8">
        <v>2499</v>
      </c>
      <c r="U290" s="8" t="str">
        <f>IF(Cleaned_Data[[#This Row],[Actual Price]]&lt;1000,"₦0–₦999",
 IF(Cleaned_Data[[#This Row],[Actual Price]]&lt;2000,"₦1,000–₦1,999",
 IF(Cleaned_Data[[#This Row],[Actual Price]]&lt;5000,"₦2,000–₦4,999",
 IF(Cleaned_Data[[#This Row],[Actual Price]]&lt;10000,"₦5,000–₦9,999",
 "₦10,000+"))))</f>
        <v>₦2,000–₦4,999</v>
      </c>
      <c r="V290" s="8">
        <f>(Cleaned_Data[[#This Row],[Actual Price]]*Cleaned_Data[[#This Row],[Rating Count]])</f>
        <v>39909030</v>
      </c>
      <c r="W290" s="20">
        <v>0.40016006402561022</v>
      </c>
      <c r="X290">
        <v>4.3</v>
      </c>
      <c r="Y290" s="10">
        <f>VALUE(Cleaned_Data[[#This Row],[rating]])</f>
        <v>4.3</v>
      </c>
      <c r="Z290">
        <v>15970</v>
      </c>
      <c r="AA290" t="str">
        <f>IF(Cleaned_Data[[#This Row],[Rating Count]]&lt;1000,"&lt;1000","1000+")</f>
        <v>1000+</v>
      </c>
      <c r="AB290" s="4">
        <v>15970</v>
      </c>
    </row>
    <row r="291" spans="1:28" x14ac:dyDescent="0.25">
      <c r="A291">
        <v>290</v>
      </c>
      <c r="B291" t="s">
        <v>3102</v>
      </c>
      <c r="C291" t="s">
        <v>3103</v>
      </c>
      <c r="D291" t="s">
        <v>3103</v>
      </c>
      <c r="E291" t="s">
        <v>16191</v>
      </c>
      <c r="F291" t="s">
        <v>14023</v>
      </c>
      <c r="G291" t="s">
        <v>14024</v>
      </c>
      <c r="H291" t="s">
        <v>2939</v>
      </c>
      <c r="I291" t="s">
        <v>13093</v>
      </c>
      <c r="J291" t="s">
        <v>13093</v>
      </c>
      <c r="K291" t="s">
        <v>13122</v>
      </c>
      <c r="L291" t="s">
        <v>13993</v>
      </c>
      <c r="M291" t="s">
        <v>13123</v>
      </c>
      <c r="N291" t="s">
        <v>13123</v>
      </c>
      <c r="O291" t="s">
        <v>13124</v>
      </c>
      <c r="P291" t="s">
        <v>13125</v>
      </c>
      <c r="Q291">
        <v>1149</v>
      </c>
      <c r="R291" s="8">
        <v>1149</v>
      </c>
      <c r="S291">
        <v>2199</v>
      </c>
      <c r="T291" s="8">
        <v>2199</v>
      </c>
      <c r="U291" s="8" t="str">
        <f>IF(Cleaned_Data[[#This Row],[Actual Price]]&lt;1000,"₦0–₦999",
 IF(Cleaned_Data[[#This Row],[Actual Price]]&lt;2000,"₦1,000–₦1,999",
 IF(Cleaned_Data[[#This Row],[Actual Price]]&lt;5000,"₦2,000–₦4,999",
 IF(Cleaned_Data[[#This Row],[Actual Price]]&lt;10000,"₦5,000–₦9,999",
 "₦10,000+"))))</f>
        <v>₦2,000–₦4,999</v>
      </c>
      <c r="V291" s="8">
        <f>(Cleaned_Data[[#This Row],[Actual Price]]*Cleaned_Data[[#This Row],[Rating Count]])</f>
        <v>393427488</v>
      </c>
      <c r="W291" s="20">
        <v>0.47748976807639837</v>
      </c>
      <c r="X291">
        <v>4.3</v>
      </c>
      <c r="Y291" s="10">
        <f>VALUE(Cleaned_Data[[#This Row],[rating]])</f>
        <v>4.3</v>
      </c>
      <c r="Z291">
        <v>178912</v>
      </c>
      <c r="AA291" t="str">
        <f>IF(Cleaned_Data[[#This Row],[Rating Count]]&lt;1000,"&lt;1000","1000+")</f>
        <v>1000+</v>
      </c>
      <c r="AB291" s="4">
        <v>178912</v>
      </c>
    </row>
    <row r="292" spans="1:28" x14ac:dyDescent="0.25">
      <c r="A292">
        <v>291</v>
      </c>
      <c r="B292" t="s">
        <v>3107</v>
      </c>
      <c r="C292" t="s">
        <v>3108</v>
      </c>
      <c r="D292" t="s">
        <v>3108</v>
      </c>
      <c r="E292" t="s">
        <v>16191</v>
      </c>
      <c r="F292" t="s">
        <v>14025</v>
      </c>
      <c r="G292" t="s">
        <v>14026</v>
      </c>
      <c r="H292" t="s">
        <v>3109</v>
      </c>
      <c r="I292" t="s">
        <v>13093</v>
      </c>
      <c r="J292" t="s">
        <v>13093</v>
      </c>
      <c r="K292" t="s">
        <v>13122</v>
      </c>
      <c r="L292" t="s">
        <v>13993</v>
      </c>
      <c r="M292" t="s">
        <v>13123</v>
      </c>
      <c r="N292" t="s">
        <v>13123</v>
      </c>
      <c r="O292" t="s">
        <v>13135</v>
      </c>
      <c r="P292" t="s">
        <v>13136</v>
      </c>
      <c r="Q292">
        <v>349</v>
      </c>
      <c r="R292" s="8">
        <v>349</v>
      </c>
      <c r="S292">
        <v>999</v>
      </c>
      <c r="T292" s="8">
        <v>999</v>
      </c>
      <c r="U292" s="8" t="str">
        <f>IF(Cleaned_Data[[#This Row],[Actual Price]]&lt;1000,"₦0–₦999",
 IF(Cleaned_Data[[#This Row],[Actual Price]]&lt;2000,"₦1,000–₦1,999",
 IF(Cleaned_Data[[#This Row],[Actual Price]]&lt;5000,"₦2,000–₦4,999",
 IF(Cleaned_Data[[#This Row],[Actual Price]]&lt;10000,"₦5,000–₦9,999",
 "₦10,000+"))))</f>
        <v>₦0–₦999</v>
      </c>
      <c r="V292" s="8">
        <f>(Cleaned_Data[[#This Row],[Actual Price]]*Cleaned_Data[[#This Row],[Rating Count]])</f>
        <v>46352601</v>
      </c>
      <c r="W292" s="20">
        <v>0.65065065065065064</v>
      </c>
      <c r="X292">
        <v>3.9</v>
      </c>
      <c r="Y292" s="10">
        <f>VALUE(Cleaned_Data[[#This Row],[rating]])</f>
        <v>3.9</v>
      </c>
      <c r="Z292">
        <v>46399</v>
      </c>
      <c r="AA292" t="str">
        <f>IF(Cleaned_Data[[#This Row],[Rating Count]]&lt;1000,"&lt;1000","1000+")</f>
        <v>1000+</v>
      </c>
      <c r="AB292" s="4">
        <v>46399</v>
      </c>
    </row>
    <row r="293" spans="1:28" x14ac:dyDescent="0.25">
      <c r="A293">
        <v>292</v>
      </c>
      <c r="B293" t="s">
        <v>3118</v>
      </c>
      <c r="C293" t="s">
        <v>3119</v>
      </c>
      <c r="D293" t="s">
        <v>3119</v>
      </c>
      <c r="E293" t="s">
        <v>16191</v>
      </c>
      <c r="F293" t="s">
        <v>14027</v>
      </c>
      <c r="G293" t="s">
        <v>14028</v>
      </c>
      <c r="H293" t="s">
        <v>3120</v>
      </c>
      <c r="I293" t="s">
        <v>13093</v>
      </c>
      <c r="J293" t="s">
        <v>13093</v>
      </c>
      <c r="K293" t="s">
        <v>13122</v>
      </c>
      <c r="L293" t="s">
        <v>13993</v>
      </c>
      <c r="M293" t="s">
        <v>13123</v>
      </c>
      <c r="N293" t="s">
        <v>13123</v>
      </c>
      <c r="O293" t="s">
        <v>13124</v>
      </c>
      <c r="P293" t="s">
        <v>13137</v>
      </c>
      <c r="Q293">
        <v>1219</v>
      </c>
      <c r="R293" s="8">
        <v>1219</v>
      </c>
      <c r="S293">
        <v>1699</v>
      </c>
      <c r="T293" s="8">
        <v>1699</v>
      </c>
      <c r="U293" s="8" t="str">
        <f>IF(Cleaned_Data[[#This Row],[Actual Price]]&lt;1000,"₦0–₦999",
 IF(Cleaned_Data[[#This Row],[Actual Price]]&lt;2000,"₦1,000–₦1,999",
 IF(Cleaned_Data[[#This Row],[Actual Price]]&lt;5000,"₦2,000–₦4,999",
 IF(Cleaned_Data[[#This Row],[Actual Price]]&lt;10000,"₦5,000–₦9,999",
 "₦10,000+"))))</f>
        <v>₦1,000–₦1,999</v>
      </c>
      <c r="V293" s="8">
        <f>(Cleaned_Data[[#This Row],[Actual Price]]*Cleaned_Data[[#This Row],[Rating Count]])</f>
        <v>15105809</v>
      </c>
      <c r="W293" s="20">
        <v>0.28251912889935255</v>
      </c>
      <c r="X293">
        <v>4.4000000000000004</v>
      </c>
      <c r="Y293" s="10">
        <f>VALUE(Cleaned_Data[[#This Row],[rating]])</f>
        <v>4.4000000000000004</v>
      </c>
      <c r="Z293">
        <v>8891</v>
      </c>
      <c r="AA293" t="str">
        <f>IF(Cleaned_Data[[#This Row],[Rating Count]]&lt;1000,"&lt;1000","1000+")</f>
        <v>1000+</v>
      </c>
      <c r="AB293" s="4">
        <v>8891</v>
      </c>
    </row>
    <row r="294" spans="1:28" x14ac:dyDescent="0.25">
      <c r="A294">
        <v>293</v>
      </c>
      <c r="B294" t="s">
        <v>3148</v>
      </c>
      <c r="C294" t="s">
        <v>3149</v>
      </c>
      <c r="D294" t="s">
        <v>3149</v>
      </c>
      <c r="E294" t="s">
        <v>16191</v>
      </c>
      <c r="F294" t="s">
        <v>14031</v>
      </c>
      <c r="G294" t="s">
        <v>14032</v>
      </c>
      <c r="H294" t="s">
        <v>2950</v>
      </c>
      <c r="I294" t="s">
        <v>13093</v>
      </c>
      <c r="J294" t="s">
        <v>13093</v>
      </c>
      <c r="K294" t="s">
        <v>13122</v>
      </c>
      <c r="L294" t="s">
        <v>13993</v>
      </c>
      <c r="M294" t="s">
        <v>13126</v>
      </c>
      <c r="N294" t="s">
        <v>13996</v>
      </c>
      <c r="O294" t="s">
        <v>13127</v>
      </c>
      <c r="Q294">
        <v>18499</v>
      </c>
      <c r="R294" s="8">
        <v>18499</v>
      </c>
      <c r="S294">
        <v>25999</v>
      </c>
      <c r="T294" s="8">
        <v>25999</v>
      </c>
      <c r="U294" s="8" t="str">
        <f>IF(Cleaned_Data[[#This Row],[Actual Price]]&lt;1000,"₦0–₦999",
 IF(Cleaned_Data[[#This Row],[Actual Price]]&lt;2000,"₦1,000–₦1,999",
 IF(Cleaned_Data[[#This Row],[Actual Price]]&lt;5000,"₦2,000–₦4,999",
 IF(Cleaned_Data[[#This Row],[Actual Price]]&lt;10000,"₦5,000–₦9,999",
 "₦10,000+"))))</f>
        <v>₦10,000+</v>
      </c>
      <c r="V294" s="8">
        <f>(Cleaned_Data[[#This Row],[Actual Price]]*Cleaned_Data[[#This Row],[Rating Count]])</f>
        <v>580245682</v>
      </c>
      <c r="W294" s="20">
        <v>0.28847263356282932</v>
      </c>
      <c r="X294">
        <v>4.0999999999999996</v>
      </c>
      <c r="Y294" s="10">
        <f>VALUE(Cleaned_Data[[#This Row],[rating]])</f>
        <v>4.0999999999999996</v>
      </c>
      <c r="Z294">
        <v>22318</v>
      </c>
      <c r="AA294" t="str">
        <f>IF(Cleaned_Data[[#This Row],[Rating Count]]&lt;1000,"&lt;1000","1000+")</f>
        <v>1000+</v>
      </c>
      <c r="AB294" s="4">
        <v>22318</v>
      </c>
    </row>
    <row r="295" spans="1:28" x14ac:dyDescent="0.25">
      <c r="A295">
        <v>294</v>
      </c>
      <c r="B295" t="s">
        <v>3158</v>
      </c>
      <c r="C295" t="s">
        <v>3159</v>
      </c>
      <c r="D295" t="s">
        <v>14033</v>
      </c>
      <c r="E295" t="s">
        <v>16191</v>
      </c>
      <c r="F295" t="s">
        <v>14034</v>
      </c>
      <c r="G295" t="s">
        <v>14035</v>
      </c>
      <c r="H295" t="s">
        <v>2983</v>
      </c>
      <c r="I295" t="s">
        <v>13093</v>
      </c>
      <c r="J295" t="s">
        <v>13093</v>
      </c>
      <c r="K295" t="s">
        <v>13095</v>
      </c>
      <c r="L295" t="s">
        <v>13095</v>
      </c>
      <c r="M295" t="s">
        <v>13128</v>
      </c>
      <c r="N295" t="s">
        <v>13128</v>
      </c>
      <c r="O295" t="s">
        <v>13129</v>
      </c>
      <c r="Q295">
        <v>369</v>
      </c>
      <c r="R295" s="8">
        <v>369</v>
      </c>
      <c r="S295">
        <v>700</v>
      </c>
      <c r="T295" s="8">
        <v>700</v>
      </c>
      <c r="U295" s="8" t="str">
        <f>IF(Cleaned_Data[[#This Row],[Actual Price]]&lt;1000,"₦0–₦999",
 IF(Cleaned_Data[[#This Row],[Actual Price]]&lt;2000,"₦1,000–₦1,999",
 IF(Cleaned_Data[[#This Row],[Actual Price]]&lt;5000,"₦2,000–₦4,999",
 IF(Cleaned_Data[[#This Row],[Actual Price]]&lt;10000,"₦5,000–₦9,999",
 "₦10,000+"))))</f>
        <v>₦0–₦999</v>
      </c>
      <c r="V295" s="8">
        <f>(Cleaned_Data[[#This Row],[Actual Price]]*Cleaned_Data[[#This Row],[Rating Count]])</f>
        <v>47081300</v>
      </c>
      <c r="W295" s="20">
        <v>0.47285714285714286</v>
      </c>
      <c r="X295">
        <v>4.4000000000000004</v>
      </c>
      <c r="Y295" s="10">
        <f>VALUE(Cleaned_Data[[#This Row],[rating]])</f>
        <v>4.4000000000000004</v>
      </c>
      <c r="Z295">
        <v>67259</v>
      </c>
      <c r="AA295" t="str">
        <f>IF(Cleaned_Data[[#This Row],[Rating Count]]&lt;1000,"&lt;1000","1000+")</f>
        <v>1000+</v>
      </c>
      <c r="AB295" s="4">
        <v>67259</v>
      </c>
    </row>
    <row r="296" spans="1:28" x14ac:dyDescent="0.25">
      <c r="A296">
        <v>295</v>
      </c>
      <c r="B296" t="s">
        <v>3163</v>
      </c>
      <c r="C296" t="s">
        <v>3164</v>
      </c>
      <c r="D296" t="s">
        <v>3164</v>
      </c>
      <c r="E296" t="s">
        <v>16191</v>
      </c>
      <c r="F296" t="s">
        <v>14036</v>
      </c>
      <c r="G296" t="s">
        <v>14037</v>
      </c>
      <c r="H296" t="s">
        <v>2950</v>
      </c>
      <c r="I296" t="s">
        <v>13093</v>
      </c>
      <c r="J296" t="s">
        <v>13093</v>
      </c>
      <c r="K296" t="s">
        <v>13122</v>
      </c>
      <c r="L296" t="s">
        <v>13993</v>
      </c>
      <c r="M296" t="s">
        <v>13126</v>
      </c>
      <c r="N296" t="s">
        <v>13996</v>
      </c>
      <c r="O296" t="s">
        <v>13127</v>
      </c>
      <c r="Q296">
        <v>12999</v>
      </c>
      <c r="R296" s="8">
        <v>12999</v>
      </c>
      <c r="S296">
        <v>17999</v>
      </c>
      <c r="T296" s="8">
        <v>17999</v>
      </c>
      <c r="U296" s="8" t="str">
        <f>IF(Cleaned_Data[[#This Row],[Actual Price]]&lt;1000,"₦0–₦999",
 IF(Cleaned_Data[[#This Row],[Actual Price]]&lt;2000,"₦1,000–₦1,999",
 IF(Cleaned_Data[[#This Row],[Actual Price]]&lt;5000,"₦2,000–₦4,999",
 IF(Cleaned_Data[[#This Row],[Actual Price]]&lt;10000,"₦5,000–₦9,999",
 "₦10,000+"))))</f>
        <v>₦10,000+</v>
      </c>
      <c r="V296" s="8">
        <f>(Cleaned_Data[[#This Row],[Actual Price]]*Cleaned_Data[[#This Row],[Rating Count]])</f>
        <v>341945002</v>
      </c>
      <c r="W296" s="20">
        <v>0.27779321073392965</v>
      </c>
      <c r="X296">
        <v>4.0999999999999996</v>
      </c>
      <c r="Y296" s="10">
        <f>VALUE(Cleaned_Data[[#This Row],[rating]])</f>
        <v>4.0999999999999996</v>
      </c>
      <c r="Z296">
        <v>18998</v>
      </c>
      <c r="AA296" t="str">
        <f>IF(Cleaned_Data[[#This Row],[Rating Count]]&lt;1000,"&lt;1000","1000+")</f>
        <v>1000+</v>
      </c>
      <c r="AB296" s="4">
        <v>18998</v>
      </c>
    </row>
    <row r="297" spans="1:28" x14ac:dyDescent="0.25">
      <c r="A297">
        <v>296</v>
      </c>
      <c r="B297" t="s">
        <v>3173</v>
      </c>
      <c r="C297" t="s">
        <v>2909</v>
      </c>
      <c r="D297" t="s">
        <v>2909</v>
      </c>
      <c r="E297" t="s">
        <v>16191</v>
      </c>
      <c r="F297" t="s">
        <v>13985</v>
      </c>
      <c r="G297" t="s">
        <v>13986</v>
      </c>
      <c r="H297" t="s">
        <v>2910</v>
      </c>
      <c r="I297" t="s">
        <v>13093</v>
      </c>
      <c r="J297" t="s">
        <v>13093</v>
      </c>
      <c r="K297" t="s">
        <v>13120</v>
      </c>
      <c r="L297" t="s">
        <v>13120</v>
      </c>
      <c r="M297" t="s">
        <v>13121</v>
      </c>
      <c r="N297" t="s">
        <v>13121</v>
      </c>
      <c r="Q297">
        <v>1799</v>
      </c>
      <c r="R297" s="8">
        <v>1799</v>
      </c>
      <c r="S297">
        <v>19999</v>
      </c>
      <c r="T297" s="8">
        <v>19999</v>
      </c>
      <c r="U297" s="8" t="str">
        <f>IF(Cleaned_Data[[#This Row],[Actual Price]]&lt;1000,"₦0–₦999",
 IF(Cleaned_Data[[#This Row],[Actual Price]]&lt;2000,"₦1,000–₦1,999",
 IF(Cleaned_Data[[#This Row],[Actual Price]]&lt;5000,"₦2,000–₦4,999",
 IF(Cleaned_Data[[#This Row],[Actual Price]]&lt;10000,"₦5,000–₦9,999",
 "₦10,000+"))))</f>
        <v>₦10,000+</v>
      </c>
      <c r="V297" s="8">
        <f>(Cleaned_Data[[#This Row],[Actual Price]]*Cleaned_Data[[#This Row],[Rating Count]])</f>
        <v>278726063</v>
      </c>
      <c r="W297" s="20">
        <v>0.91004550227511372</v>
      </c>
      <c r="X297">
        <v>4.2</v>
      </c>
      <c r="Y297" s="10">
        <f>VALUE(Cleaned_Data[[#This Row],[rating]])</f>
        <v>4.2</v>
      </c>
      <c r="Z297">
        <v>13937</v>
      </c>
      <c r="AA297" t="str">
        <f>IF(Cleaned_Data[[#This Row],[Rating Count]]&lt;1000,"&lt;1000","1000+")</f>
        <v>1000+</v>
      </c>
      <c r="AB297" s="4">
        <v>13937</v>
      </c>
    </row>
    <row r="298" spans="1:28" x14ac:dyDescent="0.25">
      <c r="A298">
        <v>297</v>
      </c>
      <c r="B298" t="s">
        <v>3185</v>
      </c>
      <c r="C298" t="s">
        <v>3186</v>
      </c>
      <c r="D298" t="s">
        <v>3186</v>
      </c>
      <c r="E298" t="s">
        <v>16191</v>
      </c>
      <c r="F298" t="s">
        <v>14031</v>
      </c>
      <c r="G298" t="s">
        <v>14041</v>
      </c>
      <c r="H298" t="s">
        <v>2950</v>
      </c>
      <c r="I298" t="s">
        <v>13093</v>
      </c>
      <c r="J298" t="s">
        <v>13093</v>
      </c>
      <c r="K298" t="s">
        <v>13122</v>
      </c>
      <c r="L298" t="s">
        <v>13993</v>
      </c>
      <c r="M298" t="s">
        <v>13126</v>
      </c>
      <c r="N298" t="s">
        <v>13996</v>
      </c>
      <c r="O298" t="s">
        <v>13127</v>
      </c>
      <c r="Q298">
        <v>16999</v>
      </c>
      <c r="R298" s="8">
        <v>16999</v>
      </c>
      <c r="S298">
        <v>24999</v>
      </c>
      <c r="T298" s="8">
        <v>24999</v>
      </c>
      <c r="U298" s="8" t="str">
        <f>IF(Cleaned_Data[[#This Row],[Actual Price]]&lt;1000,"₦0–₦999",
 IF(Cleaned_Data[[#This Row],[Actual Price]]&lt;2000,"₦1,000–₦1,999",
 IF(Cleaned_Data[[#This Row],[Actual Price]]&lt;5000,"₦2,000–₦4,999",
 IF(Cleaned_Data[[#This Row],[Actual Price]]&lt;10000,"₦5,000–₦9,999",
 "₦10,000+"))))</f>
        <v>₦10,000+</v>
      </c>
      <c r="V298" s="8">
        <f>(Cleaned_Data[[#This Row],[Actual Price]]*Cleaned_Data[[#This Row],[Rating Count]])</f>
        <v>557927682</v>
      </c>
      <c r="W298" s="20">
        <v>0.32001280051202047</v>
      </c>
      <c r="X298">
        <v>4.0999999999999996</v>
      </c>
      <c r="Y298" s="10">
        <f>VALUE(Cleaned_Data[[#This Row],[rating]])</f>
        <v>4.0999999999999996</v>
      </c>
      <c r="Z298">
        <v>22318</v>
      </c>
      <c r="AA298" t="str">
        <f>IF(Cleaned_Data[[#This Row],[Rating Count]]&lt;1000,"&lt;1000","1000+")</f>
        <v>1000+</v>
      </c>
      <c r="AB298" s="4">
        <v>22318</v>
      </c>
    </row>
    <row r="299" spans="1:28" x14ac:dyDescent="0.25">
      <c r="A299">
        <v>298</v>
      </c>
      <c r="B299" t="s">
        <v>3190</v>
      </c>
      <c r="C299" t="s">
        <v>3191</v>
      </c>
      <c r="D299" t="s">
        <v>3191</v>
      </c>
      <c r="E299" t="s">
        <v>16191</v>
      </c>
      <c r="F299" t="s">
        <v>14042</v>
      </c>
      <c r="G299" t="s">
        <v>14043</v>
      </c>
      <c r="H299" t="s">
        <v>2950</v>
      </c>
      <c r="I299" t="s">
        <v>13093</v>
      </c>
      <c r="J299" t="s">
        <v>13093</v>
      </c>
      <c r="K299" t="s">
        <v>13122</v>
      </c>
      <c r="L299" t="s">
        <v>13993</v>
      </c>
      <c r="M299" t="s">
        <v>13126</v>
      </c>
      <c r="N299" t="s">
        <v>13996</v>
      </c>
      <c r="O299" t="s">
        <v>13127</v>
      </c>
      <c r="Q299">
        <v>16499</v>
      </c>
      <c r="R299" s="8">
        <v>16499</v>
      </c>
      <c r="S299">
        <v>20999</v>
      </c>
      <c r="T299" s="8">
        <v>20999</v>
      </c>
      <c r="U299" s="8" t="str">
        <f>IF(Cleaned_Data[[#This Row],[Actual Price]]&lt;1000,"₦0–₦999",
 IF(Cleaned_Data[[#This Row],[Actual Price]]&lt;2000,"₦1,000–₦1,999",
 IF(Cleaned_Data[[#This Row],[Actual Price]]&lt;5000,"₦2,000–₦4,999",
 IF(Cleaned_Data[[#This Row],[Actual Price]]&lt;10000,"₦5,000–₦9,999",
 "₦10,000+"))))</f>
        <v>₦10,000+</v>
      </c>
      <c r="V299" s="8">
        <f>(Cleaned_Data[[#This Row],[Actual Price]]*Cleaned_Data[[#This Row],[Rating Count]])</f>
        <v>448328650</v>
      </c>
      <c r="W299" s="20">
        <v>0.21429591885327873</v>
      </c>
      <c r="X299">
        <v>4</v>
      </c>
      <c r="Y299" s="10">
        <f>VALUE(Cleaned_Data[[#This Row],[rating]])</f>
        <v>4</v>
      </c>
      <c r="Z299">
        <v>21350</v>
      </c>
      <c r="AA299" t="str">
        <f>IF(Cleaned_Data[[#This Row],[Rating Count]]&lt;1000,"&lt;1000","1000+")</f>
        <v>1000+</v>
      </c>
      <c r="AB299" s="4">
        <v>21350</v>
      </c>
    </row>
    <row r="300" spans="1:28" x14ac:dyDescent="0.25">
      <c r="A300">
        <v>299</v>
      </c>
      <c r="B300" t="s">
        <v>3200</v>
      </c>
      <c r="C300" t="s">
        <v>2909</v>
      </c>
      <c r="D300" t="s">
        <v>2909</v>
      </c>
      <c r="E300" t="s">
        <v>16191</v>
      </c>
      <c r="F300" t="s">
        <v>13985</v>
      </c>
      <c r="G300" t="s">
        <v>13986</v>
      </c>
      <c r="H300" t="s">
        <v>2910</v>
      </c>
      <c r="I300" t="s">
        <v>13093</v>
      </c>
      <c r="J300" t="s">
        <v>13093</v>
      </c>
      <c r="K300" t="s">
        <v>13120</v>
      </c>
      <c r="L300" t="s">
        <v>13120</v>
      </c>
      <c r="M300" t="s">
        <v>13121</v>
      </c>
      <c r="N300" t="s">
        <v>13121</v>
      </c>
      <c r="Q300">
        <v>1799</v>
      </c>
      <c r="R300" s="8">
        <v>1799</v>
      </c>
      <c r="S300">
        <v>19999</v>
      </c>
      <c r="T300" s="8">
        <v>19999</v>
      </c>
      <c r="U300" s="8" t="str">
        <f>IF(Cleaned_Data[[#This Row],[Actual Price]]&lt;1000,"₦0–₦999",
 IF(Cleaned_Data[[#This Row],[Actual Price]]&lt;2000,"₦1,000–₦1,999",
 IF(Cleaned_Data[[#This Row],[Actual Price]]&lt;5000,"₦2,000–₦4,999",
 IF(Cleaned_Data[[#This Row],[Actual Price]]&lt;10000,"₦5,000–₦9,999",
 "₦10,000+"))))</f>
        <v>₦10,000+</v>
      </c>
      <c r="V300" s="8">
        <f>(Cleaned_Data[[#This Row],[Actual Price]]*Cleaned_Data[[#This Row],[Rating Count]])</f>
        <v>278726063</v>
      </c>
      <c r="W300" s="20">
        <v>0.91004550227511372</v>
      </c>
      <c r="X300">
        <v>4.2</v>
      </c>
      <c r="Y300" s="10">
        <f>VALUE(Cleaned_Data[[#This Row],[rating]])</f>
        <v>4.2</v>
      </c>
      <c r="Z300">
        <v>13937</v>
      </c>
      <c r="AA300" t="str">
        <f>IF(Cleaned_Data[[#This Row],[Rating Count]]&lt;1000,"&lt;1000","1000+")</f>
        <v>1000+</v>
      </c>
      <c r="AB300" s="4">
        <v>13937</v>
      </c>
    </row>
    <row r="301" spans="1:28" x14ac:dyDescent="0.25">
      <c r="A301">
        <v>300</v>
      </c>
      <c r="B301" t="s">
        <v>3205</v>
      </c>
      <c r="C301" t="s">
        <v>3206</v>
      </c>
      <c r="D301" t="s">
        <v>3206</v>
      </c>
      <c r="E301" t="s">
        <v>16191</v>
      </c>
      <c r="F301" t="s">
        <v>14044</v>
      </c>
      <c r="G301" t="s">
        <v>14045</v>
      </c>
      <c r="H301" t="s">
        <v>2950</v>
      </c>
      <c r="I301" t="s">
        <v>13093</v>
      </c>
      <c r="J301" t="s">
        <v>13093</v>
      </c>
      <c r="K301" t="s">
        <v>13122</v>
      </c>
      <c r="L301" t="s">
        <v>13993</v>
      </c>
      <c r="M301" t="s">
        <v>13126</v>
      </c>
      <c r="N301" t="s">
        <v>13996</v>
      </c>
      <c r="O301" t="s">
        <v>13127</v>
      </c>
      <c r="Q301">
        <v>8499</v>
      </c>
      <c r="R301" s="8">
        <v>8499</v>
      </c>
      <c r="S301">
        <v>10999</v>
      </c>
      <c r="T301" s="8">
        <v>10999</v>
      </c>
      <c r="U301" s="8" t="str">
        <f>IF(Cleaned_Data[[#This Row],[Actual Price]]&lt;1000,"₦0–₦999",
 IF(Cleaned_Data[[#This Row],[Actual Price]]&lt;2000,"₦1,000–₦1,999",
 IF(Cleaned_Data[[#This Row],[Actual Price]]&lt;5000,"₦2,000–₦4,999",
 IF(Cleaned_Data[[#This Row],[Actual Price]]&lt;10000,"₦5,000–₦9,999",
 "₦10,000+"))))</f>
        <v>₦10,000+</v>
      </c>
      <c r="V301" s="8">
        <f>(Cleaned_Data[[#This Row],[Actual Price]]*Cleaned_Data[[#This Row],[Rating Count]])</f>
        <v>3451882164</v>
      </c>
      <c r="W301" s="20">
        <v>0.22729339030820983</v>
      </c>
      <c r="X301">
        <v>4.0999999999999996</v>
      </c>
      <c r="Y301" s="10">
        <f>VALUE(Cleaned_Data[[#This Row],[rating]])</f>
        <v>4.0999999999999996</v>
      </c>
      <c r="Z301">
        <v>313836</v>
      </c>
      <c r="AA301" t="str">
        <f>IF(Cleaned_Data[[#This Row],[Rating Count]]&lt;1000,"&lt;1000","1000+")</f>
        <v>1000+</v>
      </c>
      <c r="AB301" s="4">
        <v>313836</v>
      </c>
    </row>
    <row r="302" spans="1:28" x14ac:dyDescent="0.25">
      <c r="A302">
        <v>301</v>
      </c>
      <c r="B302" t="s">
        <v>3215</v>
      </c>
      <c r="C302" t="s">
        <v>3216</v>
      </c>
      <c r="D302" t="s">
        <v>3216</v>
      </c>
      <c r="E302" t="s">
        <v>16191</v>
      </c>
      <c r="F302" t="s">
        <v>14046</v>
      </c>
      <c r="G302" t="s">
        <v>14047</v>
      </c>
      <c r="H302" t="s">
        <v>2950</v>
      </c>
      <c r="I302" t="s">
        <v>13093</v>
      </c>
      <c r="J302" t="s">
        <v>13093</v>
      </c>
      <c r="K302" t="s">
        <v>13122</v>
      </c>
      <c r="L302" t="s">
        <v>13993</v>
      </c>
      <c r="M302" t="s">
        <v>13126</v>
      </c>
      <c r="N302" t="s">
        <v>13996</v>
      </c>
      <c r="O302" t="s">
        <v>13127</v>
      </c>
      <c r="Q302">
        <v>6499</v>
      </c>
      <c r="R302" s="8">
        <v>6499</v>
      </c>
      <c r="S302">
        <v>8499</v>
      </c>
      <c r="T302" s="8">
        <v>8499</v>
      </c>
      <c r="U302" s="8" t="str">
        <f>IF(Cleaned_Data[[#This Row],[Actual Price]]&lt;1000,"₦0–₦999",
 IF(Cleaned_Data[[#This Row],[Actual Price]]&lt;2000,"₦1,000–₦1,999",
 IF(Cleaned_Data[[#This Row],[Actual Price]]&lt;5000,"₦2,000–₦4,999",
 IF(Cleaned_Data[[#This Row],[Actual Price]]&lt;10000,"₦5,000–₦9,999",
 "₦10,000+"))))</f>
        <v>₦5,000–₦9,999</v>
      </c>
      <c r="V302" s="8">
        <f>(Cleaned_Data[[#This Row],[Actual Price]]*Cleaned_Data[[#This Row],[Rating Count]])</f>
        <v>2667292164</v>
      </c>
      <c r="W302" s="20">
        <v>0.23532180256500765</v>
      </c>
      <c r="X302">
        <v>4.0999999999999996</v>
      </c>
      <c r="Y302" s="10">
        <f>VALUE(Cleaned_Data[[#This Row],[rating]])</f>
        <v>4.0999999999999996</v>
      </c>
      <c r="Z302">
        <v>313836</v>
      </c>
      <c r="AA302" t="str">
        <f>IF(Cleaned_Data[[#This Row],[Rating Count]]&lt;1000,"&lt;1000","1000+")</f>
        <v>1000+</v>
      </c>
      <c r="AB302" s="4">
        <v>313836</v>
      </c>
    </row>
    <row r="303" spans="1:28" x14ac:dyDescent="0.25">
      <c r="A303">
        <v>302</v>
      </c>
      <c r="B303" t="s">
        <v>3220</v>
      </c>
      <c r="C303" t="s">
        <v>2909</v>
      </c>
      <c r="D303" t="s">
        <v>2909</v>
      </c>
      <c r="E303" t="s">
        <v>16191</v>
      </c>
      <c r="F303" t="s">
        <v>13985</v>
      </c>
      <c r="G303" t="s">
        <v>13986</v>
      </c>
      <c r="H303" t="s">
        <v>2910</v>
      </c>
      <c r="I303" t="s">
        <v>13093</v>
      </c>
      <c r="J303" t="s">
        <v>13093</v>
      </c>
      <c r="K303" t="s">
        <v>13120</v>
      </c>
      <c r="L303" t="s">
        <v>13120</v>
      </c>
      <c r="M303" t="s">
        <v>13121</v>
      </c>
      <c r="N303" t="s">
        <v>13121</v>
      </c>
      <c r="Q303">
        <v>1799</v>
      </c>
      <c r="R303" s="8">
        <v>1799</v>
      </c>
      <c r="S303">
        <v>19999</v>
      </c>
      <c r="T303" s="8">
        <v>19999</v>
      </c>
      <c r="U303" s="8" t="str">
        <f>IF(Cleaned_Data[[#This Row],[Actual Price]]&lt;1000,"₦0–₦999",
 IF(Cleaned_Data[[#This Row],[Actual Price]]&lt;2000,"₦1,000–₦1,999",
 IF(Cleaned_Data[[#This Row],[Actual Price]]&lt;5000,"₦2,000–₦4,999",
 IF(Cleaned_Data[[#This Row],[Actual Price]]&lt;10000,"₦5,000–₦9,999",
 "₦10,000+"))))</f>
        <v>₦10,000+</v>
      </c>
      <c r="V303" s="8">
        <f>(Cleaned_Data[[#This Row],[Actual Price]]*Cleaned_Data[[#This Row],[Rating Count]])</f>
        <v>278726063</v>
      </c>
      <c r="W303" s="20">
        <v>0.91004550227511372</v>
      </c>
      <c r="X303">
        <v>4.2</v>
      </c>
      <c r="Y303" s="10">
        <f>VALUE(Cleaned_Data[[#This Row],[rating]])</f>
        <v>4.2</v>
      </c>
      <c r="Z303">
        <v>13937</v>
      </c>
      <c r="AA303" t="str">
        <f>IF(Cleaned_Data[[#This Row],[Rating Count]]&lt;1000,"&lt;1000","1000+")</f>
        <v>1000+</v>
      </c>
      <c r="AB303" s="4">
        <v>13937</v>
      </c>
    </row>
    <row r="304" spans="1:28" x14ac:dyDescent="0.25">
      <c r="A304">
        <v>303</v>
      </c>
      <c r="B304" t="s">
        <v>3223</v>
      </c>
      <c r="C304" t="s">
        <v>3224</v>
      </c>
      <c r="D304" t="s">
        <v>3224</v>
      </c>
      <c r="E304" t="s">
        <v>16191</v>
      </c>
      <c r="F304" t="s">
        <v>14048</v>
      </c>
      <c r="G304" t="s">
        <v>14016</v>
      </c>
      <c r="H304" t="s">
        <v>2950</v>
      </c>
      <c r="I304" t="s">
        <v>13093</v>
      </c>
      <c r="J304" t="s">
        <v>13093</v>
      </c>
      <c r="K304" t="s">
        <v>13122</v>
      </c>
      <c r="L304" t="s">
        <v>13993</v>
      </c>
      <c r="M304" t="s">
        <v>13126</v>
      </c>
      <c r="N304" t="s">
        <v>13996</v>
      </c>
      <c r="O304" t="s">
        <v>13127</v>
      </c>
      <c r="Q304">
        <v>8999</v>
      </c>
      <c r="R304" s="8">
        <v>8999</v>
      </c>
      <c r="S304">
        <v>11999</v>
      </c>
      <c r="T304" s="8">
        <v>11999</v>
      </c>
      <c r="U304" s="8" t="str">
        <f>IF(Cleaned_Data[[#This Row],[Actual Price]]&lt;1000,"₦0–₦999",
 IF(Cleaned_Data[[#This Row],[Actual Price]]&lt;2000,"₦1,000–₦1,999",
 IF(Cleaned_Data[[#This Row],[Actual Price]]&lt;5000,"₦2,000–₦4,999",
 IF(Cleaned_Data[[#This Row],[Actual Price]]&lt;10000,"₦5,000–₦9,999",
 "₦10,000+"))))</f>
        <v>₦10,000+</v>
      </c>
      <c r="V304" s="8">
        <f>(Cleaned_Data[[#This Row],[Actual Price]]*Cleaned_Data[[#This Row],[Rating Count]])</f>
        <v>153539204</v>
      </c>
      <c r="W304" s="20">
        <v>0.25002083506958911</v>
      </c>
      <c r="X304">
        <v>4</v>
      </c>
      <c r="Y304" s="10">
        <f>VALUE(Cleaned_Data[[#This Row],[rating]])</f>
        <v>4</v>
      </c>
      <c r="Z304">
        <v>12796</v>
      </c>
      <c r="AA304" t="str">
        <f>IF(Cleaned_Data[[#This Row],[Rating Count]]&lt;1000,"&lt;1000","1000+")</f>
        <v>1000+</v>
      </c>
      <c r="AB304" s="4">
        <v>12796</v>
      </c>
    </row>
    <row r="305" spans="1:28" x14ac:dyDescent="0.25">
      <c r="A305">
        <v>304</v>
      </c>
      <c r="B305" t="s">
        <v>3227</v>
      </c>
      <c r="C305" t="s">
        <v>3228</v>
      </c>
      <c r="D305" t="s">
        <v>3228</v>
      </c>
      <c r="E305" t="s">
        <v>16191</v>
      </c>
      <c r="F305" t="s">
        <v>14049</v>
      </c>
      <c r="G305" t="s">
        <v>14050</v>
      </c>
      <c r="H305" t="s">
        <v>3229</v>
      </c>
      <c r="I305" t="s">
        <v>13093</v>
      </c>
      <c r="J305" t="s">
        <v>13093</v>
      </c>
      <c r="K305" t="s">
        <v>13122</v>
      </c>
      <c r="L305" t="s">
        <v>13993</v>
      </c>
      <c r="M305" t="s">
        <v>13123</v>
      </c>
      <c r="N305" t="s">
        <v>13123</v>
      </c>
      <c r="O305" t="s">
        <v>13138</v>
      </c>
      <c r="P305" t="s">
        <v>13139</v>
      </c>
      <c r="Q305">
        <v>139</v>
      </c>
      <c r="R305" s="8">
        <v>139</v>
      </c>
      <c r="S305">
        <v>495</v>
      </c>
      <c r="T305" s="8">
        <v>495</v>
      </c>
      <c r="U305" s="8" t="str">
        <f>IF(Cleaned_Data[[#This Row],[Actual Price]]&lt;1000,"₦0–₦999",
 IF(Cleaned_Data[[#This Row],[Actual Price]]&lt;2000,"₦1,000–₦1,999",
 IF(Cleaned_Data[[#This Row],[Actual Price]]&lt;5000,"₦2,000–₦4,999",
 IF(Cleaned_Data[[#This Row],[Actual Price]]&lt;10000,"₦5,000–₦9,999",
 "₦10,000+"))))</f>
        <v>₦0–₦999</v>
      </c>
      <c r="V305" s="8">
        <f>(Cleaned_Data[[#This Row],[Actual Price]]*Cleaned_Data[[#This Row],[Rating Count]])</f>
        <v>7021575</v>
      </c>
      <c r="W305" s="20">
        <v>0.71919191919191916</v>
      </c>
      <c r="X305">
        <v>4.3</v>
      </c>
      <c r="Y305" s="10">
        <f>VALUE(Cleaned_Data[[#This Row],[rating]])</f>
        <v>4.3</v>
      </c>
      <c r="Z305">
        <v>14185</v>
      </c>
      <c r="AA305" t="str">
        <f>IF(Cleaned_Data[[#This Row],[Rating Count]]&lt;1000,"&lt;1000","1000+")</f>
        <v>1000+</v>
      </c>
      <c r="AB305" s="4">
        <v>14185</v>
      </c>
    </row>
    <row r="306" spans="1:28" x14ac:dyDescent="0.25">
      <c r="A306">
        <v>305</v>
      </c>
      <c r="B306" t="s">
        <v>3255</v>
      </c>
      <c r="C306" t="s">
        <v>3256</v>
      </c>
      <c r="D306" t="s">
        <v>3256</v>
      </c>
      <c r="E306" t="s">
        <v>16191</v>
      </c>
      <c r="F306" t="s">
        <v>14055</v>
      </c>
      <c r="G306" t="s">
        <v>14056</v>
      </c>
      <c r="H306" t="s">
        <v>2950</v>
      </c>
      <c r="I306" t="s">
        <v>13093</v>
      </c>
      <c r="J306" t="s">
        <v>13093</v>
      </c>
      <c r="K306" t="s">
        <v>13122</v>
      </c>
      <c r="L306" t="s">
        <v>13993</v>
      </c>
      <c r="M306" t="s">
        <v>13126</v>
      </c>
      <c r="N306" t="s">
        <v>13996</v>
      </c>
      <c r="O306" t="s">
        <v>13127</v>
      </c>
      <c r="Q306">
        <v>15499</v>
      </c>
      <c r="R306" s="8">
        <v>15499</v>
      </c>
      <c r="S306">
        <v>18999</v>
      </c>
      <c r="T306" s="8">
        <v>18999</v>
      </c>
      <c r="U306" s="8" t="str">
        <f>IF(Cleaned_Data[[#This Row],[Actual Price]]&lt;1000,"₦0–₦999",
 IF(Cleaned_Data[[#This Row],[Actual Price]]&lt;2000,"₦1,000–₦1,999",
 IF(Cleaned_Data[[#This Row],[Actual Price]]&lt;5000,"₦2,000–₦4,999",
 IF(Cleaned_Data[[#This Row],[Actual Price]]&lt;10000,"₦5,000–₦9,999",
 "₦10,000+"))))</f>
        <v>₦10,000+</v>
      </c>
      <c r="V306" s="8">
        <f>(Cleaned_Data[[#This Row],[Actual Price]]*Cleaned_Data[[#This Row],[Rating Count]])</f>
        <v>365768748</v>
      </c>
      <c r="W306" s="20">
        <v>0.18422022211695352</v>
      </c>
      <c r="X306">
        <v>4.0999999999999996</v>
      </c>
      <c r="Y306" s="10">
        <f>VALUE(Cleaned_Data[[#This Row],[rating]])</f>
        <v>4.0999999999999996</v>
      </c>
      <c r="Z306">
        <v>19252</v>
      </c>
      <c r="AA306" t="str">
        <f>IF(Cleaned_Data[[#This Row],[Rating Count]]&lt;1000,"&lt;1000","1000+")</f>
        <v>1000+</v>
      </c>
      <c r="AB306" s="4">
        <v>19252</v>
      </c>
    </row>
    <row r="307" spans="1:28" x14ac:dyDescent="0.25">
      <c r="A307">
        <v>306</v>
      </c>
      <c r="B307" t="s">
        <v>3268</v>
      </c>
      <c r="C307" t="s">
        <v>2909</v>
      </c>
      <c r="D307" t="s">
        <v>2909</v>
      </c>
      <c r="E307" t="s">
        <v>16191</v>
      </c>
      <c r="F307" t="s">
        <v>13985</v>
      </c>
      <c r="G307" t="s">
        <v>13986</v>
      </c>
      <c r="H307" t="s">
        <v>2910</v>
      </c>
      <c r="I307" t="s">
        <v>13093</v>
      </c>
      <c r="J307" t="s">
        <v>13093</v>
      </c>
      <c r="K307" t="s">
        <v>13120</v>
      </c>
      <c r="L307" t="s">
        <v>13120</v>
      </c>
      <c r="M307" t="s">
        <v>13121</v>
      </c>
      <c r="N307" t="s">
        <v>13121</v>
      </c>
      <c r="Q307">
        <v>1799</v>
      </c>
      <c r="R307" s="8">
        <v>1799</v>
      </c>
      <c r="S307">
        <v>19999</v>
      </c>
      <c r="T307" s="8">
        <v>19999</v>
      </c>
      <c r="U307" s="8" t="str">
        <f>IF(Cleaned_Data[[#This Row],[Actual Price]]&lt;1000,"₦0–₦999",
 IF(Cleaned_Data[[#This Row],[Actual Price]]&lt;2000,"₦1,000–₦1,999",
 IF(Cleaned_Data[[#This Row],[Actual Price]]&lt;5000,"₦2,000–₦4,999",
 IF(Cleaned_Data[[#This Row],[Actual Price]]&lt;10000,"₦5,000–₦9,999",
 "₦10,000+"))))</f>
        <v>₦10,000+</v>
      </c>
      <c r="V307" s="8">
        <f>(Cleaned_Data[[#This Row],[Actual Price]]*Cleaned_Data[[#This Row],[Rating Count]])</f>
        <v>278726063</v>
      </c>
      <c r="W307" s="20">
        <v>0.91004550227511372</v>
      </c>
      <c r="X307">
        <v>4.2</v>
      </c>
      <c r="Y307" s="10">
        <f>VALUE(Cleaned_Data[[#This Row],[rating]])</f>
        <v>4.2</v>
      </c>
      <c r="Z307">
        <v>13937</v>
      </c>
      <c r="AA307" t="str">
        <f>IF(Cleaned_Data[[#This Row],[Rating Count]]&lt;1000,"&lt;1000","1000+")</f>
        <v>1000+</v>
      </c>
      <c r="AB307" s="4">
        <v>13937</v>
      </c>
    </row>
    <row r="308" spans="1:28" x14ac:dyDescent="0.25">
      <c r="A308">
        <v>307</v>
      </c>
      <c r="B308" t="s">
        <v>3271</v>
      </c>
      <c r="C308" t="s">
        <v>3272</v>
      </c>
      <c r="D308" t="s">
        <v>3272</v>
      </c>
      <c r="E308" t="s">
        <v>16191</v>
      </c>
      <c r="F308" t="s">
        <v>14057</v>
      </c>
      <c r="G308" t="s">
        <v>14016</v>
      </c>
      <c r="H308" t="s">
        <v>2950</v>
      </c>
      <c r="I308" t="s">
        <v>13093</v>
      </c>
      <c r="J308" t="s">
        <v>13093</v>
      </c>
      <c r="K308" t="s">
        <v>13122</v>
      </c>
      <c r="L308" t="s">
        <v>13993</v>
      </c>
      <c r="M308" t="s">
        <v>13126</v>
      </c>
      <c r="N308" t="s">
        <v>13996</v>
      </c>
      <c r="O308" t="s">
        <v>13127</v>
      </c>
      <c r="Q308">
        <v>8999</v>
      </c>
      <c r="R308" s="8">
        <v>8999</v>
      </c>
      <c r="S308">
        <v>11999</v>
      </c>
      <c r="T308" s="8">
        <v>11999</v>
      </c>
      <c r="U308" s="8" t="str">
        <f>IF(Cleaned_Data[[#This Row],[Actual Price]]&lt;1000,"₦0–₦999",
 IF(Cleaned_Data[[#This Row],[Actual Price]]&lt;2000,"₦1,000–₦1,999",
 IF(Cleaned_Data[[#This Row],[Actual Price]]&lt;5000,"₦2,000–₦4,999",
 IF(Cleaned_Data[[#This Row],[Actual Price]]&lt;10000,"₦5,000–₦9,999",
 "₦10,000+"))))</f>
        <v>₦10,000+</v>
      </c>
      <c r="V308" s="8">
        <f>(Cleaned_Data[[#This Row],[Actual Price]]*Cleaned_Data[[#This Row],[Rating Count]])</f>
        <v>153539204</v>
      </c>
      <c r="W308" s="20">
        <v>0.25002083506958911</v>
      </c>
      <c r="X308">
        <v>4</v>
      </c>
      <c r="Y308" s="10">
        <f>VALUE(Cleaned_Data[[#This Row],[rating]])</f>
        <v>4</v>
      </c>
      <c r="Z308">
        <v>12796</v>
      </c>
      <c r="AA308" t="str">
        <f>IF(Cleaned_Data[[#This Row],[Rating Count]]&lt;1000,"&lt;1000","1000+")</f>
        <v>1000+</v>
      </c>
      <c r="AB308" s="4">
        <v>12796</v>
      </c>
    </row>
    <row r="309" spans="1:28" x14ac:dyDescent="0.25">
      <c r="A309">
        <v>308</v>
      </c>
      <c r="B309" t="s">
        <v>3275</v>
      </c>
      <c r="C309" t="s">
        <v>3276</v>
      </c>
      <c r="D309" t="s">
        <v>14058</v>
      </c>
      <c r="E309" t="s">
        <v>16191</v>
      </c>
      <c r="F309" t="s">
        <v>14059</v>
      </c>
      <c r="G309" t="s">
        <v>14060</v>
      </c>
      <c r="H309" t="s">
        <v>3066</v>
      </c>
      <c r="I309" t="s">
        <v>13093</v>
      </c>
      <c r="J309" t="s">
        <v>13093</v>
      </c>
      <c r="K309" t="s">
        <v>13122</v>
      </c>
      <c r="L309" t="s">
        <v>13993</v>
      </c>
      <c r="M309" t="s">
        <v>13123</v>
      </c>
      <c r="N309" t="s">
        <v>13123</v>
      </c>
      <c r="O309" t="s">
        <v>13124</v>
      </c>
      <c r="P309" t="s">
        <v>13134</v>
      </c>
      <c r="Q309">
        <v>873</v>
      </c>
      <c r="R309" s="8">
        <v>873</v>
      </c>
      <c r="S309">
        <v>1699</v>
      </c>
      <c r="T309" s="8">
        <v>1699</v>
      </c>
      <c r="U309" s="8" t="str">
        <f>IF(Cleaned_Data[[#This Row],[Actual Price]]&lt;1000,"₦0–₦999",
 IF(Cleaned_Data[[#This Row],[Actual Price]]&lt;2000,"₦1,000–₦1,999",
 IF(Cleaned_Data[[#This Row],[Actual Price]]&lt;5000,"₦2,000–₦4,999",
 IF(Cleaned_Data[[#This Row],[Actual Price]]&lt;10000,"₦5,000–₦9,999",
 "₦10,000+"))))</f>
        <v>₦1,000–₦1,999</v>
      </c>
      <c r="V309" s="8">
        <f>(Cleaned_Data[[#This Row],[Actual Price]]*Cleaned_Data[[#This Row],[Rating Count]])</f>
        <v>2854320</v>
      </c>
      <c r="W309" s="20">
        <v>0.48616833431430251</v>
      </c>
      <c r="X309">
        <v>4.4000000000000004</v>
      </c>
      <c r="Y309" s="10">
        <f>VALUE(Cleaned_Data[[#This Row],[rating]])</f>
        <v>4.4000000000000004</v>
      </c>
      <c r="Z309">
        <v>1680</v>
      </c>
      <c r="AA309" t="str">
        <f>IF(Cleaned_Data[[#This Row],[Rating Count]]&lt;1000,"&lt;1000","1000+")</f>
        <v>1000+</v>
      </c>
      <c r="AB309" s="4">
        <v>1680</v>
      </c>
    </row>
    <row r="310" spans="1:28" x14ac:dyDescent="0.25">
      <c r="A310">
        <v>309</v>
      </c>
      <c r="B310" t="s">
        <v>3285</v>
      </c>
      <c r="C310" t="s">
        <v>3286</v>
      </c>
      <c r="D310" t="s">
        <v>3286</v>
      </c>
      <c r="E310" t="s">
        <v>16191</v>
      </c>
      <c r="F310" t="s">
        <v>14061</v>
      </c>
      <c r="G310" t="s">
        <v>14062</v>
      </c>
      <c r="H310" t="s">
        <v>2950</v>
      </c>
      <c r="I310" t="s">
        <v>13093</v>
      </c>
      <c r="J310" t="s">
        <v>13093</v>
      </c>
      <c r="K310" t="s">
        <v>13122</v>
      </c>
      <c r="L310" t="s">
        <v>13993</v>
      </c>
      <c r="M310" t="s">
        <v>13126</v>
      </c>
      <c r="N310" t="s">
        <v>13996</v>
      </c>
      <c r="O310" t="s">
        <v>13127</v>
      </c>
      <c r="Q310">
        <v>12999</v>
      </c>
      <c r="R310" s="8">
        <v>12999</v>
      </c>
      <c r="S310">
        <v>15999</v>
      </c>
      <c r="T310" s="8">
        <v>15999</v>
      </c>
      <c r="U310" s="8" t="str">
        <f>IF(Cleaned_Data[[#This Row],[Actual Price]]&lt;1000,"₦0–₦999",
 IF(Cleaned_Data[[#This Row],[Actual Price]]&lt;2000,"₦1,000–₦1,999",
 IF(Cleaned_Data[[#This Row],[Actual Price]]&lt;5000,"₦2,000–₦4,999",
 IF(Cleaned_Data[[#This Row],[Actual Price]]&lt;10000,"₦5,000–₦9,999",
 "₦10,000+"))))</f>
        <v>₦10,000+</v>
      </c>
      <c r="V310" s="8">
        <f>(Cleaned_Data[[#This Row],[Actual Price]]*Cleaned_Data[[#This Row],[Rating Count]])</f>
        <v>211922754</v>
      </c>
      <c r="W310" s="20">
        <v>0.18751171948246764</v>
      </c>
      <c r="X310">
        <v>4.2</v>
      </c>
      <c r="Y310" s="10">
        <f>VALUE(Cleaned_Data[[#This Row],[rating]])</f>
        <v>4.2</v>
      </c>
      <c r="Z310">
        <v>13246</v>
      </c>
      <c r="AA310" t="str">
        <f>IF(Cleaned_Data[[#This Row],[Rating Count]]&lt;1000,"&lt;1000","1000+")</f>
        <v>1000+</v>
      </c>
      <c r="AB310" s="4">
        <v>13246</v>
      </c>
    </row>
    <row r="311" spans="1:28" x14ac:dyDescent="0.25">
      <c r="A311">
        <v>310</v>
      </c>
      <c r="B311" t="s">
        <v>3295</v>
      </c>
      <c r="C311" t="s">
        <v>3296</v>
      </c>
      <c r="D311" t="s">
        <v>14063</v>
      </c>
      <c r="E311" t="s">
        <v>16191</v>
      </c>
      <c r="F311" t="s">
        <v>14064</v>
      </c>
      <c r="G311" t="s">
        <v>14065</v>
      </c>
      <c r="H311" t="s">
        <v>3297</v>
      </c>
      <c r="I311" t="s">
        <v>13093</v>
      </c>
      <c r="J311" t="s">
        <v>13093</v>
      </c>
      <c r="K311" t="s">
        <v>13122</v>
      </c>
      <c r="L311" t="s">
        <v>13993</v>
      </c>
      <c r="M311" t="s">
        <v>13123</v>
      </c>
      <c r="N311" t="s">
        <v>13123</v>
      </c>
      <c r="O311" t="s">
        <v>13140</v>
      </c>
      <c r="P311" t="s">
        <v>13141</v>
      </c>
      <c r="Q311">
        <v>539</v>
      </c>
      <c r="R311" s="8">
        <v>539</v>
      </c>
      <c r="S311">
        <v>1599</v>
      </c>
      <c r="T311" s="8">
        <v>1599</v>
      </c>
      <c r="U311" s="8" t="str">
        <f>IF(Cleaned_Data[[#This Row],[Actual Price]]&lt;1000,"₦0–₦999",
 IF(Cleaned_Data[[#This Row],[Actual Price]]&lt;2000,"₦1,000–₦1,999",
 IF(Cleaned_Data[[#This Row],[Actual Price]]&lt;5000,"₦2,000–₦4,999",
 IF(Cleaned_Data[[#This Row],[Actual Price]]&lt;10000,"₦5,000–₦9,999",
 "₦10,000+"))))</f>
        <v>₦1,000–₦1,999</v>
      </c>
      <c r="V311" s="8">
        <f>(Cleaned_Data[[#This Row],[Actual Price]]*Cleaned_Data[[#This Row],[Rating Count]])</f>
        <v>23422152</v>
      </c>
      <c r="W311" s="20">
        <v>0.66291432145090678</v>
      </c>
      <c r="X311">
        <v>3.8</v>
      </c>
      <c r="Y311" s="10">
        <f>VALUE(Cleaned_Data[[#This Row],[rating]])</f>
        <v>3.8</v>
      </c>
      <c r="Z311">
        <v>14648</v>
      </c>
      <c r="AA311" t="str">
        <f>IF(Cleaned_Data[[#This Row],[Rating Count]]&lt;1000,"&lt;1000","1000+")</f>
        <v>1000+</v>
      </c>
      <c r="AB311" s="4">
        <v>14648</v>
      </c>
    </row>
    <row r="312" spans="1:28" x14ac:dyDescent="0.25">
      <c r="A312">
        <v>311</v>
      </c>
      <c r="B312" t="s">
        <v>3306</v>
      </c>
      <c r="C312" t="s">
        <v>2919</v>
      </c>
      <c r="D312" t="s">
        <v>13987</v>
      </c>
      <c r="E312" t="s">
        <v>16191</v>
      </c>
      <c r="F312" t="s">
        <v>13988</v>
      </c>
      <c r="G312" t="s">
        <v>13989</v>
      </c>
      <c r="H312" t="s">
        <v>2910</v>
      </c>
      <c r="I312" t="s">
        <v>13093</v>
      </c>
      <c r="J312" t="s">
        <v>13093</v>
      </c>
      <c r="K312" t="s">
        <v>13120</v>
      </c>
      <c r="L312" t="s">
        <v>13120</v>
      </c>
      <c r="M312" t="s">
        <v>13121</v>
      </c>
      <c r="N312" t="s">
        <v>13121</v>
      </c>
      <c r="Q312">
        <v>1999</v>
      </c>
      <c r="R312" s="8">
        <v>1999</v>
      </c>
      <c r="S312">
        <v>9999</v>
      </c>
      <c r="T312" s="8">
        <v>9999</v>
      </c>
      <c r="U312" s="8" t="str">
        <f>IF(Cleaned_Data[[#This Row],[Actual Price]]&lt;1000,"₦0–₦999",
 IF(Cleaned_Data[[#This Row],[Actual Price]]&lt;2000,"₦1,000–₦1,999",
 IF(Cleaned_Data[[#This Row],[Actual Price]]&lt;5000,"₦2,000–₦4,999",
 IF(Cleaned_Data[[#This Row],[Actual Price]]&lt;10000,"₦5,000–₦9,999",
 "₦10,000+"))))</f>
        <v>₦5,000–₦9,999</v>
      </c>
      <c r="V312" s="8">
        <f>(Cleaned_Data[[#This Row],[Actual Price]]*Cleaned_Data[[#This Row],[Rating Count]])</f>
        <v>276932304</v>
      </c>
      <c r="W312" s="20">
        <v>0.80008000800080004</v>
      </c>
      <c r="X312">
        <v>4.3</v>
      </c>
      <c r="Y312" s="10">
        <f>VALUE(Cleaned_Data[[#This Row],[rating]])</f>
        <v>4.3</v>
      </c>
      <c r="Z312">
        <v>27696</v>
      </c>
      <c r="AA312" t="str">
        <f>IF(Cleaned_Data[[#This Row],[Rating Count]]&lt;1000,"&lt;1000","1000+")</f>
        <v>1000+</v>
      </c>
      <c r="AB312" s="4">
        <v>27696</v>
      </c>
    </row>
    <row r="313" spans="1:28" x14ac:dyDescent="0.25">
      <c r="A313">
        <v>312</v>
      </c>
      <c r="B313" t="s">
        <v>3309</v>
      </c>
      <c r="C313" t="s">
        <v>3310</v>
      </c>
      <c r="D313" t="s">
        <v>14066</v>
      </c>
      <c r="E313" t="s">
        <v>16191</v>
      </c>
      <c r="F313" t="s">
        <v>14067</v>
      </c>
      <c r="G313" t="s">
        <v>14068</v>
      </c>
      <c r="H313" t="s">
        <v>2950</v>
      </c>
      <c r="I313" t="s">
        <v>13093</v>
      </c>
      <c r="J313" t="s">
        <v>13093</v>
      </c>
      <c r="K313" t="s">
        <v>13122</v>
      </c>
      <c r="L313" t="s">
        <v>13993</v>
      </c>
      <c r="M313" t="s">
        <v>13126</v>
      </c>
      <c r="N313" t="s">
        <v>13996</v>
      </c>
      <c r="O313" t="s">
        <v>13127</v>
      </c>
      <c r="Q313">
        <v>15490</v>
      </c>
      <c r="R313" s="8">
        <v>15490</v>
      </c>
      <c r="S313">
        <v>20990</v>
      </c>
      <c r="T313" s="8">
        <v>20990</v>
      </c>
      <c r="U313" s="8" t="str">
        <f>IF(Cleaned_Data[[#This Row],[Actual Price]]&lt;1000,"₦0–₦999",
 IF(Cleaned_Data[[#This Row],[Actual Price]]&lt;2000,"₦1,000–₦1,999",
 IF(Cleaned_Data[[#This Row],[Actual Price]]&lt;5000,"₦2,000–₦4,999",
 IF(Cleaned_Data[[#This Row],[Actual Price]]&lt;10000,"₦5,000–₦9,999",
 "₦10,000+"))))</f>
        <v>₦10,000+</v>
      </c>
      <c r="V313" s="8">
        <f>(Cleaned_Data[[#This Row],[Actual Price]]*Cleaned_Data[[#This Row],[Rating Count]])</f>
        <v>690906840</v>
      </c>
      <c r="W313" s="20">
        <v>0.26202953787517863</v>
      </c>
      <c r="X313">
        <v>4.2</v>
      </c>
      <c r="Y313" s="10">
        <f>VALUE(Cleaned_Data[[#This Row],[rating]])</f>
        <v>4.2</v>
      </c>
      <c r="Z313">
        <v>32916</v>
      </c>
      <c r="AA313" t="str">
        <f>IF(Cleaned_Data[[#This Row],[Rating Count]]&lt;1000,"&lt;1000","1000+")</f>
        <v>1000+</v>
      </c>
      <c r="AB313" s="4">
        <v>32916</v>
      </c>
    </row>
    <row r="314" spans="1:28" x14ac:dyDescent="0.25">
      <c r="A314">
        <v>313</v>
      </c>
      <c r="B314" t="s">
        <v>3319</v>
      </c>
      <c r="C314" t="s">
        <v>3320</v>
      </c>
      <c r="D314" t="s">
        <v>3320</v>
      </c>
      <c r="E314" t="s">
        <v>16191</v>
      </c>
      <c r="F314" t="s">
        <v>14069</v>
      </c>
      <c r="G314" t="s">
        <v>14070</v>
      </c>
      <c r="H314" t="s">
        <v>2950</v>
      </c>
      <c r="I314" t="s">
        <v>13093</v>
      </c>
      <c r="J314" t="s">
        <v>13093</v>
      </c>
      <c r="K314" t="s">
        <v>13122</v>
      </c>
      <c r="L314" t="s">
        <v>13993</v>
      </c>
      <c r="M314" t="s">
        <v>13126</v>
      </c>
      <c r="N314" t="s">
        <v>13996</v>
      </c>
      <c r="O314" t="s">
        <v>13127</v>
      </c>
      <c r="Q314">
        <v>19999</v>
      </c>
      <c r="R314" s="8">
        <v>19999</v>
      </c>
      <c r="S314">
        <v>24999</v>
      </c>
      <c r="T314" s="8">
        <v>24999</v>
      </c>
      <c r="U314" s="8" t="str">
        <f>IF(Cleaned_Data[[#This Row],[Actual Price]]&lt;1000,"₦0–₦999",
 IF(Cleaned_Data[[#This Row],[Actual Price]]&lt;2000,"₦1,000–₦1,999",
 IF(Cleaned_Data[[#This Row],[Actual Price]]&lt;5000,"₦2,000–₦4,999",
 IF(Cleaned_Data[[#This Row],[Actual Price]]&lt;10000,"₦5,000–₦9,999",
 "₦10,000+"))))</f>
        <v>₦10,000+</v>
      </c>
      <c r="V314" s="8">
        <f>(Cleaned_Data[[#This Row],[Actual Price]]*Cleaned_Data[[#This Row],[Rating Count]])</f>
        <v>645574176</v>
      </c>
      <c r="W314" s="20">
        <v>0.20000800032001281</v>
      </c>
      <c r="X314">
        <v>3.9</v>
      </c>
      <c r="Y314" s="10">
        <f>VALUE(Cleaned_Data[[#This Row],[rating]])</f>
        <v>3.9</v>
      </c>
      <c r="Z314">
        <v>25824</v>
      </c>
      <c r="AA314" t="str">
        <f>IF(Cleaned_Data[[#This Row],[Rating Count]]&lt;1000,"&lt;1000","1000+")</f>
        <v>1000+</v>
      </c>
      <c r="AB314" s="4">
        <v>25824</v>
      </c>
    </row>
    <row r="315" spans="1:28" x14ac:dyDescent="0.25">
      <c r="A315">
        <v>314</v>
      </c>
      <c r="B315" t="s">
        <v>3329</v>
      </c>
      <c r="C315" t="s">
        <v>3330</v>
      </c>
      <c r="D315" t="s">
        <v>3330</v>
      </c>
      <c r="E315" t="s">
        <v>16191</v>
      </c>
      <c r="F315" t="s">
        <v>14071</v>
      </c>
      <c r="G315" t="s">
        <v>14072</v>
      </c>
      <c r="H315" t="s">
        <v>3120</v>
      </c>
      <c r="I315" t="s">
        <v>13093</v>
      </c>
      <c r="J315" t="s">
        <v>13093</v>
      </c>
      <c r="K315" t="s">
        <v>13122</v>
      </c>
      <c r="L315" t="s">
        <v>13993</v>
      </c>
      <c r="M315" t="s">
        <v>13123</v>
      </c>
      <c r="N315" t="s">
        <v>13123</v>
      </c>
      <c r="O315" t="s">
        <v>13124</v>
      </c>
      <c r="P315" t="s">
        <v>13137</v>
      </c>
      <c r="Q315">
        <v>1075</v>
      </c>
      <c r="R315" s="8">
        <v>1075</v>
      </c>
      <c r="S315">
        <v>1699</v>
      </c>
      <c r="T315" s="8">
        <v>1699</v>
      </c>
      <c r="U315" s="8" t="str">
        <f>IF(Cleaned_Data[[#This Row],[Actual Price]]&lt;1000,"₦0–₦999",
 IF(Cleaned_Data[[#This Row],[Actual Price]]&lt;2000,"₦1,000–₦1,999",
 IF(Cleaned_Data[[#This Row],[Actual Price]]&lt;5000,"₦2,000–₦4,999",
 IF(Cleaned_Data[[#This Row],[Actual Price]]&lt;10000,"₦5,000–₦9,999",
 "₦10,000+"))))</f>
        <v>₦1,000–₦1,999</v>
      </c>
      <c r="V315" s="8">
        <f>(Cleaned_Data[[#This Row],[Actual Price]]*Cleaned_Data[[#This Row],[Rating Count]])</f>
        <v>12677938</v>
      </c>
      <c r="W315" s="20">
        <v>0.36727486756915834</v>
      </c>
      <c r="X315">
        <v>4.4000000000000004</v>
      </c>
      <c r="Y315" s="10">
        <f>VALUE(Cleaned_Data[[#This Row],[rating]])</f>
        <v>4.4000000000000004</v>
      </c>
      <c r="Z315">
        <v>7462</v>
      </c>
      <c r="AA315" t="str">
        <f>IF(Cleaned_Data[[#This Row],[Rating Count]]&lt;1000,"&lt;1000","1000+")</f>
        <v>1000+</v>
      </c>
      <c r="AB315" s="4">
        <v>7462</v>
      </c>
    </row>
    <row r="316" spans="1:28" x14ac:dyDescent="0.25">
      <c r="A316">
        <v>315</v>
      </c>
      <c r="B316" t="s">
        <v>3339</v>
      </c>
      <c r="C316" t="s">
        <v>3340</v>
      </c>
      <c r="D316" t="s">
        <v>3340</v>
      </c>
      <c r="E316" t="s">
        <v>16191</v>
      </c>
      <c r="F316" t="s">
        <v>14073</v>
      </c>
      <c r="G316" t="s">
        <v>14074</v>
      </c>
      <c r="H316" t="s">
        <v>3025</v>
      </c>
      <c r="I316" t="s">
        <v>13093</v>
      </c>
      <c r="J316" t="s">
        <v>13093</v>
      </c>
      <c r="K316" t="s">
        <v>13131</v>
      </c>
      <c r="L316" t="s">
        <v>14009</v>
      </c>
      <c r="M316" t="s">
        <v>13132</v>
      </c>
      <c r="N316" t="s">
        <v>13132</v>
      </c>
      <c r="O316" t="s">
        <v>13133</v>
      </c>
      <c r="Q316">
        <v>399</v>
      </c>
      <c r="R316" s="8">
        <v>399</v>
      </c>
      <c r="S316">
        <v>699</v>
      </c>
      <c r="T316" s="8">
        <v>699</v>
      </c>
      <c r="U316" s="8" t="str">
        <f>IF(Cleaned_Data[[#This Row],[Actual Price]]&lt;1000,"₦0–₦999",
 IF(Cleaned_Data[[#This Row],[Actual Price]]&lt;2000,"₦1,000–₦1,999",
 IF(Cleaned_Data[[#This Row],[Actual Price]]&lt;5000,"₦2,000–₦4,999",
 IF(Cleaned_Data[[#This Row],[Actual Price]]&lt;10000,"₦5,000–₦9,999",
 "₦10,000+"))))</f>
        <v>₦0–₦999</v>
      </c>
      <c r="V316" s="8">
        <f>(Cleaned_Data[[#This Row],[Actual Price]]*Cleaned_Data[[#This Row],[Rating Count]])</f>
        <v>26434083</v>
      </c>
      <c r="W316" s="20">
        <v>0.42918454935622319</v>
      </c>
      <c r="X316">
        <v>4</v>
      </c>
      <c r="Y316" s="10">
        <f>VALUE(Cleaned_Data[[#This Row],[rating]])</f>
        <v>4</v>
      </c>
      <c r="Z316">
        <v>37817</v>
      </c>
      <c r="AA316" t="str">
        <f>IF(Cleaned_Data[[#This Row],[Rating Count]]&lt;1000,"&lt;1000","1000+")</f>
        <v>1000+</v>
      </c>
      <c r="AB316" s="4">
        <v>37817</v>
      </c>
    </row>
    <row r="317" spans="1:28" x14ac:dyDescent="0.25">
      <c r="A317">
        <v>316</v>
      </c>
      <c r="B317" t="s">
        <v>3349</v>
      </c>
      <c r="C317" t="s">
        <v>3350</v>
      </c>
      <c r="D317" t="s">
        <v>14075</v>
      </c>
      <c r="E317" t="s">
        <v>16191</v>
      </c>
      <c r="F317" t="s">
        <v>14029</v>
      </c>
      <c r="G317" t="s">
        <v>14076</v>
      </c>
      <c r="H317" t="s">
        <v>2910</v>
      </c>
      <c r="I317" t="s">
        <v>13093</v>
      </c>
      <c r="J317" t="s">
        <v>13093</v>
      </c>
      <c r="K317" t="s">
        <v>13120</v>
      </c>
      <c r="L317" t="s">
        <v>13120</v>
      </c>
      <c r="M317" t="s">
        <v>13121</v>
      </c>
      <c r="N317" t="s">
        <v>13121</v>
      </c>
      <c r="Q317">
        <v>1999</v>
      </c>
      <c r="R317" s="8">
        <v>1999</v>
      </c>
      <c r="S317">
        <v>3990</v>
      </c>
      <c r="T317" s="8">
        <v>3990</v>
      </c>
      <c r="U317" s="8" t="str">
        <f>IF(Cleaned_Data[[#This Row],[Actual Price]]&lt;1000,"₦0–₦999",
 IF(Cleaned_Data[[#This Row],[Actual Price]]&lt;2000,"₦1,000–₦1,999",
 IF(Cleaned_Data[[#This Row],[Actual Price]]&lt;5000,"₦2,000–₦4,999",
 IF(Cleaned_Data[[#This Row],[Actual Price]]&lt;10000,"₦5,000–₦9,999",
 "₦10,000+"))))</f>
        <v>₦2,000–₦4,999</v>
      </c>
      <c r="V317" s="8">
        <f>(Cleaned_Data[[#This Row],[Actual Price]]*Cleaned_Data[[#This Row],[Rating Count]])</f>
        <v>120713460</v>
      </c>
      <c r="W317" s="20">
        <v>0.49899749373433583</v>
      </c>
      <c r="X317">
        <v>4</v>
      </c>
      <c r="Y317" s="10">
        <f>VALUE(Cleaned_Data[[#This Row],[rating]])</f>
        <v>4</v>
      </c>
      <c r="Z317">
        <v>30254</v>
      </c>
      <c r="AA317" t="str">
        <f>IF(Cleaned_Data[[#This Row],[Rating Count]]&lt;1000,"&lt;1000","1000+")</f>
        <v>1000+</v>
      </c>
      <c r="AB317" s="4">
        <v>30254</v>
      </c>
    </row>
    <row r="318" spans="1:28" x14ac:dyDescent="0.25">
      <c r="A318">
        <v>317</v>
      </c>
      <c r="B318" t="s">
        <v>3354</v>
      </c>
      <c r="C318" t="s">
        <v>3355</v>
      </c>
      <c r="D318" t="s">
        <v>14077</v>
      </c>
      <c r="E318" t="s">
        <v>16191</v>
      </c>
      <c r="F318" t="s">
        <v>13990</v>
      </c>
      <c r="G318" t="s">
        <v>14078</v>
      </c>
      <c r="H318" t="s">
        <v>2910</v>
      </c>
      <c r="I318" t="s">
        <v>13093</v>
      </c>
      <c r="J318" t="s">
        <v>13093</v>
      </c>
      <c r="K318" t="s">
        <v>13120</v>
      </c>
      <c r="L318" t="s">
        <v>13120</v>
      </c>
      <c r="M318" t="s">
        <v>13121</v>
      </c>
      <c r="N318" t="s">
        <v>13121</v>
      </c>
      <c r="Q318">
        <v>1999</v>
      </c>
      <c r="R318" s="8">
        <v>1999</v>
      </c>
      <c r="S318">
        <v>7990</v>
      </c>
      <c r="T318" s="8">
        <v>7990</v>
      </c>
      <c r="U318" s="8" t="str">
        <f>IF(Cleaned_Data[[#This Row],[Actual Price]]&lt;1000,"₦0–₦999",
 IF(Cleaned_Data[[#This Row],[Actual Price]]&lt;2000,"₦1,000–₦1,999",
 IF(Cleaned_Data[[#This Row],[Actual Price]]&lt;5000,"₦2,000–₦4,999",
 IF(Cleaned_Data[[#This Row],[Actual Price]]&lt;10000,"₦5,000–₦9,999",
 "₦10,000+"))))</f>
        <v>₦5,000–₦9,999</v>
      </c>
      <c r="V318" s="8">
        <f>(Cleaned_Data[[#This Row],[Actual Price]]*Cleaned_Data[[#This Row],[Rating Count]])</f>
        <v>142469690</v>
      </c>
      <c r="W318" s="20">
        <v>0.74981226533166456</v>
      </c>
      <c r="X318">
        <v>3.8</v>
      </c>
      <c r="Y318" s="10">
        <f>VALUE(Cleaned_Data[[#This Row],[rating]])</f>
        <v>3.8</v>
      </c>
      <c r="Z318">
        <v>17831</v>
      </c>
      <c r="AA318" t="str">
        <f>IF(Cleaned_Data[[#This Row],[Rating Count]]&lt;1000,"&lt;1000","1000+")</f>
        <v>1000+</v>
      </c>
      <c r="AB318" s="4">
        <v>17831</v>
      </c>
    </row>
    <row r="319" spans="1:28" x14ac:dyDescent="0.25">
      <c r="A319">
        <v>318</v>
      </c>
      <c r="B319" t="s">
        <v>3362</v>
      </c>
      <c r="C319" t="s">
        <v>12987</v>
      </c>
      <c r="D319" t="s">
        <v>12987</v>
      </c>
      <c r="E319" t="s">
        <v>16191</v>
      </c>
      <c r="F319" t="s">
        <v>14079</v>
      </c>
      <c r="G319" t="s">
        <v>14080</v>
      </c>
      <c r="H319" t="s">
        <v>2950</v>
      </c>
      <c r="I319" t="s">
        <v>13093</v>
      </c>
      <c r="J319" t="s">
        <v>13093</v>
      </c>
      <c r="K319" t="s">
        <v>13122</v>
      </c>
      <c r="L319" t="s">
        <v>13993</v>
      </c>
      <c r="M319" t="s">
        <v>13126</v>
      </c>
      <c r="N319" t="s">
        <v>13996</v>
      </c>
      <c r="O319" t="s">
        <v>13127</v>
      </c>
      <c r="Q319">
        <v>28999</v>
      </c>
      <c r="R319" s="8">
        <v>28999</v>
      </c>
      <c r="S319">
        <v>34999</v>
      </c>
      <c r="T319" s="8">
        <v>34999</v>
      </c>
      <c r="U319" s="8" t="str">
        <f>IF(Cleaned_Data[[#This Row],[Actual Price]]&lt;1000,"₦0–₦999",
 IF(Cleaned_Data[[#This Row],[Actual Price]]&lt;2000,"₦1,000–₦1,999",
 IF(Cleaned_Data[[#This Row],[Actual Price]]&lt;5000,"₦2,000–₦4,999",
 IF(Cleaned_Data[[#This Row],[Actual Price]]&lt;10000,"₦5,000–₦9,999",
 "₦10,000+"))))</f>
        <v>₦10,000+</v>
      </c>
      <c r="V319" s="8">
        <f>(Cleaned_Data[[#This Row],[Actual Price]]*Cleaned_Data[[#This Row],[Rating Count]])</f>
        <v>710864689</v>
      </c>
      <c r="W319" s="20">
        <v>0.1714334695277008</v>
      </c>
      <c r="X319">
        <v>4.4000000000000004</v>
      </c>
      <c r="Y319" s="10">
        <f>VALUE(Cleaned_Data[[#This Row],[rating]])</f>
        <v>4.4000000000000004</v>
      </c>
      <c r="Z319">
        <v>20311</v>
      </c>
      <c r="AA319" t="str">
        <f>IF(Cleaned_Data[[#This Row],[Rating Count]]&lt;1000,"&lt;1000","1000+")</f>
        <v>1000+</v>
      </c>
      <c r="AB319" s="4">
        <v>20311</v>
      </c>
    </row>
    <row r="320" spans="1:28" x14ac:dyDescent="0.25">
      <c r="A320">
        <v>319</v>
      </c>
      <c r="B320" t="s">
        <v>3401</v>
      </c>
      <c r="C320" t="s">
        <v>3402</v>
      </c>
      <c r="D320" t="s">
        <v>14081</v>
      </c>
      <c r="E320" t="s">
        <v>16191</v>
      </c>
      <c r="F320" t="s">
        <v>14082</v>
      </c>
      <c r="G320" t="s">
        <v>14083</v>
      </c>
      <c r="H320" t="s">
        <v>3120</v>
      </c>
      <c r="I320" t="s">
        <v>13093</v>
      </c>
      <c r="J320" t="s">
        <v>13093</v>
      </c>
      <c r="K320" t="s">
        <v>13122</v>
      </c>
      <c r="L320" t="s">
        <v>13993</v>
      </c>
      <c r="M320" t="s">
        <v>13123</v>
      </c>
      <c r="N320" t="s">
        <v>13123</v>
      </c>
      <c r="O320" t="s">
        <v>13124</v>
      </c>
      <c r="P320" t="s">
        <v>13137</v>
      </c>
      <c r="Q320">
        <v>529</v>
      </c>
      <c r="R320" s="8">
        <v>529</v>
      </c>
      <c r="S320">
        <v>1499</v>
      </c>
      <c r="T320" s="8">
        <v>1499</v>
      </c>
      <c r="U320" s="8" t="str">
        <f>IF(Cleaned_Data[[#This Row],[Actual Price]]&lt;1000,"₦0–₦999",
 IF(Cleaned_Data[[#This Row],[Actual Price]]&lt;2000,"₦1,000–₦1,999",
 IF(Cleaned_Data[[#This Row],[Actual Price]]&lt;5000,"₦2,000–₦4,999",
 IF(Cleaned_Data[[#This Row],[Actual Price]]&lt;10000,"₦5,000–₦9,999",
 "₦10,000+"))))</f>
        <v>₦1,000–₦1,999</v>
      </c>
      <c r="V320" s="8">
        <f>(Cleaned_Data[[#This Row],[Actual Price]]*Cleaned_Data[[#This Row],[Rating Count]])</f>
        <v>12889901</v>
      </c>
      <c r="W320" s="20">
        <v>0.64709806537691794</v>
      </c>
      <c r="X320">
        <v>4.0999999999999996</v>
      </c>
      <c r="Y320" s="10">
        <f>VALUE(Cleaned_Data[[#This Row],[rating]])</f>
        <v>4.0999999999999996</v>
      </c>
      <c r="Z320">
        <v>8599</v>
      </c>
      <c r="AA320" t="str">
        <f>IF(Cleaned_Data[[#This Row],[Rating Count]]&lt;1000,"&lt;1000","1000+")</f>
        <v>1000+</v>
      </c>
      <c r="AB320" s="4">
        <v>8599</v>
      </c>
    </row>
    <row r="321" spans="1:28" x14ac:dyDescent="0.25">
      <c r="A321">
        <v>320</v>
      </c>
      <c r="B321" t="s">
        <v>3411</v>
      </c>
      <c r="C321" t="s">
        <v>3412</v>
      </c>
      <c r="D321" t="s">
        <v>3412</v>
      </c>
      <c r="E321" t="s">
        <v>16191</v>
      </c>
      <c r="F321" t="s">
        <v>14084</v>
      </c>
      <c r="G321" t="s">
        <v>14085</v>
      </c>
      <c r="H321" t="s">
        <v>2950</v>
      </c>
      <c r="I321" t="s">
        <v>13093</v>
      </c>
      <c r="J321" t="s">
        <v>13093</v>
      </c>
      <c r="K321" t="s">
        <v>13122</v>
      </c>
      <c r="L321" t="s">
        <v>13993</v>
      </c>
      <c r="M321" t="s">
        <v>13126</v>
      </c>
      <c r="N321" t="s">
        <v>13996</v>
      </c>
      <c r="O321" t="s">
        <v>13127</v>
      </c>
      <c r="Q321">
        <v>13999</v>
      </c>
      <c r="R321" s="8">
        <v>13999</v>
      </c>
      <c r="S321">
        <v>19499</v>
      </c>
      <c r="T321" s="8">
        <v>19499</v>
      </c>
      <c r="U321" s="8" t="str">
        <f>IF(Cleaned_Data[[#This Row],[Actual Price]]&lt;1000,"₦0–₦999",
 IF(Cleaned_Data[[#This Row],[Actual Price]]&lt;2000,"₦1,000–₦1,999",
 IF(Cleaned_Data[[#This Row],[Actual Price]]&lt;5000,"₦2,000–₦4,999",
 IF(Cleaned_Data[[#This Row],[Actual Price]]&lt;10000,"₦5,000–₦9,999",
 "₦10,000+"))))</f>
        <v>₦10,000+</v>
      </c>
      <c r="V321" s="8">
        <f>(Cleaned_Data[[#This Row],[Actual Price]]*Cleaned_Data[[#This Row],[Rating Count]])</f>
        <v>370442002</v>
      </c>
      <c r="W321" s="20">
        <v>0.28206574696138265</v>
      </c>
      <c r="X321">
        <v>4.0999999999999996</v>
      </c>
      <c r="Y321" s="10">
        <f>VALUE(Cleaned_Data[[#This Row],[rating]])</f>
        <v>4.0999999999999996</v>
      </c>
      <c r="Z321">
        <v>18998</v>
      </c>
      <c r="AA321" t="str">
        <f>IF(Cleaned_Data[[#This Row],[Rating Count]]&lt;1000,"&lt;1000","1000+")</f>
        <v>1000+</v>
      </c>
      <c r="AB321" s="4">
        <v>18998</v>
      </c>
    </row>
    <row r="322" spans="1:28" x14ac:dyDescent="0.25">
      <c r="A322">
        <v>321</v>
      </c>
      <c r="B322" t="s">
        <v>3416</v>
      </c>
      <c r="C322" t="s">
        <v>3417</v>
      </c>
      <c r="D322" t="s">
        <v>3417</v>
      </c>
      <c r="E322" t="s">
        <v>16191</v>
      </c>
      <c r="F322" t="s">
        <v>14017</v>
      </c>
      <c r="G322" t="s">
        <v>14086</v>
      </c>
      <c r="H322" t="s">
        <v>3025</v>
      </c>
      <c r="I322" t="s">
        <v>13093</v>
      </c>
      <c r="J322" t="s">
        <v>13093</v>
      </c>
      <c r="K322" t="s">
        <v>13131</v>
      </c>
      <c r="L322" t="s">
        <v>14009</v>
      </c>
      <c r="M322" t="s">
        <v>13132</v>
      </c>
      <c r="N322" t="s">
        <v>13132</v>
      </c>
      <c r="O322" t="s">
        <v>13133</v>
      </c>
      <c r="Q322">
        <v>379</v>
      </c>
      <c r="R322" s="8">
        <v>379</v>
      </c>
      <c r="S322">
        <v>999</v>
      </c>
      <c r="T322" s="8">
        <v>999</v>
      </c>
      <c r="U322" s="8" t="str">
        <f>IF(Cleaned_Data[[#This Row],[Actual Price]]&lt;1000,"₦0–₦999",
 IF(Cleaned_Data[[#This Row],[Actual Price]]&lt;2000,"₦1,000–₦1,999",
 IF(Cleaned_Data[[#This Row],[Actual Price]]&lt;5000,"₦2,000–₦4,999",
 IF(Cleaned_Data[[#This Row],[Actual Price]]&lt;10000,"₦5,000–₦9,999",
 "₦10,000+"))))</f>
        <v>₦0–₦999</v>
      </c>
      <c r="V322" s="8">
        <f>(Cleaned_Data[[#This Row],[Actual Price]]*Cleaned_Data[[#This Row],[Rating Count]])</f>
        <v>363349287</v>
      </c>
      <c r="W322" s="20">
        <v>0.62062062062062062</v>
      </c>
      <c r="X322">
        <v>4.0999999999999996</v>
      </c>
      <c r="Y322" s="10">
        <f>VALUE(Cleaned_Data[[#This Row],[rating]])</f>
        <v>4.0999999999999996</v>
      </c>
      <c r="Z322">
        <v>363713</v>
      </c>
      <c r="AA322" t="str">
        <f>IF(Cleaned_Data[[#This Row],[Rating Count]]&lt;1000,"&lt;1000","1000+")</f>
        <v>1000+</v>
      </c>
      <c r="AB322" s="4">
        <v>363713</v>
      </c>
    </row>
    <row r="323" spans="1:28" x14ac:dyDescent="0.25">
      <c r="A323">
        <v>322</v>
      </c>
      <c r="B323" t="s">
        <v>3421</v>
      </c>
      <c r="C323" t="s">
        <v>3422</v>
      </c>
      <c r="D323" t="s">
        <v>3422</v>
      </c>
      <c r="E323" t="s">
        <v>16191</v>
      </c>
      <c r="F323" t="s">
        <v>14087</v>
      </c>
      <c r="G323" t="s">
        <v>14088</v>
      </c>
      <c r="H323" t="s">
        <v>2950</v>
      </c>
      <c r="I323" t="s">
        <v>13093</v>
      </c>
      <c r="J323" t="s">
        <v>13093</v>
      </c>
      <c r="K323" t="s">
        <v>13122</v>
      </c>
      <c r="L323" t="s">
        <v>13993</v>
      </c>
      <c r="M323" t="s">
        <v>13126</v>
      </c>
      <c r="N323" t="s">
        <v>13996</v>
      </c>
      <c r="O323" t="s">
        <v>13127</v>
      </c>
      <c r="Q323">
        <v>13999</v>
      </c>
      <c r="R323" s="8">
        <v>13999</v>
      </c>
      <c r="S323">
        <v>19999</v>
      </c>
      <c r="T323" s="8">
        <v>19999</v>
      </c>
      <c r="U323" s="8" t="str">
        <f>IF(Cleaned_Data[[#This Row],[Actual Price]]&lt;1000,"₦0–₦999",
 IF(Cleaned_Data[[#This Row],[Actual Price]]&lt;2000,"₦1,000–₦1,999",
 IF(Cleaned_Data[[#This Row],[Actual Price]]&lt;5000,"₦2,000–₦4,999",
 IF(Cleaned_Data[[#This Row],[Actual Price]]&lt;10000,"₦5,000–₦9,999",
 "₦10,000+"))))</f>
        <v>₦10,000+</v>
      </c>
      <c r="V323" s="8">
        <f>(Cleaned_Data[[#This Row],[Actual Price]]*Cleaned_Data[[#This Row],[Rating Count]])</f>
        <v>385020748</v>
      </c>
      <c r="W323" s="20">
        <v>0.30001500075003751</v>
      </c>
      <c r="X323">
        <v>4.0999999999999996</v>
      </c>
      <c r="Y323" s="10">
        <f>VALUE(Cleaned_Data[[#This Row],[rating]])</f>
        <v>4.0999999999999996</v>
      </c>
      <c r="Z323">
        <v>19252</v>
      </c>
      <c r="AA323" t="str">
        <f>IF(Cleaned_Data[[#This Row],[Rating Count]]&lt;1000,"&lt;1000","1000+")</f>
        <v>1000+</v>
      </c>
      <c r="AB323" s="4">
        <v>19252</v>
      </c>
    </row>
    <row r="324" spans="1:28" x14ac:dyDescent="0.25">
      <c r="A324">
        <v>323</v>
      </c>
      <c r="B324" t="s">
        <v>3426</v>
      </c>
      <c r="C324" t="s">
        <v>3427</v>
      </c>
      <c r="D324" t="s">
        <v>14089</v>
      </c>
      <c r="E324" t="s">
        <v>16191</v>
      </c>
      <c r="F324" t="s">
        <v>14090</v>
      </c>
      <c r="G324" t="s">
        <v>14091</v>
      </c>
      <c r="H324" t="s">
        <v>2910</v>
      </c>
      <c r="I324" t="s">
        <v>13093</v>
      </c>
      <c r="J324" t="s">
        <v>13093</v>
      </c>
      <c r="K324" t="s">
        <v>13120</v>
      </c>
      <c r="L324" t="s">
        <v>13120</v>
      </c>
      <c r="M324" t="s">
        <v>13121</v>
      </c>
      <c r="N324" t="s">
        <v>13121</v>
      </c>
      <c r="Q324">
        <v>3999</v>
      </c>
      <c r="R324" s="8">
        <v>3999</v>
      </c>
      <c r="S324">
        <v>9999</v>
      </c>
      <c r="T324" s="8">
        <v>9999</v>
      </c>
      <c r="U324" s="8" t="str">
        <f>IF(Cleaned_Data[[#This Row],[Actual Price]]&lt;1000,"₦0–₦999",
 IF(Cleaned_Data[[#This Row],[Actual Price]]&lt;2000,"₦1,000–₦1,999",
 IF(Cleaned_Data[[#This Row],[Actual Price]]&lt;5000,"₦2,000–₦4,999",
 IF(Cleaned_Data[[#This Row],[Actual Price]]&lt;10000,"₦5,000–₦9,999",
 "₦10,000+"))))</f>
        <v>₦5,000–₦9,999</v>
      </c>
      <c r="V324" s="8">
        <f>(Cleaned_Data[[#This Row],[Actual Price]]*Cleaned_Data[[#This Row],[Rating Count]])</f>
        <v>729927</v>
      </c>
      <c r="W324" s="20">
        <v>0.60006000600060005</v>
      </c>
      <c r="X324">
        <v>4.4000000000000004</v>
      </c>
      <c r="Y324" s="10">
        <f>VALUE(Cleaned_Data[[#This Row],[rating]])</f>
        <v>4.4000000000000004</v>
      </c>
      <c r="Z324">
        <v>73</v>
      </c>
      <c r="AA324" t="str">
        <f>IF(Cleaned_Data[[#This Row],[Rating Count]]&lt;1000,"&lt;1000","1000+")</f>
        <v>&lt;1000</v>
      </c>
      <c r="AB324" s="4">
        <v>73</v>
      </c>
    </row>
    <row r="325" spans="1:28" x14ac:dyDescent="0.25">
      <c r="A325">
        <v>324</v>
      </c>
      <c r="B325" t="s">
        <v>3443</v>
      </c>
      <c r="C325" t="s">
        <v>3444</v>
      </c>
      <c r="D325" t="s">
        <v>14092</v>
      </c>
      <c r="E325" t="s">
        <v>16191</v>
      </c>
      <c r="F325" t="s">
        <v>14093</v>
      </c>
      <c r="G325" t="s">
        <v>14094</v>
      </c>
      <c r="H325" t="s">
        <v>3445</v>
      </c>
      <c r="I325" t="s">
        <v>13093</v>
      </c>
      <c r="J325" t="s">
        <v>13093</v>
      </c>
      <c r="K325" t="s">
        <v>13122</v>
      </c>
      <c r="L325" t="s">
        <v>13993</v>
      </c>
      <c r="M325" t="s">
        <v>13123</v>
      </c>
      <c r="N325" t="s">
        <v>13123</v>
      </c>
      <c r="O325" t="s">
        <v>13143</v>
      </c>
      <c r="Q325">
        <v>99</v>
      </c>
      <c r="R325" s="8">
        <v>99</v>
      </c>
      <c r="S325">
        <v>499</v>
      </c>
      <c r="T325" s="8">
        <v>499</v>
      </c>
      <c r="U325" s="8" t="str">
        <f>IF(Cleaned_Data[[#This Row],[Actual Price]]&lt;1000,"₦0–₦999",
 IF(Cleaned_Data[[#This Row],[Actual Price]]&lt;2000,"₦1,000–₦1,999",
 IF(Cleaned_Data[[#This Row],[Actual Price]]&lt;5000,"₦2,000–₦4,999",
 IF(Cleaned_Data[[#This Row],[Actual Price]]&lt;10000,"₦5,000–₦9,999",
 "₦10,000+"))))</f>
        <v>₦0–₦999</v>
      </c>
      <c r="V325" s="8">
        <f>(Cleaned_Data[[#This Row],[Actual Price]]*Cleaned_Data[[#This Row],[Rating Count]])</f>
        <v>21277859</v>
      </c>
      <c r="W325" s="20">
        <v>0.80160320641282568</v>
      </c>
      <c r="X325">
        <v>4.3</v>
      </c>
      <c r="Y325" s="10">
        <f>VALUE(Cleaned_Data[[#This Row],[rating]])</f>
        <v>4.3</v>
      </c>
      <c r="Z325">
        <v>42641</v>
      </c>
      <c r="AA325" t="str">
        <f>IF(Cleaned_Data[[#This Row],[Rating Count]]&lt;1000,"&lt;1000","1000+")</f>
        <v>1000+</v>
      </c>
      <c r="AB325" s="4">
        <v>42641</v>
      </c>
    </row>
    <row r="326" spans="1:28" x14ac:dyDescent="0.25">
      <c r="A326">
        <v>325</v>
      </c>
      <c r="B326" t="s">
        <v>3453</v>
      </c>
      <c r="C326" t="s">
        <v>3454</v>
      </c>
      <c r="D326" t="s">
        <v>3454</v>
      </c>
      <c r="E326" t="s">
        <v>16191</v>
      </c>
      <c r="F326" t="s">
        <v>14095</v>
      </c>
      <c r="G326" t="s">
        <v>14096</v>
      </c>
      <c r="H326" t="s">
        <v>3025</v>
      </c>
      <c r="I326" t="s">
        <v>13093</v>
      </c>
      <c r="J326" t="s">
        <v>13093</v>
      </c>
      <c r="K326" t="s">
        <v>13131</v>
      </c>
      <c r="L326" t="s">
        <v>14009</v>
      </c>
      <c r="M326" t="s">
        <v>13132</v>
      </c>
      <c r="N326" t="s">
        <v>13132</v>
      </c>
      <c r="O326" t="s">
        <v>13133</v>
      </c>
      <c r="Q326">
        <v>4790</v>
      </c>
      <c r="R326" s="8">
        <v>4790</v>
      </c>
      <c r="S326">
        <v>15990</v>
      </c>
      <c r="T326" s="8">
        <v>15990</v>
      </c>
      <c r="U326" s="8" t="str">
        <f>IF(Cleaned_Data[[#This Row],[Actual Price]]&lt;1000,"₦0–₦999",
 IF(Cleaned_Data[[#This Row],[Actual Price]]&lt;2000,"₦1,000–₦1,999",
 IF(Cleaned_Data[[#This Row],[Actual Price]]&lt;5000,"₦2,000–₦4,999",
 IF(Cleaned_Data[[#This Row],[Actual Price]]&lt;10000,"₦5,000–₦9,999",
 "₦10,000+"))))</f>
        <v>₦10,000+</v>
      </c>
      <c r="V326" s="8">
        <f>(Cleaned_Data[[#This Row],[Actual Price]]*Cleaned_Data[[#This Row],[Rating Count]])</f>
        <v>70196100</v>
      </c>
      <c r="W326" s="20">
        <v>0.70043777360850534</v>
      </c>
      <c r="X326">
        <v>4</v>
      </c>
      <c r="Y326" s="10">
        <f>VALUE(Cleaned_Data[[#This Row],[rating]])</f>
        <v>4</v>
      </c>
      <c r="Z326">
        <v>4390</v>
      </c>
      <c r="AA326" t="str">
        <f>IF(Cleaned_Data[[#This Row],[Rating Count]]&lt;1000,"&lt;1000","1000+")</f>
        <v>1000+</v>
      </c>
      <c r="AB326" s="4">
        <v>4390</v>
      </c>
    </row>
    <row r="327" spans="1:28" x14ac:dyDescent="0.25">
      <c r="A327">
        <v>326</v>
      </c>
      <c r="B327" t="s">
        <v>3463</v>
      </c>
      <c r="C327" t="s">
        <v>3464</v>
      </c>
      <c r="D327" t="s">
        <v>3464</v>
      </c>
      <c r="E327" t="s">
        <v>16191</v>
      </c>
      <c r="F327" t="s">
        <v>13997</v>
      </c>
      <c r="G327" t="s">
        <v>14097</v>
      </c>
      <c r="H327" t="s">
        <v>2950</v>
      </c>
      <c r="I327" t="s">
        <v>13093</v>
      </c>
      <c r="J327" t="s">
        <v>13093</v>
      </c>
      <c r="K327" t="s">
        <v>13122</v>
      </c>
      <c r="L327" t="s">
        <v>13993</v>
      </c>
      <c r="M327" t="s">
        <v>13126</v>
      </c>
      <c r="N327" t="s">
        <v>13996</v>
      </c>
      <c r="O327" t="s">
        <v>13127</v>
      </c>
      <c r="Q327">
        <v>33999</v>
      </c>
      <c r="R327" s="8">
        <v>33999</v>
      </c>
      <c r="S327">
        <v>33999</v>
      </c>
      <c r="T327" s="8">
        <v>33999</v>
      </c>
      <c r="U327" s="8" t="str">
        <f>IF(Cleaned_Data[[#This Row],[Actual Price]]&lt;1000,"₦0–₦999",
 IF(Cleaned_Data[[#This Row],[Actual Price]]&lt;2000,"₦1,000–₦1,999",
 IF(Cleaned_Data[[#This Row],[Actual Price]]&lt;5000,"₦2,000–₦4,999",
 IF(Cleaned_Data[[#This Row],[Actual Price]]&lt;10000,"₦5,000–₦9,999",
 "₦10,000+"))))</f>
        <v>₦10,000+</v>
      </c>
      <c r="V327" s="8">
        <f>(Cleaned_Data[[#This Row],[Actual Price]]*Cleaned_Data[[#This Row],[Rating Count]])</f>
        <v>592092585</v>
      </c>
      <c r="W327" s="20">
        <v>0</v>
      </c>
      <c r="X327">
        <v>4.3</v>
      </c>
      <c r="Y327" s="10">
        <f>VALUE(Cleaned_Data[[#This Row],[rating]])</f>
        <v>4.3</v>
      </c>
      <c r="Z327">
        <v>17415</v>
      </c>
      <c r="AA327" t="str">
        <f>IF(Cleaned_Data[[#This Row],[Rating Count]]&lt;1000,"&lt;1000","1000+")</f>
        <v>1000+</v>
      </c>
      <c r="AB327" s="4">
        <v>17415</v>
      </c>
    </row>
    <row r="328" spans="1:28" x14ac:dyDescent="0.25">
      <c r="A328">
        <v>327</v>
      </c>
      <c r="B328" t="s">
        <v>3478</v>
      </c>
      <c r="C328" t="s">
        <v>3479</v>
      </c>
      <c r="D328" t="s">
        <v>14098</v>
      </c>
      <c r="E328" t="s">
        <v>16191</v>
      </c>
      <c r="F328" t="s">
        <v>14099</v>
      </c>
      <c r="G328" t="s">
        <v>14100</v>
      </c>
      <c r="H328" t="s">
        <v>3025</v>
      </c>
      <c r="I328" t="s">
        <v>13093</v>
      </c>
      <c r="J328" t="s">
        <v>13093</v>
      </c>
      <c r="K328" t="s">
        <v>13131</v>
      </c>
      <c r="L328" t="s">
        <v>14009</v>
      </c>
      <c r="M328" t="s">
        <v>13132</v>
      </c>
      <c r="N328" t="s">
        <v>13132</v>
      </c>
      <c r="O328" t="s">
        <v>13133</v>
      </c>
      <c r="Q328">
        <v>299</v>
      </c>
      <c r="R328" s="8">
        <v>299</v>
      </c>
      <c r="S328">
        <v>1900</v>
      </c>
      <c r="T328" s="8">
        <v>1900</v>
      </c>
      <c r="U328" s="8" t="str">
        <f>IF(Cleaned_Data[[#This Row],[Actual Price]]&lt;1000,"₦0–₦999",
 IF(Cleaned_Data[[#This Row],[Actual Price]]&lt;2000,"₦1,000–₦1,999",
 IF(Cleaned_Data[[#This Row],[Actual Price]]&lt;5000,"₦2,000–₦4,999",
 IF(Cleaned_Data[[#This Row],[Actual Price]]&lt;10000,"₦5,000–₦9,999",
 "₦10,000+"))))</f>
        <v>₦1,000–₦1,999</v>
      </c>
      <c r="V328" s="8">
        <f>(Cleaned_Data[[#This Row],[Actual Price]]*Cleaned_Data[[#This Row],[Rating Count]])</f>
        <v>34583800</v>
      </c>
      <c r="W328" s="20">
        <v>0.8426315789473684</v>
      </c>
      <c r="X328">
        <v>3.6</v>
      </c>
      <c r="Y328" s="10">
        <f>VALUE(Cleaned_Data[[#This Row],[rating]])</f>
        <v>3.6</v>
      </c>
      <c r="Z328">
        <v>18202</v>
      </c>
      <c r="AA328" t="str">
        <f>IF(Cleaned_Data[[#This Row],[Rating Count]]&lt;1000,"&lt;1000","1000+")</f>
        <v>1000+</v>
      </c>
      <c r="AB328" s="4">
        <v>18202</v>
      </c>
    </row>
    <row r="329" spans="1:28" x14ac:dyDescent="0.25">
      <c r="A329">
        <v>328</v>
      </c>
      <c r="B329" t="s">
        <v>3488</v>
      </c>
      <c r="C329" t="s">
        <v>3489</v>
      </c>
      <c r="D329" t="s">
        <v>3489</v>
      </c>
      <c r="E329" t="s">
        <v>16191</v>
      </c>
      <c r="F329" t="s">
        <v>14036</v>
      </c>
      <c r="G329" t="s">
        <v>14101</v>
      </c>
      <c r="H329" t="s">
        <v>2950</v>
      </c>
      <c r="I329" t="s">
        <v>13093</v>
      </c>
      <c r="J329" t="s">
        <v>13093</v>
      </c>
      <c r="K329" t="s">
        <v>13122</v>
      </c>
      <c r="L329" t="s">
        <v>13993</v>
      </c>
      <c r="M329" t="s">
        <v>13126</v>
      </c>
      <c r="N329" t="s">
        <v>13996</v>
      </c>
      <c r="O329" t="s">
        <v>13127</v>
      </c>
      <c r="Q329">
        <v>10999</v>
      </c>
      <c r="R329" s="8">
        <v>10999</v>
      </c>
      <c r="S329">
        <v>14999</v>
      </c>
      <c r="T329" s="8">
        <v>14999</v>
      </c>
      <c r="U329" s="8" t="str">
        <f>IF(Cleaned_Data[[#This Row],[Actual Price]]&lt;1000,"₦0–₦999",
 IF(Cleaned_Data[[#This Row],[Actual Price]]&lt;2000,"₦1,000–₦1,999",
 IF(Cleaned_Data[[#This Row],[Actual Price]]&lt;5000,"₦2,000–₦4,999",
 IF(Cleaned_Data[[#This Row],[Actual Price]]&lt;10000,"₦5,000–₦9,999",
 "₦10,000+"))))</f>
        <v>₦10,000+</v>
      </c>
      <c r="V329" s="8">
        <f>(Cleaned_Data[[#This Row],[Actual Price]]*Cleaned_Data[[#This Row],[Rating Count]])</f>
        <v>284951002</v>
      </c>
      <c r="W329" s="20">
        <v>0.26668444562970867</v>
      </c>
      <c r="X329">
        <v>4.0999999999999996</v>
      </c>
      <c r="Y329" s="10">
        <f>VALUE(Cleaned_Data[[#This Row],[rating]])</f>
        <v>4.0999999999999996</v>
      </c>
      <c r="Z329">
        <v>18998</v>
      </c>
      <c r="AA329" t="str">
        <f>IF(Cleaned_Data[[#This Row],[Rating Count]]&lt;1000,"&lt;1000","1000+")</f>
        <v>1000+</v>
      </c>
      <c r="AB329" s="4">
        <v>18998</v>
      </c>
    </row>
    <row r="330" spans="1:28" x14ac:dyDescent="0.25">
      <c r="A330">
        <v>329</v>
      </c>
      <c r="B330" t="s">
        <v>3492</v>
      </c>
      <c r="C330" t="s">
        <v>3493</v>
      </c>
      <c r="D330" t="s">
        <v>3493</v>
      </c>
      <c r="E330" t="s">
        <v>16191</v>
      </c>
      <c r="F330" t="s">
        <v>14102</v>
      </c>
      <c r="G330" t="s">
        <v>14103</v>
      </c>
      <c r="H330" t="s">
        <v>2950</v>
      </c>
      <c r="I330" t="s">
        <v>13093</v>
      </c>
      <c r="J330" t="s">
        <v>13093</v>
      </c>
      <c r="K330" t="s">
        <v>13122</v>
      </c>
      <c r="L330" t="s">
        <v>13993</v>
      </c>
      <c r="M330" t="s">
        <v>13126</v>
      </c>
      <c r="N330" t="s">
        <v>13996</v>
      </c>
      <c r="O330" t="s">
        <v>13127</v>
      </c>
      <c r="Q330">
        <v>34999</v>
      </c>
      <c r="R330" s="8">
        <v>34999</v>
      </c>
      <c r="S330">
        <v>38999</v>
      </c>
      <c r="T330" s="8">
        <v>38999</v>
      </c>
      <c r="U330" s="8" t="str">
        <f>IF(Cleaned_Data[[#This Row],[Actual Price]]&lt;1000,"₦0–₦999",
 IF(Cleaned_Data[[#This Row],[Actual Price]]&lt;2000,"₦1,000–₦1,999",
 IF(Cleaned_Data[[#This Row],[Actual Price]]&lt;5000,"₦2,000–₦4,999",
 IF(Cleaned_Data[[#This Row],[Actual Price]]&lt;10000,"₦5,000–₦9,999",
 "₦10,000+"))))</f>
        <v>₦10,000+</v>
      </c>
      <c r="V330" s="8">
        <f>(Cleaned_Data[[#This Row],[Actual Price]]*Cleaned_Data[[#This Row],[Rating Count]])</f>
        <v>430119971</v>
      </c>
      <c r="W330" s="20">
        <v>0.10256673248032001</v>
      </c>
      <c r="X330">
        <v>4.2</v>
      </c>
      <c r="Y330" s="10">
        <f>VALUE(Cleaned_Data[[#This Row],[rating]])</f>
        <v>4.2</v>
      </c>
      <c r="Z330">
        <v>11029</v>
      </c>
      <c r="AA330" t="str">
        <f>IF(Cleaned_Data[[#This Row],[Rating Count]]&lt;1000,"&lt;1000","1000+")</f>
        <v>1000+</v>
      </c>
      <c r="AB330" s="4">
        <v>11029</v>
      </c>
    </row>
    <row r="331" spans="1:28" x14ac:dyDescent="0.25">
      <c r="A331">
        <v>330</v>
      </c>
      <c r="B331" t="s">
        <v>3502</v>
      </c>
      <c r="C331" t="s">
        <v>3186</v>
      </c>
      <c r="D331" t="s">
        <v>3186</v>
      </c>
      <c r="E331" t="s">
        <v>16191</v>
      </c>
      <c r="F331" t="s">
        <v>14031</v>
      </c>
      <c r="G331" t="s">
        <v>14041</v>
      </c>
      <c r="H331" t="s">
        <v>2950</v>
      </c>
      <c r="I331" t="s">
        <v>13093</v>
      </c>
      <c r="J331" t="s">
        <v>13093</v>
      </c>
      <c r="K331" t="s">
        <v>13122</v>
      </c>
      <c r="L331" t="s">
        <v>13993</v>
      </c>
      <c r="M331" t="s">
        <v>13126</v>
      </c>
      <c r="N331" t="s">
        <v>13996</v>
      </c>
      <c r="O331" t="s">
        <v>13127</v>
      </c>
      <c r="Q331">
        <v>16999</v>
      </c>
      <c r="R331" s="8">
        <v>16999</v>
      </c>
      <c r="S331">
        <v>24999</v>
      </c>
      <c r="T331" s="8">
        <v>24999</v>
      </c>
      <c r="U331" s="8" t="str">
        <f>IF(Cleaned_Data[[#This Row],[Actual Price]]&lt;1000,"₦0–₦999",
 IF(Cleaned_Data[[#This Row],[Actual Price]]&lt;2000,"₦1,000–₦1,999",
 IF(Cleaned_Data[[#This Row],[Actual Price]]&lt;5000,"₦2,000–₦4,999",
 IF(Cleaned_Data[[#This Row],[Actual Price]]&lt;10000,"₦5,000–₦9,999",
 "₦10,000+"))))</f>
        <v>₦10,000+</v>
      </c>
      <c r="V331" s="8">
        <f>(Cleaned_Data[[#This Row],[Actual Price]]*Cleaned_Data[[#This Row],[Rating Count]])</f>
        <v>557927682</v>
      </c>
      <c r="W331" s="20">
        <v>0.32001280051202047</v>
      </c>
      <c r="X331">
        <v>4.0999999999999996</v>
      </c>
      <c r="Y331" s="10">
        <f>VALUE(Cleaned_Data[[#This Row],[rating]])</f>
        <v>4.0999999999999996</v>
      </c>
      <c r="Z331">
        <v>22318</v>
      </c>
      <c r="AA331" t="str">
        <f>IF(Cleaned_Data[[#This Row],[Rating Count]]&lt;1000,"&lt;1000","1000+")</f>
        <v>1000+</v>
      </c>
      <c r="AB331" s="4">
        <v>22318</v>
      </c>
    </row>
    <row r="332" spans="1:28" x14ac:dyDescent="0.25">
      <c r="A332">
        <v>331</v>
      </c>
      <c r="B332" t="s">
        <v>3504</v>
      </c>
      <c r="C332" t="s">
        <v>3505</v>
      </c>
      <c r="D332" t="s">
        <v>3505</v>
      </c>
      <c r="E332" t="s">
        <v>16191</v>
      </c>
      <c r="F332" t="s">
        <v>14104</v>
      </c>
      <c r="G332" t="s">
        <v>14105</v>
      </c>
      <c r="H332" t="s">
        <v>3445</v>
      </c>
      <c r="I332" t="s">
        <v>13093</v>
      </c>
      <c r="J332" t="s">
        <v>13093</v>
      </c>
      <c r="K332" t="s">
        <v>13122</v>
      </c>
      <c r="L332" t="s">
        <v>13993</v>
      </c>
      <c r="M332" t="s">
        <v>13123</v>
      </c>
      <c r="N332" t="s">
        <v>13123</v>
      </c>
      <c r="O332" t="s">
        <v>13143</v>
      </c>
      <c r="Q332">
        <v>199</v>
      </c>
      <c r="R332" s="8">
        <v>199</v>
      </c>
      <c r="S332">
        <v>499</v>
      </c>
      <c r="T332" s="8">
        <v>499</v>
      </c>
      <c r="U332" s="8" t="str">
        <f>IF(Cleaned_Data[[#This Row],[Actual Price]]&lt;1000,"₦0–₦999",
 IF(Cleaned_Data[[#This Row],[Actual Price]]&lt;2000,"₦1,000–₦1,999",
 IF(Cleaned_Data[[#This Row],[Actual Price]]&lt;5000,"₦2,000–₦4,999",
 IF(Cleaned_Data[[#This Row],[Actual Price]]&lt;10000,"₦5,000–₦9,999",
 "₦10,000+"))))</f>
        <v>₦0–₦999</v>
      </c>
      <c r="V332" s="8">
        <f>(Cleaned_Data[[#This Row],[Actual Price]]*Cleaned_Data[[#This Row],[Rating Count]])</f>
        <v>891214</v>
      </c>
      <c r="W332" s="20">
        <v>0.60120240480961928</v>
      </c>
      <c r="X332">
        <v>4.0999999999999996</v>
      </c>
      <c r="Y332" s="10">
        <f>VALUE(Cleaned_Data[[#This Row],[rating]])</f>
        <v>4.0999999999999996</v>
      </c>
      <c r="Z332">
        <v>1786</v>
      </c>
      <c r="AA332" t="str">
        <f>IF(Cleaned_Data[[#This Row],[Rating Count]]&lt;1000,"&lt;1000","1000+")</f>
        <v>1000+</v>
      </c>
      <c r="AB332" s="4">
        <v>1786</v>
      </c>
    </row>
    <row r="333" spans="1:28" x14ac:dyDescent="0.25">
      <c r="A333">
        <v>332</v>
      </c>
      <c r="B333" t="s">
        <v>3514</v>
      </c>
      <c r="C333" t="s">
        <v>3515</v>
      </c>
      <c r="D333" t="s">
        <v>14106</v>
      </c>
      <c r="E333" t="s">
        <v>16191</v>
      </c>
      <c r="F333" t="s">
        <v>14107</v>
      </c>
      <c r="G333" t="s">
        <v>14108</v>
      </c>
      <c r="H333" t="s">
        <v>2939</v>
      </c>
      <c r="I333" t="s">
        <v>13093</v>
      </c>
      <c r="J333" t="s">
        <v>13093</v>
      </c>
      <c r="K333" t="s">
        <v>13122</v>
      </c>
      <c r="L333" t="s">
        <v>13993</v>
      </c>
      <c r="M333" t="s">
        <v>13123</v>
      </c>
      <c r="N333" t="s">
        <v>13123</v>
      </c>
      <c r="O333" t="s">
        <v>13124</v>
      </c>
      <c r="P333" t="s">
        <v>13125</v>
      </c>
      <c r="Q333">
        <v>999</v>
      </c>
      <c r="R333" s="8">
        <v>999</v>
      </c>
      <c r="S333">
        <v>1599</v>
      </c>
      <c r="T333" s="8">
        <v>1599</v>
      </c>
      <c r="U333" s="8" t="str">
        <f>IF(Cleaned_Data[[#This Row],[Actual Price]]&lt;1000,"₦0–₦999",
 IF(Cleaned_Data[[#This Row],[Actual Price]]&lt;2000,"₦1,000–₦1,999",
 IF(Cleaned_Data[[#This Row],[Actual Price]]&lt;5000,"₦2,000–₦4,999",
 IF(Cleaned_Data[[#This Row],[Actual Price]]&lt;10000,"₦5,000–₦9,999",
 "₦10,000+"))))</f>
        <v>₦1,000–₦1,999</v>
      </c>
      <c r="V333" s="8">
        <f>(Cleaned_Data[[#This Row],[Actual Price]]*Cleaned_Data[[#This Row],[Rating Count]])</f>
        <v>11547978</v>
      </c>
      <c r="W333" s="20">
        <v>0.37523452157598497</v>
      </c>
      <c r="X333">
        <v>4</v>
      </c>
      <c r="Y333" s="10">
        <f>VALUE(Cleaned_Data[[#This Row],[rating]])</f>
        <v>4</v>
      </c>
      <c r="Z333">
        <v>7222</v>
      </c>
      <c r="AA333" t="str">
        <f>IF(Cleaned_Data[[#This Row],[Rating Count]]&lt;1000,"&lt;1000","1000+")</f>
        <v>1000+</v>
      </c>
      <c r="AB333" s="4">
        <v>7222</v>
      </c>
    </row>
    <row r="334" spans="1:28" x14ac:dyDescent="0.25">
      <c r="A334">
        <v>333</v>
      </c>
      <c r="B334" t="s">
        <v>3524</v>
      </c>
      <c r="C334" t="s">
        <v>3525</v>
      </c>
      <c r="D334" t="s">
        <v>3525</v>
      </c>
      <c r="E334" t="s">
        <v>16191</v>
      </c>
      <c r="F334" t="s">
        <v>14005</v>
      </c>
      <c r="G334" t="s">
        <v>14109</v>
      </c>
      <c r="H334" t="s">
        <v>3004</v>
      </c>
      <c r="I334" t="s">
        <v>13093</v>
      </c>
      <c r="J334" t="s">
        <v>13093</v>
      </c>
      <c r="K334" t="s">
        <v>13122</v>
      </c>
      <c r="L334" t="s">
        <v>13993</v>
      </c>
      <c r="M334" t="s">
        <v>13126</v>
      </c>
      <c r="N334" t="s">
        <v>13996</v>
      </c>
      <c r="O334" t="s">
        <v>13130</v>
      </c>
      <c r="Q334">
        <v>1299</v>
      </c>
      <c r="R334" s="8">
        <v>1299</v>
      </c>
      <c r="S334">
        <v>1599</v>
      </c>
      <c r="T334" s="8">
        <v>1599</v>
      </c>
      <c r="U334" s="8" t="str">
        <f>IF(Cleaned_Data[[#This Row],[Actual Price]]&lt;1000,"₦0–₦999",
 IF(Cleaned_Data[[#This Row],[Actual Price]]&lt;2000,"₦1,000–₦1,999",
 IF(Cleaned_Data[[#This Row],[Actual Price]]&lt;5000,"₦2,000–₦4,999",
 IF(Cleaned_Data[[#This Row],[Actual Price]]&lt;10000,"₦5,000–₦9,999",
 "₦10,000+"))))</f>
        <v>₦1,000–₦1,999</v>
      </c>
      <c r="V334" s="8">
        <f>(Cleaned_Data[[#This Row],[Actual Price]]*Cleaned_Data[[#This Row],[Rating Count]])</f>
        <v>205169289</v>
      </c>
      <c r="W334" s="20">
        <v>0.18761726078799248</v>
      </c>
      <c r="X334">
        <v>4</v>
      </c>
      <c r="Y334" s="10">
        <f>VALUE(Cleaned_Data[[#This Row],[rating]])</f>
        <v>4</v>
      </c>
      <c r="Z334">
        <v>128311</v>
      </c>
      <c r="AA334" t="str">
        <f>IF(Cleaned_Data[[#This Row],[Rating Count]]&lt;1000,"&lt;1000","1000+")</f>
        <v>1000+</v>
      </c>
      <c r="AB334" s="4">
        <v>128311</v>
      </c>
    </row>
    <row r="335" spans="1:28" x14ac:dyDescent="0.25">
      <c r="A335">
        <v>334</v>
      </c>
      <c r="B335" t="s">
        <v>3528</v>
      </c>
      <c r="C335" t="s">
        <v>3529</v>
      </c>
      <c r="D335" t="s">
        <v>14110</v>
      </c>
      <c r="E335" t="s">
        <v>16191</v>
      </c>
      <c r="F335" t="s">
        <v>14111</v>
      </c>
      <c r="G335" t="s">
        <v>14112</v>
      </c>
      <c r="H335" t="s">
        <v>3025</v>
      </c>
      <c r="I335" t="s">
        <v>13093</v>
      </c>
      <c r="J335" t="s">
        <v>13093</v>
      </c>
      <c r="K335" t="s">
        <v>13131</v>
      </c>
      <c r="L335" t="s">
        <v>14009</v>
      </c>
      <c r="M335" t="s">
        <v>13132</v>
      </c>
      <c r="N335" t="s">
        <v>13132</v>
      </c>
      <c r="O335" t="s">
        <v>13133</v>
      </c>
      <c r="Q335">
        <v>599</v>
      </c>
      <c r="R335" s="8">
        <v>599</v>
      </c>
      <c r="S335">
        <v>1800</v>
      </c>
      <c r="T335" s="8">
        <v>1800</v>
      </c>
      <c r="U335" s="8" t="str">
        <f>IF(Cleaned_Data[[#This Row],[Actual Price]]&lt;1000,"₦0–₦999",
 IF(Cleaned_Data[[#This Row],[Actual Price]]&lt;2000,"₦1,000–₦1,999",
 IF(Cleaned_Data[[#This Row],[Actual Price]]&lt;5000,"₦2,000–₦4,999",
 IF(Cleaned_Data[[#This Row],[Actual Price]]&lt;10000,"₦5,000–₦9,999",
 "₦10,000+"))))</f>
        <v>₦1,000–₦1,999</v>
      </c>
      <c r="V335" s="8">
        <f>(Cleaned_Data[[#This Row],[Actual Price]]*Cleaned_Data[[#This Row],[Rating Count]])</f>
        <v>151192800</v>
      </c>
      <c r="W335" s="20">
        <v>0.66722222222222227</v>
      </c>
      <c r="X335">
        <v>3.5</v>
      </c>
      <c r="Y335" s="10">
        <f>VALUE(Cleaned_Data[[#This Row],[rating]])</f>
        <v>3.5</v>
      </c>
      <c r="Z335">
        <v>83996</v>
      </c>
      <c r="AA335" t="str">
        <f>IF(Cleaned_Data[[#This Row],[Rating Count]]&lt;1000,"&lt;1000","1000+")</f>
        <v>1000+</v>
      </c>
      <c r="AB335" s="4">
        <v>83996</v>
      </c>
    </row>
    <row r="336" spans="1:28" x14ac:dyDescent="0.25">
      <c r="A336">
        <v>335</v>
      </c>
      <c r="B336" t="s">
        <v>3538</v>
      </c>
      <c r="C336" t="s">
        <v>3539</v>
      </c>
      <c r="D336" t="s">
        <v>14113</v>
      </c>
      <c r="E336" t="s">
        <v>16191</v>
      </c>
      <c r="F336" t="s">
        <v>14114</v>
      </c>
      <c r="G336" t="s">
        <v>14115</v>
      </c>
      <c r="H336" t="s">
        <v>2983</v>
      </c>
      <c r="I336" t="s">
        <v>13093</v>
      </c>
      <c r="J336" t="s">
        <v>13093</v>
      </c>
      <c r="K336" t="s">
        <v>13095</v>
      </c>
      <c r="L336" t="s">
        <v>13095</v>
      </c>
      <c r="M336" t="s">
        <v>13128</v>
      </c>
      <c r="N336" t="s">
        <v>13128</v>
      </c>
      <c r="O336" t="s">
        <v>13129</v>
      </c>
      <c r="Q336">
        <v>599</v>
      </c>
      <c r="R336" s="8">
        <v>599</v>
      </c>
      <c r="S336">
        <v>1899</v>
      </c>
      <c r="T336" s="8">
        <v>1899</v>
      </c>
      <c r="U336" s="8" t="str">
        <f>IF(Cleaned_Data[[#This Row],[Actual Price]]&lt;1000,"₦0–₦999",
 IF(Cleaned_Data[[#This Row],[Actual Price]]&lt;2000,"₦1,000–₦1,999",
 IF(Cleaned_Data[[#This Row],[Actual Price]]&lt;5000,"₦2,000–₦4,999",
 IF(Cleaned_Data[[#This Row],[Actual Price]]&lt;10000,"₦5,000–₦9,999",
 "₦10,000+"))))</f>
        <v>₦1,000–₦1,999</v>
      </c>
      <c r="V336" s="8">
        <f>(Cleaned_Data[[#This Row],[Actual Price]]*Cleaned_Data[[#This Row],[Rating Count]])</f>
        <v>265928364</v>
      </c>
      <c r="W336" s="20">
        <v>0.68457082675092151</v>
      </c>
      <c r="X336">
        <v>4.3</v>
      </c>
      <c r="Y336" s="10">
        <f>VALUE(Cleaned_Data[[#This Row],[rating]])</f>
        <v>4.3</v>
      </c>
      <c r="Z336">
        <v>140036</v>
      </c>
      <c r="AA336" t="str">
        <f>IF(Cleaned_Data[[#This Row],[Rating Count]]&lt;1000,"&lt;1000","1000+")</f>
        <v>1000+</v>
      </c>
      <c r="AB336" s="4">
        <v>140036</v>
      </c>
    </row>
    <row r="337" spans="1:28" x14ac:dyDescent="0.25">
      <c r="A337">
        <v>336</v>
      </c>
      <c r="B337" t="s">
        <v>3553</v>
      </c>
      <c r="C337" t="s">
        <v>3554</v>
      </c>
      <c r="D337" t="s">
        <v>3554</v>
      </c>
      <c r="E337" t="s">
        <v>16191</v>
      </c>
      <c r="F337" t="s">
        <v>14116</v>
      </c>
      <c r="G337" t="s">
        <v>14101</v>
      </c>
      <c r="H337" t="s">
        <v>2950</v>
      </c>
      <c r="I337" t="s">
        <v>13093</v>
      </c>
      <c r="J337" t="s">
        <v>13093</v>
      </c>
      <c r="K337" t="s">
        <v>13122</v>
      </c>
      <c r="L337" t="s">
        <v>13993</v>
      </c>
      <c r="M337" t="s">
        <v>13126</v>
      </c>
      <c r="N337" t="s">
        <v>13996</v>
      </c>
      <c r="O337" t="s">
        <v>13127</v>
      </c>
      <c r="Q337">
        <v>10999</v>
      </c>
      <c r="R337" s="8">
        <v>10999</v>
      </c>
      <c r="S337">
        <v>14999</v>
      </c>
      <c r="T337" s="8">
        <v>14999</v>
      </c>
      <c r="U337" s="8" t="str">
        <f>IF(Cleaned_Data[[#This Row],[Actual Price]]&lt;1000,"₦0–₦999",
 IF(Cleaned_Data[[#This Row],[Actual Price]]&lt;2000,"₦1,000–₦1,999",
 IF(Cleaned_Data[[#This Row],[Actual Price]]&lt;5000,"₦2,000–₦4,999",
 IF(Cleaned_Data[[#This Row],[Actual Price]]&lt;10000,"₦5,000–₦9,999",
 "₦10,000+"))))</f>
        <v>₦10,000+</v>
      </c>
      <c r="V337" s="8">
        <f>(Cleaned_Data[[#This Row],[Actual Price]]*Cleaned_Data[[#This Row],[Rating Count]])</f>
        <v>284951002</v>
      </c>
      <c r="W337" s="20">
        <v>0.26668444562970867</v>
      </c>
      <c r="X337">
        <v>4.0999999999999996</v>
      </c>
      <c r="Y337" s="10">
        <f>VALUE(Cleaned_Data[[#This Row],[rating]])</f>
        <v>4.0999999999999996</v>
      </c>
      <c r="Z337">
        <v>18998</v>
      </c>
      <c r="AA337" t="str">
        <f>IF(Cleaned_Data[[#This Row],[Rating Count]]&lt;1000,"&lt;1000","1000+")</f>
        <v>1000+</v>
      </c>
      <c r="AB337" s="4">
        <v>18998</v>
      </c>
    </row>
    <row r="338" spans="1:28" x14ac:dyDescent="0.25">
      <c r="A338">
        <v>337</v>
      </c>
      <c r="B338" t="s">
        <v>3566</v>
      </c>
      <c r="C338" t="s">
        <v>3567</v>
      </c>
      <c r="D338" t="s">
        <v>14117</v>
      </c>
      <c r="E338" t="s">
        <v>16191</v>
      </c>
      <c r="F338" t="s">
        <v>13990</v>
      </c>
      <c r="G338" t="s">
        <v>14118</v>
      </c>
      <c r="H338" t="s">
        <v>2910</v>
      </c>
      <c r="I338" t="s">
        <v>13093</v>
      </c>
      <c r="J338" t="s">
        <v>13093</v>
      </c>
      <c r="K338" t="s">
        <v>13120</v>
      </c>
      <c r="L338" t="s">
        <v>13120</v>
      </c>
      <c r="M338" t="s">
        <v>13121</v>
      </c>
      <c r="N338" t="s">
        <v>13121</v>
      </c>
      <c r="Q338">
        <v>1999</v>
      </c>
      <c r="R338" s="8">
        <v>1999</v>
      </c>
      <c r="S338">
        <v>7990</v>
      </c>
      <c r="T338" s="8">
        <v>7990</v>
      </c>
      <c r="U338" s="8" t="str">
        <f>IF(Cleaned_Data[[#This Row],[Actual Price]]&lt;1000,"₦0–₦999",
 IF(Cleaned_Data[[#This Row],[Actual Price]]&lt;2000,"₦1,000–₦1,999",
 IF(Cleaned_Data[[#This Row],[Actual Price]]&lt;5000,"₦2,000–₦4,999",
 IF(Cleaned_Data[[#This Row],[Actual Price]]&lt;10000,"₦5,000–₦9,999",
 "₦10,000+"))))</f>
        <v>₦5,000–₦9,999</v>
      </c>
      <c r="V338" s="8">
        <f>(Cleaned_Data[[#This Row],[Actual Price]]*Cleaned_Data[[#This Row],[Rating Count]])</f>
        <v>142469690</v>
      </c>
      <c r="W338" s="20">
        <v>0.74981226533166456</v>
      </c>
      <c r="X338">
        <v>3.8</v>
      </c>
      <c r="Y338" s="10">
        <f>VALUE(Cleaned_Data[[#This Row],[rating]])</f>
        <v>3.8</v>
      </c>
      <c r="Z338">
        <v>17831</v>
      </c>
      <c r="AA338" t="str">
        <f>IF(Cleaned_Data[[#This Row],[Rating Count]]&lt;1000,"&lt;1000","1000+")</f>
        <v>1000+</v>
      </c>
      <c r="AB338" s="4">
        <v>17831</v>
      </c>
    </row>
    <row r="339" spans="1:28" x14ac:dyDescent="0.25">
      <c r="A339">
        <v>338</v>
      </c>
      <c r="B339" t="s">
        <v>3574</v>
      </c>
      <c r="C339" t="s">
        <v>3575</v>
      </c>
      <c r="D339" t="s">
        <v>3575</v>
      </c>
      <c r="E339" t="s">
        <v>16191</v>
      </c>
      <c r="F339" t="s">
        <v>14119</v>
      </c>
      <c r="G339" t="s">
        <v>14120</v>
      </c>
      <c r="H339" t="s">
        <v>3120</v>
      </c>
      <c r="I339" t="s">
        <v>13093</v>
      </c>
      <c r="J339" t="s">
        <v>13093</v>
      </c>
      <c r="K339" t="s">
        <v>13122</v>
      </c>
      <c r="L339" t="s">
        <v>13993</v>
      </c>
      <c r="M339" t="s">
        <v>13123</v>
      </c>
      <c r="N339" t="s">
        <v>13123</v>
      </c>
      <c r="O339" t="s">
        <v>13124</v>
      </c>
      <c r="P339" t="s">
        <v>13137</v>
      </c>
      <c r="Q339">
        <v>649</v>
      </c>
      <c r="R339" s="8">
        <v>649</v>
      </c>
      <c r="S339">
        <v>999</v>
      </c>
      <c r="T339" s="8">
        <v>999</v>
      </c>
      <c r="U339" s="8" t="str">
        <f>IF(Cleaned_Data[[#This Row],[Actual Price]]&lt;1000,"₦0–₦999",
 IF(Cleaned_Data[[#This Row],[Actual Price]]&lt;2000,"₦1,000–₦1,999",
 IF(Cleaned_Data[[#This Row],[Actual Price]]&lt;5000,"₦2,000–₦4,999",
 IF(Cleaned_Data[[#This Row],[Actual Price]]&lt;10000,"₦5,000–₦9,999",
 "₦10,000+"))))</f>
        <v>₦0–₦999</v>
      </c>
      <c r="V339" s="8">
        <f>(Cleaned_Data[[#This Row],[Actual Price]]*Cleaned_Data[[#This Row],[Rating Count]])</f>
        <v>1313685</v>
      </c>
      <c r="W339" s="20">
        <v>0.35035035035035034</v>
      </c>
      <c r="X339">
        <v>4.2</v>
      </c>
      <c r="Y339" s="10">
        <f>VALUE(Cleaned_Data[[#This Row],[rating]])</f>
        <v>4.2</v>
      </c>
      <c r="Z339">
        <v>1315</v>
      </c>
      <c r="AA339" t="str">
        <f>IF(Cleaned_Data[[#This Row],[Rating Count]]&lt;1000,"&lt;1000","1000+")</f>
        <v>1000+</v>
      </c>
      <c r="AB339" s="4">
        <v>1315</v>
      </c>
    </row>
    <row r="340" spans="1:28" x14ac:dyDescent="0.25">
      <c r="A340">
        <v>339</v>
      </c>
      <c r="B340" t="s">
        <v>3584</v>
      </c>
      <c r="C340" t="s">
        <v>3412</v>
      </c>
      <c r="D340" t="s">
        <v>3412</v>
      </c>
      <c r="E340" t="s">
        <v>16191</v>
      </c>
      <c r="F340" t="s">
        <v>14084</v>
      </c>
      <c r="G340" t="s">
        <v>14085</v>
      </c>
      <c r="H340" t="s">
        <v>2950</v>
      </c>
      <c r="I340" t="s">
        <v>13093</v>
      </c>
      <c r="J340" t="s">
        <v>13093</v>
      </c>
      <c r="K340" t="s">
        <v>13122</v>
      </c>
      <c r="L340" t="s">
        <v>13993</v>
      </c>
      <c r="M340" t="s">
        <v>13126</v>
      </c>
      <c r="N340" t="s">
        <v>13996</v>
      </c>
      <c r="O340" t="s">
        <v>13127</v>
      </c>
      <c r="Q340">
        <v>13999</v>
      </c>
      <c r="R340" s="8">
        <v>13999</v>
      </c>
      <c r="S340">
        <v>19499</v>
      </c>
      <c r="T340" s="8">
        <v>19499</v>
      </c>
      <c r="U340" s="8" t="str">
        <f>IF(Cleaned_Data[[#This Row],[Actual Price]]&lt;1000,"₦0–₦999",
 IF(Cleaned_Data[[#This Row],[Actual Price]]&lt;2000,"₦1,000–₦1,999",
 IF(Cleaned_Data[[#This Row],[Actual Price]]&lt;5000,"₦2,000–₦4,999",
 IF(Cleaned_Data[[#This Row],[Actual Price]]&lt;10000,"₦5,000–₦9,999",
 "₦10,000+"))))</f>
        <v>₦10,000+</v>
      </c>
      <c r="V340" s="8">
        <f>(Cleaned_Data[[#This Row],[Actual Price]]*Cleaned_Data[[#This Row],[Rating Count]])</f>
        <v>370442002</v>
      </c>
      <c r="W340" s="20">
        <v>0.28206574696138265</v>
      </c>
      <c r="X340">
        <v>4.0999999999999996</v>
      </c>
      <c r="Y340" s="10">
        <f>VALUE(Cleaned_Data[[#This Row],[rating]])</f>
        <v>4.0999999999999996</v>
      </c>
      <c r="Z340">
        <v>18998</v>
      </c>
      <c r="AA340" t="str">
        <f>IF(Cleaned_Data[[#This Row],[Rating Count]]&lt;1000,"&lt;1000","1000+")</f>
        <v>1000+</v>
      </c>
      <c r="AB340" s="4">
        <v>18998</v>
      </c>
    </row>
    <row r="341" spans="1:28" x14ac:dyDescent="0.25">
      <c r="A341">
        <v>340</v>
      </c>
      <c r="B341" t="s">
        <v>3597</v>
      </c>
      <c r="C341" t="s">
        <v>12988</v>
      </c>
      <c r="D341" t="s">
        <v>12988</v>
      </c>
      <c r="E341" t="s">
        <v>16191</v>
      </c>
      <c r="F341" t="s">
        <v>14121</v>
      </c>
      <c r="G341" t="s">
        <v>14122</v>
      </c>
      <c r="H341" t="s">
        <v>2950</v>
      </c>
      <c r="I341" t="s">
        <v>13093</v>
      </c>
      <c r="J341" t="s">
        <v>13093</v>
      </c>
      <c r="K341" t="s">
        <v>13122</v>
      </c>
      <c r="L341" t="s">
        <v>13993</v>
      </c>
      <c r="M341" t="s">
        <v>13126</v>
      </c>
      <c r="N341" t="s">
        <v>13996</v>
      </c>
      <c r="O341" t="s">
        <v>13127</v>
      </c>
      <c r="Q341">
        <v>12999</v>
      </c>
      <c r="R341" s="8">
        <v>12999</v>
      </c>
      <c r="S341">
        <v>17999</v>
      </c>
      <c r="T341" s="8">
        <v>17999</v>
      </c>
      <c r="U341" s="8" t="str">
        <f>IF(Cleaned_Data[[#This Row],[Actual Price]]&lt;1000,"₦0–₦999",
 IF(Cleaned_Data[[#This Row],[Actual Price]]&lt;2000,"₦1,000–₦1,999",
 IF(Cleaned_Data[[#This Row],[Actual Price]]&lt;5000,"₦2,000–₦4,999",
 IF(Cleaned_Data[[#This Row],[Actual Price]]&lt;10000,"₦5,000–₦9,999",
 "₦10,000+"))))</f>
        <v>₦10,000+</v>
      </c>
      <c r="V341" s="8">
        <f>(Cleaned_Data[[#This Row],[Actual Price]]*Cleaned_Data[[#This Row],[Rating Count]])</f>
        <v>913845228</v>
      </c>
      <c r="W341" s="20">
        <v>0.27779321073392965</v>
      </c>
      <c r="X341">
        <v>4.0999999999999996</v>
      </c>
      <c r="Y341" s="10">
        <f>VALUE(Cleaned_Data[[#This Row],[rating]])</f>
        <v>4.0999999999999996</v>
      </c>
      <c r="Z341">
        <v>50772</v>
      </c>
      <c r="AA341" t="str">
        <f>IF(Cleaned_Data[[#This Row],[Rating Count]]&lt;1000,"&lt;1000","1000+")</f>
        <v>1000+</v>
      </c>
      <c r="AB341" s="4">
        <v>50772</v>
      </c>
    </row>
    <row r="342" spans="1:28" x14ac:dyDescent="0.25">
      <c r="A342">
        <v>341</v>
      </c>
      <c r="B342" t="s">
        <v>3607</v>
      </c>
      <c r="C342" t="s">
        <v>3608</v>
      </c>
      <c r="D342" t="s">
        <v>3608</v>
      </c>
      <c r="E342" t="s">
        <v>16191</v>
      </c>
      <c r="F342" t="s">
        <v>14069</v>
      </c>
      <c r="G342" t="s">
        <v>14123</v>
      </c>
      <c r="H342" t="s">
        <v>2950</v>
      </c>
      <c r="I342" t="s">
        <v>13093</v>
      </c>
      <c r="J342" t="s">
        <v>13093</v>
      </c>
      <c r="K342" t="s">
        <v>13122</v>
      </c>
      <c r="L342" t="s">
        <v>13993</v>
      </c>
      <c r="M342" t="s">
        <v>13126</v>
      </c>
      <c r="N342" t="s">
        <v>13996</v>
      </c>
      <c r="O342" t="s">
        <v>13127</v>
      </c>
      <c r="Q342">
        <v>20999</v>
      </c>
      <c r="R342" s="8">
        <v>20999</v>
      </c>
      <c r="S342">
        <v>26999</v>
      </c>
      <c r="T342" s="8">
        <v>26999</v>
      </c>
      <c r="U342" s="8" t="str">
        <f>IF(Cleaned_Data[[#This Row],[Actual Price]]&lt;1000,"₦0–₦999",
 IF(Cleaned_Data[[#This Row],[Actual Price]]&lt;2000,"₦1,000–₦1,999",
 IF(Cleaned_Data[[#This Row],[Actual Price]]&lt;5000,"₦2,000–₦4,999",
 IF(Cleaned_Data[[#This Row],[Actual Price]]&lt;10000,"₦5,000–₦9,999",
 "₦10,000+"))))</f>
        <v>₦10,000+</v>
      </c>
      <c r="V342" s="8">
        <f>(Cleaned_Data[[#This Row],[Actual Price]]*Cleaned_Data[[#This Row],[Rating Count]])</f>
        <v>697222176</v>
      </c>
      <c r="W342" s="20">
        <v>0.22223045297973998</v>
      </c>
      <c r="X342">
        <v>3.9</v>
      </c>
      <c r="Y342" s="10">
        <f>VALUE(Cleaned_Data[[#This Row],[rating]])</f>
        <v>3.9</v>
      </c>
      <c r="Z342">
        <v>25824</v>
      </c>
      <c r="AA342" t="str">
        <f>IF(Cleaned_Data[[#This Row],[Rating Count]]&lt;1000,"&lt;1000","1000+")</f>
        <v>1000+</v>
      </c>
      <c r="AB342" s="4">
        <v>25824</v>
      </c>
    </row>
    <row r="343" spans="1:28" x14ac:dyDescent="0.25">
      <c r="A343">
        <v>342</v>
      </c>
      <c r="B343" t="s">
        <v>3612</v>
      </c>
      <c r="C343" t="s">
        <v>3613</v>
      </c>
      <c r="D343" t="s">
        <v>14124</v>
      </c>
      <c r="E343" t="s">
        <v>16191</v>
      </c>
      <c r="F343" t="s">
        <v>14125</v>
      </c>
      <c r="G343" t="s">
        <v>14126</v>
      </c>
      <c r="H343" t="s">
        <v>3120</v>
      </c>
      <c r="I343" t="s">
        <v>13093</v>
      </c>
      <c r="J343" t="s">
        <v>13093</v>
      </c>
      <c r="K343" t="s">
        <v>13122</v>
      </c>
      <c r="L343" t="s">
        <v>13993</v>
      </c>
      <c r="M343" t="s">
        <v>13123</v>
      </c>
      <c r="N343" t="s">
        <v>13123</v>
      </c>
      <c r="O343" t="s">
        <v>13124</v>
      </c>
      <c r="P343" t="s">
        <v>13137</v>
      </c>
      <c r="Q343">
        <v>249</v>
      </c>
      <c r="R343" s="8">
        <v>249</v>
      </c>
      <c r="S343">
        <v>649</v>
      </c>
      <c r="T343" s="8">
        <v>649</v>
      </c>
      <c r="U343" s="8" t="str">
        <f>IF(Cleaned_Data[[#This Row],[Actual Price]]&lt;1000,"₦0–₦999",
 IF(Cleaned_Data[[#This Row],[Actual Price]]&lt;2000,"₦1,000–₦1,999",
 IF(Cleaned_Data[[#This Row],[Actual Price]]&lt;5000,"₦2,000–₦4,999",
 IF(Cleaned_Data[[#This Row],[Actual Price]]&lt;10000,"₦5,000–₦9,999",
 "₦10,000+"))))</f>
        <v>₦0–₦999</v>
      </c>
      <c r="V343" s="8">
        <f>(Cleaned_Data[[#This Row],[Actual Price]]*Cleaned_Data[[#This Row],[Rating Count]])</f>
        <v>9348196</v>
      </c>
      <c r="W343" s="20">
        <v>0.61633281972265019</v>
      </c>
      <c r="X343">
        <v>4</v>
      </c>
      <c r="Y343" s="10">
        <f>VALUE(Cleaned_Data[[#This Row],[rating]])</f>
        <v>4</v>
      </c>
      <c r="Z343">
        <v>14404</v>
      </c>
      <c r="AA343" t="str">
        <f>IF(Cleaned_Data[[#This Row],[Rating Count]]&lt;1000,"&lt;1000","1000+")</f>
        <v>1000+</v>
      </c>
      <c r="AB343" s="4">
        <v>14404</v>
      </c>
    </row>
    <row r="344" spans="1:28" x14ac:dyDescent="0.25">
      <c r="A344">
        <v>343</v>
      </c>
      <c r="B344" t="s">
        <v>3621</v>
      </c>
      <c r="C344" t="s">
        <v>3622</v>
      </c>
      <c r="D344" t="s">
        <v>3622</v>
      </c>
      <c r="E344" t="s">
        <v>16191</v>
      </c>
      <c r="F344" t="s">
        <v>14127</v>
      </c>
      <c r="G344" t="s">
        <v>14128</v>
      </c>
      <c r="H344" t="s">
        <v>3120</v>
      </c>
      <c r="I344" t="s">
        <v>13093</v>
      </c>
      <c r="J344" t="s">
        <v>13093</v>
      </c>
      <c r="K344" t="s">
        <v>13122</v>
      </c>
      <c r="L344" t="s">
        <v>13993</v>
      </c>
      <c r="M344" t="s">
        <v>13123</v>
      </c>
      <c r="N344" t="s">
        <v>13123</v>
      </c>
      <c r="O344" t="s">
        <v>13124</v>
      </c>
      <c r="P344" t="s">
        <v>13137</v>
      </c>
      <c r="Q344">
        <v>99</v>
      </c>
      <c r="R344" s="8">
        <v>99</v>
      </c>
      <c r="S344">
        <v>171</v>
      </c>
      <c r="T344" s="8">
        <v>171</v>
      </c>
      <c r="U344" s="8" t="str">
        <f>IF(Cleaned_Data[[#This Row],[Actual Price]]&lt;1000,"₦0–₦999",
 IF(Cleaned_Data[[#This Row],[Actual Price]]&lt;2000,"₦1,000–₦1,999",
 IF(Cleaned_Data[[#This Row],[Actual Price]]&lt;5000,"₦2,000–₦4,999",
 IF(Cleaned_Data[[#This Row],[Actual Price]]&lt;10000,"₦5,000–₦9,999",
 "₦10,000+"))))</f>
        <v>₦0–₦999</v>
      </c>
      <c r="V344" s="8">
        <f>(Cleaned_Data[[#This Row],[Actual Price]]*Cleaned_Data[[#This Row],[Rating Count]])</f>
        <v>1938969</v>
      </c>
      <c r="W344" s="20">
        <v>0.42105263157894735</v>
      </c>
      <c r="X344">
        <v>4.5</v>
      </c>
      <c r="Y344" s="10">
        <f>VALUE(Cleaned_Data[[#This Row],[rating]])</f>
        <v>4.5</v>
      </c>
      <c r="Z344">
        <v>11339</v>
      </c>
      <c r="AA344" t="str">
        <f>IF(Cleaned_Data[[#This Row],[Rating Count]]&lt;1000,"&lt;1000","1000+")</f>
        <v>1000+</v>
      </c>
      <c r="AB344" s="4">
        <v>11339</v>
      </c>
    </row>
    <row r="345" spans="1:28" x14ac:dyDescent="0.25">
      <c r="A345">
        <v>344</v>
      </c>
      <c r="B345" t="s">
        <v>3631</v>
      </c>
      <c r="C345" t="s">
        <v>3632</v>
      </c>
      <c r="D345" t="s">
        <v>3632</v>
      </c>
      <c r="E345" t="s">
        <v>16191</v>
      </c>
      <c r="F345" t="s">
        <v>14129</v>
      </c>
      <c r="G345" t="s">
        <v>14130</v>
      </c>
      <c r="H345" t="s">
        <v>3109</v>
      </c>
      <c r="I345" t="s">
        <v>13093</v>
      </c>
      <c r="J345" t="s">
        <v>13093</v>
      </c>
      <c r="K345" t="s">
        <v>13122</v>
      </c>
      <c r="L345" t="s">
        <v>13993</v>
      </c>
      <c r="M345" t="s">
        <v>13123</v>
      </c>
      <c r="N345" t="s">
        <v>13123</v>
      </c>
      <c r="O345" t="s">
        <v>13135</v>
      </c>
      <c r="P345" t="s">
        <v>13136</v>
      </c>
      <c r="Q345">
        <v>489</v>
      </c>
      <c r="R345" s="8">
        <v>489</v>
      </c>
      <c r="S345">
        <v>1999</v>
      </c>
      <c r="T345" s="8">
        <v>1999</v>
      </c>
      <c r="U345" s="8" t="str">
        <f>IF(Cleaned_Data[[#This Row],[Actual Price]]&lt;1000,"₦0–₦999",
 IF(Cleaned_Data[[#This Row],[Actual Price]]&lt;2000,"₦1,000–₦1,999",
 IF(Cleaned_Data[[#This Row],[Actual Price]]&lt;5000,"₦2,000–₦4,999",
 IF(Cleaned_Data[[#This Row],[Actual Price]]&lt;10000,"₦5,000–₦9,999",
 "₦10,000+"))))</f>
        <v>₦1,000–₦1,999</v>
      </c>
      <c r="V345" s="8">
        <f>(Cleaned_Data[[#This Row],[Actual Price]]*Cleaned_Data[[#This Row],[Rating Count]])</f>
        <v>7248374</v>
      </c>
      <c r="W345" s="20">
        <v>0.75537768884442225</v>
      </c>
      <c r="X345">
        <v>4</v>
      </c>
      <c r="Y345" s="10">
        <f>VALUE(Cleaned_Data[[#This Row],[rating]])</f>
        <v>4</v>
      </c>
      <c r="Z345">
        <v>3626</v>
      </c>
      <c r="AA345" t="str">
        <f>IF(Cleaned_Data[[#This Row],[Rating Count]]&lt;1000,"&lt;1000","1000+")</f>
        <v>1000+</v>
      </c>
      <c r="AB345" s="4">
        <v>3626</v>
      </c>
    </row>
    <row r="346" spans="1:28" x14ac:dyDescent="0.25">
      <c r="A346">
        <v>345</v>
      </c>
      <c r="B346" t="s">
        <v>3651</v>
      </c>
      <c r="C346" t="s">
        <v>3652</v>
      </c>
      <c r="D346" t="s">
        <v>3652</v>
      </c>
      <c r="E346" t="s">
        <v>16191</v>
      </c>
      <c r="F346" t="s">
        <v>14087</v>
      </c>
      <c r="G346" t="s">
        <v>14131</v>
      </c>
      <c r="H346" t="s">
        <v>2950</v>
      </c>
      <c r="I346" t="s">
        <v>13093</v>
      </c>
      <c r="J346" t="s">
        <v>13093</v>
      </c>
      <c r="K346" t="s">
        <v>13122</v>
      </c>
      <c r="L346" t="s">
        <v>13993</v>
      </c>
      <c r="M346" t="s">
        <v>13126</v>
      </c>
      <c r="N346" t="s">
        <v>13996</v>
      </c>
      <c r="O346" t="s">
        <v>13127</v>
      </c>
      <c r="Q346">
        <v>15499</v>
      </c>
      <c r="R346" s="8">
        <v>15499</v>
      </c>
      <c r="S346">
        <v>20999</v>
      </c>
      <c r="T346" s="8">
        <v>20999</v>
      </c>
      <c r="U346" s="8" t="str">
        <f>IF(Cleaned_Data[[#This Row],[Actual Price]]&lt;1000,"₦0–₦999",
 IF(Cleaned_Data[[#This Row],[Actual Price]]&lt;2000,"₦1,000–₦1,999",
 IF(Cleaned_Data[[#This Row],[Actual Price]]&lt;5000,"₦2,000–₦4,999",
 IF(Cleaned_Data[[#This Row],[Actual Price]]&lt;10000,"₦5,000–₦9,999",
 "₦10,000+"))))</f>
        <v>₦10,000+</v>
      </c>
      <c r="V346" s="8">
        <f>(Cleaned_Data[[#This Row],[Actual Price]]*Cleaned_Data[[#This Row],[Rating Count]])</f>
        <v>404272748</v>
      </c>
      <c r="W346" s="20">
        <v>0.26191723415400736</v>
      </c>
      <c r="X346">
        <v>4.0999999999999996</v>
      </c>
      <c r="Y346" s="10">
        <f>VALUE(Cleaned_Data[[#This Row],[rating]])</f>
        <v>4.0999999999999996</v>
      </c>
      <c r="Z346">
        <v>19252</v>
      </c>
      <c r="AA346" t="str">
        <f>IF(Cleaned_Data[[#This Row],[Rating Count]]&lt;1000,"&lt;1000","1000+")</f>
        <v>1000+</v>
      </c>
      <c r="AB346" s="4">
        <v>19252</v>
      </c>
    </row>
    <row r="347" spans="1:28" x14ac:dyDescent="0.25">
      <c r="A347">
        <v>346</v>
      </c>
      <c r="B347" t="s">
        <v>3655</v>
      </c>
      <c r="C347" t="s">
        <v>3656</v>
      </c>
      <c r="D347" t="s">
        <v>3656</v>
      </c>
      <c r="E347" t="s">
        <v>16191</v>
      </c>
      <c r="F347" t="s">
        <v>14055</v>
      </c>
      <c r="G347" t="s">
        <v>14132</v>
      </c>
      <c r="H347" t="s">
        <v>2950</v>
      </c>
      <c r="I347" t="s">
        <v>13093</v>
      </c>
      <c r="J347" t="s">
        <v>13093</v>
      </c>
      <c r="K347" t="s">
        <v>13122</v>
      </c>
      <c r="L347" t="s">
        <v>13993</v>
      </c>
      <c r="M347" t="s">
        <v>13126</v>
      </c>
      <c r="N347" t="s">
        <v>13996</v>
      </c>
      <c r="O347" t="s">
        <v>13127</v>
      </c>
      <c r="Q347">
        <v>15499</v>
      </c>
      <c r="R347" s="8">
        <v>15499</v>
      </c>
      <c r="S347">
        <v>18999</v>
      </c>
      <c r="T347" s="8">
        <v>18999</v>
      </c>
      <c r="U347" s="8" t="str">
        <f>IF(Cleaned_Data[[#This Row],[Actual Price]]&lt;1000,"₦0–₦999",
 IF(Cleaned_Data[[#This Row],[Actual Price]]&lt;2000,"₦1,000–₦1,999",
 IF(Cleaned_Data[[#This Row],[Actual Price]]&lt;5000,"₦2,000–₦4,999",
 IF(Cleaned_Data[[#This Row],[Actual Price]]&lt;10000,"₦5,000–₦9,999",
 "₦10,000+"))))</f>
        <v>₦10,000+</v>
      </c>
      <c r="V347" s="8">
        <f>(Cleaned_Data[[#This Row],[Actual Price]]*Cleaned_Data[[#This Row],[Rating Count]])</f>
        <v>365768748</v>
      </c>
      <c r="W347" s="20">
        <v>0.18422022211695352</v>
      </c>
      <c r="X347">
        <v>4.0999999999999996</v>
      </c>
      <c r="Y347" s="10">
        <f>VALUE(Cleaned_Data[[#This Row],[rating]])</f>
        <v>4.0999999999999996</v>
      </c>
      <c r="Z347">
        <v>19252</v>
      </c>
      <c r="AA347" t="str">
        <f>IF(Cleaned_Data[[#This Row],[Rating Count]]&lt;1000,"&lt;1000","1000+")</f>
        <v>1000+</v>
      </c>
      <c r="AB347" s="4">
        <v>19252</v>
      </c>
    </row>
    <row r="348" spans="1:28" x14ac:dyDescent="0.25">
      <c r="A348">
        <v>347</v>
      </c>
      <c r="B348" t="s">
        <v>3659</v>
      </c>
      <c r="C348" t="s">
        <v>3660</v>
      </c>
      <c r="D348" t="s">
        <v>3660</v>
      </c>
      <c r="E348" t="s">
        <v>16191</v>
      </c>
      <c r="F348" t="s">
        <v>14069</v>
      </c>
      <c r="G348" t="s">
        <v>14133</v>
      </c>
      <c r="H348" t="s">
        <v>2950</v>
      </c>
      <c r="I348" t="s">
        <v>13093</v>
      </c>
      <c r="J348" t="s">
        <v>13093</v>
      </c>
      <c r="K348" t="s">
        <v>13122</v>
      </c>
      <c r="L348" t="s">
        <v>13993</v>
      </c>
      <c r="M348" t="s">
        <v>13126</v>
      </c>
      <c r="N348" t="s">
        <v>13996</v>
      </c>
      <c r="O348" t="s">
        <v>13127</v>
      </c>
      <c r="Q348">
        <v>22999</v>
      </c>
      <c r="R348" s="8">
        <v>22999</v>
      </c>
      <c r="S348">
        <v>28999</v>
      </c>
      <c r="T348" s="8">
        <v>28999</v>
      </c>
      <c r="U348" s="8" t="str">
        <f>IF(Cleaned_Data[[#This Row],[Actual Price]]&lt;1000,"₦0–₦999",
 IF(Cleaned_Data[[#This Row],[Actual Price]]&lt;2000,"₦1,000–₦1,999",
 IF(Cleaned_Data[[#This Row],[Actual Price]]&lt;5000,"₦2,000–₦4,999",
 IF(Cleaned_Data[[#This Row],[Actual Price]]&lt;10000,"₦5,000–₦9,999",
 "₦10,000+"))))</f>
        <v>₦10,000+</v>
      </c>
      <c r="V348" s="8">
        <f>(Cleaned_Data[[#This Row],[Actual Price]]*Cleaned_Data[[#This Row],[Rating Count]])</f>
        <v>748870176</v>
      </c>
      <c r="W348" s="20">
        <v>0.20690368633401152</v>
      </c>
      <c r="X348">
        <v>3.9</v>
      </c>
      <c r="Y348" s="10">
        <f>VALUE(Cleaned_Data[[#This Row],[rating]])</f>
        <v>3.9</v>
      </c>
      <c r="Z348">
        <v>25824</v>
      </c>
      <c r="AA348" t="str">
        <f>IF(Cleaned_Data[[#This Row],[Rating Count]]&lt;1000,"&lt;1000","1000+")</f>
        <v>1000+</v>
      </c>
      <c r="AB348" s="4">
        <v>25824</v>
      </c>
    </row>
    <row r="349" spans="1:28" x14ac:dyDescent="0.25">
      <c r="A349">
        <v>348</v>
      </c>
      <c r="B349" t="s">
        <v>3663</v>
      </c>
      <c r="C349" t="s">
        <v>3664</v>
      </c>
      <c r="D349" t="s">
        <v>3664</v>
      </c>
      <c r="E349" t="s">
        <v>16191</v>
      </c>
      <c r="F349" t="s">
        <v>14134</v>
      </c>
      <c r="G349" t="s">
        <v>14135</v>
      </c>
      <c r="H349" t="s">
        <v>3025</v>
      </c>
      <c r="I349" t="s">
        <v>13093</v>
      </c>
      <c r="J349" t="s">
        <v>13093</v>
      </c>
      <c r="K349" t="s">
        <v>13131</v>
      </c>
      <c r="L349" t="s">
        <v>14009</v>
      </c>
      <c r="M349" t="s">
        <v>13132</v>
      </c>
      <c r="N349" t="s">
        <v>13132</v>
      </c>
      <c r="O349" t="s">
        <v>13133</v>
      </c>
      <c r="Q349">
        <v>599</v>
      </c>
      <c r="R349" s="8">
        <v>599</v>
      </c>
      <c r="S349">
        <v>1490</v>
      </c>
      <c r="T349" s="8">
        <v>1490</v>
      </c>
      <c r="U349" s="8" t="str">
        <f>IF(Cleaned_Data[[#This Row],[Actual Price]]&lt;1000,"₦0–₦999",
 IF(Cleaned_Data[[#This Row],[Actual Price]]&lt;2000,"₦1,000–₦1,999",
 IF(Cleaned_Data[[#This Row],[Actual Price]]&lt;5000,"₦2,000–₦4,999",
 IF(Cleaned_Data[[#This Row],[Actual Price]]&lt;10000,"₦5,000–₦9,999",
 "₦10,000+"))))</f>
        <v>₦1,000–₦1,999</v>
      </c>
      <c r="V349" s="8">
        <f>(Cleaned_Data[[#This Row],[Actual Price]]*Cleaned_Data[[#This Row],[Rating Count]])</f>
        <v>240901710</v>
      </c>
      <c r="W349" s="20">
        <v>0.59798657718120807</v>
      </c>
      <c r="X349">
        <v>4.0999999999999996</v>
      </c>
      <c r="Y349" s="10">
        <f>VALUE(Cleaned_Data[[#This Row],[rating]])</f>
        <v>4.0999999999999996</v>
      </c>
      <c r="Z349">
        <v>161679</v>
      </c>
      <c r="AA349" t="str">
        <f>IF(Cleaned_Data[[#This Row],[Rating Count]]&lt;1000,"&lt;1000","1000+")</f>
        <v>1000+</v>
      </c>
      <c r="AB349" s="4">
        <v>161679</v>
      </c>
    </row>
    <row r="350" spans="1:28" x14ac:dyDescent="0.25">
      <c r="A350">
        <v>349</v>
      </c>
      <c r="B350" t="s">
        <v>3673</v>
      </c>
      <c r="C350" t="s">
        <v>3674</v>
      </c>
      <c r="D350" t="s">
        <v>3674</v>
      </c>
      <c r="E350" t="s">
        <v>16191</v>
      </c>
      <c r="F350" t="s">
        <v>14136</v>
      </c>
      <c r="G350" t="s">
        <v>14137</v>
      </c>
      <c r="H350" t="s">
        <v>3445</v>
      </c>
      <c r="I350" t="s">
        <v>13093</v>
      </c>
      <c r="J350" t="s">
        <v>13093</v>
      </c>
      <c r="K350" t="s">
        <v>13122</v>
      </c>
      <c r="L350" t="s">
        <v>13993</v>
      </c>
      <c r="M350" t="s">
        <v>13123</v>
      </c>
      <c r="N350" t="s">
        <v>13123</v>
      </c>
      <c r="O350" t="s">
        <v>13143</v>
      </c>
      <c r="Q350">
        <v>134</v>
      </c>
      <c r="R350" s="8">
        <v>134</v>
      </c>
      <c r="S350">
        <v>699</v>
      </c>
      <c r="T350" s="8">
        <v>699</v>
      </c>
      <c r="U350" s="8" t="str">
        <f>IF(Cleaned_Data[[#This Row],[Actual Price]]&lt;1000,"₦0–₦999",
 IF(Cleaned_Data[[#This Row],[Actual Price]]&lt;2000,"₦1,000–₦1,999",
 IF(Cleaned_Data[[#This Row],[Actual Price]]&lt;5000,"₦2,000–₦4,999",
 IF(Cleaned_Data[[#This Row],[Actual Price]]&lt;10000,"₦5,000–₦9,999",
 "₦10,000+"))))</f>
        <v>₦0–₦999</v>
      </c>
      <c r="V350" s="8">
        <f>(Cleaned_Data[[#This Row],[Actual Price]]*Cleaned_Data[[#This Row],[Rating Count]])</f>
        <v>11662815</v>
      </c>
      <c r="W350" s="20">
        <v>0.80829756795422036</v>
      </c>
      <c r="X350">
        <v>4.0999999999999996</v>
      </c>
      <c r="Y350" s="10">
        <f>VALUE(Cleaned_Data[[#This Row],[rating]])</f>
        <v>4.0999999999999996</v>
      </c>
      <c r="Z350">
        <v>16685</v>
      </c>
      <c r="AA350" t="str">
        <f>IF(Cleaned_Data[[#This Row],[Rating Count]]&lt;1000,"&lt;1000","1000+")</f>
        <v>1000+</v>
      </c>
      <c r="AB350" s="4">
        <v>16685</v>
      </c>
    </row>
    <row r="351" spans="1:28" x14ac:dyDescent="0.25">
      <c r="A351">
        <v>350</v>
      </c>
      <c r="B351" t="s">
        <v>3683</v>
      </c>
      <c r="C351" t="s">
        <v>3684</v>
      </c>
      <c r="D351" t="s">
        <v>3684</v>
      </c>
      <c r="E351" t="s">
        <v>16191</v>
      </c>
      <c r="F351" t="s">
        <v>14138</v>
      </c>
      <c r="G351" t="s">
        <v>14139</v>
      </c>
      <c r="H351" t="s">
        <v>2950</v>
      </c>
      <c r="I351" t="s">
        <v>13093</v>
      </c>
      <c r="J351" t="s">
        <v>13093</v>
      </c>
      <c r="K351" t="s">
        <v>13122</v>
      </c>
      <c r="L351" t="s">
        <v>13993</v>
      </c>
      <c r="M351" t="s">
        <v>13126</v>
      </c>
      <c r="N351" t="s">
        <v>13996</v>
      </c>
      <c r="O351" t="s">
        <v>13127</v>
      </c>
      <c r="Q351">
        <v>7499</v>
      </c>
      <c r="R351" s="8">
        <v>7499</v>
      </c>
      <c r="S351">
        <v>7999</v>
      </c>
      <c r="T351" s="8">
        <v>7999</v>
      </c>
      <c r="U351" s="8" t="str">
        <f>IF(Cleaned_Data[[#This Row],[Actual Price]]&lt;1000,"₦0–₦999",
 IF(Cleaned_Data[[#This Row],[Actual Price]]&lt;2000,"₦1,000–₦1,999",
 IF(Cleaned_Data[[#This Row],[Actual Price]]&lt;5000,"₦2,000–₦4,999",
 IF(Cleaned_Data[[#This Row],[Actual Price]]&lt;10000,"₦5,000–₦9,999",
 "₦10,000+"))))</f>
        <v>₦5,000–₦9,999</v>
      </c>
      <c r="V351" s="8">
        <f>(Cleaned_Data[[#This Row],[Actual Price]]*Cleaned_Data[[#This Row],[Rating Count]])</f>
        <v>247225093</v>
      </c>
      <c r="W351" s="20">
        <v>6.250781347668459E-2</v>
      </c>
      <c r="X351">
        <v>4</v>
      </c>
      <c r="Y351" s="10">
        <f>VALUE(Cleaned_Data[[#This Row],[rating]])</f>
        <v>4</v>
      </c>
      <c r="Z351">
        <v>30907</v>
      </c>
      <c r="AA351" t="str">
        <f>IF(Cleaned_Data[[#This Row],[Rating Count]]&lt;1000,"&lt;1000","1000+")</f>
        <v>1000+</v>
      </c>
      <c r="AB351" s="4">
        <v>30907</v>
      </c>
    </row>
    <row r="352" spans="1:28" x14ac:dyDescent="0.25">
      <c r="A352">
        <v>351</v>
      </c>
      <c r="B352" t="s">
        <v>3693</v>
      </c>
      <c r="C352" t="s">
        <v>3694</v>
      </c>
      <c r="D352" t="s">
        <v>3694</v>
      </c>
      <c r="E352" t="s">
        <v>16191</v>
      </c>
      <c r="F352" t="s">
        <v>14140</v>
      </c>
      <c r="G352" t="s">
        <v>14141</v>
      </c>
      <c r="H352" t="s">
        <v>2939</v>
      </c>
      <c r="I352" t="s">
        <v>13093</v>
      </c>
      <c r="J352" t="s">
        <v>13093</v>
      </c>
      <c r="K352" t="s">
        <v>13122</v>
      </c>
      <c r="L352" t="s">
        <v>13993</v>
      </c>
      <c r="M352" t="s">
        <v>13123</v>
      </c>
      <c r="N352" t="s">
        <v>13123</v>
      </c>
      <c r="O352" t="s">
        <v>13124</v>
      </c>
      <c r="P352" t="s">
        <v>13125</v>
      </c>
      <c r="Q352">
        <v>1149</v>
      </c>
      <c r="R352" s="8">
        <v>1149</v>
      </c>
      <c r="S352">
        <v>2199</v>
      </c>
      <c r="T352" s="8">
        <v>2199</v>
      </c>
      <c r="U352" s="8" t="str">
        <f>IF(Cleaned_Data[[#This Row],[Actual Price]]&lt;1000,"₦0–₦999",
 IF(Cleaned_Data[[#This Row],[Actual Price]]&lt;2000,"₦1,000–₦1,999",
 IF(Cleaned_Data[[#This Row],[Actual Price]]&lt;5000,"₦2,000–₦4,999",
 IF(Cleaned_Data[[#This Row],[Actual Price]]&lt;10000,"₦5,000–₦9,999",
 "₦10,000+"))))</f>
        <v>₦2,000–₦4,999</v>
      </c>
      <c r="V352" s="8">
        <f>(Cleaned_Data[[#This Row],[Actual Price]]*Cleaned_Data[[#This Row],[Rating Count]])</f>
        <v>393427488</v>
      </c>
      <c r="W352" s="20">
        <v>0.47748976807639837</v>
      </c>
      <c r="X352">
        <v>4.3</v>
      </c>
      <c r="Y352" s="10">
        <f>VALUE(Cleaned_Data[[#This Row],[rating]])</f>
        <v>4.3</v>
      </c>
      <c r="Z352">
        <v>178912</v>
      </c>
      <c r="AA352" t="str">
        <f>IF(Cleaned_Data[[#This Row],[Rating Count]]&lt;1000,"&lt;1000","1000+")</f>
        <v>1000+</v>
      </c>
      <c r="AB352" s="4">
        <v>178912</v>
      </c>
    </row>
    <row r="353" spans="1:28" x14ac:dyDescent="0.25">
      <c r="A353">
        <v>352</v>
      </c>
      <c r="B353" t="s">
        <v>3698</v>
      </c>
      <c r="C353" t="s">
        <v>3699</v>
      </c>
      <c r="D353" t="s">
        <v>3699</v>
      </c>
      <c r="E353" t="s">
        <v>16191</v>
      </c>
      <c r="F353" t="s">
        <v>14142</v>
      </c>
      <c r="G353" t="s">
        <v>14143</v>
      </c>
      <c r="H353" t="s">
        <v>3004</v>
      </c>
      <c r="I353" t="s">
        <v>13093</v>
      </c>
      <c r="J353" t="s">
        <v>13093</v>
      </c>
      <c r="K353" t="s">
        <v>13122</v>
      </c>
      <c r="L353" t="s">
        <v>13993</v>
      </c>
      <c r="M353" t="s">
        <v>13126</v>
      </c>
      <c r="N353" t="s">
        <v>13996</v>
      </c>
      <c r="O353" t="s">
        <v>13130</v>
      </c>
      <c r="Q353">
        <v>1324</v>
      </c>
      <c r="R353" s="8">
        <v>1324</v>
      </c>
      <c r="S353">
        <v>1699</v>
      </c>
      <c r="T353" s="8">
        <v>1699</v>
      </c>
      <c r="U353" s="8" t="str">
        <f>IF(Cleaned_Data[[#This Row],[Actual Price]]&lt;1000,"₦0–₦999",
 IF(Cleaned_Data[[#This Row],[Actual Price]]&lt;2000,"₦1,000–₦1,999",
 IF(Cleaned_Data[[#This Row],[Actual Price]]&lt;5000,"₦2,000–₦4,999",
 IF(Cleaned_Data[[#This Row],[Actual Price]]&lt;10000,"₦5,000–₦9,999",
 "₦10,000+"))))</f>
        <v>₦1,000–₦1,999</v>
      </c>
      <c r="V353" s="8">
        <f>(Cleaned_Data[[#This Row],[Actual Price]]*Cleaned_Data[[#This Row],[Rating Count]])</f>
        <v>218000389</v>
      </c>
      <c r="W353" s="20">
        <v>0.22071806945261918</v>
      </c>
      <c r="X353">
        <v>4</v>
      </c>
      <c r="Y353" s="10">
        <f>VALUE(Cleaned_Data[[#This Row],[rating]])</f>
        <v>4</v>
      </c>
      <c r="Z353">
        <v>128311</v>
      </c>
      <c r="AA353" t="str">
        <f>IF(Cleaned_Data[[#This Row],[Rating Count]]&lt;1000,"&lt;1000","1000+")</f>
        <v>1000+</v>
      </c>
      <c r="AB353" s="4">
        <v>128311</v>
      </c>
    </row>
    <row r="354" spans="1:28" x14ac:dyDescent="0.25">
      <c r="A354">
        <v>353</v>
      </c>
      <c r="B354" t="s">
        <v>3703</v>
      </c>
      <c r="C354" t="s">
        <v>3704</v>
      </c>
      <c r="D354" t="s">
        <v>3704</v>
      </c>
      <c r="E354" t="s">
        <v>16191</v>
      </c>
      <c r="F354" t="s">
        <v>14087</v>
      </c>
      <c r="G354" t="s">
        <v>14144</v>
      </c>
      <c r="H354" t="s">
        <v>2950</v>
      </c>
      <c r="I354" t="s">
        <v>13093</v>
      </c>
      <c r="J354" t="s">
        <v>13093</v>
      </c>
      <c r="K354" t="s">
        <v>13122</v>
      </c>
      <c r="L354" t="s">
        <v>13993</v>
      </c>
      <c r="M354" t="s">
        <v>13126</v>
      </c>
      <c r="N354" t="s">
        <v>13996</v>
      </c>
      <c r="O354" t="s">
        <v>13127</v>
      </c>
      <c r="Q354">
        <v>13999</v>
      </c>
      <c r="R354" s="8">
        <v>13999</v>
      </c>
      <c r="S354">
        <v>19999</v>
      </c>
      <c r="T354" s="8">
        <v>19999</v>
      </c>
      <c r="U354" s="8" t="str">
        <f>IF(Cleaned_Data[[#This Row],[Actual Price]]&lt;1000,"₦0–₦999",
 IF(Cleaned_Data[[#This Row],[Actual Price]]&lt;2000,"₦1,000–₦1,999",
 IF(Cleaned_Data[[#This Row],[Actual Price]]&lt;5000,"₦2,000–₦4,999",
 IF(Cleaned_Data[[#This Row],[Actual Price]]&lt;10000,"₦5,000–₦9,999",
 "₦10,000+"))))</f>
        <v>₦10,000+</v>
      </c>
      <c r="V354" s="8">
        <f>(Cleaned_Data[[#This Row],[Actual Price]]*Cleaned_Data[[#This Row],[Rating Count]])</f>
        <v>385020748</v>
      </c>
      <c r="W354" s="20">
        <v>0.30001500075003751</v>
      </c>
      <c r="X354">
        <v>4.0999999999999996</v>
      </c>
      <c r="Y354" s="10">
        <f>VALUE(Cleaned_Data[[#This Row],[rating]])</f>
        <v>4.0999999999999996</v>
      </c>
      <c r="Z354">
        <v>19252</v>
      </c>
      <c r="AA354" t="str">
        <f>IF(Cleaned_Data[[#This Row],[Rating Count]]&lt;1000,"&lt;1000","1000+")</f>
        <v>1000+</v>
      </c>
      <c r="AB354" s="4">
        <v>19252</v>
      </c>
    </row>
    <row r="355" spans="1:28" x14ac:dyDescent="0.25">
      <c r="A355">
        <v>354</v>
      </c>
      <c r="B355" t="s">
        <v>3709</v>
      </c>
      <c r="C355" t="s">
        <v>3710</v>
      </c>
      <c r="D355" t="s">
        <v>14145</v>
      </c>
      <c r="E355" t="s">
        <v>16191</v>
      </c>
      <c r="F355" t="s">
        <v>14107</v>
      </c>
      <c r="G355" t="s">
        <v>14146</v>
      </c>
      <c r="H355" t="s">
        <v>2939</v>
      </c>
      <c r="I355" t="s">
        <v>13093</v>
      </c>
      <c r="J355" t="s">
        <v>13093</v>
      </c>
      <c r="K355" t="s">
        <v>13122</v>
      </c>
      <c r="L355" t="s">
        <v>13993</v>
      </c>
      <c r="M355" t="s">
        <v>13123</v>
      </c>
      <c r="N355" t="s">
        <v>13123</v>
      </c>
      <c r="O355" t="s">
        <v>13124</v>
      </c>
      <c r="P355" t="s">
        <v>13125</v>
      </c>
      <c r="Q355">
        <v>999</v>
      </c>
      <c r="R355" s="8">
        <v>999</v>
      </c>
      <c r="S355">
        <v>1599</v>
      </c>
      <c r="T355" s="8">
        <v>1599</v>
      </c>
      <c r="U355" s="8" t="str">
        <f>IF(Cleaned_Data[[#This Row],[Actual Price]]&lt;1000,"₦0–₦999",
 IF(Cleaned_Data[[#This Row],[Actual Price]]&lt;2000,"₦1,000–₦1,999",
 IF(Cleaned_Data[[#This Row],[Actual Price]]&lt;5000,"₦2,000–₦4,999",
 IF(Cleaned_Data[[#This Row],[Actual Price]]&lt;10000,"₦5,000–₦9,999",
 "₦10,000+"))))</f>
        <v>₦1,000–₦1,999</v>
      </c>
      <c r="V355" s="8">
        <f>(Cleaned_Data[[#This Row],[Actual Price]]*Cleaned_Data[[#This Row],[Rating Count]])</f>
        <v>11547978</v>
      </c>
      <c r="W355" s="20">
        <v>0.37523452157598497</v>
      </c>
      <c r="X355">
        <v>4</v>
      </c>
      <c r="Y355" s="10">
        <f>VALUE(Cleaned_Data[[#This Row],[rating]])</f>
        <v>4</v>
      </c>
      <c r="Z355">
        <v>7222</v>
      </c>
      <c r="AA355" t="str">
        <f>IF(Cleaned_Data[[#This Row],[Rating Count]]&lt;1000,"&lt;1000","1000+")</f>
        <v>1000+</v>
      </c>
      <c r="AB355" s="4">
        <v>7222</v>
      </c>
    </row>
    <row r="356" spans="1:28" x14ac:dyDescent="0.25">
      <c r="A356">
        <v>355</v>
      </c>
      <c r="B356" t="s">
        <v>3714</v>
      </c>
      <c r="C356" t="s">
        <v>3715</v>
      </c>
      <c r="D356" t="s">
        <v>3715</v>
      </c>
      <c r="E356" t="s">
        <v>16191</v>
      </c>
      <c r="F356" t="s">
        <v>14147</v>
      </c>
      <c r="G356" t="s">
        <v>14037</v>
      </c>
      <c r="H356" t="s">
        <v>2950</v>
      </c>
      <c r="I356" t="s">
        <v>13093</v>
      </c>
      <c r="J356" t="s">
        <v>13093</v>
      </c>
      <c r="K356" t="s">
        <v>13122</v>
      </c>
      <c r="L356" t="s">
        <v>13993</v>
      </c>
      <c r="M356" t="s">
        <v>13126</v>
      </c>
      <c r="N356" t="s">
        <v>13996</v>
      </c>
      <c r="O356" t="s">
        <v>13127</v>
      </c>
      <c r="Q356">
        <v>12999</v>
      </c>
      <c r="R356" s="8">
        <v>12999</v>
      </c>
      <c r="S356">
        <v>17999</v>
      </c>
      <c r="T356" s="8">
        <v>17999</v>
      </c>
      <c r="U356" s="8" t="str">
        <f>IF(Cleaned_Data[[#This Row],[Actual Price]]&lt;1000,"₦0–₦999",
 IF(Cleaned_Data[[#This Row],[Actual Price]]&lt;2000,"₦1,000–₦1,999",
 IF(Cleaned_Data[[#This Row],[Actual Price]]&lt;5000,"₦2,000–₦4,999",
 IF(Cleaned_Data[[#This Row],[Actual Price]]&lt;10000,"₦5,000–₦9,999",
 "₦10,000+"))))</f>
        <v>₦10,000+</v>
      </c>
      <c r="V356" s="8">
        <f>(Cleaned_Data[[#This Row],[Actual Price]]*Cleaned_Data[[#This Row],[Rating Count]])</f>
        <v>341945002</v>
      </c>
      <c r="W356" s="20">
        <v>0.27779321073392965</v>
      </c>
      <c r="X356">
        <v>4.0999999999999996</v>
      </c>
      <c r="Y356" s="10">
        <f>VALUE(Cleaned_Data[[#This Row],[rating]])</f>
        <v>4.0999999999999996</v>
      </c>
      <c r="Z356">
        <v>18998</v>
      </c>
      <c r="AA356" t="str">
        <f>IF(Cleaned_Data[[#This Row],[Rating Count]]&lt;1000,"&lt;1000","1000+")</f>
        <v>1000+</v>
      </c>
      <c r="AB356" s="4">
        <v>18998</v>
      </c>
    </row>
    <row r="357" spans="1:28" x14ac:dyDescent="0.25">
      <c r="A357">
        <v>356</v>
      </c>
      <c r="B357" t="s">
        <v>3718</v>
      </c>
      <c r="C357" t="s">
        <v>3719</v>
      </c>
      <c r="D357" t="s">
        <v>14148</v>
      </c>
      <c r="E357" t="s">
        <v>16191</v>
      </c>
      <c r="F357" t="s">
        <v>14149</v>
      </c>
      <c r="G357" t="s">
        <v>14150</v>
      </c>
      <c r="H357" t="s">
        <v>2950</v>
      </c>
      <c r="I357" t="s">
        <v>13093</v>
      </c>
      <c r="J357" t="s">
        <v>13093</v>
      </c>
      <c r="K357" t="s">
        <v>13122</v>
      </c>
      <c r="L357" t="s">
        <v>13993</v>
      </c>
      <c r="M357" t="s">
        <v>13126</v>
      </c>
      <c r="N357" t="s">
        <v>13996</v>
      </c>
      <c r="O357" t="s">
        <v>13127</v>
      </c>
      <c r="Q357">
        <v>15490</v>
      </c>
      <c r="R357" s="8">
        <v>15490</v>
      </c>
      <c r="S357">
        <v>20990</v>
      </c>
      <c r="T357" s="8">
        <v>20990</v>
      </c>
      <c r="U357" s="8" t="str">
        <f>IF(Cleaned_Data[[#This Row],[Actual Price]]&lt;1000,"₦0–₦999",
 IF(Cleaned_Data[[#This Row],[Actual Price]]&lt;2000,"₦1,000–₦1,999",
 IF(Cleaned_Data[[#This Row],[Actual Price]]&lt;5000,"₦2,000–₦4,999",
 IF(Cleaned_Data[[#This Row],[Actual Price]]&lt;10000,"₦5,000–₦9,999",
 "₦10,000+"))))</f>
        <v>₦10,000+</v>
      </c>
      <c r="V357" s="8">
        <f>(Cleaned_Data[[#This Row],[Actual Price]]*Cleaned_Data[[#This Row],[Rating Count]])</f>
        <v>690906840</v>
      </c>
      <c r="W357" s="20">
        <v>0.26202953787517863</v>
      </c>
      <c r="X357">
        <v>4.2</v>
      </c>
      <c r="Y357" s="10">
        <f>VALUE(Cleaned_Data[[#This Row],[rating]])</f>
        <v>4.2</v>
      </c>
      <c r="Z357">
        <v>32916</v>
      </c>
      <c r="AA357" t="str">
        <f>IF(Cleaned_Data[[#This Row],[Rating Count]]&lt;1000,"&lt;1000","1000+")</f>
        <v>1000+</v>
      </c>
      <c r="AB357" s="4">
        <v>32916</v>
      </c>
    </row>
    <row r="358" spans="1:28" x14ac:dyDescent="0.25">
      <c r="A358">
        <v>357</v>
      </c>
      <c r="B358" t="s">
        <v>3723</v>
      </c>
      <c r="C358" t="s">
        <v>3724</v>
      </c>
      <c r="D358" t="s">
        <v>14151</v>
      </c>
      <c r="E358" t="s">
        <v>16191</v>
      </c>
      <c r="F358" t="s">
        <v>14152</v>
      </c>
      <c r="G358" t="s">
        <v>14153</v>
      </c>
      <c r="H358" t="s">
        <v>3725</v>
      </c>
      <c r="I358" t="s">
        <v>13093</v>
      </c>
      <c r="J358" t="s">
        <v>13093</v>
      </c>
      <c r="K358" t="s">
        <v>13122</v>
      </c>
      <c r="L358" t="s">
        <v>13993</v>
      </c>
      <c r="M358" t="s">
        <v>13123</v>
      </c>
      <c r="N358" t="s">
        <v>13123</v>
      </c>
      <c r="O358" t="s">
        <v>13146</v>
      </c>
      <c r="P358" t="s">
        <v>13147</v>
      </c>
      <c r="Q358">
        <v>999</v>
      </c>
      <c r="R358" s="8">
        <v>999</v>
      </c>
      <c r="S358">
        <v>2899</v>
      </c>
      <c r="T358" s="8">
        <v>2899</v>
      </c>
      <c r="U358" s="8" t="str">
        <f>IF(Cleaned_Data[[#This Row],[Actual Price]]&lt;1000,"₦0–₦999",
 IF(Cleaned_Data[[#This Row],[Actual Price]]&lt;2000,"₦1,000–₦1,999",
 IF(Cleaned_Data[[#This Row],[Actual Price]]&lt;5000,"₦2,000–₦4,999",
 IF(Cleaned_Data[[#This Row],[Actual Price]]&lt;10000,"₦5,000–₦9,999",
 "₦10,000+"))))</f>
        <v>₦2,000–₦4,999</v>
      </c>
      <c r="V358" s="8">
        <f>(Cleaned_Data[[#This Row],[Actual Price]]*Cleaned_Data[[#This Row],[Rating Count]])</f>
        <v>77122097</v>
      </c>
      <c r="W358" s="20">
        <v>0.65539841324594683</v>
      </c>
      <c r="X358">
        <v>4.5999999999999996</v>
      </c>
      <c r="Y358" s="10">
        <f>VALUE(Cleaned_Data[[#This Row],[rating]])</f>
        <v>4.5999999999999996</v>
      </c>
      <c r="Z358">
        <v>26603</v>
      </c>
      <c r="AA358" t="str">
        <f>IF(Cleaned_Data[[#This Row],[Rating Count]]&lt;1000,"&lt;1000","1000+")</f>
        <v>1000+</v>
      </c>
      <c r="AB358" s="4">
        <v>26603</v>
      </c>
    </row>
    <row r="359" spans="1:28" x14ac:dyDescent="0.25">
      <c r="A359">
        <v>358</v>
      </c>
      <c r="B359" t="s">
        <v>3744</v>
      </c>
      <c r="C359" t="s">
        <v>3745</v>
      </c>
      <c r="D359" t="s">
        <v>3745</v>
      </c>
      <c r="E359" t="s">
        <v>16191</v>
      </c>
      <c r="F359" t="s">
        <v>14142</v>
      </c>
      <c r="G359" t="s">
        <v>14154</v>
      </c>
      <c r="H359" t="s">
        <v>3004</v>
      </c>
      <c r="I359" t="s">
        <v>13093</v>
      </c>
      <c r="J359" t="s">
        <v>13093</v>
      </c>
      <c r="K359" t="s">
        <v>13122</v>
      </c>
      <c r="L359" t="s">
        <v>13993</v>
      </c>
      <c r="M359" t="s">
        <v>13126</v>
      </c>
      <c r="N359" t="s">
        <v>13996</v>
      </c>
      <c r="O359" t="s">
        <v>13130</v>
      </c>
      <c r="Q359">
        <v>1324</v>
      </c>
      <c r="R359" s="8">
        <v>1324</v>
      </c>
      <c r="S359">
        <v>1699</v>
      </c>
      <c r="T359" s="8">
        <v>1699</v>
      </c>
      <c r="U359" s="8" t="str">
        <f>IF(Cleaned_Data[[#This Row],[Actual Price]]&lt;1000,"₦0–₦999",
 IF(Cleaned_Data[[#This Row],[Actual Price]]&lt;2000,"₦1,000–₦1,999",
 IF(Cleaned_Data[[#This Row],[Actual Price]]&lt;5000,"₦2,000–₦4,999",
 IF(Cleaned_Data[[#This Row],[Actual Price]]&lt;10000,"₦5,000–₦9,999",
 "₦10,000+"))))</f>
        <v>₦1,000–₦1,999</v>
      </c>
      <c r="V359" s="8">
        <f>(Cleaned_Data[[#This Row],[Actual Price]]*Cleaned_Data[[#This Row],[Rating Count]])</f>
        <v>218000389</v>
      </c>
      <c r="W359" s="20">
        <v>0.22071806945261918</v>
      </c>
      <c r="X359">
        <v>4</v>
      </c>
      <c r="Y359" s="10">
        <f>VALUE(Cleaned_Data[[#This Row],[rating]])</f>
        <v>4</v>
      </c>
      <c r="Z359">
        <v>128311</v>
      </c>
      <c r="AA359" t="str">
        <f>IF(Cleaned_Data[[#This Row],[Rating Count]]&lt;1000,"&lt;1000","1000+")</f>
        <v>1000+</v>
      </c>
      <c r="AB359" s="4">
        <v>128311</v>
      </c>
    </row>
    <row r="360" spans="1:28" x14ac:dyDescent="0.25">
      <c r="A360">
        <v>359</v>
      </c>
      <c r="B360" t="s">
        <v>3747</v>
      </c>
      <c r="C360" t="s">
        <v>3748</v>
      </c>
      <c r="D360" t="s">
        <v>3748</v>
      </c>
      <c r="E360" t="s">
        <v>16191</v>
      </c>
      <c r="F360" t="s">
        <v>14155</v>
      </c>
      <c r="G360" t="s">
        <v>14156</v>
      </c>
      <c r="H360" t="s">
        <v>2950</v>
      </c>
      <c r="I360" t="s">
        <v>13093</v>
      </c>
      <c r="J360" t="s">
        <v>13093</v>
      </c>
      <c r="K360" t="s">
        <v>13122</v>
      </c>
      <c r="L360" t="s">
        <v>13993</v>
      </c>
      <c r="M360" t="s">
        <v>13126</v>
      </c>
      <c r="N360" t="s">
        <v>13996</v>
      </c>
      <c r="O360" t="s">
        <v>13127</v>
      </c>
      <c r="Q360">
        <v>20999</v>
      </c>
      <c r="R360" s="8">
        <v>20999</v>
      </c>
      <c r="S360">
        <v>29990</v>
      </c>
      <c r="T360" s="8">
        <v>29990</v>
      </c>
      <c r="U360" s="8" t="str">
        <f>IF(Cleaned_Data[[#This Row],[Actual Price]]&lt;1000,"₦0–₦999",
 IF(Cleaned_Data[[#This Row],[Actual Price]]&lt;2000,"₦1,000–₦1,999",
 IF(Cleaned_Data[[#This Row],[Actual Price]]&lt;5000,"₦2,000–₦4,999",
 IF(Cleaned_Data[[#This Row],[Actual Price]]&lt;10000,"₦5,000–₦9,999",
 "₦10,000+"))))</f>
        <v>₦10,000+</v>
      </c>
      <c r="V360" s="8">
        <f>(Cleaned_Data[[#This Row],[Actual Price]]*Cleaned_Data[[#This Row],[Rating Count]])</f>
        <v>284875010</v>
      </c>
      <c r="W360" s="20">
        <v>0.29979993331110372</v>
      </c>
      <c r="X360">
        <v>4.3</v>
      </c>
      <c r="Y360" s="10">
        <f>VALUE(Cleaned_Data[[#This Row],[rating]])</f>
        <v>4.3</v>
      </c>
      <c r="Z360">
        <v>9499</v>
      </c>
      <c r="AA360" t="str">
        <f>IF(Cleaned_Data[[#This Row],[Rating Count]]&lt;1000,"&lt;1000","1000+")</f>
        <v>1000+</v>
      </c>
      <c r="AB360" s="4">
        <v>9499</v>
      </c>
    </row>
    <row r="361" spans="1:28" x14ac:dyDescent="0.25">
      <c r="A361">
        <v>360</v>
      </c>
      <c r="B361" t="s">
        <v>3757</v>
      </c>
      <c r="C361" t="s">
        <v>3758</v>
      </c>
      <c r="D361" t="s">
        <v>3758</v>
      </c>
      <c r="E361" t="s">
        <v>16191</v>
      </c>
      <c r="F361" t="s">
        <v>14157</v>
      </c>
      <c r="G361" t="s">
        <v>14158</v>
      </c>
      <c r="H361" t="s">
        <v>3120</v>
      </c>
      <c r="I361" t="s">
        <v>13093</v>
      </c>
      <c r="J361" t="s">
        <v>13093</v>
      </c>
      <c r="K361" t="s">
        <v>13122</v>
      </c>
      <c r="L361" t="s">
        <v>13993</v>
      </c>
      <c r="M361" t="s">
        <v>13123</v>
      </c>
      <c r="N361" t="s">
        <v>13123</v>
      </c>
      <c r="O361" t="s">
        <v>13124</v>
      </c>
      <c r="P361" t="s">
        <v>13137</v>
      </c>
      <c r="Q361">
        <v>999</v>
      </c>
      <c r="R361" s="8">
        <v>999</v>
      </c>
      <c r="S361">
        <v>1999</v>
      </c>
      <c r="T361" s="8">
        <v>1999</v>
      </c>
      <c r="U361" s="8" t="str">
        <f>IF(Cleaned_Data[[#This Row],[Actual Price]]&lt;1000,"₦0–₦999",
 IF(Cleaned_Data[[#This Row],[Actual Price]]&lt;2000,"₦1,000–₦1,999",
 IF(Cleaned_Data[[#This Row],[Actual Price]]&lt;5000,"₦2,000–₦4,999",
 IF(Cleaned_Data[[#This Row],[Actual Price]]&lt;10000,"₦5,000–₦9,999",
 "₦10,000+"))))</f>
        <v>₦1,000–₦1,999</v>
      </c>
      <c r="V361" s="8">
        <f>(Cleaned_Data[[#This Row],[Actual Price]]*Cleaned_Data[[#This Row],[Rating Count]])</f>
        <v>3552223</v>
      </c>
      <c r="W361" s="20">
        <v>0.5002501250625313</v>
      </c>
      <c r="X361">
        <v>4.3</v>
      </c>
      <c r="Y361" s="10">
        <f>VALUE(Cleaned_Data[[#This Row],[rating]])</f>
        <v>4.3</v>
      </c>
      <c r="Z361">
        <v>1777</v>
      </c>
      <c r="AA361" t="str">
        <f>IF(Cleaned_Data[[#This Row],[Rating Count]]&lt;1000,"&lt;1000","1000+")</f>
        <v>1000+</v>
      </c>
      <c r="AB361" s="4">
        <v>1777</v>
      </c>
    </row>
    <row r="362" spans="1:28" x14ac:dyDescent="0.25">
      <c r="A362">
        <v>361</v>
      </c>
      <c r="B362" t="s">
        <v>3767</v>
      </c>
      <c r="C362" t="s">
        <v>3768</v>
      </c>
      <c r="D362" t="s">
        <v>14159</v>
      </c>
      <c r="E362" t="s">
        <v>16191</v>
      </c>
      <c r="F362" t="s">
        <v>14160</v>
      </c>
      <c r="G362" t="s">
        <v>14161</v>
      </c>
      <c r="H362" t="s">
        <v>2950</v>
      </c>
      <c r="I362" t="s">
        <v>13093</v>
      </c>
      <c r="J362" t="s">
        <v>13093</v>
      </c>
      <c r="K362" t="s">
        <v>13122</v>
      </c>
      <c r="L362" t="s">
        <v>13993</v>
      </c>
      <c r="M362" t="s">
        <v>13126</v>
      </c>
      <c r="N362" t="s">
        <v>13996</v>
      </c>
      <c r="O362" t="s">
        <v>13127</v>
      </c>
      <c r="Q362">
        <v>12490</v>
      </c>
      <c r="R362" s="8">
        <v>12490</v>
      </c>
      <c r="S362">
        <v>15990</v>
      </c>
      <c r="T362" s="8">
        <v>15990</v>
      </c>
      <c r="U362" s="8" t="str">
        <f>IF(Cleaned_Data[[#This Row],[Actual Price]]&lt;1000,"₦0–₦999",
 IF(Cleaned_Data[[#This Row],[Actual Price]]&lt;2000,"₦1,000–₦1,999",
 IF(Cleaned_Data[[#This Row],[Actual Price]]&lt;5000,"₦2,000–₦4,999",
 IF(Cleaned_Data[[#This Row],[Actual Price]]&lt;10000,"₦5,000–₦9,999",
 "₦10,000+"))))</f>
        <v>₦10,000+</v>
      </c>
      <c r="V362" s="8">
        <f>(Cleaned_Data[[#This Row],[Actual Price]]*Cleaned_Data[[#This Row],[Rating Count]])</f>
        <v>935510940</v>
      </c>
      <c r="W362" s="20">
        <v>0.21888680425265791</v>
      </c>
      <c r="X362">
        <v>4.2</v>
      </c>
      <c r="Y362" s="10">
        <f>VALUE(Cleaned_Data[[#This Row],[rating]])</f>
        <v>4.2</v>
      </c>
      <c r="Z362">
        <v>58506</v>
      </c>
      <c r="AA362" t="str">
        <f>IF(Cleaned_Data[[#This Row],[Rating Count]]&lt;1000,"&lt;1000","1000+")</f>
        <v>1000+</v>
      </c>
      <c r="AB362" s="4">
        <v>58506</v>
      </c>
    </row>
    <row r="363" spans="1:28" x14ac:dyDescent="0.25">
      <c r="A363">
        <v>362</v>
      </c>
      <c r="B363" t="s">
        <v>3777</v>
      </c>
      <c r="C363" t="s">
        <v>3778</v>
      </c>
      <c r="D363" t="s">
        <v>3778</v>
      </c>
      <c r="E363" t="s">
        <v>16191</v>
      </c>
      <c r="F363" t="s">
        <v>14042</v>
      </c>
      <c r="G363" t="s">
        <v>14162</v>
      </c>
      <c r="H363" t="s">
        <v>2950</v>
      </c>
      <c r="I363" t="s">
        <v>13093</v>
      </c>
      <c r="J363" t="s">
        <v>13093</v>
      </c>
      <c r="K363" t="s">
        <v>13122</v>
      </c>
      <c r="L363" t="s">
        <v>13993</v>
      </c>
      <c r="M363" t="s">
        <v>13126</v>
      </c>
      <c r="N363" t="s">
        <v>13996</v>
      </c>
      <c r="O363" t="s">
        <v>13127</v>
      </c>
      <c r="Q363">
        <v>17999</v>
      </c>
      <c r="R363" s="8">
        <v>17999</v>
      </c>
      <c r="S363">
        <v>21990</v>
      </c>
      <c r="T363" s="8">
        <v>21990</v>
      </c>
      <c r="U363" s="8" t="str">
        <f>IF(Cleaned_Data[[#This Row],[Actual Price]]&lt;1000,"₦0–₦999",
 IF(Cleaned_Data[[#This Row],[Actual Price]]&lt;2000,"₦1,000–₦1,999",
 IF(Cleaned_Data[[#This Row],[Actual Price]]&lt;5000,"₦2,000–₦4,999",
 IF(Cleaned_Data[[#This Row],[Actual Price]]&lt;10000,"₦5,000–₦9,999",
 "₦10,000+"))))</f>
        <v>₦10,000+</v>
      </c>
      <c r="V363" s="8">
        <f>(Cleaned_Data[[#This Row],[Actual Price]]*Cleaned_Data[[#This Row],[Rating Count]])</f>
        <v>469486500</v>
      </c>
      <c r="W363" s="20">
        <v>0.18149158708503865</v>
      </c>
      <c r="X363">
        <v>4</v>
      </c>
      <c r="Y363" s="10">
        <f>VALUE(Cleaned_Data[[#This Row],[rating]])</f>
        <v>4</v>
      </c>
      <c r="Z363">
        <v>21350</v>
      </c>
      <c r="AA363" t="str">
        <f>IF(Cleaned_Data[[#This Row],[Rating Count]]&lt;1000,"&lt;1000","1000+")</f>
        <v>1000+</v>
      </c>
      <c r="AB363" s="4">
        <v>21350</v>
      </c>
    </row>
    <row r="364" spans="1:28" x14ac:dyDescent="0.25">
      <c r="A364">
        <v>363</v>
      </c>
      <c r="B364" t="s">
        <v>3783</v>
      </c>
      <c r="C364" t="s">
        <v>3784</v>
      </c>
      <c r="D364" t="s">
        <v>3784</v>
      </c>
      <c r="E364" t="s">
        <v>16191</v>
      </c>
      <c r="F364" t="s">
        <v>14163</v>
      </c>
      <c r="G364" t="s">
        <v>14164</v>
      </c>
      <c r="H364" t="s">
        <v>3004</v>
      </c>
      <c r="I364" t="s">
        <v>13093</v>
      </c>
      <c r="J364" t="s">
        <v>13093</v>
      </c>
      <c r="K364" t="s">
        <v>13122</v>
      </c>
      <c r="L364" t="s">
        <v>13993</v>
      </c>
      <c r="M364" t="s">
        <v>13126</v>
      </c>
      <c r="N364" t="s">
        <v>13996</v>
      </c>
      <c r="O364" t="s">
        <v>13130</v>
      </c>
      <c r="Q364">
        <v>1399</v>
      </c>
      <c r="R364" s="8">
        <v>1399</v>
      </c>
      <c r="S364">
        <v>1630</v>
      </c>
      <c r="T364" s="8">
        <v>1630</v>
      </c>
      <c r="U364" s="8" t="str">
        <f>IF(Cleaned_Data[[#This Row],[Actual Price]]&lt;1000,"₦0–₦999",
 IF(Cleaned_Data[[#This Row],[Actual Price]]&lt;2000,"₦1,000–₦1,999",
 IF(Cleaned_Data[[#This Row],[Actual Price]]&lt;5000,"₦2,000–₦4,999",
 IF(Cleaned_Data[[#This Row],[Actual Price]]&lt;10000,"₦5,000–₦9,999",
 "₦10,000+"))))</f>
        <v>₦1,000–₦1,999</v>
      </c>
      <c r="V364" s="8">
        <f>(Cleaned_Data[[#This Row],[Actual Price]]*Cleaned_Data[[#This Row],[Rating Count]])</f>
        <v>15286140</v>
      </c>
      <c r="W364" s="20">
        <v>0.14171779141104293</v>
      </c>
      <c r="X364">
        <v>4</v>
      </c>
      <c r="Y364" s="10">
        <f>VALUE(Cleaned_Data[[#This Row],[rating]])</f>
        <v>4</v>
      </c>
      <c r="Z364">
        <v>9378</v>
      </c>
      <c r="AA364" t="str">
        <f>IF(Cleaned_Data[[#This Row],[Rating Count]]&lt;1000,"&lt;1000","1000+")</f>
        <v>1000+</v>
      </c>
      <c r="AB364" s="4">
        <v>9378</v>
      </c>
    </row>
    <row r="365" spans="1:28" x14ac:dyDescent="0.25">
      <c r="A365">
        <v>364</v>
      </c>
      <c r="B365" t="s">
        <v>3795</v>
      </c>
      <c r="C365" t="s">
        <v>3796</v>
      </c>
      <c r="D365" t="s">
        <v>14165</v>
      </c>
      <c r="E365" t="s">
        <v>16191</v>
      </c>
      <c r="F365" t="s">
        <v>14007</v>
      </c>
      <c r="G365" t="s">
        <v>14166</v>
      </c>
      <c r="H365" t="s">
        <v>2910</v>
      </c>
      <c r="I365" t="s">
        <v>13093</v>
      </c>
      <c r="J365" t="s">
        <v>13093</v>
      </c>
      <c r="K365" t="s">
        <v>13120</v>
      </c>
      <c r="L365" t="s">
        <v>13120</v>
      </c>
      <c r="M365" t="s">
        <v>13121</v>
      </c>
      <c r="N365" t="s">
        <v>13121</v>
      </c>
      <c r="Q365">
        <v>1499</v>
      </c>
      <c r="R365" s="8">
        <v>1499</v>
      </c>
      <c r="S365">
        <v>6990</v>
      </c>
      <c r="T365" s="8">
        <v>6990</v>
      </c>
      <c r="U365" s="8" t="str">
        <f>IF(Cleaned_Data[[#This Row],[Actual Price]]&lt;1000,"₦0–₦999",
 IF(Cleaned_Data[[#This Row],[Actual Price]]&lt;2000,"₦1,000–₦1,999",
 IF(Cleaned_Data[[#This Row],[Actual Price]]&lt;5000,"₦2,000–₦4,999",
 IF(Cleaned_Data[[#This Row],[Actual Price]]&lt;10000,"₦5,000–₦9,999",
 "₦10,000+"))))</f>
        <v>₦5,000–₦9,999</v>
      </c>
      <c r="V365" s="8">
        <f>(Cleaned_Data[[#This Row],[Actual Price]]*Cleaned_Data[[#This Row],[Rating Count]])</f>
        <v>152354040</v>
      </c>
      <c r="W365" s="20">
        <v>0.78555078683834045</v>
      </c>
      <c r="X365">
        <v>3.9</v>
      </c>
      <c r="Y365" s="10">
        <f>VALUE(Cleaned_Data[[#This Row],[rating]])</f>
        <v>3.9</v>
      </c>
      <c r="Z365">
        <v>21796</v>
      </c>
      <c r="AA365" t="str">
        <f>IF(Cleaned_Data[[#This Row],[Rating Count]]&lt;1000,"&lt;1000","1000+")</f>
        <v>1000+</v>
      </c>
      <c r="AB365" s="4">
        <v>21796</v>
      </c>
    </row>
    <row r="366" spans="1:28" x14ac:dyDescent="0.25">
      <c r="A366">
        <v>365</v>
      </c>
      <c r="B366" t="s">
        <v>3799</v>
      </c>
      <c r="C366" t="s">
        <v>3800</v>
      </c>
      <c r="D366" t="s">
        <v>14167</v>
      </c>
      <c r="E366" t="s">
        <v>16191</v>
      </c>
      <c r="F366" t="s">
        <v>13990</v>
      </c>
      <c r="G366" t="s">
        <v>14168</v>
      </c>
      <c r="H366" t="s">
        <v>2910</v>
      </c>
      <c r="I366" t="s">
        <v>13093</v>
      </c>
      <c r="J366" t="s">
        <v>13093</v>
      </c>
      <c r="K366" t="s">
        <v>13120</v>
      </c>
      <c r="L366" t="s">
        <v>13120</v>
      </c>
      <c r="M366" t="s">
        <v>13121</v>
      </c>
      <c r="N366" t="s">
        <v>13121</v>
      </c>
      <c r="Q366">
        <v>1999</v>
      </c>
      <c r="R366" s="8">
        <v>1999</v>
      </c>
      <c r="S366">
        <v>7990</v>
      </c>
      <c r="T366" s="8">
        <v>7990</v>
      </c>
      <c r="U366" s="8" t="str">
        <f>IF(Cleaned_Data[[#This Row],[Actual Price]]&lt;1000,"₦0–₦999",
 IF(Cleaned_Data[[#This Row],[Actual Price]]&lt;2000,"₦1,000–₦1,999",
 IF(Cleaned_Data[[#This Row],[Actual Price]]&lt;5000,"₦2,000–₦4,999",
 IF(Cleaned_Data[[#This Row],[Actual Price]]&lt;10000,"₦5,000–₦9,999",
 "₦10,000+"))))</f>
        <v>₦5,000–₦9,999</v>
      </c>
      <c r="V366" s="8">
        <f>(Cleaned_Data[[#This Row],[Actual Price]]*Cleaned_Data[[#This Row],[Rating Count]])</f>
        <v>142485670</v>
      </c>
      <c r="W366" s="20">
        <v>0.74981226533166456</v>
      </c>
      <c r="X366">
        <v>3.8</v>
      </c>
      <c r="Y366" s="10">
        <f>VALUE(Cleaned_Data[[#This Row],[rating]])</f>
        <v>3.8</v>
      </c>
      <c r="Z366">
        <v>17833</v>
      </c>
      <c r="AA366" t="str">
        <f>IF(Cleaned_Data[[#This Row],[Rating Count]]&lt;1000,"&lt;1000","1000+")</f>
        <v>1000+</v>
      </c>
      <c r="AB366" s="4">
        <v>17833</v>
      </c>
    </row>
    <row r="367" spans="1:28" x14ac:dyDescent="0.25">
      <c r="A367">
        <v>366</v>
      </c>
      <c r="B367" t="s">
        <v>3803</v>
      </c>
      <c r="C367" t="s">
        <v>3804</v>
      </c>
      <c r="D367" t="s">
        <v>3804</v>
      </c>
      <c r="E367" t="s">
        <v>16191</v>
      </c>
      <c r="F367" t="s">
        <v>14152</v>
      </c>
      <c r="G367" t="s">
        <v>14169</v>
      </c>
      <c r="H367" t="s">
        <v>3725</v>
      </c>
      <c r="I367" t="s">
        <v>13093</v>
      </c>
      <c r="J367" t="s">
        <v>13093</v>
      </c>
      <c r="K367" t="s">
        <v>13122</v>
      </c>
      <c r="L367" t="s">
        <v>13993</v>
      </c>
      <c r="M367" t="s">
        <v>13123</v>
      </c>
      <c r="N367" t="s">
        <v>13123</v>
      </c>
      <c r="O367" t="s">
        <v>13146</v>
      </c>
      <c r="P367" t="s">
        <v>13147</v>
      </c>
      <c r="Q367">
        <v>999</v>
      </c>
      <c r="R367" s="8">
        <v>999</v>
      </c>
      <c r="S367">
        <v>2899</v>
      </c>
      <c r="T367" s="8">
        <v>2899</v>
      </c>
      <c r="U367" s="8" t="str">
        <f>IF(Cleaned_Data[[#This Row],[Actual Price]]&lt;1000,"₦0–₦999",
 IF(Cleaned_Data[[#This Row],[Actual Price]]&lt;2000,"₦1,000–₦1,999",
 IF(Cleaned_Data[[#This Row],[Actual Price]]&lt;5000,"₦2,000–₦4,999",
 IF(Cleaned_Data[[#This Row],[Actual Price]]&lt;10000,"₦5,000–₦9,999",
 "₦10,000+"))))</f>
        <v>₦2,000–₦4,999</v>
      </c>
      <c r="V367" s="8">
        <f>(Cleaned_Data[[#This Row],[Actual Price]]*Cleaned_Data[[#This Row],[Rating Count]])</f>
        <v>22551321</v>
      </c>
      <c r="W367" s="20">
        <v>0.65539841324594683</v>
      </c>
      <c r="X367">
        <v>4.7</v>
      </c>
      <c r="Y367" s="10">
        <f>VALUE(Cleaned_Data[[#This Row],[rating]])</f>
        <v>4.7</v>
      </c>
      <c r="Z367">
        <v>7779</v>
      </c>
      <c r="AA367" t="str">
        <f>IF(Cleaned_Data[[#This Row],[Rating Count]]&lt;1000,"&lt;1000","1000+")</f>
        <v>1000+</v>
      </c>
      <c r="AB367" s="4">
        <v>7779</v>
      </c>
    </row>
    <row r="368" spans="1:28" x14ac:dyDescent="0.25">
      <c r="A368">
        <v>367</v>
      </c>
      <c r="B368" t="s">
        <v>3824</v>
      </c>
      <c r="C368" t="s">
        <v>3825</v>
      </c>
      <c r="D368" t="s">
        <v>3825</v>
      </c>
      <c r="E368" t="s">
        <v>16191</v>
      </c>
      <c r="F368" t="s">
        <v>14170</v>
      </c>
      <c r="G368" t="s">
        <v>14171</v>
      </c>
      <c r="H368" t="s">
        <v>3066</v>
      </c>
      <c r="I368" t="s">
        <v>13093</v>
      </c>
      <c r="J368" t="s">
        <v>13093</v>
      </c>
      <c r="K368" t="s">
        <v>13122</v>
      </c>
      <c r="L368" t="s">
        <v>13993</v>
      </c>
      <c r="M368" t="s">
        <v>13123</v>
      </c>
      <c r="N368" t="s">
        <v>13123</v>
      </c>
      <c r="O368" t="s">
        <v>13124</v>
      </c>
      <c r="P368" t="s">
        <v>13134</v>
      </c>
      <c r="Q368">
        <v>337</v>
      </c>
      <c r="R368" s="8">
        <v>337</v>
      </c>
      <c r="S368">
        <v>699</v>
      </c>
      <c r="T368" s="8">
        <v>699</v>
      </c>
      <c r="U368" s="8" t="str">
        <f>IF(Cleaned_Data[[#This Row],[Actual Price]]&lt;1000,"₦0–₦999",
 IF(Cleaned_Data[[#This Row],[Actual Price]]&lt;2000,"₦1,000–₦1,999",
 IF(Cleaned_Data[[#This Row],[Actual Price]]&lt;5000,"₦2,000–₦4,999",
 IF(Cleaned_Data[[#This Row],[Actual Price]]&lt;10000,"₦5,000–₦9,999",
 "₦10,000+"))))</f>
        <v>₦0–₦999</v>
      </c>
      <c r="V368" s="8">
        <f>(Cleaned_Data[[#This Row],[Actual Price]]*Cleaned_Data[[#This Row],[Rating Count]])</f>
        <v>3473331</v>
      </c>
      <c r="W368" s="20">
        <v>0.51788268955650929</v>
      </c>
      <c r="X368">
        <v>4.2</v>
      </c>
      <c r="Y368" s="10">
        <f>VALUE(Cleaned_Data[[#This Row],[rating]])</f>
        <v>4.2</v>
      </c>
      <c r="Z368">
        <v>4969</v>
      </c>
      <c r="AA368" t="str">
        <f>IF(Cleaned_Data[[#This Row],[Rating Count]]&lt;1000,"&lt;1000","1000+")</f>
        <v>1000+</v>
      </c>
      <c r="AB368" s="4">
        <v>4969</v>
      </c>
    </row>
    <row r="369" spans="1:28" x14ac:dyDescent="0.25">
      <c r="A369">
        <v>368</v>
      </c>
      <c r="B369" t="s">
        <v>3834</v>
      </c>
      <c r="C369" t="s">
        <v>3835</v>
      </c>
      <c r="D369" t="s">
        <v>3835</v>
      </c>
      <c r="E369" t="s">
        <v>16191</v>
      </c>
      <c r="F369" t="s">
        <v>14172</v>
      </c>
      <c r="G369" t="s">
        <v>14173</v>
      </c>
      <c r="H369" t="s">
        <v>2910</v>
      </c>
      <c r="I369" t="s">
        <v>13093</v>
      </c>
      <c r="J369" t="s">
        <v>13093</v>
      </c>
      <c r="K369" t="s">
        <v>13120</v>
      </c>
      <c r="L369" t="s">
        <v>13120</v>
      </c>
      <c r="M369" t="s">
        <v>13121</v>
      </c>
      <c r="N369" t="s">
        <v>13121</v>
      </c>
      <c r="Q369">
        <v>2999</v>
      </c>
      <c r="R369" s="8">
        <v>2999</v>
      </c>
      <c r="S369">
        <v>7990</v>
      </c>
      <c r="T369" s="8">
        <v>7990</v>
      </c>
      <c r="U369" s="8" t="str">
        <f>IF(Cleaned_Data[[#This Row],[Actual Price]]&lt;1000,"₦0–₦999",
 IF(Cleaned_Data[[#This Row],[Actual Price]]&lt;2000,"₦1,000–₦1,999",
 IF(Cleaned_Data[[#This Row],[Actual Price]]&lt;5000,"₦2,000–₦4,999",
 IF(Cleaned_Data[[#This Row],[Actual Price]]&lt;10000,"₦5,000–₦9,999",
 "₦10,000+"))))</f>
        <v>₦5,000–₦9,999</v>
      </c>
      <c r="V369" s="8">
        <f>(Cleaned_Data[[#This Row],[Actual Price]]*Cleaned_Data[[#This Row],[Rating Count]])</f>
        <v>1230460</v>
      </c>
      <c r="W369" s="20">
        <v>0.6246558197747184</v>
      </c>
      <c r="X369">
        <v>4.0999999999999996</v>
      </c>
      <c r="Y369" s="10">
        <f>VALUE(Cleaned_Data[[#This Row],[rating]])</f>
        <v>4.0999999999999996</v>
      </c>
      <c r="Z369">
        <v>154</v>
      </c>
      <c r="AA369" t="str">
        <f>IF(Cleaned_Data[[#This Row],[Rating Count]]&lt;1000,"&lt;1000","1000+")</f>
        <v>&lt;1000</v>
      </c>
      <c r="AB369" s="4">
        <v>154</v>
      </c>
    </row>
    <row r="370" spans="1:28" x14ac:dyDescent="0.25">
      <c r="A370">
        <v>369</v>
      </c>
      <c r="B370" t="s">
        <v>3843</v>
      </c>
      <c r="C370" t="s">
        <v>3844</v>
      </c>
      <c r="D370" t="s">
        <v>14174</v>
      </c>
      <c r="E370" t="s">
        <v>16191</v>
      </c>
      <c r="F370" t="s">
        <v>14175</v>
      </c>
      <c r="G370" t="s">
        <v>14176</v>
      </c>
      <c r="H370" t="s">
        <v>2910</v>
      </c>
      <c r="I370" t="s">
        <v>13093</v>
      </c>
      <c r="J370" t="s">
        <v>13093</v>
      </c>
      <c r="K370" t="s">
        <v>13120</v>
      </c>
      <c r="L370" t="s">
        <v>13120</v>
      </c>
      <c r="M370" t="s">
        <v>13121</v>
      </c>
      <c r="N370" t="s">
        <v>13121</v>
      </c>
      <c r="Q370">
        <v>1299</v>
      </c>
      <c r="R370" s="8">
        <v>1299</v>
      </c>
      <c r="S370">
        <v>5999</v>
      </c>
      <c r="T370" s="8">
        <v>5999</v>
      </c>
      <c r="U370" s="8" t="str">
        <f>IF(Cleaned_Data[[#This Row],[Actual Price]]&lt;1000,"₦0–₦999",
 IF(Cleaned_Data[[#This Row],[Actual Price]]&lt;2000,"₦1,000–₦1,999",
 IF(Cleaned_Data[[#This Row],[Actual Price]]&lt;5000,"₦2,000–₦4,999",
 IF(Cleaned_Data[[#This Row],[Actual Price]]&lt;10000,"₦5,000–₦9,999",
 "₦10,000+"))))</f>
        <v>₦5,000–₦9,999</v>
      </c>
      <c r="V370" s="8">
        <f>(Cleaned_Data[[#This Row],[Actual Price]]*Cleaned_Data[[#This Row],[Rating Count]])</f>
        <v>26485585</v>
      </c>
      <c r="W370" s="20">
        <v>0.78346391065177534</v>
      </c>
      <c r="X370">
        <v>3.3</v>
      </c>
      <c r="Y370" s="10">
        <f>VALUE(Cleaned_Data[[#This Row],[rating]])</f>
        <v>3.3</v>
      </c>
      <c r="Z370">
        <v>4415</v>
      </c>
      <c r="AA370" t="str">
        <f>IF(Cleaned_Data[[#This Row],[Rating Count]]&lt;1000,"&lt;1000","1000+")</f>
        <v>1000+</v>
      </c>
      <c r="AB370" s="4">
        <v>4415</v>
      </c>
    </row>
    <row r="371" spans="1:28" x14ac:dyDescent="0.25">
      <c r="A371">
        <v>370</v>
      </c>
      <c r="B371" t="s">
        <v>3856</v>
      </c>
      <c r="C371" t="s">
        <v>3857</v>
      </c>
      <c r="D371" t="s">
        <v>3857</v>
      </c>
      <c r="E371" t="s">
        <v>16191</v>
      </c>
      <c r="F371" t="s">
        <v>14042</v>
      </c>
      <c r="G371" t="s">
        <v>14043</v>
      </c>
      <c r="H371" t="s">
        <v>2950</v>
      </c>
      <c r="I371" t="s">
        <v>13093</v>
      </c>
      <c r="J371" t="s">
        <v>13093</v>
      </c>
      <c r="K371" t="s">
        <v>13122</v>
      </c>
      <c r="L371" t="s">
        <v>13993</v>
      </c>
      <c r="M371" t="s">
        <v>13126</v>
      </c>
      <c r="N371" t="s">
        <v>13996</v>
      </c>
      <c r="O371" t="s">
        <v>13127</v>
      </c>
      <c r="Q371">
        <v>16499</v>
      </c>
      <c r="R371" s="8">
        <v>16499</v>
      </c>
      <c r="S371">
        <v>20990</v>
      </c>
      <c r="T371" s="8">
        <v>20990</v>
      </c>
      <c r="U371" s="8" t="str">
        <f>IF(Cleaned_Data[[#This Row],[Actual Price]]&lt;1000,"₦0–₦999",
 IF(Cleaned_Data[[#This Row],[Actual Price]]&lt;2000,"₦1,000–₦1,999",
 IF(Cleaned_Data[[#This Row],[Actual Price]]&lt;5000,"₦2,000–₦4,999",
 IF(Cleaned_Data[[#This Row],[Actual Price]]&lt;10000,"₦5,000–₦9,999",
 "₦10,000+"))))</f>
        <v>₦10,000+</v>
      </c>
      <c r="V371" s="8">
        <f>(Cleaned_Data[[#This Row],[Actual Price]]*Cleaned_Data[[#This Row],[Rating Count]])</f>
        <v>448136500</v>
      </c>
      <c r="W371" s="20">
        <v>0.21395902810862316</v>
      </c>
      <c r="X371">
        <v>4</v>
      </c>
      <c r="Y371" s="10">
        <f>VALUE(Cleaned_Data[[#This Row],[rating]])</f>
        <v>4</v>
      </c>
      <c r="Z371">
        <v>21350</v>
      </c>
      <c r="AA371" t="str">
        <f>IF(Cleaned_Data[[#This Row],[Rating Count]]&lt;1000,"&lt;1000","1000+")</f>
        <v>1000+</v>
      </c>
      <c r="AB371" s="4">
        <v>21350</v>
      </c>
    </row>
    <row r="372" spans="1:28" x14ac:dyDescent="0.25">
      <c r="A372">
        <v>371</v>
      </c>
      <c r="B372" t="s">
        <v>3860</v>
      </c>
      <c r="C372" t="s">
        <v>3861</v>
      </c>
      <c r="D372" t="s">
        <v>3861</v>
      </c>
      <c r="E372" t="s">
        <v>16191</v>
      </c>
      <c r="F372" t="s">
        <v>14177</v>
      </c>
      <c r="G372" t="s">
        <v>14178</v>
      </c>
      <c r="H372" t="s">
        <v>3025</v>
      </c>
      <c r="I372" t="s">
        <v>13093</v>
      </c>
      <c r="J372" t="s">
        <v>13093</v>
      </c>
      <c r="K372" t="s">
        <v>13131</v>
      </c>
      <c r="L372" t="s">
        <v>14009</v>
      </c>
      <c r="M372" t="s">
        <v>13132</v>
      </c>
      <c r="N372" t="s">
        <v>13132</v>
      </c>
      <c r="O372" t="s">
        <v>13133</v>
      </c>
      <c r="Q372">
        <v>499</v>
      </c>
      <c r="R372" s="8">
        <v>499</v>
      </c>
      <c r="S372">
        <v>499</v>
      </c>
      <c r="T372" s="8">
        <v>499</v>
      </c>
      <c r="U372" s="8" t="str">
        <f>IF(Cleaned_Data[[#This Row],[Actual Price]]&lt;1000,"₦0–₦999",
 IF(Cleaned_Data[[#This Row],[Actual Price]]&lt;2000,"₦1,000–₦1,999",
 IF(Cleaned_Data[[#This Row],[Actual Price]]&lt;5000,"₦2,000–₦4,999",
 IF(Cleaned_Data[[#This Row],[Actual Price]]&lt;10000,"₦5,000–₦9,999",
 "₦10,000+"))))</f>
        <v>₦0–₦999</v>
      </c>
      <c r="V372" s="8">
        <f>(Cleaned_Data[[#This Row],[Actual Price]]*Cleaned_Data[[#This Row],[Rating Count]])</f>
        <v>15737961</v>
      </c>
      <c r="W372" s="20">
        <v>0</v>
      </c>
      <c r="X372">
        <v>4.2</v>
      </c>
      <c r="Y372" s="10">
        <f>VALUE(Cleaned_Data[[#This Row],[rating]])</f>
        <v>4.2</v>
      </c>
      <c r="Z372">
        <v>31539</v>
      </c>
      <c r="AA372" t="str">
        <f>IF(Cleaned_Data[[#This Row],[Rating Count]]&lt;1000,"&lt;1000","1000+")</f>
        <v>1000+</v>
      </c>
      <c r="AB372" s="4">
        <v>31539</v>
      </c>
    </row>
    <row r="373" spans="1:28" x14ac:dyDescent="0.25">
      <c r="A373">
        <v>372</v>
      </c>
      <c r="B373" t="s">
        <v>3872</v>
      </c>
      <c r="C373" t="s">
        <v>3873</v>
      </c>
      <c r="D373" t="s">
        <v>3873</v>
      </c>
      <c r="E373" t="s">
        <v>16191</v>
      </c>
      <c r="F373" t="s">
        <v>14152</v>
      </c>
      <c r="G373" t="s">
        <v>14179</v>
      </c>
      <c r="H373" t="s">
        <v>3725</v>
      </c>
      <c r="I373" t="s">
        <v>13093</v>
      </c>
      <c r="J373" t="s">
        <v>13093</v>
      </c>
      <c r="K373" t="s">
        <v>13122</v>
      </c>
      <c r="L373" t="s">
        <v>13993</v>
      </c>
      <c r="M373" t="s">
        <v>13123</v>
      </c>
      <c r="N373" t="s">
        <v>13123</v>
      </c>
      <c r="O373" t="s">
        <v>13146</v>
      </c>
      <c r="P373" t="s">
        <v>13147</v>
      </c>
      <c r="Q373">
        <v>999</v>
      </c>
      <c r="R373" s="8">
        <v>999</v>
      </c>
      <c r="S373">
        <v>2899</v>
      </c>
      <c r="T373" s="8">
        <v>2899</v>
      </c>
      <c r="U373" s="8" t="str">
        <f>IF(Cleaned_Data[[#This Row],[Actual Price]]&lt;1000,"₦0–₦999",
 IF(Cleaned_Data[[#This Row],[Actual Price]]&lt;2000,"₦1,000–₦1,999",
 IF(Cleaned_Data[[#This Row],[Actual Price]]&lt;5000,"₦2,000–₦4,999",
 IF(Cleaned_Data[[#This Row],[Actual Price]]&lt;10000,"₦5,000–₦9,999",
 "₦10,000+"))))</f>
        <v>₦2,000–₦4,999</v>
      </c>
      <c r="V373" s="8">
        <f>(Cleaned_Data[[#This Row],[Actual Price]]*Cleaned_Data[[#This Row],[Rating Count]])</f>
        <v>17767971</v>
      </c>
      <c r="W373" s="20">
        <v>0.65539841324594683</v>
      </c>
      <c r="X373">
        <v>4.5999999999999996</v>
      </c>
      <c r="Y373" s="10">
        <f>VALUE(Cleaned_Data[[#This Row],[rating]])</f>
        <v>4.5999999999999996</v>
      </c>
      <c r="Z373">
        <v>6129</v>
      </c>
      <c r="AA373" t="str">
        <f>IF(Cleaned_Data[[#This Row],[Rating Count]]&lt;1000,"&lt;1000","1000+")</f>
        <v>1000+</v>
      </c>
      <c r="AB373" s="4">
        <v>6129</v>
      </c>
    </row>
    <row r="374" spans="1:28" x14ac:dyDescent="0.25">
      <c r="A374">
        <v>373</v>
      </c>
      <c r="B374" t="s">
        <v>3881</v>
      </c>
      <c r="C374" t="s">
        <v>3882</v>
      </c>
      <c r="D374" t="s">
        <v>3882</v>
      </c>
      <c r="E374" t="s">
        <v>16191</v>
      </c>
      <c r="F374" t="s">
        <v>14010</v>
      </c>
      <c r="G374" t="s">
        <v>14180</v>
      </c>
      <c r="H374" t="s">
        <v>2950</v>
      </c>
      <c r="I374" t="s">
        <v>13093</v>
      </c>
      <c r="J374" t="s">
        <v>13093</v>
      </c>
      <c r="K374" t="s">
        <v>13122</v>
      </c>
      <c r="L374" t="s">
        <v>13993</v>
      </c>
      <c r="M374" t="s">
        <v>13126</v>
      </c>
      <c r="N374" t="s">
        <v>13996</v>
      </c>
      <c r="O374" t="s">
        <v>13127</v>
      </c>
      <c r="Q374">
        <v>10499</v>
      </c>
      <c r="R374" s="8">
        <v>10499</v>
      </c>
      <c r="S374">
        <v>13499</v>
      </c>
      <c r="T374" s="8">
        <v>13499</v>
      </c>
      <c r="U374" s="8" t="str">
        <f>IF(Cleaned_Data[[#This Row],[Actual Price]]&lt;1000,"₦0–₦999",
 IF(Cleaned_Data[[#This Row],[Actual Price]]&lt;2000,"₦1,000–₦1,999",
 IF(Cleaned_Data[[#This Row],[Actual Price]]&lt;5000,"₦2,000–₦4,999",
 IF(Cleaned_Data[[#This Row],[Actual Price]]&lt;10000,"₦5,000–₦9,999",
 "₦10,000+"))))</f>
        <v>₦10,000+</v>
      </c>
      <c r="V374" s="8">
        <f>(Cleaned_Data[[#This Row],[Actual Price]]*Cleaned_Data[[#This Row],[Rating Count]])</f>
        <v>3833716</v>
      </c>
      <c r="W374" s="20">
        <v>0.22223868434698868</v>
      </c>
      <c r="X374">
        <v>4.2</v>
      </c>
      <c r="Y374" s="10">
        <f>VALUE(Cleaned_Data[[#This Row],[rating]])</f>
        <v>4.2</v>
      </c>
      <c r="Z374">
        <v>284</v>
      </c>
      <c r="AA374" t="str">
        <f>IF(Cleaned_Data[[#This Row],[Rating Count]]&lt;1000,"&lt;1000","1000+")</f>
        <v>&lt;1000</v>
      </c>
      <c r="AB374" s="4">
        <v>284</v>
      </c>
    </row>
    <row r="375" spans="1:28" x14ac:dyDescent="0.25">
      <c r="A375">
        <v>374</v>
      </c>
      <c r="B375" t="s">
        <v>3886</v>
      </c>
      <c r="C375" t="s">
        <v>3887</v>
      </c>
      <c r="D375" t="s">
        <v>3887</v>
      </c>
      <c r="E375" t="s">
        <v>16191</v>
      </c>
      <c r="F375" t="s">
        <v>14181</v>
      </c>
      <c r="G375" t="s">
        <v>14182</v>
      </c>
      <c r="H375" t="s">
        <v>3888</v>
      </c>
      <c r="I375" t="s">
        <v>13093</v>
      </c>
      <c r="J375" t="s">
        <v>13093</v>
      </c>
      <c r="K375" t="s">
        <v>13122</v>
      </c>
      <c r="L375" t="s">
        <v>13993</v>
      </c>
      <c r="M375" t="s">
        <v>13123</v>
      </c>
      <c r="N375" t="s">
        <v>13123</v>
      </c>
      <c r="O375" t="s">
        <v>13106</v>
      </c>
      <c r="P375" t="s">
        <v>13149</v>
      </c>
      <c r="Q375">
        <v>251</v>
      </c>
      <c r="R375" s="8">
        <v>251</v>
      </c>
      <c r="S375">
        <v>999</v>
      </c>
      <c r="T375" s="8">
        <v>999</v>
      </c>
      <c r="U375" s="8" t="str">
        <f>IF(Cleaned_Data[[#This Row],[Actual Price]]&lt;1000,"₦0–₦999",
 IF(Cleaned_Data[[#This Row],[Actual Price]]&lt;2000,"₦1,000–₦1,999",
 IF(Cleaned_Data[[#This Row],[Actual Price]]&lt;5000,"₦2,000–₦4,999",
 IF(Cleaned_Data[[#This Row],[Actual Price]]&lt;10000,"₦5,000–₦9,999",
 "₦10,000+"))))</f>
        <v>₦0–₦999</v>
      </c>
      <c r="V375" s="8">
        <f>(Cleaned_Data[[#This Row],[Actual Price]]*Cleaned_Data[[#This Row],[Rating Count]])</f>
        <v>3230766</v>
      </c>
      <c r="W375" s="20">
        <v>0.74874874874874875</v>
      </c>
      <c r="X375">
        <v>3.7</v>
      </c>
      <c r="Y375" s="10">
        <f>VALUE(Cleaned_Data[[#This Row],[rating]])</f>
        <v>3.7</v>
      </c>
      <c r="Z375">
        <v>3234</v>
      </c>
      <c r="AA375" t="str">
        <f>IF(Cleaned_Data[[#This Row],[Rating Count]]&lt;1000,"&lt;1000","1000+")</f>
        <v>1000+</v>
      </c>
      <c r="AB375" s="4">
        <v>3234</v>
      </c>
    </row>
    <row r="376" spans="1:28" x14ac:dyDescent="0.25">
      <c r="A376">
        <v>375</v>
      </c>
      <c r="B376" t="s">
        <v>3904</v>
      </c>
      <c r="C376" t="s">
        <v>3905</v>
      </c>
      <c r="D376" t="s">
        <v>3905</v>
      </c>
      <c r="E376" t="s">
        <v>16191</v>
      </c>
      <c r="F376" t="s">
        <v>14183</v>
      </c>
      <c r="G376" t="s">
        <v>14047</v>
      </c>
      <c r="H376" t="s">
        <v>2950</v>
      </c>
      <c r="I376" t="s">
        <v>13093</v>
      </c>
      <c r="J376" t="s">
        <v>13093</v>
      </c>
      <c r="K376" t="s">
        <v>13122</v>
      </c>
      <c r="L376" t="s">
        <v>13993</v>
      </c>
      <c r="M376" t="s">
        <v>13126</v>
      </c>
      <c r="N376" t="s">
        <v>13996</v>
      </c>
      <c r="O376" t="s">
        <v>13127</v>
      </c>
      <c r="Q376">
        <v>6499</v>
      </c>
      <c r="R376" s="8">
        <v>6499</v>
      </c>
      <c r="S376">
        <v>7999</v>
      </c>
      <c r="T376" s="8">
        <v>7999</v>
      </c>
      <c r="U376" s="8" t="str">
        <f>IF(Cleaned_Data[[#This Row],[Actual Price]]&lt;1000,"₦0–₦999",
 IF(Cleaned_Data[[#This Row],[Actual Price]]&lt;2000,"₦1,000–₦1,999",
 IF(Cleaned_Data[[#This Row],[Actual Price]]&lt;5000,"₦2,000–₦4,999",
 IF(Cleaned_Data[[#This Row],[Actual Price]]&lt;10000,"₦5,000–₦9,999",
 "₦10,000+"))))</f>
        <v>₦5,000–₦9,999</v>
      </c>
      <c r="V376" s="8">
        <f>(Cleaned_Data[[#This Row],[Actual Price]]*Cleaned_Data[[#This Row],[Rating Count]])</f>
        <v>2510342168</v>
      </c>
      <c r="W376" s="20">
        <v>0.18752344043005376</v>
      </c>
      <c r="X376">
        <v>4.0999999999999996</v>
      </c>
      <c r="Y376" s="10">
        <f>VALUE(Cleaned_Data[[#This Row],[rating]])</f>
        <v>4.0999999999999996</v>
      </c>
      <c r="Z376">
        <v>313832</v>
      </c>
      <c r="AA376" t="str">
        <f>IF(Cleaned_Data[[#This Row],[Rating Count]]&lt;1000,"&lt;1000","1000+")</f>
        <v>1000+</v>
      </c>
      <c r="AB376" s="4">
        <v>313832</v>
      </c>
    </row>
    <row r="377" spans="1:28" x14ac:dyDescent="0.25">
      <c r="A377">
        <v>376</v>
      </c>
      <c r="B377" t="s">
        <v>3918</v>
      </c>
      <c r="C377" t="s">
        <v>3919</v>
      </c>
      <c r="D377" t="s">
        <v>3919</v>
      </c>
      <c r="E377" t="s">
        <v>16191</v>
      </c>
      <c r="F377" t="s">
        <v>14184</v>
      </c>
      <c r="G377" t="s">
        <v>14185</v>
      </c>
      <c r="H377" t="s">
        <v>3920</v>
      </c>
      <c r="I377" t="s">
        <v>13093</v>
      </c>
      <c r="J377" t="s">
        <v>13093</v>
      </c>
      <c r="K377" t="s">
        <v>13122</v>
      </c>
      <c r="L377" t="s">
        <v>13993</v>
      </c>
      <c r="M377" t="s">
        <v>13123</v>
      </c>
      <c r="N377" t="s">
        <v>13123</v>
      </c>
      <c r="O377" t="s">
        <v>13150</v>
      </c>
      <c r="P377" t="s">
        <v>13151</v>
      </c>
      <c r="Q377">
        <v>279</v>
      </c>
      <c r="R377" s="8">
        <v>279</v>
      </c>
      <c r="S377">
        <v>1499</v>
      </c>
      <c r="T377" s="8">
        <v>1499</v>
      </c>
      <c r="U377" s="8" t="str">
        <f>IF(Cleaned_Data[[#This Row],[Actual Price]]&lt;1000,"₦0–₦999",
 IF(Cleaned_Data[[#This Row],[Actual Price]]&lt;2000,"₦1,000–₦1,999",
 IF(Cleaned_Data[[#This Row],[Actual Price]]&lt;5000,"₦2,000–₦4,999",
 IF(Cleaned_Data[[#This Row],[Actual Price]]&lt;10000,"₦5,000–₦9,999",
 "₦10,000+"))))</f>
        <v>₦1,000–₦1,999</v>
      </c>
      <c r="V377" s="8">
        <f>(Cleaned_Data[[#This Row],[Actual Price]]*Cleaned_Data[[#This Row],[Rating Count]])</f>
        <v>3966354</v>
      </c>
      <c r="W377" s="20">
        <v>0.81387591727818542</v>
      </c>
      <c r="X377">
        <v>4.2</v>
      </c>
      <c r="Y377" s="10">
        <f>VALUE(Cleaned_Data[[#This Row],[rating]])</f>
        <v>4.2</v>
      </c>
      <c r="Z377">
        <v>2646</v>
      </c>
      <c r="AA377" t="str">
        <f>IF(Cleaned_Data[[#This Row],[Rating Count]]&lt;1000,"&lt;1000","1000+")</f>
        <v>1000+</v>
      </c>
      <c r="AB377" s="4">
        <v>2646</v>
      </c>
    </row>
    <row r="378" spans="1:28" x14ac:dyDescent="0.25">
      <c r="A378">
        <v>377</v>
      </c>
      <c r="B378" t="s">
        <v>3929</v>
      </c>
      <c r="C378" t="s">
        <v>3930</v>
      </c>
      <c r="D378" t="s">
        <v>3930</v>
      </c>
      <c r="E378" t="s">
        <v>16191</v>
      </c>
      <c r="F378" t="s">
        <v>14186</v>
      </c>
      <c r="G378" t="s">
        <v>14187</v>
      </c>
      <c r="H378" t="s">
        <v>3445</v>
      </c>
      <c r="I378" t="s">
        <v>13093</v>
      </c>
      <c r="J378" t="s">
        <v>13093</v>
      </c>
      <c r="K378" t="s">
        <v>13122</v>
      </c>
      <c r="L378" t="s">
        <v>13993</v>
      </c>
      <c r="M378" t="s">
        <v>13123</v>
      </c>
      <c r="N378" t="s">
        <v>13123</v>
      </c>
      <c r="O378" t="s">
        <v>13143</v>
      </c>
      <c r="Q378">
        <v>269</v>
      </c>
      <c r="R378" s="8">
        <v>269</v>
      </c>
      <c r="S378">
        <v>1499</v>
      </c>
      <c r="T378" s="8">
        <v>1499</v>
      </c>
      <c r="U378" s="8" t="str">
        <f>IF(Cleaned_Data[[#This Row],[Actual Price]]&lt;1000,"₦0–₦999",
 IF(Cleaned_Data[[#This Row],[Actual Price]]&lt;2000,"₦1,000–₦1,999",
 IF(Cleaned_Data[[#This Row],[Actual Price]]&lt;5000,"₦2,000–₦4,999",
 IF(Cleaned_Data[[#This Row],[Actual Price]]&lt;10000,"₦5,000–₦9,999",
 "₦10,000+"))))</f>
        <v>₦1,000–₦1,999</v>
      </c>
      <c r="V378" s="8">
        <f>(Cleaned_Data[[#This Row],[Actual Price]]*Cleaned_Data[[#This Row],[Rating Count]])</f>
        <v>43438022</v>
      </c>
      <c r="W378" s="20">
        <v>0.82054703135423612</v>
      </c>
      <c r="X378">
        <v>4.5</v>
      </c>
      <c r="Y378" s="10">
        <f>VALUE(Cleaned_Data[[#This Row],[rating]])</f>
        <v>4.5</v>
      </c>
      <c r="Z378">
        <v>28978</v>
      </c>
      <c r="AA378" t="str">
        <f>IF(Cleaned_Data[[#This Row],[Rating Count]]&lt;1000,"&lt;1000","1000+")</f>
        <v>1000+</v>
      </c>
      <c r="AB378" s="4">
        <v>28978</v>
      </c>
    </row>
    <row r="379" spans="1:28" x14ac:dyDescent="0.25">
      <c r="A379">
        <v>378</v>
      </c>
      <c r="B379" t="s">
        <v>3939</v>
      </c>
      <c r="C379" t="s">
        <v>3940</v>
      </c>
      <c r="D379" t="s">
        <v>3940</v>
      </c>
      <c r="E379" t="s">
        <v>16191</v>
      </c>
      <c r="F379" t="s">
        <v>14188</v>
      </c>
      <c r="G379" t="s">
        <v>14189</v>
      </c>
      <c r="H379" t="s">
        <v>2950</v>
      </c>
      <c r="I379" t="s">
        <v>13093</v>
      </c>
      <c r="J379" t="s">
        <v>13093</v>
      </c>
      <c r="K379" t="s">
        <v>13122</v>
      </c>
      <c r="L379" t="s">
        <v>13993</v>
      </c>
      <c r="M379" t="s">
        <v>13126</v>
      </c>
      <c r="N379" t="s">
        <v>13996</v>
      </c>
      <c r="O379" t="s">
        <v>13127</v>
      </c>
      <c r="Q379">
        <v>8999</v>
      </c>
      <c r="R379" s="8">
        <v>8999</v>
      </c>
      <c r="S379">
        <v>13499</v>
      </c>
      <c r="T379" s="8">
        <v>13499</v>
      </c>
      <c r="U379" s="8" t="str">
        <f>IF(Cleaned_Data[[#This Row],[Actual Price]]&lt;1000,"₦0–₦999",
 IF(Cleaned_Data[[#This Row],[Actual Price]]&lt;2000,"₦1,000–₦1,999",
 IF(Cleaned_Data[[#This Row],[Actual Price]]&lt;5000,"₦2,000–₦4,999",
 IF(Cleaned_Data[[#This Row],[Actual Price]]&lt;10000,"₦5,000–₦9,999",
 "₦10,000+"))))</f>
        <v>₦10,000+</v>
      </c>
      <c r="V379" s="8">
        <f>(Cleaned_Data[[#This Row],[Actual Price]]*Cleaned_Data[[#This Row],[Rating Count]])</f>
        <v>42454355</v>
      </c>
      <c r="W379" s="20">
        <v>0.33335802652048302</v>
      </c>
      <c r="X379">
        <v>3.8</v>
      </c>
      <c r="Y379" s="10">
        <f>VALUE(Cleaned_Data[[#This Row],[rating]])</f>
        <v>3.8</v>
      </c>
      <c r="Z379">
        <v>3145</v>
      </c>
      <c r="AA379" t="str">
        <f>IF(Cleaned_Data[[#This Row],[Rating Count]]&lt;1000,"&lt;1000","1000+")</f>
        <v>1000+</v>
      </c>
      <c r="AB379" s="4">
        <v>3145</v>
      </c>
    </row>
    <row r="380" spans="1:28" x14ac:dyDescent="0.25">
      <c r="A380">
        <v>379</v>
      </c>
      <c r="B380" t="s">
        <v>3951</v>
      </c>
      <c r="C380" t="s">
        <v>3952</v>
      </c>
      <c r="D380" t="s">
        <v>3952</v>
      </c>
      <c r="E380" t="s">
        <v>16191</v>
      </c>
      <c r="F380" t="s">
        <v>14008</v>
      </c>
      <c r="G380" t="s">
        <v>14190</v>
      </c>
      <c r="H380" t="s">
        <v>3025</v>
      </c>
      <c r="I380" t="s">
        <v>13093</v>
      </c>
      <c r="J380" t="s">
        <v>13093</v>
      </c>
      <c r="K380" t="s">
        <v>13131</v>
      </c>
      <c r="L380" t="s">
        <v>14009</v>
      </c>
      <c r="M380" t="s">
        <v>13132</v>
      </c>
      <c r="N380" t="s">
        <v>13132</v>
      </c>
      <c r="O380" t="s">
        <v>13133</v>
      </c>
      <c r="Q380">
        <v>599</v>
      </c>
      <c r="R380" s="8">
        <v>599</v>
      </c>
      <c r="S380">
        <v>1299</v>
      </c>
      <c r="T380" s="8">
        <v>1299</v>
      </c>
      <c r="U380" s="8" t="str">
        <f>IF(Cleaned_Data[[#This Row],[Actual Price]]&lt;1000,"₦0–₦999",
 IF(Cleaned_Data[[#This Row],[Actual Price]]&lt;2000,"₦1,000–₦1,999",
 IF(Cleaned_Data[[#This Row],[Actual Price]]&lt;5000,"₦2,000–₦4,999",
 IF(Cleaned_Data[[#This Row],[Actual Price]]&lt;10000,"₦5,000–₦9,999",
 "₦10,000+"))))</f>
        <v>₦1,000–₦1,999</v>
      </c>
      <c r="V380" s="8">
        <f>(Cleaned_Data[[#This Row],[Actual Price]]*Cleaned_Data[[#This Row],[Rating Count]])</f>
        <v>250173111</v>
      </c>
      <c r="W380" s="20">
        <v>0.53887605850654352</v>
      </c>
      <c r="X380">
        <v>4.0999999999999996</v>
      </c>
      <c r="Y380" s="10">
        <f>VALUE(Cleaned_Data[[#This Row],[rating]])</f>
        <v>4.0999999999999996</v>
      </c>
      <c r="Z380">
        <v>192589</v>
      </c>
      <c r="AA380" t="str">
        <f>IF(Cleaned_Data[[#This Row],[Rating Count]]&lt;1000,"&lt;1000","1000+")</f>
        <v>1000+</v>
      </c>
      <c r="AB380" s="4">
        <v>192589</v>
      </c>
    </row>
    <row r="381" spans="1:28" x14ac:dyDescent="0.25">
      <c r="A381">
        <v>380</v>
      </c>
      <c r="B381" t="s">
        <v>3966</v>
      </c>
      <c r="C381" t="s">
        <v>3412</v>
      </c>
      <c r="D381" t="s">
        <v>3412</v>
      </c>
      <c r="E381" t="s">
        <v>16191</v>
      </c>
      <c r="F381" t="s">
        <v>14084</v>
      </c>
      <c r="G381" t="s">
        <v>14085</v>
      </c>
      <c r="H381" t="s">
        <v>2950</v>
      </c>
      <c r="I381" t="s">
        <v>13093</v>
      </c>
      <c r="J381" t="s">
        <v>13093</v>
      </c>
      <c r="K381" t="s">
        <v>13122</v>
      </c>
      <c r="L381" t="s">
        <v>13993</v>
      </c>
      <c r="M381" t="s">
        <v>13126</v>
      </c>
      <c r="N381" t="s">
        <v>13996</v>
      </c>
      <c r="O381" t="s">
        <v>13127</v>
      </c>
      <c r="Q381">
        <v>13999</v>
      </c>
      <c r="R381" s="8">
        <v>13999</v>
      </c>
      <c r="S381">
        <v>19499</v>
      </c>
      <c r="T381" s="8">
        <v>19499</v>
      </c>
      <c r="U381" s="8" t="str">
        <f>IF(Cleaned_Data[[#This Row],[Actual Price]]&lt;1000,"₦0–₦999",
 IF(Cleaned_Data[[#This Row],[Actual Price]]&lt;2000,"₦1,000–₦1,999",
 IF(Cleaned_Data[[#This Row],[Actual Price]]&lt;5000,"₦2,000–₦4,999",
 IF(Cleaned_Data[[#This Row],[Actual Price]]&lt;10000,"₦5,000–₦9,999",
 "₦10,000+"))))</f>
        <v>₦10,000+</v>
      </c>
      <c r="V381" s="8">
        <f>(Cleaned_Data[[#This Row],[Actual Price]]*Cleaned_Data[[#This Row],[Rating Count]])</f>
        <v>370442002</v>
      </c>
      <c r="W381" s="20">
        <v>0.28206574696138265</v>
      </c>
      <c r="X381">
        <v>4.0999999999999996</v>
      </c>
      <c r="Y381" s="10">
        <f>VALUE(Cleaned_Data[[#This Row],[rating]])</f>
        <v>4.0999999999999996</v>
      </c>
      <c r="Z381">
        <v>18998</v>
      </c>
      <c r="AA381" t="str">
        <f>IF(Cleaned_Data[[#This Row],[Rating Count]]&lt;1000,"&lt;1000","1000+")</f>
        <v>1000+</v>
      </c>
      <c r="AB381" s="4">
        <v>18998</v>
      </c>
    </row>
    <row r="382" spans="1:28" x14ac:dyDescent="0.25">
      <c r="A382">
        <v>381</v>
      </c>
      <c r="B382" t="s">
        <v>3968</v>
      </c>
      <c r="C382" t="s">
        <v>3969</v>
      </c>
      <c r="D382" t="s">
        <v>14192</v>
      </c>
      <c r="E382" t="s">
        <v>16191</v>
      </c>
      <c r="F382" t="s">
        <v>14191</v>
      </c>
      <c r="G382" t="s">
        <v>14193</v>
      </c>
      <c r="H382" t="s">
        <v>3815</v>
      </c>
      <c r="I382" t="s">
        <v>13093</v>
      </c>
      <c r="J382" t="s">
        <v>13093</v>
      </c>
      <c r="K382" t="s">
        <v>13122</v>
      </c>
      <c r="L382" t="s">
        <v>13993</v>
      </c>
      <c r="M382" t="s">
        <v>13123</v>
      </c>
      <c r="N382" t="s">
        <v>13123</v>
      </c>
      <c r="O382" t="s">
        <v>13148</v>
      </c>
      <c r="Q382">
        <v>349</v>
      </c>
      <c r="R382" s="8">
        <v>349</v>
      </c>
      <c r="S382">
        <v>999</v>
      </c>
      <c r="T382" s="8">
        <v>999</v>
      </c>
      <c r="U382" s="8" t="str">
        <f>IF(Cleaned_Data[[#This Row],[Actual Price]]&lt;1000,"₦0–₦999",
 IF(Cleaned_Data[[#This Row],[Actual Price]]&lt;2000,"₦1,000–₦1,999",
 IF(Cleaned_Data[[#This Row],[Actual Price]]&lt;5000,"₦2,000–₦4,999",
 IF(Cleaned_Data[[#This Row],[Actual Price]]&lt;10000,"₦5,000–₦9,999",
 "₦10,000+"))))</f>
        <v>₦0–₦999</v>
      </c>
      <c r="V382" s="8">
        <f>(Cleaned_Data[[#This Row],[Actual Price]]*Cleaned_Data[[#This Row],[Rating Count]])</f>
        <v>16540443</v>
      </c>
      <c r="W382" s="20">
        <v>0.65065065065065064</v>
      </c>
      <c r="X382">
        <v>3.8</v>
      </c>
      <c r="Y382" s="10">
        <f>VALUE(Cleaned_Data[[#This Row],[rating]])</f>
        <v>3.8</v>
      </c>
      <c r="Z382">
        <v>16557</v>
      </c>
      <c r="AA382" t="str">
        <f>IF(Cleaned_Data[[#This Row],[Rating Count]]&lt;1000,"&lt;1000","1000+")</f>
        <v>1000+</v>
      </c>
      <c r="AB382" s="4">
        <v>16557</v>
      </c>
    </row>
    <row r="383" spans="1:28" x14ac:dyDescent="0.25">
      <c r="A383">
        <v>382</v>
      </c>
      <c r="B383" t="s">
        <v>3973</v>
      </c>
      <c r="C383" t="s">
        <v>3974</v>
      </c>
      <c r="D383" t="s">
        <v>3974</v>
      </c>
      <c r="E383" t="s">
        <v>16191</v>
      </c>
      <c r="F383" t="s">
        <v>14194</v>
      </c>
      <c r="G383" t="s">
        <v>14195</v>
      </c>
      <c r="H383" t="s">
        <v>3120</v>
      </c>
      <c r="I383" t="s">
        <v>13093</v>
      </c>
      <c r="J383" t="s">
        <v>13093</v>
      </c>
      <c r="K383" t="s">
        <v>13122</v>
      </c>
      <c r="L383" t="s">
        <v>13993</v>
      </c>
      <c r="M383" t="s">
        <v>13123</v>
      </c>
      <c r="N383" t="s">
        <v>13123</v>
      </c>
      <c r="O383" t="s">
        <v>13124</v>
      </c>
      <c r="P383" t="s">
        <v>13137</v>
      </c>
      <c r="Q383">
        <v>499</v>
      </c>
      <c r="R383" s="8">
        <v>499</v>
      </c>
      <c r="S383">
        <v>599</v>
      </c>
      <c r="T383" s="8">
        <v>599</v>
      </c>
      <c r="U383" s="8" t="str">
        <f>IF(Cleaned_Data[[#This Row],[Actual Price]]&lt;1000,"₦0–₦999",
 IF(Cleaned_Data[[#This Row],[Actual Price]]&lt;2000,"₦1,000–₦1,999",
 IF(Cleaned_Data[[#This Row],[Actual Price]]&lt;5000,"₦2,000–₦4,999",
 IF(Cleaned_Data[[#This Row],[Actual Price]]&lt;10000,"₦5,000–₦9,999",
 "₦10,000+"))))</f>
        <v>₦0–₦999</v>
      </c>
      <c r="V383" s="8">
        <f>(Cleaned_Data[[#This Row],[Actual Price]]*Cleaned_Data[[#This Row],[Rating Count]])</f>
        <v>13127684</v>
      </c>
      <c r="W383" s="20">
        <v>0.1669449081803005</v>
      </c>
      <c r="X383">
        <v>4.2</v>
      </c>
      <c r="Y383" s="10">
        <f>VALUE(Cleaned_Data[[#This Row],[rating]])</f>
        <v>4.2</v>
      </c>
      <c r="Z383">
        <v>21916</v>
      </c>
      <c r="AA383" t="str">
        <f>IF(Cleaned_Data[[#This Row],[Rating Count]]&lt;1000,"&lt;1000","1000+")</f>
        <v>1000+</v>
      </c>
      <c r="AB383" s="4">
        <v>21916</v>
      </c>
    </row>
    <row r="384" spans="1:28" x14ac:dyDescent="0.25">
      <c r="A384">
        <v>383</v>
      </c>
      <c r="B384" t="s">
        <v>3983</v>
      </c>
      <c r="C384" t="s">
        <v>3177</v>
      </c>
      <c r="D384" t="s">
        <v>14038</v>
      </c>
      <c r="E384" t="s">
        <v>16191</v>
      </c>
      <c r="F384" t="s">
        <v>14039</v>
      </c>
      <c r="G384" t="s">
        <v>14040</v>
      </c>
      <c r="H384" t="s">
        <v>2910</v>
      </c>
      <c r="I384" t="s">
        <v>13093</v>
      </c>
      <c r="J384" t="s">
        <v>13093</v>
      </c>
      <c r="K384" t="s">
        <v>13120</v>
      </c>
      <c r="L384" t="s">
        <v>13120</v>
      </c>
      <c r="M384" t="s">
        <v>13121</v>
      </c>
      <c r="N384" t="s">
        <v>13121</v>
      </c>
      <c r="Q384">
        <v>2199</v>
      </c>
      <c r="R384" s="8">
        <v>2199</v>
      </c>
      <c r="S384">
        <v>9999</v>
      </c>
      <c r="T384" s="8">
        <v>9999</v>
      </c>
      <c r="U384" s="8" t="str">
        <f>IF(Cleaned_Data[[#This Row],[Actual Price]]&lt;1000,"₦0–₦999",
 IF(Cleaned_Data[[#This Row],[Actual Price]]&lt;2000,"₦1,000–₦1,999",
 IF(Cleaned_Data[[#This Row],[Actual Price]]&lt;5000,"₦2,000–₦4,999",
 IF(Cleaned_Data[[#This Row],[Actual Price]]&lt;10000,"₦5,000–₦9,999",
 "₦10,000+"))))</f>
        <v>₦5,000–₦9,999</v>
      </c>
      <c r="V384" s="8">
        <f>(Cleaned_Data[[#This Row],[Actual Price]]*Cleaned_Data[[#This Row],[Rating Count]])</f>
        <v>294690528</v>
      </c>
      <c r="W384" s="20">
        <v>0.78007800780078007</v>
      </c>
      <c r="X384">
        <v>4.2</v>
      </c>
      <c r="Y384" s="10">
        <f>VALUE(Cleaned_Data[[#This Row],[rating]])</f>
        <v>4.2</v>
      </c>
      <c r="Z384">
        <v>29472</v>
      </c>
      <c r="AA384" t="str">
        <f>IF(Cleaned_Data[[#This Row],[Rating Count]]&lt;1000,"&lt;1000","1000+")</f>
        <v>1000+</v>
      </c>
      <c r="AB384" s="4">
        <v>29472</v>
      </c>
    </row>
    <row r="385" spans="1:28" x14ac:dyDescent="0.25">
      <c r="A385">
        <v>384</v>
      </c>
      <c r="B385" t="s">
        <v>3996</v>
      </c>
      <c r="C385" t="s">
        <v>3997</v>
      </c>
      <c r="D385" t="s">
        <v>14197</v>
      </c>
      <c r="E385" t="s">
        <v>16191</v>
      </c>
      <c r="F385" t="s">
        <v>13467</v>
      </c>
      <c r="G385" t="s">
        <v>14198</v>
      </c>
      <c r="H385" t="s">
        <v>17</v>
      </c>
      <c r="I385" t="s">
        <v>13085</v>
      </c>
      <c r="J385" t="s">
        <v>13391</v>
      </c>
      <c r="K385" t="s">
        <v>13086</v>
      </c>
      <c r="L385" t="s">
        <v>13409</v>
      </c>
      <c r="M385" t="s">
        <v>13087</v>
      </c>
      <c r="N385" t="s">
        <v>13410</v>
      </c>
      <c r="O385" t="s">
        <v>13088</v>
      </c>
      <c r="P385" t="s">
        <v>13089</v>
      </c>
      <c r="Q385">
        <v>139</v>
      </c>
      <c r="R385" s="8">
        <v>139</v>
      </c>
      <c r="S385">
        <v>249</v>
      </c>
      <c r="T385" s="8">
        <v>249</v>
      </c>
      <c r="U385" s="8" t="str">
        <f>IF(Cleaned_Data[[#This Row],[Actual Price]]&lt;1000,"₦0–₦999",
 IF(Cleaned_Data[[#This Row],[Actual Price]]&lt;2000,"₦1,000–₦1,999",
 IF(Cleaned_Data[[#This Row],[Actual Price]]&lt;5000,"₦2,000–₦4,999",
 IF(Cleaned_Data[[#This Row],[Actual Price]]&lt;10000,"₦5,000–₦9,999",
 "₦10,000+"))))</f>
        <v>₦0–₦999</v>
      </c>
      <c r="V385" s="8">
        <f>(Cleaned_Data[[#This Row],[Actual Price]]*Cleaned_Data[[#This Row],[Rating Count]])</f>
        <v>2334873</v>
      </c>
      <c r="W385" s="20">
        <v>0.44176706827309237</v>
      </c>
      <c r="X385">
        <v>4</v>
      </c>
      <c r="Y385" s="10">
        <f>VALUE(Cleaned_Data[[#This Row],[rating]])</f>
        <v>4</v>
      </c>
      <c r="Z385">
        <v>9377</v>
      </c>
      <c r="AA385" t="str">
        <f>IF(Cleaned_Data[[#This Row],[Rating Count]]&lt;1000,"&lt;1000","1000+")</f>
        <v>1000+</v>
      </c>
      <c r="AB385" s="4">
        <v>9377</v>
      </c>
    </row>
    <row r="386" spans="1:28" x14ac:dyDescent="0.25">
      <c r="A386">
        <v>385</v>
      </c>
      <c r="B386" t="s">
        <v>4000</v>
      </c>
      <c r="C386" t="s">
        <v>4001</v>
      </c>
      <c r="D386" t="s">
        <v>4001</v>
      </c>
      <c r="E386" t="s">
        <v>16191</v>
      </c>
      <c r="F386" t="s">
        <v>14054</v>
      </c>
      <c r="G386" t="s">
        <v>14199</v>
      </c>
      <c r="H386" t="s">
        <v>2910</v>
      </c>
      <c r="I386" t="s">
        <v>13093</v>
      </c>
      <c r="J386" t="s">
        <v>13093</v>
      </c>
      <c r="K386" t="s">
        <v>13120</v>
      </c>
      <c r="L386" t="s">
        <v>13120</v>
      </c>
      <c r="M386" t="s">
        <v>13121</v>
      </c>
      <c r="N386" t="s">
        <v>13121</v>
      </c>
      <c r="Q386">
        <v>4499</v>
      </c>
      <c r="R386" s="8">
        <v>4499</v>
      </c>
      <c r="S386">
        <v>7999</v>
      </c>
      <c r="T386" s="8">
        <v>7999</v>
      </c>
      <c r="U386" s="8" t="str">
        <f>IF(Cleaned_Data[[#This Row],[Actual Price]]&lt;1000,"₦0–₦999",
 IF(Cleaned_Data[[#This Row],[Actual Price]]&lt;2000,"₦1,000–₦1,999",
 IF(Cleaned_Data[[#This Row],[Actual Price]]&lt;5000,"₦2,000–₦4,999",
 IF(Cleaned_Data[[#This Row],[Actual Price]]&lt;10000,"₦5,000–₦9,999",
 "₦10,000+"))))</f>
        <v>₦5,000–₦9,999</v>
      </c>
      <c r="V386" s="8">
        <f>(Cleaned_Data[[#This Row],[Actual Price]]*Cleaned_Data[[#This Row],[Rating Count]])</f>
        <v>295963</v>
      </c>
      <c r="W386" s="20">
        <v>0.43755469433679212</v>
      </c>
      <c r="X386">
        <v>3.5</v>
      </c>
      <c r="Y386" s="10">
        <f>VALUE(Cleaned_Data[[#This Row],[rating]])</f>
        <v>3.5</v>
      </c>
      <c r="Z386">
        <v>37</v>
      </c>
      <c r="AA386" t="str">
        <f>IF(Cleaned_Data[[#This Row],[Rating Count]]&lt;1000,"&lt;1000","1000+")</f>
        <v>&lt;1000</v>
      </c>
      <c r="AB386" s="4">
        <v>37</v>
      </c>
    </row>
    <row r="387" spans="1:28" x14ac:dyDescent="0.25">
      <c r="A387">
        <v>386</v>
      </c>
      <c r="B387" t="s">
        <v>4010</v>
      </c>
      <c r="C387" t="s">
        <v>4011</v>
      </c>
      <c r="D387" t="s">
        <v>4011</v>
      </c>
      <c r="E387" t="s">
        <v>16191</v>
      </c>
      <c r="F387" t="s">
        <v>14200</v>
      </c>
      <c r="G387" t="s">
        <v>14201</v>
      </c>
      <c r="H387" t="s">
        <v>3445</v>
      </c>
      <c r="I387" t="s">
        <v>13093</v>
      </c>
      <c r="J387" t="s">
        <v>13093</v>
      </c>
      <c r="K387" t="s">
        <v>13122</v>
      </c>
      <c r="L387" t="s">
        <v>13993</v>
      </c>
      <c r="M387" t="s">
        <v>13123</v>
      </c>
      <c r="N387" t="s">
        <v>13123</v>
      </c>
      <c r="O387" t="s">
        <v>13143</v>
      </c>
      <c r="Q387">
        <v>89</v>
      </c>
      <c r="R387" s="8">
        <v>89</v>
      </c>
      <c r="S387">
        <v>599</v>
      </c>
      <c r="T387" s="8">
        <v>599</v>
      </c>
      <c r="U387" s="8" t="str">
        <f>IF(Cleaned_Data[[#This Row],[Actual Price]]&lt;1000,"₦0–₦999",
 IF(Cleaned_Data[[#This Row],[Actual Price]]&lt;2000,"₦1,000–₦1,999",
 IF(Cleaned_Data[[#This Row],[Actual Price]]&lt;5000,"₦2,000–₦4,999",
 IF(Cleaned_Data[[#This Row],[Actual Price]]&lt;10000,"₦5,000–₦9,999",
 "₦10,000+"))))</f>
        <v>₦0–₦999</v>
      </c>
      <c r="V387" s="8">
        <f>(Cleaned_Data[[#This Row],[Actual Price]]*Cleaned_Data[[#This Row],[Rating Count]])</f>
        <v>1408249</v>
      </c>
      <c r="W387" s="20">
        <v>0.85141903171953259</v>
      </c>
      <c r="X387">
        <v>4.3</v>
      </c>
      <c r="Y387" s="10">
        <f>VALUE(Cleaned_Data[[#This Row],[rating]])</f>
        <v>4.3</v>
      </c>
      <c r="Z387">
        <v>2351</v>
      </c>
      <c r="AA387" t="str">
        <f>IF(Cleaned_Data[[#This Row],[Rating Count]]&lt;1000,"&lt;1000","1000+")</f>
        <v>1000+</v>
      </c>
      <c r="AB387" s="4">
        <v>2351</v>
      </c>
    </row>
    <row r="388" spans="1:28" x14ac:dyDescent="0.25">
      <c r="A388">
        <v>387</v>
      </c>
      <c r="B388" t="s">
        <v>4020</v>
      </c>
      <c r="C388" t="s">
        <v>4021</v>
      </c>
      <c r="D388" t="s">
        <v>4021</v>
      </c>
      <c r="E388" t="s">
        <v>16191</v>
      </c>
      <c r="F388" t="s">
        <v>14087</v>
      </c>
      <c r="G388" t="s">
        <v>14202</v>
      </c>
      <c r="H388" t="s">
        <v>2950</v>
      </c>
      <c r="I388" t="s">
        <v>13093</v>
      </c>
      <c r="J388" t="s">
        <v>13093</v>
      </c>
      <c r="K388" t="s">
        <v>13122</v>
      </c>
      <c r="L388" t="s">
        <v>13993</v>
      </c>
      <c r="M388" t="s">
        <v>13126</v>
      </c>
      <c r="N388" t="s">
        <v>13996</v>
      </c>
      <c r="O388" t="s">
        <v>13127</v>
      </c>
      <c r="Q388">
        <v>15499</v>
      </c>
      <c r="R388" s="8">
        <v>15499</v>
      </c>
      <c r="S388">
        <v>20999</v>
      </c>
      <c r="T388" s="8">
        <v>20999</v>
      </c>
      <c r="U388" s="8" t="str">
        <f>IF(Cleaned_Data[[#This Row],[Actual Price]]&lt;1000,"₦0–₦999",
 IF(Cleaned_Data[[#This Row],[Actual Price]]&lt;2000,"₦1,000–₦1,999",
 IF(Cleaned_Data[[#This Row],[Actual Price]]&lt;5000,"₦2,000–₦4,999",
 IF(Cleaned_Data[[#This Row],[Actual Price]]&lt;10000,"₦5,000–₦9,999",
 "₦10,000+"))))</f>
        <v>₦10,000+</v>
      </c>
      <c r="V388" s="8">
        <f>(Cleaned_Data[[#This Row],[Actual Price]]*Cleaned_Data[[#This Row],[Rating Count]])</f>
        <v>404293747</v>
      </c>
      <c r="W388" s="20">
        <v>0.26191723415400736</v>
      </c>
      <c r="X388">
        <v>4.0999999999999996</v>
      </c>
      <c r="Y388" s="10">
        <f>VALUE(Cleaned_Data[[#This Row],[rating]])</f>
        <v>4.0999999999999996</v>
      </c>
      <c r="Z388">
        <v>19253</v>
      </c>
      <c r="AA388" t="str">
        <f>IF(Cleaned_Data[[#This Row],[Rating Count]]&lt;1000,"&lt;1000","1000+")</f>
        <v>1000+</v>
      </c>
      <c r="AB388" s="4">
        <v>19253</v>
      </c>
    </row>
    <row r="389" spans="1:28" x14ac:dyDescent="0.25">
      <c r="A389">
        <v>388</v>
      </c>
      <c r="B389" t="s">
        <v>4023</v>
      </c>
      <c r="C389" t="s">
        <v>4024</v>
      </c>
      <c r="D389" t="s">
        <v>4024</v>
      </c>
      <c r="E389" t="s">
        <v>16191</v>
      </c>
      <c r="F389" t="s">
        <v>14203</v>
      </c>
      <c r="G389" t="s">
        <v>14204</v>
      </c>
      <c r="H389" t="s">
        <v>2950</v>
      </c>
      <c r="I389" t="s">
        <v>13093</v>
      </c>
      <c r="J389" t="s">
        <v>13093</v>
      </c>
      <c r="K389" t="s">
        <v>13122</v>
      </c>
      <c r="L389" t="s">
        <v>13993</v>
      </c>
      <c r="M389" t="s">
        <v>13126</v>
      </c>
      <c r="N389" t="s">
        <v>13996</v>
      </c>
      <c r="O389" t="s">
        <v>13127</v>
      </c>
      <c r="Q389">
        <v>13999</v>
      </c>
      <c r="R389" s="8">
        <v>13999</v>
      </c>
      <c r="S389">
        <v>15999</v>
      </c>
      <c r="T389" s="8">
        <v>15999</v>
      </c>
      <c r="U389" s="8" t="str">
        <f>IF(Cleaned_Data[[#This Row],[Actual Price]]&lt;1000,"₦0–₦999",
 IF(Cleaned_Data[[#This Row],[Actual Price]]&lt;2000,"₦1,000–₦1,999",
 IF(Cleaned_Data[[#This Row],[Actual Price]]&lt;5000,"₦2,000–₦4,999",
 IF(Cleaned_Data[[#This Row],[Actual Price]]&lt;10000,"₦5,000–₦9,999",
 "₦10,000+"))))</f>
        <v>₦10,000+</v>
      </c>
      <c r="V389" s="8">
        <f>(Cleaned_Data[[#This Row],[Actual Price]]*Cleaned_Data[[#This Row],[Rating Count]])</f>
        <v>34877820</v>
      </c>
      <c r="W389" s="20">
        <v>0.12500781298831176</v>
      </c>
      <c r="X389">
        <v>3.9</v>
      </c>
      <c r="Y389" s="10">
        <f>VALUE(Cleaned_Data[[#This Row],[rating]])</f>
        <v>3.9</v>
      </c>
      <c r="Z389">
        <v>2180</v>
      </c>
      <c r="AA389" t="str">
        <f>IF(Cleaned_Data[[#This Row],[Rating Count]]&lt;1000,"&lt;1000","1000+")</f>
        <v>1000+</v>
      </c>
      <c r="AB389" s="4">
        <v>2180</v>
      </c>
    </row>
    <row r="390" spans="1:28" x14ac:dyDescent="0.25">
      <c r="A390">
        <v>389</v>
      </c>
      <c r="B390" t="s">
        <v>4033</v>
      </c>
      <c r="C390" t="s">
        <v>4034</v>
      </c>
      <c r="D390" t="s">
        <v>14205</v>
      </c>
      <c r="E390" t="s">
        <v>16191</v>
      </c>
      <c r="F390" t="s">
        <v>14206</v>
      </c>
      <c r="G390" t="s">
        <v>14207</v>
      </c>
      <c r="H390" t="s">
        <v>2910</v>
      </c>
      <c r="I390" t="s">
        <v>13093</v>
      </c>
      <c r="J390" t="s">
        <v>13093</v>
      </c>
      <c r="K390" t="s">
        <v>13120</v>
      </c>
      <c r="L390" t="s">
        <v>13120</v>
      </c>
      <c r="M390" t="s">
        <v>13121</v>
      </c>
      <c r="N390" t="s">
        <v>13121</v>
      </c>
      <c r="Q390">
        <v>1999</v>
      </c>
      <c r="R390" s="8">
        <v>1999</v>
      </c>
      <c r="S390">
        <v>4999</v>
      </c>
      <c r="T390" s="8">
        <v>4999</v>
      </c>
      <c r="U390" s="8" t="str">
        <f>IF(Cleaned_Data[[#This Row],[Actual Price]]&lt;1000,"₦0–₦999",
 IF(Cleaned_Data[[#This Row],[Actual Price]]&lt;2000,"₦1,000–₦1,999",
 IF(Cleaned_Data[[#This Row],[Actual Price]]&lt;5000,"₦2,000–₦4,999",
 IF(Cleaned_Data[[#This Row],[Actual Price]]&lt;10000,"₦5,000–₦9,999",
 "₦10,000+"))))</f>
        <v>₦2,000–₦4,999</v>
      </c>
      <c r="V390" s="8">
        <f>(Cleaned_Data[[#This Row],[Actual Price]]*Cleaned_Data[[#This Row],[Rating Count]])</f>
        <v>37847429</v>
      </c>
      <c r="W390" s="20">
        <v>0.60012002400480091</v>
      </c>
      <c r="X390">
        <v>3.9</v>
      </c>
      <c r="Y390" s="10">
        <f>VALUE(Cleaned_Data[[#This Row],[rating]])</f>
        <v>3.9</v>
      </c>
      <c r="Z390">
        <v>7571</v>
      </c>
      <c r="AA390" t="str">
        <f>IF(Cleaned_Data[[#This Row],[Rating Count]]&lt;1000,"&lt;1000","1000+")</f>
        <v>1000+</v>
      </c>
      <c r="AB390" s="4">
        <v>7571</v>
      </c>
    </row>
    <row r="391" spans="1:28" x14ac:dyDescent="0.25">
      <c r="A391">
        <v>390</v>
      </c>
      <c r="B391" t="s">
        <v>4043</v>
      </c>
      <c r="C391" t="s">
        <v>4044</v>
      </c>
      <c r="D391" t="s">
        <v>14208</v>
      </c>
      <c r="E391" t="s">
        <v>16191</v>
      </c>
      <c r="F391" t="s">
        <v>14175</v>
      </c>
      <c r="G391" t="s">
        <v>14209</v>
      </c>
      <c r="H391" t="s">
        <v>2910</v>
      </c>
      <c r="I391" t="s">
        <v>13093</v>
      </c>
      <c r="J391" t="s">
        <v>13093</v>
      </c>
      <c r="K391" t="s">
        <v>13120</v>
      </c>
      <c r="L391" t="s">
        <v>13120</v>
      </c>
      <c r="M391" t="s">
        <v>13121</v>
      </c>
      <c r="N391" t="s">
        <v>13121</v>
      </c>
      <c r="Q391">
        <v>1399</v>
      </c>
      <c r="R391" s="8">
        <v>1399</v>
      </c>
      <c r="S391">
        <v>5999</v>
      </c>
      <c r="T391" s="8">
        <v>5999</v>
      </c>
      <c r="U391" s="8" t="str">
        <f>IF(Cleaned_Data[[#This Row],[Actual Price]]&lt;1000,"₦0–₦999",
 IF(Cleaned_Data[[#This Row],[Actual Price]]&lt;2000,"₦1,000–₦1,999",
 IF(Cleaned_Data[[#This Row],[Actual Price]]&lt;5000,"₦2,000–₦4,999",
 IF(Cleaned_Data[[#This Row],[Actual Price]]&lt;10000,"₦5,000–₦9,999",
 "₦10,000+"))))</f>
        <v>₦5,000–₦9,999</v>
      </c>
      <c r="V391" s="8">
        <f>(Cleaned_Data[[#This Row],[Actual Price]]*Cleaned_Data[[#This Row],[Rating Count]])</f>
        <v>26485585</v>
      </c>
      <c r="W391" s="20">
        <v>0.76679446574429067</v>
      </c>
      <c r="X391">
        <v>3.3</v>
      </c>
      <c r="Y391" s="10">
        <f>VALUE(Cleaned_Data[[#This Row],[rating]])</f>
        <v>3.3</v>
      </c>
      <c r="Z391">
        <v>4415</v>
      </c>
      <c r="AA391" t="str">
        <f>IF(Cleaned_Data[[#This Row],[Rating Count]]&lt;1000,"&lt;1000","1000+")</f>
        <v>1000+</v>
      </c>
      <c r="AB391" s="4">
        <v>4415</v>
      </c>
    </row>
    <row r="392" spans="1:28" x14ac:dyDescent="0.25">
      <c r="A392">
        <v>391</v>
      </c>
      <c r="B392" t="s">
        <v>4048</v>
      </c>
      <c r="C392" t="s">
        <v>4049</v>
      </c>
      <c r="D392" t="s">
        <v>4049</v>
      </c>
      <c r="E392" t="s">
        <v>16191</v>
      </c>
      <c r="F392" t="s">
        <v>14210</v>
      </c>
      <c r="G392" t="s">
        <v>14211</v>
      </c>
      <c r="H392" t="s">
        <v>3109</v>
      </c>
      <c r="I392" t="s">
        <v>13093</v>
      </c>
      <c r="J392" t="s">
        <v>13093</v>
      </c>
      <c r="K392" t="s">
        <v>13122</v>
      </c>
      <c r="L392" t="s">
        <v>13993</v>
      </c>
      <c r="M392" t="s">
        <v>13123</v>
      </c>
      <c r="N392" t="s">
        <v>13123</v>
      </c>
      <c r="O392" t="s">
        <v>13135</v>
      </c>
      <c r="P392" t="s">
        <v>13136</v>
      </c>
      <c r="Q392">
        <v>599</v>
      </c>
      <c r="R392" s="8">
        <v>599</v>
      </c>
      <c r="S392">
        <v>999</v>
      </c>
      <c r="T392" s="8">
        <v>999</v>
      </c>
      <c r="U392" s="8" t="str">
        <f>IF(Cleaned_Data[[#This Row],[Actual Price]]&lt;1000,"₦0–₦999",
 IF(Cleaned_Data[[#This Row],[Actual Price]]&lt;2000,"₦1,000–₦1,999",
 IF(Cleaned_Data[[#This Row],[Actual Price]]&lt;5000,"₦2,000–₦4,999",
 IF(Cleaned_Data[[#This Row],[Actual Price]]&lt;10000,"₦5,000–₦9,999",
 "₦10,000+"))))</f>
        <v>₦0–₦999</v>
      </c>
      <c r="V392" s="8">
        <f>(Cleaned_Data[[#This Row],[Actual Price]]*Cleaned_Data[[#This Row],[Rating Count]])</f>
        <v>18635346</v>
      </c>
      <c r="W392" s="20">
        <v>0.40040040040040042</v>
      </c>
      <c r="X392">
        <v>4</v>
      </c>
      <c r="Y392" s="10">
        <f>VALUE(Cleaned_Data[[#This Row],[rating]])</f>
        <v>4</v>
      </c>
      <c r="Z392">
        <v>18654</v>
      </c>
      <c r="AA392" t="str">
        <f>IF(Cleaned_Data[[#This Row],[Rating Count]]&lt;1000,"&lt;1000","1000+")</f>
        <v>1000+</v>
      </c>
      <c r="AB392" s="4">
        <v>18654</v>
      </c>
    </row>
    <row r="393" spans="1:28" x14ac:dyDescent="0.25">
      <c r="A393">
        <v>392</v>
      </c>
      <c r="B393" t="s">
        <v>4058</v>
      </c>
      <c r="C393" t="s">
        <v>4059</v>
      </c>
      <c r="D393" t="s">
        <v>14212</v>
      </c>
      <c r="E393" t="s">
        <v>16191</v>
      </c>
      <c r="F393" t="s">
        <v>14213</v>
      </c>
      <c r="G393" t="s">
        <v>14214</v>
      </c>
      <c r="H393" t="s">
        <v>3120</v>
      </c>
      <c r="I393" t="s">
        <v>13093</v>
      </c>
      <c r="J393" t="s">
        <v>13093</v>
      </c>
      <c r="K393" t="s">
        <v>13122</v>
      </c>
      <c r="L393" t="s">
        <v>13993</v>
      </c>
      <c r="M393" t="s">
        <v>13123</v>
      </c>
      <c r="N393" t="s">
        <v>13123</v>
      </c>
      <c r="O393" t="s">
        <v>13124</v>
      </c>
      <c r="P393" t="s">
        <v>13137</v>
      </c>
      <c r="Q393">
        <v>199</v>
      </c>
      <c r="R393" s="8">
        <v>199</v>
      </c>
      <c r="S393">
        <v>1099</v>
      </c>
      <c r="T393" s="8">
        <v>1099</v>
      </c>
      <c r="U393" s="8" t="str">
        <f>IF(Cleaned_Data[[#This Row],[Actual Price]]&lt;1000,"₦0–₦999",
 IF(Cleaned_Data[[#This Row],[Actual Price]]&lt;2000,"₦1,000–₦1,999",
 IF(Cleaned_Data[[#This Row],[Actual Price]]&lt;5000,"₦2,000–₦4,999",
 IF(Cleaned_Data[[#This Row],[Actual Price]]&lt;10000,"₦5,000–₦9,999",
 "₦10,000+"))))</f>
        <v>₦1,000–₦1,999</v>
      </c>
      <c r="V393" s="8">
        <f>(Cleaned_Data[[#This Row],[Actual Price]]*Cleaned_Data[[#This Row],[Rating Count]])</f>
        <v>3513503</v>
      </c>
      <c r="W393" s="20">
        <v>0.81892629663330296</v>
      </c>
      <c r="X393">
        <v>4</v>
      </c>
      <c r="Y393" s="10">
        <f>VALUE(Cleaned_Data[[#This Row],[rating]])</f>
        <v>4</v>
      </c>
      <c r="Z393">
        <v>3197</v>
      </c>
      <c r="AA393" t="str">
        <f>IF(Cleaned_Data[[#This Row],[Rating Count]]&lt;1000,"&lt;1000","1000+")</f>
        <v>1000+</v>
      </c>
      <c r="AB393" s="4">
        <v>3197</v>
      </c>
    </row>
    <row r="394" spans="1:28" x14ac:dyDescent="0.25">
      <c r="A394">
        <v>393</v>
      </c>
      <c r="B394" t="s">
        <v>4078</v>
      </c>
      <c r="C394" t="s">
        <v>4079</v>
      </c>
      <c r="D394" t="s">
        <v>14215</v>
      </c>
      <c r="E394" t="s">
        <v>16191</v>
      </c>
      <c r="F394" t="s">
        <v>14007</v>
      </c>
      <c r="G394" t="s">
        <v>14216</v>
      </c>
      <c r="H394" t="s">
        <v>2910</v>
      </c>
      <c r="I394" t="s">
        <v>13093</v>
      </c>
      <c r="J394" t="s">
        <v>13093</v>
      </c>
      <c r="K394" t="s">
        <v>13120</v>
      </c>
      <c r="L394" t="s">
        <v>13120</v>
      </c>
      <c r="M394" t="s">
        <v>13121</v>
      </c>
      <c r="N394" t="s">
        <v>13121</v>
      </c>
      <c r="Q394">
        <v>1499</v>
      </c>
      <c r="R394" s="8">
        <v>1499</v>
      </c>
      <c r="S394">
        <v>6990</v>
      </c>
      <c r="T394" s="8">
        <v>6990</v>
      </c>
      <c r="U394" s="8" t="str">
        <f>IF(Cleaned_Data[[#This Row],[Actual Price]]&lt;1000,"₦0–₦999",
 IF(Cleaned_Data[[#This Row],[Actual Price]]&lt;2000,"₦1,000–₦1,999",
 IF(Cleaned_Data[[#This Row],[Actual Price]]&lt;5000,"₦2,000–₦4,999",
 IF(Cleaned_Data[[#This Row],[Actual Price]]&lt;10000,"₦5,000–₦9,999",
 "₦10,000+"))))</f>
        <v>₦5,000–₦9,999</v>
      </c>
      <c r="V394" s="8">
        <f>(Cleaned_Data[[#This Row],[Actual Price]]*Cleaned_Data[[#This Row],[Rating Count]])</f>
        <v>152354040</v>
      </c>
      <c r="W394" s="20">
        <v>0.78555078683834045</v>
      </c>
      <c r="X394">
        <v>3.9</v>
      </c>
      <c r="Y394" s="10">
        <f>VALUE(Cleaned_Data[[#This Row],[rating]])</f>
        <v>3.9</v>
      </c>
      <c r="Z394">
        <v>21796</v>
      </c>
      <c r="AA394" t="str">
        <f>IF(Cleaned_Data[[#This Row],[Rating Count]]&lt;1000,"&lt;1000","1000+")</f>
        <v>1000+</v>
      </c>
      <c r="AB394" s="4">
        <v>21796</v>
      </c>
    </row>
    <row r="395" spans="1:28" x14ac:dyDescent="0.25">
      <c r="A395">
        <v>394</v>
      </c>
      <c r="B395" t="s">
        <v>4082</v>
      </c>
      <c r="C395" t="s">
        <v>4083</v>
      </c>
      <c r="D395" t="s">
        <v>4083</v>
      </c>
      <c r="E395" t="s">
        <v>16191</v>
      </c>
      <c r="F395" t="s">
        <v>14155</v>
      </c>
      <c r="G395" t="s">
        <v>14217</v>
      </c>
      <c r="H395" t="s">
        <v>2950</v>
      </c>
      <c r="I395" t="s">
        <v>13093</v>
      </c>
      <c r="J395" t="s">
        <v>13093</v>
      </c>
      <c r="K395" t="s">
        <v>13122</v>
      </c>
      <c r="L395" t="s">
        <v>13993</v>
      </c>
      <c r="M395" t="s">
        <v>13126</v>
      </c>
      <c r="N395" t="s">
        <v>13996</v>
      </c>
      <c r="O395" t="s">
        <v>13127</v>
      </c>
      <c r="Q395">
        <v>20999</v>
      </c>
      <c r="R395" s="8">
        <v>20999</v>
      </c>
      <c r="S395">
        <v>29990</v>
      </c>
      <c r="T395" s="8">
        <v>29990</v>
      </c>
      <c r="U395" s="8" t="str">
        <f>IF(Cleaned_Data[[#This Row],[Actual Price]]&lt;1000,"₦0–₦999",
 IF(Cleaned_Data[[#This Row],[Actual Price]]&lt;2000,"₦1,000–₦1,999",
 IF(Cleaned_Data[[#This Row],[Actual Price]]&lt;5000,"₦2,000–₦4,999",
 IF(Cleaned_Data[[#This Row],[Actual Price]]&lt;10000,"₦5,000–₦9,999",
 "₦10,000+"))))</f>
        <v>₦10,000+</v>
      </c>
      <c r="V395" s="8">
        <f>(Cleaned_Data[[#This Row],[Actual Price]]*Cleaned_Data[[#This Row],[Rating Count]])</f>
        <v>284875010</v>
      </c>
      <c r="W395" s="20">
        <v>0.29979993331110372</v>
      </c>
      <c r="X395">
        <v>4.3</v>
      </c>
      <c r="Y395" s="10">
        <f>VALUE(Cleaned_Data[[#This Row],[rating]])</f>
        <v>4.3</v>
      </c>
      <c r="Z395">
        <v>9499</v>
      </c>
      <c r="AA395" t="str">
        <f>IF(Cleaned_Data[[#This Row],[Rating Count]]&lt;1000,"&lt;1000","1000+")</f>
        <v>1000+</v>
      </c>
      <c r="AB395" s="4">
        <v>9499</v>
      </c>
    </row>
    <row r="396" spans="1:28" x14ac:dyDescent="0.25">
      <c r="A396">
        <v>395</v>
      </c>
      <c r="B396" t="s">
        <v>4086</v>
      </c>
      <c r="C396" t="s">
        <v>4087</v>
      </c>
      <c r="D396" t="s">
        <v>4087</v>
      </c>
      <c r="E396" t="s">
        <v>16191</v>
      </c>
      <c r="F396" t="s">
        <v>14218</v>
      </c>
      <c r="G396" t="s">
        <v>14219</v>
      </c>
      <c r="H396" t="s">
        <v>2950</v>
      </c>
      <c r="I396" t="s">
        <v>13093</v>
      </c>
      <c r="J396" t="s">
        <v>13093</v>
      </c>
      <c r="K396" t="s">
        <v>13122</v>
      </c>
      <c r="L396" t="s">
        <v>13993</v>
      </c>
      <c r="M396" t="s">
        <v>13126</v>
      </c>
      <c r="N396" t="s">
        <v>13996</v>
      </c>
      <c r="O396" t="s">
        <v>13127</v>
      </c>
      <c r="Q396">
        <v>12999</v>
      </c>
      <c r="R396" s="8">
        <v>12999</v>
      </c>
      <c r="S396">
        <v>13499</v>
      </c>
      <c r="T396" s="8">
        <v>13499</v>
      </c>
      <c r="U396" s="8" t="str">
        <f>IF(Cleaned_Data[[#This Row],[Actual Price]]&lt;1000,"₦0–₦999",
 IF(Cleaned_Data[[#This Row],[Actual Price]]&lt;2000,"₦1,000–₦1,999",
 IF(Cleaned_Data[[#This Row],[Actual Price]]&lt;5000,"₦2,000–₦4,999",
 IF(Cleaned_Data[[#This Row],[Actual Price]]&lt;10000,"₦5,000–₦9,999",
 "₦10,000+"))))</f>
        <v>₦10,000+</v>
      </c>
      <c r="V396" s="8">
        <f>(Cleaned_Data[[#This Row],[Actual Price]]*Cleaned_Data[[#This Row],[Rating Count]])</f>
        <v>757266902</v>
      </c>
      <c r="W396" s="20">
        <v>3.7039780724498109E-2</v>
      </c>
      <c r="X396">
        <v>4.0999999999999996</v>
      </c>
      <c r="Y396" s="10">
        <f>VALUE(Cleaned_Data[[#This Row],[rating]])</f>
        <v>4.0999999999999996</v>
      </c>
      <c r="Z396">
        <v>56098</v>
      </c>
      <c r="AA396" t="str">
        <f>IF(Cleaned_Data[[#This Row],[Rating Count]]&lt;1000,"&lt;1000","1000+")</f>
        <v>1000+</v>
      </c>
      <c r="AB396" s="4">
        <v>56098</v>
      </c>
    </row>
    <row r="397" spans="1:28" x14ac:dyDescent="0.25">
      <c r="A397">
        <v>396</v>
      </c>
      <c r="B397" t="s">
        <v>4096</v>
      </c>
      <c r="C397" t="s">
        <v>4097</v>
      </c>
      <c r="D397" t="s">
        <v>4097</v>
      </c>
      <c r="E397" t="s">
        <v>16191</v>
      </c>
      <c r="F397" t="s">
        <v>14220</v>
      </c>
      <c r="G397" t="s">
        <v>14221</v>
      </c>
      <c r="H397" t="s">
        <v>2950</v>
      </c>
      <c r="I397" t="s">
        <v>13093</v>
      </c>
      <c r="J397" t="s">
        <v>13093</v>
      </c>
      <c r="K397" t="s">
        <v>13122</v>
      </c>
      <c r="L397" t="s">
        <v>13993</v>
      </c>
      <c r="M397" t="s">
        <v>13126</v>
      </c>
      <c r="N397" t="s">
        <v>13996</v>
      </c>
      <c r="O397" t="s">
        <v>13127</v>
      </c>
      <c r="Q397">
        <v>16999</v>
      </c>
      <c r="R397" s="8">
        <v>16999</v>
      </c>
      <c r="S397">
        <v>20999</v>
      </c>
      <c r="T397" s="8">
        <v>20999</v>
      </c>
      <c r="U397" s="8" t="str">
        <f>IF(Cleaned_Data[[#This Row],[Actual Price]]&lt;1000,"₦0–₦999",
 IF(Cleaned_Data[[#This Row],[Actual Price]]&lt;2000,"₦1,000–₦1,999",
 IF(Cleaned_Data[[#This Row],[Actual Price]]&lt;5000,"₦2,000–₦4,999",
 IF(Cleaned_Data[[#This Row],[Actual Price]]&lt;10000,"₦5,000–₦9,999",
 "₦10,000+"))))</f>
        <v>₦10,000+</v>
      </c>
      <c r="V397" s="8">
        <f>(Cleaned_Data[[#This Row],[Actual Price]]*Cleaned_Data[[#This Row],[Rating Count]])</f>
        <v>668230178</v>
      </c>
      <c r="W397" s="20">
        <v>0.19048526120291442</v>
      </c>
      <c r="X397">
        <v>4.0999999999999996</v>
      </c>
      <c r="Y397" s="10">
        <f>VALUE(Cleaned_Data[[#This Row],[rating]])</f>
        <v>4.0999999999999996</v>
      </c>
      <c r="Z397">
        <v>31822</v>
      </c>
      <c r="AA397" t="str">
        <f>IF(Cleaned_Data[[#This Row],[Rating Count]]&lt;1000,"&lt;1000","1000+")</f>
        <v>1000+</v>
      </c>
      <c r="AB397" s="4">
        <v>31822</v>
      </c>
    </row>
    <row r="398" spans="1:28" x14ac:dyDescent="0.25">
      <c r="A398">
        <v>397</v>
      </c>
      <c r="B398" t="s">
        <v>4106</v>
      </c>
      <c r="C398" t="s">
        <v>4107</v>
      </c>
      <c r="D398" t="s">
        <v>4107</v>
      </c>
      <c r="E398" t="s">
        <v>16191</v>
      </c>
      <c r="F398" t="s">
        <v>14155</v>
      </c>
      <c r="G398" t="s">
        <v>14222</v>
      </c>
      <c r="H398" t="s">
        <v>2950</v>
      </c>
      <c r="I398" t="s">
        <v>13093</v>
      </c>
      <c r="J398" t="s">
        <v>13093</v>
      </c>
      <c r="K398" t="s">
        <v>13122</v>
      </c>
      <c r="L398" t="s">
        <v>13993</v>
      </c>
      <c r="M398" t="s">
        <v>13126</v>
      </c>
      <c r="N398" t="s">
        <v>13996</v>
      </c>
      <c r="O398" t="s">
        <v>13127</v>
      </c>
      <c r="Q398">
        <v>19999</v>
      </c>
      <c r="R398" s="8">
        <v>19999</v>
      </c>
      <c r="S398">
        <v>27990</v>
      </c>
      <c r="T398" s="8">
        <v>27990</v>
      </c>
      <c r="U398" s="8" t="str">
        <f>IF(Cleaned_Data[[#This Row],[Actual Price]]&lt;1000,"₦0–₦999",
 IF(Cleaned_Data[[#This Row],[Actual Price]]&lt;2000,"₦1,000–₦1,999",
 IF(Cleaned_Data[[#This Row],[Actual Price]]&lt;5000,"₦2,000–₦4,999",
 IF(Cleaned_Data[[#This Row],[Actual Price]]&lt;10000,"₦5,000–₦9,999",
 "₦10,000+"))))</f>
        <v>₦10,000+</v>
      </c>
      <c r="V398" s="8">
        <f>(Cleaned_Data[[#This Row],[Actual Price]]*Cleaned_Data[[#This Row],[Rating Count]])</f>
        <v>265877010</v>
      </c>
      <c r="W398" s="20">
        <v>0.28549481957842088</v>
      </c>
      <c r="X398">
        <v>4.3</v>
      </c>
      <c r="Y398" s="10">
        <f>VALUE(Cleaned_Data[[#This Row],[rating]])</f>
        <v>4.3</v>
      </c>
      <c r="Z398">
        <v>9499</v>
      </c>
      <c r="AA398" t="str">
        <f>IF(Cleaned_Data[[#This Row],[Rating Count]]&lt;1000,"&lt;1000","1000+")</f>
        <v>1000+</v>
      </c>
      <c r="AB398" s="4">
        <v>9499</v>
      </c>
    </row>
    <row r="399" spans="1:28" x14ac:dyDescent="0.25">
      <c r="A399">
        <v>398</v>
      </c>
      <c r="B399" t="s">
        <v>4110</v>
      </c>
      <c r="C399" t="s">
        <v>12989</v>
      </c>
      <c r="D399" t="s">
        <v>12989</v>
      </c>
      <c r="E399" t="s">
        <v>16191</v>
      </c>
      <c r="F399" t="s">
        <v>14223</v>
      </c>
      <c r="G399" t="s">
        <v>14122</v>
      </c>
      <c r="H399" t="s">
        <v>2950</v>
      </c>
      <c r="I399" t="s">
        <v>13093</v>
      </c>
      <c r="J399" t="s">
        <v>13093</v>
      </c>
      <c r="K399" t="s">
        <v>13122</v>
      </c>
      <c r="L399" t="s">
        <v>13993</v>
      </c>
      <c r="M399" t="s">
        <v>13126</v>
      </c>
      <c r="N399" t="s">
        <v>13996</v>
      </c>
      <c r="O399" t="s">
        <v>13127</v>
      </c>
      <c r="Q399">
        <v>12999</v>
      </c>
      <c r="R399" s="8">
        <v>12999</v>
      </c>
      <c r="S399">
        <v>18999</v>
      </c>
      <c r="T399" s="8">
        <v>18999</v>
      </c>
      <c r="U399" s="8" t="str">
        <f>IF(Cleaned_Data[[#This Row],[Actual Price]]&lt;1000,"₦0–₦999",
 IF(Cleaned_Data[[#This Row],[Actual Price]]&lt;2000,"₦1,000–₦1,999",
 IF(Cleaned_Data[[#This Row],[Actual Price]]&lt;5000,"₦2,000–₦4,999",
 IF(Cleaned_Data[[#This Row],[Actual Price]]&lt;10000,"₦5,000–₦9,999",
 "₦10,000+"))))</f>
        <v>₦10,000+</v>
      </c>
      <c r="V399" s="8">
        <f>(Cleaned_Data[[#This Row],[Actual Price]]*Cleaned_Data[[#This Row],[Rating Count]])</f>
        <v>964617228</v>
      </c>
      <c r="W399" s="20">
        <v>0.31580609505763463</v>
      </c>
      <c r="X399">
        <v>4.0999999999999996</v>
      </c>
      <c r="Y399" s="10">
        <f>VALUE(Cleaned_Data[[#This Row],[rating]])</f>
        <v>4.0999999999999996</v>
      </c>
      <c r="Z399">
        <v>50772</v>
      </c>
      <c r="AA399" t="str">
        <f>IF(Cleaned_Data[[#This Row],[Rating Count]]&lt;1000,"&lt;1000","1000+")</f>
        <v>1000+</v>
      </c>
      <c r="AB399" s="4">
        <v>50772</v>
      </c>
    </row>
    <row r="400" spans="1:28" x14ac:dyDescent="0.25">
      <c r="A400">
        <v>399</v>
      </c>
      <c r="B400" t="s">
        <v>4114</v>
      </c>
      <c r="C400" t="s">
        <v>4115</v>
      </c>
      <c r="D400" t="s">
        <v>4115</v>
      </c>
      <c r="E400" t="s">
        <v>16191</v>
      </c>
      <c r="F400" t="s">
        <v>14224</v>
      </c>
      <c r="G400" t="s">
        <v>14225</v>
      </c>
      <c r="H400" t="s">
        <v>2910</v>
      </c>
      <c r="I400" t="s">
        <v>13093</v>
      </c>
      <c r="J400" t="s">
        <v>13093</v>
      </c>
      <c r="K400" t="s">
        <v>13120</v>
      </c>
      <c r="L400" t="s">
        <v>13120</v>
      </c>
      <c r="M400" t="s">
        <v>13121</v>
      </c>
      <c r="N400" t="s">
        <v>13121</v>
      </c>
      <c r="Q400">
        <v>2999</v>
      </c>
      <c r="R400" s="8">
        <v>2999</v>
      </c>
      <c r="S400">
        <v>5999</v>
      </c>
      <c r="T400" s="8">
        <v>5999</v>
      </c>
      <c r="U400" s="8" t="str">
        <f>IF(Cleaned_Data[[#This Row],[Actual Price]]&lt;1000,"₦0–₦999",
 IF(Cleaned_Data[[#This Row],[Actual Price]]&lt;2000,"₦1,000–₦1,999",
 IF(Cleaned_Data[[#This Row],[Actual Price]]&lt;5000,"₦2,000–₦4,999",
 IF(Cleaned_Data[[#This Row],[Actual Price]]&lt;10000,"₦5,000–₦9,999",
 "₦10,000+"))))</f>
        <v>₦5,000–₦9,999</v>
      </c>
      <c r="V400" s="8">
        <f>(Cleaned_Data[[#This Row],[Actual Price]]*Cleaned_Data[[#This Row],[Rating Count]])</f>
        <v>42880852</v>
      </c>
      <c r="W400" s="20">
        <v>0.5000833472245374</v>
      </c>
      <c r="X400">
        <v>4.0999999999999996</v>
      </c>
      <c r="Y400" s="10">
        <f>VALUE(Cleaned_Data[[#This Row],[rating]])</f>
        <v>4.0999999999999996</v>
      </c>
      <c r="Z400">
        <v>7148</v>
      </c>
      <c r="AA400" t="str">
        <f>IF(Cleaned_Data[[#This Row],[Rating Count]]&lt;1000,"&lt;1000","1000+")</f>
        <v>1000+</v>
      </c>
      <c r="AB400" s="4">
        <v>7148</v>
      </c>
    </row>
    <row r="401" spans="1:28" x14ac:dyDescent="0.25">
      <c r="A401">
        <v>400</v>
      </c>
      <c r="B401" t="s">
        <v>4133</v>
      </c>
      <c r="C401" t="s">
        <v>4134</v>
      </c>
      <c r="D401" t="s">
        <v>14226</v>
      </c>
      <c r="E401" t="s">
        <v>16191</v>
      </c>
      <c r="F401" t="s">
        <v>14227</v>
      </c>
      <c r="G401" t="s">
        <v>14228</v>
      </c>
      <c r="H401" t="s">
        <v>3120</v>
      </c>
      <c r="I401" t="s">
        <v>13093</v>
      </c>
      <c r="J401" t="s">
        <v>13093</v>
      </c>
      <c r="K401" t="s">
        <v>13122</v>
      </c>
      <c r="L401" t="s">
        <v>13993</v>
      </c>
      <c r="M401" t="s">
        <v>13123</v>
      </c>
      <c r="N401" t="s">
        <v>13123</v>
      </c>
      <c r="O401" t="s">
        <v>13124</v>
      </c>
      <c r="P401" t="s">
        <v>13137</v>
      </c>
      <c r="Q401">
        <v>329</v>
      </c>
      <c r="R401" s="8">
        <v>329</v>
      </c>
      <c r="S401">
        <v>999</v>
      </c>
      <c r="T401" s="8">
        <v>999</v>
      </c>
      <c r="U401" s="8" t="str">
        <f>IF(Cleaned_Data[[#This Row],[Actual Price]]&lt;1000,"₦0–₦999",
 IF(Cleaned_Data[[#This Row],[Actual Price]]&lt;2000,"₦1,000–₦1,999",
 IF(Cleaned_Data[[#This Row],[Actual Price]]&lt;5000,"₦2,000–₦4,999",
 IF(Cleaned_Data[[#This Row],[Actual Price]]&lt;10000,"₦5,000–₦9,999",
 "₦10,000+"))))</f>
        <v>₦0–₦999</v>
      </c>
      <c r="V401" s="8">
        <f>(Cleaned_Data[[#This Row],[Actual Price]]*Cleaned_Data[[#This Row],[Rating Count]])</f>
        <v>3488508</v>
      </c>
      <c r="W401" s="20">
        <v>0.67067067067067065</v>
      </c>
      <c r="X401">
        <v>4.2</v>
      </c>
      <c r="Y401" s="10">
        <f>VALUE(Cleaned_Data[[#This Row],[rating]])</f>
        <v>4.2</v>
      </c>
      <c r="Z401">
        <v>3492</v>
      </c>
      <c r="AA401" t="str">
        <f>IF(Cleaned_Data[[#This Row],[Rating Count]]&lt;1000,"&lt;1000","1000+")</f>
        <v>1000+</v>
      </c>
      <c r="AB401" s="4">
        <v>3492</v>
      </c>
    </row>
    <row r="402" spans="1:28" x14ac:dyDescent="0.25">
      <c r="A402">
        <v>401</v>
      </c>
      <c r="B402" t="s">
        <v>4143</v>
      </c>
      <c r="C402" t="s">
        <v>4144</v>
      </c>
      <c r="D402" t="s">
        <v>14229</v>
      </c>
      <c r="E402" t="s">
        <v>16191</v>
      </c>
      <c r="F402" t="s">
        <v>14175</v>
      </c>
      <c r="G402" t="s">
        <v>14230</v>
      </c>
      <c r="H402" t="s">
        <v>2910</v>
      </c>
      <c r="I402" t="s">
        <v>13093</v>
      </c>
      <c r="J402" t="s">
        <v>13093</v>
      </c>
      <c r="K402" t="s">
        <v>13120</v>
      </c>
      <c r="L402" t="s">
        <v>13120</v>
      </c>
      <c r="M402" t="s">
        <v>13121</v>
      </c>
      <c r="N402" t="s">
        <v>13121</v>
      </c>
      <c r="Q402">
        <v>1299</v>
      </c>
      <c r="R402" s="8">
        <v>1299</v>
      </c>
      <c r="S402">
        <v>5999</v>
      </c>
      <c r="T402" s="8">
        <v>5999</v>
      </c>
      <c r="U402" s="8" t="str">
        <f>IF(Cleaned_Data[[#This Row],[Actual Price]]&lt;1000,"₦0–₦999",
 IF(Cleaned_Data[[#This Row],[Actual Price]]&lt;2000,"₦1,000–₦1,999",
 IF(Cleaned_Data[[#This Row],[Actual Price]]&lt;5000,"₦2,000–₦4,999",
 IF(Cleaned_Data[[#This Row],[Actual Price]]&lt;10000,"₦5,000–₦9,999",
 "₦10,000+"))))</f>
        <v>₦5,000–₦9,999</v>
      </c>
      <c r="V402" s="8">
        <f>(Cleaned_Data[[#This Row],[Actual Price]]*Cleaned_Data[[#This Row],[Rating Count]])</f>
        <v>26485585</v>
      </c>
      <c r="W402" s="20">
        <v>0.78346391065177534</v>
      </c>
      <c r="X402">
        <v>3.3</v>
      </c>
      <c r="Y402" s="10">
        <f>VALUE(Cleaned_Data[[#This Row],[rating]])</f>
        <v>3.3</v>
      </c>
      <c r="Z402">
        <v>4415</v>
      </c>
      <c r="AA402" t="str">
        <f>IF(Cleaned_Data[[#This Row],[Rating Count]]&lt;1000,"&lt;1000","1000+")</f>
        <v>1000+</v>
      </c>
      <c r="AB402" s="4">
        <v>4415</v>
      </c>
    </row>
    <row r="403" spans="1:28" x14ac:dyDescent="0.25">
      <c r="A403">
        <v>402</v>
      </c>
      <c r="B403" t="s">
        <v>4148</v>
      </c>
      <c r="C403" t="s">
        <v>12990</v>
      </c>
      <c r="D403" t="s">
        <v>14231</v>
      </c>
      <c r="E403" t="s">
        <v>16191</v>
      </c>
      <c r="F403" t="s">
        <v>14003</v>
      </c>
      <c r="G403" t="s">
        <v>14232</v>
      </c>
      <c r="H403" t="s">
        <v>2983</v>
      </c>
      <c r="I403" t="s">
        <v>13093</v>
      </c>
      <c r="J403" t="s">
        <v>13093</v>
      </c>
      <c r="K403" t="s">
        <v>13095</v>
      </c>
      <c r="L403" t="s">
        <v>13095</v>
      </c>
      <c r="M403" t="s">
        <v>13128</v>
      </c>
      <c r="N403" t="s">
        <v>13128</v>
      </c>
      <c r="O403" t="s">
        <v>13129</v>
      </c>
      <c r="Q403">
        <v>1989</v>
      </c>
      <c r="R403" s="8">
        <v>1989</v>
      </c>
      <c r="S403">
        <v>3500</v>
      </c>
      <c r="T403" s="8">
        <v>3500</v>
      </c>
      <c r="U403" s="8" t="str">
        <f>IF(Cleaned_Data[[#This Row],[Actual Price]]&lt;1000,"₦0–₦999",
 IF(Cleaned_Data[[#This Row],[Actual Price]]&lt;2000,"₦1,000–₦1,999",
 IF(Cleaned_Data[[#This Row],[Actual Price]]&lt;5000,"₦2,000–₦4,999",
 IF(Cleaned_Data[[#This Row],[Actual Price]]&lt;10000,"₦5,000–₦9,999",
 "₦10,000+"))))</f>
        <v>₦2,000–₦4,999</v>
      </c>
      <c r="V403" s="8">
        <f>(Cleaned_Data[[#This Row],[Actual Price]]*Cleaned_Data[[#This Row],[Rating Count]])</f>
        <v>235410000</v>
      </c>
      <c r="W403" s="20">
        <v>0.43171428571428572</v>
      </c>
      <c r="X403">
        <v>4.4000000000000004</v>
      </c>
      <c r="Y403" s="10">
        <f>VALUE(Cleaned_Data[[#This Row],[rating]])</f>
        <v>4.4000000000000004</v>
      </c>
      <c r="Z403">
        <v>67260</v>
      </c>
      <c r="AA403" t="str">
        <f>IF(Cleaned_Data[[#This Row],[Rating Count]]&lt;1000,"&lt;1000","1000+")</f>
        <v>1000+</v>
      </c>
      <c r="AB403" s="4">
        <v>67260</v>
      </c>
    </row>
    <row r="404" spans="1:28" x14ac:dyDescent="0.25">
      <c r="A404">
        <v>403</v>
      </c>
      <c r="B404" t="s">
        <v>4152</v>
      </c>
      <c r="C404" t="s">
        <v>2919</v>
      </c>
      <c r="D404" t="s">
        <v>13987</v>
      </c>
      <c r="E404" t="s">
        <v>16191</v>
      </c>
      <c r="F404" t="s">
        <v>13988</v>
      </c>
      <c r="G404" t="s">
        <v>13989</v>
      </c>
      <c r="H404" t="s">
        <v>2910</v>
      </c>
      <c r="I404" t="s">
        <v>13093</v>
      </c>
      <c r="J404" t="s">
        <v>13093</v>
      </c>
      <c r="K404" t="s">
        <v>13120</v>
      </c>
      <c r="L404" t="s">
        <v>13120</v>
      </c>
      <c r="M404" t="s">
        <v>13121</v>
      </c>
      <c r="N404" t="s">
        <v>13121</v>
      </c>
      <c r="Q404">
        <v>1999</v>
      </c>
      <c r="R404" s="8">
        <v>1999</v>
      </c>
      <c r="S404">
        <v>9999</v>
      </c>
      <c r="T404" s="8">
        <v>9999</v>
      </c>
      <c r="U404" s="8" t="str">
        <f>IF(Cleaned_Data[[#This Row],[Actual Price]]&lt;1000,"₦0–₦999",
 IF(Cleaned_Data[[#This Row],[Actual Price]]&lt;2000,"₦1,000–₦1,999",
 IF(Cleaned_Data[[#This Row],[Actual Price]]&lt;5000,"₦2,000–₦4,999",
 IF(Cleaned_Data[[#This Row],[Actual Price]]&lt;10000,"₦5,000–₦9,999",
 "₦10,000+"))))</f>
        <v>₦5,000–₦9,999</v>
      </c>
      <c r="V404" s="8">
        <f>(Cleaned_Data[[#This Row],[Actual Price]]*Cleaned_Data[[#This Row],[Rating Count]])</f>
        <v>277012296</v>
      </c>
      <c r="W404" s="20">
        <v>0.80008000800080004</v>
      </c>
      <c r="X404">
        <v>4.3</v>
      </c>
      <c r="Y404" s="10">
        <f>VALUE(Cleaned_Data[[#This Row],[rating]])</f>
        <v>4.3</v>
      </c>
      <c r="Z404">
        <v>27704</v>
      </c>
      <c r="AA404" t="str">
        <f>IF(Cleaned_Data[[#This Row],[Rating Count]]&lt;1000,"&lt;1000","1000+")</f>
        <v>1000+</v>
      </c>
      <c r="AB404" s="4">
        <v>27704</v>
      </c>
    </row>
    <row r="405" spans="1:28" x14ac:dyDescent="0.25">
      <c r="A405">
        <v>404</v>
      </c>
      <c r="B405" t="s">
        <v>4155</v>
      </c>
      <c r="C405" t="s">
        <v>12991</v>
      </c>
      <c r="D405" t="s">
        <v>12991</v>
      </c>
      <c r="E405" t="s">
        <v>16191</v>
      </c>
      <c r="F405" t="s">
        <v>14121</v>
      </c>
      <c r="G405" t="s">
        <v>14233</v>
      </c>
      <c r="H405" t="s">
        <v>2950</v>
      </c>
      <c r="I405" t="s">
        <v>13093</v>
      </c>
      <c r="J405" t="s">
        <v>13093</v>
      </c>
      <c r="K405" t="s">
        <v>13122</v>
      </c>
      <c r="L405" t="s">
        <v>13993</v>
      </c>
      <c r="M405" t="s">
        <v>13126</v>
      </c>
      <c r="N405" t="s">
        <v>13996</v>
      </c>
      <c r="O405" t="s">
        <v>13127</v>
      </c>
      <c r="Q405">
        <v>12999</v>
      </c>
      <c r="R405" s="8">
        <v>12999</v>
      </c>
      <c r="S405">
        <v>18999</v>
      </c>
      <c r="T405" s="8">
        <v>18999</v>
      </c>
      <c r="U405" s="8" t="str">
        <f>IF(Cleaned_Data[[#This Row],[Actual Price]]&lt;1000,"₦0–₦999",
 IF(Cleaned_Data[[#This Row],[Actual Price]]&lt;2000,"₦1,000–₦1,999",
 IF(Cleaned_Data[[#This Row],[Actual Price]]&lt;5000,"₦2,000–₦4,999",
 IF(Cleaned_Data[[#This Row],[Actual Price]]&lt;10000,"₦5,000–₦9,999",
 "₦10,000+"))))</f>
        <v>₦10,000+</v>
      </c>
      <c r="V405" s="8">
        <f>(Cleaned_Data[[#This Row],[Actual Price]]*Cleaned_Data[[#This Row],[Rating Count]])</f>
        <v>964617228</v>
      </c>
      <c r="W405" s="20">
        <v>0.31580609505763463</v>
      </c>
      <c r="X405">
        <v>4.0999999999999996</v>
      </c>
      <c r="Y405" s="10">
        <f>VALUE(Cleaned_Data[[#This Row],[rating]])</f>
        <v>4.0999999999999996</v>
      </c>
      <c r="Z405">
        <v>50772</v>
      </c>
      <c r="AA405" t="str">
        <f>IF(Cleaned_Data[[#This Row],[Rating Count]]&lt;1000,"&lt;1000","1000+")</f>
        <v>1000+</v>
      </c>
      <c r="AB405" s="4">
        <v>50772</v>
      </c>
    </row>
    <row r="406" spans="1:28" x14ac:dyDescent="0.25">
      <c r="A406">
        <v>405</v>
      </c>
      <c r="B406" t="s">
        <v>4157</v>
      </c>
      <c r="C406" t="s">
        <v>4158</v>
      </c>
      <c r="D406" t="s">
        <v>14234</v>
      </c>
      <c r="E406" t="s">
        <v>16191</v>
      </c>
      <c r="F406" t="s">
        <v>14235</v>
      </c>
      <c r="G406" t="s">
        <v>14236</v>
      </c>
      <c r="H406" t="s">
        <v>2910</v>
      </c>
      <c r="I406" t="s">
        <v>13093</v>
      </c>
      <c r="J406" t="s">
        <v>13093</v>
      </c>
      <c r="K406" t="s">
        <v>13120</v>
      </c>
      <c r="L406" t="s">
        <v>13120</v>
      </c>
      <c r="M406" t="s">
        <v>13121</v>
      </c>
      <c r="N406" t="s">
        <v>13121</v>
      </c>
      <c r="Q406">
        <v>1499</v>
      </c>
      <c r="R406" s="8">
        <v>1499</v>
      </c>
      <c r="S406">
        <v>4999</v>
      </c>
      <c r="T406" s="8">
        <v>4999</v>
      </c>
      <c r="U406" s="8" t="str">
        <f>IF(Cleaned_Data[[#This Row],[Actual Price]]&lt;1000,"₦0–₦999",
 IF(Cleaned_Data[[#This Row],[Actual Price]]&lt;2000,"₦1,000–₦1,999",
 IF(Cleaned_Data[[#This Row],[Actual Price]]&lt;5000,"₦2,000–₦4,999",
 IF(Cleaned_Data[[#This Row],[Actual Price]]&lt;10000,"₦5,000–₦9,999",
 "₦10,000+"))))</f>
        <v>₦2,000–₦4,999</v>
      </c>
      <c r="V406" s="8">
        <f>(Cleaned_Data[[#This Row],[Actual Price]]*Cleaned_Data[[#This Row],[Rating Count]])</f>
        <v>462847412</v>
      </c>
      <c r="W406" s="20">
        <v>0.70014002800560116</v>
      </c>
      <c r="X406">
        <v>4</v>
      </c>
      <c r="Y406" s="10">
        <f>VALUE(Cleaned_Data[[#This Row],[rating]])</f>
        <v>4</v>
      </c>
      <c r="Z406">
        <v>92588</v>
      </c>
      <c r="AA406" t="str">
        <f>IF(Cleaned_Data[[#This Row],[Rating Count]]&lt;1000,"&lt;1000","1000+")</f>
        <v>1000+</v>
      </c>
      <c r="AB406" s="4">
        <v>92588</v>
      </c>
    </row>
    <row r="407" spans="1:28" x14ac:dyDescent="0.25">
      <c r="A407">
        <v>406</v>
      </c>
      <c r="B407" t="s">
        <v>4167</v>
      </c>
      <c r="C407" t="s">
        <v>4168</v>
      </c>
      <c r="D407" t="s">
        <v>4168</v>
      </c>
      <c r="E407" t="s">
        <v>16191</v>
      </c>
      <c r="F407" t="s">
        <v>14220</v>
      </c>
      <c r="G407" t="s">
        <v>14237</v>
      </c>
      <c r="H407" t="s">
        <v>2950</v>
      </c>
      <c r="I407" t="s">
        <v>13093</v>
      </c>
      <c r="J407" t="s">
        <v>13093</v>
      </c>
      <c r="K407" t="s">
        <v>13122</v>
      </c>
      <c r="L407" t="s">
        <v>13993</v>
      </c>
      <c r="M407" t="s">
        <v>13126</v>
      </c>
      <c r="N407" t="s">
        <v>13996</v>
      </c>
      <c r="O407" t="s">
        <v>13127</v>
      </c>
      <c r="Q407">
        <v>16999</v>
      </c>
      <c r="R407" s="8">
        <v>16999</v>
      </c>
      <c r="S407">
        <v>20999</v>
      </c>
      <c r="T407" s="8">
        <v>20999</v>
      </c>
      <c r="U407" s="8" t="str">
        <f>IF(Cleaned_Data[[#This Row],[Actual Price]]&lt;1000,"₦0–₦999",
 IF(Cleaned_Data[[#This Row],[Actual Price]]&lt;2000,"₦1,000–₦1,999",
 IF(Cleaned_Data[[#This Row],[Actual Price]]&lt;5000,"₦2,000–₦4,999",
 IF(Cleaned_Data[[#This Row],[Actual Price]]&lt;10000,"₦5,000–₦9,999",
 "₦10,000+"))))</f>
        <v>₦10,000+</v>
      </c>
      <c r="V407" s="8">
        <f>(Cleaned_Data[[#This Row],[Actual Price]]*Cleaned_Data[[#This Row],[Rating Count]])</f>
        <v>668230178</v>
      </c>
      <c r="W407" s="20">
        <v>0.19048526120291442</v>
      </c>
      <c r="X407">
        <v>4.0999999999999996</v>
      </c>
      <c r="Y407" s="10">
        <f>VALUE(Cleaned_Data[[#This Row],[rating]])</f>
        <v>4.0999999999999996</v>
      </c>
      <c r="Z407">
        <v>31822</v>
      </c>
      <c r="AA407" t="str">
        <f>IF(Cleaned_Data[[#This Row],[Rating Count]]&lt;1000,"&lt;1000","1000+")</f>
        <v>1000+</v>
      </c>
      <c r="AB407" s="4">
        <v>31822</v>
      </c>
    </row>
    <row r="408" spans="1:28" x14ac:dyDescent="0.25">
      <c r="A408">
        <v>407</v>
      </c>
      <c r="B408" t="s">
        <v>4172</v>
      </c>
      <c r="C408" t="s">
        <v>4173</v>
      </c>
      <c r="D408" t="s">
        <v>4173</v>
      </c>
      <c r="E408" t="s">
        <v>16191</v>
      </c>
      <c r="F408" t="s">
        <v>14238</v>
      </c>
      <c r="G408" t="s">
        <v>14239</v>
      </c>
      <c r="H408" t="s">
        <v>2910</v>
      </c>
      <c r="I408" t="s">
        <v>13093</v>
      </c>
      <c r="J408" t="s">
        <v>13093</v>
      </c>
      <c r="K408" t="s">
        <v>13120</v>
      </c>
      <c r="L408" t="s">
        <v>13120</v>
      </c>
      <c r="M408" t="s">
        <v>13121</v>
      </c>
      <c r="N408" t="s">
        <v>13121</v>
      </c>
      <c r="Q408">
        <v>1999</v>
      </c>
      <c r="R408" s="8">
        <v>1999</v>
      </c>
      <c r="S408">
        <v>8499</v>
      </c>
      <c r="T408" s="8">
        <v>8499</v>
      </c>
      <c r="U408" s="8" t="str">
        <f>IF(Cleaned_Data[[#This Row],[Actual Price]]&lt;1000,"₦0–₦999",
 IF(Cleaned_Data[[#This Row],[Actual Price]]&lt;2000,"₦1,000–₦1,999",
 IF(Cleaned_Data[[#This Row],[Actual Price]]&lt;5000,"₦2,000–₦4,999",
 IF(Cleaned_Data[[#This Row],[Actual Price]]&lt;10000,"₦5,000–₦9,999",
 "₦10,000+"))))</f>
        <v>₦5,000–₦9,999</v>
      </c>
      <c r="V408" s="8">
        <f>(Cleaned_Data[[#This Row],[Actual Price]]*Cleaned_Data[[#This Row],[Rating Count]])</f>
        <v>2039760</v>
      </c>
      <c r="W408" s="20">
        <v>0.76479585833627484</v>
      </c>
      <c r="X408">
        <v>4.3</v>
      </c>
      <c r="Y408" s="10">
        <f>VALUE(Cleaned_Data[[#This Row],[rating]])</f>
        <v>4.3</v>
      </c>
      <c r="Z408">
        <v>240</v>
      </c>
      <c r="AA408" t="str">
        <f>IF(Cleaned_Data[[#This Row],[Rating Count]]&lt;1000,"&lt;1000","1000+")</f>
        <v>&lt;1000</v>
      </c>
      <c r="AB408" s="4">
        <v>240</v>
      </c>
    </row>
    <row r="409" spans="1:28" x14ac:dyDescent="0.25">
      <c r="A409">
        <v>408</v>
      </c>
      <c r="B409" t="s">
        <v>4182</v>
      </c>
      <c r="C409" t="s">
        <v>4183</v>
      </c>
      <c r="D409" t="s">
        <v>14240</v>
      </c>
      <c r="E409" t="s">
        <v>16191</v>
      </c>
      <c r="F409" t="s">
        <v>14241</v>
      </c>
      <c r="G409" t="s">
        <v>14242</v>
      </c>
      <c r="H409" t="s">
        <v>2910</v>
      </c>
      <c r="I409" t="s">
        <v>13093</v>
      </c>
      <c r="J409" t="s">
        <v>13093</v>
      </c>
      <c r="K409" t="s">
        <v>13120</v>
      </c>
      <c r="L409" t="s">
        <v>13120</v>
      </c>
      <c r="M409" t="s">
        <v>13121</v>
      </c>
      <c r="N409" t="s">
        <v>13121</v>
      </c>
      <c r="Q409">
        <v>4999</v>
      </c>
      <c r="R409" s="8">
        <v>4999</v>
      </c>
      <c r="S409">
        <v>6999</v>
      </c>
      <c r="T409" s="8">
        <v>6999</v>
      </c>
      <c r="U409" s="8" t="str">
        <f>IF(Cleaned_Data[[#This Row],[Actual Price]]&lt;1000,"₦0–₦999",
 IF(Cleaned_Data[[#This Row],[Actual Price]]&lt;2000,"₦1,000–₦1,999",
 IF(Cleaned_Data[[#This Row],[Actual Price]]&lt;5000,"₦2,000–₦4,999",
 IF(Cleaned_Data[[#This Row],[Actual Price]]&lt;10000,"₦5,000–₦9,999",
 "₦10,000+"))))</f>
        <v>₦5,000–₦9,999</v>
      </c>
      <c r="V409" s="8">
        <f>(Cleaned_Data[[#This Row],[Actual Price]]*Cleaned_Data[[#This Row],[Rating Count]])</f>
        <v>5305242</v>
      </c>
      <c r="W409" s="20">
        <v>0.2857551078725532</v>
      </c>
      <c r="X409">
        <v>3.8</v>
      </c>
      <c r="Y409" s="10">
        <f>VALUE(Cleaned_Data[[#This Row],[rating]])</f>
        <v>3.8</v>
      </c>
      <c r="Z409">
        <v>758</v>
      </c>
      <c r="AA409" t="str">
        <f>IF(Cleaned_Data[[#This Row],[Rating Count]]&lt;1000,"&lt;1000","1000+")</f>
        <v>&lt;1000</v>
      </c>
      <c r="AB409" s="4">
        <v>758</v>
      </c>
    </row>
    <row r="410" spans="1:28" x14ac:dyDescent="0.25">
      <c r="A410">
        <v>409</v>
      </c>
      <c r="B410" t="s">
        <v>4193</v>
      </c>
      <c r="C410" t="s">
        <v>4194</v>
      </c>
      <c r="D410" t="s">
        <v>14243</v>
      </c>
      <c r="E410" t="s">
        <v>16191</v>
      </c>
      <c r="F410" t="s">
        <v>14244</v>
      </c>
      <c r="G410" t="s">
        <v>14245</v>
      </c>
      <c r="H410" t="s">
        <v>2910</v>
      </c>
      <c r="I410" t="s">
        <v>13093</v>
      </c>
      <c r="J410" t="s">
        <v>13093</v>
      </c>
      <c r="K410" t="s">
        <v>13120</v>
      </c>
      <c r="L410" t="s">
        <v>13120</v>
      </c>
      <c r="M410" t="s">
        <v>13121</v>
      </c>
      <c r="N410" t="s">
        <v>13121</v>
      </c>
      <c r="Q410">
        <v>2499</v>
      </c>
      <c r="R410" s="8">
        <v>2499</v>
      </c>
      <c r="S410">
        <v>5999</v>
      </c>
      <c r="T410" s="8">
        <v>5999</v>
      </c>
      <c r="U410" s="8" t="str">
        <f>IF(Cleaned_Data[[#This Row],[Actual Price]]&lt;1000,"₦0–₦999",
 IF(Cleaned_Data[[#This Row],[Actual Price]]&lt;2000,"₦1,000–₦1,999",
 IF(Cleaned_Data[[#This Row],[Actual Price]]&lt;5000,"₦2,000–₦4,999",
 IF(Cleaned_Data[[#This Row],[Actual Price]]&lt;10000,"₦5,000–₦9,999",
 "₦10,000+"))))</f>
        <v>₦5,000–₦9,999</v>
      </c>
      <c r="V410" s="8">
        <f>(Cleaned_Data[[#This Row],[Actual Price]]*Cleaned_Data[[#This Row],[Rating Count]])</f>
        <v>4967172</v>
      </c>
      <c r="W410" s="20">
        <v>0.58343057176196034</v>
      </c>
      <c r="X410">
        <v>3.7</v>
      </c>
      <c r="Y410" s="10">
        <f>VALUE(Cleaned_Data[[#This Row],[rating]])</f>
        <v>3.7</v>
      </c>
      <c r="Z410">
        <v>828</v>
      </c>
      <c r="AA410" t="str">
        <f>IF(Cleaned_Data[[#This Row],[Rating Count]]&lt;1000,"&lt;1000","1000+")</f>
        <v>&lt;1000</v>
      </c>
      <c r="AB410" s="4">
        <v>828</v>
      </c>
    </row>
    <row r="411" spans="1:28" x14ac:dyDescent="0.25">
      <c r="A411">
        <v>410</v>
      </c>
      <c r="B411" t="s">
        <v>4203</v>
      </c>
      <c r="C411" t="s">
        <v>4204</v>
      </c>
      <c r="D411" t="s">
        <v>4204</v>
      </c>
      <c r="E411" t="s">
        <v>16191</v>
      </c>
      <c r="F411" t="s">
        <v>14163</v>
      </c>
      <c r="G411" t="s">
        <v>14246</v>
      </c>
      <c r="H411" t="s">
        <v>3004</v>
      </c>
      <c r="I411" t="s">
        <v>13093</v>
      </c>
      <c r="J411" t="s">
        <v>13093</v>
      </c>
      <c r="K411" t="s">
        <v>13122</v>
      </c>
      <c r="L411" t="s">
        <v>13993</v>
      </c>
      <c r="M411" t="s">
        <v>13126</v>
      </c>
      <c r="N411" t="s">
        <v>13996</v>
      </c>
      <c r="O411" t="s">
        <v>13130</v>
      </c>
      <c r="Q411">
        <v>1399</v>
      </c>
      <c r="R411" s="8">
        <v>1399</v>
      </c>
      <c r="S411">
        <v>1630</v>
      </c>
      <c r="T411" s="8">
        <v>1630</v>
      </c>
      <c r="U411" s="8" t="str">
        <f>IF(Cleaned_Data[[#This Row],[Actual Price]]&lt;1000,"₦0–₦999",
 IF(Cleaned_Data[[#This Row],[Actual Price]]&lt;2000,"₦1,000–₦1,999",
 IF(Cleaned_Data[[#This Row],[Actual Price]]&lt;5000,"₦2,000–₦4,999",
 IF(Cleaned_Data[[#This Row],[Actual Price]]&lt;10000,"₦5,000–₦9,999",
 "₦10,000+"))))</f>
        <v>₦1,000–₦1,999</v>
      </c>
      <c r="V411" s="8">
        <f>(Cleaned_Data[[#This Row],[Actual Price]]*Cleaned_Data[[#This Row],[Rating Count]])</f>
        <v>15286140</v>
      </c>
      <c r="W411" s="20">
        <v>0.14171779141104293</v>
      </c>
      <c r="X411">
        <v>4</v>
      </c>
      <c r="Y411" s="10">
        <f>VALUE(Cleaned_Data[[#This Row],[rating]])</f>
        <v>4</v>
      </c>
      <c r="Z411">
        <v>9378</v>
      </c>
      <c r="AA411" t="str">
        <f>IF(Cleaned_Data[[#This Row],[Rating Count]]&lt;1000,"&lt;1000","1000+")</f>
        <v>1000+</v>
      </c>
      <c r="AB411" s="4">
        <v>9378</v>
      </c>
    </row>
    <row r="412" spans="1:28" x14ac:dyDescent="0.25">
      <c r="A412">
        <v>411</v>
      </c>
      <c r="B412" t="s">
        <v>4208</v>
      </c>
      <c r="C412" t="s">
        <v>4209</v>
      </c>
      <c r="D412" t="s">
        <v>14247</v>
      </c>
      <c r="E412" t="s">
        <v>16191</v>
      </c>
      <c r="F412" t="s">
        <v>14030</v>
      </c>
      <c r="G412" t="s">
        <v>14248</v>
      </c>
      <c r="H412" t="s">
        <v>2910</v>
      </c>
      <c r="I412" t="s">
        <v>13093</v>
      </c>
      <c r="J412" t="s">
        <v>13093</v>
      </c>
      <c r="K412" t="s">
        <v>13120</v>
      </c>
      <c r="L412" t="s">
        <v>13120</v>
      </c>
      <c r="M412" t="s">
        <v>13121</v>
      </c>
      <c r="N412" t="s">
        <v>13121</v>
      </c>
      <c r="Q412">
        <v>1499</v>
      </c>
      <c r="R412" s="8">
        <v>1499</v>
      </c>
      <c r="S412">
        <v>9999</v>
      </c>
      <c r="T412" s="8">
        <v>9999</v>
      </c>
      <c r="U412" s="8" t="str">
        <f>IF(Cleaned_Data[[#This Row],[Actual Price]]&lt;1000,"₦0–₦999",
 IF(Cleaned_Data[[#This Row],[Actual Price]]&lt;2000,"₦1,000–₦1,999",
 IF(Cleaned_Data[[#This Row],[Actual Price]]&lt;5000,"₦2,000–₦4,999",
 IF(Cleaned_Data[[#This Row],[Actual Price]]&lt;10000,"₦5,000–₦9,999",
 "₦10,000+"))))</f>
        <v>₦5,000–₦9,999</v>
      </c>
      <c r="V412" s="8">
        <f>(Cleaned_Data[[#This Row],[Actual Price]]*Cleaned_Data[[#This Row],[Rating Count]])</f>
        <v>226357362</v>
      </c>
      <c r="W412" s="20">
        <v>0.85008500850085011</v>
      </c>
      <c r="X412">
        <v>4.2</v>
      </c>
      <c r="Y412" s="10">
        <f>VALUE(Cleaned_Data[[#This Row],[rating]])</f>
        <v>4.2</v>
      </c>
      <c r="Z412">
        <v>22638</v>
      </c>
      <c r="AA412" t="str">
        <f>IF(Cleaned_Data[[#This Row],[Rating Count]]&lt;1000,"&lt;1000","1000+")</f>
        <v>1000+</v>
      </c>
      <c r="AB412" s="4">
        <v>22638</v>
      </c>
    </row>
    <row r="413" spans="1:28" x14ac:dyDescent="0.25">
      <c r="A413">
        <v>412</v>
      </c>
      <c r="B413" t="s">
        <v>4214</v>
      </c>
      <c r="C413" t="s">
        <v>4215</v>
      </c>
      <c r="D413" t="s">
        <v>4215</v>
      </c>
      <c r="E413" t="s">
        <v>16191</v>
      </c>
      <c r="F413" t="s">
        <v>14249</v>
      </c>
      <c r="G413" t="s">
        <v>14250</v>
      </c>
      <c r="H413" t="s">
        <v>3120</v>
      </c>
      <c r="I413" t="s">
        <v>13093</v>
      </c>
      <c r="J413" t="s">
        <v>13093</v>
      </c>
      <c r="K413" t="s">
        <v>13122</v>
      </c>
      <c r="L413" t="s">
        <v>13993</v>
      </c>
      <c r="M413" t="s">
        <v>13123</v>
      </c>
      <c r="N413" t="s">
        <v>13123</v>
      </c>
      <c r="O413" t="s">
        <v>13124</v>
      </c>
      <c r="P413" t="s">
        <v>13137</v>
      </c>
      <c r="Q413">
        <v>249</v>
      </c>
      <c r="R413" s="8">
        <v>249</v>
      </c>
      <c r="S413">
        <v>599</v>
      </c>
      <c r="T413" s="8">
        <v>599</v>
      </c>
      <c r="U413" s="8" t="str">
        <f>IF(Cleaned_Data[[#This Row],[Actual Price]]&lt;1000,"₦0–₦999",
 IF(Cleaned_Data[[#This Row],[Actual Price]]&lt;2000,"₦1,000–₦1,999",
 IF(Cleaned_Data[[#This Row],[Actual Price]]&lt;5000,"₦2,000–₦4,999",
 IF(Cleaned_Data[[#This Row],[Actual Price]]&lt;10000,"₦5,000–₦9,999",
 "₦10,000+"))))</f>
        <v>₦0–₦999</v>
      </c>
      <c r="V413" s="8">
        <f>(Cleaned_Data[[#This Row],[Actual Price]]*Cleaned_Data[[#This Row],[Rating Count]])</f>
        <v>1286053</v>
      </c>
      <c r="W413" s="20">
        <v>0.58430717863105175</v>
      </c>
      <c r="X413">
        <v>3.9</v>
      </c>
      <c r="Y413" s="10">
        <f>VALUE(Cleaned_Data[[#This Row],[rating]])</f>
        <v>3.9</v>
      </c>
      <c r="Z413">
        <v>2147</v>
      </c>
      <c r="AA413" t="str">
        <f>IF(Cleaned_Data[[#This Row],[Rating Count]]&lt;1000,"&lt;1000","1000+")</f>
        <v>1000+</v>
      </c>
      <c r="AB413" s="4">
        <v>2147</v>
      </c>
    </row>
    <row r="414" spans="1:28" x14ac:dyDescent="0.25">
      <c r="A414">
        <v>413</v>
      </c>
      <c r="B414" t="s">
        <v>4224</v>
      </c>
      <c r="C414" t="s">
        <v>4225</v>
      </c>
      <c r="D414" t="s">
        <v>4225</v>
      </c>
      <c r="E414" t="s">
        <v>16191</v>
      </c>
      <c r="F414" t="s">
        <v>14251</v>
      </c>
      <c r="G414" t="s">
        <v>14252</v>
      </c>
      <c r="H414" t="s">
        <v>3725</v>
      </c>
      <c r="I414" t="s">
        <v>13093</v>
      </c>
      <c r="J414" t="s">
        <v>13093</v>
      </c>
      <c r="K414" t="s">
        <v>13122</v>
      </c>
      <c r="L414" t="s">
        <v>13993</v>
      </c>
      <c r="M414" t="s">
        <v>13123</v>
      </c>
      <c r="N414" t="s">
        <v>13123</v>
      </c>
      <c r="O414" t="s">
        <v>13146</v>
      </c>
      <c r="P414" t="s">
        <v>13147</v>
      </c>
      <c r="Q414">
        <v>299</v>
      </c>
      <c r="R414" s="8">
        <v>299</v>
      </c>
      <c r="S414">
        <v>1199</v>
      </c>
      <c r="T414" s="8">
        <v>1199</v>
      </c>
      <c r="U414" s="8" t="str">
        <f>IF(Cleaned_Data[[#This Row],[Actual Price]]&lt;1000,"₦0–₦999",
 IF(Cleaned_Data[[#This Row],[Actual Price]]&lt;2000,"₦1,000–₦1,999",
 IF(Cleaned_Data[[#This Row],[Actual Price]]&lt;5000,"₦2,000–₦4,999",
 IF(Cleaned_Data[[#This Row],[Actual Price]]&lt;10000,"₦5,000–₦9,999",
 "₦10,000+"))))</f>
        <v>₦1,000–₦1,999</v>
      </c>
      <c r="V414" s="8">
        <f>(Cleaned_Data[[#This Row],[Actual Price]]*Cleaned_Data[[#This Row],[Rating Count]])</f>
        <v>714604</v>
      </c>
      <c r="W414" s="20">
        <v>0.75062552126772308</v>
      </c>
      <c r="X414">
        <v>4.5</v>
      </c>
      <c r="Y414" s="10">
        <f>VALUE(Cleaned_Data[[#This Row],[rating]])</f>
        <v>4.5</v>
      </c>
      <c r="Z414">
        <v>596</v>
      </c>
      <c r="AA414" t="str">
        <f>IF(Cleaned_Data[[#This Row],[Rating Count]]&lt;1000,"&lt;1000","1000+")</f>
        <v>&lt;1000</v>
      </c>
      <c r="AB414" s="4">
        <v>596</v>
      </c>
    </row>
    <row r="415" spans="1:28" x14ac:dyDescent="0.25">
      <c r="A415">
        <v>414</v>
      </c>
      <c r="B415" t="s">
        <v>4234</v>
      </c>
      <c r="C415" t="s">
        <v>4235</v>
      </c>
      <c r="D415" t="s">
        <v>4235</v>
      </c>
      <c r="E415" t="s">
        <v>16191</v>
      </c>
      <c r="F415" t="s">
        <v>14196</v>
      </c>
      <c r="G415" t="s">
        <v>14253</v>
      </c>
      <c r="H415" t="s">
        <v>3588</v>
      </c>
      <c r="I415" t="s">
        <v>13093</v>
      </c>
      <c r="J415" t="s">
        <v>13093</v>
      </c>
      <c r="K415" t="s">
        <v>13122</v>
      </c>
      <c r="L415" t="s">
        <v>13993</v>
      </c>
      <c r="M415" t="s">
        <v>13123</v>
      </c>
      <c r="N415" t="s">
        <v>13123</v>
      </c>
      <c r="O415" t="s">
        <v>13145</v>
      </c>
      <c r="Q415">
        <v>79</v>
      </c>
      <c r="R415" s="8">
        <v>79</v>
      </c>
      <c r="S415">
        <v>499</v>
      </c>
      <c r="T415" s="8">
        <v>499</v>
      </c>
      <c r="U415" s="8" t="str">
        <f>IF(Cleaned_Data[[#This Row],[Actual Price]]&lt;1000,"₦0–₦999",
 IF(Cleaned_Data[[#This Row],[Actual Price]]&lt;2000,"₦1,000–₦1,999",
 IF(Cleaned_Data[[#This Row],[Actual Price]]&lt;5000,"₦2,000–₦4,999",
 IF(Cleaned_Data[[#This Row],[Actual Price]]&lt;10000,"₦5,000–₦9,999",
 "₦10,000+"))))</f>
        <v>₦0–₦999</v>
      </c>
      <c r="V415" s="8">
        <f>(Cleaned_Data[[#This Row],[Actual Price]]*Cleaned_Data[[#This Row],[Rating Count]])</f>
        <v>972551</v>
      </c>
      <c r="W415" s="20">
        <v>0.84168336673346689</v>
      </c>
      <c r="X415">
        <v>4.2</v>
      </c>
      <c r="Y415" s="10">
        <f>VALUE(Cleaned_Data[[#This Row],[rating]])</f>
        <v>4.2</v>
      </c>
      <c r="Z415">
        <v>1949</v>
      </c>
      <c r="AA415" t="str">
        <f>IF(Cleaned_Data[[#This Row],[Rating Count]]&lt;1000,"&lt;1000","1000+")</f>
        <v>1000+</v>
      </c>
      <c r="AB415" s="4">
        <v>1949</v>
      </c>
    </row>
    <row r="416" spans="1:28" x14ac:dyDescent="0.25">
      <c r="A416">
        <v>415</v>
      </c>
      <c r="B416" t="s">
        <v>4239</v>
      </c>
      <c r="C416" t="s">
        <v>4240</v>
      </c>
      <c r="D416" t="s">
        <v>4240</v>
      </c>
      <c r="E416" t="s">
        <v>16191</v>
      </c>
      <c r="F416" t="s">
        <v>14203</v>
      </c>
      <c r="G416" t="s">
        <v>14254</v>
      </c>
      <c r="H416" t="s">
        <v>2950</v>
      </c>
      <c r="I416" t="s">
        <v>13093</v>
      </c>
      <c r="J416" t="s">
        <v>13093</v>
      </c>
      <c r="K416" t="s">
        <v>13122</v>
      </c>
      <c r="L416" t="s">
        <v>13993</v>
      </c>
      <c r="M416" t="s">
        <v>13126</v>
      </c>
      <c r="N416" t="s">
        <v>13996</v>
      </c>
      <c r="O416" t="s">
        <v>13127</v>
      </c>
      <c r="Q416">
        <v>13999</v>
      </c>
      <c r="R416" s="8">
        <v>13999</v>
      </c>
      <c r="S416">
        <v>15999</v>
      </c>
      <c r="T416" s="8">
        <v>15999</v>
      </c>
      <c r="U416" s="8" t="str">
        <f>IF(Cleaned_Data[[#This Row],[Actual Price]]&lt;1000,"₦0–₦999",
 IF(Cleaned_Data[[#This Row],[Actual Price]]&lt;2000,"₦1,000–₦1,999",
 IF(Cleaned_Data[[#This Row],[Actual Price]]&lt;5000,"₦2,000–₦4,999",
 IF(Cleaned_Data[[#This Row],[Actual Price]]&lt;10000,"₦5,000–₦9,999",
 "₦10,000+"))))</f>
        <v>₦10,000+</v>
      </c>
      <c r="V416" s="8">
        <f>(Cleaned_Data[[#This Row],[Actual Price]]*Cleaned_Data[[#This Row],[Rating Count]])</f>
        <v>34877820</v>
      </c>
      <c r="W416" s="20">
        <v>0.12500781298831176</v>
      </c>
      <c r="X416">
        <v>3.9</v>
      </c>
      <c r="Y416" s="10">
        <f>VALUE(Cleaned_Data[[#This Row],[rating]])</f>
        <v>3.9</v>
      </c>
      <c r="Z416">
        <v>2180</v>
      </c>
      <c r="AA416" t="str">
        <f>IF(Cleaned_Data[[#This Row],[Rating Count]]&lt;1000,"&lt;1000","1000+")</f>
        <v>1000+</v>
      </c>
      <c r="AB416" s="4">
        <v>2180</v>
      </c>
    </row>
    <row r="417" spans="1:28" x14ac:dyDescent="0.25">
      <c r="A417">
        <v>416</v>
      </c>
      <c r="B417" t="s">
        <v>4248</v>
      </c>
      <c r="C417" t="s">
        <v>4249</v>
      </c>
      <c r="D417" t="s">
        <v>4249</v>
      </c>
      <c r="E417" t="s">
        <v>16191</v>
      </c>
      <c r="F417" t="s">
        <v>14255</v>
      </c>
      <c r="G417" t="s">
        <v>14256</v>
      </c>
      <c r="H417" t="s">
        <v>3025</v>
      </c>
      <c r="I417" t="s">
        <v>13093</v>
      </c>
      <c r="J417" t="s">
        <v>13093</v>
      </c>
      <c r="K417" t="s">
        <v>13131</v>
      </c>
      <c r="L417" t="s">
        <v>14009</v>
      </c>
      <c r="M417" t="s">
        <v>13132</v>
      </c>
      <c r="N417" t="s">
        <v>13132</v>
      </c>
      <c r="O417" t="s">
        <v>13133</v>
      </c>
      <c r="Q417">
        <v>949</v>
      </c>
      <c r="R417" s="8">
        <v>949</v>
      </c>
      <c r="S417">
        <v>999</v>
      </c>
      <c r="T417" s="8">
        <v>999</v>
      </c>
      <c r="U417" s="8" t="str">
        <f>IF(Cleaned_Data[[#This Row],[Actual Price]]&lt;1000,"₦0–₦999",
 IF(Cleaned_Data[[#This Row],[Actual Price]]&lt;2000,"₦1,000–₦1,999",
 IF(Cleaned_Data[[#This Row],[Actual Price]]&lt;5000,"₦2,000–₦4,999",
 IF(Cleaned_Data[[#This Row],[Actual Price]]&lt;10000,"₦5,000–₦9,999",
 "₦10,000+"))))</f>
        <v>₦0–₦999</v>
      </c>
      <c r="V417" s="8">
        <f>(Cleaned_Data[[#This Row],[Actual Price]]*Cleaned_Data[[#This Row],[Rating Count]])</f>
        <v>31507461</v>
      </c>
      <c r="W417" s="20">
        <v>5.0050050050050053E-2</v>
      </c>
      <c r="X417">
        <v>4.2</v>
      </c>
      <c r="Y417" s="10">
        <f>VALUE(Cleaned_Data[[#This Row],[rating]])</f>
        <v>4.2</v>
      </c>
      <c r="Z417">
        <v>31539</v>
      </c>
      <c r="AA417" t="str">
        <f>IF(Cleaned_Data[[#This Row],[Rating Count]]&lt;1000,"&lt;1000","1000+")</f>
        <v>1000+</v>
      </c>
      <c r="AB417" s="4">
        <v>31539</v>
      </c>
    </row>
    <row r="418" spans="1:28" x14ac:dyDescent="0.25">
      <c r="A418">
        <v>417</v>
      </c>
      <c r="B418" t="s">
        <v>4253</v>
      </c>
      <c r="C418" t="s">
        <v>4254</v>
      </c>
      <c r="D418" t="s">
        <v>14257</v>
      </c>
      <c r="E418" t="s">
        <v>16191</v>
      </c>
      <c r="F418" t="s">
        <v>14258</v>
      </c>
      <c r="G418" t="s">
        <v>14259</v>
      </c>
      <c r="H418" t="s">
        <v>3445</v>
      </c>
      <c r="I418" t="s">
        <v>13093</v>
      </c>
      <c r="J418" t="s">
        <v>13093</v>
      </c>
      <c r="K418" t="s">
        <v>13122</v>
      </c>
      <c r="L418" t="s">
        <v>13993</v>
      </c>
      <c r="M418" t="s">
        <v>13123</v>
      </c>
      <c r="N418" t="s">
        <v>13123</v>
      </c>
      <c r="O418" t="s">
        <v>13143</v>
      </c>
      <c r="Q418">
        <v>99</v>
      </c>
      <c r="R418" s="8">
        <v>99</v>
      </c>
      <c r="S418">
        <v>499</v>
      </c>
      <c r="T418" s="8">
        <v>499</v>
      </c>
      <c r="U418" s="8" t="str">
        <f>IF(Cleaned_Data[[#This Row],[Actual Price]]&lt;1000,"₦0–₦999",
 IF(Cleaned_Data[[#This Row],[Actual Price]]&lt;2000,"₦1,000–₦1,999",
 IF(Cleaned_Data[[#This Row],[Actual Price]]&lt;5000,"₦2,000–₦4,999",
 IF(Cleaned_Data[[#This Row],[Actual Price]]&lt;10000,"₦5,000–₦9,999",
 "₦10,000+"))))</f>
        <v>₦0–₦999</v>
      </c>
      <c r="V418" s="8">
        <f>(Cleaned_Data[[#This Row],[Actual Price]]*Cleaned_Data[[#This Row],[Rating Count]])</f>
        <v>1223049</v>
      </c>
      <c r="W418" s="20">
        <v>0.80160320641282568</v>
      </c>
      <c r="X418">
        <v>4.0999999999999996</v>
      </c>
      <c r="Y418" s="10">
        <f>VALUE(Cleaned_Data[[#This Row],[rating]])</f>
        <v>4.0999999999999996</v>
      </c>
      <c r="Z418">
        <v>2451</v>
      </c>
      <c r="AA418" t="str">
        <f>IF(Cleaned_Data[[#This Row],[Rating Count]]&lt;1000,"&lt;1000","1000+")</f>
        <v>1000+</v>
      </c>
      <c r="AB418" s="4">
        <v>2451</v>
      </c>
    </row>
    <row r="419" spans="1:28" x14ac:dyDescent="0.25">
      <c r="A419">
        <v>418</v>
      </c>
      <c r="B419" t="s">
        <v>4263</v>
      </c>
      <c r="C419" t="s">
        <v>4264</v>
      </c>
      <c r="D419" t="s">
        <v>4264</v>
      </c>
      <c r="E419" t="s">
        <v>16191</v>
      </c>
      <c r="F419" t="s">
        <v>14172</v>
      </c>
      <c r="G419" t="s">
        <v>14260</v>
      </c>
      <c r="H419" t="s">
        <v>2910</v>
      </c>
      <c r="I419" t="s">
        <v>13093</v>
      </c>
      <c r="J419" t="s">
        <v>13093</v>
      </c>
      <c r="K419" t="s">
        <v>13120</v>
      </c>
      <c r="L419" t="s">
        <v>13120</v>
      </c>
      <c r="M419" t="s">
        <v>13121</v>
      </c>
      <c r="N419" t="s">
        <v>13121</v>
      </c>
      <c r="Q419">
        <v>2499</v>
      </c>
      <c r="R419" s="8">
        <v>2499</v>
      </c>
      <c r="S419">
        <v>7990</v>
      </c>
      <c r="T419" s="8">
        <v>7990</v>
      </c>
      <c r="U419" s="8" t="str">
        <f>IF(Cleaned_Data[[#This Row],[Actual Price]]&lt;1000,"₦0–₦999",
 IF(Cleaned_Data[[#This Row],[Actual Price]]&lt;2000,"₦1,000–₦1,999",
 IF(Cleaned_Data[[#This Row],[Actual Price]]&lt;5000,"₦2,000–₦4,999",
 IF(Cleaned_Data[[#This Row],[Actual Price]]&lt;10000,"₦5,000–₦9,999",
 "₦10,000+"))))</f>
        <v>₦5,000–₦9,999</v>
      </c>
      <c r="V419" s="8">
        <f>(Cleaned_Data[[#This Row],[Actual Price]]*Cleaned_Data[[#This Row],[Rating Count]])</f>
        <v>1230460</v>
      </c>
      <c r="W419" s="20">
        <v>0.68723404255319154</v>
      </c>
      <c r="X419">
        <v>4.0999999999999996</v>
      </c>
      <c r="Y419" s="10">
        <f>VALUE(Cleaned_Data[[#This Row],[rating]])</f>
        <v>4.0999999999999996</v>
      </c>
      <c r="Z419">
        <v>154</v>
      </c>
      <c r="AA419" t="str">
        <f>IF(Cleaned_Data[[#This Row],[Rating Count]]&lt;1000,"&lt;1000","1000+")</f>
        <v>&lt;1000</v>
      </c>
      <c r="AB419" s="4">
        <v>154</v>
      </c>
    </row>
    <row r="420" spans="1:28" x14ac:dyDescent="0.25">
      <c r="A420">
        <v>419</v>
      </c>
      <c r="B420" t="s">
        <v>4268</v>
      </c>
      <c r="C420" t="s">
        <v>4269</v>
      </c>
      <c r="D420" t="s">
        <v>4269</v>
      </c>
      <c r="E420" t="s">
        <v>16191</v>
      </c>
      <c r="F420" t="s">
        <v>14261</v>
      </c>
      <c r="G420" t="s">
        <v>14262</v>
      </c>
      <c r="H420" t="s">
        <v>4270</v>
      </c>
      <c r="I420" t="s">
        <v>13093</v>
      </c>
      <c r="J420" t="s">
        <v>13093</v>
      </c>
      <c r="K420" t="s">
        <v>13122</v>
      </c>
      <c r="L420" t="s">
        <v>13993</v>
      </c>
      <c r="M420" t="s">
        <v>13123</v>
      </c>
      <c r="N420" t="s">
        <v>13123</v>
      </c>
      <c r="O420" t="s">
        <v>13106</v>
      </c>
      <c r="P420" t="s">
        <v>13152</v>
      </c>
      <c r="Q420">
        <v>689</v>
      </c>
      <c r="R420" s="8">
        <v>689</v>
      </c>
      <c r="S420">
        <v>1999</v>
      </c>
      <c r="T420" s="8">
        <v>1999</v>
      </c>
      <c r="U420" s="8" t="str">
        <f>IF(Cleaned_Data[[#This Row],[Actual Price]]&lt;1000,"₦0–₦999",
 IF(Cleaned_Data[[#This Row],[Actual Price]]&lt;2000,"₦1,000–₦1,999",
 IF(Cleaned_Data[[#This Row],[Actual Price]]&lt;5000,"₦2,000–₦4,999",
 IF(Cleaned_Data[[#This Row],[Actual Price]]&lt;10000,"₦5,000–₦9,999",
 "₦10,000+"))))</f>
        <v>₦1,000–₦1,999</v>
      </c>
      <c r="V420" s="8">
        <f>(Cleaned_Data[[#This Row],[Actual Price]]*Cleaned_Data[[#This Row],[Rating Count]])</f>
        <v>2384807</v>
      </c>
      <c r="W420" s="20">
        <v>0.65532766383191599</v>
      </c>
      <c r="X420">
        <v>4.3</v>
      </c>
      <c r="Y420" s="10">
        <f>VALUE(Cleaned_Data[[#This Row],[rating]])</f>
        <v>4.3</v>
      </c>
      <c r="Z420">
        <v>1193</v>
      </c>
      <c r="AA420" t="str">
        <f>IF(Cleaned_Data[[#This Row],[Rating Count]]&lt;1000,"&lt;1000","1000+")</f>
        <v>1000+</v>
      </c>
      <c r="AB420" s="4">
        <v>1193</v>
      </c>
    </row>
    <row r="421" spans="1:28" x14ac:dyDescent="0.25">
      <c r="A421">
        <v>420</v>
      </c>
      <c r="B421" t="s">
        <v>4279</v>
      </c>
      <c r="C421" t="s">
        <v>4280</v>
      </c>
      <c r="D421" t="s">
        <v>4280</v>
      </c>
      <c r="E421" t="s">
        <v>16191</v>
      </c>
      <c r="F421" t="s">
        <v>14263</v>
      </c>
      <c r="G421" t="s">
        <v>14264</v>
      </c>
      <c r="H421" t="s">
        <v>3888</v>
      </c>
      <c r="I421" t="s">
        <v>13093</v>
      </c>
      <c r="J421" t="s">
        <v>13093</v>
      </c>
      <c r="K421" t="s">
        <v>13122</v>
      </c>
      <c r="L421" t="s">
        <v>13993</v>
      </c>
      <c r="M421" t="s">
        <v>13123</v>
      </c>
      <c r="N421" t="s">
        <v>13123</v>
      </c>
      <c r="O421" t="s">
        <v>13106</v>
      </c>
      <c r="P421" t="s">
        <v>13149</v>
      </c>
      <c r="Q421">
        <v>499</v>
      </c>
      <c r="R421" s="8">
        <v>499</v>
      </c>
      <c r="S421">
        <v>1899</v>
      </c>
      <c r="T421" s="8">
        <v>1899</v>
      </c>
      <c r="U421" s="8" t="str">
        <f>IF(Cleaned_Data[[#This Row],[Actual Price]]&lt;1000,"₦0–₦999",
 IF(Cleaned_Data[[#This Row],[Actual Price]]&lt;2000,"₦1,000–₦1,999",
 IF(Cleaned_Data[[#This Row],[Actual Price]]&lt;5000,"₦2,000–₦4,999",
 IF(Cleaned_Data[[#This Row],[Actual Price]]&lt;10000,"₦5,000–₦9,999",
 "₦10,000+"))))</f>
        <v>₦1,000–₦1,999</v>
      </c>
      <c r="V421" s="8">
        <f>(Cleaned_Data[[#This Row],[Actual Price]]*Cleaned_Data[[#This Row],[Rating Count]])</f>
        <v>2801025</v>
      </c>
      <c r="W421" s="20">
        <v>0.73723012111637709</v>
      </c>
      <c r="X421">
        <v>4.0999999999999996</v>
      </c>
      <c r="Y421" s="10">
        <f>VALUE(Cleaned_Data[[#This Row],[rating]])</f>
        <v>4.0999999999999996</v>
      </c>
      <c r="Z421">
        <v>1475</v>
      </c>
      <c r="AA421" t="str">
        <f>IF(Cleaned_Data[[#This Row],[Rating Count]]&lt;1000,"&lt;1000","1000+")</f>
        <v>1000+</v>
      </c>
      <c r="AB421" s="4">
        <v>1475</v>
      </c>
    </row>
    <row r="422" spans="1:28" x14ac:dyDescent="0.25">
      <c r="A422">
        <v>421</v>
      </c>
      <c r="B422" t="s">
        <v>4288</v>
      </c>
      <c r="C422" t="s">
        <v>12992</v>
      </c>
      <c r="D422" t="s">
        <v>14265</v>
      </c>
      <c r="E422" t="s">
        <v>16191</v>
      </c>
      <c r="F422" t="s">
        <v>14266</v>
      </c>
      <c r="G422" t="s">
        <v>14267</v>
      </c>
      <c r="H422" t="s">
        <v>3725</v>
      </c>
      <c r="I422" t="s">
        <v>13093</v>
      </c>
      <c r="J422" t="s">
        <v>13093</v>
      </c>
      <c r="K422" t="s">
        <v>13122</v>
      </c>
      <c r="L422" t="s">
        <v>13993</v>
      </c>
      <c r="M422" t="s">
        <v>13123</v>
      </c>
      <c r="N422" t="s">
        <v>13123</v>
      </c>
      <c r="O422" t="s">
        <v>13146</v>
      </c>
      <c r="P422" t="s">
        <v>13147</v>
      </c>
      <c r="Q422">
        <v>299</v>
      </c>
      <c r="R422" s="8">
        <v>299</v>
      </c>
      <c r="S422">
        <v>999</v>
      </c>
      <c r="T422" s="8">
        <v>999</v>
      </c>
      <c r="U422" s="8" t="str">
        <f>IF(Cleaned_Data[[#This Row],[Actual Price]]&lt;1000,"₦0–₦999",
 IF(Cleaned_Data[[#This Row],[Actual Price]]&lt;2000,"₦1,000–₦1,999",
 IF(Cleaned_Data[[#This Row],[Actual Price]]&lt;5000,"₦2,000–₦4,999",
 IF(Cleaned_Data[[#This Row],[Actual Price]]&lt;10000,"₦5,000–₦9,999",
 "₦10,000+"))))</f>
        <v>₦0–₦999</v>
      </c>
      <c r="V422" s="8">
        <f>(Cleaned_Data[[#This Row],[Actual Price]]*Cleaned_Data[[#This Row],[Rating Count]])</f>
        <v>8882109</v>
      </c>
      <c r="W422" s="20">
        <v>0.70070070070070067</v>
      </c>
      <c r="X422">
        <v>4.3</v>
      </c>
      <c r="Y422" s="10">
        <f>VALUE(Cleaned_Data[[#This Row],[rating]])</f>
        <v>4.3</v>
      </c>
      <c r="Z422">
        <v>8891</v>
      </c>
      <c r="AA422" t="str">
        <f>IF(Cleaned_Data[[#This Row],[Rating Count]]&lt;1000,"&lt;1000","1000+")</f>
        <v>1000+</v>
      </c>
      <c r="AB422" s="4">
        <v>8891</v>
      </c>
    </row>
    <row r="423" spans="1:28" x14ac:dyDescent="0.25">
      <c r="A423">
        <v>422</v>
      </c>
      <c r="B423" t="s">
        <v>4297</v>
      </c>
      <c r="C423" t="s">
        <v>4298</v>
      </c>
      <c r="D423" t="s">
        <v>14268</v>
      </c>
      <c r="E423" t="s">
        <v>16191</v>
      </c>
      <c r="F423" t="s">
        <v>14269</v>
      </c>
      <c r="G423" t="s">
        <v>14270</v>
      </c>
      <c r="H423" t="s">
        <v>3445</v>
      </c>
      <c r="I423" t="s">
        <v>13093</v>
      </c>
      <c r="J423" t="s">
        <v>13093</v>
      </c>
      <c r="K423" t="s">
        <v>13122</v>
      </c>
      <c r="L423" t="s">
        <v>13993</v>
      </c>
      <c r="M423" t="s">
        <v>13123</v>
      </c>
      <c r="N423" t="s">
        <v>13123</v>
      </c>
      <c r="O423" t="s">
        <v>13143</v>
      </c>
      <c r="Q423">
        <v>209</v>
      </c>
      <c r="R423" s="8">
        <v>209</v>
      </c>
      <c r="S423">
        <v>499</v>
      </c>
      <c r="T423" s="8">
        <v>499</v>
      </c>
      <c r="U423" s="8" t="str">
        <f>IF(Cleaned_Data[[#This Row],[Actual Price]]&lt;1000,"₦0–₦999",
 IF(Cleaned_Data[[#This Row],[Actual Price]]&lt;2000,"₦1,000–₦1,999",
 IF(Cleaned_Data[[#This Row],[Actual Price]]&lt;5000,"₦2,000–₦4,999",
 IF(Cleaned_Data[[#This Row],[Actual Price]]&lt;10000,"₦5,000–₦9,999",
 "₦10,000+"))))</f>
        <v>₦0–₦999</v>
      </c>
      <c r="V423" s="8">
        <f>(Cleaned_Data[[#This Row],[Actual Price]]*Cleaned_Data[[#This Row],[Rating Count]])</f>
        <v>51896</v>
      </c>
      <c r="W423" s="20">
        <v>0.58116232464929862</v>
      </c>
      <c r="X423">
        <v>3.6</v>
      </c>
      <c r="Y423" s="10">
        <f>VALUE(Cleaned_Data[[#This Row],[rating]])</f>
        <v>3.6</v>
      </c>
      <c r="Z423">
        <v>104</v>
      </c>
      <c r="AA423" t="str">
        <f>IF(Cleaned_Data[[#This Row],[Rating Count]]&lt;1000,"&lt;1000","1000+")</f>
        <v>&lt;1000</v>
      </c>
      <c r="AB423" s="4">
        <v>104</v>
      </c>
    </row>
    <row r="424" spans="1:28" x14ac:dyDescent="0.25">
      <c r="A424">
        <v>423</v>
      </c>
      <c r="B424" t="s">
        <v>4307</v>
      </c>
      <c r="C424" t="s">
        <v>4308</v>
      </c>
      <c r="D424" t="s">
        <v>4308</v>
      </c>
      <c r="E424" t="s">
        <v>16191</v>
      </c>
      <c r="F424" t="s">
        <v>14271</v>
      </c>
      <c r="G424" t="s">
        <v>14272</v>
      </c>
      <c r="H424" t="s">
        <v>2950</v>
      </c>
      <c r="I424" t="s">
        <v>13093</v>
      </c>
      <c r="J424" t="s">
        <v>13093</v>
      </c>
      <c r="K424" t="s">
        <v>13122</v>
      </c>
      <c r="L424" t="s">
        <v>13993</v>
      </c>
      <c r="M424" t="s">
        <v>13126</v>
      </c>
      <c r="N424" t="s">
        <v>13996</v>
      </c>
      <c r="O424" t="s">
        <v>13127</v>
      </c>
      <c r="Q424">
        <v>8499</v>
      </c>
      <c r="R424" s="8">
        <v>8499</v>
      </c>
      <c r="S424">
        <v>12999</v>
      </c>
      <c r="T424" s="8">
        <v>12999</v>
      </c>
      <c r="U424" s="8" t="str">
        <f>IF(Cleaned_Data[[#This Row],[Actual Price]]&lt;1000,"₦0–₦999",
 IF(Cleaned_Data[[#This Row],[Actual Price]]&lt;2000,"₦1,000–₦1,999",
 IF(Cleaned_Data[[#This Row],[Actual Price]]&lt;5000,"₦2,000–₦4,999",
 IF(Cleaned_Data[[#This Row],[Actual Price]]&lt;10000,"₦5,000–₦9,999",
 "₦10,000+"))))</f>
        <v>₦10,000+</v>
      </c>
      <c r="V424" s="8">
        <f>(Cleaned_Data[[#This Row],[Actual Price]]*Cleaned_Data[[#This Row],[Rating Count]])</f>
        <v>86599338</v>
      </c>
      <c r="W424" s="20">
        <v>0.34618047542118624</v>
      </c>
      <c r="X424">
        <v>4.0999999999999996</v>
      </c>
      <c r="Y424" s="10">
        <f>VALUE(Cleaned_Data[[#This Row],[rating]])</f>
        <v>4.0999999999999996</v>
      </c>
      <c r="Z424">
        <v>6662</v>
      </c>
      <c r="AA424" t="str">
        <f>IF(Cleaned_Data[[#This Row],[Rating Count]]&lt;1000,"&lt;1000","1000+")</f>
        <v>1000+</v>
      </c>
      <c r="AB424" s="4">
        <v>6662</v>
      </c>
    </row>
    <row r="425" spans="1:28" x14ac:dyDescent="0.25">
      <c r="A425">
        <v>424</v>
      </c>
      <c r="B425" t="s">
        <v>4317</v>
      </c>
      <c r="C425" t="s">
        <v>4318</v>
      </c>
      <c r="D425" t="s">
        <v>14273</v>
      </c>
      <c r="E425" t="s">
        <v>16191</v>
      </c>
      <c r="F425" t="s">
        <v>14274</v>
      </c>
      <c r="G425" t="s">
        <v>14275</v>
      </c>
      <c r="H425" t="s">
        <v>2939</v>
      </c>
      <c r="I425" t="s">
        <v>13093</v>
      </c>
      <c r="J425" t="s">
        <v>13093</v>
      </c>
      <c r="K425" t="s">
        <v>13122</v>
      </c>
      <c r="L425" t="s">
        <v>13993</v>
      </c>
      <c r="M425" t="s">
        <v>13123</v>
      </c>
      <c r="N425" t="s">
        <v>13123</v>
      </c>
      <c r="O425" t="s">
        <v>13124</v>
      </c>
      <c r="P425" t="s">
        <v>13125</v>
      </c>
      <c r="Q425">
        <v>2179</v>
      </c>
      <c r="R425" s="8">
        <v>2179</v>
      </c>
      <c r="S425">
        <v>3999</v>
      </c>
      <c r="T425" s="8">
        <v>3999</v>
      </c>
      <c r="U425" s="8" t="str">
        <f>IF(Cleaned_Data[[#This Row],[Actual Price]]&lt;1000,"₦0–₦999",
 IF(Cleaned_Data[[#This Row],[Actual Price]]&lt;2000,"₦1,000–₦1,999",
 IF(Cleaned_Data[[#This Row],[Actual Price]]&lt;5000,"₦2,000–₦4,999",
 IF(Cleaned_Data[[#This Row],[Actual Price]]&lt;10000,"₦5,000–₦9,999",
 "₦10,000+"))))</f>
        <v>₦2,000–₦4,999</v>
      </c>
      <c r="V425" s="8">
        <f>(Cleaned_Data[[#This Row],[Actual Price]]*Cleaned_Data[[#This Row],[Rating Count]])</f>
        <v>33511620</v>
      </c>
      <c r="W425" s="20">
        <v>0.45511377844461115</v>
      </c>
      <c r="X425">
        <v>4</v>
      </c>
      <c r="Y425" s="10">
        <f>VALUE(Cleaned_Data[[#This Row],[rating]])</f>
        <v>4</v>
      </c>
      <c r="Z425">
        <v>8380</v>
      </c>
      <c r="AA425" t="str">
        <f>IF(Cleaned_Data[[#This Row],[Rating Count]]&lt;1000,"&lt;1000","1000+")</f>
        <v>1000+</v>
      </c>
      <c r="AB425" s="4">
        <v>8380</v>
      </c>
    </row>
    <row r="426" spans="1:28" x14ac:dyDescent="0.25">
      <c r="A426">
        <v>425</v>
      </c>
      <c r="B426" t="s">
        <v>4327</v>
      </c>
      <c r="C426" t="s">
        <v>4328</v>
      </c>
      <c r="D426" t="s">
        <v>4328</v>
      </c>
      <c r="E426" t="s">
        <v>16191</v>
      </c>
      <c r="F426" t="s">
        <v>14220</v>
      </c>
      <c r="G426" t="s">
        <v>14221</v>
      </c>
      <c r="H426" t="s">
        <v>2950</v>
      </c>
      <c r="I426" t="s">
        <v>13093</v>
      </c>
      <c r="J426" t="s">
        <v>13093</v>
      </c>
      <c r="K426" t="s">
        <v>13122</v>
      </c>
      <c r="L426" t="s">
        <v>13993</v>
      </c>
      <c r="M426" t="s">
        <v>13126</v>
      </c>
      <c r="N426" t="s">
        <v>13996</v>
      </c>
      <c r="O426" t="s">
        <v>13127</v>
      </c>
      <c r="Q426">
        <v>16999</v>
      </c>
      <c r="R426" s="8">
        <v>16999</v>
      </c>
      <c r="S426">
        <v>20999</v>
      </c>
      <c r="T426" s="8">
        <v>20999</v>
      </c>
      <c r="U426" s="8" t="str">
        <f>IF(Cleaned_Data[[#This Row],[Actual Price]]&lt;1000,"₦0–₦999",
 IF(Cleaned_Data[[#This Row],[Actual Price]]&lt;2000,"₦1,000–₦1,999",
 IF(Cleaned_Data[[#This Row],[Actual Price]]&lt;5000,"₦2,000–₦4,999",
 IF(Cleaned_Data[[#This Row],[Actual Price]]&lt;10000,"₦5,000–₦9,999",
 "₦10,000+"))))</f>
        <v>₦10,000+</v>
      </c>
      <c r="V426" s="8">
        <f>(Cleaned_Data[[#This Row],[Actual Price]]*Cleaned_Data[[#This Row],[Rating Count]])</f>
        <v>668230178</v>
      </c>
      <c r="W426" s="20">
        <v>0.19048526120291442</v>
      </c>
      <c r="X426">
        <v>4.0999999999999996</v>
      </c>
      <c r="Y426" s="10">
        <f>VALUE(Cleaned_Data[[#This Row],[rating]])</f>
        <v>4.0999999999999996</v>
      </c>
      <c r="Z426">
        <v>31822</v>
      </c>
      <c r="AA426" t="str">
        <f>IF(Cleaned_Data[[#This Row],[Rating Count]]&lt;1000,"&lt;1000","1000+")</f>
        <v>1000+</v>
      </c>
      <c r="AB426" s="4">
        <v>31822</v>
      </c>
    </row>
    <row r="427" spans="1:28" x14ac:dyDescent="0.25">
      <c r="A427">
        <v>426</v>
      </c>
      <c r="B427" t="s">
        <v>4332</v>
      </c>
      <c r="C427" t="s">
        <v>4333</v>
      </c>
      <c r="D427" t="s">
        <v>4333</v>
      </c>
      <c r="E427" t="s">
        <v>16191</v>
      </c>
      <c r="F427" t="s">
        <v>14276</v>
      </c>
      <c r="G427" t="s">
        <v>14277</v>
      </c>
      <c r="H427" t="s">
        <v>2950</v>
      </c>
      <c r="I427" t="s">
        <v>13093</v>
      </c>
      <c r="J427" t="s">
        <v>13093</v>
      </c>
      <c r="K427" t="s">
        <v>13122</v>
      </c>
      <c r="L427" t="s">
        <v>13993</v>
      </c>
      <c r="M427" t="s">
        <v>13126</v>
      </c>
      <c r="N427" t="s">
        <v>13996</v>
      </c>
      <c r="O427" t="s">
        <v>13127</v>
      </c>
      <c r="Q427">
        <v>44999</v>
      </c>
      <c r="R427" s="8">
        <v>44999</v>
      </c>
      <c r="S427">
        <v>49999</v>
      </c>
      <c r="T427" s="8">
        <v>49999</v>
      </c>
      <c r="U427" s="8" t="str">
        <f>IF(Cleaned_Data[[#This Row],[Actual Price]]&lt;1000,"₦0–₦999",
 IF(Cleaned_Data[[#This Row],[Actual Price]]&lt;2000,"₦1,000–₦1,999",
 IF(Cleaned_Data[[#This Row],[Actual Price]]&lt;5000,"₦2,000–₦4,999",
 IF(Cleaned_Data[[#This Row],[Actual Price]]&lt;10000,"₦5,000–₦9,999",
 "₦10,000+"))))</f>
        <v>₦10,000+</v>
      </c>
      <c r="V427" s="8">
        <f>(Cleaned_Data[[#This Row],[Actual Price]]*Cleaned_Data[[#This Row],[Rating Count]])</f>
        <v>153746925</v>
      </c>
      <c r="W427" s="20">
        <v>0.1000020000400008</v>
      </c>
      <c r="X427">
        <v>4.3</v>
      </c>
      <c r="Y427" s="10">
        <f>VALUE(Cleaned_Data[[#This Row],[rating]])</f>
        <v>4.3</v>
      </c>
      <c r="Z427">
        <v>3075</v>
      </c>
      <c r="AA427" t="str">
        <f>IF(Cleaned_Data[[#This Row],[Rating Count]]&lt;1000,"&lt;1000","1000+")</f>
        <v>1000+</v>
      </c>
      <c r="AB427" s="4">
        <v>3075</v>
      </c>
    </row>
    <row r="428" spans="1:28" x14ac:dyDescent="0.25">
      <c r="A428">
        <v>427</v>
      </c>
      <c r="B428" t="s">
        <v>4342</v>
      </c>
      <c r="C428" t="s">
        <v>4343</v>
      </c>
      <c r="D428" t="s">
        <v>4343</v>
      </c>
      <c r="E428" t="s">
        <v>16191</v>
      </c>
      <c r="F428" t="s">
        <v>14278</v>
      </c>
      <c r="G428" t="s">
        <v>13442</v>
      </c>
      <c r="H428" t="s">
        <v>3004</v>
      </c>
      <c r="I428" t="s">
        <v>13093</v>
      </c>
      <c r="J428" t="s">
        <v>13093</v>
      </c>
      <c r="K428" t="s">
        <v>13122</v>
      </c>
      <c r="L428" t="s">
        <v>13993</v>
      </c>
      <c r="M428" t="s">
        <v>13126</v>
      </c>
      <c r="N428" t="s">
        <v>13996</v>
      </c>
      <c r="O428" t="s">
        <v>13130</v>
      </c>
      <c r="Q428">
        <v>2599</v>
      </c>
      <c r="R428" s="8">
        <v>2599</v>
      </c>
      <c r="S428">
        <v>2999</v>
      </c>
      <c r="T428" s="8">
        <v>2999</v>
      </c>
      <c r="U428" s="8" t="str">
        <f>IF(Cleaned_Data[[#This Row],[Actual Price]]&lt;1000,"₦0–₦999",
 IF(Cleaned_Data[[#This Row],[Actual Price]]&lt;2000,"₦1,000–₦1,999",
 IF(Cleaned_Data[[#This Row],[Actual Price]]&lt;5000,"₦2,000–₦4,999",
 IF(Cleaned_Data[[#This Row],[Actual Price]]&lt;10000,"₦5,000–₦9,999",
 "₦10,000+"))))</f>
        <v>₦2,000–₦4,999</v>
      </c>
      <c r="V428" s="8">
        <f>(Cleaned_Data[[#This Row],[Actual Price]]*Cleaned_Data[[#This Row],[Rating Count]])</f>
        <v>42783734</v>
      </c>
      <c r="W428" s="20">
        <v>0.13337779259753252</v>
      </c>
      <c r="X428">
        <v>3.9</v>
      </c>
      <c r="Y428" s="10">
        <f>VALUE(Cleaned_Data[[#This Row],[rating]])</f>
        <v>3.9</v>
      </c>
      <c r="Z428">
        <v>14266</v>
      </c>
      <c r="AA428" t="str">
        <f>IF(Cleaned_Data[[#This Row],[Rating Count]]&lt;1000,"&lt;1000","1000+")</f>
        <v>1000+</v>
      </c>
      <c r="AB428" s="4">
        <v>14266</v>
      </c>
    </row>
    <row r="429" spans="1:28" x14ac:dyDescent="0.25">
      <c r="A429">
        <v>428</v>
      </c>
      <c r="B429" t="s">
        <v>4352</v>
      </c>
      <c r="C429" t="s">
        <v>4353</v>
      </c>
      <c r="D429" t="s">
        <v>14279</v>
      </c>
      <c r="E429" t="s">
        <v>16191</v>
      </c>
      <c r="F429" t="s">
        <v>14280</v>
      </c>
      <c r="G429" t="s">
        <v>14281</v>
      </c>
      <c r="H429" t="s">
        <v>2910</v>
      </c>
      <c r="I429" t="s">
        <v>13093</v>
      </c>
      <c r="J429" t="s">
        <v>13093</v>
      </c>
      <c r="K429" t="s">
        <v>13120</v>
      </c>
      <c r="L429" t="s">
        <v>13120</v>
      </c>
      <c r="M429" t="s">
        <v>13121</v>
      </c>
      <c r="N429" t="s">
        <v>13121</v>
      </c>
      <c r="Q429">
        <v>2799</v>
      </c>
      <c r="R429" s="8">
        <v>2799</v>
      </c>
      <c r="S429">
        <v>6499</v>
      </c>
      <c r="T429" s="8">
        <v>6499</v>
      </c>
      <c r="U429" s="8" t="str">
        <f>IF(Cleaned_Data[[#This Row],[Actual Price]]&lt;1000,"₦0–₦999",
 IF(Cleaned_Data[[#This Row],[Actual Price]]&lt;2000,"₦1,000–₦1,999",
 IF(Cleaned_Data[[#This Row],[Actual Price]]&lt;5000,"₦2,000–₦4,999",
 IF(Cleaned_Data[[#This Row],[Actual Price]]&lt;10000,"₦5,000–₦9,999",
 "₦10,000+"))))</f>
        <v>₦5,000–₦9,999</v>
      </c>
      <c r="V429" s="8">
        <f>(Cleaned_Data[[#This Row],[Actual Price]]*Cleaned_Data[[#This Row],[Rating Count]])</f>
        <v>252674621</v>
      </c>
      <c r="W429" s="20">
        <v>0.56931835667025699</v>
      </c>
      <c r="X429">
        <v>4.0999999999999996</v>
      </c>
      <c r="Y429" s="10">
        <f>VALUE(Cleaned_Data[[#This Row],[rating]])</f>
        <v>4.0999999999999996</v>
      </c>
      <c r="Z429">
        <v>38879</v>
      </c>
      <c r="AA429" t="str">
        <f>IF(Cleaned_Data[[#This Row],[Rating Count]]&lt;1000,"&lt;1000","1000+")</f>
        <v>1000+</v>
      </c>
      <c r="AB429" s="4">
        <v>38879</v>
      </c>
    </row>
    <row r="430" spans="1:28" x14ac:dyDescent="0.25">
      <c r="A430">
        <v>429</v>
      </c>
      <c r="B430" t="s">
        <v>4373</v>
      </c>
      <c r="C430" t="s">
        <v>4374</v>
      </c>
      <c r="D430" t="s">
        <v>14282</v>
      </c>
      <c r="E430" t="s">
        <v>16191</v>
      </c>
      <c r="F430" t="s">
        <v>14034</v>
      </c>
      <c r="G430" t="s">
        <v>14035</v>
      </c>
      <c r="H430" t="s">
        <v>2983</v>
      </c>
      <c r="I430" t="s">
        <v>13093</v>
      </c>
      <c r="J430" t="s">
        <v>13093</v>
      </c>
      <c r="K430" t="s">
        <v>13095</v>
      </c>
      <c r="L430" t="s">
        <v>13095</v>
      </c>
      <c r="M430" t="s">
        <v>13128</v>
      </c>
      <c r="N430" t="s">
        <v>13128</v>
      </c>
      <c r="O430" t="s">
        <v>13129</v>
      </c>
      <c r="Q430">
        <v>649</v>
      </c>
      <c r="R430" s="8">
        <v>649</v>
      </c>
      <c r="S430">
        <v>2400</v>
      </c>
      <c r="T430" s="8">
        <v>2400</v>
      </c>
      <c r="U430" s="8" t="str">
        <f>IF(Cleaned_Data[[#This Row],[Actual Price]]&lt;1000,"₦0–₦999",
 IF(Cleaned_Data[[#This Row],[Actual Price]]&lt;2000,"₦1,000–₦1,999",
 IF(Cleaned_Data[[#This Row],[Actual Price]]&lt;5000,"₦2,000–₦4,999",
 IF(Cleaned_Data[[#This Row],[Actual Price]]&lt;10000,"₦5,000–₦9,999",
 "₦10,000+"))))</f>
        <v>₦2,000–₦4,999</v>
      </c>
      <c r="V430" s="8">
        <f>(Cleaned_Data[[#This Row],[Actual Price]]*Cleaned_Data[[#This Row],[Rating Count]])</f>
        <v>161424000</v>
      </c>
      <c r="W430" s="20">
        <v>0.72958333333333336</v>
      </c>
      <c r="X430">
        <v>4.4000000000000004</v>
      </c>
      <c r="Y430" s="10">
        <f>VALUE(Cleaned_Data[[#This Row],[rating]])</f>
        <v>4.4000000000000004</v>
      </c>
      <c r="Z430">
        <v>67260</v>
      </c>
      <c r="AA430" t="str">
        <f>IF(Cleaned_Data[[#This Row],[Rating Count]]&lt;1000,"&lt;1000","1000+")</f>
        <v>1000+</v>
      </c>
      <c r="AB430" s="4">
        <v>67260</v>
      </c>
    </row>
    <row r="431" spans="1:28" x14ac:dyDescent="0.25">
      <c r="A431">
        <v>430</v>
      </c>
      <c r="B431" t="s">
        <v>4377</v>
      </c>
      <c r="C431" t="s">
        <v>4378</v>
      </c>
      <c r="D431" t="s">
        <v>14283</v>
      </c>
      <c r="E431" t="s">
        <v>16191</v>
      </c>
      <c r="F431" t="s">
        <v>14284</v>
      </c>
      <c r="G431" t="s">
        <v>14285</v>
      </c>
      <c r="H431" t="s">
        <v>3120</v>
      </c>
      <c r="I431" t="s">
        <v>13093</v>
      </c>
      <c r="J431" t="s">
        <v>13093</v>
      </c>
      <c r="K431" t="s">
        <v>13122</v>
      </c>
      <c r="L431" t="s">
        <v>13993</v>
      </c>
      <c r="M431" t="s">
        <v>13123</v>
      </c>
      <c r="N431" t="s">
        <v>13123</v>
      </c>
      <c r="O431" t="s">
        <v>13124</v>
      </c>
      <c r="P431" t="s">
        <v>13137</v>
      </c>
      <c r="Q431">
        <v>799</v>
      </c>
      <c r="R431" s="8">
        <v>799</v>
      </c>
      <c r="S431">
        <v>3990</v>
      </c>
      <c r="T431" s="8">
        <v>3990</v>
      </c>
      <c r="U431" s="8" t="str">
        <f>IF(Cleaned_Data[[#This Row],[Actual Price]]&lt;1000,"₦0–₦999",
 IF(Cleaned_Data[[#This Row],[Actual Price]]&lt;2000,"₦1,000–₦1,999",
 IF(Cleaned_Data[[#This Row],[Actual Price]]&lt;5000,"₦2,000–₦4,999",
 IF(Cleaned_Data[[#This Row],[Actual Price]]&lt;10000,"₦5,000–₦9,999",
 "₦10,000+"))))</f>
        <v>₦2,000–₦4,999</v>
      </c>
      <c r="V431" s="8">
        <f>(Cleaned_Data[[#This Row],[Actual Price]]*Cleaned_Data[[#This Row],[Rating Count]])</f>
        <v>474810</v>
      </c>
      <c r="W431" s="20">
        <v>0.79974937343358399</v>
      </c>
      <c r="X431">
        <v>3.8</v>
      </c>
      <c r="Y431" s="10">
        <f>VALUE(Cleaned_Data[[#This Row],[rating]])</f>
        <v>3.8</v>
      </c>
      <c r="Z431">
        <v>119</v>
      </c>
      <c r="AA431" t="str">
        <f>IF(Cleaned_Data[[#This Row],[Rating Count]]&lt;1000,"&lt;1000","1000+")</f>
        <v>&lt;1000</v>
      </c>
      <c r="AB431" s="4">
        <v>119</v>
      </c>
    </row>
    <row r="432" spans="1:28" x14ac:dyDescent="0.25">
      <c r="A432">
        <v>431</v>
      </c>
      <c r="B432" t="s">
        <v>4400</v>
      </c>
      <c r="C432" t="s">
        <v>4401</v>
      </c>
      <c r="D432" t="s">
        <v>14286</v>
      </c>
      <c r="E432" t="s">
        <v>16191</v>
      </c>
      <c r="F432" t="s">
        <v>14287</v>
      </c>
      <c r="G432" t="s">
        <v>14288</v>
      </c>
      <c r="H432" t="s">
        <v>3004</v>
      </c>
      <c r="I432" t="s">
        <v>13093</v>
      </c>
      <c r="J432" t="s">
        <v>13093</v>
      </c>
      <c r="K432" t="s">
        <v>13122</v>
      </c>
      <c r="L432" t="s">
        <v>13993</v>
      </c>
      <c r="M432" t="s">
        <v>13126</v>
      </c>
      <c r="N432" t="s">
        <v>13996</v>
      </c>
      <c r="O432" t="s">
        <v>13130</v>
      </c>
      <c r="Q432">
        <v>3799</v>
      </c>
      <c r="R432" s="8">
        <v>3799</v>
      </c>
      <c r="S432">
        <v>5299</v>
      </c>
      <c r="T432" s="8">
        <v>5299</v>
      </c>
      <c r="U432" s="8" t="str">
        <f>IF(Cleaned_Data[[#This Row],[Actual Price]]&lt;1000,"₦0–₦999",
 IF(Cleaned_Data[[#This Row],[Actual Price]]&lt;2000,"₦1,000–₦1,999",
 IF(Cleaned_Data[[#This Row],[Actual Price]]&lt;5000,"₦2,000–₦4,999",
 IF(Cleaned_Data[[#This Row],[Actual Price]]&lt;10000,"₦5,000–₦9,999",
 "₦10,000+"))))</f>
        <v>₦5,000–₦9,999</v>
      </c>
      <c r="V432" s="8">
        <f>(Cleaned_Data[[#This Row],[Actual Price]]*Cleaned_Data[[#This Row],[Rating Count]])</f>
        <v>8695659</v>
      </c>
      <c r="W432" s="20">
        <v>0.28307227778826194</v>
      </c>
      <c r="X432">
        <v>3.5</v>
      </c>
      <c r="Y432" s="10">
        <f>VALUE(Cleaned_Data[[#This Row],[rating]])</f>
        <v>3.5</v>
      </c>
      <c r="Z432">
        <v>1641</v>
      </c>
      <c r="AA432" t="str">
        <f>IF(Cleaned_Data[[#This Row],[Rating Count]]&lt;1000,"&lt;1000","1000+")</f>
        <v>1000+</v>
      </c>
      <c r="AB432" s="4">
        <v>1641</v>
      </c>
    </row>
    <row r="433" spans="1:28" x14ac:dyDescent="0.25">
      <c r="A433">
        <v>432</v>
      </c>
      <c r="B433" t="s">
        <v>4410</v>
      </c>
      <c r="C433" t="s">
        <v>4411</v>
      </c>
      <c r="D433" t="s">
        <v>4411</v>
      </c>
      <c r="E433" t="s">
        <v>16191</v>
      </c>
      <c r="F433" t="s">
        <v>14289</v>
      </c>
      <c r="G433" t="s">
        <v>14290</v>
      </c>
      <c r="H433" t="s">
        <v>3920</v>
      </c>
      <c r="I433" t="s">
        <v>13093</v>
      </c>
      <c r="J433" t="s">
        <v>13093</v>
      </c>
      <c r="K433" t="s">
        <v>13122</v>
      </c>
      <c r="L433" t="s">
        <v>13993</v>
      </c>
      <c r="M433" t="s">
        <v>13123</v>
      </c>
      <c r="N433" t="s">
        <v>13123</v>
      </c>
      <c r="O433" t="s">
        <v>13150</v>
      </c>
      <c r="P433" t="s">
        <v>13151</v>
      </c>
      <c r="Q433">
        <v>199</v>
      </c>
      <c r="R433" s="8">
        <v>199</v>
      </c>
      <c r="S433">
        <v>1899</v>
      </c>
      <c r="T433" s="8">
        <v>1899</v>
      </c>
      <c r="U433" s="8" t="str">
        <f>IF(Cleaned_Data[[#This Row],[Actual Price]]&lt;1000,"₦0–₦999",
 IF(Cleaned_Data[[#This Row],[Actual Price]]&lt;2000,"₦1,000–₦1,999",
 IF(Cleaned_Data[[#This Row],[Actual Price]]&lt;5000,"₦2,000–₦4,999",
 IF(Cleaned_Data[[#This Row],[Actual Price]]&lt;10000,"₦5,000–₦9,999",
 "₦10,000+"))))</f>
        <v>₦1,000–₦1,999</v>
      </c>
      <c r="V433" s="8">
        <f>(Cleaned_Data[[#This Row],[Actual Price]]*Cleaned_Data[[#This Row],[Rating Count]])</f>
        <v>9001260</v>
      </c>
      <c r="W433" s="20">
        <v>0.8952080042127436</v>
      </c>
      <c r="X433">
        <v>4</v>
      </c>
      <c r="Y433" s="10">
        <f>VALUE(Cleaned_Data[[#This Row],[rating]])</f>
        <v>4</v>
      </c>
      <c r="Z433">
        <v>4740</v>
      </c>
      <c r="AA433" t="str">
        <f>IF(Cleaned_Data[[#This Row],[Rating Count]]&lt;1000,"&lt;1000","1000+")</f>
        <v>1000+</v>
      </c>
      <c r="AB433" s="4">
        <v>4740</v>
      </c>
    </row>
    <row r="434" spans="1:28" x14ac:dyDescent="0.25">
      <c r="A434">
        <v>433</v>
      </c>
      <c r="B434" t="s">
        <v>4420</v>
      </c>
      <c r="C434" t="s">
        <v>4421</v>
      </c>
      <c r="D434" t="s">
        <v>4421</v>
      </c>
      <c r="E434" t="s">
        <v>16191</v>
      </c>
      <c r="F434" t="s">
        <v>14291</v>
      </c>
      <c r="G434" t="s">
        <v>14292</v>
      </c>
      <c r="H434" t="s">
        <v>2950</v>
      </c>
      <c r="I434" t="s">
        <v>13093</v>
      </c>
      <c r="J434" t="s">
        <v>13093</v>
      </c>
      <c r="K434" t="s">
        <v>13122</v>
      </c>
      <c r="L434" t="s">
        <v>13993</v>
      </c>
      <c r="M434" t="s">
        <v>13126</v>
      </c>
      <c r="N434" t="s">
        <v>13996</v>
      </c>
      <c r="O434" t="s">
        <v>13127</v>
      </c>
      <c r="Q434">
        <v>23999</v>
      </c>
      <c r="R434" s="8">
        <v>23999</v>
      </c>
      <c r="S434">
        <v>32999</v>
      </c>
      <c r="T434" s="8">
        <v>32999</v>
      </c>
      <c r="U434" s="8" t="str">
        <f>IF(Cleaned_Data[[#This Row],[Actual Price]]&lt;1000,"₦0–₦999",
 IF(Cleaned_Data[[#This Row],[Actual Price]]&lt;2000,"₦1,000–₦1,999",
 IF(Cleaned_Data[[#This Row],[Actual Price]]&lt;5000,"₦2,000–₦4,999",
 IF(Cleaned_Data[[#This Row],[Actual Price]]&lt;10000,"₦5,000–₦9,999",
 "₦10,000+"))))</f>
        <v>₦10,000+</v>
      </c>
      <c r="V434" s="8">
        <f>(Cleaned_Data[[#This Row],[Actual Price]]*Cleaned_Data[[#This Row],[Rating Count]])</f>
        <v>292569134</v>
      </c>
      <c r="W434" s="20">
        <v>0.27273553744052847</v>
      </c>
      <c r="X434">
        <v>3.9</v>
      </c>
      <c r="Y434" s="10">
        <f>VALUE(Cleaned_Data[[#This Row],[rating]])</f>
        <v>3.9</v>
      </c>
      <c r="Z434">
        <v>8866</v>
      </c>
      <c r="AA434" t="str">
        <f>IF(Cleaned_Data[[#This Row],[Rating Count]]&lt;1000,"&lt;1000","1000+")</f>
        <v>1000+</v>
      </c>
      <c r="AB434" s="4">
        <v>8866</v>
      </c>
    </row>
    <row r="435" spans="1:28" x14ac:dyDescent="0.25">
      <c r="A435">
        <v>434</v>
      </c>
      <c r="B435" t="s">
        <v>4430</v>
      </c>
      <c r="C435" t="s">
        <v>4431</v>
      </c>
      <c r="D435" t="s">
        <v>4431</v>
      </c>
      <c r="E435" t="s">
        <v>16191</v>
      </c>
      <c r="F435" t="s">
        <v>14293</v>
      </c>
      <c r="G435" t="s">
        <v>14294</v>
      </c>
      <c r="H435" t="s">
        <v>2950</v>
      </c>
      <c r="I435" t="s">
        <v>13093</v>
      </c>
      <c r="J435" t="s">
        <v>13093</v>
      </c>
      <c r="K435" t="s">
        <v>13122</v>
      </c>
      <c r="L435" t="s">
        <v>13993</v>
      </c>
      <c r="M435" t="s">
        <v>13126</v>
      </c>
      <c r="N435" t="s">
        <v>13996</v>
      </c>
      <c r="O435" t="s">
        <v>13127</v>
      </c>
      <c r="Q435">
        <v>29990</v>
      </c>
      <c r="R435" s="8">
        <v>29990</v>
      </c>
      <c r="S435">
        <v>39990</v>
      </c>
      <c r="T435" s="8">
        <v>39990</v>
      </c>
      <c r="U435" s="8" t="str">
        <f>IF(Cleaned_Data[[#This Row],[Actual Price]]&lt;1000,"₦0–₦999",
 IF(Cleaned_Data[[#This Row],[Actual Price]]&lt;2000,"₦1,000–₦1,999",
 IF(Cleaned_Data[[#This Row],[Actual Price]]&lt;5000,"₦2,000–₦4,999",
 IF(Cleaned_Data[[#This Row],[Actual Price]]&lt;10000,"₦5,000–₦9,999",
 "₦10,000+"))))</f>
        <v>₦10,000+</v>
      </c>
      <c r="V435" s="8">
        <f>(Cleaned_Data[[#This Row],[Actual Price]]*Cleaned_Data[[#This Row],[Rating Count]])</f>
        <v>335876010</v>
      </c>
      <c r="W435" s="20">
        <v>0.25006251562890724</v>
      </c>
      <c r="X435">
        <v>4.3</v>
      </c>
      <c r="Y435" s="10">
        <f>VALUE(Cleaned_Data[[#This Row],[rating]])</f>
        <v>4.3</v>
      </c>
      <c r="Z435">
        <v>8399</v>
      </c>
      <c r="AA435" t="str">
        <f>IF(Cleaned_Data[[#This Row],[Rating Count]]&lt;1000,"&lt;1000","1000+")</f>
        <v>1000+</v>
      </c>
      <c r="AB435" s="4">
        <v>8399</v>
      </c>
    </row>
    <row r="436" spans="1:28" x14ac:dyDescent="0.25">
      <c r="A436">
        <v>435</v>
      </c>
      <c r="B436" t="s">
        <v>4440</v>
      </c>
      <c r="C436" t="s">
        <v>4441</v>
      </c>
      <c r="D436" t="s">
        <v>4441</v>
      </c>
      <c r="E436" t="s">
        <v>16191</v>
      </c>
      <c r="F436" t="s">
        <v>14295</v>
      </c>
      <c r="G436" t="s">
        <v>14296</v>
      </c>
      <c r="H436" t="s">
        <v>2910</v>
      </c>
      <c r="I436" t="s">
        <v>13093</v>
      </c>
      <c r="J436" t="s">
        <v>13093</v>
      </c>
      <c r="K436" t="s">
        <v>13120</v>
      </c>
      <c r="L436" t="s">
        <v>13120</v>
      </c>
      <c r="M436" t="s">
        <v>13121</v>
      </c>
      <c r="N436" t="s">
        <v>13121</v>
      </c>
      <c r="Q436">
        <v>281</v>
      </c>
      <c r="R436" s="8">
        <v>281</v>
      </c>
      <c r="S436">
        <v>1999</v>
      </c>
      <c r="T436" s="8">
        <v>1999</v>
      </c>
      <c r="U436" s="8" t="str">
        <f>IF(Cleaned_Data[[#This Row],[Actual Price]]&lt;1000,"₦0–₦999",
 IF(Cleaned_Data[[#This Row],[Actual Price]]&lt;2000,"₦1,000–₦1,999",
 IF(Cleaned_Data[[#This Row],[Actual Price]]&lt;5000,"₦2,000–₦4,999",
 IF(Cleaned_Data[[#This Row],[Actual Price]]&lt;10000,"₦5,000–₦9,999",
 "₦10,000+"))))</f>
        <v>₦1,000–₦1,999</v>
      </c>
      <c r="V436" s="8">
        <f>(Cleaned_Data[[#This Row],[Actual Price]]*Cleaned_Data[[#This Row],[Rating Count]])</f>
        <v>173913</v>
      </c>
      <c r="W436" s="20">
        <v>0.85942971485742869</v>
      </c>
      <c r="X436">
        <v>2.8</v>
      </c>
      <c r="Y436" s="10">
        <f>VALUE(Cleaned_Data[[#This Row],[rating]])</f>
        <v>2.8</v>
      </c>
      <c r="Z436">
        <v>87</v>
      </c>
      <c r="AA436" t="str">
        <f>IF(Cleaned_Data[[#This Row],[Rating Count]]&lt;1000,"&lt;1000","1000+")</f>
        <v>&lt;1000</v>
      </c>
      <c r="AB436" s="4">
        <v>87</v>
      </c>
    </row>
    <row r="437" spans="1:28" x14ac:dyDescent="0.25">
      <c r="A437">
        <v>436</v>
      </c>
      <c r="B437" t="s">
        <v>4450</v>
      </c>
      <c r="C437" t="s">
        <v>4451</v>
      </c>
      <c r="D437" t="s">
        <v>4451</v>
      </c>
      <c r="E437" t="s">
        <v>16191</v>
      </c>
      <c r="F437" t="s">
        <v>14297</v>
      </c>
      <c r="G437" t="s">
        <v>14298</v>
      </c>
      <c r="H437" t="s">
        <v>2950</v>
      </c>
      <c r="I437" t="s">
        <v>13093</v>
      </c>
      <c r="J437" t="s">
        <v>13093</v>
      </c>
      <c r="K437" t="s">
        <v>13122</v>
      </c>
      <c r="L437" t="s">
        <v>13993</v>
      </c>
      <c r="M437" t="s">
        <v>13126</v>
      </c>
      <c r="N437" t="s">
        <v>13996</v>
      </c>
      <c r="O437" t="s">
        <v>13127</v>
      </c>
      <c r="Q437">
        <v>7998</v>
      </c>
      <c r="R437" s="8">
        <v>7998</v>
      </c>
      <c r="S437">
        <v>11999</v>
      </c>
      <c r="T437" s="8">
        <v>11999</v>
      </c>
      <c r="U437" s="8" t="str">
        <f>IF(Cleaned_Data[[#This Row],[Actual Price]]&lt;1000,"₦0–₦999",
 IF(Cleaned_Data[[#This Row],[Actual Price]]&lt;2000,"₦1,000–₦1,999",
 IF(Cleaned_Data[[#This Row],[Actual Price]]&lt;5000,"₦2,000–₦4,999",
 IF(Cleaned_Data[[#This Row],[Actual Price]]&lt;10000,"₦5,000–₦9,999",
 "₦10,000+"))))</f>
        <v>₦10,000+</v>
      </c>
      <c r="V437" s="8">
        <f>(Cleaned_Data[[#This Row],[Actual Price]]*Cleaned_Data[[#This Row],[Rating Count]])</f>
        <v>1499875</v>
      </c>
      <c r="W437" s="20">
        <v>0.3334444537044754</v>
      </c>
      <c r="X437">
        <v>3.8</v>
      </c>
      <c r="Y437" s="10">
        <f>VALUE(Cleaned_Data[[#This Row],[rating]])</f>
        <v>3.8</v>
      </c>
      <c r="Z437">
        <v>125</v>
      </c>
      <c r="AA437" t="str">
        <f>IF(Cleaned_Data[[#This Row],[Rating Count]]&lt;1000,"&lt;1000","1000+")</f>
        <v>&lt;1000</v>
      </c>
      <c r="AB437" s="4">
        <v>125</v>
      </c>
    </row>
    <row r="438" spans="1:28" x14ac:dyDescent="0.25">
      <c r="A438">
        <v>437</v>
      </c>
      <c r="B438" t="s">
        <v>4460</v>
      </c>
      <c r="C438" t="s">
        <v>4461</v>
      </c>
      <c r="D438" t="s">
        <v>4461</v>
      </c>
      <c r="E438" t="s">
        <v>16191</v>
      </c>
      <c r="F438" t="s">
        <v>14299</v>
      </c>
      <c r="G438" t="s">
        <v>14300</v>
      </c>
      <c r="H438" t="s">
        <v>2910</v>
      </c>
      <c r="I438" t="s">
        <v>13093</v>
      </c>
      <c r="J438" t="s">
        <v>13093</v>
      </c>
      <c r="K438" t="s">
        <v>13120</v>
      </c>
      <c r="L438" t="s">
        <v>13120</v>
      </c>
      <c r="M438" t="s">
        <v>13121</v>
      </c>
      <c r="N438" t="s">
        <v>13121</v>
      </c>
      <c r="Q438">
        <v>249</v>
      </c>
      <c r="R438" s="8">
        <v>249</v>
      </c>
      <c r="S438">
        <v>999</v>
      </c>
      <c r="T438" s="8">
        <v>999</v>
      </c>
      <c r="U438" s="8" t="str">
        <f>IF(Cleaned_Data[[#This Row],[Actual Price]]&lt;1000,"₦0–₦999",
 IF(Cleaned_Data[[#This Row],[Actual Price]]&lt;2000,"₦1,000–₦1,999",
 IF(Cleaned_Data[[#This Row],[Actual Price]]&lt;5000,"₦2,000–₦4,999",
 IF(Cleaned_Data[[#This Row],[Actual Price]]&lt;10000,"₦5,000–₦9,999",
 "₦10,000+"))))</f>
        <v>₦0–₦999</v>
      </c>
      <c r="V438" s="8">
        <f>(Cleaned_Data[[#This Row],[Actual Price]]*Cleaned_Data[[#This Row],[Rating Count]])</f>
        <v>37962</v>
      </c>
      <c r="W438" s="20">
        <v>0.75075075075075071</v>
      </c>
      <c r="X438">
        <v>4.5</v>
      </c>
      <c r="Y438" s="10">
        <f>VALUE(Cleaned_Data[[#This Row],[rating]])</f>
        <v>4.5</v>
      </c>
      <c r="Z438">
        <v>38</v>
      </c>
      <c r="AA438" t="str">
        <f>IF(Cleaned_Data[[#This Row],[Rating Count]]&lt;1000,"&lt;1000","1000+")</f>
        <v>&lt;1000</v>
      </c>
      <c r="AB438" s="4">
        <v>38</v>
      </c>
    </row>
    <row r="439" spans="1:28" x14ac:dyDescent="0.25">
      <c r="A439">
        <v>438</v>
      </c>
      <c r="B439" t="s">
        <v>4470</v>
      </c>
      <c r="C439" t="s">
        <v>4471</v>
      </c>
      <c r="D439" t="s">
        <v>14301</v>
      </c>
      <c r="E439" t="s">
        <v>16191</v>
      </c>
      <c r="F439" t="s">
        <v>14302</v>
      </c>
      <c r="G439" t="s">
        <v>14303</v>
      </c>
      <c r="H439" t="s">
        <v>3725</v>
      </c>
      <c r="I439" t="s">
        <v>13093</v>
      </c>
      <c r="J439" t="s">
        <v>13093</v>
      </c>
      <c r="K439" t="s">
        <v>13122</v>
      </c>
      <c r="L439" t="s">
        <v>13993</v>
      </c>
      <c r="M439" t="s">
        <v>13123</v>
      </c>
      <c r="N439" t="s">
        <v>13123</v>
      </c>
      <c r="O439" t="s">
        <v>13146</v>
      </c>
      <c r="P439" t="s">
        <v>13147</v>
      </c>
      <c r="Q439">
        <v>299</v>
      </c>
      <c r="R439" s="8">
        <v>299</v>
      </c>
      <c r="S439">
        <v>599</v>
      </c>
      <c r="T439" s="8">
        <v>599</v>
      </c>
      <c r="U439" s="8" t="str">
        <f>IF(Cleaned_Data[[#This Row],[Actual Price]]&lt;1000,"₦0–₦999",
 IF(Cleaned_Data[[#This Row],[Actual Price]]&lt;2000,"₦1,000–₦1,999",
 IF(Cleaned_Data[[#This Row],[Actual Price]]&lt;5000,"₦2,000–₦4,999",
 IF(Cleaned_Data[[#This Row],[Actual Price]]&lt;10000,"₦5,000–₦9,999",
 "₦10,000+"))))</f>
        <v>₦0–₦999</v>
      </c>
      <c r="V439" s="8">
        <f>(Cleaned_Data[[#This Row],[Actual Price]]*Cleaned_Data[[#This Row],[Rating Count]])</f>
        <v>2799726</v>
      </c>
      <c r="W439" s="20">
        <v>0.5008347245409015</v>
      </c>
      <c r="X439">
        <v>4.3</v>
      </c>
      <c r="Y439" s="10">
        <f>VALUE(Cleaned_Data[[#This Row],[rating]])</f>
        <v>4.3</v>
      </c>
      <c r="Z439">
        <v>4674</v>
      </c>
      <c r="AA439" t="str">
        <f>IF(Cleaned_Data[[#This Row],[Rating Count]]&lt;1000,"&lt;1000","1000+")</f>
        <v>1000+</v>
      </c>
      <c r="AB439" s="4">
        <v>4674</v>
      </c>
    </row>
    <row r="440" spans="1:28" x14ac:dyDescent="0.25">
      <c r="A440">
        <v>439</v>
      </c>
      <c r="B440" t="s">
        <v>4480</v>
      </c>
      <c r="C440" t="s">
        <v>4481</v>
      </c>
      <c r="D440" t="s">
        <v>14304</v>
      </c>
      <c r="E440" t="s">
        <v>16191</v>
      </c>
      <c r="F440" t="s">
        <v>14305</v>
      </c>
      <c r="G440" t="s">
        <v>14306</v>
      </c>
      <c r="H440" t="s">
        <v>2910</v>
      </c>
      <c r="I440" t="s">
        <v>13093</v>
      </c>
      <c r="J440" t="s">
        <v>13093</v>
      </c>
      <c r="K440" t="s">
        <v>13120</v>
      </c>
      <c r="L440" t="s">
        <v>13120</v>
      </c>
      <c r="M440" t="s">
        <v>13121</v>
      </c>
      <c r="N440" t="s">
        <v>13121</v>
      </c>
      <c r="Q440">
        <v>499</v>
      </c>
      <c r="R440" s="8">
        <v>499</v>
      </c>
      <c r="S440">
        <v>1899</v>
      </c>
      <c r="T440" s="8">
        <v>1899</v>
      </c>
      <c r="U440" s="8" t="str">
        <f>IF(Cleaned_Data[[#This Row],[Actual Price]]&lt;1000,"₦0–₦999",
 IF(Cleaned_Data[[#This Row],[Actual Price]]&lt;2000,"₦1,000–₦1,999",
 IF(Cleaned_Data[[#This Row],[Actual Price]]&lt;5000,"₦2,000–₦4,999",
 IF(Cleaned_Data[[#This Row],[Actual Price]]&lt;10000,"₦5,000–₦9,999",
 "₦10,000+"))))</f>
        <v>₦1,000–₦1,999</v>
      </c>
      <c r="V440" s="8">
        <f>(Cleaned_Data[[#This Row],[Actual Price]]*Cleaned_Data[[#This Row],[Rating Count]])</f>
        <v>782388</v>
      </c>
      <c r="W440" s="20">
        <v>0.73723012111637709</v>
      </c>
      <c r="X440">
        <v>4.0999999999999996</v>
      </c>
      <c r="Y440" s="10">
        <f>VALUE(Cleaned_Data[[#This Row],[rating]])</f>
        <v>4.0999999999999996</v>
      </c>
      <c r="Z440">
        <v>412</v>
      </c>
      <c r="AA440" t="str">
        <f>IF(Cleaned_Data[[#This Row],[Rating Count]]&lt;1000,"&lt;1000","1000+")</f>
        <v>&lt;1000</v>
      </c>
      <c r="AB440" s="4">
        <v>412</v>
      </c>
    </row>
    <row r="441" spans="1:28" x14ac:dyDescent="0.25">
      <c r="A441">
        <v>440</v>
      </c>
      <c r="B441" t="s">
        <v>4490</v>
      </c>
      <c r="C441" t="s">
        <v>4491</v>
      </c>
      <c r="D441" t="s">
        <v>14307</v>
      </c>
      <c r="E441" t="s">
        <v>16191</v>
      </c>
      <c r="F441" t="s">
        <v>14308</v>
      </c>
      <c r="G441" t="s">
        <v>14309</v>
      </c>
      <c r="H441" t="s">
        <v>2910</v>
      </c>
      <c r="I441" t="s">
        <v>13093</v>
      </c>
      <c r="J441" t="s">
        <v>13093</v>
      </c>
      <c r="K441" t="s">
        <v>13120</v>
      </c>
      <c r="L441" t="s">
        <v>13120</v>
      </c>
      <c r="M441" t="s">
        <v>13121</v>
      </c>
      <c r="N441" t="s">
        <v>13121</v>
      </c>
      <c r="Q441">
        <v>899</v>
      </c>
      <c r="R441" s="8">
        <v>899</v>
      </c>
      <c r="S441">
        <v>3499</v>
      </c>
      <c r="T441" s="8">
        <v>3499</v>
      </c>
      <c r="U441" s="8" t="str">
        <f>IF(Cleaned_Data[[#This Row],[Actual Price]]&lt;1000,"₦0–₦999",
 IF(Cleaned_Data[[#This Row],[Actual Price]]&lt;2000,"₦1,000–₦1,999",
 IF(Cleaned_Data[[#This Row],[Actual Price]]&lt;5000,"₦2,000–₦4,999",
 IF(Cleaned_Data[[#This Row],[Actual Price]]&lt;10000,"₦5,000–₦9,999",
 "₦10,000+"))))</f>
        <v>₦2,000–₦4,999</v>
      </c>
      <c r="V441" s="8">
        <f>(Cleaned_Data[[#This Row],[Actual Price]]*Cleaned_Data[[#This Row],[Rating Count]])</f>
        <v>2382819</v>
      </c>
      <c r="W441" s="20">
        <v>0.74306944841383249</v>
      </c>
      <c r="X441">
        <v>3</v>
      </c>
      <c r="Y441" s="10">
        <f>VALUE(Cleaned_Data[[#This Row],[rating]])</f>
        <v>3</v>
      </c>
      <c r="Z441">
        <v>681</v>
      </c>
      <c r="AA441" t="str">
        <f>IF(Cleaned_Data[[#This Row],[Rating Count]]&lt;1000,"&lt;1000","1000+")</f>
        <v>&lt;1000</v>
      </c>
      <c r="AB441" s="4">
        <v>681</v>
      </c>
    </row>
    <row r="442" spans="1:28" x14ac:dyDescent="0.25">
      <c r="A442">
        <v>441</v>
      </c>
      <c r="B442" t="s">
        <v>4499</v>
      </c>
      <c r="C442" t="s">
        <v>4500</v>
      </c>
      <c r="D442" t="s">
        <v>4500</v>
      </c>
      <c r="E442" t="s">
        <v>16191</v>
      </c>
      <c r="F442" t="s">
        <v>14274</v>
      </c>
      <c r="G442" t="s">
        <v>14310</v>
      </c>
      <c r="H442" t="s">
        <v>2939</v>
      </c>
      <c r="I442" t="s">
        <v>13093</v>
      </c>
      <c r="J442" t="s">
        <v>13093</v>
      </c>
      <c r="K442" t="s">
        <v>13122</v>
      </c>
      <c r="L442" t="s">
        <v>13993</v>
      </c>
      <c r="M442" t="s">
        <v>13123</v>
      </c>
      <c r="N442" t="s">
        <v>13123</v>
      </c>
      <c r="O442" t="s">
        <v>13124</v>
      </c>
      <c r="P442" t="s">
        <v>13125</v>
      </c>
      <c r="Q442">
        <v>1599</v>
      </c>
      <c r="R442" s="8">
        <v>1599</v>
      </c>
      <c r="S442">
        <v>3499</v>
      </c>
      <c r="T442" s="8">
        <v>3499</v>
      </c>
      <c r="U442" s="8" t="str">
        <f>IF(Cleaned_Data[[#This Row],[Actual Price]]&lt;1000,"₦0–₦999",
 IF(Cleaned_Data[[#This Row],[Actual Price]]&lt;2000,"₦1,000–₦1,999",
 IF(Cleaned_Data[[#This Row],[Actual Price]]&lt;5000,"₦2,000–₦4,999",
 IF(Cleaned_Data[[#This Row],[Actual Price]]&lt;10000,"₦5,000–₦9,999",
 "₦10,000+"))))</f>
        <v>₦2,000–₦4,999</v>
      </c>
      <c r="V442" s="8">
        <f>(Cleaned_Data[[#This Row],[Actual Price]]*Cleaned_Data[[#This Row],[Rating Count]])</f>
        <v>127307616</v>
      </c>
      <c r="W442" s="20">
        <v>0.54301228922549305</v>
      </c>
      <c r="X442">
        <v>4</v>
      </c>
      <c r="Y442" s="10">
        <f>VALUE(Cleaned_Data[[#This Row],[rating]])</f>
        <v>4</v>
      </c>
      <c r="Z442">
        <v>36384</v>
      </c>
      <c r="AA442" t="str">
        <f>IF(Cleaned_Data[[#This Row],[Rating Count]]&lt;1000,"&lt;1000","1000+")</f>
        <v>1000+</v>
      </c>
      <c r="AB442" s="4">
        <v>36384</v>
      </c>
    </row>
    <row r="443" spans="1:28" x14ac:dyDescent="0.25">
      <c r="A443">
        <v>442</v>
      </c>
      <c r="B443" t="s">
        <v>4520</v>
      </c>
      <c r="C443" t="s">
        <v>4521</v>
      </c>
      <c r="D443" t="s">
        <v>4521</v>
      </c>
      <c r="E443" t="s">
        <v>16191</v>
      </c>
      <c r="F443" t="s">
        <v>14311</v>
      </c>
      <c r="G443" t="s">
        <v>14312</v>
      </c>
      <c r="H443" t="s">
        <v>2910</v>
      </c>
      <c r="I443" t="s">
        <v>13093</v>
      </c>
      <c r="J443" t="s">
        <v>13093</v>
      </c>
      <c r="K443" t="s">
        <v>13120</v>
      </c>
      <c r="L443" t="s">
        <v>13120</v>
      </c>
      <c r="M443" t="s">
        <v>13121</v>
      </c>
      <c r="N443" t="s">
        <v>13121</v>
      </c>
      <c r="Q443">
        <v>3999</v>
      </c>
      <c r="R443" s="8">
        <v>3999</v>
      </c>
      <c r="S443">
        <v>6999</v>
      </c>
      <c r="T443" s="8">
        <v>6999</v>
      </c>
      <c r="U443" s="8" t="str">
        <f>IF(Cleaned_Data[[#This Row],[Actual Price]]&lt;1000,"₦0–₦999",
 IF(Cleaned_Data[[#This Row],[Actual Price]]&lt;2000,"₦1,000–₦1,999",
 IF(Cleaned_Data[[#This Row],[Actual Price]]&lt;5000,"₦2,000–₦4,999",
 IF(Cleaned_Data[[#This Row],[Actual Price]]&lt;10000,"₦5,000–₦9,999",
 "₦10,000+"))))</f>
        <v>₦5,000–₦9,999</v>
      </c>
      <c r="V443" s="8">
        <f>(Cleaned_Data[[#This Row],[Actual Price]]*Cleaned_Data[[#This Row],[Rating Count]])</f>
        <v>71592771</v>
      </c>
      <c r="W443" s="20">
        <v>0.42863266180882981</v>
      </c>
      <c r="X443">
        <v>4.0999999999999996</v>
      </c>
      <c r="Y443" s="10">
        <f>VALUE(Cleaned_Data[[#This Row],[rating]])</f>
        <v>4.0999999999999996</v>
      </c>
      <c r="Z443">
        <v>10229</v>
      </c>
      <c r="AA443" t="str">
        <f>IF(Cleaned_Data[[#This Row],[Rating Count]]&lt;1000,"&lt;1000","1000+")</f>
        <v>1000+</v>
      </c>
      <c r="AB443" s="4">
        <v>10229</v>
      </c>
    </row>
    <row r="444" spans="1:28" x14ac:dyDescent="0.25">
      <c r="A444">
        <v>443</v>
      </c>
      <c r="B444" t="s">
        <v>4530</v>
      </c>
      <c r="C444" t="s">
        <v>12989</v>
      </c>
      <c r="D444" t="s">
        <v>12989</v>
      </c>
      <c r="E444" t="s">
        <v>16191</v>
      </c>
      <c r="F444" t="s">
        <v>14223</v>
      </c>
      <c r="G444" t="s">
        <v>14122</v>
      </c>
      <c r="H444" t="s">
        <v>2950</v>
      </c>
      <c r="I444" t="s">
        <v>13093</v>
      </c>
      <c r="J444" t="s">
        <v>13093</v>
      </c>
      <c r="K444" t="s">
        <v>13122</v>
      </c>
      <c r="L444" t="s">
        <v>13993</v>
      </c>
      <c r="M444" t="s">
        <v>13126</v>
      </c>
      <c r="N444" t="s">
        <v>13996</v>
      </c>
      <c r="O444" t="s">
        <v>13127</v>
      </c>
      <c r="Q444">
        <v>12999</v>
      </c>
      <c r="R444" s="8">
        <v>12999</v>
      </c>
      <c r="S444">
        <v>18999</v>
      </c>
      <c r="T444" s="8">
        <v>18999</v>
      </c>
      <c r="U444" s="8" t="str">
        <f>IF(Cleaned_Data[[#This Row],[Actual Price]]&lt;1000,"₦0–₦999",
 IF(Cleaned_Data[[#This Row],[Actual Price]]&lt;2000,"₦1,000–₦1,999",
 IF(Cleaned_Data[[#This Row],[Actual Price]]&lt;5000,"₦2,000–₦4,999",
 IF(Cleaned_Data[[#This Row],[Actual Price]]&lt;10000,"₦5,000–₦9,999",
 "₦10,000+"))))</f>
        <v>₦10,000+</v>
      </c>
      <c r="V444" s="8">
        <f>(Cleaned_Data[[#This Row],[Actual Price]]*Cleaned_Data[[#This Row],[Rating Count]])</f>
        <v>964617228</v>
      </c>
      <c r="W444" s="20">
        <v>0.31580609505763463</v>
      </c>
      <c r="X444">
        <v>4.0999999999999996</v>
      </c>
      <c r="Y444" s="10">
        <f>VALUE(Cleaned_Data[[#This Row],[rating]])</f>
        <v>4.0999999999999996</v>
      </c>
      <c r="Z444">
        <v>50772</v>
      </c>
      <c r="AA444" t="str">
        <f>IF(Cleaned_Data[[#This Row],[Rating Count]]&lt;1000,"&lt;1000","1000+")</f>
        <v>1000+</v>
      </c>
      <c r="AB444" s="4">
        <v>50772</v>
      </c>
    </row>
    <row r="445" spans="1:28" x14ac:dyDescent="0.25">
      <c r="A445">
        <v>444</v>
      </c>
      <c r="B445" t="s">
        <v>4532</v>
      </c>
      <c r="C445" t="s">
        <v>4533</v>
      </c>
      <c r="D445" t="s">
        <v>4533</v>
      </c>
      <c r="E445" t="s">
        <v>16191</v>
      </c>
      <c r="F445" t="s">
        <v>14313</v>
      </c>
      <c r="G445" t="s">
        <v>14314</v>
      </c>
      <c r="H445" t="s">
        <v>3920</v>
      </c>
      <c r="I445" t="s">
        <v>13093</v>
      </c>
      <c r="J445" t="s">
        <v>13093</v>
      </c>
      <c r="K445" t="s">
        <v>13122</v>
      </c>
      <c r="L445" t="s">
        <v>13993</v>
      </c>
      <c r="M445" t="s">
        <v>13123</v>
      </c>
      <c r="N445" t="s">
        <v>13123</v>
      </c>
      <c r="O445" t="s">
        <v>13150</v>
      </c>
      <c r="P445" t="s">
        <v>13151</v>
      </c>
      <c r="Q445">
        <v>1599</v>
      </c>
      <c r="R445" s="8">
        <v>1599</v>
      </c>
      <c r="S445">
        <v>2599</v>
      </c>
      <c r="T445" s="8">
        <v>2599</v>
      </c>
      <c r="U445" s="8" t="str">
        <f>IF(Cleaned_Data[[#This Row],[Actual Price]]&lt;1000,"₦0–₦999",
 IF(Cleaned_Data[[#This Row],[Actual Price]]&lt;2000,"₦1,000–₦1,999",
 IF(Cleaned_Data[[#This Row],[Actual Price]]&lt;5000,"₦2,000–₦4,999",
 IF(Cleaned_Data[[#This Row],[Actual Price]]&lt;10000,"₦5,000–₦9,999",
 "₦10,000+"))))</f>
        <v>₦2,000–₦4,999</v>
      </c>
      <c r="V445" s="8">
        <f>(Cleaned_Data[[#This Row],[Actual Price]]*Cleaned_Data[[#This Row],[Rating Count]])</f>
        <v>4680799</v>
      </c>
      <c r="W445" s="20">
        <v>0.38476337052712584</v>
      </c>
      <c r="X445">
        <v>4.3</v>
      </c>
      <c r="Y445" s="10">
        <f>VALUE(Cleaned_Data[[#This Row],[rating]])</f>
        <v>4.3</v>
      </c>
      <c r="Z445">
        <v>1801</v>
      </c>
      <c r="AA445" t="str">
        <f>IF(Cleaned_Data[[#This Row],[Rating Count]]&lt;1000,"&lt;1000","1000+")</f>
        <v>1000+</v>
      </c>
      <c r="AB445" s="4">
        <v>1801</v>
      </c>
    </row>
    <row r="446" spans="1:28" x14ac:dyDescent="0.25">
      <c r="A446">
        <v>445</v>
      </c>
      <c r="B446" t="s">
        <v>4546</v>
      </c>
      <c r="C446" t="s">
        <v>4547</v>
      </c>
      <c r="D446" t="s">
        <v>4547</v>
      </c>
      <c r="E446" t="s">
        <v>16191</v>
      </c>
      <c r="F446" t="s">
        <v>14315</v>
      </c>
      <c r="G446" t="s">
        <v>14316</v>
      </c>
      <c r="H446" t="s">
        <v>4548</v>
      </c>
      <c r="I446" t="s">
        <v>13093</v>
      </c>
      <c r="J446" t="s">
        <v>13093</v>
      </c>
      <c r="K446" t="s">
        <v>13122</v>
      </c>
      <c r="L446" t="s">
        <v>13993</v>
      </c>
      <c r="M446" t="s">
        <v>13123</v>
      </c>
      <c r="N446" t="s">
        <v>13123</v>
      </c>
      <c r="O446" t="s">
        <v>13145</v>
      </c>
      <c r="P446" t="s">
        <v>13156</v>
      </c>
      <c r="Q446">
        <v>99</v>
      </c>
      <c r="R446" s="8">
        <v>99</v>
      </c>
      <c r="S446">
        <v>999</v>
      </c>
      <c r="T446" s="8">
        <v>999</v>
      </c>
      <c r="U446" s="8" t="str">
        <f>IF(Cleaned_Data[[#This Row],[Actual Price]]&lt;1000,"₦0–₦999",
 IF(Cleaned_Data[[#This Row],[Actual Price]]&lt;2000,"₦1,000–₦1,999",
 IF(Cleaned_Data[[#This Row],[Actual Price]]&lt;5000,"₦2,000–₦4,999",
 IF(Cleaned_Data[[#This Row],[Actual Price]]&lt;10000,"₦5,000–₦9,999",
 "₦10,000+"))))</f>
        <v>₦0–₦999</v>
      </c>
      <c r="V446" s="8">
        <f>(Cleaned_Data[[#This Row],[Actual Price]]*Cleaned_Data[[#This Row],[Rating Count]])</f>
        <v>304695</v>
      </c>
      <c r="W446" s="20">
        <v>0.90090090090090091</v>
      </c>
      <c r="X446">
        <v>4.4000000000000004</v>
      </c>
      <c r="Y446" s="10">
        <f>VALUE(Cleaned_Data[[#This Row],[rating]])</f>
        <v>4.4000000000000004</v>
      </c>
      <c r="Z446">
        <v>305</v>
      </c>
      <c r="AA446" t="str">
        <f>IF(Cleaned_Data[[#This Row],[Rating Count]]&lt;1000,"&lt;1000","1000+")</f>
        <v>&lt;1000</v>
      </c>
      <c r="AB446" s="4">
        <v>305</v>
      </c>
    </row>
    <row r="447" spans="1:28" x14ac:dyDescent="0.25">
      <c r="A447">
        <v>446</v>
      </c>
      <c r="B447" t="s">
        <v>4557</v>
      </c>
      <c r="C447" t="s">
        <v>4558</v>
      </c>
      <c r="D447" t="s">
        <v>4558</v>
      </c>
      <c r="E447" t="s">
        <v>16191</v>
      </c>
      <c r="F447" t="s">
        <v>14317</v>
      </c>
      <c r="G447" t="s">
        <v>14318</v>
      </c>
      <c r="H447" t="s">
        <v>2950</v>
      </c>
      <c r="I447" t="s">
        <v>13093</v>
      </c>
      <c r="J447" t="s">
        <v>13093</v>
      </c>
      <c r="K447" t="s">
        <v>13122</v>
      </c>
      <c r="L447" t="s">
        <v>13993</v>
      </c>
      <c r="M447" t="s">
        <v>13126</v>
      </c>
      <c r="N447" t="s">
        <v>13996</v>
      </c>
      <c r="O447" t="s">
        <v>13127</v>
      </c>
      <c r="Q447">
        <v>7915</v>
      </c>
      <c r="R447" s="8">
        <v>7915</v>
      </c>
      <c r="S447">
        <v>9999</v>
      </c>
      <c r="T447" s="8">
        <v>9999</v>
      </c>
      <c r="U447" s="8" t="str">
        <f>IF(Cleaned_Data[[#This Row],[Actual Price]]&lt;1000,"₦0–₦999",
 IF(Cleaned_Data[[#This Row],[Actual Price]]&lt;2000,"₦1,000–₦1,999",
 IF(Cleaned_Data[[#This Row],[Actual Price]]&lt;5000,"₦2,000–₦4,999",
 IF(Cleaned_Data[[#This Row],[Actual Price]]&lt;10000,"₦5,000–₦9,999",
 "₦10,000+"))))</f>
        <v>₦5,000–₦9,999</v>
      </c>
      <c r="V447" s="8">
        <f>(Cleaned_Data[[#This Row],[Actual Price]]*Cleaned_Data[[#This Row],[Rating Count]])</f>
        <v>13758624</v>
      </c>
      <c r="W447" s="20">
        <v>0.20842084208420841</v>
      </c>
      <c r="X447">
        <v>4.3</v>
      </c>
      <c r="Y447" s="10">
        <f>VALUE(Cleaned_Data[[#This Row],[rating]])</f>
        <v>4.3</v>
      </c>
      <c r="Z447">
        <v>1376</v>
      </c>
      <c r="AA447" t="str">
        <f>IF(Cleaned_Data[[#This Row],[Rating Count]]&lt;1000,"&lt;1000","1000+")</f>
        <v>1000+</v>
      </c>
      <c r="AB447" s="4">
        <v>1376</v>
      </c>
    </row>
    <row r="448" spans="1:28" x14ac:dyDescent="0.25">
      <c r="A448">
        <v>447</v>
      </c>
      <c r="B448" t="s">
        <v>4567</v>
      </c>
      <c r="C448" t="s">
        <v>4568</v>
      </c>
      <c r="D448" t="s">
        <v>14319</v>
      </c>
      <c r="E448" t="s">
        <v>16191</v>
      </c>
      <c r="F448" t="s">
        <v>14030</v>
      </c>
      <c r="G448" t="s">
        <v>14320</v>
      </c>
      <c r="H448" t="s">
        <v>2910</v>
      </c>
      <c r="I448" t="s">
        <v>13093</v>
      </c>
      <c r="J448" t="s">
        <v>13093</v>
      </c>
      <c r="K448" t="s">
        <v>13120</v>
      </c>
      <c r="L448" t="s">
        <v>13120</v>
      </c>
      <c r="M448" t="s">
        <v>13121</v>
      </c>
      <c r="N448" t="s">
        <v>13121</v>
      </c>
      <c r="Q448">
        <v>1499</v>
      </c>
      <c r="R448" s="8">
        <v>1499</v>
      </c>
      <c r="S448">
        <v>7999</v>
      </c>
      <c r="T448" s="8">
        <v>7999</v>
      </c>
      <c r="U448" s="8" t="str">
        <f>IF(Cleaned_Data[[#This Row],[Actual Price]]&lt;1000,"₦0–₦999",
 IF(Cleaned_Data[[#This Row],[Actual Price]]&lt;2000,"₦1,000–₦1,999",
 IF(Cleaned_Data[[#This Row],[Actual Price]]&lt;5000,"₦2,000–₦4,999",
 IF(Cleaned_Data[[#This Row],[Actual Price]]&lt;10000,"₦5,000–₦9,999",
 "₦10,000+"))))</f>
        <v>₦5,000–₦9,999</v>
      </c>
      <c r="V448" s="8">
        <f>(Cleaned_Data[[#This Row],[Actual Price]]*Cleaned_Data[[#This Row],[Rating Count]])</f>
        <v>181081362</v>
      </c>
      <c r="W448" s="20">
        <v>0.81260157519689957</v>
      </c>
      <c r="X448">
        <v>4.2</v>
      </c>
      <c r="Y448" s="10">
        <f>VALUE(Cleaned_Data[[#This Row],[rating]])</f>
        <v>4.2</v>
      </c>
      <c r="Z448">
        <v>22638</v>
      </c>
      <c r="AA448" t="str">
        <f>IF(Cleaned_Data[[#This Row],[Rating Count]]&lt;1000,"&lt;1000","1000+")</f>
        <v>1000+</v>
      </c>
      <c r="AB448" s="4">
        <v>22638</v>
      </c>
    </row>
    <row r="449" spans="1:28" x14ac:dyDescent="0.25">
      <c r="A449">
        <v>448</v>
      </c>
      <c r="B449" t="s">
        <v>4571</v>
      </c>
      <c r="C449" t="s">
        <v>4572</v>
      </c>
      <c r="D449" t="s">
        <v>4572</v>
      </c>
      <c r="E449" t="s">
        <v>16191</v>
      </c>
      <c r="F449" t="s">
        <v>14321</v>
      </c>
      <c r="G449" t="s">
        <v>14322</v>
      </c>
      <c r="H449" t="s">
        <v>3004</v>
      </c>
      <c r="I449" t="s">
        <v>13093</v>
      </c>
      <c r="J449" t="s">
        <v>13093</v>
      </c>
      <c r="K449" t="s">
        <v>13122</v>
      </c>
      <c r="L449" t="s">
        <v>13993</v>
      </c>
      <c r="M449" t="s">
        <v>13126</v>
      </c>
      <c r="N449" t="s">
        <v>13996</v>
      </c>
      <c r="O449" t="s">
        <v>13130</v>
      </c>
      <c r="Q449">
        <v>1055</v>
      </c>
      <c r="R449" s="8">
        <v>1055</v>
      </c>
      <c r="S449">
        <v>1249</v>
      </c>
      <c r="T449" s="8">
        <v>1249</v>
      </c>
      <c r="U449" s="8" t="str">
        <f>IF(Cleaned_Data[[#This Row],[Actual Price]]&lt;1000,"₦0–₦999",
 IF(Cleaned_Data[[#This Row],[Actual Price]]&lt;2000,"₦1,000–₦1,999",
 IF(Cleaned_Data[[#This Row],[Actual Price]]&lt;5000,"₦2,000–₦4,999",
 IF(Cleaned_Data[[#This Row],[Actual Price]]&lt;10000,"₦5,000–₦9,999",
 "₦10,000+"))))</f>
        <v>₦1,000–₦1,999</v>
      </c>
      <c r="V449" s="8">
        <f>(Cleaned_Data[[#This Row],[Actual Price]]*Cleaned_Data[[#This Row],[Rating Count]])</f>
        <v>2937648</v>
      </c>
      <c r="W449" s="20">
        <v>0.15532425940752603</v>
      </c>
      <c r="X449">
        <v>3.8</v>
      </c>
      <c r="Y449" s="10">
        <f>VALUE(Cleaned_Data[[#This Row],[rating]])</f>
        <v>3.8</v>
      </c>
      <c r="Z449">
        <v>2352</v>
      </c>
      <c r="AA449" t="str">
        <f>IF(Cleaned_Data[[#This Row],[Rating Count]]&lt;1000,"&lt;1000","1000+")</f>
        <v>1000+</v>
      </c>
      <c r="AB449" s="4">
        <v>2352</v>
      </c>
    </row>
    <row r="450" spans="1:28" x14ac:dyDescent="0.25">
      <c r="A450">
        <v>449</v>
      </c>
      <c r="B450" t="s">
        <v>4581</v>
      </c>
      <c r="C450" t="s">
        <v>4582</v>
      </c>
      <c r="D450" t="s">
        <v>14323</v>
      </c>
      <c r="E450" t="s">
        <v>16191</v>
      </c>
      <c r="F450" t="s">
        <v>14324</v>
      </c>
      <c r="G450" t="s">
        <v>14325</v>
      </c>
      <c r="H450" t="s">
        <v>3725</v>
      </c>
      <c r="I450" t="s">
        <v>13093</v>
      </c>
      <c r="J450" t="s">
        <v>13093</v>
      </c>
      <c r="K450" t="s">
        <v>13122</v>
      </c>
      <c r="L450" t="s">
        <v>13993</v>
      </c>
      <c r="M450" t="s">
        <v>13123</v>
      </c>
      <c r="N450" t="s">
        <v>13123</v>
      </c>
      <c r="O450" t="s">
        <v>13146</v>
      </c>
      <c r="P450" t="s">
        <v>13147</v>
      </c>
      <c r="Q450">
        <v>150</v>
      </c>
      <c r="R450" s="8">
        <v>150</v>
      </c>
      <c r="S450">
        <v>599</v>
      </c>
      <c r="T450" s="8">
        <v>599</v>
      </c>
      <c r="U450" s="8" t="str">
        <f>IF(Cleaned_Data[[#This Row],[Actual Price]]&lt;1000,"₦0–₦999",
 IF(Cleaned_Data[[#This Row],[Actual Price]]&lt;2000,"₦1,000–₦1,999",
 IF(Cleaned_Data[[#This Row],[Actual Price]]&lt;5000,"₦2,000–₦4,999",
 IF(Cleaned_Data[[#This Row],[Actual Price]]&lt;10000,"₦5,000–₦9,999",
 "₦10,000+"))))</f>
        <v>₦0–₦999</v>
      </c>
      <c r="V450" s="8">
        <f>(Cleaned_Data[[#This Row],[Actual Price]]*Cleaned_Data[[#This Row],[Rating Count]])</f>
        <v>427686</v>
      </c>
      <c r="W450" s="20">
        <v>0.74958263772954925</v>
      </c>
      <c r="X450">
        <v>4.3</v>
      </c>
      <c r="Y450" s="10">
        <f>VALUE(Cleaned_Data[[#This Row],[rating]])</f>
        <v>4.3</v>
      </c>
      <c r="Z450">
        <v>714</v>
      </c>
      <c r="AA450" t="str">
        <f>IF(Cleaned_Data[[#This Row],[Rating Count]]&lt;1000,"&lt;1000","1000+")</f>
        <v>&lt;1000</v>
      </c>
      <c r="AB450" s="4">
        <v>714</v>
      </c>
    </row>
    <row r="451" spans="1:28" x14ac:dyDescent="0.25">
      <c r="A451">
        <v>450</v>
      </c>
      <c r="B451" t="s">
        <v>4593</v>
      </c>
      <c r="C451" t="s">
        <v>4594</v>
      </c>
      <c r="D451" t="s">
        <v>4594</v>
      </c>
      <c r="E451" t="s">
        <v>16191</v>
      </c>
      <c r="F451" t="s">
        <v>14184</v>
      </c>
      <c r="G451" t="s">
        <v>14326</v>
      </c>
      <c r="H451" t="s">
        <v>3920</v>
      </c>
      <c r="I451" t="s">
        <v>13093</v>
      </c>
      <c r="J451" t="s">
        <v>13093</v>
      </c>
      <c r="K451" t="s">
        <v>13122</v>
      </c>
      <c r="L451" t="s">
        <v>13993</v>
      </c>
      <c r="M451" t="s">
        <v>13123</v>
      </c>
      <c r="N451" t="s">
        <v>13123</v>
      </c>
      <c r="O451" t="s">
        <v>13150</v>
      </c>
      <c r="P451" t="s">
        <v>13151</v>
      </c>
      <c r="Q451">
        <v>474</v>
      </c>
      <c r="R451" s="8">
        <v>474</v>
      </c>
      <c r="S451">
        <v>1799</v>
      </c>
      <c r="T451" s="8">
        <v>1799</v>
      </c>
      <c r="U451" s="8" t="str">
        <f>IF(Cleaned_Data[[#This Row],[Actual Price]]&lt;1000,"₦0–₦999",
 IF(Cleaned_Data[[#This Row],[Actual Price]]&lt;2000,"₦1,000–₦1,999",
 IF(Cleaned_Data[[#This Row],[Actual Price]]&lt;5000,"₦2,000–₦4,999",
 IF(Cleaned_Data[[#This Row],[Actual Price]]&lt;10000,"₦5,000–₦9,999",
 "₦10,000+"))))</f>
        <v>₦1,000–₦1,999</v>
      </c>
      <c r="V451" s="8">
        <f>(Cleaned_Data[[#This Row],[Actual Price]]*Cleaned_Data[[#This Row],[Rating Count]])</f>
        <v>2615746</v>
      </c>
      <c r="W451" s="20">
        <v>0.73652028904947198</v>
      </c>
      <c r="X451">
        <v>4.3</v>
      </c>
      <c r="Y451" s="10">
        <f>VALUE(Cleaned_Data[[#This Row],[rating]])</f>
        <v>4.3</v>
      </c>
      <c r="Z451">
        <v>1454</v>
      </c>
      <c r="AA451" t="str">
        <f>IF(Cleaned_Data[[#This Row],[Rating Count]]&lt;1000,"&lt;1000","1000+")</f>
        <v>1000+</v>
      </c>
      <c r="AB451" s="4">
        <v>1454</v>
      </c>
    </row>
    <row r="452" spans="1:28" x14ac:dyDescent="0.25">
      <c r="A452">
        <v>451</v>
      </c>
      <c r="B452" t="s">
        <v>4604</v>
      </c>
      <c r="C452" t="s">
        <v>4605</v>
      </c>
      <c r="D452" t="s">
        <v>14327</v>
      </c>
      <c r="E452" t="s">
        <v>16191</v>
      </c>
      <c r="F452" t="s">
        <v>14328</v>
      </c>
      <c r="G452" t="s">
        <v>14329</v>
      </c>
      <c r="H452" t="s">
        <v>3120</v>
      </c>
      <c r="I452" t="s">
        <v>13093</v>
      </c>
      <c r="J452" t="s">
        <v>13093</v>
      </c>
      <c r="K452" t="s">
        <v>13122</v>
      </c>
      <c r="L452" t="s">
        <v>13993</v>
      </c>
      <c r="M452" t="s">
        <v>13123</v>
      </c>
      <c r="N452" t="s">
        <v>13123</v>
      </c>
      <c r="O452" t="s">
        <v>13124</v>
      </c>
      <c r="P452" t="s">
        <v>13137</v>
      </c>
      <c r="Q452">
        <v>239</v>
      </c>
      <c r="R452" s="8">
        <v>239</v>
      </c>
      <c r="S452">
        <v>599</v>
      </c>
      <c r="T452" s="8">
        <v>599</v>
      </c>
      <c r="U452" s="8" t="str">
        <f>IF(Cleaned_Data[[#This Row],[Actual Price]]&lt;1000,"₦0–₦999",
 IF(Cleaned_Data[[#This Row],[Actual Price]]&lt;2000,"₦1,000–₦1,999",
 IF(Cleaned_Data[[#This Row],[Actual Price]]&lt;5000,"₦2,000–₦4,999",
 IF(Cleaned_Data[[#This Row],[Actual Price]]&lt;10000,"₦5,000–₦9,999",
 "₦10,000+"))))</f>
        <v>₦0–₦999</v>
      </c>
      <c r="V452" s="8">
        <f>(Cleaned_Data[[#This Row],[Actual Price]]*Cleaned_Data[[#This Row],[Rating Count]])</f>
        <v>1286053</v>
      </c>
      <c r="W452" s="20">
        <v>0.60100166944908184</v>
      </c>
      <c r="X452">
        <v>3.9</v>
      </c>
      <c r="Y452" s="10">
        <f>VALUE(Cleaned_Data[[#This Row],[rating]])</f>
        <v>3.9</v>
      </c>
      <c r="Z452">
        <v>2147</v>
      </c>
      <c r="AA452" t="str">
        <f>IF(Cleaned_Data[[#This Row],[Rating Count]]&lt;1000,"&lt;1000","1000+")</f>
        <v>1000+</v>
      </c>
      <c r="AB452" s="4">
        <v>2147</v>
      </c>
    </row>
    <row r="453" spans="1:28" x14ac:dyDescent="0.25">
      <c r="A453">
        <v>452</v>
      </c>
      <c r="B453" t="s">
        <v>4609</v>
      </c>
      <c r="C453" t="s">
        <v>4610</v>
      </c>
      <c r="D453" t="s">
        <v>4610</v>
      </c>
      <c r="E453" t="s">
        <v>16191</v>
      </c>
      <c r="F453" t="s">
        <v>14046</v>
      </c>
      <c r="G453" t="s">
        <v>14047</v>
      </c>
      <c r="H453" t="s">
        <v>2950</v>
      </c>
      <c r="I453" t="s">
        <v>13093</v>
      </c>
      <c r="J453" t="s">
        <v>13093</v>
      </c>
      <c r="K453" t="s">
        <v>13122</v>
      </c>
      <c r="L453" t="s">
        <v>13993</v>
      </c>
      <c r="M453" t="s">
        <v>13126</v>
      </c>
      <c r="N453" t="s">
        <v>13996</v>
      </c>
      <c r="O453" t="s">
        <v>13127</v>
      </c>
      <c r="Q453">
        <v>7499</v>
      </c>
      <c r="R453" s="8">
        <v>7499</v>
      </c>
      <c r="S453">
        <v>9499</v>
      </c>
      <c r="T453" s="8">
        <v>9499</v>
      </c>
      <c r="U453" s="8" t="str">
        <f>IF(Cleaned_Data[[#This Row],[Actual Price]]&lt;1000,"₦0–₦999",
 IF(Cleaned_Data[[#This Row],[Actual Price]]&lt;2000,"₦1,000–₦1,999",
 IF(Cleaned_Data[[#This Row],[Actual Price]]&lt;5000,"₦2,000–₦4,999",
 IF(Cleaned_Data[[#This Row],[Actual Price]]&lt;10000,"₦5,000–₦9,999",
 "₦10,000+"))))</f>
        <v>₦5,000–₦9,999</v>
      </c>
      <c r="V453" s="8">
        <f>(Cleaned_Data[[#This Row],[Actual Price]]*Cleaned_Data[[#This Row],[Rating Count]])</f>
        <v>2981090168</v>
      </c>
      <c r="W453" s="20">
        <v>0.21054847878724076</v>
      </c>
      <c r="X453">
        <v>4.0999999999999996</v>
      </c>
      <c r="Y453" s="10">
        <f>VALUE(Cleaned_Data[[#This Row],[rating]])</f>
        <v>4.0999999999999996</v>
      </c>
      <c r="Z453">
        <v>313832</v>
      </c>
      <c r="AA453" t="str">
        <f>IF(Cleaned_Data[[#This Row],[Rating Count]]&lt;1000,"&lt;1000","1000+")</f>
        <v>1000+</v>
      </c>
      <c r="AB453" s="4">
        <v>313832</v>
      </c>
    </row>
    <row r="454" spans="1:28" x14ac:dyDescent="0.25">
      <c r="A454">
        <v>453</v>
      </c>
      <c r="B454" t="s">
        <v>4613</v>
      </c>
      <c r="C454" t="s">
        <v>4614</v>
      </c>
      <c r="D454" t="s">
        <v>4614</v>
      </c>
      <c r="E454" t="s">
        <v>16191</v>
      </c>
      <c r="F454" t="s">
        <v>14330</v>
      </c>
      <c r="G454" t="s">
        <v>14331</v>
      </c>
      <c r="H454" t="s">
        <v>2910</v>
      </c>
      <c r="I454" t="s">
        <v>13093</v>
      </c>
      <c r="J454" t="s">
        <v>13093</v>
      </c>
      <c r="K454" t="s">
        <v>13120</v>
      </c>
      <c r="L454" t="s">
        <v>13120</v>
      </c>
      <c r="M454" t="s">
        <v>13121</v>
      </c>
      <c r="N454" t="s">
        <v>13121</v>
      </c>
      <c r="Q454">
        <v>265</v>
      </c>
      <c r="R454" s="8">
        <v>265</v>
      </c>
      <c r="S454">
        <v>999</v>
      </c>
      <c r="T454" s="8">
        <v>999</v>
      </c>
      <c r="U454" s="8" t="str">
        <f>IF(Cleaned_Data[[#This Row],[Actual Price]]&lt;1000,"₦0–₦999",
 IF(Cleaned_Data[[#This Row],[Actual Price]]&lt;2000,"₦1,000–₦1,999",
 IF(Cleaned_Data[[#This Row],[Actual Price]]&lt;5000,"₦2,000–₦4,999",
 IF(Cleaned_Data[[#This Row],[Actual Price]]&lt;10000,"₦5,000–₦9,999",
 "₦10,000+"))))</f>
        <v>₦0–₦999</v>
      </c>
      <c r="V454" s="8">
        <f>(Cleaned_Data[[#This Row],[Actual Price]]*Cleaned_Data[[#This Row],[Rating Count]])</f>
        <v>464535</v>
      </c>
      <c r="W454" s="20">
        <v>0.73473473473473472</v>
      </c>
      <c r="X454">
        <v>3.7</v>
      </c>
      <c r="Y454" s="10">
        <f>VALUE(Cleaned_Data[[#This Row],[rating]])</f>
        <v>3.7</v>
      </c>
      <c r="Z454">
        <v>465</v>
      </c>
      <c r="AA454" t="str">
        <f>IF(Cleaned_Data[[#This Row],[Rating Count]]&lt;1000,"&lt;1000","1000+")</f>
        <v>&lt;1000</v>
      </c>
      <c r="AB454" s="4">
        <v>465</v>
      </c>
    </row>
    <row r="455" spans="1:28" x14ac:dyDescent="0.25">
      <c r="A455">
        <v>454</v>
      </c>
      <c r="B455" t="s">
        <v>4622</v>
      </c>
      <c r="C455" t="s">
        <v>4623</v>
      </c>
      <c r="D455" t="s">
        <v>14332</v>
      </c>
      <c r="E455" t="s">
        <v>16191</v>
      </c>
      <c r="F455" t="s">
        <v>14333</v>
      </c>
      <c r="G455" t="s">
        <v>14334</v>
      </c>
      <c r="H455" t="s">
        <v>2950</v>
      </c>
      <c r="I455" t="s">
        <v>13093</v>
      </c>
      <c r="J455" t="s">
        <v>13093</v>
      </c>
      <c r="K455" t="s">
        <v>13122</v>
      </c>
      <c r="L455" t="s">
        <v>13993</v>
      </c>
      <c r="M455" t="s">
        <v>13126</v>
      </c>
      <c r="N455" t="s">
        <v>13996</v>
      </c>
      <c r="O455" t="s">
        <v>13127</v>
      </c>
      <c r="Q455">
        <v>37990</v>
      </c>
      <c r="R455" s="8">
        <v>37990</v>
      </c>
      <c r="S455">
        <v>74999</v>
      </c>
      <c r="T455" s="8">
        <v>74999</v>
      </c>
      <c r="U455" s="8" t="str">
        <f>IF(Cleaned_Data[[#This Row],[Actual Price]]&lt;1000,"₦0–₦999",
 IF(Cleaned_Data[[#This Row],[Actual Price]]&lt;2000,"₦1,000–₦1,999",
 IF(Cleaned_Data[[#This Row],[Actual Price]]&lt;5000,"₦2,000–₦4,999",
 IF(Cleaned_Data[[#This Row],[Actual Price]]&lt;10000,"₦5,000–₦9,999",
 "₦10,000+"))))</f>
        <v>₦10,000+</v>
      </c>
      <c r="V455" s="8">
        <f>(Cleaned_Data[[#This Row],[Actual Price]]*Cleaned_Data[[#This Row],[Rating Count]])</f>
        <v>2084222210</v>
      </c>
      <c r="W455" s="20">
        <v>0.49345991279883733</v>
      </c>
      <c r="X455">
        <v>4.2</v>
      </c>
      <c r="Y455" s="10">
        <f>VALUE(Cleaned_Data[[#This Row],[rating]])</f>
        <v>4.2</v>
      </c>
      <c r="Z455">
        <v>27790</v>
      </c>
      <c r="AA455" t="str">
        <f>IF(Cleaned_Data[[#This Row],[Rating Count]]&lt;1000,"&lt;1000","1000+")</f>
        <v>1000+</v>
      </c>
      <c r="AB455" s="4">
        <v>27790</v>
      </c>
    </row>
    <row r="456" spans="1:28" x14ac:dyDescent="0.25">
      <c r="A456">
        <v>455</v>
      </c>
      <c r="B456" t="s">
        <v>4646</v>
      </c>
      <c r="C456" t="s">
        <v>4647</v>
      </c>
      <c r="D456" t="s">
        <v>4647</v>
      </c>
      <c r="E456" t="s">
        <v>16191</v>
      </c>
      <c r="F456" t="s">
        <v>14335</v>
      </c>
      <c r="G456" t="s">
        <v>14298</v>
      </c>
      <c r="H456" t="s">
        <v>2950</v>
      </c>
      <c r="I456" t="s">
        <v>13093</v>
      </c>
      <c r="J456" t="s">
        <v>13093</v>
      </c>
      <c r="K456" t="s">
        <v>13122</v>
      </c>
      <c r="L456" t="s">
        <v>13993</v>
      </c>
      <c r="M456" t="s">
        <v>13126</v>
      </c>
      <c r="N456" t="s">
        <v>13996</v>
      </c>
      <c r="O456" t="s">
        <v>13127</v>
      </c>
      <c r="Q456">
        <v>8499</v>
      </c>
      <c r="R456" s="8">
        <v>8499</v>
      </c>
      <c r="S456">
        <v>11999</v>
      </c>
      <c r="T456" s="8">
        <v>11999</v>
      </c>
      <c r="U456" s="8" t="str">
        <f>IF(Cleaned_Data[[#This Row],[Actual Price]]&lt;1000,"₦0–₦999",
 IF(Cleaned_Data[[#This Row],[Actual Price]]&lt;2000,"₦1,000–₦1,999",
 IF(Cleaned_Data[[#This Row],[Actual Price]]&lt;5000,"₦2,000–₦4,999",
 IF(Cleaned_Data[[#This Row],[Actual Price]]&lt;10000,"₦5,000–₦9,999",
 "₦10,000+"))))</f>
        <v>₦10,000+</v>
      </c>
      <c r="V456" s="8">
        <f>(Cleaned_Data[[#This Row],[Actual Price]]*Cleaned_Data[[#This Row],[Rating Count]])</f>
        <v>3311724</v>
      </c>
      <c r="W456" s="20">
        <v>0.29169097424785401</v>
      </c>
      <c r="X456">
        <v>3.9</v>
      </c>
      <c r="Y456" s="10">
        <f>VALUE(Cleaned_Data[[#This Row],[rating]])</f>
        <v>3.9</v>
      </c>
      <c r="Z456">
        <v>276</v>
      </c>
      <c r="AA456" t="str">
        <f>IF(Cleaned_Data[[#This Row],[Rating Count]]&lt;1000,"&lt;1000","1000+")</f>
        <v>&lt;1000</v>
      </c>
      <c r="AB456" s="4">
        <v>276</v>
      </c>
    </row>
    <row r="457" spans="1:28" x14ac:dyDescent="0.25">
      <c r="A457">
        <v>456</v>
      </c>
      <c r="B457" t="s">
        <v>4656</v>
      </c>
      <c r="C457" t="s">
        <v>4657</v>
      </c>
      <c r="D457" t="s">
        <v>14336</v>
      </c>
      <c r="E457" t="s">
        <v>16191</v>
      </c>
      <c r="F457" t="s">
        <v>14029</v>
      </c>
      <c r="G457" t="s">
        <v>14337</v>
      </c>
      <c r="H457" t="s">
        <v>2910</v>
      </c>
      <c r="I457" t="s">
        <v>13093</v>
      </c>
      <c r="J457" t="s">
        <v>13093</v>
      </c>
      <c r="K457" t="s">
        <v>13120</v>
      </c>
      <c r="L457" t="s">
        <v>13120</v>
      </c>
      <c r="M457" t="s">
        <v>13121</v>
      </c>
      <c r="N457" t="s">
        <v>13121</v>
      </c>
      <c r="Q457">
        <v>1999</v>
      </c>
      <c r="R457" s="8">
        <v>1999</v>
      </c>
      <c r="S457">
        <v>3999</v>
      </c>
      <c r="T457" s="8">
        <v>3999</v>
      </c>
      <c r="U457" s="8" t="str">
        <f>IF(Cleaned_Data[[#This Row],[Actual Price]]&lt;1000,"₦0–₦999",
 IF(Cleaned_Data[[#This Row],[Actual Price]]&lt;2000,"₦1,000–₦1,999",
 IF(Cleaned_Data[[#This Row],[Actual Price]]&lt;5000,"₦2,000–₦4,999",
 IF(Cleaned_Data[[#This Row],[Actual Price]]&lt;10000,"₦5,000–₦9,999",
 "₦10,000+"))))</f>
        <v>₦2,000–₦4,999</v>
      </c>
      <c r="V457" s="8">
        <f>(Cleaned_Data[[#This Row],[Actual Price]]*Cleaned_Data[[#This Row],[Rating Count]])</f>
        <v>120985746</v>
      </c>
      <c r="W457" s="20">
        <v>0.50012503125781449</v>
      </c>
      <c r="X457">
        <v>4</v>
      </c>
      <c r="Y457" s="10">
        <f>VALUE(Cleaned_Data[[#This Row],[rating]])</f>
        <v>4</v>
      </c>
      <c r="Z457">
        <v>30254</v>
      </c>
      <c r="AA457" t="str">
        <f>IF(Cleaned_Data[[#This Row],[Rating Count]]&lt;1000,"&lt;1000","1000+")</f>
        <v>1000+</v>
      </c>
      <c r="AB457" s="4">
        <v>30254</v>
      </c>
    </row>
    <row r="458" spans="1:28" x14ac:dyDescent="0.25">
      <c r="A458">
        <v>457</v>
      </c>
      <c r="B458" t="s">
        <v>4666</v>
      </c>
      <c r="C458" t="s">
        <v>3235</v>
      </c>
      <c r="D458" t="s">
        <v>14051</v>
      </c>
      <c r="E458" t="s">
        <v>16191</v>
      </c>
      <c r="F458" t="s">
        <v>14052</v>
      </c>
      <c r="G458" t="s">
        <v>14053</v>
      </c>
      <c r="H458" t="s">
        <v>2910</v>
      </c>
      <c r="I458" t="s">
        <v>13093</v>
      </c>
      <c r="J458" t="s">
        <v>13093</v>
      </c>
      <c r="K458" t="s">
        <v>13120</v>
      </c>
      <c r="L458" t="s">
        <v>13120</v>
      </c>
      <c r="M458" t="s">
        <v>13121</v>
      </c>
      <c r="N458" t="s">
        <v>13121</v>
      </c>
      <c r="Q458">
        <v>3999</v>
      </c>
      <c r="R458" s="8">
        <v>3999</v>
      </c>
      <c r="S458">
        <v>17999</v>
      </c>
      <c r="T458" s="8">
        <v>17999</v>
      </c>
      <c r="U458" s="8" t="str">
        <f>IF(Cleaned_Data[[#This Row],[Actual Price]]&lt;1000,"₦0–₦999",
 IF(Cleaned_Data[[#This Row],[Actual Price]]&lt;2000,"₦1,000–₦1,999",
 IF(Cleaned_Data[[#This Row],[Actual Price]]&lt;5000,"₦2,000–₦4,999",
 IF(Cleaned_Data[[#This Row],[Actual Price]]&lt;10000,"₦5,000–₦9,999",
 "₦10,000+"))))</f>
        <v>₦10,000+</v>
      </c>
      <c r="V458" s="8">
        <f>(Cleaned_Data[[#This Row],[Actual Price]]*Cleaned_Data[[#This Row],[Rating Count]])</f>
        <v>308880839</v>
      </c>
      <c r="W458" s="20">
        <v>0.77782099005500305</v>
      </c>
      <c r="X458">
        <v>4.3</v>
      </c>
      <c r="Y458" s="10">
        <f>VALUE(Cleaned_Data[[#This Row],[rating]])</f>
        <v>4.3</v>
      </c>
      <c r="Z458">
        <v>17161</v>
      </c>
      <c r="AA458" t="str">
        <f>IF(Cleaned_Data[[#This Row],[Rating Count]]&lt;1000,"&lt;1000","1000+")</f>
        <v>1000+</v>
      </c>
      <c r="AB458" s="4">
        <v>17161</v>
      </c>
    </row>
    <row r="459" spans="1:28" x14ac:dyDescent="0.25">
      <c r="A459">
        <v>458</v>
      </c>
      <c r="B459" t="s">
        <v>4669</v>
      </c>
      <c r="C459" t="s">
        <v>4670</v>
      </c>
      <c r="D459" t="s">
        <v>14338</v>
      </c>
      <c r="E459" t="s">
        <v>16191</v>
      </c>
      <c r="F459" t="s">
        <v>14339</v>
      </c>
      <c r="G459" t="s">
        <v>14340</v>
      </c>
      <c r="H459" t="s">
        <v>3120</v>
      </c>
      <c r="I459" t="s">
        <v>13093</v>
      </c>
      <c r="J459" t="s">
        <v>13093</v>
      </c>
      <c r="K459" t="s">
        <v>13122</v>
      </c>
      <c r="L459" t="s">
        <v>13993</v>
      </c>
      <c r="M459" t="s">
        <v>13123</v>
      </c>
      <c r="N459" t="s">
        <v>13123</v>
      </c>
      <c r="O459" t="s">
        <v>13124</v>
      </c>
      <c r="P459" t="s">
        <v>13137</v>
      </c>
      <c r="Q459">
        <v>219</v>
      </c>
      <c r="R459" s="8">
        <v>219</v>
      </c>
      <c r="S459">
        <v>499</v>
      </c>
      <c r="T459" s="8">
        <v>499</v>
      </c>
      <c r="U459" s="8" t="str">
        <f>IF(Cleaned_Data[[#This Row],[Actual Price]]&lt;1000,"₦0–₦999",
 IF(Cleaned_Data[[#This Row],[Actual Price]]&lt;2000,"₦1,000–₦1,999",
 IF(Cleaned_Data[[#This Row],[Actual Price]]&lt;5000,"₦2,000–₦4,999",
 IF(Cleaned_Data[[#This Row],[Actual Price]]&lt;10000,"₦5,000–₦9,999",
 "₦10,000+"))))</f>
        <v>₦0–₦999</v>
      </c>
      <c r="V459" s="8">
        <f>(Cleaned_Data[[#This Row],[Actual Price]]*Cleaned_Data[[#This Row],[Rating Count]])</f>
        <v>6986</v>
      </c>
      <c r="W459" s="20">
        <v>0.56112224448897796</v>
      </c>
      <c r="X459">
        <v>4.4000000000000004</v>
      </c>
      <c r="Y459" s="10">
        <f>VALUE(Cleaned_Data[[#This Row],[rating]])</f>
        <v>4.4000000000000004</v>
      </c>
      <c r="Z459">
        <v>14</v>
      </c>
      <c r="AA459" t="str">
        <f>IF(Cleaned_Data[[#This Row],[Rating Count]]&lt;1000,"&lt;1000","1000+")</f>
        <v>&lt;1000</v>
      </c>
      <c r="AB459" s="4">
        <v>14</v>
      </c>
    </row>
    <row r="460" spans="1:28" x14ac:dyDescent="0.25">
      <c r="A460">
        <v>459</v>
      </c>
      <c r="B460" t="s">
        <v>4679</v>
      </c>
      <c r="C460" t="s">
        <v>4680</v>
      </c>
      <c r="D460" t="s">
        <v>4680</v>
      </c>
      <c r="E460" t="s">
        <v>16191</v>
      </c>
      <c r="F460" t="s">
        <v>14341</v>
      </c>
      <c r="G460" t="s">
        <v>14342</v>
      </c>
      <c r="H460" t="s">
        <v>3383</v>
      </c>
      <c r="I460" t="s">
        <v>13093</v>
      </c>
      <c r="J460" t="s">
        <v>13093</v>
      </c>
      <c r="K460" t="s">
        <v>13122</v>
      </c>
      <c r="L460" t="s">
        <v>13993</v>
      </c>
      <c r="M460" t="s">
        <v>13123</v>
      </c>
      <c r="N460" t="s">
        <v>13123</v>
      </c>
      <c r="O460" t="s">
        <v>13140</v>
      </c>
      <c r="P460" t="s">
        <v>13142</v>
      </c>
      <c r="Q460">
        <v>599</v>
      </c>
      <c r="R460" s="8">
        <v>599</v>
      </c>
      <c r="S460">
        <v>1399</v>
      </c>
      <c r="T460" s="8">
        <v>1399</v>
      </c>
      <c r="U460" s="8" t="str">
        <f>IF(Cleaned_Data[[#This Row],[Actual Price]]&lt;1000,"₦0–₦999",
 IF(Cleaned_Data[[#This Row],[Actual Price]]&lt;2000,"₦1,000–₦1,999",
 IF(Cleaned_Data[[#This Row],[Actual Price]]&lt;5000,"₦2,000–₦4,999",
 IF(Cleaned_Data[[#This Row],[Actual Price]]&lt;10000,"₦5,000–₦9,999",
 "₦10,000+"))))</f>
        <v>₦1,000–₦1,999</v>
      </c>
      <c r="V460" s="8">
        <f>(Cleaned_Data[[#This Row],[Actual Price]]*Cleaned_Data[[#This Row],[Rating Count]])</f>
        <v>20369440</v>
      </c>
      <c r="W460" s="20">
        <v>0.57183702644746248</v>
      </c>
      <c r="X460">
        <v>4.0999999999999996</v>
      </c>
      <c r="Y460" s="10">
        <f>VALUE(Cleaned_Data[[#This Row],[rating]])</f>
        <v>4.0999999999999996</v>
      </c>
      <c r="Z460">
        <v>14560</v>
      </c>
      <c r="AA460" t="str">
        <f>IF(Cleaned_Data[[#This Row],[Rating Count]]&lt;1000,"&lt;1000","1000+")</f>
        <v>1000+</v>
      </c>
      <c r="AB460" s="4">
        <v>14560</v>
      </c>
    </row>
    <row r="461" spans="1:28" x14ac:dyDescent="0.25">
      <c r="A461">
        <v>460</v>
      </c>
      <c r="B461" t="s">
        <v>4688</v>
      </c>
      <c r="C461" t="s">
        <v>4689</v>
      </c>
      <c r="D461" t="s">
        <v>14343</v>
      </c>
      <c r="E461" t="s">
        <v>16191</v>
      </c>
      <c r="F461" t="s">
        <v>14344</v>
      </c>
      <c r="G461" t="s">
        <v>14345</v>
      </c>
      <c r="H461" t="s">
        <v>2939</v>
      </c>
      <c r="I461" t="s">
        <v>13093</v>
      </c>
      <c r="J461" t="s">
        <v>13093</v>
      </c>
      <c r="K461" t="s">
        <v>13122</v>
      </c>
      <c r="L461" t="s">
        <v>13993</v>
      </c>
      <c r="M461" t="s">
        <v>13123</v>
      </c>
      <c r="N461" t="s">
        <v>13123</v>
      </c>
      <c r="O461" t="s">
        <v>13124</v>
      </c>
      <c r="P461" t="s">
        <v>13125</v>
      </c>
      <c r="Q461">
        <v>2499</v>
      </c>
      <c r="R461" s="8">
        <v>2499</v>
      </c>
      <c r="S461">
        <v>2999</v>
      </c>
      <c r="T461" s="8">
        <v>2999</v>
      </c>
      <c r="U461" s="8" t="str">
        <f>IF(Cleaned_Data[[#This Row],[Actual Price]]&lt;1000,"₦0–₦999",
 IF(Cleaned_Data[[#This Row],[Actual Price]]&lt;2000,"₦1,000–₦1,999",
 IF(Cleaned_Data[[#This Row],[Actual Price]]&lt;5000,"₦2,000–₦4,999",
 IF(Cleaned_Data[[#This Row],[Actual Price]]&lt;10000,"₦5,000–₦9,999",
 "₦10,000+"))))</f>
        <v>₦2,000–₦4,999</v>
      </c>
      <c r="V461" s="8">
        <f>(Cleaned_Data[[#This Row],[Actual Price]]*Cleaned_Data[[#This Row],[Rating Count]])</f>
        <v>9464844</v>
      </c>
      <c r="W461" s="20">
        <v>0.16672224074691563</v>
      </c>
      <c r="X461">
        <v>4.0999999999999996</v>
      </c>
      <c r="Y461" s="10">
        <f>VALUE(Cleaned_Data[[#This Row],[rating]])</f>
        <v>4.0999999999999996</v>
      </c>
      <c r="Z461">
        <v>3156</v>
      </c>
      <c r="AA461" t="str">
        <f>IF(Cleaned_Data[[#This Row],[Rating Count]]&lt;1000,"&lt;1000","1000+")</f>
        <v>1000+</v>
      </c>
      <c r="AB461" s="4">
        <v>3156</v>
      </c>
    </row>
    <row r="462" spans="1:28" x14ac:dyDescent="0.25">
      <c r="A462">
        <v>461</v>
      </c>
      <c r="B462" t="s">
        <v>4698</v>
      </c>
      <c r="C462" t="s">
        <v>4699</v>
      </c>
      <c r="D462" t="s">
        <v>4699</v>
      </c>
      <c r="E462" t="s">
        <v>16191</v>
      </c>
      <c r="F462" t="s">
        <v>14346</v>
      </c>
      <c r="G462" t="s">
        <v>14347</v>
      </c>
      <c r="H462" t="s">
        <v>4700</v>
      </c>
      <c r="I462" t="s">
        <v>13093</v>
      </c>
      <c r="J462" t="s">
        <v>13093</v>
      </c>
      <c r="K462" t="s">
        <v>13122</v>
      </c>
      <c r="L462" t="s">
        <v>13993</v>
      </c>
      <c r="M462" t="s">
        <v>13123</v>
      </c>
      <c r="N462" t="s">
        <v>13123</v>
      </c>
      <c r="O462" t="s">
        <v>13106</v>
      </c>
      <c r="P462" t="s">
        <v>13157</v>
      </c>
      <c r="Q462">
        <v>89</v>
      </c>
      <c r="R462" s="8">
        <v>89</v>
      </c>
      <c r="S462">
        <v>499</v>
      </c>
      <c r="T462" s="8">
        <v>499</v>
      </c>
      <c r="U462" s="8" t="str">
        <f>IF(Cleaned_Data[[#This Row],[Actual Price]]&lt;1000,"₦0–₦999",
 IF(Cleaned_Data[[#This Row],[Actual Price]]&lt;2000,"₦1,000–₦1,999",
 IF(Cleaned_Data[[#This Row],[Actual Price]]&lt;5000,"₦2,000–₦4,999",
 IF(Cleaned_Data[[#This Row],[Actual Price]]&lt;10000,"₦5,000–₦9,999",
 "₦10,000+"))))</f>
        <v>₦0–₦999</v>
      </c>
      <c r="V462" s="8">
        <f>(Cleaned_Data[[#This Row],[Actual Price]]*Cleaned_Data[[#This Row],[Rating Count]])</f>
        <v>4660660</v>
      </c>
      <c r="W462" s="20">
        <v>0.82164328657314634</v>
      </c>
      <c r="X462">
        <v>4.0999999999999996</v>
      </c>
      <c r="Y462" s="10">
        <f>VALUE(Cleaned_Data[[#This Row],[rating]])</f>
        <v>4.0999999999999996</v>
      </c>
      <c r="Z462">
        <v>9340</v>
      </c>
      <c r="AA462" t="str">
        <f>IF(Cleaned_Data[[#This Row],[Rating Count]]&lt;1000,"&lt;1000","1000+")</f>
        <v>1000+</v>
      </c>
      <c r="AB462" s="4">
        <v>9340</v>
      </c>
    </row>
    <row r="463" spans="1:28" x14ac:dyDescent="0.25">
      <c r="A463">
        <v>462</v>
      </c>
      <c r="B463" t="s">
        <v>4709</v>
      </c>
      <c r="C463" t="s">
        <v>4710</v>
      </c>
      <c r="D463" t="s">
        <v>14348</v>
      </c>
      <c r="E463" t="s">
        <v>16191</v>
      </c>
      <c r="F463" t="s">
        <v>14349</v>
      </c>
      <c r="G463" t="s">
        <v>14350</v>
      </c>
      <c r="H463" t="s">
        <v>2910</v>
      </c>
      <c r="I463" t="s">
        <v>13093</v>
      </c>
      <c r="J463" t="s">
        <v>13093</v>
      </c>
      <c r="K463" t="s">
        <v>13120</v>
      </c>
      <c r="L463" t="s">
        <v>13120</v>
      </c>
      <c r="M463" t="s">
        <v>13121</v>
      </c>
      <c r="N463" t="s">
        <v>13121</v>
      </c>
      <c r="Q463">
        <v>2999</v>
      </c>
      <c r="R463" s="8">
        <v>2999</v>
      </c>
      <c r="S463">
        <v>11999</v>
      </c>
      <c r="T463" s="8">
        <v>11999</v>
      </c>
      <c r="U463" s="8" t="str">
        <f>IF(Cleaned_Data[[#This Row],[Actual Price]]&lt;1000,"₦0–₦999",
 IF(Cleaned_Data[[#This Row],[Actual Price]]&lt;2000,"₦1,000–₦1,999",
 IF(Cleaned_Data[[#This Row],[Actual Price]]&lt;5000,"₦2,000–₦4,999",
 IF(Cleaned_Data[[#This Row],[Actual Price]]&lt;10000,"₦5,000–₦9,999",
 "₦10,000+"))))</f>
        <v>₦10,000+</v>
      </c>
      <c r="V463" s="8">
        <f>(Cleaned_Data[[#This Row],[Actual Price]]*Cleaned_Data[[#This Row],[Rating Count]])</f>
        <v>9215232</v>
      </c>
      <c r="W463" s="20">
        <v>0.75006250520876738</v>
      </c>
      <c r="X463">
        <v>4.4000000000000004</v>
      </c>
      <c r="Y463" s="10">
        <f>VALUE(Cleaned_Data[[#This Row],[rating]])</f>
        <v>4.4000000000000004</v>
      </c>
      <c r="Z463">
        <v>768</v>
      </c>
      <c r="AA463" t="str">
        <f>IF(Cleaned_Data[[#This Row],[Rating Count]]&lt;1000,"&lt;1000","1000+")</f>
        <v>&lt;1000</v>
      </c>
      <c r="AB463" s="4">
        <v>768</v>
      </c>
    </row>
    <row r="464" spans="1:28" x14ac:dyDescent="0.25">
      <c r="A464">
        <v>463</v>
      </c>
      <c r="B464" t="s">
        <v>4718</v>
      </c>
      <c r="C464" t="s">
        <v>4719</v>
      </c>
      <c r="D464" t="s">
        <v>4719</v>
      </c>
      <c r="E464" t="s">
        <v>16191</v>
      </c>
      <c r="F464" t="s">
        <v>14351</v>
      </c>
      <c r="G464" t="s">
        <v>14352</v>
      </c>
      <c r="H464" t="s">
        <v>3445</v>
      </c>
      <c r="I464" t="s">
        <v>13093</v>
      </c>
      <c r="J464" t="s">
        <v>13093</v>
      </c>
      <c r="K464" t="s">
        <v>13122</v>
      </c>
      <c r="L464" t="s">
        <v>13993</v>
      </c>
      <c r="M464" t="s">
        <v>13123</v>
      </c>
      <c r="N464" t="s">
        <v>13123</v>
      </c>
      <c r="O464" t="s">
        <v>13143</v>
      </c>
      <c r="Q464">
        <v>314</v>
      </c>
      <c r="R464" s="8">
        <v>314</v>
      </c>
      <c r="S464">
        <v>1499</v>
      </c>
      <c r="T464" s="8">
        <v>1499</v>
      </c>
      <c r="U464" s="8" t="str">
        <f>IF(Cleaned_Data[[#This Row],[Actual Price]]&lt;1000,"₦0–₦999",
 IF(Cleaned_Data[[#This Row],[Actual Price]]&lt;2000,"₦1,000–₦1,999",
 IF(Cleaned_Data[[#This Row],[Actual Price]]&lt;5000,"₦2,000–₦4,999",
 IF(Cleaned_Data[[#This Row],[Actual Price]]&lt;10000,"₦5,000–₦9,999",
 "₦10,000+"))))</f>
        <v>₦1,000–₦1,999</v>
      </c>
      <c r="V464" s="8">
        <f>(Cleaned_Data[[#This Row],[Actual Price]]*Cleaned_Data[[#This Row],[Rating Count]])</f>
        <v>43438022</v>
      </c>
      <c r="W464" s="20">
        <v>0.79052701801200798</v>
      </c>
      <c r="X464">
        <v>4.5</v>
      </c>
      <c r="Y464" s="10">
        <f>VALUE(Cleaned_Data[[#This Row],[rating]])</f>
        <v>4.5</v>
      </c>
      <c r="Z464">
        <v>28978</v>
      </c>
      <c r="AA464" t="str">
        <f>IF(Cleaned_Data[[#This Row],[Rating Count]]&lt;1000,"&lt;1000","1000+")</f>
        <v>1000+</v>
      </c>
      <c r="AB464" s="4">
        <v>28978</v>
      </c>
    </row>
    <row r="465" spans="1:28" x14ac:dyDescent="0.25">
      <c r="A465">
        <v>464</v>
      </c>
      <c r="B465" t="s">
        <v>4723</v>
      </c>
      <c r="C465" t="s">
        <v>4724</v>
      </c>
      <c r="D465" t="s">
        <v>4724</v>
      </c>
      <c r="E465" t="s">
        <v>16191</v>
      </c>
      <c r="F465" t="s">
        <v>14084</v>
      </c>
      <c r="G465" t="s">
        <v>14085</v>
      </c>
      <c r="H465" t="s">
        <v>2950</v>
      </c>
      <c r="I465" t="s">
        <v>13093</v>
      </c>
      <c r="J465" t="s">
        <v>13093</v>
      </c>
      <c r="K465" t="s">
        <v>13122</v>
      </c>
      <c r="L465" t="s">
        <v>13993</v>
      </c>
      <c r="M465" t="s">
        <v>13126</v>
      </c>
      <c r="N465" t="s">
        <v>13996</v>
      </c>
      <c r="O465" t="s">
        <v>13127</v>
      </c>
      <c r="Q465">
        <v>13999</v>
      </c>
      <c r="R465" s="8">
        <v>13999</v>
      </c>
      <c r="S465">
        <v>19499</v>
      </c>
      <c r="T465" s="8">
        <v>19499</v>
      </c>
      <c r="U465" s="8" t="str">
        <f>IF(Cleaned_Data[[#This Row],[Actual Price]]&lt;1000,"₦0–₦999",
 IF(Cleaned_Data[[#This Row],[Actual Price]]&lt;2000,"₦1,000–₦1,999",
 IF(Cleaned_Data[[#This Row],[Actual Price]]&lt;5000,"₦2,000–₦4,999",
 IF(Cleaned_Data[[#This Row],[Actual Price]]&lt;10000,"₦5,000–₦9,999",
 "₦10,000+"))))</f>
        <v>₦10,000+</v>
      </c>
      <c r="V465" s="8">
        <f>(Cleaned_Data[[#This Row],[Actual Price]]*Cleaned_Data[[#This Row],[Rating Count]])</f>
        <v>370442002</v>
      </c>
      <c r="W465" s="20">
        <v>0.28206574696138265</v>
      </c>
      <c r="X465">
        <v>4.0999999999999996</v>
      </c>
      <c r="Y465" s="10">
        <f>VALUE(Cleaned_Data[[#This Row],[rating]])</f>
        <v>4.0999999999999996</v>
      </c>
      <c r="Z465">
        <v>18998</v>
      </c>
      <c r="AA465" t="str">
        <f>IF(Cleaned_Data[[#This Row],[Rating Count]]&lt;1000,"&lt;1000","1000+")</f>
        <v>1000+</v>
      </c>
      <c r="AB465" s="4">
        <v>18998</v>
      </c>
    </row>
    <row r="466" spans="1:28" x14ac:dyDescent="0.25">
      <c r="A466">
        <v>465</v>
      </c>
      <c r="B466" t="s">
        <v>4727</v>
      </c>
      <c r="C466" t="s">
        <v>4728</v>
      </c>
      <c r="D466" t="s">
        <v>14353</v>
      </c>
      <c r="E466" t="s">
        <v>16191</v>
      </c>
      <c r="F466" t="s">
        <v>14354</v>
      </c>
      <c r="G466" t="s">
        <v>14355</v>
      </c>
      <c r="H466" t="s">
        <v>3229</v>
      </c>
      <c r="I466" t="s">
        <v>13093</v>
      </c>
      <c r="J466" t="s">
        <v>13093</v>
      </c>
      <c r="K466" t="s">
        <v>13122</v>
      </c>
      <c r="L466" t="s">
        <v>13993</v>
      </c>
      <c r="M466" t="s">
        <v>13123</v>
      </c>
      <c r="N466" t="s">
        <v>13123</v>
      </c>
      <c r="O466" t="s">
        <v>13138</v>
      </c>
      <c r="P466" t="s">
        <v>13139</v>
      </c>
      <c r="Q466">
        <v>139</v>
      </c>
      <c r="R466" s="8">
        <v>139</v>
      </c>
      <c r="S466">
        <v>499</v>
      </c>
      <c r="T466" s="8">
        <v>499</v>
      </c>
      <c r="U466" s="8" t="str">
        <f>IF(Cleaned_Data[[#This Row],[Actual Price]]&lt;1000,"₦0–₦999",
 IF(Cleaned_Data[[#This Row],[Actual Price]]&lt;2000,"₦1,000–₦1,999",
 IF(Cleaned_Data[[#This Row],[Actual Price]]&lt;5000,"₦2,000–₦4,999",
 IF(Cleaned_Data[[#This Row],[Actual Price]]&lt;10000,"₦5,000–₦9,999",
 "₦10,000+"))))</f>
        <v>₦0–₦999</v>
      </c>
      <c r="V466" s="8">
        <f>(Cleaned_Data[[#This Row],[Actual Price]]*Cleaned_Data[[#This Row],[Rating Count]])</f>
        <v>2480529</v>
      </c>
      <c r="W466" s="20">
        <v>0.72144288577154314</v>
      </c>
      <c r="X466">
        <v>4.2</v>
      </c>
      <c r="Y466" s="10">
        <f>VALUE(Cleaned_Data[[#This Row],[rating]])</f>
        <v>4.2</v>
      </c>
      <c r="Z466">
        <v>4971</v>
      </c>
      <c r="AA466" t="str">
        <f>IF(Cleaned_Data[[#This Row],[Rating Count]]&lt;1000,"&lt;1000","1000+")</f>
        <v>1000+</v>
      </c>
      <c r="AB466" s="4">
        <v>4971</v>
      </c>
    </row>
    <row r="467" spans="1:28" x14ac:dyDescent="0.25">
      <c r="A467">
        <v>466</v>
      </c>
      <c r="B467" t="s">
        <v>4746</v>
      </c>
      <c r="C467" t="s">
        <v>4747</v>
      </c>
      <c r="D467" t="s">
        <v>4747</v>
      </c>
      <c r="E467" t="s">
        <v>16191</v>
      </c>
      <c r="F467" t="s">
        <v>14356</v>
      </c>
      <c r="G467" t="s">
        <v>14357</v>
      </c>
      <c r="H467" t="s">
        <v>3025</v>
      </c>
      <c r="I467" t="s">
        <v>13093</v>
      </c>
      <c r="J467" t="s">
        <v>13093</v>
      </c>
      <c r="K467" t="s">
        <v>13131</v>
      </c>
      <c r="L467" t="s">
        <v>14009</v>
      </c>
      <c r="M467" t="s">
        <v>13132</v>
      </c>
      <c r="N467" t="s">
        <v>13132</v>
      </c>
      <c r="O467" t="s">
        <v>13133</v>
      </c>
      <c r="Q467">
        <v>365</v>
      </c>
      <c r="R467" s="8">
        <v>365</v>
      </c>
      <c r="S467">
        <v>999</v>
      </c>
      <c r="T467" s="8">
        <v>999</v>
      </c>
      <c r="U467" s="8" t="str">
        <f>IF(Cleaned_Data[[#This Row],[Actual Price]]&lt;1000,"₦0–₦999",
 IF(Cleaned_Data[[#This Row],[Actual Price]]&lt;2000,"₦1,000–₦1,999",
 IF(Cleaned_Data[[#This Row],[Actual Price]]&lt;5000,"₦2,000–₦4,999",
 IF(Cleaned_Data[[#This Row],[Actual Price]]&lt;10000,"₦5,000–₦9,999",
 "₦10,000+"))))</f>
        <v>₦0–₦999</v>
      </c>
      <c r="V467" s="8">
        <f>(Cleaned_Data[[#This Row],[Actual Price]]*Cleaned_Data[[#This Row],[Rating Count]])</f>
        <v>363347289</v>
      </c>
      <c r="W467" s="20">
        <v>0.63463463463463465</v>
      </c>
      <c r="X467">
        <v>4.0999999999999996</v>
      </c>
      <c r="Y467" s="10">
        <f>VALUE(Cleaned_Data[[#This Row],[rating]])</f>
        <v>4.0999999999999996</v>
      </c>
      <c r="Z467">
        <v>363711</v>
      </c>
      <c r="AA467" t="str">
        <f>IF(Cleaned_Data[[#This Row],[Rating Count]]&lt;1000,"&lt;1000","1000+")</f>
        <v>1000+</v>
      </c>
      <c r="AB467" s="4">
        <v>363711</v>
      </c>
    </row>
    <row r="468" spans="1:28" x14ac:dyDescent="0.25">
      <c r="A468">
        <v>467</v>
      </c>
      <c r="B468" t="s">
        <v>4750</v>
      </c>
      <c r="C468" t="s">
        <v>4751</v>
      </c>
      <c r="D468" t="s">
        <v>4751</v>
      </c>
      <c r="E468" t="s">
        <v>16191</v>
      </c>
      <c r="F468" t="s">
        <v>14358</v>
      </c>
      <c r="G468" t="s">
        <v>14359</v>
      </c>
      <c r="H468" t="s">
        <v>3025</v>
      </c>
      <c r="I468" t="s">
        <v>13093</v>
      </c>
      <c r="J468" t="s">
        <v>13093</v>
      </c>
      <c r="K468" t="s">
        <v>13131</v>
      </c>
      <c r="L468" t="s">
        <v>14009</v>
      </c>
      <c r="M468" t="s">
        <v>13132</v>
      </c>
      <c r="N468" t="s">
        <v>13132</v>
      </c>
      <c r="O468" t="s">
        <v>13133</v>
      </c>
      <c r="Q468">
        <v>1499</v>
      </c>
      <c r="R468" s="8">
        <v>1499</v>
      </c>
      <c r="S468">
        <v>4490</v>
      </c>
      <c r="T468" s="8">
        <v>4490</v>
      </c>
      <c r="U468" s="8" t="str">
        <f>IF(Cleaned_Data[[#This Row],[Actual Price]]&lt;1000,"₦0–₦999",
 IF(Cleaned_Data[[#This Row],[Actual Price]]&lt;2000,"₦1,000–₦1,999",
 IF(Cleaned_Data[[#This Row],[Actual Price]]&lt;5000,"₦2,000–₦4,999",
 IF(Cleaned_Data[[#This Row],[Actual Price]]&lt;10000,"₦5,000–₦9,999",
 "₦10,000+"))))</f>
        <v>₦2,000–₦4,999</v>
      </c>
      <c r="V468" s="8">
        <f>(Cleaned_Data[[#This Row],[Actual Price]]*Cleaned_Data[[#This Row],[Rating Count]])</f>
        <v>614923460</v>
      </c>
      <c r="W468" s="20">
        <v>0.66614699331848548</v>
      </c>
      <c r="X468">
        <v>3.9</v>
      </c>
      <c r="Y468" s="10">
        <f>VALUE(Cleaned_Data[[#This Row],[rating]])</f>
        <v>3.9</v>
      </c>
      <c r="Z468">
        <v>136954</v>
      </c>
      <c r="AA468" t="str">
        <f>IF(Cleaned_Data[[#This Row],[Rating Count]]&lt;1000,"&lt;1000","1000+")</f>
        <v>1000+</v>
      </c>
      <c r="AB468" s="4">
        <v>136954</v>
      </c>
    </row>
    <row r="469" spans="1:28" x14ac:dyDescent="0.25">
      <c r="A469">
        <v>468</v>
      </c>
      <c r="B469" t="s">
        <v>4764</v>
      </c>
      <c r="C469" t="s">
        <v>4765</v>
      </c>
      <c r="D469" t="s">
        <v>4765</v>
      </c>
      <c r="E469" t="s">
        <v>16191</v>
      </c>
      <c r="F469" t="s">
        <v>14360</v>
      </c>
      <c r="G469" t="s">
        <v>14361</v>
      </c>
      <c r="H469" t="s">
        <v>4766</v>
      </c>
      <c r="I469" t="s">
        <v>13085</v>
      </c>
      <c r="J469" t="s">
        <v>13391</v>
      </c>
      <c r="K469" t="s">
        <v>13158</v>
      </c>
      <c r="L469" t="s">
        <v>14362</v>
      </c>
      <c r="M469" t="s">
        <v>13159</v>
      </c>
      <c r="N469" t="s">
        <v>13159</v>
      </c>
      <c r="Q469">
        <v>289</v>
      </c>
      <c r="R469" s="8">
        <v>289</v>
      </c>
      <c r="S469">
        <v>650</v>
      </c>
      <c r="T469" s="8">
        <v>650</v>
      </c>
      <c r="U469" s="8" t="str">
        <f>IF(Cleaned_Data[[#This Row],[Actual Price]]&lt;1000,"₦0–₦999",
 IF(Cleaned_Data[[#This Row],[Actual Price]]&lt;2000,"₦1,000–₦1,999",
 IF(Cleaned_Data[[#This Row],[Actual Price]]&lt;5000,"₦2,000–₦4,999",
 IF(Cleaned_Data[[#This Row],[Actual Price]]&lt;10000,"₦5,000–₦9,999",
 "₦10,000+"))))</f>
        <v>₦0–₦999</v>
      </c>
      <c r="V469" s="8">
        <f>(Cleaned_Data[[#This Row],[Actual Price]]*Cleaned_Data[[#This Row],[Rating Count]])</f>
        <v>164518250</v>
      </c>
      <c r="W469" s="20">
        <v>0.55538461538461537</v>
      </c>
      <c r="X469">
        <v>4.3</v>
      </c>
      <c r="Y469" s="10">
        <f>VALUE(Cleaned_Data[[#This Row],[rating]])</f>
        <v>4.3</v>
      </c>
      <c r="Z469">
        <v>253105</v>
      </c>
      <c r="AA469" t="str">
        <f>IF(Cleaned_Data[[#This Row],[Rating Count]]&lt;1000,"&lt;1000","1000+")</f>
        <v>1000+</v>
      </c>
      <c r="AB469" s="4">
        <v>253105</v>
      </c>
    </row>
    <row r="470" spans="1:28" x14ac:dyDescent="0.25">
      <c r="A470">
        <v>469</v>
      </c>
      <c r="B470" t="s">
        <v>4775</v>
      </c>
      <c r="C470" t="s">
        <v>4776</v>
      </c>
      <c r="D470" t="s">
        <v>14363</v>
      </c>
      <c r="E470" t="s">
        <v>16191</v>
      </c>
      <c r="F470" t="s">
        <v>14364</v>
      </c>
      <c r="G470" t="s">
        <v>14365</v>
      </c>
      <c r="H470" t="s">
        <v>4777</v>
      </c>
      <c r="I470" t="s">
        <v>13085</v>
      </c>
      <c r="J470" t="s">
        <v>13391</v>
      </c>
      <c r="K470" t="s">
        <v>13086</v>
      </c>
      <c r="L470" t="s">
        <v>13409</v>
      </c>
      <c r="M470" t="s">
        <v>13160</v>
      </c>
      <c r="N470" t="s">
        <v>14366</v>
      </c>
      <c r="O470" t="s">
        <v>13161</v>
      </c>
      <c r="Q470">
        <v>599</v>
      </c>
      <c r="R470" s="8">
        <v>599</v>
      </c>
      <c r="S470">
        <v>895</v>
      </c>
      <c r="T470" s="8">
        <v>895</v>
      </c>
      <c r="U470" s="8" t="str">
        <f>IF(Cleaned_Data[[#This Row],[Actual Price]]&lt;1000,"₦0–₦999",
 IF(Cleaned_Data[[#This Row],[Actual Price]]&lt;2000,"₦1,000–₦1,999",
 IF(Cleaned_Data[[#This Row],[Actual Price]]&lt;5000,"₦2,000–₦4,999",
 IF(Cleaned_Data[[#This Row],[Actual Price]]&lt;10000,"₦5,000–₦9,999",
 "₦10,000+"))))</f>
        <v>₦0–₦999</v>
      </c>
      <c r="V470" s="8">
        <f>(Cleaned_Data[[#This Row],[Actual Price]]*Cleaned_Data[[#This Row],[Rating Count]])</f>
        <v>54876030</v>
      </c>
      <c r="W470" s="20">
        <v>0.33072625698324021</v>
      </c>
      <c r="X470">
        <v>4.4000000000000004</v>
      </c>
      <c r="Y470" s="10">
        <f>VALUE(Cleaned_Data[[#This Row],[rating]])</f>
        <v>4.4000000000000004</v>
      </c>
      <c r="Z470">
        <v>61314</v>
      </c>
      <c r="AA470" t="str">
        <f>IF(Cleaned_Data[[#This Row],[Rating Count]]&lt;1000,"&lt;1000","1000+")</f>
        <v>1000+</v>
      </c>
      <c r="AB470" s="4">
        <v>61314</v>
      </c>
    </row>
    <row r="471" spans="1:28" x14ac:dyDescent="0.25">
      <c r="A471">
        <v>470</v>
      </c>
      <c r="B471" t="s">
        <v>4786</v>
      </c>
      <c r="C471" t="s">
        <v>4787</v>
      </c>
      <c r="D471" t="s">
        <v>4787</v>
      </c>
      <c r="E471" t="s">
        <v>16191</v>
      </c>
      <c r="F471" t="s">
        <v>14367</v>
      </c>
      <c r="G471" t="s">
        <v>14368</v>
      </c>
      <c r="H471" t="s">
        <v>4788</v>
      </c>
      <c r="I471" t="s">
        <v>13085</v>
      </c>
      <c r="J471" t="s">
        <v>13391</v>
      </c>
      <c r="K471" t="s">
        <v>13086</v>
      </c>
      <c r="L471" t="s">
        <v>13409</v>
      </c>
      <c r="M471" t="s">
        <v>13160</v>
      </c>
      <c r="N471" t="s">
        <v>14366</v>
      </c>
      <c r="O471" t="s">
        <v>13162</v>
      </c>
      <c r="Q471">
        <v>217</v>
      </c>
      <c r="R471" s="8">
        <v>217</v>
      </c>
      <c r="S471">
        <v>237</v>
      </c>
      <c r="T471" s="8">
        <v>237</v>
      </c>
      <c r="U471" s="8" t="str">
        <f>IF(Cleaned_Data[[#This Row],[Actual Price]]&lt;1000,"₦0–₦999",
 IF(Cleaned_Data[[#This Row],[Actual Price]]&lt;2000,"₦1,000–₦1,999",
 IF(Cleaned_Data[[#This Row],[Actual Price]]&lt;5000,"₦2,000–₦4,999",
 IF(Cleaned_Data[[#This Row],[Actual Price]]&lt;10000,"₦5,000–₦9,999",
 "₦10,000+"))))</f>
        <v>₦0–₦999</v>
      </c>
      <c r="V471" s="8">
        <f>(Cleaned_Data[[#This Row],[Actual Price]]*Cleaned_Data[[#This Row],[Rating Count]])</f>
        <v>1742898</v>
      </c>
      <c r="W471" s="20">
        <v>8.4388185654008435E-2</v>
      </c>
      <c r="X471">
        <v>3.8</v>
      </c>
      <c r="Y471" s="10">
        <f>VALUE(Cleaned_Data[[#This Row],[rating]])</f>
        <v>3.8</v>
      </c>
      <c r="Z471">
        <v>7354</v>
      </c>
      <c r="AA471" t="str">
        <f>IF(Cleaned_Data[[#This Row],[Rating Count]]&lt;1000,"&lt;1000","1000+")</f>
        <v>1000+</v>
      </c>
      <c r="AB471" s="4">
        <v>7354</v>
      </c>
    </row>
    <row r="472" spans="1:28" x14ac:dyDescent="0.25">
      <c r="A472">
        <v>471</v>
      </c>
      <c r="B472" t="s">
        <v>4797</v>
      </c>
      <c r="C472" t="s">
        <v>4798</v>
      </c>
      <c r="D472" t="s">
        <v>14369</v>
      </c>
      <c r="E472" t="s">
        <v>16191</v>
      </c>
      <c r="F472" t="s">
        <v>14370</v>
      </c>
      <c r="G472" t="s">
        <v>14371</v>
      </c>
      <c r="H472" t="s">
        <v>3025</v>
      </c>
      <c r="I472" t="s">
        <v>13093</v>
      </c>
      <c r="J472" t="s">
        <v>13093</v>
      </c>
      <c r="K472" t="s">
        <v>13131</v>
      </c>
      <c r="L472" t="s">
        <v>14009</v>
      </c>
      <c r="M472" t="s">
        <v>13132</v>
      </c>
      <c r="N472" t="s">
        <v>13132</v>
      </c>
      <c r="O472" t="s">
        <v>13133</v>
      </c>
      <c r="Q472">
        <v>1299</v>
      </c>
      <c r="R472" s="8">
        <v>1299</v>
      </c>
      <c r="S472">
        <v>2990</v>
      </c>
      <c r="T472" s="8">
        <v>2990</v>
      </c>
      <c r="U472" s="8" t="str">
        <f>IF(Cleaned_Data[[#This Row],[Actual Price]]&lt;1000,"₦0–₦999",
 IF(Cleaned_Data[[#This Row],[Actual Price]]&lt;2000,"₦1,000–₦1,999",
 IF(Cleaned_Data[[#This Row],[Actual Price]]&lt;5000,"₦2,000–₦4,999",
 IF(Cleaned_Data[[#This Row],[Actual Price]]&lt;10000,"₦5,000–₦9,999",
 "₦10,000+"))))</f>
        <v>₦2,000–₦4,999</v>
      </c>
      <c r="V472" s="8">
        <f>(Cleaned_Data[[#This Row],[Actual Price]]*Cleaned_Data[[#This Row],[Rating Count]])</f>
        <v>541184020</v>
      </c>
      <c r="W472" s="20">
        <v>0.56555183946488297</v>
      </c>
      <c r="X472">
        <v>3.8</v>
      </c>
      <c r="Y472" s="10">
        <f>VALUE(Cleaned_Data[[#This Row],[rating]])</f>
        <v>3.8</v>
      </c>
      <c r="Z472">
        <v>180998</v>
      </c>
      <c r="AA472" t="str">
        <f>IF(Cleaned_Data[[#This Row],[Rating Count]]&lt;1000,"&lt;1000","1000+")</f>
        <v>1000+</v>
      </c>
      <c r="AB472" s="4">
        <v>180998</v>
      </c>
    </row>
    <row r="473" spans="1:28" x14ac:dyDescent="0.25">
      <c r="A473">
        <v>472</v>
      </c>
      <c r="B473" t="s">
        <v>4806</v>
      </c>
      <c r="C473" t="s">
        <v>4807</v>
      </c>
      <c r="D473" t="s">
        <v>14372</v>
      </c>
      <c r="E473" t="s">
        <v>16191</v>
      </c>
      <c r="F473" t="s">
        <v>14373</v>
      </c>
      <c r="G473" t="s">
        <v>14374</v>
      </c>
      <c r="H473" t="s">
        <v>4808</v>
      </c>
      <c r="I473" t="s">
        <v>13085</v>
      </c>
      <c r="J473" t="s">
        <v>13391</v>
      </c>
      <c r="K473" t="s">
        <v>13086</v>
      </c>
      <c r="L473" t="s">
        <v>13409</v>
      </c>
      <c r="M473" t="s">
        <v>13154</v>
      </c>
      <c r="N473" t="s">
        <v>13154</v>
      </c>
      <c r="O473" t="s">
        <v>13163</v>
      </c>
      <c r="Q473">
        <v>263</v>
      </c>
      <c r="R473" s="8">
        <v>263</v>
      </c>
      <c r="S473">
        <v>699</v>
      </c>
      <c r="T473" s="8">
        <v>699</v>
      </c>
      <c r="U473" s="8" t="str">
        <f>IF(Cleaned_Data[[#This Row],[Actual Price]]&lt;1000,"₦0–₦999",
 IF(Cleaned_Data[[#This Row],[Actual Price]]&lt;2000,"₦1,000–₦1,999",
 IF(Cleaned_Data[[#This Row],[Actual Price]]&lt;5000,"₦2,000–₦4,999",
 IF(Cleaned_Data[[#This Row],[Actual Price]]&lt;10000,"₦5,000–₦9,999",
 "₦10,000+"))))</f>
        <v>₦0–₦999</v>
      </c>
      <c r="V473" s="8">
        <f>(Cleaned_Data[[#This Row],[Actual Price]]*Cleaned_Data[[#This Row],[Rating Count]])</f>
        <v>482310</v>
      </c>
      <c r="W473" s="20">
        <v>0.62374821173104433</v>
      </c>
      <c r="X473">
        <v>3.5</v>
      </c>
      <c r="Y473" s="10">
        <f>VALUE(Cleaned_Data[[#This Row],[rating]])</f>
        <v>3.5</v>
      </c>
      <c r="Z473">
        <v>690</v>
      </c>
      <c r="AA473" t="str">
        <f>IF(Cleaned_Data[[#This Row],[Rating Count]]&lt;1000,"&lt;1000","1000+")</f>
        <v>&lt;1000</v>
      </c>
      <c r="AB473" s="4">
        <v>690</v>
      </c>
    </row>
    <row r="474" spans="1:28" x14ac:dyDescent="0.25">
      <c r="A474">
        <v>473</v>
      </c>
      <c r="B474" t="s">
        <v>4821</v>
      </c>
      <c r="C474" t="s">
        <v>4822</v>
      </c>
      <c r="D474" t="s">
        <v>14375</v>
      </c>
      <c r="E474" t="s">
        <v>16191</v>
      </c>
      <c r="F474" t="s">
        <v>14376</v>
      </c>
      <c r="G474" t="s">
        <v>14377</v>
      </c>
      <c r="H474" t="s">
        <v>3025</v>
      </c>
      <c r="I474" t="s">
        <v>13093</v>
      </c>
      <c r="J474" t="s">
        <v>13093</v>
      </c>
      <c r="K474" t="s">
        <v>13131</v>
      </c>
      <c r="L474" t="s">
        <v>14009</v>
      </c>
      <c r="M474" t="s">
        <v>13132</v>
      </c>
      <c r="N474" t="s">
        <v>13132</v>
      </c>
      <c r="O474" t="s">
        <v>13133</v>
      </c>
      <c r="Q474">
        <v>1399</v>
      </c>
      <c r="R474" s="8">
        <v>1399</v>
      </c>
      <c r="S474">
        <v>3990</v>
      </c>
      <c r="T474" s="8">
        <v>3990</v>
      </c>
      <c r="U474" s="8" t="str">
        <f>IF(Cleaned_Data[[#This Row],[Actual Price]]&lt;1000,"₦0–₦999",
 IF(Cleaned_Data[[#This Row],[Actual Price]]&lt;2000,"₦1,000–₦1,999",
 IF(Cleaned_Data[[#This Row],[Actual Price]]&lt;5000,"₦2,000–₦4,999",
 IF(Cleaned_Data[[#This Row],[Actual Price]]&lt;10000,"₦5,000–₦9,999",
 "₦10,000+"))))</f>
        <v>₦2,000–₦4,999</v>
      </c>
      <c r="V474" s="8">
        <f>(Cleaned_Data[[#This Row],[Actual Price]]*Cleaned_Data[[#This Row],[Rating Count]])</f>
        <v>565945590</v>
      </c>
      <c r="W474" s="20">
        <v>0.64937343358395994</v>
      </c>
      <c r="X474">
        <v>4.0999999999999996</v>
      </c>
      <c r="Y474" s="10">
        <f>VALUE(Cleaned_Data[[#This Row],[rating]])</f>
        <v>4.0999999999999996</v>
      </c>
      <c r="Z474">
        <v>141841</v>
      </c>
      <c r="AA474" t="str">
        <f>IF(Cleaned_Data[[#This Row],[Rating Count]]&lt;1000,"&lt;1000","1000+")</f>
        <v>1000+</v>
      </c>
      <c r="AB474" s="4">
        <v>141841</v>
      </c>
    </row>
    <row r="475" spans="1:28" x14ac:dyDescent="0.25">
      <c r="A475">
        <v>474</v>
      </c>
      <c r="B475" t="s">
        <v>4831</v>
      </c>
      <c r="C475" t="s">
        <v>4832</v>
      </c>
      <c r="D475" t="s">
        <v>4832</v>
      </c>
      <c r="E475" t="s">
        <v>16191</v>
      </c>
      <c r="F475" t="s">
        <v>14378</v>
      </c>
      <c r="G475" t="s">
        <v>14379</v>
      </c>
      <c r="H475" t="s">
        <v>4833</v>
      </c>
      <c r="I475" t="s">
        <v>13085</v>
      </c>
      <c r="J475" t="s">
        <v>13391</v>
      </c>
      <c r="K475" t="s">
        <v>13086</v>
      </c>
      <c r="L475" t="s">
        <v>13409</v>
      </c>
      <c r="M475" t="s">
        <v>13154</v>
      </c>
      <c r="N475" t="s">
        <v>13154</v>
      </c>
      <c r="O475" t="s">
        <v>13164</v>
      </c>
      <c r="Q475">
        <v>349</v>
      </c>
      <c r="R475" s="8">
        <v>349</v>
      </c>
      <c r="S475">
        <v>1499</v>
      </c>
      <c r="T475" s="8">
        <v>1499</v>
      </c>
      <c r="U475" s="8" t="str">
        <f>IF(Cleaned_Data[[#This Row],[Actual Price]]&lt;1000,"₦0–₦999",
 IF(Cleaned_Data[[#This Row],[Actual Price]]&lt;2000,"₦1,000–₦1,999",
 IF(Cleaned_Data[[#This Row],[Actual Price]]&lt;5000,"₦2,000–₦4,999",
 IF(Cleaned_Data[[#This Row],[Actual Price]]&lt;10000,"₦5,000–₦9,999",
 "₦10,000+"))))</f>
        <v>₦1,000–₦1,999</v>
      </c>
      <c r="V475" s="8">
        <f>(Cleaned_Data[[#This Row],[Actual Price]]*Cleaned_Data[[#This Row],[Rating Count]])</f>
        <v>37161709</v>
      </c>
      <c r="W475" s="20">
        <v>0.76717811874583053</v>
      </c>
      <c r="X475">
        <v>4.3</v>
      </c>
      <c r="Y475" s="10">
        <f>VALUE(Cleaned_Data[[#This Row],[rating]])</f>
        <v>4.3</v>
      </c>
      <c r="Z475">
        <v>24791</v>
      </c>
      <c r="AA475" t="str">
        <f>IF(Cleaned_Data[[#This Row],[Rating Count]]&lt;1000,"&lt;1000","1000+")</f>
        <v>1000+</v>
      </c>
      <c r="AB475" s="4">
        <v>24791</v>
      </c>
    </row>
    <row r="476" spans="1:28" x14ac:dyDescent="0.25">
      <c r="A476">
        <v>475</v>
      </c>
      <c r="B476" t="s">
        <v>4842</v>
      </c>
      <c r="C476" t="s">
        <v>4843</v>
      </c>
      <c r="D476" t="s">
        <v>14380</v>
      </c>
      <c r="E476" t="s">
        <v>16191</v>
      </c>
      <c r="F476" t="s">
        <v>14381</v>
      </c>
      <c r="G476" t="s">
        <v>14382</v>
      </c>
      <c r="H476" t="s">
        <v>3025</v>
      </c>
      <c r="I476" t="s">
        <v>13093</v>
      </c>
      <c r="J476" t="s">
        <v>13093</v>
      </c>
      <c r="K476" t="s">
        <v>13131</v>
      </c>
      <c r="L476" t="s">
        <v>14009</v>
      </c>
      <c r="M476" t="s">
        <v>13132</v>
      </c>
      <c r="N476" t="s">
        <v>13132</v>
      </c>
      <c r="O476" t="s">
        <v>13133</v>
      </c>
      <c r="Q476">
        <v>149</v>
      </c>
      <c r="R476" s="8">
        <v>149</v>
      </c>
      <c r="S476">
        <v>399</v>
      </c>
      <c r="T476" s="8">
        <v>399</v>
      </c>
      <c r="U476" s="8" t="str">
        <f>IF(Cleaned_Data[[#This Row],[Actual Price]]&lt;1000,"₦0–₦999",
 IF(Cleaned_Data[[#This Row],[Actual Price]]&lt;2000,"₦1,000–₦1,999",
 IF(Cleaned_Data[[#This Row],[Actual Price]]&lt;5000,"₦2,000–₦4,999",
 IF(Cleaned_Data[[#This Row],[Actual Price]]&lt;10000,"₦5,000–₦9,999",
 "₦10,000+"))))</f>
        <v>₦0–₦999</v>
      </c>
      <c r="V476" s="8">
        <f>(Cleaned_Data[[#This Row],[Actual Price]]*Cleaned_Data[[#This Row],[Rating Count]])</f>
        <v>8683836</v>
      </c>
      <c r="W476" s="20">
        <v>0.62656641604010022</v>
      </c>
      <c r="X476">
        <v>3.5</v>
      </c>
      <c r="Y476" s="10">
        <f>VALUE(Cleaned_Data[[#This Row],[rating]])</f>
        <v>3.5</v>
      </c>
      <c r="Z476">
        <v>21764</v>
      </c>
      <c r="AA476" t="str">
        <f>IF(Cleaned_Data[[#This Row],[Rating Count]]&lt;1000,"&lt;1000","1000+")</f>
        <v>1000+</v>
      </c>
      <c r="AB476" s="4">
        <v>21764</v>
      </c>
    </row>
    <row r="477" spans="1:28" x14ac:dyDescent="0.25">
      <c r="A477">
        <v>476</v>
      </c>
      <c r="B477" t="s">
        <v>4854</v>
      </c>
      <c r="C477" t="s">
        <v>4855</v>
      </c>
      <c r="D477" t="s">
        <v>4855</v>
      </c>
      <c r="E477" t="s">
        <v>16191</v>
      </c>
      <c r="F477" t="s">
        <v>14383</v>
      </c>
      <c r="G477" t="s">
        <v>14384</v>
      </c>
      <c r="H477" t="s">
        <v>4364</v>
      </c>
      <c r="I477" t="s">
        <v>13093</v>
      </c>
      <c r="J477" t="s">
        <v>13093</v>
      </c>
      <c r="K477" t="s">
        <v>13131</v>
      </c>
      <c r="L477" t="s">
        <v>14009</v>
      </c>
      <c r="M477" t="s">
        <v>13132</v>
      </c>
      <c r="N477" t="s">
        <v>13132</v>
      </c>
      <c r="O477" t="s">
        <v>13153</v>
      </c>
      <c r="Q477">
        <v>1220</v>
      </c>
      <c r="R477" s="8">
        <v>1220</v>
      </c>
      <c r="S477">
        <v>3990</v>
      </c>
      <c r="T477" s="8">
        <v>3990</v>
      </c>
      <c r="U477" s="8" t="str">
        <f>IF(Cleaned_Data[[#This Row],[Actual Price]]&lt;1000,"₦0–₦999",
 IF(Cleaned_Data[[#This Row],[Actual Price]]&lt;2000,"₦1,000–₦1,999",
 IF(Cleaned_Data[[#This Row],[Actual Price]]&lt;5000,"₦2,000–₦4,999",
 IF(Cleaned_Data[[#This Row],[Actual Price]]&lt;10000,"₦5,000–₦9,999",
 "₦10,000+"))))</f>
        <v>₦2,000–₦4,999</v>
      </c>
      <c r="V477" s="8">
        <f>(Cleaned_Data[[#This Row],[Actual Price]]*Cleaned_Data[[#This Row],[Rating Count]])</f>
        <v>427532490</v>
      </c>
      <c r="W477" s="20">
        <v>0.69423558897243109</v>
      </c>
      <c r="X477">
        <v>4.0999999999999996</v>
      </c>
      <c r="Y477" s="10">
        <f>VALUE(Cleaned_Data[[#This Row],[rating]])</f>
        <v>4.0999999999999996</v>
      </c>
      <c r="Z477">
        <v>107151</v>
      </c>
      <c r="AA477" t="str">
        <f>IF(Cleaned_Data[[#This Row],[Rating Count]]&lt;1000,"&lt;1000","1000+")</f>
        <v>1000+</v>
      </c>
      <c r="AB477" s="4">
        <v>107151</v>
      </c>
    </row>
    <row r="478" spans="1:28" x14ac:dyDescent="0.25">
      <c r="A478">
        <v>477</v>
      </c>
      <c r="B478" t="s">
        <v>4871</v>
      </c>
      <c r="C478" t="s">
        <v>4872</v>
      </c>
      <c r="D478" t="s">
        <v>14385</v>
      </c>
      <c r="E478" t="s">
        <v>16191</v>
      </c>
      <c r="F478" t="s">
        <v>14386</v>
      </c>
      <c r="G478" t="s">
        <v>14387</v>
      </c>
      <c r="H478" t="s">
        <v>3025</v>
      </c>
      <c r="I478" t="s">
        <v>13093</v>
      </c>
      <c r="J478" t="s">
        <v>13093</v>
      </c>
      <c r="K478" t="s">
        <v>13131</v>
      </c>
      <c r="L478" t="s">
        <v>14009</v>
      </c>
      <c r="M478" t="s">
        <v>13132</v>
      </c>
      <c r="N478" t="s">
        <v>13132</v>
      </c>
      <c r="O478" t="s">
        <v>13133</v>
      </c>
      <c r="Q478">
        <v>499</v>
      </c>
      <c r="R478" s="8">
        <v>499</v>
      </c>
      <c r="S478">
        <v>999</v>
      </c>
      <c r="T478" s="8">
        <v>999</v>
      </c>
      <c r="U478" s="8" t="str">
        <f>IF(Cleaned_Data[[#This Row],[Actual Price]]&lt;1000,"₦0–₦999",
 IF(Cleaned_Data[[#This Row],[Actual Price]]&lt;2000,"₦1,000–₦1,999",
 IF(Cleaned_Data[[#This Row],[Actual Price]]&lt;5000,"₦2,000–₦4,999",
 IF(Cleaned_Data[[#This Row],[Actual Price]]&lt;10000,"₦5,000–₦9,999",
 "₦10,000+"))))</f>
        <v>₦0–₦999</v>
      </c>
      <c r="V478" s="8">
        <f>(Cleaned_Data[[#This Row],[Actual Price]]*Cleaned_Data[[#This Row],[Rating Count]])</f>
        <v>92902005</v>
      </c>
      <c r="W478" s="20">
        <v>0.50050050050050054</v>
      </c>
      <c r="X478">
        <v>3.9</v>
      </c>
      <c r="Y478" s="10">
        <f>VALUE(Cleaned_Data[[#This Row],[rating]])</f>
        <v>3.9</v>
      </c>
      <c r="Z478">
        <v>92995</v>
      </c>
      <c r="AA478" t="str">
        <f>IF(Cleaned_Data[[#This Row],[Rating Count]]&lt;1000,"&lt;1000","1000+")</f>
        <v>1000+</v>
      </c>
      <c r="AB478" s="4">
        <v>92995</v>
      </c>
    </row>
    <row r="479" spans="1:28" x14ac:dyDescent="0.25">
      <c r="A479">
        <v>478</v>
      </c>
      <c r="B479" t="s">
        <v>4881</v>
      </c>
      <c r="C479" t="s">
        <v>4882</v>
      </c>
      <c r="D479" t="s">
        <v>4882</v>
      </c>
      <c r="E479" t="s">
        <v>16191</v>
      </c>
      <c r="F479" t="s">
        <v>14388</v>
      </c>
      <c r="G479" t="s">
        <v>14389</v>
      </c>
      <c r="H479" t="s">
        <v>3469</v>
      </c>
      <c r="I479" t="s">
        <v>13085</v>
      </c>
      <c r="J479" t="s">
        <v>13391</v>
      </c>
      <c r="K479" t="s">
        <v>13086</v>
      </c>
      <c r="L479" t="s">
        <v>13409</v>
      </c>
      <c r="M479" t="s">
        <v>13087</v>
      </c>
      <c r="N479" t="s">
        <v>13410</v>
      </c>
      <c r="O479" t="s">
        <v>13144</v>
      </c>
      <c r="Q479">
        <v>99</v>
      </c>
      <c r="R479" s="8">
        <v>99</v>
      </c>
      <c r="S479">
        <v>999</v>
      </c>
      <c r="T479" s="8">
        <v>999</v>
      </c>
      <c r="U479" s="8" t="str">
        <f>IF(Cleaned_Data[[#This Row],[Actual Price]]&lt;1000,"₦0–₦999",
 IF(Cleaned_Data[[#This Row],[Actual Price]]&lt;2000,"₦1,000–₦1,999",
 IF(Cleaned_Data[[#This Row],[Actual Price]]&lt;5000,"₦2,000–₦4,999",
 IF(Cleaned_Data[[#This Row],[Actual Price]]&lt;10000,"₦5,000–₦9,999",
 "₦10,000+"))))</f>
        <v>₦0–₦999</v>
      </c>
      <c r="V479" s="8">
        <f>(Cleaned_Data[[#This Row],[Actual Price]]*Cleaned_Data[[#This Row],[Rating Count]])</f>
        <v>8742249</v>
      </c>
      <c r="W479" s="20">
        <v>0.90090090090090091</v>
      </c>
      <c r="X479">
        <v>4.0999999999999996</v>
      </c>
      <c r="Y479" s="10">
        <f>VALUE(Cleaned_Data[[#This Row],[rating]])</f>
        <v>4.0999999999999996</v>
      </c>
      <c r="Z479">
        <v>8751</v>
      </c>
      <c r="AA479" t="str">
        <f>IF(Cleaned_Data[[#This Row],[Rating Count]]&lt;1000,"&lt;1000","1000+")</f>
        <v>1000+</v>
      </c>
      <c r="AB479" s="4">
        <v>8751</v>
      </c>
    </row>
    <row r="480" spans="1:28" x14ac:dyDescent="0.25">
      <c r="A480">
        <v>479</v>
      </c>
      <c r="B480" t="s">
        <v>4892</v>
      </c>
      <c r="C480" t="s">
        <v>4893</v>
      </c>
      <c r="D480" t="s">
        <v>4893</v>
      </c>
      <c r="E480" t="s">
        <v>16191</v>
      </c>
      <c r="F480" t="s">
        <v>14390</v>
      </c>
      <c r="G480" t="s">
        <v>14391</v>
      </c>
      <c r="H480" t="s">
        <v>4766</v>
      </c>
      <c r="I480" t="s">
        <v>13085</v>
      </c>
      <c r="J480" t="s">
        <v>13391</v>
      </c>
      <c r="K480" t="s">
        <v>13158</v>
      </c>
      <c r="L480" t="s">
        <v>14362</v>
      </c>
      <c r="M480" t="s">
        <v>13159</v>
      </c>
      <c r="N480" t="s">
        <v>13159</v>
      </c>
      <c r="Q480">
        <v>475</v>
      </c>
      <c r="R480" s="8">
        <v>475</v>
      </c>
      <c r="S480">
        <v>1500</v>
      </c>
      <c r="T480" s="8">
        <v>1500</v>
      </c>
      <c r="U480" s="8" t="str">
        <f>IF(Cleaned_Data[[#This Row],[Actual Price]]&lt;1000,"₦0–₦999",
 IF(Cleaned_Data[[#This Row],[Actual Price]]&lt;2000,"₦1,000–₦1,999",
 IF(Cleaned_Data[[#This Row],[Actual Price]]&lt;5000,"₦2,000–₦4,999",
 IF(Cleaned_Data[[#This Row],[Actual Price]]&lt;10000,"₦5,000–₦9,999",
 "₦10,000+"))))</f>
        <v>₦1,000–₦1,999</v>
      </c>
      <c r="V480" s="8">
        <f>(Cleaned_Data[[#This Row],[Actual Price]]*Cleaned_Data[[#This Row],[Rating Count]])</f>
        <v>96409500</v>
      </c>
      <c r="W480" s="20">
        <v>0.68333333333333335</v>
      </c>
      <c r="X480">
        <v>4.2</v>
      </c>
      <c r="Y480" s="10">
        <f>VALUE(Cleaned_Data[[#This Row],[rating]])</f>
        <v>4.2</v>
      </c>
      <c r="Z480">
        <v>64273</v>
      </c>
      <c r="AA480" t="str">
        <f>IF(Cleaned_Data[[#This Row],[Rating Count]]&lt;1000,"&lt;1000","1000+")</f>
        <v>1000+</v>
      </c>
      <c r="AB480" s="4">
        <v>64273</v>
      </c>
    </row>
    <row r="481" spans="1:28" x14ac:dyDescent="0.25">
      <c r="A481">
        <v>480</v>
      </c>
      <c r="B481" t="s">
        <v>4902</v>
      </c>
      <c r="C481" t="s">
        <v>4903</v>
      </c>
      <c r="D481" t="s">
        <v>14392</v>
      </c>
      <c r="E481" t="s">
        <v>16191</v>
      </c>
      <c r="F481" t="s">
        <v>14393</v>
      </c>
      <c r="G481" t="s">
        <v>14394</v>
      </c>
      <c r="H481" t="s">
        <v>4777</v>
      </c>
      <c r="I481" t="s">
        <v>13085</v>
      </c>
      <c r="J481" t="s">
        <v>13391</v>
      </c>
      <c r="K481" t="s">
        <v>13086</v>
      </c>
      <c r="L481" t="s">
        <v>13409</v>
      </c>
      <c r="M481" t="s">
        <v>13160</v>
      </c>
      <c r="N481" t="s">
        <v>14366</v>
      </c>
      <c r="O481" t="s">
        <v>13161</v>
      </c>
      <c r="Q481">
        <v>269</v>
      </c>
      <c r="R481" s="8">
        <v>269</v>
      </c>
      <c r="S481">
        <v>649</v>
      </c>
      <c r="T481" s="8">
        <v>649</v>
      </c>
      <c r="U481" s="8" t="str">
        <f>IF(Cleaned_Data[[#This Row],[Actual Price]]&lt;1000,"₦0–₦999",
 IF(Cleaned_Data[[#This Row],[Actual Price]]&lt;2000,"₦1,000–₦1,999",
 IF(Cleaned_Data[[#This Row],[Actual Price]]&lt;5000,"₦2,000–₦4,999",
 IF(Cleaned_Data[[#This Row],[Actual Price]]&lt;10000,"₦5,000–₦9,999",
 "₦10,000+"))))</f>
        <v>₦0–₦999</v>
      </c>
      <c r="V481" s="8">
        <f>(Cleaned_Data[[#This Row],[Actual Price]]*Cleaned_Data[[#This Row],[Rating Count]])</f>
        <v>35250435</v>
      </c>
      <c r="W481" s="20">
        <v>0.58551617873651773</v>
      </c>
      <c r="X481">
        <v>4.3</v>
      </c>
      <c r="Y481" s="10">
        <f>VALUE(Cleaned_Data[[#This Row],[rating]])</f>
        <v>4.3</v>
      </c>
      <c r="Z481">
        <v>54315</v>
      </c>
      <c r="AA481" t="str">
        <f>IF(Cleaned_Data[[#This Row],[Rating Count]]&lt;1000,"&lt;1000","1000+")</f>
        <v>1000+</v>
      </c>
      <c r="AB481" s="4">
        <v>54315</v>
      </c>
    </row>
    <row r="482" spans="1:28" x14ac:dyDescent="0.25">
      <c r="A482">
        <v>481</v>
      </c>
      <c r="B482" t="s">
        <v>4912</v>
      </c>
      <c r="C482" t="s">
        <v>4913</v>
      </c>
      <c r="D482" t="s">
        <v>4913</v>
      </c>
      <c r="E482" t="s">
        <v>16191</v>
      </c>
      <c r="F482" t="s">
        <v>14395</v>
      </c>
      <c r="G482" t="s">
        <v>14396</v>
      </c>
      <c r="H482" t="s">
        <v>4777</v>
      </c>
      <c r="I482" t="s">
        <v>13085</v>
      </c>
      <c r="J482" t="s">
        <v>13391</v>
      </c>
      <c r="K482" t="s">
        <v>13086</v>
      </c>
      <c r="L482" t="s">
        <v>13409</v>
      </c>
      <c r="M482" t="s">
        <v>13160</v>
      </c>
      <c r="N482" t="s">
        <v>14366</v>
      </c>
      <c r="O482" t="s">
        <v>13161</v>
      </c>
      <c r="Q482">
        <v>299</v>
      </c>
      <c r="R482" s="8">
        <v>299</v>
      </c>
      <c r="S482">
        <v>599</v>
      </c>
      <c r="T482" s="8">
        <v>599</v>
      </c>
      <c r="U482" s="8" t="str">
        <f>IF(Cleaned_Data[[#This Row],[Actual Price]]&lt;1000,"₦0–₦999",
 IF(Cleaned_Data[[#This Row],[Actual Price]]&lt;2000,"₦1,000–₦1,999",
 IF(Cleaned_Data[[#This Row],[Actual Price]]&lt;5000,"₦2,000–₦4,999",
 IF(Cleaned_Data[[#This Row],[Actual Price]]&lt;10000,"₦5,000–₦9,999",
 "₦10,000+"))))</f>
        <v>₦0–₦999</v>
      </c>
      <c r="V482" s="8">
        <f>(Cleaned_Data[[#This Row],[Actual Price]]*Cleaned_Data[[#This Row],[Rating Count]])</f>
        <v>956603</v>
      </c>
      <c r="W482" s="20">
        <v>0.5008347245409015</v>
      </c>
      <c r="X482">
        <v>4.0999999999999996</v>
      </c>
      <c r="Y482" s="10">
        <f>VALUE(Cleaned_Data[[#This Row],[rating]])</f>
        <v>4.0999999999999996</v>
      </c>
      <c r="Z482">
        <v>1597</v>
      </c>
      <c r="AA482" t="str">
        <f>IF(Cleaned_Data[[#This Row],[Rating Count]]&lt;1000,"&lt;1000","1000+")</f>
        <v>1000+</v>
      </c>
      <c r="AB482" s="4">
        <v>1597</v>
      </c>
    </row>
    <row r="483" spans="1:28" x14ac:dyDescent="0.25">
      <c r="A483">
        <v>482</v>
      </c>
      <c r="B483" t="s">
        <v>4926</v>
      </c>
      <c r="C483" t="s">
        <v>4927</v>
      </c>
      <c r="D483" t="s">
        <v>4927</v>
      </c>
      <c r="E483" t="s">
        <v>16191</v>
      </c>
      <c r="F483" t="s">
        <v>14397</v>
      </c>
      <c r="G483" t="s">
        <v>14398</v>
      </c>
      <c r="H483" t="s">
        <v>3025</v>
      </c>
      <c r="I483" t="s">
        <v>13093</v>
      </c>
      <c r="J483" t="s">
        <v>13093</v>
      </c>
      <c r="K483" t="s">
        <v>13131</v>
      </c>
      <c r="L483" t="s">
        <v>14009</v>
      </c>
      <c r="M483" t="s">
        <v>13132</v>
      </c>
      <c r="N483" t="s">
        <v>13132</v>
      </c>
      <c r="O483" t="s">
        <v>13133</v>
      </c>
      <c r="Q483">
        <v>329</v>
      </c>
      <c r="R483" s="8">
        <v>329</v>
      </c>
      <c r="S483">
        <v>999</v>
      </c>
      <c r="T483" s="8">
        <v>999</v>
      </c>
      <c r="U483" s="8" t="str">
        <f>IF(Cleaned_Data[[#This Row],[Actual Price]]&lt;1000,"₦0–₦999",
 IF(Cleaned_Data[[#This Row],[Actual Price]]&lt;2000,"₦1,000–₦1,999",
 IF(Cleaned_Data[[#This Row],[Actual Price]]&lt;5000,"₦2,000–₦4,999",
 IF(Cleaned_Data[[#This Row],[Actual Price]]&lt;10000,"₦5,000–₦9,999",
 "₦10,000+"))))</f>
        <v>₦0–₦999</v>
      </c>
      <c r="V483" s="8">
        <f>(Cleaned_Data[[#This Row],[Actual Price]]*Cleaned_Data[[#This Row],[Rating Count]])</f>
        <v>76949973</v>
      </c>
      <c r="W483" s="20">
        <v>0.67067067067067065</v>
      </c>
      <c r="X483">
        <v>3.9</v>
      </c>
      <c r="Y483" s="10">
        <f>VALUE(Cleaned_Data[[#This Row],[rating]])</f>
        <v>3.9</v>
      </c>
      <c r="Z483">
        <v>77027</v>
      </c>
      <c r="AA483" t="str">
        <f>IF(Cleaned_Data[[#This Row],[Rating Count]]&lt;1000,"&lt;1000","1000+")</f>
        <v>1000+</v>
      </c>
      <c r="AB483" s="4">
        <v>77027</v>
      </c>
    </row>
    <row r="484" spans="1:28" x14ac:dyDescent="0.25">
      <c r="A484">
        <v>483</v>
      </c>
      <c r="B484" t="s">
        <v>4936</v>
      </c>
      <c r="C484" t="s">
        <v>4937</v>
      </c>
      <c r="D484" t="s">
        <v>4937</v>
      </c>
      <c r="E484" t="s">
        <v>16191</v>
      </c>
      <c r="F484" t="s">
        <v>14399</v>
      </c>
      <c r="G484" t="s">
        <v>14400</v>
      </c>
      <c r="H484" t="s">
        <v>4938</v>
      </c>
      <c r="I484" t="s">
        <v>13085</v>
      </c>
      <c r="J484" t="s">
        <v>13391</v>
      </c>
      <c r="K484" t="s">
        <v>13086</v>
      </c>
      <c r="L484" t="s">
        <v>13409</v>
      </c>
      <c r="M484" t="s">
        <v>13160</v>
      </c>
      <c r="N484" t="s">
        <v>14366</v>
      </c>
      <c r="O484" t="s">
        <v>13165</v>
      </c>
      <c r="Q484">
        <v>549</v>
      </c>
      <c r="R484" s="8">
        <v>549</v>
      </c>
      <c r="S484">
        <v>1799</v>
      </c>
      <c r="T484" s="8">
        <v>1799</v>
      </c>
      <c r="U484" s="8" t="str">
        <f>IF(Cleaned_Data[[#This Row],[Actual Price]]&lt;1000,"₦0–₦999",
 IF(Cleaned_Data[[#This Row],[Actual Price]]&lt;2000,"₦1,000–₦1,999",
 IF(Cleaned_Data[[#This Row],[Actual Price]]&lt;5000,"₦2,000–₦4,999",
 IF(Cleaned_Data[[#This Row],[Actual Price]]&lt;10000,"₦5,000–₦9,999",
 "₦10,000+"))))</f>
        <v>₦1,000–₦1,999</v>
      </c>
      <c r="V484" s="8">
        <f>(Cleaned_Data[[#This Row],[Actual Price]]*Cleaned_Data[[#This Row],[Rating Count]])</f>
        <v>51863371</v>
      </c>
      <c r="W484" s="20">
        <v>0.69483046136742632</v>
      </c>
      <c r="X484">
        <v>4.3</v>
      </c>
      <c r="Y484" s="10">
        <f>VALUE(Cleaned_Data[[#This Row],[rating]])</f>
        <v>4.3</v>
      </c>
      <c r="Z484">
        <v>28829</v>
      </c>
      <c r="AA484" t="str">
        <f>IF(Cleaned_Data[[#This Row],[Rating Count]]&lt;1000,"&lt;1000","1000+")</f>
        <v>1000+</v>
      </c>
      <c r="AB484" s="4">
        <v>28829</v>
      </c>
    </row>
    <row r="485" spans="1:28" x14ac:dyDescent="0.25">
      <c r="A485">
        <v>484</v>
      </c>
      <c r="B485" t="s">
        <v>4954</v>
      </c>
      <c r="C485" t="s">
        <v>4955</v>
      </c>
      <c r="D485" t="s">
        <v>4955</v>
      </c>
      <c r="E485" t="s">
        <v>16191</v>
      </c>
      <c r="F485" t="s">
        <v>14401</v>
      </c>
      <c r="G485" t="s">
        <v>14402</v>
      </c>
      <c r="H485" t="s">
        <v>4777</v>
      </c>
      <c r="I485" t="s">
        <v>13085</v>
      </c>
      <c r="J485" t="s">
        <v>13391</v>
      </c>
      <c r="K485" t="s">
        <v>13086</v>
      </c>
      <c r="L485" t="s">
        <v>13409</v>
      </c>
      <c r="M485" t="s">
        <v>13160</v>
      </c>
      <c r="N485" t="s">
        <v>14366</v>
      </c>
      <c r="O485" t="s">
        <v>13161</v>
      </c>
      <c r="Q485">
        <v>299</v>
      </c>
      <c r="R485" s="8">
        <v>299</v>
      </c>
      <c r="S485">
        <v>650</v>
      </c>
      <c r="T485" s="8">
        <v>650</v>
      </c>
      <c r="U485" s="8" t="str">
        <f>IF(Cleaned_Data[[#This Row],[Actual Price]]&lt;1000,"₦0–₦999",
 IF(Cleaned_Data[[#This Row],[Actual Price]]&lt;2000,"₦1,000–₦1,999",
 IF(Cleaned_Data[[#This Row],[Actual Price]]&lt;5000,"₦2,000–₦4,999",
 IF(Cleaned_Data[[#This Row],[Actual Price]]&lt;10000,"₦5,000–₦9,999",
 "₦10,000+"))))</f>
        <v>₦0–₦999</v>
      </c>
      <c r="V485" s="8">
        <f>(Cleaned_Data[[#This Row],[Actual Price]]*Cleaned_Data[[#This Row],[Rating Count]])</f>
        <v>21564400</v>
      </c>
      <c r="W485" s="20">
        <v>0.54</v>
      </c>
      <c r="X485">
        <v>4.5</v>
      </c>
      <c r="Y485" s="10">
        <f>VALUE(Cleaned_Data[[#This Row],[rating]])</f>
        <v>4.5</v>
      </c>
      <c r="Z485">
        <v>33176</v>
      </c>
      <c r="AA485" t="str">
        <f>IF(Cleaned_Data[[#This Row],[Rating Count]]&lt;1000,"&lt;1000","1000+")</f>
        <v>1000+</v>
      </c>
      <c r="AB485" s="4">
        <v>33176</v>
      </c>
    </row>
    <row r="486" spans="1:28" x14ac:dyDescent="0.25">
      <c r="A486">
        <v>485</v>
      </c>
      <c r="B486" t="s">
        <v>4964</v>
      </c>
      <c r="C486" t="s">
        <v>4965</v>
      </c>
      <c r="D486" t="s">
        <v>4965</v>
      </c>
      <c r="E486" t="s">
        <v>16191</v>
      </c>
      <c r="F486" t="s">
        <v>14403</v>
      </c>
      <c r="G486" t="s">
        <v>14404</v>
      </c>
      <c r="H486" t="s">
        <v>4966</v>
      </c>
      <c r="I486" t="s">
        <v>13166</v>
      </c>
      <c r="J486" t="s">
        <v>13166</v>
      </c>
      <c r="K486" t="s">
        <v>13167</v>
      </c>
      <c r="L486" t="s">
        <v>13167</v>
      </c>
      <c r="M486" t="s">
        <v>13168</v>
      </c>
      <c r="N486" t="s">
        <v>13168</v>
      </c>
      <c r="Q486">
        <v>798</v>
      </c>
      <c r="R486" s="8">
        <v>798</v>
      </c>
      <c r="S486">
        <v>1995</v>
      </c>
      <c r="T486" s="8">
        <v>1995</v>
      </c>
      <c r="U486" s="8" t="str">
        <f>IF(Cleaned_Data[[#This Row],[Actual Price]]&lt;1000,"₦0–₦999",
 IF(Cleaned_Data[[#This Row],[Actual Price]]&lt;2000,"₦1,000–₦1,999",
 IF(Cleaned_Data[[#This Row],[Actual Price]]&lt;5000,"₦2,000–₦4,999",
 IF(Cleaned_Data[[#This Row],[Actual Price]]&lt;10000,"₦5,000–₦9,999",
 "₦10,000+"))))</f>
        <v>₦1,000–₦1,999</v>
      </c>
      <c r="V486" s="8">
        <f>(Cleaned_Data[[#This Row],[Actual Price]]*Cleaned_Data[[#This Row],[Rating Count]])</f>
        <v>136984680</v>
      </c>
      <c r="W486" s="20">
        <v>0.6</v>
      </c>
      <c r="X486">
        <v>4</v>
      </c>
      <c r="Y486" s="10">
        <f>VALUE(Cleaned_Data[[#This Row],[rating]])</f>
        <v>4</v>
      </c>
      <c r="Z486">
        <v>68664</v>
      </c>
      <c r="AA486" t="str">
        <f>IF(Cleaned_Data[[#This Row],[Rating Count]]&lt;1000,"&lt;1000","1000+")</f>
        <v>1000+</v>
      </c>
      <c r="AB486" s="4">
        <v>68664</v>
      </c>
    </row>
    <row r="487" spans="1:28" x14ac:dyDescent="0.25">
      <c r="A487">
        <v>486</v>
      </c>
      <c r="B487" t="s">
        <v>4977</v>
      </c>
      <c r="C487" t="s">
        <v>4978</v>
      </c>
      <c r="D487" t="s">
        <v>4978</v>
      </c>
      <c r="E487" t="s">
        <v>16191</v>
      </c>
      <c r="F487" t="s">
        <v>14405</v>
      </c>
      <c r="G487" t="s">
        <v>14406</v>
      </c>
      <c r="H487" t="s">
        <v>4979</v>
      </c>
      <c r="I487" t="s">
        <v>13093</v>
      </c>
      <c r="J487" t="s">
        <v>13093</v>
      </c>
      <c r="K487" t="s">
        <v>13169</v>
      </c>
      <c r="L487" t="s">
        <v>14407</v>
      </c>
      <c r="M487" t="s">
        <v>13170</v>
      </c>
      <c r="N487" t="s">
        <v>13170</v>
      </c>
      <c r="Q487">
        <v>266</v>
      </c>
      <c r="R487" s="8">
        <v>266</v>
      </c>
      <c r="S487">
        <v>315</v>
      </c>
      <c r="T487" s="8">
        <v>315</v>
      </c>
      <c r="U487" s="8" t="str">
        <f>IF(Cleaned_Data[[#This Row],[Actual Price]]&lt;1000,"₦0–₦999",
 IF(Cleaned_Data[[#This Row],[Actual Price]]&lt;2000,"₦1,000–₦1,999",
 IF(Cleaned_Data[[#This Row],[Actual Price]]&lt;5000,"₦2,000–₦4,999",
 IF(Cleaned_Data[[#This Row],[Actual Price]]&lt;10000,"₦5,000–₦9,999",
 "₦10,000+"))))</f>
        <v>₦0–₦999</v>
      </c>
      <c r="V487" s="8">
        <f>(Cleaned_Data[[#This Row],[Actual Price]]*Cleaned_Data[[#This Row],[Rating Count]])</f>
        <v>8829450</v>
      </c>
      <c r="W487" s="20">
        <v>0.15555555555555556</v>
      </c>
      <c r="X487">
        <v>4.5</v>
      </c>
      <c r="Y487" s="10">
        <f>VALUE(Cleaned_Data[[#This Row],[rating]])</f>
        <v>4.5</v>
      </c>
      <c r="Z487">
        <v>28030</v>
      </c>
      <c r="AA487" t="str">
        <f>IF(Cleaned_Data[[#This Row],[Rating Count]]&lt;1000,"&lt;1000","1000+")</f>
        <v>1000+</v>
      </c>
      <c r="AB487" s="4">
        <v>28030</v>
      </c>
    </row>
    <row r="488" spans="1:28" x14ac:dyDescent="0.25">
      <c r="A488">
        <v>487</v>
      </c>
      <c r="B488" t="s">
        <v>4988</v>
      </c>
      <c r="C488" t="s">
        <v>4989</v>
      </c>
      <c r="D488" t="s">
        <v>14408</v>
      </c>
      <c r="E488" t="s">
        <v>16191</v>
      </c>
      <c r="F488" t="s">
        <v>14409</v>
      </c>
      <c r="G488" t="s">
        <v>14410</v>
      </c>
      <c r="H488" t="s">
        <v>4990</v>
      </c>
      <c r="I488" t="s">
        <v>13171</v>
      </c>
      <c r="J488" t="s">
        <v>13171</v>
      </c>
      <c r="K488" t="s">
        <v>13172</v>
      </c>
      <c r="L488" t="s">
        <v>13172</v>
      </c>
      <c r="M488" t="s">
        <v>13173</v>
      </c>
      <c r="N488" t="s">
        <v>13173</v>
      </c>
      <c r="O488" t="s">
        <v>13174</v>
      </c>
      <c r="P488" t="s">
        <v>13175</v>
      </c>
      <c r="Q488">
        <v>50</v>
      </c>
      <c r="R488" s="8">
        <v>50</v>
      </c>
      <c r="S488">
        <v>50</v>
      </c>
      <c r="T488" s="8">
        <v>50</v>
      </c>
      <c r="U488" s="8" t="str">
        <f>IF(Cleaned_Data[[#This Row],[Actual Price]]&lt;1000,"₦0–₦999",
 IF(Cleaned_Data[[#This Row],[Actual Price]]&lt;2000,"₦1,000–₦1,999",
 IF(Cleaned_Data[[#This Row],[Actual Price]]&lt;5000,"₦2,000–₦4,999",
 IF(Cleaned_Data[[#This Row],[Actual Price]]&lt;10000,"₦5,000–₦9,999",
 "₦10,000+"))))</f>
        <v>₦0–₦999</v>
      </c>
      <c r="V488" s="8">
        <f>(Cleaned_Data[[#This Row],[Actual Price]]*Cleaned_Data[[#This Row],[Rating Count]])</f>
        <v>289600</v>
      </c>
      <c r="W488" s="20">
        <v>0</v>
      </c>
      <c r="X488">
        <v>4.3</v>
      </c>
      <c r="Y488" s="10">
        <f>VALUE(Cleaned_Data[[#This Row],[rating]])</f>
        <v>4.3</v>
      </c>
      <c r="Z488">
        <v>5792</v>
      </c>
      <c r="AA488" t="str">
        <f>IF(Cleaned_Data[[#This Row],[Rating Count]]&lt;1000,"&lt;1000","1000+")</f>
        <v>1000+</v>
      </c>
      <c r="AB488" s="4">
        <v>5792</v>
      </c>
    </row>
    <row r="489" spans="1:28" x14ac:dyDescent="0.25">
      <c r="A489">
        <v>488</v>
      </c>
      <c r="B489" t="s">
        <v>4999</v>
      </c>
      <c r="C489" t="s">
        <v>5000</v>
      </c>
      <c r="D489" t="s">
        <v>5000</v>
      </c>
      <c r="E489" t="s">
        <v>16191</v>
      </c>
      <c r="F489" t="s">
        <v>14411</v>
      </c>
      <c r="G489" t="s">
        <v>14412</v>
      </c>
      <c r="H489" t="s">
        <v>5001</v>
      </c>
      <c r="I489" t="s">
        <v>13176</v>
      </c>
      <c r="J489" t="s">
        <v>13399</v>
      </c>
      <c r="K489" t="s">
        <v>13177</v>
      </c>
      <c r="L489" t="s">
        <v>13177</v>
      </c>
      <c r="M489" t="s">
        <v>13178</v>
      </c>
      <c r="N489" t="s">
        <v>13178</v>
      </c>
      <c r="O489" t="s">
        <v>13179</v>
      </c>
      <c r="Q489">
        <v>130</v>
      </c>
      <c r="R489" s="8">
        <v>130</v>
      </c>
      <c r="S489">
        <v>165</v>
      </c>
      <c r="T489" s="8">
        <v>165</v>
      </c>
      <c r="U489" s="8" t="str">
        <f>IF(Cleaned_Data[[#This Row],[Actual Price]]&lt;1000,"₦0–₦999",
 IF(Cleaned_Data[[#This Row],[Actual Price]]&lt;2000,"₦1,000–₦1,999",
 IF(Cleaned_Data[[#This Row],[Actual Price]]&lt;5000,"₦2,000–₦4,999",
 IF(Cleaned_Data[[#This Row],[Actual Price]]&lt;10000,"₦5,000–₦9,999",
 "₦10,000+"))))</f>
        <v>₦0–₦999</v>
      </c>
      <c r="V489" s="8">
        <f>(Cleaned_Data[[#This Row],[Actual Price]]*Cleaned_Data[[#This Row],[Rating Count]])</f>
        <v>2438370</v>
      </c>
      <c r="W489" s="20">
        <v>0.21212121212121213</v>
      </c>
      <c r="X489">
        <v>3.9</v>
      </c>
      <c r="Y489" s="10">
        <f>VALUE(Cleaned_Data[[#This Row],[rating]])</f>
        <v>3.9</v>
      </c>
      <c r="Z489">
        <v>14778</v>
      </c>
      <c r="AA489" t="str">
        <f>IF(Cleaned_Data[[#This Row],[Rating Count]]&lt;1000,"&lt;1000","1000+")</f>
        <v>1000+</v>
      </c>
      <c r="AB489" s="4">
        <v>14778</v>
      </c>
    </row>
    <row r="490" spans="1:28" x14ac:dyDescent="0.25">
      <c r="A490">
        <v>489</v>
      </c>
      <c r="B490" t="s">
        <v>5010</v>
      </c>
      <c r="C490" t="s">
        <v>5011</v>
      </c>
      <c r="D490" t="s">
        <v>5011</v>
      </c>
      <c r="E490" t="s">
        <v>16191</v>
      </c>
      <c r="F490" t="s">
        <v>14413</v>
      </c>
      <c r="G490" t="s">
        <v>14135</v>
      </c>
      <c r="H490" t="s">
        <v>3025</v>
      </c>
      <c r="I490" t="s">
        <v>13093</v>
      </c>
      <c r="J490" t="s">
        <v>13093</v>
      </c>
      <c r="K490" t="s">
        <v>13131</v>
      </c>
      <c r="L490" t="s">
        <v>14009</v>
      </c>
      <c r="M490" t="s">
        <v>13132</v>
      </c>
      <c r="N490" t="s">
        <v>13132</v>
      </c>
      <c r="O490" t="s">
        <v>13133</v>
      </c>
      <c r="Q490">
        <v>449</v>
      </c>
      <c r="R490" s="8">
        <v>449</v>
      </c>
      <c r="S490">
        <v>1290</v>
      </c>
      <c r="T490" s="8">
        <v>1290</v>
      </c>
      <c r="U490" s="8" t="str">
        <f>IF(Cleaned_Data[[#This Row],[Actual Price]]&lt;1000,"₦0–₦999",
 IF(Cleaned_Data[[#This Row],[Actual Price]]&lt;2000,"₦1,000–₦1,999",
 IF(Cleaned_Data[[#This Row],[Actual Price]]&lt;5000,"₦2,000–₦4,999",
 IF(Cleaned_Data[[#This Row],[Actual Price]]&lt;10000,"₦5,000–₦9,999",
 "₦10,000+"))))</f>
        <v>₦1,000–₦1,999</v>
      </c>
      <c r="V490" s="8">
        <f>(Cleaned_Data[[#This Row],[Actual Price]]*Cleaned_Data[[#This Row],[Rating Count]])</f>
        <v>118383300</v>
      </c>
      <c r="W490" s="20">
        <v>0.65193798449612406</v>
      </c>
      <c r="X490">
        <v>4.0999999999999996</v>
      </c>
      <c r="Y490" s="10">
        <f>VALUE(Cleaned_Data[[#This Row],[rating]])</f>
        <v>4.0999999999999996</v>
      </c>
      <c r="Z490">
        <v>91770</v>
      </c>
      <c r="AA490" t="str">
        <f>IF(Cleaned_Data[[#This Row],[Rating Count]]&lt;1000,"&lt;1000","1000+")</f>
        <v>1000+</v>
      </c>
      <c r="AB490" s="4">
        <v>91770</v>
      </c>
    </row>
    <row r="491" spans="1:28" x14ac:dyDescent="0.25">
      <c r="A491">
        <v>490</v>
      </c>
      <c r="B491" t="s">
        <v>5022</v>
      </c>
      <c r="C491" t="s">
        <v>5023</v>
      </c>
      <c r="D491" t="s">
        <v>5023</v>
      </c>
      <c r="E491" t="s">
        <v>16191</v>
      </c>
      <c r="F491" t="s">
        <v>14414</v>
      </c>
      <c r="G491" t="s">
        <v>14415</v>
      </c>
      <c r="H491" t="s">
        <v>3025</v>
      </c>
      <c r="I491" t="s">
        <v>13093</v>
      </c>
      <c r="J491" t="s">
        <v>13093</v>
      </c>
      <c r="K491" t="s">
        <v>13131</v>
      </c>
      <c r="L491" t="s">
        <v>14009</v>
      </c>
      <c r="M491" t="s">
        <v>13132</v>
      </c>
      <c r="N491" t="s">
        <v>13132</v>
      </c>
      <c r="O491" t="s">
        <v>13133</v>
      </c>
      <c r="Q491">
        <v>399</v>
      </c>
      <c r="R491" s="8">
        <v>399</v>
      </c>
      <c r="S491">
        <v>1290</v>
      </c>
      <c r="T491" s="8">
        <v>1290</v>
      </c>
      <c r="U491" s="8" t="str">
        <f>IF(Cleaned_Data[[#This Row],[Actual Price]]&lt;1000,"₦0–₦999",
 IF(Cleaned_Data[[#This Row],[Actual Price]]&lt;2000,"₦1,000–₦1,999",
 IF(Cleaned_Data[[#This Row],[Actual Price]]&lt;5000,"₦2,000–₦4,999",
 IF(Cleaned_Data[[#This Row],[Actual Price]]&lt;10000,"₦5,000–₦9,999",
 "₦10,000+"))))</f>
        <v>₦1,000–₦1,999</v>
      </c>
      <c r="V491" s="8">
        <f>(Cleaned_Data[[#This Row],[Actual Price]]*Cleaned_Data[[#This Row],[Rating Count]])</f>
        <v>265740</v>
      </c>
      <c r="W491" s="20">
        <v>0.69069767441860463</v>
      </c>
      <c r="X491">
        <v>4.2</v>
      </c>
      <c r="Y491" s="10">
        <f>VALUE(Cleaned_Data[[#This Row],[rating]])</f>
        <v>4.2</v>
      </c>
      <c r="Z491">
        <v>206</v>
      </c>
      <c r="AA491" t="str">
        <f>IF(Cleaned_Data[[#This Row],[Rating Count]]&lt;1000,"&lt;1000","1000+")</f>
        <v>&lt;1000</v>
      </c>
      <c r="AB491" s="4">
        <v>206</v>
      </c>
    </row>
    <row r="492" spans="1:28" x14ac:dyDescent="0.25">
      <c r="A492">
        <v>491</v>
      </c>
      <c r="B492" t="s">
        <v>5032</v>
      </c>
      <c r="C492" t="s">
        <v>5033</v>
      </c>
      <c r="D492" t="s">
        <v>14416</v>
      </c>
      <c r="E492" t="s">
        <v>16191</v>
      </c>
      <c r="F492" t="s">
        <v>14417</v>
      </c>
      <c r="G492" t="s">
        <v>14418</v>
      </c>
      <c r="H492" t="s">
        <v>5034</v>
      </c>
      <c r="I492" t="s">
        <v>13085</v>
      </c>
      <c r="J492" t="s">
        <v>13391</v>
      </c>
      <c r="K492" t="s">
        <v>13086</v>
      </c>
      <c r="L492" t="s">
        <v>13409</v>
      </c>
      <c r="M492" t="s">
        <v>13160</v>
      </c>
      <c r="N492" t="s">
        <v>14366</v>
      </c>
      <c r="O492" t="s">
        <v>13180</v>
      </c>
      <c r="Q492">
        <v>1399</v>
      </c>
      <c r="R492" s="8">
        <v>1399</v>
      </c>
      <c r="S492">
        <v>2498</v>
      </c>
      <c r="T492" s="8">
        <v>2498</v>
      </c>
      <c r="U492" s="8" t="str">
        <f>IF(Cleaned_Data[[#This Row],[Actual Price]]&lt;1000,"₦0–₦999",
 IF(Cleaned_Data[[#This Row],[Actual Price]]&lt;2000,"₦1,000–₦1,999",
 IF(Cleaned_Data[[#This Row],[Actual Price]]&lt;5000,"₦2,000–₦4,999",
 IF(Cleaned_Data[[#This Row],[Actual Price]]&lt;10000,"₦5,000–₦9,999",
 "₦10,000+"))))</f>
        <v>₦2,000–₦4,999</v>
      </c>
      <c r="V492" s="8">
        <f>(Cleaned_Data[[#This Row],[Actual Price]]*Cleaned_Data[[#This Row],[Rating Count]])</f>
        <v>84225066</v>
      </c>
      <c r="W492" s="20">
        <v>0.43995196156925542</v>
      </c>
      <c r="X492">
        <v>4.2</v>
      </c>
      <c r="Y492" s="10">
        <f>VALUE(Cleaned_Data[[#This Row],[rating]])</f>
        <v>4.2</v>
      </c>
      <c r="Z492">
        <v>33717</v>
      </c>
      <c r="AA492" t="str">
        <f>IF(Cleaned_Data[[#This Row],[Rating Count]]&lt;1000,"&lt;1000","1000+")</f>
        <v>1000+</v>
      </c>
      <c r="AB492" s="4">
        <v>33717</v>
      </c>
    </row>
    <row r="493" spans="1:28" x14ac:dyDescent="0.25">
      <c r="A493">
        <v>492</v>
      </c>
      <c r="B493" t="s">
        <v>5052</v>
      </c>
      <c r="C493" t="s">
        <v>5053</v>
      </c>
      <c r="D493" t="s">
        <v>5053</v>
      </c>
      <c r="E493" t="s">
        <v>16191</v>
      </c>
      <c r="F493" t="s">
        <v>14419</v>
      </c>
      <c r="G493" t="s">
        <v>14420</v>
      </c>
      <c r="H493" t="s">
        <v>5054</v>
      </c>
      <c r="I493" t="s">
        <v>13085</v>
      </c>
      <c r="J493" t="s">
        <v>13391</v>
      </c>
      <c r="K493" t="s">
        <v>13158</v>
      </c>
      <c r="L493" t="s">
        <v>14362</v>
      </c>
      <c r="M493" t="s">
        <v>13181</v>
      </c>
      <c r="N493" t="s">
        <v>13181</v>
      </c>
      <c r="Q493">
        <v>4098</v>
      </c>
      <c r="R493" s="8">
        <v>4098</v>
      </c>
      <c r="S493">
        <v>4999</v>
      </c>
      <c r="T493" s="8">
        <v>4999</v>
      </c>
      <c r="U493" s="8" t="str">
        <f>IF(Cleaned_Data[[#This Row],[Actual Price]]&lt;1000,"₦0–₦999",
 IF(Cleaned_Data[[#This Row],[Actual Price]]&lt;2000,"₦1,000–₦1,999",
 IF(Cleaned_Data[[#This Row],[Actual Price]]&lt;5000,"₦2,000–₦4,999",
 IF(Cleaned_Data[[#This Row],[Actual Price]]&lt;10000,"₦5,000–₦9,999",
 "₦10,000+"))))</f>
        <v>₦2,000–₦4,999</v>
      </c>
      <c r="V493" s="8">
        <f>(Cleaned_Data[[#This Row],[Actual Price]]*Cleaned_Data[[#This Row],[Rating Count]])</f>
        <v>253999190</v>
      </c>
      <c r="W493" s="20">
        <v>0.18023604720944189</v>
      </c>
      <c r="X493">
        <v>4.5</v>
      </c>
      <c r="Y493" s="10">
        <f>VALUE(Cleaned_Data[[#This Row],[rating]])</f>
        <v>4.5</v>
      </c>
      <c r="Z493">
        <v>50810</v>
      </c>
      <c r="AA493" t="str">
        <f>IF(Cleaned_Data[[#This Row],[Rating Count]]&lt;1000,"&lt;1000","1000+")</f>
        <v>1000+</v>
      </c>
      <c r="AB493" s="4">
        <v>50810</v>
      </c>
    </row>
    <row r="494" spans="1:28" x14ac:dyDescent="0.25">
      <c r="A494">
        <v>493</v>
      </c>
      <c r="B494" t="s">
        <v>5063</v>
      </c>
      <c r="C494" t="s">
        <v>5064</v>
      </c>
      <c r="D494" t="s">
        <v>5064</v>
      </c>
      <c r="E494" t="s">
        <v>16191</v>
      </c>
      <c r="F494" t="s">
        <v>14421</v>
      </c>
      <c r="G494" t="s">
        <v>14422</v>
      </c>
      <c r="H494" t="s">
        <v>5065</v>
      </c>
      <c r="I494" t="s">
        <v>13093</v>
      </c>
      <c r="J494" t="s">
        <v>13093</v>
      </c>
      <c r="K494" t="s">
        <v>13182</v>
      </c>
      <c r="L494" t="s">
        <v>14423</v>
      </c>
      <c r="M494" t="s">
        <v>13183</v>
      </c>
      <c r="N494" t="s">
        <v>13183</v>
      </c>
      <c r="Q494">
        <v>499</v>
      </c>
      <c r="R494" s="8">
        <v>499</v>
      </c>
      <c r="S494">
        <v>1999</v>
      </c>
      <c r="T494" s="8">
        <v>1999</v>
      </c>
      <c r="U494" s="8" t="str">
        <f>IF(Cleaned_Data[[#This Row],[Actual Price]]&lt;1000,"₦0–₦999",
 IF(Cleaned_Data[[#This Row],[Actual Price]]&lt;2000,"₦1,000–₦1,999",
 IF(Cleaned_Data[[#This Row],[Actual Price]]&lt;5000,"₦2,000–₦4,999",
 IF(Cleaned_Data[[#This Row],[Actual Price]]&lt;10000,"₦5,000–₦9,999",
 "₦10,000+"))))</f>
        <v>₦1,000–₦1,999</v>
      </c>
      <c r="V494" s="8">
        <f>(Cleaned_Data[[#This Row],[Actual Price]]*Cleaned_Data[[#This Row],[Rating Count]])</f>
        <v>6734631</v>
      </c>
      <c r="W494" s="20">
        <v>0.75037518759379684</v>
      </c>
      <c r="X494">
        <v>3.7</v>
      </c>
      <c r="Y494" s="10">
        <f>VALUE(Cleaned_Data[[#This Row],[rating]])</f>
        <v>3.7</v>
      </c>
      <c r="Z494">
        <v>3369</v>
      </c>
      <c r="AA494" t="str">
        <f>IF(Cleaned_Data[[#This Row],[Rating Count]]&lt;1000,"&lt;1000","1000+")</f>
        <v>1000+</v>
      </c>
      <c r="AB494" s="4">
        <v>3369</v>
      </c>
    </row>
    <row r="495" spans="1:28" x14ac:dyDescent="0.25">
      <c r="A495">
        <v>494</v>
      </c>
      <c r="B495" t="s">
        <v>5074</v>
      </c>
      <c r="C495" t="s">
        <v>5075</v>
      </c>
      <c r="D495" t="s">
        <v>14424</v>
      </c>
      <c r="E495" t="s">
        <v>16191</v>
      </c>
      <c r="F495" t="s">
        <v>14425</v>
      </c>
      <c r="G495" t="s">
        <v>14426</v>
      </c>
      <c r="H495" t="s">
        <v>4777</v>
      </c>
      <c r="I495" t="s">
        <v>13085</v>
      </c>
      <c r="J495" t="s">
        <v>13391</v>
      </c>
      <c r="K495" t="s">
        <v>13086</v>
      </c>
      <c r="L495" t="s">
        <v>13409</v>
      </c>
      <c r="M495" t="s">
        <v>13160</v>
      </c>
      <c r="N495" t="s">
        <v>14366</v>
      </c>
      <c r="O495" t="s">
        <v>13161</v>
      </c>
      <c r="Q495">
        <v>299</v>
      </c>
      <c r="R495" s="8">
        <v>299</v>
      </c>
      <c r="S495">
        <v>449</v>
      </c>
      <c r="T495" s="8">
        <v>449</v>
      </c>
      <c r="U495" s="8" t="str">
        <f>IF(Cleaned_Data[[#This Row],[Actual Price]]&lt;1000,"₦0–₦999",
 IF(Cleaned_Data[[#This Row],[Actual Price]]&lt;2000,"₦1,000–₦1,999",
 IF(Cleaned_Data[[#This Row],[Actual Price]]&lt;5000,"₦2,000–₦4,999",
 IF(Cleaned_Data[[#This Row],[Actual Price]]&lt;10000,"₦5,000–₦9,999",
 "₦10,000+"))))</f>
        <v>₦0–₦999</v>
      </c>
      <c r="V495" s="8">
        <f>(Cleaned_Data[[#This Row],[Actual Price]]*Cleaned_Data[[#This Row],[Rating Count]])</f>
        <v>5310323</v>
      </c>
      <c r="W495" s="20">
        <v>0.33407572383073497</v>
      </c>
      <c r="X495">
        <v>3.5</v>
      </c>
      <c r="Y495" s="10">
        <f>VALUE(Cleaned_Data[[#This Row],[rating]])</f>
        <v>3.5</v>
      </c>
      <c r="Z495">
        <v>11827</v>
      </c>
      <c r="AA495" t="str">
        <f>IF(Cleaned_Data[[#This Row],[Rating Count]]&lt;1000,"&lt;1000","1000+")</f>
        <v>1000+</v>
      </c>
      <c r="AB495" s="4">
        <v>11827</v>
      </c>
    </row>
    <row r="496" spans="1:28" x14ac:dyDescent="0.25">
      <c r="A496">
        <v>495</v>
      </c>
      <c r="B496" t="s">
        <v>5086</v>
      </c>
      <c r="C496" t="s">
        <v>5087</v>
      </c>
      <c r="D496" t="s">
        <v>5087</v>
      </c>
      <c r="E496" t="s">
        <v>16191</v>
      </c>
      <c r="F496" t="s">
        <v>14427</v>
      </c>
      <c r="G496" t="s">
        <v>14428</v>
      </c>
      <c r="H496" t="s">
        <v>5034</v>
      </c>
      <c r="I496" t="s">
        <v>13085</v>
      </c>
      <c r="J496" t="s">
        <v>13391</v>
      </c>
      <c r="K496" t="s">
        <v>13086</v>
      </c>
      <c r="L496" t="s">
        <v>13409</v>
      </c>
      <c r="M496" t="s">
        <v>13160</v>
      </c>
      <c r="N496" t="s">
        <v>14366</v>
      </c>
      <c r="O496" t="s">
        <v>13180</v>
      </c>
      <c r="Q496">
        <v>699</v>
      </c>
      <c r="R496" s="8">
        <v>699</v>
      </c>
      <c r="S496">
        <v>999</v>
      </c>
      <c r="T496" s="8">
        <v>999</v>
      </c>
      <c r="U496" s="8" t="str">
        <f>IF(Cleaned_Data[[#This Row],[Actual Price]]&lt;1000,"₦0–₦999",
 IF(Cleaned_Data[[#This Row],[Actual Price]]&lt;2000,"₦1,000–₦1,999",
 IF(Cleaned_Data[[#This Row],[Actual Price]]&lt;5000,"₦2,000–₦4,999",
 IF(Cleaned_Data[[#This Row],[Actual Price]]&lt;10000,"₦5,000–₦9,999",
 "₦10,000+"))))</f>
        <v>₦0–₦999</v>
      </c>
      <c r="V496" s="8">
        <f>(Cleaned_Data[[#This Row],[Actual Price]]*Cleaned_Data[[#This Row],[Rating Count]])</f>
        <v>15279705</v>
      </c>
      <c r="W496" s="20">
        <v>0.3003003003003003</v>
      </c>
      <c r="X496">
        <v>3.5</v>
      </c>
      <c r="Y496" s="10">
        <f>VALUE(Cleaned_Data[[#This Row],[rating]])</f>
        <v>3.5</v>
      </c>
      <c r="Z496">
        <v>15295</v>
      </c>
      <c r="AA496" t="str">
        <f>IF(Cleaned_Data[[#This Row],[Rating Count]]&lt;1000,"&lt;1000","1000+")</f>
        <v>1000+</v>
      </c>
      <c r="AB496" s="4">
        <v>15295</v>
      </c>
    </row>
    <row r="497" spans="1:28" x14ac:dyDescent="0.25">
      <c r="A497">
        <v>496</v>
      </c>
      <c r="B497" t="s">
        <v>5096</v>
      </c>
      <c r="C497" t="s">
        <v>5097</v>
      </c>
      <c r="D497" t="s">
        <v>14429</v>
      </c>
      <c r="E497" t="s">
        <v>16191</v>
      </c>
      <c r="F497" t="s">
        <v>14430</v>
      </c>
      <c r="G497" t="s">
        <v>14431</v>
      </c>
      <c r="H497" t="s">
        <v>5098</v>
      </c>
      <c r="I497" t="s">
        <v>13093</v>
      </c>
      <c r="J497" t="s">
        <v>13093</v>
      </c>
      <c r="K497" t="s">
        <v>13182</v>
      </c>
      <c r="L497" t="s">
        <v>14423</v>
      </c>
      <c r="M497" t="s">
        <v>13095</v>
      </c>
      <c r="N497" t="s">
        <v>13095</v>
      </c>
      <c r="O497" t="s">
        <v>13184</v>
      </c>
      <c r="P497" t="s">
        <v>13185</v>
      </c>
      <c r="Q497">
        <v>799</v>
      </c>
      <c r="R497" s="8">
        <v>799</v>
      </c>
      <c r="S497">
        <v>3990</v>
      </c>
      <c r="T497" s="8">
        <v>3990</v>
      </c>
      <c r="U497" s="8" t="str">
        <f>IF(Cleaned_Data[[#This Row],[Actual Price]]&lt;1000,"₦0–₦999",
 IF(Cleaned_Data[[#This Row],[Actual Price]]&lt;2000,"₦1,000–₦1,999",
 IF(Cleaned_Data[[#This Row],[Actual Price]]&lt;5000,"₦2,000–₦4,999",
 IF(Cleaned_Data[[#This Row],[Actual Price]]&lt;10000,"₦5,000–₦9,999",
 "₦10,000+"))))</f>
        <v>₦2,000–₦4,999</v>
      </c>
      <c r="V497" s="8">
        <f>(Cleaned_Data[[#This Row],[Actual Price]]*Cleaned_Data[[#This Row],[Rating Count]])</f>
        <v>108284610</v>
      </c>
      <c r="W497" s="20">
        <v>0.79974937343358399</v>
      </c>
      <c r="X497">
        <v>4.3</v>
      </c>
      <c r="Y497" s="10">
        <f>VALUE(Cleaned_Data[[#This Row],[rating]])</f>
        <v>4.3</v>
      </c>
      <c r="Z497">
        <v>27139</v>
      </c>
      <c r="AA497" t="str">
        <f>IF(Cleaned_Data[[#This Row],[Rating Count]]&lt;1000,"&lt;1000","1000+")</f>
        <v>1000+</v>
      </c>
      <c r="AB497" s="4">
        <v>27139</v>
      </c>
    </row>
    <row r="498" spans="1:28" x14ac:dyDescent="0.25">
      <c r="A498">
        <v>497</v>
      </c>
      <c r="B498" t="s">
        <v>5107</v>
      </c>
      <c r="C498" t="s">
        <v>5108</v>
      </c>
      <c r="D498" t="s">
        <v>5108</v>
      </c>
      <c r="E498" t="s">
        <v>16191</v>
      </c>
      <c r="F498" t="s">
        <v>14432</v>
      </c>
      <c r="G498" t="s">
        <v>14433</v>
      </c>
      <c r="H498" t="s">
        <v>3025</v>
      </c>
      <c r="I498" t="s">
        <v>13093</v>
      </c>
      <c r="J498" t="s">
        <v>13093</v>
      </c>
      <c r="K498" t="s">
        <v>13131</v>
      </c>
      <c r="L498" t="s">
        <v>14009</v>
      </c>
      <c r="M498" t="s">
        <v>13132</v>
      </c>
      <c r="N498" t="s">
        <v>13132</v>
      </c>
      <c r="O498" t="s">
        <v>13133</v>
      </c>
      <c r="Q498">
        <v>1399</v>
      </c>
      <c r="R498" s="8">
        <v>1399</v>
      </c>
      <c r="S498">
        <v>5499</v>
      </c>
      <c r="T498" s="8">
        <v>5499</v>
      </c>
      <c r="U498" s="8" t="str">
        <f>IF(Cleaned_Data[[#This Row],[Actual Price]]&lt;1000,"₦0–₦999",
 IF(Cleaned_Data[[#This Row],[Actual Price]]&lt;2000,"₦1,000–₦1,999",
 IF(Cleaned_Data[[#This Row],[Actual Price]]&lt;5000,"₦2,000–₦4,999",
 IF(Cleaned_Data[[#This Row],[Actual Price]]&lt;10000,"₦5,000–₦9,999",
 "₦10,000+"))))</f>
        <v>₦5,000–₦9,999</v>
      </c>
      <c r="V498" s="8">
        <f>(Cleaned_Data[[#This Row],[Actual Price]]*Cleaned_Data[[#This Row],[Rating Count]])</f>
        <v>52262496</v>
      </c>
      <c r="W498" s="20">
        <v>0.74559010729223496</v>
      </c>
      <c r="X498">
        <v>3.9</v>
      </c>
      <c r="Y498" s="10">
        <f>VALUE(Cleaned_Data[[#This Row],[rating]])</f>
        <v>3.9</v>
      </c>
      <c r="Z498">
        <v>9504</v>
      </c>
      <c r="AA498" t="str">
        <f>IF(Cleaned_Data[[#This Row],[Rating Count]]&lt;1000,"&lt;1000","1000+")</f>
        <v>1000+</v>
      </c>
      <c r="AB498" s="4">
        <v>9504</v>
      </c>
    </row>
    <row r="499" spans="1:28" x14ac:dyDescent="0.25">
      <c r="A499">
        <v>498</v>
      </c>
      <c r="B499" t="s">
        <v>5119</v>
      </c>
      <c r="C499" t="s">
        <v>5120</v>
      </c>
      <c r="D499" t="s">
        <v>5120</v>
      </c>
      <c r="E499" t="s">
        <v>16191</v>
      </c>
      <c r="F499" t="s">
        <v>14434</v>
      </c>
      <c r="G499" t="s">
        <v>14435</v>
      </c>
      <c r="H499" t="s">
        <v>4766</v>
      </c>
      <c r="I499" t="s">
        <v>13085</v>
      </c>
      <c r="J499" t="s">
        <v>13391</v>
      </c>
      <c r="K499" t="s">
        <v>13158</v>
      </c>
      <c r="L499" t="s">
        <v>14362</v>
      </c>
      <c r="M499" t="s">
        <v>13159</v>
      </c>
      <c r="N499" t="s">
        <v>13159</v>
      </c>
      <c r="Q499">
        <v>519</v>
      </c>
      <c r="R499" s="8">
        <v>519</v>
      </c>
      <c r="S499">
        <v>1350</v>
      </c>
      <c r="T499" s="8">
        <v>1350</v>
      </c>
      <c r="U499" s="8" t="str">
        <f>IF(Cleaned_Data[[#This Row],[Actual Price]]&lt;1000,"₦0–₦999",
 IF(Cleaned_Data[[#This Row],[Actual Price]]&lt;2000,"₦1,000–₦1,999",
 IF(Cleaned_Data[[#This Row],[Actual Price]]&lt;5000,"₦2,000–₦4,999",
 IF(Cleaned_Data[[#This Row],[Actual Price]]&lt;10000,"₦5,000–₦9,999",
 "₦10,000+"))))</f>
        <v>₦1,000–₦1,999</v>
      </c>
      <c r="V499" s="8">
        <f>(Cleaned_Data[[#This Row],[Actual Price]]*Cleaned_Data[[#This Row],[Rating Count]])</f>
        <v>40578300</v>
      </c>
      <c r="W499" s="20">
        <v>0.61555555555555552</v>
      </c>
      <c r="X499">
        <v>4.3</v>
      </c>
      <c r="Y499" s="10">
        <f>VALUE(Cleaned_Data[[#This Row],[rating]])</f>
        <v>4.3</v>
      </c>
      <c r="Z499">
        <v>30058</v>
      </c>
      <c r="AA499" t="str">
        <f>IF(Cleaned_Data[[#This Row],[Rating Count]]&lt;1000,"&lt;1000","1000+")</f>
        <v>1000+</v>
      </c>
      <c r="AB499" s="4">
        <v>30058</v>
      </c>
    </row>
    <row r="500" spans="1:28" x14ac:dyDescent="0.25">
      <c r="A500">
        <v>499</v>
      </c>
      <c r="B500" t="s">
        <v>5133</v>
      </c>
      <c r="C500" t="s">
        <v>5134</v>
      </c>
      <c r="D500" t="s">
        <v>14436</v>
      </c>
      <c r="E500" t="s">
        <v>16191</v>
      </c>
      <c r="F500" t="s">
        <v>14437</v>
      </c>
      <c r="G500" t="s">
        <v>14438</v>
      </c>
      <c r="H500" t="s">
        <v>3025</v>
      </c>
      <c r="I500" t="s">
        <v>13093</v>
      </c>
      <c r="J500" t="s">
        <v>13093</v>
      </c>
      <c r="K500" t="s">
        <v>13131</v>
      </c>
      <c r="L500" t="s">
        <v>14009</v>
      </c>
      <c r="M500" t="s">
        <v>13132</v>
      </c>
      <c r="N500" t="s">
        <v>13132</v>
      </c>
      <c r="O500" t="s">
        <v>13133</v>
      </c>
      <c r="Q500">
        <v>1499</v>
      </c>
      <c r="R500" s="8">
        <v>1499</v>
      </c>
      <c r="S500">
        <v>3990</v>
      </c>
      <c r="T500" s="8">
        <v>3990</v>
      </c>
      <c r="U500" s="8" t="str">
        <f>IF(Cleaned_Data[[#This Row],[Actual Price]]&lt;1000,"₦0–₦999",
 IF(Cleaned_Data[[#This Row],[Actual Price]]&lt;2000,"₦1,000–₦1,999",
 IF(Cleaned_Data[[#This Row],[Actual Price]]&lt;5000,"₦2,000–₦4,999",
 IF(Cleaned_Data[[#This Row],[Actual Price]]&lt;10000,"₦5,000–₦9,999",
 "₦10,000+"))))</f>
        <v>₦2,000–₦4,999</v>
      </c>
      <c r="V500" s="8">
        <f>(Cleaned_Data[[#This Row],[Actual Price]]*Cleaned_Data[[#This Row],[Rating Count]])</f>
        <v>438357360</v>
      </c>
      <c r="W500" s="20">
        <v>0.62431077694235593</v>
      </c>
      <c r="X500">
        <v>4.0999999999999996</v>
      </c>
      <c r="Y500" s="10">
        <f>VALUE(Cleaned_Data[[#This Row],[rating]])</f>
        <v>4.0999999999999996</v>
      </c>
      <c r="Z500">
        <v>109864</v>
      </c>
      <c r="AA500" t="str">
        <f>IF(Cleaned_Data[[#This Row],[Rating Count]]&lt;1000,"&lt;1000","1000+")</f>
        <v>1000+</v>
      </c>
      <c r="AB500" s="4">
        <v>109864</v>
      </c>
    </row>
    <row r="501" spans="1:28" x14ac:dyDescent="0.25">
      <c r="A501">
        <v>500</v>
      </c>
      <c r="B501" t="s">
        <v>5143</v>
      </c>
      <c r="C501" t="s">
        <v>5144</v>
      </c>
      <c r="D501" t="s">
        <v>5144</v>
      </c>
      <c r="E501" t="s">
        <v>16191</v>
      </c>
      <c r="F501" t="s">
        <v>14439</v>
      </c>
      <c r="G501" t="s">
        <v>14440</v>
      </c>
      <c r="H501" t="s">
        <v>5145</v>
      </c>
      <c r="I501" t="s">
        <v>13171</v>
      </c>
      <c r="J501" t="s">
        <v>13171</v>
      </c>
      <c r="K501" t="s">
        <v>13186</v>
      </c>
      <c r="L501" t="s">
        <v>13186</v>
      </c>
      <c r="M501" t="s">
        <v>13187</v>
      </c>
      <c r="N501" t="s">
        <v>13187</v>
      </c>
      <c r="O501" t="s">
        <v>13188</v>
      </c>
      <c r="Q501">
        <v>1295</v>
      </c>
      <c r="R501" s="8">
        <v>1295</v>
      </c>
      <c r="S501">
        <v>1295</v>
      </c>
      <c r="T501" s="8">
        <v>1295</v>
      </c>
      <c r="U501" s="8" t="str">
        <f>IF(Cleaned_Data[[#This Row],[Actual Price]]&lt;1000,"₦0–₦999",
 IF(Cleaned_Data[[#This Row],[Actual Price]]&lt;2000,"₦1,000–₦1,999",
 IF(Cleaned_Data[[#This Row],[Actual Price]]&lt;5000,"₦2,000–₦4,999",
 IF(Cleaned_Data[[#This Row],[Actual Price]]&lt;10000,"₦5,000–₦9,999",
 "₦10,000+"))))</f>
        <v>₦1,000–₦1,999</v>
      </c>
      <c r="V501" s="8">
        <f>(Cleaned_Data[[#This Row],[Actual Price]]*Cleaned_Data[[#This Row],[Rating Count]])</f>
        <v>7459200</v>
      </c>
      <c r="W501" s="20">
        <v>0</v>
      </c>
      <c r="X501">
        <v>4.5</v>
      </c>
      <c r="Y501" s="10">
        <f>VALUE(Cleaned_Data[[#This Row],[rating]])</f>
        <v>4.5</v>
      </c>
      <c r="Z501">
        <v>5760</v>
      </c>
      <c r="AA501" t="str">
        <f>IF(Cleaned_Data[[#This Row],[Rating Count]]&lt;1000,"&lt;1000","1000+")</f>
        <v>1000+</v>
      </c>
      <c r="AB501" s="4">
        <v>5760</v>
      </c>
    </row>
    <row r="502" spans="1:28" x14ac:dyDescent="0.25">
      <c r="A502">
        <v>501</v>
      </c>
      <c r="B502" t="s">
        <v>5153</v>
      </c>
      <c r="C502" t="s">
        <v>5154</v>
      </c>
      <c r="D502" t="s">
        <v>14441</v>
      </c>
      <c r="E502" t="s">
        <v>16191</v>
      </c>
      <c r="F502" t="s">
        <v>14442</v>
      </c>
      <c r="G502" t="s">
        <v>14443</v>
      </c>
      <c r="H502" t="s">
        <v>5155</v>
      </c>
      <c r="I502" t="s">
        <v>13085</v>
      </c>
      <c r="J502" t="s">
        <v>13391</v>
      </c>
      <c r="K502" t="s">
        <v>13090</v>
      </c>
      <c r="L502" t="s">
        <v>13090</v>
      </c>
      <c r="M502" t="s">
        <v>13189</v>
      </c>
      <c r="N502" t="s">
        <v>14444</v>
      </c>
      <c r="Q502">
        <v>1889</v>
      </c>
      <c r="R502" s="8">
        <v>1889</v>
      </c>
      <c r="S502">
        <v>5499</v>
      </c>
      <c r="T502" s="8">
        <v>5499</v>
      </c>
      <c r="U502" s="8" t="str">
        <f>IF(Cleaned_Data[[#This Row],[Actual Price]]&lt;1000,"₦0–₦999",
 IF(Cleaned_Data[[#This Row],[Actual Price]]&lt;2000,"₦1,000–₦1,999",
 IF(Cleaned_Data[[#This Row],[Actual Price]]&lt;5000,"₦2,000–₦4,999",
 IF(Cleaned_Data[[#This Row],[Actual Price]]&lt;10000,"₦5,000–₦9,999",
 "₦10,000+"))))</f>
        <v>₦5,000–₦9,999</v>
      </c>
      <c r="V502" s="8">
        <f>(Cleaned_Data[[#This Row],[Actual Price]]*Cleaned_Data[[#This Row],[Rating Count]])</f>
        <v>272480949</v>
      </c>
      <c r="W502" s="20">
        <v>0.65648299690852885</v>
      </c>
      <c r="X502">
        <v>4.2</v>
      </c>
      <c r="Y502" s="10">
        <f>VALUE(Cleaned_Data[[#This Row],[rating]])</f>
        <v>4.2</v>
      </c>
      <c r="Z502">
        <v>49551</v>
      </c>
      <c r="AA502" t="str">
        <f>IF(Cleaned_Data[[#This Row],[Rating Count]]&lt;1000,"&lt;1000","1000+")</f>
        <v>1000+</v>
      </c>
      <c r="AB502" s="4">
        <v>49551</v>
      </c>
    </row>
    <row r="503" spans="1:28" x14ac:dyDescent="0.25">
      <c r="A503">
        <v>502</v>
      </c>
      <c r="B503" t="s">
        <v>5164</v>
      </c>
      <c r="C503" t="s">
        <v>5165</v>
      </c>
      <c r="D503" t="s">
        <v>5165</v>
      </c>
      <c r="E503" t="s">
        <v>16191</v>
      </c>
      <c r="F503" t="s">
        <v>14134</v>
      </c>
      <c r="G503" t="s">
        <v>14445</v>
      </c>
      <c r="H503" t="s">
        <v>3025</v>
      </c>
      <c r="I503" t="s">
        <v>13093</v>
      </c>
      <c r="J503" t="s">
        <v>13093</v>
      </c>
      <c r="K503" t="s">
        <v>13131</v>
      </c>
      <c r="L503" t="s">
        <v>14009</v>
      </c>
      <c r="M503" t="s">
        <v>13132</v>
      </c>
      <c r="N503" t="s">
        <v>13132</v>
      </c>
      <c r="O503" t="s">
        <v>13133</v>
      </c>
      <c r="Q503">
        <v>455</v>
      </c>
      <c r="R503" s="8">
        <v>455</v>
      </c>
      <c r="S503">
        <v>1490</v>
      </c>
      <c r="T503" s="8">
        <v>1490</v>
      </c>
      <c r="U503" s="8" t="str">
        <f>IF(Cleaned_Data[[#This Row],[Actual Price]]&lt;1000,"₦0–₦999",
 IF(Cleaned_Data[[#This Row],[Actual Price]]&lt;2000,"₦1,000–₦1,999",
 IF(Cleaned_Data[[#This Row],[Actual Price]]&lt;5000,"₦2,000–₦4,999",
 IF(Cleaned_Data[[#This Row],[Actual Price]]&lt;10000,"₦5,000–₦9,999",
 "₦10,000+"))))</f>
        <v>₦1,000–₦1,999</v>
      </c>
      <c r="V503" s="8">
        <f>(Cleaned_Data[[#This Row],[Actual Price]]*Cleaned_Data[[#This Row],[Rating Count]])</f>
        <v>240898730</v>
      </c>
      <c r="W503" s="20">
        <v>0.69463087248322153</v>
      </c>
      <c r="X503">
        <v>4.0999999999999996</v>
      </c>
      <c r="Y503" s="10">
        <f>VALUE(Cleaned_Data[[#This Row],[rating]])</f>
        <v>4.0999999999999996</v>
      </c>
      <c r="Z503">
        <v>161677</v>
      </c>
      <c r="AA503" t="str">
        <f>IF(Cleaned_Data[[#This Row],[Rating Count]]&lt;1000,"&lt;1000","1000+")</f>
        <v>1000+</v>
      </c>
      <c r="AB503" s="4">
        <v>161677</v>
      </c>
    </row>
    <row r="504" spans="1:28" x14ac:dyDescent="0.25">
      <c r="A504">
        <v>503</v>
      </c>
      <c r="B504" t="s">
        <v>5174</v>
      </c>
      <c r="C504" t="s">
        <v>12993</v>
      </c>
      <c r="D504" t="s">
        <v>14446</v>
      </c>
      <c r="E504" t="s">
        <v>16191</v>
      </c>
      <c r="F504" t="s">
        <v>14447</v>
      </c>
      <c r="G504" t="s">
        <v>14448</v>
      </c>
      <c r="H504" t="s">
        <v>5175</v>
      </c>
      <c r="I504" t="s">
        <v>13093</v>
      </c>
      <c r="J504" t="s">
        <v>13093</v>
      </c>
      <c r="K504" t="s">
        <v>13182</v>
      </c>
      <c r="L504" t="s">
        <v>14423</v>
      </c>
      <c r="M504" t="s">
        <v>13095</v>
      </c>
      <c r="N504" t="s">
        <v>13095</v>
      </c>
      <c r="O504" t="s">
        <v>13184</v>
      </c>
      <c r="P504" t="s">
        <v>13190</v>
      </c>
      <c r="Q504">
        <v>399</v>
      </c>
      <c r="R504" s="8">
        <v>399</v>
      </c>
      <c r="S504">
        <v>995</v>
      </c>
      <c r="T504" s="8">
        <v>995</v>
      </c>
      <c r="U504" s="8" t="str">
        <f>IF(Cleaned_Data[[#This Row],[Actual Price]]&lt;1000,"₦0–₦999",
 IF(Cleaned_Data[[#This Row],[Actual Price]]&lt;2000,"₦1,000–₦1,999",
 IF(Cleaned_Data[[#This Row],[Actual Price]]&lt;5000,"₦2,000–₦4,999",
 IF(Cleaned_Data[[#This Row],[Actual Price]]&lt;10000,"₦5,000–₦9,999",
 "₦10,000+"))))</f>
        <v>₦0–₦999</v>
      </c>
      <c r="V504" s="8">
        <f>(Cleaned_Data[[#This Row],[Actual Price]]*Cleaned_Data[[#This Row],[Rating Count]])</f>
        <v>21265140</v>
      </c>
      <c r="W504" s="20">
        <v>0.59899497487437181</v>
      </c>
      <c r="X504">
        <v>3.9</v>
      </c>
      <c r="Y504" s="10">
        <f>VALUE(Cleaned_Data[[#This Row],[rating]])</f>
        <v>3.9</v>
      </c>
      <c r="Z504">
        <v>21372</v>
      </c>
      <c r="AA504" t="str">
        <f>IF(Cleaned_Data[[#This Row],[Rating Count]]&lt;1000,"&lt;1000","1000+")</f>
        <v>1000+</v>
      </c>
      <c r="AB504" s="4">
        <v>21372</v>
      </c>
    </row>
    <row r="505" spans="1:28" x14ac:dyDescent="0.25">
      <c r="A505">
        <v>504</v>
      </c>
      <c r="B505" t="s">
        <v>5191</v>
      </c>
      <c r="C505" t="s">
        <v>5192</v>
      </c>
      <c r="D505" t="s">
        <v>5192</v>
      </c>
      <c r="E505" t="s">
        <v>16191</v>
      </c>
      <c r="F505" t="s">
        <v>14449</v>
      </c>
      <c r="G505" t="s">
        <v>13442</v>
      </c>
      <c r="H505" t="s">
        <v>5193</v>
      </c>
      <c r="I505" t="s">
        <v>13085</v>
      </c>
      <c r="J505" t="s">
        <v>13391</v>
      </c>
      <c r="K505" t="s">
        <v>13191</v>
      </c>
      <c r="L505" t="s">
        <v>14450</v>
      </c>
      <c r="M505" t="s">
        <v>13192</v>
      </c>
      <c r="N505" t="s">
        <v>14451</v>
      </c>
      <c r="O505" t="s">
        <v>13193</v>
      </c>
      <c r="Q505">
        <v>717</v>
      </c>
      <c r="R505" s="8">
        <v>717</v>
      </c>
      <c r="S505">
        <v>761</v>
      </c>
      <c r="T505" s="8">
        <v>761</v>
      </c>
      <c r="U505" s="8" t="str">
        <f>IF(Cleaned_Data[[#This Row],[Actual Price]]&lt;1000,"₦0–₦999",
 IF(Cleaned_Data[[#This Row],[Actual Price]]&lt;2000,"₦1,000–₦1,999",
 IF(Cleaned_Data[[#This Row],[Actual Price]]&lt;5000,"₦2,000–₦4,999",
 IF(Cleaned_Data[[#This Row],[Actual Price]]&lt;10000,"₦5,000–₦9,999",
 "₦10,000+"))))</f>
        <v>₦0–₦999</v>
      </c>
      <c r="V505" s="8">
        <f>(Cleaned_Data[[#This Row],[Actual Price]]*Cleaned_Data[[#This Row],[Rating Count]])</f>
        <v>5478439</v>
      </c>
      <c r="W505" s="20">
        <v>5.7818659658344283E-2</v>
      </c>
      <c r="X505">
        <v>4</v>
      </c>
      <c r="Y505" s="10">
        <f>VALUE(Cleaned_Data[[#This Row],[rating]])</f>
        <v>4</v>
      </c>
      <c r="Z505">
        <v>7199</v>
      </c>
      <c r="AA505" t="str">
        <f>IF(Cleaned_Data[[#This Row],[Rating Count]]&lt;1000,"&lt;1000","1000+")</f>
        <v>1000+</v>
      </c>
      <c r="AB505" s="4">
        <v>7199</v>
      </c>
    </row>
    <row r="506" spans="1:28" x14ac:dyDescent="0.25">
      <c r="A506">
        <v>505</v>
      </c>
      <c r="B506" t="s">
        <v>5204</v>
      </c>
      <c r="C506" t="s">
        <v>5205</v>
      </c>
      <c r="D506" t="s">
        <v>5205</v>
      </c>
      <c r="E506" t="s">
        <v>16191</v>
      </c>
      <c r="F506" t="s">
        <v>14452</v>
      </c>
      <c r="G506" t="s">
        <v>14453</v>
      </c>
      <c r="H506" t="s">
        <v>5206</v>
      </c>
      <c r="I506" t="s">
        <v>13085</v>
      </c>
      <c r="J506" t="s">
        <v>13391</v>
      </c>
      <c r="K506" t="s">
        <v>13086</v>
      </c>
      <c r="L506" t="s">
        <v>13409</v>
      </c>
      <c r="M506" t="s">
        <v>13160</v>
      </c>
      <c r="N506" t="s">
        <v>14366</v>
      </c>
      <c r="O506" t="s">
        <v>13194</v>
      </c>
      <c r="P506" t="s">
        <v>13195</v>
      </c>
      <c r="Q506">
        <v>39</v>
      </c>
      <c r="R506" s="8">
        <v>39</v>
      </c>
      <c r="S506">
        <v>299</v>
      </c>
      <c r="T506" s="8">
        <v>299</v>
      </c>
      <c r="U506" s="8" t="str">
        <f>IF(Cleaned_Data[[#This Row],[Actual Price]]&lt;1000,"₦0–₦999",
 IF(Cleaned_Data[[#This Row],[Actual Price]]&lt;2000,"₦1,000–₦1,999",
 IF(Cleaned_Data[[#This Row],[Actual Price]]&lt;5000,"₦2,000–₦4,999",
 IF(Cleaned_Data[[#This Row],[Actual Price]]&lt;10000,"₦5,000–₦9,999",
 "₦10,000+"))))</f>
        <v>₦0–₦999</v>
      </c>
      <c r="V506" s="8">
        <f>(Cleaned_Data[[#This Row],[Actual Price]]*Cleaned_Data[[#This Row],[Rating Count]])</f>
        <v>4554667</v>
      </c>
      <c r="W506" s="20">
        <v>0.86956521739130432</v>
      </c>
      <c r="X506">
        <v>3.5</v>
      </c>
      <c r="Y506" s="10">
        <f>VALUE(Cleaned_Data[[#This Row],[rating]])</f>
        <v>3.5</v>
      </c>
      <c r="Z506">
        <v>15233</v>
      </c>
      <c r="AA506" t="str">
        <f>IF(Cleaned_Data[[#This Row],[Rating Count]]&lt;1000,"&lt;1000","1000+")</f>
        <v>1000+</v>
      </c>
      <c r="AB506" s="4">
        <v>15233</v>
      </c>
    </row>
    <row r="507" spans="1:28" x14ac:dyDescent="0.25">
      <c r="A507">
        <v>506</v>
      </c>
      <c r="B507" t="s">
        <v>5215</v>
      </c>
      <c r="C507" t="s">
        <v>5216</v>
      </c>
      <c r="D507" t="s">
        <v>5216</v>
      </c>
      <c r="E507" t="s">
        <v>16191</v>
      </c>
      <c r="F507" t="s">
        <v>14454</v>
      </c>
      <c r="G507" t="s">
        <v>14455</v>
      </c>
      <c r="H507" t="s">
        <v>4766</v>
      </c>
      <c r="I507" t="s">
        <v>13085</v>
      </c>
      <c r="J507" t="s">
        <v>13391</v>
      </c>
      <c r="K507" t="s">
        <v>13158</v>
      </c>
      <c r="L507" t="s">
        <v>14362</v>
      </c>
      <c r="M507" t="s">
        <v>13159</v>
      </c>
      <c r="N507" t="s">
        <v>13159</v>
      </c>
      <c r="Q507">
        <v>889</v>
      </c>
      <c r="R507" s="8">
        <v>889</v>
      </c>
      <c r="S507">
        <v>2500</v>
      </c>
      <c r="T507" s="8">
        <v>2500</v>
      </c>
      <c r="U507" s="8" t="str">
        <f>IF(Cleaned_Data[[#This Row],[Actual Price]]&lt;1000,"₦0–₦999",
 IF(Cleaned_Data[[#This Row],[Actual Price]]&lt;2000,"₦1,000–₦1,999",
 IF(Cleaned_Data[[#This Row],[Actual Price]]&lt;5000,"₦2,000–₦4,999",
 IF(Cleaned_Data[[#This Row],[Actual Price]]&lt;10000,"₦5,000–₦9,999",
 "₦10,000+"))))</f>
        <v>₦2,000–₦4,999</v>
      </c>
      <c r="V507" s="8">
        <f>(Cleaned_Data[[#This Row],[Actual Price]]*Cleaned_Data[[#This Row],[Rating Count]])</f>
        <v>139367500</v>
      </c>
      <c r="W507" s="20">
        <v>0.64439999999999997</v>
      </c>
      <c r="X507">
        <v>4.3</v>
      </c>
      <c r="Y507" s="10">
        <f>VALUE(Cleaned_Data[[#This Row],[rating]])</f>
        <v>4.3</v>
      </c>
      <c r="Z507">
        <v>55747</v>
      </c>
      <c r="AA507" t="str">
        <f>IF(Cleaned_Data[[#This Row],[Rating Count]]&lt;1000,"&lt;1000","1000+")</f>
        <v>1000+</v>
      </c>
      <c r="AB507" s="4">
        <v>55747</v>
      </c>
    </row>
    <row r="508" spans="1:28" x14ac:dyDescent="0.25">
      <c r="A508">
        <v>507</v>
      </c>
      <c r="B508" t="s">
        <v>5225</v>
      </c>
      <c r="C508" t="s">
        <v>5226</v>
      </c>
      <c r="D508" t="s">
        <v>5226</v>
      </c>
      <c r="E508" t="s">
        <v>16191</v>
      </c>
      <c r="F508" t="s">
        <v>14456</v>
      </c>
      <c r="G508" t="s">
        <v>14457</v>
      </c>
      <c r="H508" t="s">
        <v>3025</v>
      </c>
      <c r="I508" t="s">
        <v>13093</v>
      </c>
      <c r="J508" t="s">
        <v>13093</v>
      </c>
      <c r="K508" t="s">
        <v>13131</v>
      </c>
      <c r="L508" t="s">
        <v>14009</v>
      </c>
      <c r="M508" t="s">
        <v>13132</v>
      </c>
      <c r="N508" t="s">
        <v>13132</v>
      </c>
      <c r="O508" t="s">
        <v>13133</v>
      </c>
      <c r="Q508">
        <v>1199</v>
      </c>
      <c r="R508" s="8">
        <v>1199</v>
      </c>
      <c r="S508">
        <v>4999</v>
      </c>
      <c r="T508" s="8">
        <v>4999</v>
      </c>
      <c r="U508" s="8" t="str">
        <f>IF(Cleaned_Data[[#This Row],[Actual Price]]&lt;1000,"₦0–₦999",
 IF(Cleaned_Data[[#This Row],[Actual Price]]&lt;2000,"₦1,000–₦1,999",
 IF(Cleaned_Data[[#This Row],[Actual Price]]&lt;5000,"₦2,000–₦4,999",
 IF(Cleaned_Data[[#This Row],[Actual Price]]&lt;10000,"₦5,000–₦9,999",
 "₦10,000+"))))</f>
        <v>₦2,000–₦4,999</v>
      </c>
      <c r="V508" s="8">
        <f>(Cleaned_Data[[#This Row],[Actual Price]]*Cleaned_Data[[#This Row],[Rating Count]])</f>
        <v>74790039</v>
      </c>
      <c r="W508" s="20">
        <v>0.76015203040608126</v>
      </c>
      <c r="X508">
        <v>3.8</v>
      </c>
      <c r="Y508" s="10">
        <f>VALUE(Cleaned_Data[[#This Row],[rating]])</f>
        <v>3.8</v>
      </c>
      <c r="Z508">
        <v>14961</v>
      </c>
      <c r="AA508" t="str">
        <f>IF(Cleaned_Data[[#This Row],[Rating Count]]&lt;1000,"&lt;1000","1000+")</f>
        <v>1000+</v>
      </c>
      <c r="AB508" s="4">
        <v>14961</v>
      </c>
    </row>
    <row r="509" spans="1:28" x14ac:dyDescent="0.25">
      <c r="A509">
        <v>508</v>
      </c>
      <c r="B509" t="s">
        <v>5235</v>
      </c>
      <c r="C509" t="s">
        <v>5236</v>
      </c>
      <c r="D509" t="s">
        <v>14458</v>
      </c>
      <c r="E509" t="s">
        <v>16191</v>
      </c>
      <c r="F509" t="s">
        <v>14459</v>
      </c>
      <c r="G509" t="s">
        <v>14460</v>
      </c>
      <c r="H509" t="s">
        <v>4777</v>
      </c>
      <c r="I509" t="s">
        <v>13085</v>
      </c>
      <c r="J509" t="s">
        <v>13391</v>
      </c>
      <c r="K509" t="s">
        <v>13086</v>
      </c>
      <c r="L509" t="s">
        <v>13409</v>
      </c>
      <c r="M509" t="s">
        <v>13160</v>
      </c>
      <c r="N509" t="s">
        <v>14366</v>
      </c>
      <c r="O509" t="s">
        <v>13161</v>
      </c>
      <c r="Q509">
        <v>569</v>
      </c>
      <c r="R509" s="8">
        <v>569</v>
      </c>
      <c r="S509">
        <v>1299</v>
      </c>
      <c r="T509" s="8">
        <v>1299</v>
      </c>
      <c r="U509" s="8" t="str">
        <f>IF(Cleaned_Data[[#This Row],[Actual Price]]&lt;1000,"₦0–₦999",
 IF(Cleaned_Data[[#This Row],[Actual Price]]&lt;2000,"₦1,000–₦1,999",
 IF(Cleaned_Data[[#This Row],[Actual Price]]&lt;5000,"₦2,000–₦4,999",
 IF(Cleaned_Data[[#This Row],[Actual Price]]&lt;10000,"₦5,000–₦9,999",
 "₦10,000+"))))</f>
        <v>₦1,000–₦1,999</v>
      </c>
      <c r="V509" s="8">
        <f>(Cleaned_Data[[#This Row],[Actual Price]]*Cleaned_Data[[#This Row],[Rating Count]])</f>
        <v>12048225</v>
      </c>
      <c r="W509" s="20">
        <v>0.56197074672825253</v>
      </c>
      <c r="X509">
        <v>4.4000000000000004</v>
      </c>
      <c r="Y509" s="10">
        <f>VALUE(Cleaned_Data[[#This Row],[rating]])</f>
        <v>4.4000000000000004</v>
      </c>
      <c r="Z509">
        <v>9275</v>
      </c>
      <c r="AA509" t="str">
        <f>IF(Cleaned_Data[[#This Row],[Rating Count]]&lt;1000,"&lt;1000","1000+")</f>
        <v>1000+</v>
      </c>
      <c r="AB509" s="4">
        <v>9275</v>
      </c>
    </row>
    <row r="510" spans="1:28" x14ac:dyDescent="0.25">
      <c r="A510">
        <v>509</v>
      </c>
      <c r="B510" t="s">
        <v>5245</v>
      </c>
      <c r="C510" t="s">
        <v>5246</v>
      </c>
      <c r="D510" t="s">
        <v>5246</v>
      </c>
      <c r="E510" t="s">
        <v>16191</v>
      </c>
      <c r="F510" t="s">
        <v>14461</v>
      </c>
      <c r="G510" t="s">
        <v>14462</v>
      </c>
      <c r="H510" t="s">
        <v>3025</v>
      </c>
      <c r="I510" t="s">
        <v>13093</v>
      </c>
      <c r="J510" t="s">
        <v>13093</v>
      </c>
      <c r="K510" t="s">
        <v>13131</v>
      </c>
      <c r="L510" t="s">
        <v>14009</v>
      </c>
      <c r="M510" t="s">
        <v>13132</v>
      </c>
      <c r="N510" t="s">
        <v>13132</v>
      </c>
      <c r="O510" t="s">
        <v>13133</v>
      </c>
      <c r="Q510">
        <v>1499</v>
      </c>
      <c r="R510" s="8">
        <v>1499</v>
      </c>
      <c r="S510">
        <v>8999</v>
      </c>
      <c r="T510" s="8">
        <v>8999</v>
      </c>
      <c r="U510" s="8" t="str">
        <f>IF(Cleaned_Data[[#This Row],[Actual Price]]&lt;1000,"₦0–₦999",
 IF(Cleaned_Data[[#This Row],[Actual Price]]&lt;2000,"₦1,000–₦1,999",
 IF(Cleaned_Data[[#This Row],[Actual Price]]&lt;5000,"₦2,000–₦4,999",
 IF(Cleaned_Data[[#This Row],[Actual Price]]&lt;10000,"₦5,000–₦9,999",
 "₦10,000+"))))</f>
        <v>₦5,000–₦9,999</v>
      </c>
      <c r="V510" s="8">
        <f>(Cleaned_Data[[#This Row],[Actual Price]]*Cleaned_Data[[#This Row],[Rating Count]])</f>
        <v>254887676</v>
      </c>
      <c r="W510" s="20">
        <v>0.83342593621513505</v>
      </c>
      <c r="X510">
        <v>3.7</v>
      </c>
      <c r="Y510" s="10">
        <f>VALUE(Cleaned_Data[[#This Row],[rating]])</f>
        <v>3.7</v>
      </c>
      <c r="Z510">
        <v>28324</v>
      </c>
      <c r="AA510" t="str">
        <f>IF(Cleaned_Data[[#This Row],[Rating Count]]&lt;1000,"&lt;1000","1000+")</f>
        <v>1000+</v>
      </c>
      <c r="AB510" s="4">
        <v>28324</v>
      </c>
    </row>
    <row r="511" spans="1:28" x14ac:dyDescent="0.25">
      <c r="A511">
        <v>510</v>
      </c>
      <c r="B511" t="s">
        <v>5255</v>
      </c>
      <c r="C511" t="s">
        <v>5256</v>
      </c>
      <c r="D511" t="s">
        <v>5256</v>
      </c>
      <c r="E511" t="s">
        <v>16191</v>
      </c>
      <c r="F511" t="s">
        <v>14463</v>
      </c>
      <c r="G511" t="s">
        <v>14464</v>
      </c>
      <c r="H511" t="s">
        <v>4979</v>
      </c>
      <c r="I511" t="s">
        <v>13093</v>
      </c>
      <c r="J511" t="s">
        <v>13093</v>
      </c>
      <c r="K511" t="s">
        <v>13169</v>
      </c>
      <c r="L511" t="s">
        <v>14407</v>
      </c>
      <c r="M511" t="s">
        <v>13170</v>
      </c>
      <c r="N511" t="s">
        <v>13170</v>
      </c>
      <c r="Q511">
        <v>149</v>
      </c>
      <c r="R511" s="8">
        <v>149</v>
      </c>
      <c r="S511">
        <v>180</v>
      </c>
      <c r="T511" s="8">
        <v>180</v>
      </c>
      <c r="U511" s="8" t="str">
        <f>IF(Cleaned_Data[[#This Row],[Actual Price]]&lt;1000,"₦0–₦999",
 IF(Cleaned_Data[[#This Row],[Actual Price]]&lt;2000,"₦1,000–₦1,999",
 IF(Cleaned_Data[[#This Row],[Actual Price]]&lt;5000,"₦2,000–₦4,999",
 IF(Cleaned_Data[[#This Row],[Actual Price]]&lt;10000,"₦5,000–₦9,999",
 "₦10,000+"))))</f>
        <v>₦0–₦999</v>
      </c>
      <c r="V511" s="8">
        <f>(Cleaned_Data[[#This Row],[Actual Price]]*Cleaned_Data[[#This Row],[Rating Count]])</f>
        <v>115920</v>
      </c>
      <c r="W511" s="20">
        <v>0.17222222222222222</v>
      </c>
      <c r="X511">
        <v>4.4000000000000004</v>
      </c>
      <c r="Y511" s="10">
        <f>VALUE(Cleaned_Data[[#This Row],[rating]])</f>
        <v>4.4000000000000004</v>
      </c>
      <c r="Z511">
        <v>644</v>
      </c>
      <c r="AA511" t="str">
        <f>IF(Cleaned_Data[[#This Row],[Rating Count]]&lt;1000,"&lt;1000","1000+")</f>
        <v>&lt;1000</v>
      </c>
      <c r="AB511" s="4">
        <v>644</v>
      </c>
    </row>
    <row r="512" spans="1:28" x14ac:dyDescent="0.25">
      <c r="A512">
        <v>511</v>
      </c>
      <c r="B512" t="s">
        <v>5265</v>
      </c>
      <c r="C512" t="s">
        <v>5266</v>
      </c>
      <c r="D512" t="s">
        <v>5266</v>
      </c>
      <c r="E512" t="s">
        <v>16191</v>
      </c>
      <c r="F512" t="s">
        <v>14465</v>
      </c>
      <c r="G512" t="s">
        <v>14466</v>
      </c>
      <c r="H512" t="s">
        <v>5267</v>
      </c>
      <c r="I512" t="s">
        <v>13085</v>
      </c>
      <c r="J512" t="s">
        <v>13391</v>
      </c>
      <c r="K512" t="s">
        <v>13086</v>
      </c>
      <c r="L512" t="s">
        <v>13409</v>
      </c>
      <c r="M512" t="s">
        <v>13196</v>
      </c>
      <c r="N512" t="s">
        <v>13196</v>
      </c>
      <c r="O512" t="s">
        <v>13197</v>
      </c>
      <c r="Q512">
        <v>399</v>
      </c>
      <c r="R512" s="8">
        <v>399</v>
      </c>
      <c r="S512">
        <v>549</v>
      </c>
      <c r="T512" s="8">
        <v>549</v>
      </c>
      <c r="U512" s="8" t="str">
        <f>IF(Cleaned_Data[[#This Row],[Actual Price]]&lt;1000,"₦0–₦999",
 IF(Cleaned_Data[[#This Row],[Actual Price]]&lt;2000,"₦1,000–₦1,999",
 IF(Cleaned_Data[[#This Row],[Actual Price]]&lt;5000,"₦2,000–₦4,999",
 IF(Cleaned_Data[[#This Row],[Actual Price]]&lt;10000,"₦5,000–₦9,999",
 "₦10,000+"))))</f>
        <v>₦0–₦999</v>
      </c>
      <c r="V512" s="8">
        <f>(Cleaned_Data[[#This Row],[Actual Price]]*Cleaned_Data[[#This Row],[Rating Count]])</f>
        <v>9958311</v>
      </c>
      <c r="W512" s="20">
        <v>0.27322404371584702</v>
      </c>
      <c r="X512">
        <v>4.4000000000000004</v>
      </c>
      <c r="Y512" s="10">
        <f>VALUE(Cleaned_Data[[#This Row],[rating]])</f>
        <v>4.4000000000000004</v>
      </c>
      <c r="Z512">
        <v>18139</v>
      </c>
      <c r="AA512" t="str">
        <f>IF(Cleaned_Data[[#This Row],[Rating Count]]&lt;1000,"&lt;1000","1000+")</f>
        <v>1000+</v>
      </c>
      <c r="AB512" s="4">
        <v>18139</v>
      </c>
    </row>
    <row r="513" spans="1:28" x14ac:dyDescent="0.25">
      <c r="A513">
        <v>512</v>
      </c>
      <c r="B513" t="s">
        <v>5276</v>
      </c>
      <c r="C513" t="s">
        <v>5277</v>
      </c>
      <c r="D513" t="s">
        <v>5277</v>
      </c>
      <c r="E513" t="s">
        <v>16191</v>
      </c>
      <c r="F513" t="s">
        <v>14467</v>
      </c>
      <c r="G513" t="s">
        <v>14468</v>
      </c>
      <c r="H513" t="s">
        <v>5278</v>
      </c>
      <c r="I513" t="s">
        <v>13176</v>
      </c>
      <c r="J513" t="s">
        <v>13399</v>
      </c>
      <c r="K513" t="s">
        <v>13177</v>
      </c>
      <c r="L513" t="s">
        <v>13177</v>
      </c>
      <c r="M513" t="s">
        <v>13198</v>
      </c>
      <c r="N513" t="s">
        <v>13198</v>
      </c>
      <c r="O513" t="s">
        <v>13199</v>
      </c>
      <c r="Q513">
        <v>191</v>
      </c>
      <c r="R513" s="8">
        <v>191</v>
      </c>
      <c r="S513">
        <v>225</v>
      </c>
      <c r="T513" s="8">
        <v>225</v>
      </c>
      <c r="U513" s="8" t="str">
        <f>IF(Cleaned_Data[[#This Row],[Actual Price]]&lt;1000,"₦0–₦999",
 IF(Cleaned_Data[[#This Row],[Actual Price]]&lt;2000,"₦1,000–₦1,999",
 IF(Cleaned_Data[[#This Row],[Actual Price]]&lt;5000,"₦2,000–₦4,999",
 IF(Cleaned_Data[[#This Row],[Actual Price]]&lt;10000,"₦5,000–₦9,999",
 "₦10,000+"))))</f>
        <v>₦0–₦999</v>
      </c>
      <c r="V513" s="8">
        <f>(Cleaned_Data[[#This Row],[Actual Price]]*Cleaned_Data[[#This Row],[Rating Count]])</f>
        <v>1620675</v>
      </c>
      <c r="W513" s="20">
        <v>0.15111111111111111</v>
      </c>
      <c r="X513">
        <v>4.4000000000000004</v>
      </c>
      <c r="Y513" s="10">
        <f>VALUE(Cleaned_Data[[#This Row],[rating]])</f>
        <v>4.4000000000000004</v>
      </c>
      <c r="Z513">
        <v>7203</v>
      </c>
      <c r="AA513" t="str">
        <f>IF(Cleaned_Data[[#This Row],[Rating Count]]&lt;1000,"&lt;1000","1000+")</f>
        <v>1000+</v>
      </c>
      <c r="AB513" s="4">
        <v>7203</v>
      </c>
    </row>
    <row r="514" spans="1:28" x14ac:dyDescent="0.25">
      <c r="A514">
        <v>513</v>
      </c>
      <c r="B514" t="s">
        <v>5287</v>
      </c>
      <c r="C514" t="s">
        <v>5288</v>
      </c>
      <c r="D514" t="s">
        <v>5288</v>
      </c>
      <c r="E514" t="s">
        <v>16191</v>
      </c>
      <c r="F514" t="s">
        <v>14469</v>
      </c>
      <c r="G514" t="s">
        <v>14470</v>
      </c>
      <c r="H514" t="s">
        <v>5289</v>
      </c>
      <c r="I514" t="s">
        <v>13085</v>
      </c>
      <c r="J514" t="s">
        <v>13391</v>
      </c>
      <c r="K514" t="s">
        <v>13086</v>
      </c>
      <c r="L514" t="s">
        <v>13409</v>
      </c>
      <c r="M514" t="s">
        <v>13160</v>
      </c>
      <c r="N514" t="s">
        <v>14366</v>
      </c>
      <c r="O514" t="s">
        <v>13194</v>
      </c>
      <c r="P514" t="s">
        <v>13200</v>
      </c>
      <c r="Q514">
        <v>129</v>
      </c>
      <c r="R514" s="8">
        <v>129</v>
      </c>
      <c r="S514">
        <v>999</v>
      </c>
      <c r="T514" s="8">
        <v>999</v>
      </c>
      <c r="U514" s="8" t="str">
        <f>IF(Cleaned_Data[[#This Row],[Actual Price]]&lt;1000,"₦0–₦999",
 IF(Cleaned_Data[[#This Row],[Actual Price]]&lt;2000,"₦1,000–₦1,999",
 IF(Cleaned_Data[[#This Row],[Actual Price]]&lt;5000,"₦2,000–₦4,999",
 IF(Cleaned_Data[[#This Row],[Actual Price]]&lt;10000,"₦5,000–₦9,999",
 "₦10,000+"))))</f>
        <v>₦0–₦999</v>
      </c>
      <c r="V514" s="8">
        <f>(Cleaned_Data[[#This Row],[Actual Price]]*Cleaned_Data[[#This Row],[Rating Count]])</f>
        <v>490509</v>
      </c>
      <c r="W514" s="20">
        <v>0.87087087087087089</v>
      </c>
      <c r="X514">
        <v>4.2</v>
      </c>
      <c r="Y514" s="10">
        <f>VALUE(Cleaned_Data[[#This Row],[rating]])</f>
        <v>4.2</v>
      </c>
      <c r="Z514">
        <v>491</v>
      </c>
      <c r="AA514" t="str">
        <f>IF(Cleaned_Data[[#This Row],[Rating Count]]&lt;1000,"&lt;1000","1000+")</f>
        <v>&lt;1000</v>
      </c>
      <c r="AB514" s="4">
        <v>491</v>
      </c>
    </row>
    <row r="515" spans="1:28" x14ac:dyDescent="0.25">
      <c r="A515">
        <v>514</v>
      </c>
      <c r="B515" t="s">
        <v>5298</v>
      </c>
      <c r="C515" t="s">
        <v>5299</v>
      </c>
      <c r="D515" t="s">
        <v>14471</v>
      </c>
      <c r="E515" t="s">
        <v>16191</v>
      </c>
      <c r="F515" t="s">
        <v>14472</v>
      </c>
      <c r="G515" t="s">
        <v>14473</v>
      </c>
      <c r="H515" t="s">
        <v>5300</v>
      </c>
      <c r="I515" t="s">
        <v>13085</v>
      </c>
      <c r="J515" t="s">
        <v>13391</v>
      </c>
      <c r="K515" t="s">
        <v>13086</v>
      </c>
      <c r="L515" t="s">
        <v>13409</v>
      </c>
      <c r="M515" t="s">
        <v>13201</v>
      </c>
      <c r="N515" t="s">
        <v>13201</v>
      </c>
      <c r="Q515">
        <v>199</v>
      </c>
      <c r="R515" s="8">
        <v>199</v>
      </c>
      <c r="S515">
        <v>599</v>
      </c>
      <c r="T515" s="8">
        <v>599</v>
      </c>
      <c r="U515" s="8" t="str">
        <f>IF(Cleaned_Data[[#This Row],[Actual Price]]&lt;1000,"₦0–₦999",
 IF(Cleaned_Data[[#This Row],[Actual Price]]&lt;2000,"₦1,000–₦1,999",
 IF(Cleaned_Data[[#This Row],[Actual Price]]&lt;5000,"₦2,000–₦4,999",
 IF(Cleaned_Data[[#This Row],[Actual Price]]&lt;10000,"₦5,000–₦9,999",
 "₦10,000+"))))</f>
        <v>₦0–₦999</v>
      </c>
      <c r="V515" s="8">
        <f>(Cleaned_Data[[#This Row],[Actual Price]]*Cleaned_Data[[#This Row],[Rating Count]])</f>
        <v>8127232</v>
      </c>
      <c r="W515" s="20">
        <v>0.667779632721202</v>
      </c>
      <c r="X515">
        <v>4.5</v>
      </c>
      <c r="Y515" s="10">
        <f>VALUE(Cleaned_Data[[#This Row],[rating]])</f>
        <v>4.5</v>
      </c>
      <c r="Z515">
        <v>13568</v>
      </c>
      <c r="AA515" t="str">
        <f>IF(Cleaned_Data[[#This Row],[Rating Count]]&lt;1000,"&lt;1000","1000+")</f>
        <v>1000+</v>
      </c>
      <c r="AB515" s="4">
        <v>13568</v>
      </c>
    </row>
    <row r="516" spans="1:28" x14ac:dyDescent="0.25">
      <c r="A516">
        <v>515</v>
      </c>
      <c r="B516" t="s">
        <v>5309</v>
      </c>
      <c r="C516" t="s">
        <v>5310</v>
      </c>
      <c r="D516" t="s">
        <v>5310</v>
      </c>
      <c r="E516" t="s">
        <v>16191</v>
      </c>
      <c r="F516" t="s">
        <v>14474</v>
      </c>
      <c r="G516" t="s">
        <v>14475</v>
      </c>
      <c r="H516" t="s">
        <v>3025</v>
      </c>
      <c r="I516" t="s">
        <v>13093</v>
      </c>
      <c r="J516" t="s">
        <v>13093</v>
      </c>
      <c r="K516" t="s">
        <v>13131</v>
      </c>
      <c r="L516" t="s">
        <v>14009</v>
      </c>
      <c r="M516" t="s">
        <v>13132</v>
      </c>
      <c r="N516" t="s">
        <v>13132</v>
      </c>
      <c r="O516" t="s">
        <v>13133</v>
      </c>
      <c r="Q516">
        <v>999</v>
      </c>
      <c r="R516" s="8">
        <v>999</v>
      </c>
      <c r="S516">
        <v>4499</v>
      </c>
      <c r="T516" s="8">
        <v>4499</v>
      </c>
      <c r="U516" s="8" t="str">
        <f>IF(Cleaned_Data[[#This Row],[Actual Price]]&lt;1000,"₦0–₦999",
 IF(Cleaned_Data[[#This Row],[Actual Price]]&lt;2000,"₦1,000–₦1,999",
 IF(Cleaned_Data[[#This Row],[Actual Price]]&lt;5000,"₦2,000–₦4,999",
 IF(Cleaned_Data[[#This Row],[Actual Price]]&lt;10000,"₦5,000–₦9,999",
 "₦10,000+"))))</f>
        <v>₦2,000–₦4,999</v>
      </c>
      <c r="V516" s="8">
        <f>(Cleaned_Data[[#This Row],[Actual Price]]*Cleaned_Data[[#This Row],[Rating Count]])</f>
        <v>15251610</v>
      </c>
      <c r="W516" s="20">
        <v>0.77795065570126698</v>
      </c>
      <c r="X516">
        <v>3.8</v>
      </c>
      <c r="Y516" s="10">
        <f>VALUE(Cleaned_Data[[#This Row],[rating]])</f>
        <v>3.8</v>
      </c>
      <c r="Z516">
        <v>3390</v>
      </c>
      <c r="AA516" t="str">
        <f>IF(Cleaned_Data[[#This Row],[Rating Count]]&lt;1000,"&lt;1000","1000+")</f>
        <v>1000+</v>
      </c>
      <c r="AB516" s="4">
        <v>3390</v>
      </c>
    </row>
    <row r="517" spans="1:28" x14ac:dyDescent="0.25">
      <c r="A517">
        <v>516</v>
      </c>
      <c r="B517" t="s">
        <v>5319</v>
      </c>
      <c r="C517" t="s">
        <v>5320</v>
      </c>
      <c r="D517" t="s">
        <v>14476</v>
      </c>
      <c r="E517" t="s">
        <v>16191</v>
      </c>
      <c r="F517" t="s">
        <v>14477</v>
      </c>
      <c r="G517" t="s">
        <v>14478</v>
      </c>
      <c r="H517" t="s">
        <v>3025</v>
      </c>
      <c r="I517" t="s">
        <v>13093</v>
      </c>
      <c r="J517" t="s">
        <v>13093</v>
      </c>
      <c r="K517" t="s">
        <v>13131</v>
      </c>
      <c r="L517" t="s">
        <v>14009</v>
      </c>
      <c r="M517" t="s">
        <v>13132</v>
      </c>
      <c r="N517" t="s">
        <v>13132</v>
      </c>
      <c r="O517" t="s">
        <v>13133</v>
      </c>
      <c r="Q517">
        <v>899</v>
      </c>
      <c r="R517" s="8">
        <v>899</v>
      </c>
      <c r="S517">
        <v>4499</v>
      </c>
      <c r="T517" s="8">
        <v>4499</v>
      </c>
      <c r="U517" s="8" t="str">
        <f>IF(Cleaned_Data[[#This Row],[Actual Price]]&lt;1000,"₦0–₦999",
 IF(Cleaned_Data[[#This Row],[Actual Price]]&lt;2000,"₦1,000–₦1,999",
 IF(Cleaned_Data[[#This Row],[Actual Price]]&lt;5000,"₦2,000–₦4,999",
 IF(Cleaned_Data[[#This Row],[Actual Price]]&lt;10000,"₦5,000–₦9,999",
 "₦10,000+"))))</f>
        <v>₦2,000–₦4,999</v>
      </c>
      <c r="V517" s="8">
        <f>(Cleaned_Data[[#This Row],[Actual Price]]*Cleaned_Data[[#This Row],[Rating Count]])</f>
        <v>463630948</v>
      </c>
      <c r="W517" s="20">
        <v>0.80017781729273174</v>
      </c>
      <c r="X517">
        <v>3.8</v>
      </c>
      <c r="Y517" s="10">
        <f>VALUE(Cleaned_Data[[#This Row],[rating]])</f>
        <v>3.8</v>
      </c>
      <c r="Z517">
        <v>103052</v>
      </c>
      <c r="AA517" t="str">
        <f>IF(Cleaned_Data[[#This Row],[Rating Count]]&lt;1000,"&lt;1000","1000+")</f>
        <v>1000+</v>
      </c>
      <c r="AB517" s="4">
        <v>103052</v>
      </c>
    </row>
    <row r="518" spans="1:28" x14ac:dyDescent="0.25">
      <c r="A518">
        <v>517</v>
      </c>
      <c r="B518" t="s">
        <v>5331</v>
      </c>
      <c r="C518" t="s">
        <v>5332</v>
      </c>
      <c r="D518" t="s">
        <v>5332</v>
      </c>
      <c r="E518" t="s">
        <v>16191</v>
      </c>
      <c r="F518" t="s">
        <v>14479</v>
      </c>
      <c r="G518" t="s">
        <v>14480</v>
      </c>
      <c r="H518" t="s">
        <v>5145</v>
      </c>
      <c r="I518" t="s">
        <v>13171</v>
      </c>
      <c r="J518" t="s">
        <v>13171</v>
      </c>
      <c r="K518" t="s">
        <v>13186</v>
      </c>
      <c r="L518" t="s">
        <v>13186</v>
      </c>
      <c r="M518" t="s">
        <v>13187</v>
      </c>
      <c r="N518" t="s">
        <v>13187</v>
      </c>
      <c r="O518" t="s">
        <v>13188</v>
      </c>
      <c r="Q518">
        <v>522</v>
      </c>
      <c r="R518" s="8">
        <v>522</v>
      </c>
      <c r="S518">
        <v>550</v>
      </c>
      <c r="T518" s="8">
        <v>550</v>
      </c>
      <c r="U518" s="8" t="str">
        <f>IF(Cleaned_Data[[#This Row],[Actual Price]]&lt;1000,"₦0–₦999",
 IF(Cleaned_Data[[#This Row],[Actual Price]]&lt;2000,"₦1,000–₦1,999",
 IF(Cleaned_Data[[#This Row],[Actual Price]]&lt;5000,"₦2,000–₦4,999",
 IF(Cleaned_Data[[#This Row],[Actual Price]]&lt;10000,"₦5,000–₦9,999",
 "₦10,000+"))))</f>
        <v>₦0–₦999</v>
      </c>
      <c r="V518" s="8">
        <f>(Cleaned_Data[[#This Row],[Actual Price]]*Cleaned_Data[[#This Row],[Rating Count]])</f>
        <v>6698450</v>
      </c>
      <c r="W518" s="20">
        <v>5.0909090909090911E-2</v>
      </c>
      <c r="X518">
        <v>4.4000000000000004</v>
      </c>
      <c r="Y518" s="10">
        <f>VALUE(Cleaned_Data[[#This Row],[rating]])</f>
        <v>4.4000000000000004</v>
      </c>
      <c r="Z518">
        <v>12179</v>
      </c>
      <c r="AA518" t="str">
        <f>IF(Cleaned_Data[[#This Row],[Rating Count]]&lt;1000,"&lt;1000","1000+")</f>
        <v>1000+</v>
      </c>
      <c r="AB518" s="4">
        <v>12179</v>
      </c>
    </row>
    <row r="519" spans="1:28" x14ac:dyDescent="0.25">
      <c r="A519">
        <v>518</v>
      </c>
      <c r="B519" t="s">
        <v>5341</v>
      </c>
      <c r="C519" t="s">
        <v>5342</v>
      </c>
      <c r="D519" t="s">
        <v>5342</v>
      </c>
      <c r="E519" t="s">
        <v>16191</v>
      </c>
      <c r="F519" t="s">
        <v>14481</v>
      </c>
      <c r="G519" t="s">
        <v>14482</v>
      </c>
      <c r="H519" t="s">
        <v>5343</v>
      </c>
      <c r="I519" t="s">
        <v>13093</v>
      </c>
      <c r="J519" t="s">
        <v>13093</v>
      </c>
      <c r="K519" t="s">
        <v>13182</v>
      </c>
      <c r="L519" t="s">
        <v>14423</v>
      </c>
      <c r="M519" t="s">
        <v>13202</v>
      </c>
      <c r="N519" t="s">
        <v>13202</v>
      </c>
      <c r="O519" t="s">
        <v>13203</v>
      </c>
      <c r="Q519">
        <v>799</v>
      </c>
      <c r="R519" s="8">
        <v>799</v>
      </c>
      <c r="S519">
        <v>1999</v>
      </c>
      <c r="T519" s="8">
        <v>1999</v>
      </c>
      <c r="U519" s="8" t="str">
        <f>IF(Cleaned_Data[[#This Row],[Actual Price]]&lt;1000,"₦0–₦999",
 IF(Cleaned_Data[[#This Row],[Actual Price]]&lt;2000,"₦1,000–₦1,999",
 IF(Cleaned_Data[[#This Row],[Actual Price]]&lt;5000,"₦2,000–₦4,999",
 IF(Cleaned_Data[[#This Row],[Actual Price]]&lt;10000,"₦5,000–₦9,999",
 "₦10,000+"))))</f>
        <v>₦1,000–₦1,999</v>
      </c>
      <c r="V519" s="8">
        <f>(Cleaned_Data[[#This Row],[Actual Price]]*Cleaned_Data[[#This Row],[Rating Count]])</f>
        <v>25903042</v>
      </c>
      <c r="W519" s="20">
        <v>0.60030015007503756</v>
      </c>
      <c r="X519">
        <v>3.8</v>
      </c>
      <c r="Y519" s="10">
        <f>VALUE(Cleaned_Data[[#This Row],[rating]])</f>
        <v>3.8</v>
      </c>
      <c r="Z519">
        <v>12958</v>
      </c>
      <c r="AA519" t="str">
        <f>IF(Cleaned_Data[[#This Row],[Rating Count]]&lt;1000,"&lt;1000","1000+")</f>
        <v>1000+</v>
      </c>
      <c r="AB519" s="4">
        <v>12958</v>
      </c>
    </row>
    <row r="520" spans="1:28" x14ac:dyDescent="0.25">
      <c r="A520">
        <v>519</v>
      </c>
      <c r="B520" t="s">
        <v>5352</v>
      </c>
      <c r="C520" t="s">
        <v>5353</v>
      </c>
      <c r="D520" t="s">
        <v>5353</v>
      </c>
      <c r="E520" t="s">
        <v>16191</v>
      </c>
      <c r="F520" t="s">
        <v>14483</v>
      </c>
      <c r="G520" t="s">
        <v>14484</v>
      </c>
      <c r="H520" t="s">
        <v>4777</v>
      </c>
      <c r="I520" t="s">
        <v>13085</v>
      </c>
      <c r="J520" t="s">
        <v>13391</v>
      </c>
      <c r="K520" t="s">
        <v>13086</v>
      </c>
      <c r="L520" t="s">
        <v>13409</v>
      </c>
      <c r="M520" t="s">
        <v>13160</v>
      </c>
      <c r="N520" t="s">
        <v>14366</v>
      </c>
      <c r="O520" t="s">
        <v>13161</v>
      </c>
      <c r="Q520">
        <v>681</v>
      </c>
      <c r="R520" s="8">
        <v>681</v>
      </c>
      <c r="S520">
        <v>1199</v>
      </c>
      <c r="T520" s="8">
        <v>1199</v>
      </c>
      <c r="U520" s="8" t="str">
        <f>IF(Cleaned_Data[[#This Row],[Actual Price]]&lt;1000,"₦0–₦999",
 IF(Cleaned_Data[[#This Row],[Actual Price]]&lt;2000,"₦1,000–₦1,999",
 IF(Cleaned_Data[[#This Row],[Actual Price]]&lt;5000,"₦2,000–₦4,999",
 IF(Cleaned_Data[[#This Row],[Actual Price]]&lt;10000,"₦5,000–₦9,999",
 "₦10,000+"))))</f>
        <v>₦1,000–₦1,999</v>
      </c>
      <c r="V520" s="8">
        <f>(Cleaned_Data[[#This Row],[Actual Price]]*Cleaned_Data[[#This Row],[Rating Count]])</f>
        <v>9901342</v>
      </c>
      <c r="W520" s="20">
        <v>0.43202668890742285</v>
      </c>
      <c r="X520">
        <v>4.2</v>
      </c>
      <c r="Y520" s="10">
        <f>VALUE(Cleaned_Data[[#This Row],[rating]])</f>
        <v>4.2</v>
      </c>
      <c r="Z520">
        <v>8258</v>
      </c>
      <c r="AA520" t="str">
        <f>IF(Cleaned_Data[[#This Row],[Rating Count]]&lt;1000,"&lt;1000","1000+")</f>
        <v>1000+</v>
      </c>
      <c r="AB520" s="4">
        <v>8258</v>
      </c>
    </row>
    <row r="521" spans="1:28" x14ac:dyDescent="0.25">
      <c r="A521">
        <v>520</v>
      </c>
      <c r="B521" t="s">
        <v>5361</v>
      </c>
      <c r="C521" t="s">
        <v>5362</v>
      </c>
      <c r="D521" t="s">
        <v>14485</v>
      </c>
      <c r="E521" t="s">
        <v>16191</v>
      </c>
      <c r="F521" t="s">
        <v>14486</v>
      </c>
      <c r="G521" t="s">
        <v>14487</v>
      </c>
      <c r="H521" t="s">
        <v>5363</v>
      </c>
      <c r="I521" t="s">
        <v>13085</v>
      </c>
      <c r="J521" t="s">
        <v>13391</v>
      </c>
      <c r="K521" t="s">
        <v>13090</v>
      </c>
      <c r="L521" t="s">
        <v>13090</v>
      </c>
      <c r="N521" t="s">
        <v>13442</v>
      </c>
      <c r="Q521">
        <v>1199</v>
      </c>
      <c r="R521" s="8">
        <v>1199</v>
      </c>
      <c r="S521">
        <v>3490</v>
      </c>
      <c r="T521" s="8">
        <v>3490</v>
      </c>
      <c r="U521" s="8" t="str">
        <f>IF(Cleaned_Data[[#This Row],[Actual Price]]&lt;1000,"₦0–₦999",
 IF(Cleaned_Data[[#This Row],[Actual Price]]&lt;2000,"₦1,000–₦1,999",
 IF(Cleaned_Data[[#This Row],[Actual Price]]&lt;5000,"₦2,000–₦4,999",
 IF(Cleaned_Data[[#This Row],[Actual Price]]&lt;10000,"₦5,000–₦9,999",
 "₦10,000+"))))</f>
        <v>₦2,000–₦4,999</v>
      </c>
      <c r="V521" s="8">
        <f>(Cleaned_Data[[#This Row],[Actual Price]]*Cleaned_Data[[#This Row],[Rating Count]])</f>
        <v>40888840</v>
      </c>
      <c r="W521" s="20">
        <v>0.65644699140401142</v>
      </c>
      <c r="X521">
        <v>4.0999999999999996</v>
      </c>
      <c r="Y521" s="10">
        <f>VALUE(Cleaned_Data[[#This Row],[rating]])</f>
        <v>4.0999999999999996</v>
      </c>
      <c r="Z521">
        <v>11716</v>
      </c>
      <c r="AA521" t="str">
        <f>IF(Cleaned_Data[[#This Row],[Rating Count]]&lt;1000,"&lt;1000","1000+")</f>
        <v>1000+</v>
      </c>
      <c r="AB521" s="4">
        <v>11716</v>
      </c>
    </row>
    <row r="522" spans="1:28" x14ac:dyDescent="0.25">
      <c r="A522">
        <v>521</v>
      </c>
      <c r="B522" t="s">
        <v>5372</v>
      </c>
      <c r="C522" t="s">
        <v>5373</v>
      </c>
      <c r="D522" t="s">
        <v>14488</v>
      </c>
      <c r="E522" t="s">
        <v>16191</v>
      </c>
      <c r="F522" t="s">
        <v>14489</v>
      </c>
      <c r="G522" t="s">
        <v>14490</v>
      </c>
      <c r="H522" t="s">
        <v>5374</v>
      </c>
      <c r="I522" t="s">
        <v>13085</v>
      </c>
      <c r="J522" t="s">
        <v>13391</v>
      </c>
      <c r="K522" t="s">
        <v>13090</v>
      </c>
      <c r="L522" t="s">
        <v>13090</v>
      </c>
      <c r="M522" t="s">
        <v>13204</v>
      </c>
      <c r="N522" t="s">
        <v>13204</v>
      </c>
      <c r="Q522">
        <v>2499</v>
      </c>
      <c r="R522" s="8">
        <v>2499</v>
      </c>
      <c r="S522">
        <v>4999</v>
      </c>
      <c r="T522" s="8">
        <v>4999</v>
      </c>
      <c r="U522" s="8" t="str">
        <f>IF(Cleaned_Data[[#This Row],[Actual Price]]&lt;1000,"₦0–₦999",
 IF(Cleaned_Data[[#This Row],[Actual Price]]&lt;2000,"₦1,000–₦1,999",
 IF(Cleaned_Data[[#This Row],[Actual Price]]&lt;5000,"₦2,000–₦4,999",
 IF(Cleaned_Data[[#This Row],[Actual Price]]&lt;10000,"₦5,000–₦9,999",
 "₦10,000+"))))</f>
        <v>₦2,000–₦4,999</v>
      </c>
      <c r="V522" s="8">
        <f>(Cleaned_Data[[#This Row],[Actual Price]]*Cleaned_Data[[#This Row],[Rating Count]])</f>
        <v>175084976</v>
      </c>
      <c r="W522" s="20">
        <v>0.50010002000400078</v>
      </c>
      <c r="X522">
        <v>4.4000000000000004</v>
      </c>
      <c r="Y522" s="10">
        <f>VALUE(Cleaned_Data[[#This Row],[rating]])</f>
        <v>4.4000000000000004</v>
      </c>
      <c r="Z522">
        <v>35024</v>
      </c>
      <c r="AA522" t="str">
        <f>IF(Cleaned_Data[[#This Row],[Rating Count]]&lt;1000,"&lt;1000","1000+")</f>
        <v>1000+</v>
      </c>
      <c r="AB522" s="4">
        <v>35024</v>
      </c>
    </row>
    <row r="523" spans="1:28" x14ac:dyDescent="0.25">
      <c r="A523">
        <v>522</v>
      </c>
      <c r="B523" t="s">
        <v>5383</v>
      </c>
      <c r="C523" t="s">
        <v>5384</v>
      </c>
      <c r="D523" t="s">
        <v>5384</v>
      </c>
      <c r="E523" t="s">
        <v>16191</v>
      </c>
      <c r="F523" t="s">
        <v>14491</v>
      </c>
      <c r="G523" t="s">
        <v>14492</v>
      </c>
      <c r="H523" t="s">
        <v>5385</v>
      </c>
      <c r="I523" t="s">
        <v>13093</v>
      </c>
      <c r="J523" t="s">
        <v>13093</v>
      </c>
      <c r="K523" t="s">
        <v>13131</v>
      </c>
      <c r="L523" t="s">
        <v>14009</v>
      </c>
      <c r="M523" t="s">
        <v>13132</v>
      </c>
      <c r="N523" t="s">
        <v>13132</v>
      </c>
      <c r="O523" t="s">
        <v>13205</v>
      </c>
      <c r="Q523">
        <v>1799</v>
      </c>
      <c r="R523" s="8">
        <v>1799</v>
      </c>
      <c r="S523">
        <v>4999</v>
      </c>
      <c r="T523" s="8">
        <v>4999</v>
      </c>
      <c r="U523" s="8" t="str">
        <f>IF(Cleaned_Data[[#This Row],[Actual Price]]&lt;1000,"₦0–₦999",
 IF(Cleaned_Data[[#This Row],[Actual Price]]&lt;2000,"₦1,000–₦1,999",
 IF(Cleaned_Data[[#This Row],[Actual Price]]&lt;5000,"₦2,000–₦4,999",
 IF(Cleaned_Data[[#This Row],[Actual Price]]&lt;10000,"₦5,000–₦9,999",
 "₦10,000+"))))</f>
        <v>₦2,000–₦4,999</v>
      </c>
      <c r="V523" s="8">
        <f>(Cleaned_Data[[#This Row],[Actual Price]]*Cleaned_Data[[#This Row],[Rating Count]])</f>
        <v>275904808</v>
      </c>
      <c r="W523" s="20">
        <v>0.64012802560512105</v>
      </c>
      <c r="X523">
        <v>4.0999999999999996</v>
      </c>
      <c r="Y523" s="10">
        <f>VALUE(Cleaned_Data[[#This Row],[rating]])</f>
        <v>4.0999999999999996</v>
      </c>
      <c r="Z523">
        <v>55192</v>
      </c>
      <c r="AA523" t="str">
        <f>IF(Cleaned_Data[[#This Row],[Rating Count]]&lt;1000,"&lt;1000","1000+")</f>
        <v>1000+</v>
      </c>
      <c r="AB523" s="4">
        <v>55192</v>
      </c>
    </row>
    <row r="524" spans="1:28" x14ac:dyDescent="0.25">
      <c r="A524">
        <v>523</v>
      </c>
      <c r="B524" t="s">
        <v>5394</v>
      </c>
      <c r="C524" t="s">
        <v>5395</v>
      </c>
      <c r="D524" t="s">
        <v>14493</v>
      </c>
      <c r="E524" t="s">
        <v>16191</v>
      </c>
      <c r="F524" t="s">
        <v>14494</v>
      </c>
      <c r="G524" t="s">
        <v>14495</v>
      </c>
      <c r="H524" t="s">
        <v>3025</v>
      </c>
      <c r="I524" t="s">
        <v>13093</v>
      </c>
      <c r="J524" t="s">
        <v>13093</v>
      </c>
      <c r="K524" t="s">
        <v>13131</v>
      </c>
      <c r="L524" t="s">
        <v>14009</v>
      </c>
      <c r="M524" t="s">
        <v>13132</v>
      </c>
      <c r="N524" t="s">
        <v>13132</v>
      </c>
      <c r="O524" t="s">
        <v>13133</v>
      </c>
      <c r="Q524">
        <v>429</v>
      </c>
      <c r="R524" s="8">
        <v>429</v>
      </c>
      <c r="S524">
        <v>599</v>
      </c>
      <c r="T524" s="8">
        <v>599</v>
      </c>
      <c r="U524" s="8" t="str">
        <f>IF(Cleaned_Data[[#This Row],[Actual Price]]&lt;1000,"₦0–₦999",
 IF(Cleaned_Data[[#This Row],[Actual Price]]&lt;2000,"₦1,000–₦1,999",
 IF(Cleaned_Data[[#This Row],[Actual Price]]&lt;5000,"₦2,000–₦4,999",
 IF(Cleaned_Data[[#This Row],[Actual Price]]&lt;10000,"₦5,000–₦9,999",
 "₦10,000+"))))</f>
        <v>₦0–₦999</v>
      </c>
      <c r="V524" s="8">
        <f>(Cleaned_Data[[#This Row],[Actual Price]]*Cleaned_Data[[#This Row],[Rating Count]])</f>
        <v>71560134</v>
      </c>
      <c r="W524" s="20">
        <v>0.28380634390651083</v>
      </c>
      <c r="X524">
        <v>4.0999999999999996</v>
      </c>
      <c r="Y524" s="10">
        <f>VALUE(Cleaned_Data[[#This Row],[rating]])</f>
        <v>4.0999999999999996</v>
      </c>
      <c r="Z524">
        <v>119466</v>
      </c>
      <c r="AA524" t="str">
        <f>IF(Cleaned_Data[[#This Row],[Rating Count]]&lt;1000,"&lt;1000","1000+")</f>
        <v>1000+</v>
      </c>
      <c r="AB524" s="4">
        <v>119466</v>
      </c>
    </row>
    <row r="525" spans="1:28" x14ac:dyDescent="0.25">
      <c r="A525">
        <v>524</v>
      </c>
      <c r="B525" t="s">
        <v>5403</v>
      </c>
      <c r="C525" t="s">
        <v>5404</v>
      </c>
      <c r="D525" t="s">
        <v>14496</v>
      </c>
      <c r="E525" t="s">
        <v>16191</v>
      </c>
      <c r="F525" t="s">
        <v>14497</v>
      </c>
      <c r="G525" t="s">
        <v>14498</v>
      </c>
      <c r="H525" t="s">
        <v>4788</v>
      </c>
      <c r="I525" t="s">
        <v>13085</v>
      </c>
      <c r="J525" t="s">
        <v>13391</v>
      </c>
      <c r="K525" t="s">
        <v>13086</v>
      </c>
      <c r="L525" t="s">
        <v>13409</v>
      </c>
      <c r="M525" t="s">
        <v>13160</v>
      </c>
      <c r="N525" t="s">
        <v>14366</v>
      </c>
      <c r="O525" t="s">
        <v>13162</v>
      </c>
      <c r="Q525">
        <v>100</v>
      </c>
      <c r="R525" s="8">
        <v>100</v>
      </c>
      <c r="S525">
        <v>499</v>
      </c>
      <c r="T525" s="8">
        <v>499</v>
      </c>
      <c r="U525" s="8" t="str">
        <f>IF(Cleaned_Data[[#This Row],[Actual Price]]&lt;1000,"₦0–₦999",
 IF(Cleaned_Data[[#This Row],[Actual Price]]&lt;2000,"₦1,000–₦1,999",
 IF(Cleaned_Data[[#This Row],[Actual Price]]&lt;5000,"₦2,000–₦4,999",
 IF(Cleaned_Data[[#This Row],[Actual Price]]&lt;10000,"₦5,000–₦9,999",
 "₦10,000+"))))</f>
        <v>₦0–₦999</v>
      </c>
      <c r="V525" s="8">
        <f>(Cleaned_Data[[#This Row],[Actual Price]]*Cleaned_Data[[#This Row],[Rating Count]])</f>
        <v>4809362</v>
      </c>
      <c r="W525" s="20">
        <v>0.79959919839679361</v>
      </c>
      <c r="X525">
        <v>3.5</v>
      </c>
      <c r="Y525" s="10">
        <f>VALUE(Cleaned_Data[[#This Row],[rating]])</f>
        <v>3.5</v>
      </c>
      <c r="Z525">
        <v>9638</v>
      </c>
      <c r="AA525" t="str">
        <f>IF(Cleaned_Data[[#This Row],[Rating Count]]&lt;1000,"&lt;1000","1000+")</f>
        <v>1000+</v>
      </c>
      <c r="AB525" s="4">
        <v>9638</v>
      </c>
    </row>
    <row r="526" spans="1:28" x14ac:dyDescent="0.25">
      <c r="A526">
        <v>525</v>
      </c>
      <c r="B526" t="s">
        <v>5413</v>
      </c>
      <c r="C526" t="s">
        <v>5414</v>
      </c>
      <c r="D526" t="s">
        <v>14499</v>
      </c>
      <c r="E526" t="s">
        <v>16191</v>
      </c>
      <c r="F526" t="s">
        <v>14500</v>
      </c>
      <c r="G526" t="s">
        <v>14501</v>
      </c>
      <c r="H526" t="s">
        <v>4938</v>
      </c>
      <c r="I526" t="s">
        <v>13085</v>
      </c>
      <c r="J526" t="s">
        <v>13391</v>
      </c>
      <c r="K526" t="s">
        <v>13086</v>
      </c>
      <c r="L526" t="s">
        <v>13409</v>
      </c>
      <c r="M526" t="s">
        <v>13160</v>
      </c>
      <c r="N526" t="s">
        <v>14366</v>
      </c>
      <c r="O526" t="s">
        <v>13165</v>
      </c>
      <c r="Q526">
        <v>329</v>
      </c>
      <c r="R526" s="8">
        <v>329</v>
      </c>
      <c r="S526">
        <v>399</v>
      </c>
      <c r="T526" s="8">
        <v>399</v>
      </c>
      <c r="U526" s="8" t="str">
        <f>IF(Cleaned_Data[[#This Row],[Actual Price]]&lt;1000,"₦0–₦999",
 IF(Cleaned_Data[[#This Row],[Actual Price]]&lt;2000,"₦1,000–₦1,999",
 IF(Cleaned_Data[[#This Row],[Actual Price]]&lt;5000,"₦2,000–₦4,999",
 IF(Cleaned_Data[[#This Row],[Actual Price]]&lt;10000,"₦5,000–₦9,999",
 "₦10,000+"))))</f>
        <v>₦0–₦999</v>
      </c>
      <c r="V526" s="8">
        <f>(Cleaned_Data[[#This Row],[Actual Price]]*Cleaned_Data[[#This Row],[Rating Count]])</f>
        <v>13460265</v>
      </c>
      <c r="W526" s="20">
        <v>0.17543859649122806</v>
      </c>
      <c r="X526">
        <v>3.6</v>
      </c>
      <c r="Y526" s="10">
        <f>VALUE(Cleaned_Data[[#This Row],[rating]])</f>
        <v>3.6</v>
      </c>
      <c r="Z526">
        <v>33735</v>
      </c>
      <c r="AA526" t="str">
        <f>IF(Cleaned_Data[[#This Row],[Rating Count]]&lt;1000,"&lt;1000","1000+")</f>
        <v>1000+</v>
      </c>
      <c r="AB526" s="4">
        <v>33735</v>
      </c>
    </row>
    <row r="527" spans="1:28" x14ac:dyDescent="0.25">
      <c r="A527">
        <v>526</v>
      </c>
      <c r="B527" t="s">
        <v>5424</v>
      </c>
      <c r="C527" t="s">
        <v>5425</v>
      </c>
      <c r="D527" t="s">
        <v>14502</v>
      </c>
      <c r="E527" t="s">
        <v>16191</v>
      </c>
      <c r="F527" t="s">
        <v>14503</v>
      </c>
      <c r="G527" t="s">
        <v>14504</v>
      </c>
      <c r="H527" t="s">
        <v>4777</v>
      </c>
      <c r="I527" t="s">
        <v>13085</v>
      </c>
      <c r="J527" t="s">
        <v>13391</v>
      </c>
      <c r="K527" t="s">
        <v>13086</v>
      </c>
      <c r="L527" t="s">
        <v>13409</v>
      </c>
      <c r="M527" t="s">
        <v>13160</v>
      </c>
      <c r="N527" t="s">
        <v>14366</v>
      </c>
      <c r="O527" t="s">
        <v>13161</v>
      </c>
      <c r="Q527">
        <v>139</v>
      </c>
      <c r="R527" s="8">
        <v>139</v>
      </c>
      <c r="S527">
        <v>299</v>
      </c>
      <c r="T527" s="8">
        <v>299</v>
      </c>
      <c r="U527" s="8" t="str">
        <f>IF(Cleaned_Data[[#This Row],[Actual Price]]&lt;1000,"₦0–₦999",
 IF(Cleaned_Data[[#This Row],[Actual Price]]&lt;2000,"₦1,000–₦1,999",
 IF(Cleaned_Data[[#This Row],[Actual Price]]&lt;5000,"₦2,000–₦4,999",
 IF(Cleaned_Data[[#This Row],[Actual Price]]&lt;10000,"₦5,000–₦9,999",
 "₦10,000+"))))</f>
        <v>₦0–₦999</v>
      </c>
      <c r="V527" s="8">
        <f>(Cleaned_Data[[#This Row],[Actual Price]]*Cleaned_Data[[#This Row],[Rating Count]])</f>
        <v>910156</v>
      </c>
      <c r="W527" s="20">
        <v>0.53511705685618727</v>
      </c>
      <c r="X527">
        <v>3.8</v>
      </c>
      <c r="Y527" s="10">
        <f>VALUE(Cleaned_Data[[#This Row],[rating]])</f>
        <v>3.8</v>
      </c>
      <c r="Z527">
        <v>3044</v>
      </c>
      <c r="AA527" t="str">
        <f>IF(Cleaned_Data[[#This Row],[Rating Count]]&lt;1000,"&lt;1000","1000+")</f>
        <v>1000+</v>
      </c>
      <c r="AB527" s="4">
        <v>3044</v>
      </c>
    </row>
    <row r="528" spans="1:28" x14ac:dyDescent="0.25">
      <c r="A528">
        <v>527</v>
      </c>
      <c r="B528" t="s">
        <v>5434</v>
      </c>
      <c r="C528" t="s">
        <v>5435</v>
      </c>
      <c r="D528" t="s">
        <v>5435</v>
      </c>
      <c r="E528" t="s">
        <v>16191</v>
      </c>
      <c r="F528" t="s">
        <v>14505</v>
      </c>
      <c r="G528" t="s">
        <v>14506</v>
      </c>
      <c r="H528" t="s">
        <v>4364</v>
      </c>
      <c r="I528" t="s">
        <v>13093</v>
      </c>
      <c r="J528" t="s">
        <v>13093</v>
      </c>
      <c r="K528" t="s">
        <v>13131</v>
      </c>
      <c r="L528" t="s">
        <v>14009</v>
      </c>
      <c r="M528" t="s">
        <v>13132</v>
      </c>
      <c r="N528" t="s">
        <v>13132</v>
      </c>
      <c r="O528" t="s">
        <v>13153</v>
      </c>
      <c r="Q528">
        <v>1199</v>
      </c>
      <c r="R528" s="8">
        <v>1199</v>
      </c>
      <c r="S528">
        <v>2499</v>
      </c>
      <c r="T528" s="8">
        <v>2499</v>
      </c>
      <c r="U528" s="8" t="str">
        <f>IF(Cleaned_Data[[#This Row],[Actual Price]]&lt;1000,"₦0–₦999",
 IF(Cleaned_Data[[#This Row],[Actual Price]]&lt;2000,"₦1,000–₦1,999",
 IF(Cleaned_Data[[#This Row],[Actual Price]]&lt;5000,"₦2,000–₦4,999",
 IF(Cleaned_Data[[#This Row],[Actual Price]]&lt;10000,"₦5,000–₦9,999",
 "₦10,000+"))))</f>
        <v>₦2,000–₦4,999</v>
      </c>
      <c r="V528" s="8">
        <f>(Cleaned_Data[[#This Row],[Actual Price]]*Cleaned_Data[[#This Row],[Rating Count]])</f>
        <v>83926416</v>
      </c>
      <c r="W528" s="20">
        <v>0.52020808323329337</v>
      </c>
      <c r="X528">
        <v>4</v>
      </c>
      <c r="Y528" s="10">
        <f>VALUE(Cleaned_Data[[#This Row],[rating]])</f>
        <v>4</v>
      </c>
      <c r="Z528">
        <v>33584</v>
      </c>
      <c r="AA528" t="str">
        <f>IF(Cleaned_Data[[#This Row],[Rating Count]]&lt;1000,"&lt;1000","1000+")</f>
        <v>1000+</v>
      </c>
      <c r="AB528" s="4">
        <v>33584</v>
      </c>
    </row>
    <row r="529" spans="1:28" x14ac:dyDescent="0.25">
      <c r="A529">
        <v>528</v>
      </c>
      <c r="B529" t="s">
        <v>5444</v>
      </c>
      <c r="C529" t="s">
        <v>5445</v>
      </c>
      <c r="D529" t="s">
        <v>5445</v>
      </c>
      <c r="E529" t="s">
        <v>16191</v>
      </c>
      <c r="F529" t="s">
        <v>14507</v>
      </c>
      <c r="G529" t="s">
        <v>14508</v>
      </c>
      <c r="H529" t="s">
        <v>5446</v>
      </c>
      <c r="I529" t="s">
        <v>13093</v>
      </c>
      <c r="J529" t="s">
        <v>13093</v>
      </c>
      <c r="K529" t="s">
        <v>13104</v>
      </c>
      <c r="L529" t="s">
        <v>13104</v>
      </c>
      <c r="M529" t="s">
        <v>13117</v>
      </c>
      <c r="N529" t="s">
        <v>13117</v>
      </c>
      <c r="O529" t="s">
        <v>13206</v>
      </c>
      <c r="Q529">
        <v>1049</v>
      </c>
      <c r="R529" s="8">
        <v>1049</v>
      </c>
      <c r="S529">
        <v>2299</v>
      </c>
      <c r="T529" s="8">
        <v>2299</v>
      </c>
      <c r="U529" s="8" t="str">
        <f>IF(Cleaned_Data[[#This Row],[Actual Price]]&lt;1000,"₦0–₦999",
 IF(Cleaned_Data[[#This Row],[Actual Price]]&lt;2000,"₦1,000–₦1,999",
 IF(Cleaned_Data[[#This Row],[Actual Price]]&lt;5000,"₦2,000–₦4,999",
 IF(Cleaned_Data[[#This Row],[Actual Price]]&lt;10000,"₦5,000–₦9,999",
 "₦10,000+"))))</f>
        <v>₦2,000–₦4,999</v>
      </c>
      <c r="V529" s="8">
        <f>(Cleaned_Data[[#This Row],[Actual Price]]*Cleaned_Data[[#This Row],[Rating Count]])</f>
        <v>4089921</v>
      </c>
      <c r="W529" s="20">
        <v>0.54371465854719447</v>
      </c>
      <c r="X529">
        <v>3.9</v>
      </c>
      <c r="Y529" s="10">
        <f>VALUE(Cleaned_Data[[#This Row],[rating]])</f>
        <v>3.9</v>
      </c>
      <c r="Z529">
        <v>1779</v>
      </c>
      <c r="AA529" t="str">
        <f>IF(Cleaned_Data[[#This Row],[Rating Count]]&lt;1000,"&lt;1000","1000+")</f>
        <v>1000+</v>
      </c>
      <c r="AB529" s="4">
        <v>1779</v>
      </c>
    </row>
    <row r="530" spans="1:28" x14ac:dyDescent="0.25">
      <c r="A530">
        <v>529</v>
      </c>
      <c r="B530" t="s">
        <v>5460</v>
      </c>
      <c r="C530" t="s">
        <v>5461</v>
      </c>
      <c r="D530" t="s">
        <v>14509</v>
      </c>
      <c r="E530" t="s">
        <v>16191</v>
      </c>
      <c r="F530" t="s">
        <v>14510</v>
      </c>
      <c r="G530" t="s">
        <v>14511</v>
      </c>
      <c r="H530" t="s">
        <v>5462</v>
      </c>
      <c r="I530" t="s">
        <v>13093</v>
      </c>
      <c r="J530" t="s">
        <v>13093</v>
      </c>
      <c r="K530" t="s">
        <v>13169</v>
      </c>
      <c r="L530" t="s">
        <v>14407</v>
      </c>
      <c r="N530" t="s">
        <v>13442</v>
      </c>
      <c r="Q530">
        <v>225</v>
      </c>
      <c r="R530" s="8">
        <v>225</v>
      </c>
      <c r="S530">
        <v>250</v>
      </c>
      <c r="T530" s="8">
        <v>250</v>
      </c>
      <c r="U530" s="8" t="str">
        <f>IF(Cleaned_Data[[#This Row],[Actual Price]]&lt;1000,"₦0–₦999",
 IF(Cleaned_Data[[#This Row],[Actual Price]]&lt;2000,"₦1,000–₦1,999",
 IF(Cleaned_Data[[#This Row],[Actual Price]]&lt;5000,"₦2,000–₦4,999",
 IF(Cleaned_Data[[#This Row],[Actual Price]]&lt;10000,"₦5,000–₦9,999",
 "₦10,000+"))))</f>
        <v>₦0–₦999</v>
      </c>
      <c r="V530" s="8">
        <f>(Cleaned_Data[[#This Row],[Actual Price]]*Cleaned_Data[[#This Row],[Rating Count]])</f>
        <v>6639000</v>
      </c>
      <c r="W530" s="20">
        <v>0.1</v>
      </c>
      <c r="X530">
        <v>4.4000000000000004</v>
      </c>
      <c r="Y530" s="10">
        <f>VALUE(Cleaned_Data[[#This Row],[rating]])</f>
        <v>4.4000000000000004</v>
      </c>
      <c r="Z530">
        <v>26556</v>
      </c>
      <c r="AA530" t="str">
        <f>IF(Cleaned_Data[[#This Row],[Rating Count]]&lt;1000,"&lt;1000","1000+")</f>
        <v>1000+</v>
      </c>
      <c r="AB530" s="4">
        <v>26556</v>
      </c>
    </row>
    <row r="531" spans="1:28" x14ac:dyDescent="0.25">
      <c r="A531">
        <v>530</v>
      </c>
      <c r="B531" t="s">
        <v>5471</v>
      </c>
      <c r="C531" t="s">
        <v>12994</v>
      </c>
      <c r="D531" t="s">
        <v>14512</v>
      </c>
      <c r="E531" t="s">
        <v>16191</v>
      </c>
      <c r="F531" t="s">
        <v>14513</v>
      </c>
      <c r="G531" t="s">
        <v>14514</v>
      </c>
      <c r="H531" t="s">
        <v>4808</v>
      </c>
      <c r="I531" t="s">
        <v>13085</v>
      </c>
      <c r="J531" t="s">
        <v>13391</v>
      </c>
      <c r="K531" t="s">
        <v>13086</v>
      </c>
      <c r="L531" t="s">
        <v>13409</v>
      </c>
      <c r="M531" t="s">
        <v>13154</v>
      </c>
      <c r="N531" t="s">
        <v>13154</v>
      </c>
      <c r="O531" t="s">
        <v>13163</v>
      </c>
      <c r="Q531">
        <v>656</v>
      </c>
      <c r="R531" s="8">
        <v>656</v>
      </c>
      <c r="S531">
        <v>1499</v>
      </c>
      <c r="T531" s="8">
        <v>1499</v>
      </c>
      <c r="U531" s="8" t="str">
        <f>IF(Cleaned_Data[[#This Row],[Actual Price]]&lt;1000,"₦0–₦999",
 IF(Cleaned_Data[[#This Row],[Actual Price]]&lt;2000,"₦1,000–₦1,999",
 IF(Cleaned_Data[[#This Row],[Actual Price]]&lt;5000,"₦2,000–₦4,999",
 IF(Cleaned_Data[[#This Row],[Actual Price]]&lt;10000,"₦5,000–₦9,999",
 "₦10,000+"))))</f>
        <v>₦1,000–₦1,999</v>
      </c>
      <c r="V531" s="8">
        <f>(Cleaned_Data[[#This Row],[Actual Price]]*Cleaned_Data[[#This Row],[Rating Count]])</f>
        <v>38828597</v>
      </c>
      <c r="W531" s="20">
        <v>0.56237491661107408</v>
      </c>
      <c r="X531">
        <v>4.3</v>
      </c>
      <c r="Y531" s="10">
        <f>VALUE(Cleaned_Data[[#This Row],[rating]])</f>
        <v>4.3</v>
      </c>
      <c r="Z531">
        <v>25903</v>
      </c>
      <c r="AA531" t="str">
        <f>IF(Cleaned_Data[[#This Row],[Rating Count]]&lt;1000,"&lt;1000","1000+")</f>
        <v>1000+</v>
      </c>
      <c r="AB531" s="4">
        <v>25903</v>
      </c>
    </row>
    <row r="532" spans="1:28" x14ac:dyDescent="0.25">
      <c r="A532">
        <v>531</v>
      </c>
      <c r="B532" t="s">
        <v>5480</v>
      </c>
      <c r="C532" t="s">
        <v>5481</v>
      </c>
      <c r="D532" t="s">
        <v>5481</v>
      </c>
      <c r="E532" t="s">
        <v>16191</v>
      </c>
      <c r="F532" t="s">
        <v>14515</v>
      </c>
      <c r="G532" t="s">
        <v>14516</v>
      </c>
      <c r="H532" t="s">
        <v>4766</v>
      </c>
      <c r="I532" t="s">
        <v>13085</v>
      </c>
      <c r="J532" t="s">
        <v>13391</v>
      </c>
      <c r="K532" t="s">
        <v>13158</v>
      </c>
      <c r="L532" t="s">
        <v>14362</v>
      </c>
      <c r="M532" t="s">
        <v>13159</v>
      </c>
      <c r="N532" t="s">
        <v>13159</v>
      </c>
      <c r="Q532">
        <v>1109</v>
      </c>
      <c r="R532" s="8">
        <v>1109</v>
      </c>
      <c r="S532">
        <v>2800</v>
      </c>
      <c r="T532" s="8">
        <v>2800</v>
      </c>
      <c r="U532" s="8" t="str">
        <f>IF(Cleaned_Data[[#This Row],[Actual Price]]&lt;1000,"₦0–₦999",
 IF(Cleaned_Data[[#This Row],[Actual Price]]&lt;2000,"₦1,000–₦1,999",
 IF(Cleaned_Data[[#This Row],[Actual Price]]&lt;5000,"₦2,000–₦4,999",
 IF(Cleaned_Data[[#This Row],[Actual Price]]&lt;10000,"₦5,000–₦9,999",
 "₦10,000+"))))</f>
        <v>₦2,000–₦4,999</v>
      </c>
      <c r="V532" s="8">
        <f>(Cleaned_Data[[#This Row],[Actual Price]]*Cleaned_Data[[#This Row],[Rating Count]])</f>
        <v>149699200</v>
      </c>
      <c r="W532" s="20">
        <v>0.60392857142857148</v>
      </c>
      <c r="X532">
        <v>4.3</v>
      </c>
      <c r="Y532" s="10">
        <f>VALUE(Cleaned_Data[[#This Row],[rating]])</f>
        <v>4.3</v>
      </c>
      <c r="Z532">
        <v>53464</v>
      </c>
      <c r="AA532" t="str">
        <f>IF(Cleaned_Data[[#This Row],[Rating Count]]&lt;1000,"&lt;1000","1000+")</f>
        <v>1000+</v>
      </c>
      <c r="AB532" s="4">
        <v>53464</v>
      </c>
    </row>
    <row r="533" spans="1:28" x14ac:dyDescent="0.25">
      <c r="A533">
        <v>532</v>
      </c>
      <c r="B533" t="s">
        <v>5491</v>
      </c>
      <c r="C533" t="s">
        <v>5492</v>
      </c>
      <c r="D533" t="s">
        <v>14517</v>
      </c>
      <c r="E533" t="s">
        <v>16191</v>
      </c>
      <c r="F533" t="s">
        <v>14518</v>
      </c>
      <c r="G533" t="s">
        <v>14519</v>
      </c>
      <c r="H533" t="s">
        <v>5289</v>
      </c>
      <c r="I533" t="s">
        <v>13085</v>
      </c>
      <c r="J533" t="s">
        <v>13391</v>
      </c>
      <c r="K533" t="s">
        <v>13086</v>
      </c>
      <c r="L533" t="s">
        <v>13409</v>
      </c>
      <c r="M533" t="s">
        <v>13160</v>
      </c>
      <c r="N533" t="s">
        <v>14366</v>
      </c>
      <c r="O533" t="s">
        <v>13194</v>
      </c>
      <c r="P533" t="s">
        <v>13200</v>
      </c>
      <c r="Q533">
        <v>169</v>
      </c>
      <c r="R533" s="8">
        <v>169</v>
      </c>
      <c r="S533">
        <v>299</v>
      </c>
      <c r="T533" s="8">
        <v>299</v>
      </c>
      <c r="U533" s="8" t="str">
        <f>IF(Cleaned_Data[[#This Row],[Actual Price]]&lt;1000,"₦0–₦999",
 IF(Cleaned_Data[[#This Row],[Actual Price]]&lt;2000,"₦1,000–₦1,999",
 IF(Cleaned_Data[[#This Row],[Actual Price]]&lt;5000,"₦2,000–₦4,999",
 IF(Cleaned_Data[[#This Row],[Actual Price]]&lt;10000,"₦5,000–₦9,999",
 "₦10,000+"))))</f>
        <v>₦0–₦999</v>
      </c>
      <c r="V533" s="8">
        <f>(Cleaned_Data[[#This Row],[Actual Price]]*Cleaned_Data[[#This Row],[Rating Count]])</f>
        <v>1547624</v>
      </c>
      <c r="W533" s="20">
        <v>0.43478260869565216</v>
      </c>
      <c r="X533">
        <v>4.4000000000000004</v>
      </c>
      <c r="Y533" s="10">
        <f>VALUE(Cleaned_Data[[#This Row],[rating]])</f>
        <v>4.4000000000000004</v>
      </c>
      <c r="Z533">
        <v>5176</v>
      </c>
      <c r="AA533" t="str">
        <f>IF(Cleaned_Data[[#This Row],[Rating Count]]&lt;1000,"&lt;1000","1000+")</f>
        <v>1000+</v>
      </c>
      <c r="AB533" s="4">
        <v>5176</v>
      </c>
    </row>
    <row r="534" spans="1:28" x14ac:dyDescent="0.25">
      <c r="A534">
        <v>533</v>
      </c>
      <c r="B534" t="s">
        <v>5501</v>
      </c>
      <c r="C534" t="s">
        <v>5502</v>
      </c>
      <c r="D534" t="s">
        <v>14520</v>
      </c>
      <c r="E534" t="s">
        <v>16191</v>
      </c>
      <c r="F534" t="s">
        <v>14521</v>
      </c>
      <c r="G534" t="s">
        <v>14522</v>
      </c>
      <c r="H534" t="s">
        <v>5193</v>
      </c>
      <c r="I534" t="s">
        <v>13085</v>
      </c>
      <c r="J534" t="s">
        <v>13391</v>
      </c>
      <c r="K534" t="s">
        <v>13191</v>
      </c>
      <c r="L534" t="s">
        <v>14450</v>
      </c>
      <c r="M534" t="s">
        <v>13192</v>
      </c>
      <c r="N534" t="s">
        <v>14451</v>
      </c>
      <c r="O534" t="s">
        <v>13193</v>
      </c>
      <c r="Q534">
        <v>309</v>
      </c>
      <c r="R534" s="8">
        <v>309</v>
      </c>
      <c r="S534">
        <v>404</v>
      </c>
      <c r="T534" s="8">
        <v>404</v>
      </c>
      <c r="U534" s="8" t="str">
        <f>IF(Cleaned_Data[[#This Row],[Actual Price]]&lt;1000,"₦0–₦999",
 IF(Cleaned_Data[[#This Row],[Actual Price]]&lt;2000,"₦1,000–₦1,999",
 IF(Cleaned_Data[[#This Row],[Actual Price]]&lt;5000,"₦2,000–₦4,999",
 IF(Cleaned_Data[[#This Row],[Actual Price]]&lt;10000,"₦5,000–₦9,999",
 "₦10,000+"))))</f>
        <v>₦0–₦999</v>
      </c>
      <c r="V534" s="8">
        <f>(Cleaned_Data[[#This Row],[Actual Price]]*Cleaned_Data[[#This Row],[Rating Count]])</f>
        <v>3480056</v>
      </c>
      <c r="W534" s="20">
        <v>0.23514851485148514</v>
      </c>
      <c r="X534">
        <v>4.4000000000000004</v>
      </c>
      <c r="Y534" s="10">
        <f>VALUE(Cleaned_Data[[#This Row],[rating]])</f>
        <v>4.4000000000000004</v>
      </c>
      <c r="Z534">
        <v>8614</v>
      </c>
      <c r="AA534" t="str">
        <f>IF(Cleaned_Data[[#This Row],[Rating Count]]&lt;1000,"&lt;1000","1000+")</f>
        <v>1000+</v>
      </c>
      <c r="AB534" s="4">
        <v>8614</v>
      </c>
    </row>
    <row r="535" spans="1:28" x14ac:dyDescent="0.25">
      <c r="A535">
        <v>534</v>
      </c>
      <c r="B535" t="s">
        <v>5511</v>
      </c>
      <c r="C535" t="s">
        <v>5512</v>
      </c>
      <c r="D535" t="s">
        <v>5512</v>
      </c>
      <c r="E535" t="s">
        <v>16191</v>
      </c>
      <c r="F535" t="s">
        <v>14523</v>
      </c>
      <c r="G535" t="s">
        <v>14524</v>
      </c>
      <c r="H535" t="s">
        <v>4364</v>
      </c>
      <c r="I535" t="s">
        <v>13093</v>
      </c>
      <c r="J535" t="s">
        <v>13093</v>
      </c>
      <c r="K535" t="s">
        <v>13131</v>
      </c>
      <c r="L535" t="s">
        <v>14009</v>
      </c>
      <c r="M535" t="s">
        <v>13132</v>
      </c>
      <c r="N535" t="s">
        <v>13132</v>
      </c>
      <c r="O535" t="s">
        <v>13153</v>
      </c>
      <c r="Q535">
        <v>599</v>
      </c>
      <c r="R535" s="8">
        <v>599</v>
      </c>
      <c r="S535">
        <v>1399</v>
      </c>
      <c r="T535" s="8">
        <v>1399</v>
      </c>
      <c r="U535" s="8" t="str">
        <f>IF(Cleaned_Data[[#This Row],[Actual Price]]&lt;1000,"₦0–₦999",
 IF(Cleaned_Data[[#This Row],[Actual Price]]&lt;2000,"₦1,000–₦1,999",
 IF(Cleaned_Data[[#This Row],[Actual Price]]&lt;5000,"₦2,000–₦4,999",
 IF(Cleaned_Data[[#This Row],[Actual Price]]&lt;10000,"₦5,000–₦9,999",
 "₦10,000+"))))</f>
        <v>₦1,000–₦1,999</v>
      </c>
      <c r="V535" s="8">
        <f>(Cleaned_Data[[#This Row],[Actual Price]]*Cleaned_Data[[#This Row],[Rating Count]])</f>
        <v>83976374</v>
      </c>
      <c r="W535" s="20">
        <v>0.57183702644746248</v>
      </c>
      <c r="X535">
        <v>3.8</v>
      </c>
      <c r="Y535" s="10">
        <f>VALUE(Cleaned_Data[[#This Row],[rating]])</f>
        <v>3.8</v>
      </c>
      <c r="Z535">
        <v>60026</v>
      </c>
      <c r="AA535" t="str">
        <f>IF(Cleaned_Data[[#This Row],[Rating Count]]&lt;1000,"&lt;1000","1000+")</f>
        <v>1000+</v>
      </c>
      <c r="AB535" s="4">
        <v>60026</v>
      </c>
    </row>
    <row r="536" spans="1:28" x14ac:dyDescent="0.25">
      <c r="A536">
        <v>535</v>
      </c>
      <c r="B536" t="s">
        <v>5521</v>
      </c>
      <c r="C536" t="s">
        <v>12942</v>
      </c>
      <c r="D536" t="s">
        <v>14525</v>
      </c>
      <c r="E536" t="s">
        <v>16191</v>
      </c>
      <c r="F536" t="s">
        <v>14526</v>
      </c>
      <c r="G536" t="s">
        <v>14527</v>
      </c>
      <c r="H536" t="s">
        <v>4938</v>
      </c>
      <c r="I536" t="s">
        <v>13085</v>
      </c>
      <c r="J536" t="s">
        <v>13391</v>
      </c>
      <c r="K536" t="s">
        <v>13086</v>
      </c>
      <c r="L536" t="s">
        <v>13409</v>
      </c>
      <c r="M536" t="s">
        <v>13160</v>
      </c>
      <c r="N536" t="s">
        <v>14366</v>
      </c>
      <c r="O536" t="s">
        <v>13165</v>
      </c>
      <c r="Q536">
        <v>299</v>
      </c>
      <c r="R536" s="8">
        <v>299</v>
      </c>
      <c r="S536">
        <v>599</v>
      </c>
      <c r="T536" s="8">
        <v>599</v>
      </c>
      <c r="U536" s="8" t="str">
        <f>IF(Cleaned_Data[[#This Row],[Actual Price]]&lt;1000,"₦0–₦999",
 IF(Cleaned_Data[[#This Row],[Actual Price]]&lt;2000,"₦1,000–₦1,999",
 IF(Cleaned_Data[[#This Row],[Actual Price]]&lt;5000,"₦2,000–₦4,999",
 IF(Cleaned_Data[[#This Row],[Actual Price]]&lt;10000,"₦5,000–₦9,999",
 "₦10,000+"))))</f>
        <v>₦0–₦999</v>
      </c>
      <c r="V536" s="8">
        <f>(Cleaned_Data[[#This Row],[Actual Price]]*Cleaned_Data[[#This Row],[Rating Count]])</f>
        <v>1836534</v>
      </c>
      <c r="W536" s="20">
        <v>0.5008347245409015</v>
      </c>
      <c r="X536">
        <v>3.8</v>
      </c>
      <c r="Y536" s="10">
        <f>VALUE(Cleaned_Data[[#This Row],[rating]])</f>
        <v>3.8</v>
      </c>
      <c r="Z536">
        <v>3066</v>
      </c>
      <c r="AA536" t="str">
        <f>IF(Cleaned_Data[[#This Row],[Rating Count]]&lt;1000,"&lt;1000","1000+")</f>
        <v>1000+</v>
      </c>
      <c r="AB536" s="4">
        <v>3066</v>
      </c>
    </row>
    <row r="537" spans="1:28" x14ac:dyDescent="0.25">
      <c r="A537">
        <v>536</v>
      </c>
      <c r="B537" t="s">
        <v>5530</v>
      </c>
      <c r="C537" t="s">
        <v>5531</v>
      </c>
      <c r="D537" t="s">
        <v>5531</v>
      </c>
      <c r="E537" t="s">
        <v>16191</v>
      </c>
      <c r="F537" t="s">
        <v>14528</v>
      </c>
      <c r="G537" t="s">
        <v>14529</v>
      </c>
      <c r="H537" t="s">
        <v>4808</v>
      </c>
      <c r="I537" t="s">
        <v>13085</v>
      </c>
      <c r="J537" t="s">
        <v>13391</v>
      </c>
      <c r="K537" t="s">
        <v>13086</v>
      </c>
      <c r="L537" t="s">
        <v>13409</v>
      </c>
      <c r="M537" t="s">
        <v>13154</v>
      </c>
      <c r="N537" t="s">
        <v>13154</v>
      </c>
      <c r="O537" t="s">
        <v>13163</v>
      </c>
      <c r="Q537">
        <v>449</v>
      </c>
      <c r="R537" s="8">
        <v>449</v>
      </c>
      <c r="S537">
        <v>999</v>
      </c>
      <c r="T537" s="8">
        <v>999</v>
      </c>
      <c r="U537" s="8" t="str">
        <f>IF(Cleaned_Data[[#This Row],[Actual Price]]&lt;1000,"₦0–₦999",
 IF(Cleaned_Data[[#This Row],[Actual Price]]&lt;2000,"₦1,000–₦1,999",
 IF(Cleaned_Data[[#This Row],[Actual Price]]&lt;5000,"₦2,000–₦4,999",
 IF(Cleaned_Data[[#This Row],[Actual Price]]&lt;10000,"₦5,000–₦9,999",
 "₦10,000+"))))</f>
        <v>₦0–₦999</v>
      </c>
      <c r="V537" s="8">
        <f>(Cleaned_Data[[#This Row],[Actual Price]]*Cleaned_Data[[#This Row],[Rating Count]])</f>
        <v>2099898</v>
      </c>
      <c r="W537" s="20">
        <v>0.55055055055055058</v>
      </c>
      <c r="X537">
        <v>4</v>
      </c>
      <c r="Y537" s="10">
        <f>VALUE(Cleaned_Data[[#This Row],[rating]])</f>
        <v>4</v>
      </c>
      <c r="Z537">
        <v>2102</v>
      </c>
      <c r="AA537" t="str">
        <f>IF(Cleaned_Data[[#This Row],[Rating Count]]&lt;1000,"&lt;1000","1000+")</f>
        <v>1000+</v>
      </c>
      <c r="AB537" s="4">
        <v>2102</v>
      </c>
    </row>
    <row r="538" spans="1:28" x14ac:dyDescent="0.25">
      <c r="A538">
        <v>537</v>
      </c>
      <c r="B538" t="s">
        <v>5540</v>
      </c>
      <c r="C538" t="s">
        <v>5541</v>
      </c>
      <c r="D538" t="s">
        <v>14530</v>
      </c>
      <c r="E538" t="s">
        <v>16191</v>
      </c>
      <c r="F538" t="s">
        <v>14531</v>
      </c>
      <c r="G538" t="s">
        <v>14532</v>
      </c>
      <c r="H538" t="s">
        <v>4777</v>
      </c>
      <c r="I538" t="s">
        <v>13085</v>
      </c>
      <c r="J538" t="s">
        <v>13391</v>
      </c>
      <c r="K538" t="s">
        <v>13086</v>
      </c>
      <c r="L538" t="s">
        <v>13409</v>
      </c>
      <c r="M538" t="s">
        <v>13160</v>
      </c>
      <c r="N538" t="s">
        <v>14366</v>
      </c>
      <c r="O538" t="s">
        <v>13161</v>
      </c>
      <c r="Q538">
        <v>799</v>
      </c>
      <c r="R538" s="8">
        <v>799</v>
      </c>
      <c r="S538">
        <v>1295</v>
      </c>
      <c r="T538" s="8">
        <v>1295</v>
      </c>
      <c r="U538" s="8" t="str">
        <f>IF(Cleaned_Data[[#This Row],[Actual Price]]&lt;1000,"₦0–₦999",
 IF(Cleaned_Data[[#This Row],[Actual Price]]&lt;2000,"₦1,000–₦1,999",
 IF(Cleaned_Data[[#This Row],[Actual Price]]&lt;5000,"₦2,000–₦4,999",
 IF(Cleaned_Data[[#This Row],[Actual Price]]&lt;10000,"₦5,000–₦9,999",
 "₦10,000+"))))</f>
        <v>₦1,000–₦1,999</v>
      </c>
      <c r="V538" s="8">
        <f>(Cleaned_Data[[#This Row],[Actual Price]]*Cleaned_Data[[#This Row],[Rating Count]])</f>
        <v>45133340</v>
      </c>
      <c r="W538" s="20">
        <v>0.383011583011583</v>
      </c>
      <c r="X538">
        <v>4.4000000000000004</v>
      </c>
      <c r="Y538" s="10">
        <f>VALUE(Cleaned_Data[[#This Row],[rating]])</f>
        <v>4.4000000000000004</v>
      </c>
      <c r="Z538">
        <v>34852</v>
      </c>
      <c r="AA538" t="str">
        <f>IF(Cleaned_Data[[#This Row],[Rating Count]]&lt;1000,"&lt;1000","1000+")</f>
        <v>1000+</v>
      </c>
      <c r="AB538" s="4">
        <v>34852</v>
      </c>
    </row>
    <row r="539" spans="1:28" x14ac:dyDescent="0.25">
      <c r="A539">
        <v>538</v>
      </c>
      <c r="B539" t="s">
        <v>5551</v>
      </c>
      <c r="C539" t="s">
        <v>5552</v>
      </c>
      <c r="D539" t="s">
        <v>5552</v>
      </c>
      <c r="E539" t="s">
        <v>16191</v>
      </c>
      <c r="F539" t="s">
        <v>14533</v>
      </c>
      <c r="G539" t="s">
        <v>14534</v>
      </c>
      <c r="H539" t="s">
        <v>5553</v>
      </c>
      <c r="I539" t="s">
        <v>13171</v>
      </c>
      <c r="J539" t="s">
        <v>13171</v>
      </c>
      <c r="K539" t="s">
        <v>13172</v>
      </c>
      <c r="L539" t="s">
        <v>13172</v>
      </c>
      <c r="M539" t="s">
        <v>13173</v>
      </c>
      <c r="N539" t="s">
        <v>13173</v>
      </c>
      <c r="O539" t="s">
        <v>13174</v>
      </c>
      <c r="P539" t="s">
        <v>13207</v>
      </c>
      <c r="Q539">
        <v>157</v>
      </c>
      <c r="R539" s="8">
        <v>157</v>
      </c>
      <c r="S539">
        <v>160</v>
      </c>
      <c r="T539" s="8">
        <v>160</v>
      </c>
      <c r="U539" s="8" t="str">
        <f>IF(Cleaned_Data[[#This Row],[Actual Price]]&lt;1000,"₦0–₦999",
 IF(Cleaned_Data[[#This Row],[Actual Price]]&lt;2000,"₦1,000–₦1,999",
 IF(Cleaned_Data[[#This Row],[Actual Price]]&lt;5000,"₦2,000–₦4,999",
 IF(Cleaned_Data[[#This Row],[Actual Price]]&lt;10000,"₦5,000–₦9,999",
 "₦10,000+"))))</f>
        <v>₦0–₦999</v>
      </c>
      <c r="V539" s="8">
        <f>(Cleaned_Data[[#This Row],[Actual Price]]*Cleaned_Data[[#This Row],[Rating Count]])</f>
        <v>1378880</v>
      </c>
      <c r="W539" s="20">
        <v>1.8749999999999999E-2</v>
      </c>
      <c r="X539">
        <v>4.5</v>
      </c>
      <c r="Y539" s="10">
        <f>VALUE(Cleaned_Data[[#This Row],[rating]])</f>
        <v>4.5</v>
      </c>
      <c r="Z539">
        <v>8618</v>
      </c>
      <c r="AA539" t="str">
        <f>IF(Cleaned_Data[[#This Row],[Rating Count]]&lt;1000,"&lt;1000","1000+")</f>
        <v>1000+</v>
      </c>
      <c r="AB539" s="4">
        <v>8618</v>
      </c>
    </row>
    <row r="540" spans="1:28" x14ac:dyDescent="0.25">
      <c r="A540">
        <v>539</v>
      </c>
      <c r="B540" t="s">
        <v>5565</v>
      </c>
      <c r="C540" t="s">
        <v>5566</v>
      </c>
      <c r="D540" t="s">
        <v>5566</v>
      </c>
      <c r="E540" t="s">
        <v>16191</v>
      </c>
      <c r="F540" t="s">
        <v>14535</v>
      </c>
      <c r="G540" t="s">
        <v>14536</v>
      </c>
      <c r="H540" t="s">
        <v>4777</v>
      </c>
      <c r="I540" t="s">
        <v>13085</v>
      </c>
      <c r="J540" t="s">
        <v>13391</v>
      </c>
      <c r="K540" t="s">
        <v>13086</v>
      </c>
      <c r="L540" t="s">
        <v>13409</v>
      </c>
      <c r="M540" t="s">
        <v>13160</v>
      </c>
      <c r="N540" t="s">
        <v>14366</v>
      </c>
      <c r="O540" t="s">
        <v>13161</v>
      </c>
      <c r="Q540">
        <v>599</v>
      </c>
      <c r="R540" s="8">
        <v>599</v>
      </c>
      <c r="S540">
        <v>899</v>
      </c>
      <c r="T540" s="8">
        <v>899</v>
      </c>
      <c r="U540" s="8" t="str">
        <f>IF(Cleaned_Data[[#This Row],[Actual Price]]&lt;1000,"₦0–₦999",
 IF(Cleaned_Data[[#This Row],[Actual Price]]&lt;2000,"₦1,000–₦1,999",
 IF(Cleaned_Data[[#This Row],[Actual Price]]&lt;5000,"₦2,000–₦4,999",
 IF(Cleaned_Data[[#This Row],[Actual Price]]&lt;10000,"₦5,000–₦9,999",
 "₦10,000+"))))</f>
        <v>₦0–₦999</v>
      </c>
      <c r="V540" s="8">
        <f>(Cleaned_Data[[#This Row],[Actual Price]]*Cleaned_Data[[#This Row],[Rating Count]])</f>
        <v>3612182</v>
      </c>
      <c r="W540" s="20">
        <v>0.33370411568409342</v>
      </c>
      <c r="X540">
        <v>4</v>
      </c>
      <c r="Y540" s="10">
        <f>VALUE(Cleaned_Data[[#This Row],[rating]])</f>
        <v>4</v>
      </c>
      <c r="Z540">
        <v>4018</v>
      </c>
      <c r="AA540" t="str">
        <f>IF(Cleaned_Data[[#This Row],[Rating Count]]&lt;1000,"&lt;1000","1000+")</f>
        <v>1000+</v>
      </c>
      <c r="AB540" s="4">
        <v>4018</v>
      </c>
    </row>
    <row r="541" spans="1:28" x14ac:dyDescent="0.25">
      <c r="A541">
        <v>540</v>
      </c>
      <c r="B541" t="s">
        <v>5575</v>
      </c>
      <c r="C541" t="s">
        <v>5576</v>
      </c>
      <c r="D541" t="s">
        <v>5576</v>
      </c>
      <c r="E541" t="s">
        <v>16191</v>
      </c>
      <c r="F541" t="s">
        <v>14537</v>
      </c>
      <c r="G541" t="s">
        <v>13442</v>
      </c>
      <c r="H541" t="s">
        <v>5577</v>
      </c>
      <c r="I541" t="s">
        <v>13093</v>
      </c>
      <c r="J541" t="s">
        <v>13093</v>
      </c>
      <c r="K541" t="s">
        <v>13169</v>
      </c>
      <c r="L541" t="s">
        <v>14407</v>
      </c>
      <c r="M541" t="s">
        <v>13208</v>
      </c>
      <c r="N541" t="s">
        <v>13208</v>
      </c>
      <c r="Q541">
        <v>479</v>
      </c>
      <c r="R541" s="8">
        <v>479</v>
      </c>
      <c r="S541">
        <v>599</v>
      </c>
      <c r="T541" s="8">
        <v>599</v>
      </c>
      <c r="U541" s="8" t="str">
        <f>IF(Cleaned_Data[[#This Row],[Actual Price]]&lt;1000,"₦0–₦999",
 IF(Cleaned_Data[[#This Row],[Actual Price]]&lt;2000,"₦1,000–₦1,999",
 IF(Cleaned_Data[[#This Row],[Actual Price]]&lt;5000,"₦2,000–₦4,999",
 IF(Cleaned_Data[[#This Row],[Actual Price]]&lt;10000,"₦5,000–₦9,999",
 "₦10,000+"))))</f>
        <v>₦0–₦999</v>
      </c>
      <c r="V541" s="8">
        <f>(Cleaned_Data[[#This Row],[Actual Price]]*Cleaned_Data[[#This Row],[Rating Count]])</f>
        <v>7000513</v>
      </c>
      <c r="W541" s="20">
        <v>0.20033388981636061</v>
      </c>
      <c r="X541">
        <v>4.3</v>
      </c>
      <c r="Y541" s="10">
        <f>VALUE(Cleaned_Data[[#This Row],[rating]])</f>
        <v>4.3</v>
      </c>
      <c r="Z541">
        <v>11687</v>
      </c>
      <c r="AA541" t="str">
        <f>IF(Cleaned_Data[[#This Row],[Rating Count]]&lt;1000,"&lt;1000","1000+")</f>
        <v>1000+</v>
      </c>
      <c r="AB541" s="4">
        <v>11687</v>
      </c>
    </row>
    <row r="542" spans="1:28" x14ac:dyDescent="0.25">
      <c r="A542">
        <v>541</v>
      </c>
      <c r="B542" t="s">
        <v>5587</v>
      </c>
      <c r="C542" t="s">
        <v>5588</v>
      </c>
      <c r="D542" t="s">
        <v>14538</v>
      </c>
      <c r="E542" t="s">
        <v>16191</v>
      </c>
      <c r="F542" t="s">
        <v>14539</v>
      </c>
      <c r="G542" t="s">
        <v>14540</v>
      </c>
      <c r="H542" t="s">
        <v>3025</v>
      </c>
      <c r="I542" t="s">
        <v>13093</v>
      </c>
      <c r="J542" t="s">
        <v>13093</v>
      </c>
      <c r="K542" t="s">
        <v>13131</v>
      </c>
      <c r="L542" t="s">
        <v>14009</v>
      </c>
      <c r="M542" t="s">
        <v>13132</v>
      </c>
      <c r="N542" t="s">
        <v>13132</v>
      </c>
      <c r="O542" t="s">
        <v>13133</v>
      </c>
      <c r="Q542">
        <v>1598</v>
      </c>
      <c r="R542" s="8">
        <v>1598</v>
      </c>
      <c r="S542">
        <v>2990</v>
      </c>
      <c r="T542" s="8">
        <v>2990</v>
      </c>
      <c r="U542" s="8" t="str">
        <f>IF(Cleaned_Data[[#This Row],[Actual Price]]&lt;1000,"₦0–₦999",
 IF(Cleaned_Data[[#This Row],[Actual Price]]&lt;2000,"₦1,000–₦1,999",
 IF(Cleaned_Data[[#This Row],[Actual Price]]&lt;5000,"₦2,000–₦4,999",
 IF(Cleaned_Data[[#This Row],[Actual Price]]&lt;10000,"₦5,000–₦9,999",
 "₦10,000+"))))</f>
        <v>₦2,000–₦4,999</v>
      </c>
      <c r="V542" s="8">
        <f>(Cleaned_Data[[#This Row],[Actual Price]]*Cleaned_Data[[#This Row],[Rating Count]])</f>
        <v>32934850</v>
      </c>
      <c r="W542" s="20">
        <v>0.46555183946488293</v>
      </c>
      <c r="X542">
        <v>3.8</v>
      </c>
      <c r="Y542" s="10">
        <f>VALUE(Cleaned_Data[[#This Row],[rating]])</f>
        <v>3.8</v>
      </c>
      <c r="Z542">
        <v>11015</v>
      </c>
      <c r="AA542" t="str">
        <f>IF(Cleaned_Data[[#This Row],[Rating Count]]&lt;1000,"&lt;1000","1000+")</f>
        <v>1000+</v>
      </c>
      <c r="AB542" s="4">
        <v>11015</v>
      </c>
    </row>
    <row r="543" spans="1:28" x14ac:dyDescent="0.25">
      <c r="A543">
        <v>542</v>
      </c>
      <c r="B543" t="s">
        <v>5597</v>
      </c>
      <c r="C543" t="s">
        <v>5598</v>
      </c>
      <c r="D543" t="s">
        <v>14541</v>
      </c>
      <c r="E543" t="s">
        <v>16191</v>
      </c>
      <c r="F543" t="s">
        <v>14542</v>
      </c>
      <c r="G543" t="s">
        <v>14543</v>
      </c>
      <c r="H543" t="s">
        <v>5599</v>
      </c>
      <c r="I543" t="s">
        <v>13085</v>
      </c>
      <c r="J543" t="s">
        <v>13391</v>
      </c>
      <c r="K543" t="s">
        <v>13090</v>
      </c>
      <c r="L543" t="s">
        <v>13090</v>
      </c>
      <c r="M543" t="s">
        <v>13091</v>
      </c>
      <c r="N543" t="s">
        <v>13091</v>
      </c>
      <c r="O543" t="s">
        <v>13209</v>
      </c>
      <c r="Q543">
        <v>599</v>
      </c>
      <c r="R543" s="8">
        <v>599</v>
      </c>
      <c r="S543">
        <v>899</v>
      </c>
      <c r="T543" s="8">
        <v>899</v>
      </c>
      <c r="U543" s="8" t="str">
        <f>IF(Cleaned_Data[[#This Row],[Actual Price]]&lt;1000,"₦0–₦999",
 IF(Cleaned_Data[[#This Row],[Actual Price]]&lt;2000,"₦1,000–₦1,999",
 IF(Cleaned_Data[[#This Row],[Actual Price]]&lt;5000,"₦2,000–₦4,999",
 IF(Cleaned_Data[[#This Row],[Actual Price]]&lt;10000,"₦5,000–₦9,999",
 "₦10,000+"))))</f>
        <v>₦0–₦999</v>
      </c>
      <c r="V543" s="8">
        <f>(Cleaned_Data[[#This Row],[Actual Price]]*Cleaned_Data[[#This Row],[Rating Count]])</f>
        <v>85509284</v>
      </c>
      <c r="W543" s="20">
        <v>0.33370411568409342</v>
      </c>
      <c r="X543">
        <v>4.3</v>
      </c>
      <c r="Y543" s="10">
        <f>VALUE(Cleaned_Data[[#This Row],[rating]])</f>
        <v>4.3</v>
      </c>
      <c r="Z543">
        <v>95116</v>
      </c>
      <c r="AA543" t="str">
        <f>IF(Cleaned_Data[[#This Row],[Rating Count]]&lt;1000,"&lt;1000","1000+")</f>
        <v>1000+</v>
      </c>
      <c r="AB543" s="4">
        <v>95116</v>
      </c>
    </row>
    <row r="544" spans="1:28" x14ac:dyDescent="0.25">
      <c r="A544">
        <v>543</v>
      </c>
      <c r="B544" t="s">
        <v>5609</v>
      </c>
      <c r="C544" t="s">
        <v>5610</v>
      </c>
      <c r="D544" t="s">
        <v>5610</v>
      </c>
      <c r="E544" t="s">
        <v>16191</v>
      </c>
      <c r="F544" t="s">
        <v>14515</v>
      </c>
      <c r="G544" t="s">
        <v>14544</v>
      </c>
      <c r="H544" t="s">
        <v>4766</v>
      </c>
      <c r="I544" t="s">
        <v>13085</v>
      </c>
      <c r="J544" t="s">
        <v>13391</v>
      </c>
      <c r="K544" t="s">
        <v>13158</v>
      </c>
      <c r="L544" t="s">
        <v>14362</v>
      </c>
      <c r="M544" t="s">
        <v>13159</v>
      </c>
      <c r="N544" t="s">
        <v>13159</v>
      </c>
      <c r="Q544">
        <v>1299</v>
      </c>
      <c r="R544" s="8">
        <v>1299</v>
      </c>
      <c r="S544">
        <v>3000</v>
      </c>
      <c r="T544" s="8">
        <v>3000</v>
      </c>
      <c r="U544" s="8" t="str">
        <f>IF(Cleaned_Data[[#This Row],[Actual Price]]&lt;1000,"₦0–₦999",
 IF(Cleaned_Data[[#This Row],[Actual Price]]&lt;2000,"₦1,000–₦1,999",
 IF(Cleaned_Data[[#This Row],[Actual Price]]&lt;5000,"₦2,000–₦4,999",
 IF(Cleaned_Data[[#This Row],[Actual Price]]&lt;10000,"₦5,000–₦9,999",
 "₦10,000+"))))</f>
        <v>₦2,000–₦4,999</v>
      </c>
      <c r="V544" s="8">
        <f>(Cleaned_Data[[#This Row],[Actual Price]]*Cleaned_Data[[#This Row],[Rating Count]])</f>
        <v>69066000</v>
      </c>
      <c r="W544" s="20">
        <v>0.56699999999999995</v>
      </c>
      <c r="X544">
        <v>4.3</v>
      </c>
      <c r="Y544" s="10">
        <f>VALUE(Cleaned_Data[[#This Row],[rating]])</f>
        <v>4.3</v>
      </c>
      <c r="Z544">
        <v>23022</v>
      </c>
      <c r="AA544" t="str">
        <f>IF(Cleaned_Data[[#This Row],[Rating Count]]&lt;1000,"&lt;1000","1000+")</f>
        <v>1000+</v>
      </c>
      <c r="AB544" s="4">
        <v>23022</v>
      </c>
    </row>
    <row r="545" spans="1:28" x14ac:dyDescent="0.25">
      <c r="A545">
        <v>544</v>
      </c>
      <c r="B545" t="s">
        <v>5626</v>
      </c>
      <c r="C545" t="s">
        <v>5627</v>
      </c>
      <c r="D545" t="s">
        <v>14545</v>
      </c>
      <c r="E545" t="s">
        <v>16191</v>
      </c>
      <c r="F545" t="s">
        <v>14546</v>
      </c>
      <c r="G545" t="s">
        <v>14547</v>
      </c>
      <c r="H545" t="s">
        <v>5628</v>
      </c>
      <c r="I545" t="s">
        <v>13085</v>
      </c>
      <c r="J545" t="s">
        <v>13391</v>
      </c>
      <c r="K545" t="s">
        <v>13086</v>
      </c>
      <c r="L545" t="s">
        <v>13409</v>
      </c>
      <c r="M545" t="s">
        <v>13109</v>
      </c>
      <c r="N545" t="s">
        <v>13109</v>
      </c>
      <c r="O545" t="s">
        <v>13210</v>
      </c>
      <c r="Q545">
        <v>294</v>
      </c>
      <c r="R545" s="8">
        <v>294</v>
      </c>
      <c r="S545">
        <v>4999</v>
      </c>
      <c r="T545" s="8">
        <v>4999</v>
      </c>
      <c r="U545" s="8" t="str">
        <f>IF(Cleaned_Data[[#This Row],[Actual Price]]&lt;1000,"₦0–₦999",
 IF(Cleaned_Data[[#This Row],[Actual Price]]&lt;2000,"₦1,000–₦1,999",
 IF(Cleaned_Data[[#This Row],[Actual Price]]&lt;5000,"₦2,000–₦4,999",
 IF(Cleaned_Data[[#This Row],[Actual Price]]&lt;10000,"₦5,000–₦9,999",
 "₦10,000+"))))</f>
        <v>₦2,000–₦4,999</v>
      </c>
      <c r="V545" s="8">
        <f>(Cleaned_Data[[#This Row],[Actual Price]]*Cleaned_Data[[#This Row],[Rating Count]])</f>
        <v>22125574</v>
      </c>
      <c r="W545" s="20">
        <v>0.94118823764752946</v>
      </c>
      <c r="X545">
        <v>4.3</v>
      </c>
      <c r="Y545" s="10">
        <f>VALUE(Cleaned_Data[[#This Row],[rating]])</f>
        <v>4.3</v>
      </c>
      <c r="Z545">
        <v>4426</v>
      </c>
      <c r="AA545" t="str">
        <f>IF(Cleaned_Data[[#This Row],[Rating Count]]&lt;1000,"&lt;1000","1000+")</f>
        <v>1000+</v>
      </c>
      <c r="AB545" s="4">
        <v>4426</v>
      </c>
    </row>
    <row r="546" spans="1:28" x14ac:dyDescent="0.25">
      <c r="A546">
        <v>545</v>
      </c>
      <c r="B546" t="s">
        <v>5636</v>
      </c>
      <c r="C546" t="s">
        <v>5637</v>
      </c>
      <c r="D546" t="s">
        <v>5637</v>
      </c>
      <c r="E546" t="s">
        <v>16191</v>
      </c>
      <c r="F546" t="s">
        <v>14548</v>
      </c>
      <c r="G546" t="s">
        <v>13442</v>
      </c>
      <c r="H546" t="s">
        <v>5193</v>
      </c>
      <c r="I546" t="s">
        <v>13085</v>
      </c>
      <c r="J546" t="s">
        <v>13391</v>
      </c>
      <c r="K546" t="s">
        <v>13191</v>
      </c>
      <c r="L546" t="s">
        <v>14450</v>
      </c>
      <c r="M546" t="s">
        <v>13192</v>
      </c>
      <c r="N546" t="s">
        <v>14451</v>
      </c>
      <c r="O546" t="s">
        <v>13193</v>
      </c>
      <c r="Q546">
        <v>828</v>
      </c>
      <c r="R546" s="8">
        <v>828</v>
      </c>
      <c r="S546">
        <v>861</v>
      </c>
      <c r="T546" s="8">
        <v>861</v>
      </c>
      <c r="U546" s="8" t="str">
        <f>IF(Cleaned_Data[[#This Row],[Actual Price]]&lt;1000,"₦0–₦999",
 IF(Cleaned_Data[[#This Row],[Actual Price]]&lt;2000,"₦1,000–₦1,999",
 IF(Cleaned_Data[[#This Row],[Actual Price]]&lt;5000,"₦2,000–₦4,999",
 IF(Cleaned_Data[[#This Row],[Actual Price]]&lt;10000,"₦5,000–₦9,999",
 "₦10,000+"))))</f>
        <v>₦0–₦999</v>
      </c>
      <c r="V546" s="8">
        <f>(Cleaned_Data[[#This Row],[Actual Price]]*Cleaned_Data[[#This Row],[Rating Count]])</f>
        <v>3932187</v>
      </c>
      <c r="W546" s="20">
        <v>3.8327526132404179E-2</v>
      </c>
      <c r="X546">
        <v>4.2</v>
      </c>
      <c r="Y546" s="10">
        <f>VALUE(Cleaned_Data[[#This Row],[rating]])</f>
        <v>4.2</v>
      </c>
      <c r="Z546">
        <v>4567</v>
      </c>
      <c r="AA546" t="str">
        <f>IF(Cleaned_Data[[#This Row],[Rating Count]]&lt;1000,"&lt;1000","1000+")</f>
        <v>1000+</v>
      </c>
      <c r="AB546" s="4">
        <v>4567</v>
      </c>
    </row>
    <row r="547" spans="1:28" x14ac:dyDescent="0.25">
      <c r="A547">
        <v>546</v>
      </c>
      <c r="B547" t="s">
        <v>5646</v>
      </c>
      <c r="C547" t="s">
        <v>5647</v>
      </c>
      <c r="D547" t="s">
        <v>5647</v>
      </c>
      <c r="E547" t="s">
        <v>16191</v>
      </c>
      <c r="F547" t="s">
        <v>14549</v>
      </c>
      <c r="G547" t="s">
        <v>14550</v>
      </c>
      <c r="H547" t="s">
        <v>4364</v>
      </c>
      <c r="I547" t="s">
        <v>13093</v>
      </c>
      <c r="J547" t="s">
        <v>13093</v>
      </c>
      <c r="K547" t="s">
        <v>13131</v>
      </c>
      <c r="L547" t="s">
        <v>14009</v>
      </c>
      <c r="M547" t="s">
        <v>13132</v>
      </c>
      <c r="N547" t="s">
        <v>13132</v>
      </c>
      <c r="O547" t="s">
        <v>13153</v>
      </c>
      <c r="Q547">
        <v>745</v>
      </c>
      <c r="R547" s="8">
        <v>745</v>
      </c>
      <c r="S547">
        <v>795</v>
      </c>
      <c r="T547" s="8">
        <v>795</v>
      </c>
      <c r="U547" s="8" t="str">
        <f>IF(Cleaned_Data[[#This Row],[Actual Price]]&lt;1000,"₦0–₦999",
 IF(Cleaned_Data[[#This Row],[Actual Price]]&lt;2000,"₦1,000–₦1,999",
 IF(Cleaned_Data[[#This Row],[Actual Price]]&lt;5000,"₦2,000–₦4,999",
 IF(Cleaned_Data[[#This Row],[Actual Price]]&lt;10000,"₦5,000–₦9,999",
 "₦10,000+"))))</f>
        <v>₦0–₦999</v>
      </c>
      <c r="V547" s="8">
        <f>(Cleaned_Data[[#This Row],[Actual Price]]*Cleaned_Data[[#This Row],[Rating Count]])</f>
        <v>10968615</v>
      </c>
      <c r="W547" s="20">
        <v>6.2893081761006289E-2</v>
      </c>
      <c r="X547">
        <v>4</v>
      </c>
      <c r="Y547" s="10">
        <f>VALUE(Cleaned_Data[[#This Row],[rating]])</f>
        <v>4</v>
      </c>
      <c r="Z547">
        <v>13797</v>
      </c>
      <c r="AA547" t="str">
        <f>IF(Cleaned_Data[[#This Row],[Rating Count]]&lt;1000,"&lt;1000","1000+")</f>
        <v>1000+</v>
      </c>
      <c r="AB547" s="4">
        <v>13797</v>
      </c>
    </row>
    <row r="548" spans="1:28" x14ac:dyDescent="0.25">
      <c r="A548">
        <v>547</v>
      </c>
      <c r="B548" t="s">
        <v>5656</v>
      </c>
      <c r="C548" t="s">
        <v>5657</v>
      </c>
      <c r="D548" t="s">
        <v>5657</v>
      </c>
      <c r="E548" t="s">
        <v>16191</v>
      </c>
      <c r="F548" t="s">
        <v>14551</v>
      </c>
      <c r="G548" t="s">
        <v>14552</v>
      </c>
      <c r="H548" t="s">
        <v>5658</v>
      </c>
      <c r="I548" t="s">
        <v>13093</v>
      </c>
      <c r="J548" t="s">
        <v>13093</v>
      </c>
      <c r="K548" t="s">
        <v>13182</v>
      </c>
      <c r="L548" t="s">
        <v>14423</v>
      </c>
      <c r="M548" t="s">
        <v>13095</v>
      </c>
      <c r="N548" t="s">
        <v>13095</v>
      </c>
      <c r="O548" t="s">
        <v>13184</v>
      </c>
      <c r="P548" t="s">
        <v>13211</v>
      </c>
      <c r="Q548">
        <v>1549</v>
      </c>
      <c r="R548" s="8">
        <v>1549</v>
      </c>
      <c r="S548">
        <v>2495</v>
      </c>
      <c r="T548" s="8">
        <v>2495</v>
      </c>
      <c r="U548" s="8" t="str">
        <f>IF(Cleaned_Data[[#This Row],[Actual Price]]&lt;1000,"₦0–₦999",
 IF(Cleaned_Data[[#This Row],[Actual Price]]&lt;2000,"₦1,000–₦1,999",
 IF(Cleaned_Data[[#This Row],[Actual Price]]&lt;5000,"₦2,000–₦4,999",
 IF(Cleaned_Data[[#This Row],[Actual Price]]&lt;10000,"₦5,000–₦9,999",
 "₦10,000+"))))</f>
        <v>₦2,000–₦4,999</v>
      </c>
      <c r="V548" s="8">
        <f>(Cleaned_Data[[#This Row],[Actual Price]]*Cleaned_Data[[#This Row],[Rating Count]])</f>
        <v>37766815</v>
      </c>
      <c r="W548" s="20">
        <v>0.37915831663326655</v>
      </c>
      <c r="X548">
        <v>4.4000000000000004</v>
      </c>
      <c r="Y548" s="10">
        <f>VALUE(Cleaned_Data[[#This Row],[rating]])</f>
        <v>4.4000000000000004</v>
      </c>
      <c r="Z548">
        <v>15137</v>
      </c>
      <c r="AA548" t="str">
        <f>IF(Cleaned_Data[[#This Row],[Rating Count]]&lt;1000,"&lt;1000","1000+")</f>
        <v>1000+</v>
      </c>
      <c r="AB548" s="4">
        <v>15137</v>
      </c>
    </row>
    <row r="549" spans="1:28" x14ac:dyDescent="0.25">
      <c r="A549">
        <v>548</v>
      </c>
      <c r="B549" t="s">
        <v>5672</v>
      </c>
      <c r="C549" t="s">
        <v>5673</v>
      </c>
      <c r="D549" t="s">
        <v>14553</v>
      </c>
      <c r="E549" t="s">
        <v>16191</v>
      </c>
      <c r="F549" t="s">
        <v>14554</v>
      </c>
      <c r="G549" t="s">
        <v>14555</v>
      </c>
      <c r="H549" t="s">
        <v>5155</v>
      </c>
      <c r="I549" t="s">
        <v>13085</v>
      </c>
      <c r="J549" t="s">
        <v>13391</v>
      </c>
      <c r="K549" t="s">
        <v>13090</v>
      </c>
      <c r="L549" t="s">
        <v>13090</v>
      </c>
      <c r="M549" t="s">
        <v>13189</v>
      </c>
      <c r="N549" t="s">
        <v>14444</v>
      </c>
      <c r="Q549">
        <v>1469</v>
      </c>
      <c r="R549" s="8">
        <v>1469</v>
      </c>
      <c r="S549">
        <v>2499</v>
      </c>
      <c r="T549" s="8">
        <v>2499</v>
      </c>
      <c r="U549" s="8" t="str">
        <f>IF(Cleaned_Data[[#This Row],[Actual Price]]&lt;1000,"₦0–₦999",
 IF(Cleaned_Data[[#This Row],[Actual Price]]&lt;2000,"₦1,000–₦1,999",
 IF(Cleaned_Data[[#This Row],[Actual Price]]&lt;5000,"₦2,000–₦4,999",
 IF(Cleaned_Data[[#This Row],[Actual Price]]&lt;10000,"₦5,000–₦9,999",
 "₦10,000+"))))</f>
        <v>₦2,000–₦4,999</v>
      </c>
      <c r="V549" s="8">
        <f>(Cleaned_Data[[#This Row],[Actual Price]]*Cleaned_Data[[#This Row],[Rating Count]])</f>
        <v>391438362</v>
      </c>
      <c r="W549" s="20">
        <v>0.41216486594637858</v>
      </c>
      <c r="X549">
        <v>4.2</v>
      </c>
      <c r="Y549" s="10">
        <f>VALUE(Cleaned_Data[[#This Row],[rating]])</f>
        <v>4.2</v>
      </c>
      <c r="Z549">
        <v>156638</v>
      </c>
      <c r="AA549" t="str">
        <f>IF(Cleaned_Data[[#This Row],[Rating Count]]&lt;1000,"&lt;1000","1000+")</f>
        <v>1000+</v>
      </c>
      <c r="AB549" s="4">
        <v>156638</v>
      </c>
    </row>
    <row r="550" spans="1:28" x14ac:dyDescent="0.25">
      <c r="A550">
        <v>549</v>
      </c>
      <c r="B550" t="s">
        <v>5682</v>
      </c>
      <c r="C550" t="s">
        <v>5683</v>
      </c>
      <c r="D550" t="s">
        <v>14556</v>
      </c>
      <c r="E550" t="s">
        <v>16191</v>
      </c>
      <c r="F550" t="s">
        <v>14557</v>
      </c>
      <c r="G550" t="s">
        <v>14558</v>
      </c>
      <c r="H550" t="s">
        <v>5684</v>
      </c>
      <c r="I550" t="s">
        <v>13171</v>
      </c>
      <c r="J550" t="s">
        <v>13171</v>
      </c>
      <c r="K550" t="s">
        <v>13172</v>
      </c>
      <c r="L550" t="s">
        <v>13172</v>
      </c>
      <c r="M550" t="s">
        <v>13173</v>
      </c>
      <c r="N550" t="s">
        <v>13173</v>
      </c>
      <c r="O550" t="s">
        <v>13174</v>
      </c>
      <c r="P550" t="s">
        <v>13207</v>
      </c>
      <c r="Q550">
        <v>198</v>
      </c>
      <c r="R550" s="8">
        <v>198</v>
      </c>
      <c r="S550">
        <v>800</v>
      </c>
      <c r="T550" s="8">
        <v>800</v>
      </c>
      <c r="U550" s="8" t="str">
        <f>IF(Cleaned_Data[[#This Row],[Actual Price]]&lt;1000,"₦0–₦999",
 IF(Cleaned_Data[[#This Row],[Actual Price]]&lt;2000,"₦1,000–₦1,999",
 IF(Cleaned_Data[[#This Row],[Actual Price]]&lt;5000,"₦2,000–₦4,999",
 IF(Cleaned_Data[[#This Row],[Actual Price]]&lt;10000,"₦5,000–₦9,999",
 "₦10,000+"))))</f>
        <v>₦0–₦999</v>
      </c>
      <c r="V550" s="8">
        <f>(Cleaned_Data[[#This Row],[Actual Price]]*Cleaned_Data[[#This Row],[Rating Count]])</f>
        <v>7475200</v>
      </c>
      <c r="W550" s="20">
        <v>0.75249999999999995</v>
      </c>
      <c r="X550">
        <v>4.0999999999999996</v>
      </c>
      <c r="Y550" s="10">
        <f>VALUE(Cleaned_Data[[#This Row],[rating]])</f>
        <v>4.0999999999999996</v>
      </c>
      <c r="Z550">
        <v>9344</v>
      </c>
      <c r="AA550" t="str">
        <f>IF(Cleaned_Data[[#This Row],[Rating Count]]&lt;1000,"&lt;1000","1000+")</f>
        <v>1000+</v>
      </c>
      <c r="AB550" s="4">
        <v>9344</v>
      </c>
    </row>
    <row r="551" spans="1:28" x14ac:dyDescent="0.25">
      <c r="A551">
        <v>550</v>
      </c>
      <c r="B551" t="s">
        <v>5693</v>
      </c>
      <c r="C551" t="s">
        <v>5694</v>
      </c>
      <c r="D551" t="s">
        <v>5694</v>
      </c>
      <c r="E551" t="s">
        <v>16191</v>
      </c>
      <c r="F551" t="s">
        <v>14559</v>
      </c>
      <c r="G551" t="s">
        <v>14560</v>
      </c>
      <c r="H551" t="s">
        <v>5695</v>
      </c>
      <c r="I551" t="s">
        <v>13093</v>
      </c>
      <c r="J551" t="s">
        <v>13093</v>
      </c>
      <c r="K551" t="s">
        <v>13182</v>
      </c>
      <c r="L551" t="s">
        <v>14423</v>
      </c>
      <c r="M551" t="s">
        <v>13095</v>
      </c>
      <c r="N551" t="s">
        <v>13095</v>
      </c>
      <c r="O551" t="s">
        <v>13212</v>
      </c>
      <c r="Q551">
        <v>549</v>
      </c>
      <c r="R551" s="8">
        <v>549</v>
      </c>
      <c r="S551">
        <v>549</v>
      </c>
      <c r="T551" s="8">
        <v>549</v>
      </c>
      <c r="U551" s="8" t="str">
        <f>IF(Cleaned_Data[[#This Row],[Actual Price]]&lt;1000,"₦0–₦999",
 IF(Cleaned_Data[[#This Row],[Actual Price]]&lt;2000,"₦1,000–₦1,999",
 IF(Cleaned_Data[[#This Row],[Actual Price]]&lt;5000,"₦2,000–₦4,999",
 IF(Cleaned_Data[[#This Row],[Actual Price]]&lt;10000,"₦5,000–₦9,999",
 "₦10,000+"))))</f>
        <v>₦0–₦999</v>
      </c>
      <c r="V551" s="8">
        <f>(Cleaned_Data[[#This Row],[Actual Price]]*Cleaned_Data[[#This Row],[Rating Count]])</f>
        <v>2676375</v>
      </c>
      <c r="W551" s="20">
        <v>0</v>
      </c>
      <c r="X551">
        <v>4.5</v>
      </c>
      <c r="Y551" s="10">
        <f>VALUE(Cleaned_Data[[#This Row],[rating]])</f>
        <v>4.5</v>
      </c>
      <c r="Z551">
        <v>4875</v>
      </c>
      <c r="AA551" t="str">
        <f>IF(Cleaned_Data[[#This Row],[Rating Count]]&lt;1000,"&lt;1000","1000+")</f>
        <v>1000+</v>
      </c>
      <c r="AB551" s="4">
        <v>4875</v>
      </c>
    </row>
    <row r="552" spans="1:28" x14ac:dyDescent="0.25">
      <c r="A552">
        <v>551</v>
      </c>
      <c r="B552" t="s">
        <v>5706</v>
      </c>
      <c r="C552" t="s">
        <v>5707</v>
      </c>
      <c r="D552" t="s">
        <v>5707</v>
      </c>
      <c r="E552" t="s">
        <v>16191</v>
      </c>
      <c r="F552" t="s">
        <v>14561</v>
      </c>
      <c r="G552" t="s">
        <v>14562</v>
      </c>
      <c r="H552" t="s">
        <v>2910</v>
      </c>
      <c r="I552" t="s">
        <v>13093</v>
      </c>
      <c r="J552" t="s">
        <v>13093</v>
      </c>
      <c r="K552" t="s">
        <v>13120</v>
      </c>
      <c r="L552" t="s">
        <v>13120</v>
      </c>
      <c r="M552" t="s">
        <v>13121</v>
      </c>
      <c r="N552" t="s">
        <v>13121</v>
      </c>
      <c r="Q552">
        <v>12000</v>
      </c>
      <c r="R552" s="8">
        <v>12000</v>
      </c>
      <c r="S552">
        <v>29999</v>
      </c>
      <c r="T552" s="8">
        <v>29999</v>
      </c>
      <c r="U552" s="8" t="str">
        <f>IF(Cleaned_Data[[#This Row],[Actual Price]]&lt;1000,"₦0–₦999",
 IF(Cleaned_Data[[#This Row],[Actual Price]]&lt;2000,"₦1,000–₦1,999",
 IF(Cleaned_Data[[#This Row],[Actual Price]]&lt;5000,"₦2,000–₦4,999",
 IF(Cleaned_Data[[#This Row],[Actual Price]]&lt;10000,"₦5,000–₦9,999",
 "₦10,000+"))))</f>
        <v>₦10,000+</v>
      </c>
      <c r="V552" s="8">
        <f>(Cleaned_Data[[#This Row],[Actual Price]]*Cleaned_Data[[#This Row],[Rating Count]])</f>
        <v>142315256</v>
      </c>
      <c r="W552" s="20">
        <v>0.59998666622220742</v>
      </c>
      <c r="X552">
        <v>4.3</v>
      </c>
      <c r="Y552" s="10">
        <f>VALUE(Cleaned_Data[[#This Row],[rating]])</f>
        <v>4.3</v>
      </c>
      <c r="Z552">
        <v>4744</v>
      </c>
      <c r="AA552" t="str">
        <f>IF(Cleaned_Data[[#This Row],[Rating Count]]&lt;1000,"&lt;1000","1000+")</f>
        <v>1000+</v>
      </c>
      <c r="AB552" s="4">
        <v>4744</v>
      </c>
    </row>
    <row r="553" spans="1:28" x14ac:dyDescent="0.25">
      <c r="A553">
        <v>552</v>
      </c>
      <c r="B553" t="s">
        <v>5716</v>
      </c>
      <c r="C553" t="s">
        <v>5717</v>
      </c>
      <c r="D553" t="s">
        <v>5717</v>
      </c>
      <c r="E553" t="s">
        <v>16191</v>
      </c>
      <c r="F553" t="s">
        <v>14563</v>
      </c>
      <c r="G553" t="s">
        <v>14564</v>
      </c>
      <c r="H553" t="s">
        <v>3025</v>
      </c>
      <c r="I553" t="s">
        <v>13093</v>
      </c>
      <c r="J553" t="s">
        <v>13093</v>
      </c>
      <c r="K553" t="s">
        <v>13131</v>
      </c>
      <c r="L553" t="s">
        <v>14009</v>
      </c>
      <c r="M553" t="s">
        <v>13132</v>
      </c>
      <c r="N553" t="s">
        <v>13132</v>
      </c>
      <c r="O553" t="s">
        <v>13133</v>
      </c>
      <c r="Q553">
        <v>1299</v>
      </c>
      <c r="R553" s="8">
        <v>1299</v>
      </c>
      <c r="S553">
        <v>3499</v>
      </c>
      <c r="T553" s="8">
        <v>3499</v>
      </c>
      <c r="U553" s="8" t="str">
        <f>IF(Cleaned_Data[[#This Row],[Actual Price]]&lt;1000,"₦0–₦999",
 IF(Cleaned_Data[[#This Row],[Actual Price]]&lt;2000,"₦1,000–₦1,999",
 IF(Cleaned_Data[[#This Row],[Actual Price]]&lt;5000,"₦2,000–₦4,999",
 IF(Cleaned_Data[[#This Row],[Actual Price]]&lt;10000,"₦5,000–₦9,999",
 "₦10,000+"))))</f>
        <v>₦2,000–₦4,999</v>
      </c>
      <c r="V553" s="8">
        <f>(Cleaned_Data[[#This Row],[Actual Price]]*Cleaned_Data[[#This Row],[Rating Count]])</f>
        <v>43569548</v>
      </c>
      <c r="W553" s="20">
        <v>0.6287510717347814</v>
      </c>
      <c r="X553">
        <v>3.9</v>
      </c>
      <c r="Y553" s="10">
        <f>VALUE(Cleaned_Data[[#This Row],[rating]])</f>
        <v>3.9</v>
      </c>
      <c r="Z553">
        <v>12452</v>
      </c>
      <c r="AA553" t="str">
        <f>IF(Cleaned_Data[[#This Row],[Rating Count]]&lt;1000,"&lt;1000","1000+")</f>
        <v>1000+</v>
      </c>
      <c r="AB553" s="4">
        <v>12452</v>
      </c>
    </row>
    <row r="554" spans="1:28" x14ac:dyDescent="0.25">
      <c r="A554">
        <v>553</v>
      </c>
      <c r="B554" t="s">
        <v>5725</v>
      </c>
      <c r="C554" t="s">
        <v>5726</v>
      </c>
      <c r="D554" t="s">
        <v>5726</v>
      </c>
      <c r="E554" t="s">
        <v>16191</v>
      </c>
      <c r="F554" t="s">
        <v>14565</v>
      </c>
      <c r="G554" t="s">
        <v>14406</v>
      </c>
      <c r="H554" t="s">
        <v>4979</v>
      </c>
      <c r="I554" t="s">
        <v>13093</v>
      </c>
      <c r="J554" t="s">
        <v>13093</v>
      </c>
      <c r="K554" t="s">
        <v>13169</v>
      </c>
      <c r="L554" t="s">
        <v>14407</v>
      </c>
      <c r="M554" t="s">
        <v>13170</v>
      </c>
      <c r="N554" t="s">
        <v>13170</v>
      </c>
      <c r="Q554">
        <v>269</v>
      </c>
      <c r="R554" s="8">
        <v>269</v>
      </c>
      <c r="S554">
        <v>315</v>
      </c>
      <c r="T554" s="8">
        <v>315</v>
      </c>
      <c r="U554" s="8" t="str">
        <f>IF(Cleaned_Data[[#This Row],[Actual Price]]&lt;1000,"₦0–₦999",
 IF(Cleaned_Data[[#This Row],[Actual Price]]&lt;2000,"₦1,000–₦1,999",
 IF(Cleaned_Data[[#This Row],[Actual Price]]&lt;5000,"₦2,000–₦4,999",
 IF(Cleaned_Data[[#This Row],[Actual Price]]&lt;10000,"₦5,000–₦9,999",
 "₦10,000+"))))</f>
        <v>₦0–₦999</v>
      </c>
      <c r="V554" s="8">
        <f>(Cleaned_Data[[#This Row],[Actual Price]]*Cleaned_Data[[#This Row],[Rating Count]])</f>
        <v>5610150</v>
      </c>
      <c r="W554" s="20">
        <v>0.14603174603174604</v>
      </c>
      <c r="X554">
        <v>4.5</v>
      </c>
      <c r="Y554" s="10">
        <f>VALUE(Cleaned_Data[[#This Row],[rating]])</f>
        <v>4.5</v>
      </c>
      <c r="Z554">
        <v>17810</v>
      </c>
      <c r="AA554" t="str">
        <f>IF(Cleaned_Data[[#This Row],[Rating Count]]&lt;1000,"&lt;1000","1000+")</f>
        <v>1000+</v>
      </c>
      <c r="AB554" s="4">
        <v>17810</v>
      </c>
    </row>
    <row r="555" spans="1:28" x14ac:dyDescent="0.25">
      <c r="A555">
        <v>554</v>
      </c>
      <c r="B555" t="s">
        <v>5735</v>
      </c>
      <c r="C555" t="s">
        <v>5736</v>
      </c>
      <c r="D555" t="s">
        <v>5736</v>
      </c>
      <c r="E555" t="s">
        <v>16191</v>
      </c>
      <c r="F555" t="s">
        <v>14566</v>
      </c>
      <c r="G555" t="s">
        <v>14567</v>
      </c>
      <c r="H555" t="s">
        <v>3025</v>
      </c>
      <c r="I555" t="s">
        <v>13093</v>
      </c>
      <c r="J555" t="s">
        <v>13093</v>
      </c>
      <c r="K555" t="s">
        <v>13131</v>
      </c>
      <c r="L555" t="s">
        <v>14009</v>
      </c>
      <c r="M555" t="s">
        <v>13132</v>
      </c>
      <c r="N555" t="s">
        <v>13132</v>
      </c>
      <c r="O555" t="s">
        <v>13133</v>
      </c>
      <c r="Q555">
        <v>799</v>
      </c>
      <c r="R555" s="8">
        <v>799</v>
      </c>
      <c r="S555">
        <v>1499</v>
      </c>
      <c r="T555" s="8">
        <v>1499</v>
      </c>
      <c r="U555" s="8" t="str">
        <f>IF(Cleaned_Data[[#This Row],[Actual Price]]&lt;1000,"₦0–₦999",
 IF(Cleaned_Data[[#This Row],[Actual Price]]&lt;2000,"₦1,000–₦1,999",
 IF(Cleaned_Data[[#This Row],[Actual Price]]&lt;5000,"₦2,000–₦4,999",
 IF(Cleaned_Data[[#This Row],[Actual Price]]&lt;10000,"₦5,000–₦9,999",
 "₦10,000+"))))</f>
        <v>₦1,000–₦1,999</v>
      </c>
      <c r="V555" s="8">
        <f>(Cleaned_Data[[#This Row],[Actual Price]]*Cleaned_Data[[#This Row],[Rating Count]])</f>
        <v>80418352</v>
      </c>
      <c r="W555" s="20">
        <v>0.46697798532354901</v>
      </c>
      <c r="X555">
        <v>4.0999999999999996</v>
      </c>
      <c r="Y555" s="10">
        <f>VALUE(Cleaned_Data[[#This Row],[rating]])</f>
        <v>4.0999999999999996</v>
      </c>
      <c r="Z555">
        <v>53648</v>
      </c>
      <c r="AA555" t="str">
        <f>IF(Cleaned_Data[[#This Row],[Rating Count]]&lt;1000,"&lt;1000","1000+")</f>
        <v>1000+</v>
      </c>
      <c r="AB555" s="4">
        <v>53648</v>
      </c>
    </row>
    <row r="556" spans="1:28" x14ac:dyDescent="0.25">
      <c r="A556">
        <v>555</v>
      </c>
      <c r="B556" t="s">
        <v>5745</v>
      </c>
      <c r="C556" t="s">
        <v>5746</v>
      </c>
      <c r="D556" t="s">
        <v>14568</v>
      </c>
      <c r="E556" t="s">
        <v>16191</v>
      </c>
      <c r="F556" t="s">
        <v>14569</v>
      </c>
      <c r="G556" t="s">
        <v>14570</v>
      </c>
      <c r="H556" t="s">
        <v>5747</v>
      </c>
      <c r="I556" t="s">
        <v>13085</v>
      </c>
      <c r="J556" t="s">
        <v>13391</v>
      </c>
      <c r="K556" t="s">
        <v>13213</v>
      </c>
      <c r="L556" t="s">
        <v>13213</v>
      </c>
      <c r="N556" t="s">
        <v>13442</v>
      </c>
      <c r="Q556">
        <v>6299</v>
      </c>
      <c r="R556" s="8">
        <v>6299</v>
      </c>
      <c r="S556">
        <v>13750</v>
      </c>
      <c r="T556" s="8">
        <v>13750</v>
      </c>
      <c r="U556" s="8" t="str">
        <f>IF(Cleaned_Data[[#This Row],[Actual Price]]&lt;1000,"₦0–₦999",
 IF(Cleaned_Data[[#This Row],[Actual Price]]&lt;2000,"₦1,000–₦1,999",
 IF(Cleaned_Data[[#This Row],[Actual Price]]&lt;5000,"₦2,000–₦4,999",
 IF(Cleaned_Data[[#This Row],[Actual Price]]&lt;10000,"₦5,000–₦9,999",
 "₦10,000+"))))</f>
        <v>₦10,000+</v>
      </c>
      <c r="V556" s="8">
        <f>(Cleaned_Data[[#This Row],[Actual Price]]*Cleaned_Data[[#This Row],[Rating Count]])</f>
        <v>27692500</v>
      </c>
      <c r="W556" s="20">
        <v>0.54189090909090909</v>
      </c>
      <c r="X556">
        <v>4.2</v>
      </c>
      <c r="Y556" s="10">
        <f>VALUE(Cleaned_Data[[#This Row],[rating]])</f>
        <v>4.2</v>
      </c>
      <c r="Z556">
        <v>2014</v>
      </c>
      <c r="AA556" t="str">
        <f>IF(Cleaned_Data[[#This Row],[Rating Count]]&lt;1000,"&lt;1000","1000+")</f>
        <v>1000+</v>
      </c>
      <c r="AB556" s="4">
        <v>2014</v>
      </c>
    </row>
    <row r="557" spans="1:28" x14ac:dyDescent="0.25">
      <c r="A557">
        <v>556</v>
      </c>
      <c r="B557" t="s">
        <v>5756</v>
      </c>
      <c r="C557" t="s">
        <v>5757</v>
      </c>
      <c r="D557" t="s">
        <v>5757</v>
      </c>
      <c r="E557" t="s">
        <v>16191</v>
      </c>
      <c r="F557" t="s">
        <v>14571</v>
      </c>
      <c r="G557" t="s">
        <v>14572</v>
      </c>
      <c r="H557" t="s">
        <v>5758</v>
      </c>
      <c r="I557" t="s">
        <v>13085</v>
      </c>
      <c r="J557" t="s">
        <v>13391</v>
      </c>
      <c r="K557" t="s">
        <v>13086</v>
      </c>
      <c r="L557" t="s">
        <v>13409</v>
      </c>
      <c r="M557" t="s">
        <v>13214</v>
      </c>
      <c r="N557" t="s">
        <v>13214</v>
      </c>
      <c r="O557" t="s">
        <v>13215</v>
      </c>
      <c r="Q557">
        <v>59</v>
      </c>
      <c r="R557" s="8">
        <v>59</v>
      </c>
      <c r="S557">
        <v>59</v>
      </c>
      <c r="T557" s="8">
        <v>59</v>
      </c>
      <c r="U557" s="8" t="str">
        <f>IF(Cleaned_Data[[#This Row],[Actual Price]]&lt;1000,"₦0–₦999",
 IF(Cleaned_Data[[#This Row],[Actual Price]]&lt;2000,"₦1,000–₦1,999",
 IF(Cleaned_Data[[#This Row],[Actual Price]]&lt;5000,"₦2,000–₦4,999",
 IF(Cleaned_Data[[#This Row],[Actual Price]]&lt;10000,"₦5,000–₦9,999",
 "₦10,000+"))))</f>
        <v>₦0–₦999</v>
      </c>
      <c r="V557" s="8">
        <f>(Cleaned_Data[[#This Row],[Actual Price]]*Cleaned_Data[[#This Row],[Rating Count]])</f>
        <v>351522</v>
      </c>
      <c r="W557" s="20">
        <v>0</v>
      </c>
      <c r="X557">
        <v>3.8</v>
      </c>
      <c r="Y557" s="10">
        <f>VALUE(Cleaned_Data[[#This Row],[rating]])</f>
        <v>3.8</v>
      </c>
      <c r="Z557">
        <v>5958</v>
      </c>
      <c r="AA557" t="str">
        <f>IF(Cleaned_Data[[#This Row],[Rating Count]]&lt;1000,"&lt;1000","1000+")</f>
        <v>1000+</v>
      </c>
      <c r="AB557" s="4">
        <v>5958</v>
      </c>
    </row>
    <row r="558" spans="1:28" x14ac:dyDescent="0.25">
      <c r="A558">
        <v>557</v>
      </c>
      <c r="B558" t="s">
        <v>5767</v>
      </c>
      <c r="C558" t="s">
        <v>5768</v>
      </c>
      <c r="D558" t="s">
        <v>5768</v>
      </c>
      <c r="E558" t="s">
        <v>16191</v>
      </c>
      <c r="F558" t="s">
        <v>14573</v>
      </c>
      <c r="G558" t="s">
        <v>14574</v>
      </c>
      <c r="H558" t="s">
        <v>3066</v>
      </c>
      <c r="I558" t="s">
        <v>13093</v>
      </c>
      <c r="J558" t="s">
        <v>13093</v>
      </c>
      <c r="K558" t="s">
        <v>13122</v>
      </c>
      <c r="L558" t="s">
        <v>13993</v>
      </c>
      <c r="M558" t="s">
        <v>13123</v>
      </c>
      <c r="N558" t="s">
        <v>13123</v>
      </c>
      <c r="O558" t="s">
        <v>13124</v>
      </c>
      <c r="P558" t="s">
        <v>13134</v>
      </c>
      <c r="Q558">
        <v>571</v>
      </c>
      <c r="R558" s="8">
        <v>571</v>
      </c>
      <c r="S558">
        <v>999</v>
      </c>
      <c r="T558" s="8">
        <v>999</v>
      </c>
      <c r="U558" s="8" t="str">
        <f>IF(Cleaned_Data[[#This Row],[Actual Price]]&lt;1000,"₦0–₦999",
 IF(Cleaned_Data[[#This Row],[Actual Price]]&lt;2000,"₦1,000–₦1,999",
 IF(Cleaned_Data[[#This Row],[Actual Price]]&lt;5000,"₦2,000–₦4,999",
 IF(Cleaned_Data[[#This Row],[Actual Price]]&lt;10000,"₦5,000–₦9,999",
 "₦10,000+"))))</f>
        <v>₦0–₦999</v>
      </c>
      <c r="V558" s="8">
        <f>(Cleaned_Data[[#This Row],[Actual Price]]*Cleaned_Data[[#This Row],[Rating Count]])</f>
        <v>38182779</v>
      </c>
      <c r="W558" s="20">
        <v>0.42842842842842843</v>
      </c>
      <c r="X558">
        <v>4.3</v>
      </c>
      <c r="Y558" s="10">
        <f>VALUE(Cleaned_Data[[#This Row],[rating]])</f>
        <v>4.3</v>
      </c>
      <c r="Z558">
        <v>38221</v>
      </c>
      <c r="AA558" t="str">
        <f>IF(Cleaned_Data[[#This Row],[Rating Count]]&lt;1000,"&lt;1000","1000+")</f>
        <v>1000+</v>
      </c>
      <c r="AB558" s="4">
        <v>38221</v>
      </c>
    </row>
    <row r="559" spans="1:28" x14ac:dyDescent="0.25">
      <c r="A559">
        <v>558</v>
      </c>
      <c r="B559" t="s">
        <v>5777</v>
      </c>
      <c r="C559" t="s">
        <v>5778</v>
      </c>
      <c r="D559" t="s">
        <v>14575</v>
      </c>
      <c r="E559" t="s">
        <v>16191</v>
      </c>
      <c r="F559" t="s">
        <v>14576</v>
      </c>
      <c r="G559" t="s">
        <v>14577</v>
      </c>
      <c r="H559" t="s">
        <v>5446</v>
      </c>
      <c r="I559" t="s">
        <v>13093</v>
      </c>
      <c r="J559" t="s">
        <v>13093</v>
      </c>
      <c r="K559" t="s">
        <v>13104</v>
      </c>
      <c r="L559" t="s">
        <v>13104</v>
      </c>
      <c r="M559" t="s">
        <v>13117</v>
      </c>
      <c r="N559" t="s">
        <v>13117</v>
      </c>
      <c r="O559" t="s">
        <v>13206</v>
      </c>
      <c r="Q559">
        <v>549</v>
      </c>
      <c r="R559" s="8">
        <v>549</v>
      </c>
      <c r="S559">
        <v>999</v>
      </c>
      <c r="T559" s="8">
        <v>999</v>
      </c>
      <c r="U559" s="8" t="str">
        <f>IF(Cleaned_Data[[#This Row],[Actual Price]]&lt;1000,"₦0–₦999",
 IF(Cleaned_Data[[#This Row],[Actual Price]]&lt;2000,"₦1,000–₦1,999",
 IF(Cleaned_Data[[#This Row],[Actual Price]]&lt;5000,"₦2,000–₦4,999",
 IF(Cleaned_Data[[#This Row],[Actual Price]]&lt;10000,"₦5,000–₦9,999",
 "₦10,000+"))))</f>
        <v>₦0–₦999</v>
      </c>
      <c r="V559" s="8">
        <f>(Cleaned_Data[[#This Row],[Actual Price]]*Cleaned_Data[[#This Row],[Rating Count]])</f>
        <v>64640295</v>
      </c>
      <c r="W559" s="20">
        <v>0.45045045045045046</v>
      </c>
      <c r="X559">
        <v>3.9</v>
      </c>
      <c r="Y559" s="10">
        <f>VALUE(Cleaned_Data[[#This Row],[rating]])</f>
        <v>3.9</v>
      </c>
      <c r="Z559">
        <v>64705</v>
      </c>
      <c r="AA559" t="str">
        <f>IF(Cleaned_Data[[#This Row],[Rating Count]]&lt;1000,"&lt;1000","1000+")</f>
        <v>1000+</v>
      </c>
      <c r="AB559" s="4">
        <v>64705</v>
      </c>
    </row>
    <row r="560" spans="1:28" x14ac:dyDescent="0.25">
      <c r="A560">
        <v>559</v>
      </c>
      <c r="B560" t="s">
        <v>5790</v>
      </c>
      <c r="C560" t="s">
        <v>5791</v>
      </c>
      <c r="D560" t="s">
        <v>5791</v>
      </c>
      <c r="E560" t="s">
        <v>16191</v>
      </c>
      <c r="F560" t="s">
        <v>14578</v>
      </c>
      <c r="G560" t="s">
        <v>14579</v>
      </c>
      <c r="H560" t="s">
        <v>5034</v>
      </c>
      <c r="I560" t="s">
        <v>13085</v>
      </c>
      <c r="J560" t="s">
        <v>13391</v>
      </c>
      <c r="K560" t="s">
        <v>13086</v>
      </c>
      <c r="L560" t="s">
        <v>13409</v>
      </c>
      <c r="M560" t="s">
        <v>13160</v>
      </c>
      <c r="N560" t="s">
        <v>14366</v>
      </c>
      <c r="O560" t="s">
        <v>13180</v>
      </c>
      <c r="Q560">
        <v>448</v>
      </c>
      <c r="R560" s="8">
        <v>448</v>
      </c>
      <c r="S560">
        <v>699</v>
      </c>
      <c r="T560" s="8">
        <v>699</v>
      </c>
      <c r="U560" s="8" t="str">
        <f>IF(Cleaned_Data[[#This Row],[Actual Price]]&lt;1000,"₦0–₦999",
 IF(Cleaned_Data[[#This Row],[Actual Price]]&lt;2000,"₦1,000–₦1,999",
 IF(Cleaned_Data[[#This Row],[Actual Price]]&lt;5000,"₦2,000–₦4,999",
 IF(Cleaned_Data[[#This Row],[Actual Price]]&lt;10000,"₦5,000–₦9,999",
 "₦10,000+"))))</f>
        <v>₦0–₦999</v>
      </c>
      <c r="V560" s="8">
        <f>(Cleaned_Data[[#This Row],[Actual Price]]*Cleaned_Data[[#This Row],[Rating Count]])</f>
        <v>12126252</v>
      </c>
      <c r="W560" s="20">
        <v>0.35908440629470673</v>
      </c>
      <c r="X560">
        <v>3.9</v>
      </c>
      <c r="Y560" s="10">
        <f>VALUE(Cleaned_Data[[#This Row],[rating]])</f>
        <v>3.9</v>
      </c>
      <c r="Z560">
        <v>17348</v>
      </c>
      <c r="AA560" t="str">
        <f>IF(Cleaned_Data[[#This Row],[Rating Count]]&lt;1000,"&lt;1000","1000+")</f>
        <v>1000+</v>
      </c>
      <c r="AB560" s="4">
        <v>17348</v>
      </c>
    </row>
    <row r="561" spans="1:28" x14ac:dyDescent="0.25">
      <c r="A561">
        <v>560</v>
      </c>
      <c r="B561" t="s">
        <v>5800</v>
      </c>
      <c r="C561" t="s">
        <v>5801</v>
      </c>
      <c r="D561" t="s">
        <v>14580</v>
      </c>
      <c r="E561" t="s">
        <v>16191</v>
      </c>
      <c r="F561" t="s">
        <v>14581</v>
      </c>
      <c r="G561" t="s">
        <v>14582</v>
      </c>
      <c r="H561" t="s">
        <v>3025</v>
      </c>
      <c r="I561" t="s">
        <v>13093</v>
      </c>
      <c r="J561" t="s">
        <v>13093</v>
      </c>
      <c r="K561" t="s">
        <v>13131</v>
      </c>
      <c r="L561" t="s">
        <v>14009</v>
      </c>
      <c r="M561" t="s">
        <v>13132</v>
      </c>
      <c r="N561" t="s">
        <v>13132</v>
      </c>
      <c r="O561" t="s">
        <v>13133</v>
      </c>
      <c r="Q561">
        <v>1499</v>
      </c>
      <c r="R561" s="8">
        <v>1499</v>
      </c>
      <c r="S561">
        <v>2999</v>
      </c>
      <c r="T561" s="8">
        <v>2999</v>
      </c>
      <c r="U561" s="8" t="str">
        <f>IF(Cleaned_Data[[#This Row],[Actual Price]]&lt;1000,"₦0–₦999",
 IF(Cleaned_Data[[#This Row],[Actual Price]]&lt;2000,"₦1,000–₦1,999",
 IF(Cleaned_Data[[#This Row],[Actual Price]]&lt;5000,"₦2,000–₦4,999",
 IF(Cleaned_Data[[#This Row],[Actual Price]]&lt;10000,"₦5,000–₦9,999",
 "₦10,000+"))))</f>
        <v>₦2,000–₦4,999</v>
      </c>
      <c r="V561" s="8">
        <f>(Cleaned_Data[[#This Row],[Actual Price]]*Cleaned_Data[[#This Row],[Rating Count]])</f>
        <v>263306202</v>
      </c>
      <c r="W561" s="20">
        <v>0.50016672224074687</v>
      </c>
      <c r="X561">
        <v>3.7</v>
      </c>
      <c r="Y561" s="10">
        <f>VALUE(Cleaned_Data[[#This Row],[rating]])</f>
        <v>3.7</v>
      </c>
      <c r="Z561">
        <v>87798</v>
      </c>
      <c r="AA561" t="str">
        <f>IF(Cleaned_Data[[#This Row],[Rating Count]]&lt;1000,"&lt;1000","1000+")</f>
        <v>1000+</v>
      </c>
      <c r="AB561" s="4">
        <v>87798</v>
      </c>
    </row>
    <row r="562" spans="1:28" x14ac:dyDescent="0.25">
      <c r="A562">
        <v>561</v>
      </c>
      <c r="B562" t="s">
        <v>5810</v>
      </c>
      <c r="C562" t="s">
        <v>5811</v>
      </c>
      <c r="D562" t="s">
        <v>5811</v>
      </c>
      <c r="E562" t="s">
        <v>16191</v>
      </c>
      <c r="F562" t="s">
        <v>14583</v>
      </c>
      <c r="G562" t="s">
        <v>14584</v>
      </c>
      <c r="H562" t="s">
        <v>5812</v>
      </c>
      <c r="I562" t="s">
        <v>13093</v>
      </c>
      <c r="J562" t="s">
        <v>13093</v>
      </c>
      <c r="K562" t="s">
        <v>13182</v>
      </c>
      <c r="L562" t="s">
        <v>14423</v>
      </c>
      <c r="M562" t="s">
        <v>13095</v>
      </c>
      <c r="N562" t="s">
        <v>13095</v>
      </c>
      <c r="O562" t="s">
        <v>13216</v>
      </c>
      <c r="P562" t="s">
        <v>13217</v>
      </c>
      <c r="Q562">
        <v>299</v>
      </c>
      <c r="R562" s="8">
        <v>299</v>
      </c>
      <c r="S562">
        <v>499</v>
      </c>
      <c r="T562" s="8">
        <v>499</v>
      </c>
      <c r="U562" s="8" t="str">
        <f>IF(Cleaned_Data[[#This Row],[Actual Price]]&lt;1000,"₦0–₦999",
 IF(Cleaned_Data[[#This Row],[Actual Price]]&lt;2000,"₦1,000–₦1,999",
 IF(Cleaned_Data[[#This Row],[Actual Price]]&lt;5000,"₦2,000–₦4,999",
 IF(Cleaned_Data[[#This Row],[Actual Price]]&lt;10000,"₦5,000–₦9,999",
 "₦10,000+"))))</f>
        <v>₦0–₦999</v>
      </c>
      <c r="V562" s="8">
        <f>(Cleaned_Data[[#This Row],[Actual Price]]*Cleaned_Data[[#This Row],[Rating Count]])</f>
        <v>12191568</v>
      </c>
      <c r="W562" s="20">
        <v>0.40080160320641284</v>
      </c>
      <c r="X562">
        <v>4.2</v>
      </c>
      <c r="Y562" s="10">
        <f>VALUE(Cleaned_Data[[#This Row],[rating]])</f>
        <v>4.2</v>
      </c>
      <c r="Z562">
        <v>24432</v>
      </c>
      <c r="AA562" t="str">
        <f>IF(Cleaned_Data[[#This Row],[Rating Count]]&lt;1000,"&lt;1000","1000+")</f>
        <v>1000+</v>
      </c>
      <c r="AB562" s="4">
        <v>24432</v>
      </c>
    </row>
    <row r="563" spans="1:28" x14ac:dyDescent="0.25">
      <c r="A563">
        <v>562</v>
      </c>
      <c r="B563" t="s">
        <v>5821</v>
      </c>
      <c r="C563" t="s">
        <v>5822</v>
      </c>
      <c r="D563" t="s">
        <v>5822</v>
      </c>
      <c r="E563" t="s">
        <v>16191</v>
      </c>
      <c r="F563" t="s">
        <v>14585</v>
      </c>
      <c r="G563" t="s">
        <v>14586</v>
      </c>
      <c r="H563" t="s">
        <v>4766</v>
      </c>
      <c r="I563" t="s">
        <v>13085</v>
      </c>
      <c r="J563" t="s">
        <v>13391</v>
      </c>
      <c r="K563" t="s">
        <v>13158</v>
      </c>
      <c r="L563" t="s">
        <v>14362</v>
      </c>
      <c r="M563" t="s">
        <v>13159</v>
      </c>
      <c r="N563" t="s">
        <v>13159</v>
      </c>
      <c r="Q563">
        <v>579</v>
      </c>
      <c r="R563" s="8">
        <v>579</v>
      </c>
      <c r="S563">
        <v>1400</v>
      </c>
      <c r="T563" s="8">
        <v>1400</v>
      </c>
      <c r="U563" s="8" t="str">
        <f>IF(Cleaned_Data[[#This Row],[Actual Price]]&lt;1000,"₦0–₦999",
 IF(Cleaned_Data[[#This Row],[Actual Price]]&lt;2000,"₦1,000–₦1,999",
 IF(Cleaned_Data[[#This Row],[Actual Price]]&lt;5000,"₦2,000–₦4,999",
 IF(Cleaned_Data[[#This Row],[Actual Price]]&lt;10000,"₦5,000–₦9,999",
 "₦10,000+"))))</f>
        <v>₦1,000–₦1,999</v>
      </c>
      <c r="V563" s="8">
        <f>(Cleaned_Data[[#This Row],[Actual Price]]*Cleaned_Data[[#This Row],[Rating Count]])</f>
        <v>264745600</v>
      </c>
      <c r="W563" s="20">
        <v>0.58642857142857141</v>
      </c>
      <c r="X563">
        <v>4.3</v>
      </c>
      <c r="Y563" s="10">
        <f>VALUE(Cleaned_Data[[#This Row],[rating]])</f>
        <v>4.3</v>
      </c>
      <c r="Z563">
        <v>189104</v>
      </c>
      <c r="AA563" t="str">
        <f>IF(Cleaned_Data[[#This Row],[Rating Count]]&lt;1000,"&lt;1000","1000+")</f>
        <v>1000+</v>
      </c>
      <c r="AB563" s="4">
        <v>189104</v>
      </c>
    </row>
    <row r="564" spans="1:28" x14ac:dyDescent="0.25">
      <c r="A564">
        <v>563</v>
      </c>
      <c r="B564" t="s">
        <v>5831</v>
      </c>
      <c r="C564" t="s">
        <v>5832</v>
      </c>
      <c r="D564" t="s">
        <v>14587</v>
      </c>
      <c r="E564" t="s">
        <v>16191</v>
      </c>
      <c r="F564" t="s">
        <v>14588</v>
      </c>
      <c r="G564" t="s">
        <v>14589</v>
      </c>
      <c r="H564" t="s">
        <v>5833</v>
      </c>
      <c r="I564" t="s">
        <v>13093</v>
      </c>
      <c r="J564" t="s">
        <v>13093</v>
      </c>
      <c r="K564" t="s">
        <v>13182</v>
      </c>
      <c r="L564" t="s">
        <v>14423</v>
      </c>
      <c r="M564" t="s">
        <v>13218</v>
      </c>
      <c r="N564" t="s">
        <v>13218</v>
      </c>
      <c r="O564" t="s">
        <v>13219</v>
      </c>
      <c r="Q564">
        <v>2499</v>
      </c>
      <c r="R564" s="8">
        <v>2499</v>
      </c>
      <c r="S564">
        <v>3299</v>
      </c>
      <c r="T564" s="8">
        <v>3299</v>
      </c>
      <c r="U564" s="8" t="str">
        <f>IF(Cleaned_Data[[#This Row],[Actual Price]]&lt;1000,"₦0–₦999",
 IF(Cleaned_Data[[#This Row],[Actual Price]]&lt;2000,"₦1,000–₦1,999",
 IF(Cleaned_Data[[#This Row],[Actual Price]]&lt;5000,"₦2,000–₦4,999",
 IF(Cleaned_Data[[#This Row],[Actual Price]]&lt;10000,"₦5,000–₦9,999",
 "₦10,000+"))))</f>
        <v>₦2,000–₦4,999</v>
      </c>
      <c r="V564" s="8">
        <f>(Cleaned_Data[[#This Row],[Actual Price]]*Cleaned_Data[[#This Row],[Rating Count]])</f>
        <v>307176488</v>
      </c>
      <c r="W564" s="20">
        <v>0.24249772658381327</v>
      </c>
      <c r="X564">
        <v>4.2</v>
      </c>
      <c r="Y564" s="10">
        <f>VALUE(Cleaned_Data[[#This Row],[rating]])</f>
        <v>4.2</v>
      </c>
      <c r="Z564">
        <v>93112</v>
      </c>
      <c r="AA564" t="str">
        <f>IF(Cleaned_Data[[#This Row],[Rating Count]]&lt;1000,"&lt;1000","1000+")</f>
        <v>1000+</v>
      </c>
      <c r="AB564" s="4">
        <v>93112</v>
      </c>
    </row>
    <row r="565" spans="1:28" x14ac:dyDescent="0.25">
      <c r="A565">
        <v>564</v>
      </c>
      <c r="B565" t="s">
        <v>5842</v>
      </c>
      <c r="C565" t="s">
        <v>5843</v>
      </c>
      <c r="D565" t="s">
        <v>5843</v>
      </c>
      <c r="E565" t="s">
        <v>16191</v>
      </c>
      <c r="F565" t="s">
        <v>14590</v>
      </c>
      <c r="G565" t="s">
        <v>14591</v>
      </c>
      <c r="H565" t="s">
        <v>3025</v>
      </c>
      <c r="I565" t="s">
        <v>13093</v>
      </c>
      <c r="J565" t="s">
        <v>13093</v>
      </c>
      <c r="K565" t="s">
        <v>13131</v>
      </c>
      <c r="L565" t="s">
        <v>14009</v>
      </c>
      <c r="M565" t="s">
        <v>13132</v>
      </c>
      <c r="N565" t="s">
        <v>13132</v>
      </c>
      <c r="O565" t="s">
        <v>13133</v>
      </c>
      <c r="Q565">
        <v>1199</v>
      </c>
      <c r="R565" s="8">
        <v>1199</v>
      </c>
      <c r="S565">
        <v>5999</v>
      </c>
      <c r="T565" s="8">
        <v>5999</v>
      </c>
      <c r="U565" s="8" t="str">
        <f>IF(Cleaned_Data[[#This Row],[Actual Price]]&lt;1000,"₦0–₦999",
 IF(Cleaned_Data[[#This Row],[Actual Price]]&lt;2000,"₦1,000–₦1,999",
 IF(Cleaned_Data[[#This Row],[Actual Price]]&lt;5000,"₦2,000–₦4,999",
 IF(Cleaned_Data[[#This Row],[Actual Price]]&lt;10000,"₦5,000–₦9,999",
 "₦10,000+"))))</f>
        <v>₦5,000–₦9,999</v>
      </c>
      <c r="V565" s="8">
        <f>(Cleaned_Data[[#This Row],[Actual Price]]*Cleaned_Data[[#This Row],[Rating Count]])</f>
        <v>285078479</v>
      </c>
      <c r="W565" s="20">
        <v>0.80013335555925991</v>
      </c>
      <c r="X565">
        <v>3.9</v>
      </c>
      <c r="Y565" s="10">
        <f>VALUE(Cleaned_Data[[#This Row],[rating]])</f>
        <v>3.9</v>
      </c>
      <c r="Z565">
        <v>47521</v>
      </c>
      <c r="AA565" t="str">
        <f>IF(Cleaned_Data[[#This Row],[Rating Count]]&lt;1000,"&lt;1000","1000+")</f>
        <v>1000+</v>
      </c>
      <c r="AB565" s="4">
        <v>47521</v>
      </c>
    </row>
    <row r="566" spans="1:28" x14ac:dyDescent="0.25">
      <c r="A566">
        <v>565</v>
      </c>
      <c r="B566" t="s">
        <v>5852</v>
      </c>
      <c r="C566" t="s">
        <v>5853</v>
      </c>
      <c r="D566" t="s">
        <v>5853</v>
      </c>
      <c r="E566" t="s">
        <v>16191</v>
      </c>
      <c r="F566" t="s">
        <v>14592</v>
      </c>
      <c r="G566" t="s">
        <v>14593</v>
      </c>
      <c r="H566" t="s">
        <v>5577</v>
      </c>
      <c r="I566" t="s">
        <v>13093</v>
      </c>
      <c r="J566" t="s">
        <v>13093</v>
      </c>
      <c r="K566" t="s">
        <v>13169</v>
      </c>
      <c r="L566" t="s">
        <v>14407</v>
      </c>
      <c r="M566" t="s">
        <v>13208</v>
      </c>
      <c r="N566" t="s">
        <v>13208</v>
      </c>
      <c r="Q566">
        <v>399</v>
      </c>
      <c r="R566" s="8">
        <v>399</v>
      </c>
      <c r="S566">
        <v>499</v>
      </c>
      <c r="T566" s="8">
        <v>499</v>
      </c>
      <c r="U566" s="8" t="str">
        <f>IF(Cleaned_Data[[#This Row],[Actual Price]]&lt;1000,"₦0–₦999",
 IF(Cleaned_Data[[#This Row],[Actual Price]]&lt;2000,"₦1,000–₦1,999",
 IF(Cleaned_Data[[#This Row],[Actual Price]]&lt;5000,"₦2,000–₦4,999",
 IF(Cleaned_Data[[#This Row],[Actual Price]]&lt;10000,"₦5,000–₦9,999",
 "₦10,000+"))))</f>
        <v>₦0–₦999</v>
      </c>
      <c r="V566" s="8">
        <f>(Cleaned_Data[[#This Row],[Actual Price]]*Cleaned_Data[[#This Row],[Rating Count]])</f>
        <v>13573299</v>
      </c>
      <c r="W566" s="20">
        <v>0.20040080160320642</v>
      </c>
      <c r="X566">
        <v>4.3</v>
      </c>
      <c r="Y566" s="10">
        <f>VALUE(Cleaned_Data[[#This Row],[rating]])</f>
        <v>4.3</v>
      </c>
      <c r="Z566">
        <v>27201</v>
      </c>
      <c r="AA566" t="str">
        <f>IF(Cleaned_Data[[#This Row],[Rating Count]]&lt;1000,"&lt;1000","1000+")</f>
        <v>1000+</v>
      </c>
      <c r="AB566" s="4">
        <v>27201</v>
      </c>
    </row>
    <row r="567" spans="1:28" x14ac:dyDescent="0.25">
      <c r="A567">
        <v>566</v>
      </c>
      <c r="B567" t="s">
        <v>5866</v>
      </c>
      <c r="C567" t="s">
        <v>5867</v>
      </c>
      <c r="D567" t="s">
        <v>14594</v>
      </c>
      <c r="E567" t="s">
        <v>16191</v>
      </c>
      <c r="F567" t="s">
        <v>14595</v>
      </c>
      <c r="G567" t="s">
        <v>14596</v>
      </c>
      <c r="H567" t="s">
        <v>4777</v>
      </c>
      <c r="I567" t="s">
        <v>13085</v>
      </c>
      <c r="J567" t="s">
        <v>13391</v>
      </c>
      <c r="K567" t="s">
        <v>13086</v>
      </c>
      <c r="L567" t="s">
        <v>13409</v>
      </c>
      <c r="M567" t="s">
        <v>13160</v>
      </c>
      <c r="N567" t="s">
        <v>14366</v>
      </c>
      <c r="O567" t="s">
        <v>13161</v>
      </c>
      <c r="Q567">
        <v>279</v>
      </c>
      <c r="R567" s="8">
        <v>279</v>
      </c>
      <c r="S567">
        <v>375</v>
      </c>
      <c r="T567" s="8">
        <v>375</v>
      </c>
      <c r="U567" s="8" t="str">
        <f>IF(Cleaned_Data[[#This Row],[Actual Price]]&lt;1000,"₦0–₦999",
 IF(Cleaned_Data[[#This Row],[Actual Price]]&lt;2000,"₦1,000–₦1,999",
 IF(Cleaned_Data[[#This Row],[Actual Price]]&lt;5000,"₦2,000–₦4,999",
 IF(Cleaned_Data[[#This Row],[Actual Price]]&lt;10000,"₦5,000–₦9,999",
 "₦10,000+"))))</f>
        <v>₦0–₦999</v>
      </c>
      <c r="V567" s="8">
        <f>(Cleaned_Data[[#This Row],[Actual Price]]*Cleaned_Data[[#This Row],[Rating Count]])</f>
        <v>11825250</v>
      </c>
      <c r="W567" s="20">
        <v>0.25600000000000001</v>
      </c>
      <c r="X567">
        <v>4.3</v>
      </c>
      <c r="Y567" s="10">
        <f>VALUE(Cleaned_Data[[#This Row],[rating]])</f>
        <v>4.3</v>
      </c>
      <c r="Z567">
        <v>31534</v>
      </c>
      <c r="AA567" t="str">
        <f>IF(Cleaned_Data[[#This Row],[Rating Count]]&lt;1000,"&lt;1000","1000+")</f>
        <v>1000+</v>
      </c>
      <c r="AB567" s="4">
        <v>31534</v>
      </c>
    </row>
    <row r="568" spans="1:28" x14ac:dyDescent="0.25">
      <c r="A568">
        <v>567</v>
      </c>
      <c r="B568" t="s">
        <v>5876</v>
      </c>
      <c r="C568" t="s">
        <v>5877</v>
      </c>
      <c r="D568" t="s">
        <v>14597</v>
      </c>
      <c r="E568" t="s">
        <v>16191</v>
      </c>
      <c r="F568" t="s">
        <v>14206</v>
      </c>
      <c r="G568" t="s">
        <v>14598</v>
      </c>
      <c r="H568" t="s">
        <v>2910</v>
      </c>
      <c r="I568" t="s">
        <v>13093</v>
      </c>
      <c r="J568" t="s">
        <v>13093</v>
      </c>
      <c r="K568" t="s">
        <v>13120</v>
      </c>
      <c r="L568" t="s">
        <v>13120</v>
      </c>
      <c r="M568" t="s">
        <v>13121</v>
      </c>
      <c r="N568" t="s">
        <v>13121</v>
      </c>
      <c r="Q568">
        <v>2499</v>
      </c>
      <c r="R568" s="8">
        <v>2499</v>
      </c>
      <c r="S568">
        <v>4999</v>
      </c>
      <c r="T568" s="8">
        <v>4999</v>
      </c>
      <c r="U568" s="8" t="str">
        <f>IF(Cleaned_Data[[#This Row],[Actual Price]]&lt;1000,"₦0–₦999",
 IF(Cleaned_Data[[#This Row],[Actual Price]]&lt;2000,"₦1,000–₦1,999",
 IF(Cleaned_Data[[#This Row],[Actual Price]]&lt;5000,"₦2,000–₦4,999",
 IF(Cleaned_Data[[#This Row],[Actual Price]]&lt;10000,"₦5,000–₦9,999",
 "₦10,000+"))))</f>
        <v>₦2,000–₦4,999</v>
      </c>
      <c r="V568" s="8">
        <f>(Cleaned_Data[[#This Row],[Actual Price]]*Cleaned_Data[[#This Row],[Rating Count]])</f>
        <v>37847429</v>
      </c>
      <c r="W568" s="20">
        <v>0.50010002000400078</v>
      </c>
      <c r="X568">
        <v>3.9</v>
      </c>
      <c r="Y568" s="10">
        <f>VALUE(Cleaned_Data[[#This Row],[rating]])</f>
        <v>3.9</v>
      </c>
      <c r="Z568">
        <v>7571</v>
      </c>
      <c r="AA568" t="str">
        <f>IF(Cleaned_Data[[#This Row],[Rating Count]]&lt;1000,"&lt;1000","1000+")</f>
        <v>1000+</v>
      </c>
      <c r="AB568" s="4">
        <v>7571</v>
      </c>
    </row>
    <row r="569" spans="1:28" x14ac:dyDescent="0.25">
      <c r="A569">
        <v>568</v>
      </c>
      <c r="B569" t="s">
        <v>5881</v>
      </c>
      <c r="C569" t="s">
        <v>5882</v>
      </c>
      <c r="D569" t="s">
        <v>5882</v>
      </c>
      <c r="E569" t="s">
        <v>16191</v>
      </c>
      <c r="F569" t="s">
        <v>14599</v>
      </c>
      <c r="G569" t="s">
        <v>14600</v>
      </c>
      <c r="H569" t="s">
        <v>5553</v>
      </c>
      <c r="I569" t="s">
        <v>13171</v>
      </c>
      <c r="J569" t="s">
        <v>13171</v>
      </c>
      <c r="K569" t="s">
        <v>13172</v>
      </c>
      <c r="L569" t="s">
        <v>13172</v>
      </c>
      <c r="M569" t="s">
        <v>13173</v>
      </c>
      <c r="N569" t="s">
        <v>13173</v>
      </c>
      <c r="O569" t="s">
        <v>13174</v>
      </c>
      <c r="P569" t="s">
        <v>13207</v>
      </c>
      <c r="Q569">
        <v>137</v>
      </c>
      <c r="R569" s="8">
        <v>137</v>
      </c>
      <c r="S569">
        <v>160</v>
      </c>
      <c r="T569" s="8">
        <v>160</v>
      </c>
      <c r="U569" s="8" t="str">
        <f>IF(Cleaned_Data[[#This Row],[Actual Price]]&lt;1000,"₦0–₦999",
 IF(Cleaned_Data[[#This Row],[Actual Price]]&lt;2000,"₦1,000–₦1,999",
 IF(Cleaned_Data[[#This Row],[Actual Price]]&lt;5000,"₦2,000–₦4,999",
 IF(Cleaned_Data[[#This Row],[Actual Price]]&lt;10000,"₦5,000–₦9,999",
 "₦10,000+"))))</f>
        <v>₦0–₦999</v>
      </c>
      <c r="V569" s="8">
        <f>(Cleaned_Data[[#This Row],[Actual Price]]*Cleaned_Data[[#This Row],[Rating Count]])</f>
        <v>1045920</v>
      </c>
      <c r="W569" s="20">
        <v>0.14374999999999999</v>
      </c>
      <c r="X569">
        <v>4.4000000000000004</v>
      </c>
      <c r="Y569" s="10">
        <f>VALUE(Cleaned_Data[[#This Row],[rating]])</f>
        <v>4.4000000000000004</v>
      </c>
      <c r="Z569">
        <v>6537</v>
      </c>
      <c r="AA569" t="str">
        <f>IF(Cleaned_Data[[#This Row],[Rating Count]]&lt;1000,"&lt;1000","1000+")</f>
        <v>1000+</v>
      </c>
      <c r="AB569" s="4">
        <v>6537</v>
      </c>
    </row>
    <row r="570" spans="1:28" x14ac:dyDescent="0.25">
      <c r="A570">
        <v>569</v>
      </c>
      <c r="B570" t="s">
        <v>5892</v>
      </c>
      <c r="C570" t="s">
        <v>5893</v>
      </c>
      <c r="D570" t="s">
        <v>5893</v>
      </c>
      <c r="E570" t="s">
        <v>16191</v>
      </c>
      <c r="F570" t="s">
        <v>14601</v>
      </c>
      <c r="G570" t="s">
        <v>14602</v>
      </c>
      <c r="H570" t="s">
        <v>5300</v>
      </c>
      <c r="I570" t="s">
        <v>13085</v>
      </c>
      <c r="J570" t="s">
        <v>13391</v>
      </c>
      <c r="K570" t="s">
        <v>13086</v>
      </c>
      <c r="L570" t="s">
        <v>13409</v>
      </c>
      <c r="M570" t="s">
        <v>13201</v>
      </c>
      <c r="N570" t="s">
        <v>13201</v>
      </c>
      <c r="Q570">
        <v>299</v>
      </c>
      <c r="R570" s="8">
        <v>299</v>
      </c>
      <c r="S570">
        <v>499</v>
      </c>
      <c r="T570" s="8">
        <v>499</v>
      </c>
      <c r="U570" s="8" t="str">
        <f>IF(Cleaned_Data[[#This Row],[Actual Price]]&lt;1000,"₦0–₦999",
 IF(Cleaned_Data[[#This Row],[Actual Price]]&lt;2000,"₦1,000–₦1,999",
 IF(Cleaned_Data[[#This Row],[Actual Price]]&lt;5000,"₦2,000–₦4,999",
 IF(Cleaned_Data[[#This Row],[Actual Price]]&lt;10000,"₦5,000–₦9,999",
 "₦10,000+"))))</f>
        <v>₦0–₦999</v>
      </c>
      <c r="V570" s="8">
        <f>(Cleaned_Data[[#This Row],[Actual Price]]*Cleaned_Data[[#This Row],[Rating Count]])</f>
        <v>10483990</v>
      </c>
      <c r="W570" s="20">
        <v>0.40080160320641284</v>
      </c>
      <c r="X570">
        <v>4.5</v>
      </c>
      <c r="Y570" s="10">
        <f>VALUE(Cleaned_Data[[#This Row],[rating]])</f>
        <v>4.5</v>
      </c>
      <c r="Z570">
        <v>21010</v>
      </c>
      <c r="AA570" t="str">
        <f>IF(Cleaned_Data[[#This Row],[Rating Count]]&lt;1000,"&lt;1000","1000+")</f>
        <v>1000+</v>
      </c>
      <c r="AB570" s="4">
        <v>21010</v>
      </c>
    </row>
    <row r="571" spans="1:28" x14ac:dyDescent="0.25">
      <c r="A571">
        <v>570</v>
      </c>
      <c r="B571" t="s">
        <v>5902</v>
      </c>
      <c r="C571" t="s">
        <v>5903</v>
      </c>
      <c r="D571" t="s">
        <v>5903</v>
      </c>
      <c r="E571" t="s">
        <v>16191</v>
      </c>
      <c r="F571" t="s">
        <v>14603</v>
      </c>
      <c r="G571" t="s">
        <v>14604</v>
      </c>
      <c r="H571" t="s">
        <v>3025</v>
      </c>
      <c r="I571" t="s">
        <v>13093</v>
      </c>
      <c r="J571" t="s">
        <v>13093</v>
      </c>
      <c r="K571" t="s">
        <v>13131</v>
      </c>
      <c r="L571" t="s">
        <v>14009</v>
      </c>
      <c r="M571" t="s">
        <v>13132</v>
      </c>
      <c r="N571" t="s">
        <v>13132</v>
      </c>
      <c r="O571" t="s">
        <v>13133</v>
      </c>
      <c r="Q571">
        <v>1799</v>
      </c>
      <c r="R571" s="8">
        <v>1799</v>
      </c>
      <c r="S571">
        <v>3999</v>
      </c>
      <c r="T571" s="8">
        <v>3999</v>
      </c>
      <c r="U571" s="8" t="str">
        <f>IF(Cleaned_Data[[#This Row],[Actual Price]]&lt;1000,"₦0–₦999",
 IF(Cleaned_Data[[#This Row],[Actual Price]]&lt;2000,"₦1,000–₦1,999",
 IF(Cleaned_Data[[#This Row],[Actual Price]]&lt;5000,"₦2,000–₦4,999",
 IF(Cleaned_Data[[#This Row],[Actual Price]]&lt;10000,"₦5,000–₦9,999",
 "₦10,000+"))))</f>
        <v>₦2,000–₦4,999</v>
      </c>
      <c r="V571" s="8">
        <f>(Cleaned_Data[[#This Row],[Actual Price]]*Cleaned_Data[[#This Row],[Rating Count]])</f>
        <v>14064483</v>
      </c>
      <c r="W571" s="20">
        <v>0.55013753438359592</v>
      </c>
      <c r="X571">
        <v>3.9</v>
      </c>
      <c r="Y571" s="10">
        <f>VALUE(Cleaned_Data[[#This Row],[rating]])</f>
        <v>3.9</v>
      </c>
      <c r="Z571">
        <v>3517</v>
      </c>
      <c r="AA571" t="str">
        <f>IF(Cleaned_Data[[#This Row],[Rating Count]]&lt;1000,"&lt;1000","1000+")</f>
        <v>1000+</v>
      </c>
      <c r="AB571" s="4">
        <v>3517</v>
      </c>
    </row>
    <row r="572" spans="1:28" x14ac:dyDescent="0.25">
      <c r="A572">
        <v>571</v>
      </c>
      <c r="B572" t="s">
        <v>5912</v>
      </c>
      <c r="C572" t="s">
        <v>5913</v>
      </c>
      <c r="D572" t="s">
        <v>14605</v>
      </c>
      <c r="E572" t="s">
        <v>16191</v>
      </c>
      <c r="F572" t="s">
        <v>14606</v>
      </c>
      <c r="G572" t="s">
        <v>14607</v>
      </c>
      <c r="H572" t="s">
        <v>5446</v>
      </c>
      <c r="I572" t="s">
        <v>13093</v>
      </c>
      <c r="J572" t="s">
        <v>13093</v>
      </c>
      <c r="K572" t="s">
        <v>13104</v>
      </c>
      <c r="L572" t="s">
        <v>13104</v>
      </c>
      <c r="M572" t="s">
        <v>13117</v>
      </c>
      <c r="N572" t="s">
        <v>13117</v>
      </c>
      <c r="O572" t="s">
        <v>13206</v>
      </c>
      <c r="Q572">
        <v>1999</v>
      </c>
      <c r="R572" s="8">
        <v>1999</v>
      </c>
      <c r="S572">
        <v>2999</v>
      </c>
      <c r="T572" s="8">
        <v>2999</v>
      </c>
      <c r="U572" s="8" t="str">
        <f>IF(Cleaned_Data[[#This Row],[Actual Price]]&lt;1000,"₦0–₦999",
 IF(Cleaned_Data[[#This Row],[Actual Price]]&lt;2000,"₦1,000–₦1,999",
 IF(Cleaned_Data[[#This Row],[Actual Price]]&lt;5000,"₦2,000–₦4,999",
 IF(Cleaned_Data[[#This Row],[Actual Price]]&lt;10000,"₦5,000–₦9,999",
 "₦10,000+"))))</f>
        <v>₦2,000–₦4,999</v>
      </c>
      <c r="V572" s="8">
        <f>(Cleaned_Data[[#This Row],[Actual Price]]*Cleaned_Data[[#This Row],[Rating Count]])</f>
        <v>191633101</v>
      </c>
      <c r="W572" s="20">
        <v>0.33344448149383127</v>
      </c>
      <c r="X572">
        <v>4.3</v>
      </c>
      <c r="Y572" s="10">
        <f>VALUE(Cleaned_Data[[#This Row],[rating]])</f>
        <v>4.3</v>
      </c>
      <c r="Z572">
        <v>63899</v>
      </c>
      <c r="AA572" t="str">
        <f>IF(Cleaned_Data[[#This Row],[Rating Count]]&lt;1000,"&lt;1000","1000+")</f>
        <v>1000+</v>
      </c>
      <c r="AB572" s="4">
        <v>63899</v>
      </c>
    </row>
    <row r="573" spans="1:28" x14ac:dyDescent="0.25">
      <c r="A573">
        <v>572</v>
      </c>
      <c r="B573" t="s">
        <v>5923</v>
      </c>
      <c r="C573" t="s">
        <v>5924</v>
      </c>
      <c r="D573" t="s">
        <v>5924</v>
      </c>
      <c r="E573" t="s">
        <v>16191</v>
      </c>
      <c r="F573" t="s">
        <v>14608</v>
      </c>
      <c r="G573" t="s">
        <v>14609</v>
      </c>
      <c r="H573" t="s">
        <v>5925</v>
      </c>
      <c r="I573" t="s">
        <v>13085</v>
      </c>
      <c r="J573" t="s">
        <v>13391</v>
      </c>
      <c r="K573" t="s">
        <v>13086</v>
      </c>
      <c r="L573" t="s">
        <v>13409</v>
      </c>
      <c r="M573" t="s">
        <v>13220</v>
      </c>
      <c r="N573" t="s">
        <v>13220</v>
      </c>
      <c r="O573" t="s">
        <v>13147</v>
      </c>
      <c r="Q573">
        <v>399</v>
      </c>
      <c r="R573" s="8">
        <v>399</v>
      </c>
      <c r="S573">
        <v>1499</v>
      </c>
      <c r="T573" s="8">
        <v>1499</v>
      </c>
      <c r="U573" s="8" t="str">
        <f>IF(Cleaned_Data[[#This Row],[Actual Price]]&lt;1000,"₦0–₦999",
 IF(Cleaned_Data[[#This Row],[Actual Price]]&lt;2000,"₦1,000–₦1,999",
 IF(Cleaned_Data[[#This Row],[Actual Price]]&lt;5000,"₦2,000–₦4,999",
 IF(Cleaned_Data[[#This Row],[Actual Price]]&lt;10000,"₦5,000–₦9,999",
 "₦10,000+"))))</f>
        <v>₦1,000–₦1,999</v>
      </c>
      <c r="V573" s="8">
        <f>(Cleaned_Data[[#This Row],[Actual Price]]*Cleaned_Data[[#This Row],[Rating Count]])</f>
        <v>8589270</v>
      </c>
      <c r="W573" s="20">
        <v>0.73382254836557703</v>
      </c>
      <c r="X573">
        <v>4.0999999999999996</v>
      </c>
      <c r="Y573" s="10">
        <f>VALUE(Cleaned_Data[[#This Row],[rating]])</f>
        <v>4.0999999999999996</v>
      </c>
      <c r="Z573">
        <v>5730</v>
      </c>
      <c r="AA573" t="str">
        <f>IF(Cleaned_Data[[#This Row],[Rating Count]]&lt;1000,"&lt;1000","1000+")</f>
        <v>1000+</v>
      </c>
      <c r="AB573" s="4">
        <v>5730</v>
      </c>
    </row>
    <row r="574" spans="1:28" x14ac:dyDescent="0.25">
      <c r="A574">
        <v>573</v>
      </c>
      <c r="B574" t="s">
        <v>5934</v>
      </c>
      <c r="C574" t="s">
        <v>5935</v>
      </c>
      <c r="D574" t="s">
        <v>14610</v>
      </c>
      <c r="E574" t="s">
        <v>16191</v>
      </c>
      <c r="F574" t="s">
        <v>14611</v>
      </c>
      <c r="G574" t="s">
        <v>14612</v>
      </c>
      <c r="H574" t="s">
        <v>5936</v>
      </c>
      <c r="I574" t="s">
        <v>13085</v>
      </c>
      <c r="J574" t="s">
        <v>13391</v>
      </c>
      <c r="K574" t="s">
        <v>13086</v>
      </c>
      <c r="L574" t="s">
        <v>13409</v>
      </c>
      <c r="M574" t="s">
        <v>13196</v>
      </c>
      <c r="N574" t="s">
        <v>13196</v>
      </c>
      <c r="O574" t="s">
        <v>13221</v>
      </c>
      <c r="Q574">
        <v>1699</v>
      </c>
      <c r="R574" s="8">
        <v>1699</v>
      </c>
      <c r="S574">
        <v>3999</v>
      </c>
      <c r="T574" s="8">
        <v>3999</v>
      </c>
      <c r="U574" s="8" t="str">
        <f>IF(Cleaned_Data[[#This Row],[Actual Price]]&lt;1000,"₦0–₦999",
 IF(Cleaned_Data[[#This Row],[Actual Price]]&lt;2000,"₦1,000–₦1,999",
 IF(Cleaned_Data[[#This Row],[Actual Price]]&lt;5000,"₦2,000–₦4,999",
 IF(Cleaned_Data[[#This Row],[Actual Price]]&lt;10000,"₦5,000–₦9,999",
 "₦10,000+"))))</f>
        <v>₦2,000–₦4,999</v>
      </c>
      <c r="V574" s="8">
        <f>(Cleaned_Data[[#This Row],[Actual Price]]*Cleaned_Data[[#This Row],[Rating Count]])</f>
        <v>101926512</v>
      </c>
      <c r="W574" s="20">
        <v>0.57514378594648663</v>
      </c>
      <c r="X574">
        <v>4.2</v>
      </c>
      <c r="Y574" s="10">
        <f>VALUE(Cleaned_Data[[#This Row],[rating]])</f>
        <v>4.2</v>
      </c>
      <c r="Z574">
        <v>25488</v>
      </c>
      <c r="AA574" t="str">
        <f>IF(Cleaned_Data[[#This Row],[Rating Count]]&lt;1000,"&lt;1000","1000+")</f>
        <v>1000+</v>
      </c>
      <c r="AB574" s="4">
        <v>25488</v>
      </c>
    </row>
    <row r="575" spans="1:28" x14ac:dyDescent="0.25">
      <c r="A575">
        <v>574</v>
      </c>
      <c r="B575" t="s">
        <v>5945</v>
      </c>
      <c r="C575" t="s">
        <v>5946</v>
      </c>
      <c r="D575" t="s">
        <v>14613</v>
      </c>
      <c r="E575" t="s">
        <v>16191</v>
      </c>
      <c r="F575" t="s">
        <v>14614</v>
      </c>
      <c r="G575" t="s">
        <v>14615</v>
      </c>
      <c r="H575" t="s">
        <v>4777</v>
      </c>
      <c r="I575" t="s">
        <v>13085</v>
      </c>
      <c r="J575" t="s">
        <v>13391</v>
      </c>
      <c r="K575" t="s">
        <v>13086</v>
      </c>
      <c r="L575" t="s">
        <v>13409</v>
      </c>
      <c r="M575" t="s">
        <v>13160</v>
      </c>
      <c r="N575" t="s">
        <v>14366</v>
      </c>
      <c r="O575" t="s">
        <v>13161</v>
      </c>
      <c r="Q575">
        <v>699</v>
      </c>
      <c r="R575" s="8">
        <v>699</v>
      </c>
      <c r="S575">
        <v>995</v>
      </c>
      <c r="T575" s="8">
        <v>995</v>
      </c>
      <c r="U575" s="8" t="str">
        <f>IF(Cleaned_Data[[#This Row],[Actual Price]]&lt;1000,"₦0–₦999",
 IF(Cleaned_Data[[#This Row],[Actual Price]]&lt;2000,"₦1,000–₦1,999",
 IF(Cleaned_Data[[#This Row],[Actual Price]]&lt;5000,"₦2,000–₦4,999",
 IF(Cleaned_Data[[#This Row],[Actual Price]]&lt;10000,"₦5,000–₦9,999",
 "₦10,000+"))))</f>
        <v>₦0–₦999</v>
      </c>
      <c r="V575" s="8">
        <f>(Cleaned_Data[[#This Row],[Actual Price]]*Cleaned_Data[[#This Row],[Rating Count]])</f>
        <v>54132975</v>
      </c>
      <c r="W575" s="20">
        <v>0.29748743718592963</v>
      </c>
      <c r="X575">
        <v>4.5</v>
      </c>
      <c r="Y575" s="10">
        <f>VALUE(Cleaned_Data[[#This Row],[rating]])</f>
        <v>4.5</v>
      </c>
      <c r="Z575">
        <v>54405</v>
      </c>
      <c r="AA575" t="str">
        <f>IF(Cleaned_Data[[#This Row],[Rating Count]]&lt;1000,"&lt;1000","1000+")</f>
        <v>1000+</v>
      </c>
      <c r="AB575" s="4">
        <v>54405</v>
      </c>
    </row>
    <row r="576" spans="1:28" x14ac:dyDescent="0.25">
      <c r="A576">
        <v>575</v>
      </c>
      <c r="B576" t="s">
        <v>5957</v>
      </c>
      <c r="C576" t="s">
        <v>5958</v>
      </c>
      <c r="D576" t="s">
        <v>14616</v>
      </c>
      <c r="E576" t="s">
        <v>16191</v>
      </c>
      <c r="F576" t="s">
        <v>14617</v>
      </c>
      <c r="G576" t="s">
        <v>14618</v>
      </c>
      <c r="H576" t="s">
        <v>5374</v>
      </c>
      <c r="I576" t="s">
        <v>13085</v>
      </c>
      <c r="J576" t="s">
        <v>13391</v>
      </c>
      <c r="K576" t="s">
        <v>13090</v>
      </c>
      <c r="L576" t="s">
        <v>13090</v>
      </c>
      <c r="M576" t="s">
        <v>13204</v>
      </c>
      <c r="N576" t="s">
        <v>13204</v>
      </c>
      <c r="Q576">
        <v>1149</v>
      </c>
      <c r="R576" s="8">
        <v>1149</v>
      </c>
      <c r="S576">
        <v>1699</v>
      </c>
      <c r="T576" s="8">
        <v>1699</v>
      </c>
      <c r="U576" s="8" t="str">
        <f>IF(Cleaned_Data[[#This Row],[Actual Price]]&lt;1000,"₦0–₦999",
 IF(Cleaned_Data[[#This Row],[Actual Price]]&lt;2000,"₦1,000–₦1,999",
 IF(Cleaned_Data[[#This Row],[Actual Price]]&lt;5000,"₦2,000–₦4,999",
 IF(Cleaned_Data[[#This Row],[Actual Price]]&lt;10000,"₦5,000–₦9,999",
 "₦10,000+"))))</f>
        <v>₦1,000–₦1,999</v>
      </c>
      <c r="V576" s="8">
        <f>(Cleaned_Data[[#This Row],[Actual Price]]*Cleaned_Data[[#This Row],[Rating Count]])</f>
        <v>208090122</v>
      </c>
      <c r="W576" s="20">
        <v>0.32371983519717479</v>
      </c>
      <c r="X576">
        <v>4.2</v>
      </c>
      <c r="Y576" s="10">
        <f>VALUE(Cleaned_Data[[#This Row],[rating]])</f>
        <v>4.2</v>
      </c>
      <c r="Z576">
        <v>122478</v>
      </c>
      <c r="AA576" t="str">
        <f>IF(Cleaned_Data[[#This Row],[Rating Count]]&lt;1000,"&lt;1000","1000+")</f>
        <v>1000+</v>
      </c>
      <c r="AB576" s="4">
        <v>122478</v>
      </c>
    </row>
    <row r="577" spans="1:28" x14ac:dyDescent="0.25">
      <c r="A577">
        <v>576</v>
      </c>
      <c r="B577" t="s">
        <v>5967</v>
      </c>
      <c r="C577" t="s">
        <v>5968</v>
      </c>
      <c r="D577" t="s">
        <v>14619</v>
      </c>
      <c r="E577" t="s">
        <v>16191</v>
      </c>
      <c r="F577" t="s">
        <v>14620</v>
      </c>
      <c r="G577" t="s">
        <v>14621</v>
      </c>
      <c r="H577" t="s">
        <v>5034</v>
      </c>
      <c r="I577" t="s">
        <v>13085</v>
      </c>
      <c r="J577" t="s">
        <v>13391</v>
      </c>
      <c r="K577" t="s">
        <v>13086</v>
      </c>
      <c r="L577" t="s">
        <v>13409</v>
      </c>
      <c r="M577" t="s">
        <v>13160</v>
      </c>
      <c r="N577" t="s">
        <v>14366</v>
      </c>
      <c r="O577" t="s">
        <v>13180</v>
      </c>
      <c r="Q577">
        <v>1495</v>
      </c>
      <c r="R577" s="8">
        <v>1495</v>
      </c>
      <c r="S577">
        <v>1995</v>
      </c>
      <c r="T577" s="8">
        <v>1995</v>
      </c>
      <c r="U577" s="8" t="str">
        <f>IF(Cleaned_Data[[#This Row],[Actual Price]]&lt;1000,"₦0–₦999",
 IF(Cleaned_Data[[#This Row],[Actual Price]]&lt;2000,"₦1,000–₦1,999",
 IF(Cleaned_Data[[#This Row],[Actual Price]]&lt;5000,"₦2,000–₦4,999",
 IF(Cleaned_Data[[#This Row],[Actual Price]]&lt;10000,"₦5,000–₦9,999",
 "₦10,000+"))))</f>
        <v>₦1,000–₦1,999</v>
      </c>
      <c r="V577" s="8">
        <f>(Cleaned_Data[[#This Row],[Actual Price]]*Cleaned_Data[[#This Row],[Rating Count]])</f>
        <v>14445795</v>
      </c>
      <c r="W577" s="20">
        <v>0.25062656641604009</v>
      </c>
      <c r="X577">
        <v>4.3</v>
      </c>
      <c r="Y577" s="10">
        <f>VALUE(Cleaned_Data[[#This Row],[rating]])</f>
        <v>4.3</v>
      </c>
      <c r="Z577">
        <v>7241</v>
      </c>
      <c r="AA577" t="str">
        <f>IF(Cleaned_Data[[#This Row],[Rating Count]]&lt;1000,"&lt;1000","1000+")</f>
        <v>1000+</v>
      </c>
      <c r="AB577" s="4">
        <v>7241</v>
      </c>
    </row>
    <row r="578" spans="1:28" x14ac:dyDescent="0.25">
      <c r="A578">
        <v>577</v>
      </c>
      <c r="B578" t="s">
        <v>5977</v>
      </c>
      <c r="C578" t="s">
        <v>5978</v>
      </c>
      <c r="D578" t="s">
        <v>14622</v>
      </c>
      <c r="E578" t="s">
        <v>16191</v>
      </c>
      <c r="F578" t="s">
        <v>14623</v>
      </c>
      <c r="G578" t="s">
        <v>14624</v>
      </c>
      <c r="H578" t="s">
        <v>4808</v>
      </c>
      <c r="I578" t="s">
        <v>13085</v>
      </c>
      <c r="J578" t="s">
        <v>13391</v>
      </c>
      <c r="K578" t="s">
        <v>13086</v>
      </c>
      <c r="L578" t="s">
        <v>13409</v>
      </c>
      <c r="M578" t="s">
        <v>13154</v>
      </c>
      <c r="N578" t="s">
        <v>13154</v>
      </c>
      <c r="O578" t="s">
        <v>13163</v>
      </c>
      <c r="Q578">
        <v>849</v>
      </c>
      <c r="R578" s="8">
        <v>849</v>
      </c>
      <c r="S578">
        <v>4999</v>
      </c>
      <c r="T578" s="8">
        <v>4999</v>
      </c>
      <c r="U578" s="8" t="str">
        <f>IF(Cleaned_Data[[#This Row],[Actual Price]]&lt;1000,"₦0–₦999",
 IF(Cleaned_Data[[#This Row],[Actual Price]]&lt;2000,"₦1,000–₦1,999",
 IF(Cleaned_Data[[#This Row],[Actual Price]]&lt;5000,"₦2,000–₦4,999",
 IF(Cleaned_Data[[#This Row],[Actual Price]]&lt;10000,"₦5,000–₦9,999",
 "₦10,000+"))))</f>
        <v>₦2,000–₦4,999</v>
      </c>
      <c r="V578" s="8">
        <f>(Cleaned_Data[[#This Row],[Actual Price]]*Cleaned_Data[[#This Row],[Rating Count]])</f>
        <v>102264543</v>
      </c>
      <c r="W578" s="20">
        <v>0.83016603320664129</v>
      </c>
      <c r="X578">
        <v>4</v>
      </c>
      <c r="Y578" s="10">
        <f>VALUE(Cleaned_Data[[#This Row],[rating]])</f>
        <v>4</v>
      </c>
      <c r="Z578">
        <v>20457</v>
      </c>
      <c r="AA578" t="str">
        <f>IF(Cleaned_Data[[#This Row],[Rating Count]]&lt;1000,"&lt;1000","1000+")</f>
        <v>1000+</v>
      </c>
      <c r="AB578" s="4">
        <v>20457</v>
      </c>
    </row>
    <row r="579" spans="1:28" x14ac:dyDescent="0.25">
      <c r="A579">
        <v>578</v>
      </c>
      <c r="B579" t="s">
        <v>5986</v>
      </c>
      <c r="C579" t="s">
        <v>5987</v>
      </c>
      <c r="D579" t="s">
        <v>5987</v>
      </c>
      <c r="E579" t="s">
        <v>16191</v>
      </c>
      <c r="F579" t="s">
        <v>14625</v>
      </c>
      <c r="G579" t="s">
        <v>14626</v>
      </c>
      <c r="H579" t="s">
        <v>5988</v>
      </c>
      <c r="I579" t="s">
        <v>13171</v>
      </c>
      <c r="J579" t="s">
        <v>13171</v>
      </c>
      <c r="K579" t="s">
        <v>13186</v>
      </c>
      <c r="L579" t="s">
        <v>13186</v>
      </c>
      <c r="M579" t="s">
        <v>13187</v>
      </c>
      <c r="N579" t="s">
        <v>13187</v>
      </c>
      <c r="O579" t="s">
        <v>13222</v>
      </c>
      <c r="Q579">
        <v>440</v>
      </c>
      <c r="R579" s="8">
        <v>440</v>
      </c>
      <c r="S579">
        <v>440</v>
      </c>
      <c r="T579" s="8">
        <v>440</v>
      </c>
      <c r="U579" s="8" t="str">
        <f>IF(Cleaned_Data[[#This Row],[Actual Price]]&lt;1000,"₦0–₦999",
 IF(Cleaned_Data[[#This Row],[Actual Price]]&lt;2000,"₦1,000–₦1,999",
 IF(Cleaned_Data[[#This Row],[Actual Price]]&lt;5000,"₦2,000–₦4,999",
 IF(Cleaned_Data[[#This Row],[Actual Price]]&lt;10000,"₦5,000–₦9,999",
 "₦10,000+"))))</f>
        <v>₦0–₦999</v>
      </c>
      <c r="V579" s="8">
        <f>(Cleaned_Data[[#This Row],[Actual Price]]*Cleaned_Data[[#This Row],[Rating Count]])</f>
        <v>3788400</v>
      </c>
      <c r="W579" s="20">
        <v>0</v>
      </c>
      <c r="X579">
        <v>4.5</v>
      </c>
      <c r="Y579" s="10">
        <f>VALUE(Cleaned_Data[[#This Row],[rating]])</f>
        <v>4.5</v>
      </c>
      <c r="Z579">
        <v>8610</v>
      </c>
      <c r="AA579" t="str">
        <f>IF(Cleaned_Data[[#This Row],[Rating Count]]&lt;1000,"&lt;1000","1000+")</f>
        <v>1000+</v>
      </c>
      <c r="AB579" s="4">
        <v>8610</v>
      </c>
    </row>
    <row r="580" spans="1:28" x14ac:dyDescent="0.25">
      <c r="A580">
        <v>579</v>
      </c>
      <c r="B580" t="s">
        <v>5999</v>
      </c>
      <c r="C580" t="s">
        <v>6000</v>
      </c>
      <c r="D580" t="s">
        <v>6000</v>
      </c>
      <c r="E580" t="s">
        <v>16191</v>
      </c>
      <c r="F580" t="s">
        <v>14627</v>
      </c>
      <c r="G580" t="s">
        <v>14628</v>
      </c>
      <c r="H580" t="s">
        <v>4808</v>
      </c>
      <c r="I580" t="s">
        <v>13085</v>
      </c>
      <c r="J580" t="s">
        <v>13391</v>
      </c>
      <c r="K580" t="s">
        <v>13086</v>
      </c>
      <c r="L580" t="s">
        <v>13409</v>
      </c>
      <c r="M580" t="s">
        <v>13154</v>
      </c>
      <c r="N580" t="s">
        <v>13154</v>
      </c>
      <c r="O580" t="s">
        <v>13163</v>
      </c>
      <c r="Q580">
        <v>599</v>
      </c>
      <c r="R580" s="8">
        <v>599</v>
      </c>
      <c r="S580">
        <v>3999</v>
      </c>
      <c r="T580" s="8">
        <v>3999</v>
      </c>
      <c r="U580" s="8" t="str">
        <f>IF(Cleaned_Data[[#This Row],[Actual Price]]&lt;1000,"₦0–₦999",
 IF(Cleaned_Data[[#This Row],[Actual Price]]&lt;2000,"₦1,000–₦1,999",
 IF(Cleaned_Data[[#This Row],[Actual Price]]&lt;5000,"₦2,000–₦4,999",
 IF(Cleaned_Data[[#This Row],[Actual Price]]&lt;10000,"₦5,000–₦9,999",
 "₦10,000+"))))</f>
        <v>₦2,000–₦4,999</v>
      </c>
      <c r="V580" s="8">
        <f>(Cleaned_Data[[#This Row],[Actual Price]]*Cleaned_Data[[#This Row],[Rating Count]])</f>
        <v>4346913</v>
      </c>
      <c r="W580" s="20">
        <v>0.85021255313828459</v>
      </c>
      <c r="X580">
        <v>3.9</v>
      </c>
      <c r="Y580" s="10">
        <f>VALUE(Cleaned_Data[[#This Row],[rating]])</f>
        <v>3.9</v>
      </c>
      <c r="Z580">
        <v>1087</v>
      </c>
      <c r="AA580" t="str">
        <f>IF(Cleaned_Data[[#This Row],[Rating Count]]&lt;1000,"&lt;1000","1000+")</f>
        <v>1000+</v>
      </c>
      <c r="AB580" s="4">
        <v>1087</v>
      </c>
    </row>
    <row r="581" spans="1:28" x14ac:dyDescent="0.25">
      <c r="A581">
        <v>580</v>
      </c>
      <c r="B581" t="s">
        <v>6009</v>
      </c>
      <c r="C581" t="s">
        <v>6010</v>
      </c>
      <c r="D581" t="s">
        <v>14629</v>
      </c>
      <c r="E581" t="s">
        <v>16191</v>
      </c>
      <c r="F581" t="s">
        <v>14630</v>
      </c>
      <c r="G581" t="s">
        <v>14631</v>
      </c>
      <c r="H581" t="s">
        <v>5628</v>
      </c>
      <c r="I581" t="s">
        <v>13085</v>
      </c>
      <c r="J581" t="s">
        <v>13391</v>
      </c>
      <c r="K581" t="s">
        <v>13086</v>
      </c>
      <c r="L581" t="s">
        <v>13409</v>
      </c>
      <c r="M581" t="s">
        <v>13109</v>
      </c>
      <c r="N581" t="s">
        <v>13109</v>
      </c>
      <c r="O581" t="s">
        <v>13210</v>
      </c>
      <c r="Q581">
        <v>149</v>
      </c>
      <c r="R581" s="8">
        <v>149</v>
      </c>
      <c r="S581">
        <v>399</v>
      </c>
      <c r="T581" s="8">
        <v>399</v>
      </c>
      <c r="U581" s="8" t="str">
        <f>IF(Cleaned_Data[[#This Row],[Actual Price]]&lt;1000,"₦0–₦999",
 IF(Cleaned_Data[[#This Row],[Actual Price]]&lt;2000,"₦1,000–₦1,999",
 IF(Cleaned_Data[[#This Row],[Actual Price]]&lt;5000,"₦2,000–₦4,999",
 IF(Cleaned_Data[[#This Row],[Actual Price]]&lt;10000,"₦5,000–₦9,999",
 "₦10,000+"))))</f>
        <v>₦0–₦999</v>
      </c>
      <c r="V581" s="8">
        <f>(Cleaned_Data[[#This Row],[Actual Price]]*Cleaned_Data[[#This Row],[Rating Count]])</f>
        <v>614460</v>
      </c>
      <c r="W581" s="20">
        <v>0.62656641604010022</v>
      </c>
      <c r="X581">
        <v>4</v>
      </c>
      <c r="Y581" s="10">
        <f>VALUE(Cleaned_Data[[#This Row],[rating]])</f>
        <v>4</v>
      </c>
      <c r="Z581">
        <v>1540</v>
      </c>
      <c r="AA581" t="str">
        <f>IF(Cleaned_Data[[#This Row],[Rating Count]]&lt;1000,"&lt;1000","1000+")</f>
        <v>1000+</v>
      </c>
      <c r="AB581" s="4">
        <v>1540</v>
      </c>
    </row>
    <row r="582" spans="1:28" x14ac:dyDescent="0.25">
      <c r="A582">
        <v>581</v>
      </c>
      <c r="B582" t="s">
        <v>6018</v>
      </c>
      <c r="C582" t="s">
        <v>6019</v>
      </c>
      <c r="D582" t="s">
        <v>14632</v>
      </c>
      <c r="E582" t="s">
        <v>16191</v>
      </c>
      <c r="F582" t="s">
        <v>14633</v>
      </c>
      <c r="G582" t="s">
        <v>14634</v>
      </c>
      <c r="H582" t="s">
        <v>4788</v>
      </c>
      <c r="I582" t="s">
        <v>13085</v>
      </c>
      <c r="J582" t="s">
        <v>13391</v>
      </c>
      <c r="K582" t="s">
        <v>13086</v>
      </c>
      <c r="L582" t="s">
        <v>13409</v>
      </c>
      <c r="M582" t="s">
        <v>13160</v>
      </c>
      <c r="N582" t="s">
        <v>14366</v>
      </c>
      <c r="O582" t="s">
        <v>13162</v>
      </c>
      <c r="Q582">
        <v>289</v>
      </c>
      <c r="R582" s="8">
        <v>289</v>
      </c>
      <c r="S582">
        <v>999</v>
      </c>
      <c r="T582" s="8">
        <v>999</v>
      </c>
      <c r="U582" s="8" t="str">
        <f>IF(Cleaned_Data[[#This Row],[Actual Price]]&lt;1000,"₦0–₦999",
 IF(Cleaned_Data[[#This Row],[Actual Price]]&lt;2000,"₦1,000–₦1,999",
 IF(Cleaned_Data[[#This Row],[Actual Price]]&lt;5000,"₦2,000–₦4,999",
 IF(Cleaned_Data[[#This Row],[Actual Price]]&lt;10000,"₦5,000–₦9,999",
 "₦10,000+"))))</f>
        <v>₦0–₦999</v>
      </c>
      <c r="V582" s="8">
        <f>(Cleaned_Data[[#This Row],[Actual Price]]*Cleaned_Data[[#This Row],[Rating Count]])</f>
        <v>400599</v>
      </c>
      <c r="W582" s="20">
        <v>0.71071071071071068</v>
      </c>
      <c r="X582">
        <v>4.0999999999999996</v>
      </c>
      <c r="Y582" s="10">
        <f>VALUE(Cleaned_Data[[#This Row],[rating]])</f>
        <v>4.0999999999999996</v>
      </c>
      <c r="Z582">
        <v>401</v>
      </c>
      <c r="AA582" t="str">
        <f>IF(Cleaned_Data[[#This Row],[Rating Count]]&lt;1000,"&lt;1000","1000+")</f>
        <v>&lt;1000</v>
      </c>
      <c r="AB582" s="4">
        <v>401</v>
      </c>
    </row>
    <row r="583" spans="1:28" x14ac:dyDescent="0.25">
      <c r="A583">
        <v>582</v>
      </c>
      <c r="B583" t="s">
        <v>6028</v>
      </c>
      <c r="C583" t="s">
        <v>6029</v>
      </c>
      <c r="D583" t="s">
        <v>14635</v>
      </c>
      <c r="E583" t="s">
        <v>16191</v>
      </c>
      <c r="F583" t="s">
        <v>14636</v>
      </c>
      <c r="G583" t="s">
        <v>14637</v>
      </c>
      <c r="H583" t="s">
        <v>6030</v>
      </c>
      <c r="I583" t="s">
        <v>13085</v>
      </c>
      <c r="J583" t="s">
        <v>13391</v>
      </c>
      <c r="K583" t="s">
        <v>13086</v>
      </c>
      <c r="L583" t="s">
        <v>13409</v>
      </c>
      <c r="M583" t="s">
        <v>13223</v>
      </c>
      <c r="N583" t="s">
        <v>13223</v>
      </c>
      <c r="Q583">
        <v>179</v>
      </c>
      <c r="R583" s="8">
        <v>179</v>
      </c>
      <c r="S583">
        <v>499</v>
      </c>
      <c r="T583" s="8">
        <v>499</v>
      </c>
      <c r="U583" s="8" t="str">
        <f>IF(Cleaned_Data[[#This Row],[Actual Price]]&lt;1000,"₦0–₦999",
 IF(Cleaned_Data[[#This Row],[Actual Price]]&lt;2000,"₦1,000–₦1,999",
 IF(Cleaned_Data[[#This Row],[Actual Price]]&lt;5000,"₦2,000–₦4,999",
 IF(Cleaned_Data[[#This Row],[Actual Price]]&lt;10000,"₦5,000–₦9,999",
 "₦10,000+"))))</f>
        <v>₦0–₦999</v>
      </c>
      <c r="V583" s="8">
        <f>(Cleaned_Data[[#This Row],[Actual Price]]*Cleaned_Data[[#This Row],[Rating Count]])</f>
        <v>4683115</v>
      </c>
      <c r="W583" s="20">
        <v>0.6412825651302605</v>
      </c>
      <c r="X583">
        <v>3.4</v>
      </c>
      <c r="Y583" s="10">
        <f>VALUE(Cleaned_Data[[#This Row],[rating]])</f>
        <v>3.4</v>
      </c>
      <c r="Z583">
        <v>9385</v>
      </c>
      <c r="AA583" t="str">
        <f>IF(Cleaned_Data[[#This Row],[Rating Count]]&lt;1000,"&lt;1000","1000+")</f>
        <v>1000+</v>
      </c>
      <c r="AB583" s="4">
        <v>9385</v>
      </c>
    </row>
    <row r="584" spans="1:28" x14ac:dyDescent="0.25">
      <c r="A584">
        <v>583</v>
      </c>
      <c r="B584" t="s">
        <v>6039</v>
      </c>
      <c r="C584" t="s">
        <v>6040</v>
      </c>
      <c r="D584" t="s">
        <v>14638</v>
      </c>
      <c r="E584" t="s">
        <v>16191</v>
      </c>
      <c r="F584" t="s">
        <v>14235</v>
      </c>
      <c r="G584" t="s">
        <v>14639</v>
      </c>
      <c r="H584" t="s">
        <v>2910</v>
      </c>
      <c r="I584" t="s">
        <v>13093</v>
      </c>
      <c r="J584" t="s">
        <v>13093</v>
      </c>
      <c r="K584" t="s">
        <v>13120</v>
      </c>
      <c r="L584" t="s">
        <v>13120</v>
      </c>
      <c r="M584" t="s">
        <v>13121</v>
      </c>
      <c r="N584" t="s">
        <v>13121</v>
      </c>
      <c r="Q584">
        <v>1499</v>
      </c>
      <c r="R584" s="8">
        <v>1499</v>
      </c>
      <c r="S584">
        <v>4999</v>
      </c>
      <c r="T584" s="8">
        <v>4999</v>
      </c>
      <c r="U584" s="8" t="str">
        <f>IF(Cleaned_Data[[#This Row],[Actual Price]]&lt;1000,"₦0–₦999",
 IF(Cleaned_Data[[#This Row],[Actual Price]]&lt;2000,"₦1,000–₦1,999",
 IF(Cleaned_Data[[#This Row],[Actual Price]]&lt;5000,"₦2,000–₦4,999",
 IF(Cleaned_Data[[#This Row],[Actual Price]]&lt;10000,"₦5,000–₦9,999",
 "₦10,000+"))))</f>
        <v>₦2,000–₦4,999</v>
      </c>
      <c r="V584" s="8">
        <f>(Cleaned_Data[[#This Row],[Actual Price]]*Cleaned_Data[[#This Row],[Rating Count]])</f>
        <v>462847412</v>
      </c>
      <c r="W584" s="20">
        <v>0.70014002800560116</v>
      </c>
      <c r="X584">
        <v>4</v>
      </c>
      <c r="Y584" s="10">
        <f>VALUE(Cleaned_Data[[#This Row],[rating]])</f>
        <v>4</v>
      </c>
      <c r="Z584">
        <v>92588</v>
      </c>
      <c r="AA584" t="str">
        <f>IF(Cleaned_Data[[#This Row],[Rating Count]]&lt;1000,"&lt;1000","1000+")</f>
        <v>1000+</v>
      </c>
      <c r="AB584" s="4">
        <v>92588</v>
      </c>
    </row>
    <row r="585" spans="1:28" x14ac:dyDescent="0.25">
      <c r="A585">
        <v>584</v>
      </c>
      <c r="B585" t="s">
        <v>6044</v>
      </c>
      <c r="C585" t="s">
        <v>6045</v>
      </c>
      <c r="D585" t="s">
        <v>14640</v>
      </c>
      <c r="E585" t="s">
        <v>16191</v>
      </c>
      <c r="F585" t="s">
        <v>14641</v>
      </c>
      <c r="G585" t="s">
        <v>14642</v>
      </c>
      <c r="H585" t="s">
        <v>3025</v>
      </c>
      <c r="I585" t="s">
        <v>13093</v>
      </c>
      <c r="J585" t="s">
        <v>13093</v>
      </c>
      <c r="K585" t="s">
        <v>13131</v>
      </c>
      <c r="L585" t="s">
        <v>14009</v>
      </c>
      <c r="M585" t="s">
        <v>13132</v>
      </c>
      <c r="N585" t="s">
        <v>13132</v>
      </c>
      <c r="O585" t="s">
        <v>13133</v>
      </c>
      <c r="Q585">
        <v>399</v>
      </c>
      <c r="R585" s="8">
        <v>399</v>
      </c>
      <c r="S585">
        <v>699</v>
      </c>
      <c r="T585" s="8">
        <v>699</v>
      </c>
      <c r="U585" s="8" t="str">
        <f>IF(Cleaned_Data[[#This Row],[Actual Price]]&lt;1000,"₦0–₦999",
 IF(Cleaned_Data[[#This Row],[Actual Price]]&lt;2000,"₦1,000–₦1,999",
 IF(Cleaned_Data[[#This Row],[Actual Price]]&lt;5000,"₦2,000–₦4,999",
 IF(Cleaned_Data[[#This Row],[Actual Price]]&lt;10000,"₦5,000–₦9,999",
 "₦10,000+"))))</f>
        <v>₦0–₦999</v>
      </c>
      <c r="V585" s="8">
        <f>(Cleaned_Data[[#This Row],[Actual Price]]*Cleaned_Data[[#This Row],[Rating Count]])</f>
        <v>2414346</v>
      </c>
      <c r="W585" s="20">
        <v>0.42918454935622319</v>
      </c>
      <c r="X585">
        <v>3.4</v>
      </c>
      <c r="Y585" s="10">
        <f>VALUE(Cleaned_Data[[#This Row],[rating]])</f>
        <v>3.4</v>
      </c>
      <c r="Z585">
        <v>3454</v>
      </c>
      <c r="AA585" t="str">
        <f>IF(Cleaned_Data[[#This Row],[Rating Count]]&lt;1000,"&lt;1000","1000+")</f>
        <v>1000+</v>
      </c>
      <c r="AB585" s="4">
        <v>3454</v>
      </c>
    </row>
    <row r="586" spans="1:28" x14ac:dyDescent="0.25">
      <c r="A586">
        <v>585</v>
      </c>
      <c r="B586" t="s">
        <v>6054</v>
      </c>
      <c r="C586" t="s">
        <v>6055</v>
      </c>
      <c r="D586" t="s">
        <v>14643</v>
      </c>
      <c r="E586" t="s">
        <v>16191</v>
      </c>
      <c r="F586" t="s">
        <v>14644</v>
      </c>
      <c r="G586" t="s">
        <v>14645</v>
      </c>
      <c r="H586" t="s">
        <v>5267</v>
      </c>
      <c r="I586" t="s">
        <v>13085</v>
      </c>
      <c r="J586" t="s">
        <v>13391</v>
      </c>
      <c r="K586" t="s">
        <v>13086</v>
      </c>
      <c r="L586" t="s">
        <v>13409</v>
      </c>
      <c r="M586" t="s">
        <v>13196</v>
      </c>
      <c r="N586" t="s">
        <v>13196</v>
      </c>
      <c r="O586" t="s">
        <v>13197</v>
      </c>
      <c r="Q586">
        <v>599</v>
      </c>
      <c r="R586" s="8">
        <v>599</v>
      </c>
      <c r="S586">
        <v>799</v>
      </c>
      <c r="T586" s="8">
        <v>799</v>
      </c>
      <c r="U586" s="8" t="str">
        <f>IF(Cleaned_Data[[#This Row],[Actual Price]]&lt;1000,"₦0–₦999",
 IF(Cleaned_Data[[#This Row],[Actual Price]]&lt;2000,"₦1,000–₦1,999",
 IF(Cleaned_Data[[#This Row],[Actual Price]]&lt;5000,"₦2,000–₦4,999",
 IF(Cleaned_Data[[#This Row],[Actual Price]]&lt;10000,"₦5,000–₦9,999",
 "₦10,000+"))))</f>
        <v>₦0–₦999</v>
      </c>
      <c r="V586" s="8">
        <f>(Cleaned_Data[[#This Row],[Actual Price]]*Cleaned_Data[[#This Row],[Rating Count]])</f>
        <v>12616210</v>
      </c>
      <c r="W586" s="20">
        <v>0.25031289111389238</v>
      </c>
      <c r="X586">
        <v>4.3</v>
      </c>
      <c r="Y586" s="10">
        <f>VALUE(Cleaned_Data[[#This Row],[rating]])</f>
        <v>4.3</v>
      </c>
      <c r="Z586">
        <v>15790</v>
      </c>
      <c r="AA586" t="str">
        <f>IF(Cleaned_Data[[#This Row],[Rating Count]]&lt;1000,"&lt;1000","1000+")</f>
        <v>1000+</v>
      </c>
      <c r="AB586" s="4">
        <v>15790</v>
      </c>
    </row>
    <row r="587" spans="1:28" x14ac:dyDescent="0.25">
      <c r="A587">
        <v>586</v>
      </c>
      <c r="B587" t="s">
        <v>6064</v>
      </c>
      <c r="C587" t="s">
        <v>6065</v>
      </c>
      <c r="D587" t="s">
        <v>14646</v>
      </c>
      <c r="E587" t="s">
        <v>16191</v>
      </c>
      <c r="F587" t="s">
        <v>14647</v>
      </c>
      <c r="G587" t="s">
        <v>14648</v>
      </c>
      <c r="H587" t="s">
        <v>6066</v>
      </c>
      <c r="I587" t="s">
        <v>13085</v>
      </c>
      <c r="J587" t="s">
        <v>13391</v>
      </c>
      <c r="K587" t="s">
        <v>13086</v>
      </c>
      <c r="L587" t="s">
        <v>13409</v>
      </c>
      <c r="M587" t="s">
        <v>13224</v>
      </c>
      <c r="N587" t="s">
        <v>14649</v>
      </c>
      <c r="O587" t="s">
        <v>13225</v>
      </c>
      <c r="Q587">
        <v>949</v>
      </c>
      <c r="R587" s="8">
        <v>949</v>
      </c>
      <c r="S587">
        <v>2000</v>
      </c>
      <c r="T587" s="8">
        <v>2000</v>
      </c>
      <c r="U587" s="8" t="str">
        <f>IF(Cleaned_Data[[#This Row],[Actual Price]]&lt;1000,"₦0–₦999",
 IF(Cleaned_Data[[#This Row],[Actual Price]]&lt;2000,"₦1,000–₦1,999",
 IF(Cleaned_Data[[#This Row],[Actual Price]]&lt;5000,"₦2,000–₦4,999",
 IF(Cleaned_Data[[#This Row],[Actual Price]]&lt;10000,"₦5,000–₦9,999",
 "₦10,000+"))))</f>
        <v>₦2,000–₦4,999</v>
      </c>
      <c r="V587" s="8">
        <f>(Cleaned_Data[[#This Row],[Actual Price]]*Cleaned_Data[[#This Row],[Rating Count]])</f>
        <v>29938000</v>
      </c>
      <c r="W587" s="20">
        <v>0.52549999999999997</v>
      </c>
      <c r="X587">
        <v>3.9</v>
      </c>
      <c r="Y587" s="10">
        <f>VALUE(Cleaned_Data[[#This Row],[rating]])</f>
        <v>3.9</v>
      </c>
      <c r="Z587">
        <v>14969</v>
      </c>
      <c r="AA587" t="str">
        <f>IF(Cleaned_Data[[#This Row],[Rating Count]]&lt;1000,"&lt;1000","1000+")</f>
        <v>1000+</v>
      </c>
      <c r="AB587" s="4">
        <v>14969</v>
      </c>
    </row>
    <row r="588" spans="1:28" x14ac:dyDescent="0.25">
      <c r="A588">
        <v>587</v>
      </c>
      <c r="B588" t="s">
        <v>6075</v>
      </c>
      <c r="C588" t="s">
        <v>6076</v>
      </c>
      <c r="D588" t="s">
        <v>14650</v>
      </c>
      <c r="E588" t="s">
        <v>16191</v>
      </c>
      <c r="F588" t="s">
        <v>14039</v>
      </c>
      <c r="G588" t="s">
        <v>14651</v>
      </c>
      <c r="H588" t="s">
        <v>2910</v>
      </c>
      <c r="I588" t="s">
        <v>13093</v>
      </c>
      <c r="J588" t="s">
        <v>13093</v>
      </c>
      <c r="K588" t="s">
        <v>13120</v>
      </c>
      <c r="L588" t="s">
        <v>13120</v>
      </c>
      <c r="M588" t="s">
        <v>13121</v>
      </c>
      <c r="N588" t="s">
        <v>13121</v>
      </c>
      <c r="Q588">
        <v>2499</v>
      </c>
      <c r="R588" s="8">
        <v>2499</v>
      </c>
      <c r="S588">
        <v>9999</v>
      </c>
      <c r="T588" s="8">
        <v>9999</v>
      </c>
      <c r="U588" s="8" t="str">
        <f>IF(Cleaned_Data[[#This Row],[Actual Price]]&lt;1000,"₦0–₦999",
 IF(Cleaned_Data[[#This Row],[Actual Price]]&lt;2000,"₦1,000–₦1,999",
 IF(Cleaned_Data[[#This Row],[Actual Price]]&lt;5000,"₦2,000–₦4,999",
 IF(Cleaned_Data[[#This Row],[Actual Price]]&lt;10000,"₦5,000–₦9,999",
 "₦10,000+"))))</f>
        <v>₦5,000–₦9,999</v>
      </c>
      <c r="V588" s="8">
        <f>(Cleaned_Data[[#This Row],[Actual Price]]*Cleaned_Data[[#This Row],[Rating Count]])</f>
        <v>421347861</v>
      </c>
      <c r="W588" s="20">
        <v>0.75007500750075007</v>
      </c>
      <c r="X588">
        <v>4.0999999999999996</v>
      </c>
      <c r="Y588" s="10">
        <f>VALUE(Cleaned_Data[[#This Row],[rating]])</f>
        <v>4.0999999999999996</v>
      </c>
      <c r="Z588">
        <v>42139</v>
      </c>
      <c r="AA588" t="str">
        <f>IF(Cleaned_Data[[#This Row],[Rating Count]]&lt;1000,"&lt;1000","1000+")</f>
        <v>1000+</v>
      </c>
      <c r="AB588" s="4">
        <v>42139</v>
      </c>
    </row>
    <row r="589" spans="1:28" x14ac:dyDescent="0.25">
      <c r="A589">
        <v>588</v>
      </c>
      <c r="B589" t="s">
        <v>6084</v>
      </c>
      <c r="C589" t="s">
        <v>6085</v>
      </c>
      <c r="D589" t="s">
        <v>6085</v>
      </c>
      <c r="E589" t="s">
        <v>16191</v>
      </c>
      <c r="F589" t="s">
        <v>14652</v>
      </c>
      <c r="G589" t="s">
        <v>14653</v>
      </c>
      <c r="H589" t="s">
        <v>4979</v>
      </c>
      <c r="I589" t="s">
        <v>13093</v>
      </c>
      <c r="J589" t="s">
        <v>13093</v>
      </c>
      <c r="K589" t="s">
        <v>13169</v>
      </c>
      <c r="L589" t="s">
        <v>14407</v>
      </c>
      <c r="M589" t="s">
        <v>13170</v>
      </c>
      <c r="N589" t="s">
        <v>13170</v>
      </c>
      <c r="Q589">
        <v>159</v>
      </c>
      <c r="R589" s="8">
        <v>159</v>
      </c>
      <c r="S589">
        <v>180</v>
      </c>
      <c r="T589" s="8">
        <v>180</v>
      </c>
      <c r="U589" s="8" t="str">
        <f>IF(Cleaned_Data[[#This Row],[Actual Price]]&lt;1000,"₦0–₦999",
 IF(Cleaned_Data[[#This Row],[Actual Price]]&lt;2000,"₦1,000–₦1,999",
 IF(Cleaned_Data[[#This Row],[Actual Price]]&lt;5000,"₦2,000–₦4,999",
 IF(Cleaned_Data[[#This Row],[Actual Price]]&lt;10000,"₦5,000–₦9,999",
 "₦10,000+"))))</f>
        <v>₦0–₦999</v>
      </c>
      <c r="V589" s="8">
        <f>(Cleaned_Data[[#This Row],[Actual Price]]*Cleaned_Data[[#This Row],[Rating Count]])</f>
        <v>178020</v>
      </c>
      <c r="W589" s="20">
        <v>0.11666666666666667</v>
      </c>
      <c r="X589">
        <v>4.3</v>
      </c>
      <c r="Y589" s="10">
        <f>VALUE(Cleaned_Data[[#This Row],[rating]])</f>
        <v>4.3</v>
      </c>
      <c r="Z589">
        <v>989</v>
      </c>
      <c r="AA589" t="str">
        <f>IF(Cleaned_Data[[#This Row],[Rating Count]]&lt;1000,"&lt;1000","1000+")</f>
        <v>&lt;1000</v>
      </c>
      <c r="AB589" s="4">
        <v>989</v>
      </c>
    </row>
    <row r="590" spans="1:28" x14ac:dyDescent="0.25">
      <c r="A590">
        <v>589</v>
      </c>
      <c r="B590" t="s">
        <v>6094</v>
      </c>
      <c r="C590" t="s">
        <v>6095</v>
      </c>
      <c r="D590" t="s">
        <v>14654</v>
      </c>
      <c r="E590" t="s">
        <v>16191</v>
      </c>
      <c r="F590" t="s">
        <v>14655</v>
      </c>
      <c r="G590" t="s">
        <v>14656</v>
      </c>
      <c r="H590" t="s">
        <v>2983</v>
      </c>
      <c r="I590" t="s">
        <v>13093</v>
      </c>
      <c r="J590" t="s">
        <v>13093</v>
      </c>
      <c r="K590" t="s">
        <v>13095</v>
      </c>
      <c r="L590" t="s">
        <v>13095</v>
      </c>
      <c r="M590" t="s">
        <v>13128</v>
      </c>
      <c r="N590" t="s">
        <v>13128</v>
      </c>
      <c r="O590" t="s">
        <v>13129</v>
      </c>
      <c r="Q590">
        <v>1329</v>
      </c>
      <c r="R590" s="8">
        <v>1329</v>
      </c>
      <c r="S590">
        <v>2900</v>
      </c>
      <c r="T590" s="8">
        <v>2900</v>
      </c>
      <c r="U590" s="8" t="str">
        <f>IF(Cleaned_Data[[#This Row],[Actual Price]]&lt;1000,"₦0–₦999",
 IF(Cleaned_Data[[#This Row],[Actual Price]]&lt;2000,"₦1,000–₦1,999",
 IF(Cleaned_Data[[#This Row],[Actual Price]]&lt;5000,"₦2,000–₦4,999",
 IF(Cleaned_Data[[#This Row],[Actual Price]]&lt;10000,"₦5,000–₦9,999",
 "₦10,000+"))))</f>
        <v>₦2,000–₦4,999</v>
      </c>
      <c r="V590" s="8">
        <f>(Cleaned_Data[[#This Row],[Actual Price]]*Cleaned_Data[[#This Row],[Rating Count]])</f>
        <v>56909600</v>
      </c>
      <c r="W590" s="20">
        <v>0.54172413793103447</v>
      </c>
      <c r="X590">
        <v>4.5</v>
      </c>
      <c r="Y590" s="10">
        <f>VALUE(Cleaned_Data[[#This Row],[rating]])</f>
        <v>4.5</v>
      </c>
      <c r="Z590">
        <v>19624</v>
      </c>
      <c r="AA590" t="str">
        <f>IF(Cleaned_Data[[#This Row],[Rating Count]]&lt;1000,"&lt;1000","1000+")</f>
        <v>1000+</v>
      </c>
      <c r="AB590" s="4">
        <v>19624</v>
      </c>
    </row>
    <row r="591" spans="1:28" x14ac:dyDescent="0.25">
      <c r="A591">
        <v>590</v>
      </c>
      <c r="B591" t="s">
        <v>6104</v>
      </c>
      <c r="C591" t="s">
        <v>6105</v>
      </c>
      <c r="D591" t="s">
        <v>6105</v>
      </c>
      <c r="E591" t="s">
        <v>16191</v>
      </c>
      <c r="F591" t="s">
        <v>14657</v>
      </c>
      <c r="G591" t="s">
        <v>14658</v>
      </c>
      <c r="H591" t="s">
        <v>6030</v>
      </c>
      <c r="I591" t="s">
        <v>13085</v>
      </c>
      <c r="J591" t="s">
        <v>13391</v>
      </c>
      <c r="K591" t="s">
        <v>13086</v>
      </c>
      <c r="L591" t="s">
        <v>13409</v>
      </c>
      <c r="M591" t="s">
        <v>13223</v>
      </c>
      <c r="N591" t="s">
        <v>13223</v>
      </c>
      <c r="Q591">
        <v>570</v>
      </c>
      <c r="R591" s="8">
        <v>570</v>
      </c>
      <c r="S591">
        <v>999</v>
      </c>
      <c r="T591" s="8">
        <v>999</v>
      </c>
      <c r="U591" s="8" t="str">
        <f>IF(Cleaned_Data[[#This Row],[Actual Price]]&lt;1000,"₦0–₦999",
 IF(Cleaned_Data[[#This Row],[Actual Price]]&lt;2000,"₦1,000–₦1,999",
 IF(Cleaned_Data[[#This Row],[Actual Price]]&lt;5000,"₦2,000–₦4,999",
 IF(Cleaned_Data[[#This Row],[Actual Price]]&lt;10000,"₦5,000–₦9,999",
 "₦10,000+"))))</f>
        <v>₦0–₦999</v>
      </c>
      <c r="V591" s="8">
        <f>(Cleaned_Data[[#This Row],[Actual Price]]*Cleaned_Data[[#This Row],[Rating Count]])</f>
        <v>3197799</v>
      </c>
      <c r="W591" s="20">
        <v>0.42942942942942941</v>
      </c>
      <c r="X591">
        <v>4.2</v>
      </c>
      <c r="Y591" s="10">
        <f>VALUE(Cleaned_Data[[#This Row],[rating]])</f>
        <v>4.2</v>
      </c>
      <c r="Z591">
        <v>3201</v>
      </c>
      <c r="AA591" t="str">
        <f>IF(Cleaned_Data[[#This Row],[Rating Count]]&lt;1000,"&lt;1000","1000+")</f>
        <v>1000+</v>
      </c>
      <c r="AB591" s="4">
        <v>3201</v>
      </c>
    </row>
    <row r="592" spans="1:28" x14ac:dyDescent="0.25">
      <c r="A592">
        <v>591</v>
      </c>
      <c r="B592" t="s">
        <v>6113</v>
      </c>
      <c r="C592" t="s">
        <v>6114</v>
      </c>
      <c r="D592" t="s">
        <v>6114</v>
      </c>
      <c r="E592" t="s">
        <v>16191</v>
      </c>
      <c r="F592" t="s">
        <v>14659</v>
      </c>
      <c r="G592" t="s">
        <v>14660</v>
      </c>
      <c r="H592" t="s">
        <v>6115</v>
      </c>
      <c r="I592" t="s">
        <v>13093</v>
      </c>
      <c r="J592" t="s">
        <v>13093</v>
      </c>
      <c r="K592" t="s">
        <v>13104</v>
      </c>
      <c r="L592" t="s">
        <v>13104</v>
      </c>
      <c r="M592" t="s">
        <v>13117</v>
      </c>
      <c r="N592" t="s">
        <v>13117</v>
      </c>
      <c r="O592" t="s">
        <v>13226</v>
      </c>
      <c r="Q592">
        <v>899</v>
      </c>
      <c r="R592" s="8">
        <v>899</v>
      </c>
      <c r="S592">
        <v>1999</v>
      </c>
      <c r="T592" s="8">
        <v>1999</v>
      </c>
      <c r="U592" s="8" t="str">
        <f>IF(Cleaned_Data[[#This Row],[Actual Price]]&lt;1000,"₦0–₦999",
 IF(Cleaned_Data[[#This Row],[Actual Price]]&lt;2000,"₦1,000–₦1,999",
 IF(Cleaned_Data[[#This Row],[Actual Price]]&lt;5000,"₦2,000–₦4,999",
 IF(Cleaned_Data[[#This Row],[Actual Price]]&lt;10000,"₦5,000–₦9,999",
 "₦10,000+"))))</f>
        <v>₦1,000–₦1,999</v>
      </c>
      <c r="V592" s="8">
        <f>(Cleaned_Data[[#This Row],[Actual Price]]*Cleaned_Data[[#This Row],[Rating Count]])</f>
        <v>60907531</v>
      </c>
      <c r="W592" s="20">
        <v>0.55027513756878443</v>
      </c>
      <c r="X592">
        <v>4.0999999999999996</v>
      </c>
      <c r="Y592" s="10">
        <f>VALUE(Cleaned_Data[[#This Row],[rating]])</f>
        <v>4.0999999999999996</v>
      </c>
      <c r="Z592">
        <v>30469</v>
      </c>
      <c r="AA592" t="str">
        <f>IF(Cleaned_Data[[#This Row],[Rating Count]]&lt;1000,"&lt;1000","1000+")</f>
        <v>1000+</v>
      </c>
      <c r="AB592" s="4">
        <v>30469</v>
      </c>
    </row>
    <row r="593" spans="1:28" x14ac:dyDescent="0.25">
      <c r="A593">
        <v>592</v>
      </c>
      <c r="B593" t="s">
        <v>6124</v>
      </c>
      <c r="C593" t="s">
        <v>6125</v>
      </c>
      <c r="D593" t="s">
        <v>14661</v>
      </c>
      <c r="E593" t="s">
        <v>16191</v>
      </c>
      <c r="F593" t="s">
        <v>14662</v>
      </c>
      <c r="G593" t="s">
        <v>14663</v>
      </c>
      <c r="H593" t="s">
        <v>6126</v>
      </c>
      <c r="I593" t="s">
        <v>13085</v>
      </c>
      <c r="J593" t="s">
        <v>13391</v>
      </c>
      <c r="K593" t="s">
        <v>13086</v>
      </c>
      <c r="L593" t="s">
        <v>13409</v>
      </c>
      <c r="M593" t="s">
        <v>13154</v>
      </c>
      <c r="N593" t="s">
        <v>13154</v>
      </c>
      <c r="O593" t="s">
        <v>13227</v>
      </c>
      <c r="P593" t="s">
        <v>13228</v>
      </c>
      <c r="Q593">
        <v>449</v>
      </c>
      <c r="R593" s="8">
        <v>449</v>
      </c>
      <c r="S593">
        <v>999</v>
      </c>
      <c r="T593" s="8">
        <v>999</v>
      </c>
      <c r="U593" s="8" t="str">
        <f>IF(Cleaned_Data[[#This Row],[Actual Price]]&lt;1000,"₦0–₦999",
 IF(Cleaned_Data[[#This Row],[Actual Price]]&lt;2000,"₦1,000–₦1,999",
 IF(Cleaned_Data[[#This Row],[Actual Price]]&lt;5000,"₦2,000–₦4,999",
 IF(Cleaned_Data[[#This Row],[Actual Price]]&lt;10000,"₦5,000–₦9,999",
 "₦10,000+"))))</f>
        <v>₦0–₦999</v>
      </c>
      <c r="V593" s="8">
        <f>(Cleaned_Data[[#This Row],[Actual Price]]*Cleaned_Data[[#This Row],[Rating Count]])</f>
        <v>9930060</v>
      </c>
      <c r="W593" s="20">
        <v>0.55055055055055058</v>
      </c>
      <c r="X593">
        <v>4.4000000000000004</v>
      </c>
      <c r="Y593" s="10">
        <f>VALUE(Cleaned_Data[[#This Row],[rating]])</f>
        <v>4.4000000000000004</v>
      </c>
      <c r="Z593">
        <v>9940</v>
      </c>
      <c r="AA593" t="str">
        <f>IF(Cleaned_Data[[#This Row],[Rating Count]]&lt;1000,"&lt;1000","1000+")</f>
        <v>1000+</v>
      </c>
      <c r="AB593" s="4">
        <v>9940</v>
      </c>
    </row>
    <row r="594" spans="1:28" x14ac:dyDescent="0.25">
      <c r="A594">
        <v>593</v>
      </c>
      <c r="B594" t="s">
        <v>6135</v>
      </c>
      <c r="C594" t="s">
        <v>6136</v>
      </c>
      <c r="D594" t="s">
        <v>6136</v>
      </c>
      <c r="E594" t="s">
        <v>16191</v>
      </c>
      <c r="F594" t="s">
        <v>14664</v>
      </c>
      <c r="G594" t="s">
        <v>14665</v>
      </c>
      <c r="H594" t="s">
        <v>6137</v>
      </c>
      <c r="I594" t="s">
        <v>13085</v>
      </c>
      <c r="J594" t="s">
        <v>13391</v>
      </c>
      <c r="K594" t="s">
        <v>13158</v>
      </c>
      <c r="L594" t="s">
        <v>14362</v>
      </c>
      <c r="M594" t="s">
        <v>13229</v>
      </c>
      <c r="N594" t="s">
        <v>13229</v>
      </c>
      <c r="Q594">
        <v>549</v>
      </c>
      <c r="R594" s="8">
        <v>549</v>
      </c>
      <c r="S594">
        <v>999</v>
      </c>
      <c r="T594" s="8">
        <v>999</v>
      </c>
      <c r="U594" s="8" t="str">
        <f>IF(Cleaned_Data[[#This Row],[Actual Price]]&lt;1000,"₦0–₦999",
 IF(Cleaned_Data[[#This Row],[Actual Price]]&lt;2000,"₦1,000–₦1,999",
 IF(Cleaned_Data[[#This Row],[Actual Price]]&lt;5000,"₦2,000–₦4,999",
 IF(Cleaned_Data[[#This Row],[Actual Price]]&lt;10000,"₦5,000–₦9,999",
 "₦10,000+"))))</f>
        <v>₦0–₦999</v>
      </c>
      <c r="V594" s="8">
        <f>(Cleaned_Data[[#This Row],[Actual Price]]*Cleaned_Data[[#This Row],[Rating Count]])</f>
        <v>7750242</v>
      </c>
      <c r="W594" s="20">
        <v>0.45045045045045046</v>
      </c>
      <c r="X594">
        <v>4.3</v>
      </c>
      <c r="Y594" s="10">
        <f>VALUE(Cleaned_Data[[#This Row],[rating]])</f>
        <v>4.3</v>
      </c>
      <c r="Z594">
        <v>7758</v>
      </c>
      <c r="AA594" t="str">
        <f>IF(Cleaned_Data[[#This Row],[Rating Count]]&lt;1000,"&lt;1000","1000+")</f>
        <v>1000+</v>
      </c>
      <c r="AB594" s="4">
        <v>7758</v>
      </c>
    </row>
    <row r="595" spans="1:28" x14ac:dyDescent="0.25">
      <c r="A595">
        <v>594</v>
      </c>
      <c r="B595" t="s">
        <v>6146</v>
      </c>
      <c r="C595" t="s">
        <v>6147</v>
      </c>
      <c r="D595" t="s">
        <v>14666</v>
      </c>
      <c r="E595" t="s">
        <v>16191</v>
      </c>
      <c r="F595" t="s">
        <v>14667</v>
      </c>
      <c r="G595" t="s">
        <v>14668</v>
      </c>
      <c r="H595" t="s">
        <v>5374</v>
      </c>
      <c r="I595" t="s">
        <v>13085</v>
      </c>
      <c r="J595" t="s">
        <v>13391</v>
      </c>
      <c r="K595" t="s">
        <v>13090</v>
      </c>
      <c r="L595" t="s">
        <v>13090</v>
      </c>
      <c r="M595" t="s">
        <v>13204</v>
      </c>
      <c r="N595" t="s">
        <v>13204</v>
      </c>
      <c r="Q595">
        <v>1529</v>
      </c>
      <c r="R595" s="8">
        <v>1529</v>
      </c>
      <c r="S595">
        <v>2399</v>
      </c>
      <c r="T595" s="8">
        <v>2399</v>
      </c>
      <c r="U595" s="8" t="str">
        <f>IF(Cleaned_Data[[#This Row],[Actual Price]]&lt;1000,"₦0–₦999",
 IF(Cleaned_Data[[#This Row],[Actual Price]]&lt;2000,"₦1,000–₦1,999",
 IF(Cleaned_Data[[#This Row],[Actual Price]]&lt;5000,"₦2,000–₦4,999",
 IF(Cleaned_Data[[#This Row],[Actual Price]]&lt;10000,"₦5,000–₦9,999",
 "₦10,000+"))))</f>
        <v>₦2,000–₦4,999</v>
      </c>
      <c r="V595" s="8">
        <f>(Cleaned_Data[[#This Row],[Actual Price]]*Cleaned_Data[[#This Row],[Rating Count]])</f>
        <v>164113191</v>
      </c>
      <c r="W595" s="20">
        <v>0.3626511046269279</v>
      </c>
      <c r="X595">
        <v>4.3</v>
      </c>
      <c r="Y595" s="10">
        <f>VALUE(Cleaned_Data[[#This Row],[rating]])</f>
        <v>4.3</v>
      </c>
      <c r="Z595">
        <v>68409</v>
      </c>
      <c r="AA595" t="str">
        <f>IF(Cleaned_Data[[#This Row],[Rating Count]]&lt;1000,"&lt;1000","1000+")</f>
        <v>1000+</v>
      </c>
      <c r="AB595" s="4">
        <v>68409</v>
      </c>
    </row>
    <row r="596" spans="1:28" x14ac:dyDescent="0.25">
      <c r="A596">
        <v>595</v>
      </c>
      <c r="B596" t="s">
        <v>6156</v>
      </c>
      <c r="C596" t="s">
        <v>6157</v>
      </c>
      <c r="D596" t="s">
        <v>6157</v>
      </c>
      <c r="E596" t="s">
        <v>16191</v>
      </c>
      <c r="F596" t="s">
        <v>14669</v>
      </c>
      <c r="G596" t="s">
        <v>13442</v>
      </c>
      <c r="H596" t="s">
        <v>6158</v>
      </c>
      <c r="I596" t="s">
        <v>13171</v>
      </c>
      <c r="J596" t="s">
        <v>13171</v>
      </c>
      <c r="K596" t="s">
        <v>13172</v>
      </c>
      <c r="L596" t="s">
        <v>13172</v>
      </c>
      <c r="M596" t="s">
        <v>13173</v>
      </c>
      <c r="N596" t="s">
        <v>13173</v>
      </c>
      <c r="O596" t="s">
        <v>13174</v>
      </c>
      <c r="P596" t="s">
        <v>13175</v>
      </c>
      <c r="Q596">
        <v>100</v>
      </c>
      <c r="R596" s="8">
        <v>100</v>
      </c>
      <c r="S596">
        <v>100</v>
      </c>
      <c r="T596" s="8">
        <v>100</v>
      </c>
      <c r="U596" s="8" t="str">
        <f>IF(Cleaned_Data[[#This Row],[Actual Price]]&lt;1000,"₦0–₦999",
 IF(Cleaned_Data[[#This Row],[Actual Price]]&lt;2000,"₦1,000–₦1,999",
 IF(Cleaned_Data[[#This Row],[Actual Price]]&lt;5000,"₦2,000–₦4,999",
 IF(Cleaned_Data[[#This Row],[Actual Price]]&lt;10000,"₦5,000–₦9,999",
 "₦10,000+"))))</f>
        <v>₦0–₦999</v>
      </c>
      <c r="V596" s="8">
        <f>(Cleaned_Data[[#This Row],[Actual Price]]*Cleaned_Data[[#This Row],[Rating Count]])</f>
        <v>309500</v>
      </c>
      <c r="W596" s="20">
        <v>0</v>
      </c>
      <c r="X596">
        <v>4.3</v>
      </c>
      <c r="Y596" s="10">
        <f>VALUE(Cleaned_Data[[#This Row],[rating]])</f>
        <v>4.3</v>
      </c>
      <c r="Z596">
        <v>3095</v>
      </c>
      <c r="AA596" t="str">
        <f>IF(Cleaned_Data[[#This Row],[Rating Count]]&lt;1000,"&lt;1000","1000+")</f>
        <v>1000+</v>
      </c>
      <c r="AB596" s="4">
        <v>3095</v>
      </c>
    </row>
    <row r="597" spans="1:28" x14ac:dyDescent="0.25">
      <c r="A597">
        <v>596</v>
      </c>
      <c r="B597" t="s">
        <v>6167</v>
      </c>
      <c r="C597" t="s">
        <v>6168</v>
      </c>
      <c r="D597" t="s">
        <v>6168</v>
      </c>
      <c r="E597" t="s">
        <v>16191</v>
      </c>
      <c r="F597" t="s">
        <v>14670</v>
      </c>
      <c r="G597" t="s">
        <v>14671</v>
      </c>
      <c r="H597" t="s">
        <v>4833</v>
      </c>
      <c r="I597" t="s">
        <v>13085</v>
      </c>
      <c r="J597" t="s">
        <v>13391</v>
      </c>
      <c r="K597" t="s">
        <v>13086</v>
      </c>
      <c r="L597" t="s">
        <v>13409</v>
      </c>
      <c r="M597" t="s">
        <v>13154</v>
      </c>
      <c r="N597" t="s">
        <v>13154</v>
      </c>
      <c r="O597" t="s">
        <v>13164</v>
      </c>
      <c r="Q597">
        <v>299</v>
      </c>
      <c r="R597" s="8">
        <v>299</v>
      </c>
      <c r="S597">
        <v>1499</v>
      </c>
      <c r="T597" s="8">
        <v>1499</v>
      </c>
      <c r="U597" s="8" t="str">
        <f>IF(Cleaned_Data[[#This Row],[Actual Price]]&lt;1000,"₦0–₦999",
 IF(Cleaned_Data[[#This Row],[Actual Price]]&lt;2000,"₦1,000–₦1,999",
 IF(Cleaned_Data[[#This Row],[Actual Price]]&lt;5000,"₦2,000–₦4,999",
 IF(Cleaned_Data[[#This Row],[Actual Price]]&lt;10000,"₦5,000–₦9,999",
 "₦10,000+"))))</f>
        <v>₦1,000–₦1,999</v>
      </c>
      <c r="V597" s="8">
        <f>(Cleaned_Data[[#This Row],[Actual Price]]*Cleaned_Data[[#This Row],[Rating Count]])</f>
        <v>1353597</v>
      </c>
      <c r="W597" s="20">
        <v>0.80053368912608402</v>
      </c>
      <c r="X597">
        <v>4.2</v>
      </c>
      <c r="Y597" s="10">
        <f>VALUE(Cleaned_Data[[#This Row],[rating]])</f>
        <v>4.2</v>
      </c>
      <c r="Z597">
        <v>903</v>
      </c>
      <c r="AA597" t="str">
        <f>IF(Cleaned_Data[[#This Row],[Rating Count]]&lt;1000,"&lt;1000","1000+")</f>
        <v>&lt;1000</v>
      </c>
      <c r="AB597" s="4">
        <v>903</v>
      </c>
    </row>
    <row r="598" spans="1:28" x14ac:dyDescent="0.25">
      <c r="A598">
        <v>597</v>
      </c>
      <c r="B598" t="s">
        <v>6177</v>
      </c>
      <c r="C598" t="s">
        <v>6178</v>
      </c>
      <c r="D598" t="s">
        <v>14672</v>
      </c>
      <c r="E598" t="s">
        <v>16191</v>
      </c>
      <c r="F598" t="s">
        <v>14673</v>
      </c>
      <c r="G598" t="s">
        <v>14674</v>
      </c>
      <c r="H598" t="s">
        <v>5034</v>
      </c>
      <c r="I598" t="s">
        <v>13085</v>
      </c>
      <c r="J598" t="s">
        <v>13391</v>
      </c>
      <c r="K598" t="s">
        <v>13086</v>
      </c>
      <c r="L598" t="s">
        <v>13409</v>
      </c>
      <c r="M598" t="s">
        <v>13160</v>
      </c>
      <c r="N598" t="s">
        <v>14366</v>
      </c>
      <c r="O598" t="s">
        <v>13180</v>
      </c>
      <c r="Q598">
        <v>1295</v>
      </c>
      <c r="R598" s="8">
        <v>1295</v>
      </c>
      <c r="S598">
        <v>1795</v>
      </c>
      <c r="T598" s="8">
        <v>1795</v>
      </c>
      <c r="U598" s="8" t="str">
        <f>IF(Cleaned_Data[[#This Row],[Actual Price]]&lt;1000,"₦0–₦999",
 IF(Cleaned_Data[[#This Row],[Actual Price]]&lt;2000,"₦1,000–₦1,999",
 IF(Cleaned_Data[[#This Row],[Actual Price]]&lt;5000,"₦2,000–₦4,999",
 IF(Cleaned_Data[[#This Row],[Actual Price]]&lt;10000,"₦5,000–₦9,999",
 "₦10,000+"))))</f>
        <v>₦1,000–₦1,999</v>
      </c>
      <c r="V598" s="8">
        <f>(Cleaned_Data[[#This Row],[Actual Price]]*Cleaned_Data[[#This Row],[Rating Count]])</f>
        <v>46258945</v>
      </c>
      <c r="W598" s="20">
        <v>0.2785515320334262</v>
      </c>
      <c r="X598">
        <v>4.0999999999999996</v>
      </c>
      <c r="Y598" s="10">
        <f>VALUE(Cleaned_Data[[#This Row],[rating]])</f>
        <v>4.0999999999999996</v>
      </c>
      <c r="Z598">
        <v>25771</v>
      </c>
      <c r="AA598" t="str">
        <f>IF(Cleaned_Data[[#This Row],[Rating Count]]&lt;1000,"&lt;1000","1000+")</f>
        <v>1000+</v>
      </c>
      <c r="AB598" s="4">
        <v>25771</v>
      </c>
    </row>
    <row r="599" spans="1:28" x14ac:dyDescent="0.25">
      <c r="A599">
        <v>598</v>
      </c>
      <c r="B599" t="s">
        <v>6187</v>
      </c>
      <c r="C599" t="s">
        <v>6188</v>
      </c>
      <c r="D599" t="s">
        <v>6188</v>
      </c>
      <c r="E599" t="s">
        <v>16191</v>
      </c>
      <c r="F599" t="s">
        <v>14675</v>
      </c>
      <c r="G599" t="s">
        <v>14445</v>
      </c>
      <c r="H599" t="s">
        <v>3025</v>
      </c>
      <c r="I599" t="s">
        <v>13093</v>
      </c>
      <c r="J599" t="s">
        <v>13093</v>
      </c>
      <c r="K599" t="s">
        <v>13131</v>
      </c>
      <c r="L599" t="s">
        <v>14009</v>
      </c>
      <c r="M599" t="s">
        <v>13132</v>
      </c>
      <c r="N599" t="s">
        <v>13132</v>
      </c>
      <c r="O599" t="s">
        <v>13133</v>
      </c>
      <c r="Q599">
        <v>699</v>
      </c>
      <c r="R599" s="8">
        <v>699</v>
      </c>
      <c r="S599">
        <v>999</v>
      </c>
      <c r="T599" s="8">
        <v>999</v>
      </c>
      <c r="U599" s="8" t="str">
        <f>IF(Cleaned_Data[[#This Row],[Actual Price]]&lt;1000,"₦0–₦999",
 IF(Cleaned_Data[[#This Row],[Actual Price]]&lt;2000,"₦1,000–₦1,999",
 IF(Cleaned_Data[[#This Row],[Actual Price]]&lt;5000,"₦2,000–₦4,999",
 IF(Cleaned_Data[[#This Row],[Actual Price]]&lt;10000,"₦5,000–₦9,999",
 "₦10,000+"))))</f>
        <v>₦0–₦999</v>
      </c>
      <c r="V599" s="8">
        <f>(Cleaned_Data[[#This Row],[Actual Price]]*Cleaned_Data[[#This Row],[Rating Count]])</f>
        <v>272915811</v>
      </c>
      <c r="W599" s="20">
        <v>0.3003003003003003</v>
      </c>
      <c r="X599">
        <v>4.0999999999999996</v>
      </c>
      <c r="Y599" s="10">
        <f>VALUE(Cleaned_Data[[#This Row],[rating]])</f>
        <v>4.0999999999999996</v>
      </c>
      <c r="Z599">
        <v>273189</v>
      </c>
      <c r="AA599" t="str">
        <f>IF(Cleaned_Data[[#This Row],[Rating Count]]&lt;1000,"&lt;1000","1000+")</f>
        <v>1000+</v>
      </c>
      <c r="AB599" s="4">
        <v>273189</v>
      </c>
    </row>
    <row r="600" spans="1:28" x14ac:dyDescent="0.25">
      <c r="A600">
        <v>599</v>
      </c>
      <c r="B600" t="s">
        <v>6197</v>
      </c>
      <c r="C600" t="s">
        <v>6198</v>
      </c>
      <c r="D600" t="s">
        <v>6198</v>
      </c>
      <c r="E600" t="s">
        <v>16191</v>
      </c>
      <c r="F600" t="s">
        <v>14676</v>
      </c>
      <c r="G600" t="s">
        <v>14677</v>
      </c>
      <c r="H600" t="s">
        <v>6199</v>
      </c>
      <c r="I600" t="s">
        <v>13171</v>
      </c>
      <c r="J600" t="s">
        <v>13171</v>
      </c>
      <c r="K600" t="s">
        <v>13172</v>
      </c>
      <c r="L600" t="s">
        <v>13172</v>
      </c>
      <c r="M600" t="s">
        <v>13173</v>
      </c>
      <c r="N600" t="s">
        <v>13173</v>
      </c>
      <c r="O600" t="s">
        <v>13174</v>
      </c>
      <c r="P600" t="s">
        <v>13207</v>
      </c>
      <c r="Q600">
        <v>252</v>
      </c>
      <c r="R600" s="8">
        <v>252</v>
      </c>
      <c r="S600">
        <v>315</v>
      </c>
      <c r="T600" s="8">
        <v>315</v>
      </c>
      <c r="U600" s="8" t="str">
        <f>IF(Cleaned_Data[[#This Row],[Actual Price]]&lt;1000,"₦0–₦999",
 IF(Cleaned_Data[[#This Row],[Actual Price]]&lt;2000,"₦1,000–₦1,999",
 IF(Cleaned_Data[[#This Row],[Actual Price]]&lt;5000,"₦2,000–₦4,999",
 IF(Cleaned_Data[[#This Row],[Actual Price]]&lt;10000,"₦5,000–₦9,999",
 "₦10,000+"))))</f>
        <v>₦0–₦999</v>
      </c>
      <c r="V600" s="8">
        <f>(Cleaned_Data[[#This Row],[Actual Price]]*Cleaned_Data[[#This Row],[Rating Count]])</f>
        <v>1192275</v>
      </c>
      <c r="W600" s="20">
        <v>0.2</v>
      </c>
      <c r="X600">
        <v>4.5</v>
      </c>
      <c r="Y600" s="10">
        <f>VALUE(Cleaned_Data[[#This Row],[rating]])</f>
        <v>4.5</v>
      </c>
      <c r="Z600">
        <v>3785</v>
      </c>
      <c r="AA600" t="str">
        <f>IF(Cleaned_Data[[#This Row],[Rating Count]]&lt;1000,"&lt;1000","1000+")</f>
        <v>1000+</v>
      </c>
      <c r="AB600" s="4">
        <v>3785</v>
      </c>
    </row>
    <row r="601" spans="1:28" x14ac:dyDescent="0.25">
      <c r="A601">
        <v>600</v>
      </c>
      <c r="B601" t="s">
        <v>6208</v>
      </c>
      <c r="C601" t="s">
        <v>6209</v>
      </c>
      <c r="D601" t="s">
        <v>6209</v>
      </c>
      <c r="E601" t="s">
        <v>16191</v>
      </c>
      <c r="F601" t="s">
        <v>14678</v>
      </c>
      <c r="G601" t="s">
        <v>14679</v>
      </c>
      <c r="H601" t="s">
        <v>4979</v>
      </c>
      <c r="I601" t="s">
        <v>13093</v>
      </c>
      <c r="J601" t="s">
        <v>13093</v>
      </c>
      <c r="K601" t="s">
        <v>13169</v>
      </c>
      <c r="L601" t="s">
        <v>14407</v>
      </c>
      <c r="M601" t="s">
        <v>13170</v>
      </c>
      <c r="N601" t="s">
        <v>13170</v>
      </c>
      <c r="Q601">
        <v>190</v>
      </c>
      <c r="R601" s="8">
        <v>190</v>
      </c>
      <c r="S601">
        <v>220</v>
      </c>
      <c r="T601" s="8">
        <v>220</v>
      </c>
      <c r="U601" s="8" t="str">
        <f>IF(Cleaned_Data[[#This Row],[Actual Price]]&lt;1000,"₦0–₦999",
 IF(Cleaned_Data[[#This Row],[Actual Price]]&lt;2000,"₦1,000–₦1,999",
 IF(Cleaned_Data[[#This Row],[Actual Price]]&lt;5000,"₦2,000–₦4,999",
 IF(Cleaned_Data[[#This Row],[Actual Price]]&lt;10000,"₦5,000–₦9,999",
 "₦10,000+"))))</f>
        <v>₦0–₦999</v>
      </c>
      <c r="V601" s="8">
        <f>(Cleaned_Data[[#This Row],[Actual Price]]*Cleaned_Data[[#This Row],[Rating Count]])</f>
        <v>630520</v>
      </c>
      <c r="W601" s="20">
        <v>0.13636363636363635</v>
      </c>
      <c r="X601">
        <v>4.4000000000000004</v>
      </c>
      <c r="Y601" s="10">
        <f>VALUE(Cleaned_Data[[#This Row],[rating]])</f>
        <v>4.4000000000000004</v>
      </c>
      <c r="Z601">
        <v>2866</v>
      </c>
      <c r="AA601" t="str">
        <f>IF(Cleaned_Data[[#This Row],[Rating Count]]&lt;1000,"&lt;1000","1000+")</f>
        <v>1000+</v>
      </c>
      <c r="AB601" s="4">
        <v>2866</v>
      </c>
    </row>
    <row r="602" spans="1:28" x14ac:dyDescent="0.25">
      <c r="A602">
        <v>601</v>
      </c>
      <c r="B602" t="s">
        <v>6218</v>
      </c>
      <c r="C602" t="s">
        <v>6219</v>
      </c>
      <c r="D602" t="s">
        <v>6219</v>
      </c>
      <c r="E602" t="s">
        <v>16191</v>
      </c>
      <c r="F602" t="s">
        <v>14680</v>
      </c>
      <c r="G602" t="s">
        <v>14681</v>
      </c>
      <c r="H602" t="s">
        <v>5034</v>
      </c>
      <c r="I602" t="s">
        <v>13085</v>
      </c>
      <c r="J602" t="s">
        <v>13391</v>
      </c>
      <c r="K602" t="s">
        <v>13086</v>
      </c>
      <c r="L602" t="s">
        <v>13409</v>
      </c>
      <c r="M602" t="s">
        <v>13160</v>
      </c>
      <c r="N602" t="s">
        <v>14366</v>
      </c>
      <c r="O602" t="s">
        <v>13180</v>
      </c>
      <c r="Q602">
        <v>1299</v>
      </c>
      <c r="R602" s="8">
        <v>1299</v>
      </c>
      <c r="S602">
        <v>1599</v>
      </c>
      <c r="T602" s="8">
        <v>1599</v>
      </c>
      <c r="U602" s="8" t="str">
        <f>IF(Cleaned_Data[[#This Row],[Actual Price]]&lt;1000,"₦0–₦999",
 IF(Cleaned_Data[[#This Row],[Actual Price]]&lt;2000,"₦1,000–₦1,999",
 IF(Cleaned_Data[[#This Row],[Actual Price]]&lt;5000,"₦2,000–₦4,999",
 IF(Cleaned_Data[[#This Row],[Actual Price]]&lt;10000,"₦5,000–₦9,999",
 "₦10,000+"))))</f>
        <v>₦1,000–₦1,999</v>
      </c>
      <c r="V602" s="8">
        <f>(Cleaned_Data[[#This Row],[Actual Price]]*Cleaned_Data[[#This Row],[Rating Count]])</f>
        <v>43529577</v>
      </c>
      <c r="W602" s="20">
        <v>0.18761726078799248</v>
      </c>
      <c r="X602">
        <v>4.3</v>
      </c>
      <c r="Y602" s="10">
        <f>VALUE(Cleaned_Data[[#This Row],[rating]])</f>
        <v>4.3</v>
      </c>
      <c r="Z602">
        <v>27223</v>
      </c>
      <c r="AA602" t="str">
        <f>IF(Cleaned_Data[[#This Row],[Rating Count]]&lt;1000,"&lt;1000","1000+")</f>
        <v>1000+</v>
      </c>
      <c r="AB602" s="4">
        <v>27223</v>
      </c>
    </row>
    <row r="603" spans="1:28" x14ac:dyDescent="0.25">
      <c r="A603">
        <v>602</v>
      </c>
      <c r="B603" t="s">
        <v>6228</v>
      </c>
      <c r="C603" t="s">
        <v>6229</v>
      </c>
      <c r="D603" t="s">
        <v>6229</v>
      </c>
      <c r="E603" t="s">
        <v>16191</v>
      </c>
      <c r="F603" t="s">
        <v>14682</v>
      </c>
      <c r="G603" t="s">
        <v>14683</v>
      </c>
      <c r="H603" t="s">
        <v>4766</v>
      </c>
      <c r="I603" t="s">
        <v>13085</v>
      </c>
      <c r="J603" t="s">
        <v>13391</v>
      </c>
      <c r="K603" t="s">
        <v>13158</v>
      </c>
      <c r="L603" t="s">
        <v>14362</v>
      </c>
      <c r="M603" t="s">
        <v>13159</v>
      </c>
      <c r="N603" t="s">
        <v>13159</v>
      </c>
      <c r="Q603">
        <v>729</v>
      </c>
      <c r="R603" s="8">
        <v>729</v>
      </c>
      <c r="S603">
        <v>1650</v>
      </c>
      <c r="T603" s="8">
        <v>1650</v>
      </c>
      <c r="U603" s="8" t="str">
        <f>IF(Cleaned_Data[[#This Row],[Actual Price]]&lt;1000,"₦0–₦999",
 IF(Cleaned_Data[[#This Row],[Actual Price]]&lt;2000,"₦1,000–₦1,999",
 IF(Cleaned_Data[[#This Row],[Actual Price]]&lt;5000,"₦2,000–₦4,999",
 IF(Cleaned_Data[[#This Row],[Actual Price]]&lt;10000,"₦5,000–₦9,999",
 "₦10,000+"))))</f>
        <v>₦1,000–₦1,999</v>
      </c>
      <c r="V603" s="8">
        <f>(Cleaned_Data[[#This Row],[Actual Price]]*Cleaned_Data[[#This Row],[Rating Count]])</f>
        <v>135887400</v>
      </c>
      <c r="W603" s="20">
        <v>0.55818181818181822</v>
      </c>
      <c r="X603">
        <v>4.3</v>
      </c>
      <c r="Y603" s="10">
        <f>VALUE(Cleaned_Data[[#This Row],[rating]])</f>
        <v>4.3</v>
      </c>
      <c r="Z603">
        <v>82356</v>
      </c>
      <c r="AA603" t="str">
        <f>IF(Cleaned_Data[[#This Row],[Rating Count]]&lt;1000,"&lt;1000","1000+")</f>
        <v>1000+</v>
      </c>
      <c r="AB603" s="4">
        <v>82356</v>
      </c>
    </row>
    <row r="604" spans="1:28" x14ac:dyDescent="0.25">
      <c r="A604">
        <v>603</v>
      </c>
      <c r="B604" t="s">
        <v>6238</v>
      </c>
      <c r="C604" t="s">
        <v>6239</v>
      </c>
      <c r="D604" t="s">
        <v>6239</v>
      </c>
      <c r="E604" t="s">
        <v>16191</v>
      </c>
      <c r="F604" t="s">
        <v>14684</v>
      </c>
      <c r="G604" t="s">
        <v>14685</v>
      </c>
      <c r="H604" t="s">
        <v>6240</v>
      </c>
      <c r="I604" t="s">
        <v>13171</v>
      </c>
      <c r="J604" t="s">
        <v>13171</v>
      </c>
      <c r="K604" t="s">
        <v>13172</v>
      </c>
      <c r="L604" t="s">
        <v>13172</v>
      </c>
      <c r="M604" t="s">
        <v>13173</v>
      </c>
      <c r="N604" t="s">
        <v>13173</v>
      </c>
      <c r="O604" t="s">
        <v>13174</v>
      </c>
      <c r="P604" t="s">
        <v>13175</v>
      </c>
      <c r="Q604">
        <v>480</v>
      </c>
      <c r="R604" s="8">
        <v>480</v>
      </c>
      <c r="S604">
        <v>600</v>
      </c>
      <c r="T604" s="8">
        <v>600</v>
      </c>
      <c r="U604" s="8" t="str">
        <f>IF(Cleaned_Data[[#This Row],[Actual Price]]&lt;1000,"₦0–₦999",
 IF(Cleaned_Data[[#This Row],[Actual Price]]&lt;2000,"₦1,000–₦1,999",
 IF(Cleaned_Data[[#This Row],[Actual Price]]&lt;5000,"₦2,000–₦4,999",
 IF(Cleaned_Data[[#This Row],[Actual Price]]&lt;10000,"₦5,000–₦9,999",
 "₦10,000+"))))</f>
        <v>₦0–₦999</v>
      </c>
      <c r="V604" s="8">
        <f>(Cleaned_Data[[#This Row],[Actual Price]]*Cleaned_Data[[#This Row],[Rating Count]])</f>
        <v>3431400</v>
      </c>
      <c r="W604" s="20">
        <v>0.2</v>
      </c>
      <c r="X604">
        <v>4.3</v>
      </c>
      <c r="Y604" s="10">
        <f>VALUE(Cleaned_Data[[#This Row],[rating]])</f>
        <v>4.3</v>
      </c>
      <c r="Z604">
        <v>5719</v>
      </c>
      <c r="AA604" t="str">
        <f>IF(Cleaned_Data[[#This Row],[Rating Count]]&lt;1000,"&lt;1000","1000+")</f>
        <v>1000+</v>
      </c>
      <c r="AB604" s="4">
        <v>5719</v>
      </c>
    </row>
    <row r="605" spans="1:28" x14ac:dyDescent="0.25">
      <c r="A605">
        <v>604</v>
      </c>
      <c r="B605" t="s">
        <v>6252</v>
      </c>
      <c r="C605" t="s">
        <v>6253</v>
      </c>
      <c r="D605" t="s">
        <v>14686</v>
      </c>
      <c r="E605" t="s">
        <v>16191</v>
      </c>
      <c r="F605" t="s">
        <v>14687</v>
      </c>
      <c r="G605" t="s">
        <v>14688</v>
      </c>
      <c r="H605" t="s">
        <v>4808</v>
      </c>
      <c r="I605" t="s">
        <v>13085</v>
      </c>
      <c r="J605" t="s">
        <v>13391</v>
      </c>
      <c r="K605" t="s">
        <v>13086</v>
      </c>
      <c r="L605" t="s">
        <v>13409</v>
      </c>
      <c r="M605" t="s">
        <v>13154</v>
      </c>
      <c r="N605" t="s">
        <v>13154</v>
      </c>
      <c r="O605" t="s">
        <v>13163</v>
      </c>
      <c r="Q605">
        <v>999</v>
      </c>
      <c r="R605" s="8">
        <v>999</v>
      </c>
      <c r="S605">
        <v>2499</v>
      </c>
      <c r="T605" s="8">
        <v>2499</v>
      </c>
      <c r="U605" s="8" t="str">
        <f>IF(Cleaned_Data[[#This Row],[Actual Price]]&lt;1000,"₦0–₦999",
 IF(Cleaned_Data[[#This Row],[Actual Price]]&lt;2000,"₦1,000–₦1,999",
 IF(Cleaned_Data[[#This Row],[Actual Price]]&lt;5000,"₦2,000–₦4,999",
 IF(Cleaned_Data[[#This Row],[Actual Price]]&lt;10000,"₦5,000–₦9,999",
 "₦10,000+"))))</f>
        <v>₦2,000–₦4,999</v>
      </c>
      <c r="V605" s="8">
        <f>(Cleaned_Data[[#This Row],[Actual Price]]*Cleaned_Data[[#This Row],[Rating Count]])</f>
        <v>4223310</v>
      </c>
      <c r="W605" s="20">
        <v>0.60024009603841533</v>
      </c>
      <c r="X605">
        <v>4.3</v>
      </c>
      <c r="Y605" s="10">
        <f>VALUE(Cleaned_Data[[#This Row],[rating]])</f>
        <v>4.3</v>
      </c>
      <c r="Z605">
        <v>1690</v>
      </c>
      <c r="AA605" t="str">
        <f>IF(Cleaned_Data[[#This Row],[Rating Count]]&lt;1000,"&lt;1000","1000+")</f>
        <v>1000+</v>
      </c>
      <c r="AB605" s="4">
        <v>1690</v>
      </c>
    </row>
    <row r="606" spans="1:28" x14ac:dyDescent="0.25">
      <c r="A606">
        <v>605</v>
      </c>
      <c r="B606" t="s">
        <v>6263</v>
      </c>
      <c r="C606" t="s">
        <v>6264</v>
      </c>
      <c r="D606" t="s">
        <v>14689</v>
      </c>
      <c r="E606" t="s">
        <v>16191</v>
      </c>
      <c r="F606" t="s">
        <v>14690</v>
      </c>
      <c r="G606" t="s">
        <v>14691</v>
      </c>
      <c r="H606" t="s">
        <v>6265</v>
      </c>
      <c r="I606" t="s">
        <v>13085</v>
      </c>
      <c r="J606" t="s">
        <v>13391</v>
      </c>
      <c r="K606" t="s">
        <v>13086</v>
      </c>
      <c r="L606" t="s">
        <v>13409</v>
      </c>
      <c r="M606" t="s">
        <v>13087</v>
      </c>
      <c r="N606" t="s">
        <v>13410</v>
      </c>
      <c r="O606" t="s">
        <v>13088</v>
      </c>
      <c r="P606" t="s">
        <v>13230</v>
      </c>
      <c r="Q606">
        <v>238</v>
      </c>
      <c r="R606" s="8">
        <v>238</v>
      </c>
      <c r="S606">
        <v>699</v>
      </c>
      <c r="T606" s="8">
        <v>699</v>
      </c>
      <c r="U606" s="8" t="str">
        <f>IF(Cleaned_Data[[#This Row],[Actual Price]]&lt;1000,"₦0–₦999",
 IF(Cleaned_Data[[#This Row],[Actual Price]]&lt;2000,"₦1,000–₦1,999",
 IF(Cleaned_Data[[#This Row],[Actual Price]]&lt;5000,"₦2,000–₦4,999",
 IF(Cleaned_Data[[#This Row],[Actual Price]]&lt;10000,"₦5,000–₦9,999",
 "₦10,000+"))))</f>
        <v>₦0–₦999</v>
      </c>
      <c r="V606" s="8">
        <f>(Cleaned_Data[[#This Row],[Actual Price]]*Cleaned_Data[[#This Row],[Rating Count]])</f>
        <v>5852028</v>
      </c>
      <c r="W606" s="20">
        <v>0.65951359084406291</v>
      </c>
      <c r="X606">
        <v>4.4000000000000004</v>
      </c>
      <c r="Y606" s="10">
        <f>VALUE(Cleaned_Data[[#This Row],[rating]])</f>
        <v>4.4000000000000004</v>
      </c>
      <c r="Z606">
        <v>8372</v>
      </c>
      <c r="AA606" t="str">
        <f>IF(Cleaned_Data[[#This Row],[Rating Count]]&lt;1000,"&lt;1000","1000+")</f>
        <v>1000+</v>
      </c>
      <c r="AB606" s="4">
        <v>8372</v>
      </c>
    </row>
    <row r="607" spans="1:28" x14ac:dyDescent="0.25">
      <c r="A607">
        <v>606</v>
      </c>
      <c r="B607" t="s">
        <v>6274</v>
      </c>
      <c r="C607" t="s">
        <v>6275</v>
      </c>
      <c r="D607" t="s">
        <v>14692</v>
      </c>
      <c r="E607" t="s">
        <v>16191</v>
      </c>
      <c r="F607" t="s">
        <v>14693</v>
      </c>
      <c r="G607" t="s">
        <v>14694</v>
      </c>
      <c r="H607" t="s">
        <v>5034</v>
      </c>
      <c r="I607" t="s">
        <v>13085</v>
      </c>
      <c r="J607" t="s">
        <v>13391</v>
      </c>
      <c r="K607" t="s">
        <v>13086</v>
      </c>
      <c r="L607" t="s">
        <v>13409</v>
      </c>
      <c r="M607" t="s">
        <v>13160</v>
      </c>
      <c r="N607" t="s">
        <v>14366</v>
      </c>
      <c r="O607" t="s">
        <v>13180</v>
      </c>
      <c r="Q607">
        <v>1349</v>
      </c>
      <c r="R607" s="8">
        <v>1349</v>
      </c>
      <c r="S607">
        <v>2198</v>
      </c>
      <c r="T607" s="8">
        <v>2198</v>
      </c>
      <c r="U607" s="8" t="str">
        <f>IF(Cleaned_Data[[#This Row],[Actual Price]]&lt;1000,"₦0–₦999",
 IF(Cleaned_Data[[#This Row],[Actual Price]]&lt;2000,"₦1,000–₦1,999",
 IF(Cleaned_Data[[#This Row],[Actual Price]]&lt;5000,"₦2,000–₦4,999",
 IF(Cleaned_Data[[#This Row],[Actual Price]]&lt;10000,"₦5,000–₦9,999",
 "₦10,000+"))))</f>
        <v>₦2,000–₦4,999</v>
      </c>
      <c r="V607" s="8">
        <f>(Cleaned_Data[[#This Row],[Actual Price]]*Cleaned_Data[[#This Row],[Rating Count]])</f>
        <v>15634374</v>
      </c>
      <c r="W607" s="20">
        <v>0.38626023657870789</v>
      </c>
      <c r="X607">
        <v>4</v>
      </c>
      <c r="Y607" s="10">
        <f>VALUE(Cleaned_Data[[#This Row],[rating]])</f>
        <v>4</v>
      </c>
      <c r="Z607">
        <v>7113</v>
      </c>
      <c r="AA607" t="str">
        <f>IF(Cleaned_Data[[#This Row],[Rating Count]]&lt;1000,"&lt;1000","1000+")</f>
        <v>1000+</v>
      </c>
      <c r="AB607" s="4">
        <v>7113</v>
      </c>
    </row>
    <row r="608" spans="1:28" x14ac:dyDescent="0.25">
      <c r="A608">
        <v>607</v>
      </c>
      <c r="B608" t="s">
        <v>6285</v>
      </c>
      <c r="C608" t="s">
        <v>6286</v>
      </c>
      <c r="D608" t="s">
        <v>6286</v>
      </c>
      <c r="E608" t="s">
        <v>16191</v>
      </c>
      <c r="F608" t="s">
        <v>14695</v>
      </c>
      <c r="G608" t="s">
        <v>14696</v>
      </c>
      <c r="H608" t="s">
        <v>6066</v>
      </c>
      <c r="I608" t="s">
        <v>13085</v>
      </c>
      <c r="J608" t="s">
        <v>13391</v>
      </c>
      <c r="K608" t="s">
        <v>13086</v>
      </c>
      <c r="L608" t="s">
        <v>13409</v>
      </c>
      <c r="M608" t="s">
        <v>13224</v>
      </c>
      <c r="N608" t="s">
        <v>14649</v>
      </c>
      <c r="O608" t="s">
        <v>13225</v>
      </c>
      <c r="Q608">
        <v>199</v>
      </c>
      <c r="R608" s="8">
        <v>199</v>
      </c>
      <c r="S608">
        <v>499</v>
      </c>
      <c r="T608" s="8">
        <v>499</v>
      </c>
      <c r="U608" s="8" t="str">
        <f>IF(Cleaned_Data[[#This Row],[Actual Price]]&lt;1000,"₦0–₦999",
 IF(Cleaned_Data[[#This Row],[Actual Price]]&lt;2000,"₦1,000–₦1,999",
 IF(Cleaned_Data[[#This Row],[Actual Price]]&lt;5000,"₦2,000–₦4,999",
 IF(Cleaned_Data[[#This Row],[Actual Price]]&lt;10000,"₦5,000–₦9,999",
 "₦10,000+"))))</f>
        <v>₦0–₦999</v>
      </c>
      <c r="V608" s="8">
        <f>(Cleaned_Data[[#This Row],[Actual Price]]*Cleaned_Data[[#This Row],[Rating Count]])</f>
        <v>1399196</v>
      </c>
      <c r="W608" s="20">
        <v>0.60120240480961928</v>
      </c>
      <c r="X608">
        <v>3.3</v>
      </c>
      <c r="Y608" s="10">
        <f>VALUE(Cleaned_Data[[#This Row],[rating]])</f>
        <v>3.3</v>
      </c>
      <c r="Z608">
        <v>2804</v>
      </c>
      <c r="AA608" t="str">
        <f>IF(Cleaned_Data[[#This Row],[Rating Count]]&lt;1000,"&lt;1000","1000+")</f>
        <v>1000+</v>
      </c>
      <c r="AB608" s="4">
        <v>2804</v>
      </c>
    </row>
    <row r="609" spans="1:28" x14ac:dyDescent="0.25">
      <c r="A609">
        <v>608</v>
      </c>
      <c r="B609" t="s">
        <v>6295</v>
      </c>
      <c r="C609" t="s">
        <v>6296</v>
      </c>
      <c r="D609" t="s">
        <v>6296</v>
      </c>
      <c r="E609" t="s">
        <v>16191</v>
      </c>
      <c r="F609" t="s">
        <v>14697</v>
      </c>
      <c r="G609" t="s">
        <v>14698</v>
      </c>
      <c r="H609" t="s">
        <v>3025</v>
      </c>
      <c r="I609" t="s">
        <v>13093</v>
      </c>
      <c r="J609" t="s">
        <v>13093</v>
      </c>
      <c r="K609" t="s">
        <v>13131</v>
      </c>
      <c r="L609" t="s">
        <v>14009</v>
      </c>
      <c r="M609" t="s">
        <v>13132</v>
      </c>
      <c r="N609" t="s">
        <v>13132</v>
      </c>
      <c r="O609" t="s">
        <v>13133</v>
      </c>
      <c r="Q609">
        <v>1999</v>
      </c>
      <c r="R609" s="8">
        <v>1999</v>
      </c>
      <c r="S609">
        <v>9999</v>
      </c>
      <c r="T609" s="8">
        <v>9999</v>
      </c>
      <c r="U609" s="8" t="str">
        <f>IF(Cleaned_Data[[#This Row],[Actual Price]]&lt;1000,"₦0–₦999",
 IF(Cleaned_Data[[#This Row],[Actual Price]]&lt;2000,"₦1,000–₦1,999",
 IF(Cleaned_Data[[#This Row],[Actual Price]]&lt;5000,"₦2,000–₦4,999",
 IF(Cleaned_Data[[#This Row],[Actual Price]]&lt;10000,"₦5,000–₦9,999",
 "₦10,000+"))))</f>
        <v>₦5,000–₦9,999</v>
      </c>
      <c r="V609" s="8">
        <f>(Cleaned_Data[[#This Row],[Actual Price]]*Cleaned_Data[[#This Row],[Rating Count]])</f>
        <v>19858014</v>
      </c>
      <c r="W609" s="20">
        <v>0.80008000800080004</v>
      </c>
      <c r="X609">
        <v>3.7</v>
      </c>
      <c r="Y609" s="10">
        <f>VALUE(Cleaned_Data[[#This Row],[rating]])</f>
        <v>3.7</v>
      </c>
      <c r="Z609">
        <v>1986</v>
      </c>
      <c r="AA609" t="str">
        <f>IF(Cleaned_Data[[#This Row],[Rating Count]]&lt;1000,"&lt;1000","1000+")</f>
        <v>1000+</v>
      </c>
      <c r="AB609" s="4">
        <v>1986</v>
      </c>
    </row>
    <row r="610" spans="1:28" x14ac:dyDescent="0.25">
      <c r="A610">
        <v>609</v>
      </c>
      <c r="B610" t="s">
        <v>6304</v>
      </c>
      <c r="C610" t="s">
        <v>6305</v>
      </c>
      <c r="D610" t="s">
        <v>14699</v>
      </c>
      <c r="E610" t="s">
        <v>16191</v>
      </c>
      <c r="F610" t="s">
        <v>14700</v>
      </c>
      <c r="G610" t="s">
        <v>14701</v>
      </c>
      <c r="H610" t="s">
        <v>3445</v>
      </c>
      <c r="I610" t="s">
        <v>13093</v>
      </c>
      <c r="J610" t="s">
        <v>13093</v>
      </c>
      <c r="K610" t="s">
        <v>13122</v>
      </c>
      <c r="L610" t="s">
        <v>13993</v>
      </c>
      <c r="M610" t="s">
        <v>13123</v>
      </c>
      <c r="N610" t="s">
        <v>13123</v>
      </c>
      <c r="O610" t="s">
        <v>13143</v>
      </c>
      <c r="Q610">
        <v>99</v>
      </c>
      <c r="R610" s="8">
        <v>99</v>
      </c>
      <c r="S610">
        <v>499</v>
      </c>
      <c r="T610" s="8">
        <v>499</v>
      </c>
      <c r="U610" s="8" t="str">
        <f>IF(Cleaned_Data[[#This Row],[Actual Price]]&lt;1000,"₦0–₦999",
 IF(Cleaned_Data[[#This Row],[Actual Price]]&lt;2000,"₦1,000–₦1,999",
 IF(Cleaned_Data[[#This Row],[Actual Price]]&lt;5000,"₦2,000–₦4,999",
 IF(Cleaned_Data[[#This Row],[Actual Price]]&lt;10000,"₦5,000–₦9,999",
 "₦10,000+"))))</f>
        <v>₦0–₦999</v>
      </c>
      <c r="V610" s="8">
        <f>(Cleaned_Data[[#This Row],[Actual Price]]*Cleaned_Data[[#This Row],[Rating Count]])</f>
        <v>1223049</v>
      </c>
      <c r="W610" s="20">
        <v>0.80160320641282568</v>
      </c>
      <c r="X610">
        <v>4.0999999999999996</v>
      </c>
      <c r="Y610" s="10">
        <f>VALUE(Cleaned_Data[[#This Row],[rating]])</f>
        <v>4.0999999999999996</v>
      </c>
      <c r="Z610">
        <v>2451</v>
      </c>
      <c r="AA610" t="str">
        <f>IF(Cleaned_Data[[#This Row],[Rating Count]]&lt;1000,"&lt;1000","1000+")</f>
        <v>1000+</v>
      </c>
      <c r="AB610" s="4">
        <v>2451</v>
      </c>
    </row>
    <row r="611" spans="1:28" x14ac:dyDescent="0.25">
      <c r="A611">
        <v>610</v>
      </c>
      <c r="B611" t="s">
        <v>6313</v>
      </c>
      <c r="C611" t="s">
        <v>6314</v>
      </c>
      <c r="D611" t="s">
        <v>14702</v>
      </c>
      <c r="E611" t="s">
        <v>16191</v>
      </c>
      <c r="F611" t="s">
        <v>14703</v>
      </c>
      <c r="G611" t="s">
        <v>14704</v>
      </c>
      <c r="H611" t="s">
        <v>4777</v>
      </c>
      <c r="I611" t="s">
        <v>13085</v>
      </c>
      <c r="J611" t="s">
        <v>13391</v>
      </c>
      <c r="K611" t="s">
        <v>13086</v>
      </c>
      <c r="L611" t="s">
        <v>13409</v>
      </c>
      <c r="M611" t="s">
        <v>13160</v>
      </c>
      <c r="N611" t="s">
        <v>14366</v>
      </c>
      <c r="O611" t="s">
        <v>13161</v>
      </c>
      <c r="Q611">
        <v>499</v>
      </c>
      <c r="R611" s="8">
        <v>499</v>
      </c>
      <c r="S611">
        <v>1000</v>
      </c>
      <c r="T611" s="8">
        <v>1000</v>
      </c>
      <c r="U611" s="8" t="str">
        <f>IF(Cleaned_Data[[#This Row],[Actual Price]]&lt;1000,"₦0–₦999",
 IF(Cleaned_Data[[#This Row],[Actual Price]]&lt;2000,"₦1,000–₦1,999",
 IF(Cleaned_Data[[#This Row],[Actual Price]]&lt;5000,"₦2,000–₦4,999",
 IF(Cleaned_Data[[#This Row],[Actual Price]]&lt;10000,"₦5,000–₦9,999",
 "₦10,000+"))))</f>
        <v>₦1,000–₦1,999</v>
      </c>
      <c r="V611" s="8">
        <f>(Cleaned_Data[[#This Row],[Actual Price]]*Cleaned_Data[[#This Row],[Rating Count]])</f>
        <v>23000</v>
      </c>
      <c r="W611" s="20">
        <v>0.501</v>
      </c>
      <c r="X611">
        <v>5</v>
      </c>
      <c r="Y611" s="10">
        <f>VALUE(Cleaned_Data[[#This Row],[rating]])</f>
        <v>5</v>
      </c>
      <c r="Z611">
        <v>23</v>
      </c>
      <c r="AA611" t="str">
        <f>IF(Cleaned_Data[[#This Row],[Rating Count]]&lt;1000,"&lt;1000","1000+")</f>
        <v>&lt;1000</v>
      </c>
      <c r="AB611" s="4">
        <v>23</v>
      </c>
    </row>
    <row r="612" spans="1:28" x14ac:dyDescent="0.25">
      <c r="A612">
        <v>611</v>
      </c>
      <c r="B612" t="s">
        <v>6323</v>
      </c>
      <c r="C612" t="s">
        <v>6324</v>
      </c>
      <c r="D612" t="s">
        <v>6324</v>
      </c>
      <c r="E612" t="s">
        <v>16191</v>
      </c>
      <c r="F612" t="s">
        <v>14705</v>
      </c>
      <c r="G612" t="s">
        <v>14706</v>
      </c>
      <c r="H612" t="s">
        <v>6325</v>
      </c>
      <c r="I612" t="s">
        <v>13085</v>
      </c>
      <c r="J612" t="s">
        <v>13391</v>
      </c>
      <c r="K612" t="s">
        <v>13231</v>
      </c>
      <c r="L612" t="s">
        <v>13231</v>
      </c>
      <c r="M612" t="s">
        <v>13232</v>
      </c>
      <c r="N612" t="s">
        <v>13232</v>
      </c>
      <c r="Q612">
        <v>1792</v>
      </c>
      <c r="R612" s="8">
        <v>1792</v>
      </c>
      <c r="S612">
        <v>3500</v>
      </c>
      <c r="T612" s="8">
        <v>3500</v>
      </c>
      <c r="U612" s="8" t="str">
        <f>IF(Cleaned_Data[[#This Row],[Actual Price]]&lt;1000,"₦0–₦999",
 IF(Cleaned_Data[[#This Row],[Actual Price]]&lt;2000,"₦1,000–₦1,999",
 IF(Cleaned_Data[[#This Row],[Actual Price]]&lt;5000,"₦2,000–₦4,999",
 IF(Cleaned_Data[[#This Row],[Actual Price]]&lt;10000,"₦5,000–₦9,999",
 "₦10,000+"))))</f>
        <v>₦2,000–₦4,999</v>
      </c>
      <c r="V612" s="8">
        <f>(Cleaned_Data[[#This Row],[Actual Price]]*Cleaned_Data[[#This Row],[Rating Count]])</f>
        <v>91679000</v>
      </c>
      <c r="W612" s="20">
        <v>0.48799999999999999</v>
      </c>
      <c r="X612">
        <v>4.5</v>
      </c>
      <c r="Y612" s="10">
        <f>VALUE(Cleaned_Data[[#This Row],[rating]])</f>
        <v>4.5</v>
      </c>
      <c r="Z612">
        <v>26194</v>
      </c>
      <c r="AA612" t="str">
        <f>IF(Cleaned_Data[[#This Row],[Rating Count]]&lt;1000,"&lt;1000","1000+")</f>
        <v>1000+</v>
      </c>
      <c r="AB612" s="4">
        <v>26194</v>
      </c>
    </row>
    <row r="613" spans="1:28" x14ac:dyDescent="0.25">
      <c r="A613">
        <v>612</v>
      </c>
      <c r="B613" t="s">
        <v>6334</v>
      </c>
      <c r="C613" t="s">
        <v>6335</v>
      </c>
      <c r="D613" t="s">
        <v>14707</v>
      </c>
      <c r="E613" t="s">
        <v>16191</v>
      </c>
      <c r="F613" t="s">
        <v>14708</v>
      </c>
      <c r="G613" t="s">
        <v>14709</v>
      </c>
      <c r="H613" t="s">
        <v>6336</v>
      </c>
      <c r="I613" t="s">
        <v>13085</v>
      </c>
      <c r="J613" t="s">
        <v>13391</v>
      </c>
      <c r="K613" t="s">
        <v>13086</v>
      </c>
      <c r="L613" t="s">
        <v>13409</v>
      </c>
      <c r="M613" t="s">
        <v>13233</v>
      </c>
      <c r="N613" t="s">
        <v>13233</v>
      </c>
      <c r="Q613">
        <v>3299</v>
      </c>
      <c r="R613" s="8">
        <v>3299</v>
      </c>
      <c r="S613">
        <v>4100</v>
      </c>
      <c r="T613" s="8">
        <v>4100</v>
      </c>
      <c r="U613" s="8" t="str">
        <f>IF(Cleaned_Data[[#This Row],[Actual Price]]&lt;1000,"₦0–₦999",
 IF(Cleaned_Data[[#This Row],[Actual Price]]&lt;2000,"₦1,000–₦1,999",
 IF(Cleaned_Data[[#This Row],[Actual Price]]&lt;5000,"₦2,000–₦4,999",
 IF(Cleaned_Data[[#This Row],[Actual Price]]&lt;10000,"₦5,000–₦9,999",
 "₦10,000+"))))</f>
        <v>₦2,000–₦4,999</v>
      </c>
      <c r="V613" s="8">
        <f>(Cleaned_Data[[#This Row],[Actual Price]]*Cleaned_Data[[#This Row],[Rating Count]])</f>
        <v>64710300</v>
      </c>
      <c r="W613" s="20">
        <v>0.19536585365853659</v>
      </c>
      <c r="X613">
        <v>3.9</v>
      </c>
      <c r="Y613" s="10">
        <f>VALUE(Cleaned_Data[[#This Row],[rating]])</f>
        <v>3.9</v>
      </c>
      <c r="Z613">
        <v>15783</v>
      </c>
      <c r="AA613" t="str">
        <f>IF(Cleaned_Data[[#This Row],[Rating Count]]&lt;1000,"&lt;1000","1000+")</f>
        <v>1000+</v>
      </c>
      <c r="AB613" s="4">
        <v>15783</v>
      </c>
    </row>
    <row r="614" spans="1:28" x14ac:dyDescent="0.25">
      <c r="A614">
        <v>613</v>
      </c>
      <c r="B614" t="s">
        <v>6345</v>
      </c>
      <c r="C614" t="s">
        <v>6346</v>
      </c>
      <c r="D614" t="s">
        <v>6346</v>
      </c>
      <c r="E614" t="s">
        <v>16191</v>
      </c>
      <c r="F614" t="s">
        <v>14676</v>
      </c>
      <c r="G614" t="s">
        <v>14710</v>
      </c>
      <c r="H614" t="s">
        <v>6199</v>
      </c>
      <c r="I614" t="s">
        <v>13171</v>
      </c>
      <c r="J614" t="s">
        <v>13171</v>
      </c>
      <c r="K614" t="s">
        <v>13172</v>
      </c>
      <c r="L614" t="s">
        <v>13172</v>
      </c>
      <c r="M614" t="s">
        <v>13173</v>
      </c>
      <c r="N614" t="s">
        <v>13173</v>
      </c>
      <c r="O614" t="s">
        <v>13174</v>
      </c>
      <c r="P614" t="s">
        <v>13207</v>
      </c>
      <c r="Q614">
        <v>125</v>
      </c>
      <c r="R614" s="8">
        <v>125</v>
      </c>
      <c r="S614">
        <v>180</v>
      </c>
      <c r="T614" s="8">
        <v>180</v>
      </c>
      <c r="U614" s="8" t="str">
        <f>IF(Cleaned_Data[[#This Row],[Actual Price]]&lt;1000,"₦0–₦999",
 IF(Cleaned_Data[[#This Row],[Actual Price]]&lt;2000,"₦1,000–₦1,999",
 IF(Cleaned_Data[[#This Row],[Actual Price]]&lt;5000,"₦2,000–₦4,999",
 IF(Cleaned_Data[[#This Row],[Actual Price]]&lt;10000,"₦5,000–₦9,999",
 "₦10,000+"))))</f>
        <v>₦0–₦999</v>
      </c>
      <c r="V614" s="8">
        <f>(Cleaned_Data[[#This Row],[Actual Price]]*Cleaned_Data[[#This Row],[Rating Count]])</f>
        <v>1449540</v>
      </c>
      <c r="W614" s="20">
        <v>0.30555555555555558</v>
      </c>
      <c r="X614">
        <v>4.4000000000000004</v>
      </c>
      <c r="Y614" s="10">
        <f>VALUE(Cleaned_Data[[#This Row],[rating]])</f>
        <v>4.4000000000000004</v>
      </c>
      <c r="Z614">
        <v>8053</v>
      </c>
      <c r="AA614" t="str">
        <f>IF(Cleaned_Data[[#This Row],[Rating Count]]&lt;1000,"&lt;1000","1000+")</f>
        <v>1000+</v>
      </c>
      <c r="AB614" s="4">
        <v>8053</v>
      </c>
    </row>
    <row r="615" spans="1:28" x14ac:dyDescent="0.25">
      <c r="A615">
        <v>614</v>
      </c>
      <c r="B615" t="s">
        <v>6355</v>
      </c>
      <c r="C615" t="s">
        <v>6356</v>
      </c>
      <c r="D615" t="s">
        <v>14711</v>
      </c>
      <c r="E615" t="s">
        <v>16191</v>
      </c>
      <c r="F615" t="s">
        <v>14712</v>
      </c>
      <c r="G615" t="s">
        <v>14713</v>
      </c>
      <c r="H615" t="s">
        <v>4777</v>
      </c>
      <c r="I615" t="s">
        <v>13085</v>
      </c>
      <c r="J615" t="s">
        <v>13391</v>
      </c>
      <c r="K615" t="s">
        <v>13086</v>
      </c>
      <c r="L615" t="s">
        <v>13409</v>
      </c>
      <c r="M615" t="s">
        <v>13160</v>
      </c>
      <c r="N615" t="s">
        <v>14366</v>
      </c>
      <c r="O615" t="s">
        <v>13161</v>
      </c>
      <c r="Q615">
        <v>399</v>
      </c>
      <c r="R615" s="8">
        <v>399</v>
      </c>
      <c r="S615">
        <v>1190</v>
      </c>
      <c r="T615" s="8">
        <v>1190</v>
      </c>
      <c r="U615" s="8" t="str">
        <f>IF(Cleaned_Data[[#This Row],[Actual Price]]&lt;1000,"₦0–₦999",
 IF(Cleaned_Data[[#This Row],[Actual Price]]&lt;2000,"₦1,000–₦1,999",
 IF(Cleaned_Data[[#This Row],[Actual Price]]&lt;5000,"₦2,000–₦4,999",
 IF(Cleaned_Data[[#This Row],[Actual Price]]&lt;10000,"₦5,000–₦9,999",
 "₦10,000+"))))</f>
        <v>₦1,000–₦1,999</v>
      </c>
      <c r="V615" s="8">
        <f>(Cleaned_Data[[#This Row],[Actual Price]]*Cleaned_Data[[#This Row],[Rating Count]])</f>
        <v>3342710</v>
      </c>
      <c r="W615" s="20">
        <v>0.66470588235294115</v>
      </c>
      <c r="X615">
        <v>4.0999999999999996</v>
      </c>
      <c r="Y615" s="10">
        <f>VALUE(Cleaned_Data[[#This Row],[rating]])</f>
        <v>4.0999999999999996</v>
      </c>
      <c r="Z615">
        <v>2809</v>
      </c>
      <c r="AA615" t="str">
        <f>IF(Cleaned_Data[[#This Row],[Rating Count]]&lt;1000,"&lt;1000","1000+")</f>
        <v>1000+</v>
      </c>
      <c r="AB615" s="4">
        <v>2809</v>
      </c>
    </row>
    <row r="616" spans="1:28" x14ac:dyDescent="0.25">
      <c r="A616">
        <v>615</v>
      </c>
      <c r="B616" t="s">
        <v>6365</v>
      </c>
      <c r="C616" t="s">
        <v>6366</v>
      </c>
      <c r="D616" t="s">
        <v>6366</v>
      </c>
      <c r="E616" t="s">
        <v>16191</v>
      </c>
      <c r="F616" t="s">
        <v>14714</v>
      </c>
      <c r="G616" t="s">
        <v>14715</v>
      </c>
      <c r="H616" t="s">
        <v>3025</v>
      </c>
      <c r="I616" t="s">
        <v>13093</v>
      </c>
      <c r="J616" t="s">
        <v>13093</v>
      </c>
      <c r="K616" t="s">
        <v>13131</v>
      </c>
      <c r="L616" t="s">
        <v>14009</v>
      </c>
      <c r="M616" t="s">
        <v>13132</v>
      </c>
      <c r="N616" t="s">
        <v>13132</v>
      </c>
      <c r="O616" t="s">
        <v>13133</v>
      </c>
      <c r="Q616">
        <v>1199</v>
      </c>
      <c r="R616" s="8">
        <v>1199</v>
      </c>
      <c r="S616">
        <v>7999</v>
      </c>
      <c r="T616" s="8">
        <v>7999</v>
      </c>
      <c r="U616" s="8" t="str">
        <f>IF(Cleaned_Data[[#This Row],[Actual Price]]&lt;1000,"₦0–₦999",
 IF(Cleaned_Data[[#This Row],[Actual Price]]&lt;2000,"₦1,000–₦1,999",
 IF(Cleaned_Data[[#This Row],[Actual Price]]&lt;5000,"₦2,000–₦4,999",
 IF(Cleaned_Data[[#This Row],[Actual Price]]&lt;10000,"₦5,000–₦9,999",
 "₦10,000+"))))</f>
        <v>₦5,000–₦9,999</v>
      </c>
      <c r="V616" s="8">
        <f>(Cleaned_Data[[#This Row],[Actual Price]]*Cleaned_Data[[#This Row],[Rating Count]])</f>
        <v>207254090</v>
      </c>
      <c r="W616" s="20">
        <v>0.85010626328291039</v>
      </c>
      <c r="X616">
        <v>3.6</v>
      </c>
      <c r="Y616" s="10">
        <f>VALUE(Cleaned_Data[[#This Row],[rating]])</f>
        <v>3.6</v>
      </c>
      <c r="Z616">
        <v>25910</v>
      </c>
      <c r="AA616" t="str">
        <f>IF(Cleaned_Data[[#This Row],[Rating Count]]&lt;1000,"&lt;1000","1000+")</f>
        <v>1000+</v>
      </c>
      <c r="AB616" s="4">
        <v>25910</v>
      </c>
    </row>
    <row r="617" spans="1:28" x14ac:dyDescent="0.25">
      <c r="A617">
        <v>616</v>
      </c>
      <c r="B617" t="s">
        <v>6375</v>
      </c>
      <c r="C617" t="s">
        <v>6376</v>
      </c>
      <c r="D617" t="s">
        <v>14716</v>
      </c>
      <c r="E617" t="s">
        <v>16191</v>
      </c>
      <c r="F617" t="s">
        <v>14717</v>
      </c>
      <c r="G617" t="s">
        <v>14718</v>
      </c>
      <c r="H617" t="s">
        <v>4788</v>
      </c>
      <c r="I617" t="s">
        <v>13085</v>
      </c>
      <c r="J617" t="s">
        <v>13391</v>
      </c>
      <c r="K617" t="s">
        <v>13086</v>
      </c>
      <c r="L617" t="s">
        <v>13409</v>
      </c>
      <c r="M617" t="s">
        <v>13160</v>
      </c>
      <c r="N617" t="s">
        <v>14366</v>
      </c>
      <c r="O617" t="s">
        <v>13162</v>
      </c>
      <c r="Q617">
        <v>235</v>
      </c>
      <c r="R617" s="8">
        <v>235</v>
      </c>
      <c r="S617">
        <v>1599</v>
      </c>
      <c r="T617" s="8">
        <v>1599</v>
      </c>
      <c r="U617" s="8" t="str">
        <f>IF(Cleaned_Data[[#This Row],[Actual Price]]&lt;1000,"₦0–₦999",
 IF(Cleaned_Data[[#This Row],[Actual Price]]&lt;2000,"₦1,000–₦1,999",
 IF(Cleaned_Data[[#This Row],[Actual Price]]&lt;5000,"₦2,000–₦4,999",
 IF(Cleaned_Data[[#This Row],[Actual Price]]&lt;10000,"₦5,000–₦9,999",
 "₦10,000+"))))</f>
        <v>₦1,000–₦1,999</v>
      </c>
      <c r="V617" s="8">
        <f>(Cleaned_Data[[#This Row],[Actual Price]]*Cleaned_Data[[#This Row],[Rating Count]])</f>
        <v>1875627</v>
      </c>
      <c r="W617" s="20">
        <v>0.85303314571607258</v>
      </c>
      <c r="X617">
        <v>3.8</v>
      </c>
      <c r="Y617" s="10">
        <f>VALUE(Cleaned_Data[[#This Row],[rating]])</f>
        <v>3.8</v>
      </c>
      <c r="Z617">
        <v>1173</v>
      </c>
      <c r="AA617" t="str">
        <f>IF(Cleaned_Data[[#This Row],[Rating Count]]&lt;1000,"&lt;1000","1000+")</f>
        <v>1000+</v>
      </c>
      <c r="AB617" s="4">
        <v>1173</v>
      </c>
    </row>
    <row r="618" spans="1:28" x14ac:dyDescent="0.25">
      <c r="A618">
        <v>617</v>
      </c>
      <c r="B618" t="s">
        <v>6385</v>
      </c>
      <c r="C618" t="s">
        <v>6386</v>
      </c>
      <c r="D618" t="s">
        <v>14719</v>
      </c>
      <c r="E618" t="s">
        <v>16191</v>
      </c>
      <c r="F618" t="s">
        <v>14720</v>
      </c>
      <c r="G618" t="s">
        <v>14721</v>
      </c>
      <c r="H618" t="s">
        <v>4808</v>
      </c>
      <c r="I618" t="s">
        <v>13085</v>
      </c>
      <c r="J618" t="s">
        <v>13391</v>
      </c>
      <c r="K618" t="s">
        <v>13086</v>
      </c>
      <c r="L618" t="s">
        <v>13409</v>
      </c>
      <c r="M618" t="s">
        <v>13154</v>
      </c>
      <c r="N618" t="s">
        <v>13154</v>
      </c>
      <c r="O618" t="s">
        <v>13163</v>
      </c>
      <c r="Q618">
        <v>549</v>
      </c>
      <c r="R618" s="8">
        <v>549</v>
      </c>
      <c r="S618">
        <v>1999</v>
      </c>
      <c r="T618" s="8">
        <v>1999</v>
      </c>
      <c r="U618" s="8" t="str">
        <f>IF(Cleaned_Data[[#This Row],[Actual Price]]&lt;1000,"₦0–₦999",
 IF(Cleaned_Data[[#This Row],[Actual Price]]&lt;2000,"₦1,000–₦1,999",
 IF(Cleaned_Data[[#This Row],[Actual Price]]&lt;5000,"₦2,000–₦4,999",
 IF(Cleaned_Data[[#This Row],[Actual Price]]&lt;10000,"₦5,000–₦9,999",
 "₦10,000+"))))</f>
        <v>₦1,000–₦1,999</v>
      </c>
      <c r="V618" s="8">
        <f>(Cleaned_Data[[#This Row],[Actual Price]]*Cleaned_Data[[#This Row],[Rating Count]])</f>
        <v>12837578</v>
      </c>
      <c r="W618" s="20">
        <v>0.72536268134067039</v>
      </c>
      <c r="X618">
        <v>3.6</v>
      </c>
      <c r="Y618" s="10">
        <f>VALUE(Cleaned_Data[[#This Row],[rating]])</f>
        <v>3.6</v>
      </c>
      <c r="Z618">
        <v>6422</v>
      </c>
      <c r="AA618" t="str">
        <f>IF(Cleaned_Data[[#This Row],[Rating Count]]&lt;1000,"&lt;1000","1000+")</f>
        <v>1000+</v>
      </c>
      <c r="AB618" s="4">
        <v>6422</v>
      </c>
    </row>
    <row r="619" spans="1:28" x14ac:dyDescent="0.25">
      <c r="A619">
        <v>618</v>
      </c>
      <c r="B619" t="s">
        <v>6395</v>
      </c>
      <c r="C619" t="s">
        <v>6396</v>
      </c>
      <c r="D619" t="s">
        <v>6396</v>
      </c>
      <c r="E619" t="s">
        <v>16191</v>
      </c>
      <c r="F619" t="s">
        <v>14722</v>
      </c>
      <c r="G619" t="s">
        <v>14723</v>
      </c>
      <c r="H619" t="s">
        <v>5758</v>
      </c>
      <c r="I619" t="s">
        <v>13085</v>
      </c>
      <c r="J619" t="s">
        <v>13391</v>
      </c>
      <c r="K619" t="s">
        <v>13086</v>
      </c>
      <c r="L619" t="s">
        <v>13409</v>
      </c>
      <c r="M619" t="s">
        <v>13214</v>
      </c>
      <c r="N619" t="s">
        <v>13214</v>
      </c>
      <c r="O619" t="s">
        <v>13215</v>
      </c>
      <c r="Q619">
        <v>89</v>
      </c>
      <c r="R619" s="8">
        <v>89</v>
      </c>
      <c r="S619">
        <v>99</v>
      </c>
      <c r="T619" s="8">
        <v>99</v>
      </c>
      <c r="U619" s="8" t="str">
        <f>IF(Cleaned_Data[[#This Row],[Actual Price]]&lt;1000,"₦0–₦999",
 IF(Cleaned_Data[[#This Row],[Actual Price]]&lt;2000,"₦1,000–₦1,999",
 IF(Cleaned_Data[[#This Row],[Actual Price]]&lt;5000,"₦2,000–₦4,999",
 IF(Cleaned_Data[[#This Row],[Actual Price]]&lt;10000,"₦5,000–₦9,999",
 "₦10,000+"))))</f>
        <v>₦0–₦999</v>
      </c>
      <c r="V619" s="8">
        <f>(Cleaned_Data[[#This Row],[Actual Price]]*Cleaned_Data[[#This Row],[Rating Count]])</f>
        <v>23859</v>
      </c>
      <c r="W619" s="20">
        <v>0.10101010101010101</v>
      </c>
      <c r="X619">
        <v>4.2</v>
      </c>
      <c r="Y619" s="10">
        <f>VALUE(Cleaned_Data[[#This Row],[rating]])</f>
        <v>4.2</v>
      </c>
      <c r="Z619">
        <v>241</v>
      </c>
      <c r="AA619" t="str">
        <f>IF(Cleaned_Data[[#This Row],[Rating Count]]&lt;1000,"&lt;1000","1000+")</f>
        <v>&lt;1000</v>
      </c>
      <c r="AB619" s="4">
        <v>241</v>
      </c>
    </row>
    <row r="620" spans="1:28" x14ac:dyDescent="0.25">
      <c r="A620">
        <v>619</v>
      </c>
      <c r="B620" t="s">
        <v>6407</v>
      </c>
      <c r="C620" t="s">
        <v>6408</v>
      </c>
      <c r="D620" t="s">
        <v>6408</v>
      </c>
      <c r="E620" t="s">
        <v>16191</v>
      </c>
      <c r="F620" t="s">
        <v>14724</v>
      </c>
      <c r="G620" t="s">
        <v>14725</v>
      </c>
      <c r="H620" t="s">
        <v>3025</v>
      </c>
      <c r="I620" t="s">
        <v>13093</v>
      </c>
      <c r="J620" t="s">
        <v>13093</v>
      </c>
      <c r="K620" t="s">
        <v>13131</v>
      </c>
      <c r="L620" t="s">
        <v>14009</v>
      </c>
      <c r="M620" t="s">
        <v>13132</v>
      </c>
      <c r="N620" t="s">
        <v>13132</v>
      </c>
      <c r="O620" t="s">
        <v>13133</v>
      </c>
      <c r="Q620">
        <v>1299</v>
      </c>
      <c r="R620" s="8">
        <v>1299</v>
      </c>
      <c r="S620">
        <v>2999</v>
      </c>
      <c r="T620" s="8">
        <v>2999</v>
      </c>
      <c r="U620" s="8" t="str">
        <f>IF(Cleaned_Data[[#This Row],[Actual Price]]&lt;1000,"₦0–₦999",
 IF(Cleaned_Data[[#This Row],[Actual Price]]&lt;2000,"₦1,000–₦1,999",
 IF(Cleaned_Data[[#This Row],[Actual Price]]&lt;5000,"₦2,000–₦4,999",
 IF(Cleaned_Data[[#This Row],[Actual Price]]&lt;10000,"₦5,000–₦9,999",
 "₦10,000+"))))</f>
        <v>₦2,000–₦4,999</v>
      </c>
      <c r="V620" s="8">
        <f>(Cleaned_Data[[#This Row],[Actual Price]]*Cleaned_Data[[#This Row],[Rating Count]])</f>
        <v>43872371</v>
      </c>
      <c r="W620" s="20">
        <v>0.56685561853951316</v>
      </c>
      <c r="X620">
        <v>3.8</v>
      </c>
      <c r="Y620" s="10">
        <f>VALUE(Cleaned_Data[[#This Row],[rating]])</f>
        <v>3.8</v>
      </c>
      <c r="Z620">
        <v>14629</v>
      </c>
      <c r="AA620" t="str">
        <f>IF(Cleaned_Data[[#This Row],[Rating Count]]&lt;1000,"&lt;1000","1000+")</f>
        <v>1000+</v>
      </c>
      <c r="AB620" s="4">
        <v>14629</v>
      </c>
    </row>
    <row r="621" spans="1:28" x14ac:dyDescent="0.25">
      <c r="A621">
        <v>620</v>
      </c>
      <c r="B621" t="s">
        <v>6417</v>
      </c>
      <c r="C621" t="s">
        <v>6418</v>
      </c>
      <c r="D621" t="s">
        <v>14726</v>
      </c>
      <c r="E621" t="s">
        <v>16191</v>
      </c>
      <c r="F621" t="s">
        <v>14727</v>
      </c>
      <c r="G621" t="s">
        <v>14728</v>
      </c>
      <c r="H621" t="s">
        <v>5289</v>
      </c>
      <c r="I621" t="s">
        <v>13085</v>
      </c>
      <c r="J621" t="s">
        <v>13391</v>
      </c>
      <c r="K621" t="s">
        <v>13086</v>
      </c>
      <c r="L621" t="s">
        <v>13409</v>
      </c>
      <c r="M621" t="s">
        <v>13160</v>
      </c>
      <c r="N621" t="s">
        <v>14366</v>
      </c>
      <c r="O621" t="s">
        <v>13194</v>
      </c>
      <c r="P621" t="s">
        <v>13200</v>
      </c>
      <c r="Q621">
        <v>230</v>
      </c>
      <c r="R621" s="8">
        <v>230</v>
      </c>
      <c r="S621">
        <v>999</v>
      </c>
      <c r="T621" s="8">
        <v>999</v>
      </c>
      <c r="U621" s="8" t="str">
        <f>IF(Cleaned_Data[[#This Row],[Actual Price]]&lt;1000,"₦0–₦999",
 IF(Cleaned_Data[[#This Row],[Actual Price]]&lt;2000,"₦1,000–₦1,999",
 IF(Cleaned_Data[[#This Row],[Actual Price]]&lt;5000,"₦2,000–₦4,999",
 IF(Cleaned_Data[[#This Row],[Actual Price]]&lt;10000,"₦5,000–₦9,999",
 "₦10,000+"))))</f>
        <v>₦0–₦999</v>
      </c>
      <c r="V621" s="8">
        <f>(Cleaned_Data[[#This Row],[Actual Price]]*Cleaned_Data[[#This Row],[Rating Count]])</f>
        <v>1526472</v>
      </c>
      <c r="W621" s="20">
        <v>0.76976976976976974</v>
      </c>
      <c r="X621">
        <v>4.2</v>
      </c>
      <c r="Y621" s="10">
        <f>VALUE(Cleaned_Data[[#This Row],[rating]])</f>
        <v>4.2</v>
      </c>
      <c r="Z621">
        <v>1528</v>
      </c>
      <c r="AA621" t="str">
        <f>IF(Cleaned_Data[[#This Row],[Rating Count]]&lt;1000,"&lt;1000","1000+")</f>
        <v>1000+</v>
      </c>
      <c r="AB621" s="4">
        <v>1528</v>
      </c>
    </row>
    <row r="622" spans="1:28" x14ac:dyDescent="0.25">
      <c r="A622">
        <v>621</v>
      </c>
      <c r="B622" t="s">
        <v>6427</v>
      </c>
      <c r="C622" t="s">
        <v>6428</v>
      </c>
      <c r="D622" t="s">
        <v>6428</v>
      </c>
      <c r="E622" t="s">
        <v>16191</v>
      </c>
      <c r="F622" t="s">
        <v>14729</v>
      </c>
      <c r="G622" t="s">
        <v>14730</v>
      </c>
      <c r="H622" t="s">
        <v>6429</v>
      </c>
      <c r="I622" t="s">
        <v>13093</v>
      </c>
      <c r="J622" t="s">
        <v>13093</v>
      </c>
      <c r="K622" t="s">
        <v>13131</v>
      </c>
      <c r="L622" t="s">
        <v>14009</v>
      </c>
      <c r="M622" t="s">
        <v>13234</v>
      </c>
      <c r="N622" t="s">
        <v>13234</v>
      </c>
      <c r="Q622">
        <v>119</v>
      </c>
      <c r="R622" s="8">
        <v>119</v>
      </c>
      <c r="S622">
        <v>499</v>
      </c>
      <c r="T622" s="8">
        <v>499</v>
      </c>
      <c r="U622" s="8" t="str">
        <f>IF(Cleaned_Data[[#This Row],[Actual Price]]&lt;1000,"₦0–₦999",
 IF(Cleaned_Data[[#This Row],[Actual Price]]&lt;2000,"₦1,000–₦1,999",
 IF(Cleaned_Data[[#This Row],[Actual Price]]&lt;5000,"₦2,000–₦4,999",
 IF(Cleaned_Data[[#This Row],[Actual Price]]&lt;10000,"₦5,000–₦9,999",
 "₦10,000+"))))</f>
        <v>₦0–₦999</v>
      </c>
      <c r="V622" s="8">
        <f>(Cleaned_Data[[#This Row],[Actual Price]]*Cleaned_Data[[#This Row],[Rating Count]])</f>
        <v>7500968</v>
      </c>
      <c r="W622" s="20">
        <v>0.76152304609218435</v>
      </c>
      <c r="X622">
        <v>4.3</v>
      </c>
      <c r="Y622" s="10">
        <f>VALUE(Cleaned_Data[[#This Row],[rating]])</f>
        <v>4.3</v>
      </c>
      <c r="Z622">
        <v>15032</v>
      </c>
      <c r="AA622" t="str">
        <f>IF(Cleaned_Data[[#This Row],[Rating Count]]&lt;1000,"&lt;1000","1000+")</f>
        <v>1000+</v>
      </c>
      <c r="AB622" s="4">
        <v>15032</v>
      </c>
    </row>
    <row r="623" spans="1:28" x14ac:dyDescent="0.25">
      <c r="A623">
        <v>622</v>
      </c>
      <c r="B623" t="s">
        <v>6438</v>
      </c>
      <c r="C623" t="s">
        <v>6439</v>
      </c>
      <c r="D623" t="s">
        <v>14731</v>
      </c>
      <c r="E623" t="s">
        <v>16191</v>
      </c>
      <c r="F623" t="s">
        <v>14732</v>
      </c>
      <c r="G623" t="s">
        <v>14733</v>
      </c>
      <c r="H623" t="s">
        <v>6440</v>
      </c>
      <c r="I623" t="s">
        <v>13093</v>
      </c>
      <c r="J623" t="s">
        <v>13093</v>
      </c>
      <c r="K623" t="s">
        <v>13095</v>
      </c>
      <c r="L623" t="s">
        <v>13095</v>
      </c>
      <c r="M623" t="s">
        <v>13128</v>
      </c>
      <c r="N623" t="s">
        <v>13128</v>
      </c>
      <c r="O623" t="s">
        <v>13235</v>
      </c>
      <c r="Q623">
        <v>449</v>
      </c>
      <c r="R623" s="8">
        <v>449</v>
      </c>
      <c r="S623">
        <v>800</v>
      </c>
      <c r="T623" s="8">
        <v>800</v>
      </c>
      <c r="U623" s="8" t="str">
        <f>IF(Cleaned_Data[[#This Row],[Actual Price]]&lt;1000,"₦0–₦999",
 IF(Cleaned_Data[[#This Row],[Actual Price]]&lt;2000,"₦1,000–₦1,999",
 IF(Cleaned_Data[[#This Row],[Actual Price]]&lt;5000,"₦2,000–₦4,999",
 IF(Cleaned_Data[[#This Row],[Actual Price]]&lt;10000,"₦5,000–₦9,999",
 "₦10,000+"))))</f>
        <v>₦0–₦999</v>
      </c>
      <c r="V623" s="8">
        <f>(Cleaned_Data[[#This Row],[Actual Price]]*Cleaned_Data[[#This Row],[Rating Count]])</f>
        <v>55668000</v>
      </c>
      <c r="W623" s="20">
        <v>0.43874999999999997</v>
      </c>
      <c r="X623">
        <v>4.4000000000000004</v>
      </c>
      <c r="Y623" s="10">
        <f>VALUE(Cleaned_Data[[#This Row],[rating]])</f>
        <v>4.4000000000000004</v>
      </c>
      <c r="Z623">
        <v>69585</v>
      </c>
      <c r="AA623" t="str">
        <f>IF(Cleaned_Data[[#This Row],[Rating Count]]&lt;1000,"&lt;1000","1000+")</f>
        <v>1000+</v>
      </c>
      <c r="AB623" s="4">
        <v>69585</v>
      </c>
    </row>
    <row r="624" spans="1:28" x14ac:dyDescent="0.25">
      <c r="A624">
        <v>623</v>
      </c>
      <c r="B624" t="s">
        <v>6449</v>
      </c>
      <c r="C624" t="s">
        <v>12995</v>
      </c>
      <c r="D624" t="s">
        <v>14734</v>
      </c>
      <c r="E624" t="s">
        <v>16191</v>
      </c>
      <c r="F624" t="s">
        <v>14735</v>
      </c>
      <c r="G624" t="s">
        <v>14736</v>
      </c>
      <c r="H624" t="s">
        <v>6450</v>
      </c>
      <c r="I624" t="s">
        <v>13093</v>
      </c>
      <c r="J624" t="s">
        <v>13093</v>
      </c>
      <c r="K624" t="s">
        <v>13122</v>
      </c>
      <c r="L624" t="s">
        <v>13993</v>
      </c>
      <c r="M624" t="s">
        <v>13123</v>
      </c>
      <c r="N624" t="s">
        <v>13123</v>
      </c>
      <c r="O624" t="s">
        <v>13140</v>
      </c>
      <c r="P624" t="s">
        <v>13236</v>
      </c>
      <c r="Q624">
        <v>1699</v>
      </c>
      <c r="R624" s="8">
        <v>1699</v>
      </c>
      <c r="S624">
        <v>3495</v>
      </c>
      <c r="T624" s="8">
        <v>3495</v>
      </c>
      <c r="U624" s="8" t="str">
        <f>IF(Cleaned_Data[[#This Row],[Actual Price]]&lt;1000,"₦0–₦999",
 IF(Cleaned_Data[[#This Row],[Actual Price]]&lt;2000,"₦1,000–₦1,999",
 IF(Cleaned_Data[[#This Row],[Actual Price]]&lt;5000,"₦2,000–₦4,999",
 IF(Cleaned_Data[[#This Row],[Actual Price]]&lt;10000,"₦5,000–₦9,999",
 "₦10,000+"))))</f>
        <v>₦2,000–₦4,999</v>
      </c>
      <c r="V624" s="8">
        <f>(Cleaned_Data[[#This Row],[Actual Price]]*Cleaned_Data[[#This Row],[Rating Count]])</f>
        <v>50226645</v>
      </c>
      <c r="W624" s="20">
        <v>0.51387696709585118</v>
      </c>
      <c r="X624">
        <v>4.0999999999999996</v>
      </c>
      <c r="Y624" s="10">
        <f>VALUE(Cleaned_Data[[#This Row],[rating]])</f>
        <v>4.0999999999999996</v>
      </c>
      <c r="Z624">
        <v>14371</v>
      </c>
      <c r="AA624" t="str">
        <f>IF(Cleaned_Data[[#This Row],[Rating Count]]&lt;1000,"&lt;1000","1000+")</f>
        <v>1000+</v>
      </c>
      <c r="AB624" s="4">
        <v>14371</v>
      </c>
    </row>
    <row r="625" spans="1:28" x14ac:dyDescent="0.25">
      <c r="A625">
        <v>624</v>
      </c>
      <c r="B625" t="s">
        <v>6459</v>
      </c>
      <c r="C625" t="s">
        <v>6460</v>
      </c>
      <c r="D625" t="s">
        <v>6460</v>
      </c>
      <c r="E625" t="s">
        <v>16191</v>
      </c>
      <c r="F625" t="s">
        <v>14737</v>
      </c>
      <c r="G625" t="s">
        <v>14738</v>
      </c>
      <c r="H625" t="s">
        <v>6199</v>
      </c>
      <c r="I625" t="s">
        <v>13171</v>
      </c>
      <c r="J625" t="s">
        <v>13171</v>
      </c>
      <c r="K625" t="s">
        <v>13172</v>
      </c>
      <c r="L625" t="s">
        <v>13172</v>
      </c>
      <c r="M625" t="s">
        <v>13173</v>
      </c>
      <c r="N625" t="s">
        <v>13173</v>
      </c>
      <c r="O625" t="s">
        <v>13174</v>
      </c>
      <c r="P625" t="s">
        <v>13207</v>
      </c>
      <c r="Q625">
        <v>561</v>
      </c>
      <c r="R625" s="8">
        <v>561</v>
      </c>
      <c r="S625">
        <v>720</v>
      </c>
      <c r="T625" s="8">
        <v>720</v>
      </c>
      <c r="U625" s="8" t="str">
        <f>IF(Cleaned_Data[[#This Row],[Actual Price]]&lt;1000,"₦0–₦999",
 IF(Cleaned_Data[[#This Row],[Actual Price]]&lt;2000,"₦1,000–₦1,999",
 IF(Cleaned_Data[[#This Row],[Actual Price]]&lt;5000,"₦2,000–₦4,999",
 IF(Cleaned_Data[[#This Row],[Actual Price]]&lt;10000,"₦5,000–₦9,999",
 "₦10,000+"))))</f>
        <v>₦0–₦999</v>
      </c>
      <c r="V625" s="8">
        <f>(Cleaned_Data[[#This Row],[Actual Price]]*Cleaned_Data[[#This Row],[Rating Count]])</f>
        <v>2291040</v>
      </c>
      <c r="W625" s="20">
        <v>0.22083333333333333</v>
      </c>
      <c r="X625">
        <v>4.4000000000000004</v>
      </c>
      <c r="Y625" s="10">
        <f>VALUE(Cleaned_Data[[#This Row],[rating]])</f>
        <v>4.4000000000000004</v>
      </c>
      <c r="Z625">
        <v>3182</v>
      </c>
      <c r="AA625" t="str">
        <f>IF(Cleaned_Data[[#This Row],[Rating Count]]&lt;1000,"&lt;1000","1000+")</f>
        <v>1000+</v>
      </c>
      <c r="AB625" s="4">
        <v>3182</v>
      </c>
    </row>
    <row r="626" spans="1:28" x14ac:dyDescent="0.25">
      <c r="A626">
        <v>625</v>
      </c>
      <c r="B626" t="s">
        <v>6469</v>
      </c>
      <c r="C626" t="s">
        <v>6470</v>
      </c>
      <c r="D626" t="s">
        <v>14739</v>
      </c>
      <c r="E626" t="s">
        <v>16191</v>
      </c>
      <c r="F626" t="s">
        <v>14740</v>
      </c>
      <c r="G626" t="s">
        <v>14741</v>
      </c>
      <c r="H626" t="s">
        <v>4777</v>
      </c>
      <c r="I626" t="s">
        <v>13085</v>
      </c>
      <c r="J626" t="s">
        <v>13391</v>
      </c>
      <c r="K626" t="s">
        <v>13086</v>
      </c>
      <c r="L626" t="s">
        <v>13409</v>
      </c>
      <c r="M626" t="s">
        <v>13160</v>
      </c>
      <c r="N626" t="s">
        <v>14366</v>
      </c>
      <c r="O626" t="s">
        <v>13161</v>
      </c>
      <c r="Q626">
        <v>289</v>
      </c>
      <c r="R626" s="8">
        <v>289</v>
      </c>
      <c r="S626">
        <v>590</v>
      </c>
      <c r="T626" s="8">
        <v>590</v>
      </c>
      <c r="U626" s="8" t="str">
        <f>IF(Cleaned_Data[[#This Row],[Actual Price]]&lt;1000,"₦0–₦999",
 IF(Cleaned_Data[[#This Row],[Actual Price]]&lt;2000,"₦1,000–₦1,999",
 IF(Cleaned_Data[[#This Row],[Actual Price]]&lt;5000,"₦2,000–₦4,999",
 IF(Cleaned_Data[[#This Row],[Actual Price]]&lt;10000,"₦5,000–₦9,999",
 "₦10,000+"))))</f>
        <v>₦0–₦999</v>
      </c>
      <c r="V626" s="8">
        <f>(Cleaned_Data[[#This Row],[Actual Price]]*Cleaned_Data[[#This Row],[Rating Count]])</f>
        <v>15272740</v>
      </c>
      <c r="W626" s="20">
        <v>0.51016949152542368</v>
      </c>
      <c r="X626">
        <v>4.4000000000000004</v>
      </c>
      <c r="Y626" s="10">
        <f>VALUE(Cleaned_Data[[#This Row],[rating]])</f>
        <v>4.4000000000000004</v>
      </c>
      <c r="Z626">
        <v>25886</v>
      </c>
      <c r="AA626" t="str">
        <f>IF(Cleaned_Data[[#This Row],[Rating Count]]&lt;1000,"&lt;1000","1000+")</f>
        <v>1000+</v>
      </c>
      <c r="AB626" s="4">
        <v>25886</v>
      </c>
    </row>
    <row r="627" spans="1:28" x14ac:dyDescent="0.25">
      <c r="A627">
        <v>626</v>
      </c>
      <c r="B627" t="s">
        <v>6479</v>
      </c>
      <c r="C627" t="s">
        <v>6480</v>
      </c>
      <c r="D627" t="s">
        <v>14742</v>
      </c>
      <c r="E627" t="s">
        <v>16191</v>
      </c>
      <c r="F627" t="s">
        <v>14743</v>
      </c>
      <c r="G627" t="s">
        <v>14744</v>
      </c>
      <c r="H627" t="s">
        <v>4833</v>
      </c>
      <c r="I627" t="s">
        <v>13085</v>
      </c>
      <c r="J627" t="s">
        <v>13391</v>
      </c>
      <c r="K627" t="s">
        <v>13086</v>
      </c>
      <c r="L627" t="s">
        <v>13409</v>
      </c>
      <c r="M627" t="s">
        <v>13154</v>
      </c>
      <c r="N627" t="s">
        <v>13154</v>
      </c>
      <c r="O627" t="s">
        <v>13164</v>
      </c>
      <c r="Q627">
        <v>599</v>
      </c>
      <c r="R627" s="8">
        <v>599</v>
      </c>
      <c r="S627">
        <v>1999</v>
      </c>
      <c r="T627" s="8">
        <v>1999</v>
      </c>
      <c r="U627" s="8" t="str">
        <f>IF(Cleaned_Data[[#This Row],[Actual Price]]&lt;1000,"₦0–₦999",
 IF(Cleaned_Data[[#This Row],[Actual Price]]&lt;2000,"₦1,000–₦1,999",
 IF(Cleaned_Data[[#This Row],[Actual Price]]&lt;5000,"₦2,000–₦4,999",
 IF(Cleaned_Data[[#This Row],[Actual Price]]&lt;10000,"₦5,000–₦9,999",
 "₦10,000+"))))</f>
        <v>₦1,000–₦1,999</v>
      </c>
      <c r="V627" s="8">
        <f>(Cleaned_Data[[#This Row],[Actual Price]]*Cleaned_Data[[#This Row],[Rating Count]])</f>
        <v>9467264</v>
      </c>
      <c r="W627" s="20">
        <v>0.70035017508754382</v>
      </c>
      <c r="X627">
        <v>4.4000000000000004</v>
      </c>
      <c r="Y627" s="10">
        <f>VALUE(Cleaned_Data[[#This Row],[rating]])</f>
        <v>4.4000000000000004</v>
      </c>
      <c r="Z627">
        <v>4736</v>
      </c>
      <c r="AA627" t="str">
        <f>IF(Cleaned_Data[[#This Row],[Rating Count]]&lt;1000,"&lt;1000","1000+")</f>
        <v>1000+</v>
      </c>
      <c r="AB627" s="4">
        <v>4736</v>
      </c>
    </row>
    <row r="628" spans="1:28" x14ac:dyDescent="0.25">
      <c r="A628">
        <v>627</v>
      </c>
      <c r="B628" t="s">
        <v>6489</v>
      </c>
      <c r="C628" t="s">
        <v>6490</v>
      </c>
      <c r="D628" t="s">
        <v>6490</v>
      </c>
      <c r="E628" t="s">
        <v>16191</v>
      </c>
      <c r="F628" t="s">
        <v>14745</v>
      </c>
      <c r="G628" t="s">
        <v>14746</v>
      </c>
      <c r="H628" t="s">
        <v>5054</v>
      </c>
      <c r="I628" t="s">
        <v>13085</v>
      </c>
      <c r="J628" t="s">
        <v>13391</v>
      </c>
      <c r="K628" t="s">
        <v>13158</v>
      </c>
      <c r="L628" t="s">
        <v>14362</v>
      </c>
      <c r="M628" t="s">
        <v>13181</v>
      </c>
      <c r="N628" t="s">
        <v>13181</v>
      </c>
      <c r="Q628">
        <v>5599</v>
      </c>
      <c r="R628" s="8">
        <v>5599</v>
      </c>
      <c r="S628">
        <v>7350</v>
      </c>
      <c r="T628" s="8">
        <v>7350</v>
      </c>
      <c r="U628" s="8" t="str">
        <f>IF(Cleaned_Data[[#This Row],[Actual Price]]&lt;1000,"₦0–₦999",
 IF(Cleaned_Data[[#This Row],[Actual Price]]&lt;2000,"₦1,000–₦1,999",
 IF(Cleaned_Data[[#This Row],[Actual Price]]&lt;5000,"₦2,000–₦4,999",
 IF(Cleaned_Data[[#This Row],[Actual Price]]&lt;10000,"₦5,000–₦9,999",
 "₦10,000+"))))</f>
        <v>₦5,000–₦9,999</v>
      </c>
      <c r="V628" s="8">
        <f>(Cleaned_Data[[#This Row],[Actual Price]]*Cleaned_Data[[#This Row],[Rating Count]])</f>
        <v>536586750</v>
      </c>
      <c r="W628" s="20">
        <v>0.23823129251700681</v>
      </c>
      <c r="X628">
        <v>4.4000000000000004</v>
      </c>
      <c r="Y628" s="10">
        <f>VALUE(Cleaned_Data[[#This Row],[rating]])</f>
        <v>4.4000000000000004</v>
      </c>
      <c r="Z628">
        <v>73005</v>
      </c>
      <c r="AA628" t="str">
        <f>IF(Cleaned_Data[[#This Row],[Rating Count]]&lt;1000,"&lt;1000","1000+")</f>
        <v>1000+</v>
      </c>
      <c r="AB628" s="4">
        <v>73005</v>
      </c>
    </row>
    <row r="629" spans="1:28" x14ac:dyDescent="0.25">
      <c r="A629">
        <v>628</v>
      </c>
      <c r="B629" t="s">
        <v>6499</v>
      </c>
      <c r="C629" t="s">
        <v>6500</v>
      </c>
      <c r="D629" t="s">
        <v>14747</v>
      </c>
      <c r="E629" t="s">
        <v>16191</v>
      </c>
      <c r="F629" t="s">
        <v>14748</v>
      </c>
      <c r="G629" t="s">
        <v>14749</v>
      </c>
      <c r="H629" t="s">
        <v>6501</v>
      </c>
      <c r="I629" t="s">
        <v>13085</v>
      </c>
      <c r="J629" t="s">
        <v>13391</v>
      </c>
      <c r="K629" t="s">
        <v>13086</v>
      </c>
      <c r="L629" t="s">
        <v>13409</v>
      </c>
      <c r="M629" t="s">
        <v>13224</v>
      </c>
      <c r="N629" t="s">
        <v>14649</v>
      </c>
      <c r="O629" t="s">
        <v>13237</v>
      </c>
      <c r="P629" t="s">
        <v>13238</v>
      </c>
      <c r="Q629">
        <v>1990</v>
      </c>
      <c r="R629" s="8">
        <v>1990</v>
      </c>
      <c r="S629">
        <v>2595</v>
      </c>
      <c r="T629" s="8">
        <v>2595</v>
      </c>
      <c r="U629" s="8" t="str">
        <f>IF(Cleaned_Data[[#This Row],[Actual Price]]&lt;1000,"₦0–₦999",
 IF(Cleaned_Data[[#This Row],[Actual Price]]&lt;2000,"₦1,000–₦1,999",
 IF(Cleaned_Data[[#This Row],[Actual Price]]&lt;5000,"₦2,000–₦4,999",
 IF(Cleaned_Data[[#This Row],[Actual Price]]&lt;10000,"₦5,000–₦9,999",
 "₦10,000+"))))</f>
        <v>₦2,000–₦4,999</v>
      </c>
      <c r="V629" s="8">
        <f>(Cleaned_Data[[#This Row],[Actual Price]]*Cleaned_Data[[#This Row],[Rating Count]])</f>
        <v>52932810</v>
      </c>
      <c r="W629" s="20">
        <v>0.23314065510597304</v>
      </c>
      <c r="X629">
        <v>4.3</v>
      </c>
      <c r="Y629" s="10">
        <f>VALUE(Cleaned_Data[[#This Row],[rating]])</f>
        <v>4.3</v>
      </c>
      <c r="Z629">
        <v>20398</v>
      </c>
      <c r="AA629" t="str">
        <f>IF(Cleaned_Data[[#This Row],[Rating Count]]&lt;1000,"&lt;1000","1000+")</f>
        <v>1000+</v>
      </c>
      <c r="AB629" s="4">
        <v>20398</v>
      </c>
    </row>
    <row r="630" spans="1:28" x14ac:dyDescent="0.25">
      <c r="A630">
        <v>629</v>
      </c>
      <c r="B630" t="s">
        <v>6509</v>
      </c>
      <c r="C630" t="s">
        <v>6510</v>
      </c>
      <c r="D630" t="s">
        <v>6510</v>
      </c>
      <c r="E630" t="s">
        <v>16191</v>
      </c>
      <c r="F630" t="s">
        <v>14750</v>
      </c>
      <c r="G630" t="s">
        <v>14751</v>
      </c>
      <c r="H630" t="s">
        <v>6030</v>
      </c>
      <c r="I630" t="s">
        <v>13085</v>
      </c>
      <c r="J630" t="s">
        <v>13391</v>
      </c>
      <c r="K630" t="s">
        <v>13086</v>
      </c>
      <c r="L630" t="s">
        <v>13409</v>
      </c>
      <c r="M630" t="s">
        <v>13223</v>
      </c>
      <c r="N630" t="s">
        <v>13223</v>
      </c>
      <c r="Q630">
        <v>499</v>
      </c>
      <c r="R630" s="8">
        <v>499</v>
      </c>
      <c r="S630">
        <v>799</v>
      </c>
      <c r="T630" s="8">
        <v>799</v>
      </c>
      <c r="U630" s="8" t="str">
        <f>IF(Cleaned_Data[[#This Row],[Actual Price]]&lt;1000,"₦0–₦999",
 IF(Cleaned_Data[[#This Row],[Actual Price]]&lt;2000,"₦1,000–₦1,999",
 IF(Cleaned_Data[[#This Row],[Actual Price]]&lt;5000,"₦2,000–₦4,999",
 IF(Cleaned_Data[[#This Row],[Actual Price]]&lt;10000,"₦5,000–₦9,999",
 "₦10,000+"))))</f>
        <v>₦0–₦999</v>
      </c>
      <c r="V630" s="8">
        <f>(Cleaned_Data[[#This Row],[Actual Price]]*Cleaned_Data[[#This Row],[Rating Count]])</f>
        <v>1697875</v>
      </c>
      <c r="W630" s="20">
        <v>0.37546933667083854</v>
      </c>
      <c r="X630">
        <v>4.3</v>
      </c>
      <c r="Y630" s="10">
        <f>VALUE(Cleaned_Data[[#This Row],[rating]])</f>
        <v>4.3</v>
      </c>
      <c r="Z630">
        <v>2125</v>
      </c>
      <c r="AA630" t="str">
        <f>IF(Cleaned_Data[[#This Row],[Rating Count]]&lt;1000,"&lt;1000","1000+")</f>
        <v>1000+</v>
      </c>
      <c r="AB630" s="4">
        <v>2125</v>
      </c>
    </row>
    <row r="631" spans="1:28" x14ac:dyDescent="0.25">
      <c r="A631">
        <v>630</v>
      </c>
      <c r="B631" t="s">
        <v>6519</v>
      </c>
      <c r="C631" t="s">
        <v>6520</v>
      </c>
      <c r="D631" t="s">
        <v>14752</v>
      </c>
      <c r="E631" t="s">
        <v>16191</v>
      </c>
      <c r="F631" t="s">
        <v>14662</v>
      </c>
      <c r="G631" t="s">
        <v>14753</v>
      </c>
      <c r="H631" t="s">
        <v>6126</v>
      </c>
      <c r="I631" t="s">
        <v>13085</v>
      </c>
      <c r="J631" t="s">
        <v>13391</v>
      </c>
      <c r="K631" t="s">
        <v>13086</v>
      </c>
      <c r="L631" t="s">
        <v>13409</v>
      </c>
      <c r="M631" t="s">
        <v>13154</v>
      </c>
      <c r="N631" t="s">
        <v>13154</v>
      </c>
      <c r="O631" t="s">
        <v>13227</v>
      </c>
      <c r="P631" t="s">
        <v>13228</v>
      </c>
      <c r="Q631">
        <v>449</v>
      </c>
      <c r="R631" s="8">
        <v>449</v>
      </c>
      <c r="S631">
        <v>999</v>
      </c>
      <c r="T631" s="8">
        <v>999</v>
      </c>
      <c r="U631" s="8" t="str">
        <f>IF(Cleaned_Data[[#This Row],[Actual Price]]&lt;1000,"₦0–₦999",
 IF(Cleaned_Data[[#This Row],[Actual Price]]&lt;2000,"₦1,000–₦1,999",
 IF(Cleaned_Data[[#This Row],[Actual Price]]&lt;5000,"₦2,000–₦4,999",
 IF(Cleaned_Data[[#This Row],[Actual Price]]&lt;10000,"₦5,000–₦9,999",
 "₦10,000+"))))</f>
        <v>₦0–₦999</v>
      </c>
      <c r="V631" s="8">
        <f>(Cleaned_Data[[#This Row],[Actual Price]]*Cleaned_Data[[#This Row],[Rating Count]])</f>
        <v>11318670</v>
      </c>
      <c r="W631" s="20">
        <v>0.55055055055055058</v>
      </c>
      <c r="X631">
        <v>4.3</v>
      </c>
      <c r="Y631" s="10">
        <f>VALUE(Cleaned_Data[[#This Row],[rating]])</f>
        <v>4.3</v>
      </c>
      <c r="Z631">
        <v>11330</v>
      </c>
      <c r="AA631" t="str">
        <f>IF(Cleaned_Data[[#This Row],[Rating Count]]&lt;1000,"&lt;1000","1000+")</f>
        <v>1000+</v>
      </c>
      <c r="AB631" s="4">
        <v>11330</v>
      </c>
    </row>
    <row r="632" spans="1:28" x14ac:dyDescent="0.25">
      <c r="A632">
        <v>631</v>
      </c>
      <c r="B632" t="s">
        <v>6528</v>
      </c>
      <c r="C632" t="s">
        <v>6529</v>
      </c>
      <c r="D632" t="s">
        <v>6529</v>
      </c>
      <c r="E632" t="s">
        <v>16191</v>
      </c>
      <c r="F632" t="s">
        <v>14754</v>
      </c>
      <c r="G632" t="s">
        <v>14755</v>
      </c>
      <c r="H632" t="s">
        <v>6530</v>
      </c>
      <c r="I632" t="s">
        <v>13085</v>
      </c>
      <c r="J632" t="s">
        <v>13391</v>
      </c>
      <c r="K632" t="s">
        <v>13086</v>
      </c>
      <c r="L632" t="s">
        <v>13409</v>
      </c>
      <c r="M632" t="s">
        <v>13154</v>
      </c>
      <c r="N632" t="s">
        <v>13154</v>
      </c>
      <c r="O632" t="s">
        <v>13239</v>
      </c>
      <c r="Q632">
        <v>999</v>
      </c>
      <c r="R632" s="8">
        <v>999</v>
      </c>
      <c r="S632">
        <v>1999</v>
      </c>
      <c r="T632" s="8">
        <v>1999</v>
      </c>
      <c r="U632" s="8" t="str">
        <f>IF(Cleaned_Data[[#This Row],[Actual Price]]&lt;1000,"₦0–₦999",
 IF(Cleaned_Data[[#This Row],[Actual Price]]&lt;2000,"₦1,000–₦1,999",
 IF(Cleaned_Data[[#This Row],[Actual Price]]&lt;5000,"₦2,000–₦4,999",
 IF(Cleaned_Data[[#This Row],[Actual Price]]&lt;10000,"₦5,000–₦9,999",
 "₦10,000+"))))</f>
        <v>₦1,000–₦1,999</v>
      </c>
      <c r="V632" s="8">
        <f>(Cleaned_Data[[#This Row],[Actual Price]]*Cleaned_Data[[#This Row],[Rating Count]])</f>
        <v>54854559</v>
      </c>
      <c r="W632" s="20">
        <v>0.5002501250625313</v>
      </c>
      <c r="X632">
        <v>4.2</v>
      </c>
      <c r="Y632" s="10">
        <f>VALUE(Cleaned_Data[[#This Row],[rating]])</f>
        <v>4.2</v>
      </c>
      <c r="Z632">
        <v>27441</v>
      </c>
      <c r="AA632" t="str">
        <f>IF(Cleaned_Data[[#This Row],[Rating Count]]&lt;1000,"&lt;1000","1000+")</f>
        <v>1000+</v>
      </c>
      <c r="AB632" s="4">
        <v>27441</v>
      </c>
    </row>
    <row r="633" spans="1:28" x14ac:dyDescent="0.25">
      <c r="A633">
        <v>632</v>
      </c>
      <c r="B633" t="s">
        <v>6539</v>
      </c>
      <c r="C633" t="s">
        <v>6540</v>
      </c>
      <c r="D633" t="s">
        <v>6540</v>
      </c>
      <c r="E633" t="s">
        <v>16191</v>
      </c>
      <c r="F633" t="s">
        <v>14756</v>
      </c>
      <c r="G633" t="s">
        <v>14757</v>
      </c>
      <c r="H633" t="s">
        <v>4389</v>
      </c>
      <c r="I633" t="s">
        <v>13085</v>
      </c>
      <c r="J633" t="s">
        <v>13391</v>
      </c>
      <c r="K633" t="s">
        <v>13086</v>
      </c>
      <c r="L633" t="s">
        <v>13409</v>
      </c>
      <c r="M633" t="s">
        <v>13154</v>
      </c>
      <c r="N633" t="s">
        <v>13154</v>
      </c>
      <c r="O633" t="s">
        <v>13155</v>
      </c>
      <c r="Q633">
        <v>69</v>
      </c>
      <c r="R633" s="8">
        <v>69</v>
      </c>
      <c r="S633">
        <v>299</v>
      </c>
      <c r="T633" s="8">
        <v>299</v>
      </c>
      <c r="U633" s="8" t="str">
        <f>IF(Cleaned_Data[[#This Row],[Actual Price]]&lt;1000,"₦0–₦999",
 IF(Cleaned_Data[[#This Row],[Actual Price]]&lt;2000,"₦1,000–₦1,999",
 IF(Cleaned_Data[[#This Row],[Actual Price]]&lt;5000,"₦2,000–₦4,999",
 IF(Cleaned_Data[[#This Row],[Actual Price]]&lt;10000,"₦5,000–₦9,999",
 "₦10,000+"))))</f>
        <v>₦0–₦999</v>
      </c>
      <c r="V633" s="8">
        <f>(Cleaned_Data[[#This Row],[Actual Price]]*Cleaned_Data[[#This Row],[Rating Count]])</f>
        <v>76245</v>
      </c>
      <c r="W633" s="20">
        <v>0.76923076923076927</v>
      </c>
      <c r="X633">
        <v>4.3</v>
      </c>
      <c r="Y633" s="10">
        <f>VALUE(Cleaned_Data[[#This Row],[rating]])</f>
        <v>4.3</v>
      </c>
      <c r="Z633">
        <v>255</v>
      </c>
      <c r="AA633" t="str">
        <f>IF(Cleaned_Data[[#This Row],[Rating Count]]&lt;1000,"&lt;1000","1000+")</f>
        <v>&lt;1000</v>
      </c>
      <c r="AB633" s="4">
        <v>255</v>
      </c>
    </row>
    <row r="634" spans="1:28" x14ac:dyDescent="0.25">
      <c r="A634">
        <v>633</v>
      </c>
      <c r="B634" t="s">
        <v>6549</v>
      </c>
      <c r="C634" t="s">
        <v>6550</v>
      </c>
      <c r="D634" t="s">
        <v>14758</v>
      </c>
      <c r="E634" t="s">
        <v>16191</v>
      </c>
      <c r="F634" t="s">
        <v>14759</v>
      </c>
      <c r="G634" t="s">
        <v>14760</v>
      </c>
      <c r="H634" t="s">
        <v>4777</v>
      </c>
      <c r="I634" t="s">
        <v>13085</v>
      </c>
      <c r="J634" t="s">
        <v>13391</v>
      </c>
      <c r="K634" t="s">
        <v>13086</v>
      </c>
      <c r="L634" t="s">
        <v>13409</v>
      </c>
      <c r="M634" t="s">
        <v>13160</v>
      </c>
      <c r="N634" t="s">
        <v>14366</v>
      </c>
      <c r="O634" t="s">
        <v>13161</v>
      </c>
      <c r="Q634">
        <v>899</v>
      </c>
      <c r="R634" s="8">
        <v>899</v>
      </c>
      <c r="S634">
        <v>1499</v>
      </c>
      <c r="T634" s="8">
        <v>1499</v>
      </c>
      <c r="U634" s="8" t="str">
        <f>IF(Cleaned_Data[[#This Row],[Actual Price]]&lt;1000,"₦0–₦999",
 IF(Cleaned_Data[[#This Row],[Actual Price]]&lt;2000,"₦1,000–₦1,999",
 IF(Cleaned_Data[[#This Row],[Actual Price]]&lt;5000,"₦2,000–₦4,999",
 IF(Cleaned_Data[[#This Row],[Actual Price]]&lt;10000,"₦5,000–₦9,999",
 "₦10,000+"))))</f>
        <v>₦1,000–₦1,999</v>
      </c>
      <c r="V634" s="8">
        <f>(Cleaned_Data[[#This Row],[Actual Price]]*Cleaned_Data[[#This Row],[Rating Count]])</f>
        <v>34737826</v>
      </c>
      <c r="W634" s="20">
        <v>0.40026684456304201</v>
      </c>
      <c r="X634">
        <v>4.2</v>
      </c>
      <c r="Y634" s="10">
        <f>VALUE(Cleaned_Data[[#This Row],[rating]])</f>
        <v>4.2</v>
      </c>
      <c r="Z634">
        <v>23174</v>
      </c>
      <c r="AA634" t="str">
        <f>IF(Cleaned_Data[[#This Row],[Rating Count]]&lt;1000,"&lt;1000","1000+")</f>
        <v>1000+</v>
      </c>
      <c r="AB634" s="4">
        <v>23174</v>
      </c>
    </row>
    <row r="635" spans="1:28" x14ac:dyDescent="0.25">
      <c r="A635">
        <v>634</v>
      </c>
      <c r="B635" t="s">
        <v>6559</v>
      </c>
      <c r="C635" t="s">
        <v>6560</v>
      </c>
      <c r="D635" t="s">
        <v>6560</v>
      </c>
      <c r="E635" t="s">
        <v>16191</v>
      </c>
      <c r="F635" t="s">
        <v>14761</v>
      </c>
      <c r="G635" t="s">
        <v>13412</v>
      </c>
      <c r="H635" t="s">
        <v>4966</v>
      </c>
      <c r="I635" t="s">
        <v>13166</v>
      </c>
      <c r="J635" t="s">
        <v>13166</v>
      </c>
      <c r="K635" t="s">
        <v>13167</v>
      </c>
      <c r="L635" t="s">
        <v>13167</v>
      </c>
      <c r="M635" t="s">
        <v>13168</v>
      </c>
      <c r="N635" t="s">
        <v>13168</v>
      </c>
      <c r="Q635">
        <v>478</v>
      </c>
      <c r="R635" s="8">
        <v>478</v>
      </c>
      <c r="S635">
        <v>699</v>
      </c>
      <c r="T635" s="8">
        <v>699</v>
      </c>
      <c r="U635" s="8" t="str">
        <f>IF(Cleaned_Data[[#This Row],[Actual Price]]&lt;1000,"₦0–₦999",
 IF(Cleaned_Data[[#This Row],[Actual Price]]&lt;2000,"₦1,000–₦1,999",
 IF(Cleaned_Data[[#This Row],[Actual Price]]&lt;5000,"₦2,000–₦4,999",
 IF(Cleaned_Data[[#This Row],[Actual Price]]&lt;10000,"₦5,000–₦9,999",
 "₦10,000+"))))</f>
        <v>₦0–₦999</v>
      </c>
      <c r="V635" s="8">
        <f>(Cleaned_Data[[#This Row],[Actual Price]]*Cleaned_Data[[#This Row],[Rating Count]])</f>
        <v>14132382</v>
      </c>
      <c r="W635" s="20">
        <v>0.31616595135908443</v>
      </c>
      <c r="X635">
        <v>3.8</v>
      </c>
      <c r="Y635" s="10">
        <f>VALUE(Cleaned_Data[[#This Row],[rating]])</f>
        <v>3.8</v>
      </c>
      <c r="Z635">
        <v>20218</v>
      </c>
      <c r="AA635" t="str">
        <f>IF(Cleaned_Data[[#This Row],[Rating Count]]&lt;1000,"&lt;1000","1000+")</f>
        <v>1000+</v>
      </c>
      <c r="AB635" s="4">
        <v>20218</v>
      </c>
    </row>
    <row r="636" spans="1:28" x14ac:dyDescent="0.25">
      <c r="A636">
        <v>635</v>
      </c>
      <c r="B636" t="s">
        <v>6569</v>
      </c>
      <c r="C636" t="s">
        <v>6570</v>
      </c>
      <c r="D636" t="s">
        <v>6570</v>
      </c>
      <c r="E636" t="s">
        <v>16191</v>
      </c>
      <c r="F636" t="s">
        <v>14762</v>
      </c>
      <c r="G636" t="s">
        <v>14763</v>
      </c>
      <c r="H636" t="s">
        <v>6571</v>
      </c>
      <c r="I636" t="s">
        <v>13085</v>
      </c>
      <c r="J636" t="s">
        <v>13391</v>
      </c>
      <c r="K636" t="s">
        <v>13086</v>
      </c>
      <c r="L636" t="s">
        <v>13409</v>
      </c>
      <c r="M636" t="s">
        <v>13154</v>
      </c>
      <c r="N636" t="s">
        <v>13154</v>
      </c>
      <c r="Q636">
        <v>1399</v>
      </c>
      <c r="R636" s="8">
        <v>1399</v>
      </c>
      <c r="S636">
        <v>2490</v>
      </c>
      <c r="T636" s="8">
        <v>2490</v>
      </c>
      <c r="U636" s="8" t="str">
        <f>IF(Cleaned_Data[[#This Row],[Actual Price]]&lt;1000,"₦0–₦999",
 IF(Cleaned_Data[[#This Row],[Actual Price]]&lt;2000,"₦1,000–₦1,999",
 IF(Cleaned_Data[[#This Row],[Actual Price]]&lt;5000,"₦2,000–₦4,999",
 IF(Cleaned_Data[[#This Row],[Actual Price]]&lt;10000,"₦5,000–₦9,999",
 "₦10,000+"))))</f>
        <v>₦2,000–₦4,999</v>
      </c>
      <c r="V636" s="8">
        <f>(Cleaned_Data[[#This Row],[Actual Price]]*Cleaned_Data[[#This Row],[Rating Count]])</f>
        <v>27574260</v>
      </c>
      <c r="W636" s="20">
        <v>0.43815261044176707</v>
      </c>
      <c r="X636">
        <v>4.3</v>
      </c>
      <c r="Y636" s="10">
        <f>VALUE(Cleaned_Data[[#This Row],[rating]])</f>
        <v>4.3</v>
      </c>
      <c r="Z636">
        <v>11074</v>
      </c>
      <c r="AA636" t="str">
        <f>IF(Cleaned_Data[[#This Row],[Rating Count]]&lt;1000,"&lt;1000","1000+")</f>
        <v>1000+</v>
      </c>
      <c r="AB636" s="4">
        <v>11074</v>
      </c>
    </row>
    <row r="637" spans="1:28" x14ac:dyDescent="0.25">
      <c r="A637">
        <v>636</v>
      </c>
      <c r="B637" t="s">
        <v>6582</v>
      </c>
      <c r="C637" t="s">
        <v>6583</v>
      </c>
      <c r="D637" t="s">
        <v>6583</v>
      </c>
      <c r="E637" t="s">
        <v>16191</v>
      </c>
      <c r="F637" t="s">
        <v>14764</v>
      </c>
      <c r="G637" t="s">
        <v>14765</v>
      </c>
      <c r="H637" t="s">
        <v>6584</v>
      </c>
      <c r="I637" t="s">
        <v>13085</v>
      </c>
      <c r="J637" t="s">
        <v>13391</v>
      </c>
      <c r="K637" t="s">
        <v>13086</v>
      </c>
      <c r="L637" t="s">
        <v>13409</v>
      </c>
      <c r="M637" t="s">
        <v>13220</v>
      </c>
      <c r="N637" t="s">
        <v>13220</v>
      </c>
      <c r="O637" t="s">
        <v>13143</v>
      </c>
      <c r="Q637">
        <v>149</v>
      </c>
      <c r="R637" s="8">
        <v>149</v>
      </c>
      <c r="S637">
        <v>499</v>
      </c>
      <c r="T637" s="8">
        <v>499</v>
      </c>
      <c r="U637" s="8" t="str">
        <f>IF(Cleaned_Data[[#This Row],[Actual Price]]&lt;1000,"₦0–₦999",
 IF(Cleaned_Data[[#This Row],[Actual Price]]&lt;2000,"₦1,000–₦1,999",
 IF(Cleaned_Data[[#This Row],[Actual Price]]&lt;5000,"₦2,000–₦4,999",
 IF(Cleaned_Data[[#This Row],[Actual Price]]&lt;10000,"₦5,000–₦9,999",
 "₦10,000+"))))</f>
        <v>₦0–₦999</v>
      </c>
      <c r="V637" s="8">
        <f>(Cleaned_Data[[#This Row],[Actual Price]]*Cleaned_Data[[#This Row],[Rating Count]])</f>
        <v>12777893</v>
      </c>
      <c r="W637" s="20">
        <v>0.70140280561122248</v>
      </c>
      <c r="X637">
        <v>4.0999999999999996</v>
      </c>
      <c r="Y637" s="10">
        <f>VALUE(Cleaned_Data[[#This Row],[rating]])</f>
        <v>4.0999999999999996</v>
      </c>
      <c r="Z637">
        <v>25607</v>
      </c>
      <c r="AA637" t="str">
        <f>IF(Cleaned_Data[[#This Row],[Rating Count]]&lt;1000,"&lt;1000","1000+")</f>
        <v>1000+</v>
      </c>
      <c r="AB637" s="4">
        <v>25607</v>
      </c>
    </row>
    <row r="638" spans="1:28" x14ac:dyDescent="0.25">
      <c r="A638">
        <v>637</v>
      </c>
      <c r="B638" t="s">
        <v>6593</v>
      </c>
      <c r="C638" t="s">
        <v>6594</v>
      </c>
      <c r="D638" t="s">
        <v>6594</v>
      </c>
      <c r="E638" t="s">
        <v>16191</v>
      </c>
      <c r="F638" t="s">
        <v>14766</v>
      </c>
      <c r="G638" t="s">
        <v>14767</v>
      </c>
      <c r="H638" t="s">
        <v>5446</v>
      </c>
      <c r="I638" t="s">
        <v>13093</v>
      </c>
      <c r="J638" t="s">
        <v>13093</v>
      </c>
      <c r="K638" t="s">
        <v>13104</v>
      </c>
      <c r="L638" t="s">
        <v>13104</v>
      </c>
      <c r="M638" t="s">
        <v>13117</v>
      </c>
      <c r="N638" t="s">
        <v>13117</v>
      </c>
      <c r="O638" t="s">
        <v>13206</v>
      </c>
      <c r="Q638">
        <v>1799</v>
      </c>
      <c r="R638" s="8">
        <v>1799</v>
      </c>
      <c r="S638">
        <v>4990</v>
      </c>
      <c r="T638" s="8">
        <v>4990</v>
      </c>
      <c r="U638" s="8" t="str">
        <f>IF(Cleaned_Data[[#This Row],[Actual Price]]&lt;1000,"₦0–₦999",
 IF(Cleaned_Data[[#This Row],[Actual Price]]&lt;2000,"₦1,000–₦1,999",
 IF(Cleaned_Data[[#This Row],[Actual Price]]&lt;5000,"₦2,000–₦4,999",
 IF(Cleaned_Data[[#This Row],[Actual Price]]&lt;10000,"₦5,000–₦9,999",
 "₦10,000+"))))</f>
        <v>₦2,000–₦4,999</v>
      </c>
      <c r="V638" s="8">
        <f>(Cleaned_Data[[#This Row],[Actual Price]]*Cleaned_Data[[#This Row],[Rating Count]])</f>
        <v>205717740</v>
      </c>
      <c r="W638" s="20">
        <v>0.63947895791583165</v>
      </c>
      <c r="X638">
        <v>4.2</v>
      </c>
      <c r="Y638" s="10">
        <f>VALUE(Cleaned_Data[[#This Row],[rating]])</f>
        <v>4.2</v>
      </c>
      <c r="Z638">
        <v>41226</v>
      </c>
      <c r="AA638" t="str">
        <f>IF(Cleaned_Data[[#This Row],[Rating Count]]&lt;1000,"&lt;1000","1000+")</f>
        <v>1000+</v>
      </c>
      <c r="AB638" s="4">
        <v>41226</v>
      </c>
    </row>
    <row r="639" spans="1:28" x14ac:dyDescent="0.25">
      <c r="A639">
        <v>638</v>
      </c>
      <c r="B639" t="s">
        <v>6603</v>
      </c>
      <c r="C639" t="s">
        <v>6604</v>
      </c>
      <c r="D639" t="s">
        <v>6604</v>
      </c>
      <c r="E639" t="s">
        <v>16191</v>
      </c>
      <c r="F639" t="s">
        <v>14768</v>
      </c>
      <c r="G639" t="s">
        <v>14769</v>
      </c>
      <c r="H639" t="s">
        <v>6605</v>
      </c>
      <c r="I639" t="s">
        <v>13240</v>
      </c>
      <c r="J639" t="s">
        <v>13240</v>
      </c>
      <c r="K639" t="s">
        <v>13241</v>
      </c>
      <c r="L639" t="s">
        <v>13241</v>
      </c>
      <c r="M639" t="s">
        <v>13242</v>
      </c>
      <c r="N639" t="s">
        <v>14770</v>
      </c>
      <c r="Q639">
        <v>425</v>
      </c>
      <c r="R639" s="8">
        <v>425</v>
      </c>
      <c r="S639">
        <v>999</v>
      </c>
      <c r="T639" s="8">
        <v>999</v>
      </c>
      <c r="U639" s="8" t="str">
        <f>IF(Cleaned_Data[[#This Row],[Actual Price]]&lt;1000,"₦0–₦999",
 IF(Cleaned_Data[[#This Row],[Actual Price]]&lt;2000,"₦1,000–₦1,999",
 IF(Cleaned_Data[[#This Row],[Actual Price]]&lt;5000,"₦2,000–₦4,999",
 IF(Cleaned_Data[[#This Row],[Actual Price]]&lt;10000,"₦5,000–₦9,999",
 "₦10,000+"))))</f>
        <v>₦0–₦999</v>
      </c>
      <c r="V639" s="8">
        <f>(Cleaned_Data[[#This Row],[Actual Price]]*Cleaned_Data[[#This Row],[Rating Count]])</f>
        <v>2578419</v>
      </c>
      <c r="W639" s="20">
        <v>0.57457457457457461</v>
      </c>
      <c r="X639">
        <v>4</v>
      </c>
      <c r="Y639" s="10">
        <f>VALUE(Cleaned_Data[[#This Row],[rating]])</f>
        <v>4</v>
      </c>
      <c r="Z639">
        <v>2581</v>
      </c>
      <c r="AA639" t="str">
        <f>IF(Cleaned_Data[[#This Row],[Rating Count]]&lt;1000,"&lt;1000","1000+")</f>
        <v>1000+</v>
      </c>
      <c r="AB639" s="4">
        <v>2581</v>
      </c>
    </row>
    <row r="640" spans="1:28" x14ac:dyDescent="0.25">
      <c r="A640">
        <v>639</v>
      </c>
      <c r="B640" t="s">
        <v>6614</v>
      </c>
      <c r="C640" t="s">
        <v>6615</v>
      </c>
      <c r="D640" t="s">
        <v>14771</v>
      </c>
      <c r="E640" t="s">
        <v>16191</v>
      </c>
      <c r="F640" t="s">
        <v>14772</v>
      </c>
      <c r="G640" t="s">
        <v>14773</v>
      </c>
      <c r="H640" t="s">
        <v>6115</v>
      </c>
      <c r="I640" t="s">
        <v>13093</v>
      </c>
      <c r="J640" t="s">
        <v>13093</v>
      </c>
      <c r="K640" t="s">
        <v>13104</v>
      </c>
      <c r="L640" t="s">
        <v>13104</v>
      </c>
      <c r="M640" t="s">
        <v>13117</v>
      </c>
      <c r="N640" t="s">
        <v>13117</v>
      </c>
      <c r="O640" t="s">
        <v>13226</v>
      </c>
      <c r="Q640">
        <v>999</v>
      </c>
      <c r="R640" s="8">
        <v>999</v>
      </c>
      <c r="S640">
        <v>2490</v>
      </c>
      <c r="T640" s="8">
        <v>2490</v>
      </c>
      <c r="U640" s="8" t="str">
        <f>IF(Cleaned_Data[[#This Row],[Actual Price]]&lt;1000,"₦0–₦999",
 IF(Cleaned_Data[[#This Row],[Actual Price]]&lt;2000,"₦1,000–₦1,999",
 IF(Cleaned_Data[[#This Row],[Actual Price]]&lt;5000,"₦2,000–₦4,999",
 IF(Cleaned_Data[[#This Row],[Actual Price]]&lt;10000,"₦5,000–₦9,999",
 "₦10,000+"))))</f>
        <v>₦2,000–₦4,999</v>
      </c>
      <c r="V640" s="8">
        <f>(Cleaned_Data[[#This Row],[Actual Price]]*Cleaned_Data[[#This Row],[Rating Count]])</f>
        <v>45644190</v>
      </c>
      <c r="W640" s="20">
        <v>0.59879518072289162</v>
      </c>
      <c r="X640">
        <v>4.0999999999999996</v>
      </c>
      <c r="Y640" s="10">
        <f>VALUE(Cleaned_Data[[#This Row],[rating]])</f>
        <v>4.0999999999999996</v>
      </c>
      <c r="Z640">
        <v>18331</v>
      </c>
      <c r="AA640" t="str">
        <f>IF(Cleaned_Data[[#This Row],[Rating Count]]&lt;1000,"&lt;1000","1000+")</f>
        <v>1000+</v>
      </c>
      <c r="AB640" s="4">
        <v>18331</v>
      </c>
    </row>
    <row r="641" spans="1:28" x14ac:dyDescent="0.25">
      <c r="A641">
        <v>640</v>
      </c>
      <c r="B641" t="s">
        <v>6624</v>
      </c>
      <c r="C641" t="s">
        <v>6625</v>
      </c>
      <c r="D641" t="s">
        <v>14774</v>
      </c>
      <c r="E641" t="s">
        <v>16191</v>
      </c>
      <c r="F641" t="s">
        <v>14775</v>
      </c>
      <c r="G641" t="s">
        <v>14776</v>
      </c>
      <c r="H641" t="s">
        <v>4788</v>
      </c>
      <c r="I641" t="s">
        <v>13085</v>
      </c>
      <c r="J641" t="s">
        <v>13391</v>
      </c>
      <c r="K641" t="s">
        <v>13086</v>
      </c>
      <c r="L641" t="s">
        <v>13409</v>
      </c>
      <c r="M641" t="s">
        <v>13160</v>
      </c>
      <c r="N641" t="s">
        <v>14366</v>
      </c>
      <c r="O641" t="s">
        <v>13162</v>
      </c>
      <c r="Q641">
        <v>378</v>
      </c>
      <c r="R641" s="8">
        <v>378</v>
      </c>
      <c r="S641">
        <v>999</v>
      </c>
      <c r="T641" s="8">
        <v>999</v>
      </c>
      <c r="U641" s="8" t="str">
        <f>IF(Cleaned_Data[[#This Row],[Actual Price]]&lt;1000,"₦0–₦999",
 IF(Cleaned_Data[[#This Row],[Actual Price]]&lt;2000,"₦1,000–₦1,999",
 IF(Cleaned_Data[[#This Row],[Actual Price]]&lt;5000,"₦2,000–₦4,999",
 IF(Cleaned_Data[[#This Row],[Actual Price]]&lt;10000,"₦5,000–₦9,999",
 "₦10,000+"))))</f>
        <v>₦0–₦999</v>
      </c>
      <c r="V641" s="8">
        <f>(Cleaned_Data[[#This Row],[Actual Price]]*Cleaned_Data[[#This Row],[Rating Count]])</f>
        <v>1777221</v>
      </c>
      <c r="W641" s="20">
        <v>0.6216216216216216</v>
      </c>
      <c r="X641">
        <v>4.0999999999999996</v>
      </c>
      <c r="Y641" s="10">
        <f>VALUE(Cleaned_Data[[#This Row],[rating]])</f>
        <v>4.0999999999999996</v>
      </c>
      <c r="Z641">
        <v>1779</v>
      </c>
      <c r="AA641" t="str">
        <f>IF(Cleaned_Data[[#This Row],[Rating Count]]&lt;1000,"&lt;1000","1000+")</f>
        <v>1000+</v>
      </c>
      <c r="AB641" s="4">
        <v>1779</v>
      </c>
    </row>
    <row r="642" spans="1:28" x14ac:dyDescent="0.25">
      <c r="A642">
        <v>641</v>
      </c>
      <c r="B642" t="s">
        <v>6634</v>
      </c>
      <c r="C642" t="s">
        <v>6635</v>
      </c>
      <c r="D642" t="s">
        <v>6635</v>
      </c>
      <c r="E642" t="s">
        <v>16191</v>
      </c>
      <c r="F642" t="s">
        <v>14777</v>
      </c>
      <c r="G642" t="s">
        <v>14778</v>
      </c>
      <c r="H642" t="s">
        <v>6636</v>
      </c>
      <c r="I642" t="s">
        <v>13171</v>
      </c>
      <c r="J642" t="s">
        <v>13171</v>
      </c>
      <c r="K642" t="s">
        <v>13172</v>
      </c>
      <c r="L642" t="s">
        <v>13172</v>
      </c>
      <c r="M642" t="s">
        <v>13173</v>
      </c>
      <c r="N642" t="s">
        <v>13173</v>
      </c>
      <c r="O642" t="s">
        <v>13243</v>
      </c>
      <c r="P642" t="s">
        <v>13244</v>
      </c>
      <c r="Q642">
        <v>99</v>
      </c>
      <c r="R642" s="8">
        <v>99</v>
      </c>
      <c r="S642">
        <v>99</v>
      </c>
      <c r="T642" s="8">
        <v>99</v>
      </c>
      <c r="U642" s="8" t="str">
        <f>IF(Cleaned_Data[[#This Row],[Actual Price]]&lt;1000,"₦0–₦999",
 IF(Cleaned_Data[[#This Row],[Actual Price]]&lt;2000,"₦1,000–₦1,999",
 IF(Cleaned_Data[[#This Row],[Actual Price]]&lt;5000,"₦2,000–₦4,999",
 IF(Cleaned_Data[[#This Row],[Actual Price]]&lt;10000,"₦5,000–₦9,999",
 "₦10,000+"))))</f>
        <v>₦0–₦999</v>
      </c>
      <c r="V642" s="8">
        <f>(Cleaned_Data[[#This Row],[Actual Price]]*Cleaned_Data[[#This Row],[Rating Count]])</f>
        <v>38412</v>
      </c>
      <c r="W642" s="20">
        <v>0</v>
      </c>
      <c r="X642">
        <v>4.3</v>
      </c>
      <c r="Y642" s="10">
        <f>VALUE(Cleaned_Data[[#This Row],[rating]])</f>
        <v>4.3</v>
      </c>
      <c r="Z642">
        <v>388</v>
      </c>
      <c r="AA642" t="str">
        <f>IF(Cleaned_Data[[#This Row],[Rating Count]]&lt;1000,"&lt;1000","1000+")</f>
        <v>&lt;1000</v>
      </c>
      <c r="AB642" s="4">
        <v>388</v>
      </c>
    </row>
    <row r="643" spans="1:28" x14ac:dyDescent="0.25">
      <c r="A643">
        <v>642</v>
      </c>
      <c r="B643" t="s">
        <v>6645</v>
      </c>
      <c r="C643" t="s">
        <v>6646</v>
      </c>
      <c r="D643" t="s">
        <v>6646</v>
      </c>
      <c r="E643" t="s">
        <v>16191</v>
      </c>
      <c r="F643" t="s">
        <v>14779</v>
      </c>
      <c r="G643" t="s">
        <v>14780</v>
      </c>
      <c r="H643" t="s">
        <v>5374</v>
      </c>
      <c r="I643" t="s">
        <v>13085</v>
      </c>
      <c r="J643" t="s">
        <v>13391</v>
      </c>
      <c r="K643" t="s">
        <v>13090</v>
      </c>
      <c r="L643" t="s">
        <v>13090</v>
      </c>
      <c r="M643" t="s">
        <v>13204</v>
      </c>
      <c r="N643" t="s">
        <v>13204</v>
      </c>
      <c r="Q643">
        <v>1499</v>
      </c>
      <c r="R643" s="8">
        <v>1499</v>
      </c>
      <c r="S643">
        <v>2999</v>
      </c>
      <c r="T643" s="8">
        <v>2999</v>
      </c>
      <c r="U643" s="8" t="str">
        <f>IF(Cleaned_Data[[#This Row],[Actual Price]]&lt;1000,"₦0–₦999",
 IF(Cleaned_Data[[#This Row],[Actual Price]]&lt;2000,"₦1,000–₦1,999",
 IF(Cleaned_Data[[#This Row],[Actual Price]]&lt;5000,"₦2,000–₦4,999",
 IF(Cleaned_Data[[#This Row],[Actual Price]]&lt;10000,"₦5,000–₦9,999",
 "₦10,000+"))))</f>
        <v>₦2,000–₦4,999</v>
      </c>
      <c r="V643" s="8">
        <f>(Cleaned_Data[[#This Row],[Actual Price]]*Cleaned_Data[[#This Row],[Rating Count]])</f>
        <v>25959344</v>
      </c>
      <c r="W643" s="20">
        <v>0.50016672224074687</v>
      </c>
      <c r="X643">
        <v>4.5</v>
      </c>
      <c r="Y643" s="10">
        <f>VALUE(Cleaned_Data[[#This Row],[rating]])</f>
        <v>4.5</v>
      </c>
      <c r="Z643">
        <v>8656</v>
      </c>
      <c r="AA643" t="str">
        <f>IF(Cleaned_Data[[#This Row],[Rating Count]]&lt;1000,"&lt;1000","1000+")</f>
        <v>1000+</v>
      </c>
      <c r="AB643" s="4">
        <v>8656</v>
      </c>
    </row>
    <row r="644" spans="1:28" x14ac:dyDescent="0.25">
      <c r="A644">
        <v>643</v>
      </c>
      <c r="B644" t="s">
        <v>6655</v>
      </c>
      <c r="C644" t="s">
        <v>6656</v>
      </c>
      <c r="D644" t="s">
        <v>6656</v>
      </c>
      <c r="E644" t="s">
        <v>16191</v>
      </c>
      <c r="F644" t="s">
        <v>14781</v>
      </c>
      <c r="G644" t="s">
        <v>14782</v>
      </c>
      <c r="H644" t="s">
        <v>6657</v>
      </c>
      <c r="I644" t="s">
        <v>13085</v>
      </c>
      <c r="J644" t="s">
        <v>13391</v>
      </c>
      <c r="K644" t="s">
        <v>13231</v>
      </c>
      <c r="L644" t="s">
        <v>13231</v>
      </c>
      <c r="M644" t="s">
        <v>13245</v>
      </c>
      <c r="N644" t="s">
        <v>13245</v>
      </c>
      <c r="Q644">
        <v>1815</v>
      </c>
      <c r="R644" s="8">
        <v>1815</v>
      </c>
      <c r="S644">
        <v>3100</v>
      </c>
      <c r="T644" s="8">
        <v>3100</v>
      </c>
      <c r="U644" s="8" t="str">
        <f>IF(Cleaned_Data[[#This Row],[Actual Price]]&lt;1000,"₦0–₦999",
 IF(Cleaned_Data[[#This Row],[Actual Price]]&lt;2000,"₦1,000–₦1,999",
 IF(Cleaned_Data[[#This Row],[Actual Price]]&lt;5000,"₦2,000–₦4,999",
 IF(Cleaned_Data[[#This Row],[Actual Price]]&lt;10000,"₦5,000–₦9,999",
 "₦10,000+"))))</f>
        <v>₦2,000–₦4,999</v>
      </c>
      <c r="V644" s="8">
        <f>(Cleaned_Data[[#This Row],[Actual Price]]*Cleaned_Data[[#This Row],[Rating Count]])</f>
        <v>288067500</v>
      </c>
      <c r="W644" s="20">
        <v>0.41451612903225804</v>
      </c>
      <c r="X644">
        <v>4.5</v>
      </c>
      <c r="Y644" s="10">
        <f>VALUE(Cleaned_Data[[#This Row],[rating]])</f>
        <v>4.5</v>
      </c>
      <c r="Z644">
        <v>92925</v>
      </c>
      <c r="AA644" t="str">
        <f>IF(Cleaned_Data[[#This Row],[Rating Count]]&lt;1000,"&lt;1000","1000+")</f>
        <v>1000+</v>
      </c>
      <c r="AB644" s="4">
        <v>92925</v>
      </c>
    </row>
    <row r="645" spans="1:28" x14ac:dyDescent="0.25">
      <c r="A645">
        <v>644</v>
      </c>
      <c r="B645" t="s">
        <v>6666</v>
      </c>
      <c r="C645" t="s">
        <v>6667</v>
      </c>
      <c r="D645" t="s">
        <v>6667</v>
      </c>
      <c r="E645" t="s">
        <v>16191</v>
      </c>
      <c r="F645" t="s">
        <v>14783</v>
      </c>
      <c r="G645" t="s">
        <v>14784</v>
      </c>
      <c r="H645" t="s">
        <v>6199</v>
      </c>
      <c r="I645" t="s">
        <v>13171</v>
      </c>
      <c r="J645" t="s">
        <v>13171</v>
      </c>
      <c r="K645" t="s">
        <v>13172</v>
      </c>
      <c r="L645" t="s">
        <v>13172</v>
      </c>
      <c r="M645" t="s">
        <v>13173</v>
      </c>
      <c r="N645" t="s">
        <v>13173</v>
      </c>
      <c r="O645" t="s">
        <v>13174</v>
      </c>
      <c r="P645" t="s">
        <v>13207</v>
      </c>
      <c r="Q645">
        <v>67</v>
      </c>
      <c r="R645" s="8">
        <v>67</v>
      </c>
      <c r="S645">
        <v>75</v>
      </c>
      <c r="T645" s="8">
        <v>75</v>
      </c>
      <c r="U645" s="8" t="str">
        <f>IF(Cleaned_Data[[#This Row],[Actual Price]]&lt;1000,"₦0–₦999",
 IF(Cleaned_Data[[#This Row],[Actual Price]]&lt;2000,"₦1,000–₦1,999",
 IF(Cleaned_Data[[#This Row],[Actual Price]]&lt;5000,"₦2,000–₦4,999",
 IF(Cleaned_Data[[#This Row],[Actual Price]]&lt;10000,"₦5,000–₦9,999",
 "₦10,000+"))))</f>
        <v>₦0–₦999</v>
      </c>
      <c r="V645" s="8">
        <f>(Cleaned_Data[[#This Row],[Actual Price]]*Cleaned_Data[[#This Row],[Rating Count]])</f>
        <v>95175</v>
      </c>
      <c r="W645" s="20">
        <v>0.10666666666666667</v>
      </c>
      <c r="X645">
        <v>4.0999999999999996</v>
      </c>
      <c r="Y645" s="10">
        <f>VALUE(Cleaned_Data[[#This Row],[rating]])</f>
        <v>4.0999999999999996</v>
      </c>
      <c r="Z645">
        <v>1269</v>
      </c>
      <c r="AA645" t="str">
        <f>IF(Cleaned_Data[[#This Row],[Rating Count]]&lt;1000,"&lt;1000","1000+")</f>
        <v>1000+</v>
      </c>
      <c r="AB645" s="4">
        <v>1269</v>
      </c>
    </row>
    <row r="646" spans="1:28" x14ac:dyDescent="0.25">
      <c r="A646">
        <v>645</v>
      </c>
      <c r="B646" t="s">
        <v>6676</v>
      </c>
      <c r="C646" t="s">
        <v>6677</v>
      </c>
      <c r="D646" t="s">
        <v>6677</v>
      </c>
      <c r="E646" t="s">
        <v>16191</v>
      </c>
      <c r="F646" t="s">
        <v>14785</v>
      </c>
      <c r="G646" t="s">
        <v>14786</v>
      </c>
      <c r="H646" t="s">
        <v>4808</v>
      </c>
      <c r="I646" t="s">
        <v>13085</v>
      </c>
      <c r="J646" t="s">
        <v>13391</v>
      </c>
      <c r="K646" t="s">
        <v>13086</v>
      </c>
      <c r="L646" t="s">
        <v>13409</v>
      </c>
      <c r="M646" t="s">
        <v>13154</v>
      </c>
      <c r="N646" t="s">
        <v>13154</v>
      </c>
      <c r="O646" t="s">
        <v>13163</v>
      </c>
      <c r="Q646">
        <v>1889</v>
      </c>
      <c r="R646" s="8">
        <v>1889</v>
      </c>
      <c r="S646">
        <v>2699</v>
      </c>
      <c r="T646" s="8">
        <v>2699</v>
      </c>
      <c r="U646" s="8" t="str">
        <f>IF(Cleaned_Data[[#This Row],[Actual Price]]&lt;1000,"₦0–₦999",
 IF(Cleaned_Data[[#This Row],[Actual Price]]&lt;2000,"₦1,000–₦1,999",
 IF(Cleaned_Data[[#This Row],[Actual Price]]&lt;5000,"₦2,000–₦4,999",
 IF(Cleaned_Data[[#This Row],[Actual Price]]&lt;10000,"₦5,000–₦9,999",
 "₦10,000+"))))</f>
        <v>₦2,000–₦4,999</v>
      </c>
      <c r="V646" s="8">
        <f>(Cleaned_Data[[#This Row],[Actual Price]]*Cleaned_Data[[#This Row],[Rating Count]])</f>
        <v>46946406</v>
      </c>
      <c r="W646" s="20">
        <v>0.30011115227862173</v>
      </c>
      <c r="X646">
        <v>4.3</v>
      </c>
      <c r="Y646" s="10">
        <f>VALUE(Cleaned_Data[[#This Row],[rating]])</f>
        <v>4.3</v>
      </c>
      <c r="Z646">
        <v>17394</v>
      </c>
      <c r="AA646" t="str">
        <f>IF(Cleaned_Data[[#This Row],[Rating Count]]&lt;1000,"&lt;1000","1000+")</f>
        <v>1000+</v>
      </c>
      <c r="AB646" s="4">
        <v>17394</v>
      </c>
    </row>
    <row r="647" spans="1:28" x14ac:dyDescent="0.25">
      <c r="A647">
        <v>646</v>
      </c>
      <c r="B647" t="s">
        <v>6686</v>
      </c>
      <c r="C647" t="s">
        <v>6687</v>
      </c>
      <c r="D647" t="s">
        <v>14787</v>
      </c>
      <c r="E647" t="s">
        <v>16191</v>
      </c>
      <c r="F647" t="s">
        <v>14788</v>
      </c>
      <c r="G647" t="s">
        <v>14789</v>
      </c>
      <c r="H647" t="s">
        <v>3025</v>
      </c>
      <c r="I647" t="s">
        <v>13093</v>
      </c>
      <c r="J647" t="s">
        <v>13093</v>
      </c>
      <c r="K647" t="s">
        <v>13131</v>
      </c>
      <c r="L647" t="s">
        <v>14009</v>
      </c>
      <c r="M647" t="s">
        <v>13132</v>
      </c>
      <c r="N647" t="s">
        <v>13132</v>
      </c>
      <c r="O647" t="s">
        <v>13133</v>
      </c>
      <c r="Q647">
        <v>499</v>
      </c>
      <c r="R647" s="8">
        <v>499</v>
      </c>
      <c r="S647">
        <v>1499</v>
      </c>
      <c r="T647" s="8">
        <v>1499</v>
      </c>
      <c r="U647" s="8" t="str">
        <f>IF(Cleaned_Data[[#This Row],[Actual Price]]&lt;1000,"₦0–₦999",
 IF(Cleaned_Data[[#This Row],[Actual Price]]&lt;2000,"₦1,000–₦1,999",
 IF(Cleaned_Data[[#This Row],[Actual Price]]&lt;5000,"₦2,000–₦4,999",
 IF(Cleaned_Data[[#This Row],[Actual Price]]&lt;10000,"₦5,000–₦9,999",
 "₦10,000+"))))</f>
        <v>₦1,000–₦1,999</v>
      </c>
      <c r="V647" s="8">
        <f>(Cleaned_Data[[#This Row],[Actual Price]]*Cleaned_Data[[#This Row],[Rating Count]])</f>
        <v>13744331</v>
      </c>
      <c r="W647" s="20">
        <v>0.66711140760507004</v>
      </c>
      <c r="X647">
        <v>3.6</v>
      </c>
      <c r="Y647" s="10">
        <f>VALUE(Cleaned_Data[[#This Row],[rating]])</f>
        <v>3.6</v>
      </c>
      <c r="Z647">
        <v>9169</v>
      </c>
      <c r="AA647" t="str">
        <f>IF(Cleaned_Data[[#This Row],[Rating Count]]&lt;1000,"&lt;1000","1000+")</f>
        <v>1000+</v>
      </c>
      <c r="AB647" s="4">
        <v>9169</v>
      </c>
    </row>
    <row r="648" spans="1:28" x14ac:dyDescent="0.25">
      <c r="A648">
        <v>647</v>
      </c>
      <c r="B648" t="s">
        <v>6696</v>
      </c>
      <c r="C648" t="s">
        <v>6697</v>
      </c>
      <c r="D648" t="s">
        <v>6697</v>
      </c>
      <c r="E648" t="s">
        <v>16191</v>
      </c>
      <c r="F648" t="s">
        <v>14790</v>
      </c>
      <c r="G648" t="s">
        <v>14791</v>
      </c>
      <c r="H648" t="s">
        <v>5289</v>
      </c>
      <c r="I648" t="s">
        <v>13085</v>
      </c>
      <c r="J648" t="s">
        <v>13391</v>
      </c>
      <c r="K648" t="s">
        <v>13086</v>
      </c>
      <c r="L648" t="s">
        <v>13409</v>
      </c>
      <c r="M648" t="s">
        <v>13160</v>
      </c>
      <c r="N648" t="s">
        <v>14366</v>
      </c>
      <c r="O648" t="s">
        <v>13194</v>
      </c>
      <c r="P648" t="s">
        <v>13200</v>
      </c>
      <c r="Q648">
        <v>499</v>
      </c>
      <c r="R648" s="8">
        <v>499</v>
      </c>
      <c r="S648">
        <v>999</v>
      </c>
      <c r="T648" s="8">
        <v>999</v>
      </c>
      <c r="U648" s="8" t="str">
        <f>IF(Cleaned_Data[[#This Row],[Actual Price]]&lt;1000,"₦0–₦999",
 IF(Cleaned_Data[[#This Row],[Actual Price]]&lt;2000,"₦1,000–₦1,999",
 IF(Cleaned_Data[[#This Row],[Actual Price]]&lt;5000,"₦2,000–₦4,999",
 IF(Cleaned_Data[[#This Row],[Actual Price]]&lt;10000,"₦5,000–₦9,999",
 "₦10,000+"))))</f>
        <v>₦0–₦999</v>
      </c>
      <c r="V648" s="8">
        <f>(Cleaned_Data[[#This Row],[Actual Price]]*Cleaned_Data[[#This Row],[Rating Count]])</f>
        <v>1028970</v>
      </c>
      <c r="W648" s="20">
        <v>0.50050050050050054</v>
      </c>
      <c r="X648">
        <v>4.4000000000000004</v>
      </c>
      <c r="Y648" s="10">
        <f>VALUE(Cleaned_Data[[#This Row],[rating]])</f>
        <v>4.4000000000000004</v>
      </c>
      <c r="Z648">
        <v>1030</v>
      </c>
      <c r="AA648" t="str">
        <f>IF(Cleaned_Data[[#This Row],[Rating Count]]&lt;1000,"&lt;1000","1000+")</f>
        <v>1000+</v>
      </c>
      <c r="AB648" s="4">
        <v>1030</v>
      </c>
    </row>
    <row r="649" spans="1:28" x14ac:dyDescent="0.25">
      <c r="A649">
        <v>648</v>
      </c>
      <c r="B649" t="s">
        <v>6706</v>
      </c>
      <c r="C649" t="s">
        <v>6707</v>
      </c>
      <c r="D649" t="s">
        <v>6707</v>
      </c>
      <c r="E649" t="s">
        <v>16191</v>
      </c>
      <c r="F649" t="s">
        <v>14792</v>
      </c>
      <c r="G649" t="s">
        <v>14793</v>
      </c>
      <c r="H649" t="s">
        <v>5054</v>
      </c>
      <c r="I649" t="s">
        <v>13085</v>
      </c>
      <c r="J649" t="s">
        <v>13391</v>
      </c>
      <c r="K649" t="s">
        <v>13158</v>
      </c>
      <c r="L649" t="s">
        <v>14362</v>
      </c>
      <c r="M649" t="s">
        <v>13181</v>
      </c>
      <c r="N649" t="s">
        <v>13181</v>
      </c>
      <c r="Q649">
        <v>5799</v>
      </c>
      <c r="R649" s="8">
        <v>5799</v>
      </c>
      <c r="S649">
        <v>7999</v>
      </c>
      <c r="T649" s="8">
        <v>7999</v>
      </c>
      <c r="U649" s="8" t="str">
        <f>IF(Cleaned_Data[[#This Row],[Actual Price]]&lt;1000,"₦0–₦999",
 IF(Cleaned_Data[[#This Row],[Actual Price]]&lt;2000,"₦1,000–₦1,999",
 IF(Cleaned_Data[[#This Row],[Actual Price]]&lt;5000,"₦2,000–₦4,999",
 IF(Cleaned_Data[[#This Row],[Actual Price]]&lt;10000,"₦5,000–₦9,999",
 "₦10,000+"))))</f>
        <v>₦5,000–₦9,999</v>
      </c>
      <c r="V649" s="8">
        <f>(Cleaned_Data[[#This Row],[Actual Price]]*Cleaned_Data[[#This Row],[Rating Count]])</f>
        <v>402133727</v>
      </c>
      <c r="W649" s="20">
        <v>0.2750343792974122</v>
      </c>
      <c r="X649">
        <v>4.5</v>
      </c>
      <c r="Y649" s="10">
        <f>VALUE(Cleaned_Data[[#This Row],[rating]])</f>
        <v>4.5</v>
      </c>
      <c r="Z649">
        <v>50273</v>
      </c>
      <c r="AA649" t="str">
        <f>IF(Cleaned_Data[[#This Row],[Rating Count]]&lt;1000,"&lt;1000","1000+")</f>
        <v>1000+</v>
      </c>
      <c r="AB649" s="4">
        <v>50273</v>
      </c>
    </row>
    <row r="650" spans="1:28" x14ac:dyDescent="0.25">
      <c r="A650">
        <v>649</v>
      </c>
      <c r="B650" t="s">
        <v>6716</v>
      </c>
      <c r="C650" t="s">
        <v>6717</v>
      </c>
      <c r="D650" t="s">
        <v>6717</v>
      </c>
      <c r="E650" t="s">
        <v>16191</v>
      </c>
      <c r="F650" t="s">
        <v>14794</v>
      </c>
      <c r="G650" t="s">
        <v>14795</v>
      </c>
      <c r="H650" t="s">
        <v>6718</v>
      </c>
      <c r="I650" t="s">
        <v>13093</v>
      </c>
      <c r="J650" t="s">
        <v>13093</v>
      </c>
      <c r="K650" t="s">
        <v>13104</v>
      </c>
      <c r="L650" t="s">
        <v>13104</v>
      </c>
      <c r="M650" t="s">
        <v>13117</v>
      </c>
      <c r="N650" t="s">
        <v>13117</v>
      </c>
      <c r="O650" t="s">
        <v>13246</v>
      </c>
      <c r="Q650">
        <v>499</v>
      </c>
      <c r="R650" s="8">
        <v>499</v>
      </c>
      <c r="S650">
        <v>799</v>
      </c>
      <c r="T650" s="8">
        <v>799</v>
      </c>
      <c r="U650" s="8" t="str">
        <f>IF(Cleaned_Data[[#This Row],[Actual Price]]&lt;1000,"₦0–₦999",
 IF(Cleaned_Data[[#This Row],[Actual Price]]&lt;2000,"₦1,000–₦1,999",
 IF(Cleaned_Data[[#This Row],[Actual Price]]&lt;5000,"₦2,000–₦4,999",
 IF(Cleaned_Data[[#This Row],[Actual Price]]&lt;10000,"₦5,000–₦9,999",
 "₦10,000+"))))</f>
        <v>₦0–₦999</v>
      </c>
      <c r="V650" s="8">
        <f>(Cleaned_Data[[#This Row],[Actual Price]]*Cleaned_Data[[#This Row],[Rating Count]])</f>
        <v>5386858</v>
      </c>
      <c r="W650" s="20">
        <v>0.37546933667083854</v>
      </c>
      <c r="X650">
        <v>3.9</v>
      </c>
      <c r="Y650" s="10">
        <f>VALUE(Cleaned_Data[[#This Row],[rating]])</f>
        <v>3.9</v>
      </c>
      <c r="Z650">
        <v>6742</v>
      </c>
      <c r="AA650" t="str">
        <f>IF(Cleaned_Data[[#This Row],[Rating Count]]&lt;1000,"&lt;1000","1000+")</f>
        <v>1000+</v>
      </c>
      <c r="AB650" s="4">
        <v>6742</v>
      </c>
    </row>
    <row r="651" spans="1:28" x14ac:dyDescent="0.25">
      <c r="A651">
        <v>650</v>
      </c>
      <c r="B651" t="s">
        <v>6727</v>
      </c>
      <c r="C651" t="s">
        <v>6728</v>
      </c>
      <c r="D651" t="s">
        <v>6728</v>
      </c>
      <c r="E651" t="s">
        <v>16191</v>
      </c>
      <c r="F651" t="s">
        <v>14796</v>
      </c>
      <c r="G651" t="s">
        <v>14797</v>
      </c>
      <c r="H651" t="s">
        <v>4788</v>
      </c>
      <c r="I651" t="s">
        <v>13085</v>
      </c>
      <c r="J651" t="s">
        <v>13391</v>
      </c>
      <c r="K651" t="s">
        <v>13086</v>
      </c>
      <c r="L651" t="s">
        <v>13409</v>
      </c>
      <c r="M651" t="s">
        <v>13160</v>
      </c>
      <c r="N651" t="s">
        <v>14366</v>
      </c>
      <c r="O651" t="s">
        <v>13162</v>
      </c>
      <c r="Q651">
        <v>249</v>
      </c>
      <c r="R651" s="8">
        <v>249</v>
      </c>
      <c r="S651">
        <v>600</v>
      </c>
      <c r="T651" s="8">
        <v>600</v>
      </c>
      <c r="U651" s="8" t="str">
        <f>IF(Cleaned_Data[[#This Row],[Actual Price]]&lt;1000,"₦0–₦999",
 IF(Cleaned_Data[[#This Row],[Actual Price]]&lt;2000,"₦1,000–₦1,999",
 IF(Cleaned_Data[[#This Row],[Actual Price]]&lt;5000,"₦2,000–₦4,999",
 IF(Cleaned_Data[[#This Row],[Actual Price]]&lt;10000,"₦5,000–₦9,999",
 "₦10,000+"))))</f>
        <v>₦0–₦999</v>
      </c>
      <c r="V651" s="8">
        <f>(Cleaned_Data[[#This Row],[Actual Price]]*Cleaned_Data[[#This Row],[Rating Count]])</f>
        <v>724800</v>
      </c>
      <c r="W651" s="20">
        <v>0.58499999999999996</v>
      </c>
      <c r="X651">
        <v>4</v>
      </c>
      <c r="Y651" s="10">
        <f>VALUE(Cleaned_Data[[#This Row],[rating]])</f>
        <v>4</v>
      </c>
      <c r="Z651">
        <v>1208</v>
      </c>
      <c r="AA651" t="str">
        <f>IF(Cleaned_Data[[#This Row],[Rating Count]]&lt;1000,"&lt;1000","1000+")</f>
        <v>1000+</v>
      </c>
      <c r="AB651" s="4">
        <v>1208</v>
      </c>
    </row>
    <row r="652" spans="1:28" x14ac:dyDescent="0.25">
      <c r="A652">
        <v>651</v>
      </c>
      <c r="B652" t="s">
        <v>6738</v>
      </c>
      <c r="C652" t="s">
        <v>6739</v>
      </c>
      <c r="D652" t="s">
        <v>6739</v>
      </c>
      <c r="E652" t="s">
        <v>16191</v>
      </c>
      <c r="F652" t="s">
        <v>14798</v>
      </c>
      <c r="G652" t="s">
        <v>14799</v>
      </c>
      <c r="H652" t="s">
        <v>5054</v>
      </c>
      <c r="I652" t="s">
        <v>13085</v>
      </c>
      <c r="J652" t="s">
        <v>13391</v>
      </c>
      <c r="K652" t="s">
        <v>13158</v>
      </c>
      <c r="L652" t="s">
        <v>14362</v>
      </c>
      <c r="M652" t="s">
        <v>13181</v>
      </c>
      <c r="N652" t="s">
        <v>13181</v>
      </c>
      <c r="Q652">
        <v>4449</v>
      </c>
      <c r="R652" s="8">
        <v>4449</v>
      </c>
      <c r="S652">
        <v>5734</v>
      </c>
      <c r="T652" s="8">
        <v>5734</v>
      </c>
      <c r="U652" s="8" t="str">
        <f>IF(Cleaned_Data[[#This Row],[Actual Price]]&lt;1000,"₦0–₦999",
 IF(Cleaned_Data[[#This Row],[Actual Price]]&lt;2000,"₦1,000–₦1,999",
 IF(Cleaned_Data[[#This Row],[Actual Price]]&lt;5000,"₦2,000–₦4,999",
 IF(Cleaned_Data[[#This Row],[Actual Price]]&lt;10000,"₦5,000–₦9,999",
 "₦10,000+"))))</f>
        <v>₦5,000–₦9,999</v>
      </c>
      <c r="V652" s="8">
        <f>(Cleaned_Data[[#This Row],[Actual Price]]*Cleaned_Data[[#This Row],[Rating Count]])</f>
        <v>143384404</v>
      </c>
      <c r="W652" s="20">
        <v>0.22410184862225321</v>
      </c>
      <c r="X652">
        <v>4.4000000000000004</v>
      </c>
      <c r="Y652" s="10">
        <f>VALUE(Cleaned_Data[[#This Row],[rating]])</f>
        <v>4.4000000000000004</v>
      </c>
      <c r="Z652">
        <v>25006</v>
      </c>
      <c r="AA652" t="str">
        <f>IF(Cleaned_Data[[#This Row],[Rating Count]]&lt;1000,"&lt;1000","1000+")</f>
        <v>1000+</v>
      </c>
      <c r="AB652" s="4">
        <v>25006</v>
      </c>
    </row>
    <row r="653" spans="1:28" x14ac:dyDescent="0.25">
      <c r="A653">
        <v>652</v>
      </c>
      <c r="B653" t="s">
        <v>6747</v>
      </c>
      <c r="C653" t="s">
        <v>6748</v>
      </c>
      <c r="D653" t="s">
        <v>14800</v>
      </c>
      <c r="E653" t="s">
        <v>16191</v>
      </c>
      <c r="F653" t="s">
        <v>14801</v>
      </c>
      <c r="G653" t="s">
        <v>14802</v>
      </c>
      <c r="H653" t="s">
        <v>5936</v>
      </c>
      <c r="I653" t="s">
        <v>13085</v>
      </c>
      <c r="J653" t="s">
        <v>13391</v>
      </c>
      <c r="K653" t="s">
        <v>13086</v>
      </c>
      <c r="L653" t="s">
        <v>13409</v>
      </c>
      <c r="M653" t="s">
        <v>13196</v>
      </c>
      <c r="N653" t="s">
        <v>13196</v>
      </c>
      <c r="O653" t="s">
        <v>13221</v>
      </c>
      <c r="Q653">
        <v>299</v>
      </c>
      <c r="R653" s="8">
        <v>299</v>
      </c>
      <c r="S653">
        <v>550</v>
      </c>
      <c r="T653" s="8">
        <v>550</v>
      </c>
      <c r="U653" s="8" t="str">
        <f>IF(Cleaned_Data[[#This Row],[Actual Price]]&lt;1000,"₦0–₦999",
 IF(Cleaned_Data[[#This Row],[Actual Price]]&lt;2000,"₦1,000–₦1,999",
 IF(Cleaned_Data[[#This Row],[Actual Price]]&lt;5000,"₦2,000–₦4,999",
 IF(Cleaned_Data[[#This Row],[Actual Price]]&lt;10000,"₦5,000–₦9,999",
 "₦10,000+"))))</f>
        <v>₦0–₦999</v>
      </c>
      <c r="V653" s="8">
        <f>(Cleaned_Data[[#This Row],[Actual Price]]*Cleaned_Data[[#This Row],[Rating Count]])</f>
        <v>18388700</v>
      </c>
      <c r="W653" s="20">
        <v>0.45636363636363636</v>
      </c>
      <c r="X653">
        <v>4.5999999999999996</v>
      </c>
      <c r="Y653" s="10">
        <f>VALUE(Cleaned_Data[[#This Row],[rating]])</f>
        <v>4.5999999999999996</v>
      </c>
      <c r="Z653">
        <v>33434</v>
      </c>
      <c r="AA653" t="str">
        <f>IF(Cleaned_Data[[#This Row],[Rating Count]]&lt;1000,"&lt;1000","1000+")</f>
        <v>1000+</v>
      </c>
      <c r="AB653" s="4">
        <v>33434</v>
      </c>
    </row>
    <row r="654" spans="1:28" x14ac:dyDescent="0.25">
      <c r="A654">
        <v>653</v>
      </c>
      <c r="B654" t="s">
        <v>6757</v>
      </c>
      <c r="C654" t="s">
        <v>6758</v>
      </c>
      <c r="D654" t="s">
        <v>14803</v>
      </c>
      <c r="E654" t="s">
        <v>16191</v>
      </c>
      <c r="F654" t="s">
        <v>14804</v>
      </c>
      <c r="G654" t="s">
        <v>14805</v>
      </c>
      <c r="H654" t="s">
        <v>4777</v>
      </c>
      <c r="I654" t="s">
        <v>13085</v>
      </c>
      <c r="J654" t="s">
        <v>13391</v>
      </c>
      <c r="K654" t="s">
        <v>13086</v>
      </c>
      <c r="L654" t="s">
        <v>13409</v>
      </c>
      <c r="M654" t="s">
        <v>13160</v>
      </c>
      <c r="N654" t="s">
        <v>14366</v>
      </c>
      <c r="O654" t="s">
        <v>13161</v>
      </c>
      <c r="Q654">
        <v>629</v>
      </c>
      <c r="R654" s="8">
        <v>629</v>
      </c>
      <c r="S654">
        <v>1390</v>
      </c>
      <c r="T654" s="8">
        <v>1390</v>
      </c>
      <c r="U654" s="8" t="str">
        <f>IF(Cleaned_Data[[#This Row],[Actual Price]]&lt;1000,"₦0–₦999",
 IF(Cleaned_Data[[#This Row],[Actual Price]]&lt;2000,"₦1,000–₦1,999",
 IF(Cleaned_Data[[#This Row],[Actual Price]]&lt;5000,"₦2,000–₦4,999",
 IF(Cleaned_Data[[#This Row],[Actual Price]]&lt;10000,"₦5,000–₦9,999",
 "₦10,000+"))))</f>
        <v>₦1,000–₦1,999</v>
      </c>
      <c r="V654" s="8">
        <f>(Cleaned_Data[[#This Row],[Actual Price]]*Cleaned_Data[[#This Row],[Rating Count]])</f>
        <v>8758390</v>
      </c>
      <c r="W654" s="20">
        <v>0.5474820143884892</v>
      </c>
      <c r="X654">
        <v>4.4000000000000004</v>
      </c>
      <c r="Y654" s="10">
        <f>VALUE(Cleaned_Data[[#This Row],[rating]])</f>
        <v>4.4000000000000004</v>
      </c>
      <c r="Z654">
        <v>6301</v>
      </c>
      <c r="AA654" t="str">
        <f>IF(Cleaned_Data[[#This Row],[Rating Count]]&lt;1000,"&lt;1000","1000+")</f>
        <v>1000+</v>
      </c>
      <c r="AB654" s="4">
        <v>6301</v>
      </c>
    </row>
    <row r="655" spans="1:28" x14ac:dyDescent="0.25">
      <c r="A655">
        <v>654</v>
      </c>
      <c r="B655" t="s">
        <v>6767</v>
      </c>
      <c r="C655" t="s">
        <v>6768</v>
      </c>
      <c r="D655" t="s">
        <v>6768</v>
      </c>
      <c r="E655" t="s">
        <v>16191</v>
      </c>
      <c r="F655" t="s">
        <v>14806</v>
      </c>
      <c r="G655" t="s">
        <v>14807</v>
      </c>
      <c r="H655" t="s">
        <v>4938</v>
      </c>
      <c r="I655" t="s">
        <v>13085</v>
      </c>
      <c r="J655" t="s">
        <v>13391</v>
      </c>
      <c r="K655" t="s">
        <v>13086</v>
      </c>
      <c r="L655" t="s">
        <v>13409</v>
      </c>
      <c r="M655" t="s">
        <v>13160</v>
      </c>
      <c r="N655" t="s">
        <v>14366</v>
      </c>
      <c r="O655" t="s">
        <v>13165</v>
      </c>
      <c r="Q655">
        <v>2595</v>
      </c>
      <c r="R655" s="8">
        <v>2595</v>
      </c>
      <c r="S655">
        <v>3295</v>
      </c>
      <c r="T655" s="8">
        <v>3295</v>
      </c>
      <c r="U655" s="8" t="str">
        <f>IF(Cleaned_Data[[#This Row],[Actual Price]]&lt;1000,"₦0–₦999",
 IF(Cleaned_Data[[#This Row],[Actual Price]]&lt;2000,"₦1,000–₦1,999",
 IF(Cleaned_Data[[#This Row],[Actual Price]]&lt;5000,"₦2,000–₦4,999",
 IF(Cleaned_Data[[#This Row],[Actual Price]]&lt;10000,"₦5,000–₦9,999",
 "₦10,000+"))))</f>
        <v>₦2,000–₦4,999</v>
      </c>
      <c r="V655" s="8">
        <f>(Cleaned_Data[[#This Row],[Actual Price]]*Cleaned_Data[[#This Row],[Rating Count]])</f>
        <v>74526310</v>
      </c>
      <c r="W655" s="20">
        <v>0.21244309559939301</v>
      </c>
      <c r="X655">
        <v>4.4000000000000004</v>
      </c>
      <c r="Y655" s="10">
        <f>VALUE(Cleaned_Data[[#This Row],[rating]])</f>
        <v>4.4000000000000004</v>
      </c>
      <c r="Z655">
        <v>22618</v>
      </c>
      <c r="AA655" t="str">
        <f>IF(Cleaned_Data[[#This Row],[Rating Count]]&lt;1000,"&lt;1000","1000+")</f>
        <v>1000+</v>
      </c>
      <c r="AB655" s="4">
        <v>22618</v>
      </c>
    </row>
    <row r="656" spans="1:28" x14ac:dyDescent="0.25">
      <c r="A656">
        <v>655</v>
      </c>
      <c r="B656" t="s">
        <v>6779</v>
      </c>
      <c r="C656" t="s">
        <v>6780</v>
      </c>
      <c r="D656" t="s">
        <v>14808</v>
      </c>
      <c r="E656" t="s">
        <v>16191</v>
      </c>
      <c r="F656" t="s">
        <v>14809</v>
      </c>
      <c r="G656" t="s">
        <v>14810</v>
      </c>
      <c r="H656" t="s">
        <v>5374</v>
      </c>
      <c r="I656" t="s">
        <v>13085</v>
      </c>
      <c r="J656" t="s">
        <v>13391</v>
      </c>
      <c r="K656" t="s">
        <v>13090</v>
      </c>
      <c r="L656" t="s">
        <v>13090</v>
      </c>
      <c r="M656" t="s">
        <v>13204</v>
      </c>
      <c r="N656" t="s">
        <v>13204</v>
      </c>
      <c r="Q656">
        <v>1799</v>
      </c>
      <c r="R656" s="8">
        <v>1799</v>
      </c>
      <c r="S656">
        <v>2911</v>
      </c>
      <c r="T656" s="8">
        <v>2911</v>
      </c>
      <c r="U656" s="8" t="str">
        <f>IF(Cleaned_Data[[#This Row],[Actual Price]]&lt;1000,"₦0–₦999",
 IF(Cleaned_Data[[#This Row],[Actual Price]]&lt;2000,"₦1,000–₦1,999",
 IF(Cleaned_Data[[#This Row],[Actual Price]]&lt;5000,"₦2,000–₦4,999",
 IF(Cleaned_Data[[#This Row],[Actual Price]]&lt;10000,"₦5,000–₦9,999",
 "₦10,000+"))))</f>
        <v>₦2,000–₦4,999</v>
      </c>
      <c r="V656" s="8">
        <f>(Cleaned_Data[[#This Row],[Actual Price]]*Cleaned_Data[[#This Row],[Rating Count]])</f>
        <v>59215562</v>
      </c>
      <c r="W656" s="20">
        <v>0.38199931295087597</v>
      </c>
      <c r="X656">
        <v>4.3</v>
      </c>
      <c r="Y656" s="10">
        <f>VALUE(Cleaned_Data[[#This Row],[rating]])</f>
        <v>4.3</v>
      </c>
      <c r="Z656">
        <v>20342</v>
      </c>
      <c r="AA656" t="str">
        <f>IF(Cleaned_Data[[#This Row],[Rating Count]]&lt;1000,"&lt;1000","1000+")</f>
        <v>1000+</v>
      </c>
      <c r="AB656" s="4">
        <v>20342</v>
      </c>
    </row>
    <row r="657" spans="1:28" x14ac:dyDescent="0.25">
      <c r="A657">
        <v>656</v>
      </c>
      <c r="B657" t="s">
        <v>6789</v>
      </c>
      <c r="C657" t="s">
        <v>6790</v>
      </c>
      <c r="D657" t="s">
        <v>6790</v>
      </c>
      <c r="E657" t="s">
        <v>16191</v>
      </c>
      <c r="F657" t="s">
        <v>14811</v>
      </c>
      <c r="G657" t="s">
        <v>14812</v>
      </c>
      <c r="H657" t="s">
        <v>5684</v>
      </c>
      <c r="I657" t="s">
        <v>13171</v>
      </c>
      <c r="J657" t="s">
        <v>13171</v>
      </c>
      <c r="K657" t="s">
        <v>13172</v>
      </c>
      <c r="L657" t="s">
        <v>13172</v>
      </c>
      <c r="M657" t="s">
        <v>13173</v>
      </c>
      <c r="N657" t="s">
        <v>13173</v>
      </c>
      <c r="O657" t="s">
        <v>13174</v>
      </c>
      <c r="P657" t="s">
        <v>13207</v>
      </c>
      <c r="Q657">
        <v>90</v>
      </c>
      <c r="R657" s="8">
        <v>90</v>
      </c>
      <c r="S657">
        <v>175</v>
      </c>
      <c r="T657" s="8">
        <v>175</v>
      </c>
      <c r="U657" s="8" t="str">
        <f>IF(Cleaned_Data[[#This Row],[Actual Price]]&lt;1000,"₦0–₦999",
 IF(Cleaned_Data[[#This Row],[Actual Price]]&lt;2000,"₦1,000–₦1,999",
 IF(Cleaned_Data[[#This Row],[Actual Price]]&lt;5000,"₦2,000–₦4,999",
 IF(Cleaned_Data[[#This Row],[Actual Price]]&lt;10000,"₦5,000–₦9,999",
 "₦10,000+"))))</f>
        <v>₦0–₦999</v>
      </c>
      <c r="V657" s="8">
        <f>(Cleaned_Data[[#This Row],[Actual Price]]*Cleaned_Data[[#This Row],[Rating Count]])</f>
        <v>1300075</v>
      </c>
      <c r="W657" s="20">
        <v>0.48571428571428571</v>
      </c>
      <c r="X657">
        <v>4.4000000000000004</v>
      </c>
      <c r="Y657" s="10">
        <f>VALUE(Cleaned_Data[[#This Row],[rating]])</f>
        <v>4.4000000000000004</v>
      </c>
      <c r="Z657">
        <v>7429</v>
      </c>
      <c r="AA657" t="str">
        <f>IF(Cleaned_Data[[#This Row],[Rating Count]]&lt;1000,"&lt;1000","1000+")</f>
        <v>1000+</v>
      </c>
      <c r="AB657" s="4">
        <v>7429</v>
      </c>
    </row>
    <row r="658" spans="1:28" x14ac:dyDescent="0.25">
      <c r="A658">
        <v>657</v>
      </c>
      <c r="B658" t="s">
        <v>6799</v>
      </c>
      <c r="C658" t="s">
        <v>6800</v>
      </c>
      <c r="D658" t="s">
        <v>14813</v>
      </c>
      <c r="E658" t="s">
        <v>16191</v>
      </c>
      <c r="F658" t="s">
        <v>14814</v>
      </c>
      <c r="G658" t="s">
        <v>14815</v>
      </c>
      <c r="H658" t="s">
        <v>4808</v>
      </c>
      <c r="I658" t="s">
        <v>13085</v>
      </c>
      <c r="J658" t="s">
        <v>13391</v>
      </c>
      <c r="K658" t="s">
        <v>13086</v>
      </c>
      <c r="L658" t="s">
        <v>13409</v>
      </c>
      <c r="M658" t="s">
        <v>13154</v>
      </c>
      <c r="N658" t="s">
        <v>13154</v>
      </c>
      <c r="O658" t="s">
        <v>13163</v>
      </c>
      <c r="Q658">
        <v>599</v>
      </c>
      <c r="R658" s="8">
        <v>599</v>
      </c>
      <c r="S658">
        <v>599</v>
      </c>
      <c r="T658" s="8">
        <v>599</v>
      </c>
      <c r="U658" s="8" t="str">
        <f>IF(Cleaned_Data[[#This Row],[Actual Price]]&lt;1000,"₦0–₦999",
 IF(Cleaned_Data[[#This Row],[Actual Price]]&lt;2000,"₦1,000–₦1,999",
 IF(Cleaned_Data[[#This Row],[Actual Price]]&lt;5000,"₦2,000–₦4,999",
 IF(Cleaned_Data[[#This Row],[Actual Price]]&lt;10000,"₦5,000–₦9,999",
 "₦10,000+"))))</f>
        <v>₦0–₦999</v>
      </c>
      <c r="V658" s="8">
        <f>(Cleaned_Data[[#This Row],[Actual Price]]*Cleaned_Data[[#This Row],[Rating Count]])</f>
        <v>15827377</v>
      </c>
      <c r="W658" s="20">
        <v>0</v>
      </c>
      <c r="X658">
        <v>4</v>
      </c>
      <c r="Y658" s="10">
        <f>VALUE(Cleaned_Data[[#This Row],[rating]])</f>
        <v>4</v>
      </c>
      <c r="Z658">
        <v>26423</v>
      </c>
      <c r="AA658" t="str">
        <f>IF(Cleaned_Data[[#This Row],[Rating Count]]&lt;1000,"&lt;1000","1000+")</f>
        <v>1000+</v>
      </c>
      <c r="AB658" s="4">
        <v>26423</v>
      </c>
    </row>
    <row r="659" spans="1:28" x14ac:dyDescent="0.25">
      <c r="A659">
        <v>658</v>
      </c>
      <c r="B659" t="s">
        <v>6808</v>
      </c>
      <c r="C659" t="s">
        <v>6809</v>
      </c>
      <c r="D659" t="s">
        <v>14816</v>
      </c>
      <c r="E659" t="s">
        <v>16191</v>
      </c>
      <c r="F659" t="s">
        <v>14817</v>
      </c>
      <c r="G659" t="s">
        <v>14818</v>
      </c>
      <c r="H659" t="s">
        <v>2910</v>
      </c>
      <c r="I659" t="s">
        <v>13093</v>
      </c>
      <c r="J659" t="s">
        <v>13093</v>
      </c>
      <c r="K659" t="s">
        <v>13120</v>
      </c>
      <c r="L659" t="s">
        <v>13120</v>
      </c>
      <c r="M659" t="s">
        <v>13121</v>
      </c>
      <c r="N659" t="s">
        <v>13121</v>
      </c>
      <c r="Q659">
        <v>1999</v>
      </c>
      <c r="R659" s="8">
        <v>1999</v>
      </c>
      <c r="S659">
        <v>7999</v>
      </c>
      <c r="T659" s="8">
        <v>7999</v>
      </c>
      <c r="U659" s="8" t="str">
        <f>IF(Cleaned_Data[[#This Row],[Actual Price]]&lt;1000,"₦0–₦999",
 IF(Cleaned_Data[[#This Row],[Actual Price]]&lt;2000,"₦1,000–₦1,999",
 IF(Cleaned_Data[[#This Row],[Actual Price]]&lt;5000,"₦2,000–₦4,999",
 IF(Cleaned_Data[[#This Row],[Actual Price]]&lt;10000,"₦5,000–₦9,999",
 "₦10,000+"))))</f>
        <v>₦5,000–₦9,999</v>
      </c>
      <c r="V659" s="8">
        <f>(Cleaned_Data[[#This Row],[Actual Price]]*Cleaned_Data[[#This Row],[Rating Count]])</f>
        <v>250408695</v>
      </c>
      <c r="W659" s="20">
        <v>0.75009376172021502</v>
      </c>
      <c r="X659">
        <v>4.2</v>
      </c>
      <c r="Y659" s="10">
        <f>VALUE(Cleaned_Data[[#This Row],[rating]])</f>
        <v>4.2</v>
      </c>
      <c r="Z659">
        <v>31305</v>
      </c>
      <c r="AA659" t="str">
        <f>IF(Cleaned_Data[[#This Row],[Rating Count]]&lt;1000,"&lt;1000","1000+")</f>
        <v>1000+</v>
      </c>
      <c r="AB659" s="4">
        <v>31305</v>
      </c>
    </row>
    <row r="660" spans="1:28" x14ac:dyDescent="0.25">
      <c r="A660">
        <v>659</v>
      </c>
      <c r="B660" t="s">
        <v>6817</v>
      </c>
      <c r="C660" t="s">
        <v>6818</v>
      </c>
      <c r="D660" t="s">
        <v>6818</v>
      </c>
      <c r="E660" t="s">
        <v>16191</v>
      </c>
      <c r="F660" t="s">
        <v>14819</v>
      </c>
      <c r="G660" t="s">
        <v>14820</v>
      </c>
      <c r="H660" t="s">
        <v>6819</v>
      </c>
      <c r="I660" t="s">
        <v>13085</v>
      </c>
      <c r="J660" t="s">
        <v>13391</v>
      </c>
      <c r="K660" t="s">
        <v>13090</v>
      </c>
      <c r="L660" t="s">
        <v>13090</v>
      </c>
      <c r="M660" t="s">
        <v>13247</v>
      </c>
      <c r="N660" t="s">
        <v>14821</v>
      </c>
      <c r="Q660">
        <v>2099</v>
      </c>
      <c r="R660" s="8">
        <v>2099</v>
      </c>
      <c r="S660">
        <v>3250</v>
      </c>
      <c r="T660" s="8">
        <v>3250</v>
      </c>
      <c r="U660" s="8" t="str">
        <f>IF(Cleaned_Data[[#This Row],[Actual Price]]&lt;1000,"₦0–₦999",
 IF(Cleaned_Data[[#This Row],[Actual Price]]&lt;2000,"₦1,000–₦1,999",
 IF(Cleaned_Data[[#This Row],[Actual Price]]&lt;5000,"₦2,000–₦4,999",
 IF(Cleaned_Data[[#This Row],[Actual Price]]&lt;10000,"₦5,000–₦9,999",
 "₦10,000+"))))</f>
        <v>₦2,000–₦4,999</v>
      </c>
      <c r="V660" s="8">
        <f>(Cleaned_Data[[#This Row],[Actual Price]]*Cleaned_Data[[#This Row],[Rating Count]])</f>
        <v>36442250</v>
      </c>
      <c r="W660" s="20">
        <v>0.35415384615384615</v>
      </c>
      <c r="X660">
        <v>3.8</v>
      </c>
      <c r="Y660" s="10">
        <f>VALUE(Cleaned_Data[[#This Row],[rating]])</f>
        <v>3.8</v>
      </c>
      <c r="Z660">
        <v>11213</v>
      </c>
      <c r="AA660" t="str">
        <f>IF(Cleaned_Data[[#This Row],[Rating Count]]&lt;1000,"&lt;1000","1000+")</f>
        <v>1000+</v>
      </c>
      <c r="AB660" s="4">
        <v>11213</v>
      </c>
    </row>
    <row r="661" spans="1:28" x14ac:dyDescent="0.25">
      <c r="A661">
        <v>660</v>
      </c>
      <c r="B661" t="s">
        <v>6828</v>
      </c>
      <c r="C661" t="s">
        <v>6829</v>
      </c>
      <c r="D661" t="s">
        <v>14822</v>
      </c>
      <c r="E661" t="s">
        <v>16191</v>
      </c>
      <c r="F661" t="s">
        <v>14823</v>
      </c>
      <c r="G661" t="s">
        <v>14824</v>
      </c>
      <c r="H661" t="s">
        <v>6830</v>
      </c>
      <c r="I661" t="s">
        <v>13085</v>
      </c>
      <c r="J661" t="s">
        <v>13391</v>
      </c>
      <c r="K661" t="s">
        <v>13086</v>
      </c>
      <c r="L661" t="s">
        <v>13409</v>
      </c>
      <c r="M661" t="s">
        <v>13154</v>
      </c>
      <c r="N661" t="s">
        <v>13154</v>
      </c>
      <c r="O661" t="s">
        <v>13248</v>
      </c>
      <c r="Q661">
        <v>179</v>
      </c>
      <c r="R661" s="8">
        <v>179</v>
      </c>
      <c r="S661">
        <v>499</v>
      </c>
      <c r="T661" s="8">
        <v>499</v>
      </c>
      <c r="U661" s="8" t="str">
        <f>IF(Cleaned_Data[[#This Row],[Actual Price]]&lt;1000,"₦0–₦999",
 IF(Cleaned_Data[[#This Row],[Actual Price]]&lt;2000,"₦1,000–₦1,999",
 IF(Cleaned_Data[[#This Row],[Actual Price]]&lt;5000,"₦2,000–₦4,999",
 IF(Cleaned_Data[[#This Row],[Actual Price]]&lt;10000,"₦5,000–₦9,999",
 "₦10,000+"))))</f>
        <v>₦0–₦999</v>
      </c>
      <c r="V661" s="8">
        <f>(Cleaned_Data[[#This Row],[Actual Price]]*Cleaned_Data[[#This Row],[Rating Count]])</f>
        <v>5076826</v>
      </c>
      <c r="W661" s="20">
        <v>0.6412825651302605</v>
      </c>
      <c r="X661">
        <v>4.0999999999999996</v>
      </c>
      <c r="Y661" s="10">
        <f>VALUE(Cleaned_Data[[#This Row],[rating]])</f>
        <v>4.0999999999999996</v>
      </c>
      <c r="Z661">
        <v>10174</v>
      </c>
      <c r="AA661" t="str">
        <f>IF(Cleaned_Data[[#This Row],[Rating Count]]&lt;1000,"&lt;1000","1000+")</f>
        <v>1000+</v>
      </c>
      <c r="AB661" s="4">
        <v>10174</v>
      </c>
    </row>
    <row r="662" spans="1:28" x14ac:dyDescent="0.25">
      <c r="A662">
        <v>661</v>
      </c>
      <c r="B662" t="s">
        <v>6839</v>
      </c>
      <c r="C662" t="s">
        <v>6840</v>
      </c>
      <c r="D662" t="s">
        <v>14825</v>
      </c>
      <c r="E662" t="s">
        <v>16191</v>
      </c>
      <c r="F662" t="s">
        <v>14826</v>
      </c>
      <c r="G662" t="s">
        <v>14827</v>
      </c>
      <c r="H662" t="s">
        <v>5034</v>
      </c>
      <c r="I662" t="s">
        <v>13085</v>
      </c>
      <c r="J662" t="s">
        <v>13391</v>
      </c>
      <c r="K662" t="s">
        <v>13086</v>
      </c>
      <c r="L662" t="s">
        <v>13409</v>
      </c>
      <c r="M662" t="s">
        <v>13160</v>
      </c>
      <c r="N662" t="s">
        <v>14366</v>
      </c>
      <c r="O662" t="s">
        <v>13180</v>
      </c>
      <c r="Q662">
        <v>1345</v>
      </c>
      <c r="R662" s="8">
        <v>1345</v>
      </c>
      <c r="S662">
        <v>2295</v>
      </c>
      <c r="T662" s="8">
        <v>2295</v>
      </c>
      <c r="U662" s="8" t="str">
        <f>IF(Cleaned_Data[[#This Row],[Actual Price]]&lt;1000,"₦0–₦999",
 IF(Cleaned_Data[[#This Row],[Actual Price]]&lt;2000,"₦1,000–₦1,999",
 IF(Cleaned_Data[[#This Row],[Actual Price]]&lt;5000,"₦2,000–₦4,999",
 IF(Cleaned_Data[[#This Row],[Actual Price]]&lt;10000,"₦5,000–₦9,999",
 "₦10,000+"))))</f>
        <v>₦2,000–₦4,999</v>
      </c>
      <c r="V662" s="8">
        <f>(Cleaned_Data[[#This Row],[Actual Price]]*Cleaned_Data[[#This Row],[Rating Count]])</f>
        <v>39962835</v>
      </c>
      <c r="W662" s="20">
        <v>0.41394335511982572</v>
      </c>
      <c r="X662">
        <v>4.2</v>
      </c>
      <c r="Y662" s="10">
        <f>VALUE(Cleaned_Data[[#This Row],[rating]])</f>
        <v>4.2</v>
      </c>
      <c r="Z662">
        <v>17413</v>
      </c>
      <c r="AA662" t="str">
        <f>IF(Cleaned_Data[[#This Row],[Rating Count]]&lt;1000,"&lt;1000","1000+")</f>
        <v>1000+</v>
      </c>
      <c r="AB662" s="4">
        <v>17413</v>
      </c>
    </row>
    <row r="663" spans="1:28" x14ac:dyDescent="0.25">
      <c r="A663">
        <v>662</v>
      </c>
      <c r="B663" t="s">
        <v>6849</v>
      </c>
      <c r="C663" t="s">
        <v>12996</v>
      </c>
      <c r="D663" t="s">
        <v>14828</v>
      </c>
      <c r="E663" t="s">
        <v>16191</v>
      </c>
      <c r="F663" t="s">
        <v>14829</v>
      </c>
      <c r="G663" t="s">
        <v>14830</v>
      </c>
      <c r="H663" t="s">
        <v>5175</v>
      </c>
      <c r="I663" t="s">
        <v>13093</v>
      </c>
      <c r="J663" t="s">
        <v>13093</v>
      </c>
      <c r="K663" t="s">
        <v>13182</v>
      </c>
      <c r="L663" t="s">
        <v>14423</v>
      </c>
      <c r="M663" t="s">
        <v>13095</v>
      </c>
      <c r="N663" t="s">
        <v>13095</v>
      </c>
      <c r="O663" t="s">
        <v>13184</v>
      </c>
      <c r="P663" t="s">
        <v>13190</v>
      </c>
      <c r="Q663">
        <v>349</v>
      </c>
      <c r="R663" s="8">
        <v>349</v>
      </c>
      <c r="S663">
        <v>995</v>
      </c>
      <c r="T663" s="8">
        <v>995</v>
      </c>
      <c r="U663" s="8" t="str">
        <f>IF(Cleaned_Data[[#This Row],[Actual Price]]&lt;1000,"₦0–₦999",
 IF(Cleaned_Data[[#This Row],[Actual Price]]&lt;2000,"₦1,000–₦1,999",
 IF(Cleaned_Data[[#This Row],[Actual Price]]&lt;5000,"₦2,000–₦4,999",
 IF(Cleaned_Data[[#This Row],[Actual Price]]&lt;10000,"₦5,000–₦9,999",
 "₦10,000+"))))</f>
        <v>₦0–₦999</v>
      </c>
      <c r="V663" s="8">
        <f>(Cleaned_Data[[#This Row],[Actual Price]]*Cleaned_Data[[#This Row],[Rating Count]])</f>
        <v>6642620</v>
      </c>
      <c r="W663" s="20">
        <v>0.64924623115577884</v>
      </c>
      <c r="X663">
        <v>4.2</v>
      </c>
      <c r="Y663" s="10">
        <f>VALUE(Cleaned_Data[[#This Row],[rating]])</f>
        <v>4.2</v>
      </c>
      <c r="Z663">
        <v>6676</v>
      </c>
      <c r="AA663" t="str">
        <f>IF(Cleaned_Data[[#This Row],[Rating Count]]&lt;1000,"&lt;1000","1000+")</f>
        <v>1000+</v>
      </c>
      <c r="AB663" s="4">
        <v>6676</v>
      </c>
    </row>
    <row r="664" spans="1:28" x14ac:dyDescent="0.25">
      <c r="A664">
        <v>663</v>
      </c>
      <c r="B664" t="s">
        <v>6858</v>
      </c>
      <c r="C664" t="s">
        <v>6859</v>
      </c>
      <c r="D664" t="s">
        <v>14831</v>
      </c>
      <c r="E664" t="s">
        <v>16191</v>
      </c>
      <c r="F664" t="s">
        <v>14832</v>
      </c>
      <c r="G664" t="s">
        <v>14833</v>
      </c>
      <c r="H664" t="s">
        <v>6265</v>
      </c>
      <c r="I664" t="s">
        <v>13085</v>
      </c>
      <c r="J664" t="s">
        <v>13391</v>
      </c>
      <c r="K664" t="s">
        <v>13086</v>
      </c>
      <c r="L664" t="s">
        <v>13409</v>
      </c>
      <c r="M664" t="s">
        <v>13087</v>
      </c>
      <c r="N664" t="s">
        <v>13410</v>
      </c>
      <c r="O664" t="s">
        <v>13088</v>
      </c>
      <c r="P664" t="s">
        <v>13230</v>
      </c>
      <c r="Q664">
        <v>287</v>
      </c>
      <c r="R664" s="8">
        <v>287</v>
      </c>
      <c r="S664">
        <v>499</v>
      </c>
      <c r="T664" s="8">
        <v>499</v>
      </c>
      <c r="U664" s="8" t="str">
        <f>IF(Cleaned_Data[[#This Row],[Actual Price]]&lt;1000,"₦0–₦999",
 IF(Cleaned_Data[[#This Row],[Actual Price]]&lt;2000,"₦1,000–₦1,999",
 IF(Cleaned_Data[[#This Row],[Actual Price]]&lt;5000,"₦2,000–₦4,999",
 IF(Cleaned_Data[[#This Row],[Actual Price]]&lt;10000,"₦5,000–₦9,999",
 "₦10,000+"))))</f>
        <v>₦0–₦999</v>
      </c>
      <c r="V664" s="8">
        <f>(Cleaned_Data[[#This Row],[Actual Price]]*Cleaned_Data[[#This Row],[Rating Count]])</f>
        <v>4029924</v>
      </c>
      <c r="W664" s="20">
        <v>0.42484969939879758</v>
      </c>
      <c r="X664">
        <v>4.4000000000000004</v>
      </c>
      <c r="Y664" s="10">
        <f>VALUE(Cleaned_Data[[#This Row],[rating]])</f>
        <v>4.4000000000000004</v>
      </c>
      <c r="Z664">
        <v>8076</v>
      </c>
      <c r="AA664" t="str">
        <f>IF(Cleaned_Data[[#This Row],[Rating Count]]&lt;1000,"&lt;1000","1000+")</f>
        <v>1000+</v>
      </c>
      <c r="AB664" s="4">
        <v>8076</v>
      </c>
    </row>
    <row r="665" spans="1:28" x14ac:dyDescent="0.25">
      <c r="A665">
        <v>664</v>
      </c>
      <c r="B665" t="s">
        <v>6871</v>
      </c>
      <c r="C665" t="s">
        <v>6872</v>
      </c>
      <c r="D665" t="s">
        <v>14834</v>
      </c>
      <c r="E665" t="s">
        <v>16191</v>
      </c>
      <c r="F665" t="s">
        <v>14835</v>
      </c>
      <c r="G665" t="s">
        <v>14836</v>
      </c>
      <c r="H665" t="s">
        <v>4766</v>
      </c>
      <c r="I665" t="s">
        <v>13085</v>
      </c>
      <c r="J665" t="s">
        <v>13391</v>
      </c>
      <c r="K665" t="s">
        <v>13158</v>
      </c>
      <c r="L665" t="s">
        <v>14362</v>
      </c>
      <c r="M665" t="s">
        <v>13159</v>
      </c>
      <c r="N665" t="s">
        <v>13159</v>
      </c>
      <c r="Q665">
        <v>349</v>
      </c>
      <c r="R665" s="8">
        <v>349</v>
      </c>
      <c r="S665">
        <v>450</v>
      </c>
      <c r="T665" s="8">
        <v>450</v>
      </c>
      <c r="U665" s="8" t="str">
        <f>IF(Cleaned_Data[[#This Row],[Actual Price]]&lt;1000,"₦0–₦999",
 IF(Cleaned_Data[[#This Row],[Actual Price]]&lt;2000,"₦1,000–₦1,999",
 IF(Cleaned_Data[[#This Row],[Actual Price]]&lt;5000,"₦2,000–₦4,999",
 IF(Cleaned_Data[[#This Row],[Actual Price]]&lt;10000,"₦5,000–₦9,999",
 "₦10,000+"))))</f>
        <v>₦0–₦999</v>
      </c>
      <c r="V665" s="8">
        <f>(Cleaned_Data[[#This Row],[Actual Price]]*Cleaned_Data[[#This Row],[Rating Count]])</f>
        <v>8395200</v>
      </c>
      <c r="W665" s="20">
        <v>0.22444444444444445</v>
      </c>
      <c r="X665">
        <v>4.0999999999999996</v>
      </c>
      <c r="Y665" s="10">
        <f>VALUE(Cleaned_Data[[#This Row],[rating]])</f>
        <v>4.0999999999999996</v>
      </c>
      <c r="Z665">
        <v>18656</v>
      </c>
      <c r="AA665" t="str">
        <f>IF(Cleaned_Data[[#This Row],[Rating Count]]&lt;1000,"&lt;1000","1000+")</f>
        <v>1000+</v>
      </c>
      <c r="AB665" s="4">
        <v>18656</v>
      </c>
    </row>
    <row r="666" spans="1:28" x14ac:dyDescent="0.25">
      <c r="A666">
        <v>665</v>
      </c>
      <c r="B666" t="s">
        <v>6881</v>
      </c>
      <c r="C666" t="s">
        <v>6882</v>
      </c>
      <c r="D666" t="s">
        <v>6882</v>
      </c>
      <c r="E666" t="s">
        <v>16191</v>
      </c>
      <c r="F666" t="s">
        <v>14837</v>
      </c>
      <c r="G666" t="s">
        <v>14406</v>
      </c>
      <c r="H666" t="s">
        <v>4979</v>
      </c>
      <c r="I666" t="s">
        <v>13093</v>
      </c>
      <c r="J666" t="s">
        <v>13093</v>
      </c>
      <c r="K666" t="s">
        <v>13169</v>
      </c>
      <c r="L666" t="s">
        <v>14407</v>
      </c>
      <c r="M666" t="s">
        <v>13170</v>
      </c>
      <c r="N666" t="s">
        <v>13170</v>
      </c>
      <c r="Q666">
        <v>879</v>
      </c>
      <c r="R666" s="8">
        <v>879</v>
      </c>
      <c r="S666">
        <v>1109</v>
      </c>
      <c r="T666" s="8">
        <v>1109</v>
      </c>
      <c r="U666" s="8" t="str">
        <f>IF(Cleaned_Data[[#This Row],[Actual Price]]&lt;1000,"₦0–₦999",
 IF(Cleaned_Data[[#This Row],[Actual Price]]&lt;2000,"₦1,000–₦1,999",
 IF(Cleaned_Data[[#This Row],[Actual Price]]&lt;5000,"₦2,000–₦4,999",
 IF(Cleaned_Data[[#This Row],[Actual Price]]&lt;10000,"₦5,000–₦9,999",
 "₦10,000+"))))</f>
        <v>₦1,000–₦1,999</v>
      </c>
      <c r="V666" s="8">
        <f>(Cleaned_Data[[#This Row],[Actual Price]]*Cleaned_Data[[#This Row],[Rating Count]])</f>
        <v>35043291</v>
      </c>
      <c r="W666" s="20">
        <v>0.20739404869251579</v>
      </c>
      <c r="X666">
        <v>4.4000000000000004</v>
      </c>
      <c r="Y666" s="10">
        <f>VALUE(Cleaned_Data[[#This Row],[rating]])</f>
        <v>4.4000000000000004</v>
      </c>
      <c r="Z666">
        <v>31599</v>
      </c>
      <c r="AA666" t="str">
        <f>IF(Cleaned_Data[[#This Row],[Rating Count]]&lt;1000,"&lt;1000","1000+")</f>
        <v>1000+</v>
      </c>
      <c r="AB666" s="4">
        <v>31599</v>
      </c>
    </row>
    <row r="667" spans="1:28" x14ac:dyDescent="0.25">
      <c r="A667">
        <v>666</v>
      </c>
      <c r="B667" t="s">
        <v>6892</v>
      </c>
      <c r="C667" t="s">
        <v>12997</v>
      </c>
      <c r="D667" t="s">
        <v>12997</v>
      </c>
      <c r="E667" t="s">
        <v>16191</v>
      </c>
      <c r="F667" t="s">
        <v>14838</v>
      </c>
      <c r="G667" t="s">
        <v>14839</v>
      </c>
      <c r="H667" t="s">
        <v>5577</v>
      </c>
      <c r="I667" t="s">
        <v>13093</v>
      </c>
      <c r="J667" t="s">
        <v>13093</v>
      </c>
      <c r="K667" t="s">
        <v>13169</v>
      </c>
      <c r="L667" t="s">
        <v>14407</v>
      </c>
      <c r="M667" t="s">
        <v>13208</v>
      </c>
      <c r="N667" t="s">
        <v>13208</v>
      </c>
      <c r="Q667">
        <v>250</v>
      </c>
      <c r="R667" s="8">
        <v>250</v>
      </c>
      <c r="S667">
        <v>250</v>
      </c>
      <c r="T667" s="8">
        <v>250</v>
      </c>
      <c r="U667" s="8" t="str">
        <f>IF(Cleaned_Data[[#This Row],[Actual Price]]&lt;1000,"₦0–₦999",
 IF(Cleaned_Data[[#This Row],[Actual Price]]&lt;2000,"₦1,000–₦1,999",
 IF(Cleaned_Data[[#This Row],[Actual Price]]&lt;5000,"₦2,000–₦4,999",
 IF(Cleaned_Data[[#This Row],[Actual Price]]&lt;10000,"₦5,000–₦9,999",
 "₦10,000+"))))</f>
        <v>₦0–₦999</v>
      </c>
      <c r="V667" s="8">
        <f>(Cleaned_Data[[#This Row],[Actual Price]]*Cleaned_Data[[#This Row],[Rating Count]])</f>
        <v>3492750</v>
      </c>
      <c r="W667" s="20">
        <v>0</v>
      </c>
      <c r="X667">
        <v>3.9</v>
      </c>
      <c r="Y667" s="10">
        <f>VALUE(Cleaned_Data[[#This Row],[rating]])</f>
        <v>3.9</v>
      </c>
      <c r="Z667">
        <v>13971</v>
      </c>
      <c r="AA667" t="str">
        <f>IF(Cleaned_Data[[#This Row],[Rating Count]]&lt;1000,"&lt;1000","1000+")</f>
        <v>1000+</v>
      </c>
      <c r="AB667" s="4">
        <v>13971</v>
      </c>
    </row>
    <row r="668" spans="1:28" x14ac:dyDescent="0.25">
      <c r="A668">
        <v>667</v>
      </c>
      <c r="B668" t="s">
        <v>6900</v>
      </c>
      <c r="C668" t="s">
        <v>6901</v>
      </c>
      <c r="D668" t="s">
        <v>6901</v>
      </c>
      <c r="E668" t="s">
        <v>16191</v>
      </c>
      <c r="F668" t="s">
        <v>14840</v>
      </c>
      <c r="G668" t="s">
        <v>14841</v>
      </c>
      <c r="H668" t="s">
        <v>3025</v>
      </c>
      <c r="I668" t="s">
        <v>13093</v>
      </c>
      <c r="J668" t="s">
        <v>13093</v>
      </c>
      <c r="K668" t="s">
        <v>13131</v>
      </c>
      <c r="L668" t="s">
        <v>14009</v>
      </c>
      <c r="M668" t="s">
        <v>13132</v>
      </c>
      <c r="N668" t="s">
        <v>13132</v>
      </c>
      <c r="O668" t="s">
        <v>13133</v>
      </c>
      <c r="Q668">
        <v>199</v>
      </c>
      <c r="R668" s="8">
        <v>199</v>
      </c>
      <c r="S668">
        <v>499</v>
      </c>
      <c r="T668" s="8">
        <v>499</v>
      </c>
      <c r="U668" s="8" t="str">
        <f>IF(Cleaned_Data[[#This Row],[Actual Price]]&lt;1000,"₦0–₦999",
 IF(Cleaned_Data[[#This Row],[Actual Price]]&lt;2000,"₦1,000–₦1,999",
 IF(Cleaned_Data[[#This Row],[Actual Price]]&lt;5000,"₦2,000–₦4,999",
 IF(Cleaned_Data[[#This Row],[Actual Price]]&lt;10000,"₦5,000–₦9,999",
 "₦10,000+"))))</f>
        <v>₦0–₦999</v>
      </c>
      <c r="V668" s="8">
        <f>(Cleaned_Data[[#This Row],[Actual Price]]*Cleaned_Data[[#This Row],[Rating Count]])</f>
        <v>1243508</v>
      </c>
      <c r="W668" s="20">
        <v>0.60120240480961928</v>
      </c>
      <c r="X668">
        <v>3.6</v>
      </c>
      <c r="Y668" s="10">
        <f>VALUE(Cleaned_Data[[#This Row],[rating]])</f>
        <v>3.6</v>
      </c>
      <c r="Z668">
        <v>2492</v>
      </c>
      <c r="AA668" t="str">
        <f>IF(Cleaned_Data[[#This Row],[Rating Count]]&lt;1000,"&lt;1000","1000+")</f>
        <v>1000+</v>
      </c>
      <c r="AB668" s="4">
        <v>2492</v>
      </c>
    </row>
    <row r="669" spans="1:28" x14ac:dyDescent="0.25">
      <c r="A669">
        <v>668</v>
      </c>
      <c r="B669" t="s">
        <v>6914</v>
      </c>
      <c r="C669" t="s">
        <v>6915</v>
      </c>
      <c r="D669" t="s">
        <v>6915</v>
      </c>
      <c r="E669" t="s">
        <v>16191</v>
      </c>
      <c r="F669" t="s">
        <v>14842</v>
      </c>
      <c r="G669" t="s">
        <v>14843</v>
      </c>
      <c r="H669" t="s">
        <v>6830</v>
      </c>
      <c r="I669" t="s">
        <v>13085</v>
      </c>
      <c r="J669" t="s">
        <v>13391</v>
      </c>
      <c r="K669" t="s">
        <v>13086</v>
      </c>
      <c r="L669" t="s">
        <v>13409</v>
      </c>
      <c r="M669" t="s">
        <v>13154</v>
      </c>
      <c r="N669" t="s">
        <v>13154</v>
      </c>
      <c r="O669" t="s">
        <v>13248</v>
      </c>
      <c r="Q669">
        <v>149</v>
      </c>
      <c r="R669" s="8">
        <v>149</v>
      </c>
      <c r="S669">
        <v>999</v>
      </c>
      <c r="T669" s="8">
        <v>999</v>
      </c>
      <c r="U669" s="8" t="str">
        <f>IF(Cleaned_Data[[#This Row],[Actual Price]]&lt;1000,"₦0–₦999",
 IF(Cleaned_Data[[#This Row],[Actual Price]]&lt;2000,"₦1,000–₦1,999",
 IF(Cleaned_Data[[#This Row],[Actual Price]]&lt;5000,"₦2,000–₦4,999",
 IF(Cleaned_Data[[#This Row],[Actual Price]]&lt;10000,"₦5,000–₦9,999",
 "₦10,000+"))))</f>
        <v>₦0–₦999</v>
      </c>
      <c r="V669" s="8">
        <f>(Cleaned_Data[[#This Row],[Actual Price]]*Cleaned_Data[[#This Row],[Rating Count]])</f>
        <v>2520477</v>
      </c>
      <c r="W669" s="20">
        <v>0.85085085085085088</v>
      </c>
      <c r="X669">
        <v>3.5</v>
      </c>
      <c r="Y669" s="10">
        <f>VALUE(Cleaned_Data[[#This Row],[rating]])</f>
        <v>3.5</v>
      </c>
      <c r="Z669">
        <v>2523</v>
      </c>
      <c r="AA669" t="str">
        <f>IF(Cleaned_Data[[#This Row],[Rating Count]]&lt;1000,"&lt;1000","1000+")</f>
        <v>1000+</v>
      </c>
      <c r="AB669" s="4">
        <v>2523</v>
      </c>
    </row>
    <row r="670" spans="1:28" x14ac:dyDescent="0.25">
      <c r="A670">
        <v>669</v>
      </c>
      <c r="B670" t="s">
        <v>6924</v>
      </c>
      <c r="C670" t="s">
        <v>6925</v>
      </c>
      <c r="D670" t="s">
        <v>6925</v>
      </c>
      <c r="E670" t="s">
        <v>16191</v>
      </c>
      <c r="F670" t="s">
        <v>14844</v>
      </c>
      <c r="G670" t="s">
        <v>14845</v>
      </c>
      <c r="H670" t="s">
        <v>4788</v>
      </c>
      <c r="I670" t="s">
        <v>13085</v>
      </c>
      <c r="J670" t="s">
        <v>13391</v>
      </c>
      <c r="K670" t="s">
        <v>13086</v>
      </c>
      <c r="L670" t="s">
        <v>13409</v>
      </c>
      <c r="M670" t="s">
        <v>13160</v>
      </c>
      <c r="N670" t="s">
        <v>14366</v>
      </c>
      <c r="O670" t="s">
        <v>13162</v>
      </c>
      <c r="Q670">
        <v>469</v>
      </c>
      <c r="R670" s="8">
        <v>469</v>
      </c>
      <c r="S670">
        <v>1499</v>
      </c>
      <c r="T670" s="8">
        <v>1499</v>
      </c>
      <c r="U670" s="8" t="str">
        <f>IF(Cleaned_Data[[#This Row],[Actual Price]]&lt;1000,"₦0–₦999",
 IF(Cleaned_Data[[#This Row],[Actual Price]]&lt;2000,"₦1,000–₦1,999",
 IF(Cleaned_Data[[#This Row],[Actual Price]]&lt;5000,"₦2,000–₦4,999",
 IF(Cleaned_Data[[#This Row],[Actual Price]]&lt;10000,"₦5,000–₦9,999",
 "₦10,000+"))))</f>
        <v>₦1,000–₦1,999</v>
      </c>
      <c r="V670" s="8">
        <f>(Cleaned_Data[[#This Row],[Actual Price]]*Cleaned_Data[[#This Row],[Rating Count]])</f>
        <v>527648</v>
      </c>
      <c r="W670" s="20">
        <v>0.68712474983322214</v>
      </c>
      <c r="X670">
        <v>4.0999999999999996</v>
      </c>
      <c r="Y670" s="10">
        <f>VALUE(Cleaned_Data[[#This Row],[rating]])</f>
        <v>4.0999999999999996</v>
      </c>
      <c r="Z670">
        <v>352</v>
      </c>
      <c r="AA670" t="str">
        <f>IF(Cleaned_Data[[#This Row],[Rating Count]]&lt;1000,"&lt;1000","1000+")</f>
        <v>&lt;1000</v>
      </c>
      <c r="AB670" s="4">
        <v>352</v>
      </c>
    </row>
    <row r="671" spans="1:28" x14ac:dyDescent="0.25">
      <c r="A671">
        <v>670</v>
      </c>
      <c r="B671" t="s">
        <v>6934</v>
      </c>
      <c r="C671" t="s">
        <v>12998</v>
      </c>
      <c r="D671" t="s">
        <v>14846</v>
      </c>
      <c r="E671" t="s">
        <v>16191</v>
      </c>
      <c r="F671" t="s">
        <v>14847</v>
      </c>
      <c r="G671" t="s">
        <v>14848</v>
      </c>
      <c r="H671" t="s">
        <v>6030</v>
      </c>
      <c r="I671" t="s">
        <v>13085</v>
      </c>
      <c r="J671" t="s">
        <v>13391</v>
      </c>
      <c r="K671" t="s">
        <v>13086</v>
      </c>
      <c r="L671" t="s">
        <v>13409</v>
      </c>
      <c r="M671" t="s">
        <v>13223</v>
      </c>
      <c r="N671" t="s">
        <v>13223</v>
      </c>
      <c r="Q671">
        <v>1187</v>
      </c>
      <c r="R671" s="8">
        <v>1187</v>
      </c>
      <c r="S671">
        <v>1929</v>
      </c>
      <c r="T671" s="8">
        <v>1929</v>
      </c>
      <c r="U671" s="8" t="str">
        <f>IF(Cleaned_Data[[#This Row],[Actual Price]]&lt;1000,"₦0–₦999",
 IF(Cleaned_Data[[#This Row],[Actual Price]]&lt;2000,"₦1,000–₦1,999",
 IF(Cleaned_Data[[#This Row],[Actual Price]]&lt;5000,"₦2,000–₦4,999",
 IF(Cleaned_Data[[#This Row],[Actual Price]]&lt;10000,"₦5,000–₦9,999",
 "₦10,000+"))))</f>
        <v>₦1,000–₦1,999</v>
      </c>
      <c r="V671" s="8">
        <f>(Cleaned_Data[[#This Row],[Actual Price]]*Cleaned_Data[[#This Row],[Rating Count]])</f>
        <v>3205998</v>
      </c>
      <c r="W671" s="20">
        <v>0.38465526179367548</v>
      </c>
      <c r="X671">
        <v>4.0999999999999996</v>
      </c>
      <c r="Y671" s="10">
        <f>VALUE(Cleaned_Data[[#This Row],[rating]])</f>
        <v>4.0999999999999996</v>
      </c>
      <c r="Z671">
        <v>1662</v>
      </c>
      <c r="AA671" t="str">
        <f>IF(Cleaned_Data[[#This Row],[Rating Count]]&lt;1000,"&lt;1000","1000+")</f>
        <v>1000+</v>
      </c>
      <c r="AB671" s="4">
        <v>1662</v>
      </c>
    </row>
    <row r="672" spans="1:28" x14ac:dyDescent="0.25">
      <c r="A672">
        <v>671</v>
      </c>
      <c r="B672" t="s">
        <v>6943</v>
      </c>
      <c r="C672" t="s">
        <v>6944</v>
      </c>
      <c r="D672" t="s">
        <v>6944</v>
      </c>
      <c r="E672" t="s">
        <v>16191</v>
      </c>
      <c r="F672" t="s">
        <v>14849</v>
      </c>
      <c r="G672" t="s">
        <v>14850</v>
      </c>
      <c r="H672" t="s">
        <v>6945</v>
      </c>
      <c r="I672" t="s">
        <v>13085</v>
      </c>
      <c r="J672" t="s">
        <v>13391</v>
      </c>
      <c r="K672" t="s">
        <v>13086</v>
      </c>
      <c r="L672" t="s">
        <v>13409</v>
      </c>
      <c r="M672" t="s">
        <v>13224</v>
      </c>
      <c r="N672" t="s">
        <v>14649</v>
      </c>
      <c r="O672" t="s">
        <v>13249</v>
      </c>
      <c r="Q672">
        <v>849</v>
      </c>
      <c r="R672" s="8">
        <v>849</v>
      </c>
      <c r="S672">
        <v>1499</v>
      </c>
      <c r="T672" s="8">
        <v>1499</v>
      </c>
      <c r="U672" s="8" t="str">
        <f>IF(Cleaned_Data[[#This Row],[Actual Price]]&lt;1000,"₦0–₦999",
 IF(Cleaned_Data[[#This Row],[Actual Price]]&lt;2000,"₦1,000–₦1,999",
 IF(Cleaned_Data[[#This Row],[Actual Price]]&lt;5000,"₦2,000–₦4,999",
 IF(Cleaned_Data[[#This Row],[Actual Price]]&lt;10000,"₦5,000–₦9,999",
 "₦10,000+"))))</f>
        <v>₦1,000–₦1,999</v>
      </c>
      <c r="V672" s="8">
        <f>(Cleaned_Data[[#This Row],[Actual Price]]*Cleaned_Data[[#This Row],[Rating Count]])</f>
        <v>11020648</v>
      </c>
      <c r="W672" s="20">
        <v>0.43362241494329551</v>
      </c>
      <c r="X672">
        <v>4</v>
      </c>
      <c r="Y672" s="10">
        <f>VALUE(Cleaned_Data[[#This Row],[rating]])</f>
        <v>4</v>
      </c>
      <c r="Z672">
        <v>7352</v>
      </c>
      <c r="AA672" t="str">
        <f>IF(Cleaned_Data[[#This Row],[Rating Count]]&lt;1000,"&lt;1000","1000+")</f>
        <v>1000+</v>
      </c>
      <c r="AB672" s="4">
        <v>7352</v>
      </c>
    </row>
    <row r="673" spans="1:28" x14ac:dyDescent="0.25">
      <c r="A673">
        <v>672</v>
      </c>
      <c r="B673" t="s">
        <v>6954</v>
      </c>
      <c r="C673" t="s">
        <v>6955</v>
      </c>
      <c r="D673" t="s">
        <v>6955</v>
      </c>
      <c r="E673" t="s">
        <v>16191</v>
      </c>
      <c r="F673" t="s">
        <v>14851</v>
      </c>
      <c r="G673" t="s">
        <v>14852</v>
      </c>
      <c r="H673" t="s">
        <v>4777</v>
      </c>
      <c r="I673" t="s">
        <v>13085</v>
      </c>
      <c r="J673" t="s">
        <v>13391</v>
      </c>
      <c r="K673" t="s">
        <v>13086</v>
      </c>
      <c r="L673" t="s">
        <v>13409</v>
      </c>
      <c r="M673" t="s">
        <v>13160</v>
      </c>
      <c r="N673" t="s">
        <v>14366</v>
      </c>
      <c r="O673" t="s">
        <v>13161</v>
      </c>
      <c r="Q673">
        <v>328</v>
      </c>
      <c r="R673" s="8">
        <v>328</v>
      </c>
      <c r="S673">
        <v>399</v>
      </c>
      <c r="T673" s="8">
        <v>399</v>
      </c>
      <c r="U673" s="8" t="str">
        <f>IF(Cleaned_Data[[#This Row],[Actual Price]]&lt;1000,"₦0–₦999",
 IF(Cleaned_Data[[#This Row],[Actual Price]]&lt;2000,"₦1,000–₦1,999",
 IF(Cleaned_Data[[#This Row],[Actual Price]]&lt;5000,"₦2,000–₦4,999",
 IF(Cleaned_Data[[#This Row],[Actual Price]]&lt;10000,"₦5,000–₦9,999",
 "₦10,000+"))))</f>
        <v>₦0–₦999</v>
      </c>
      <c r="V673" s="8">
        <f>(Cleaned_Data[[#This Row],[Actual Price]]*Cleaned_Data[[#This Row],[Rating Count]])</f>
        <v>1372959</v>
      </c>
      <c r="W673" s="20">
        <v>0.17794486215538846</v>
      </c>
      <c r="X673">
        <v>4.0999999999999996</v>
      </c>
      <c r="Y673" s="10">
        <f>VALUE(Cleaned_Data[[#This Row],[rating]])</f>
        <v>4.0999999999999996</v>
      </c>
      <c r="Z673">
        <v>3441</v>
      </c>
      <c r="AA673" t="str">
        <f>IF(Cleaned_Data[[#This Row],[Rating Count]]&lt;1000,"&lt;1000","1000+")</f>
        <v>1000+</v>
      </c>
      <c r="AB673" s="4">
        <v>3441</v>
      </c>
    </row>
    <row r="674" spans="1:28" x14ac:dyDescent="0.25">
      <c r="A674">
        <v>673</v>
      </c>
      <c r="B674" t="s">
        <v>6964</v>
      </c>
      <c r="C674" t="s">
        <v>6965</v>
      </c>
      <c r="D674" t="s">
        <v>14853</v>
      </c>
      <c r="E674" t="s">
        <v>16191</v>
      </c>
      <c r="F674" t="s">
        <v>14854</v>
      </c>
      <c r="G674" t="s">
        <v>14855</v>
      </c>
      <c r="H674" t="s">
        <v>4808</v>
      </c>
      <c r="I674" t="s">
        <v>13085</v>
      </c>
      <c r="J674" t="s">
        <v>13391</v>
      </c>
      <c r="K674" t="s">
        <v>13086</v>
      </c>
      <c r="L674" t="s">
        <v>13409</v>
      </c>
      <c r="M674" t="s">
        <v>13154</v>
      </c>
      <c r="N674" t="s">
        <v>13154</v>
      </c>
      <c r="O674" t="s">
        <v>13163</v>
      </c>
      <c r="Q674">
        <v>269</v>
      </c>
      <c r="R674" s="8">
        <v>269</v>
      </c>
      <c r="S674">
        <v>699</v>
      </c>
      <c r="T674" s="8">
        <v>699</v>
      </c>
      <c r="U674" s="8" t="str">
        <f>IF(Cleaned_Data[[#This Row],[Actual Price]]&lt;1000,"₦0–₦999",
 IF(Cleaned_Data[[#This Row],[Actual Price]]&lt;2000,"₦1,000–₦1,999",
 IF(Cleaned_Data[[#This Row],[Actual Price]]&lt;5000,"₦2,000–₦4,999",
 IF(Cleaned_Data[[#This Row],[Actual Price]]&lt;10000,"₦5,000–₦9,999",
 "₦10,000+"))))</f>
        <v>₦0–₦999</v>
      </c>
      <c r="V674" s="8">
        <f>(Cleaned_Data[[#This Row],[Actual Price]]*Cleaned_Data[[#This Row],[Rating Count]])</f>
        <v>65007</v>
      </c>
      <c r="W674" s="20">
        <v>0.61516452074391992</v>
      </c>
      <c r="X674">
        <v>4</v>
      </c>
      <c r="Y674" s="10">
        <f>VALUE(Cleaned_Data[[#This Row],[rating]])</f>
        <v>4</v>
      </c>
      <c r="Z674">
        <v>93</v>
      </c>
      <c r="AA674" t="str">
        <f>IF(Cleaned_Data[[#This Row],[Rating Count]]&lt;1000,"&lt;1000","1000+")</f>
        <v>&lt;1000</v>
      </c>
      <c r="AB674" s="4">
        <v>93</v>
      </c>
    </row>
    <row r="675" spans="1:28" x14ac:dyDescent="0.25">
      <c r="A675">
        <v>674</v>
      </c>
      <c r="B675" t="s">
        <v>6974</v>
      </c>
      <c r="C675" t="s">
        <v>6975</v>
      </c>
      <c r="D675" t="s">
        <v>14856</v>
      </c>
      <c r="E675" t="s">
        <v>16191</v>
      </c>
      <c r="F675" t="s">
        <v>14857</v>
      </c>
      <c r="G675" t="s">
        <v>14858</v>
      </c>
      <c r="H675" t="s">
        <v>6976</v>
      </c>
      <c r="I675" t="s">
        <v>13093</v>
      </c>
      <c r="J675" t="s">
        <v>13093</v>
      </c>
      <c r="K675" t="s">
        <v>13182</v>
      </c>
      <c r="L675" t="s">
        <v>14423</v>
      </c>
      <c r="M675" t="s">
        <v>13095</v>
      </c>
      <c r="N675" t="s">
        <v>13095</v>
      </c>
      <c r="O675" t="s">
        <v>13250</v>
      </c>
      <c r="P675" t="s">
        <v>13251</v>
      </c>
      <c r="Q675">
        <v>299</v>
      </c>
      <c r="R675" s="8">
        <v>299</v>
      </c>
      <c r="S675">
        <v>400</v>
      </c>
      <c r="T675" s="8">
        <v>400</v>
      </c>
      <c r="U675" s="8" t="str">
        <f>IF(Cleaned_Data[[#This Row],[Actual Price]]&lt;1000,"₦0–₦999",
 IF(Cleaned_Data[[#This Row],[Actual Price]]&lt;2000,"₦1,000–₦1,999",
 IF(Cleaned_Data[[#This Row],[Actual Price]]&lt;5000,"₦2,000–₦4,999",
 IF(Cleaned_Data[[#This Row],[Actual Price]]&lt;10000,"₦5,000–₦9,999",
 "₦10,000+"))))</f>
        <v>₦0–₦999</v>
      </c>
      <c r="V675" s="8">
        <f>(Cleaned_Data[[#This Row],[Actual Price]]*Cleaned_Data[[#This Row],[Rating Count]])</f>
        <v>16358000</v>
      </c>
      <c r="W675" s="20">
        <v>0.2525</v>
      </c>
      <c r="X675">
        <v>3.8</v>
      </c>
      <c r="Y675" s="10">
        <f>VALUE(Cleaned_Data[[#This Row],[rating]])</f>
        <v>3.8</v>
      </c>
      <c r="Z675">
        <v>40895</v>
      </c>
      <c r="AA675" t="str">
        <f>IF(Cleaned_Data[[#This Row],[Rating Count]]&lt;1000,"&lt;1000","1000+")</f>
        <v>1000+</v>
      </c>
      <c r="AB675" s="4">
        <v>40895</v>
      </c>
    </row>
    <row r="676" spans="1:28" x14ac:dyDescent="0.25">
      <c r="A676">
        <v>675</v>
      </c>
      <c r="B676" t="s">
        <v>6985</v>
      </c>
      <c r="C676" t="s">
        <v>6986</v>
      </c>
      <c r="D676" t="s">
        <v>14859</v>
      </c>
      <c r="E676" t="s">
        <v>16191</v>
      </c>
      <c r="F676" t="s">
        <v>14860</v>
      </c>
      <c r="G676" t="s">
        <v>14861</v>
      </c>
      <c r="H676" t="s">
        <v>6987</v>
      </c>
      <c r="I676" t="s">
        <v>13085</v>
      </c>
      <c r="J676" t="s">
        <v>13391</v>
      </c>
      <c r="K676" t="s">
        <v>13086</v>
      </c>
      <c r="L676" t="s">
        <v>13409</v>
      </c>
      <c r="M676" t="s">
        <v>13220</v>
      </c>
      <c r="N676" t="s">
        <v>13220</v>
      </c>
      <c r="O676" t="s">
        <v>13252</v>
      </c>
      <c r="P676" t="s">
        <v>13234</v>
      </c>
      <c r="Q676">
        <v>549</v>
      </c>
      <c r="R676" s="8">
        <v>549</v>
      </c>
      <c r="S676">
        <v>1499</v>
      </c>
      <c r="T676" s="8">
        <v>1499</v>
      </c>
      <c r="U676" s="8" t="str">
        <f>IF(Cleaned_Data[[#This Row],[Actual Price]]&lt;1000,"₦0–₦999",
 IF(Cleaned_Data[[#This Row],[Actual Price]]&lt;2000,"₦1,000–₦1,999",
 IF(Cleaned_Data[[#This Row],[Actual Price]]&lt;5000,"₦2,000–₦4,999",
 IF(Cleaned_Data[[#This Row],[Actual Price]]&lt;10000,"₦5,000–₦9,999",
 "₦10,000+"))))</f>
        <v>₦1,000–₦1,999</v>
      </c>
      <c r="V676" s="8">
        <f>(Cleaned_Data[[#This Row],[Actual Price]]*Cleaned_Data[[#This Row],[Rating Count]])</f>
        <v>16497994</v>
      </c>
      <c r="W676" s="20">
        <v>0.63375583722481654</v>
      </c>
      <c r="X676">
        <v>4.3</v>
      </c>
      <c r="Y676" s="10">
        <f>VALUE(Cleaned_Data[[#This Row],[rating]])</f>
        <v>4.3</v>
      </c>
      <c r="Z676">
        <v>11006</v>
      </c>
      <c r="AA676" t="str">
        <f>IF(Cleaned_Data[[#This Row],[Rating Count]]&lt;1000,"&lt;1000","1000+")</f>
        <v>1000+</v>
      </c>
      <c r="AB676" s="4">
        <v>11006</v>
      </c>
    </row>
    <row r="677" spans="1:28" x14ac:dyDescent="0.25">
      <c r="A677">
        <v>676</v>
      </c>
      <c r="B677" t="s">
        <v>6996</v>
      </c>
      <c r="C677" t="s">
        <v>6997</v>
      </c>
      <c r="D677" t="s">
        <v>6997</v>
      </c>
      <c r="E677" t="s">
        <v>16191</v>
      </c>
      <c r="F677" t="s">
        <v>14862</v>
      </c>
      <c r="G677" t="s">
        <v>14863</v>
      </c>
      <c r="H677" t="s">
        <v>5553</v>
      </c>
      <c r="I677" t="s">
        <v>13171</v>
      </c>
      <c r="J677" t="s">
        <v>13171</v>
      </c>
      <c r="K677" t="s">
        <v>13172</v>
      </c>
      <c r="L677" t="s">
        <v>13172</v>
      </c>
      <c r="M677" t="s">
        <v>13173</v>
      </c>
      <c r="N677" t="s">
        <v>13173</v>
      </c>
      <c r="O677" t="s">
        <v>13174</v>
      </c>
      <c r="P677" t="s">
        <v>13207</v>
      </c>
      <c r="Q677">
        <v>114</v>
      </c>
      <c r="R677" s="8">
        <v>114</v>
      </c>
      <c r="S677">
        <v>120</v>
      </c>
      <c r="T677" s="8">
        <v>120</v>
      </c>
      <c r="U677" s="8" t="str">
        <f>IF(Cleaned_Data[[#This Row],[Actual Price]]&lt;1000,"₦0–₦999",
 IF(Cleaned_Data[[#This Row],[Actual Price]]&lt;2000,"₦1,000–₦1,999",
 IF(Cleaned_Data[[#This Row],[Actual Price]]&lt;5000,"₦2,000–₦4,999",
 IF(Cleaned_Data[[#This Row],[Actual Price]]&lt;10000,"₦5,000–₦9,999",
 "₦10,000+"))))</f>
        <v>₦0–₦999</v>
      </c>
      <c r="V677" s="8">
        <f>(Cleaned_Data[[#This Row],[Actual Price]]*Cleaned_Data[[#This Row],[Rating Count]])</f>
        <v>1072560</v>
      </c>
      <c r="W677" s="20">
        <v>0.05</v>
      </c>
      <c r="X677">
        <v>4.2</v>
      </c>
      <c r="Y677" s="10">
        <f>VALUE(Cleaned_Data[[#This Row],[rating]])</f>
        <v>4.2</v>
      </c>
      <c r="Z677">
        <v>8938</v>
      </c>
      <c r="AA677" t="str">
        <f>IF(Cleaned_Data[[#This Row],[Rating Count]]&lt;1000,"&lt;1000","1000+")</f>
        <v>1000+</v>
      </c>
      <c r="AB677" s="4">
        <v>8938</v>
      </c>
    </row>
    <row r="678" spans="1:28" x14ac:dyDescent="0.25">
      <c r="A678">
        <v>677</v>
      </c>
      <c r="B678" t="s">
        <v>7006</v>
      </c>
      <c r="C678" t="s">
        <v>7007</v>
      </c>
      <c r="D678" t="s">
        <v>7007</v>
      </c>
      <c r="E678" t="s">
        <v>16191</v>
      </c>
      <c r="F678" t="s">
        <v>14864</v>
      </c>
      <c r="G678" t="s">
        <v>14865</v>
      </c>
      <c r="H678" t="s">
        <v>7008</v>
      </c>
      <c r="I678" t="s">
        <v>13171</v>
      </c>
      <c r="J678" t="s">
        <v>13171</v>
      </c>
      <c r="K678" t="s">
        <v>13172</v>
      </c>
      <c r="L678" t="s">
        <v>13172</v>
      </c>
      <c r="M678" t="s">
        <v>13173</v>
      </c>
      <c r="N678" t="s">
        <v>13173</v>
      </c>
      <c r="O678" t="s">
        <v>13174</v>
      </c>
      <c r="P678" t="s">
        <v>13175</v>
      </c>
      <c r="Q678">
        <v>120</v>
      </c>
      <c r="R678" s="8">
        <v>120</v>
      </c>
      <c r="S678">
        <v>120</v>
      </c>
      <c r="T678" s="8">
        <v>120</v>
      </c>
      <c r="U678" s="8" t="str">
        <f>IF(Cleaned_Data[[#This Row],[Actual Price]]&lt;1000,"₦0–₦999",
 IF(Cleaned_Data[[#This Row],[Actual Price]]&lt;2000,"₦1,000–₦1,999",
 IF(Cleaned_Data[[#This Row],[Actual Price]]&lt;5000,"₦2,000–₦4,999",
 IF(Cleaned_Data[[#This Row],[Actual Price]]&lt;10000,"₦5,000–₦9,999",
 "₦10,000+"))))</f>
        <v>₦0–₦999</v>
      </c>
      <c r="V678" s="8">
        <f>(Cleaned_Data[[#This Row],[Actual Price]]*Cleaned_Data[[#This Row],[Rating Count]])</f>
        <v>516960</v>
      </c>
      <c r="W678" s="20">
        <v>0</v>
      </c>
      <c r="X678">
        <v>4.0999999999999996</v>
      </c>
      <c r="Y678" s="10">
        <f>VALUE(Cleaned_Data[[#This Row],[rating]])</f>
        <v>4.0999999999999996</v>
      </c>
      <c r="Z678">
        <v>4308</v>
      </c>
      <c r="AA678" t="str">
        <f>IF(Cleaned_Data[[#This Row],[Rating Count]]&lt;1000,"&lt;1000","1000+")</f>
        <v>1000+</v>
      </c>
      <c r="AB678" s="4">
        <v>4308</v>
      </c>
    </row>
    <row r="679" spans="1:28" x14ac:dyDescent="0.25">
      <c r="A679">
        <v>678</v>
      </c>
      <c r="B679" t="s">
        <v>7020</v>
      </c>
      <c r="C679" t="s">
        <v>7021</v>
      </c>
      <c r="D679" t="s">
        <v>7021</v>
      </c>
      <c r="E679" t="s">
        <v>16191</v>
      </c>
      <c r="F679" t="s">
        <v>14866</v>
      </c>
      <c r="G679" t="s">
        <v>14867</v>
      </c>
      <c r="H679" t="s">
        <v>4777</v>
      </c>
      <c r="I679" t="s">
        <v>13085</v>
      </c>
      <c r="J679" t="s">
        <v>13391</v>
      </c>
      <c r="K679" t="s">
        <v>13086</v>
      </c>
      <c r="L679" t="s">
        <v>13409</v>
      </c>
      <c r="M679" t="s">
        <v>13160</v>
      </c>
      <c r="N679" t="s">
        <v>14366</v>
      </c>
      <c r="O679" t="s">
        <v>13161</v>
      </c>
      <c r="Q679">
        <v>1490</v>
      </c>
      <c r="R679" s="8">
        <v>1490</v>
      </c>
      <c r="S679">
        <v>2295</v>
      </c>
      <c r="T679" s="8">
        <v>2295</v>
      </c>
      <c r="U679" s="8" t="str">
        <f>IF(Cleaned_Data[[#This Row],[Actual Price]]&lt;1000,"₦0–₦999",
 IF(Cleaned_Data[[#This Row],[Actual Price]]&lt;2000,"₦1,000–₦1,999",
 IF(Cleaned_Data[[#This Row],[Actual Price]]&lt;5000,"₦2,000–₦4,999",
 IF(Cleaned_Data[[#This Row],[Actual Price]]&lt;10000,"₦5,000–₦9,999",
 "₦10,000+"))))</f>
        <v>₦2,000–₦4,999</v>
      </c>
      <c r="V679" s="8">
        <f>(Cleaned_Data[[#This Row],[Actual Price]]*Cleaned_Data[[#This Row],[Rating Count]])</f>
        <v>24446340</v>
      </c>
      <c r="W679" s="20">
        <v>0.35076252723311546</v>
      </c>
      <c r="X679">
        <v>4.5999999999999996</v>
      </c>
      <c r="Y679" s="10">
        <f>VALUE(Cleaned_Data[[#This Row],[rating]])</f>
        <v>4.5999999999999996</v>
      </c>
      <c r="Z679">
        <v>10652</v>
      </c>
      <c r="AA679" t="str">
        <f>IF(Cleaned_Data[[#This Row],[Rating Count]]&lt;1000,"&lt;1000","1000+")</f>
        <v>1000+</v>
      </c>
      <c r="AB679" s="4">
        <v>10652</v>
      </c>
    </row>
    <row r="680" spans="1:28" x14ac:dyDescent="0.25">
      <c r="A680">
        <v>679</v>
      </c>
      <c r="B680" t="s">
        <v>7030</v>
      </c>
      <c r="C680" t="s">
        <v>7031</v>
      </c>
      <c r="D680" t="s">
        <v>7031</v>
      </c>
      <c r="E680" t="s">
        <v>16191</v>
      </c>
      <c r="F680" t="s">
        <v>14868</v>
      </c>
      <c r="G680" t="s">
        <v>14869</v>
      </c>
      <c r="H680" t="s">
        <v>7032</v>
      </c>
      <c r="I680" t="s">
        <v>13176</v>
      </c>
      <c r="J680" t="s">
        <v>13399</v>
      </c>
      <c r="K680" t="s">
        <v>13177</v>
      </c>
      <c r="L680" t="s">
        <v>13177</v>
      </c>
      <c r="M680" t="s">
        <v>13253</v>
      </c>
      <c r="N680" t="s">
        <v>13253</v>
      </c>
      <c r="O680" t="s">
        <v>13254</v>
      </c>
      <c r="P680" t="s">
        <v>13255</v>
      </c>
      <c r="Q680">
        <v>99</v>
      </c>
      <c r="R680" s="8">
        <v>99</v>
      </c>
      <c r="S680">
        <v>99</v>
      </c>
      <c r="T680" s="8">
        <v>99</v>
      </c>
      <c r="U680" s="8" t="str">
        <f>IF(Cleaned_Data[[#This Row],[Actual Price]]&lt;1000,"₦0–₦999",
 IF(Cleaned_Data[[#This Row],[Actual Price]]&lt;2000,"₦1,000–₦1,999",
 IF(Cleaned_Data[[#This Row],[Actual Price]]&lt;5000,"₦2,000–₦4,999",
 IF(Cleaned_Data[[#This Row],[Actual Price]]&lt;10000,"₦5,000–₦9,999",
 "₦10,000+"))))</f>
        <v>₦0–₦999</v>
      </c>
      <c r="V680" s="8">
        <f>(Cleaned_Data[[#This Row],[Actual Price]]*Cleaned_Data[[#This Row],[Rating Count]])</f>
        <v>498564</v>
      </c>
      <c r="W680" s="20">
        <v>0</v>
      </c>
      <c r="X680">
        <v>4.3</v>
      </c>
      <c r="Y680" s="10">
        <f>VALUE(Cleaned_Data[[#This Row],[rating]])</f>
        <v>4.3</v>
      </c>
      <c r="Z680">
        <v>5036</v>
      </c>
      <c r="AA680" t="str">
        <f>IF(Cleaned_Data[[#This Row],[Rating Count]]&lt;1000,"&lt;1000","1000+")</f>
        <v>1000+</v>
      </c>
      <c r="AB680" s="4">
        <v>5036</v>
      </c>
    </row>
    <row r="681" spans="1:28" x14ac:dyDescent="0.25">
      <c r="A681">
        <v>680</v>
      </c>
      <c r="B681" t="s">
        <v>7041</v>
      </c>
      <c r="C681" t="s">
        <v>7042</v>
      </c>
      <c r="D681" t="s">
        <v>14870</v>
      </c>
      <c r="E681" t="s">
        <v>16191</v>
      </c>
      <c r="F681" t="s">
        <v>14871</v>
      </c>
      <c r="G681" t="s">
        <v>14872</v>
      </c>
      <c r="H681" t="s">
        <v>4777</v>
      </c>
      <c r="I681" t="s">
        <v>13085</v>
      </c>
      <c r="J681" t="s">
        <v>13391</v>
      </c>
      <c r="K681" t="s">
        <v>13086</v>
      </c>
      <c r="L681" t="s">
        <v>13409</v>
      </c>
      <c r="M681" t="s">
        <v>13160</v>
      </c>
      <c r="N681" t="s">
        <v>14366</v>
      </c>
      <c r="O681" t="s">
        <v>13161</v>
      </c>
      <c r="Q681">
        <v>149</v>
      </c>
      <c r="R681" s="8">
        <v>149</v>
      </c>
      <c r="S681">
        <v>249</v>
      </c>
      <c r="T681" s="8">
        <v>249</v>
      </c>
      <c r="U681" s="8" t="str">
        <f>IF(Cleaned_Data[[#This Row],[Actual Price]]&lt;1000,"₦0–₦999",
 IF(Cleaned_Data[[#This Row],[Actual Price]]&lt;2000,"₦1,000–₦1,999",
 IF(Cleaned_Data[[#This Row],[Actual Price]]&lt;5000,"₦2,000–₦4,999",
 IF(Cleaned_Data[[#This Row],[Actual Price]]&lt;10000,"₦5,000–₦9,999",
 "₦10,000+"))))</f>
        <v>₦0–₦999</v>
      </c>
      <c r="V681" s="8">
        <f>(Cleaned_Data[[#This Row],[Actual Price]]*Cleaned_Data[[#This Row],[Rating Count]])</f>
        <v>1259193</v>
      </c>
      <c r="W681" s="20">
        <v>0.40160642570281124</v>
      </c>
      <c r="X681">
        <v>4</v>
      </c>
      <c r="Y681" s="10">
        <f>VALUE(Cleaned_Data[[#This Row],[rating]])</f>
        <v>4</v>
      </c>
      <c r="Z681">
        <v>5057</v>
      </c>
      <c r="AA681" t="str">
        <f>IF(Cleaned_Data[[#This Row],[Rating Count]]&lt;1000,"&lt;1000","1000+")</f>
        <v>1000+</v>
      </c>
      <c r="AB681" s="4">
        <v>5057</v>
      </c>
    </row>
    <row r="682" spans="1:28" x14ac:dyDescent="0.25">
      <c r="A682">
        <v>681</v>
      </c>
      <c r="B682" t="s">
        <v>7051</v>
      </c>
      <c r="C682" t="s">
        <v>7052</v>
      </c>
      <c r="D682" t="s">
        <v>7052</v>
      </c>
      <c r="E682" t="s">
        <v>16191</v>
      </c>
      <c r="F682" t="s">
        <v>14873</v>
      </c>
      <c r="G682" t="s">
        <v>14874</v>
      </c>
      <c r="H682" t="s">
        <v>5267</v>
      </c>
      <c r="I682" t="s">
        <v>13085</v>
      </c>
      <c r="J682" t="s">
        <v>13391</v>
      </c>
      <c r="K682" t="s">
        <v>13086</v>
      </c>
      <c r="L682" t="s">
        <v>13409</v>
      </c>
      <c r="M682" t="s">
        <v>13196</v>
      </c>
      <c r="N682" t="s">
        <v>13196</v>
      </c>
      <c r="O682" t="s">
        <v>13197</v>
      </c>
      <c r="Q682">
        <v>575</v>
      </c>
      <c r="R682" s="8">
        <v>575</v>
      </c>
      <c r="S682">
        <v>2799</v>
      </c>
      <c r="T682" s="8">
        <v>2799</v>
      </c>
      <c r="U682" s="8" t="str">
        <f>IF(Cleaned_Data[[#This Row],[Actual Price]]&lt;1000,"₦0–₦999",
 IF(Cleaned_Data[[#This Row],[Actual Price]]&lt;2000,"₦1,000–₦1,999",
 IF(Cleaned_Data[[#This Row],[Actual Price]]&lt;5000,"₦2,000–₦4,999",
 IF(Cleaned_Data[[#This Row],[Actual Price]]&lt;10000,"₦5,000–₦9,999",
 "₦10,000+"))))</f>
        <v>₦2,000–₦4,999</v>
      </c>
      <c r="V682" s="8">
        <f>(Cleaned_Data[[#This Row],[Actual Price]]*Cleaned_Data[[#This Row],[Rating Count]])</f>
        <v>23895063</v>
      </c>
      <c r="W682" s="20">
        <v>0.7945694891032512</v>
      </c>
      <c r="X682">
        <v>4.2</v>
      </c>
      <c r="Y682" s="10">
        <f>VALUE(Cleaned_Data[[#This Row],[rating]])</f>
        <v>4.2</v>
      </c>
      <c r="Z682">
        <v>8537</v>
      </c>
      <c r="AA682" t="str">
        <f>IF(Cleaned_Data[[#This Row],[Rating Count]]&lt;1000,"&lt;1000","1000+")</f>
        <v>1000+</v>
      </c>
      <c r="AB682" s="4">
        <v>8537</v>
      </c>
    </row>
    <row r="683" spans="1:28" x14ac:dyDescent="0.25">
      <c r="A683">
        <v>682</v>
      </c>
      <c r="B683" t="s">
        <v>7061</v>
      </c>
      <c r="C683" t="s">
        <v>7062</v>
      </c>
      <c r="D683" t="s">
        <v>7062</v>
      </c>
      <c r="E683" t="s">
        <v>16191</v>
      </c>
      <c r="F683" t="s">
        <v>14875</v>
      </c>
      <c r="G683" t="s">
        <v>14876</v>
      </c>
      <c r="H683" t="s">
        <v>6240</v>
      </c>
      <c r="I683" t="s">
        <v>13171</v>
      </c>
      <c r="J683" t="s">
        <v>13171</v>
      </c>
      <c r="K683" t="s">
        <v>13172</v>
      </c>
      <c r="L683" t="s">
        <v>13172</v>
      </c>
      <c r="M683" t="s">
        <v>13173</v>
      </c>
      <c r="N683" t="s">
        <v>13173</v>
      </c>
      <c r="O683" t="s">
        <v>13174</v>
      </c>
      <c r="P683" t="s">
        <v>13175</v>
      </c>
      <c r="Q683">
        <v>178</v>
      </c>
      <c r="R683" s="8">
        <v>178</v>
      </c>
      <c r="S683">
        <v>210</v>
      </c>
      <c r="T683" s="8">
        <v>210</v>
      </c>
      <c r="U683" s="8" t="str">
        <f>IF(Cleaned_Data[[#This Row],[Actual Price]]&lt;1000,"₦0–₦999",
 IF(Cleaned_Data[[#This Row],[Actual Price]]&lt;2000,"₦1,000–₦1,999",
 IF(Cleaned_Data[[#This Row],[Actual Price]]&lt;5000,"₦2,000–₦4,999",
 IF(Cleaned_Data[[#This Row],[Actual Price]]&lt;10000,"₦5,000–₦9,999",
 "₦10,000+"))))</f>
        <v>₦0–₦999</v>
      </c>
      <c r="V683" s="8">
        <f>(Cleaned_Data[[#This Row],[Actual Price]]*Cleaned_Data[[#This Row],[Rating Count]])</f>
        <v>514500</v>
      </c>
      <c r="W683" s="20">
        <v>0.15238095238095239</v>
      </c>
      <c r="X683">
        <v>4.3</v>
      </c>
      <c r="Y683" s="10">
        <f>VALUE(Cleaned_Data[[#This Row],[rating]])</f>
        <v>4.3</v>
      </c>
      <c r="Z683">
        <v>2450</v>
      </c>
      <c r="AA683" t="str">
        <f>IF(Cleaned_Data[[#This Row],[Rating Count]]&lt;1000,"&lt;1000","1000+")</f>
        <v>1000+</v>
      </c>
      <c r="AB683" s="4">
        <v>2450</v>
      </c>
    </row>
    <row r="684" spans="1:28" x14ac:dyDescent="0.25">
      <c r="A684">
        <v>683</v>
      </c>
      <c r="B684" t="s">
        <v>7071</v>
      </c>
      <c r="C684" t="s">
        <v>7072</v>
      </c>
      <c r="D684" t="s">
        <v>7072</v>
      </c>
      <c r="E684" t="s">
        <v>16191</v>
      </c>
      <c r="F684" t="s">
        <v>14877</v>
      </c>
      <c r="G684" t="s">
        <v>14878</v>
      </c>
      <c r="H684" t="s">
        <v>3025</v>
      </c>
      <c r="I684" t="s">
        <v>13093</v>
      </c>
      <c r="J684" t="s">
        <v>13093</v>
      </c>
      <c r="K684" t="s">
        <v>13131</v>
      </c>
      <c r="L684" t="s">
        <v>14009</v>
      </c>
      <c r="M684" t="s">
        <v>13132</v>
      </c>
      <c r="N684" t="s">
        <v>13132</v>
      </c>
      <c r="O684" t="s">
        <v>13133</v>
      </c>
      <c r="Q684">
        <v>1599</v>
      </c>
      <c r="R684" s="8">
        <v>1599</v>
      </c>
      <c r="S684">
        <v>3490</v>
      </c>
      <c r="T684" s="8">
        <v>3490</v>
      </c>
      <c r="U684" s="8" t="str">
        <f>IF(Cleaned_Data[[#This Row],[Actual Price]]&lt;1000,"₦0–₦999",
 IF(Cleaned_Data[[#This Row],[Actual Price]]&lt;2000,"₦1,000–₦1,999",
 IF(Cleaned_Data[[#This Row],[Actual Price]]&lt;5000,"₦2,000–₦4,999",
 IF(Cleaned_Data[[#This Row],[Actual Price]]&lt;10000,"₦5,000–₦9,999",
 "₦10,000+"))))</f>
        <v>₦2,000–₦4,999</v>
      </c>
      <c r="V684" s="8">
        <f>(Cleaned_Data[[#This Row],[Actual Price]]*Cleaned_Data[[#This Row],[Rating Count]])</f>
        <v>2359240</v>
      </c>
      <c r="W684" s="20">
        <v>0.54183381088825211</v>
      </c>
      <c r="X684">
        <v>3.7</v>
      </c>
      <c r="Y684" s="10">
        <f>VALUE(Cleaned_Data[[#This Row],[rating]])</f>
        <v>3.7</v>
      </c>
      <c r="Z684">
        <v>676</v>
      </c>
      <c r="AA684" t="str">
        <f>IF(Cleaned_Data[[#This Row],[Rating Count]]&lt;1000,"&lt;1000","1000+")</f>
        <v>&lt;1000</v>
      </c>
      <c r="AB684" s="4">
        <v>676</v>
      </c>
    </row>
    <row r="685" spans="1:28" x14ac:dyDescent="0.25">
      <c r="A685">
        <v>684</v>
      </c>
      <c r="B685" t="s">
        <v>7081</v>
      </c>
      <c r="C685" t="s">
        <v>7082</v>
      </c>
      <c r="D685" t="s">
        <v>7082</v>
      </c>
      <c r="E685" t="s">
        <v>16191</v>
      </c>
      <c r="F685" t="s">
        <v>14879</v>
      </c>
      <c r="G685" t="s">
        <v>14880</v>
      </c>
      <c r="H685" t="s">
        <v>3025</v>
      </c>
      <c r="I685" t="s">
        <v>13093</v>
      </c>
      <c r="J685" t="s">
        <v>13093</v>
      </c>
      <c r="K685" t="s">
        <v>13131</v>
      </c>
      <c r="L685" t="s">
        <v>14009</v>
      </c>
      <c r="M685" t="s">
        <v>13132</v>
      </c>
      <c r="N685" t="s">
        <v>13132</v>
      </c>
      <c r="O685" t="s">
        <v>13133</v>
      </c>
      <c r="Q685">
        <v>499</v>
      </c>
      <c r="R685" s="8">
        <v>499</v>
      </c>
      <c r="S685">
        <v>1299</v>
      </c>
      <c r="T685" s="8">
        <v>1299</v>
      </c>
      <c r="U685" s="8" t="str">
        <f>IF(Cleaned_Data[[#This Row],[Actual Price]]&lt;1000,"₦0–₦999",
 IF(Cleaned_Data[[#This Row],[Actual Price]]&lt;2000,"₦1,000–₦1,999",
 IF(Cleaned_Data[[#This Row],[Actual Price]]&lt;5000,"₦2,000–₦4,999",
 IF(Cleaned_Data[[#This Row],[Actual Price]]&lt;10000,"₦5,000–₦9,999",
 "₦10,000+"))))</f>
        <v>₦1,000–₦1,999</v>
      </c>
      <c r="V685" s="8">
        <f>(Cleaned_Data[[#This Row],[Actual Price]]*Cleaned_Data[[#This Row],[Rating Count]])</f>
        <v>1523727</v>
      </c>
      <c r="W685" s="20">
        <v>0.61585835257890686</v>
      </c>
      <c r="X685">
        <v>3.9</v>
      </c>
      <c r="Y685" s="10">
        <f>VALUE(Cleaned_Data[[#This Row],[rating]])</f>
        <v>3.9</v>
      </c>
      <c r="Z685">
        <v>1173</v>
      </c>
      <c r="AA685" t="str">
        <f>IF(Cleaned_Data[[#This Row],[Rating Count]]&lt;1000,"&lt;1000","1000+")</f>
        <v>1000+</v>
      </c>
      <c r="AB685" s="4">
        <v>1173</v>
      </c>
    </row>
    <row r="686" spans="1:28" x14ac:dyDescent="0.25">
      <c r="A686">
        <v>685</v>
      </c>
      <c r="B686" t="s">
        <v>7091</v>
      </c>
      <c r="C686" t="s">
        <v>7092</v>
      </c>
      <c r="D686" t="s">
        <v>14881</v>
      </c>
      <c r="E686" t="s">
        <v>16191</v>
      </c>
      <c r="F686" t="s">
        <v>14882</v>
      </c>
      <c r="G686" t="s">
        <v>14883</v>
      </c>
      <c r="H686" t="s">
        <v>5289</v>
      </c>
      <c r="I686" t="s">
        <v>13085</v>
      </c>
      <c r="J686" t="s">
        <v>13391</v>
      </c>
      <c r="K686" t="s">
        <v>13086</v>
      </c>
      <c r="L686" t="s">
        <v>13409</v>
      </c>
      <c r="M686" t="s">
        <v>13160</v>
      </c>
      <c r="N686" t="s">
        <v>14366</v>
      </c>
      <c r="O686" t="s">
        <v>13194</v>
      </c>
      <c r="P686" t="s">
        <v>13200</v>
      </c>
      <c r="Q686">
        <v>199</v>
      </c>
      <c r="R686" s="8">
        <v>199</v>
      </c>
      <c r="S686">
        <v>499</v>
      </c>
      <c r="T686" s="8">
        <v>499</v>
      </c>
      <c r="U686" s="8" t="str">
        <f>IF(Cleaned_Data[[#This Row],[Actual Price]]&lt;1000,"₦0–₦999",
 IF(Cleaned_Data[[#This Row],[Actual Price]]&lt;2000,"₦1,000–₦1,999",
 IF(Cleaned_Data[[#This Row],[Actual Price]]&lt;5000,"₦2,000–₦4,999",
 IF(Cleaned_Data[[#This Row],[Actual Price]]&lt;10000,"₦5,000–₦9,999",
 "₦10,000+"))))</f>
        <v>₦0–₦999</v>
      </c>
      <c r="V686" s="8">
        <f>(Cleaned_Data[[#This Row],[Actual Price]]*Cleaned_Data[[#This Row],[Rating Count]])</f>
        <v>4989002</v>
      </c>
      <c r="W686" s="20">
        <v>0.60120240480961928</v>
      </c>
      <c r="X686">
        <v>4.3</v>
      </c>
      <c r="Y686" s="10">
        <f>VALUE(Cleaned_Data[[#This Row],[rating]])</f>
        <v>4.3</v>
      </c>
      <c r="Z686">
        <v>9998</v>
      </c>
      <c r="AA686" t="str">
        <f>IF(Cleaned_Data[[#This Row],[Rating Count]]&lt;1000,"&lt;1000","1000+")</f>
        <v>1000+</v>
      </c>
      <c r="AB686" s="4">
        <v>9998</v>
      </c>
    </row>
    <row r="687" spans="1:28" x14ac:dyDescent="0.25">
      <c r="A687">
        <v>686</v>
      </c>
      <c r="B687" t="s">
        <v>7101</v>
      </c>
      <c r="C687" t="s">
        <v>7102</v>
      </c>
      <c r="D687" t="s">
        <v>14884</v>
      </c>
      <c r="E687" t="s">
        <v>16191</v>
      </c>
      <c r="F687" t="s">
        <v>14885</v>
      </c>
      <c r="G687" t="s">
        <v>14886</v>
      </c>
      <c r="H687" t="s">
        <v>2910</v>
      </c>
      <c r="I687" t="s">
        <v>13093</v>
      </c>
      <c r="J687" t="s">
        <v>13093</v>
      </c>
      <c r="K687" t="s">
        <v>13120</v>
      </c>
      <c r="L687" t="s">
        <v>13120</v>
      </c>
      <c r="M687" t="s">
        <v>13121</v>
      </c>
      <c r="N687" t="s">
        <v>13121</v>
      </c>
      <c r="Q687">
        <v>2499</v>
      </c>
      <c r="R687" s="8">
        <v>2499</v>
      </c>
      <c r="S687">
        <v>5999</v>
      </c>
      <c r="T687" s="8">
        <v>5999</v>
      </c>
      <c r="U687" s="8" t="str">
        <f>IF(Cleaned_Data[[#This Row],[Actual Price]]&lt;1000,"₦0–₦999",
 IF(Cleaned_Data[[#This Row],[Actual Price]]&lt;2000,"₦1,000–₦1,999",
 IF(Cleaned_Data[[#This Row],[Actual Price]]&lt;5000,"₦2,000–₦4,999",
 IF(Cleaned_Data[[#This Row],[Actual Price]]&lt;10000,"₦5,000–₦9,999",
 "₦10,000+"))))</f>
        <v>₦5,000–₦9,999</v>
      </c>
      <c r="V687" s="8">
        <f>(Cleaned_Data[[#This Row],[Actual Price]]*Cleaned_Data[[#This Row],[Rating Count]])</f>
        <v>35106148</v>
      </c>
      <c r="W687" s="20">
        <v>0.58343057176196034</v>
      </c>
      <c r="X687">
        <v>4.0999999999999996</v>
      </c>
      <c r="Y687" s="10">
        <f>VALUE(Cleaned_Data[[#This Row],[rating]])</f>
        <v>4.0999999999999996</v>
      </c>
      <c r="Z687">
        <v>5852</v>
      </c>
      <c r="AA687" t="str">
        <f>IF(Cleaned_Data[[#This Row],[Rating Count]]&lt;1000,"&lt;1000","1000+")</f>
        <v>1000+</v>
      </c>
      <c r="AB687" s="4">
        <v>5852</v>
      </c>
    </row>
    <row r="688" spans="1:28" x14ac:dyDescent="0.25">
      <c r="A688">
        <v>687</v>
      </c>
      <c r="B688" t="s">
        <v>7111</v>
      </c>
      <c r="C688" t="s">
        <v>7112</v>
      </c>
      <c r="D688" t="s">
        <v>7112</v>
      </c>
      <c r="E688" t="s">
        <v>16191</v>
      </c>
      <c r="F688" t="s">
        <v>14887</v>
      </c>
      <c r="G688" t="s">
        <v>14888</v>
      </c>
      <c r="H688" t="s">
        <v>7113</v>
      </c>
      <c r="I688" t="s">
        <v>13085</v>
      </c>
      <c r="J688" t="s">
        <v>13391</v>
      </c>
      <c r="K688" t="s">
        <v>13231</v>
      </c>
      <c r="L688" t="s">
        <v>13231</v>
      </c>
      <c r="M688" t="s">
        <v>13256</v>
      </c>
      <c r="N688" t="s">
        <v>13256</v>
      </c>
      <c r="Q688">
        <v>199</v>
      </c>
      <c r="R688" s="8">
        <v>199</v>
      </c>
      <c r="S688">
        <v>999</v>
      </c>
      <c r="T688" s="8">
        <v>999</v>
      </c>
      <c r="U688" s="8" t="str">
        <f>IF(Cleaned_Data[[#This Row],[Actual Price]]&lt;1000,"₦0–₦999",
 IF(Cleaned_Data[[#This Row],[Actual Price]]&lt;2000,"₦1,000–₦1,999",
 IF(Cleaned_Data[[#This Row],[Actual Price]]&lt;5000,"₦2,000–₦4,999",
 IF(Cleaned_Data[[#This Row],[Actual Price]]&lt;10000,"₦5,000–₦9,999",
 "₦10,000+"))))</f>
        <v>₦0–₦999</v>
      </c>
      <c r="V688" s="8">
        <f>(Cleaned_Data[[#This Row],[Actual Price]]*Cleaned_Data[[#This Row],[Rating Count]])</f>
        <v>361638</v>
      </c>
      <c r="W688" s="20">
        <v>0.80080080080080085</v>
      </c>
      <c r="X688">
        <v>4.2</v>
      </c>
      <c r="Y688" s="10">
        <f>VALUE(Cleaned_Data[[#This Row],[rating]])</f>
        <v>4.2</v>
      </c>
      <c r="Z688">
        <v>362</v>
      </c>
      <c r="AA688" t="str">
        <f>IF(Cleaned_Data[[#This Row],[Rating Count]]&lt;1000,"&lt;1000","1000+")</f>
        <v>&lt;1000</v>
      </c>
      <c r="AB688" s="4">
        <v>362</v>
      </c>
    </row>
    <row r="689" spans="1:28" x14ac:dyDescent="0.25">
      <c r="A689">
        <v>688</v>
      </c>
      <c r="B689" t="s">
        <v>7122</v>
      </c>
      <c r="C689" t="s">
        <v>7123</v>
      </c>
      <c r="D689" t="s">
        <v>14889</v>
      </c>
      <c r="E689" t="s">
        <v>16191</v>
      </c>
      <c r="F689" t="s">
        <v>14890</v>
      </c>
      <c r="G689" t="s">
        <v>14891</v>
      </c>
      <c r="H689" t="s">
        <v>2983</v>
      </c>
      <c r="I689" t="s">
        <v>13093</v>
      </c>
      <c r="J689" t="s">
        <v>13093</v>
      </c>
      <c r="K689" t="s">
        <v>13095</v>
      </c>
      <c r="L689" t="s">
        <v>13095</v>
      </c>
      <c r="M689" t="s">
        <v>13128</v>
      </c>
      <c r="N689" t="s">
        <v>13128</v>
      </c>
      <c r="O689" t="s">
        <v>13129</v>
      </c>
      <c r="Q689">
        <v>939</v>
      </c>
      <c r="R689" s="8">
        <v>939</v>
      </c>
      <c r="S689">
        <v>1800</v>
      </c>
      <c r="T689" s="8">
        <v>1800</v>
      </c>
      <c r="U689" s="8" t="str">
        <f>IF(Cleaned_Data[[#This Row],[Actual Price]]&lt;1000,"₦0–₦999",
 IF(Cleaned_Data[[#This Row],[Actual Price]]&lt;2000,"₦1,000–₦1,999",
 IF(Cleaned_Data[[#This Row],[Actual Price]]&lt;5000,"₦2,000–₦4,999",
 IF(Cleaned_Data[[#This Row],[Actual Price]]&lt;10000,"₦5,000–₦9,999",
 "₦10,000+"))))</f>
        <v>₦1,000–₦1,999</v>
      </c>
      <c r="V689" s="8">
        <f>(Cleaned_Data[[#This Row],[Actual Price]]*Cleaned_Data[[#This Row],[Rating Count]])</f>
        <v>369093600</v>
      </c>
      <c r="W689" s="20">
        <v>0.47833333333333333</v>
      </c>
      <c r="X689">
        <v>4.5</v>
      </c>
      <c r="Y689" s="10">
        <f>VALUE(Cleaned_Data[[#This Row],[rating]])</f>
        <v>4.5</v>
      </c>
      <c r="Z689">
        <v>205052</v>
      </c>
      <c r="AA689" t="str">
        <f>IF(Cleaned_Data[[#This Row],[Rating Count]]&lt;1000,"&lt;1000","1000+")</f>
        <v>1000+</v>
      </c>
      <c r="AB689" s="4">
        <v>205052</v>
      </c>
    </row>
    <row r="690" spans="1:28" x14ac:dyDescent="0.25">
      <c r="A690">
        <v>689</v>
      </c>
      <c r="B690" t="s">
        <v>7132</v>
      </c>
      <c r="C690" t="s">
        <v>7133</v>
      </c>
      <c r="D690" t="s">
        <v>14892</v>
      </c>
      <c r="E690" t="s">
        <v>16191</v>
      </c>
      <c r="F690" t="s">
        <v>14893</v>
      </c>
      <c r="G690" t="s">
        <v>14894</v>
      </c>
      <c r="H690" t="s">
        <v>2910</v>
      </c>
      <c r="I690" t="s">
        <v>13093</v>
      </c>
      <c r="J690" t="s">
        <v>13093</v>
      </c>
      <c r="K690" t="s">
        <v>13120</v>
      </c>
      <c r="L690" t="s">
        <v>13120</v>
      </c>
      <c r="M690" t="s">
        <v>13121</v>
      </c>
      <c r="N690" t="s">
        <v>13121</v>
      </c>
      <c r="Q690">
        <v>2499</v>
      </c>
      <c r="R690" s="8">
        <v>2499</v>
      </c>
      <c r="S690">
        <v>9999</v>
      </c>
      <c r="T690" s="8">
        <v>9999</v>
      </c>
      <c r="U690" s="8" t="str">
        <f>IF(Cleaned_Data[[#This Row],[Actual Price]]&lt;1000,"₦0–₦999",
 IF(Cleaned_Data[[#This Row],[Actual Price]]&lt;2000,"₦1,000–₦1,999",
 IF(Cleaned_Data[[#This Row],[Actual Price]]&lt;5000,"₦2,000–₦4,999",
 IF(Cleaned_Data[[#This Row],[Actual Price]]&lt;10000,"₦5,000–₦9,999",
 "₦10,000+"))))</f>
        <v>₦5,000–₦9,999</v>
      </c>
      <c r="V690" s="8">
        <f>(Cleaned_Data[[#This Row],[Actual Price]]*Cleaned_Data[[#This Row],[Rating Count]])</f>
        <v>90890910</v>
      </c>
      <c r="W690" s="20">
        <v>0.75007500750075007</v>
      </c>
      <c r="X690">
        <v>4</v>
      </c>
      <c r="Y690" s="10">
        <f>VALUE(Cleaned_Data[[#This Row],[rating]])</f>
        <v>4</v>
      </c>
      <c r="Z690">
        <v>9090</v>
      </c>
      <c r="AA690" t="str">
        <f>IF(Cleaned_Data[[#This Row],[Rating Count]]&lt;1000,"&lt;1000","1000+")</f>
        <v>1000+</v>
      </c>
      <c r="AB690" s="4">
        <v>9090</v>
      </c>
    </row>
    <row r="691" spans="1:28" x14ac:dyDescent="0.25">
      <c r="A691">
        <v>690</v>
      </c>
      <c r="B691" t="s">
        <v>7141</v>
      </c>
      <c r="C691" t="s">
        <v>7142</v>
      </c>
      <c r="D691" t="s">
        <v>7142</v>
      </c>
      <c r="E691" t="s">
        <v>16191</v>
      </c>
      <c r="F691" t="s">
        <v>14895</v>
      </c>
      <c r="G691" t="s">
        <v>14896</v>
      </c>
      <c r="H691" t="s">
        <v>4777</v>
      </c>
      <c r="I691" t="s">
        <v>13085</v>
      </c>
      <c r="J691" t="s">
        <v>13391</v>
      </c>
      <c r="K691" t="s">
        <v>13086</v>
      </c>
      <c r="L691" t="s">
        <v>13409</v>
      </c>
      <c r="M691" t="s">
        <v>13160</v>
      </c>
      <c r="N691" t="s">
        <v>14366</v>
      </c>
      <c r="O691" t="s">
        <v>13161</v>
      </c>
      <c r="Q691">
        <v>1439</v>
      </c>
      <c r="R691" s="8">
        <v>1439</v>
      </c>
      <c r="S691">
        <v>2890</v>
      </c>
      <c r="T691" s="8">
        <v>2890</v>
      </c>
      <c r="U691" s="8" t="str">
        <f>IF(Cleaned_Data[[#This Row],[Actual Price]]&lt;1000,"₦0–₦999",
 IF(Cleaned_Data[[#This Row],[Actual Price]]&lt;2000,"₦1,000–₦1,999",
 IF(Cleaned_Data[[#This Row],[Actual Price]]&lt;5000,"₦2,000–₦4,999",
 IF(Cleaned_Data[[#This Row],[Actual Price]]&lt;10000,"₦5,000–₦9,999",
 "₦10,000+"))))</f>
        <v>₦2,000–₦4,999</v>
      </c>
      <c r="V691" s="8">
        <f>(Cleaned_Data[[#This Row],[Actual Price]]*Cleaned_Data[[#This Row],[Rating Count]])</f>
        <v>11846110</v>
      </c>
      <c r="W691" s="20">
        <v>0.50207612456747408</v>
      </c>
      <c r="X691">
        <v>4.5</v>
      </c>
      <c r="Y691" s="10">
        <f>VALUE(Cleaned_Data[[#This Row],[rating]])</f>
        <v>4.5</v>
      </c>
      <c r="Z691">
        <v>4099</v>
      </c>
      <c r="AA691" t="str">
        <f>IF(Cleaned_Data[[#This Row],[Rating Count]]&lt;1000,"&lt;1000","1000+")</f>
        <v>1000+</v>
      </c>
      <c r="AB691" s="4">
        <v>4099</v>
      </c>
    </row>
    <row r="692" spans="1:28" x14ac:dyDescent="0.25">
      <c r="A692">
        <v>691</v>
      </c>
      <c r="B692" t="s">
        <v>7151</v>
      </c>
      <c r="C692" t="s">
        <v>7152</v>
      </c>
      <c r="D692" t="s">
        <v>7152</v>
      </c>
      <c r="E692" t="s">
        <v>16191</v>
      </c>
      <c r="F692" t="s">
        <v>14897</v>
      </c>
      <c r="G692" t="s">
        <v>14898</v>
      </c>
      <c r="H692" t="s">
        <v>3025</v>
      </c>
      <c r="I692" t="s">
        <v>13093</v>
      </c>
      <c r="J692" t="s">
        <v>13093</v>
      </c>
      <c r="K692" t="s">
        <v>13131</v>
      </c>
      <c r="L692" t="s">
        <v>14009</v>
      </c>
      <c r="M692" t="s">
        <v>13132</v>
      </c>
      <c r="N692" t="s">
        <v>13132</v>
      </c>
      <c r="O692" t="s">
        <v>13133</v>
      </c>
      <c r="Q692">
        <v>1099</v>
      </c>
      <c r="R692" s="8">
        <v>1099</v>
      </c>
      <c r="S692">
        <v>5999</v>
      </c>
      <c r="T692" s="8">
        <v>5999</v>
      </c>
      <c r="U692" s="8" t="str">
        <f>IF(Cleaned_Data[[#This Row],[Actual Price]]&lt;1000,"₦0–₦999",
 IF(Cleaned_Data[[#This Row],[Actual Price]]&lt;2000,"₦1,000–₦1,999",
 IF(Cleaned_Data[[#This Row],[Actual Price]]&lt;5000,"₦2,000–₦4,999",
 IF(Cleaned_Data[[#This Row],[Actual Price]]&lt;10000,"₦5,000–₦9,999",
 "₦10,000+"))))</f>
        <v>₦5,000–₦9,999</v>
      </c>
      <c r="V692" s="8">
        <f>(Cleaned_Data[[#This Row],[Actual Price]]*Cleaned_Data[[#This Row],[Rating Count]])</f>
        <v>77783034</v>
      </c>
      <c r="W692" s="20">
        <v>0.81680280046674447</v>
      </c>
      <c r="X692">
        <v>3.5</v>
      </c>
      <c r="Y692" s="10">
        <f>VALUE(Cleaned_Data[[#This Row],[rating]])</f>
        <v>3.5</v>
      </c>
      <c r="Z692">
        <v>12966</v>
      </c>
      <c r="AA692" t="str">
        <f>IF(Cleaned_Data[[#This Row],[Rating Count]]&lt;1000,"&lt;1000","1000+")</f>
        <v>1000+</v>
      </c>
      <c r="AB692" s="4">
        <v>12966</v>
      </c>
    </row>
    <row r="693" spans="1:28" x14ac:dyDescent="0.25">
      <c r="A693">
        <v>692</v>
      </c>
      <c r="B693" t="s">
        <v>7160</v>
      </c>
      <c r="C693" t="s">
        <v>7161</v>
      </c>
      <c r="D693" t="s">
        <v>7161</v>
      </c>
      <c r="E693" t="s">
        <v>16191</v>
      </c>
      <c r="F693" t="s">
        <v>14533</v>
      </c>
      <c r="G693" t="s">
        <v>14899</v>
      </c>
      <c r="H693" t="s">
        <v>5553</v>
      </c>
      <c r="I693" t="s">
        <v>13171</v>
      </c>
      <c r="J693" t="s">
        <v>13171</v>
      </c>
      <c r="K693" t="s">
        <v>13172</v>
      </c>
      <c r="L693" t="s">
        <v>13172</v>
      </c>
      <c r="M693" t="s">
        <v>13173</v>
      </c>
      <c r="N693" t="s">
        <v>13173</v>
      </c>
      <c r="O693" t="s">
        <v>13174</v>
      </c>
      <c r="P693" t="s">
        <v>13207</v>
      </c>
      <c r="Q693">
        <v>157</v>
      </c>
      <c r="R693" s="8">
        <v>157</v>
      </c>
      <c r="S693">
        <v>160</v>
      </c>
      <c r="T693" s="8">
        <v>160</v>
      </c>
      <c r="U693" s="8" t="str">
        <f>IF(Cleaned_Data[[#This Row],[Actual Price]]&lt;1000,"₦0–₦999",
 IF(Cleaned_Data[[#This Row],[Actual Price]]&lt;2000,"₦1,000–₦1,999",
 IF(Cleaned_Data[[#This Row],[Actual Price]]&lt;5000,"₦2,000–₦4,999",
 IF(Cleaned_Data[[#This Row],[Actual Price]]&lt;10000,"₦5,000–₦9,999",
 "₦10,000+"))))</f>
        <v>₦0–₦999</v>
      </c>
      <c r="V693" s="8">
        <f>(Cleaned_Data[[#This Row],[Actual Price]]*Cleaned_Data[[#This Row],[Rating Count]])</f>
        <v>708480</v>
      </c>
      <c r="W693" s="20">
        <v>1.8749999999999999E-2</v>
      </c>
      <c r="X693">
        <v>4.5</v>
      </c>
      <c r="Y693" s="10">
        <f>VALUE(Cleaned_Data[[#This Row],[rating]])</f>
        <v>4.5</v>
      </c>
      <c r="Z693">
        <v>4428</v>
      </c>
      <c r="AA693" t="str">
        <f>IF(Cleaned_Data[[#This Row],[Rating Count]]&lt;1000,"&lt;1000","1000+")</f>
        <v>1000+</v>
      </c>
      <c r="AB693" s="4">
        <v>4428</v>
      </c>
    </row>
    <row r="694" spans="1:28" x14ac:dyDescent="0.25">
      <c r="A694">
        <v>693</v>
      </c>
      <c r="B694" t="s">
        <v>7172</v>
      </c>
      <c r="C694" t="s">
        <v>7173</v>
      </c>
      <c r="D694" t="s">
        <v>7173</v>
      </c>
      <c r="E694" t="s">
        <v>16191</v>
      </c>
      <c r="F694" t="s">
        <v>13926</v>
      </c>
      <c r="G694" t="s">
        <v>14900</v>
      </c>
      <c r="H694" t="s">
        <v>5206</v>
      </c>
      <c r="I694" t="s">
        <v>13085</v>
      </c>
      <c r="J694" t="s">
        <v>13391</v>
      </c>
      <c r="K694" t="s">
        <v>13086</v>
      </c>
      <c r="L694" t="s">
        <v>13409</v>
      </c>
      <c r="M694" t="s">
        <v>13160</v>
      </c>
      <c r="N694" t="s">
        <v>14366</v>
      </c>
      <c r="O694" t="s">
        <v>13194</v>
      </c>
      <c r="P694" t="s">
        <v>13195</v>
      </c>
      <c r="Q694">
        <v>115</v>
      </c>
      <c r="R694" s="8">
        <v>115</v>
      </c>
      <c r="S694">
        <v>999</v>
      </c>
      <c r="T694" s="8">
        <v>999</v>
      </c>
      <c r="U694" s="8" t="str">
        <f>IF(Cleaned_Data[[#This Row],[Actual Price]]&lt;1000,"₦0–₦999",
 IF(Cleaned_Data[[#This Row],[Actual Price]]&lt;2000,"₦1,000–₦1,999",
 IF(Cleaned_Data[[#This Row],[Actual Price]]&lt;5000,"₦2,000–₦4,999",
 IF(Cleaned_Data[[#This Row],[Actual Price]]&lt;10000,"₦5,000–₦9,999",
 "₦10,000+"))))</f>
        <v>₦0–₦999</v>
      </c>
      <c r="V694" s="8">
        <f>(Cleaned_Data[[#This Row],[Actual Price]]*Cleaned_Data[[#This Row],[Rating Count]])</f>
        <v>5686308</v>
      </c>
      <c r="W694" s="20">
        <v>0.88488488488488493</v>
      </c>
      <c r="X694">
        <v>3.3</v>
      </c>
      <c r="Y694" s="10">
        <f>VALUE(Cleaned_Data[[#This Row],[rating]])</f>
        <v>3.3</v>
      </c>
      <c r="Z694">
        <v>5692</v>
      </c>
      <c r="AA694" t="str">
        <f>IF(Cleaned_Data[[#This Row],[Rating Count]]&lt;1000,"&lt;1000","1000+")</f>
        <v>1000+</v>
      </c>
      <c r="AB694" s="4">
        <v>5692</v>
      </c>
    </row>
    <row r="695" spans="1:28" x14ac:dyDescent="0.25">
      <c r="A695">
        <v>694</v>
      </c>
      <c r="B695" t="s">
        <v>7182</v>
      </c>
      <c r="C695" t="s">
        <v>7183</v>
      </c>
      <c r="D695" t="s">
        <v>7183</v>
      </c>
      <c r="E695" t="s">
        <v>16191</v>
      </c>
      <c r="F695" t="s">
        <v>14901</v>
      </c>
      <c r="G695" t="s">
        <v>14902</v>
      </c>
      <c r="H695" t="s">
        <v>4788</v>
      </c>
      <c r="I695" t="s">
        <v>13085</v>
      </c>
      <c r="J695" t="s">
        <v>13391</v>
      </c>
      <c r="K695" t="s">
        <v>13086</v>
      </c>
      <c r="L695" t="s">
        <v>13409</v>
      </c>
      <c r="M695" t="s">
        <v>13160</v>
      </c>
      <c r="N695" t="s">
        <v>14366</v>
      </c>
      <c r="O695" t="s">
        <v>13162</v>
      </c>
      <c r="Q695">
        <v>175</v>
      </c>
      <c r="R695" s="8">
        <v>175</v>
      </c>
      <c r="S695">
        <v>499</v>
      </c>
      <c r="T695" s="8">
        <v>499</v>
      </c>
      <c r="U695" s="8" t="str">
        <f>IF(Cleaned_Data[[#This Row],[Actual Price]]&lt;1000,"₦0–₦999",
 IF(Cleaned_Data[[#This Row],[Actual Price]]&lt;2000,"₦1,000–₦1,999",
 IF(Cleaned_Data[[#This Row],[Actual Price]]&lt;5000,"₦2,000–₦4,999",
 IF(Cleaned_Data[[#This Row],[Actual Price]]&lt;10000,"₦5,000–₦9,999",
 "₦10,000+"))))</f>
        <v>₦0–₦999</v>
      </c>
      <c r="V695" s="8">
        <f>(Cleaned_Data[[#This Row],[Actual Price]]*Cleaned_Data[[#This Row],[Rating Count]])</f>
        <v>10479</v>
      </c>
      <c r="W695" s="20">
        <v>0.64929859719438876</v>
      </c>
      <c r="X695">
        <v>4.0999999999999996</v>
      </c>
      <c r="Y695" s="10">
        <f>VALUE(Cleaned_Data[[#This Row],[rating]])</f>
        <v>4.0999999999999996</v>
      </c>
      <c r="Z695">
        <v>21</v>
      </c>
      <c r="AA695" t="str">
        <f>IF(Cleaned_Data[[#This Row],[Rating Count]]&lt;1000,"&lt;1000","1000+")</f>
        <v>&lt;1000</v>
      </c>
      <c r="AB695" s="4">
        <v>21</v>
      </c>
    </row>
    <row r="696" spans="1:28" x14ac:dyDescent="0.25">
      <c r="A696">
        <v>695</v>
      </c>
      <c r="B696" t="s">
        <v>7192</v>
      </c>
      <c r="C696" t="s">
        <v>7193</v>
      </c>
      <c r="D696" t="s">
        <v>14903</v>
      </c>
      <c r="E696" t="s">
        <v>16191</v>
      </c>
      <c r="F696" t="s">
        <v>14904</v>
      </c>
      <c r="G696" t="s">
        <v>14905</v>
      </c>
      <c r="H696" t="s">
        <v>5833</v>
      </c>
      <c r="I696" t="s">
        <v>13093</v>
      </c>
      <c r="J696" t="s">
        <v>13093</v>
      </c>
      <c r="K696" t="s">
        <v>13182</v>
      </c>
      <c r="L696" t="s">
        <v>14423</v>
      </c>
      <c r="M696" t="s">
        <v>13218</v>
      </c>
      <c r="N696" t="s">
        <v>13218</v>
      </c>
      <c r="O696" t="s">
        <v>13219</v>
      </c>
      <c r="Q696">
        <v>1999</v>
      </c>
      <c r="R696" s="8">
        <v>1999</v>
      </c>
      <c r="S696">
        <v>4700</v>
      </c>
      <c r="T696" s="8">
        <v>4700</v>
      </c>
      <c r="U696" s="8" t="str">
        <f>IF(Cleaned_Data[[#This Row],[Actual Price]]&lt;1000,"₦0–₦999",
 IF(Cleaned_Data[[#This Row],[Actual Price]]&lt;2000,"₦1,000–₦1,999",
 IF(Cleaned_Data[[#This Row],[Actual Price]]&lt;5000,"₦2,000–₦4,999",
 IF(Cleaned_Data[[#This Row],[Actual Price]]&lt;10000,"₦5,000–₦9,999",
 "₦10,000+"))))</f>
        <v>₦2,000–₦4,999</v>
      </c>
      <c r="V696" s="8">
        <f>(Cleaned_Data[[#This Row],[Actual Price]]*Cleaned_Data[[#This Row],[Rating Count]])</f>
        <v>8836000</v>
      </c>
      <c r="W696" s="20">
        <v>0.57468085106382982</v>
      </c>
      <c r="X696">
        <v>3.8</v>
      </c>
      <c r="Y696" s="10">
        <f>VALUE(Cleaned_Data[[#This Row],[rating]])</f>
        <v>3.8</v>
      </c>
      <c r="Z696">
        <v>1880</v>
      </c>
      <c r="AA696" t="str">
        <f>IF(Cleaned_Data[[#This Row],[Rating Count]]&lt;1000,"&lt;1000","1000+")</f>
        <v>1000+</v>
      </c>
      <c r="AB696" s="4">
        <v>1880</v>
      </c>
    </row>
    <row r="697" spans="1:28" x14ac:dyDescent="0.25">
      <c r="A697">
        <v>696</v>
      </c>
      <c r="B697" t="s">
        <v>7202</v>
      </c>
      <c r="C697" t="s">
        <v>7203</v>
      </c>
      <c r="D697" t="s">
        <v>14906</v>
      </c>
      <c r="E697" t="s">
        <v>16191</v>
      </c>
      <c r="F697" t="s">
        <v>14907</v>
      </c>
      <c r="G697" t="s">
        <v>14908</v>
      </c>
      <c r="H697" t="s">
        <v>7204</v>
      </c>
      <c r="I697" t="s">
        <v>13085</v>
      </c>
      <c r="J697" t="s">
        <v>13391</v>
      </c>
      <c r="K697" t="s">
        <v>13191</v>
      </c>
      <c r="L697" t="s">
        <v>14450</v>
      </c>
      <c r="M697" t="s">
        <v>13257</v>
      </c>
      <c r="N697" t="s">
        <v>13257</v>
      </c>
      <c r="Q697">
        <v>3999</v>
      </c>
      <c r="R697" s="8">
        <v>3999</v>
      </c>
      <c r="S697">
        <v>4332.96</v>
      </c>
      <c r="T697" s="8">
        <v>4332.96</v>
      </c>
      <c r="U697" s="8" t="str">
        <f>IF(Cleaned_Data[[#This Row],[Actual Price]]&lt;1000,"₦0–₦999",
 IF(Cleaned_Data[[#This Row],[Actual Price]]&lt;2000,"₦1,000–₦1,999",
 IF(Cleaned_Data[[#This Row],[Actual Price]]&lt;5000,"₦2,000–₦4,999",
 IF(Cleaned_Data[[#This Row],[Actual Price]]&lt;10000,"₦5,000–₦9,999",
 "₦10,000+"))))</f>
        <v>₦2,000–₦4,999</v>
      </c>
      <c r="V697" s="8">
        <f>(Cleaned_Data[[#This Row],[Actual Price]]*Cleaned_Data[[#This Row],[Rating Count]])</f>
        <v>94293875.519999996</v>
      </c>
      <c r="W697" s="20">
        <v>7.7074332557881917E-2</v>
      </c>
      <c r="X697">
        <v>3.5</v>
      </c>
      <c r="Y697" s="10">
        <f>VALUE(Cleaned_Data[[#This Row],[rating]])</f>
        <v>3.5</v>
      </c>
      <c r="Z697">
        <v>21762</v>
      </c>
      <c r="AA697" t="str">
        <f>IF(Cleaned_Data[[#This Row],[Rating Count]]&lt;1000,"&lt;1000","1000+")</f>
        <v>1000+</v>
      </c>
      <c r="AB697" s="4">
        <v>21762</v>
      </c>
    </row>
    <row r="698" spans="1:28" x14ac:dyDescent="0.25">
      <c r="A698">
        <v>697</v>
      </c>
      <c r="B698" t="s">
        <v>7213</v>
      </c>
      <c r="C698" t="s">
        <v>7214</v>
      </c>
      <c r="D698" t="s">
        <v>7214</v>
      </c>
      <c r="E698" t="s">
        <v>16191</v>
      </c>
      <c r="F698" t="s">
        <v>14909</v>
      </c>
      <c r="G698" t="s">
        <v>14910</v>
      </c>
      <c r="H698" t="s">
        <v>5374</v>
      </c>
      <c r="I698" t="s">
        <v>13085</v>
      </c>
      <c r="J698" t="s">
        <v>13391</v>
      </c>
      <c r="K698" t="s">
        <v>13090</v>
      </c>
      <c r="L698" t="s">
        <v>13090</v>
      </c>
      <c r="M698" t="s">
        <v>13204</v>
      </c>
      <c r="N698" t="s">
        <v>13204</v>
      </c>
      <c r="Q698">
        <v>899</v>
      </c>
      <c r="R698" s="8">
        <v>899</v>
      </c>
      <c r="S698">
        <v>1800</v>
      </c>
      <c r="T698" s="8">
        <v>1800</v>
      </c>
      <c r="U698" s="8" t="str">
        <f>IF(Cleaned_Data[[#This Row],[Actual Price]]&lt;1000,"₦0–₦999",
 IF(Cleaned_Data[[#This Row],[Actual Price]]&lt;2000,"₦1,000–₦1,999",
 IF(Cleaned_Data[[#This Row],[Actual Price]]&lt;5000,"₦2,000–₦4,999",
 IF(Cleaned_Data[[#This Row],[Actual Price]]&lt;10000,"₦5,000–₦9,999",
 "₦10,000+"))))</f>
        <v>₦1,000–₦1,999</v>
      </c>
      <c r="V698" s="8">
        <f>(Cleaned_Data[[#This Row],[Actual Price]]*Cleaned_Data[[#This Row],[Rating Count]])</f>
        <v>40275000</v>
      </c>
      <c r="W698" s="20">
        <v>0.50055555555555553</v>
      </c>
      <c r="X698">
        <v>4.0999999999999996</v>
      </c>
      <c r="Y698" s="10">
        <f>VALUE(Cleaned_Data[[#This Row],[rating]])</f>
        <v>4.0999999999999996</v>
      </c>
      <c r="Z698">
        <v>22375</v>
      </c>
      <c r="AA698" t="str">
        <f>IF(Cleaned_Data[[#This Row],[Rating Count]]&lt;1000,"&lt;1000","1000+")</f>
        <v>1000+</v>
      </c>
      <c r="AB698" s="4">
        <v>22375</v>
      </c>
    </row>
    <row r="699" spans="1:28" x14ac:dyDescent="0.25">
      <c r="A699">
        <v>698</v>
      </c>
      <c r="B699" t="s">
        <v>7223</v>
      </c>
      <c r="C699" t="s">
        <v>7224</v>
      </c>
      <c r="D699" t="s">
        <v>7224</v>
      </c>
      <c r="E699" t="s">
        <v>16191</v>
      </c>
      <c r="F699" t="s">
        <v>14911</v>
      </c>
      <c r="G699" t="s">
        <v>14912</v>
      </c>
      <c r="H699" t="s">
        <v>5289</v>
      </c>
      <c r="I699" t="s">
        <v>13085</v>
      </c>
      <c r="J699" t="s">
        <v>13391</v>
      </c>
      <c r="K699" t="s">
        <v>13086</v>
      </c>
      <c r="L699" t="s">
        <v>13409</v>
      </c>
      <c r="M699" t="s">
        <v>13160</v>
      </c>
      <c r="N699" t="s">
        <v>14366</v>
      </c>
      <c r="O699" t="s">
        <v>13194</v>
      </c>
      <c r="P699" t="s">
        <v>13200</v>
      </c>
      <c r="Q699">
        <v>299</v>
      </c>
      <c r="R699" s="8">
        <v>299</v>
      </c>
      <c r="S699">
        <v>990</v>
      </c>
      <c r="T699" s="8">
        <v>990</v>
      </c>
      <c r="U699" s="8" t="str">
        <f>IF(Cleaned_Data[[#This Row],[Actual Price]]&lt;1000,"₦0–₦999",
 IF(Cleaned_Data[[#This Row],[Actual Price]]&lt;2000,"₦1,000–₦1,999",
 IF(Cleaned_Data[[#This Row],[Actual Price]]&lt;5000,"₦2,000–₦4,999",
 IF(Cleaned_Data[[#This Row],[Actual Price]]&lt;10000,"₦5,000–₦9,999",
 "₦10,000+"))))</f>
        <v>₦0–₦999</v>
      </c>
      <c r="V699" s="8">
        <f>(Cleaned_Data[[#This Row],[Actual Price]]*Cleaned_Data[[#This Row],[Rating Count]])</f>
        <v>2428470</v>
      </c>
      <c r="W699" s="20">
        <v>0.69797979797979803</v>
      </c>
      <c r="X699">
        <v>4.5</v>
      </c>
      <c r="Y699" s="10">
        <f>VALUE(Cleaned_Data[[#This Row],[rating]])</f>
        <v>4.5</v>
      </c>
      <c r="Z699">
        <v>2453</v>
      </c>
      <c r="AA699" t="str">
        <f>IF(Cleaned_Data[[#This Row],[Rating Count]]&lt;1000,"&lt;1000","1000+")</f>
        <v>1000+</v>
      </c>
      <c r="AB699" s="4">
        <v>2453</v>
      </c>
    </row>
    <row r="700" spans="1:28" x14ac:dyDescent="0.25">
      <c r="A700">
        <v>699</v>
      </c>
      <c r="B700" t="s">
        <v>7233</v>
      </c>
      <c r="C700" t="s">
        <v>7234</v>
      </c>
      <c r="D700" t="s">
        <v>14913</v>
      </c>
      <c r="E700" t="s">
        <v>16191</v>
      </c>
      <c r="F700" t="s">
        <v>14914</v>
      </c>
      <c r="G700" t="s">
        <v>14915</v>
      </c>
      <c r="H700" t="s">
        <v>4788</v>
      </c>
      <c r="I700" t="s">
        <v>13085</v>
      </c>
      <c r="J700" t="s">
        <v>13391</v>
      </c>
      <c r="K700" t="s">
        <v>13086</v>
      </c>
      <c r="L700" t="s">
        <v>13409</v>
      </c>
      <c r="M700" t="s">
        <v>13160</v>
      </c>
      <c r="N700" t="s">
        <v>14366</v>
      </c>
      <c r="O700" t="s">
        <v>13162</v>
      </c>
      <c r="Q700">
        <v>3303</v>
      </c>
      <c r="R700" s="8">
        <v>3303</v>
      </c>
      <c r="S700">
        <v>4699</v>
      </c>
      <c r="T700" s="8">
        <v>4699</v>
      </c>
      <c r="U700" s="8" t="str">
        <f>IF(Cleaned_Data[[#This Row],[Actual Price]]&lt;1000,"₦0–₦999",
 IF(Cleaned_Data[[#This Row],[Actual Price]]&lt;2000,"₦1,000–₦1,999",
 IF(Cleaned_Data[[#This Row],[Actual Price]]&lt;5000,"₦2,000–₦4,999",
 IF(Cleaned_Data[[#This Row],[Actual Price]]&lt;10000,"₦5,000–₦9,999",
 "₦10,000+"))))</f>
        <v>₦2,000–₦4,999</v>
      </c>
      <c r="V700" s="8">
        <f>(Cleaned_Data[[#This Row],[Actual Price]]*Cleaned_Data[[#This Row],[Rating Count]])</f>
        <v>63643256</v>
      </c>
      <c r="W700" s="20">
        <v>0.29708448606086402</v>
      </c>
      <c r="X700">
        <v>4.4000000000000004</v>
      </c>
      <c r="Y700" s="10">
        <f>VALUE(Cleaned_Data[[#This Row],[rating]])</f>
        <v>4.4000000000000004</v>
      </c>
      <c r="Z700">
        <v>13544</v>
      </c>
      <c r="AA700" t="str">
        <f>IF(Cleaned_Data[[#This Row],[Rating Count]]&lt;1000,"&lt;1000","1000+")</f>
        <v>1000+</v>
      </c>
      <c r="AB700" s="4">
        <v>13544</v>
      </c>
    </row>
    <row r="701" spans="1:28" x14ac:dyDescent="0.25">
      <c r="A701">
        <v>700</v>
      </c>
      <c r="B701" t="s">
        <v>7243</v>
      </c>
      <c r="C701" t="s">
        <v>7244</v>
      </c>
      <c r="D701" t="s">
        <v>7244</v>
      </c>
      <c r="E701" t="s">
        <v>16191</v>
      </c>
      <c r="F701" t="s">
        <v>14916</v>
      </c>
      <c r="G701" t="s">
        <v>14917</v>
      </c>
      <c r="H701" t="s">
        <v>6501</v>
      </c>
      <c r="I701" t="s">
        <v>13085</v>
      </c>
      <c r="J701" t="s">
        <v>13391</v>
      </c>
      <c r="K701" t="s">
        <v>13086</v>
      </c>
      <c r="L701" t="s">
        <v>13409</v>
      </c>
      <c r="M701" t="s">
        <v>13224</v>
      </c>
      <c r="N701" t="s">
        <v>14649</v>
      </c>
      <c r="O701" t="s">
        <v>13237</v>
      </c>
      <c r="P701" t="s">
        <v>13238</v>
      </c>
      <c r="Q701">
        <v>1890</v>
      </c>
      <c r="R701" s="8">
        <v>1890</v>
      </c>
      <c r="S701">
        <v>5490</v>
      </c>
      <c r="T701" s="8">
        <v>5490</v>
      </c>
      <c r="U701" s="8" t="str">
        <f>IF(Cleaned_Data[[#This Row],[Actual Price]]&lt;1000,"₦0–₦999",
 IF(Cleaned_Data[[#This Row],[Actual Price]]&lt;2000,"₦1,000–₦1,999",
 IF(Cleaned_Data[[#This Row],[Actual Price]]&lt;5000,"₦2,000–₦4,999",
 IF(Cleaned_Data[[#This Row],[Actual Price]]&lt;10000,"₦5,000–₦9,999",
 "₦10,000+"))))</f>
        <v>₦5,000–₦9,999</v>
      </c>
      <c r="V701" s="8">
        <f>(Cleaned_Data[[#This Row],[Actual Price]]*Cleaned_Data[[#This Row],[Rating Count]])</f>
        <v>60258240</v>
      </c>
      <c r="W701" s="20">
        <v>0.65573770491803274</v>
      </c>
      <c r="X701">
        <v>4.0999999999999996</v>
      </c>
      <c r="Y701" s="10">
        <f>VALUE(Cleaned_Data[[#This Row],[rating]])</f>
        <v>4.0999999999999996</v>
      </c>
      <c r="Z701">
        <v>10976</v>
      </c>
      <c r="AA701" t="str">
        <f>IF(Cleaned_Data[[#This Row],[Rating Count]]&lt;1000,"&lt;1000","1000+")</f>
        <v>1000+</v>
      </c>
      <c r="AB701" s="4">
        <v>10976</v>
      </c>
    </row>
    <row r="702" spans="1:28" x14ac:dyDescent="0.25">
      <c r="A702">
        <v>701</v>
      </c>
      <c r="B702" t="s">
        <v>7253</v>
      </c>
      <c r="C702" t="s">
        <v>7254</v>
      </c>
      <c r="D702" t="s">
        <v>7254</v>
      </c>
      <c r="E702" t="s">
        <v>16191</v>
      </c>
      <c r="F702" t="s">
        <v>14918</v>
      </c>
      <c r="G702" t="s">
        <v>13442</v>
      </c>
      <c r="H702" t="s">
        <v>6158</v>
      </c>
      <c r="I702" t="s">
        <v>13171</v>
      </c>
      <c r="J702" t="s">
        <v>13171</v>
      </c>
      <c r="K702" t="s">
        <v>13172</v>
      </c>
      <c r="L702" t="s">
        <v>13172</v>
      </c>
      <c r="M702" t="s">
        <v>13173</v>
      </c>
      <c r="N702" t="s">
        <v>13173</v>
      </c>
      <c r="O702" t="s">
        <v>13174</v>
      </c>
      <c r="P702" t="s">
        <v>13175</v>
      </c>
      <c r="Q702">
        <v>90</v>
      </c>
      <c r="R702" s="8">
        <v>90</v>
      </c>
      <c r="S702">
        <v>100</v>
      </c>
      <c r="T702" s="8">
        <v>100</v>
      </c>
      <c r="U702" s="8" t="str">
        <f>IF(Cleaned_Data[[#This Row],[Actual Price]]&lt;1000,"₦0–₦999",
 IF(Cleaned_Data[[#This Row],[Actual Price]]&lt;2000,"₦1,000–₦1,999",
 IF(Cleaned_Data[[#This Row],[Actual Price]]&lt;5000,"₦2,000–₦4,999",
 IF(Cleaned_Data[[#This Row],[Actual Price]]&lt;10000,"₦5,000–₦9,999",
 "₦10,000+"))))</f>
        <v>₦0–₦999</v>
      </c>
      <c r="V702" s="8">
        <f>(Cleaned_Data[[#This Row],[Actual Price]]*Cleaned_Data[[#This Row],[Rating Count]])</f>
        <v>306100</v>
      </c>
      <c r="W702" s="20">
        <v>0.1</v>
      </c>
      <c r="X702">
        <v>4.3</v>
      </c>
      <c r="Y702" s="10">
        <f>VALUE(Cleaned_Data[[#This Row],[rating]])</f>
        <v>4.3</v>
      </c>
      <c r="Z702">
        <v>3061</v>
      </c>
      <c r="AA702" t="str">
        <f>IF(Cleaned_Data[[#This Row],[Rating Count]]&lt;1000,"&lt;1000","1000+")</f>
        <v>1000+</v>
      </c>
      <c r="AB702" s="4">
        <v>3061</v>
      </c>
    </row>
    <row r="703" spans="1:28" x14ac:dyDescent="0.25">
      <c r="A703">
        <v>702</v>
      </c>
      <c r="B703" t="s">
        <v>7263</v>
      </c>
      <c r="C703" t="s">
        <v>7264</v>
      </c>
      <c r="D703" t="s">
        <v>14919</v>
      </c>
      <c r="E703" t="s">
        <v>16191</v>
      </c>
      <c r="F703" t="s">
        <v>14920</v>
      </c>
      <c r="G703" t="s">
        <v>14921</v>
      </c>
      <c r="H703" t="s">
        <v>3025</v>
      </c>
      <c r="I703" t="s">
        <v>13093</v>
      </c>
      <c r="J703" t="s">
        <v>13093</v>
      </c>
      <c r="K703" t="s">
        <v>13131</v>
      </c>
      <c r="L703" t="s">
        <v>14009</v>
      </c>
      <c r="M703" t="s">
        <v>13132</v>
      </c>
      <c r="N703" t="s">
        <v>13132</v>
      </c>
      <c r="O703" t="s">
        <v>13133</v>
      </c>
      <c r="Q703">
        <v>1599</v>
      </c>
      <c r="R703" s="8">
        <v>1599</v>
      </c>
      <c r="S703">
        <v>2790</v>
      </c>
      <c r="T703" s="8">
        <v>2790</v>
      </c>
      <c r="U703" s="8" t="str">
        <f>IF(Cleaned_Data[[#This Row],[Actual Price]]&lt;1000,"₦0–₦999",
 IF(Cleaned_Data[[#This Row],[Actual Price]]&lt;2000,"₦1,000–₦1,999",
 IF(Cleaned_Data[[#This Row],[Actual Price]]&lt;5000,"₦2,000–₦4,999",
 IF(Cleaned_Data[[#This Row],[Actual Price]]&lt;10000,"₦5,000–₦9,999",
 "₦10,000+"))))</f>
        <v>₦2,000–₦4,999</v>
      </c>
      <c r="V703" s="8">
        <f>(Cleaned_Data[[#This Row],[Actual Price]]*Cleaned_Data[[#This Row],[Rating Count]])</f>
        <v>6338880</v>
      </c>
      <c r="W703" s="20">
        <v>0.42688172043010753</v>
      </c>
      <c r="X703">
        <v>3.6</v>
      </c>
      <c r="Y703" s="10">
        <f>VALUE(Cleaned_Data[[#This Row],[rating]])</f>
        <v>3.6</v>
      </c>
      <c r="Z703">
        <v>2272</v>
      </c>
      <c r="AA703" t="str">
        <f>IF(Cleaned_Data[[#This Row],[Rating Count]]&lt;1000,"&lt;1000","1000+")</f>
        <v>1000+</v>
      </c>
      <c r="AB703" s="4">
        <v>2272</v>
      </c>
    </row>
    <row r="704" spans="1:28" x14ac:dyDescent="0.25">
      <c r="A704">
        <v>703</v>
      </c>
      <c r="B704" t="s">
        <v>7273</v>
      </c>
      <c r="C704" t="s">
        <v>7274</v>
      </c>
      <c r="D704" t="s">
        <v>7274</v>
      </c>
      <c r="E704" t="s">
        <v>16191</v>
      </c>
      <c r="F704" t="s">
        <v>14922</v>
      </c>
      <c r="G704" t="s">
        <v>14923</v>
      </c>
      <c r="H704" t="s">
        <v>6530</v>
      </c>
      <c r="I704" t="s">
        <v>13085</v>
      </c>
      <c r="J704" t="s">
        <v>13391</v>
      </c>
      <c r="K704" t="s">
        <v>13086</v>
      </c>
      <c r="L704" t="s">
        <v>13409</v>
      </c>
      <c r="M704" t="s">
        <v>13154</v>
      </c>
      <c r="N704" t="s">
        <v>13154</v>
      </c>
      <c r="O704" t="s">
        <v>13239</v>
      </c>
      <c r="Q704">
        <v>599</v>
      </c>
      <c r="R704" s="8">
        <v>599</v>
      </c>
      <c r="S704">
        <v>999</v>
      </c>
      <c r="T704" s="8">
        <v>999</v>
      </c>
      <c r="U704" s="8" t="str">
        <f>IF(Cleaned_Data[[#This Row],[Actual Price]]&lt;1000,"₦0–₦999",
 IF(Cleaned_Data[[#This Row],[Actual Price]]&lt;2000,"₦1,000–₦1,999",
 IF(Cleaned_Data[[#This Row],[Actual Price]]&lt;5000,"₦2,000–₦4,999",
 IF(Cleaned_Data[[#This Row],[Actual Price]]&lt;10000,"₦5,000–₦9,999",
 "₦10,000+"))))</f>
        <v>₦0–₦999</v>
      </c>
      <c r="V704" s="8">
        <f>(Cleaned_Data[[#This Row],[Actual Price]]*Cleaned_Data[[#This Row],[Rating Count]])</f>
        <v>7593399</v>
      </c>
      <c r="W704" s="20">
        <v>0.40040040040040042</v>
      </c>
      <c r="X704">
        <v>4</v>
      </c>
      <c r="Y704" s="10">
        <f>VALUE(Cleaned_Data[[#This Row],[rating]])</f>
        <v>4</v>
      </c>
      <c r="Z704">
        <v>7601</v>
      </c>
      <c r="AA704" t="str">
        <f>IF(Cleaned_Data[[#This Row],[Rating Count]]&lt;1000,"&lt;1000","1000+")</f>
        <v>1000+</v>
      </c>
      <c r="AB704" s="4">
        <v>7601</v>
      </c>
    </row>
    <row r="705" spans="1:28" x14ac:dyDescent="0.25">
      <c r="A705">
        <v>704</v>
      </c>
      <c r="B705" t="s">
        <v>7285</v>
      </c>
      <c r="C705" t="s">
        <v>7286</v>
      </c>
      <c r="D705" t="s">
        <v>14924</v>
      </c>
      <c r="E705" t="s">
        <v>16191</v>
      </c>
      <c r="F705" t="s">
        <v>14925</v>
      </c>
      <c r="G705" t="s">
        <v>14926</v>
      </c>
      <c r="H705" t="s">
        <v>5289</v>
      </c>
      <c r="I705" t="s">
        <v>13085</v>
      </c>
      <c r="J705" t="s">
        <v>13391</v>
      </c>
      <c r="K705" t="s">
        <v>13086</v>
      </c>
      <c r="L705" t="s">
        <v>13409</v>
      </c>
      <c r="M705" t="s">
        <v>13160</v>
      </c>
      <c r="N705" t="s">
        <v>14366</v>
      </c>
      <c r="O705" t="s">
        <v>13194</v>
      </c>
      <c r="P705" t="s">
        <v>13200</v>
      </c>
      <c r="Q705">
        <v>425</v>
      </c>
      <c r="R705" s="8">
        <v>425</v>
      </c>
      <c r="S705">
        <v>899</v>
      </c>
      <c r="T705" s="8">
        <v>899</v>
      </c>
      <c r="U705" s="8" t="str">
        <f>IF(Cleaned_Data[[#This Row],[Actual Price]]&lt;1000,"₦0–₦999",
 IF(Cleaned_Data[[#This Row],[Actual Price]]&lt;2000,"₦1,000–₦1,999",
 IF(Cleaned_Data[[#This Row],[Actual Price]]&lt;5000,"₦2,000–₦4,999",
 IF(Cleaned_Data[[#This Row],[Actual Price]]&lt;10000,"₦5,000–₦9,999",
 "₦10,000+"))))</f>
        <v>₦0–₦999</v>
      </c>
      <c r="V705" s="8">
        <f>(Cleaned_Data[[#This Row],[Actual Price]]*Cleaned_Data[[#This Row],[Rating Count]])</f>
        <v>3792881</v>
      </c>
      <c r="W705" s="20">
        <v>0.52725250278086766</v>
      </c>
      <c r="X705">
        <v>4.5</v>
      </c>
      <c r="Y705" s="10">
        <f>VALUE(Cleaned_Data[[#This Row],[rating]])</f>
        <v>4.5</v>
      </c>
      <c r="Z705">
        <v>4219</v>
      </c>
      <c r="AA705" t="str">
        <f>IF(Cleaned_Data[[#This Row],[Rating Count]]&lt;1000,"&lt;1000","1000+")</f>
        <v>1000+</v>
      </c>
      <c r="AB705" s="4">
        <v>4219</v>
      </c>
    </row>
    <row r="706" spans="1:28" x14ac:dyDescent="0.25">
      <c r="A706">
        <v>705</v>
      </c>
      <c r="B706" t="s">
        <v>7295</v>
      </c>
      <c r="C706" t="s">
        <v>7296</v>
      </c>
      <c r="D706" t="s">
        <v>7296</v>
      </c>
      <c r="E706" t="s">
        <v>16191</v>
      </c>
      <c r="F706" t="s">
        <v>14927</v>
      </c>
      <c r="G706" t="s">
        <v>14928</v>
      </c>
      <c r="H706" t="s">
        <v>4364</v>
      </c>
      <c r="I706" t="s">
        <v>13093</v>
      </c>
      <c r="J706" t="s">
        <v>13093</v>
      </c>
      <c r="K706" t="s">
        <v>13131</v>
      </c>
      <c r="L706" t="s">
        <v>14009</v>
      </c>
      <c r="M706" t="s">
        <v>13132</v>
      </c>
      <c r="N706" t="s">
        <v>13132</v>
      </c>
      <c r="O706" t="s">
        <v>13153</v>
      </c>
      <c r="Q706">
        <v>1499</v>
      </c>
      <c r="R706" s="8">
        <v>1499</v>
      </c>
      <c r="S706">
        <v>3999</v>
      </c>
      <c r="T706" s="8">
        <v>3999</v>
      </c>
      <c r="U706" s="8" t="str">
        <f>IF(Cleaned_Data[[#This Row],[Actual Price]]&lt;1000,"₦0–₦999",
 IF(Cleaned_Data[[#This Row],[Actual Price]]&lt;2000,"₦1,000–₦1,999",
 IF(Cleaned_Data[[#This Row],[Actual Price]]&lt;5000,"₦2,000–₦4,999",
 IF(Cleaned_Data[[#This Row],[Actual Price]]&lt;10000,"₦5,000–₦9,999",
 "₦10,000+"))))</f>
        <v>₦2,000–₦4,999</v>
      </c>
      <c r="V706" s="8">
        <f>(Cleaned_Data[[#This Row],[Actual Price]]*Cleaned_Data[[#This Row],[Rating Count]])</f>
        <v>171057225</v>
      </c>
      <c r="W706" s="20">
        <v>0.62515628907226806</v>
      </c>
      <c r="X706">
        <v>4.2</v>
      </c>
      <c r="Y706" s="10">
        <f>VALUE(Cleaned_Data[[#This Row],[rating]])</f>
        <v>4.2</v>
      </c>
      <c r="Z706">
        <v>42775</v>
      </c>
      <c r="AA706" t="str">
        <f>IF(Cleaned_Data[[#This Row],[Rating Count]]&lt;1000,"&lt;1000","1000+")</f>
        <v>1000+</v>
      </c>
      <c r="AB706" s="4">
        <v>42775</v>
      </c>
    </row>
    <row r="707" spans="1:28" x14ac:dyDescent="0.25">
      <c r="A707">
        <v>706</v>
      </c>
      <c r="B707" t="s">
        <v>7304</v>
      </c>
      <c r="C707" t="s">
        <v>7305</v>
      </c>
      <c r="D707" t="s">
        <v>7305</v>
      </c>
      <c r="E707" t="s">
        <v>16191</v>
      </c>
      <c r="F707" t="s">
        <v>14929</v>
      </c>
      <c r="G707" t="s">
        <v>14930</v>
      </c>
      <c r="H707" t="s">
        <v>6987</v>
      </c>
      <c r="I707" t="s">
        <v>13085</v>
      </c>
      <c r="J707" t="s">
        <v>13391</v>
      </c>
      <c r="K707" t="s">
        <v>13086</v>
      </c>
      <c r="L707" t="s">
        <v>13409</v>
      </c>
      <c r="M707" t="s">
        <v>13220</v>
      </c>
      <c r="N707" t="s">
        <v>13220</v>
      </c>
      <c r="O707" t="s">
        <v>13252</v>
      </c>
      <c r="P707" t="s">
        <v>13234</v>
      </c>
      <c r="Q707">
        <v>549</v>
      </c>
      <c r="R707" s="8">
        <v>549</v>
      </c>
      <c r="S707">
        <v>2499</v>
      </c>
      <c r="T707" s="8">
        <v>2499</v>
      </c>
      <c r="U707" s="8" t="str">
        <f>IF(Cleaned_Data[[#This Row],[Actual Price]]&lt;1000,"₦0–₦999",
 IF(Cleaned_Data[[#This Row],[Actual Price]]&lt;2000,"₦1,000–₦1,999",
 IF(Cleaned_Data[[#This Row],[Actual Price]]&lt;5000,"₦2,000–₦4,999",
 IF(Cleaned_Data[[#This Row],[Actual Price]]&lt;10000,"₦5,000–₦9,999",
 "₦10,000+"))))</f>
        <v>₦2,000–₦4,999</v>
      </c>
      <c r="V707" s="8">
        <f>(Cleaned_Data[[#This Row],[Actual Price]]*Cleaned_Data[[#This Row],[Rating Count]])</f>
        <v>13884444</v>
      </c>
      <c r="W707" s="20">
        <v>0.78031212484993995</v>
      </c>
      <c r="X707">
        <v>4.3</v>
      </c>
      <c r="Y707" s="10">
        <f>VALUE(Cleaned_Data[[#This Row],[rating]])</f>
        <v>4.3</v>
      </c>
      <c r="Z707">
        <v>5556</v>
      </c>
      <c r="AA707" t="str">
        <f>IF(Cleaned_Data[[#This Row],[Rating Count]]&lt;1000,"&lt;1000","1000+")</f>
        <v>1000+</v>
      </c>
      <c r="AB707" s="4">
        <v>5556</v>
      </c>
    </row>
    <row r="708" spans="1:28" x14ac:dyDescent="0.25">
      <c r="A708">
        <v>707</v>
      </c>
      <c r="B708" t="s">
        <v>7315</v>
      </c>
      <c r="C708" t="s">
        <v>7316</v>
      </c>
      <c r="D708" t="s">
        <v>14931</v>
      </c>
      <c r="E708" t="s">
        <v>16191</v>
      </c>
      <c r="F708" t="s">
        <v>14932</v>
      </c>
      <c r="G708" t="s">
        <v>14933</v>
      </c>
      <c r="H708" t="s">
        <v>4777</v>
      </c>
      <c r="I708" t="s">
        <v>13085</v>
      </c>
      <c r="J708" t="s">
        <v>13391</v>
      </c>
      <c r="K708" t="s">
        <v>13086</v>
      </c>
      <c r="L708" t="s">
        <v>13409</v>
      </c>
      <c r="M708" t="s">
        <v>13160</v>
      </c>
      <c r="N708" t="s">
        <v>14366</v>
      </c>
      <c r="O708" t="s">
        <v>13161</v>
      </c>
      <c r="Q708">
        <v>1295</v>
      </c>
      <c r="R708" s="8">
        <v>1295</v>
      </c>
      <c r="S708">
        <v>1645</v>
      </c>
      <c r="T708" s="8">
        <v>1645</v>
      </c>
      <c r="U708" s="8" t="str">
        <f>IF(Cleaned_Data[[#This Row],[Actual Price]]&lt;1000,"₦0–₦999",
 IF(Cleaned_Data[[#This Row],[Actual Price]]&lt;2000,"₦1,000–₦1,999",
 IF(Cleaned_Data[[#This Row],[Actual Price]]&lt;5000,"₦2,000–₦4,999",
 IF(Cleaned_Data[[#This Row],[Actual Price]]&lt;10000,"₦5,000–₦9,999",
 "₦10,000+"))))</f>
        <v>₦1,000–₦1,999</v>
      </c>
      <c r="V708" s="8">
        <f>(Cleaned_Data[[#This Row],[Actual Price]]*Cleaned_Data[[#This Row],[Rating Count]])</f>
        <v>20356875</v>
      </c>
      <c r="W708" s="20">
        <v>0.21276595744680851</v>
      </c>
      <c r="X708">
        <v>4.5999999999999996</v>
      </c>
      <c r="Y708" s="10">
        <f>VALUE(Cleaned_Data[[#This Row],[rating]])</f>
        <v>4.5999999999999996</v>
      </c>
      <c r="Z708">
        <v>12375</v>
      </c>
      <c r="AA708" t="str">
        <f>IF(Cleaned_Data[[#This Row],[Rating Count]]&lt;1000,"&lt;1000","1000+")</f>
        <v>1000+</v>
      </c>
      <c r="AB708" s="4">
        <v>12375</v>
      </c>
    </row>
    <row r="709" spans="1:28" x14ac:dyDescent="0.25">
      <c r="A709">
        <v>708</v>
      </c>
      <c r="B709" t="s">
        <v>7325</v>
      </c>
      <c r="C709" t="s">
        <v>7326</v>
      </c>
      <c r="D709" t="s">
        <v>7326</v>
      </c>
      <c r="E709" t="s">
        <v>16191</v>
      </c>
      <c r="F709" t="s">
        <v>14934</v>
      </c>
      <c r="G709" t="s">
        <v>14935</v>
      </c>
      <c r="H709" t="s">
        <v>5278</v>
      </c>
      <c r="I709" t="s">
        <v>13176</v>
      </c>
      <c r="J709" t="s">
        <v>13399</v>
      </c>
      <c r="K709" t="s">
        <v>13177</v>
      </c>
      <c r="L709" t="s">
        <v>13177</v>
      </c>
      <c r="M709" t="s">
        <v>13198</v>
      </c>
      <c r="N709" t="s">
        <v>13198</v>
      </c>
      <c r="O709" t="s">
        <v>13199</v>
      </c>
      <c r="Q709">
        <v>310</v>
      </c>
      <c r="R709" s="8">
        <v>310</v>
      </c>
      <c r="S709">
        <v>310</v>
      </c>
      <c r="T709" s="8">
        <v>310</v>
      </c>
      <c r="U709" s="8" t="str">
        <f>IF(Cleaned_Data[[#This Row],[Actual Price]]&lt;1000,"₦0–₦999",
 IF(Cleaned_Data[[#This Row],[Actual Price]]&lt;2000,"₦1,000–₦1,999",
 IF(Cleaned_Data[[#This Row],[Actual Price]]&lt;5000,"₦2,000–₦4,999",
 IF(Cleaned_Data[[#This Row],[Actual Price]]&lt;10000,"₦5,000–₦9,999",
 "₦10,000+"))))</f>
        <v>₦0–₦999</v>
      </c>
      <c r="V709" s="8">
        <f>(Cleaned_Data[[#This Row],[Actual Price]]*Cleaned_Data[[#This Row],[Rating Count]])</f>
        <v>1823420</v>
      </c>
      <c r="W709" s="20">
        <v>0</v>
      </c>
      <c r="X709">
        <v>4.5</v>
      </c>
      <c r="Y709" s="10">
        <f>VALUE(Cleaned_Data[[#This Row],[rating]])</f>
        <v>4.5</v>
      </c>
      <c r="Z709">
        <v>5882</v>
      </c>
      <c r="AA709" t="str">
        <f>IF(Cleaned_Data[[#This Row],[Rating Count]]&lt;1000,"&lt;1000","1000+")</f>
        <v>1000+</v>
      </c>
      <c r="AB709" s="4">
        <v>5882</v>
      </c>
    </row>
    <row r="710" spans="1:28" x14ac:dyDescent="0.25">
      <c r="A710">
        <v>709</v>
      </c>
      <c r="B710" t="s">
        <v>7337</v>
      </c>
      <c r="C710" t="s">
        <v>7338</v>
      </c>
      <c r="D710" t="s">
        <v>14936</v>
      </c>
      <c r="E710" t="s">
        <v>16191</v>
      </c>
      <c r="F710" t="s">
        <v>14937</v>
      </c>
      <c r="G710" t="s">
        <v>14938</v>
      </c>
      <c r="H710" t="s">
        <v>5034</v>
      </c>
      <c r="I710" t="s">
        <v>13085</v>
      </c>
      <c r="J710" t="s">
        <v>13391</v>
      </c>
      <c r="K710" t="s">
        <v>13086</v>
      </c>
      <c r="L710" t="s">
        <v>13409</v>
      </c>
      <c r="M710" t="s">
        <v>13160</v>
      </c>
      <c r="N710" t="s">
        <v>14366</v>
      </c>
      <c r="O710" t="s">
        <v>13180</v>
      </c>
      <c r="Q710">
        <v>1149</v>
      </c>
      <c r="R710" s="8">
        <v>1149</v>
      </c>
      <c r="S710">
        <v>1499</v>
      </c>
      <c r="T710" s="8">
        <v>1499</v>
      </c>
      <c r="U710" s="8" t="str">
        <f>IF(Cleaned_Data[[#This Row],[Actual Price]]&lt;1000,"₦0–₦999",
 IF(Cleaned_Data[[#This Row],[Actual Price]]&lt;2000,"₦1,000–₦1,999",
 IF(Cleaned_Data[[#This Row],[Actual Price]]&lt;5000,"₦2,000–₦4,999",
 IF(Cleaned_Data[[#This Row],[Actual Price]]&lt;10000,"₦5,000–₦9,999",
 "₦10,000+"))))</f>
        <v>₦1,000–₦1,999</v>
      </c>
      <c r="V710" s="8">
        <f>(Cleaned_Data[[#This Row],[Actual Price]]*Cleaned_Data[[#This Row],[Rating Count]])</f>
        <v>15654057</v>
      </c>
      <c r="W710" s="20">
        <v>0.2334889926617745</v>
      </c>
      <c r="X710">
        <v>4.0999999999999996</v>
      </c>
      <c r="Y710" s="10">
        <f>VALUE(Cleaned_Data[[#This Row],[rating]])</f>
        <v>4.0999999999999996</v>
      </c>
      <c r="Z710">
        <v>10443</v>
      </c>
      <c r="AA710" t="str">
        <f>IF(Cleaned_Data[[#This Row],[Rating Count]]&lt;1000,"&lt;1000","1000+")</f>
        <v>1000+</v>
      </c>
      <c r="AB710" s="4">
        <v>10443</v>
      </c>
    </row>
    <row r="711" spans="1:28" x14ac:dyDescent="0.25">
      <c r="A711">
        <v>710</v>
      </c>
      <c r="B711" t="s">
        <v>7347</v>
      </c>
      <c r="C711" t="s">
        <v>7348</v>
      </c>
      <c r="D711" t="s">
        <v>14939</v>
      </c>
      <c r="E711" t="s">
        <v>16191</v>
      </c>
      <c r="F711" t="s">
        <v>14940</v>
      </c>
      <c r="G711" t="s">
        <v>14941</v>
      </c>
      <c r="H711" t="s">
        <v>4808</v>
      </c>
      <c r="I711" t="s">
        <v>13085</v>
      </c>
      <c r="J711" t="s">
        <v>13391</v>
      </c>
      <c r="K711" t="s">
        <v>13086</v>
      </c>
      <c r="L711" t="s">
        <v>13409</v>
      </c>
      <c r="M711" t="s">
        <v>13154</v>
      </c>
      <c r="N711" t="s">
        <v>13154</v>
      </c>
      <c r="O711" t="s">
        <v>13163</v>
      </c>
      <c r="Q711">
        <v>499</v>
      </c>
      <c r="R711" s="8">
        <v>499</v>
      </c>
      <c r="S711">
        <v>1299</v>
      </c>
      <c r="T711" s="8">
        <v>1299</v>
      </c>
      <c r="U711" s="8" t="str">
        <f>IF(Cleaned_Data[[#This Row],[Actual Price]]&lt;1000,"₦0–₦999",
 IF(Cleaned_Data[[#This Row],[Actual Price]]&lt;2000,"₦1,000–₦1,999",
 IF(Cleaned_Data[[#This Row],[Actual Price]]&lt;5000,"₦2,000–₦4,999",
 IF(Cleaned_Data[[#This Row],[Actual Price]]&lt;10000,"₦5,000–₦9,999",
 "₦10,000+"))))</f>
        <v>₦1,000–₦1,999</v>
      </c>
      <c r="V711" s="8">
        <f>(Cleaned_Data[[#This Row],[Actual Price]]*Cleaned_Data[[#This Row],[Rating Count]])</f>
        <v>563766</v>
      </c>
      <c r="W711" s="20">
        <v>0.61585835257890686</v>
      </c>
      <c r="X711">
        <v>4.5</v>
      </c>
      <c r="Y711" s="10">
        <f>VALUE(Cleaned_Data[[#This Row],[rating]])</f>
        <v>4.5</v>
      </c>
      <c r="Z711">
        <v>434</v>
      </c>
      <c r="AA711" t="str">
        <f>IF(Cleaned_Data[[#This Row],[Rating Count]]&lt;1000,"&lt;1000","1000+")</f>
        <v>&lt;1000</v>
      </c>
      <c r="AB711" s="4">
        <v>434</v>
      </c>
    </row>
    <row r="712" spans="1:28" x14ac:dyDescent="0.25">
      <c r="A712">
        <v>711</v>
      </c>
      <c r="B712" t="s">
        <v>7357</v>
      </c>
      <c r="C712" t="s">
        <v>7358</v>
      </c>
      <c r="D712" t="s">
        <v>7358</v>
      </c>
      <c r="E712" t="s">
        <v>16191</v>
      </c>
      <c r="F712" t="s">
        <v>14942</v>
      </c>
      <c r="G712" t="s">
        <v>14943</v>
      </c>
      <c r="H712" t="s">
        <v>3025</v>
      </c>
      <c r="I712" t="s">
        <v>13093</v>
      </c>
      <c r="J712" t="s">
        <v>13093</v>
      </c>
      <c r="K712" t="s">
        <v>13131</v>
      </c>
      <c r="L712" t="s">
        <v>14009</v>
      </c>
      <c r="M712" t="s">
        <v>13132</v>
      </c>
      <c r="N712" t="s">
        <v>13132</v>
      </c>
      <c r="O712" t="s">
        <v>13133</v>
      </c>
      <c r="Q712">
        <v>999</v>
      </c>
      <c r="R712" s="8">
        <v>999</v>
      </c>
      <c r="S712">
        <v>4199</v>
      </c>
      <c r="T712" s="8">
        <v>4199</v>
      </c>
      <c r="U712" s="8" t="str">
        <f>IF(Cleaned_Data[[#This Row],[Actual Price]]&lt;1000,"₦0–₦999",
 IF(Cleaned_Data[[#This Row],[Actual Price]]&lt;2000,"₦1,000–₦1,999",
 IF(Cleaned_Data[[#This Row],[Actual Price]]&lt;5000,"₦2,000–₦4,999",
 IF(Cleaned_Data[[#This Row],[Actual Price]]&lt;10000,"₦5,000–₦9,999",
 "₦10,000+"))))</f>
        <v>₦2,000–₦4,999</v>
      </c>
      <c r="V712" s="8">
        <f>(Cleaned_Data[[#This Row],[Actual Price]]*Cleaned_Data[[#This Row],[Rating Count]])</f>
        <v>8032687</v>
      </c>
      <c r="W712" s="20">
        <v>0.76208621100261964</v>
      </c>
      <c r="X712">
        <v>3.5</v>
      </c>
      <c r="Y712" s="10">
        <f>VALUE(Cleaned_Data[[#This Row],[rating]])</f>
        <v>3.5</v>
      </c>
      <c r="Z712">
        <v>1913</v>
      </c>
      <c r="AA712" t="str">
        <f>IF(Cleaned_Data[[#This Row],[Rating Count]]&lt;1000,"&lt;1000","1000+")</f>
        <v>1000+</v>
      </c>
      <c r="AB712" s="4">
        <v>1913</v>
      </c>
    </row>
    <row r="713" spans="1:28" x14ac:dyDescent="0.25">
      <c r="A713">
        <v>712</v>
      </c>
      <c r="B713" t="s">
        <v>7367</v>
      </c>
      <c r="C713" t="s">
        <v>7368</v>
      </c>
      <c r="D713" t="s">
        <v>14944</v>
      </c>
      <c r="E713" t="s">
        <v>16191</v>
      </c>
      <c r="F713" t="s">
        <v>14945</v>
      </c>
      <c r="G713" t="s">
        <v>14946</v>
      </c>
      <c r="H713" t="s">
        <v>6657</v>
      </c>
      <c r="I713" t="s">
        <v>13085</v>
      </c>
      <c r="J713" t="s">
        <v>13391</v>
      </c>
      <c r="K713" t="s">
        <v>13231</v>
      </c>
      <c r="L713" t="s">
        <v>13231</v>
      </c>
      <c r="M713" t="s">
        <v>13245</v>
      </c>
      <c r="N713" t="s">
        <v>13245</v>
      </c>
      <c r="Q713">
        <v>1709</v>
      </c>
      <c r="R713" s="8">
        <v>1709</v>
      </c>
      <c r="S713">
        <v>4000</v>
      </c>
      <c r="T713" s="8">
        <v>4000</v>
      </c>
      <c r="U713" s="8" t="str">
        <f>IF(Cleaned_Data[[#This Row],[Actual Price]]&lt;1000,"₦0–₦999",
 IF(Cleaned_Data[[#This Row],[Actual Price]]&lt;2000,"₦1,000–₦1,999",
 IF(Cleaned_Data[[#This Row],[Actual Price]]&lt;5000,"₦2,000–₦4,999",
 IF(Cleaned_Data[[#This Row],[Actual Price]]&lt;10000,"₦5,000–₦9,999",
 "₦10,000+"))))</f>
        <v>₦2,000–₦4,999</v>
      </c>
      <c r="V713" s="8">
        <f>(Cleaned_Data[[#This Row],[Actual Price]]*Cleaned_Data[[#This Row],[Rating Count]])</f>
        <v>12116000</v>
      </c>
      <c r="W713" s="20">
        <v>0.57274999999999998</v>
      </c>
      <c r="X713">
        <v>4.4000000000000004</v>
      </c>
      <c r="Y713" s="10">
        <f>VALUE(Cleaned_Data[[#This Row],[rating]])</f>
        <v>4.4000000000000004</v>
      </c>
      <c r="Z713">
        <v>3029</v>
      </c>
      <c r="AA713" t="str">
        <f>IF(Cleaned_Data[[#This Row],[Rating Count]]&lt;1000,"&lt;1000","1000+")</f>
        <v>1000+</v>
      </c>
      <c r="AB713" s="4">
        <v>3029</v>
      </c>
    </row>
    <row r="714" spans="1:28" x14ac:dyDescent="0.25">
      <c r="A714">
        <v>713</v>
      </c>
      <c r="B714" t="s">
        <v>7377</v>
      </c>
      <c r="C714" t="s">
        <v>7378</v>
      </c>
      <c r="D714" t="s">
        <v>14947</v>
      </c>
      <c r="E714" t="s">
        <v>16191</v>
      </c>
      <c r="F714" t="s">
        <v>14948</v>
      </c>
      <c r="G714" t="s">
        <v>14949</v>
      </c>
      <c r="H714" t="s">
        <v>4990</v>
      </c>
      <c r="I714" t="s">
        <v>13171</v>
      </c>
      <c r="J714" t="s">
        <v>13171</v>
      </c>
      <c r="K714" t="s">
        <v>13172</v>
      </c>
      <c r="L714" t="s">
        <v>13172</v>
      </c>
      <c r="M714" t="s">
        <v>13173</v>
      </c>
      <c r="N714" t="s">
        <v>13173</v>
      </c>
      <c r="O714" t="s">
        <v>13174</v>
      </c>
      <c r="P714" t="s">
        <v>13175</v>
      </c>
      <c r="Q714">
        <v>250</v>
      </c>
      <c r="R714" s="8">
        <v>250</v>
      </c>
      <c r="S714">
        <v>250</v>
      </c>
      <c r="T714" s="8">
        <v>250</v>
      </c>
      <c r="U714" s="8" t="str">
        <f>IF(Cleaned_Data[[#This Row],[Actual Price]]&lt;1000,"₦0–₦999",
 IF(Cleaned_Data[[#This Row],[Actual Price]]&lt;2000,"₦1,000–₦1,999",
 IF(Cleaned_Data[[#This Row],[Actual Price]]&lt;5000,"₦2,000–₦4,999",
 IF(Cleaned_Data[[#This Row],[Actual Price]]&lt;10000,"₦5,000–₦9,999",
 "₦10,000+"))))</f>
        <v>₦0–₦999</v>
      </c>
      <c r="V714" s="8">
        <f>(Cleaned_Data[[#This Row],[Actual Price]]*Cleaned_Data[[#This Row],[Rating Count]])</f>
        <v>657000</v>
      </c>
      <c r="W714" s="20">
        <v>0</v>
      </c>
      <c r="X714">
        <v>4.2</v>
      </c>
      <c r="Y714" s="10">
        <f>VALUE(Cleaned_Data[[#This Row],[rating]])</f>
        <v>4.2</v>
      </c>
      <c r="Z714">
        <v>2628</v>
      </c>
      <c r="AA714" t="str">
        <f>IF(Cleaned_Data[[#This Row],[Rating Count]]&lt;1000,"&lt;1000","1000+")</f>
        <v>1000+</v>
      </c>
      <c r="AB714" s="4">
        <v>2628</v>
      </c>
    </row>
    <row r="715" spans="1:28" x14ac:dyDescent="0.25">
      <c r="A715">
        <v>714</v>
      </c>
      <c r="B715" t="s">
        <v>7388</v>
      </c>
      <c r="C715" t="s">
        <v>7389</v>
      </c>
      <c r="D715" t="s">
        <v>14950</v>
      </c>
      <c r="E715" t="s">
        <v>16191</v>
      </c>
      <c r="F715" t="s">
        <v>14951</v>
      </c>
      <c r="G715" t="s">
        <v>14952</v>
      </c>
      <c r="H715" t="s">
        <v>7390</v>
      </c>
      <c r="I715" t="s">
        <v>13176</v>
      </c>
      <c r="J715" t="s">
        <v>13399</v>
      </c>
      <c r="K715" t="s">
        <v>13177</v>
      </c>
      <c r="L715" t="s">
        <v>13177</v>
      </c>
      <c r="M715" t="s">
        <v>13253</v>
      </c>
      <c r="N715" t="s">
        <v>13253</v>
      </c>
      <c r="O715" t="s">
        <v>13254</v>
      </c>
      <c r="P715" t="s">
        <v>13258</v>
      </c>
      <c r="Q715">
        <v>90</v>
      </c>
      <c r="R715" s="8">
        <v>90</v>
      </c>
      <c r="S715">
        <v>100</v>
      </c>
      <c r="T715" s="8">
        <v>100</v>
      </c>
      <c r="U715" s="8" t="str">
        <f>IF(Cleaned_Data[[#This Row],[Actual Price]]&lt;1000,"₦0–₦999",
 IF(Cleaned_Data[[#This Row],[Actual Price]]&lt;2000,"₦1,000–₦1,999",
 IF(Cleaned_Data[[#This Row],[Actual Price]]&lt;5000,"₦2,000–₦4,999",
 IF(Cleaned_Data[[#This Row],[Actual Price]]&lt;10000,"₦5,000–₦9,999",
 "₦10,000+"))))</f>
        <v>₦0–₦999</v>
      </c>
      <c r="V715" s="8">
        <f>(Cleaned_Data[[#This Row],[Actual Price]]*Cleaned_Data[[#This Row],[Rating Count]])</f>
        <v>1071800</v>
      </c>
      <c r="W715" s="20">
        <v>0.1</v>
      </c>
      <c r="X715">
        <v>4.4000000000000004</v>
      </c>
      <c r="Y715" s="10">
        <f>VALUE(Cleaned_Data[[#This Row],[rating]])</f>
        <v>4.4000000000000004</v>
      </c>
      <c r="Z715">
        <v>10718</v>
      </c>
      <c r="AA715" t="str">
        <f>IF(Cleaned_Data[[#This Row],[Rating Count]]&lt;1000,"&lt;1000","1000+")</f>
        <v>1000+</v>
      </c>
      <c r="AB715" s="4">
        <v>10718</v>
      </c>
    </row>
    <row r="716" spans="1:28" x14ac:dyDescent="0.25">
      <c r="A716">
        <v>715</v>
      </c>
      <c r="B716" t="s">
        <v>7399</v>
      </c>
      <c r="C716" t="s">
        <v>7400</v>
      </c>
      <c r="D716" t="s">
        <v>14953</v>
      </c>
      <c r="E716" t="s">
        <v>16191</v>
      </c>
      <c r="F716" t="s">
        <v>14954</v>
      </c>
      <c r="G716" t="s">
        <v>14955</v>
      </c>
      <c r="H716" t="s">
        <v>3815</v>
      </c>
      <c r="I716" t="s">
        <v>13093</v>
      </c>
      <c r="J716" t="s">
        <v>13093</v>
      </c>
      <c r="K716" t="s">
        <v>13122</v>
      </c>
      <c r="L716" t="s">
        <v>13993</v>
      </c>
      <c r="M716" t="s">
        <v>13123</v>
      </c>
      <c r="N716" t="s">
        <v>13123</v>
      </c>
      <c r="O716" t="s">
        <v>13148</v>
      </c>
      <c r="Q716">
        <v>2025</v>
      </c>
      <c r="R716" s="8">
        <v>2025</v>
      </c>
      <c r="S716">
        <v>5999</v>
      </c>
      <c r="T716" s="8">
        <v>5999</v>
      </c>
      <c r="U716" s="8" t="str">
        <f>IF(Cleaned_Data[[#This Row],[Actual Price]]&lt;1000,"₦0–₦999",
 IF(Cleaned_Data[[#This Row],[Actual Price]]&lt;2000,"₦1,000–₦1,999",
 IF(Cleaned_Data[[#This Row],[Actual Price]]&lt;5000,"₦2,000–₦4,999",
 IF(Cleaned_Data[[#This Row],[Actual Price]]&lt;10000,"₦5,000–₦9,999",
 "₦10,000+"))))</f>
        <v>₦5,000–₦9,999</v>
      </c>
      <c r="V716" s="8">
        <f>(Cleaned_Data[[#This Row],[Actual Price]]*Cleaned_Data[[#This Row],[Rating Count]])</f>
        <v>37391767</v>
      </c>
      <c r="W716" s="20">
        <v>0.66244374062343725</v>
      </c>
      <c r="X716">
        <v>4.2</v>
      </c>
      <c r="Y716" s="10">
        <f>VALUE(Cleaned_Data[[#This Row],[rating]])</f>
        <v>4.2</v>
      </c>
      <c r="Z716">
        <v>6233</v>
      </c>
      <c r="AA716" t="str">
        <f>IF(Cleaned_Data[[#This Row],[Rating Count]]&lt;1000,"&lt;1000","1000+")</f>
        <v>1000+</v>
      </c>
      <c r="AB716" s="4">
        <v>6233</v>
      </c>
    </row>
    <row r="717" spans="1:28" x14ac:dyDescent="0.25">
      <c r="A717">
        <v>716</v>
      </c>
      <c r="B717" t="s">
        <v>7409</v>
      </c>
      <c r="C717" t="s">
        <v>7410</v>
      </c>
      <c r="D717" t="s">
        <v>7410</v>
      </c>
      <c r="E717" t="s">
        <v>16191</v>
      </c>
      <c r="F717" t="s">
        <v>14956</v>
      </c>
      <c r="G717" t="s">
        <v>14957</v>
      </c>
      <c r="H717" t="s">
        <v>5267</v>
      </c>
      <c r="I717" t="s">
        <v>13085</v>
      </c>
      <c r="J717" t="s">
        <v>13391</v>
      </c>
      <c r="K717" t="s">
        <v>13086</v>
      </c>
      <c r="L717" t="s">
        <v>13409</v>
      </c>
      <c r="M717" t="s">
        <v>13196</v>
      </c>
      <c r="N717" t="s">
        <v>13196</v>
      </c>
      <c r="O717" t="s">
        <v>13197</v>
      </c>
      <c r="Q717">
        <v>1495</v>
      </c>
      <c r="R717" s="8">
        <v>1495</v>
      </c>
      <c r="S717">
        <v>1995</v>
      </c>
      <c r="T717" s="8">
        <v>1995</v>
      </c>
      <c r="U717" s="8" t="str">
        <f>IF(Cleaned_Data[[#This Row],[Actual Price]]&lt;1000,"₦0–₦999",
 IF(Cleaned_Data[[#This Row],[Actual Price]]&lt;2000,"₦1,000–₦1,999",
 IF(Cleaned_Data[[#This Row],[Actual Price]]&lt;5000,"₦2,000–₦4,999",
 IF(Cleaned_Data[[#This Row],[Actual Price]]&lt;10000,"₦5,000–₦9,999",
 "₦10,000+"))))</f>
        <v>₦1,000–₦1,999</v>
      </c>
      <c r="V717" s="8">
        <f>(Cleaned_Data[[#This Row],[Actual Price]]*Cleaned_Data[[#This Row],[Rating Count]])</f>
        <v>21029295</v>
      </c>
      <c r="W717" s="20">
        <v>0.25062656641604009</v>
      </c>
      <c r="X717">
        <v>4.5</v>
      </c>
      <c r="Y717" s="10">
        <f>VALUE(Cleaned_Data[[#This Row],[rating]])</f>
        <v>4.5</v>
      </c>
      <c r="Z717">
        <v>10541</v>
      </c>
      <c r="AA717" t="str">
        <f>IF(Cleaned_Data[[#This Row],[Rating Count]]&lt;1000,"&lt;1000","1000+")</f>
        <v>1000+</v>
      </c>
      <c r="AB717" s="4">
        <v>10541</v>
      </c>
    </row>
    <row r="718" spans="1:28" x14ac:dyDescent="0.25">
      <c r="A718">
        <v>717</v>
      </c>
      <c r="B718" t="s">
        <v>7421</v>
      </c>
      <c r="C718" t="s">
        <v>7422</v>
      </c>
      <c r="D718" t="s">
        <v>14958</v>
      </c>
      <c r="E718" t="s">
        <v>16191</v>
      </c>
      <c r="F718" t="s">
        <v>14959</v>
      </c>
      <c r="G718" t="s">
        <v>14960</v>
      </c>
      <c r="H718" t="s">
        <v>5446</v>
      </c>
      <c r="I718" t="s">
        <v>13093</v>
      </c>
      <c r="J718" t="s">
        <v>13093</v>
      </c>
      <c r="K718" t="s">
        <v>13104</v>
      </c>
      <c r="L718" t="s">
        <v>13104</v>
      </c>
      <c r="M718" t="s">
        <v>13117</v>
      </c>
      <c r="N718" t="s">
        <v>13117</v>
      </c>
      <c r="O718" t="s">
        <v>13206</v>
      </c>
      <c r="Q718">
        <v>899</v>
      </c>
      <c r="R718" s="8">
        <v>899</v>
      </c>
      <c r="S718">
        <v>1199</v>
      </c>
      <c r="T718" s="8">
        <v>1199</v>
      </c>
      <c r="U718" s="8" t="str">
        <f>IF(Cleaned_Data[[#This Row],[Actual Price]]&lt;1000,"₦0–₦999",
 IF(Cleaned_Data[[#This Row],[Actual Price]]&lt;2000,"₦1,000–₦1,999",
 IF(Cleaned_Data[[#This Row],[Actual Price]]&lt;5000,"₦2,000–₦4,999",
 IF(Cleaned_Data[[#This Row],[Actual Price]]&lt;10000,"₦5,000–₦9,999",
 "₦10,000+"))))</f>
        <v>₦1,000–₦1,999</v>
      </c>
      <c r="V718" s="8">
        <f>(Cleaned_Data[[#This Row],[Actual Price]]*Cleaned_Data[[#This Row],[Rating Count]])</f>
        <v>12890449</v>
      </c>
      <c r="W718" s="20">
        <v>0.25020850708924103</v>
      </c>
      <c r="X718">
        <v>3.8</v>
      </c>
      <c r="Y718" s="10">
        <f>VALUE(Cleaned_Data[[#This Row],[rating]])</f>
        <v>3.8</v>
      </c>
      <c r="Z718">
        <v>10751</v>
      </c>
      <c r="AA718" t="str">
        <f>IF(Cleaned_Data[[#This Row],[Rating Count]]&lt;1000,"&lt;1000","1000+")</f>
        <v>1000+</v>
      </c>
      <c r="AB718" s="4">
        <v>10751</v>
      </c>
    </row>
    <row r="719" spans="1:28" x14ac:dyDescent="0.25">
      <c r="A719">
        <v>718</v>
      </c>
      <c r="B719" t="s">
        <v>7431</v>
      </c>
      <c r="C719" t="s">
        <v>7432</v>
      </c>
      <c r="D719" t="s">
        <v>7432</v>
      </c>
      <c r="E719" t="s">
        <v>16191</v>
      </c>
      <c r="F719" t="s">
        <v>14961</v>
      </c>
      <c r="G719" t="s">
        <v>14962</v>
      </c>
      <c r="H719" t="s">
        <v>7433</v>
      </c>
      <c r="I719" t="s">
        <v>13085</v>
      </c>
      <c r="J719" t="s">
        <v>13391</v>
      </c>
      <c r="K719" t="s">
        <v>13086</v>
      </c>
      <c r="L719" t="s">
        <v>13409</v>
      </c>
      <c r="M719" t="s">
        <v>13087</v>
      </c>
      <c r="N719" t="s">
        <v>13410</v>
      </c>
      <c r="O719" t="s">
        <v>13088</v>
      </c>
      <c r="P719" t="s">
        <v>13259</v>
      </c>
      <c r="Q719">
        <v>349</v>
      </c>
      <c r="R719" s="8">
        <v>349</v>
      </c>
      <c r="S719">
        <v>999</v>
      </c>
      <c r="T719" s="8">
        <v>999</v>
      </c>
      <c r="U719" s="8" t="str">
        <f>IF(Cleaned_Data[[#This Row],[Actual Price]]&lt;1000,"₦0–₦999",
 IF(Cleaned_Data[[#This Row],[Actual Price]]&lt;2000,"₦1,000–₦1,999",
 IF(Cleaned_Data[[#This Row],[Actual Price]]&lt;5000,"₦2,000–₦4,999",
 IF(Cleaned_Data[[#This Row],[Actual Price]]&lt;10000,"₦5,000–₦9,999",
 "₦10,000+"))))</f>
        <v>₦0–₦999</v>
      </c>
      <c r="V719" s="8">
        <f>(Cleaned_Data[[#This Row],[Actual Price]]*Cleaned_Data[[#This Row],[Rating Count]])</f>
        <v>816183</v>
      </c>
      <c r="W719" s="20">
        <v>0.65065065065065064</v>
      </c>
      <c r="X719">
        <v>3.9</v>
      </c>
      <c r="Y719" s="10">
        <f>VALUE(Cleaned_Data[[#This Row],[rating]])</f>
        <v>3.9</v>
      </c>
      <c r="Z719">
        <v>817</v>
      </c>
      <c r="AA719" t="str">
        <f>IF(Cleaned_Data[[#This Row],[Rating Count]]&lt;1000,"&lt;1000","1000+")</f>
        <v>&lt;1000</v>
      </c>
      <c r="AB719" s="4">
        <v>817</v>
      </c>
    </row>
    <row r="720" spans="1:28" x14ac:dyDescent="0.25">
      <c r="A720">
        <v>719</v>
      </c>
      <c r="B720" t="s">
        <v>7442</v>
      </c>
      <c r="C720" t="s">
        <v>7443</v>
      </c>
      <c r="D720" t="s">
        <v>7443</v>
      </c>
      <c r="E720" t="s">
        <v>16191</v>
      </c>
      <c r="F720" t="s">
        <v>14963</v>
      </c>
      <c r="G720" t="s">
        <v>14964</v>
      </c>
      <c r="H720" t="s">
        <v>2939</v>
      </c>
      <c r="I720" t="s">
        <v>13093</v>
      </c>
      <c r="J720" t="s">
        <v>13093</v>
      </c>
      <c r="K720" t="s">
        <v>13122</v>
      </c>
      <c r="L720" t="s">
        <v>13993</v>
      </c>
      <c r="M720" t="s">
        <v>13123</v>
      </c>
      <c r="N720" t="s">
        <v>13123</v>
      </c>
      <c r="O720" t="s">
        <v>13124</v>
      </c>
      <c r="P720" t="s">
        <v>13125</v>
      </c>
      <c r="Q720">
        <v>900</v>
      </c>
      <c r="R720" s="8">
        <v>900</v>
      </c>
      <c r="S720">
        <v>2499</v>
      </c>
      <c r="T720" s="8">
        <v>2499</v>
      </c>
      <c r="U720" s="8" t="str">
        <f>IF(Cleaned_Data[[#This Row],[Actual Price]]&lt;1000,"₦0–₦999",
 IF(Cleaned_Data[[#This Row],[Actual Price]]&lt;2000,"₦1,000–₦1,999",
 IF(Cleaned_Data[[#This Row],[Actual Price]]&lt;5000,"₦2,000–₦4,999",
 IF(Cleaned_Data[[#This Row],[Actual Price]]&lt;10000,"₦5,000–₦9,999",
 "₦10,000+"))))</f>
        <v>₦2,000–₦4,999</v>
      </c>
      <c r="V720" s="8">
        <f>(Cleaned_Data[[#This Row],[Actual Price]]*Cleaned_Data[[#This Row],[Rating Count]])</f>
        <v>90923616</v>
      </c>
      <c r="W720" s="20">
        <v>0.63985594237695076</v>
      </c>
      <c r="X720">
        <v>4</v>
      </c>
      <c r="Y720" s="10">
        <f>VALUE(Cleaned_Data[[#This Row],[rating]])</f>
        <v>4</v>
      </c>
      <c r="Z720">
        <v>36384</v>
      </c>
      <c r="AA720" t="str">
        <f>IF(Cleaned_Data[[#This Row],[Rating Count]]&lt;1000,"&lt;1000","1000+")</f>
        <v>1000+</v>
      </c>
      <c r="AB720" s="4">
        <v>36384</v>
      </c>
    </row>
    <row r="721" spans="1:28" x14ac:dyDescent="0.25">
      <c r="A721">
        <v>720</v>
      </c>
      <c r="B721" t="s">
        <v>7447</v>
      </c>
      <c r="C721" t="s">
        <v>7448</v>
      </c>
      <c r="D721" t="s">
        <v>14965</v>
      </c>
      <c r="E721" t="s">
        <v>16191</v>
      </c>
      <c r="F721" t="s">
        <v>14966</v>
      </c>
      <c r="G721" t="s">
        <v>14967</v>
      </c>
      <c r="H721" t="s">
        <v>5833</v>
      </c>
      <c r="I721" t="s">
        <v>13093</v>
      </c>
      <c r="J721" t="s">
        <v>13093</v>
      </c>
      <c r="K721" t="s">
        <v>13182</v>
      </c>
      <c r="L721" t="s">
        <v>14423</v>
      </c>
      <c r="M721" t="s">
        <v>13218</v>
      </c>
      <c r="N721" t="s">
        <v>13218</v>
      </c>
      <c r="O721" t="s">
        <v>13219</v>
      </c>
      <c r="Q721">
        <v>2490</v>
      </c>
      <c r="R721" s="8">
        <v>2490</v>
      </c>
      <c r="S721">
        <v>3990</v>
      </c>
      <c r="T721" s="8">
        <v>3990</v>
      </c>
      <c r="U721" s="8" t="str">
        <f>IF(Cleaned_Data[[#This Row],[Actual Price]]&lt;1000,"₦0–₦999",
 IF(Cleaned_Data[[#This Row],[Actual Price]]&lt;2000,"₦1,000–₦1,999",
 IF(Cleaned_Data[[#This Row],[Actual Price]]&lt;5000,"₦2,000–₦4,999",
 IF(Cleaned_Data[[#This Row],[Actual Price]]&lt;10000,"₦5,000–₦9,999",
 "₦10,000+"))))</f>
        <v>₦2,000–₦4,999</v>
      </c>
      <c r="V721" s="8">
        <f>(Cleaned_Data[[#This Row],[Actual Price]]*Cleaned_Data[[#This Row],[Rating Count]])</f>
        <v>14387940</v>
      </c>
      <c r="W721" s="20">
        <v>0.37593984962406013</v>
      </c>
      <c r="X721">
        <v>4.0999999999999996</v>
      </c>
      <c r="Y721" s="10">
        <f>VALUE(Cleaned_Data[[#This Row],[rating]])</f>
        <v>4.0999999999999996</v>
      </c>
      <c r="Z721">
        <v>3606</v>
      </c>
      <c r="AA721" t="str">
        <f>IF(Cleaned_Data[[#This Row],[Rating Count]]&lt;1000,"&lt;1000","1000+")</f>
        <v>1000+</v>
      </c>
      <c r="AB721" s="4">
        <v>3606</v>
      </c>
    </row>
    <row r="722" spans="1:28" x14ac:dyDescent="0.25">
      <c r="A722">
        <v>721</v>
      </c>
      <c r="B722" t="s">
        <v>7457</v>
      </c>
      <c r="C722" t="s">
        <v>7458</v>
      </c>
      <c r="D722" t="s">
        <v>7458</v>
      </c>
      <c r="E722" t="s">
        <v>16191</v>
      </c>
      <c r="F722" t="s">
        <v>14968</v>
      </c>
      <c r="G722" t="s">
        <v>14969</v>
      </c>
      <c r="H722" t="s">
        <v>5462</v>
      </c>
      <c r="I722" t="s">
        <v>13093</v>
      </c>
      <c r="J722" t="s">
        <v>13093</v>
      </c>
      <c r="K722" t="s">
        <v>13169</v>
      </c>
      <c r="L722" t="s">
        <v>14407</v>
      </c>
      <c r="N722" t="s">
        <v>13442</v>
      </c>
      <c r="Q722">
        <v>116</v>
      </c>
      <c r="R722" s="8">
        <v>116</v>
      </c>
      <c r="S722">
        <v>200</v>
      </c>
      <c r="T722" s="8">
        <v>200</v>
      </c>
      <c r="U722" s="8" t="str">
        <f>IF(Cleaned_Data[[#This Row],[Actual Price]]&lt;1000,"₦0–₦999",
 IF(Cleaned_Data[[#This Row],[Actual Price]]&lt;2000,"₦1,000–₦1,999",
 IF(Cleaned_Data[[#This Row],[Actual Price]]&lt;5000,"₦2,000–₦4,999",
 IF(Cleaned_Data[[#This Row],[Actual Price]]&lt;10000,"₦5,000–₦9,999",
 "₦10,000+"))))</f>
        <v>₦0–₦999</v>
      </c>
      <c r="V722" s="8">
        <f>(Cleaned_Data[[#This Row],[Actual Price]]*Cleaned_Data[[#This Row],[Rating Count]])</f>
        <v>71400</v>
      </c>
      <c r="W722" s="20">
        <v>0.42</v>
      </c>
      <c r="X722">
        <v>4.4000000000000004</v>
      </c>
      <c r="Y722" s="10">
        <f>VALUE(Cleaned_Data[[#This Row],[rating]])</f>
        <v>4.4000000000000004</v>
      </c>
      <c r="Z722">
        <v>357</v>
      </c>
      <c r="AA722" t="str">
        <f>IF(Cleaned_Data[[#This Row],[Rating Count]]&lt;1000,"&lt;1000","1000+")</f>
        <v>&lt;1000</v>
      </c>
      <c r="AB722" s="4">
        <v>357</v>
      </c>
    </row>
    <row r="723" spans="1:28" x14ac:dyDescent="0.25">
      <c r="A723">
        <v>722</v>
      </c>
      <c r="B723" t="s">
        <v>7467</v>
      </c>
      <c r="C723" t="s">
        <v>7468</v>
      </c>
      <c r="D723" t="s">
        <v>7468</v>
      </c>
      <c r="E723" t="s">
        <v>16191</v>
      </c>
      <c r="F723" t="s">
        <v>14970</v>
      </c>
      <c r="G723" t="s">
        <v>14971</v>
      </c>
      <c r="H723" t="s">
        <v>5278</v>
      </c>
      <c r="I723" t="s">
        <v>13176</v>
      </c>
      <c r="J723" t="s">
        <v>13399</v>
      </c>
      <c r="K723" t="s">
        <v>13177</v>
      </c>
      <c r="L723" t="s">
        <v>13177</v>
      </c>
      <c r="M723" t="s">
        <v>13198</v>
      </c>
      <c r="N723" t="s">
        <v>13198</v>
      </c>
      <c r="O723" t="s">
        <v>13199</v>
      </c>
      <c r="Q723">
        <v>200</v>
      </c>
      <c r="R723" s="8">
        <v>200</v>
      </c>
      <c r="S723">
        <v>230</v>
      </c>
      <c r="T723" s="8">
        <v>230</v>
      </c>
      <c r="U723" s="8" t="str">
        <f>IF(Cleaned_Data[[#This Row],[Actual Price]]&lt;1000,"₦0–₦999",
 IF(Cleaned_Data[[#This Row],[Actual Price]]&lt;2000,"₦1,000–₦1,999",
 IF(Cleaned_Data[[#This Row],[Actual Price]]&lt;5000,"₦2,000–₦4,999",
 IF(Cleaned_Data[[#This Row],[Actual Price]]&lt;10000,"₦5,000–₦9,999",
 "₦10,000+"))))</f>
        <v>₦0–₦999</v>
      </c>
      <c r="V723" s="8">
        <f>(Cleaned_Data[[#This Row],[Actual Price]]*Cleaned_Data[[#This Row],[Rating Count]])</f>
        <v>2339100</v>
      </c>
      <c r="W723" s="20">
        <v>0.13043478260869565</v>
      </c>
      <c r="X723">
        <v>4.4000000000000004</v>
      </c>
      <c r="Y723" s="10">
        <f>VALUE(Cleaned_Data[[#This Row],[rating]])</f>
        <v>4.4000000000000004</v>
      </c>
      <c r="Z723">
        <v>10170</v>
      </c>
      <c r="AA723" t="str">
        <f>IF(Cleaned_Data[[#This Row],[Rating Count]]&lt;1000,"&lt;1000","1000+")</f>
        <v>1000+</v>
      </c>
      <c r="AB723" s="4">
        <v>10170</v>
      </c>
    </row>
    <row r="724" spans="1:28" x14ac:dyDescent="0.25">
      <c r="A724">
        <v>723</v>
      </c>
      <c r="B724" t="s">
        <v>7477</v>
      </c>
      <c r="C724" t="s">
        <v>7478</v>
      </c>
      <c r="D724" t="s">
        <v>14972</v>
      </c>
      <c r="E724" t="s">
        <v>16191</v>
      </c>
      <c r="F724" t="s">
        <v>14973</v>
      </c>
      <c r="G724" t="s">
        <v>14974</v>
      </c>
      <c r="H724" t="s">
        <v>6830</v>
      </c>
      <c r="I724" t="s">
        <v>13085</v>
      </c>
      <c r="J724" t="s">
        <v>13391</v>
      </c>
      <c r="K724" t="s">
        <v>13086</v>
      </c>
      <c r="L724" t="s">
        <v>13409</v>
      </c>
      <c r="M724" t="s">
        <v>13154</v>
      </c>
      <c r="N724" t="s">
        <v>13154</v>
      </c>
      <c r="O724" t="s">
        <v>13248</v>
      </c>
      <c r="Q724">
        <v>1249</v>
      </c>
      <c r="R724" s="8">
        <v>1249</v>
      </c>
      <c r="S724">
        <v>2796</v>
      </c>
      <c r="T724" s="8">
        <v>2796</v>
      </c>
      <c r="U724" s="8" t="str">
        <f>IF(Cleaned_Data[[#This Row],[Actual Price]]&lt;1000,"₦0–₦999",
 IF(Cleaned_Data[[#This Row],[Actual Price]]&lt;2000,"₦1,000–₦1,999",
 IF(Cleaned_Data[[#This Row],[Actual Price]]&lt;5000,"₦2,000–₦4,999",
 IF(Cleaned_Data[[#This Row],[Actual Price]]&lt;10000,"₦5,000–₦9,999",
 "₦10,000+"))))</f>
        <v>₦2,000–₦4,999</v>
      </c>
      <c r="V724" s="8">
        <f>(Cleaned_Data[[#This Row],[Actual Price]]*Cleaned_Data[[#This Row],[Rating Count]])</f>
        <v>12856008</v>
      </c>
      <c r="W724" s="20">
        <v>0.5532904148783977</v>
      </c>
      <c r="X724">
        <v>4.4000000000000004</v>
      </c>
      <c r="Y724" s="10">
        <f>VALUE(Cleaned_Data[[#This Row],[rating]])</f>
        <v>4.4000000000000004</v>
      </c>
      <c r="Z724">
        <v>4598</v>
      </c>
      <c r="AA724" t="str">
        <f>IF(Cleaned_Data[[#This Row],[Rating Count]]&lt;1000,"&lt;1000","1000+")</f>
        <v>1000+</v>
      </c>
      <c r="AB724" s="4">
        <v>4598</v>
      </c>
    </row>
    <row r="725" spans="1:28" x14ac:dyDescent="0.25">
      <c r="A725">
        <v>724</v>
      </c>
      <c r="B725" t="s">
        <v>7487</v>
      </c>
      <c r="C725" t="s">
        <v>7488</v>
      </c>
      <c r="D725" t="s">
        <v>14975</v>
      </c>
      <c r="E725" t="s">
        <v>16191</v>
      </c>
      <c r="F725" t="s">
        <v>14976</v>
      </c>
      <c r="G725" t="s">
        <v>14977</v>
      </c>
      <c r="H725" t="s">
        <v>7489</v>
      </c>
      <c r="I725" t="s">
        <v>13085</v>
      </c>
      <c r="J725" t="s">
        <v>13391</v>
      </c>
      <c r="K725" t="s">
        <v>13086</v>
      </c>
      <c r="L725" t="s">
        <v>13409</v>
      </c>
      <c r="M725" t="s">
        <v>13224</v>
      </c>
      <c r="N725" t="s">
        <v>14649</v>
      </c>
      <c r="O725" t="s">
        <v>13260</v>
      </c>
      <c r="Q725">
        <v>649</v>
      </c>
      <c r="R725" s="8">
        <v>649</v>
      </c>
      <c r="S725">
        <v>999</v>
      </c>
      <c r="T725" s="8">
        <v>999</v>
      </c>
      <c r="U725" s="8" t="str">
        <f>IF(Cleaned_Data[[#This Row],[Actual Price]]&lt;1000,"₦0–₦999",
 IF(Cleaned_Data[[#This Row],[Actual Price]]&lt;2000,"₦1,000–₦1,999",
 IF(Cleaned_Data[[#This Row],[Actual Price]]&lt;5000,"₦2,000–₦4,999",
 IF(Cleaned_Data[[#This Row],[Actual Price]]&lt;10000,"₦5,000–₦9,999",
 "₦10,000+"))))</f>
        <v>₦0–₦999</v>
      </c>
      <c r="V725" s="8">
        <f>(Cleaned_Data[[#This Row],[Actual Price]]*Cleaned_Data[[#This Row],[Rating Count]])</f>
        <v>7214778</v>
      </c>
      <c r="W725" s="20">
        <v>0.35035035035035034</v>
      </c>
      <c r="X725">
        <v>3.5</v>
      </c>
      <c r="Y725" s="10">
        <f>VALUE(Cleaned_Data[[#This Row],[rating]])</f>
        <v>3.5</v>
      </c>
      <c r="Z725">
        <v>7222</v>
      </c>
      <c r="AA725" t="str">
        <f>IF(Cleaned_Data[[#This Row],[Rating Count]]&lt;1000,"&lt;1000","1000+")</f>
        <v>1000+</v>
      </c>
      <c r="AB725" s="4">
        <v>7222</v>
      </c>
    </row>
    <row r="726" spans="1:28" x14ac:dyDescent="0.25">
      <c r="A726">
        <v>725</v>
      </c>
      <c r="B726" t="s">
        <v>7498</v>
      </c>
      <c r="C726" t="s">
        <v>7499</v>
      </c>
      <c r="D726" t="s">
        <v>14978</v>
      </c>
      <c r="E726" t="s">
        <v>16191</v>
      </c>
      <c r="F726" t="s">
        <v>14979</v>
      </c>
      <c r="G726" t="s">
        <v>14980</v>
      </c>
      <c r="H726" t="s">
        <v>7500</v>
      </c>
      <c r="I726" t="s">
        <v>13085</v>
      </c>
      <c r="J726" t="s">
        <v>13391</v>
      </c>
      <c r="K726" t="s">
        <v>13086</v>
      </c>
      <c r="L726" t="s">
        <v>13409</v>
      </c>
      <c r="M726" t="s">
        <v>13196</v>
      </c>
      <c r="N726" t="s">
        <v>13196</v>
      </c>
      <c r="O726" t="s">
        <v>13261</v>
      </c>
      <c r="Q726">
        <v>2649</v>
      </c>
      <c r="R726" s="8">
        <v>2649</v>
      </c>
      <c r="S726">
        <v>3499</v>
      </c>
      <c r="T726" s="8">
        <v>3499</v>
      </c>
      <c r="U726" s="8" t="str">
        <f>IF(Cleaned_Data[[#This Row],[Actual Price]]&lt;1000,"₦0–₦999",
 IF(Cleaned_Data[[#This Row],[Actual Price]]&lt;2000,"₦1,000–₦1,999",
 IF(Cleaned_Data[[#This Row],[Actual Price]]&lt;5000,"₦2,000–₦4,999",
 IF(Cleaned_Data[[#This Row],[Actual Price]]&lt;10000,"₦5,000–₦9,999",
 "₦10,000+"))))</f>
        <v>₦2,000–₦4,999</v>
      </c>
      <c r="V726" s="8">
        <f>(Cleaned_Data[[#This Row],[Actual Price]]*Cleaned_Data[[#This Row],[Rating Count]])</f>
        <v>4447229</v>
      </c>
      <c r="W726" s="20">
        <v>0.2429265504429837</v>
      </c>
      <c r="X726">
        <v>4.5</v>
      </c>
      <c r="Y726" s="10">
        <f>VALUE(Cleaned_Data[[#This Row],[rating]])</f>
        <v>4.5</v>
      </c>
      <c r="Z726">
        <v>1271</v>
      </c>
      <c r="AA726" t="str">
        <f>IF(Cleaned_Data[[#This Row],[Rating Count]]&lt;1000,"&lt;1000","1000+")</f>
        <v>1000+</v>
      </c>
      <c r="AB726" s="4">
        <v>1271</v>
      </c>
    </row>
    <row r="727" spans="1:28" x14ac:dyDescent="0.25">
      <c r="A727">
        <v>726</v>
      </c>
      <c r="B727" t="s">
        <v>7511</v>
      </c>
      <c r="C727" t="s">
        <v>7512</v>
      </c>
      <c r="D727" t="s">
        <v>7512</v>
      </c>
      <c r="E727" t="s">
        <v>16191</v>
      </c>
      <c r="F727" t="s">
        <v>14981</v>
      </c>
      <c r="G727" t="s">
        <v>13442</v>
      </c>
      <c r="H727" t="s">
        <v>5193</v>
      </c>
      <c r="I727" t="s">
        <v>13085</v>
      </c>
      <c r="J727" t="s">
        <v>13391</v>
      </c>
      <c r="K727" t="s">
        <v>13191</v>
      </c>
      <c r="L727" t="s">
        <v>14450</v>
      </c>
      <c r="M727" t="s">
        <v>13192</v>
      </c>
      <c r="N727" t="s">
        <v>14451</v>
      </c>
      <c r="O727" t="s">
        <v>13193</v>
      </c>
      <c r="Q727">
        <v>596</v>
      </c>
      <c r="R727" s="8">
        <v>596</v>
      </c>
      <c r="S727">
        <v>723</v>
      </c>
      <c r="T727" s="8">
        <v>723</v>
      </c>
      <c r="U727" s="8" t="str">
        <f>IF(Cleaned_Data[[#This Row],[Actual Price]]&lt;1000,"₦0–₦999",
 IF(Cleaned_Data[[#This Row],[Actual Price]]&lt;2000,"₦1,000–₦1,999",
 IF(Cleaned_Data[[#This Row],[Actual Price]]&lt;5000,"₦2,000–₦4,999",
 IF(Cleaned_Data[[#This Row],[Actual Price]]&lt;10000,"₦5,000–₦9,999",
 "₦10,000+"))))</f>
        <v>₦0–₦999</v>
      </c>
      <c r="V727" s="8">
        <f>(Cleaned_Data[[#This Row],[Actual Price]]*Cleaned_Data[[#This Row],[Rating Count]])</f>
        <v>2327337</v>
      </c>
      <c r="W727" s="20">
        <v>0.17565698478561548</v>
      </c>
      <c r="X727">
        <v>4.4000000000000004</v>
      </c>
      <c r="Y727" s="10">
        <f>VALUE(Cleaned_Data[[#This Row],[rating]])</f>
        <v>4.4000000000000004</v>
      </c>
      <c r="Z727">
        <v>3219</v>
      </c>
      <c r="AA727" t="str">
        <f>IF(Cleaned_Data[[#This Row],[Rating Count]]&lt;1000,"&lt;1000","1000+")</f>
        <v>1000+</v>
      </c>
      <c r="AB727" s="4">
        <v>3219</v>
      </c>
    </row>
    <row r="728" spans="1:28" x14ac:dyDescent="0.25">
      <c r="A728">
        <v>727</v>
      </c>
      <c r="B728" t="s">
        <v>7521</v>
      </c>
      <c r="C728" t="s">
        <v>7522</v>
      </c>
      <c r="D728" t="s">
        <v>14982</v>
      </c>
      <c r="E728" t="s">
        <v>16191</v>
      </c>
      <c r="F728" t="s">
        <v>14983</v>
      </c>
      <c r="G728" t="s">
        <v>14984</v>
      </c>
      <c r="H728" t="s">
        <v>2910</v>
      </c>
      <c r="I728" t="s">
        <v>13093</v>
      </c>
      <c r="J728" t="s">
        <v>13093</v>
      </c>
      <c r="K728" t="s">
        <v>13120</v>
      </c>
      <c r="L728" t="s">
        <v>13120</v>
      </c>
      <c r="M728" t="s">
        <v>13121</v>
      </c>
      <c r="N728" t="s">
        <v>13121</v>
      </c>
      <c r="Q728">
        <v>2499</v>
      </c>
      <c r="R728" s="8">
        <v>2499</v>
      </c>
      <c r="S728">
        <v>5999</v>
      </c>
      <c r="T728" s="8">
        <v>5999</v>
      </c>
      <c r="U728" s="8" t="str">
        <f>IF(Cleaned_Data[[#This Row],[Actual Price]]&lt;1000,"₦0–₦999",
 IF(Cleaned_Data[[#This Row],[Actual Price]]&lt;2000,"₦1,000–₦1,999",
 IF(Cleaned_Data[[#This Row],[Actual Price]]&lt;5000,"₦2,000–₦4,999",
 IF(Cleaned_Data[[#This Row],[Actual Price]]&lt;10000,"₦5,000–₦9,999",
 "₦10,000+"))))</f>
        <v>₦5,000–₦9,999</v>
      </c>
      <c r="V728" s="8">
        <f>(Cleaned_Data[[#This Row],[Actual Price]]*Cleaned_Data[[#This Row],[Rating Count]])</f>
        <v>233235121</v>
      </c>
      <c r="W728" s="20">
        <v>0.58343057176196034</v>
      </c>
      <c r="X728">
        <v>4.0999999999999996</v>
      </c>
      <c r="Y728" s="10">
        <f>VALUE(Cleaned_Data[[#This Row],[rating]])</f>
        <v>4.0999999999999996</v>
      </c>
      <c r="Z728">
        <v>38879</v>
      </c>
      <c r="AA728" t="str">
        <f>IF(Cleaned_Data[[#This Row],[Rating Count]]&lt;1000,"&lt;1000","1000+")</f>
        <v>1000+</v>
      </c>
      <c r="AB728" s="4">
        <v>38879</v>
      </c>
    </row>
    <row r="729" spans="1:28" x14ac:dyDescent="0.25">
      <c r="A729">
        <v>728</v>
      </c>
      <c r="B729" t="s">
        <v>7526</v>
      </c>
      <c r="C729" t="s">
        <v>7527</v>
      </c>
      <c r="D729" t="s">
        <v>14985</v>
      </c>
      <c r="E729" t="s">
        <v>16191</v>
      </c>
      <c r="F729" t="s">
        <v>14986</v>
      </c>
      <c r="G729" t="s">
        <v>14987</v>
      </c>
      <c r="H729" t="s">
        <v>7528</v>
      </c>
      <c r="I729" t="s">
        <v>13093</v>
      </c>
      <c r="J729" t="s">
        <v>13093</v>
      </c>
      <c r="K729" t="s">
        <v>13104</v>
      </c>
      <c r="L729" t="s">
        <v>13104</v>
      </c>
      <c r="M729" t="s">
        <v>13117</v>
      </c>
      <c r="N729" t="s">
        <v>13117</v>
      </c>
      <c r="O729" t="s">
        <v>13262</v>
      </c>
      <c r="Q729">
        <v>4999</v>
      </c>
      <c r="R729" s="8">
        <v>4999</v>
      </c>
      <c r="S729">
        <v>12499</v>
      </c>
      <c r="T729" s="8">
        <v>12499</v>
      </c>
      <c r="U729" s="8" t="str">
        <f>IF(Cleaned_Data[[#This Row],[Actual Price]]&lt;1000,"₦0–₦999",
 IF(Cleaned_Data[[#This Row],[Actual Price]]&lt;2000,"₦1,000–₦1,999",
 IF(Cleaned_Data[[#This Row],[Actual Price]]&lt;5000,"₦2,000–₦4,999",
 IF(Cleaned_Data[[#This Row],[Actual Price]]&lt;10000,"₦5,000–₦9,999",
 "₦10,000+"))))</f>
        <v>₦10,000+</v>
      </c>
      <c r="V729" s="8">
        <f>(Cleaned_Data[[#This Row],[Actual Price]]*Cleaned_Data[[#This Row],[Rating Count]])</f>
        <v>56757959</v>
      </c>
      <c r="W729" s="20">
        <v>0.60004800384030721</v>
      </c>
      <c r="X729">
        <v>4.2</v>
      </c>
      <c r="Y729" s="10">
        <f>VALUE(Cleaned_Data[[#This Row],[rating]])</f>
        <v>4.2</v>
      </c>
      <c r="Z729">
        <v>4541</v>
      </c>
      <c r="AA729" t="str">
        <f>IF(Cleaned_Data[[#This Row],[Rating Count]]&lt;1000,"&lt;1000","1000+")</f>
        <v>1000+</v>
      </c>
      <c r="AB729" s="4">
        <v>4541</v>
      </c>
    </row>
    <row r="730" spans="1:28" x14ac:dyDescent="0.25">
      <c r="A730">
        <v>729</v>
      </c>
      <c r="B730" t="s">
        <v>7537</v>
      </c>
      <c r="C730" t="s">
        <v>7538</v>
      </c>
      <c r="D730" t="s">
        <v>7538</v>
      </c>
      <c r="E730" t="s">
        <v>16191</v>
      </c>
      <c r="F730" t="s">
        <v>14988</v>
      </c>
      <c r="G730" t="s">
        <v>14989</v>
      </c>
      <c r="H730" t="s">
        <v>3025</v>
      </c>
      <c r="I730" t="s">
        <v>13093</v>
      </c>
      <c r="J730" t="s">
        <v>13093</v>
      </c>
      <c r="K730" t="s">
        <v>13131</v>
      </c>
      <c r="L730" t="s">
        <v>14009</v>
      </c>
      <c r="M730" t="s">
        <v>13132</v>
      </c>
      <c r="N730" t="s">
        <v>13132</v>
      </c>
      <c r="O730" t="s">
        <v>13133</v>
      </c>
      <c r="Q730">
        <v>399</v>
      </c>
      <c r="R730" s="8">
        <v>399</v>
      </c>
      <c r="S730">
        <v>1290</v>
      </c>
      <c r="T730" s="8">
        <v>1290</v>
      </c>
      <c r="U730" s="8" t="str">
        <f>IF(Cleaned_Data[[#This Row],[Actual Price]]&lt;1000,"₦0–₦999",
 IF(Cleaned_Data[[#This Row],[Actual Price]]&lt;2000,"₦1,000–₦1,999",
 IF(Cleaned_Data[[#This Row],[Actual Price]]&lt;5000,"₦2,000–₦4,999",
 IF(Cleaned_Data[[#This Row],[Actual Price]]&lt;10000,"₦5,000–₦9,999",
 "₦10,000+"))))</f>
        <v>₦1,000–₦1,999</v>
      </c>
      <c r="V730" s="8">
        <f>(Cleaned_Data[[#This Row],[Actual Price]]*Cleaned_Data[[#This Row],[Rating Count]])</f>
        <v>98094180</v>
      </c>
      <c r="W730" s="20">
        <v>0.69069767441860463</v>
      </c>
      <c r="X730">
        <v>4.2</v>
      </c>
      <c r="Y730" s="10">
        <f>VALUE(Cleaned_Data[[#This Row],[rating]])</f>
        <v>4.2</v>
      </c>
      <c r="Z730">
        <v>76042</v>
      </c>
      <c r="AA730" t="str">
        <f>IF(Cleaned_Data[[#This Row],[Rating Count]]&lt;1000,"&lt;1000","1000+")</f>
        <v>1000+</v>
      </c>
      <c r="AB730" s="4">
        <v>76042</v>
      </c>
    </row>
    <row r="731" spans="1:28" x14ac:dyDescent="0.25">
      <c r="A731">
        <v>730</v>
      </c>
      <c r="B731" t="s">
        <v>7547</v>
      </c>
      <c r="C731" t="s">
        <v>7548</v>
      </c>
      <c r="D731" t="s">
        <v>7548</v>
      </c>
      <c r="E731" t="s">
        <v>16191</v>
      </c>
      <c r="F731" t="s">
        <v>14990</v>
      </c>
      <c r="G731" t="s">
        <v>14991</v>
      </c>
      <c r="H731" t="s">
        <v>5462</v>
      </c>
      <c r="I731" t="s">
        <v>13093</v>
      </c>
      <c r="J731" t="s">
        <v>13093</v>
      </c>
      <c r="K731" t="s">
        <v>13169</v>
      </c>
      <c r="L731" t="s">
        <v>14407</v>
      </c>
      <c r="N731" t="s">
        <v>13442</v>
      </c>
      <c r="Q731">
        <v>116</v>
      </c>
      <c r="R731" s="8">
        <v>116</v>
      </c>
      <c r="S731">
        <v>200</v>
      </c>
      <c r="T731" s="8">
        <v>200</v>
      </c>
      <c r="U731" s="8" t="str">
        <f>IF(Cleaned_Data[[#This Row],[Actual Price]]&lt;1000,"₦0–₦999",
 IF(Cleaned_Data[[#This Row],[Actual Price]]&lt;2000,"₦1,000–₦1,999",
 IF(Cleaned_Data[[#This Row],[Actual Price]]&lt;5000,"₦2,000–₦4,999",
 IF(Cleaned_Data[[#This Row],[Actual Price]]&lt;10000,"₦5,000–₦9,999",
 "₦10,000+"))))</f>
        <v>₦0–₦999</v>
      </c>
      <c r="V731" s="8">
        <f>(Cleaned_Data[[#This Row],[Actual Price]]*Cleaned_Data[[#This Row],[Rating Count]])</f>
        <v>97000</v>
      </c>
      <c r="W731" s="20">
        <v>0.42</v>
      </c>
      <c r="X731">
        <v>4.3</v>
      </c>
      <c r="Y731" s="10">
        <f>VALUE(Cleaned_Data[[#This Row],[rating]])</f>
        <v>4.3</v>
      </c>
      <c r="Z731">
        <v>485</v>
      </c>
      <c r="AA731" t="str">
        <f>IF(Cleaned_Data[[#This Row],[Rating Count]]&lt;1000,"&lt;1000","1000+")</f>
        <v>&lt;1000</v>
      </c>
      <c r="AB731" s="4">
        <v>485</v>
      </c>
    </row>
    <row r="732" spans="1:28" x14ac:dyDescent="0.25">
      <c r="A732">
        <v>731</v>
      </c>
      <c r="B732" t="s">
        <v>7557</v>
      </c>
      <c r="C732" t="s">
        <v>7558</v>
      </c>
      <c r="D732" t="s">
        <v>7558</v>
      </c>
      <c r="E732" t="s">
        <v>16191</v>
      </c>
      <c r="F732" t="s">
        <v>14992</v>
      </c>
      <c r="G732" t="s">
        <v>14993</v>
      </c>
      <c r="H732" t="s">
        <v>5833</v>
      </c>
      <c r="I732" t="s">
        <v>13093</v>
      </c>
      <c r="J732" t="s">
        <v>13093</v>
      </c>
      <c r="K732" t="s">
        <v>13182</v>
      </c>
      <c r="L732" t="s">
        <v>14423</v>
      </c>
      <c r="M732" t="s">
        <v>13218</v>
      </c>
      <c r="N732" t="s">
        <v>13218</v>
      </c>
      <c r="O732" t="s">
        <v>13219</v>
      </c>
      <c r="Q732">
        <v>4499</v>
      </c>
      <c r="R732" s="8">
        <v>4499</v>
      </c>
      <c r="S732">
        <v>5999</v>
      </c>
      <c r="T732" s="8">
        <v>5999</v>
      </c>
      <c r="U732" s="8" t="str">
        <f>IF(Cleaned_Data[[#This Row],[Actual Price]]&lt;1000,"₦0–₦999",
 IF(Cleaned_Data[[#This Row],[Actual Price]]&lt;2000,"₦1,000–₦1,999",
 IF(Cleaned_Data[[#This Row],[Actual Price]]&lt;5000,"₦2,000–₦4,999",
 IF(Cleaned_Data[[#This Row],[Actual Price]]&lt;10000,"₦5,000–₦9,999",
 "₦10,000+"))))</f>
        <v>₦5,000–₦9,999</v>
      </c>
      <c r="V732" s="8">
        <f>(Cleaned_Data[[#This Row],[Actual Price]]*Cleaned_Data[[#This Row],[Rating Count]])</f>
        <v>268131304</v>
      </c>
      <c r="W732" s="20">
        <v>0.2500416736122687</v>
      </c>
      <c r="X732">
        <v>4.3</v>
      </c>
      <c r="Y732" s="10">
        <f>VALUE(Cleaned_Data[[#This Row],[rating]])</f>
        <v>4.3</v>
      </c>
      <c r="Z732">
        <v>44696</v>
      </c>
      <c r="AA732" t="str">
        <f>IF(Cleaned_Data[[#This Row],[Rating Count]]&lt;1000,"&lt;1000","1000+")</f>
        <v>1000+</v>
      </c>
      <c r="AB732" s="4">
        <v>44696</v>
      </c>
    </row>
    <row r="733" spans="1:28" x14ac:dyDescent="0.25">
      <c r="A733">
        <v>732</v>
      </c>
      <c r="B733" t="s">
        <v>7567</v>
      </c>
      <c r="C733" t="s">
        <v>7568</v>
      </c>
      <c r="D733" t="s">
        <v>14994</v>
      </c>
      <c r="E733" t="s">
        <v>16191</v>
      </c>
      <c r="F733" t="s">
        <v>14995</v>
      </c>
      <c r="G733" t="s">
        <v>14996</v>
      </c>
      <c r="H733" t="s">
        <v>6030</v>
      </c>
      <c r="I733" t="s">
        <v>13085</v>
      </c>
      <c r="J733" t="s">
        <v>13391</v>
      </c>
      <c r="K733" t="s">
        <v>13086</v>
      </c>
      <c r="L733" t="s">
        <v>13409</v>
      </c>
      <c r="M733" t="s">
        <v>13223</v>
      </c>
      <c r="N733" t="s">
        <v>13223</v>
      </c>
      <c r="Q733">
        <v>330</v>
      </c>
      <c r="R733" s="8">
        <v>330</v>
      </c>
      <c r="S733">
        <v>499</v>
      </c>
      <c r="T733" s="8">
        <v>499</v>
      </c>
      <c r="U733" s="8" t="str">
        <f>IF(Cleaned_Data[[#This Row],[Actual Price]]&lt;1000,"₦0–₦999",
 IF(Cleaned_Data[[#This Row],[Actual Price]]&lt;2000,"₦1,000–₦1,999",
 IF(Cleaned_Data[[#This Row],[Actual Price]]&lt;5000,"₦2,000–₦4,999",
 IF(Cleaned_Data[[#This Row],[Actual Price]]&lt;10000,"₦5,000–₦9,999",
 "₦10,000+"))))</f>
        <v>₦0–₦999</v>
      </c>
      <c r="V733" s="8">
        <f>(Cleaned_Data[[#This Row],[Actual Price]]*Cleaned_Data[[#This Row],[Rating Count]])</f>
        <v>4274434</v>
      </c>
      <c r="W733" s="20">
        <v>0.33867735470941884</v>
      </c>
      <c r="X733">
        <v>3.7</v>
      </c>
      <c r="Y733" s="10">
        <f>VALUE(Cleaned_Data[[#This Row],[rating]])</f>
        <v>3.7</v>
      </c>
      <c r="Z733">
        <v>8566</v>
      </c>
      <c r="AA733" t="str">
        <f>IF(Cleaned_Data[[#This Row],[Rating Count]]&lt;1000,"&lt;1000","1000+")</f>
        <v>1000+</v>
      </c>
      <c r="AB733" s="4">
        <v>8566</v>
      </c>
    </row>
    <row r="734" spans="1:28" x14ac:dyDescent="0.25">
      <c r="A734">
        <v>733</v>
      </c>
      <c r="B734" t="s">
        <v>7577</v>
      </c>
      <c r="C734" t="s">
        <v>7578</v>
      </c>
      <c r="D734" t="s">
        <v>14997</v>
      </c>
      <c r="E734" t="s">
        <v>16191</v>
      </c>
      <c r="F734" t="s">
        <v>14998</v>
      </c>
      <c r="G734" t="s">
        <v>14999</v>
      </c>
      <c r="H734" t="s">
        <v>5385</v>
      </c>
      <c r="I734" t="s">
        <v>13093</v>
      </c>
      <c r="J734" t="s">
        <v>13093</v>
      </c>
      <c r="K734" t="s">
        <v>13131</v>
      </c>
      <c r="L734" t="s">
        <v>14009</v>
      </c>
      <c r="M734" t="s">
        <v>13132</v>
      </c>
      <c r="N734" t="s">
        <v>13132</v>
      </c>
      <c r="O734" t="s">
        <v>13205</v>
      </c>
      <c r="Q734">
        <v>649</v>
      </c>
      <c r="R734" s="8">
        <v>649</v>
      </c>
      <c r="S734">
        <v>2499</v>
      </c>
      <c r="T734" s="8">
        <v>2499</v>
      </c>
      <c r="U734" s="8" t="str">
        <f>IF(Cleaned_Data[[#This Row],[Actual Price]]&lt;1000,"₦0–₦999",
 IF(Cleaned_Data[[#This Row],[Actual Price]]&lt;2000,"₦1,000–₦1,999",
 IF(Cleaned_Data[[#This Row],[Actual Price]]&lt;5000,"₦2,000–₦4,999",
 IF(Cleaned_Data[[#This Row],[Actual Price]]&lt;10000,"₦5,000–₦9,999",
 "₦10,000+"))))</f>
        <v>₦2,000–₦4,999</v>
      </c>
      <c r="V734" s="8">
        <f>(Cleaned_Data[[#This Row],[Actual Price]]*Cleaned_Data[[#This Row],[Rating Count]])</f>
        <v>32609451</v>
      </c>
      <c r="W734" s="20">
        <v>0.74029611844737897</v>
      </c>
      <c r="X734">
        <v>3.9</v>
      </c>
      <c r="Y734" s="10">
        <f>VALUE(Cleaned_Data[[#This Row],[rating]])</f>
        <v>3.9</v>
      </c>
      <c r="Z734">
        <v>13049</v>
      </c>
      <c r="AA734" t="str">
        <f>IF(Cleaned_Data[[#This Row],[Rating Count]]&lt;1000,"&lt;1000","1000+")</f>
        <v>1000+</v>
      </c>
      <c r="AB734" s="4">
        <v>13049</v>
      </c>
    </row>
    <row r="735" spans="1:28" x14ac:dyDescent="0.25">
      <c r="A735">
        <v>734</v>
      </c>
      <c r="B735" t="s">
        <v>7586</v>
      </c>
      <c r="C735" t="s">
        <v>7587</v>
      </c>
      <c r="D735" t="s">
        <v>15000</v>
      </c>
      <c r="E735" t="s">
        <v>16191</v>
      </c>
      <c r="F735" t="s">
        <v>15001</v>
      </c>
      <c r="G735" t="s">
        <v>15002</v>
      </c>
      <c r="H735" t="s">
        <v>5925</v>
      </c>
      <c r="I735" t="s">
        <v>13085</v>
      </c>
      <c r="J735" t="s">
        <v>13391</v>
      </c>
      <c r="K735" t="s">
        <v>13086</v>
      </c>
      <c r="L735" t="s">
        <v>13409</v>
      </c>
      <c r="M735" t="s">
        <v>13220</v>
      </c>
      <c r="N735" t="s">
        <v>13220</v>
      </c>
      <c r="O735" t="s">
        <v>13147</v>
      </c>
      <c r="Q735">
        <v>1234</v>
      </c>
      <c r="R735" s="8">
        <v>1234</v>
      </c>
      <c r="S735">
        <v>1599</v>
      </c>
      <c r="T735" s="8">
        <v>1599</v>
      </c>
      <c r="U735" s="8" t="str">
        <f>IF(Cleaned_Data[[#This Row],[Actual Price]]&lt;1000,"₦0–₦999",
 IF(Cleaned_Data[[#This Row],[Actual Price]]&lt;2000,"₦1,000–₦1,999",
 IF(Cleaned_Data[[#This Row],[Actual Price]]&lt;5000,"₦2,000–₦4,999",
 IF(Cleaned_Data[[#This Row],[Actual Price]]&lt;10000,"₦5,000–₦9,999",
 "₦10,000+"))))</f>
        <v>₦1,000–₦1,999</v>
      </c>
      <c r="V735" s="8">
        <f>(Cleaned_Data[[#This Row],[Actual Price]]*Cleaned_Data[[#This Row],[Rating Count]])</f>
        <v>26671320</v>
      </c>
      <c r="W735" s="20">
        <v>0.22826766729205752</v>
      </c>
      <c r="X735">
        <v>4.5</v>
      </c>
      <c r="Y735" s="10">
        <f>VALUE(Cleaned_Data[[#This Row],[rating]])</f>
        <v>4.5</v>
      </c>
      <c r="Z735">
        <v>16680</v>
      </c>
      <c r="AA735" t="str">
        <f>IF(Cleaned_Data[[#This Row],[Rating Count]]&lt;1000,"&lt;1000","1000+")</f>
        <v>1000+</v>
      </c>
      <c r="AB735" s="4">
        <v>16680</v>
      </c>
    </row>
    <row r="736" spans="1:28" x14ac:dyDescent="0.25">
      <c r="A736">
        <v>735</v>
      </c>
      <c r="B736" t="s">
        <v>7598</v>
      </c>
      <c r="C736" t="s">
        <v>7599</v>
      </c>
      <c r="D736" t="s">
        <v>7599</v>
      </c>
      <c r="E736" t="s">
        <v>16191</v>
      </c>
      <c r="F736" t="s">
        <v>15003</v>
      </c>
      <c r="G736" t="s">
        <v>15004</v>
      </c>
      <c r="H736" t="s">
        <v>7008</v>
      </c>
      <c r="I736" t="s">
        <v>13171</v>
      </c>
      <c r="J736" t="s">
        <v>13171</v>
      </c>
      <c r="K736" t="s">
        <v>13172</v>
      </c>
      <c r="L736" t="s">
        <v>13172</v>
      </c>
      <c r="M736" t="s">
        <v>13173</v>
      </c>
      <c r="N736" t="s">
        <v>13173</v>
      </c>
      <c r="O736" t="s">
        <v>13174</v>
      </c>
      <c r="P736" t="s">
        <v>13175</v>
      </c>
      <c r="Q736">
        <v>272</v>
      </c>
      <c r="R736" s="8">
        <v>272</v>
      </c>
      <c r="S736">
        <v>320</v>
      </c>
      <c r="T736" s="8">
        <v>320</v>
      </c>
      <c r="U736" s="8" t="str">
        <f>IF(Cleaned_Data[[#This Row],[Actual Price]]&lt;1000,"₦0–₦999",
 IF(Cleaned_Data[[#This Row],[Actual Price]]&lt;2000,"₦1,000–₦1,999",
 IF(Cleaned_Data[[#This Row],[Actual Price]]&lt;5000,"₦2,000–₦4,999",
 IF(Cleaned_Data[[#This Row],[Actual Price]]&lt;10000,"₦5,000–₦9,999",
 "₦10,000+"))))</f>
        <v>₦0–₦999</v>
      </c>
      <c r="V736" s="8">
        <f>(Cleaned_Data[[#This Row],[Actual Price]]*Cleaned_Data[[#This Row],[Rating Count]])</f>
        <v>1179520</v>
      </c>
      <c r="W736" s="20">
        <v>0.15</v>
      </c>
      <c r="X736">
        <v>4</v>
      </c>
      <c r="Y736" s="10">
        <f>VALUE(Cleaned_Data[[#This Row],[rating]])</f>
        <v>4</v>
      </c>
      <c r="Z736">
        <v>3686</v>
      </c>
      <c r="AA736" t="str">
        <f>IF(Cleaned_Data[[#This Row],[Rating Count]]&lt;1000,"&lt;1000","1000+")</f>
        <v>1000+</v>
      </c>
      <c r="AB736" s="4">
        <v>3686</v>
      </c>
    </row>
    <row r="737" spans="1:28" x14ac:dyDescent="0.25">
      <c r="A737">
        <v>736</v>
      </c>
      <c r="B737" t="s">
        <v>7608</v>
      </c>
      <c r="C737" t="s">
        <v>7609</v>
      </c>
      <c r="D737" t="s">
        <v>7609</v>
      </c>
      <c r="E737" t="s">
        <v>16191</v>
      </c>
      <c r="F737" t="s">
        <v>15005</v>
      </c>
      <c r="G737" t="s">
        <v>15006</v>
      </c>
      <c r="H737" t="s">
        <v>7610</v>
      </c>
      <c r="I737" t="s">
        <v>13093</v>
      </c>
      <c r="J737" t="s">
        <v>13093</v>
      </c>
      <c r="K737" t="s">
        <v>13131</v>
      </c>
      <c r="L737" t="s">
        <v>14009</v>
      </c>
      <c r="M737" t="s">
        <v>13263</v>
      </c>
      <c r="N737" t="s">
        <v>13263</v>
      </c>
      <c r="Q737">
        <v>99</v>
      </c>
      <c r="R737" s="8">
        <v>99</v>
      </c>
      <c r="S737">
        <v>999</v>
      </c>
      <c r="T737" s="8">
        <v>999</v>
      </c>
      <c r="U737" s="8" t="str">
        <f>IF(Cleaned_Data[[#This Row],[Actual Price]]&lt;1000,"₦0–₦999",
 IF(Cleaned_Data[[#This Row],[Actual Price]]&lt;2000,"₦1,000–₦1,999",
 IF(Cleaned_Data[[#This Row],[Actual Price]]&lt;5000,"₦2,000–₦4,999",
 IF(Cleaned_Data[[#This Row],[Actual Price]]&lt;10000,"₦5,000–₦9,999",
 "₦10,000+"))))</f>
        <v>₦0–₦999</v>
      </c>
      <c r="V737" s="8">
        <f>(Cleaned_Data[[#This Row],[Actual Price]]*Cleaned_Data[[#This Row],[Rating Count]])</f>
        <v>593406</v>
      </c>
      <c r="W737" s="20">
        <v>0.90090090090090091</v>
      </c>
      <c r="X737">
        <v>3.8</v>
      </c>
      <c r="Y737" s="10">
        <f>VALUE(Cleaned_Data[[#This Row],[rating]])</f>
        <v>3.8</v>
      </c>
      <c r="Z737">
        <v>594</v>
      </c>
      <c r="AA737" t="str">
        <f>IF(Cleaned_Data[[#This Row],[Rating Count]]&lt;1000,"&lt;1000","1000+")</f>
        <v>&lt;1000</v>
      </c>
      <c r="AB737" s="4">
        <v>594</v>
      </c>
    </row>
    <row r="738" spans="1:28" x14ac:dyDescent="0.25">
      <c r="A738">
        <v>737</v>
      </c>
      <c r="B738" t="s">
        <v>7619</v>
      </c>
      <c r="C738" t="s">
        <v>7620</v>
      </c>
      <c r="D738" t="s">
        <v>7620</v>
      </c>
      <c r="E738" t="s">
        <v>16191</v>
      </c>
      <c r="F738" t="s">
        <v>15007</v>
      </c>
      <c r="G738" t="s">
        <v>15008</v>
      </c>
      <c r="H738" t="s">
        <v>7621</v>
      </c>
      <c r="I738" t="s">
        <v>13085</v>
      </c>
      <c r="J738" t="s">
        <v>13391</v>
      </c>
      <c r="K738" t="s">
        <v>13191</v>
      </c>
      <c r="L738" t="s">
        <v>14450</v>
      </c>
      <c r="M738" t="s">
        <v>13257</v>
      </c>
      <c r="N738" t="s">
        <v>13257</v>
      </c>
      <c r="O738" t="s">
        <v>13264</v>
      </c>
      <c r="Q738">
        <v>3498</v>
      </c>
      <c r="R738" s="8">
        <v>3498</v>
      </c>
      <c r="S738">
        <v>3875</v>
      </c>
      <c r="T738" s="8">
        <v>3875</v>
      </c>
      <c r="U738" s="8" t="str">
        <f>IF(Cleaned_Data[[#This Row],[Actual Price]]&lt;1000,"₦0–₦999",
 IF(Cleaned_Data[[#This Row],[Actual Price]]&lt;2000,"₦1,000–₦1,999",
 IF(Cleaned_Data[[#This Row],[Actual Price]]&lt;5000,"₦2,000–₦4,999",
 IF(Cleaned_Data[[#This Row],[Actual Price]]&lt;10000,"₦5,000–₦9,999",
 "₦10,000+"))))</f>
        <v>₦2,000–₦4,999</v>
      </c>
      <c r="V738" s="8">
        <f>(Cleaned_Data[[#This Row],[Actual Price]]*Cleaned_Data[[#This Row],[Rating Count]])</f>
        <v>47216875</v>
      </c>
      <c r="W738" s="20">
        <v>9.7290322580645155E-2</v>
      </c>
      <c r="X738">
        <v>3.4</v>
      </c>
      <c r="Y738" s="10">
        <f>VALUE(Cleaned_Data[[#This Row],[rating]])</f>
        <v>3.4</v>
      </c>
      <c r="Z738">
        <v>12185</v>
      </c>
      <c r="AA738" t="str">
        <f>IF(Cleaned_Data[[#This Row],[Rating Count]]&lt;1000,"&lt;1000","1000+")</f>
        <v>1000+</v>
      </c>
      <c r="AB738" s="4">
        <v>12185</v>
      </c>
    </row>
    <row r="739" spans="1:28" x14ac:dyDescent="0.25">
      <c r="A739">
        <v>738</v>
      </c>
      <c r="B739" t="s">
        <v>7630</v>
      </c>
      <c r="C739" t="s">
        <v>7631</v>
      </c>
      <c r="D739" t="s">
        <v>7631</v>
      </c>
      <c r="E739" t="s">
        <v>16191</v>
      </c>
      <c r="F739" t="s">
        <v>15009</v>
      </c>
      <c r="G739" t="s">
        <v>15010</v>
      </c>
      <c r="H739" t="s">
        <v>5747</v>
      </c>
      <c r="I739" t="s">
        <v>13085</v>
      </c>
      <c r="J739" t="s">
        <v>13391</v>
      </c>
      <c r="K739" t="s">
        <v>13213</v>
      </c>
      <c r="L739" t="s">
        <v>13213</v>
      </c>
      <c r="N739" t="s">
        <v>13442</v>
      </c>
      <c r="Q739">
        <v>10099</v>
      </c>
      <c r="R739" s="8">
        <v>10099</v>
      </c>
      <c r="S739">
        <v>19110</v>
      </c>
      <c r="T739" s="8">
        <v>19110</v>
      </c>
      <c r="U739" s="8" t="str">
        <f>IF(Cleaned_Data[[#This Row],[Actual Price]]&lt;1000,"₦0–₦999",
 IF(Cleaned_Data[[#This Row],[Actual Price]]&lt;2000,"₦1,000–₦1,999",
 IF(Cleaned_Data[[#This Row],[Actual Price]]&lt;5000,"₦2,000–₦4,999",
 IF(Cleaned_Data[[#This Row],[Actual Price]]&lt;10000,"₦5,000–₦9,999",
 "₦10,000+"))))</f>
        <v>₦10,000+</v>
      </c>
      <c r="V739" s="8">
        <f>(Cleaned_Data[[#This Row],[Actual Price]]*Cleaned_Data[[#This Row],[Rating Count]])</f>
        <v>50125530</v>
      </c>
      <c r="W739" s="20">
        <v>0.47153322867608582</v>
      </c>
      <c r="X739">
        <v>4.3</v>
      </c>
      <c r="Y739" s="10">
        <f>VALUE(Cleaned_Data[[#This Row],[rating]])</f>
        <v>4.3</v>
      </c>
      <c r="Z739">
        <v>2623</v>
      </c>
      <c r="AA739" t="str">
        <f>IF(Cleaned_Data[[#This Row],[Rating Count]]&lt;1000,"&lt;1000","1000+")</f>
        <v>1000+</v>
      </c>
      <c r="AB739" s="4">
        <v>2623</v>
      </c>
    </row>
    <row r="740" spans="1:28" x14ac:dyDescent="0.25">
      <c r="A740">
        <v>739</v>
      </c>
      <c r="B740" t="s">
        <v>7640</v>
      </c>
      <c r="C740" t="s">
        <v>7641</v>
      </c>
      <c r="D740" t="s">
        <v>15011</v>
      </c>
      <c r="E740" t="s">
        <v>16191</v>
      </c>
      <c r="F740" t="s">
        <v>14662</v>
      </c>
      <c r="G740" t="s">
        <v>15012</v>
      </c>
      <c r="H740" t="s">
        <v>6126</v>
      </c>
      <c r="I740" t="s">
        <v>13085</v>
      </c>
      <c r="J740" t="s">
        <v>13391</v>
      </c>
      <c r="K740" t="s">
        <v>13086</v>
      </c>
      <c r="L740" t="s">
        <v>13409</v>
      </c>
      <c r="M740" t="s">
        <v>13154</v>
      </c>
      <c r="N740" t="s">
        <v>13154</v>
      </c>
      <c r="O740" t="s">
        <v>13227</v>
      </c>
      <c r="P740" t="s">
        <v>13228</v>
      </c>
      <c r="Q740">
        <v>449</v>
      </c>
      <c r="R740" s="8">
        <v>449</v>
      </c>
      <c r="S740">
        <v>999</v>
      </c>
      <c r="T740" s="8">
        <v>999</v>
      </c>
      <c r="U740" s="8" t="str">
        <f>IF(Cleaned_Data[[#This Row],[Actual Price]]&lt;1000,"₦0–₦999",
 IF(Cleaned_Data[[#This Row],[Actual Price]]&lt;2000,"₦1,000–₦1,999",
 IF(Cleaned_Data[[#This Row],[Actual Price]]&lt;5000,"₦2,000–₦4,999",
 IF(Cleaned_Data[[#This Row],[Actual Price]]&lt;10000,"₦5,000–₦9,999",
 "₦10,000+"))))</f>
        <v>₦0–₦999</v>
      </c>
      <c r="V740" s="8">
        <f>(Cleaned_Data[[#This Row],[Actual Price]]*Cleaned_Data[[#This Row],[Rating Count]])</f>
        <v>9691299</v>
      </c>
      <c r="W740" s="20">
        <v>0.55055055055055058</v>
      </c>
      <c r="X740">
        <v>4.3</v>
      </c>
      <c r="Y740" s="10">
        <f>VALUE(Cleaned_Data[[#This Row],[rating]])</f>
        <v>4.3</v>
      </c>
      <c r="Z740">
        <v>9701</v>
      </c>
      <c r="AA740" t="str">
        <f>IF(Cleaned_Data[[#This Row],[Rating Count]]&lt;1000,"&lt;1000","1000+")</f>
        <v>1000+</v>
      </c>
      <c r="AB740" s="4">
        <v>9701</v>
      </c>
    </row>
    <row r="741" spans="1:28" x14ac:dyDescent="0.25">
      <c r="A741">
        <v>740</v>
      </c>
      <c r="B741" t="s">
        <v>7650</v>
      </c>
      <c r="C741" t="s">
        <v>7651</v>
      </c>
      <c r="D741" t="s">
        <v>7651</v>
      </c>
      <c r="E741" t="s">
        <v>16191</v>
      </c>
      <c r="F741" t="s">
        <v>15013</v>
      </c>
      <c r="G741" t="s">
        <v>15014</v>
      </c>
      <c r="H741" t="s">
        <v>7652</v>
      </c>
      <c r="I741" t="s">
        <v>13265</v>
      </c>
      <c r="J741" t="s">
        <v>13400</v>
      </c>
      <c r="K741" t="s">
        <v>13266</v>
      </c>
      <c r="L741" t="s">
        <v>15015</v>
      </c>
      <c r="M741" t="s">
        <v>13267</v>
      </c>
      <c r="N741" t="s">
        <v>15016</v>
      </c>
      <c r="O741" t="s">
        <v>13268</v>
      </c>
      <c r="Q741">
        <v>150</v>
      </c>
      <c r="R741" s="8">
        <v>150</v>
      </c>
      <c r="S741">
        <v>150</v>
      </c>
      <c r="T741" s="8">
        <v>150</v>
      </c>
      <c r="U741" s="8" t="str">
        <f>IF(Cleaned_Data[[#This Row],[Actual Price]]&lt;1000,"₦0–₦999",
 IF(Cleaned_Data[[#This Row],[Actual Price]]&lt;2000,"₦1,000–₦1,999",
 IF(Cleaned_Data[[#This Row],[Actual Price]]&lt;5000,"₦2,000–₦4,999",
 IF(Cleaned_Data[[#This Row],[Actual Price]]&lt;10000,"₦5,000–₦9,999",
 "₦10,000+"))))</f>
        <v>₦0–₦999</v>
      </c>
      <c r="V741" s="8">
        <f>(Cleaned_Data[[#This Row],[Actual Price]]*Cleaned_Data[[#This Row],[Rating Count]])</f>
        <v>2380050</v>
      </c>
      <c r="W741" s="20">
        <v>0</v>
      </c>
      <c r="X741">
        <v>4.3</v>
      </c>
      <c r="Y741" s="10">
        <f>VALUE(Cleaned_Data[[#This Row],[rating]])</f>
        <v>4.3</v>
      </c>
      <c r="Z741">
        <v>15867</v>
      </c>
      <c r="AA741" t="str">
        <f>IF(Cleaned_Data[[#This Row],[Rating Count]]&lt;1000,"&lt;1000","1000+")</f>
        <v>1000+</v>
      </c>
      <c r="AB741" s="4">
        <v>15867</v>
      </c>
    </row>
    <row r="742" spans="1:28" x14ac:dyDescent="0.25">
      <c r="A742">
        <v>741</v>
      </c>
      <c r="B742" t="s">
        <v>7662</v>
      </c>
      <c r="C742" t="s">
        <v>7663</v>
      </c>
      <c r="D742" t="s">
        <v>7663</v>
      </c>
      <c r="E742" t="s">
        <v>16191</v>
      </c>
      <c r="F742" t="s">
        <v>15017</v>
      </c>
      <c r="G742" t="s">
        <v>15018</v>
      </c>
      <c r="H742" t="s">
        <v>5374</v>
      </c>
      <c r="I742" t="s">
        <v>13085</v>
      </c>
      <c r="J742" t="s">
        <v>13391</v>
      </c>
      <c r="K742" t="s">
        <v>13090</v>
      </c>
      <c r="L742" t="s">
        <v>13090</v>
      </c>
      <c r="M742" t="s">
        <v>13204</v>
      </c>
      <c r="N742" t="s">
        <v>13204</v>
      </c>
      <c r="Q742">
        <v>1199</v>
      </c>
      <c r="R742" s="8">
        <v>1199</v>
      </c>
      <c r="S742">
        <v>2999</v>
      </c>
      <c r="T742" s="8">
        <v>2999</v>
      </c>
      <c r="U742" s="8" t="str">
        <f>IF(Cleaned_Data[[#This Row],[Actual Price]]&lt;1000,"₦0–₦999",
 IF(Cleaned_Data[[#This Row],[Actual Price]]&lt;2000,"₦1,000–₦1,999",
 IF(Cleaned_Data[[#This Row],[Actual Price]]&lt;5000,"₦2,000–₦4,999",
 IF(Cleaned_Data[[#This Row],[Actual Price]]&lt;10000,"₦5,000–₦9,999",
 "₦10,000+"))))</f>
        <v>₦2,000–₦4,999</v>
      </c>
      <c r="V742" s="8">
        <f>(Cleaned_Data[[#This Row],[Actual Price]]*Cleaned_Data[[#This Row],[Rating Count]])</f>
        <v>32164275</v>
      </c>
      <c r="W742" s="20">
        <v>0.60020006668889625</v>
      </c>
      <c r="X742">
        <v>4.0999999999999996</v>
      </c>
      <c r="Y742" s="10">
        <f>VALUE(Cleaned_Data[[#This Row],[rating]])</f>
        <v>4.0999999999999996</v>
      </c>
      <c r="Z742">
        <v>10725</v>
      </c>
      <c r="AA742" t="str">
        <f>IF(Cleaned_Data[[#This Row],[Rating Count]]&lt;1000,"&lt;1000","1000+")</f>
        <v>1000+</v>
      </c>
      <c r="AB742" s="4">
        <v>10725</v>
      </c>
    </row>
    <row r="743" spans="1:28" x14ac:dyDescent="0.25">
      <c r="A743">
        <v>742</v>
      </c>
      <c r="B743" t="s">
        <v>7671</v>
      </c>
      <c r="C743" t="s">
        <v>7672</v>
      </c>
      <c r="D743" t="s">
        <v>7672</v>
      </c>
      <c r="E743" t="s">
        <v>16191</v>
      </c>
      <c r="F743" t="s">
        <v>15019</v>
      </c>
      <c r="G743" t="s">
        <v>15020</v>
      </c>
      <c r="H743" t="s">
        <v>5300</v>
      </c>
      <c r="I743" t="s">
        <v>13085</v>
      </c>
      <c r="J743" t="s">
        <v>13391</v>
      </c>
      <c r="K743" t="s">
        <v>13086</v>
      </c>
      <c r="L743" t="s">
        <v>13409</v>
      </c>
      <c r="M743" t="s">
        <v>13201</v>
      </c>
      <c r="N743" t="s">
        <v>13201</v>
      </c>
      <c r="Q743">
        <v>397</v>
      </c>
      <c r="R743" s="8">
        <v>397</v>
      </c>
      <c r="S743">
        <v>899</v>
      </c>
      <c r="T743" s="8">
        <v>899</v>
      </c>
      <c r="U743" s="8" t="str">
        <f>IF(Cleaned_Data[[#This Row],[Actual Price]]&lt;1000,"₦0–₦999",
 IF(Cleaned_Data[[#This Row],[Actual Price]]&lt;2000,"₦1,000–₦1,999",
 IF(Cleaned_Data[[#This Row],[Actual Price]]&lt;5000,"₦2,000–₦4,999",
 IF(Cleaned_Data[[#This Row],[Actual Price]]&lt;10000,"₦5,000–₦9,999",
 "₦10,000+"))))</f>
        <v>₦0–₦999</v>
      </c>
      <c r="V743" s="8">
        <f>(Cleaned_Data[[#This Row],[Actual Price]]*Cleaned_Data[[#This Row],[Rating Count]])</f>
        <v>2719475</v>
      </c>
      <c r="W743" s="20">
        <v>0.5583982202447163</v>
      </c>
      <c r="X743">
        <v>4</v>
      </c>
      <c r="Y743" s="10">
        <f>VALUE(Cleaned_Data[[#This Row],[rating]])</f>
        <v>4</v>
      </c>
      <c r="Z743">
        <v>3025</v>
      </c>
      <c r="AA743" t="str">
        <f>IF(Cleaned_Data[[#This Row],[Rating Count]]&lt;1000,"&lt;1000","1000+")</f>
        <v>1000+</v>
      </c>
      <c r="AB743" s="4">
        <v>3025</v>
      </c>
    </row>
    <row r="744" spans="1:28" x14ac:dyDescent="0.25">
      <c r="A744">
        <v>743</v>
      </c>
      <c r="B744" t="s">
        <v>7682</v>
      </c>
      <c r="C744" t="s">
        <v>7683</v>
      </c>
      <c r="D744" t="s">
        <v>15021</v>
      </c>
      <c r="E744" t="s">
        <v>16191</v>
      </c>
      <c r="F744" t="s">
        <v>15022</v>
      </c>
      <c r="G744" t="s">
        <v>15023</v>
      </c>
      <c r="H744" t="s">
        <v>5936</v>
      </c>
      <c r="I744" t="s">
        <v>13085</v>
      </c>
      <c r="J744" t="s">
        <v>13391</v>
      </c>
      <c r="K744" t="s">
        <v>13086</v>
      </c>
      <c r="L744" t="s">
        <v>13409</v>
      </c>
      <c r="M744" t="s">
        <v>13196</v>
      </c>
      <c r="N744" t="s">
        <v>13196</v>
      </c>
      <c r="O744" t="s">
        <v>13221</v>
      </c>
      <c r="Q744">
        <v>699</v>
      </c>
      <c r="R744" s="8">
        <v>699</v>
      </c>
      <c r="S744">
        <v>1490</v>
      </c>
      <c r="T744" s="8">
        <v>1490</v>
      </c>
      <c r="U744" s="8" t="str">
        <f>IF(Cleaned_Data[[#This Row],[Actual Price]]&lt;1000,"₦0–₦999",
 IF(Cleaned_Data[[#This Row],[Actual Price]]&lt;2000,"₦1,000–₦1,999",
 IF(Cleaned_Data[[#This Row],[Actual Price]]&lt;5000,"₦2,000–₦4,999",
 IF(Cleaned_Data[[#This Row],[Actual Price]]&lt;10000,"₦5,000–₦9,999",
 "₦10,000+"))))</f>
        <v>₦1,000–₦1,999</v>
      </c>
      <c r="V744" s="8">
        <f>(Cleaned_Data[[#This Row],[Actual Price]]*Cleaned_Data[[#This Row],[Rating Count]])</f>
        <v>8546640</v>
      </c>
      <c r="W744" s="20">
        <v>0.53087248322147651</v>
      </c>
      <c r="X744">
        <v>4</v>
      </c>
      <c r="Y744" s="10">
        <f>VALUE(Cleaned_Data[[#This Row],[rating]])</f>
        <v>4</v>
      </c>
      <c r="Z744">
        <v>5736</v>
      </c>
      <c r="AA744" t="str">
        <f>IF(Cleaned_Data[[#This Row],[Rating Count]]&lt;1000,"&lt;1000","1000+")</f>
        <v>1000+</v>
      </c>
      <c r="AB744" s="4">
        <v>5736</v>
      </c>
    </row>
    <row r="745" spans="1:28" x14ac:dyDescent="0.25">
      <c r="A745">
        <v>744</v>
      </c>
      <c r="B745" t="s">
        <v>7692</v>
      </c>
      <c r="C745" t="s">
        <v>7693</v>
      </c>
      <c r="D745" t="s">
        <v>7693</v>
      </c>
      <c r="E745" t="s">
        <v>16191</v>
      </c>
      <c r="F745" t="s">
        <v>15024</v>
      </c>
      <c r="G745" t="s">
        <v>15025</v>
      </c>
      <c r="H745" t="s">
        <v>3025</v>
      </c>
      <c r="I745" t="s">
        <v>13093</v>
      </c>
      <c r="J745" t="s">
        <v>13093</v>
      </c>
      <c r="K745" t="s">
        <v>13131</v>
      </c>
      <c r="L745" t="s">
        <v>14009</v>
      </c>
      <c r="M745" t="s">
        <v>13132</v>
      </c>
      <c r="N745" t="s">
        <v>13132</v>
      </c>
      <c r="O745" t="s">
        <v>13133</v>
      </c>
      <c r="Q745">
        <v>1679</v>
      </c>
      <c r="R745" s="8">
        <v>1679</v>
      </c>
      <c r="S745">
        <v>1999</v>
      </c>
      <c r="T745" s="8">
        <v>1999</v>
      </c>
      <c r="U745" s="8" t="str">
        <f>IF(Cleaned_Data[[#This Row],[Actual Price]]&lt;1000,"₦0–₦999",
 IF(Cleaned_Data[[#This Row],[Actual Price]]&lt;2000,"₦1,000–₦1,999",
 IF(Cleaned_Data[[#This Row],[Actual Price]]&lt;5000,"₦2,000–₦4,999",
 IF(Cleaned_Data[[#This Row],[Actual Price]]&lt;10000,"₦5,000–₦9,999",
 "₦10,000+"))))</f>
        <v>₦1,000–₦1,999</v>
      </c>
      <c r="V745" s="8">
        <f>(Cleaned_Data[[#This Row],[Actual Price]]*Cleaned_Data[[#This Row],[Rating Count]])</f>
        <v>145053437</v>
      </c>
      <c r="W745" s="20">
        <v>0.16008004002001</v>
      </c>
      <c r="X745">
        <v>4.0999999999999996</v>
      </c>
      <c r="Y745" s="10">
        <f>VALUE(Cleaned_Data[[#This Row],[rating]])</f>
        <v>4.0999999999999996</v>
      </c>
      <c r="Z745">
        <v>72563</v>
      </c>
      <c r="AA745" t="str">
        <f>IF(Cleaned_Data[[#This Row],[Rating Count]]&lt;1000,"&lt;1000","1000+")</f>
        <v>1000+</v>
      </c>
      <c r="AB745" s="4">
        <v>72563</v>
      </c>
    </row>
    <row r="746" spans="1:28" x14ac:dyDescent="0.25">
      <c r="A746">
        <v>745</v>
      </c>
      <c r="B746" t="s">
        <v>7702</v>
      </c>
      <c r="C746" t="s">
        <v>7703</v>
      </c>
      <c r="D746" t="s">
        <v>7703</v>
      </c>
      <c r="E746" t="s">
        <v>16191</v>
      </c>
      <c r="F746" t="s">
        <v>15026</v>
      </c>
      <c r="G746" t="s">
        <v>15027</v>
      </c>
      <c r="H746" t="s">
        <v>4788</v>
      </c>
      <c r="I746" t="s">
        <v>13085</v>
      </c>
      <c r="J746" t="s">
        <v>13391</v>
      </c>
      <c r="K746" t="s">
        <v>13086</v>
      </c>
      <c r="L746" t="s">
        <v>13409</v>
      </c>
      <c r="M746" t="s">
        <v>13160</v>
      </c>
      <c r="N746" t="s">
        <v>14366</v>
      </c>
      <c r="O746" t="s">
        <v>13162</v>
      </c>
      <c r="Q746">
        <v>354</v>
      </c>
      <c r="R746" s="8">
        <v>354</v>
      </c>
      <c r="S746">
        <v>1500</v>
      </c>
      <c r="T746" s="8">
        <v>1500</v>
      </c>
      <c r="U746" s="8" t="str">
        <f>IF(Cleaned_Data[[#This Row],[Actual Price]]&lt;1000,"₦0–₦999",
 IF(Cleaned_Data[[#This Row],[Actual Price]]&lt;2000,"₦1,000–₦1,999",
 IF(Cleaned_Data[[#This Row],[Actual Price]]&lt;5000,"₦2,000–₦4,999",
 IF(Cleaned_Data[[#This Row],[Actual Price]]&lt;10000,"₦5,000–₦9,999",
 "₦10,000+"))))</f>
        <v>₦1,000–₦1,999</v>
      </c>
      <c r="V746" s="8">
        <f>(Cleaned_Data[[#This Row],[Actual Price]]*Cleaned_Data[[#This Row],[Rating Count]])</f>
        <v>1539000</v>
      </c>
      <c r="W746" s="20">
        <v>0.76400000000000001</v>
      </c>
      <c r="X746">
        <v>4</v>
      </c>
      <c r="Y746" s="10">
        <f>VALUE(Cleaned_Data[[#This Row],[rating]])</f>
        <v>4</v>
      </c>
      <c r="Z746">
        <v>1026</v>
      </c>
      <c r="AA746" t="str">
        <f>IF(Cleaned_Data[[#This Row],[Rating Count]]&lt;1000,"&lt;1000","1000+")</f>
        <v>1000+</v>
      </c>
      <c r="AB746" s="4">
        <v>1026</v>
      </c>
    </row>
    <row r="747" spans="1:28" x14ac:dyDescent="0.25">
      <c r="A747">
        <v>746</v>
      </c>
      <c r="B747" t="s">
        <v>7712</v>
      </c>
      <c r="C747" t="s">
        <v>7713</v>
      </c>
      <c r="D747" t="s">
        <v>7713</v>
      </c>
      <c r="E747" t="s">
        <v>16191</v>
      </c>
      <c r="F747" t="s">
        <v>15028</v>
      </c>
      <c r="G747" t="s">
        <v>15029</v>
      </c>
      <c r="H747" t="s">
        <v>7714</v>
      </c>
      <c r="I747" t="s">
        <v>13085</v>
      </c>
      <c r="J747" t="s">
        <v>13391</v>
      </c>
      <c r="K747" t="s">
        <v>13086</v>
      </c>
      <c r="L747" t="s">
        <v>13409</v>
      </c>
      <c r="M747" t="s">
        <v>13196</v>
      </c>
      <c r="N747" t="s">
        <v>13196</v>
      </c>
      <c r="O747" t="s">
        <v>13269</v>
      </c>
      <c r="Q747">
        <v>1199</v>
      </c>
      <c r="R747" s="8">
        <v>1199</v>
      </c>
      <c r="S747">
        <v>5499</v>
      </c>
      <c r="T747" s="8">
        <v>5499</v>
      </c>
      <c r="U747" s="8" t="str">
        <f>IF(Cleaned_Data[[#This Row],[Actual Price]]&lt;1000,"₦0–₦999",
 IF(Cleaned_Data[[#This Row],[Actual Price]]&lt;2000,"₦1,000–₦1,999",
 IF(Cleaned_Data[[#This Row],[Actual Price]]&lt;5000,"₦2,000–₦4,999",
 IF(Cleaned_Data[[#This Row],[Actual Price]]&lt;10000,"₦5,000–₦9,999",
 "₦10,000+"))))</f>
        <v>₦5,000–₦9,999</v>
      </c>
      <c r="V747" s="8">
        <f>(Cleaned_Data[[#This Row],[Actual Price]]*Cleaned_Data[[#This Row],[Rating Count]])</f>
        <v>11234457</v>
      </c>
      <c r="W747" s="20">
        <v>0.78196035642844153</v>
      </c>
      <c r="X747">
        <v>3.8</v>
      </c>
      <c r="Y747" s="10">
        <f>VALUE(Cleaned_Data[[#This Row],[rating]])</f>
        <v>3.8</v>
      </c>
      <c r="Z747">
        <v>2043</v>
      </c>
      <c r="AA747" t="str">
        <f>IF(Cleaned_Data[[#This Row],[Rating Count]]&lt;1000,"&lt;1000","1000+")</f>
        <v>1000+</v>
      </c>
      <c r="AB747" s="4">
        <v>2043</v>
      </c>
    </row>
    <row r="748" spans="1:28" x14ac:dyDescent="0.25">
      <c r="A748">
        <v>747</v>
      </c>
      <c r="B748" t="s">
        <v>7723</v>
      </c>
      <c r="C748" t="s">
        <v>7724</v>
      </c>
      <c r="D748" t="s">
        <v>15030</v>
      </c>
      <c r="E748" t="s">
        <v>16191</v>
      </c>
      <c r="F748" t="s">
        <v>15031</v>
      </c>
      <c r="G748" t="s">
        <v>15032</v>
      </c>
      <c r="H748" t="s">
        <v>5925</v>
      </c>
      <c r="I748" t="s">
        <v>13085</v>
      </c>
      <c r="J748" t="s">
        <v>13391</v>
      </c>
      <c r="K748" t="s">
        <v>13086</v>
      </c>
      <c r="L748" t="s">
        <v>13409</v>
      </c>
      <c r="M748" t="s">
        <v>13220</v>
      </c>
      <c r="N748" t="s">
        <v>13220</v>
      </c>
      <c r="O748" t="s">
        <v>13147</v>
      </c>
      <c r="Q748">
        <v>379</v>
      </c>
      <c r="R748" s="8">
        <v>379</v>
      </c>
      <c r="S748">
        <v>1499</v>
      </c>
      <c r="T748" s="8">
        <v>1499</v>
      </c>
      <c r="U748" s="8" t="str">
        <f>IF(Cleaned_Data[[#This Row],[Actual Price]]&lt;1000,"₦0–₦999",
 IF(Cleaned_Data[[#This Row],[Actual Price]]&lt;2000,"₦1,000–₦1,999",
 IF(Cleaned_Data[[#This Row],[Actual Price]]&lt;5000,"₦2,000–₦4,999",
 IF(Cleaned_Data[[#This Row],[Actual Price]]&lt;10000,"₦5,000–₦9,999",
 "₦10,000+"))))</f>
        <v>₦1,000–₦1,999</v>
      </c>
      <c r="V748" s="8">
        <f>(Cleaned_Data[[#This Row],[Actual Price]]*Cleaned_Data[[#This Row],[Rating Count]])</f>
        <v>6219351</v>
      </c>
      <c r="W748" s="20">
        <v>0.74716477651767843</v>
      </c>
      <c r="X748">
        <v>4.2</v>
      </c>
      <c r="Y748" s="10">
        <f>VALUE(Cleaned_Data[[#This Row],[rating]])</f>
        <v>4.2</v>
      </c>
      <c r="Z748">
        <v>4149</v>
      </c>
      <c r="AA748" t="str">
        <f>IF(Cleaned_Data[[#This Row],[Rating Count]]&lt;1000,"&lt;1000","1000+")</f>
        <v>1000+</v>
      </c>
      <c r="AB748" s="4">
        <v>4149</v>
      </c>
    </row>
    <row r="749" spans="1:28" x14ac:dyDescent="0.25">
      <c r="A749">
        <v>748</v>
      </c>
      <c r="B749" t="s">
        <v>7733</v>
      </c>
      <c r="C749" t="s">
        <v>7734</v>
      </c>
      <c r="D749" t="s">
        <v>15033</v>
      </c>
      <c r="E749" t="s">
        <v>16191</v>
      </c>
      <c r="F749" t="s">
        <v>15034</v>
      </c>
      <c r="G749" t="s">
        <v>15035</v>
      </c>
      <c r="H749" t="s">
        <v>5054</v>
      </c>
      <c r="I749" t="s">
        <v>13085</v>
      </c>
      <c r="J749" t="s">
        <v>13391</v>
      </c>
      <c r="K749" t="s">
        <v>13158</v>
      </c>
      <c r="L749" t="s">
        <v>14362</v>
      </c>
      <c r="M749" t="s">
        <v>13181</v>
      </c>
      <c r="N749" t="s">
        <v>13181</v>
      </c>
      <c r="Q749">
        <v>499</v>
      </c>
      <c r="R749" s="8">
        <v>499</v>
      </c>
      <c r="S749">
        <v>775</v>
      </c>
      <c r="T749" s="8">
        <v>775</v>
      </c>
      <c r="U749" s="8" t="str">
        <f>IF(Cleaned_Data[[#This Row],[Actual Price]]&lt;1000,"₦0–₦999",
 IF(Cleaned_Data[[#This Row],[Actual Price]]&lt;2000,"₦1,000–₦1,999",
 IF(Cleaned_Data[[#This Row],[Actual Price]]&lt;5000,"₦2,000–₦4,999",
 IF(Cleaned_Data[[#This Row],[Actual Price]]&lt;10000,"₦5,000–₦9,999",
 "₦10,000+"))))</f>
        <v>₦0–₦999</v>
      </c>
      <c r="V749" s="8">
        <f>(Cleaned_Data[[#This Row],[Actual Price]]*Cleaned_Data[[#This Row],[Rating Count]])</f>
        <v>57350</v>
      </c>
      <c r="W749" s="20">
        <v>0.35612903225806453</v>
      </c>
      <c r="X749">
        <v>4.3</v>
      </c>
      <c r="Y749" s="10">
        <f>VALUE(Cleaned_Data[[#This Row],[rating]])</f>
        <v>4.3</v>
      </c>
      <c r="Z749">
        <v>74</v>
      </c>
      <c r="AA749" t="str">
        <f>IF(Cleaned_Data[[#This Row],[Rating Count]]&lt;1000,"&lt;1000","1000+")</f>
        <v>&lt;1000</v>
      </c>
      <c r="AB749" s="4">
        <v>74</v>
      </c>
    </row>
    <row r="750" spans="1:28" x14ac:dyDescent="0.25">
      <c r="A750">
        <v>749</v>
      </c>
      <c r="B750" t="s">
        <v>7742</v>
      </c>
      <c r="C750" t="s">
        <v>7743</v>
      </c>
      <c r="D750" t="s">
        <v>15036</v>
      </c>
      <c r="E750" t="s">
        <v>16191</v>
      </c>
      <c r="F750" t="s">
        <v>15037</v>
      </c>
      <c r="G750" t="s">
        <v>15038</v>
      </c>
      <c r="H750" t="s">
        <v>7744</v>
      </c>
      <c r="I750" t="s">
        <v>13085</v>
      </c>
      <c r="J750" t="s">
        <v>13391</v>
      </c>
      <c r="K750" t="s">
        <v>13158</v>
      </c>
      <c r="L750" t="s">
        <v>14362</v>
      </c>
      <c r="M750" t="s">
        <v>13270</v>
      </c>
      <c r="N750" t="s">
        <v>13270</v>
      </c>
      <c r="Q750">
        <v>10389</v>
      </c>
      <c r="R750" s="8">
        <v>10389</v>
      </c>
      <c r="S750">
        <v>32000</v>
      </c>
      <c r="T750" s="8">
        <v>32000</v>
      </c>
      <c r="U750" s="8" t="str">
        <f>IF(Cleaned_Data[[#This Row],[Actual Price]]&lt;1000,"₦0–₦999",
 IF(Cleaned_Data[[#This Row],[Actual Price]]&lt;2000,"₦1,000–₦1,999",
 IF(Cleaned_Data[[#This Row],[Actual Price]]&lt;5000,"₦2,000–₦4,999",
 IF(Cleaned_Data[[#This Row],[Actual Price]]&lt;10000,"₦5,000–₦9,999",
 "₦10,000+"))))</f>
        <v>₦10,000+</v>
      </c>
      <c r="V750" s="8">
        <f>(Cleaned_Data[[#This Row],[Actual Price]]*Cleaned_Data[[#This Row],[Rating Count]])</f>
        <v>1324736000</v>
      </c>
      <c r="W750" s="20">
        <v>0.67534375000000002</v>
      </c>
      <c r="X750">
        <v>4.4000000000000004</v>
      </c>
      <c r="Y750" s="10">
        <f>VALUE(Cleaned_Data[[#This Row],[rating]])</f>
        <v>4.4000000000000004</v>
      </c>
      <c r="Z750">
        <v>41398</v>
      </c>
      <c r="AA750" t="str">
        <f>IF(Cleaned_Data[[#This Row],[Rating Count]]&lt;1000,"&lt;1000","1000+")</f>
        <v>1000+</v>
      </c>
      <c r="AB750" s="4">
        <v>41398</v>
      </c>
    </row>
    <row r="751" spans="1:28" x14ac:dyDescent="0.25">
      <c r="A751">
        <v>750</v>
      </c>
      <c r="B751" t="s">
        <v>7753</v>
      </c>
      <c r="C751" t="s">
        <v>7754</v>
      </c>
      <c r="D751" t="s">
        <v>7754</v>
      </c>
      <c r="E751" t="s">
        <v>16191</v>
      </c>
      <c r="F751" t="s">
        <v>15039</v>
      </c>
      <c r="G751" t="s">
        <v>15040</v>
      </c>
      <c r="H751" t="s">
        <v>6945</v>
      </c>
      <c r="I751" t="s">
        <v>13085</v>
      </c>
      <c r="J751" t="s">
        <v>13391</v>
      </c>
      <c r="K751" t="s">
        <v>13086</v>
      </c>
      <c r="L751" t="s">
        <v>13409</v>
      </c>
      <c r="M751" t="s">
        <v>13224</v>
      </c>
      <c r="N751" t="s">
        <v>14649</v>
      </c>
      <c r="O751" t="s">
        <v>13249</v>
      </c>
      <c r="Q751">
        <v>649</v>
      </c>
      <c r="R751" s="8">
        <v>649</v>
      </c>
      <c r="S751">
        <v>1300</v>
      </c>
      <c r="T751" s="8">
        <v>1300</v>
      </c>
      <c r="U751" s="8" t="str">
        <f>IF(Cleaned_Data[[#This Row],[Actual Price]]&lt;1000,"₦0–₦999",
 IF(Cleaned_Data[[#This Row],[Actual Price]]&lt;2000,"₦1,000–₦1,999",
 IF(Cleaned_Data[[#This Row],[Actual Price]]&lt;5000,"₦2,000–₦4,999",
 IF(Cleaned_Data[[#This Row],[Actual Price]]&lt;10000,"₦5,000–₦9,999",
 "₦10,000+"))))</f>
        <v>₦1,000–₦1,999</v>
      </c>
      <c r="V751" s="8">
        <f>(Cleaned_Data[[#This Row],[Actual Price]]*Cleaned_Data[[#This Row],[Rating Count]])</f>
        <v>6753500</v>
      </c>
      <c r="W751" s="20">
        <v>0.50076923076923074</v>
      </c>
      <c r="X751">
        <v>4.0999999999999996</v>
      </c>
      <c r="Y751" s="10">
        <f>VALUE(Cleaned_Data[[#This Row],[rating]])</f>
        <v>4.0999999999999996</v>
      </c>
      <c r="Z751">
        <v>5195</v>
      </c>
      <c r="AA751" t="str">
        <f>IF(Cleaned_Data[[#This Row],[Rating Count]]&lt;1000,"&lt;1000","1000+")</f>
        <v>1000+</v>
      </c>
      <c r="AB751" s="4">
        <v>5195</v>
      </c>
    </row>
    <row r="752" spans="1:28" x14ac:dyDescent="0.25">
      <c r="A752">
        <v>751</v>
      </c>
      <c r="B752" t="s">
        <v>7763</v>
      </c>
      <c r="C752" t="s">
        <v>7764</v>
      </c>
      <c r="D752" t="s">
        <v>15041</v>
      </c>
      <c r="E752" t="s">
        <v>16191</v>
      </c>
      <c r="F752" t="s">
        <v>15042</v>
      </c>
      <c r="G752" t="s">
        <v>15043</v>
      </c>
      <c r="H752" t="s">
        <v>7765</v>
      </c>
      <c r="I752" t="s">
        <v>13085</v>
      </c>
      <c r="J752" t="s">
        <v>13391</v>
      </c>
      <c r="K752" t="s">
        <v>13090</v>
      </c>
      <c r="L752" t="s">
        <v>13090</v>
      </c>
      <c r="M752" t="s">
        <v>13091</v>
      </c>
      <c r="N752" t="s">
        <v>13091</v>
      </c>
      <c r="O752" t="s">
        <v>13271</v>
      </c>
      <c r="Q752">
        <v>1199</v>
      </c>
      <c r="R752" s="8">
        <v>1199</v>
      </c>
      <c r="S752">
        <v>1999</v>
      </c>
      <c r="T752" s="8">
        <v>1999</v>
      </c>
      <c r="U752" s="8" t="str">
        <f>IF(Cleaned_Data[[#This Row],[Actual Price]]&lt;1000,"₦0–₦999",
 IF(Cleaned_Data[[#This Row],[Actual Price]]&lt;2000,"₦1,000–₦1,999",
 IF(Cleaned_Data[[#This Row],[Actual Price]]&lt;5000,"₦2,000–₦4,999",
 IF(Cleaned_Data[[#This Row],[Actual Price]]&lt;10000,"₦5,000–₦9,999",
 "₦10,000+"))))</f>
        <v>₦1,000–₦1,999</v>
      </c>
      <c r="V752" s="8">
        <f>(Cleaned_Data[[#This Row],[Actual Price]]*Cleaned_Data[[#This Row],[Rating Count]])</f>
        <v>44817580</v>
      </c>
      <c r="W752" s="20">
        <v>0.40020010005002499</v>
      </c>
      <c r="X752">
        <v>4.5</v>
      </c>
      <c r="Y752" s="10">
        <f>VALUE(Cleaned_Data[[#This Row],[rating]])</f>
        <v>4.5</v>
      </c>
      <c r="Z752">
        <v>22420</v>
      </c>
      <c r="AA752" t="str">
        <f>IF(Cleaned_Data[[#This Row],[Rating Count]]&lt;1000,"&lt;1000","1000+")</f>
        <v>1000+</v>
      </c>
      <c r="AB752" s="4">
        <v>22420</v>
      </c>
    </row>
    <row r="753" spans="1:28" x14ac:dyDescent="0.25">
      <c r="A753">
        <v>752</v>
      </c>
      <c r="B753" t="s">
        <v>7770</v>
      </c>
      <c r="C753" t="s">
        <v>7771</v>
      </c>
      <c r="D753" t="s">
        <v>7771</v>
      </c>
      <c r="E753" t="s">
        <v>16191</v>
      </c>
      <c r="F753" t="s">
        <v>15044</v>
      </c>
      <c r="G753" t="s">
        <v>15045</v>
      </c>
      <c r="H753" t="s">
        <v>3025</v>
      </c>
      <c r="I753" t="s">
        <v>13093</v>
      </c>
      <c r="J753" t="s">
        <v>13093</v>
      </c>
      <c r="K753" t="s">
        <v>13131</v>
      </c>
      <c r="L753" t="s">
        <v>14009</v>
      </c>
      <c r="M753" t="s">
        <v>13132</v>
      </c>
      <c r="N753" t="s">
        <v>13132</v>
      </c>
      <c r="O753" t="s">
        <v>13133</v>
      </c>
      <c r="Q753">
        <v>889</v>
      </c>
      <c r="R753" s="8">
        <v>889</v>
      </c>
      <c r="S753">
        <v>1999</v>
      </c>
      <c r="T753" s="8">
        <v>1999</v>
      </c>
      <c r="U753" s="8" t="str">
        <f>IF(Cleaned_Data[[#This Row],[Actual Price]]&lt;1000,"₦0–₦999",
 IF(Cleaned_Data[[#This Row],[Actual Price]]&lt;2000,"₦1,000–₦1,999",
 IF(Cleaned_Data[[#This Row],[Actual Price]]&lt;5000,"₦2,000–₦4,999",
 IF(Cleaned_Data[[#This Row],[Actual Price]]&lt;10000,"₦5,000–₦9,999",
 "₦10,000+"))))</f>
        <v>₦1,000–₦1,999</v>
      </c>
      <c r="V753" s="8">
        <f>(Cleaned_Data[[#This Row],[Actual Price]]*Cleaned_Data[[#This Row],[Rating Count]])</f>
        <v>4565716</v>
      </c>
      <c r="W753" s="20">
        <v>0.55527763881940972</v>
      </c>
      <c r="X753">
        <v>4.2</v>
      </c>
      <c r="Y753" s="10">
        <f>VALUE(Cleaned_Data[[#This Row],[rating]])</f>
        <v>4.2</v>
      </c>
      <c r="Z753">
        <v>2284</v>
      </c>
      <c r="AA753" t="str">
        <f>IF(Cleaned_Data[[#This Row],[Rating Count]]&lt;1000,"&lt;1000","1000+")</f>
        <v>1000+</v>
      </c>
      <c r="AB753" s="4">
        <v>2284</v>
      </c>
    </row>
    <row r="754" spans="1:28" x14ac:dyDescent="0.25">
      <c r="A754">
        <v>753</v>
      </c>
      <c r="B754" t="s">
        <v>7780</v>
      </c>
      <c r="C754" t="s">
        <v>7781</v>
      </c>
      <c r="D754" t="s">
        <v>7781</v>
      </c>
      <c r="E754" t="s">
        <v>16191</v>
      </c>
      <c r="F754" t="s">
        <v>15046</v>
      </c>
      <c r="G754" t="s">
        <v>15047</v>
      </c>
      <c r="H754" t="s">
        <v>5034</v>
      </c>
      <c r="I754" t="s">
        <v>13085</v>
      </c>
      <c r="J754" t="s">
        <v>13391</v>
      </c>
      <c r="K754" t="s">
        <v>13086</v>
      </c>
      <c r="L754" t="s">
        <v>13409</v>
      </c>
      <c r="M754" t="s">
        <v>13160</v>
      </c>
      <c r="N754" t="s">
        <v>14366</v>
      </c>
      <c r="O754" t="s">
        <v>13180</v>
      </c>
      <c r="Q754">
        <v>1409</v>
      </c>
      <c r="R754" s="8">
        <v>1409</v>
      </c>
      <c r="S754">
        <v>2199</v>
      </c>
      <c r="T754" s="8">
        <v>2199</v>
      </c>
      <c r="U754" s="8" t="str">
        <f>IF(Cleaned_Data[[#This Row],[Actual Price]]&lt;1000,"₦0–₦999",
 IF(Cleaned_Data[[#This Row],[Actual Price]]&lt;2000,"₦1,000–₦1,999",
 IF(Cleaned_Data[[#This Row],[Actual Price]]&lt;5000,"₦2,000–₦4,999",
 IF(Cleaned_Data[[#This Row],[Actual Price]]&lt;10000,"₦5,000–₦9,999",
 "₦10,000+"))))</f>
        <v>₦2,000–₦4,999</v>
      </c>
      <c r="V754" s="8">
        <f>(Cleaned_Data[[#This Row],[Actual Price]]*Cleaned_Data[[#This Row],[Rating Count]])</f>
        <v>938973</v>
      </c>
      <c r="W754" s="20">
        <v>0.35925420645748068</v>
      </c>
      <c r="X754">
        <v>3.9</v>
      </c>
      <c r="Y754" s="10">
        <f>VALUE(Cleaned_Data[[#This Row],[rating]])</f>
        <v>3.9</v>
      </c>
      <c r="Z754">
        <v>427</v>
      </c>
      <c r="AA754" t="str">
        <f>IF(Cleaned_Data[[#This Row],[Rating Count]]&lt;1000,"&lt;1000","1000+")</f>
        <v>&lt;1000</v>
      </c>
      <c r="AB754" s="4">
        <v>427</v>
      </c>
    </row>
    <row r="755" spans="1:28" x14ac:dyDescent="0.25">
      <c r="A755">
        <v>754</v>
      </c>
      <c r="B755" t="s">
        <v>7790</v>
      </c>
      <c r="C755" t="s">
        <v>7791</v>
      </c>
      <c r="D755" t="s">
        <v>7791</v>
      </c>
      <c r="E755" t="s">
        <v>16191</v>
      </c>
      <c r="F755" t="s">
        <v>15048</v>
      </c>
      <c r="G755" t="s">
        <v>15049</v>
      </c>
      <c r="H755" t="s">
        <v>7792</v>
      </c>
      <c r="I755" t="s">
        <v>13085</v>
      </c>
      <c r="J755" t="s">
        <v>13391</v>
      </c>
      <c r="K755" t="s">
        <v>13191</v>
      </c>
      <c r="L755" t="s">
        <v>14450</v>
      </c>
      <c r="M755" t="s">
        <v>13192</v>
      </c>
      <c r="N755" t="s">
        <v>14451</v>
      </c>
      <c r="O755" t="s">
        <v>13272</v>
      </c>
      <c r="Q755">
        <v>549</v>
      </c>
      <c r="R755" s="8">
        <v>549</v>
      </c>
      <c r="S755">
        <v>1999</v>
      </c>
      <c r="T755" s="8">
        <v>1999</v>
      </c>
      <c r="U755" s="8" t="str">
        <f>IF(Cleaned_Data[[#This Row],[Actual Price]]&lt;1000,"₦0–₦999",
 IF(Cleaned_Data[[#This Row],[Actual Price]]&lt;2000,"₦1,000–₦1,999",
 IF(Cleaned_Data[[#This Row],[Actual Price]]&lt;5000,"₦2,000–₦4,999",
 IF(Cleaned_Data[[#This Row],[Actual Price]]&lt;10000,"₦5,000–₦9,999",
 "₦10,000+"))))</f>
        <v>₦1,000–₦1,999</v>
      </c>
      <c r="V755" s="8">
        <f>(Cleaned_Data[[#This Row],[Actual Price]]*Cleaned_Data[[#This Row],[Rating Count]])</f>
        <v>2732633</v>
      </c>
      <c r="W755" s="20">
        <v>0.72536268134067039</v>
      </c>
      <c r="X755">
        <v>4.3</v>
      </c>
      <c r="Y755" s="10">
        <f>VALUE(Cleaned_Data[[#This Row],[rating]])</f>
        <v>4.3</v>
      </c>
      <c r="Z755">
        <v>1367</v>
      </c>
      <c r="AA755" t="str">
        <f>IF(Cleaned_Data[[#This Row],[Rating Count]]&lt;1000,"&lt;1000","1000+")</f>
        <v>1000+</v>
      </c>
      <c r="AB755" s="4">
        <v>1367</v>
      </c>
    </row>
    <row r="756" spans="1:28" x14ac:dyDescent="0.25">
      <c r="A756">
        <v>755</v>
      </c>
      <c r="B756" t="s">
        <v>7801</v>
      </c>
      <c r="C756" t="s">
        <v>7802</v>
      </c>
      <c r="D756" t="s">
        <v>7802</v>
      </c>
      <c r="E756" t="s">
        <v>16191</v>
      </c>
      <c r="F756" t="s">
        <v>15050</v>
      </c>
      <c r="G756" t="s">
        <v>15051</v>
      </c>
      <c r="H756" t="s">
        <v>7714</v>
      </c>
      <c r="I756" t="s">
        <v>13085</v>
      </c>
      <c r="J756" t="s">
        <v>13391</v>
      </c>
      <c r="K756" t="s">
        <v>13086</v>
      </c>
      <c r="L756" t="s">
        <v>13409</v>
      </c>
      <c r="M756" t="s">
        <v>13196</v>
      </c>
      <c r="N756" t="s">
        <v>13196</v>
      </c>
      <c r="O756" t="s">
        <v>13269</v>
      </c>
      <c r="Q756">
        <v>749</v>
      </c>
      <c r="R756" s="8">
        <v>749</v>
      </c>
      <c r="S756">
        <v>1799</v>
      </c>
      <c r="T756" s="8">
        <v>1799</v>
      </c>
      <c r="U756" s="8" t="str">
        <f>IF(Cleaned_Data[[#This Row],[Actual Price]]&lt;1000,"₦0–₦999",
 IF(Cleaned_Data[[#This Row],[Actual Price]]&lt;2000,"₦1,000–₦1,999",
 IF(Cleaned_Data[[#This Row],[Actual Price]]&lt;5000,"₦2,000–₦4,999",
 IF(Cleaned_Data[[#This Row],[Actual Price]]&lt;10000,"₦5,000–₦9,999",
 "₦10,000+"))))</f>
        <v>₦1,000–₦1,999</v>
      </c>
      <c r="V756" s="8">
        <f>(Cleaned_Data[[#This Row],[Actual Price]]*Cleaned_Data[[#This Row],[Rating Count]])</f>
        <v>23745001</v>
      </c>
      <c r="W756" s="20">
        <v>0.58365758754863817</v>
      </c>
      <c r="X756">
        <v>4</v>
      </c>
      <c r="Y756" s="10">
        <f>VALUE(Cleaned_Data[[#This Row],[rating]])</f>
        <v>4</v>
      </c>
      <c r="Z756">
        <v>13199</v>
      </c>
      <c r="AA756" t="str">
        <f>IF(Cleaned_Data[[#This Row],[Rating Count]]&lt;1000,"&lt;1000","1000+")</f>
        <v>1000+</v>
      </c>
      <c r="AB756" s="4">
        <v>13199</v>
      </c>
    </row>
    <row r="757" spans="1:28" x14ac:dyDescent="0.25">
      <c r="A757">
        <v>756</v>
      </c>
      <c r="B757" t="s">
        <v>7812</v>
      </c>
      <c r="C757" t="s">
        <v>7813</v>
      </c>
      <c r="D757" t="s">
        <v>15052</v>
      </c>
      <c r="E757" t="s">
        <v>16191</v>
      </c>
      <c r="F757" t="s">
        <v>13498</v>
      </c>
      <c r="G757" t="s">
        <v>15053</v>
      </c>
      <c r="H757" t="s">
        <v>17</v>
      </c>
      <c r="I757" t="s">
        <v>13085</v>
      </c>
      <c r="J757" t="s">
        <v>13391</v>
      </c>
      <c r="K757" t="s">
        <v>13086</v>
      </c>
      <c r="L757" t="s">
        <v>13409</v>
      </c>
      <c r="M757" t="s">
        <v>13087</v>
      </c>
      <c r="N757" t="s">
        <v>13410</v>
      </c>
      <c r="O757" t="s">
        <v>13088</v>
      </c>
      <c r="P757" t="s">
        <v>13089</v>
      </c>
      <c r="Q757">
        <v>379</v>
      </c>
      <c r="R757" s="8">
        <v>379</v>
      </c>
      <c r="S757">
        <v>1099</v>
      </c>
      <c r="T757" s="8">
        <v>1099</v>
      </c>
      <c r="U757" s="8" t="str">
        <f>IF(Cleaned_Data[[#This Row],[Actual Price]]&lt;1000,"₦0–₦999",
 IF(Cleaned_Data[[#This Row],[Actual Price]]&lt;2000,"₦1,000–₦1,999",
 IF(Cleaned_Data[[#This Row],[Actual Price]]&lt;5000,"₦2,000–₦4,999",
 IF(Cleaned_Data[[#This Row],[Actual Price]]&lt;10000,"₦5,000–₦9,999",
 "₦10,000+"))))</f>
        <v>₦1,000–₦1,999</v>
      </c>
      <c r="V757" s="8">
        <f>(Cleaned_Data[[#This Row],[Actual Price]]*Cleaned_Data[[#This Row],[Rating Count]])</f>
        <v>3083794</v>
      </c>
      <c r="W757" s="20">
        <v>0.65514103730664242</v>
      </c>
      <c r="X757">
        <v>4.3</v>
      </c>
      <c r="Y757" s="10">
        <f>VALUE(Cleaned_Data[[#This Row],[rating]])</f>
        <v>4.3</v>
      </c>
      <c r="Z757">
        <v>2806</v>
      </c>
      <c r="AA757" t="str">
        <f>IF(Cleaned_Data[[#This Row],[Rating Count]]&lt;1000,"&lt;1000","1000+")</f>
        <v>1000+</v>
      </c>
      <c r="AB757" s="4">
        <v>2806</v>
      </c>
    </row>
    <row r="758" spans="1:28" x14ac:dyDescent="0.25">
      <c r="A758">
        <v>757</v>
      </c>
      <c r="B758" t="s">
        <v>7816</v>
      </c>
      <c r="C758" t="s">
        <v>7817</v>
      </c>
      <c r="D758" t="s">
        <v>15054</v>
      </c>
      <c r="E758" t="s">
        <v>16191</v>
      </c>
      <c r="F758" t="s">
        <v>15055</v>
      </c>
      <c r="G758" t="s">
        <v>15056</v>
      </c>
      <c r="H758" t="s">
        <v>2910</v>
      </c>
      <c r="I758" t="s">
        <v>13093</v>
      </c>
      <c r="J758" t="s">
        <v>13093</v>
      </c>
      <c r="K758" t="s">
        <v>13120</v>
      </c>
      <c r="L758" t="s">
        <v>13120</v>
      </c>
      <c r="M758" t="s">
        <v>13121</v>
      </c>
      <c r="N758" t="s">
        <v>13121</v>
      </c>
      <c r="Q758">
        <v>5998</v>
      </c>
      <c r="R758" s="8">
        <v>5998</v>
      </c>
      <c r="S758">
        <v>7999</v>
      </c>
      <c r="T758" s="8">
        <v>7999</v>
      </c>
      <c r="U758" s="8" t="str">
        <f>IF(Cleaned_Data[[#This Row],[Actual Price]]&lt;1000,"₦0–₦999",
 IF(Cleaned_Data[[#This Row],[Actual Price]]&lt;2000,"₦1,000–₦1,999",
 IF(Cleaned_Data[[#This Row],[Actual Price]]&lt;5000,"₦2,000–₦4,999",
 IF(Cleaned_Data[[#This Row],[Actual Price]]&lt;10000,"₦5,000–₦9,999",
 "₦10,000+"))))</f>
        <v>₦5,000–₦9,999</v>
      </c>
      <c r="V758" s="8">
        <f>(Cleaned_Data[[#This Row],[Actual Price]]*Cleaned_Data[[#This Row],[Rating Count]])</f>
        <v>242809645</v>
      </c>
      <c r="W758" s="20">
        <v>0.25015626953369169</v>
      </c>
      <c r="X758">
        <v>4.2</v>
      </c>
      <c r="Y758" s="10">
        <f>VALUE(Cleaned_Data[[#This Row],[rating]])</f>
        <v>4.2</v>
      </c>
      <c r="Z758">
        <v>30355</v>
      </c>
      <c r="AA758" t="str">
        <f>IF(Cleaned_Data[[#This Row],[Rating Count]]&lt;1000,"&lt;1000","1000+")</f>
        <v>1000+</v>
      </c>
      <c r="AB758" s="4">
        <v>30355</v>
      </c>
    </row>
    <row r="759" spans="1:28" x14ac:dyDescent="0.25">
      <c r="A759">
        <v>758</v>
      </c>
      <c r="B759" t="s">
        <v>7826</v>
      </c>
      <c r="C759" t="s">
        <v>12999</v>
      </c>
      <c r="D759" t="s">
        <v>15057</v>
      </c>
      <c r="E759" t="s">
        <v>16191</v>
      </c>
      <c r="F759" t="s">
        <v>15058</v>
      </c>
      <c r="G759" t="s">
        <v>15059</v>
      </c>
      <c r="H759" t="s">
        <v>6126</v>
      </c>
      <c r="I759" t="s">
        <v>13085</v>
      </c>
      <c r="J759" t="s">
        <v>13391</v>
      </c>
      <c r="K759" t="s">
        <v>13086</v>
      </c>
      <c r="L759" t="s">
        <v>13409</v>
      </c>
      <c r="M759" t="s">
        <v>13154</v>
      </c>
      <c r="N759" t="s">
        <v>13154</v>
      </c>
      <c r="O759" t="s">
        <v>13227</v>
      </c>
      <c r="P759" t="s">
        <v>13228</v>
      </c>
      <c r="Q759">
        <v>299</v>
      </c>
      <c r="R759" s="8">
        <v>299</v>
      </c>
      <c r="S759">
        <v>1499</v>
      </c>
      <c r="T759" s="8">
        <v>1499</v>
      </c>
      <c r="U759" s="8" t="str">
        <f>IF(Cleaned_Data[[#This Row],[Actual Price]]&lt;1000,"₦0–₦999",
 IF(Cleaned_Data[[#This Row],[Actual Price]]&lt;2000,"₦1,000–₦1,999",
 IF(Cleaned_Data[[#This Row],[Actual Price]]&lt;5000,"₦2,000–₦4,999",
 IF(Cleaned_Data[[#This Row],[Actual Price]]&lt;10000,"₦5,000–₦9,999",
 "₦10,000+"))))</f>
        <v>₦1,000–₦1,999</v>
      </c>
      <c r="V759" s="8">
        <f>(Cleaned_Data[[#This Row],[Actual Price]]*Cleaned_Data[[#This Row],[Rating Count]])</f>
        <v>4299132</v>
      </c>
      <c r="W759" s="20">
        <v>0.80053368912608402</v>
      </c>
      <c r="X759">
        <v>4.2</v>
      </c>
      <c r="Y759" s="10">
        <f>VALUE(Cleaned_Data[[#This Row],[rating]])</f>
        <v>4.2</v>
      </c>
      <c r="Z759">
        <v>2868</v>
      </c>
      <c r="AA759" t="str">
        <f>IF(Cleaned_Data[[#This Row],[Rating Count]]&lt;1000,"&lt;1000","1000+")</f>
        <v>1000+</v>
      </c>
      <c r="AB759" s="4">
        <v>2868</v>
      </c>
    </row>
    <row r="760" spans="1:28" x14ac:dyDescent="0.25">
      <c r="A760">
        <v>759</v>
      </c>
      <c r="B760" t="s">
        <v>7835</v>
      </c>
      <c r="C760" t="s">
        <v>7836</v>
      </c>
      <c r="D760" t="s">
        <v>15060</v>
      </c>
      <c r="E760" t="s">
        <v>16191</v>
      </c>
      <c r="F760" t="s">
        <v>15061</v>
      </c>
      <c r="G760" t="s">
        <v>15062</v>
      </c>
      <c r="H760" t="s">
        <v>5925</v>
      </c>
      <c r="I760" t="s">
        <v>13085</v>
      </c>
      <c r="J760" t="s">
        <v>13391</v>
      </c>
      <c r="K760" t="s">
        <v>13086</v>
      </c>
      <c r="L760" t="s">
        <v>13409</v>
      </c>
      <c r="M760" t="s">
        <v>13220</v>
      </c>
      <c r="N760" t="s">
        <v>13220</v>
      </c>
      <c r="O760" t="s">
        <v>13147</v>
      </c>
      <c r="Q760">
        <v>379</v>
      </c>
      <c r="R760" s="8">
        <v>379</v>
      </c>
      <c r="S760">
        <v>1499</v>
      </c>
      <c r="T760" s="8">
        <v>1499</v>
      </c>
      <c r="U760" s="8" t="str">
        <f>IF(Cleaned_Data[[#This Row],[Actual Price]]&lt;1000,"₦0–₦999",
 IF(Cleaned_Data[[#This Row],[Actual Price]]&lt;2000,"₦1,000–₦1,999",
 IF(Cleaned_Data[[#This Row],[Actual Price]]&lt;5000,"₦2,000–₦4,999",
 IF(Cleaned_Data[[#This Row],[Actual Price]]&lt;10000,"₦5,000–₦9,999",
 "₦10,000+"))))</f>
        <v>₦1,000–₦1,999</v>
      </c>
      <c r="V760" s="8">
        <f>(Cleaned_Data[[#This Row],[Actual Price]]*Cleaned_Data[[#This Row],[Rating Count]])</f>
        <v>1004330</v>
      </c>
      <c r="W760" s="20">
        <v>0.74716477651767843</v>
      </c>
      <c r="X760">
        <v>4.0999999999999996</v>
      </c>
      <c r="Y760" s="10">
        <f>VALUE(Cleaned_Data[[#This Row],[rating]])</f>
        <v>4.0999999999999996</v>
      </c>
      <c r="Z760">
        <v>670</v>
      </c>
      <c r="AA760" t="str">
        <f>IF(Cleaned_Data[[#This Row],[Rating Count]]&lt;1000,"&lt;1000","1000+")</f>
        <v>&lt;1000</v>
      </c>
      <c r="AB760" s="4">
        <v>670</v>
      </c>
    </row>
    <row r="761" spans="1:28" x14ac:dyDescent="0.25">
      <c r="A761">
        <v>760</v>
      </c>
      <c r="B761" t="s">
        <v>7845</v>
      </c>
      <c r="C761" t="s">
        <v>7846</v>
      </c>
      <c r="D761" t="s">
        <v>15063</v>
      </c>
      <c r="E761" t="s">
        <v>16191</v>
      </c>
      <c r="F761" t="s">
        <v>15064</v>
      </c>
      <c r="G761" t="s">
        <v>15065</v>
      </c>
      <c r="H761" t="s">
        <v>7847</v>
      </c>
      <c r="I761" t="s">
        <v>13171</v>
      </c>
      <c r="J761" t="s">
        <v>13171</v>
      </c>
      <c r="K761" t="s">
        <v>13172</v>
      </c>
      <c r="L761" t="s">
        <v>13172</v>
      </c>
      <c r="M761" t="s">
        <v>13173</v>
      </c>
      <c r="N761" t="s">
        <v>13173</v>
      </c>
      <c r="O761" t="s">
        <v>13174</v>
      </c>
      <c r="P761" t="s">
        <v>13207</v>
      </c>
      <c r="Q761">
        <v>1399</v>
      </c>
      <c r="R761" s="8">
        <v>1399</v>
      </c>
      <c r="S761">
        <v>2999</v>
      </c>
      <c r="T761" s="8">
        <v>2999</v>
      </c>
      <c r="U761" s="8" t="str">
        <f>IF(Cleaned_Data[[#This Row],[Actual Price]]&lt;1000,"₦0–₦999",
 IF(Cleaned_Data[[#This Row],[Actual Price]]&lt;2000,"₦1,000–₦1,999",
 IF(Cleaned_Data[[#This Row],[Actual Price]]&lt;5000,"₦2,000–₦4,999",
 IF(Cleaned_Data[[#This Row],[Actual Price]]&lt;10000,"₦5,000–₦9,999",
 "₦10,000+"))))</f>
        <v>₦2,000–₦4,999</v>
      </c>
      <c r="V761" s="8">
        <f>(Cleaned_Data[[#This Row],[Actual Price]]*Cleaned_Data[[#This Row],[Rating Count]])</f>
        <v>10586470</v>
      </c>
      <c r="W761" s="20">
        <v>0.53351117039013007</v>
      </c>
      <c r="X761">
        <v>4.3</v>
      </c>
      <c r="Y761" s="10">
        <f>VALUE(Cleaned_Data[[#This Row],[rating]])</f>
        <v>4.3</v>
      </c>
      <c r="Z761">
        <v>3530</v>
      </c>
      <c r="AA761" t="str">
        <f>IF(Cleaned_Data[[#This Row],[Rating Count]]&lt;1000,"&lt;1000","1000+")</f>
        <v>1000+</v>
      </c>
      <c r="AB761" s="4">
        <v>3530</v>
      </c>
    </row>
    <row r="762" spans="1:28" x14ac:dyDescent="0.25">
      <c r="A762">
        <v>761</v>
      </c>
      <c r="B762" t="s">
        <v>7856</v>
      </c>
      <c r="C762" t="s">
        <v>13000</v>
      </c>
      <c r="D762" t="s">
        <v>15066</v>
      </c>
      <c r="E762" t="s">
        <v>16191</v>
      </c>
      <c r="F762" t="s">
        <v>15067</v>
      </c>
      <c r="G762" t="s">
        <v>15068</v>
      </c>
      <c r="H762" t="s">
        <v>7857</v>
      </c>
      <c r="I762" t="s">
        <v>13093</v>
      </c>
      <c r="J762" t="s">
        <v>13093</v>
      </c>
      <c r="K762" t="s">
        <v>13182</v>
      </c>
      <c r="L762" t="s">
        <v>14423</v>
      </c>
      <c r="M762" t="s">
        <v>13095</v>
      </c>
      <c r="N762" t="s">
        <v>13095</v>
      </c>
      <c r="O762" t="s">
        <v>13273</v>
      </c>
      <c r="P762" t="s">
        <v>13274</v>
      </c>
      <c r="Q762">
        <v>699</v>
      </c>
      <c r="R762" s="8">
        <v>699</v>
      </c>
      <c r="S762">
        <v>1299</v>
      </c>
      <c r="T762" s="8">
        <v>1299</v>
      </c>
      <c r="U762" s="8" t="str">
        <f>IF(Cleaned_Data[[#This Row],[Actual Price]]&lt;1000,"₦0–₦999",
 IF(Cleaned_Data[[#This Row],[Actual Price]]&lt;2000,"₦1,000–₦1,999",
 IF(Cleaned_Data[[#This Row],[Actual Price]]&lt;5000,"₦2,000–₦4,999",
 IF(Cleaned_Data[[#This Row],[Actual Price]]&lt;10000,"₦5,000–₦9,999",
 "₦10,000+"))))</f>
        <v>₦1,000–₦1,999</v>
      </c>
      <c r="V762" s="8">
        <f>(Cleaned_Data[[#This Row],[Actual Price]]*Cleaned_Data[[#This Row],[Rating Count]])</f>
        <v>8031717</v>
      </c>
      <c r="W762" s="20">
        <v>0.46189376443418012</v>
      </c>
      <c r="X762">
        <v>4.3</v>
      </c>
      <c r="Y762" s="10">
        <f>VALUE(Cleaned_Data[[#This Row],[rating]])</f>
        <v>4.3</v>
      </c>
      <c r="Z762">
        <v>6183</v>
      </c>
      <c r="AA762" t="str">
        <f>IF(Cleaned_Data[[#This Row],[Rating Count]]&lt;1000,"&lt;1000","1000+")</f>
        <v>1000+</v>
      </c>
      <c r="AB762" s="4">
        <v>6183</v>
      </c>
    </row>
    <row r="763" spans="1:28" x14ac:dyDescent="0.25">
      <c r="A763">
        <v>762</v>
      </c>
      <c r="B763" t="s">
        <v>7866</v>
      </c>
      <c r="C763" t="s">
        <v>7867</v>
      </c>
      <c r="D763" t="s">
        <v>7867</v>
      </c>
      <c r="E763" t="s">
        <v>16191</v>
      </c>
      <c r="F763" t="s">
        <v>15069</v>
      </c>
      <c r="G763" t="s">
        <v>15070</v>
      </c>
      <c r="H763" t="s">
        <v>6199</v>
      </c>
      <c r="I763" t="s">
        <v>13171</v>
      </c>
      <c r="J763" t="s">
        <v>13171</v>
      </c>
      <c r="K763" t="s">
        <v>13172</v>
      </c>
      <c r="L763" t="s">
        <v>13172</v>
      </c>
      <c r="M763" t="s">
        <v>13173</v>
      </c>
      <c r="N763" t="s">
        <v>13173</v>
      </c>
      <c r="O763" t="s">
        <v>13174</v>
      </c>
      <c r="P763" t="s">
        <v>13207</v>
      </c>
      <c r="Q763">
        <v>300</v>
      </c>
      <c r="R763" s="8">
        <v>300</v>
      </c>
      <c r="S763">
        <v>300</v>
      </c>
      <c r="T763" s="8">
        <v>300</v>
      </c>
      <c r="U763" s="8" t="str">
        <f>IF(Cleaned_Data[[#This Row],[Actual Price]]&lt;1000,"₦0–₦999",
 IF(Cleaned_Data[[#This Row],[Actual Price]]&lt;2000,"₦1,000–₦1,999",
 IF(Cleaned_Data[[#This Row],[Actual Price]]&lt;5000,"₦2,000–₦4,999",
 IF(Cleaned_Data[[#This Row],[Actual Price]]&lt;10000,"₦5,000–₦9,999",
 "₦10,000+"))))</f>
        <v>₦0–₦999</v>
      </c>
      <c r="V763" s="8">
        <f>(Cleaned_Data[[#This Row],[Actual Price]]*Cleaned_Data[[#This Row],[Rating Count]])</f>
        <v>125700</v>
      </c>
      <c r="W763" s="20">
        <v>0</v>
      </c>
      <c r="X763">
        <v>4.2</v>
      </c>
      <c r="Y763" s="10">
        <f>VALUE(Cleaned_Data[[#This Row],[rating]])</f>
        <v>4.2</v>
      </c>
      <c r="Z763">
        <v>419</v>
      </c>
      <c r="AA763" t="str">
        <f>IF(Cleaned_Data[[#This Row],[Rating Count]]&lt;1000,"&lt;1000","1000+")</f>
        <v>&lt;1000</v>
      </c>
      <c r="AB763" s="4">
        <v>419</v>
      </c>
    </row>
    <row r="764" spans="1:28" x14ac:dyDescent="0.25">
      <c r="A764">
        <v>763</v>
      </c>
      <c r="B764" t="s">
        <v>7876</v>
      </c>
      <c r="C764" t="s">
        <v>7877</v>
      </c>
      <c r="D764" t="s">
        <v>15071</v>
      </c>
      <c r="E764" t="s">
        <v>16191</v>
      </c>
      <c r="F764" t="s">
        <v>15072</v>
      </c>
      <c r="G764" t="s">
        <v>15073</v>
      </c>
      <c r="H764" t="s">
        <v>5289</v>
      </c>
      <c r="I764" t="s">
        <v>13085</v>
      </c>
      <c r="J764" t="s">
        <v>13391</v>
      </c>
      <c r="K764" t="s">
        <v>13086</v>
      </c>
      <c r="L764" t="s">
        <v>13409</v>
      </c>
      <c r="M764" t="s">
        <v>13160</v>
      </c>
      <c r="N764" t="s">
        <v>14366</v>
      </c>
      <c r="O764" t="s">
        <v>13194</v>
      </c>
      <c r="P764" t="s">
        <v>13200</v>
      </c>
      <c r="Q764">
        <v>999</v>
      </c>
      <c r="R764" s="8">
        <v>999</v>
      </c>
      <c r="S764">
        <v>1995</v>
      </c>
      <c r="T764" s="8">
        <v>1995</v>
      </c>
      <c r="U764" s="8" t="str">
        <f>IF(Cleaned_Data[[#This Row],[Actual Price]]&lt;1000,"₦0–₦999",
 IF(Cleaned_Data[[#This Row],[Actual Price]]&lt;2000,"₦1,000–₦1,999",
 IF(Cleaned_Data[[#This Row],[Actual Price]]&lt;5000,"₦2,000–₦4,999",
 IF(Cleaned_Data[[#This Row],[Actual Price]]&lt;10000,"₦5,000–₦9,999",
 "₦10,000+"))))</f>
        <v>₦1,000–₦1,999</v>
      </c>
      <c r="V764" s="8">
        <f>(Cleaned_Data[[#This Row],[Actual Price]]*Cleaned_Data[[#This Row],[Rating Count]])</f>
        <v>14597415</v>
      </c>
      <c r="W764" s="20">
        <v>0.49924812030075189</v>
      </c>
      <c r="X764">
        <v>4.5</v>
      </c>
      <c r="Y764" s="10">
        <f>VALUE(Cleaned_Data[[#This Row],[rating]])</f>
        <v>4.5</v>
      </c>
      <c r="Z764">
        <v>7317</v>
      </c>
      <c r="AA764" t="str">
        <f>IF(Cleaned_Data[[#This Row],[Rating Count]]&lt;1000,"&lt;1000","1000+")</f>
        <v>1000+</v>
      </c>
      <c r="AB764" s="4">
        <v>7317</v>
      </c>
    </row>
    <row r="765" spans="1:28" x14ac:dyDescent="0.25">
      <c r="A765">
        <v>764</v>
      </c>
      <c r="B765" t="s">
        <v>7886</v>
      </c>
      <c r="C765" t="s">
        <v>7887</v>
      </c>
      <c r="D765" t="s">
        <v>7887</v>
      </c>
      <c r="E765" t="s">
        <v>16191</v>
      </c>
      <c r="F765" t="s">
        <v>15074</v>
      </c>
      <c r="G765" t="s">
        <v>15075</v>
      </c>
      <c r="H765" t="s">
        <v>7888</v>
      </c>
      <c r="I765" t="s">
        <v>13171</v>
      </c>
      <c r="J765" t="s">
        <v>13171</v>
      </c>
      <c r="K765" t="s">
        <v>13186</v>
      </c>
      <c r="L765" t="s">
        <v>13186</v>
      </c>
      <c r="M765" t="s">
        <v>13187</v>
      </c>
      <c r="N765" t="s">
        <v>13187</v>
      </c>
      <c r="O765" t="s">
        <v>13275</v>
      </c>
      <c r="Q765">
        <v>535</v>
      </c>
      <c r="R765" s="8">
        <v>535</v>
      </c>
      <c r="S765">
        <v>535</v>
      </c>
      <c r="T765" s="8">
        <v>535</v>
      </c>
      <c r="U765" s="8" t="str">
        <f>IF(Cleaned_Data[[#This Row],[Actual Price]]&lt;1000,"₦0–₦999",
 IF(Cleaned_Data[[#This Row],[Actual Price]]&lt;2000,"₦1,000–₦1,999",
 IF(Cleaned_Data[[#This Row],[Actual Price]]&lt;5000,"₦2,000–₦4,999",
 IF(Cleaned_Data[[#This Row],[Actual Price]]&lt;10000,"₦5,000–₦9,999",
 "₦10,000+"))))</f>
        <v>₦0–₦999</v>
      </c>
      <c r="V765" s="8">
        <f>(Cleaned_Data[[#This Row],[Actual Price]]*Cleaned_Data[[#This Row],[Rating Count]])</f>
        <v>2367910</v>
      </c>
      <c r="W765" s="20">
        <v>0</v>
      </c>
      <c r="X765">
        <v>4.4000000000000004</v>
      </c>
      <c r="Y765" s="10">
        <f>VALUE(Cleaned_Data[[#This Row],[rating]])</f>
        <v>4.4000000000000004</v>
      </c>
      <c r="Z765">
        <v>4426</v>
      </c>
      <c r="AA765" t="str">
        <f>IF(Cleaned_Data[[#This Row],[Rating Count]]&lt;1000,"&lt;1000","1000+")</f>
        <v>1000+</v>
      </c>
      <c r="AB765" s="4">
        <v>4426</v>
      </c>
    </row>
    <row r="766" spans="1:28" x14ac:dyDescent="0.25">
      <c r="A766">
        <v>765</v>
      </c>
      <c r="B766" t="s">
        <v>7899</v>
      </c>
      <c r="C766" t="s">
        <v>7900</v>
      </c>
      <c r="D766" t="s">
        <v>15076</v>
      </c>
      <c r="E766" t="s">
        <v>16191</v>
      </c>
      <c r="F766" t="s">
        <v>15077</v>
      </c>
      <c r="G766" t="s">
        <v>15078</v>
      </c>
      <c r="H766" t="s">
        <v>6126</v>
      </c>
      <c r="I766" t="s">
        <v>13085</v>
      </c>
      <c r="J766" t="s">
        <v>13391</v>
      </c>
      <c r="K766" t="s">
        <v>13086</v>
      </c>
      <c r="L766" t="s">
        <v>13409</v>
      </c>
      <c r="M766" t="s">
        <v>13154</v>
      </c>
      <c r="N766" t="s">
        <v>13154</v>
      </c>
      <c r="O766" t="s">
        <v>13227</v>
      </c>
      <c r="P766" t="s">
        <v>13228</v>
      </c>
      <c r="Q766">
        <v>269</v>
      </c>
      <c r="R766" s="8">
        <v>269</v>
      </c>
      <c r="S766">
        <v>1099</v>
      </c>
      <c r="T766" s="8">
        <v>1099</v>
      </c>
      <c r="U766" s="8" t="str">
        <f>IF(Cleaned_Data[[#This Row],[Actual Price]]&lt;1000,"₦0–₦999",
 IF(Cleaned_Data[[#This Row],[Actual Price]]&lt;2000,"₦1,000–₦1,999",
 IF(Cleaned_Data[[#This Row],[Actual Price]]&lt;5000,"₦2,000–₦4,999",
 IF(Cleaned_Data[[#This Row],[Actual Price]]&lt;10000,"₦5,000–₦9,999",
 "₦10,000+"))))</f>
        <v>₦1,000–₦1,999</v>
      </c>
      <c r="V766" s="8">
        <f>(Cleaned_Data[[#This Row],[Actual Price]]*Cleaned_Data[[#This Row],[Rating Count]])</f>
        <v>1200108</v>
      </c>
      <c r="W766" s="20">
        <v>0.75523202911737941</v>
      </c>
      <c r="X766">
        <v>4.0999999999999996</v>
      </c>
      <c r="Y766" s="10">
        <f>VALUE(Cleaned_Data[[#This Row],[rating]])</f>
        <v>4.0999999999999996</v>
      </c>
      <c r="Z766">
        <v>1092</v>
      </c>
      <c r="AA766" t="str">
        <f>IF(Cleaned_Data[[#This Row],[Rating Count]]&lt;1000,"&lt;1000","1000+")</f>
        <v>1000+</v>
      </c>
      <c r="AB766" s="4">
        <v>1092</v>
      </c>
    </row>
    <row r="767" spans="1:28" x14ac:dyDescent="0.25">
      <c r="A767">
        <v>766</v>
      </c>
      <c r="B767" t="s">
        <v>7909</v>
      </c>
      <c r="C767" t="s">
        <v>7910</v>
      </c>
      <c r="D767" t="s">
        <v>15079</v>
      </c>
      <c r="E767" t="s">
        <v>16191</v>
      </c>
      <c r="F767" t="s">
        <v>15080</v>
      </c>
      <c r="G767" t="s">
        <v>15081</v>
      </c>
      <c r="H767" t="s">
        <v>7008</v>
      </c>
      <c r="I767" t="s">
        <v>13171</v>
      </c>
      <c r="J767" t="s">
        <v>13171</v>
      </c>
      <c r="K767" t="s">
        <v>13172</v>
      </c>
      <c r="L767" t="s">
        <v>13172</v>
      </c>
      <c r="M767" t="s">
        <v>13173</v>
      </c>
      <c r="N767" t="s">
        <v>13173</v>
      </c>
      <c r="O767" t="s">
        <v>13174</v>
      </c>
      <c r="P767" t="s">
        <v>13175</v>
      </c>
      <c r="Q767">
        <v>341</v>
      </c>
      <c r="R767" s="8">
        <v>341</v>
      </c>
      <c r="S767">
        <v>450</v>
      </c>
      <c r="T767" s="8">
        <v>450</v>
      </c>
      <c r="U767" s="8" t="str">
        <f>IF(Cleaned_Data[[#This Row],[Actual Price]]&lt;1000,"₦0–₦999",
 IF(Cleaned_Data[[#This Row],[Actual Price]]&lt;2000,"₦1,000–₦1,999",
 IF(Cleaned_Data[[#This Row],[Actual Price]]&lt;5000,"₦2,000–₦4,999",
 IF(Cleaned_Data[[#This Row],[Actual Price]]&lt;10000,"₦5,000–₦9,999",
 "₦10,000+"))))</f>
        <v>₦0–₦999</v>
      </c>
      <c r="V767" s="8">
        <f>(Cleaned_Data[[#This Row],[Actual Price]]*Cleaned_Data[[#This Row],[Rating Count]])</f>
        <v>1121850</v>
      </c>
      <c r="W767" s="20">
        <v>0.24222222222222223</v>
      </c>
      <c r="X767">
        <v>4.3</v>
      </c>
      <c r="Y767" s="10">
        <f>VALUE(Cleaned_Data[[#This Row],[rating]])</f>
        <v>4.3</v>
      </c>
      <c r="Z767">
        <v>2493</v>
      </c>
      <c r="AA767" t="str">
        <f>IF(Cleaned_Data[[#This Row],[Rating Count]]&lt;1000,"&lt;1000","1000+")</f>
        <v>1000+</v>
      </c>
      <c r="AB767" s="4">
        <v>2493</v>
      </c>
    </row>
    <row r="768" spans="1:28" x14ac:dyDescent="0.25">
      <c r="A768">
        <v>767</v>
      </c>
      <c r="B768" t="s">
        <v>7919</v>
      </c>
      <c r="C768" t="s">
        <v>7920</v>
      </c>
      <c r="D768" t="s">
        <v>7920</v>
      </c>
      <c r="E768" t="s">
        <v>16191</v>
      </c>
      <c r="F768" t="s">
        <v>15082</v>
      </c>
      <c r="G768" t="s">
        <v>15083</v>
      </c>
      <c r="H768" t="s">
        <v>5374</v>
      </c>
      <c r="I768" t="s">
        <v>13085</v>
      </c>
      <c r="J768" t="s">
        <v>13391</v>
      </c>
      <c r="K768" t="s">
        <v>13090</v>
      </c>
      <c r="L768" t="s">
        <v>13090</v>
      </c>
      <c r="M768" t="s">
        <v>13204</v>
      </c>
      <c r="N768" t="s">
        <v>13204</v>
      </c>
      <c r="Q768">
        <v>2499</v>
      </c>
      <c r="R768" s="8">
        <v>2499</v>
      </c>
      <c r="S768">
        <v>3999</v>
      </c>
      <c r="T768" s="8">
        <v>3999</v>
      </c>
      <c r="U768" s="8" t="str">
        <f>IF(Cleaned_Data[[#This Row],[Actual Price]]&lt;1000,"₦0–₦999",
 IF(Cleaned_Data[[#This Row],[Actual Price]]&lt;2000,"₦1,000–₦1,999",
 IF(Cleaned_Data[[#This Row],[Actual Price]]&lt;5000,"₦2,000–₦4,999",
 IF(Cleaned_Data[[#This Row],[Actual Price]]&lt;10000,"₦5,000–₦9,999",
 "₦10,000+"))))</f>
        <v>₦2,000–₦4,999</v>
      </c>
      <c r="V768" s="8">
        <f>(Cleaned_Data[[#This Row],[Actual Price]]*Cleaned_Data[[#This Row],[Rating Count]])</f>
        <v>50703321</v>
      </c>
      <c r="W768" s="20">
        <v>0.37509377344336087</v>
      </c>
      <c r="X768">
        <v>4.4000000000000004</v>
      </c>
      <c r="Y768" s="10">
        <f>VALUE(Cleaned_Data[[#This Row],[rating]])</f>
        <v>4.4000000000000004</v>
      </c>
      <c r="Z768">
        <v>12679</v>
      </c>
      <c r="AA768" t="str">
        <f>IF(Cleaned_Data[[#This Row],[Rating Count]]&lt;1000,"&lt;1000","1000+")</f>
        <v>1000+</v>
      </c>
      <c r="AB768" s="4">
        <v>12679</v>
      </c>
    </row>
    <row r="769" spans="1:28" x14ac:dyDescent="0.25">
      <c r="A769">
        <v>768</v>
      </c>
      <c r="B769" t="s">
        <v>7930</v>
      </c>
      <c r="C769" t="s">
        <v>7931</v>
      </c>
      <c r="D769" t="s">
        <v>7931</v>
      </c>
      <c r="E769" t="s">
        <v>16191</v>
      </c>
      <c r="F769" t="s">
        <v>15084</v>
      </c>
      <c r="G769" t="s">
        <v>15085</v>
      </c>
      <c r="H769" t="s">
        <v>7204</v>
      </c>
      <c r="I769" t="s">
        <v>13085</v>
      </c>
      <c r="J769" t="s">
        <v>13391</v>
      </c>
      <c r="K769" t="s">
        <v>13191</v>
      </c>
      <c r="L769" t="s">
        <v>14450</v>
      </c>
      <c r="M769" t="s">
        <v>13257</v>
      </c>
      <c r="N769" t="s">
        <v>13257</v>
      </c>
      <c r="Q769">
        <v>5899</v>
      </c>
      <c r="R769" s="8">
        <v>5899</v>
      </c>
      <c r="S769">
        <v>7005</v>
      </c>
      <c r="T769" s="8">
        <v>7005</v>
      </c>
      <c r="U769" s="8" t="str">
        <f>IF(Cleaned_Data[[#This Row],[Actual Price]]&lt;1000,"₦0–₦999",
 IF(Cleaned_Data[[#This Row],[Actual Price]]&lt;2000,"₦1,000–₦1,999",
 IF(Cleaned_Data[[#This Row],[Actual Price]]&lt;5000,"₦2,000–₦4,999",
 IF(Cleaned_Data[[#This Row],[Actual Price]]&lt;10000,"₦5,000–₦9,999",
 "₦10,000+"))))</f>
        <v>₦5,000–₦9,999</v>
      </c>
      <c r="V769" s="8">
        <f>(Cleaned_Data[[#This Row],[Actual Price]]*Cleaned_Data[[#This Row],[Rating Count]])</f>
        <v>29413995</v>
      </c>
      <c r="W769" s="20">
        <v>0.15788722341184869</v>
      </c>
      <c r="X769">
        <v>3.6</v>
      </c>
      <c r="Y769" s="10">
        <f>VALUE(Cleaned_Data[[#This Row],[rating]])</f>
        <v>3.6</v>
      </c>
      <c r="Z769">
        <v>4199</v>
      </c>
      <c r="AA769" t="str">
        <f>IF(Cleaned_Data[[#This Row],[Rating Count]]&lt;1000,"&lt;1000","1000+")</f>
        <v>1000+</v>
      </c>
      <c r="AB769" s="4">
        <v>4199</v>
      </c>
    </row>
    <row r="770" spans="1:28" x14ac:dyDescent="0.25">
      <c r="A770">
        <v>769</v>
      </c>
      <c r="B770" t="s">
        <v>7942</v>
      </c>
      <c r="C770" t="s">
        <v>7943</v>
      </c>
      <c r="D770" t="s">
        <v>15086</v>
      </c>
      <c r="E770" t="s">
        <v>16191</v>
      </c>
      <c r="F770" t="s">
        <v>15087</v>
      </c>
      <c r="G770" t="s">
        <v>15088</v>
      </c>
      <c r="H770" t="s">
        <v>5374</v>
      </c>
      <c r="I770" t="s">
        <v>13085</v>
      </c>
      <c r="J770" t="s">
        <v>13391</v>
      </c>
      <c r="K770" t="s">
        <v>13090</v>
      </c>
      <c r="L770" t="s">
        <v>13090</v>
      </c>
      <c r="M770" t="s">
        <v>13204</v>
      </c>
      <c r="N770" t="s">
        <v>13204</v>
      </c>
      <c r="Q770">
        <v>1565</v>
      </c>
      <c r="R770" s="8">
        <v>1565</v>
      </c>
      <c r="S770">
        <v>2999</v>
      </c>
      <c r="T770" s="8">
        <v>2999</v>
      </c>
      <c r="U770" s="8" t="str">
        <f>IF(Cleaned_Data[[#This Row],[Actual Price]]&lt;1000,"₦0–₦999",
 IF(Cleaned_Data[[#This Row],[Actual Price]]&lt;2000,"₦1,000–₦1,999",
 IF(Cleaned_Data[[#This Row],[Actual Price]]&lt;5000,"₦2,000–₦4,999",
 IF(Cleaned_Data[[#This Row],[Actual Price]]&lt;10000,"₦5,000–₦9,999",
 "₦10,000+"))))</f>
        <v>₦2,000–₦4,999</v>
      </c>
      <c r="V770" s="8">
        <f>(Cleaned_Data[[#This Row],[Actual Price]]*Cleaned_Data[[#This Row],[Rating Count]])</f>
        <v>33327887</v>
      </c>
      <c r="W770" s="20">
        <v>0.47815938646215406</v>
      </c>
      <c r="X770">
        <v>4</v>
      </c>
      <c r="Y770" s="10">
        <f>VALUE(Cleaned_Data[[#This Row],[rating]])</f>
        <v>4</v>
      </c>
      <c r="Z770">
        <v>11113</v>
      </c>
      <c r="AA770" t="str">
        <f>IF(Cleaned_Data[[#This Row],[Rating Count]]&lt;1000,"&lt;1000","1000+")</f>
        <v>1000+</v>
      </c>
      <c r="AB770" s="4">
        <v>11113</v>
      </c>
    </row>
    <row r="771" spans="1:28" x14ac:dyDescent="0.25">
      <c r="A771">
        <v>770</v>
      </c>
      <c r="B771" t="s">
        <v>7952</v>
      </c>
      <c r="C771" t="s">
        <v>13001</v>
      </c>
      <c r="D771" t="s">
        <v>15089</v>
      </c>
      <c r="E771" t="s">
        <v>16191</v>
      </c>
      <c r="F771" t="s">
        <v>15090</v>
      </c>
      <c r="G771" t="s">
        <v>15091</v>
      </c>
      <c r="H771" t="s">
        <v>5098</v>
      </c>
      <c r="I771" t="s">
        <v>13093</v>
      </c>
      <c r="J771" t="s">
        <v>13093</v>
      </c>
      <c r="K771" t="s">
        <v>13182</v>
      </c>
      <c r="L771" t="s">
        <v>14423</v>
      </c>
      <c r="M771" t="s">
        <v>13095</v>
      </c>
      <c r="N771" t="s">
        <v>13095</v>
      </c>
      <c r="O771" t="s">
        <v>13184</v>
      </c>
      <c r="P771" t="s">
        <v>13185</v>
      </c>
      <c r="Q771">
        <v>326</v>
      </c>
      <c r="R771" s="8">
        <v>326</v>
      </c>
      <c r="S771">
        <v>799</v>
      </c>
      <c r="T771" s="8">
        <v>799</v>
      </c>
      <c r="U771" s="8" t="str">
        <f>IF(Cleaned_Data[[#This Row],[Actual Price]]&lt;1000,"₦0–₦999",
 IF(Cleaned_Data[[#This Row],[Actual Price]]&lt;2000,"₦1,000–₦1,999",
 IF(Cleaned_Data[[#This Row],[Actual Price]]&lt;5000,"₦2,000–₦4,999",
 IF(Cleaned_Data[[#This Row],[Actual Price]]&lt;10000,"₦5,000–₦9,999",
 "₦10,000+"))))</f>
        <v>₦0–₦999</v>
      </c>
      <c r="V771" s="8">
        <f>(Cleaned_Data[[#This Row],[Actual Price]]*Cleaned_Data[[#This Row],[Rating Count]])</f>
        <v>8607627</v>
      </c>
      <c r="W771" s="20">
        <v>0.5919899874843555</v>
      </c>
      <c r="X771">
        <v>4.4000000000000004</v>
      </c>
      <c r="Y771" s="10">
        <f>VALUE(Cleaned_Data[[#This Row],[rating]])</f>
        <v>4.4000000000000004</v>
      </c>
      <c r="Z771">
        <v>10773</v>
      </c>
      <c r="AA771" t="str">
        <f>IF(Cleaned_Data[[#This Row],[Rating Count]]&lt;1000,"&lt;1000","1000+")</f>
        <v>1000+</v>
      </c>
      <c r="AB771" s="4">
        <v>10773</v>
      </c>
    </row>
    <row r="772" spans="1:28" x14ac:dyDescent="0.25">
      <c r="A772">
        <v>771</v>
      </c>
      <c r="B772" t="s">
        <v>7964</v>
      </c>
      <c r="C772" t="s">
        <v>7965</v>
      </c>
      <c r="D772" t="s">
        <v>7965</v>
      </c>
      <c r="E772" t="s">
        <v>16191</v>
      </c>
      <c r="F772" t="s">
        <v>15092</v>
      </c>
      <c r="G772" t="s">
        <v>15093</v>
      </c>
      <c r="H772" t="s">
        <v>5054</v>
      </c>
      <c r="I772" t="s">
        <v>13085</v>
      </c>
      <c r="J772" t="s">
        <v>13391</v>
      </c>
      <c r="K772" t="s">
        <v>13158</v>
      </c>
      <c r="L772" t="s">
        <v>14362</v>
      </c>
      <c r="M772" t="s">
        <v>13181</v>
      </c>
      <c r="N772" t="s">
        <v>13181</v>
      </c>
      <c r="Q772">
        <v>657</v>
      </c>
      <c r="R772" s="8">
        <v>657</v>
      </c>
      <c r="S772">
        <v>999</v>
      </c>
      <c r="T772" s="8">
        <v>999</v>
      </c>
      <c r="U772" s="8" t="str">
        <f>IF(Cleaned_Data[[#This Row],[Actual Price]]&lt;1000,"₦0–₦999",
 IF(Cleaned_Data[[#This Row],[Actual Price]]&lt;2000,"₦1,000–₦1,999",
 IF(Cleaned_Data[[#This Row],[Actual Price]]&lt;5000,"₦2,000–₦4,999",
 IF(Cleaned_Data[[#This Row],[Actual Price]]&lt;10000,"₦5,000–₦9,999",
 "₦10,000+"))))</f>
        <v>₦0–₦999</v>
      </c>
      <c r="V772" s="8">
        <f>(Cleaned_Data[[#This Row],[Actual Price]]*Cleaned_Data[[#This Row],[Rating Count]])</f>
        <v>13930056</v>
      </c>
      <c r="W772" s="20">
        <v>0.34234234234234234</v>
      </c>
      <c r="X772">
        <v>4.3</v>
      </c>
      <c r="Y772" s="10">
        <f>VALUE(Cleaned_Data[[#This Row],[rating]])</f>
        <v>4.3</v>
      </c>
      <c r="Z772">
        <v>13944</v>
      </c>
      <c r="AA772" t="str">
        <f>IF(Cleaned_Data[[#This Row],[Rating Count]]&lt;1000,"&lt;1000","1000+")</f>
        <v>1000+</v>
      </c>
      <c r="AB772" s="4">
        <v>13944</v>
      </c>
    </row>
    <row r="773" spans="1:28" x14ac:dyDescent="0.25">
      <c r="A773">
        <v>772</v>
      </c>
      <c r="B773" t="s">
        <v>7974</v>
      </c>
      <c r="C773" t="s">
        <v>7975</v>
      </c>
      <c r="D773" t="s">
        <v>15094</v>
      </c>
      <c r="E773" t="s">
        <v>16191</v>
      </c>
      <c r="F773" t="s">
        <v>15095</v>
      </c>
      <c r="G773" t="s">
        <v>15096</v>
      </c>
      <c r="H773" t="s">
        <v>5267</v>
      </c>
      <c r="I773" t="s">
        <v>13085</v>
      </c>
      <c r="J773" t="s">
        <v>13391</v>
      </c>
      <c r="K773" t="s">
        <v>13086</v>
      </c>
      <c r="L773" t="s">
        <v>13409</v>
      </c>
      <c r="M773" t="s">
        <v>13196</v>
      </c>
      <c r="N773" t="s">
        <v>13196</v>
      </c>
      <c r="O773" t="s">
        <v>13197</v>
      </c>
      <c r="Q773">
        <v>1995</v>
      </c>
      <c r="R773" s="8">
        <v>1995</v>
      </c>
      <c r="S773">
        <v>2895</v>
      </c>
      <c r="T773" s="8">
        <v>2895</v>
      </c>
      <c r="U773" s="8" t="str">
        <f>IF(Cleaned_Data[[#This Row],[Actual Price]]&lt;1000,"₦0–₦999",
 IF(Cleaned_Data[[#This Row],[Actual Price]]&lt;2000,"₦1,000–₦1,999",
 IF(Cleaned_Data[[#This Row],[Actual Price]]&lt;5000,"₦2,000–₦4,999",
 IF(Cleaned_Data[[#This Row],[Actual Price]]&lt;10000,"₦5,000–₦9,999",
 "₦10,000+"))))</f>
        <v>₦2,000–₦4,999</v>
      </c>
      <c r="V773" s="8">
        <f>(Cleaned_Data[[#This Row],[Actual Price]]*Cleaned_Data[[#This Row],[Rating Count]])</f>
        <v>31150200</v>
      </c>
      <c r="W773" s="20">
        <v>0.31088082901554404</v>
      </c>
      <c r="X773">
        <v>4.5999999999999996</v>
      </c>
      <c r="Y773" s="10">
        <f>VALUE(Cleaned_Data[[#This Row],[rating]])</f>
        <v>4.5999999999999996</v>
      </c>
      <c r="Z773">
        <v>10760</v>
      </c>
      <c r="AA773" t="str">
        <f>IF(Cleaned_Data[[#This Row],[Rating Count]]&lt;1000,"&lt;1000","1000+")</f>
        <v>1000+</v>
      </c>
      <c r="AB773" s="4">
        <v>10760</v>
      </c>
    </row>
    <row r="774" spans="1:28" x14ac:dyDescent="0.25">
      <c r="A774">
        <v>773</v>
      </c>
      <c r="B774" t="s">
        <v>7984</v>
      </c>
      <c r="C774" t="s">
        <v>7985</v>
      </c>
      <c r="D774" t="s">
        <v>15097</v>
      </c>
      <c r="E774" t="s">
        <v>16191</v>
      </c>
      <c r="F774" t="s">
        <v>15098</v>
      </c>
      <c r="G774" t="s">
        <v>15099</v>
      </c>
      <c r="H774" t="s">
        <v>5462</v>
      </c>
      <c r="I774" t="s">
        <v>13093</v>
      </c>
      <c r="J774" t="s">
        <v>13093</v>
      </c>
      <c r="K774" t="s">
        <v>13169</v>
      </c>
      <c r="L774" t="s">
        <v>14407</v>
      </c>
      <c r="N774" t="s">
        <v>13442</v>
      </c>
      <c r="Q774">
        <v>1500</v>
      </c>
      <c r="R774" s="8">
        <v>1500</v>
      </c>
      <c r="S774">
        <v>1500</v>
      </c>
      <c r="T774" s="8">
        <v>1500</v>
      </c>
      <c r="U774" s="8" t="str">
        <f>IF(Cleaned_Data[[#This Row],[Actual Price]]&lt;1000,"₦0–₦999",
 IF(Cleaned_Data[[#This Row],[Actual Price]]&lt;2000,"₦1,000–₦1,999",
 IF(Cleaned_Data[[#This Row],[Actual Price]]&lt;5000,"₦2,000–₦4,999",
 IF(Cleaned_Data[[#This Row],[Actual Price]]&lt;10000,"₦5,000–₦9,999",
 "₦10,000+"))))</f>
        <v>₦1,000–₦1,999</v>
      </c>
      <c r="V774" s="8">
        <f>(Cleaned_Data[[#This Row],[Actual Price]]*Cleaned_Data[[#This Row],[Rating Count]])</f>
        <v>38994000</v>
      </c>
      <c r="W774" s="20">
        <v>0</v>
      </c>
      <c r="X774">
        <v>4.4000000000000004</v>
      </c>
      <c r="Y774" s="10">
        <f>VALUE(Cleaned_Data[[#This Row],[rating]])</f>
        <v>4.4000000000000004</v>
      </c>
      <c r="Z774">
        <v>25996</v>
      </c>
      <c r="AA774" t="str">
        <f>IF(Cleaned_Data[[#This Row],[Rating Count]]&lt;1000,"&lt;1000","1000+")</f>
        <v>1000+</v>
      </c>
      <c r="AB774" s="4">
        <v>25996</v>
      </c>
    </row>
    <row r="775" spans="1:28" x14ac:dyDescent="0.25">
      <c r="A775">
        <v>774</v>
      </c>
      <c r="B775" t="s">
        <v>7994</v>
      </c>
      <c r="C775" t="s">
        <v>7995</v>
      </c>
      <c r="D775" t="s">
        <v>15100</v>
      </c>
      <c r="E775" t="s">
        <v>16191</v>
      </c>
      <c r="F775" t="s">
        <v>15101</v>
      </c>
      <c r="G775" t="s">
        <v>15102</v>
      </c>
      <c r="H775" t="s">
        <v>4938</v>
      </c>
      <c r="I775" t="s">
        <v>13085</v>
      </c>
      <c r="J775" t="s">
        <v>13391</v>
      </c>
      <c r="K775" t="s">
        <v>13086</v>
      </c>
      <c r="L775" t="s">
        <v>13409</v>
      </c>
      <c r="M775" t="s">
        <v>13160</v>
      </c>
      <c r="N775" t="s">
        <v>14366</v>
      </c>
      <c r="O775" t="s">
        <v>13165</v>
      </c>
      <c r="Q775">
        <v>2640</v>
      </c>
      <c r="R775" s="8">
        <v>2640</v>
      </c>
      <c r="S775">
        <v>3195</v>
      </c>
      <c r="T775" s="8">
        <v>3195</v>
      </c>
      <c r="U775" s="8" t="str">
        <f>IF(Cleaned_Data[[#This Row],[Actual Price]]&lt;1000,"₦0–₦999",
 IF(Cleaned_Data[[#This Row],[Actual Price]]&lt;2000,"₦1,000–₦1,999",
 IF(Cleaned_Data[[#This Row],[Actual Price]]&lt;5000,"₦2,000–₦4,999",
 IF(Cleaned_Data[[#This Row],[Actual Price]]&lt;10000,"₦5,000–₦9,999",
 "₦10,000+"))))</f>
        <v>₦2,000–₦4,999</v>
      </c>
      <c r="V775" s="8">
        <f>(Cleaned_Data[[#This Row],[Actual Price]]*Cleaned_Data[[#This Row],[Rating Count]])</f>
        <v>51586470</v>
      </c>
      <c r="W775" s="20">
        <v>0.17370892018779344</v>
      </c>
      <c r="X775">
        <v>4.5</v>
      </c>
      <c r="Y775" s="10">
        <f>VALUE(Cleaned_Data[[#This Row],[rating]])</f>
        <v>4.5</v>
      </c>
      <c r="Z775">
        <v>16146</v>
      </c>
      <c r="AA775" t="str">
        <f>IF(Cleaned_Data[[#This Row],[Rating Count]]&lt;1000,"&lt;1000","1000+")</f>
        <v>1000+</v>
      </c>
      <c r="AB775" s="4">
        <v>16146</v>
      </c>
    </row>
    <row r="776" spans="1:28" x14ac:dyDescent="0.25">
      <c r="A776">
        <v>775</v>
      </c>
      <c r="B776" t="s">
        <v>8004</v>
      </c>
      <c r="C776" t="s">
        <v>8005</v>
      </c>
      <c r="D776" t="s">
        <v>15103</v>
      </c>
      <c r="E776" t="s">
        <v>16191</v>
      </c>
      <c r="F776" t="s">
        <v>15104</v>
      </c>
      <c r="G776" t="s">
        <v>15105</v>
      </c>
      <c r="H776" t="s">
        <v>7204</v>
      </c>
      <c r="I776" t="s">
        <v>13085</v>
      </c>
      <c r="J776" t="s">
        <v>13391</v>
      </c>
      <c r="K776" t="s">
        <v>13191</v>
      </c>
      <c r="L776" t="s">
        <v>14450</v>
      </c>
      <c r="M776" t="s">
        <v>13257</v>
      </c>
      <c r="N776" t="s">
        <v>13257</v>
      </c>
      <c r="Q776">
        <v>5299</v>
      </c>
      <c r="R776" s="8">
        <v>5299</v>
      </c>
      <c r="S776">
        <v>6355</v>
      </c>
      <c r="T776" s="8">
        <v>6355</v>
      </c>
      <c r="U776" s="8" t="str">
        <f>IF(Cleaned_Data[[#This Row],[Actual Price]]&lt;1000,"₦0–₦999",
 IF(Cleaned_Data[[#This Row],[Actual Price]]&lt;2000,"₦1,000–₦1,999",
 IF(Cleaned_Data[[#This Row],[Actual Price]]&lt;5000,"₦2,000–₦4,999",
 IF(Cleaned_Data[[#This Row],[Actual Price]]&lt;10000,"₦5,000–₦9,999",
 "₦10,000+"))))</f>
        <v>₦5,000–₦9,999</v>
      </c>
      <c r="V776" s="8">
        <f>(Cleaned_Data[[#This Row],[Actual Price]]*Cleaned_Data[[#This Row],[Rating Count]])</f>
        <v>52619400</v>
      </c>
      <c r="W776" s="20">
        <v>0.16616837136113297</v>
      </c>
      <c r="X776">
        <v>3.9</v>
      </c>
      <c r="Y776" s="10">
        <f>VALUE(Cleaned_Data[[#This Row],[rating]])</f>
        <v>3.9</v>
      </c>
      <c r="Z776">
        <v>8280</v>
      </c>
      <c r="AA776" t="str">
        <f>IF(Cleaned_Data[[#This Row],[Rating Count]]&lt;1000,"&lt;1000","1000+")</f>
        <v>1000+</v>
      </c>
      <c r="AB776" s="4">
        <v>8280</v>
      </c>
    </row>
    <row r="777" spans="1:28" x14ac:dyDescent="0.25">
      <c r="A777">
        <v>776</v>
      </c>
      <c r="B777" t="s">
        <v>8015</v>
      </c>
      <c r="C777" t="s">
        <v>8016</v>
      </c>
      <c r="D777" t="s">
        <v>15106</v>
      </c>
      <c r="E777" t="s">
        <v>16191</v>
      </c>
      <c r="F777" t="s">
        <v>15107</v>
      </c>
      <c r="G777" t="s">
        <v>15108</v>
      </c>
      <c r="H777" t="s">
        <v>7714</v>
      </c>
      <c r="I777" t="s">
        <v>13085</v>
      </c>
      <c r="J777" t="s">
        <v>13391</v>
      </c>
      <c r="K777" t="s">
        <v>13086</v>
      </c>
      <c r="L777" t="s">
        <v>13409</v>
      </c>
      <c r="M777" t="s">
        <v>13196</v>
      </c>
      <c r="N777" t="s">
        <v>13196</v>
      </c>
      <c r="O777" t="s">
        <v>13269</v>
      </c>
      <c r="Q777">
        <v>1990</v>
      </c>
      <c r="R777" s="8">
        <v>1990</v>
      </c>
      <c r="S777">
        <v>2999</v>
      </c>
      <c r="T777" s="8">
        <v>2999</v>
      </c>
      <c r="U777" s="8" t="str">
        <f>IF(Cleaned_Data[[#This Row],[Actual Price]]&lt;1000,"₦0–₦999",
 IF(Cleaned_Data[[#This Row],[Actual Price]]&lt;2000,"₦1,000–₦1,999",
 IF(Cleaned_Data[[#This Row],[Actual Price]]&lt;5000,"₦2,000–₦4,999",
 IF(Cleaned_Data[[#This Row],[Actual Price]]&lt;10000,"₦5,000–₦9,999",
 "₦10,000+"))))</f>
        <v>₦2,000–₦4,999</v>
      </c>
      <c r="V777" s="8">
        <f>(Cleaned_Data[[#This Row],[Actual Price]]*Cleaned_Data[[#This Row],[Rating Count]])</f>
        <v>42696763</v>
      </c>
      <c r="W777" s="20">
        <v>0.33644548182727574</v>
      </c>
      <c r="X777">
        <v>4.3</v>
      </c>
      <c r="Y777" s="10">
        <f>VALUE(Cleaned_Data[[#This Row],[rating]])</f>
        <v>4.3</v>
      </c>
      <c r="Z777">
        <v>14237</v>
      </c>
      <c r="AA777" t="str">
        <f>IF(Cleaned_Data[[#This Row],[Rating Count]]&lt;1000,"&lt;1000","1000+")</f>
        <v>1000+</v>
      </c>
      <c r="AB777" s="4">
        <v>14237</v>
      </c>
    </row>
    <row r="778" spans="1:28" x14ac:dyDescent="0.25">
      <c r="A778">
        <v>777</v>
      </c>
      <c r="B778" t="s">
        <v>8024</v>
      </c>
      <c r="C778" t="s">
        <v>8025</v>
      </c>
      <c r="D778" t="s">
        <v>8025</v>
      </c>
      <c r="E778" t="s">
        <v>16191</v>
      </c>
      <c r="F778" t="s">
        <v>15109</v>
      </c>
      <c r="G778" t="s">
        <v>15110</v>
      </c>
      <c r="H778" t="s">
        <v>8026</v>
      </c>
      <c r="I778" t="s">
        <v>13093</v>
      </c>
      <c r="J778" t="s">
        <v>13093</v>
      </c>
      <c r="K778" t="s">
        <v>13276</v>
      </c>
      <c r="L778" t="s">
        <v>13276</v>
      </c>
      <c r="M778" t="s">
        <v>13277</v>
      </c>
      <c r="N778" t="s">
        <v>13277</v>
      </c>
      <c r="Q778">
        <v>1289</v>
      </c>
      <c r="R778" s="8">
        <v>1289</v>
      </c>
      <c r="S778">
        <v>1499</v>
      </c>
      <c r="T778" s="8">
        <v>1499</v>
      </c>
      <c r="U778" s="8" t="str">
        <f>IF(Cleaned_Data[[#This Row],[Actual Price]]&lt;1000,"₦0–₦999",
 IF(Cleaned_Data[[#This Row],[Actual Price]]&lt;2000,"₦1,000–₦1,999",
 IF(Cleaned_Data[[#This Row],[Actual Price]]&lt;5000,"₦2,000–₦4,999",
 IF(Cleaned_Data[[#This Row],[Actual Price]]&lt;10000,"₦5,000–₦9,999",
 "₦10,000+"))))</f>
        <v>₦1,000–₦1,999</v>
      </c>
      <c r="V778" s="8">
        <f>(Cleaned_Data[[#This Row],[Actual Price]]*Cleaned_Data[[#This Row],[Rating Count]])</f>
        <v>30981332</v>
      </c>
      <c r="W778" s="20">
        <v>0.14009339559706471</v>
      </c>
      <c r="X778">
        <v>4.5</v>
      </c>
      <c r="Y778" s="10">
        <f>VALUE(Cleaned_Data[[#This Row],[rating]])</f>
        <v>4.5</v>
      </c>
      <c r="Z778">
        <v>20668</v>
      </c>
      <c r="AA778" t="str">
        <f>IF(Cleaned_Data[[#This Row],[Rating Count]]&lt;1000,"&lt;1000","1000+")</f>
        <v>1000+</v>
      </c>
      <c r="AB778" s="4">
        <v>20668</v>
      </c>
    </row>
    <row r="779" spans="1:28" x14ac:dyDescent="0.25">
      <c r="A779">
        <v>778</v>
      </c>
      <c r="B779" t="s">
        <v>8035</v>
      </c>
      <c r="C779" t="s">
        <v>8036</v>
      </c>
      <c r="D779" t="s">
        <v>8036</v>
      </c>
      <c r="E779" t="s">
        <v>16191</v>
      </c>
      <c r="F779" t="s">
        <v>15111</v>
      </c>
      <c r="G779" t="s">
        <v>15112</v>
      </c>
      <c r="H779" t="s">
        <v>6199</v>
      </c>
      <c r="I779" t="s">
        <v>13171</v>
      </c>
      <c r="J779" t="s">
        <v>13171</v>
      </c>
      <c r="K779" t="s">
        <v>13172</v>
      </c>
      <c r="L779" t="s">
        <v>13172</v>
      </c>
      <c r="M779" t="s">
        <v>13173</v>
      </c>
      <c r="N779" t="s">
        <v>13173</v>
      </c>
      <c r="O779" t="s">
        <v>13174</v>
      </c>
      <c r="P779" t="s">
        <v>13207</v>
      </c>
      <c r="Q779">
        <v>165</v>
      </c>
      <c r="R779" s="8">
        <v>165</v>
      </c>
      <c r="S779">
        <v>165</v>
      </c>
      <c r="T779" s="8">
        <v>165</v>
      </c>
      <c r="U779" s="8" t="str">
        <f>IF(Cleaned_Data[[#This Row],[Actual Price]]&lt;1000,"₦0–₦999",
 IF(Cleaned_Data[[#This Row],[Actual Price]]&lt;2000,"₦1,000–₦1,999",
 IF(Cleaned_Data[[#This Row],[Actual Price]]&lt;5000,"₦2,000–₦4,999",
 IF(Cleaned_Data[[#This Row],[Actual Price]]&lt;10000,"₦5,000–₦9,999",
 "₦10,000+"))))</f>
        <v>₦0–₦999</v>
      </c>
      <c r="V779" s="8">
        <f>(Cleaned_Data[[#This Row],[Actual Price]]*Cleaned_Data[[#This Row],[Rating Count]])</f>
        <v>276210</v>
      </c>
      <c r="W779" s="20">
        <v>0</v>
      </c>
      <c r="X779">
        <v>4.5</v>
      </c>
      <c r="Y779" s="10">
        <f>VALUE(Cleaned_Data[[#This Row],[rating]])</f>
        <v>4.5</v>
      </c>
      <c r="Z779">
        <v>1674</v>
      </c>
      <c r="AA779" t="str">
        <f>IF(Cleaned_Data[[#This Row],[Rating Count]]&lt;1000,"&lt;1000","1000+")</f>
        <v>1000+</v>
      </c>
      <c r="AB779" s="4">
        <v>1674</v>
      </c>
    </row>
    <row r="780" spans="1:28" x14ac:dyDescent="0.25">
      <c r="A780">
        <v>779</v>
      </c>
      <c r="B780" t="s">
        <v>8045</v>
      </c>
      <c r="C780" t="s">
        <v>8046</v>
      </c>
      <c r="D780" t="s">
        <v>15113</v>
      </c>
      <c r="E780" t="s">
        <v>16191</v>
      </c>
      <c r="F780" t="s">
        <v>15114</v>
      </c>
      <c r="G780" t="s">
        <v>15115</v>
      </c>
      <c r="H780" t="s">
        <v>6830</v>
      </c>
      <c r="I780" t="s">
        <v>13085</v>
      </c>
      <c r="J780" t="s">
        <v>13391</v>
      </c>
      <c r="K780" t="s">
        <v>13086</v>
      </c>
      <c r="L780" t="s">
        <v>13409</v>
      </c>
      <c r="M780" t="s">
        <v>13154</v>
      </c>
      <c r="N780" t="s">
        <v>13154</v>
      </c>
      <c r="O780" t="s">
        <v>13248</v>
      </c>
      <c r="Q780">
        <v>1699</v>
      </c>
      <c r="R780" s="8">
        <v>1699</v>
      </c>
      <c r="S780">
        <v>3499</v>
      </c>
      <c r="T780" s="8">
        <v>3499</v>
      </c>
      <c r="U780" s="8" t="str">
        <f>IF(Cleaned_Data[[#This Row],[Actual Price]]&lt;1000,"₦0–₦999",
 IF(Cleaned_Data[[#This Row],[Actual Price]]&lt;2000,"₦1,000–₦1,999",
 IF(Cleaned_Data[[#This Row],[Actual Price]]&lt;5000,"₦2,000–₦4,999",
 IF(Cleaned_Data[[#This Row],[Actual Price]]&lt;10000,"₦5,000–₦9,999",
 "₦10,000+"))))</f>
        <v>₦2,000–₦4,999</v>
      </c>
      <c r="V780" s="8">
        <f>(Cleaned_Data[[#This Row],[Actual Price]]*Cleaned_Data[[#This Row],[Rating Count]])</f>
        <v>26903811</v>
      </c>
      <c r="W780" s="20">
        <v>0.51443269505573019</v>
      </c>
      <c r="X780">
        <v>3.6</v>
      </c>
      <c r="Y780" s="10">
        <f>VALUE(Cleaned_Data[[#This Row],[rating]])</f>
        <v>3.6</v>
      </c>
      <c r="Z780">
        <v>7689</v>
      </c>
      <c r="AA780" t="str">
        <f>IF(Cleaned_Data[[#This Row],[Rating Count]]&lt;1000,"&lt;1000","1000+")</f>
        <v>1000+</v>
      </c>
      <c r="AB780" s="4">
        <v>7689</v>
      </c>
    </row>
    <row r="781" spans="1:28" x14ac:dyDescent="0.25">
      <c r="A781">
        <v>780</v>
      </c>
      <c r="B781" t="s">
        <v>8055</v>
      </c>
      <c r="C781" t="s">
        <v>8056</v>
      </c>
      <c r="D781" t="s">
        <v>15116</v>
      </c>
      <c r="E781" t="s">
        <v>16191</v>
      </c>
      <c r="F781" t="s">
        <v>15117</v>
      </c>
      <c r="G781" t="s">
        <v>15118</v>
      </c>
      <c r="H781" t="s">
        <v>5833</v>
      </c>
      <c r="I781" t="s">
        <v>13093</v>
      </c>
      <c r="J781" t="s">
        <v>13093</v>
      </c>
      <c r="K781" t="s">
        <v>13182</v>
      </c>
      <c r="L781" t="s">
        <v>14423</v>
      </c>
      <c r="M781" t="s">
        <v>13218</v>
      </c>
      <c r="N781" t="s">
        <v>13218</v>
      </c>
      <c r="O781" t="s">
        <v>13219</v>
      </c>
      <c r="Q781">
        <v>2299</v>
      </c>
      <c r="R781" s="8">
        <v>2299</v>
      </c>
      <c r="S781">
        <v>7500</v>
      </c>
      <c r="T781" s="8">
        <v>7500</v>
      </c>
      <c r="U781" s="8" t="str">
        <f>IF(Cleaned_Data[[#This Row],[Actual Price]]&lt;1000,"₦0–₦999",
 IF(Cleaned_Data[[#This Row],[Actual Price]]&lt;2000,"₦1,000–₦1,999",
 IF(Cleaned_Data[[#This Row],[Actual Price]]&lt;5000,"₦2,000–₦4,999",
 IF(Cleaned_Data[[#This Row],[Actual Price]]&lt;10000,"₦5,000–₦9,999",
 "₦10,000+"))))</f>
        <v>₦5,000–₦9,999</v>
      </c>
      <c r="V781" s="8">
        <f>(Cleaned_Data[[#This Row],[Actual Price]]*Cleaned_Data[[#This Row],[Rating Count]])</f>
        <v>41655000</v>
      </c>
      <c r="W781" s="20">
        <v>0.69346666666666668</v>
      </c>
      <c r="X781">
        <v>4.0999999999999996</v>
      </c>
      <c r="Y781" s="10">
        <f>VALUE(Cleaned_Data[[#This Row],[rating]])</f>
        <v>4.0999999999999996</v>
      </c>
      <c r="Z781">
        <v>5554</v>
      </c>
      <c r="AA781" t="str">
        <f>IF(Cleaned_Data[[#This Row],[Rating Count]]&lt;1000,"&lt;1000","1000+")</f>
        <v>1000+</v>
      </c>
      <c r="AB781" s="4">
        <v>5554</v>
      </c>
    </row>
    <row r="782" spans="1:28" x14ac:dyDescent="0.25">
      <c r="A782">
        <v>781</v>
      </c>
      <c r="B782" t="s">
        <v>8066</v>
      </c>
      <c r="C782" t="s">
        <v>8067</v>
      </c>
      <c r="D782" t="s">
        <v>8067</v>
      </c>
      <c r="E782" t="s">
        <v>16191</v>
      </c>
      <c r="F782" t="s">
        <v>14571</v>
      </c>
      <c r="G782" t="s">
        <v>15119</v>
      </c>
      <c r="H782" t="s">
        <v>5758</v>
      </c>
      <c r="I782" t="s">
        <v>13085</v>
      </c>
      <c r="J782" t="s">
        <v>13391</v>
      </c>
      <c r="K782" t="s">
        <v>13086</v>
      </c>
      <c r="L782" t="s">
        <v>13409</v>
      </c>
      <c r="M782" t="s">
        <v>13214</v>
      </c>
      <c r="N782" t="s">
        <v>13214</v>
      </c>
      <c r="O782" t="s">
        <v>13215</v>
      </c>
      <c r="Q782">
        <v>39</v>
      </c>
      <c r="R782" s="8">
        <v>39</v>
      </c>
      <c r="S782">
        <v>39</v>
      </c>
      <c r="T782" s="8">
        <v>39</v>
      </c>
      <c r="U782" s="8" t="str">
        <f>IF(Cleaned_Data[[#This Row],[Actual Price]]&lt;1000,"₦0–₦999",
 IF(Cleaned_Data[[#This Row],[Actual Price]]&lt;2000,"₦1,000–₦1,999",
 IF(Cleaned_Data[[#This Row],[Actual Price]]&lt;5000,"₦2,000–₦4,999",
 IF(Cleaned_Data[[#This Row],[Actual Price]]&lt;10000,"₦5,000–₦9,999",
 "₦10,000+"))))</f>
        <v>₦0–₦999</v>
      </c>
      <c r="V782" s="8">
        <f>(Cleaned_Data[[#This Row],[Actual Price]]*Cleaned_Data[[#This Row],[Rating Count]])</f>
        <v>130416</v>
      </c>
      <c r="W782" s="20">
        <v>0</v>
      </c>
      <c r="X782">
        <v>3.8</v>
      </c>
      <c r="Y782" s="10">
        <f>VALUE(Cleaned_Data[[#This Row],[rating]])</f>
        <v>3.8</v>
      </c>
      <c r="Z782">
        <v>3344</v>
      </c>
      <c r="AA782" t="str">
        <f>IF(Cleaned_Data[[#This Row],[Rating Count]]&lt;1000,"&lt;1000","1000+")</f>
        <v>1000+</v>
      </c>
      <c r="AB782" s="4">
        <v>3344</v>
      </c>
    </row>
    <row r="783" spans="1:28" x14ac:dyDescent="0.25">
      <c r="A783">
        <v>782</v>
      </c>
      <c r="B783" t="s">
        <v>8076</v>
      </c>
      <c r="C783" t="s">
        <v>8077</v>
      </c>
      <c r="D783" t="s">
        <v>15120</v>
      </c>
      <c r="E783" t="s">
        <v>16191</v>
      </c>
      <c r="F783" t="s">
        <v>15121</v>
      </c>
      <c r="G783" t="s">
        <v>15122</v>
      </c>
      <c r="H783" t="s">
        <v>8078</v>
      </c>
      <c r="I783" t="s">
        <v>13085</v>
      </c>
      <c r="J783" t="s">
        <v>13391</v>
      </c>
      <c r="K783" t="s">
        <v>13278</v>
      </c>
      <c r="L783" t="s">
        <v>13278</v>
      </c>
      <c r="N783" t="s">
        <v>13442</v>
      </c>
      <c r="Q783">
        <v>26999</v>
      </c>
      <c r="R783" s="8">
        <v>26999</v>
      </c>
      <c r="S783">
        <v>37999</v>
      </c>
      <c r="T783" s="8">
        <v>37999</v>
      </c>
      <c r="U783" s="8" t="str">
        <f>IF(Cleaned_Data[[#This Row],[Actual Price]]&lt;1000,"₦0–₦999",
 IF(Cleaned_Data[[#This Row],[Actual Price]]&lt;2000,"₦1,000–₦1,999",
 IF(Cleaned_Data[[#This Row],[Actual Price]]&lt;5000,"₦2,000–₦4,999",
 IF(Cleaned_Data[[#This Row],[Actual Price]]&lt;10000,"₦5,000–₦9,999",
 "₦10,000+"))))</f>
        <v>₦10,000+</v>
      </c>
      <c r="V783" s="8">
        <f>(Cleaned_Data[[#This Row],[Actual Price]]*Cleaned_Data[[#This Row],[Rating Count]])</f>
        <v>109665114</v>
      </c>
      <c r="W783" s="20">
        <v>0.28948130213952999</v>
      </c>
      <c r="X783">
        <v>4.5999999999999996</v>
      </c>
      <c r="Y783" s="10">
        <f>VALUE(Cleaned_Data[[#This Row],[rating]])</f>
        <v>4.5999999999999996</v>
      </c>
      <c r="Z783">
        <v>2886</v>
      </c>
      <c r="AA783" t="str">
        <f>IF(Cleaned_Data[[#This Row],[Rating Count]]&lt;1000,"&lt;1000","1000+")</f>
        <v>1000+</v>
      </c>
      <c r="AB783" s="4">
        <v>2886</v>
      </c>
    </row>
    <row r="784" spans="1:28" x14ac:dyDescent="0.25">
      <c r="A784">
        <v>783</v>
      </c>
      <c r="B784" t="s">
        <v>8087</v>
      </c>
      <c r="C784" t="s">
        <v>8088</v>
      </c>
      <c r="D784" t="s">
        <v>8088</v>
      </c>
      <c r="E784" t="s">
        <v>16191</v>
      </c>
      <c r="F784" t="s">
        <v>15123</v>
      </c>
      <c r="G784" t="s">
        <v>15124</v>
      </c>
      <c r="H784" t="s">
        <v>3025</v>
      </c>
      <c r="I784" t="s">
        <v>13093</v>
      </c>
      <c r="J784" t="s">
        <v>13093</v>
      </c>
      <c r="K784" t="s">
        <v>13131</v>
      </c>
      <c r="L784" t="s">
        <v>14009</v>
      </c>
      <c r="M784" t="s">
        <v>13132</v>
      </c>
      <c r="N784" t="s">
        <v>13132</v>
      </c>
      <c r="O784" t="s">
        <v>13133</v>
      </c>
      <c r="Q784">
        <v>1490</v>
      </c>
      <c r="R784" s="8">
        <v>1490</v>
      </c>
      <c r="S784">
        <v>1990</v>
      </c>
      <c r="T784" s="8">
        <v>1990</v>
      </c>
      <c r="U784" s="8" t="str">
        <f>IF(Cleaned_Data[[#This Row],[Actual Price]]&lt;1000,"₦0–₦999",
 IF(Cleaned_Data[[#This Row],[Actual Price]]&lt;2000,"₦1,000–₦1,999",
 IF(Cleaned_Data[[#This Row],[Actual Price]]&lt;5000,"₦2,000–₦4,999",
 IF(Cleaned_Data[[#This Row],[Actual Price]]&lt;10000,"₦5,000–₦9,999",
 "₦10,000+"))))</f>
        <v>₦1,000–₦1,999</v>
      </c>
      <c r="V784" s="8">
        <f>(Cleaned_Data[[#This Row],[Actual Price]]*Cleaned_Data[[#This Row],[Rating Count]])</f>
        <v>195517500</v>
      </c>
      <c r="W784" s="20">
        <v>0.25125628140703515</v>
      </c>
      <c r="X784">
        <v>4.0999999999999996</v>
      </c>
      <c r="Y784" s="10">
        <f>VALUE(Cleaned_Data[[#This Row],[rating]])</f>
        <v>4.0999999999999996</v>
      </c>
      <c r="Z784">
        <v>98250</v>
      </c>
      <c r="AA784" t="str">
        <f>IF(Cleaned_Data[[#This Row],[Rating Count]]&lt;1000,"&lt;1000","1000+")</f>
        <v>1000+</v>
      </c>
      <c r="AB784" s="4">
        <v>98250</v>
      </c>
    </row>
    <row r="785" spans="1:28" x14ac:dyDescent="0.25">
      <c r="A785">
        <v>784</v>
      </c>
      <c r="B785" t="s">
        <v>8097</v>
      </c>
      <c r="C785" t="s">
        <v>8098</v>
      </c>
      <c r="D785" t="s">
        <v>8098</v>
      </c>
      <c r="E785" t="s">
        <v>16191</v>
      </c>
      <c r="F785" t="s">
        <v>15125</v>
      </c>
      <c r="G785" t="s">
        <v>15126</v>
      </c>
      <c r="H785" t="s">
        <v>4808</v>
      </c>
      <c r="I785" t="s">
        <v>13085</v>
      </c>
      <c r="J785" t="s">
        <v>13391</v>
      </c>
      <c r="K785" t="s">
        <v>13086</v>
      </c>
      <c r="L785" t="s">
        <v>13409</v>
      </c>
      <c r="M785" t="s">
        <v>13154</v>
      </c>
      <c r="N785" t="s">
        <v>13154</v>
      </c>
      <c r="O785" t="s">
        <v>13163</v>
      </c>
      <c r="Q785">
        <v>398</v>
      </c>
      <c r="R785" s="8">
        <v>398</v>
      </c>
      <c r="S785">
        <v>1949</v>
      </c>
      <c r="T785" s="8">
        <v>1949</v>
      </c>
      <c r="U785" s="8" t="str">
        <f>IF(Cleaned_Data[[#This Row],[Actual Price]]&lt;1000,"₦0–₦999",
 IF(Cleaned_Data[[#This Row],[Actual Price]]&lt;2000,"₦1,000–₦1,999",
 IF(Cleaned_Data[[#This Row],[Actual Price]]&lt;5000,"₦2,000–₦4,999",
 IF(Cleaned_Data[[#This Row],[Actual Price]]&lt;10000,"₦5,000–₦9,999",
 "₦10,000+"))))</f>
        <v>₦1,000–₦1,999</v>
      </c>
      <c r="V785" s="8">
        <f>(Cleaned_Data[[#This Row],[Actual Price]]*Cleaned_Data[[#This Row],[Rating Count]])</f>
        <v>146175</v>
      </c>
      <c r="W785" s="20">
        <v>0.7957927142124166</v>
      </c>
      <c r="X785">
        <v>4</v>
      </c>
      <c r="Y785" s="10">
        <f>VALUE(Cleaned_Data[[#This Row],[rating]])</f>
        <v>4</v>
      </c>
      <c r="Z785">
        <v>75</v>
      </c>
      <c r="AA785" t="str">
        <f>IF(Cleaned_Data[[#This Row],[Rating Count]]&lt;1000,"&lt;1000","1000+")</f>
        <v>&lt;1000</v>
      </c>
      <c r="AB785" s="4">
        <v>75</v>
      </c>
    </row>
    <row r="786" spans="1:28" x14ac:dyDescent="0.25">
      <c r="A786">
        <v>785</v>
      </c>
      <c r="B786" t="s">
        <v>8110</v>
      </c>
      <c r="C786" t="s">
        <v>8111</v>
      </c>
      <c r="D786" t="s">
        <v>8111</v>
      </c>
      <c r="E786" t="s">
        <v>16191</v>
      </c>
      <c r="F786" t="s">
        <v>15127</v>
      </c>
      <c r="G786" t="s">
        <v>15128</v>
      </c>
      <c r="H786" t="s">
        <v>6830</v>
      </c>
      <c r="I786" t="s">
        <v>13085</v>
      </c>
      <c r="J786" t="s">
        <v>13391</v>
      </c>
      <c r="K786" t="s">
        <v>13086</v>
      </c>
      <c r="L786" t="s">
        <v>13409</v>
      </c>
      <c r="M786" t="s">
        <v>13154</v>
      </c>
      <c r="N786" t="s">
        <v>13154</v>
      </c>
      <c r="O786" t="s">
        <v>13248</v>
      </c>
      <c r="Q786">
        <v>770</v>
      </c>
      <c r="R786" s="8">
        <v>770</v>
      </c>
      <c r="S786">
        <v>1547</v>
      </c>
      <c r="T786" s="8">
        <v>1547</v>
      </c>
      <c r="U786" s="8" t="str">
        <f>IF(Cleaned_Data[[#This Row],[Actual Price]]&lt;1000,"₦0–₦999",
 IF(Cleaned_Data[[#This Row],[Actual Price]]&lt;2000,"₦1,000–₦1,999",
 IF(Cleaned_Data[[#This Row],[Actual Price]]&lt;5000,"₦2,000–₦4,999",
 IF(Cleaned_Data[[#This Row],[Actual Price]]&lt;10000,"₦5,000–₦9,999",
 "₦10,000+"))))</f>
        <v>₦1,000–₦1,999</v>
      </c>
      <c r="V786" s="8">
        <f>(Cleaned_Data[[#This Row],[Actual Price]]*Cleaned_Data[[#This Row],[Rating Count]])</f>
        <v>3998995</v>
      </c>
      <c r="W786" s="20">
        <v>0.50226244343891402</v>
      </c>
      <c r="X786">
        <v>4.3</v>
      </c>
      <c r="Y786" s="10">
        <f>VALUE(Cleaned_Data[[#This Row],[rating]])</f>
        <v>4.3</v>
      </c>
      <c r="Z786">
        <v>2585</v>
      </c>
      <c r="AA786" t="str">
        <f>IF(Cleaned_Data[[#This Row],[Rating Count]]&lt;1000,"&lt;1000","1000+")</f>
        <v>1000+</v>
      </c>
      <c r="AB786" s="4">
        <v>2585</v>
      </c>
    </row>
    <row r="787" spans="1:28" x14ac:dyDescent="0.25">
      <c r="A787">
        <v>786</v>
      </c>
      <c r="B787" t="s">
        <v>8120</v>
      </c>
      <c r="C787" t="s">
        <v>8121</v>
      </c>
      <c r="D787" t="s">
        <v>15129</v>
      </c>
      <c r="E787" t="s">
        <v>16191</v>
      </c>
      <c r="F787" t="s">
        <v>15130</v>
      </c>
      <c r="G787" t="s">
        <v>15131</v>
      </c>
      <c r="H787" t="s">
        <v>3445</v>
      </c>
      <c r="I787" t="s">
        <v>13093</v>
      </c>
      <c r="J787" t="s">
        <v>13093</v>
      </c>
      <c r="K787" t="s">
        <v>13122</v>
      </c>
      <c r="L787" t="s">
        <v>13993</v>
      </c>
      <c r="M787" t="s">
        <v>13123</v>
      </c>
      <c r="N787" t="s">
        <v>13123</v>
      </c>
      <c r="O787" t="s">
        <v>13143</v>
      </c>
      <c r="Q787">
        <v>279</v>
      </c>
      <c r="R787" s="8">
        <v>279</v>
      </c>
      <c r="S787">
        <v>1299</v>
      </c>
      <c r="T787" s="8">
        <v>1299</v>
      </c>
      <c r="U787" s="8" t="str">
        <f>IF(Cleaned_Data[[#This Row],[Actual Price]]&lt;1000,"₦0–₦999",
 IF(Cleaned_Data[[#This Row],[Actual Price]]&lt;2000,"₦1,000–₦1,999",
 IF(Cleaned_Data[[#This Row],[Actual Price]]&lt;5000,"₦2,000–₦4,999",
 IF(Cleaned_Data[[#This Row],[Actual Price]]&lt;10000,"₦5,000–₦9,999",
 "₦10,000+"))))</f>
        <v>₦1,000–₦1,999</v>
      </c>
      <c r="V787" s="8">
        <f>(Cleaned_Data[[#This Row],[Actual Price]]*Cleaned_Data[[#This Row],[Rating Count]])</f>
        <v>6588528</v>
      </c>
      <c r="W787" s="20">
        <v>0.78521939953810627</v>
      </c>
      <c r="X787">
        <v>4</v>
      </c>
      <c r="Y787" s="10">
        <f>VALUE(Cleaned_Data[[#This Row],[rating]])</f>
        <v>4</v>
      </c>
      <c r="Z787">
        <v>5072</v>
      </c>
      <c r="AA787" t="str">
        <f>IF(Cleaned_Data[[#This Row],[Rating Count]]&lt;1000,"&lt;1000","1000+")</f>
        <v>1000+</v>
      </c>
      <c r="AB787" s="4">
        <v>5072</v>
      </c>
    </row>
    <row r="788" spans="1:28" x14ac:dyDescent="0.25">
      <c r="A788">
        <v>787</v>
      </c>
      <c r="B788" t="s">
        <v>8130</v>
      </c>
      <c r="C788" t="s">
        <v>8131</v>
      </c>
      <c r="D788" t="s">
        <v>15132</v>
      </c>
      <c r="E788" t="s">
        <v>16191</v>
      </c>
      <c r="F788" t="s">
        <v>15133</v>
      </c>
      <c r="G788" t="s">
        <v>15134</v>
      </c>
      <c r="H788" t="s">
        <v>8132</v>
      </c>
      <c r="I788" t="s">
        <v>13240</v>
      </c>
      <c r="J788" t="s">
        <v>13240</v>
      </c>
      <c r="K788" t="s">
        <v>13241</v>
      </c>
      <c r="L788" t="s">
        <v>13241</v>
      </c>
      <c r="M788" t="s">
        <v>13279</v>
      </c>
      <c r="N788" t="s">
        <v>13279</v>
      </c>
      <c r="Q788">
        <v>249</v>
      </c>
      <c r="R788" s="8">
        <v>249</v>
      </c>
      <c r="S788">
        <v>599</v>
      </c>
      <c r="T788" s="8">
        <v>599</v>
      </c>
      <c r="U788" s="8" t="str">
        <f>IF(Cleaned_Data[[#This Row],[Actual Price]]&lt;1000,"₦0–₦999",
 IF(Cleaned_Data[[#This Row],[Actual Price]]&lt;2000,"₦1,000–₦1,999",
 IF(Cleaned_Data[[#This Row],[Actual Price]]&lt;5000,"₦2,000–₦4,999",
 IF(Cleaned_Data[[#This Row],[Actual Price]]&lt;10000,"₦5,000–₦9,999",
 "₦10,000+"))))</f>
        <v>₦0–₦999</v>
      </c>
      <c r="V788" s="8">
        <f>(Cleaned_Data[[#This Row],[Actual Price]]*Cleaned_Data[[#This Row],[Rating Count]])</f>
        <v>3585015</v>
      </c>
      <c r="W788" s="20">
        <v>0.58430717863105175</v>
      </c>
      <c r="X788">
        <v>4.5</v>
      </c>
      <c r="Y788" s="10">
        <f>VALUE(Cleaned_Data[[#This Row],[rating]])</f>
        <v>4.5</v>
      </c>
      <c r="Z788">
        <v>5985</v>
      </c>
      <c r="AA788" t="str">
        <f>IF(Cleaned_Data[[#This Row],[Rating Count]]&lt;1000,"&lt;1000","1000+")</f>
        <v>1000+</v>
      </c>
      <c r="AB788" s="4">
        <v>5985</v>
      </c>
    </row>
    <row r="789" spans="1:28" x14ac:dyDescent="0.25">
      <c r="A789">
        <v>788</v>
      </c>
      <c r="B789" t="s">
        <v>8142</v>
      </c>
      <c r="C789" t="s">
        <v>8143</v>
      </c>
      <c r="D789" t="s">
        <v>8143</v>
      </c>
      <c r="E789" t="s">
        <v>16191</v>
      </c>
      <c r="F789" t="s">
        <v>15135</v>
      </c>
      <c r="G789" t="s">
        <v>15136</v>
      </c>
      <c r="H789" t="s">
        <v>8144</v>
      </c>
      <c r="I789" t="s">
        <v>13176</v>
      </c>
      <c r="J789" t="s">
        <v>13399</v>
      </c>
      <c r="K789" t="s">
        <v>13177</v>
      </c>
      <c r="L789" t="s">
        <v>13177</v>
      </c>
      <c r="M789" t="s">
        <v>13198</v>
      </c>
      <c r="N789" t="s">
        <v>13198</v>
      </c>
      <c r="Q789">
        <v>230</v>
      </c>
      <c r="R789" s="8">
        <v>230</v>
      </c>
      <c r="S789">
        <v>230</v>
      </c>
      <c r="T789" s="8">
        <v>230</v>
      </c>
      <c r="U789" s="8" t="str">
        <f>IF(Cleaned_Data[[#This Row],[Actual Price]]&lt;1000,"₦0–₦999",
 IF(Cleaned_Data[[#This Row],[Actual Price]]&lt;2000,"₦1,000–₦1,999",
 IF(Cleaned_Data[[#This Row],[Actual Price]]&lt;5000,"₦2,000–₦4,999",
 IF(Cleaned_Data[[#This Row],[Actual Price]]&lt;10000,"₦5,000–₦9,999",
 "₦10,000+"))))</f>
        <v>₦0–₦999</v>
      </c>
      <c r="V789" s="8">
        <f>(Cleaned_Data[[#This Row],[Actual Price]]*Cleaned_Data[[#This Row],[Rating Count]])</f>
        <v>2168210</v>
      </c>
      <c r="W789" s="20">
        <v>0</v>
      </c>
      <c r="X789">
        <v>4.5</v>
      </c>
      <c r="Y789" s="10">
        <f>VALUE(Cleaned_Data[[#This Row],[rating]])</f>
        <v>4.5</v>
      </c>
      <c r="Z789">
        <v>9427</v>
      </c>
      <c r="AA789" t="str">
        <f>IF(Cleaned_Data[[#This Row],[Rating Count]]&lt;1000,"&lt;1000","1000+")</f>
        <v>1000+</v>
      </c>
      <c r="AB789" s="4">
        <v>9427</v>
      </c>
    </row>
    <row r="790" spans="1:28" x14ac:dyDescent="0.25">
      <c r="A790">
        <v>789</v>
      </c>
      <c r="B790" t="s">
        <v>8154</v>
      </c>
      <c r="C790" t="s">
        <v>8155</v>
      </c>
      <c r="D790" t="s">
        <v>15137</v>
      </c>
      <c r="E790" t="s">
        <v>16191</v>
      </c>
      <c r="F790" t="s">
        <v>15138</v>
      </c>
      <c r="G790" t="s">
        <v>15139</v>
      </c>
      <c r="H790" t="s">
        <v>5267</v>
      </c>
      <c r="I790" t="s">
        <v>13085</v>
      </c>
      <c r="J790" t="s">
        <v>13391</v>
      </c>
      <c r="K790" t="s">
        <v>13086</v>
      </c>
      <c r="L790" t="s">
        <v>13409</v>
      </c>
      <c r="M790" t="s">
        <v>13196</v>
      </c>
      <c r="N790" t="s">
        <v>13196</v>
      </c>
      <c r="O790" t="s">
        <v>13197</v>
      </c>
      <c r="Q790">
        <v>599</v>
      </c>
      <c r="R790" s="8">
        <v>599</v>
      </c>
      <c r="S790">
        <v>700</v>
      </c>
      <c r="T790" s="8">
        <v>700</v>
      </c>
      <c r="U790" s="8" t="str">
        <f>IF(Cleaned_Data[[#This Row],[Actual Price]]&lt;1000,"₦0–₦999",
 IF(Cleaned_Data[[#This Row],[Actual Price]]&lt;2000,"₦1,000–₦1,999",
 IF(Cleaned_Data[[#This Row],[Actual Price]]&lt;5000,"₦2,000–₦4,999",
 IF(Cleaned_Data[[#This Row],[Actual Price]]&lt;10000,"₦5,000–₦9,999",
 "₦10,000+"))))</f>
        <v>₦0–₦999</v>
      </c>
      <c r="V790" s="8">
        <f>(Cleaned_Data[[#This Row],[Actual Price]]*Cleaned_Data[[#This Row],[Rating Count]])</f>
        <v>1610700</v>
      </c>
      <c r="W790" s="20">
        <v>0.14428571428571429</v>
      </c>
      <c r="X790">
        <v>4.3</v>
      </c>
      <c r="Y790" s="10">
        <f>VALUE(Cleaned_Data[[#This Row],[rating]])</f>
        <v>4.3</v>
      </c>
      <c r="Z790">
        <v>2301</v>
      </c>
      <c r="AA790" t="str">
        <f>IF(Cleaned_Data[[#This Row],[Rating Count]]&lt;1000,"&lt;1000","1000+")</f>
        <v>1000+</v>
      </c>
      <c r="AB790" s="4">
        <v>2301</v>
      </c>
    </row>
    <row r="791" spans="1:28" x14ac:dyDescent="0.25">
      <c r="A791">
        <v>790</v>
      </c>
      <c r="B791" t="s">
        <v>8164</v>
      </c>
      <c r="C791" t="s">
        <v>8165</v>
      </c>
      <c r="D791" t="s">
        <v>15140</v>
      </c>
      <c r="E791" t="s">
        <v>16191</v>
      </c>
      <c r="F791" t="s">
        <v>15141</v>
      </c>
      <c r="G791" t="s">
        <v>15142</v>
      </c>
      <c r="H791" t="s">
        <v>8166</v>
      </c>
      <c r="I791" t="s">
        <v>13085</v>
      </c>
      <c r="J791" t="s">
        <v>13391</v>
      </c>
      <c r="K791" t="s">
        <v>13191</v>
      </c>
      <c r="L791" t="s">
        <v>14450</v>
      </c>
      <c r="M791" t="s">
        <v>13192</v>
      </c>
      <c r="N791" t="s">
        <v>14451</v>
      </c>
      <c r="O791" t="s">
        <v>13280</v>
      </c>
      <c r="Q791">
        <v>598</v>
      </c>
      <c r="R791" s="8">
        <v>598</v>
      </c>
      <c r="S791">
        <v>1150</v>
      </c>
      <c r="T791" s="8">
        <v>1150</v>
      </c>
      <c r="U791" s="8" t="str">
        <f>IF(Cleaned_Data[[#This Row],[Actual Price]]&lt;1000,"₦0–₦999",
 IF(Cleaned_Data[[#This Row],[Actual Price]]&lt;2000,"₦1,000–₦1,999",
 IF(Cleaned_Data[[#This Row],[Actual Price]]&lt;5000,"₦2,000–₦4,999",
 IF(Cleaned_Data[[#This Row],[Actual Price]]&lt;10000,"₦5,000–₦9,999",
 "₦10,000+"))))</f>
        <v>₦1,000–₦1,999</v>
      </c>
      <c r="V791" s="8">
        <f>(Cleaned_Data[[#This Row],[Actual Price]]*Cleaned_Data[[#This Row],[Rating Count]])</f>
        <v>2915250</v>
      </c>
      <c r="W791" s="20">
        <v>0.48</v>
      </c>
      <c r="X791">
        <v>4.0999999999999996</v>
      </c>
      <c r="Y791" s="10">
        <f>VALUE(Cleaned_Data[[#This Row],[rating]])</f>
        <v>4.0999999999999996</v>
      </c>
      <c r="Z791">
        <v>2535</v>
      </c>
      <c r="AA791" t="str">
        <f>IF(Cleaned_Data[[#This Row],[Rating Count]]&lt;1000,"&lt;1000","1000+")</f>
        <v>1000+</v>
      </c>
      <c r="AB791" s="4">
        <v>2535</v>
      </c>
    </row>
    <row r="792" spans="1:28" x14ac:dyDescent="0.25">
      <c r="A792">
        <v>791</v>
      </c>
      <c r="B792" t="s">
        <v>8175</v>
      </c>
      <c r="C792" t="s">
        <v>8176</v>
      </c>
      <c r="D792" t="s">
        <v>15143</v>
      </c>
      <c r="E792" t="s">
        <v>16191</v>
      </c>
      <c r="F792" t="s">
        <v>15031</v>
      </c>
      <c r="G792" t="s">
        <v>15144</v>
      </c>
      <c r="H792" t="s">
        <v>5925</v>
      </c>
      <c r="I792" t="s">
        <v>13085</v>
      </c>
      <c r="J792" t="s">
        <v>13391</v>
      </c>
      <c r="K792" t="s">
        <v>13086</v>
      </c>
      <c r="L792" t="s">
        <v>13409</v>
      </c>
      <c r="M792" t="s">
        <v>13220</v>
      </c>
      <c r="N792" t="s">
        <v>13220</v>
      </c>
      <c r="O792" t="s">
        <v>13147</v>
      </c>
      <c r="Q792">
        <v>399</v>
      </c>
      <c r="R792" s="8">
        <v>399</v>
      </c>
      <c r="S792">
        <v>1499</v>
      </c>
      <c r="T792" s="8">
        <v>1499</v>
      </c>
      <c r="U792" s="8" t="str">
        <f>IF(Cleaned_Data[[#This Row],[Actual Price]]&lt;1000,"₦0–₦999",
 IF(Cleaned_Data[[#This Row],[Actual Price]]&lt;2000,"₦1,000–₦1,999",
 IF(Cleaned_Data[[#This Row],[Actual Price]]&lt;5000,"₦2,000–₦4,999",
 IF(Cleaned_Data[[#This Row],[Actual Price]]&lt;10000,"₦5,000–₦9,999",
 "₦10,000+"))))</f>
        <v>₦1,000–₦1,999</v>
      </c>
      <c r="V792" s="8">
        <f>(Cleaned_Data[[#This Row],[Actual Price]]*Cleaned_Data[[#This Row],[Rating Count]])</f>
        <v>1035809</v>
      </c>
      <c r="W792" s="20">
        <v>0.73382254836557703</v>
      </c>
      <c r="X792">
        <v>4</v>
      </c>
      <c r="Y792" s="10">
        <f>VALUE(Cleaned_Data[[#This Row],[rating]])</f>
        <v>4</v>
      </c>
      <c r="Z792">
        <v>691</v>
      </c>
      <c r="AA792" t="str">
        <f>IF(Cleaned_Data[[#This Row],[Rating Count]]&lt;1000,"&lt;1000","1000+")</f>
        <v>&lt;1000</v>
      </c>
      <c r="AB792" s="4">
        <v>691</v>
      </c>
    </row>
    <row r="793" spans="1:28" x14ac:dyDescent="0.25">
      <c r="A793">
        <v>792</v>
      </c>
      <c r="B793" t="s">
        <v>8185</v>
      </c>
      <c r="C793" t="s">
        <v>8186</v>
      </c>
      <c r="D793" t="s">
        <v>15145</v>
      </c>
      <c r="E793" t="s">
        <v>16191</v>
      </c>
      <c r="F793" t="s">
        <v>15146</v>
      </c>
      <c r="G793" t="s">
        <v>15147</v>
      </c>
      <c r="H793" t="s">
        <v>4808</v>
      </c>
      <c r="I793" t="s">
        <v>13085</v>
      </c>
      <c r="J793" t="s">
        <v>13391</v>
      </c>
      <c r="K793" t="s">
        <v>13086</v>
      </c>
      <c r="L793" t="s">
        <v>13409</v>
      </c>
      <c r="M793" t="s">
        <v>13154</v>
      </c>
      <c r="N793" t="s">
        <v>13154</v>
      </c>
      <c r="O793" t="s">
        <v>13163</v>
      </c>
      <c r="Q793">
        <v>499</v>
      </c>
      <c r="R793" s="8">
        <v>499</v>
      </c>
      <c r="S793">
        <v>1299</v>
      </c>
      <c r="T793" s="8">
        <v>1299</v>
      </c>
      <c r="U793" s="8" t="str">
        <f>IF(Cleaned_Data[[#This Row],[Actual Price]]&lt;1000,"₦0–₦999",
 IF(Cleaned_Data[[#This Row],[Actual Price]]&lt;2000,"₦1,000–₦1,999",
 IF(Cleaned_Data[[#This Row],[Actual Price]]&lt;5000,"₦2,000–₦4,999",
 IF(Cleaned_Data[[#This Row],[Actual Price]]&lt;10000,"₦5,000–₦9,999",
 "₦10,000+"))))</f>
        <v>₦1,000–₦1,999</v>
      </c>
      <c r="V793" s="8">
        <f>(Cleaned_Data[[#This Row],[Actual Price]]*Cleaned_Data[[#This Row],[Rating Count]])</f>
        <v>3559260</v>
      </c>
      <c r="W793" s="20">
        <v>0.61585835257890686</v>
      </c>
      <c r="X793">
        <v>4.0999999999999996</v>
      </c>
      <c r="Y793" s="10">
        <f>VALUE(Cleaned_Data[[#This Row],[rating]])</f>
        <v>4.0999999999999996</v>
      </c>
      <c r="Z793">
        <v>2740</v>
      </c>
      <c r="AA793" t="str">
        <f>IF(Cleaned_Data[[#This Row],[Rating Count]]&lt;1000,"&lt;1000","1000+")</f>
        <v>1000+</v>
      </c>
      <c r="AB793" s="4">
        <v>2740</v>
      </c>
    </row>
    <row r="794" spans="1:28" x14ac:dyDescent="0.25">
      <c r="A794">
        <v>793</v>
      </c>
      <c r="B794" t="s">
        <v>8197</v>
      </c>
      <c r="C794" t="s">
        <v>8198</v>
      </c>
      <c r="D794" t="s">
        <v>15148</v>
      </c>
      <c r="E794" t="s">
        <v>16191</v>
      </c>
      <c r="F794" t="s">
        <v>15149</v>
      </c>
      <c r="G794" t="s">
        <v>15150</v>
      </c>
      <c r="H794" t="s">
        <v>4777</v>
      </c>
      <c r="I794" t="s">
        <v>13085</v>
      </c>
      <c r="J794" t="s">
        <v>13391</v>
      </c>
      <c r="K794" t="s">
        <v>13086</v>
      </c>
      <c r="L794" t="s">
        <v>13409</v>
      </c>
      <c r="M794" t="s">
        <v>13160</v>
      </c>
      <c r="N794" t="s">
        <v>14366</v>
      </c>
      <c r="O794" t="s">
        <v>13161</v>
      </c>
      <c r="Q794">
        <v>579</v>
      </c>
      <c r="R794" s="8">
        <v>579</v>
      </c>
      <c r="S794">
        <v>1090</v>
      </c>
      <c r="T794" s="8">
        <v>1090</v>
      </c>
      <c r="U794" s="8" t="str">
        <f>IF(Cleaned_Data[[#This Row],[Actual Price]]&lt;1000,"₦0–₦999",
 IF(Cleaned_Data[[#This Row],[Actual Price]]&lt;2000,"₦1,000–₦1,999",
 IF(Cleaned_Data[[#This Row],[Actual Price]]&lt;5000,"₦2,000–₦4,999",
 IF(Cleaned_Data[[#This Row],[Actual Price]]&lt;10000,"₦5,000–₦9,999",
 "₦10,000+"))))</f>
        <v>₦1,000–₦1,999</v>
      </c>
      <c r="V794" s="8">
        <f>(Cleaned_Data[[#This Row],[Actual Price]]*Cleaned_Data[[#This Row],[Rating Count]])</f>
        <v>3795380</v>
      </c>
      <c r="W794" s="20">
        <v>0.46880733944954128</v>
      </c>
      <c r="X794">
        <v>4.4000000000000004</v>
      </c>
      <c r="Y794" s="10">
        <f>VALUE(Cleaned_Data[[#This Row],[rating]])</f>
        <v>4.4000000000000004</v>
      </c>
      <c r="Z794">
        <v>3482</v>
      </c>
      <c r="AA794" t="str">
        <f>IF(Cleaned_Data[[#This Row],[Rating Count]]&lt;1000,"&lt;1000","1000+")</f>
        <v>1000+</v>
      </c>
      <c r="AB794" s="4">
        <v>3482</v>
      </c>
    </row>
    <row r="795" spans="1:28" x14ac:dyDescent="0.25">
      <c r="A795">
        <v>794</v>
      </c>
      <c r="B795" t="s">
        <v>8209</v>
      </c>
      <c r="C795" t="s">
        <v>8210</v>
      </c>
      <c r="D795" t="s">
        <v>8210</v>
      </c>
      <c r="E795" t="s">
        <v>16191</v>
      </c>
      <c r="F795" t="s">
        <v>15151</v>
      </c>
      <c r="G795" t="s">
        <v>15152</v>
      </c>
      <c r="H795" t="s">
        <v>8211</v>
      </c>
      <c r="I795" t="s">
        <v>13171</v>
      </c>
      <c r="J795" t="s">
        <v>13171</v>
      </c>
      <c r="K795" t="s">
        <v>13172</v>
      </c>
      <c r="L795" t="s">
        <v>13172</v>
      </c>
      <c r="M795" t="s">
        <v>13173</v>
      </c>
      <c r="N795" t="s">
        <v>13173</v>
      </c>
      <c r="O795" t="s">
        <v>13174</v>
      </c>
      <c r="P795" t="s">
        <v>13175</v>
      </c>
      <c r="Q795">
        <v>90</v>
      </c>
      <c r="R795" s="8">
        <v>90</v>
      </c>
      <c r="S795">
        <v>100</v>
      </c>
      <c r="T795" s="8">
        <v>100</v>
      </c>
      <c r="U795" s="8" t="str">
        <f>IF(Cleaned_Data[[#This Row],[Actual Price]]&lt;1000,"₦0–₦999",
 IF(Cleaned_Data[[#This Row],[Actual Price]]&lt;2000,"₦1,000–₦1,999",
 IF(Cleaned_Data[[#This Row],[Actual Price]]&lt;5000,"₦2,000–₦4,999",
 IF(Cleaned_Data[[#This Row],[Actual Price]]&lt;10000,"₦5,000–₦9,999",
 "₦10,000+"))))</f>
        <v>₦0–₦999</v>
      </c>
      <c r="V795" s="8">
        <f>(Cleaned_Data[[#This Row],[Actual Price]]*Cleaned_Data[[#This Row],[Rating Count]])</f>
        <v>619900</v>
      </c>
      <c r="W795" s="20">
        <v>0.1</v>
      </c>
      <c r="X795">
        <v>4.0999999999999996</v>
      </c>
      <c r="Y795" s="10">
        <f>VALUE(Cleaned_Data[[#This Row],[rating]])</f>
        <v>4.0999999999999996</v>
      </c>
      <c r="Z795">
        <v>6199</v>
      </c>
      <c r="AA795" t="str">
        <f>IF(Cleaned_Data[[#This Row],[Rating Count]]&lt;1000,"&lt;1000","1000+")</f>
        <v>1000+</v>
      </c>
      <c r="AB795" s="4">
        <v>6199</v>
      </c>
    </row>
    <row r="796" spans="1:28" x14ac:dyDescent="0.25">
      <c r="A796">
        <v>795</v>
      </c>
      <c r="B796" t="s">
        <v>8220</v>
      </c>
      <c r="C796" t="s">
        <v>8221</v>
      </c>
      <c r="D796" t="s">
        <v>8221</v>
      </c>
      <c r="E796" t="s">
        <v>16191</v>
      </c>
      <c r="F796" t="s">
        <v>15153</v>
      </c>
      <c r="G796" t="s">
        <v>15154</v>
      </c>
      <c r="H796" t="s">
        <v>4808</v>
      </c>
      <c r="I796" t="s">
        <v>13085</v>
      </c>
      <c r="J796" t="s">
        <v>13391</v>
      </c>
      <c r="K796" t="s">
        <v>13086</v>
      </c>
      <c r="L796" t="s">
        <v>13409</v>
      </c>
      <c r="M796" t="s">
        <v>13154</v>
      </c>
      <c r="N796" t="s">
        <v>13154</v>
      </c>
      <c r="O796" t="s">
        <v>13163</v>
      </c>
      <c r="Q796">
        <v>899</v>
      </c>
      <c r="R796" s="8">
        <v>899</v>
      </c>
      <c r="S796">
        <v>1999</v>
      </c>
      <c r="T796" s="8">
        <v>1999</v>
      </c>
      <c r="U796" s="8" t="str">
        <f>IF(Cleaned_Data[[#This Row],[Actual Price]]&lt;1000,"₦0–₦999",
 IF(Cleaned_Data[[#This Row],[Actual Price]]&lt;2000,"₦1,000–₦1,999",
 IF(Cleaned_Data[[#This Row],[Actual Price]]&lt;5000,"₦2,000–₦4,999",
 IF(Cleaned_Data[[#This Row],[Actual Price]]&lt;10000,"₦5,000–₦9,999",
 "₦10,000+"))))</f>
        <v>₦1,000–₦1,999</v>
      </c>
      <c r="V796" s="8">
        <f>(Cleaned_Data[[#This Row],[Actual Price]]*Cleaned_Data[[#This Row],[Rating Count]])</f>
        <v>3332333</v>
      </c>
      <c r="W796" s="20">
        <v>0.55027513756878443</v>
      </c>
      <c r="X796">
        <v>4.4000000000000004</v>
      </c>
      <c r="Y796" s="10">
        <f>VALUE(Cleaned_Data[[#This Row],[rating]])</f>
        <v>4.4000000000000004</v>
      </c>
      <c r="Z796">
        <v>1667</v>
      </c>
      <c r="AA796" t="str">
        <f>IF(Cleaned_Data[[#This Row],[Rating Count]]&lt;1000,"&lt;1000","1000+")</f>
        <v>1000+</v>
      </c>
      <c r="AB796" s="4">
        <v>1667</v>
      </c>
    </row>
    <row r="797" spans="1:28" x14ac:dyDescent="0.25">
      <c r="A797">
        <v>796</v>
      </c>
      <c r="B797" t="s">
        <v>8230</v>
      </c>
      <c r="C797" t="s">
        <v>8231</v>
      </c>
      <c r="D797" t="s">
        <v>15155</v>
      </c>
      <c r="E797" t="s">
        <v>16191</v>
      </c>
      <c r="F797" t="s">
        <v>15156</v>
      </c>
      <c r="G797" t="s">
        <v>15157</v>
      </c>
      <c r="H797" t="s">
        <v>7500</v>
      </c>
      <c r="I797" t="s">
        <v>13085</v>
      </c>
      <c r="J797" t="s">
        <v>13391</v>
      </c>
      <c r="K797" t="s">
        <v>13086</v>
      </c>
      <c r="L797" t="s">
        <v>13409</v>
      </c>
      <c r="M797" t="s">
        <v>13196</v>
      </c>
      <c r="N797" t="s">
        <v>13196</v>
      </c>
      <c r="O797" t="s">
        <v>13261</v>
      </c>
      <c r="Q797">
        <v>1149</v>
      </c>
      <c r="R797" s="8">
        <v>1149</v>
      </c>
      <c r="S797">
        <v>1800</v>
      </c>
      <c r="T797" s="8">
        <v>1800</v>
      </c>
      <c r="U797" s="8" t="str">
        <f>IF(Cleaned_Data[[#This Row],[Actual Price]]&lt;1000,"₦0–₦999",
 IF(Cleaned_Data[[#This Row],[Actual Price]]&lt;2000,"₦1,000–₦1,999",
 IF(Cleaned_Data[[#This Row],[Actual Price]]&lt;5000,"₦2,000–₦4,999",
 IF(Cleaned_Data[[#This Row],[Actual Price]]&lt;10000,"₦5,000–₦9,999",
 "₦10,000+"))))</f>
        <v>₦1,000–₦1,999</v>
      </c>
      <c r="V797" s="8">
        <f>(Cleaned_Data[[#This Row],[Actual Price]]*Cleaned_Data[[#This Row],[Rating Count]])</f>
        <v>8501400</v>
      </c>
      <c r="W797" s="20">
        <v>0.36166666666666669</v>
      </c>
      <c r="X797">
        <v>4.3</v>
      </c>
      <c r="Y797" s="10">
        <f>VALUE(Cleaned_Data[[#This Row],[rating]])</f>
        <v>4.3</v>
      </c>
      <c r="Z797">
        <v>4723</v>
      </c>
      <c r="AA797" t="str">
        <f>IF(Cleaned_Data[[#This Row],[Rating Count]]&lt;1000,"&lt;1000","1000+")</f>
        <v>1000+</v>
      </c>
      <c r="AB797" s="4">
        <v>4723</v>
      </c>
    </row>
    <row r="798" spans="1:28" x14ac:dyDescent="0.25">
      <c r="A798">
        <v>797</v>
      </c>
      <c r="B798" t="s">
        <v>8240</v>
      </c>
      <c r="C798" t="s">
        <v>8241</v>
      </c>
      <c r="D798" t="s">
        <v>8241</v>
      </c>
      <c r="E798" t="s">
        <v>16191</v>
      </c>
      <c r="F798" t="s">
        <v>15158</v>
      </c>
      <c r="G798" t="s">
        <v>15159</v>
      </c>
      <c r="H798" t="s">
        <v>6126</v>
      </c>
      <c r="I798" t="s">
        <v>13085</v>
      </c>
      <c r="J798" t="s">
        <v>13391</v>
      </c>
      <c r="K798" t="s">
        <v>13086</v>
      </c>
      <c r="L798" t="s">
        <v>13409</v>
      </c>
      <c r="M798" t="s">
        <v>13154</v>
      </c>
      <c r="N798" t="s">
        <v>13154</v>
      </c>
      <c r="O798" t="s">
        <v>13227</v>
      </c>
      <c r="P798" t="s">
        <v>13228</v>
      </c>
      <c r="Q798">
        <v>249</v>
      </c>
      <c r="R798" s="8">
        <v>249</v>
      </c>
      <c r="S798">
        <v>499</v>
      </c>
      <c r="T798" s="8">
        <v>499</v>
      </c>
      <c r="U798" s="8" t="str">
        <f>IF(Cleaned_Data[[#This Row],[Actual Price]]&lt;1000,"₦0–₦999",
 IF(Cleaned_Data[[#This Row],[Actual Price]]&lt;2000,"₦1,000–₦1,999",
 IF(Cleaned_Data[[#This Row],[Actual Price]]&lt;5000,"₦2,000–₦4,999",
 IF(Cleaned_Data[[#This Row],[Actual Price]]&lt;10000,"₦5,000–₦9,999",
 "₦10,000+"))))</f>
        <v>₦0–₦999</v>
      </c>
      <c r="V798" s="8">
        <f>(Cleaned_Data[[#This Row],[Actual Price]]*Cleaned_Data[[#This Row],[Rating Count]])</f>
        <v>11407140</v>
      </c>
      <c r="W798" s="20">
        <v>0.50100200400801598</v>
      </c>
      <c r="X798">
        <v>4.2</v>
      </c>
      <c r="Y798" s="10">
        <f>VALUE(Cleaned_Data[[#This Row],[rating]])</f>
        <v>4.2</v>
      </c>
      <c r="Z798">
        <v>22860</v>
      </c>
      <c r="AA798" t="str">
        <f>IF(Cleaned_Data[[#This Row],[Rating Count]]&lt;1000,"&lt;1000","1000+")</f>
        <v>1000+</v>
      </c>
      <c r="AB798" s="4">
        <v>22860</v>
      </c>
    </row>
    <row r="799" spans="1:28" x14ac:dyDescent="0.25">
      <c r="A799">
        <v>798</v>
      </c>
      <c r="B799" t="s">
        <v>8250</v>
      </c>
      <c r="C799" t="s">
        <v>8251</v>
      </c>
      <c r="D799" t="s">
        <v>8251</v>
      </c>
      <c r="E799" t="s">
        <v>16191</v>
      </c>
      <c r="F799" t="s">
        <v>15160</v>
      </c>
      <c r="G799" t="s">
        <v>15161</v>
      </c>
      <c r="H799" t="s">
        <v>5758</v>
      </c>
      <c r="I799" t="s">
        <v>13085</v>
      </c>
      <c r="J799" t="s">
        <v>13391</v>
      </c>
      <c r="K799" t="s">
        <v>13086</v>
      </c>
      <c r="L799" t="s">
        <v>13409</v>
      </c>
      <c r="M799" t="s">
        <v>13214</v>
      </c>
      <c r="N799" t="s">
        <v>13214</v>
      </c>
      <c r="O799" t="s">
        <v>13215</v>
      </c>
      <c r="Q799">
        <v>39</v>
      </c>
      <c r="R799" s="8">
        <v>39</v>
      </c>
      <c r="S799">
        <v>39</v>
      </c>
      <c r="T799" s="8">
        <v>39</v>
      </c>
      <c r="U799" s="8" t="str">
        <f>IF(Cleaned_Data[[#This Row],[Actual Price]]&lt;1000,"₦0–₦999",
 IF(Cleaned_Data[[#This Row],[Actual Price]]&lt;2000,"₦1,000–₦1,999",
 IF(Cleaned_Data[[#This Row],[Actual Price]]&lt;5000,"₦2,000–₦4,999",
 IF(Cleaned_Data[[#This Row],[Actual Price]]&lt;10000,"₦5,000–₦9,999",
 "₦10,000+"))))</f>
        <v>₦0–₦999</v>
      </c>
      <c r="V799" s="8">
        <f>(Cleaned_Data[[#This Row],[Actual Price]]*Cleaned_Data[[#This Row],[Rating Count]])</f>
        <v>529308</v>
      </c>
      <c r="W799" s="20">
        <v>0</v>
      </c>
      <c r="X799">
        <v>3.6</v>
      </c>
      <c r="Y799" s="10">
        <f>VALUE(Cleaned_Data[[#This Row],[rating]])</f>
        <v>3.6</v>
      </c>
      <c r="Z799">
        <v>13572</v>
      </c>
      <c r="AA799" t="str">
        <f>IF(Cleaned_Data[[#This Row],[Rating Count]]&lt;1000,"&lt;1000","1000+")</f>
        <v>1000+</v>
      </c>
      <c r="AB799" s="4">
        <v>13572</v>
      </c>
    </row>
    <row r="800" spans="1:28" x14ac:dyDescent="0.25">
      <c r="A800">
        <v>799</v>
      </c>
      <c r="B800" t="s">
        <v>8259</v>
      </c>
      <c r="C800" t="s">
        <v>8260</v>
      </c>
      <c r="D800" t="s">
        <v>8260</v>
      </c>
      <c r="E800" t="s">
        <v>16191</v>
      </c>
      <c r="F800" t="s">
        <v>15162</v>
      </c>
      <c r="G800" t="s">
        <v>15163</v>
      </c>
      <c r="H800" t="s">
        <v>5155</v>
      </c>
      <c r="I800" t="s">
        <v>13085</v>
      </c>
      <c r="J800" t="s">
        <v>13391</v>
      </c>
      <c r="K800" t="s">
        <v>13090</v>
      </c>
      <c r="L800" t="s">
        <v>13090</v>
      </c>
      <c r="M800" t="s">
        <v>13189</v>
      </c>
      <c r="N800" t="s">
        <v>14444</v>
      </c>
      <c r="Q800">
        <v>1599</v>
      </c>
      <c r="R800" s="8">
        <v>1599</v>
      </c>
      <c r="S800">
        <v>3599</v>
      </c>
      <c r="T800" s="8">
        <v>3599</v>
      </c>
      <c r="U800" s="8" t="str">
        <f>IF(Cleaned_Data[[#This Row],[Actual Price]]&lt;1000,"₦0–₦999",
 IF(Cleaned_Data[[#This Row],[Actual Price]]&lt;2000,"₦1,000–₦1,999",
 IF(Cleaned_Data[[#This Row],[Actual Price]]&lt;5000,"₦2,000–₦4,999",
 IF(Cleaned_Data[[#This Row],[Actual Price]]&lt;10000,"₦5,000–₦9,999",
 "₦10,000+"))))</f>
        <v>₦2,000–₦4,999</v>
      </c>
      <c r="V800" s="8">
        <f>(Cleaned_Data[[#This Row],[Actual Price]]*Cleaned_Data[[#This Row],[Rating Count]])</f>
        <v>58239018</v>
      </c>
      <c r="W800" s="20">
        <v>0.55570991942206172</v>
      </c>
      <c r="X800">
        <v>4.2</v>
      </c>
      <c r="Y800" s="10">
        <f>VALUE(Cleaned_Data[[#This Row],[rating]])</f>
        <v>4.2</v>
      </c>
      <c r="Z800">
        <v>16182</v>
      </c>
      <c r="AA800" t="str">
        <f>IF(Cleaned_Data[[#This Row],[Rating Count]]&lt;1000,"&lt;1000","1000+")</f>
        <v>1000+</v>
      </c>
      <c r="AB800" s="4">
        <v>16182</v>
      </c>
    </row>
    <row r="801" spans="1:28" x14ac:dyDescent="0.25">
      <c r="A801">
        <v>800</v>
      </c>
      <c r="B801" t="s">
        <v>8269</v>
      </c>
      <c r="C801" t="s">
        <v>8270</v>
      </c>
      <c r="D801" t="s">
        <v>8270</v>
      </c>
      <c r="E801" t="s">
        <v>16191</v>
      </c>
      <c r="F801" t="s">
        <v>15164</v>
      </c>
      <c r="G801" t="s">
        <v>15165</v>
      </c>
      <c r="H801" t="s">
        <v>5446</v>
      </c>
      <c r="I801" t="s">
        <v>13093</v>
      </c>
      <c r="J801" t="s">
        <v>13093</v>
      </c>
      <c r="K801" t="s">
        <v>13104</v>
      </c>
      <c r="L801" t="s">
        <v>13104</v>
      </c>
      <c r="M801" t="s">
        <v>13117</v>
      </c>
      <c r="N801" t="s">
        <v>13117</v>
      </c>
      <c r="O801" t="s">
        <v>13206</v>
      </c>
      <c r="Q801">
        <v>1199</v>
      </c>
      <c r="R801" s="8">
        <v>1199</v>
      </c>
      <c r="S801">
        <v>3990</v>
      </c>
      <c r="T801" s="8">
        <v>3990</v>
      </c>
      <c r="U801" s="8" t="str">
        <f>IF(Cleaned_Data[[#This Row],[Actual Price]]&lt;1000,"₦0–₦999",
 IF(Cleaned_Data[[#This Row],[Actual Price]]&lt;2000,"₦1,000–₦1,999",
 IF(Cleaned_Data[[#This Row],[Actual Price]]&lt;5000,"₦2,000–₦4,999",
 IF(Cleaned_Data[[#This Row],[Actual Price]]&lt;10000,"₦5,000–₦9,999",
 "₦10,000+"))))</f>
        <v>₦2,000–₦4,999</v>
      </c>
      <c r="V801" s="8">
        <f>(Cleaned_Data[[#This Row],[Actual Price]]*Cleaned_Data[[#This Row],[Rating Count]])</f>
        <v>11602920</v>
      </c>
      <c r="W801" s="20">
        <v>0.69949874686716795</v>
      </c>
      <c r="X801">
        <v>4.2</v>
      </c>
      <c r="Y801" s="10">
        <f>VALUE(Cleaned_Data[[#This Row],[rating]])</f>
        <v>4.2</v>
      </c>
      <c r="Z801">
        <v>2908</v>
      </c>
      <c r="AA801" t="str">
        <f>IF(Cleaned_Data[[#This Row],[Rating Count]]&lt;1000,"&lt;1000","1000+")</f>
        <v>1000+</v>
      </c>
      <c r="AB801" s="4">
        <v>2908</v>
      </c>
    </row>
    <row r="802" spans="1:28" x14ac:dyDescent="0.25">
      <c r="A802">
        <v>801</v>
      </c>
      <c r="B802" t="s">
        <v>8280</v>
      </c>
      <c r="C802" t="s">
        <v>13002</v>
      </c>
      <c r="D802" t="s">
        <v>15166</v>
      </c>
      <c r="E802" t="s">
        <v>16191</v>
      </c>
      <c r="F802" t="s">
        <v>15167</v>
      </c>
      <c r="G802" t="s">
        <v>15168</v>
      </c>
      <c r="H802" t="s">
        <v>4777</v>
      </c>
      <c r="I802" t="s">
        <v>13085</v>
      </c>
      <c r="J802" t="s">
        <v>13391</v>
      </c>
      <c r="K802" t="s">
        <v>13086</v>
      </c>
      <c r="L802" t="s">
        <v>13409</v>
      </c>
      <c r="M802" t="s">
        <v>13160</v>
      </c>
      <c r="N802" t="s">
        <v>14366</v>
      </c>
      <c r="O802" t="s">
        <v>13161</v>
      </c>
      <c r="Q802">
        <v>1099</v>
      </c>
      <c r="R802" s="8">
        <v>1099</v>
      </c>
      <c r="S802">
        <v>1499</v>
      </c>
      <c r="T802" s="8">
        <v>1499</v>
      </c>
      <c r="U802" s="8" t="str">
        <f>IF(Cleaned_Data[[#This Row],[Actual Price]]&lt;1000,"₦0–₦999",
 IF(Cleaned_Data[[#This Row],[Actual Price]]&lt;2000,"₦1,000–₦1,999",
 IF(Cleaned_Data[[#This Row],[Actual Price]]&lt;5000,"₦2,000–₦4,999",
 IF(Cleaned_Data[[#This Row],[Actual Price]]&lt;10000,"₦5,000–₦9,999",
 "₦10,000+"))))</f>
        <v>₦1,000–₦1,999</v>
      </c>
      <c r="V802" s="8">
        <f>(Cleaned_Data[[#This Row],[Actual Price]]*Cleaned_Data[[#This Row],[Rating Count]])</f>
        <v>3560125</v>
      </c>
      <c r="W802" s="20">
        <v>0.26684456304202803</v>
      </c>
      <c r="X802">
        <v>4.2</v>
      </c>
      <c r="Y802" s="10">
        <f>VALUE(Cleaned_Data[[#This Row],[rating]])</f>
        <v>4.2</v>
      </c>
      <c r="Z802">
        <v>2375</v>
      </c>
      <c r="AA802" t="str">
        <f>IF(Cleaned_Data[[#This Row],[Rating Count]]&lt;1000,"&lt;1000","1000+")</f>
        <v>1000+</v>
      </c>
      <c r="AB802" s="4">
        <v>2375</v>
      </c>
    </row>
    <row r="803" spans="1:28" x14ac:dyDescent="0.25">
      <c r="A803">
        <v>802</v>
      </c>
      <c r="B803" t="s">
        <v>8288</v>
      </c>
      <c r="C803" t="s">
        <v>8289</v>
      </c>
      <c r="D803" t="s">
        <v>8289</v>
      </c>
      <c r="E803" t="s">
        <v>16191</v>
      </c>
      <c r="F803" t="s">
        <v>15169</v>
      </c>
      <c r="G803" t="s">
        <v>15170</v>
      </c>
      <c r="H803" t="s">
        <v>6199</v>
      </c>
      <c r="I803" t="s">
        <v>13171</v>
      </c>
      <c r="J803" t="s">
        <v>13171</v>
      </c>
      <c r="K803" t="s">
        <v>13172</v>
      </c>
      <c r="L803" t="s">
        <v>13172</v>
      </c>
      <c r="M803" t="s">
        <v>13173</v>
      </c>
      <c r="N803" t="s">
        <v>13173</v>
      </c>
      <c r="O803" t="s">
        <v>13174</v>
      </c>
      <c r="P803" t="s">
        <v>13207</v>
      </c>
      <c r="Q803">
        <v>120</v>
      </c>
      <c r="R803" s="8">
        <v>120</v>
      </c>
      <c r="S803">
        <v>120</v>
      </c>
      <c r="T803" s="8">
        <v>120</v>
      </c>
      <c r="U803" s="8" t="str">
        <f>IF(Cleaned_Data[[#This Row],[Actual Price]]&lt;1000,"₦0–₦999",
 IF(Cleaned_Data[[#This Row],[Actual Price]]&lt;2000,"₦1,000–₦1,999",
 IF(Cleaned_Data[[#This Row],[Actual Price]]&lt;5000,"₦2,000–₦4,999",
 IF(Cleaned_Data[[#This Row],[Actual Price]]&lt;10000,"₦5,000–₦9,999",
 "₦10,000+"))))</f>
        <v>₦0–₦999</v>
      </c>
      <c r="V803" s="8">
        <f>(Cleaned_Data[[#This Row],[Actual Price]]*Cleaned_Data[[#This Row],[Rating Count]])</f>
        <v>594120</v>
      </c>
      <c r="W803" s="20">
        <v>0</v>
      </c>
      <c r="X803">
        <v>4.5</v>
      </c>
      <c r="Y803" s="10">
        <f>VALUE(Cleaned_Data[[#This Row],[rating]])</f>
        <v>4.5</v>
      </c>
      <c r="Z803">
        <v>4951</v>
      </c>
      <c r="AA803" t="str">
        <f>IF(Cleaned_Data[[#This Row],[Rating Count]]&lt;1000,"&lt;1000","1000+")</f>
        <v>1000+</v>
      </c>
      <c r="AB803" s="4">
        <v>4951</v>
      </c>
    </row>
    <row r="804" spans="1:28" x14ac:dyDescent="0.25">
      <c r="A804">
        <v>803</v>
      </c>
      <c r="B804" t="s">
        <v>8298</v>
      </c>
      <c r="C804" t="s">
        <v>8299</v>
      </c>
      <c r="D804" t="s">
        <v>8299</v>
      </c>
      <c r="E804" t="s">
        <v>16191</v>
      </c>
      <c r="F804" t="s">
        <v>15171</v>
      </c>
      <c r="G804" t="s">
        <v>15172</v>
      </c>
      <c r="H804" t="s">
        <v>7500</v>
      </c>
      <c r="I804" t="s">
        <v>13085</v>
      </c>
      <c r="J804" t="s">
        <v>13391</v>
      </c>
      <c r="K804" t="s">
        <v>13086</v>
      </c>
      <c r="L804" t="s">
        <v>13409</v>
      </c>
      <c r="M804" t="s">
        <v>13196</v>
      </c>
      <c r="N804" t="s">
        <v>13196</v>
      </c>
      <c r="O804" t="s">
        <v>13261</v>
      </c>
      <c r="Q804">
        <v>1519</v>
      </c>
      <c r="R804" s="8">
        <v>1519</v>
      </c>
      <c r="S804">
        <v>3499</v>
      </c>
      <c r="T804" s="8">
        <v>3499</v>
      </c>
      <c r="U804" s="8" t="str">
        <f>IF(Cleaned_Data[[#This Row],[Actual Price]]&lt;1000,"₦0–₦999",
 IF(Cleaned_Data[[#This Row],[Actual Price]]&lt;2000,"₦1,000–₦1,999",
 IF(Cleaned_Data[[#This Row],[Actual Price]]&lt;5000,"₦2,000–₦4,999",
 IF(Cleaned_Data[[#This Row],[Actual Price]]&lt;10000,"₦5,000–₦9,999",
 "₦10,000+"))))</f>
        <v>₦2,000–₦4,999</v>
      </c>
      <c r="V804" s="8">
        <f>(Cleaned_Data[[#This Row],[Actual Price]]*Cleaned_Data[[#This Row],[Rating Count]])</f>
        <v>1427592</v>
      </c>
      <c r="W804" s="20">
        <v>0.56587596456130318</v>
      </c>
      <c r="X804">
        <v>4.3</v>
      </c>
      <c r="Y804" s="10">
        <f>VALUE(Cleaned_Data[[#This Row],[rating]])</f>
        <v>4.3</v>
      </c>
      <c r="Z804">
        <v>408</v>
      </c>
      <c r="AA804" t="str">
        <f>IF(Cleaned_Data[[#This Row],[Rating Count]]&lt;1000,"&lt;1000","1000+")</f>
        <v>&lt;1000</v>
      </c>
      <c r="AB804" s="4">
        <v>408</v>
      </c>
    </row>
    <row r="805" spans="1:28" x14ac:dyDescent="0.25">
      <c r="A805">
        <v>804</v>
      </c>
      <c r="B805" t="s">
        <v>8308</v>
      </c>
      <c r="C805" t="s">
        <v>8309</v>
      </c>
      <c r="D805" t="s">
        <v>8309</v>
      </c>
      <c r="E805" t="s">
        <v>16191</v>
      </c>
      <c r="F805" t="s">
        <v>15173</v>
      </c>
      <c r="G805" t="s">
        <v>15174</v>
      </c>
      <c r="H805" t="s">
        <v>8211</v>
      </c>
      <c r="I805" t="s">
        <v>13171</v>
      </c>
      <c r="J805" t="s">
        <v>13171</v>
      </c>
      <c r="K805" t="s">
        <v>13172</v>
      </c>
      <c r="L805" t="s">
        <v>13172</v>
      </c>
      <c r="M805" t="s">
        <v>13173</v>
      </c>
      <c r="N805" t="s">
        <v>13173</v>
      </c>
      <c r="O805" t="s">
        <v>13174</v>
      </c>
      <c r="P805" t="s">
        <v>13175</v>
      </c>
      <c r="Q805">
        <v>420</v>
      </c>
      <c r="R805" s="8">
        <v>420</v>
      </c>
      <c r="S805">
        <v>420</v>
      </c>
      <c r="T805" s="8">
        <v>420</v>
      </c>
      <c r="U805" s="8" t="str">
        <f>IF(Cleaned_Data[[#This Row],[Actual Price]]&lt;1000,"₦0–₦999",
 IF(Cleaned_Data[[#This Row],[Actual Price]]&lt;2000,"₦1,000–₦1,999",
 IF(Cleaned_Data[[#This Row],[Actual Price]]&lt;5000,"₦2,000–₦4,999",
 IF(Cleaned_Data[[#This Row],[Actual Price]]&lt;10000,"₦5,000–₦9,999",
 "₦10,000+"))))</f>
        <v>₦0–₦999</v>
      </c>
      <c r="V805" s="8">
        <f>(Cleaned_Data[[#This Row],[Actual Price]]*Cleaned_Data[[#This Row],[Rating Count]])</f>
        <v>808920</v>
      </c>
      <c r="W805" s="20">
        <v>0</v>
      </c>
      <c r="X805">
        <v>4.2</v>
      </c>
      <c r="Y805" s="10">
        <f>VALUE(Cleaned_Data[[#This Row],[rating]])</f>
        <v>4.2</v>
      </c>
      <c r="Z805">
        <v>1926</v>
      </c>
      <c r="AA805" t="str">
        <f>IF(Cleaned_Data[[#This Row],[Rating Count]]&lt;1000,"&lt;1000","1000+")</f>
        <v>1000+</v>
      </c>
      <c r="AB805" s="4">
        <v>1926</v>
      </c>
    </row>
    <row r="806" spans="1:28" x14ac:dyDescent="0.25">
      <c r="A806">
        <v>805</v>
      </c>
      <c r="B806" t="s">
        <v>8318</v>
      </c>
      <c r="C806" t="s">
        <v>8319</v>
      </c>
      <c r="D806" t="s">
        <v>15175</v>
      </c>
      <c r="E806" t="s">
        <v>16191</v>
      </c>
      <c r="F806" t="s">
        <v>15176</v>
      </c>
      <c r="G806" t="s">
        <v>15177</v>
      </c>
      <c r="H806" t="s">
        <v>8320</v>
      </c>
      <c r="I806" t="s">
        <v>13171</v>
      </c>
      <c r="J806" t="s">
        <v>13171</v>
      </c>
      <c r="K806" t="s">
        <v>13172</v>
      </c>
      <c r="L806" t="s">
        <v>13172</v>
      </c>
      <c r="M806" t="s">
        <v>13173</v>
      </c>
      <c r="N806" t="s">
        <v>13173</v>
      </c>
      <c r="O806" t="s">
        <v>13174</v>
      </c>
      <c r="P806" t="s">
        <v>13175</v>
      </c>
      <c r="Q806">
        <v>225</v>
      </c>
      <c r="R806" s="8">
        <v>225</v>
      </c>
      <c r="S806">
        <v>225</v>
      </c>
      <c r="T806" s="8">
        <v>225</v>
      </c>
      <c r="U806" s="8" t="str">
        <f>IF(Cleaned_Data[[#This Row],[Actual Price]]&lt;1000,"₦0–₦999",
 IF(Cleaned_Data[[#This Row],[Actual Price]]&lt;2000,"₦1,000–₦1,999",
 IF(Cleaned_Data[[#This Row],[Actual Price]]&lt;5000,"₦2,000–₦4,999",
 IF(Cleaned_Data[[#This Row],[Actual Price]]&lt;10000,"₦5,000–₦9,999",
 "₦10,000+"))))</f>
        <v>₦0–₦999</v>
      </c>
      <c r="V806" s="8">
        <f>(Cleaned_Data[[#This Row],[Actual Price]]*Cleaned_Data[[#This Row],[Rating Count]])</f>
        <v>1079550</v>
      </c>
      <c r="W806" s="20">
        <v>0</v>
      </c>
      <c r="X806">
        <v>4.0999999999999996</v>
      </c>
      <c r="Y806" s="10">
        <f>VALUE(Cleaned_Data[[#This Row],[rating]])</f>
        <v>4.0999999999999996</v>
      </c>
      <c r="Z806">
        <v>4798</v>
      </c>
      <c r="AA806" t="str">
        <f>IF(Cleaned_Data[[#This Row],[Rating Count]]&lt;1000,"&lt;1000","1000+")</f>
        <v>1000+</v>
      </c>
      <c r="AB806" s="4">
        <v>4798</v>
      </c>
    </row>
    <row r="807" spans="1:28" x14ac:dyDescent="0.25">
      <c r="A807">
        <v>806</v>
      </c>
      <c r="B807" t="s">
        <v>8329</v>
      </c>
      <c r="C807" t="s">
        <v>13003</v>
      </c>
      <c r="D807" t="s">
        <v>15178</v>
      </c>
      <c r="E807" t="s">
        <v>16191</v>
      </c>
      <c r="F807" t="s">
        <v>15179</v>
      </c>
      <c r="G807" t="s">
        <v>15180</v>
      </c>
      <c r="H807" t="s">
        <v>8330</v>
      </c>
      <c r="I807" t="s">
        <v>13085</v>
      </c>
      <c r="J807" t="s">
        <v>13391</v>
      </c>
      <c r="K807" t="s">
        <v>13086</v>
      </c>
      <c r="L807" t="s">
        <v>13409</v>
      </c>
      <c r="M807" t="s">
        <v>13281</v>
      </c>
      <c r="N807" t="s">
        <v>13281</v>
      </c>
      <c r="O807" t="s">
        <v>13282</v>
      </c>
      <c r="Q807">
        <v>199</v>
      </c>
      <c r="R807" s="8">
        <v>199</v>
      </c>
      <c r="S807">
        <v>799</v>
      </c>
      <c r="T807" s="8">
        <v>799</v>
      </c>
      <c r="U807" s="8" t="str">
        <f>IF(Cleaned_Data[[#This Row],[Actual Price]]&lt;1000,"₦0–₦999",
 IF(Cleaned_Data[[#This Row],[Actual Price]]&lt;2000,"₦1,000–₦1,999",
 IF(Cleaned_Data[[#This Row],[Actual Price]]&lt;5000,"₦2,000–₦4,999",
 IF(Cleaned_Data[[#This Row],[Actual Price]]&lt;10000,"₦5,000–₦9,999",
 "₦10,000+"))))</f>
        <v>₦0–₦999</v>
      </c>
      <c r="V807" s="8">
        <f>(Cleaned_Data[[#This Row],[Actual Price]]*Cleaned_Data[[#This Row],[Rating Count]])</f>
        <v>5859067</v>
      </c>
      <c r="W807" s="20">
        <v>0.75093867334167708</v>
      </c>
      <c r="X807">
        <v>4.0999999999999996</v>
      </c>
      <c r="Y807" s="10">
        <f>VALUE(Cleaned_Data[[#This Row],[rating]])</f>
        <v>4.0999999999999996</v>
      </c>
      <c r="Z807">
        <v>7333</v>
      </c>
      <c r="AA807" t="str">
        <f>IF(Cleaned_Data[[#This Row],[Rating Count]]&lt;1000,"&lt;1000","1000+")</f>
        <v>1000+</v>
      </c>
      <c r="AB807" s="4">
        <v>7333</v>
      </c>
    </row>
    <row r="808" spans="1:28" x14ac:dyDescent="0.25">
      <c r="A808">
        <v>807</v>
      </c>
      <c r="B808" t="s">
        <v>8341</v>
      </c>
      <c r="C808" t="s">
        <v>8342</v>
      </c>
      <c r="D808" t="s">
        <v>15181</v>
      </c>
      <c r="E808" t="s">
        <v>16191</v>
      </c>
      <c r="F808" t="s">
        <v>15182</v>
      </c>
      <c r="G808" t="s">
        <v>15183</v>
      </c>
      <c r="H808" t="s">
        <v>7621</v>
      </c>
      <c r="I808" t="s">
        <v>13085</v>
      </c>
      <c r="J808" t="s">
        <v>13391</v>
      </c>
      <c r="K808" t="s">
        <v>13191</v>
      </c>
      <c r="L808" t="s">
        <v>14450</v>
      </c>
      <c r="M808" t="s">
        <v>13257</v>
      </c>
      <c r="N808" t="s">
        <v>13257</v>
      </c>
      <c r="O808" t="s">
        <v>13264</v>
      </c>
      <c r="Q808">
        <v>8349</v>
      </c>
      <c r="R808" s="8">
        <v>8349</v>
      </c>
      <c r="S808">
        <v>9625</v>
      </c>
      <c r="T808" s="8">
        <v>9625</v>
      </c>
      <c r="U808" s="8" t="str">
        <f>IF(Cleaned_Data[[#This Row],[Actual Price]]&lt;1000,"₦0–₦999",
 IF(Cleaned_Data[[#This Row],[Actual Price]]&lt;2000,"₦1,000–₦1,999",
 IF(Cleaned_Data[[#This Row],[Actual Price]]&lt;5000,"₦2,000–₦4,999",
 IF(Cleaned_Data[[#This Row],[Actual Price]]&lt;10000,"₦5,000–₦9,999",
 "₦10,000+"))))</f>
        <v>₦5,000–₦9,999</v>
      </c>
      <c r="V808" s="8">
        <f>(Cleaned_Data[[#This Row],[Actual Price]]*Cleaned_Data[[#This Row],[Rating Count]])</f>
        <v>35150500</v>
      </c>
      <c r="W808" s="20">
        <v>0.13257142857142856</v>
      </c>
      <c r="X808">
        <v>3.8</v>
      </c>
      <c r="Y808" s="10">
        <f>VALUE(Cleaned_Data[[#This Row],[rating]])</f>
        <v>3.8</v>
      </c>
      <c r="Z808">
        <v>3652</v>
      </c>
      <c r="AA808" t="str">
        <f>IF(Cleaned_Data[[#This Row],[Rating Count]]&lt;1000,"&lt;1000","1000+")</f>
        <v>1000+</v>
      </c>
      <c r="AB808" s="4">
        <v>3652</v>
      </c>
    </row>
    <row r="809" spans="1:28" x14ac:dyDescent="0.25">
      <c r="A809">
        <v>808</v>
      </c>
      <c r="B809" t="s">
        <v>8351</v>
      </c>
      <c r="C809" t="s">
        <v>8352</v>
      </c>
      <c r="D809" t="s">
        <v>15184</v>
      </c>
      <c r="E809" t="s">
        <v>16191</v>
      </c>
      <c r="F809" t="s">
        <v>15185</v>
      </c>
      <c r="G809" t="s">
        <v>15186</v>
      </c>
      <c r="H809" t="s">
        <v>6657</v>
      </c>
      <c r="I809" t="s">
        <v>13085</v>
      </c>
      <c r="J809" t="s">
        <v>13391</v>
      </c>
      <c r="K809" t="s">
        <v>13231</v>
      </c>
      <c r="L809" t="s">
        <v>13231</v>
      </c>
      <c r="M809" t="s">
        <v>13245</v>
      </c>
      <c r="N809" t="s">
        <v>13245</v>
      </c>
      <c r="Q809">
        <v>3307</v>
      </c>
      <c r="R809" s="8">
        <v>3307</v>
      </c>
      <c r="S809">
        <v>6100</v>
      </c>
      <c r="T809" s="8">
        <v>6100</v>
      </c>
      <c r="U809" s="8" t="str">
        <f>IF(Cleaned_Data[[#This Row],[Actual Price]]&lt;1000,"₦0–₦999",
 IF(Cleaned_Data[[#This Row],[Actual Price]]&lt;2000,"₦1,000–₦1,999",
 IF(Cleaned_Data[[#This Row],[Actual Price]]&lt;5000,"₦2,000–₦4,999",
 IF(Cleaned_Data[[#This Row],[Actual Price]]&lt;10000,"₦5,000–₦9,999",
 "₦10,000+"))))</f>
        <v>₦5,000–₦9,999</v>
      </c>
      <c r="V809" s="8">
        <f>(Cleaned_Data[[#This Row],[Actual Price]]*Cleaned_Data[[#This Row],[Rating Count]])</f>
        <v>15341500</v>
      </c>
      <c r="W809" s="20">
        <v>0.45786885245901637</v>
      </c>
      <c r="X809">
        <v>4.3</v>
      </c>
      <c r="Y809" s="10">
        <f>VALUE(Cleaned_Data[[#This Row],[rating]])</f>
        <v>4.3</v>
      </c>
      <c r="Z809">
        <v>2515</v>
      </c>
      <c r="AA809" t="str">
        <f>IF(Cleaned_Data[[#This Row],[Rating Count]]&lt;1000,"&lt;1000","1000+")</f>
        <v>1000+</v>
      </c>
      <c r="AB809" s="4">
        <v>2515</v>
      </c>
    </row>
    <row r="810" spans="1:28" x14ac:dyDescent="0.25">
      <c r="A810">
        <v>809</v>
      </c>
      <c r="B810" t="s">
        <v>8363</v>
      </c>
      <c r="C810" t="s">
        <v>8364</v>
      </c>
      <c r="D810" t="s">
        <v>8364</v>
      </c>
      <c r="E810" t="s">
        <v>16191</v>
      </c>
      <c r="F810" t="s">
        <v>15187</v>
      </c>
      <c r="G810" t="s">
        <v>15188</v>
      </c>
      <c r="H810" t="s">
        <v>4766</v>
      </c>
      <c r="I810" t="s">
        <v>13085</v>
      </c>
      <c r="J810" t="s">
        <v>13391</v>
      </c>
      <c r="K810" t="s">
        <v>13158</v>
      </c>
      <c r="L810" t="s">
        <v>14362</v>
      </c>
      <c r="M810" t="s">
        <v>13159</v>
      </c>
      <c r="N810" t="s">
        <v>13159</v>
      </c>
      <c r="Q810">
        <v>449</v>
      </c>
      <c r="R810" s="8">
        <v>449</v>
      </c>
      <c r="S810">
        <v>1300</v>
      </c>
      <c r="T810" s="8">
        <v>1300</v>
      </c>
      <c r="U810" s="8" t="str">
        <f>IF(Cleaned_Data[[#This Row],[Actual Price]]&lt;1000,"₦0–₦999",
 IF(Cleaned_Data[[#This Row],[Actual Price]]&lt;2000,"₦1,000–₦1,999",
 IF(Cleaned_Data[[#This Row],[Actual Price]]&lt;5000,"₦2,000–₦4,999",
 IF(Cleaned_Data[[#This Row],[Actual Price]]&lt;10000,"₦5,000–₦9,999",
 "₦10,000+"))))</f>
        <v>₦1,000–₦1,999</v>
      </c>
      <c r="V810" s="8">
        <f>(Cleaned_Data[[#This Row],[Actual Price]]*Cleaned_Data[[#This Row],[Rating Count]])</f>
        <v>6446700</v>
      </c>
      <c r="W810" s="20">
        <v>0.6546153846153846</v>
      </c>
      <c r="X810">
        <v>4.2</v>
      </c>
      <c r="Y810" s="10">
        <f>VALUE(Cleaned_Data[[#This Row],[rating]])</f>
        <v>4.2</v>
      </c>
      <c r="Z810">
        <v>4959</v>
      </c>
      <c r="AA810" t="str">
        <f>IF(Cleaned_Data[[#This Row],[Rating Count]]&lt;1000,"&lt;1000","1000+")</f>
        <v>1000+</v>
      </c>
      <c r="AB810" s="4">
        <v>4959</v>
      </c>
    </row>
    <row r="811" spans="1:28" x14ac:dyDescent="0.25">
      <c r="A811">
        <v>810</v>
      </c>
      <c r="B811" t="s">
        <v>8373</v>
      </c>
      <c r="C811" t="s">
        <v>8374</v>
      </c>
      <c r="D811" t="s">
        <v>8374</v>
      </c>
      <c r="E811" t="s">
        <v>16191</v>
      </c>
      <c r="F811" t="s">
        <v>15189</v>
      </c>
      <c r="G811" t="s">
        <v>14406</v>
      </c>
      <c r="H811" t="s">
        <v>4979</v>
      </c>
      <c r="I811" t="s">
        <v>13093</v>
      </c>
      <c r="J811" t="s">
        <v>13093</v>
      </c>
      <c r="K811" t="s">
        <v>13169</v>
      </c>
      <c r="L811" t="s">
        <v>14407</v>
      </c>
      <c r="M811" t="s">
        <v>13170</v>
      </c>
      <c r="N811" t="s">
        <v>13170</v>
      </c>
      <c r="Q811">
        <v>380</v>
      </c>
      <c r="R811" s="8">
        <v>380</v>
      </c>
      <c r="S811">
        <v>400</v>
      </c>
      <c r="T811" s="8">
        <v>400</v>
      </c>
      <c r="U811" s="8" t="str">
        <f>IF(Cleaned_Data[[#This Row],[Actual Price]]&lt;1000,"₦0–₦999",
 IF(Cleaned_Data[[#This Row],[Actual Price]]&lt;2000,"₦1,000–₦1,999",
 IF(Cleaned_Data[[#This Row],[Actual Price]]&lt;5000,"₦2,000–₦4,999",
 IF(Cleaned_Data[[#This Row],[Actual Price]]&lt;10000,"₦5,000–₦9,999",
 "₦10,000+"))))</f>
        <v>₦0–₦999</v>
      </c>
      <c r="V811" s="8">
        <f>(Cleaned_Data[[#This Row],[Actual Price]]*Cleaned_Data[[#This Row],[Rating Count]])</f>
        <v>844400</v>
      </c>
      <c r="W811" s="20">
        <v>0.05</v>
      </c>
      <c r="X811">
        <v>4.4000000000000004</v>
      </c>
      <c r="Y811" s="10">
        <f>VALUE(Cleaned_Data[[#This Row],[rating]])</f>
        <v>4.4000000000000004</v>
      </c>
      <c r="Z811">
        <v>2111</v>
      </c>
      <c r="AA811" t="str">
        <f>IF(Cleaned_Data[[#This Row],[Rating Count]]&lt;1000,"&lt;1000","1000+")</f>
        <v>1000+</v>
      </c>
      <c r="AB811" s="4">
        <v>2111</v>
      </c>
    </row>
    <row r="812" spans="1:28" x14ac:dyDescent="0.25">
      <c r="A812">
        <v>811</v>
      </c>
      <c r="B812" t="s">
        <v>8383</v>
      </c>
      <c r="C812" t="s">
        <v>13004</v>
      </c>
      <c r="D812" t="s">
        <v>15190</v>
      </c>
      <c r="E812" t="s">
        <v>16191</v>
      </c>
      <c r="F812" t="s">
        <v>15191</v>
      </c>
      <c r="G812" t="s">
        <v>15192</v>
      </c>
      <c r="H812" t="s">
        <v>4788</v>
      </c>
      <c r="I812" t="s">
        <v>13085</v>
      </c>
      <c r="J812" t="s">
        <v>13391</v>
      </c>
      <c r="K812" t="s">
        <v>13086</v>
      </c>
      <c r="L812" t="s">
        <v>13409</v>
      </c>
      <c r="M812" t="s">
        <v>13160</v>
      </c>
      <c r="N812" t="s">
        <v>14366</v>
      </c>
      <c r="O812" t="s">
        <v>13162</v>
      </c>
      <c r="Q812">
        <v>499</v>
      </c>
      <c r="R812" s="8">
        <v>499</v>
      </c>
      <c r="S812">
        <v>1399</v>
      </c>
      <c r="T812" s="8">
        <v>1399</v>
      </c>
      <c r="U812" s="8" t="str">
        <f>IF(Cleaned_Data[[#This Row],[Actual Price]]&lt;1000,"₦0–₦999",
 IF(Cleaned_Data[[#This Row],[Actual Price]]&lt;2000,"₦1,000–₦1,999",
 IF(Cleaned_Data[[#This Row],[Actual Price]]&lt;5000,"₦2,000–₦4,999",
 IF(Cleaned_Data[[#This Row],[Actual Price]]&lt;10000,"₦5,000–₦9,999",
 "₦10,000+"))))</f>
        <v>₦1,000–₦1,999</v>
      </c>
      <c r="V812" s="8">
        <f>(Cleaned_Data[[#This Row],[Actual Price]]*Cleaned_Data[[#This Row],[Rating Count]])</f>
        <v>2045338</v>
      </c>
      <c r="W812" s="20">
        <v>0.64331665475339528</v>
      </c>
      <c r="X812">
        <v>3.9</v>
      </c>
      <c r="Y812" s="10">
        <f>VALUE(Cleaned_Data[[#This Row],[rating]])</f>
        <v>3.9</v>
      </c>
      <c r="Z812">
        <v>1462</v>
      </c>
      <c r="AA812" t="str">
        <f>IF(Cleaned_Data[[#This Row],[Rating Count]]&lt;1000,"&lt;1000","1000+")</f>
        <v>1000+</v>
      </c>
      <c r="AB812" s="4">
        <v>1462</v>
      </c>
    </row>
    <row r="813" spans="1:28" x14ac:dyDescent="0.25">
      <c r="A813">
        <v>812</v>
      </c>
      <c r="B813" t="s">
        <v>8392</v>
      </c>
      <c r="C813" t="s">
        <v>8393</v>
      </c>
      <c r="D813" t="s">
        <v>15193</v>
      </c>
      <c r="E813" t="s">
        <v>16191</v>
      </c>
      <c r="F813" t="s">
        <v>15194</v>
      </c>
      <c r="G813" t="s">
        <v>15195</v>
      </c>
      <c r="H813" t="s">
        <v>8394</v>
      </c>
      <c r="I813" t="s">
        <v>13085</v>
      </c>
      <c r="J813" t="s">
        <v>13391</v>
      </c>
      <c r="K813" t="s">
        <v>13283</v>
      </c>
      <c r="L813" t="s">
        <v>13283</v>
      </c>
      <c r="M813" t="s">
        <v>13284</v>
      </c>
      <c r="N813" t="s">
        <v>13284</v>
      </c>
      <c r="Q813">
        <v>37247</v>
      </c>
      <c r="R813" s="8">
        <v>37247</v>
      </c>
      <c r="S813">
        <v>59890</v>
      </c>
      <c r="T813" s="8">
        <v>59890</v>
      </c>
      <c r="U813" s="8" t="str">
        <f>IF(Cleaned_Data[[#This Row],[Actual Price]]&lt;1000,"₦0–₦999",
 IF(Cleaned_Data[[#This Row],[Actual Price]]&lt;2000,"₦1,000–₦1,999",
 IF(Cleaned_Data[[#This Row],[Actual Price]]&lt;5000,"₦2,000–₦4,999",
 IF(Cleaned_Data[[#This Row],[Actual Price]]&lt;10000,"₦5,000–₦9,999",
 "₦10,000+"))))</f>
        <v>₦10,000+</v>
      </c>
      <c r="V813" s="8">
        <f>(Cleaned_Data[[#This Row],[Actual Price]]*Cleaned_Data[[#This Row],[Rating Count]])</f>
        <v>19344470</v>
      </c>
      <c r="W813" s="20">
        <v>0.37807647353481383</v>
      </c>
      <c r="X813">
        <v>4</v>
      </c>
      <c r="Y813" s="10">
        <f>VALUE(Cleaned_Data[[#This Row],[rating]])</f>
        <v>4</v>
      </c>
      <c r="Z813">
        <v>323</v>
      </c>
      <c r="AA813" t="str">
        <f>IF(Cleaned_Data[[#This Row],[Rating Count]]&lt;1000,"&lt;1000","1000+")</f>
        <v>&lt;1000</v>
      </c>
      <c r="AB813" s="4">
        <v>323</v>
      </c>
    </row>
    <row r="814" spans="1:28" x14ac:dyDescent="0.25">
      <c r="A814">
        <v>813</v>
      </c>
      <c r="B814" t="s">
        <v>8403</v>
      </c>
      <c r="C814" t="s">
        <v>8404</v>
      </c>
      <c r="D814" t="s">
        <v>8404</v>
      </c>
      <c r="E814" t="s">
        <v>16191</v>
      </c>
      <c r="F814" t="s">
        <v>15196</v>
      </c>
      <c r="G814" t="s">
        <v>15197</v>
      </c>
      <c r="H814" t="s">
        <v>4364</v>
      </c>
      <c r="I814" t="s">
        <v>13093</v>
      </c>
      <c r="J814" t="s">
        <v>13093</v>
      </c>
      <c r="K814" t="s">
        <v>13131</v>
      </c>
      <c r="L814" t="s">
        <v>14009</v>
      </c>
      <c r="M814" t="s">
        <v>13132</v>
      </c>
      <c r="N814" t="s">
        <v>13132</v>
      </c>
      <c r="O814" t="s">
        <v>13153</v>
      </c>
      <c r="Q814">
        <v>849</v>
      </c>
      <c r="R814" s="8">
        <v>849</v>
      </c>
      <c r="S814">
        <v>2490</v>
      </c>
      <c r="T814" s="8">
        <v>2490</v>
      </c>
      <c r="U814" s="8" t="str">
        <f>IF(Cleaned_Data[[#This Row],[Actual Price]]&lt;1000,"₦0–₦999",
 IF(Cleaned_Data[[#This Row],[Actual Price]]&lt;2000,"₦1,000–₦1,999",
 IF(Cleaned_Data[[#This Row],[Actual Price]]&lt;5000,"₦2,000–₦4,999",
 IF(Cleaned_Data[[#This Row],[Actual Price]]&lt;10000,"₦5,000–₦9,999",
 "₦10,000+"))))</f>
        <v>₦2,000–₦4,999</v>
      </c>
      <c r="V814" s="8">
        <f>(Cleaned_Data[[#This Row],[Actual Price]]*Cleaned_Data[[#This Row],[Rating Count]])</f>
        <v>227058120</v>
      </c>
      <c r="W814" s="20">
        <v>0.65903614457831328</v>
      </c>
      <c r="X814">
        <v>4.2</v>
      </c>
      <c r="Y814" s="10">
        <f>VALUE(Cleaned_Data[[#This Row],[rating]])</f>
        <v>4.2</v>
      </c>
      <c r="Z814">
        <v>91188</v>
      </c>
      <c r="AA814" t="str">
        <f>IF(Cleaned_Data[[#This Row],[Rating Count]]&lt;1000,"&lt;1000","1000+")</f>
        <v>1000+</v>
      </c>
      <c r="AB814" s="4">
        <v>91188</v>
      </c>
    </row>
    <row r="815" spans="1:28" x14ac:dyDescent="0.25">
      <c r="A815">
        <v>814</v>
      </c>
      <c r="B815" t="s">
        <v>8413</v>
      </c>
      <c r="C815" t="s">
        <v>8414</v>
      </c>
      <c r="D815" t="s">
        <v>8414</v>
      </c>
      <c r="E815" t="s">
        <v>16191</v>
      </c>
      <c r="F815" t="s">
        <v>15198</v>
      </c>
      <c r="G815" t="s">
        <v>15199</v>
      </c>
      <c r="H815" t="s">
        <v>6115</v>
      </c>
      <c r="I815" t="s">
        <v>13093</v>
      </c>
      <c r="J815" t="s">
        <v>13093</v>
      </c>
      <c r="K815" t="s">
        <v>13104</v>
      </c>
      <c r="L815" t="s">
        <v>13104</v>
      </c>
      <c r="M815" t="s">
        <v>13117</v>
      </c>
      <c r="N815" t="s">
        <v>13117</v>
      </c>
      <c r="O815" t="s">
        <v>13226</v>
      </c>
      <c r="Q815">
        <v>799</v>
      </c>
      <c r="R815" s="8">
        <v>799</v>
      </c>
      <c r="S815">
        <v>1999</v>
      </c>
      <c r="T815" s="8">
        <v>1999</v>
      </c>
      <c r="U815" s="8" t="str">
        <f>IF(Cleaned_Data[[#This Row],[Actual Price]]&lt;1000,"₦0–₦999",
 IF(Cleaned_Data[[#This Row],[Actual Price]]&lt;2000,"₦1,000–₦1,999",
 IF(Cleaned_Data[[#This Row],[Actual Price]]&lt;5000,"₦2,000–₦4,999",
 IF(Cleaned_Data[[#This Row],[Actual Price]]&lt;10000,"₦5,000–₦9,999",
 "₦10,000+"))))</f>
        <v>₦1,000–₦1,999</v>
      </c>
      <c r="V815" s="8">
        <f>(Cleaned_Data[[#This Row],[Actual Price]]*Cleaned_Data[[#This Row],[Rating Count]])</f>
        <v>835582</v>
      </c>
      <c r="W815" s="20">
        <v>0.60030015007503756</v>
      </c>
      <c r="X815">
        <v>3.7</v>
      </c>
      <c r="Y815" s="10">
        <f>VALUE(Cleaned_Data[[#This Row],[rating]])</f>
        <v>3.7</v>
      </c>
      <c r="Z815">
        <v>418</v>
      </c>
      <c r="AA815" t="str">
        <f>IF(Cleaned_Data[[#This Row],[Rating Count]]&lt;1000,"&lt;1000","1000+")</f>
        <v>&lt;1000</v>
      </c>
      <c r="AB815" s="4">
        <v>418</v>
      </c>
    </row>
    <row r="816" spans="1:28" x14ac:dyDescent="0.25">
      <c r="A816">
        <v>815</v>
      </c>
      <c r="B816" t="s">
        <v>8428</v>
      </c>
      <c r="C816" t="s">
        <v>8429</v>
      </c>
      <c r="D816" t="s">
        <v>8429</v>
      </c>
      <c r="E816" t="s">
        <v>16191</v>
      </c>
      <c r="F816" t="s">
        <v>15200</v>
      </c>
      <c r="G816" t="s">
        <v>15201</v>
      </c>
      <c r="H816" t="s">
        <v>5758</v>
      </c>
      <c r="I816" t="s">
        <v>13085</v>
      </c>
      <c r="J816" t="s">
        <v>13391</v>
      </c>
      <c r="K816" t="s">
        <v>13086</v>
      </c>
      <c r="L816" t="s">
        <v>13409</v>
      </c>
      <c r="M816" t="s">
        <v>13214</v>
      </c>
      <c r="N816" t="s">
        <v>13214</v>
      </c>
      <c r="O816" t="s">
        <v>13215</v>
      </c>
      <c r="Q816">
        <v>298</v>
      </c>
      <c r="R816" s="8">
        <v>298</v>
      </c>
      <c r="S816">
        <v>999</v>
      </c>
      <c r="T816" s="8">
        <v>999</v>
      </c>
      <c r="U816" s="8" t="str">
        <f>IF(Cleaned_Data[[#This Row],[Actual Price]]&lt;1000,"₦0–₦999",
 IF(Cleaned_Data[[#This Row],[Actual Price]]&lt;2000,"₦1,000–₦1,999",
 IF(Cleaned_Data[[#This Row],[Actual Price]]&lt;5000,"₦2,000–₦4,999",
 IF(Cleaned_Data[[#This Row],[Actual Price]]&lt;10000,"₦5,000–₦9,999",
 "₦10,000+"))))</f>
        <v>₦0–₦999</v>
      </c>
      <c r="V816" s="8">
        <f>(Cleaned_Data[[#This Row],[Actual Price]]*Cleaned_Data[[#This Row],[Rating Count]])</f>
        <v>1550448</v>
      </c>
      <c r="W816" s="20">
        <v>0.70170170170170165</v>
      </c>
      <c r="X816">
        <v>4.3</v>
      </c>
      <c r="Y816" s="10">
        <f>VALUE(Cleaned_Data[[#This Row],[rating]])</f>
        <v>4.3</v>
      </c>
      <c r="Z816">
        <v>1552</v>
      </c>
      <c r="AA816" t="str">
        <f>IF(Cleaned_Data[[#This Row],[Rating Count]]&lt;1000,"&lt;1000","1000+")</f>
        <v>1000+</v>
      </c>
      <c r="AB816" s="4">
        <v>1552</v>
      </c>
    </row>
    <row r="817" spans="1:28" x14ac:dyDescent="0.25">
      <c r="A817">
        <v>816</v>
      </c>
      <c r="B817" t="s">
        <v>8438</v>
      </c>
      <c r="C817" t="s">
        <v>8439</v>
      </c>
      <c r="D817" t="s">
        <v>8439</v>
      </c>
      <c r="E817" t="s">
        <v>16191</v>
      </c>
      <c r="F817" t="s">
        <v>15202</v>
      </c>
      <c r="G817" t="s">
        <v>15203</v>
      </c>
      <c r="H817" t="s">
        <v>6115</v>
      </c>
      <c r="I817" t="s">
        <v>13093</v>
      </c>
      <c r="J817" t="s">
        <v>13093</v>
      </c>
      <c r="K817" t="s">
        <v>13104</v>
      </c>
      <c r="L817" t="s">
        <v>13104</v>
      </c>
      <c r="M817" t="s">
        <v>13117</v>
      </c>
      <c r="N817" t="s">
        <v>13117</v>
      </c>
      <c r="O817" t="s">
        <v>13226</v>
      </c>
      <c r="Q817">
        <v>1499</v>
      </c>
      <c r="R817" s="8">
        <v>1499</v>
      </c>
      <c r="S817">
        <v>2999</v>
      </c>
      <c r="T817" s="8">
        <v>2999</v>
      </c>
      <c r="U817" s="8" t="str">
        <f>IF(Cleaned_Data[[#This Row],[Actual Price]]&lt;1000,"₦0–₦999",
 IF(Cleaned_Data[[#This Row],[Actual Price]]&lt;2000,"₦1,000–₦1,999",
 IF(Cleaned_Data[[#This Row],[Actual Price]]&lt;5000,"₦2,000–₦4,999",
 IF(Cleaned_Data[[#This Row],[Actual Price]]&lt;10000,"₦5,000–₦9,999",
 "₦10,000+"))))</f>
        <v>₦2,000–₦4,999</v>
      </c>
      <c r="V817" s="8">
        <f>(Cleaned_Data[[#This Row],[Actual Price]]*Cleaned_Data[[#This Row],[Rating Count]])</f>
        <v>75760738</v>
      </c>
      <c r="W817" s="20">
        <v>0.50016672224074687</v>
      </c>
      <c r="X817">
        <v>4.0999999999999996</v>
      </c>
      <c r="Y817" s="10">
        <f>VALUE(Cleaned_Data[[#This Row],[rating]])</f>
        <v>4.0999999999999996</v>
      </c>
      <c r="Z817">
        <v>25262</v>
      </c>
      <c r="AA817" t="str">
        <f>IF(Cleaned_Data[[#This Row],[Rating Count]]&lt;1000,"&lt;1000","1000+")</f>
        <v>1000+</v>
      </c>
      <c r="AB817" s="4">
        <v>25262</v>
      </c>
    </row>
    <row r="818" spans="1:28" x14ac:dyDescent="0.25">
      <c r="A818">
        <v>817</v>
      </c>
      <c r="B818" t="s">
        <v>8448</v>
      </c>
      <c r="C818" t="s">
        <v>8449</v>
      </c>
      <c r="D818" t="s">
        <v>8449</v>
      </c>
      <c r="E818" t="s">
        <v>16191</v>
      </c>
      <c r="F818" t="s">
        <v>15204</v>
      </c>
      <c r="G818" t="s">
        <v>15205</v>
      </c>
      <c r="H818" t="s">
        <v>8450</v>
      </c>
      <c r="I818" t="s">
        <v>13176</v>
      </c>
      <c r="J818" t="s">
        <v>13399</v>
      </c>
      <c r="K818" t="s">
        <v>13285</v>
      </c>
      <c r="L818" t="s">
        <v>15206</v>
      </c>
      <c r="M818" t="s">
        <v>13286</v>
      </c>
      <c r="N818" t="s">
        <v>13286</v>
      </c>
      <c r="O818" t="s">
        <v>13287</v>
      </c>
      <c r="P818" t="s">
        <v>13288</v>
      </c>
      <c r="Q818">
        <v>649</v>
      </c>
      <c r="R818" s="8">
        <v>649</v>
      </c>
      <c r="S818">
        <v>1245</v>
      </c>
      <c r="T818" s="8">
        <v>1245</v>
      </c>
      <c r="U818" s="8" t="str">
        <f>IF(Cleaned_Data[[#This Row],[Actual Price]]&lt;1000,"₦0–₦999",
 IF(Cleaned_Data[[#This Row],[Actual Price]]&lt;2000,"₦1,000–₦1,999",
 IF(Cleaned_Data[[#This Row],[Actual Price]]&lt;5000,"₦2,000–₦4,999",
 IF(Cleaned_Data[[#This Row],[Actual Price]]&lt;10000,"₦5,000–₦9,999",
 "₦10,000+"))))</f>
        <v>₦1,000–₦1,999</v>
      </c>
      <c r="V818" s="8">
        <f>(Cleaned_Data[[#This Row],[Actual Price]]*Cleaned_Data[[#This Row],[Rating Count]])</f>
        <v>153589425</v>
      </c>
      <c r="W818" s="20">
        <v>0.47871485943775099</v>
      </c>
      <c r="X818">
        <v>3.9</v>
      </c>
      <c r="Y818" s="10">
        <f>VALUE(Cleaned_Data[[#This Row],[rating]])</f>
        <v>3.9</v>
      </c>
      <c r="Z818">
        <v>123365</v>
      </c>
      <c r="AA818" t="str">
        <f>IF(Cleaned_Data[[#This Row],[Rating Count]]&lt;1000,"&lt;1000","1000+")</f>
        <v>1000+</v>
      </c>
      <c r="AB818" s="4">
        <v>123365</v>
      </c>
    </row>
    <row r="819" spans="1:28" x14ac:dyDescent="0.25">
      <c r="A819">
        <v>818</v>
      </c>
      <c r="B819" t="s">
        <v>8459</v>
      </c>
      <c r="C819" t="s">
        <v>8460</v>
      </c>
      <c r="D819" t="s">
        <v>8460</v>
      </c>
      <c r="E819" t="s">
        <v>16191</v>
      </c>
      <c r="F819" t="s">
        <v>15207</v>
      </c>
      <c r="G819" t="s">
        <v>15208</v>
      </c>
      <c r="H819" t="s">
        <v>8461</v>
      </c>
      <c r="I819" t="s">
        <v>13176</v>
      </c>
      <c r="J819" t="s">
        <v>13399</v>
      </c>
      <c r="K819" t="s">
        <v>13289</v>
      </c>
      <c r="L819" t="s">
        <v>15209</v>
      </c>
      <c r="M819" t="s">
        <v>13290</v>
      </c>
      <c r="N819" t="s">
        <v>13290</v>
      </c>
      <c r="O819" t="s">
        <v>13291</v>
      </c>
      <c r="Q819">
        <v>1199</v>
      </c>
      <c r="R819" s="8">
        <v>1199</v>
      </c>
      <c r="S819">
        <v>1695</v>
      </c>
      <c r="T819" s="8">
        <v>1695</v>
      </c>
      <c r="U819" s="8" t="str">
        <f>IF(Cleaned_Data[[#This Row],[Actual Price]]&lt;1000,"₦0–₦999",
 IF(Cleaned_Data[[#This Row],[Actual Price]]&lt;2000,"₦1,000–₦1,999",
 IF(Cleaned_Data[[#This Row],[Actual Price]]&lt;5000,"₦2,000–₦4,999",
 IF(Cleaned_Data[[#This Row],[Actual Price]]&lt;10000,"₦5,000–₦9,999",
 "₦10,000+"))))</f>
        <v>₦1,000–₦1,999</v>
      </c>
      <c r="V819" s="8">
        <f>(Cleaned_Data[[#This Row],[Actual Price]]*Cleaned_Data[[#This Row],[Rating Count]])</f>
        <v>22543500</v>
      </c>
      <c r="W819" s="20">
        <v>0.29262536873156342</v>
      </c>
      <c r="X819">
        <v>3.6</v>
      </c>
      <c r="Y819" s="10">
        <f>VALUE(Cleaned_Data[[#This Row],[rating]])</f>
        <v>3.6</v>
      </c>
      <c r="Z819">
        <v>13300</v>
      </c>
      <c r="AA819" t="str">
        <f>IF(Cleaned_Data[[#This Row],[Rating Count]]&lt;1000,"&lt;1000","1000+")</f>
        <v>1000+</v>
      </c>
      <c r="AB819" s="4">
        <v>13300</v>
      </c>
    </row>
    <row r="820" spans="1:28" x14ac:dyDescent="0.25">
      <c r="A820">
        <v>819</v>
      </c>
      <c r="B820" t="s">
        <v>8470</v>
      </c>
      <c r="C820" t="s">
        <v>8471</v>
      </c>
      <c r="D820" t="s">
        <v>15210</v>
      </c>
      <c r="E820" t="s">
        <v>16191</v>
      </c>
      <c r="F820" t="s">
        <v>13877</v>
      </c>
      <c r="G820" t="s">
        <v>15211</v>
      </c>
      <c r="H820" t="s">
        <v>8472</v>
      </c>
      <c r="I820" t="s">
        <v>13176</v>
      </c>
      <c r="J820" t="s">
        <v>13399</v>
      </c>
      <c r="K820" t="s">
        <v>13289</v>
      </c>
      <c r="L820" t="s">
        <v>15209</v>
      </c>
      <c r="M820" t="s">
        <v>13290</v>
      </c>
      <c r="N820" t="s">
        <v>13290</v>
      </c>
      <c r="O820" t="s">
        <v>13292</v>
      </c>
      <c r="Q820">
        <v>1199</v>
      </c>
      <c r="R820" s="8">
        <v>1199</v>
      </c>
      <c r="S820">
        <v>2000</v>
      </c>
      <c r="T820" s="8">
        <v>2000</v>
      </c>
      <c r="U820" s="8" t="str">
        <f>IF(Cleaned_Data[[#This Row],[Actual Price]]&lt;1000,"₦0–₦999",
 IF(Cleaned_Data[[#This Row],[Actual Price]]&lt;2000,"₦1,000–₦1,999",
 IF(Cleaned_Data[[#This Row],[Actual Price]]&lt;5000,"₦2,000–₦4,999",
 IF(Cleaned_Data[[#This Row],[Actual Price]]&lt;10000,"₦5,000–₦9,999",
 "₦10,000+"))))</f>
        <v>₦2,000–₦4,999</v>
      </c>
      <c r="V820" s="8">
        <f>(Cleaned_Data[[#This Row],[Actual Price]]*Cleaned_Data[[#This Row],[Rating Count]])</f>
        <v>37086000</v>
      </c>
      <c r="W820" s="20">
        <v>0.40050000000000002</v>
      </c>
      <c r="X820">
        <v>4</v>
      </c>
      <c r="Y820" s="10">
        <f>VALUE(Cleaned_Data[[#This Row],[rating]])</f>
        <v>4</v>
      </c>
      <c r="Z820">
        <v>18543</v>
      </c>
      <c r="AA820" t="str">
        <f>IF(Cleaned_Data[[#This Row],[Rating Count]]&lt;1000,"&lt;1000","1000+")</f>
        <v>1000+</v>
      </c>
      <c r="AB820" s="4">
        <v>18543</v>
      </c>
    </row>
    <row r="821" spans="1:28" x14ac:dyDescent="0.25">
      <c r="A821">
        <v>820</v>
      </c>
      <c r="B821" t="s">
        <v>8481</v>
      </c>
      <c r="C821" t="s">
        <v>8482</v>
      </c>
      <c r="D821" t="s">
        <v>8482</v>
      </c>
      <c r="E821" t="s">
        <v>16191</v>
      </c>
      <c r="F821" t="s">
        <v>15212</v>
      </c>
      <c r="G821" t="s">
        <v>15213</v>
      </c>
      <c r="H821" t="s">
        <v>8483</v>
      </c>
      <c r="I821" t="s">
        <v>13176</v>
      </c>
      <c r="J821" t="s">
        <v>13399</v>
      </c>
      <c r="K821" t="s">
        <v>13285</v>
      </c>
      <c r="L821" t="s">
        <v>15206</v>
      </c>
      <c r="M821" t="s">
        <v>13293</v>
      </c>
      <c r="N821" t="s">
        <v>15214</v>
      </c>
      <c r="O821" t="s">
        <v>13294</v>
      </c>
      <c r="P821" t="s">
        <v>13295</v>
      </c>
      <c r="Q821">
        <v>455</v>
      </c>
      <c r="R821" s="8">
        <v>455</v>
      </c>
      <c r="S821">
        <v>999</v>
      </c>
      <c r="T821" s="8">
        <v>999</v>
      </c>
      <c r="U821" s="8" t="str">
        <f>IF(Cleaned_Data[[#This Row],[Actual Price]]&lt;1000,"₦0–₦999",
 IF(Cleaned_Data[[#This Row],[Actual Price]]&lt;2000,"₦1,000–₦1,999",
 IF(Cleaned_Data[[#This Row],[Actual Price]]&lt;5000,"₦2,000–₦4,999",
 IF(Cleaned_Data[[#This Row],[Actual Price]]&lt;10000,"₦5,000–₦9,999",
 "₦10,000+"))))</f>
        <v>₦0–₦999</v>
      </c>
      <c r="V821" s="8">
        <f>(Cleaned_Data[[#This Row],[Actual Price]]*Cleaned_Data[[#This Row],[Rating Count]])</f>
        <v>3574422</v>
      </c>
      <c r="W821" s="20">
        <v>0.5445445445445446</v>
      </c>
      <c r="X821">
        <v>4.0999999999999996</v>
      </c>
      <c r="Y821" s="10">
        <f>VALUE(Cleaned_Data[[#This Row],[rating]])</f>
        <v>4.0999999999999996</v>
      </c>
      <c r="Z821">
        <v>3578</v>
      </c>
      <c r="AA821" t="str">
        <f>IF(Cleaned_Data[[#This Row],[Rating Count]]&lt;1000,"&lt;1000","1000+")</f>
        <v>1000+</v>
      </c>
      <c r="AB821" s="4">
        <v>3578</v>
      </c>
    </row>
    <row r="822" spans="1:28" x14ac:dyDescent="0.25">
      <c r="A822">
        <v>821</v>
      </c>
      <c r="B822" t="s">
        <v>8492</v>
      </c>
      <c r="C822" t="s">
        <v>8493</v>
      </c>
      <c r="D822" t="s">
        <v>8493</v>
      </c>
      <c r="E822" t="s">
        <v>16191</v>
      </c>
      <c r="F822" t="s">
        <v>15215</v>
      </c>
      <c r="G822" t="s">
        <v>15216</v>
      </c>
      <c r="H822" t="s">
        <v>8494</v>
      </c>
      <c r="I822" t="s">
        <v>13176</v>
      </c>
      <c r="J822" t="s">
        <v>13399</v>
      </c>
      <c r="K822" t="s">
        <v>13285</v>
      </c>
      <c r="L822" t="s">
        <v>15206</v>
      </c>
      <c r="M822" t="s">
        <v>13286</v>
      </c>
      <c r="N822" t="s">
        <v>13286</v>
      </c>
      <c r="O822" t="s">
        <v>13296</v>
      </c>
      <c r="Q822">
        <v>199</v>
      </c>
      <c r="R822" s="8">
        <v>199</v>
      </c>
      <c r="S822">
        <v>1999</v>
      </c>
      <c r="T822" s="8">
        <v>1999</v>
      </c>
      <c r="U822" s="8" t="str">
        <f>IF(Cleaned_Data[[#This Row],[Actual Price]]&lt;1000,"₦0–₦999",
 IF(Cleaned_Data[[#This Row],[Actual Price]]&lt;2000,"₦1,000–₦1,999",
 IF(Cleaned_Data[[#This Row],[Actual Price]]&lt;5000,"₦2,000–₦4,999",
 IF(Cleaned_Data[[#This Row],[Actual Price]]&lt;10000,"₦5,000–₦9,999",
 "₦10,000+"))))</f>
        <v>₦1,000–₦1,999</v>
      </c>
      <c r="V822" s="8">
        <f>(Cleaned_Data[[#This Row],[Actual Price]]*Cleaned_Data[[#This Row],[Rating Count]])</f>
        <v>4059969</v>
      </c>
      <c r="W822" s="20">
        <v>0.90045022511255624</v>
      </c>
      <c r="X822">
        <v>3.7</v>
      </c>
      <c r="Y822" s="10">
        <f>VALUE(Cleaned_Data[[#This Row],[rating]])</f>
        <v>3.7</v>
      </c>
      <c r="Z822">
        <v>2031</v>
      </c>
      <c r="AA822" t="str">
        <f>IF(Cleaned_Data[[#This Row],[Rating Count]]&lt;1000,"&lt;1000","1000+")</f>
        <v>1000+</v>
      </c>
      <c r="AB822" s="4">
        <v>2031</v>
      </c>
    </row>
    <row r="823" spans="1:28" x14ac:dyDescent="0.25">
      <c r="A823">
        <v>822</v>
      </c>
      <c r="B823" t="s">
        <v>8503</v>
      </c>
      <c r="C823" t="s">
        <v>8504</v>
      </c>
      <c r="D823" t="s">
        <v>8504</v>
      </c>
      <c r="E823" t="s">
        <v>16191</v>
      </c>
      <c r="F823" t="s">
        <v>15217</v>
      </c>
      <c r="G823" t="s">
        <v>15218</v>
      </c>
      <c r="H823" t="s">
        <v>8494</v>
      </c>
      <c r="I823" t="s">
        <v>13176</v>
      </c>
      <c r="J823" t="s">
        <v>13399</v>
      </c>
      <c r="K823" t="s">
        <v>13285</v>
      </c>
      <c r="L823" t="s">
        <v>15206</v>
      </c>
      <c r="M823" t="s">
        <v>13286</v>
      </c>
      <c r="N823" t="s">
        <v>13286</v>
      </c>
      <c r="O823" t="s">
        <v>13296</v>
      </c>
      <c r="Q823">
        <v>293</v>
      </c>
      <c r="R823" s="8">
        <v>293</v>
      </c>
      <c r="S823">
        <v>499</v>
      </c>
      <c r="T823" s="8">
        <v>499</v>
      </c>
      <c r="U823" s="8" t="str">
        <f>IF(Cleaned_Data[[#This Row],[Actual Price]]&lt;1000,"₦0–₦999",
 IF(Cleaned_Data[[#This Row],[Actual Price]]&lt;2000,"₦1,000–₦1,999",
 IF(Cleaned_Data[[#This Row],[Actual Price]]&lt;5000,"₦2,000–₦4,999",
 IF(Cleaned_Data[[#This Row],[Actual Price]]&lt;10000,"₦5,000–₦9,999",
 "₦10,000+"))))</f>
        <v>₦0–₦999</v>
      </c>
      <c r="V823" s="8">
        <f>(Cleaned_Data[[#This Row],[Actual Price]]*Cleaned_Data[[#This Row],[Rating Count]])</f>
        <v>22452006</v>
      </c>
      <c r="W823" s="20">
        <v>0.41282565130260523</v>
      </c>
      <c r="X823">
        <v>3.9</v>
      </c>
      <c r="Y823" s="10">
        <f>VALUE(Cleaned_Data[[#This Row],[rating]])</f>
        <v>3.9</v>
      </c>
      <c r="Z823">
        <v>44994</v>
      </c>
      <c r="AA823" t="str">
        <f>IF(Cleaned_Data[[#This Row],[Rating Count]]&lt;1000,"&lt;1000","1000+")</f>
        <v>1000+</v>
      </c>
      <c r="AB823" s="4">
        <v>44994</v>
      </c>
    </row>
    <row r="824" spans="1:28" x14ac:dyDescent="0.25">
      <c r="A824">
        <v>823</v>
      </c>
      <c r="B824" t="s">
        <v>8513</v>
      </c>
      <c r="C824" t="s">
        <v>8514</v>
      </c>
      <c r="D824" t="s">
        <v>8514</v>
      </c>
      <c r="E824" t="s">
        <v>16191</v>
      </c>
      <c r="F824" t="s">
        <v>15219</v>
      </c>
      <c r="G824" t="s">
        <v>15220</v>
      </c>
      <c r="H824" t="s">
        <v>8515</v>
      </c>
      <c r="I824" t="s">
        <v>13176</v>
      </c>
      <c r="J824" t="s">
        <v>13399</v>
      </c>
      <c r="K824" t="s">
        <v>13297</v>
      </c>
      <c r="L824" t="s">
        <v>15221</v>
      </c>
      <c r="M824" t="s">
        <v>13298</v>
      </c>
      <c r="N824" t="s">
        <v>13298</v>
      </c>
      <c r="O824" t="s">
        <v>13299</v>
      </c>
      <c r="P824" t="s">
        <v>13300</v>
      </c>
      <c r="Q824">
        <v>199</v>
      </c>
      <c r="R824" s="8">
        <v>199</v>
      </c>
      <c r="S824">
        <v>495</v>
      </c>
      <c r="T824" s="8">
        <v>495</v>
      </c>
      <c r="U824" s="8" t="str">
        <f>IF(Cleaned_Data[[#This Row],[Actual Price]]&lt;1000,"₦0–₦999",
 IF(Cleaned_Data[[#This Row],[Actual Price]]&lt;2000,"₦1,000–₦1,999",
 IF(Cleaned_Data[[#This Row],[Actual Price]]&lt;5000,"₦2,000–₦4,999",
 IF(Cleaned_Data[[#This Row],[Actual Price]]&lt;10000,"₦5,000–₦9,999",
 "₦10,000+"))))</f>
        <v>₦0–₦999</v>
      </c>
      <c r="V824" s="8">
        <f>(Cleaned_Data[[#This Row],[Actual Price]]*Cleaned_Data[[#This Row],[Rating Count]])</f>
        <v>133928685</v>
      </c>
      <c r="W824" s="20">
        <v>0.59797979797979794</v>
      </c>
      <c r="X824">
        <v>4.0999999999999996</v>
      </c>
      <c r="Y824" s="10">
        <f>VALUE(Cleaned_Data[[#This Row],[rating]])</f>
        <v>4.0999999999999996</v>
      </c>
      <c r="Z824">
        <v>270563</v>
      </c>
      <c r="AA824" t="str">
        <f>IF(Cleaned_Data[[#This Row],[Rating Count]]&lt;1000,"&lt;1000","1000+")</f>
        <v>1000+</v>
      </c>
      <c r="AB824" s="4">
        <v>270563</v>
      </c>
    </row>
    <row r="825" spans="1:28" x14ac:dyDescent="0.25">
      <c r="A825">
        <v>824</v>
      </c>
      <c r="B825" t="s">
        <v>8524</v>
      </c>
      <c r="C825" t="s">
        <v>8525</v>
      </c>
      <c r="D825" t="s">
        <v>8525</v>
      </c>
      <c r="E825" t="s">
        <v>16191</v>
      </c>
      <c r="F825" t="s">
        <v>15222</v>
      </c>
      <c r="G825" t="s">
        <v>13442</v>
      </c>
      <c r="H825" t="s">
        <v>8450</v>
      </c>
      <c r="I825" t="s">
        <v>13176</v>
      </c>
      <c r="J825" t="s">
        <v>13399</v>
      </c>
      <c r="K825" t="s">
        <v>13285</v>
      </c>
      <c r="L825" t="s">
        <v>15206</v>
      </c>
      <c r="M825" t="s">
        <v>13286</v>
      </c>
      <c r="N825" t="s">
        <v>13286</v>
      </c>
      <c r="O825" t="s">
        <v>13287</v>
      </c>
      <c r="P825" t="s">
        <v>13288</v>
      </c>
      <c r="Q825">
        <v>749</v>
      </c>
      <c r="R825" s="8">
        <v>749</v>
      </c>
      <c r="S825">
        <v>1245</v>
      </c>
      <c r="T825" s="8">
        <v>1245</v>
      </c>
      <c r="U825" s="8" t="str">
        <f>IF(Cleaned_Data[[#This Row],[Actual Price]]&lt;1000,"₦0–₦999",
 IF(Cleaned_Data[[#This Row],[Actual Price]]&lt;2000,"₦1,000–₦1,999",
 IF(Cleaned_Data[[#This Row],[Actual Price]]&lt;5000,"₦2,000–₦4,999",
 IF(Cleaned_Data[[#This Row],[Actual Price]]&lt;10000,"₦5,000–₦9,999",
 "₦10,000+"))))</f>
        <v>₦1,000–₦1,999</v>
      </c>
      <c r="V825" s="8">
        <f>(Cleaned_Data[[#This Row],[Actual Price]]*Cleaned_Data[[#This Row],[Rating Count]])</f>
        <v>39569835</v>
      </c>
      <c r="W825" s="20">
        <v>0.39839357429718875</v>
      </c>
      <c r="X825">
        <v>3.9</v>
      </c>
      <c r="Y825" s="10">
        <f>VALUE(Cleaned_Data[[#This Row],[rating]])</f>
        <v>3.9</v>
      </c>
      <c r="Z825">
        <v>31783</v>
      </c>
      <c r="AA825" t="str">
        <f>IF(Cleaned_Data[[#This Row],[Rating Count]]&lt;1000,"&lt;1000","1000+")</f>
        <v>1000+</v>
      </c>
      <c r="AB825" s="4">
        <v>31783</v>
      </c>
    </row>
    <row r="826" spans="1:28" x14ac:dyDescent="0.25">
      <c r="A826">
        <v>825</v>
      </c>
      <c r="B826" t="s">
        <v>8534</v>
      </c>
      <c r="C826" t="s">
        <v>8535</v>
      </c>
      <c r="D826" t="s">
        <v>8535</v>
      </c>
      <c r="E826" t="s">
        <v>16191</v>
      </c>
      <c r="F826" t="s">
        <v>15223</v>
      </c>
      <c r="G826" t="s">
        <v>13442</v>
      </c>
      <c r="H826" t="s">
        <v>8461</v>
      </c>
      <c r="I826" t="s">
        <v>13176</v>
      </c>
      <c r="J826" t="s">
        <v>13399</v>
      </c>
      <c r="K826" t="s">
        <v>13289</v>
      </c>
      <c r="L826" t="s">
        <v>15209</v>
      </c>
      <c r="M826" t="s">
        <v>13290</v>
      </c>
      <c r="N826" t="s">
        <v>13290</v>
      </c>
      <c r="O826" t="s">
        <v>13291</v>
      </c>
      <c r="Q826">
        <v>1399</v>
      </c>
      <c r="R826" s="8">
        <v>1399</v>
      </c>
      <c r="S826">
        <v>1549</v>
      </c>
      <c r="T826" s="8">
        <v>1549</v>
      </c>
      <c r="U826" s="8" t="str">
        <f>IF(Cleaned_Data[[#This Row],[Actual Price]]&lt;1000,"₦0–₦999",
 IF(Cleaned_Data[[#This Row],[Actual Price]]&lt;2000,"₦1,000–₦1,999",
 IF(Cleaned_Data[[#This Row],[Actual Price]]&lt;5000,"₦2,000–₦4,999",
 IF(Cleaned_Data[[#This Row],[Actual Price]]&lt;10000,"₦5,000–₦9,999",
 "₦10,000+"))))</f>
        <v>₦1,000–₦1,999</v>
      </c>
      <c r="V826" s="8">
        <f>(Cleaned_Data[[#This Row],[Actual Price]]*Cleaned_Data[[#This Row],[Rating Count]])</f>
        <v>4030498</v>
      </c>
      <c r="W826" s="20">
        <v>9.6836668818592639E-2</v>
      </c>
      <c r="X826">
        <v>3.9</v>
      </c>
      <c r="Y826" s="10">
        <f>VALUE(Cleaned_Data[[#This Row],[rating]])</f>
        <v>3.9</v>
      </c>
      <c r="Z826">
        <v>2602</v>
      </c>
      <c r="AA826" t="str">
        <f>IF(Cleaned_Data[[#This Row],[Rating Count]]&lt;1000,"&lt;1000","1000+")</f>
        <v>1000+</v>
      </c>
      <c r="AB826" s="4">
        <v>2602</v>
      </c>
    </row>
    <row r="827" spans="1:28" x14ac:dyDescent="0.25">
      <c r="A827">
        <v>826</v>
      </c>
      <c r="B827" t="s">
        <v>8544</v>
      </c>
      <c r="C827" t="s">
        <v>8545</v>
      </c>
      <c r="D827" t="s">
        <v>8545</v>
      </c>
      <c r="E827" t="s">
        <v>16191</v>
      </c>
      <c r="F827" t="s">
        <v>15224</v>
      </c>
      <c r="G827" t="s">
        <v>15225</v>
      </c>
      <c r="H827" t="s">
        <v>8450</v>
      </c>
      <c r="I827" t="s">
        <v>13176</v>
      </c>
      <c r="J827" t="s">
        <v>13399</v>
      </c>
      <c r="K827" t="s">
        <v>13285</v>
      </c>
      <c r="L827" t="s">
        <v>15206</v>
      </c>
      <c r="M827" t="s">
        <v>13286</v>
      </c>
      <c r="N827" t="s">
        <v>13286</v>
      </c>
      <c r="O827" t="s">
        <v>13287</v>
      </c>
      <c r="P827" t="s">
        <v>13288</v>
      </c>
      <c r="Q827">
        <v>749</v>
      </c>
      <c r="R827" s="8">
        <v>749</v>
      </c>
      <c r="S827">
        <v>1445</v>
      </c>
      <c r="T827" s="8">
        <v>1445</v>
      </c>
      <c r="U827" s="8" t="str">
        <f>IF(Cleaned_Data[[#This Row],[Actual Price]]&lt;1000,"₦0–₦999",
 IF(Cleaned_Data[[#This Row],[Actual Price]]&lt;2000,"₦1,000–₦1,999",
 IF(Cleaned_Data[[#This Row],[Actual Price]]&lt;5000,"₦2,000–₦4,999",
 IF(Cleaned_Data[[#This Row],[Actual Price]]&lt;10000,"₦5,000–₦9,999",
 "₦10,000+"))))</f>
        <v>₦1,000–₦1,999</v>
      </c>
      <c r="V827" s="8">
        <f>(Cleaned_Data[[#This Row],[Actual Price]]*Cleaned_Data[[#This Row],[Rating Count]])</f>
        <v>91540750</v>
      </c>
      <c r="W827" s="20">
        <v>0.48166089965397924</v>
      </c>
      <c r="X827">
        <v>3.9</v>
      </c>
      <c r="Y827" s="10">
        <f>VALUE(Cleaned_Data[[#This Row],[rating]])</f>
        <v>3.9</v>
      </c>
      <c r="Z827">
        <v>63350</v>
      </c>
      <c r="AA827" t="str">
        <f>IF(Cleaned_Data[[#This Row],[Rating Count]]&lt;1000,"&lt;1000","1000+")</f>
        <v>1000+</v>
      </c>
      <c r="AB827" s="4">
        <v>63350</v>
      </c>
    </row>
    <row r="828" spans="1:28" x14ac:dyDescent="0.25">
      <c r="A828">
        <v>827</v>
      </c>
      <c r="B828" t="s">
        <v>8554</v>
      </c>
      <c r="C828" t="s">
        <v>8555</v>
      </c>
      <c r="D828" t="s">
        <v>8555</v>
      </c>
      <c r="E828" t="s">
        <v>16191</v>
      </c>
      <c r="F828" t="s">
        <v>15226</v>
      </c>
      <c r="G828" t="s">
        <v>15227</v>
      </c>
      <c r="H828" t="s">
        <v>8556</v>
      </c>
      <c r="I828" t="s">
        <v>13176</v>
      </c>
      <c r="J828" t="s">
        <v>13399</v>
      </c>
      <c r="K828" t="s">
        <v>13285</v>
      </c>
      <c r="L828" t="s">
        <v>15206</v>
      </c>
      <c r="M828" t="s">
        <v>13286</v>
      </c>
      <c r="N828" t="s">
        <v>13286</v>
      </c>
      <c r="O828" t="s">
        <v>13301</v>
      </c>
      <c r="Q828">
        <v>1699</v>
      </c>
      <c r="R828" s="8">
        <v>1699</v>
      </c>
      <c r="S828">
        <v>3193</v>
      </c>
      <c r="T828" s="8">
        <v>3193</v>
      </c>
      <c r="U828" s="8" t="str">
        <f>IF(Cleaned_Data[[#This Row],[Actual Price]]&lt;1000,"₦0–₦999",
 IF(Cleaned_Data[[#This Row],[Actual Price]]&lt;2000,"₦1,000–₦1,999",
 IF(Cleaned_Data[[#This Row],[Actual Price]]&lt;5000,"₦2,000–₦4,999",
 IF(Cleaned_Data[[#This Row],[Actual Price]]&lt;10000,"₦5,000–₦9,999",
 "₦10,000+"))))</f>
        <v>₦2,000–₦4,999</v>
      </c>
      <c r="V828" s="8">
        <f>(Cleaned_Data[[#This Row],[Actual Price]]*Cleaned_Data[[#This Row],[Rating Count]])</f>
        <v>172524176</v>
      </c>
      <c r="W828" s="20">
        <v>0.46789852803006576</v>
      </c>
      <c r="X828">
        <v>3.8</v>
      </c>
      <c r="Y828" s="10">
        <f>VALUE(Cleaned_Data[[#This Row],[rating]])</f>
        <v>3.8</v>
      </c>
      <c r="Z828">
        <v>54032</v>
      </c>
      <c r="AA828" t="str">
        <f>IF(Cleaned_Data[[#This Row],[Rating Count]]&lt;1000,"&lt;1000","1000+")</f>
        <v>1000+</v>
      </c>
      <c r="AB828" s="4">
        <v>54032</v>
      </c>
    </row>
    <row r="829" spans="1:28" x14ac:dyDescent="0.25">
      <c r="A829">
        <v>828</v>
      </c>
      <c r="B829" t="s">
        <v>8565</v>
      </c>
      <c r="C829" t="s">
        <v>8566</v>
      </c>
      <c r="D829" t="s">
        <v>8566</v>
      </c>
      <c r="E829" t="s">
        <v>16191</v>
      </c>
      <c r="F829" t="s">
        <v>15228</v>
      </c>
      <c r="G829" t="s">
        <v>15229</v>
      </c>
      <c r="H829" t="s">
        <v>8450</v>
      </c>
      <c r="I829" t="s">
        <v>13176</v>
      </c>
      <c r="J829" t="s">
        <v>13399</v>
      </c>
      <c r="K829" t="s">
        <v>13285</v>
      </c>
      <c r="L829" t="s">
        <v>15206</v>
      </c>
      <c r="M829" t="s">
        <v>13286</v>
      </c>
      <c r="N829" t="s">
        <v>13286</v>
      </c>
      <c r="O829" t="s">
        <v>13287</v>
      </c>
      <c r="P829" t="s">
        <v>13288</v>
      </c>
      <c r="Q829">
        <v>1043</v>
      </c>
      <c r="R829" s="8">
        <v>1043</v>
      </c>
      <c r="S829">
        <v>1345</v>
      </c>
      <c r="T829" s="8">
        <v>1345</v>
      </c>
      <c r="U829" s="8" t="str">
        <f>IF(Cleaned_Data[[#This Row],[Actual Price]]&lt;1000,"₦0–₦999",
 IF(Cleaned_Data[[#This Row],[Actual Price]]&lt;2000,"₦1,000–₦1,999",
 IF(Cleaned_Data[[#This Row],[Actual Price]]&lt;5000,"₦2,000–₦4,999",
 IF(Cleaned_Data[[#This Row],[Actual Price]]&lt;10000,"₦5,000–₦9,999",
 "₦10,000+"))))</f>
        <v>₦1,000–₦1,999</v>
      </c>
      <c r="V829" s="8">
        <f>(Cleaned_Data[[#This Row],[Actual Price]]*Cleaned_Data[[#This Row],[Rating Count]])</f>
        <v>20971240</v>
      </c>
      <c r="W829" s="20">
        <v>0.2245353159851301</v>
      </c>
      <c r="X829">
        <v>3.8</v>
      </c>
      <c r="Y829" s="10">
        <f>VALUE(Cleaned_Data[[#This Row],[rating]])</f>
        <v>3.8</v>
      </c>
      <c r="Z829">
        <v>15592</v>
      </c>
      <c r="AA829" t="str">
        <f>IF(Cleaned_Data[[#This Row],[Rating Count]]&lt;1000,"&lt;1000","1000+")</f>
        <v>1000+</v>
      </c>
      <c r="AB829" s="4">
        <v>15592</v>
      </c>
    </row>
    <row r="830" spans="1:28" x14ac:dyDescent="0.25">
      <c r="A830">
        <v>829</v>
      </c>
      <c r="B830" t="s">
        <v>8575</v>
      </c>
      <c r="C830" t="s">
        <v>8576</v>
      </c>
      <c r="D830" t="s">
        <v>8576</v>
      </c>
      <c r="E830" t="s">
        <v>16191</v>
      </c>
      <c r="F830" t="s">
        <v>15230</v>
      </c>
      <c r="G830" t="s">
        <v>15231</v>
      </c>
      <c r="H830" t="s">
        <v>8483</v>
      </c>
      <c r="I830" t="s">
        <v>13176</v>
      </c>
      <c r="J830" t="s">
        <v>13399</v>
      </c>
      <c r="K830" t="s">
        <v>13285</v>
      </c>
      <c r="L830" t="s">
        <v>15206</v>
      </c>
      <c r="M830" t="s">
        <v>13293</v>
      </c>
      <c r="N830" t="s">
        <v>15214</v>
      </c>
      <c r="O830" t="s">
        <v>13294</v>
      </c>
      <c r="P830" t="s">
        <v>13295</v>
      </c>
      <c r="Q830">
        <v>499</v>
      </c>
      <c r="R830" s="8">
        <v>499</v>
      </c>
      <c r="S830">
        <v>999</v>
      </c>
      <c r="T830" s="8">
        <v>999</v>
      </c>
      <c r="U830" s="8" t="str">
        <f>IF(Cleaned_Data[[#This Row],[Actual Price]]&lt;1000,"₦0–₦999",
 IF(Cleaned_Data[[#This Row],[Actual Price]]&lt;2000,"₦1,000–₦1,999",
 IF(Cleaned_Data[[#This Row],[Actual Price]]&lt;5000,"₦2,000–₦4,999",
 IF(Cleaned_Data[[#This Row],[Actual Price]]&lt;10000,"₦5,000–₦9,999",
 "₦10,000+"))))</f>
        <v>₦0–₦999</v>
      </c>
      <c r="V830" s="8">
        <f>(Cleaned_Data[[#This Row],[Actual Price]]*Cleaned_Data[[#This Row],[Rating Count]])</f>
        <v>4854141</v>
      </c>
      <c r="W830" s="20">
        <v>0.50050050050050054</v>
      </c>
      <c r="X830">
        <v>4.0999999999999996</v>
      </c>
      <c r="Y830" s="10">
        <f>VALUE(Cleaned_Data[[#This Row],[rating]])</f>
        <v>4.0999999999999996</v>
      </c>
      <c r="Z830">
        <v>4859</v>
      </c>
      <c r="AA830" t="str">
        <f>IF(Cleaned_Data[[#This Row],[Rating Count]]&lt;1000,"&lt;1000","1000+")</f>
        <v>1000+</v>
      </c>
      <c r="AB830" s="4">
        <v>4859</v>
      </c>
    </row>
    <row r="831" spans="1:28" x14ac:dyDescent="0.25">
      <c r="A831">
        <v>830</v>
      </c>
      <c r="B831" t="s">
        <v>8585</v>
      </c>
      <c r="C831" t="s">
        <v>8586</v>
      </c>
      <c r="D831" t="s">
        <v>8586</v>
      </c>
      <c r="E831" t="s">
        <v>16191</v>
      </c>
      <c r="F831" t="s">
        <v>15232</v>
      </c>
      <c r="G831" t="s">
        <v>13442</v>
      </c>
      <c r="H831" t="s">
        <v>8472</v>
      </c>
      <c r="I831" t="s">
        <v>13176</v>
      </c>
      <c r="J831" t="s">
        <v>13399</v>
      </c>
      <c r="K831" t="s">
        <v>13289</v>
      </c>
      <c r="L831" t="s">
        <v>15209</v>
      </c>
      <c r="M831" t="s">
        <v>13290</v>
      </c>
      <c r="N831" t="s">
        <v>13290</v>
      </c>
      <c r="O831" t="s">
        <v>13292</v>
      </c>
      <c r="Q831">
        <v>1464</v>
      </c>
      <c r="R831" s="8">
        <v>1464</v>
      </c>
      <c r="S831">
        <v>1650</v>
      </c>
      <c r="T831" s="8">
        <v>1650</v>
      </c>
      <c r="U831" s="8" t="str">
        <f>IF(Cleaned_Data[[#This Row],[Actual Price]]&lt;1000,"₦0–₦999",
 IF(Cleaned_Data[[#This Row],[Actual Price]]&lt;2000,"₦1,000–₦1,999",
 IF(Cleaned_Data[[#This Row],[Actual Price]]&lt;5000,"₦2,000–₦4,999",
 IF(Cleaned_Data[[#This Row],[Actual Price]]&lt;10000,"₦5,000–₦9,999",
 "₦10,000+"))))</f>
        <v>₦1,000–₦1,999</v>
      </c>
      <c r="V831" s="8">
        <f>(Cleaned_Data[[#This Row],[Actual Price]]*Cleaned_Data[[#This Row],[Rating Count]])</f>
        <v>23298000</v>
      </c>
      <c r="W831" s="20">
        <v>0.11272727272727273</v>
      </c>
      <c r="X831">
        <v>4.0999999999999996</v>
      </c>
      <c r="Y831" s="10">
        <f>VALUE(Cleaned_Data[[#This Row],[rating]])</f>
        <v>4.0999999999999996</v>
      </c>
      <c r="Z831">
        <v>14120</v>
      </c>
      <c r="AA831" t="str">
        <f>IF(Cleaned_Data[[#This Row],[Rating Count]]&lt;1000,"&lt;1000","1000+")</f>
        <v>1000+</v>
      </c>
      <c r="AB831" s="4">
        <v>14120</v>
      </c>
    </row>
    <row r="832" spans="1:28" x14ac:dyDescent="0.25">
      <c r="A832">
        <v>831</v>
      </c>
      <c r="B832" t="s">
        <v>8595</v>
      </c>
      <c r="C832" t="s">
        <v>8596</v>
      </c>
      <c r="D832" t="s">
        <v>15233</v>
      </c>
      <c r="E832" t="s">
        <v>16191</v>
      </c>
      <c r="F832" t="s">
        <v>15234</v>
      </c>
      <c r="G832" t="s">
        <v>15235</v>
      </c>
      <c r="H832" t="s">
        <v>8597</v>
      </c>
      <c r="I832" t="s">
        <v>13176</v>
      </c>
      <c r="J832" t="s">
        <v>13399</v>
      </c>
      <c r="K832" t="s">
        <v>13285</v>
      </c>
      <c r="L832" t="s">
        <v>15206</v>
      </c>
      <c r="M832" t="s">
        <v>13286</v>
      </c>
      <c r="N832" t="s">
        <v>13286</v>
      </c>
      <c r="O832" t="s">
        <v>13302</v>
      </c>
      <c r="Q832">
        <v>249</v>
      </c>
      <c r="R832" s="8">
        <v>249</v>
      </c>
      <c r="S832">
        <v>499</v>
      </c>
      <c r="T832" s="8">
        <v>499</v>
      </c>
      <c r="U832" s="8" t="str">
        <f>IF(Cleaned_Data[[#This Row],[Actual Price]]&lt;1000,"₦0–₦999",
 IF(Cleaned_Data[[#This Row],[Actual Price]]&lt;2000,"₦1,000–₦1,999",
 IF(Cleaned_Data[[#This Row],[Actual Price]]&lt;5000,"₦2,000–₦4,999",
 IF(Cleaned_Data[[#This Row],[Actual Price]]&lt;10000,"₦5,000–₦9,999",
 "₦10,000+"))))</f>
        <v>₦0–₦999</v>
      </c>
      <c r="V832" s="8">
        <f>(Cleaned_Data[[#This Row],[Actual Price]]*Cleaned_Data[[#This Row],[Rating Count]])</f>
        <v>4205073</v>
      </c>
      <c r="W832" s="20">
        <v>0.50100200400801598</v>
      </c>
      <c r="X832">
        <v>3.3</v>
      </c>
      <c r="Y832" s="10">
        <f>VALUE(Cleaned_Data[[#This Row],[rating]])</f>
        <v>3.3</v>
      </c>
      <c r="Z832">
        <v>8427</v>
      </c>
      <c r="AA832" t="str">
        <f>IF(Cleaned_Data[[#This Row],[Rating Count]]&lt;1000,"&lt;1000","1000+")</f>
        <v>1000+</v>
      </c>
      <c r="AB832" s="4">
        <v>8427</v>
      </c>
    </row>
    <row r="833" spans="1:28" x14ac:dyDescent="0.25">
      <c r="A833">
        <v>832</v>
      </c>
      <c r="B833" t="s">
        <v>8605</v>
      </c>
      <c r="C833" t="s">
        <v>8606</v>
      </c>
      <c r="D833" t="s">
        <v>8606</v>
      </c>
      <c r="E833" t="s">
        <v>16191</v>
      </c>
      <c r="F833" t="s">
        <v>15236</v>
      </c>
      <c r="G833" t="s">
        <v>15237</v>
      </c>
      <c r="H833" t="s">
        <v>8607</v>
      </c>
      <c r="I833" t="s">
        <v>13176</v>
      </c>
      <c r="J833" t="s">
        <v>13399</v>
      </c>
      <c r="K833" t="s">
        <v>13285</v>
      </c>
      <c r="L833" t="s">
        <v>15206</v>
      </c>
      <c r="M833" t="s">
        <v>13293</v>
      </c>
      <c r="N833" t="s">
        <v>15214</v>
      </c>
      <c r="O833" t="s">
        <v>13294</v>
      </c>
      <c r="P833" t="s">
        <v>13303</v>
      </c>
      <c r="Q833">
        <v>625</v>
      </c>
      <c r="R833" s="8">
        <v>625</v>
      </c>
      <c r="S833">
        <v>1400</v>
      </c>
      <c r="T833" s="8">
        <v>1400</v>
      </c>
      <c r="U833" s="8" t="str">
        <f>IF(Cleaned_Data[[#This Row],[Actual Price]]&lt;1000,"₦0–₦999",
 IF(Cleaned_Data[[#This Row],[Actual Price]]&lt;2000,"₦1,000–₦1,999",
 IF(Cleaned_Data[[#This Row],[Actual Price]]&lt;5000,"₦2,000–₦4,999",
 IF(Cleaned_Data[[#This Row],[Actual Price]]&lt;10000,"₦5,000–₦9,999",
 "₦10,000+"))))</f>
        <v>₦1,000–₦1,999</v>
      </c>
      <c r="V833" s="8">
        <f>(Cleaned_Data[[#This Row],[Actual Price]]*Cleaned_Data[[#This Row],[Rating Count]])</f>
        <v>32642400</v>
      </c>
      <c r="W833" s="20">
        <v>0.5535714285714286</v>
      </c>
      <c r="X833">
        <v>4.2</v>
      </c>
      <c r="Y833" s="10">
        <f>VALUE(Cleaned_Data[[#This Row],[rating]])</f>
        <v>4.2</v>
      </c>
      <c r="Z833">
        <v>23316</v>
      </c>
      <c r="AA833" t="str">
        <f>IF(Cleaned_Data[[#This Row],[Rating Count]]&lt;1000,"&lt;1000","1000+")</f>
        <v>1000+</v>
      </c>
      <c r="AB833" s="4">
        <v>23316</v>
      </c>
    </row>
    <row r="834" spans="1:28" x14ac:dyDescent="0.25">
      <c r="A834">
        <v>833</v>
      </c>
      <c r="B834" t="s">
        <v>8616</v>
      </c>
      <c r="C834" t="s">
        <v>8617</v>
      </c>
      <c r="D834" t="s">
        <v>15238</v>
      </c>
      <c r="E834" t="s">
        <v>16191</v>
      </c>
      <c r="F834" t="s">
        <v>15239</v>
      </c>
      <c r="G834" t="s">
        <v>15240</v>
      </c>
      <c r="H834" t="s">
        <v>8618</v>
      </c>
      <c r="I834" t="s">
        <v>13176</v>
      </c>
      <c r="J834" t="s">
        <v>13399</v>
      </c>
      <c r="K834" t="s">
        <v>13285</v>
      </c>
      <c r="L834" t="s">
        <v>15206</v>
      </c>
      <c r="M834" t="s">
        <v>13286</v>
      </c>
      <c r="N834" t="s">
        <v>13286</v>
      </c>
      <c r="O834" t="s">
        <v>13304</v>
      </c>
      <c r="Q834">
        <v>1290</v>
      </c>
      <c r="R834" s="8">
        <v>1290</v>
      </c>
      <c r="S834">
        <v>2500</v>
      </c>
      <c r="T834" s="8">
        <v>2500</v>
      </c>
      <c r="U834" s="8" t="str">
        <f>IF(Cleaned_Data[[#This Row],[Actual Price]]&lt;1000,"₦0–₦999",
 IF(Cleaned_Data[[#This Row],[Actual Price]]&lt;2000,"₦1,000–₦1,999",
 IF(Cleaned_Data[[#This Row],[Actual Price]]&lt;5000,"₦2,000–₦4,999",
 IF(Cleaned_Data[[#This Row],[Actual Price]]&lt;10000,"₦5,000–₦9,999",
 "₦10,000+"))))</f>
        <v>₦2,000–₦4,999</v>
      </c>
      <c r="V834" s="8">
        <f>(Cleaned_Data[[#This Row],[Actual Price]]*Cleaned_Data[[#This Row],[Rating Count]])</f>
        <v>16325000</v>
      </c>
      <c r="W834" s="20">
        <v>0.48399999999999999</v>
      </c>
      <c r="X834">
        <v>4</v>
      </c>
      <c r="Y834" s="10">
        <f>VALUE(Cleaned_Data[[#This Row],[rating]])</f>
        <v>4</v>
      </c>
      <c r="Z834">
        <v>6530</v>
      </c>
      <c r="AA834" t="str">
        <f>IF(Cleaned_Data[[#This Row],[Rating Count]]&lt;1000,"&lt;1000","1000+")</f>
        <v>1000+</v>
      </c>
      <c r="AB834" s="4">
        <v>6530</v>
      </c>
    </row>
    <row r="835" spans="1:28" x14ac:dyDescent="0.25">
      <c r="A835">
        <v>834</v>
      </c>
      <c r="B835" t="s">
        <v>8627</v>
      </c>
      <c r="C835" t="s">
        <v>8628</v>
      </c>
      <c r="D835" t="s">
        <v>15241</v>
      </c>
      <c r="E835" t="s">
        <v>16191</v>
      </c>
      <c r="F835" t="s">
        <v>15242</v>
      </c>
      <c r="G835" t="s">
        <v>15243</v>
      </c>
      <c r="H835" t="s">
        <v>8629</v>
      </c>
      <c r="I835" t="s">
        <v>13176</v>
      </c>
      <c r="J835" t="s">
        <v>13399</v>
      </c>
      <c r="K835" t="s">
        <v>13289</v>
      </c>
      <c r="L835" t="s">
        <v>15209</v>
      </c>
      <c r="M835" t="s">
        <v>13305</v>
      </c>
      <c r="N835" t="s">
        <v>15244</v>
      </c>
      <c r="O835" t="s">
        <v>13306</v>
      </c>
      <c r="Q835">
        <v>3600</v>
      </c>
      <c r="R835" s="8">
        <v>3600</v>
      </c>
      <c r="S835">
        <v>6190</v>
      </c>
      <c r="T835" s="8">
        <v>6190</v>
      </c>
      <c r="U835" s="8" t="str">
        <f>IF(Cleaned_Data[[#This Row],[Actual Price]]&lt;1000,"₦0–₦999",
 IF(Cleaned_Data[[#This Row],[Actual Price]]&lt;2000,"₦1,000–₦1,999",
 IF(Cleaned_Data[[#This Row],[Actual Price]]&lt;5000,"₦2,000–₦4,999",
 IF(Cleaned_Data[[#This Row],[Actual Price]]&lt;10000,"₦5,000–₦9,999",
 "₦10,000+"))))</f>
        <v>₦5,000–₦9,999</v>
      </c>
      <c r="V835" s="8">
        <f>(Cleaned_Data[[#This Row],[Actual Price]]*Cleaned_Data[[#This Row],[Rating Count]])</f>
        <v>73809560</v>
      </c>
      <c r="W835" s="20">
        <v>0.4184168012924071</v>
      </c>
      <c r="X835">
        <v>4.3</v>
      </c>
      <c r="Y835" s="10">
        <f>VALUE(Cleaned_Data[[#This Row],[rating]])</f>
        <v>4.3</v>
      </c>
      <c r="Z835">
        <v>11924</v>
      </c>
      <c r="AA835" t="str">
        <f>IF(Cleaned_Data[[#This Row],[Rating Count]]&lt;1000,"&lt;1000","1000+")</f>
        <v>1000+</v>
      </c>
      <c r="AB835" s="4">
        <v>11924</v>
      </c>
    </row>
    <row r="836" spans="1:28" x14ac:dyDescent="0.25">
      <c r="A836">
        <v>835</v>
      </c>
      <c r="B836" t="s">
        <v>8638</v>
      </c>
      <c r="C836" t="s">
        <v>8639</v>
      </c>
      <c r="D836" t="s">
        <v>8639</v>
      </c>
      <c r="E836" t="s">
        <v>16191</v>
      </c>
      <c r="F836" t="s">
        <v>15245</v>
      </c>
      <c r="G836" t="s">
        <v>15246</v>
      </c>
      <c r="H836" t="s">
        <v>8640</v>
      </c>
      <c r="I836" t="s">
        <v>13176</v>
      </c>
      <c r="J836" t="s">
        <v>13399</v>
      </c>
      <c r="K836" t="s">
        <v>13289</v>
      </c>
      <c r="L836" t="s">
        <v>15209</v>
      </c>
      <c r="M836" t="s">
        <v>13290</v>
      </c>
      <c r="N836" t="s">
        <v>13290</v>
      </c>
      <c r="Q836">
        <v>6549</v>
      </c>
      <c r="R836" s="8">
        <v>6549</v>
      </c>
      <c r="S836">
        <v>13999</v>
      </c>
      <c r="T836" s="8">
        <v>13999</v>
      </c>
      <c r="U836" s="8" t="str">
        <f>IF(Cleaned_Data[[#This Row],[Actual Price]]&lt;1000,"₦0–₦999",
 IF(Cleaned_Data[[#This Row],[Actual Price]]&lt;2000,"₦1,000–₦1,999",
 IF(Cleaned_Data[[#This Row],[Actual Price]]&lt;5000,"₦2,000–₦4,999",
 IF(Cleaned_Data[[#This Row],[Actual Price]]&lt;10000,"₦5,000–₦9,999",
 "₦10,000+"))))</f>
        <v>₦10,000+</v>
      </c>
      <c r="V836" s="8">
        <f>(Cleaned_Data[[#This Row],[Actual Price]]*Cleaned_Data[[#This Row],[Rating Count]])</f>
        <v>41451039</v>
      </c>
      <c r="W836" s="20">
        <v>0.53218087006214732</v>
      </c>
      <c r="X836">
        <v>4</v>
      </c>
      <c r="Y836" s="10">
        <f>VALUE(Cleaned_Data[[#This Row],[rating]])</f>
        <v>4</v>
      </c>
      <c r="Z836">
        <v>2961</v>
      </c>
      <c r="AA836" t="str">
        <f>IF(Cleaned_Data[[#This Row],[Rating Count]]&lt;1000,"&lt;1000","1000+")</f>
        <v>1000+</v>
      </c>
      <c r="AB836" s="4">
        <v>2961</v>
      </c>
    </row>
    <row r="837" spans="1:28" x14ac:dyDescent="0.25">
      <c r="A837">
        <v>836</v>
      </c>
      <c r="B837" t="s">
        <v>8649</v>
      </c>
      <c r="C837" t="s">
        <v>8650</v>
      </c>
      <c r="D837" t="s">
        <v>15247</v>
      </c>
      <c r="E837" t="s">
        <v>16191</v>
      </c>
      <c r="F837" t="s">
        <v>15248</v>
      </c>
      <c r="G837" t="s">
        <v>15249</v>
      </c>
      <c r="H837" t="s">
        <v>8450</v>
      </c>
      <c r="I837" t="s">
        <v>13176</v>
      </c>
      <c r="J837" t="s">
        <v>13399</v>
      </c>
      <c r="K837" t="s">
        <v>13285</v>
      </c>
      <c r="L837" t="s">
        <v>15206</v>
      </c>
      <c r="M837" t="s">
        <v>13286</v>
      </c>
      <c r="N837" t="s">
        <v>13286</v>
      </c>
      <c r="O837" t="s">
        <v>13287</v>
      </c>
      <c r="P837" t="s">
        <v>13288</v>
      </c>
      <c r="Q837">
        <v>1625</v>
      </c>
      <c r="R837" s="8">
        <v>1625</v>
      </c>
      <c r="S837">
        <v>2995</v>
      </c>
      <c r="T837" s="8">
        <v>2995</v>
      </c>
      <c r="U837" s="8" t="str">
        <f>IF(Cleaned_Data[[#This Row],[Actual Price]]&lt;1000,"₦0–₦999",
 IF(Cleaned_Data[[#This Row],[Actual Price]]&lt;2000,"₦1,000–₦1,999",
 IF(Cleaned_Data[[#This Row],[Actual Price]]&lt;5000,"₦2,000–₦4,999",
 IF(Cleaned_Data[[#This Row],[Actual Price]]&lt;10000,"₦5,000–₦9,999",
 "₦10,000+"))))</f>
        <v>₦2,000–₦4,999</v>
      </c>
      <c r="V837" s="8">
        <f>(Cleaned_Data[[#This Row],[Actual Price]]*Cleaned_Data[[#This Row],[Rating Count]])</f>
        <v>70334580</v>
      </c>
      <c r="W837" s="20">
        <v>0.45742904841402338</v>
      </c>
      <c r="X837">
        <v>4.5</v>
      </c>
      <c r="Y837" s="10">
        <f>VALUE(Cleaned_Data[[#This Row],[rating]])</f>
        <v>4.5</v>
      </c>
      <c r="Z837">
        <v>23484</v>
      </c>
      <c r="AA837" t="str">
        <f>IF(Cleaned_Data[[#This Row],[Rating Count]]&lt;1000,"&lt;1000","1000+")</f>
        <v>1000+</v>
      </c>
      <c r="AB837" s="4">
        <v>23484</v>
      </c>
    </row>
    <row r="838" spans="1:28" x14ac:dyDescent="0.25">
      <c r="A838">
        <v>837</v>
      </c>
      <c r="B838" t="s">
        <v>8659</v>
      </c>
      <c r="C838" t="s">
        <v>8660</v>
      </c>
      <c r="D838" t="s">
        <v>8660</v>
      </c>
      <c r="E838" t="s">
        <v>16191</v>
      </c>
      <c r="F838" t="s">
        <v>15250</v>
      </c>
      <c r="G838" t="s">
        <v>15251</v>
      </c>
      <c r="H838" t="s">
        <v>8629</v>
      </c>
      <c r="I838" t="s">
        <v>13176</v>
      </c>
      <c r="J838" t="s">
        <v>13399</v>
      </c>
      <c r="K838" t="s">
        <v>13289</v>
      </c>
      <c r="L838" t="s">
        <v>15209</v>
      </c>
      <c r="M838" t="s">
        <v>13305</v>
      </c>
      <c r="N838" t="s">
        <v>15244</v>
      </c>
      <c r="O838" t="s">
        <v>13306</v>
      </c>
      <c r="Q838">
        <v>2599</v>
      </c>
      <c r="R838" s="8">
        <v>2599</v>
      </c>
      <c r="S838">
        <v>5890</v>
      </c>
      <c r="T838" s="8">
        <v>5890</v>
      </c>
      <c r="U838" s="8" t="str">
        <f>IF(Cleaned_Data[[#This Row],[Actual Price]]&lt;1000,"₦0–₦999",
 IF(Cleaned_Data[[#This Row],[Actual Price]]&lt;2000,"₦1,000–₦1,999",
 IF(Cleaned_Data[[#This Row],[Actual Price]]&lt;5000,"₦2,000–₦4,999",
 IF(Cleaned_Data[[#This Row],[Actual Price]]&lt;10000,"₦5,000–₦9,999",
 "₦10,000+"))))</f>
        <v>₦5,000–₦9,999</v>
      </c>
      <c r="V838" s="8">
        <f>(Cleaned_Data[[#This Row],[Actual Price]]*Cleaned_Data[[#This Row],[Rating Count]])</f>
        <v>128301870</v>
      </c>
      <c r="W838" s="20">
        <v>0.55874363327674026</v>
      </c>
      <c r="X838">
        <v>4.0999999999999996</v>
      </c>
      <c r="Y838" s="10">
        <f>VALUE(Cleaned_Data[[#This Row],[rating]])</f>
        <v>4.0999999999999996</v>
      </c>
      <c r="Z838">
        <v>21783</v>
      </c>
      <c r="AA838" t="str">
        <f>IF(Cleaned_Data[[#This Row],[Rating Count]]&lt;1000,"&lt;1000","1000+")</f>
        <v>1000+</v>
      </c>
      <c r="AB838" s="4">
        <v>21783</v>
      </c>
    </row>
    <row r="839" spans="1:28" x14ac:dyDescent="0.25">
      <c r="A839">
        <v>838</v>
      </c>
      <c r="B839" t="s">
        <v>8668</v>
      </c>
      <c r="C839" t="s">
        <v>8669</v>
      </c>
      <c r="D839" t="s">
        <v>15252</v>
      </c>
      <c r="E839" t="s">
        <v>16191</v>
      </c>
      <c r="F839" t="s">
        <v>15253</v>
      </c>
      <c r="G839" t="s">
        <v>15254</v>
      </c>
      <c r="H839" t="s">
        <v>8670</v>
      </c>
      <c r="I839" t="s">
        <v>13176</v>
      </c>
      <c r="J839" t="s">
        <v>13399</v>
      </c>
      <c r="K839" t="s">
        <v>13285</v>
      </c>
      <c r="L839" t="s">
        <v>15206</v>
      </c>
      <c r="M839" t="s">
        <v>13286</v>
      </c>
      <c r="N839" t="s">
        <v>13286</v>
      </c>
      <c r="O839" t="s">
        <v>13287</v>
      </c>
      <c r="P839" t="s">
        <v>13307</v>
      </c>
      <c r="Q839">
        <v>1199</v>
      </c>
      <c r="R839" s="8">
        <v>1199</v>
      </c>
      <c r="S839">
        <v>2000</v>
      </c>
      <c r="T839" s="8">
        <v>2000</v>
      </c>
      <c r="U839" s="8" t="str">
        <f>IF(Cleaned_Data[[#This Row],[Actual Price]]&lt;1000,"₦0–₦999",
 IF(Cleaned_Data[[#This Row],[Actual Price]]&lt;2000,"₦1,000–₦1,999",
 IF(Cleaned_Data[[#This Row],[Actual Price]]&lt;5000,"₦2,000–₦4,999",
 IF(Cleaned_Data[[#This Row],[Actual Price]]&lt;10000,"₦5,000–₦9,999",
 "₦10,000+"))))</f>
        <v>₦2,000–₦4,999</v>
      </c>
      <c r="V839" s="8">
        <f>(Cleaned_Data[[#This Row],[Actual Price]]*Cleaned_Data[[#This Row],[Rating Count]])</f>
        <v>28060000</v>
      </c>
      <c r="W839" s="20">
        <v>0.40050000000000002</v>
      </c>
      <c r="X839">
        <v>4</v>
      </c>
      <c r="Y839" s="10">
        <f>VALUE(Cleaned_Data[[#This Row],[rating]])</f>
        <v>4</v>
      </c>
      <c r="Z839">
        <v>14030</v>
      </c>
      <c r="AA839" t="str">
        <f>IF(Cleaned_Data[[#This Row],[Rating Count]]&lt;1000,"&lt;1000","1000+")</f>
        <v>1000+</v>
      </c>
      <c r="AB839" s="4">
        <v>14030</v>
      </c>
    </row>
    <row r="840" spans="1:28" x14ac:dyDescent="0.25">
      <c r="A840">
        <v>839</v>
      </c>
      <c r="B840" t="s">
        <v>8679</v>
      </c>
      <c r="C840" t="s">
        <v>8680</v>
      </c>
      <c r="D840" t="s">
        <v>8680</v>
      </c>
      <c r="E840" t="s">
        <v>16191</v>
      </c>
      <c r="F840" t="s">
        <v>15255</v>
      </c>
      <c r="G840" t="s">
        <v>15256</v>
      </c>
      <c r="H840" t="s">
        <v>8681</v>
      </c>
      <c r="I840" t="s">
        <v>13176</v>
      </c>
      <c r="J840" t="s">
        <v>13399</v>
      </c>
      <c r="K840" t="s">
        <v>13289</v>
      </c>
      <c r="L840" t="s">
        <v>15209</v>
      </c>
      <c r="M840" t="s">
        <v>13305</v>
      </c>
      <c r="N840" t="s">
        <v>15244</v>
      </c>
      <c r="O840" t="s">
        <v>13308</v>
      </c>
      <c r="Q840">
        <v>5499</v>
      </c>
      <c r="R840" s="8">
        <v>5499</v>
      </c>
      <c r="S840">
        <v>13150</v>
      </c>
      <c r="T840" s="8">
        <v>13150</v>
      </c>
      <c r="U840" s="8" t="str">
        <f>IF(Cleaned_Data[[#This Row],[Actual Price]]&lt;1000,"₦0–₦999",
 IF(Cleaned_Data[[#This Row],[Actual Price]]&lt;2000,"₦1,000–₦1,999",
 IF(Cleaned_Data[[#This Row],[Actual Price]]&lt;5000,"₦2,000–₦4,999",
 IF(Cleaned_Data[[#This Row],[Actual Price]]&lt;10000,"₦5,000–₦9,999",
 "₦10,000+"))))</f>
        <v>₦10,000+</v>
      </c>
      <c r="V840" s="8">
        <f>(Cleaned_Data[[#This Row],[Actual Price]]*Cleaned_Data[[#This Row],[Rating Count]])</f>
        <v>84133700</v>
      </c>
      <c r="W840" s="20">
        <v>0.58182509505703417</v>
      </c>
      <c r="X840">
        <v>4.2</v>
      </c>
      <c r="Y840" s="10">
        <f>VALUE(Cleaned_Data[[#This Row],[rating]])</f>
        <v>4.2</v>
      </c>
      <c r="Z840">
        <v>6398</v>
      </c>
      <c r="AA840" t="str">
        <f>IF(Cleaned_Data[[#This Row],[Rating Count]]&lt;1000,"&lt;1000","1000+")</f>
        <v>1000+</v>
      </c>
      <c r="AB840" s="4">
        <v>6398</v>
      </c>
    </row>
    <row r="841" spans="1:28" x14ac:dyDescent="0.25">
      <c r="A841">
        <v>840</v>
      </c>
      <c r="B841" t="s">
        <v>8690</v>
      </c>
      <c r="C841" t="s">
        <v>8691</v>
      </c>
      <c r="D841" t="s">
        <v>8691</v>
      </c>
      <c r="E841" t="s">
        <v>16191</v>
      </c>
      <c r="F841" t="s">
        <v>15257</v>
      </c>
      <c r="G841" t="s">
        <v>15258</v>
      </c>
      <c r="H841" t="s">
        <v>8618</v>
      </c>
      <c r="I841" t="s">
        <v>13176</v>
      </c>
      <c r="J841" t="s">
        <v>13399</v>
      </c>
      <c r="K841" t="s">
        <v>13285</v>
      </c>
      <c r="L841" t="s">
        <v>15206</v>
      </c>
      <c r="M841" t="s">
        <v>13286</v>
      </c>
      <c r="N841" t="s">
        <v>13286</v>
      </c>
      <c r="O841" t="s">
        <v>13304</v>
      </c>
      <c r="Q841">
        <v>1299</v>
      </c>
      <c r="R841" s="8">
        <v>1299</v>
      </c>
      <c r="S841">
        <v>3500</v>
      </c>
      <c r="T841" s="8">
        <v>3500</v>
      </c>
      <c r="U841" s="8" t="str">
        <f>IF(Cleaned_Data[[#This Row],[Actual Price]]&lt;1000,"₦0–₦999",
 IF(Cleaned_Data[[#This Row],[Actual Price]]&lt;2000,"₦1,000–₦1,999",
 IF(Cleaned_Data[[#This Row],[Actual Price]]&lt;5000,"₦2,000–₦4,999",
 IF(Cleaned_Data[[#This Row],[Actual Price]]&lt;10000,"₦5,000–₦9,999",
 "₦10,000+"))))</f>
        <v>₦2,000–₦4,999</v>
      </c>
      <c r="V841" s="8">
        <f>(Cleaned_Data[[#This Row],[Actual Price]]*Cleaned_Data[[#This Row],[Rating Count]])</f>
        <v>154175000</v>
      </c>
      <c r="W841" s="20">
        <v>0.62885714285714289</v>
      </c>
      <c r="X841">
        <v>3.8</v>
      </c>
      <c r="Y841" s="10">
        <f>VALUE(Cleaned_Data[[#This Row],[rating]])</f>
        <v>3.8</v>
      </c>
      <c r="Z841">
        <v>44050</v>
      </c>
      <c r="AA841" t="str">
        <f>IF(Cleaned_Data[[#This Row],[Rating Count]]&lt;1000,"&lt;1000","1000+")</f>
        <v>1000+</v>
      </c>
      <c r="AB841" s="4">
        <v>44050</v>
      </c>
    </row>
    <row r="842" spans="1:28" x14ac:dyDescent="0.25">
      <c r="A842">
        <v>841</v>
      </c>
      <c r="B842" t="s">
        <v>8700</v>
      </c>
      <c r="C842" t="s">
        <v>8701</v>
      </c>
      <c r="D842" t="s">
        <v>8701</v>
      </c>
      <c r="E842" t="s">
        <v>16191</v>
      </c>
      <c r="F842" t="s">
        <v>15259</v>
      </c>
      <c r="G842" t="s">
        <v>15260</v>
      </c>
      <c r="H842" t="s">
        <v>8607</v>
      </c>
      <c r="I842" t="s">
        <v>13176</v>
      </c>
      <c r="J842" t="s">
        <v>13399</v>
      </c>
      <c r="K842" t="s">
        <v>13285</v>
      </c>
      <c r="L842" t="s">
        <v>15206</v>
      </c>
      <c r="M842" t="s">
        <v>13293</v>
      </c>
      <c r="N842" t="s">
        <v>15214</v>
      </c>
      <c r="O842" t="s">
        <v>13294</v>
      </c>
      <c r="P842" t="s">
        <v>13303</v>
      </c>
      <c r="Q842">
        <v>599</v>
      </c>
      <c r="R842" s="8">
        <v>599</v>
      </c>
      <c r="S842">
        <v>785</v>
      </c>
      <c r="T842" s="8">
        <v>785</v>
      </c>
      <c r="U842" s="8" t="str">
        <f>IF(Cleaned_Data[[#This Row],[Actual Price]]&lt;1000,"₦0–₦999",
 IF(Cleaned_Data[[#This Row],[Actual Price]]&lt;2000,"₦1,000–₦1,999",
 IF(Cleaned_Data[[#This Row],[Actual Price]]&lt;5000,"₦2,000–₦4,999",
 IF(Cleaned_Data[[#This Row],[Actual Price]]&lt;10000,"₦5,000–₦9,999",
 "₦10,000+"))))</f>
        <v>₦0–₦999</v>
      </c>
      <c r="V842" s="8">
        <f>(Cleaned_Data[[#This Row],[Actual Price]]*Cleaned_Data[[#This Row],[Rating Count]])</f>
        <v>19033895</v>
      </c>
      <c r="W842" s="20">
        <v>0.23694267515923567</v>
      </c>
      <c r="X842">
        <v>4.2</v>
      </c>
      <c r="Y842" s="10">
        <f>VALUE(Cleaned_Data[[#This Row],[rating]])</f>
        <v>4.2</v>
      </c>
      <c r="Z842">
        <v>24247</v>
      </c>
      <c r="AA842" t="str">
        <f>IF(Cleaned_Data[[#This Row],[Rating Count]]&lt;1000,"&lt;1000","1000+")</f>
        <v>1000+</v>
      </c>
      <c r="AB842" s="4">
        <v>24247</v>
      </c>
    </row>
    <row r="843" spans="1:28" x14ac:dyDescent="0.25">
      <c r="A843">
        <v>842</v>
      </c>
      <c r="B843" t="s">
        <v>8710</v>
      </c>
      <c r="C843" t="s">
        <v>8711</v>
      </c>
      <c r="D843" t="s">
        <v>8711</v>
      </c>
      <c r="E843" t="s">
        <v>16191</v>
      </c>
      <c r="F843" t="s">
        <v>15261</v>
      </c>
      <c r="G843" t="s">
        <v>15262</v>
      </c>
      <c r="H843" t="s">
        <v>8618</v>
      </c>
      <c r="I843" t="s">
        <v>13176</v>
      </c>
      <c r="J843" t="s">
        <v>13399</v>
      </c>
      <c r="K843" t="s">
        <v>13285</v>
      </c>
      <c r="L843" t="s">
        <v>15206</v>
      </c>
      <c r="M843" t="s">
        <v>13286</v>
      </c>
      <c r="N843" t="s">
        <v>13286</v>
      </c>
      <c r="O843" t="s">
        <v>13304</v>
      </c>
      <c r="Q843">
        <v>1999</v>
      </c>
      <c r="R843" s="8">
        <v>1999</v>
      </c>
      <c r="S843">
        <v>3210</v>
      </c>
      <c r="T843" s="8">
        <v>3210</v>
      </c>
      <c r="U843" s="8" t="str">
        <f>IF(Cleaned_Data[[#This Row],[Actual Price]]&lt;1000,"₦0–₦999",
 IF(Cleaned_Data[[#This Row],[Actual Price]]&lt;2000,"₦1,000–₦1,999",
 IF(Cleaned_Data[[#This Row],[Actual Price]]&lt;5000,"₦2,000–₦4,999",
 IF(Cleaned_Data[[#This Row],[Actual Price]]&lt;10000,"₦5,000–₦9,999",
 "₦10,000+"))))</f>
        <v>₦2,000–₦4,999</v>
      </c>
      <c r="V843" s="8">
        <f>(Cleaned_Data[[#This Row],[Actual Price]]*Cleaned_Data[[#This Row],[Rating Count]])</f>
        <v>132730290</v>
      </c>
      <c r="W843" s="20">
        <v>0.37725856697819315</v>
      </c>
      <c r="X843">
        <v>4.2</v>
      </c>
      <c r="Y843" s="10">
        <f>VALUE(Cleaned_Data[[#This Row],[rating]])</f>
        <v>4.2</v>
      </c>
      <c r="Z843">
        <v>41349</v>
      </c>
      <c r="AA843" t="str">
        <f>IF(Cleaned_Data[[#This Row],[Rating Count]]&lt;1000,"&lt;1000","1000+")</f>
        <v>1000+</v>
      </c>
      <c r="AB843" s="4">
        <v>41349</v>
      </c>
    </row>
    <row r="844" spans="1:28" x14ac:dyDescent="0.25">
      <c r="A844">
        <v>843</v>
      </c>
      <c r="B844" t="s">
        <v>8720</v>
      </c>
      <c r="C844" t="s">
        <v>8721</v>
      </c>
      <c r="D844" t="s">
        <v>8721</v>
      </c>
      <c r="E844" t="s">
        <v>16191</v>
      </c>
      <c r="F844" t="s">
        <v>15263</v>
      </c>
      <c r="G844" t="s">
        <v>15264</v>
      </c>
      <c r="H844" t="s">
        <v>8670</v>
      </c>
      <c r="I844" t="s">
        <v>13176</v>
      </c>
      <c r="J844" t="s">
        <v>13399</v>
      </c>
      <c r="K844" t="s">
        <v>13285</v>
      </c>
      <c r="L844" t="s">
        <v>15206</v>
      </c>
      <c r="M844" t="s">
        <v>13286</v>
      </c>
      <c r="N844" t="s">
        <v>13286</v>
      </c>
      <c r="O844" t="s">
        <v>13287</v>
      </c>
      <c r="P844" t="s">
        <v>13307</v>
      </c>
      <c r="Q844">
        <v>549</v>
      </c>
      <c r="R844" s="8">
        <v>549</v>
      </c>
      <c r="S844">
        <v>1000</v>
      </c>
      <c r="T844" s="8">
        <v>1000</v>
      </c>
      <c r="U844" s="8" t="str">
        <f>IF(Cleaned_Data[[#This Row],[Actual Price]]&lt;1000,"₦0–₦999",
 IF(Cleaned_Data[[#This Row],[Actual Price]]&lt;2000,"₦1,000–₦1,999",
 IF(Cleaned_Data[[#This Row],[Actual Price]]&lt;5000,"₦2,000–₦4,999",
 IF(Cleaned_Data[[#This Row],[Actual Price]]&lt;10000,"₦5,000–₦9,999",
 "₦10,000+"))))</f>
        <v>₦1,000–₦1,999</v>
      </c>
      <c r="V844" s="8">
        <f>(Cleaned_Data[[#This Row],[Actual Price]]*Cleaned_Data[[#This Row],[Rating Count]])</f>
        <v>1074000</v>
      </c>
      <c r="W844" s="20">
        <v>0.45100000000000001</v>
      </c>
      <c r="X844">
        <v>3.6</v>
      </c>
      <c r="Y844" s="10">
        <f>VALUE(Cleaned_Data[[#This Row],[rating]])</f>
        <v>3.6</v>
      </c>
      <c r="Z844">
        <v>1074</v>
      </c>
      <c r="AA844" t="str">
        <f>IF(Cleaned_Data[[#This Row],[Rating Count]]&lt;1000,"&lt;1000","1000+")</f>
        <v>1000+</v>
      </c>
      <c r="AB844" s="4">
        <v>1074</v>
      </c>
    </row>
    <row r="845" spans="1:28" x14ac:dyDescent="0.25">
      <c r="A845">
        <v>844</v>
      </c>
      <c r="B845" t="s">
        <v>8730</v>
      </c>
      <c r="C845" t="s">
        <v>8731</v>
      </c>
      <c r="D845" t="s">
        <v>8731</v>
      </c>
      <c r="E845" t="s">
        <v>16191</v>
      </c>
      <c r="F845" t="s">
        <v>15265</v>
      </c>
      <c r="G845" t="s">
        <v>15266</v>
      </c>
      <c r="H845" t="s">
        <v>8461</v>
      </c>
      <c r="I845" t="s">
        <v>13176</v>
      </c>
      <c r="J845" t="s">
        <v>13399</v>
      </c>
      <c r="K845" t="s">
        <v>13289</v>
      </c>
      <c r="L845" t="s">
        <v>15209</v>
      </c>
      <c r="M845" t="s">
        <v>13290</v>
      </c>
      <c r="N845" t="s">
        <v>13290</v>
      </c>
      <c r="O845" t="s">
        <v>13291</v>
      </c>
      <c r="Q845">
        <v>999</v>
      </c>
      <c r="R845" s="8">
        <v>999</v>
      </c>
      <c r="S845">
        <v>2000</v>
      </c>
      <c r="T845" s="8">
        <v>2000</v>
      </c>
      <c r="U845" s="8" t="str">
        <f>IF(Cleaned_Data[[#This Row],[Actual Price]]&lt;1000,"₦0–₦999",
 IF(Cleaned_Data[[#This Row],[Actual Price]]&lt;2000,"₦1,000–₦1,999",
 IF(Cleaned_Data[[#This Row],[Actual Price]]&lt;5000,"₦2,000–₦4,999",
 IF(Cleaned_Data[[#This Row],[Actual Price]]&lt;10000,"₦5,000–₦9,999",
 "₦10,000+"))))</f>
        <v>₦2,000–₦4,999</v>
      </c>
      <c r="V845" s="8">
        <f>(Cleaned_Data[[#This Row],[Actual Price]]*Cleaned_Data[[#This Row],[Rating Count]])</f>
        <v>2326000</v>
      </c>
      <c r="W845" s="20">
        <v>0.50049999999999994</v>
      </c>
      <c r="X845">
        <v>3.8</v>
      </c>
      <c r="Y845" s="10">
        <f>VALUE(Cleaned_Data[[#This Row],[rating]])</f>
        <v>3.8</v>
      </c>
      <c r="Z845">
        <v>1163</v>
      </c>
      <c r="AA845" t="str">
        <f>IF(Cleaned_Data[[#This Row],[Rating Count]]&lt;1000,"&lt;1000","1000+")</f>
        <v>1000+</v>
      </c>
      <c r="AB845" s="4">
        <v>1163</v>
      </c>
    </row>
    <row r="846" spans="1:28" x14ac:dyDescent="0.25">
      <c r="A846">
        <v>845</v>
      </c>
      <c r="B846" t="s">
        <v>8740</v>
      </c>
      <c r="C846" t="s">
        <v>8741</v>
      </c>
      <c r="D846" t="s">
        <v>15267</v>
      </c>
      <c r="E846" t="s">
        <v>16191</v>
      </c>
      <c r="F846" t="s">
        <v>15268</v>
      </c>
      <c r="G846" t="s">
        <v>15269</v>
      </c>
      <c r="H846" t="s">
        <v>8483</v>
      </c>
      <c r="I846" t="s">
        <v>13176</v>
      </c>
      <c r="J846" t="s">
        <v>13399</v>
      </c>
      <c r="K846" t="s">
        <v>13285</v>
      </c>
      <c r="L846" t="s">
        <v>15206</v>
      </c>
      <c r="M846" t="s">
        <v>13293</v>
      </c>
      <c r="N846" t="s">
        <v>15214</v>
      </c>
      <c r="O846" t="s">
        <v>13294</v>
      </c>
      <c r="P846" t="s">
        <v>13295</v>
      </c>
      <c r="Q846">
        <v>398</v>
      </c>
      <c r="R846" s="8">
        <v>398</v>
      </c>
      <c r="S846">
        <v>1999</v>
      </c>
      <c r="T846" s="8">
        <v>1999</v>
      </c>
      <c r="U846" s="8" t="str">
        <f>IF(Cleaned_Data[[#This Row],[Actual Price]]&lt;1000,"₦0–₦999",
 IF(Cleaned_Data[[#This Row],[Actual Price]]&lt;2000,"₦1,000–₦1,999",
 IF(Cleaned_Data[[#This Row],[Actual Price]]&lt;5000,"₦2,000–₦4,999",
 IF(Cleaned_Data[[#This Row],[Actual Price]]&lt;10000,"₦5,000–₦9,999",
 "₦10,000+"))))</f>
        <v>₦1,000–₦1,999</v>
      </c>
      <c r="V846" s="8">
        <f>(Cleaned_Data[[#This Row],[Actual Price]]*Cleaned_Data[[#This Row],[Rating Count]])</f>
        <v>513743</v>
      </c>
      <c r="W846" s="20">
        <v>0.80090045022511258</v>
      </c>
      <c r="X846">
        <v>4.0999999999999996</v>
      </c>
      <c r="Y846" s="10">
        <f>VALUE(Cleaned_Data[[#This Row],[rating]])</f>
        <v>4.0999999999999996</v>
      </c>
      <c r="Z846">
        <v>257</v>
      </c>
      <c r="AA846" t="str">
        <f>IF(Cleaned_Data[[#This Row],[Rating Count]]&lt;1000,"&lt;1000","1000+")</f>
        <v>&lt;1000</v>
      </c>
      <c r="AB846" s="4">
        <v>257</v>
      </c>
    </row>
    <row r="847" spans="1:28" x14ac:dyDescent="0.25">
      <c r="A847">
        <v>846</v>
      </c>
      <c r="B847" t="s">
        <v>8750</v>
      </c>
      <c r="C847" t="s">
        <v>8751</v>
      </c>
      <c r="D847" t="s">
        <v>8751</v>
      </c>
      <c r="E847" t="s">
        <v>16191</v>
      </c>
      <c r="F847" t="s">
        <v>15270</v>
      </c>
      <c r="G847" t="s">
        <v>15271</v>
      </c>
      <c r="H847" t="s">
        <v>8752</v>
      </c>
      <c r="I847" t="s">
        <v>13176</v>
      </c>
      <c r="J847" t="s">
        <v>13399</v>
      </c>
      <c r="K847" t="s">
        <v>13289</v>
      </c>
      <c r="L847" t="s">
        <v>15209</v>
      </c>
      <c r="M847" t="s">
        <v>13305</v>
      </c>
      <c r="N847" t="s">
        <v>15244</v>
      </c>
      <c r="O847" t="s">
        <v>13309</v>
      </c>
      <c r="Q847">
        <v>539</v>
      </c>
      <c r="R847" s="8">
        <v>539</v>
      </c>
      <c r="S847">
        <v>720</v>
      </c>
      <c r="T847" s="8">
        <v>720</v>
      </c>
      <c r="U847" s="8" t="str">
        <f>IF(Cleaned_Data[[#This Row],[Actual Price]]&lt;1000,"₦0–₦999",
 IF(Cleaned_Data[[#This Row],[Actual Price]]&lt;2000,"₦1,000–₦1,999",
 IF(Cleaned_Data[[#This Row],[Actual Price]]&lt;5000,"₦2,000–₦4,999",
 IF(Cleaned_Data[[#This Row],[Actual Price]]&lt;10000,"₦5,000–₦9,999",
 "₦10,000+"))))</f>
        <v>₦0–₦999</v>
      </c>
      <c r="V847" s="8">
        <f>(Cleaned_Data[[#This Row],[Actual Price]]*Cleaned_Data[[#This Row],[Rating Count]])</f>
        <v>25932240</v>
      </c>
      <c r="W847" s="20">
        <v>0.25138888888888888</v>
      </c>
      <c r="X847">
        <v>4.0999999999999996</v>
      </c>
      <c r="Y847" s="10">
        <f>VALUE(Cleaned_Data[[#This Row],[rating]])</f>
        <v>4.0999999999999996</v>
      </c>
      <c r="Z847">
        <v>36017</v>
      </c>
      <c r="AA847" t="str">
        <f>IF(Cleaned_Data[[#This Row],[Rating Count]]&lt;1000,"&lt;1000","1000+")</f>
        <v>1000+</v>
      </c>
      <c r="AB847" s="4">
        <v>36017</v>
      </c>
    </row>
    <row r="848" spans="1:28" x14ac:dyDescent="0.25">
      <c r="A848">
        <v>847</v>
      </c>
      <c r="B848" t="s">
        <v>8761</v>
      </c>
      <c r="C848" t="s">
        <v>8762</v>
      </c>
      <c r="D848" t="s">
        <v>15272</v>
      </c>
      <c r="E848" t="s">
        <v>16191</v>
      </c>
      <c r="F848" t="s">
        <v>15273</v>
      </c>
      <c r="G848" t="s">
        <v>15274</v>
      </c>
      <c r="H848" t="s">
        <v>8450</v>
      </c>
      <c r="I848" t="s">
        <v>13176</v>
      </c>
      <c r="J848" t="s">
        <v>13399</v>
      </c>
      <c r="K848" t="s">
        <v>13285</v>
      </c>
      <c r="L848" t="s">
        <v>15206</v>
      </c>
      <c r="M848" t="s">
        <v>13286</v>
      </c>
      <c r="N848" t="s">
        <v>13286</v>
      </c>
      <c r="O848" t="s">
        <v>13287</v>
      </c>
      <c r="P848" t="s">
        <v>13288</v>
      </c>
      <c r="Q848">
        <v>699</v>
      </c>
      <c r="R848" s="8">
        <v>699</v>
      </c>
      <c r="S848">
        <v>1595</v>
      </c>
      <c r="T848" s="8">
        <v>1595</v>
      </c>
      <c r="U848" s="8" t="str">
        <f>IF(Cleaned_Data[[#This Row],[Actual Price]]&lt;1000,"₦0–₦999",
 IF(Cleaned_Data[[#This Row],[Actual Price]]&lt;2000,"₦1,000–₦1,999",
 IF(Cleaned_Data[[#This Row],[Actual Price]]&lt;5000,"₦2,000–₦4,999",
 IF(Cleaned_Data[[#This Row],[Actual Price]]&lt;10000,"₦5,000–₦9,999",
 "₦10,000+"))))</f>
        <v>₦1,000–₦1,999</v>
      </c>
      <c r="V848" s="8">
        <f>(Cleaned_Data[[#This Row],[Actual Price]]*Cleaned_Data[[#This Row],[Rating Count]])</f>
        <v>12903550</v>
      </c>
      <c r="W848" s="20">
        <v>0.56175548589341695</v>
      </c>
      <c r="X848">
        <v>4.0999999999999996</v>
      </c>
      <c r="Y848" s="10">
        <f>VALUE(Cleaned_Data[[#This Row],[rating]])</f>
        <v>4.0999999999999996</v>
      </c>
      <c r="Z848">
        <v>8090</v>
      </c>
      <c r="AA848" t="str">
        <f>IF(Cleaned_Data[[#This Row],[Rating Count]]&lt;1000,"&lt;1000","1000+")</f>
        <v>1000+</v>
      </c>
      <c r="AB848" s="4">
        <v>8090</v>
      </c>
    </row>
    <row r="849" spans="1:28" x14ac:dyDescent="0.25">
      <c r="A849">
        <v>848</v>
      </c>
      <c r="B849" t="s">
        <v>8771</v>
      </c>
      <c r="C849" t="s">
        <v>8772</v>
      </c>
      <c r="D849" t="s">
        <v>8772</v>
      </c>
      <c r="E849" t="s">
        <v>16191</v>
      </c>
      <c r="F849" t="s">
        <v>15275</v>
      </c>
      <c r="G849" t="s">
        <v>15276</v>
      </c>
      <c r="H849" t="s">
        <v>8556</v>
      </c>
      <c r="I849" t="s">
        <v>13176</v>
      </c>
      <c r="J849" t="s">
        <v>13399</v>
      </c>
      <c r="K849" t="s">
        <v>13285</v>
      </c>
      <c r="L849" t="s">
        <v>15206</v>
      </c>
      <c r="M849" t="s">
        <v>13286</v>
      </c>
      <c r="N849" t="s">
        <v>13286</v>
      </c>
      <c r="O849" t="s">
        <v>13301</v>
      </c>
      <c r="Q849">
        <v>2148</v>
      </c>
      <c r="R849" s="8">
        <v>2148</v>
      </c>
      <c r="S849">
        <v>3645</v>
      </c>
      <c r="T849" s="8">
        <v>3645</v>
      </c>
      <c r="U849" s="8" t="str">
        <f>IF(Cleaned_Data[[#This Row],[Actual Price]]&lt;1000,"₦0–₦999",
 IF(Cleaned_Data[[#This Row],[Actual Price]]&lt;2000,"₦1,000–₦1,999",
 IF(Cleaned_Data[[#This Row],[Actual Price]]&lt;5000,"₦2,000–₦4,999",
 IF(Cleaned_Data[[#This Row],[Actual Price]]&lt;10000,"₦5,000–₦9,999",
 "₦10,000+"))))</f>
        <v>₦2,000–₦4,999</v>
      </c>
      <c r="V849" s="8">
        <f>(Cleaned_Data[[#This Row],[Actual Price]]*Cleaned_Data[[#This Row],[Rating Count]])</f>
        <v>114409260</v>
      </c>
      <c r="W849" s="20">
        <v>0.41069958847736626</v>
      </c>
      <c r="X849">
        <v>4.0999999999999996</v>
      </c>
      <c r="Y849" s="10">
        <f>VALUE(Cleaned_Data[[#This Row],[rating]])</f>
        <v>4.0999999999999996</v>
      </c>
      <c r="Z849">
        <v>31388</v>
      </c>
      <c r="AA849" t="str">
        <f>IF(Cleaned_Data[[#This Row],[Rating Count]]&lt;1000,"&lt;1000","1000+")</f>
        <v>1000+</v>
      </c>
      <c r="AB849" s="4">
        <v>31388</v>
      </c>
    </row>
    <row r="850" spans="1:28" x14ac:dyDescent="0.25">
      <c r="A850">
        <v>849</v>
      </c>
      <c r="B850" t="s">
        <v>8781</v>
      </c>
      <c r="C850" t="s">
        <v>8782</v>
      </c>
      <c r="D850" t="s">
        <v>8782</v>
      </c>
      <c r="E850" t="s">
        <v>16191</v>
      </c>
      <c r="F850" t="s">
        <v>15277</v>
      </c>
      <c r="G850" t="s">
        <v>15278</v>
      </c>
      <c r="H850" t="s">
        <v>8783</v>
      </c>
      <c r="I850" t="s">
        <v>13176</v>
      </c>
      <c r="J850" t="s">
        <v>13399</v>
      </c>
      <c r="K850" t="s">
        <v>13285</v>
      </c>
      <c r="L850" t="s">
        <v>15206</v>
      </c>
      <c r="M850" t="s">
        <v>13286</v>
      </c>
      <c r="N850" t="s">
        <v>13286</v>
      </c>
      <c r="O850" t="s">
        <v>13310</v>
      </c>
      <c r="P850" t="s">
        <v>13311</v>
      </c>
      <c r="Q850">
        <v>3599</v>
      </c>
      <c r="R850" s="8">
        <v>3599</v>
      </c>
      <c r="S850">
        <v>7950</v>
      </c>
      <c r="T850" s="8">
        <v>7950</v>
      </c>
      <c r="U850" s="8" t="str">
        <f>IF(Cleaned_Data[[#This Row],[Actual Price]]&lt;1000,"₦0–₦999",
 IF(Cleaned_Data[[#This Row],[Actual Price]]&lt;2000,"₦1,000–₦1,999",
 IF(Cleaned_Data[[#This Row],[Actual Price]]&lt;5000,"₦2,000–₦4,999",
 IF(Cleaned_Data[[#This Row],[Actual Price]]&lt;10000,"₦5,000–₦9,999",
 "₦10,000+"))))</f>
        <v>₦5,000–₦9,999</v>
      </c>
      <c r="V850" s="8">
        <f>(Cleaned_Data[[#This Row],[Actual Price]]*Cleaned_Data[[#This Row],[Rating Count]])</f>
        <v>1081200</v>
      </c>
      <c r="W850" s="20">
        <v>0.5472955974842767</v>
      </c>
      <c r="X850">
        <v>4.2</v>
      </c>
      <c r="Y850" s="10">
        <f>VALUE(Cleaned_Data[[#This Row],[rating]])</f>
        <v>4.2</v>
      </c>
      <c r="Z850">
        <v>136</v>
      </c>
      <c r="AA850" t="str">
        <f>IF(Cleaned_Data[[#This Row],[Rating Count]]&lt;1000,"&lt;1000","1000+")</f>
        <v>&lt;1000</v>
      </c>
      <c r="AB850" s="4">
        <v>136</v>
      </c>
    </row>
    <row r="851" spans="1:28" x14ac:dyDescent="0.25">
      <c r="A851">
        <v>850</v>
      </c>
      <c r="B851" t="s">
        <v>8792</v>
      </c>
      <c r="C851" t="s">
        <v>8793</v>
      </c>
      <c r="D851" t="s">
        <v>15279</v>
      </c>
      <c r="E851" t="s">
        <v>16191</v>
      </c>
      <c r="F851" t="s">
        <v>15280</v>
      </c>
      <c r="G851" t="s">
        <v>15281</v>
      </c>
      <c r="H851" t="s">
        <v>8794</v>
      </c>
      <c r="I851" t="s">
        <v>13176</v>
      </c>
      <c r="J851" t="s">
        <v>13399</v>
      </c>
      <c r="K851" t="s">
        <v>13312</v>
      </c>
      <c r="L851" t="s">
        <v>15282</v>
      </c>
      <c r="M851" t="s">
        <v>13313</v>
      </c>
      <c r="N851" t="s">
        <v>13313</v>
      </c>
      <c r="O851" t="s">
        <v>13314</v>
      </c>
      <c r="Q851">
        <v>351</v>
      </c>
      <c r="R851" s="8">
        <v>351</v>
      </c>
      <c r="S851">
        <v>999</v>
      </c>
      <c r="T851" s="8">
        <v>999</v>
      </c>
      <c r="U851" s="8" t="str">
        <f>IF(Cleaned_Data[[#This Row],[Actual Price]]&lt;1000,"₦0–₦999",
 IF(Cleaned_Data[[#This Row],[Actual Price]]&lt;2000,"₦1,000–₦1,999",
 IF(Cleaned_Data[[#This Row],[Actual Price]]&lt;5000,"₦2,000–₦4,999",
 IF(Cleaned_Data[[#This Row],[Actual Price]]&lt;10000,"₦5,000–₦9,999",
 "₦10,000+"))))</f>
        <v>₦0–₦999</v>
      </c>
      <c r="V851" s="8">
        <f>(Cleaned_Data[[#This Row],[Actual Price]]*Cleaned_Data[[#This Row],[Rating Count]])</f>
        <v>5374620</v>
      </c>
      <c r="W851" s="20">
        <v>0.64864864864864868</v>
      </c>
      <c r="X851">
        <v>4</v>
      </c>
      <c r="Y851" s="10">
        <f>VALUE(Cleaned_Data[[#This Row],[rating]])</f>
        <v>4</v>
      </c>
      <c r="Z851">
        <v>5380</v>
      </c>
      <c r="AA851" t="str">
        <f>IF(Cleaned_Data[[#This Row],[Rating Count]]&lt;1000,"&lt;1000","1000+")</f>
        <v>1000+</v>
      </c>
      <c r="AB851" s="4">
        <v>5380</v>
      </c>
    </row>
    <row r="852" spans="1:28" x14ac:dyDescent="0.25">
      <c r="A852">
        <v>851</v>
      </c>
      <c r="B852" t="s">
        <v>8803</v>
      </c>
      <c r="C852" t="s">
        <v>8804</v>
      </c>
      <c r="D852" t="s">
        <v>8804</v>
      </c>
      <c r="E852" t="s">
        <v>16191</v>
      </c>
      <c r="F852" t="s">
        <v>15283</v>
      </c>
      <c r="G852" t="s">
        <v>15284</v>
      </c>
      <c r="H852" t="s">
        <v>8805</v>
      </c>
      <c r="I852" t="s">
        <v>13176</v>
      </c>
      <c r="J852" t="s">
        <v>13399</v>
      </c>
      <c r="K852" t="s">
        <v>13285</v>
      </c>
      <c r="L852" t="s">
        <v>15206</v>
      </c>
      <c r="M852" t="s">
        <v>13293</v>
      </c>
      <c r="N852" t="s">
        <v>15214</v>
      </c>
      <c r="O852" t="s">
        <v>13294</v>
      </c>
      <c r="P852" t="s">
        <v>13303</v>
      </c>
      <c r="Q852">
        <v>1614</v>
      </c>
      <c r="R852" s="8">
        <v>1614</v>
      </c>
      <c r="S852">
        <v>1745</v>
      </c>
      <c r="T852" s="8">
        <v>1745</v>
      </c>
      <c r="U852" s="8" t="str">
        <f>IF(Cleaned_Data[[#This Row],[Actual Price]]&lt;1000,"₦0–₦999",
 IF(Cleaned_Data[[#This Row],[Actual Price]]&lt;2000,"₦1,000–₦1,999",
 IF(Cleaned_Data[[#This Row],[Actual Price]]&lt;5000,"₦2,000–₦4,999",
 IF(Cleaned_Data[[#This Row],[Actual Price]]&lt;10000,"₦5,000–₦9,999",
 "₦10,000+"))))</f>
        <v>₦1,000–₦1,999</v>
      </c>
      <c r="V852" s="8">
        <f>(Cleaned_Data[[#This Row],[Actual Price]]*Cleaned_Data[[#This Row],[Rating Count]])</f>
        <v>66264630</v>
      </c>
      <c r="W852" s="20">
        <v>7.5071633237822344E-2</v>
      </c>
      <c r="X852">
        <v>4.3</v>
      </c>
      <c r="Y852" s="10">
        <f>VALUE(Cleaned_Data[[#This Row],[rating]])</f>
        <v>4.3</v>
      </c>
      <c r="Z852">
        <v>37974</v>
      </c>
      <c r="AA852" t="str">
        <f>IF(Cleaned_Data[[#This Row],[Rating Count]]&lt;1000,"&lt;1000","1000+")</f>
        <v>1000+</v>
      </c>
      <c r="AB852" s="4">
        <v>37974</v>
      </c>
    </row>
    <row r="853" spans="1:28" x14ac:dyDescent="0.25">
      <c r="A853">
        <v>852</v>
      </c>
      <c r="B853" t="s">
        <v>8814</v>
      </c>
      <c r="C853" t="s">
        <v>8815</v>
      </c>
      <c r="D853" t="s">
        <v>8815</v>
      </c>
      <c r="E853" t="s">
        <v>16191</v>
      </c>
      <c r="F853" t="s">
        <v>15285</v>
      </c>
      <c r="G853" t="s">
        <v>15243</v>
      </c>
      <c r="H853" t="s">
        <v>8752</v>
      </c>
      <c r="I853" t="s">
        <v>13176</v>
      </c>
      <c r="J853" t="s">
        <v>13399</v>
      </c>
      <c r="K853" t="s">
        <v>13289</v>
      </c>
      <c r="L853" t="s">
        <v>15209</v>
      </c>
      <c r="M853" t="s">
        <v>13305</v>
      </c>
      <c r="N853" t="s">
        <v>15244</v>
      </c>
      <c r="O853" t="s">
        <v>13309</v>
      </c>
      <c r="Q853">
        <v>719</v>
      </c>
      <c r="R853" s="8">
        <v>719</v>
      </c>
      <c r="S853">
        <v>1295</v>
      </c>
      <c r="T853" s="8">
        <v>1295</v>
      </c>
      <c r="U853" s="8" t="str">
        <f>IF(Cleaned_Data[[#This Row],[Actual Price]]&lt;1000,"₦0–₦999",
 IF(Cleaned_Data[[#This Row],[Actual Price]]&lt;2000,"₦1,000–₦1,999",
 IF(Cleaned_Data[[#This Row],[Actual Price]]&lt;5000,"₦2,000–₦4,999",
 IF(Cleaned_Data[[#This Row],[Actual Price]]&lt;10000,"₦5,000–₦9,999",
 "₦10,000+"))))</f>
        <v>₦1,000–₦1,999</v>
      </c>
      <c r="V853" s="8">
        <f>(Cleaned_Data[[#This Row],[Actual Price]]*Cleaned_Data[[#This Row],[Rating Count]])</f>
        <v>22297310</v>
      </c>
      <c r="W853" s="20">
        <v>0.44478764478764476</v>
      </c>
      <c r="X853">
        <v>4.2</v>
      </c>
      <c r="Y853" s="10">
        <f>VALUE(Cleaned_Data[[#This Row],[rating]])</f>
        <v>4.2</v>
      </c>
      <c r="Z853">
        <v>17218</v>
      </c>
      <c r="AA853" t="str">
        <f>IF(Cleaned_Data[[#This Row],[Rating Count]]&lt;1000,"&lt;1000","1000+")</f>
        <v>1000+</v>
      </c>
      <c r="AB853" s="4">
        <v>17218</v>
      </c>
    </row>
    <row r="854" spans="1:28" x14ac:dyDescent="0.25">
      <c r="A854">
        <v>853</v>
      </c>
      <c r="B854" t="s">
        <v>8824</v>
      </c>
      <c r="C854" t="s">
        <v>8825</v>
      </c>
      <c r="D854" t="s">
        <v>8825</v>
      </c>
      <c r="E854" t="s">
        <v>16191</v>
      </c>
      <c r="F854" t="s">
        <v>15286</v>
      </c>
      <c r="G854" t="s">
        <v>15287</v>
      </c>
      <c r="H854" t="s">
        <v>8483</v>
      </c>
      <c r="I854" t="s">
        <v>13176</v>
      </c>
      <c r="J854" t="s">
        <v>13399</v>
      </c>
      <c r="K854" t="s">
        <v>13285</v>
      </c>
      <c r="L854" t="s">
        <v>15206</v>
      </c>
      <c r="M854" t="s">
        <v>13293</v>
      </c>
      <c r="N854" t="s">
        <v>15214</v>
      </c>
      <c r="O854" t="s">
        <v>13294</v>
      </c>
      <c r="P854" t="s">
        <v>13295</v>
      </c>
      <c r="Q854">
        <v>678</v>
      </c>
      <c r="R854" s="8">
        <v>678</v>
      </c>
      <c r="S854">
        <v>1499</v>
      </c>
      <c r="T854" s="8">
        <v>1499</v>
      </c>
      <c r="U854" s="8" t="str">
        <f>IF(Cleaned_Data[[#This Row],[Actual Price]]&lt;1000,"₦0–₦999",
 IF(Cleaned_Data[[#This Row],[Actual Price]]&lt;2000,"₦1,000–₦1,999",
 IF(Cleaned_Data[[#This Row],[Actual Price]]&lt;5000,"₦2,000–₦4,999",
 IF(Cleaned_Data[[#This Row],[Actual Price]]&lt;10000,"₦5,000–₦9,999",
 "₦10,000+"))))</f>
        <v>₦1,000–₦1,999</v>
      </c>
      <c r="V854" s="8">
        <f>(Cleaned_Data[[#This Row],[Actual Price]]*Cleaned_Data[[#This Row],[Rating Count]])</f>
        <v>1349100</v>
      </c>
      <c r="W854" s="20">
        <v>0.54769846564376246</v>
      </c>
      <c r="X854">
        <v>4.2</v>
      </c>
      <c r="Y854" s="10">
        <f>VALUE(Cleaned_Data[[#This Row],[rating]])</f>
        <v>4.2</v>
      </c>
      <c r="Z854">
        <v>900</v>
      </c>
      <c r="AA854" t="str">
        <f>IF(Cleaned_Data[[#This Row],[Rating Count]]&lt;1000,"&lt;1000","1000+")</f>
        <v>&lt;1000</v>
      </c>
      <c r="AB854" s="4">
        <v>900</v>
      </c>
    </row>
    <row r="855" spans="1:28" x14ac:dyDescent="0.25">
      <c r="A855">
        <v>854</v>
      </c>
      <c r="B855" t="s">
        <v>8834</v>
      </c>
      <c r="C855" t="s">
        <v>8835</v>
      </c>
      <c r="D855" t="s">
        <v>8835</v>
      </c>
      <c r="E855" t="s">
        <v>16191</v>
      </c>
      <c r="F855" t="s">
        <v>15288</v>
      </c>
      <c r="G855" t="s">
        <v>15289</v>
      </c>
      <c r="H855" t="s">
        <v>8670</v>
      </c>
      <c r="I855" t="s">
        <v>13176</v>
      </c>
      <c r="J855" t="s">
        <v>13399</v>
      </c>
      <c r="K855" t="s">
        <v>13285</v>
      </c>
      <c r="L855" t="s">
        <v>15206</v>
      </c>
      <c r="M855" t="s">
        <v>13286</v>
      </c>
      <c r="N855" t="s">
        <v>13286</v>
      </c>
      <c r="O855" t="s">
        <v>13287</v>
      </c>
      <c r="P855" t="s">
        <v>13307</v>
      </c>
      <c r="Q855">
        <v>809</v>
      </c>
      <c r="R855" s="8">
        <v>809</v>
      </c>
      <c r="S855">
        <v>1545</v>
      </c>
      <c r="T855" s="8">
        <v>1545</v>
      </c>
      <c r="U855" s="8" t="str">
        <f>IF(Cleaned_Data[[#This Row],[Actual Price]]&lt;1000,"₦0–₦999",
 IF(Cleaned_Data[[#This Row],[Actual Price]]&lt;2000,"₦1,000–₦1,999",
 IF(Cleaned_Data[[#This Row],[Actual Price]]&lt;5000,"₦2,000–₦4,999",
 IF(Cleaned_Data[[#This Row],[Actual Price]]&lt;10000,"₦5,000–₦9,999",
 "₦10,000+"))))</f>
        <v>₦1,000–₦1,999</v>
      </c>
      <c r="V855" s="8">
        <f>(Cleaned_Data[[#This Row],[Actual Price]]*Cleaned_Data[[#This Row],[Rating Count]])</f>
        <v>1507920</v>
      </c>
      <c r="W855" s="20">
        <v>0.47637540453074434</v>
      </c>
      <c r="X855">
        <v>3.7</v>
      </c>
      <c r="Y855" s="10">
        <f>VALUE(Cleaned_Data[[#This Row],[rating]])</f>
        <v>3.7</v>
      </c>
      <c r="Z855">
        <v>976</v>
      </c>
      <c r="AA855" t="str">
        <f>IF(Cleaned_Data[[#This Row],[Rating Count]]&lt;1000,"&lt;1000","1000+")</f>
        <v>&lt;1000</v>
      </c>
      <c r="AB855" s="4">
        <v>976</v>
      </c>
    </row>
    <row r="856" spans="1:28" x14ac:dyDescent="0.25">
      <c r="A856">
        <v>855</v>
      </c>
      <c r="B856" t="s">
        <v>8844</v>
      </c>
      <c r="C856" t="s">
        <v>8845</v>
      </c>
      <c r="D856" t="s">
        <v>8845</v>
      </c>
      <c r="E856" t="s">
        <v>16191</v>
      </c>
      <c r="F856" t="s">
        <v>15290</v>
      </c>
      <c r="G856" t="s">
        <v>15291</v>
      </c>
      <c r="H856" t="s">
        <v>8846</v>
      </c>
      <c r="I856" t="s">
        <v>13176</v>
      </c>
      <c r="J856" t="s">
        <v>13399</v>
      </c>
      <c r="K856" t="s">
        <v>13285</v>
      </c>
      <c r="L856" t="s">
        <v>15206</v>
      </c>
      <c r="M856" t="s">
        <v>13286</v>
      </c>
      <c r="N856" t="s">
        <v>13286</v>
      </c>
      <c r="O856" t="s">
        <v>13315</v>
      </c>
      <c r="Q856">
        <v>1969</v>
      </c>
      <c r="R856" s="8">
        <v>1969</v>
      </c>
      <c r="S856">
        <v>5000</v>
      </c>
      <c r="T856" s="8">
        <v>5000</v>
      </c>
      <c r="U856" s="8" t="str">
        <f>IF(Cleaned_Data[[#This Row],[Actual Price]]&lt;1000,"₦0–₦999",
 IF(Cleaned_Data[[#This Row],[Actual Price]]&lt;2000,"₦1,000–₦1,999",
 IF(Cleaned_Data[[#This Row],[Actual Price]]&lt;5000,"₦2,000–₦4,999",
 IF(Cleaned_Data[[#This Row],[Actual Price]]&lt;10000,"₦5,000–₦9,999",
 "₦10,000+"))))</f>
        <v>₦5,000–₦9,999</v>
      </c>
      <c r="V856" s="8">
        <f>(Cleaned_Data[[#This Row],[Actual Price]]*Cleaned_Data[[#This Row],[Rating Count]])</f>
        <v>24635000</v>
      </c>
      <c r="W856" s="20">
        <v>0.60619999999999996</v>
      </c>
      <c r="X856">
        <v>4.0999999999999996</v>
      </c>
      <c r="Y856" s="10">
        <f>VALUE(Cleaned_Data[[#This Row],[rating]])</f>
        <v>4.0999999999999996</v>
      </c>
      <c r="Z856">
        <v>4927</v>
      </c>
      <c r="AA856" t="str">
        <f>IF(Cleaned_Data[[#This Row],[Rating Count]]&lt;1000,"&lt;1000","1000+")</f>
        <v>1000+</v>
      </c>
      <c r="AB856" s="4">
        <v>4927</v>
      </c>
    </row>
    <row r="857" spans="1:28" x14ac:dyDescent="0.25">
      <c r="A857">
        <v>856</v>
      </c>
      <c r="B857" t="s">
        <v>8855</v>
      </c>
      <c r="C857" t="s">
        <v>8856</v>
      </c>
      <c r="D857" t="s">
        <v>15292</v>
      </c>
      <c r="E857" t="s">
        <v>16191</v>
      </c>
      <c r="F857" t="s">
        <v>15293</v>
      </c>
      <c r="G857" t="s">
        <v>15294</v>
      </c>
      <c r="H857" t="s">
        <v>8483</v>
      </c>
      <c r="I857" t="s">
        <v>13176</v>
      </c>
      <c r="J857" t="s">
        <v>13399</v>
      </c>
      <c r="K857" t="s">
        <v>13285</v>
      </c>
      <c r="L857" t="s">
        <v>15206</v>
      </c>
      <c r="M857" t="s">
        <v>13293</v>
      </c>
      <c r="N857" t="s">
        <v>15214</v>
      </c>
      <c r="O857" t="s">
        <v>13294</v>
      </c>
      <c r="P857" t="s">
        <v>13295</v>
      </c>
      <c r="Q857">
        <v>1490</v>
      </c>
      <c r="R857" s="8">
        <v>1490</v>
      </c>
      <c r="S857">
        <v>1695</v>
      </c>
      <c r="T857" s="8">
        <v>1695</v>
      </c>
      <c r="U857" s="8" t="str">
        <f>IF(Cleaned_Data[[#This Row],[Actual Price]]&lt;1000,"₦0–₦999",
 IF(Cleaned_Data[[#This Row],[Actual Price]]&lt;2000,"₦1,000–₦1,999",
 IF(Cleaned_Data[[#This Row],[Actual Price]]&lt;5000,"₦2,000–₦4,999",
 IF(Cleaned_Data[[#This Row],[Actual Price]]&lt;10000,"₦5,000–₦9,999",
 "₦10,000+"))))</f>
        <v>₦1,000–₦1,999</v>
      </c>
      <c r="V857" s="8">
        <f>(Cleaned_Data[[#This Row],[Actual Price]]*Cleaned_Data[[#This Row],[Rating Count]])</f>
        <v>6005385</v>
      </c>
      <c r="W857" s="20">
        <v>0.12094395280235988</v>
      </c>
      <c r="X857">
        <v>4.4000000000000004</v>
      </c>
      <c r="Y857" s="10">
        <f>VALUE(Cleaned_Data[[#This Row],[rating]])</f>
        <v>4.4000000000000004</v>
      </c>
      <c r="Z857">
        <v>3543</v>
      </c>
      <c r="AA857" t="str">
        <f>IF(Cleaned_Data[[#This Row],[Rating Count]]&lt;1000,"&lt;1000","1000+")</f>
        <v>1000+</v>
      </c>
      <c r="AB857" s="4">
        <v>3543</v>
      </c>
    </row>
    <row r="858" spans="1:28" x14ac:dyDescent="0.25">
      <c r="A858">
        <v>857</v>
      </c>
      <c r="B858" t="s">
        <v>8865</v>
      </c>
      <c r="C858" t="s">
        <v>8866</v>
      </c>
      <c r="D858" t="s">
        <v>8866</v>
      </c>
      <c r="E858" t="s">
        <v>16191</v>
      </c>
      <c r="F858" t="s">
        <v>15295</v>
      </c>
      <c r="G858" t="s">
        <v>15296</v>
      </c>
      <c r="H858" t="s">
        <v>8461</v>
      </c>
      <c r="I858" t="s">
        <v>13176</v>
      </c>
      <c r="J858" t="s">
        <v>13399</v>
      </c>
      <c r="K858" t="s">
        <v>13289</v>
      </c>
      <c r="L858" t="s">
        <v>15209</v>
      </c>
      <c r="M858" t="s">
        <v>13290</v>
      </c>
      <c r="N858" t="s">
        <v>13290</v>
      </c>
      <c r="O858" t="s">
        <v>13291</v>
      </c>
      <c r="Q858">
        <v>2499</v>
      </c>
      <c r="R858" s="8">
        <v>2499</v>
      </c>
      <c r="S858">
        <v>3945</v>
      </c>
      <c r="T858" s="8">
        <v>3945</v>
      </c>
      <c r="U858" s="8" t="str">
        <f>IF(Cleaned_Data[[#This Row],[Actual Price]]&lt;1000,"₦0–₦999",
 IF(Cleaned_Data[[#This Row],[Actual Price]]&lt;2000,"₦1,000–₦1,999",
 IF(Cleaned_Data[[#This Row],[Actual Price]]&lt;5000,"₦2,000–₦4,999",
 IF(Cleaned_Data[[#This Row],[Actual Price]]&lt;10000,"₦5,000–₦9,999",
 "₦10,000+"))))</f>
        <v>₦2,000–₦4,999</v>
      </c>
      <c r="V858" s="8">
        <f>(Cleaned_Data[[#This Row],[Actual Price]]*Cleaned_Data[[#This Row],[Rating Count]])</f>
        <v>10777740</v>
      </c>
      <c r="W858" s="20">
        <v>0.36653992395437263</v>
      </c>
      <c r="X858">
        <v>3.8</v>
      </c>
      <c r="Y858" s="10">
        <f>VALUE(Cleaned_Data[[#This Row],[rating]])</f>
        <v>3.8</v>
      </c>
      <c r="Z858">
        <v>2732</v>
      </c>
      <c r="AA858" t="str">
        <f>IF(Cleaned_Data[[#This Row],[Rating Count]]&lt;1000,"&lt;1000","1000+")</f>
        <v>1000+</v>
      </c>
      <c r="AB858" s="4">
        <v>2732</v>
      </c>
    </row>
    <row r="859" spans="1:28" x14ac:dyDescent="0.25">
      <c r="A859">
        <v>858</v>
      </c>
      <c r="B859" t="s">
        <v>8875</v>
      </c>
      <c r="C859" t="s">
        <v>8876</v>
      </c>
      <c r="D859" t="s">
        <v>15297</v>
      </c>
      <c r="E859" t="s">
        <v>16191</v>
      </c>
      <c r="F859" t="s">
        <v>15298</v>
      </c>
      <c r="G859" t="s">
        <v>15299</v>
      </c>
      <c r="H859" t="s">
        <v>8877</v>
      </c>
      <c r="I859" t="s">
        <v>13176</v>
      </c>
      <c r="J859" t="s">
        <v>13399</v>
      </c>
      <c r="K859" t="s">
        <v>13285</v>
      </c>
      <c r="L859" t="s">
        <v>15206</v>
      </c>
      <c r="M859" t="s">
        <v>13293</v>
      </c>
      <c r="N859" t="s">
        <v>15214</v>
      </c>
      <c r="O859" t="s">
        <v>13316</v>
      </c>
      <c r="P859" t="s">
        <v>13317</v>
      </c>
      <c r="Q859">
        <v>1665</v>
      </c>
      <c r="R859" s="8">
        <v>1665</v>
      </c>
      <c r="S859">
        <v>2099</v>
      </c>
      <c r="T859" s="8">
        <v>2099</v>
      </c>
      <c r="U859" s="8" t="str">
        <f>IF(Cleaned_Data[[#This Row],[Actual Price]]&lt;1000,"₦0–₦999",
 IF(Cleaned_Data[[#This Row],[Actual Price]]&lt;2000,"₦1,000–₦1,999",
 IF(Cleaned_Data[[#This Row],[Actual Price]]&lt;5000,"₦2,000–₦4,999",
 IF(Cleaned_Data[[#This Row],[Actual Price]]&lt;10000,"₦5,000–₦9,999",
 "₦10,000+"))))</f>
        <v>₦2,000–₦4,999</v>
      </c>
      <c r="V859" s="8">
        <f>(Cleaned_Data[[#This Row],[Actual Price]]*Cleaned_Data[[#This Row],[Rating Count]])</f>
        <v>30158432</v>
      </c>
      <c r="W859" s="20">
        <v>0.20676512625059551</v>
      </c>
      <c r="X859">
        <v>4</v>
      </c>
      <c r="Y859" s="10">
        <f>VALUE(Cleaned_Data[[#This Row],[rating]])</f>
        <v>4</v>
      </c>
      <c r="Z859">
        <v>14368</v>
      </c>
      <c r="AA859" t="str">
        <f>IF(Cleaned_Data[[#This Row],[Rating Count]]&lt;1000,"&lt;1000","1000+")</f>
        <v>1000+</v>
      </c>
      <c r="AB859" s="4">
        <v>14368</v>
      </c>
    </row>
    <row r="860" spans="1:28" x14ac:dyDescent="0.25">
      <c r="A860">
        <v>859</v>
      </c>
      <c r="B860" t="s">
        <v>8886</v>
      </c>
      <c r="C860" t="s">
        <v>8887</v>
      </c>
      <c r="D860" t="s">
        <v>15300</v>
      </c>
      <c r="E860" t="s">
        <v>16191</v>
      </c>
      <c r="F860" t="s">
        <v>15301</v>
      </c>
      <c r="G860" t="s">
        <v>15302</v>
      </c>
      <c r="H860" t="s">
        <v>8556</v>
      </c>
      <c r="I860" t="s">
        <v>13176</v>
      </c>
      <c r="J860" t="s">
        <v>13399</v>
      </c>
      <c r="K860" t="s">
        <v>13285</v>
      </c>
      <c r="L860" t="s">
        <v>15206</v>
      </c>
      <c r="M860" t="s">
        <v>13286</v>
      </c>
      <c r="N860" t="s">
        <v>13286</v>
      </c>
      <c r="O860" t="s">
        <v>13301</v>
      </c>
      <c r="Q860">
        <v>3229</v>
      </c>
      <c r="R860" s="8">
        <v>3229</v>
      </c>
      <c r="S860">
        <v>5295</v>
      </c>
      <c r="T860" s="8">
        <v>5295</v>
      </c>
      <c r="U860" s="8" t="str">
        <f>IF(Cleaned_Data[[#This Row],[Actual Price]]&lt;1000,"₦0–₦999",
 IF(Cleaned_Data[[#This Row],[Actual Price]]&lt;2000,"₦1,000–₦1,999",
 IF(Cleaned_Data[[#This Row],[Actual Price]]&lt;5000,"₦2,000–₦4,999",
 IF(Cleaned_Data[[#This Row],[Actual Price]]&lt;10000,"₦5,000–₦9,999",
 "₦10,000+"))))</f>
        <v>₦5,000–₦9,999</v>
      </c>
      <c r="V860" s="8">
        <f>(Cleaned_Data[[#This Row],[Actual Price]]*Cleaned_Data[[#This Row],[Rating Count]])</f>
        <v>210338580</v>
      </c>
      <c r="W860" s="20">
        <v>0.39017941454202076</v>
      </c>
      <c r="X860">
        <v>4.2</v>
      </c>
      <c r="Y860" s="10">
        <f>VALUE(Cleaned_Data[[#This Row],[rating]])</f>
        <v>4.2</v>
      </c>
      <c r="Z860">
        <v>39724</v>
      </c>
      <c r="AA860" t="str">
        <f>IF(Cleaned_Data[[#This Row],[Rating Count]]&lt;1000,"&lt;1000","1000+")</f>
        <v>1000+</v>
      </c>
      <c r="AB860" s="4">
        <v>39724</v>
      </c>
    </row>
    <row r="861" spans="1:28" x14ac:dyDescent="0.25">
      <c r="A861">
        <v>860</v>
      </c>
      <c r="B861" t="s">
        <v>8896</v>
      </c>
      <c r="C861" t="s">
        <v>8897</v>
      </c>
      <c r="D861" t="s">
        <v>8897</v>
      </c>
      <c r="E861" t="s">
        <v>16191</v>
      </c>
      <c r="F861" t="s">
        <v>15303</v>
      </c>
      <c r="G861" t="s">
        <v>15304</v>
      </c>
      <c r="H861" t="s">
        <v>8556</v>
      </c>
      <c r="I861" t="s">
        <v>13176</v>
      </c>
      <c r="J861" t="s">
        <v>13399</v>
      </c>
      <c r="K861" t="s">
        <v>13285</v>
      </c>
      <c r="L861" t="s">
        <v>15206</v>
      </c>
      <c r="M861" t="s">
        <v>13286</v>
      </c>
      <c r="N861" t="s">
        <v>13286</v>
      </c>
      <c r="O861" t="s">
        <v>13301</v>
      </c>
      <c r="Q861">
        <v>1799</v>
      </c>
      <c r="R861" s="8">
        <v>1799</v>
      </c>
      <c r="S861">
        <v>3595</v>
      </c>
      <c r="T861" s="8">
        <v>3595</v>
      </c>
      <c r="U861" s="8" t="str">
        <f>IF(Cleaned_Data[[#This Row],[Actual Price]]&lt;1000,"₦0–₦999",
 IF(Cleaned_Data[[#This Row],[Actual Price]]&lt;2000,"₦1,000–₦1,999",
 IF(Cleaned_Data[[#This Row],[Actual Price]]&lt;5000,"₦2,000–₦4,999",
 IF(Cleaned_Data[[#This Row],[Actual Price]]&lt;10000,"₦5,000–₦9,999",
 "₦10,000+"))))</f>
        <v>₦2,000–₦4,999</v>
      </c>
      <c r="V861" s="8">
        <f>(Cleaned_Data[[#This Row],[Actual Price]]*Cleaned_Data[[#This Row],[Rating Count]])</f>
        <v>35198645</v>
      </c>
      <c r="W861" s="20">
        <v>0.49958275382475659</v>
      </c>
      <c r="X861">
        <v>3.8</v>
      </c>
      <c r="Y861" s="10">
        <f>VALUE(Cleaned_Data[[#This Row],[rating]])</f>
        <v>3.8</v>
      </c>
      <c r="Z861">
        <v>9791</v>
      </c>
      <c r="AA861" t="str">
        <f>IF(Cleaned_Data[[#This Row],[Rating Count]]&lt;1000,"&lt;1000","1000+")</f>
        <v>1000+</v>
      </c>
      <c r="AB861" s="4">
        <v>9791</v>
      </c>
    </row>
    <row r="862" spans="1:28" x14ac:dyDescent="0.25">
      <c r="A862">
        <v>861</v>
      </c>
      <c r="B862" t="s">
        <v>8906</v>
      </c>
      <c r="C862" t="s">
        <v>8907</v>
      </c>
      <c r="D862" t="s">
        <v>15305</v>
      </c>
      <c r="E862" t="s">
        <v>16191</v>
      </c>
      <c r="F862" t="s">
        <v>15306</v>
      </c>
      <c r="G862" t="s">
        <v>15307</v>
      </c>
      <c r="H862" t="s">
        <v>8450</v>
      </c>
      <c r="I862" t="s">
        <v>13176</v>
      </c>
      <c r="J862" t="s">
        <v>13399</v>
      </c>
      <c r="K862" t="s">
        <v>13285</v>
      </c>
      <c r="L862" t="s">
        <v>15206</v>
      </c>
      <c r="M862" t="s">
        <v>13286</v>
      </c>
      <c r="N862" t="s">
        <v>13286</v>
      </c>
      <c r="O862" t="s">
        <v>13287</v>
      </c>
      <c r="P862" t="s">
        <v>13288</v>
      </c>
      <c r="Q862">
        <v>1260</v>
      </c>
      <c r="R862" s="8">
        <v>1260</v>
      </c>
      <c r="S862">
        <v>1699</v>
      </c>
      <c r="T862" s="8">
        <v>1699</v>
      </c>
      <c r="U862" s="8" t="str">
        <f>IF(Cleaned_Data[[#This Row],[Actual Price]]&lt;1000,"₦0–₦999",
 IF(Cleaned_Data[[#This Row],[Actual Price]]&lt;2000,"₦1,000–₦1,999",
 IF(Cleaned_Data[[#This Row],[Actual Price]]&lt;5000,"₦2,000–₦4,999",
 IF(Cleaned_Data[[#This Row],[Actual Price]]&lt;10000,"₦5,000–₦9,999",
 "₦10,000+"))))</f>
        <v>₦1,000–₦1,999</v>
      </c>
      <c r="V862" s="8">
        <f>(Cleaned_Data[[#This Row],[Actual Price]]*Cleaned_Data[[#This Row],[Rating Count]])</f>
        <v>4911809</v>
      </c>
      <c r="W862" s="20">
        <v>0.25838728663919952</v>
      </c>
      <c r="X862">
        <v>4.2</v>
      </c>
      <c r="Y862" s="10">
        <f>VALUE(Cleaned_Data[[#This Row],[rating]])</f>
        <v>4.2</v>
      </c>
      <c r="Z862">
        <v>2891</v>
      </c>
      <c r="AA862" t="str">
        <f>IF(Cleaned_Data[[#This Row],[Rating Count]]&lt;1000,"&lt;1000","1000+")</f>
        <v>1000+</v>
      </c>
      <c r="AB862" s="4">
        <v>2891</v>
      </c>
    </row>
    <row r="863" spans="1:28" x14ac:dyDescent="0.25">
      <c r="A863">
        <v>862</v>
      </c>
      <c r="B863" t="s">
        <v>8916</v>
      </c>
      <c r="C863" t="s">
        <v>8917</v>
      </c>
      <c r="D863" t="s">
        <v>8917</v>
      </c>
      <c r="E863" t="s">
        <v>16191</v>
      </c>
      <c r="F863" t="s">
        <v>15308</v>
      </c>
      <c r="G863" t="s">
        <v>15309</v>
      </c>
      <c r="H863" t="s">
        <v>8461</v>
      </c>
      <c r="I863" t="s">
        <v>13176</v>
      </c>
      <c r="J863" t="s">
        <v>13399</v>
      </c>
      <c r="K863" t="s">
        <v>13289</v>
      </c>
      <c r="L863" t="s">
        <v>15209</v>
      </c>
      <c r="M863" t="s">
        <v>13290</v>
      </c>
      <c r="N863" t="s">
        <v>13290</v>
      </c>
      <c r="O863" t="s">
        <v>13291</v>
      </c>
      <c r="Q863">
        <v>749</v>
      </c>
      <c r="R863" s="8">
        <v>749</v>
      </c>
      <c r="S863">
        <v>1129</v>
      </c>
      <c r="T863" s="8">
        <v>1129</v>
      </c>
      <c r="U863" s="8" t="str">
        <f>IF(Cleaned_Data[[#This Row],[Actual Price]]&lt;1000,"₦0–₦999",
 IF(Cleaned_Data[[#This Row],[Actual Price]]&lt;2000,"₦1,000–₦1,999",
 IF(Cleaned_Data[[#This Row],[Actual Price]]&lt;5000,"₦2,000–₦4,999",
 IF(Cleaned_Data[[#This Row],[Actual Price]]&lt;10000,"₦5,000–₦9,999",
 "₦10,000+"))))</f>
        <v>₦1,000–₦1,999</v>
      </c>
      <c r="V863" s="8">
        <f>(Cleaned_Data[[#This Row],[Actual Price]]*Cleaned_Data[[#This Row],[Rating Count]])</f>
        <v>2761534</v>
      </c>
      <c r="W863" s="20">
        <v>0.3365810451727192</v>
      </c>
      <c r="X863">
        <v>4</v>
      </c>
      <c r="Y863" s="10">
        <f>VALUE(Cleaned_Data[[#This Row],[rating]])</f>
        <v>4</v>
      </c>
      <c r="Z863">
        <v>2446</v>
      </c>
      <c r="AA863" t="str">
        <f>IF(Cleaned_Data[[#This Row],[Rating Count]]&lt;1000,"&lt;1000","1000+")</f>
        <v>1000+</v>
      </c>
      <c r="AB863" s="4">
        <v>2446</v>
      </c>
    </row>
    <row r="864" spans="1:28" x14ac:dyDescent="0.25">
      <c r="A864">
        <v>863</v>
      </c>
      <c r="B864" t="s">
        <v>8926</v>
      </c>
      <c r="C864" t="s">
        <v>8927</v>
      </c>
      <c r="D864" t="s">
        <v>8927</v>
      </c>
      <c r="E864" t="s">
        <v>16191</v>
      </c>
      <c r="F864" t="s">
        <v>15310</v>
      </c>
      <c r="G864" t="s">
        <v>15311</v>
      </c>
      <c r="H864" t="s">
        <v>8618</v>
      </c>
      <c r="I864" t="s">
        <v>13176</v>
      </c>
      <c r="J864" t="s">
        <v>13399</v>
      </c>
      <c r="K864" t="s">
        <v>13285</v>
      </c>
      <c r="L864" t="s">
        <v>15206</v>
      </c>
      <c r="M864" t="s">
        <v>13286</v>
      </c>
      <c r="N864" t="s">
        <v>13286</v>
      </c>
      <c r="O864" t="s">
        <v>13304</v>
      </c>
      <c r="Q864">
        <v>3499</v>
      </c>
      <c r="R864" s="8">
        <v>3499</v>
      </c>
      <c r="S864">
        <v>5795</v>
      </c>
      <c r="T864" s="8">
        <v>5795</v>
      </c>
      <c r="U864" s="8" t="str">
        <f>IF(Cleaned_Data[[#This Row],[Actual Price]]&lt;1000,"₦0–₦999",
 IF(Cleaned_Data[[#This Row],[Actual Price]]&lt;2000,"₦1,000–₦1,999",
 IF(Cleaned_Data[[#This Row],[Actual Price]]&lt;5000,"₦2,000–₦4,999",
 IF(Cleaned_Data[[#This Row],[Actual Price]]&lt;10000,"₦5,000–₦9,999",
 "₦10,000+"))))</f>
        <v>₦5,000–₦9,999</v>
      </c>
      <c r="V864" s="8">
        <f>(Cleaned_Data[[#This Row],[Actual Price]]*Cleaned_Data[[#This Row],[Rating Count]])</f>
        <v>146845300</v>
      </c>
      <c r="W864" s="20">
        <v>0.39620362381363244</v>
      </c>
      <c r="X864">
        <v>3.9</v>
      </c>
      <c r="Y864" s="10">
        <f>VALUE(Cleaned_Data[[#This Row],[rating]])</f>
        <v>3.9</v>
      </c>
      <c r="Z864">
        <v>25340</v>
      </c>
      <c r="AA864" t="str">
        <f>IF(Cleaned_Data[[#This Row],[Rating Count]]&lt;1000,"&lt;1000","1000+")</f>
        <v>1000+</v>
      </c>
      <c r="AB864" s="4">
        <v>25340</v>
      </c>
    </row>
    <row r="865" spans="1:28" x14ac:dyDescent="0.25">
      <c r="A865">
        <v>864</v>
      </c>
      <c r="B865" t="s">
        <v>8936</v>
      </c>
      <c r="C865" t="s">
        <v>8937</v>
      </c>
      <c r="D865" t="s">
        <v>8937</v>
      </c>
      <c r="E865" t="s">
        <v>16191</v>
      </c>
      <c r="F865" t="s">
        <v>15312</v>
      </c>
      <c r="G865" t="s">
        <v>15313</v>
      </c>
      <c r="H865" t="s">
        <v>8938</v>
      </c>
      <c r="I865" t="s">
        <v>13176</v>
      </c>
      <c r="J865" t="s">
        <v>13399</v>
      </c>
      <c r="K865" t="s">
        <v>13285</v>
      </c>
      <c r="L865" t="s">
        <v>15206</v>
      </c>
      <c r="M865" t="s">
        <v>13286</v>
      </c>
      <c r="N865" t="s">
        <v>13286</v>
      </c>
      <c r="O865" t="s">
        <v>13318</v>
      </c>
      <c r="Q865">
        <v>379</v>
      </c>
      <c r="R865" s="8">
        <v>379</v>
      </c>
      <c r="S865">
        <v>999</v>
      </c>
      <c r="T865" s="8">
        <v>999</v>
      </c>
      <c r="U865" s="8" t="str">
        <f>IF(Cleaned_Data[[#This Row],[Actual Price]]&lt;1000,"₦0–₦999",
 IF(Cleaned_Data[[#This Row],[Actual Price]]&lt;2000,"₦1,000–₦1,999",
 IF(Cleaned_Data[[#This Row],[Actual Price]]&lt;5000,"₦2,000–₦4,999",
 IF(Cleaned_Data[[#This Row],[Actual Price]]&lt;10000,"₦5,000–₦9,999",
 "₦10,000+"))))</f>
        <v>₦0–₦999</v>
      </c>
      <c r="V865" s="8">
        <f>(Cleaned_Data[[#This Row],[Actual Price]]*Cleaned_Data[[#This Row],[Rating Count]])</f>
        <v>3092904</v>
      </c>
      <c r="W865" s="20">
        <v>0.62062062062062062</v>
      </c>
      <c r="X865">
        <v>4.3</v>
      </c>
      <c r="Y865" s="10">
        <f>VALUE(Cleaned_Data[[#This Row],[rating]])</f>
        <v>4.3</v>
      </c>
      <c r="Z865">
        <v>3096</v>
      </c>
      <c r="AA865" t="str">
        <f>IF(Cleaned_Data[[#This Row],[Rating Count]]&lt;1000,"&lt;1000","1000+")</f>
        <v>1000+</v>
      </c>
      <c r="AB865" s="4">
        <v>3096</v>
      </c>
    </row>
    <row r="866" spans="1:28" x14ac:dyDescent="0.25">
      <c r="A866">
        <v>865</v>
      </c>
      <c r="B866" t="s">
        <v>8947</v>
      </c>
      <c r="C866" t="s">
        <v>8948</v>
      </c>
      <c r="D866" t="s">
        <v>8948</v>
      </c>
      <c r="E866" t="s">
        <v>16191</v>
      </c>
      <c r="F866" t="s">
        <v>15314</v>
      </c>
      <c r="G866" t="s">
        <v>15315</v>
      </c>
      <c r="H866" t="s">
        <v>8461</v>
      </c>
      <c r="I866" t="s">
        <v>13176</v>
      </c>
      <c r="J866" t="s">
        <v>13399</v>
      </c>
      <c r="K866" t="s">
        <v>13289</v>
      </c>
      <c r="L866" t="s">
        <v>15209</v>
      </c>
      <c r="M866" t="s">
        <v>13290</v>
      </c>
      <c r="N866" t="s">
        <v>13290</v>
      </c>
      <c r="O866" t="s">
        <v>13291</v>
      </c>
      <c r="Q866">
        <v>1099</v>
      </c>
      <c r="R866" s="8">
        <v>1099</v>
      </c>
      <c r="S866">
        <v>2400</v>
      </c>
      <c r="T866" s="8">
        <v>2400</v>
      </c>
      <c r="U866" s="8" t="str">
        <f>IF(Cleaned_Data[[#This Row],[Actual Price]]&lt;1000,"₦0–₦999",
 IF(Cleaned_Data[[#This Row],[Actual Price]]&lt;2000,"₦1,000–₦1,999",
 IF(Cleaned_Data[[#This Row],[Actual Price]]&lt;5000,"₦2,000–₦4,999",
 IF(Cleaned_Data[[#This Row],[Actual Price]]&lt;10000,"₦5,000–₦9,999",
 "₦10,000+"))))</f>
        <v>₦2,000–₦4,999</v>
      </c>
      <c r="V866" s="8">
        <f>(Cleaned_Data[[#This Row],[Actual Price]]*Cleaned_Data[[#This Row],[Rating Count]])</f>
        <v>9600</v>
      </c>
      <c r="W866" s="20">
        <v>0.54208333333333336</v>
      </c>
      <c r="X866">
        <v>3.8</v>
      </c>
      <c r="Y866" s="10">
        <f>VALUE(Cleaned_Data[[#This Row],[rating]])</f>
        <v>3.8</v>
      </c>
      <c r="Z866">
        <v>4</v>
      </c>
      <c r="AA866" t="str">
        <f>IF(Cleaned_Data[[#This Row],[Rating Count]]&lt;1000,"&lt;1000","1000+")</f>
        <v>&lt;1000</v>
      </c>
      <c r="AB866" s="4">
        <v>4</v>
      </c>
    </row>
    <row r="867" spans="1:28" x14ac:dyDescent="0.25">
      <c r="A867">
        <v>866</v>
      </c>
      <c r="B867" t="s">
        <v>8957</v>
      </c>
      <c r="C867" t="s">
        <v>8958</v>
      </c>
      <c r="D867" t="s">
        <v>8958</v>
      </c>
      <c r="E867" t="s">
        <v>16191</v>
      </c>
      <c r="F867" t="s">
        <v>15316</v>
      </c>
      <c r="G867" t="s">
        <v>15317</v>
      </c>
      <c r="H867" t="s">
        <v>8670</v>
      </c>
      <c r="I867" t="s">
        <v>13176</v>
      </c>
      <c r="J867" t="s">
        <v>13399</v>
      </c>
      <c r="K867" t="s">
        <v>13285</v>
      </c>
      <c r="L867" t="s">
        <v>15206</v>
      </c>
      <c r="M867" t="s">
        <v>13286</v>
      </c>
      <c r="N867" t="s">
        <v>13286</v>
      </c>
      <c r="O867" t="s">
        <v>13287</v>
      </c>
      <c r="P867" t="s">
        <v>13307</v>
      </c>
      <c r="Q867">
        <v>749</v>
      </c>
      <c r="R867" s="8">
        <v>749</v>
      </c>
      <c r="S867">
        <v>1299</v>
      </c>
      <c r="T867" s="8">
        <v>1299</v>
      </c>
      <c r="U867" s="8" t="str">
        <f>IF(Cleaned_Data[[#This Row],[Actual Price]]&lt;1000,"₦0–₦999",
 IF(Cleaned_Data[[#This Row],[Actual Price]]&lt;2000,"₦1,000–₦1,999",
 IF(Cleaned_Data[[#This Row],[Actual Price]]&lt;5000,"₦2,000–₦4,999",
 IF(Cleaned_Data[[#This Row],[Actual Price]]&lt;10000,"₦5,000–₦9,999",
 "₦10,000+"))))</f>
        <v>₦1,000–₦1,999</v>
      </c>
      <c r="V867" s="8">
        <f>(Cleaned_Data[[#This Row],[Actual Price]]*Cleaned_Data[[#This Row],[Rating Count]])</f>
        <v>154581</v>
      </c>
      <c r="W867" s="20">
        <v>0.42340261739799845</v>
      </c>
      <c r="X867">
        <v>4</v>
      </c>
      <c r="Y867" s="10">
        <f>VALUE(Cleaned_Data[[#This Row],[rating]])</f>
        <v>4</v>
      </c>
      <c r="Z867">
        <v>119</v>
      </c>
      <c r="AA867" t="str">
        <f>IF(Cleaned_Data[[#This Row],[Rating Count]]&lt;1000,"&lt;1000","1000+")</f>
        <v>&lt;1000</v>
      </c>
      <c r="AB867" s="4">
        <v>119</v>
      </c>
    </row>
    <row r="868" spans="1:28" x14ac:dyDescent="0.25">
      <c r="A868">
        <v>867</v>
      </c>
      <c r="B868" t="s">
        <v>8967</v>
      </c>
      <c r="C868" t="s">
        <v>8968</v>
      </c>
      <c r="D868" t="s">
        <v>8968</v>
      </c>
      <c r="E868" t="s">
        <v>16191</v>
      </c>
      <c r="F868" t="s">
        <v>15318</v>
      </c>
      <c r="G868" t="s">
        <v>13442</v>
      </c>
      <c r="H868" t="s">
        <v>8969</v>
      </c>
      <c r="I868" t="s">
        <v>13176</v>
      </c>
      <c r="J868" t="s">
        <v>13399</v>
      </c>
      <c r="K868" t="s">
        <v>13285</v>
      </c>
      <c r="L868" t="s">
        <v>15206</v>
      </c>
      <c r="M868" t="s">
        <v>13286</v>
      </c>
      <c r="N868" t="s">
        <v>13286</v>
      </c>
      <c r="O868" t="s">
        <v>13319</v>
      </c>
      <c r="Q868">
        <v>1299</v>
      </c>
      <c r="R868" s="8">
        <v>1299</v>
      </c>
      <c r="S868">
        <v>1299</v>
      </c>
      <c r="T868" s="8">
        <v>1299</v>
      </c>
      <c r="U868" s="8" t="str">
        <f>IF(Cleaned_Data[[#This Row],[Actual Price]]&lt;1000,"₦0–₦999",
 IF(Cleaned_Data[[#This Row],[Actual Price]]&lt;2000,"₦1,000–₦1,999",
 IF(Cleaned_Data[[#This Row],[Actual Price]]&lt;5000,"₦2,000–₦4,999",
 IF(Cleaned_Data[[#This Row],[Actual Price]]&lt;10000,"₦5,000–₦9,999",
 "₦10,000+"))))</f>
        <v>₦1,000–₦1,999</v>
      </c>
      <c r="V868" s="8">
        <f>(Cleaned_Data[[#This Row],[Actual Price]]*Cleaned_Data[[#This Row],[Rating Count]])</f>
        <v>52097694</v>
      </c>
      <c r="W868" s="20">
        <v>0</v>
      </c>
      <c r="X868">
        <v>4.2</v>
      </c>
      <c r="Y868" s="10">
        <f>VALUE(Cleaned_Data[[#This Row],[rating]])</f>
        <v>4.2</v>
      </c>
      <c r="Z868">
        <v>40106</v>
      </c>
      <c r="AA868" t="str">
        <f>IF(Cleaned_Data[[#This Row],[Rating Count]]&lt;1000,"&lt;1000","1000+")</f>
        <v>1000+</v>
      </c>
      <c r="AB868" s="4">
        <v>40106</v>
      </c>
    </row>
    <row r="869" spans="1:28" x14ac:dyDescent="0.25">
      <c r="A869">
        <v>868</v>
      </c>
      <c r="B869" t="s">
        <v>8978</v>
      </c>
      <c r="C869" t="s">
        <v>8979</v>
      </c>
      <c r="D869" t="s">
        <v>8979</v>
      </c>
      <c r="E869" t="s">
        <v>16191</v>
      </c>
      <c r="F869" t="s">
        <v>15319</v>
      </c>
      <c r="G869" t="s">
        <v>15320</v>
      </c>
      <c r="H869" t="s">
        <v>8607</v>
      </c>
      <c r="I869" t="s">
        <v>13176</v>
      </c>
      <c r="J869" t="s">
        <v>13399</v>
      </c>
      <c r="K869" t="s">
        <v>13285</v>
      </c>
      <c r="L869" t="s">
        <v>15206</v>
      </c>
      <c r="M869" t="s">
        <v>13293</v>
      </c>
      <c r="N869" t="s">
        <v>15214</v>
      </c>
      <c r="O869" t="s">
        <v>13294</v>
      </c>
      <c r="P869" t="s">
        <v>13303</v>
      </c>
      <c r="Q869">
        <v>549</v>
      </c>
      <c r="R869" s="8">
        <v>549</v>
      </c>
      <c r="S869">
        <v>1090</v>
      </c>
      <c r="T869" s="8">
        <v>1090</v>
      </c>
      <c r="U869" s="8" t="str">
        <f>IF(Cleaned_Data[[#This Row],[Actual Price]]&lt;1000,"₦0–₦999",
 IF(Cleaned_Data[[#This Row],[Actual Price]]&lt;2000,"₦1,000–₦1,999",
 IF(Cleaned_Data[[#This Row],[Actual Price]]&lt;5000,"₦2,000–₦4,999",
 IF(Cleaned_Data[[#This Row],[Actual Price]]&lt;10000,"₦5,000–₦9,999",
 "₦10,000+"))))</f>
        <v>₦1,000–₦1,999</v>
      </c>
      <c r="V869" s="8">
        <f>(Cleaned_Data[[#This Row],[Actual Price]]*Cleaned_Data[[#This Row],[Rating Count]])</f>
        <v>14201610</v>
      </c>
      <c r="W869" s="20">
        <v>0.4963302752293578</v>
      </c>
      <c r="X869">
        <v>4.2</v>
      </c>
      <c r="Y869" s="10">
        <f>VALUE(Cleaned_Data[[#This Row],[rating]])</f>
        <v>4.2</v>
      </c>
      <c r="Z869">
        <v>13029</v>
      </c>
      <c r="AA869" t="str">
        <f>IF(Cleaned_Data[[#This Row],[Rating Count]]&lt;1000,"&lt;1000","1000+")</f>
        <v>1000+</v>
      </c>
      <c r="AB869" s="4">
        <v>13029</v>
      </c>
    </row>
    <row r="870" spans="1:28" x14ac:dyDescent="0.25">
      <c r="A870">
        <v>869</v>
      </c>
      <c r="B870" t="s">
        <v>8988</v>
      </c>
      <c r="C870" t="s">
        <v>8989</v>
      </c>
      <c r="D870" t="s">
        <v>15321</v>
      </c>
      <c r="E870" t="s">
        <v>16191</v>
      </c>
      <c r="F870" t="s">
        <v>15322</v>
      </c>
      <c r="G870" t="s">
        <v>15323</v>
      </c>
      <c r="H870" t="s">
        <v>8472</v>
      </c>
      <c r="I870" t="s">
        <v>13176</v>
      </c>
      <c r="J870" t="s">
        <v>13399</v>
      </c>
      <c r="K870" t="s">
        <v>13289</v>
      </c>
      <c r="L870" t="s">
        <v>15209</v>
      </c>
      <c r="M870" t="s">
        <v>13290</v>
      </c>
      <c r="N870" t="s">
        <v>13290</v>
      </c>
      <c r="O870" t="s">
        <v>13292</v>
      </c>
      <c r="Q870">
        <v>899</v>
      </c>
      <c r="R870" s="8">
        <v>899</v>
      </c>
      <c r="S870">
        <v>2000</v>
      </c>
      <c r="T870" s="8">
        <v>2000</v>
      </c>
      <c r="U870" s="8" t="str">
        <f>IF(Cleaned_Data[[#This Row],[Actual Price]]&lt;1000,"₦0–₦999",
 IF(Cleaned_Data[[#This Row],[Actual Price]]&lt;2000,"₦1,000–₦1,999",
 IF(Cleaned_Data[[#This Row],[Actual Price]]&lt;5000,"₦2,000–₦4,999",
 IF(Cleaned_Data[[#This Row],[Actual Price]]&lt;10000,"₦5,000–₦9,999",
 "₦10,000+"))))</f>
        <v>₦2,000–₦4,999</v>
      </c>
      <c r="V870" s="8">
        <f>(Cleaned_Data[[#This Row],[Actual Price]]*Cleaned_Data[[#This Row],[Rating Count]])</f>
        <v>582000</v>
      </c>
      <c r="W870" s="20">
        <v>0.55049999999999999</v>
      </c>
      <c r="X870">
        <v>3.6</v>
      </c>
      <c r="Y870" s="10">
        <f>VALUE(Cleaned_Data[[#This Row],[rating]])</f>
        <v>3.6</v>
      </c>
      <c r="Z870">
        <v>291</v>
      </c>
      <c r="AA870" t="str">
        <f>IF(Cleaned_Data[[#This Row],[Rating Count]]&lt;1000,"&lt;1000","1000+")</f>
        <v>&lt;1000</v>
      </c>
      <c r="AB870" s="4">
        <v>291</v>
      </c>
    </row>
    <row r="871" spans="1:28" x14ac:dyDescent="0.25">
      <c r="A871">
        <v>870</v>
      </c>
      <c r="B871" t="s">
        <v>8998</v>
      </c>
      <c r="C871" t="s">
        <v>8999</v>
      </c>
      <c r="D871" t="s">
        <v>8999</v>
      </c>
      <c r="E871" t="s">
        <v>16191</v>
      </c>
      <c r="F871" t="s">
        <v>15324</v>
      </c>
      <c r="G871" t="s">
        <v>15325</v>
      </c>
      <c r="H871" t="s">
        <v>8607</v>
      </c>
      <c r="I871" t="s">
        <v>13176</v>
      </c>
      <c r="J871" t="s">
        <v>13399</v>
      </c>
      <c r="K871" t="s">
        <v>13285</v>
      </c>
      <c r="L871" t="s">
        <v>15206</v>
      </c>
      <c r="M871" t="s">
        <v>13293</v>
      </c>
      <c r="N871" t="s">
        <v>15214</v>
      </c>
      <c r="O871" t="s">
        <v>13294</v>
      </c>
      <c r="P871" t="s">
        <v>13303</v>
      </c>
      <c r="Q871">
        <v>1321</v>
      </c>
      <c r="R871" s="8">
        <v>1321</v>
      </c>
      <c r="S871">
        <v>1545</v>
      </c>
      <c r="T871" s="8">
        <v>1545</v>
      </c>
      <c r="U871" s="8" t="str">
        <f>IF(Cleaned_Data[[#This Row],[Actual Price]]&lt;1000,"₦0–₦999",
 IF(Cleaned_Data[[#This Row],[Actual Price]]&lt;2000,"₦1,000–₦1,999",
 IF(Cleaned_Data[[#This Row],[Actual Price]]&lt;5000,"₦2,000–₦4,999",
 IF(Cleaned_Data[[#This Row],[Actual Price]]&lt;10000,"₦5,000–₦9,999",
 "₦10,000+"))))</f>
        <v>₦1,000–₦1,999</v>
      </c>
      <c r="V871" s="8">
        <f>(Cleaned_Data[[#This Row],[Actual Price]]*Cleaned_Data[[#This Row],[Rating Count]])</f>
        <v>23874885</v>
      </c>
      <c r="W871" s="20">
        <v>0.14498381877022654</v>
      </c>
      <c r="X871">
        <v>4.3</v>
      </c>
      <c r="Y871" s="10">
        <f>VALUE(Cleaned_Data[[#This Row],[rating]])</f>
        <v>4.3</v>
      </c>
      <c r="Z871">
        <v>15453</v>
      </c>
      <c r="AA871" t="str">
        <f>IF(Cleaned_Data[[#This Row],[Rating Count]]&lt;1000,"&lt;1000","1000+")</f>
        <v>1000+</v>
      </c>
      <c r="AB871" s="4">
        <v>15453</v>
      </c>
    </row>
    <row r="872" spans="1:28" x14ac:dyDescent="0.25">
      <c r="A872">
        <v>871</v>
      </c>
      <c r="B872" t="s">
        <v>9008</v>
      </c>
      <c r="C872" t="s">
        <v>9009</v>
      </c>
      <c r="D872" t="s">
        <v>9009</v>
      </c>
      <c r="E872" t="s">
        <v>16191</v>
      </c>
      <c r="F872" t="s">
        <v>15326</v>
      </c>
      <c r="G872" t="s">
        <v>15327</v>
      </c>
      <c r="H872" t="s">
        <v>8483</v>
      </c>
      <c r="I872" t="s">
        <v>13176</v>
      </c>
      <c r="J872" t="s">
        <v>13399</v>
      </c>
      <c r="K872" t="s">
        <v>13285</v>
      </c>
      <c r="L872" t="s">
        <v>15206</v>
      </c>
      <c r="M872" t="s">
        <v>13293</v>
      </c>
      <c r="N872" t="s">
        <v>15214</v>
      </c>
      <c r="O872" t="s">
        <v>13294</v>
      </c>
      <c r="P872" t="s">
        <v>13295</v>
      </c>
      <c r="Q872">
        <v>1099</v>
      </c>
      <c r="R872" s="8">
        <v>1099</v>
      </c>
      <c r="S872">
        <v>1999</v>
      </c>
      <c r="T872" s="8">
        <v>1999</v>
      </c>
      <c r="U872" s="8" t="str">
        <f>IF(Cleaned_Data[[#This Row],[Actual Price]]&lt;1000,"₦0–₦999",
 IF(Cleaned_Data[[#This Row],[Actual Price]]&lt;2000,"₦1,000–₦1,999",
 IF(Cleaned_Data[[#This Row],[Actual Price]]&lt;5000,"₦2,000–₦4,999",
 IF(Cleaned_Data[[#This Row],[Actual Price]]&lt;10000,"₦5,000–₦9,999",
 "₦10,000+"))))</f>
        <v>₦1,000–₦1,999</v>
      </c>
      <c r="V872" s="8">
        <f>(Cleaned_Data[[#This Row],[Actual Price]]*Cleaned_Data[[#This Row],[Rating Count]])</f>
        <v>1207396</v>
      </c>
      <c r="W872" s="20">
        <v>0.45022511255627812</v>
      </c>
      <c r="X872">
        <v>4</v>
      </c>
      <c r="Y872" s="10">
        <f>VALUE(Cleaned_Data[[#This Row],[rating]])</f>
        <v>4</v>
      </c>
      <c r="Z872">
        <v>604</v>
      </c>
      <c r="AA872" t="str">
        <f>IF(Cleaned_Data[[#This Row],[Rating Count]]&lt;1000,"&lt;1000","1000+")</f>
        <v>&lt;1000</v>
      </c>
      <c r="AB872" s="4">
        <v>604</v>
      </c>
    </row>
    <row r="873" spans="1:28" x14ac:dyDescent="0.25">
      <c r="A873">
        <v>872</v>
      </c>
      <c r="B873" t="s">
        <v>9018</v>
      </c>
      <c r="C873" t="s">
        <v>9019</v>
      </c>
      <c r="D873" t="s">
        <v>9019</v>
      </c>
      <c r="E873" t="s">
        <v>16191</v>
      </c>
      <c r="F873" t="s">
        <v>15328</v>
      </c>
      <c r="G873" t="s">
        <v>15237</v>
      </c>
      <c r="H873" t="s">
        <v>8607</v>
      </c>
      <c r="I873" t="s">
        <v>13176</v>
      </c>
      <c r="J873" t="s">
        <v>13399</v>
      </c>
      <c r="K873" t="s">
        <v>13285</v>
      </c>
      <c r="L873" t="s">
        <v>15206</v>
      </c>
      <c r="M873" t="s">
        <v>13293</v>
      </c>
      <c r="N873" t="s">
        <v>15214</v>
      </c>
      <c r="O873" t="s">
        <v>13294</v>
      </c>
      <c r="P873" t="s">
        <v>13303</v>
      </c>
      <c r="Q873">
        <v>775</v>
      </c>
      <c r="R873" s="8">
        <v>775</v>
      </c>
      <c r="S873">
        <v>875</v>
      </c>
      <c r="T873" s="8">
        <v>875</v>
      </c>
      <c r="U873" s="8" t="str">
        <f>IF(Cleaned_Data[[#This Row],[Actual Price]]&lt;1000,"₦0–₦999",
 IF(Cleaned_Data[[#This Row],[Actual Price]]&lt;2000,"₦1,000–₦1,999",
 IF(Cleaned_Data[[#This Row],[Actual Price]]&lt;5000,"₦2,000–₦4,999",
 IF(Cleaned_Data[[#This Row],[Actual Price]]&lt;10000,"₦5,000–₦9,999",
 "₦10,000+"))))</f>
        <v>₦0–₦999</v>
      </c>
      <c r="V873" s="8">
        <f>(Cleaned_Data[[#This Row],[Actual Price]]*Cleaned_Data[[#This Row],[Rating Count]])</f>
        <v>40816125</v>
      </c>
      <c r="W873" s="20">
        <v>0.11428571428571428</v>
      </c>
      <c r="X873">
        <v>4.2</v>
      </c>
      <c r="Y873" s="10">
        <f>VALUE(Cleaned_Data[[#This Row],[rating]])</f>
        <v>4.2</v>
      </c>
      <c r="Z873">
        <v>46647</v>
      </c>
      <c r="AA873" t="str">
        <f>IF(Cleaned_Data[[#This Row],[Rating Count]]&lt;1000,"&lt;1000","1000+")</f>
        <v>1000+</v>
      </c>
      <c r="AB873" s="4">
        <v>46647</v>
      </c>
    </row>
    <row r="874" spans="1:28" x14ac:dyDescent="0.25">
      <c r="A874">
        <v>873</v>
      </c>
      <c r="B874" t="s">
        <v>9028</v>
      </c>
      <c r="C874" t="s">
        <v>9029</v>
      </c>
      <c r="D874" t="s">
        <v>9029</v>
      </c>
      <c r="E874" t="s">
        <v>16191</v>
      </c>
      <c r="F874" t="s">
        <v>15255</v>
      </c>
      <c r="G874" t="s">
        <v>15329</v>
      </c>
      <c r="H874" t="s">
        <v>8681</v>
      </c>
      <c r="I874" t="s">
        <v>13176</v>
      </c>
      <c r="J874" t="s">
        <v>13399</v>
      </c>
      <c r="K874" t="s">
        <v>13289</v>
      </c>
      <c r="L874" t="s">
        <v>15209</v>
      </c>
      <c r="M874" t="s">
        <v>13305</v>
      </c>
      <c r="N874" t="s">
        <v>15244</v>
      </c>
      <c r="O874" t="s">
        <v>13308</v>
      </c>
      <c r="Q874">
        <v>6299</v>
      </c>
      <c r="R874" s="8">
        <v>6299</v>
      </c>
      <c r="S874">
        <v>15270</v>
      </c>
      <c r="T874" s="8">
        <v>15270</v>
      </c>
      <c r="U874" s="8" t="str">
        <f>IF(Cleaned_Data[[#This Row],[Actual Price]]&lt;1000,"₦0–₦999",
 IF(Cleaned_Data[[#This Row],[Actual Price]]&lt;2000,"₦1,000–₦1,999",
 IF(Cleaned_Data[[#This Row],[Actual Price]]&lt;5000,"₦2,000–₦4,999",
 IF(Cleaned_Data[[#This Row],[Actual Price]]&lt;10000,"₦5,000–₦9,999",
 "₦10,000+"))))</f>
        <v>₦10,000+</v>
      </c>
      <c r="V874" s="8">
        <f>(Cleaned_Data[[#This Row],[Actual Price]]*Cleaned_Data[[#This Row],[Rating Count]])</f>
        <v>49367910</v>
      </c>
      <c r="W874" s="20">
        <v>0.58749181401440731</v>
      </c>
      <c r="X874">
        <v>4.0999999999999996</v>
      </c>
      <c r="Y874" s="10">
        <f>VALUE(Cleaned_Data[[#This Row],[rating]])</f>
        <v>4.0999999999999996</v>
      </c>
      <c r="Z874">
        <v>3233</v>
      </c>
      <c r="AA874" t="str">
        <f>IF(Cleaned_Data[[#This Row],[Rating Count]]&lt;1000,"&lt;1000","1000+")</f>
        <v>1000+</v>
      </c>
      <c r="AB874" s="4">
        <v>3233</v>
      </c>
    </row>
    <row r="875" spans="1:28" x14ac:dyDescent="0.25">
      <c r="A875">
        <v>874</v>
      </c>
      <c r="B875" t="s">
        <v>9038</v>
      </c>
      <c r="C875" t="s">
        <v>9039</v>
      </c>
      <c r="D875" t="s">
        <v>15330</v>
      </c>
      <c r="E875" t="s">
        <v>16191</v>
      </c>
      <c r="F875" t="s">
        <v>15331</v>
      </c>
      <c r="G875" t="s">
        <v>15332</v>
      </c>
      <c r="H875" t="s">
        <v>8805</v>
      </c>
      <c r="I875" t="s">
        <v>13176</v>
      </c>
      <c r="J875" t="s">
        <v>13399</v>
      </c>
      <c r="K875" t="s">
        <v>13285</v>
      </c>
      <c r="L875" t="s">
        <v>15206</v>
      </c>
      <c r="M875" t="s">
        <v>13293</v>
      </c>
      <c r="N875" t="s">
        <v>15214</v>
      </c>
      <c r="O875" t="s">
        <v>13294</v>
      </c>
      <c r="P875" t="s">
        <v>13303</v>
      </c>
      <c r="Q875">
        <v>3190</v>
      </c>
      <c r="R875" s="8">
        <v>3190</v>
      </c>
      <c r="S875">
        <v>4195</v>
      </c>
      <c r="T875" s="8">
        <v>4195</v>
      </c>
      <c r="U875" s="8" t="str">
        <f>IF(Cleaned_Data[[#This Row],[Actual Price]]&lt;1000,"₦0–₦999",
 IF(Cleaned_Data[[#This Row],[Actual Price]]&lt;2000,"₦1,000–₦1,999",
 IF(Cleaned_Data[[#This Row],[Actual Price]]&lt;5000,"₦2,000–₦4,999",
 IF(Cleaned_Data[[#This Row],[Actual Price]]&lt;10000,"₦5,000–₦9,999",
 "₦10,000+"))))</f>
        <v>₦2,000–₦4,999</v>
      </c>
      <c r="V875" s="8">
        <f>(Cleaned_Data[[#This Row],[Actual Price]]*Cleaned_Data[[#This Row],[Rating Count]])</f>
        <v>5377990</v>
      </c>
      <c r="W875" s="20">
        <v>0.2395709177592372</v>
      </c>
      <c r="X875">
        <v>4</v>
      </c>
      <c r="Y875" s="10">
        <f>VALUE(Cleaned_Data[[#This Row],[rating]])</f>
        <v>4</v>
      </c>
      <c r="Z875">
        <v>1282</v>
      </c>
      <c r="AA875" t="str">
        <f>IF(Cleaned_Data[[#This Row],[Rating Count]]&lt;1000,"&lt;1000","1000+")</f>
        <v>1000+</v>
      </c>
      <c r="AB875" s="4">
        <v>1282</v>
      </c>
    </row>
    <row r="876" spans="1:28" x14ac:dyDescent="0.25">
      <c r="A876">
        <v>875</v>
      </c>
      <c r="B876" t="s">
        <v>9048</v>
      </c>
      <c r="C876" t="s">
        <v>9049</v>
      </c>
      <c r="D876" t="s">
        <v>9049</v>
      </c>
      <c r="E876" t="s">
        <v>16191</v>
      </c>
      <c r="F876" t="s">
        <v>15333</v>
      </c>
      <c r="G876" t="s">
        <v>15334</v>
      </c>
      <c r="H876" t="s">
        <v>8461</v>
      </c>
      <c r="I876" t="s">
        <v>13176</v>
      </c>
      <c r="J876" t="s">
        <v>13399</v>
      </c>
      <c r="K876" t="s">
        <v>13289</v>
      </c>
      <c r="L876" t="s">
        <v>15209</v>
      </c>
      <c r="M876" t="s">
        <v>13290</v>
      </c>
      <c r="N876" t="s">
        <v>13290</v>
      </c>
      <c r="O876" t="s">
        <v>13291</v>
      </c>
      <c r="Q876">
        <v>799</v>
      </c>
      <c r="R876" s="8">
        <v>799</v>
      </c>
      <c r="S876">
        <v>1989</v>
      </c>
      <c r="T876" s="8">
        <v>1989</v>
      </c>
      <c r="U876" s="8" t="str">
        <f>IF(Cleaned_Data[[#This Row],[Actual Price]]&lt;1000,"₦0–₦999",
 IF(Cleaned_Data[[#This Row],[Actual Price]]&lt;2000,"₦1,000–₦1,999",
 IF(Cleaned_Data[[#This Row],[Actual Price]]&lt;5000,"₦2,000–₦4,999",
 IF(Cleaned_Data[[#This Row],[Actual Price]]&lt;10000,"₦5,000–₦9,999",
 "₦10,000+"))))</f>
        <v>₦1,000–₦1,999</v>
      </c>
      <c r="V876" s="8">
        <f>(Cleaned_Data[[#This Row],[Actual Price]]*Cleaned_Data[[#This Row],[Rating Count]])</f>
        <v>139230</v>
      </c>
      <c r="W876" s="20">
        <v>0.59829059829059827</v>
      </c>
      <c r="X876">
        <v>4.3</v>
      </c>
      <c r="Y876" s="10">
        <f>VALUE(Cleaned_Data[[#This Row],[rating]])</f>
        <v>4.3</v>
      </c>
      <c r="Z876">
        <v>70</v>
      </c>
      <c r="AA876" t="str">
        <f>IF(Cleaned_Data[[#This Row],[Rating Count]]&lt;1000,"&lt;1000","1000+")</f>
        <v>&lt;1000</v>
      </c>
      <c r="AB876" s="4">
        <v>70</v>
      </c>
    </row>
    <row r="877" spans="1:28" x14ac:dyDescent="0.25">
      <c r="A877">
        <v>876</v>
      </c>
      <c r="B877" t="s">
        <v>9058</v>
      </c>
      <c r="C877" t="s">
        <v>9059</v>
      </c>
      <c r="D877" t="s">
        <v>15335</v>
      </c>
      <c r="E877" t="s">
        <v>16191</v>
      </c>
      <c r="F877" t="s">
        <v>15336</v>
      </c>
      <c r="G877" t="s">
        <v>15337</v>
      </c>
      <c r="H877" t="s">
        <v>8846</v>
      </c>
      <c r="I877" t="s">
        <v>13176</v>
      </c>
      <c r="J877" t="s">
        <v>13399</v>
      </c>
      <c r="K877" t="s">
        <v>13285</v>
      </c>
      <c r="L877" t="s">
        <v>15206</v>
      </c>
      <c r="M877" t="s">
        <v>13286</v>
      </c>
      <c r="N877" t="s">
        <v>13286</v>
      </c>
      <c r="O877" t="s">
        <v>13315</v>
      </c>
      <c r="Q877">
        <v>2699</v>
      </c>
      <c r="R877" s="8">
        <v>2699</v>
      </c>
      <c r="S877">
        <v>5000</v>
      </c>
      <c r="T877" s="8">
        <v>5000</v>
      </c>
      <c r="U877" s="8" t="str">
        <f>IF(Cleaned_Data[[#This Row],[Actual Price]]&lt;1000,"₦0–₦999",
 IF(Cleaned_Data[[#This Row],[Actual Price]]&lt;2000,"₦1,000–₦1,999",
 IF(Cleaned_Data[[#This Row],[Actual Price]]&lt;5000,"₦2,000–₦4,999",
 IF(Cleaned_Data[[#This Row],[Actual Price]]&lt;10000,"₦5,000–₦9,999",
 "₦10,000+"))))</f>
        <v>₦5,000–₦9,999</v>
      </c>
      <c r="V877" s="8">
        <f>(Cleaned_Data[[#This Row],[Actual Price]]*Cleaned_Data[[#This Row],[Rating Count]])</f>
        <v>130820000</v>
      </c>
      <c r="W877" s="20">
        <v>0.4602</v>
      </c>
      <c r="X877">
        <v>4</v>
      </c>
      <c r="Y877" s="10">
        <f>VALUE(Cleaned_Data[[#This Row],[rating]])</f>
        <v>4</v>
      </c>
      <c r="Z877">
        <v>26164</v>
      </c>
      <c r="AA877" t="str">
        <f>IF(Cleaned_Data[[#This Row],[Rating Count]]&lt;1000,"&lt;1000","1000+")</f>
        <v>1000+</v>
      </c>
      <c r="AB877" s="4">
        <v>26164</v>
      </c>
    </row>
    <row r="878" spans="1:28" x14ac:dyDescent="0.25">
      <c r="A878">
        <v>877</v>
      </c>
      <c r="B878" t="s">
        <v>9068</v>
      </c>
      <c r="C878" t="s">
        <v>9069</v>
      </c>
      <c r="D878" t="s">
        <v>9069</v>
      </c>
      <c r="E878" t="s">
        <v>16191</v>
      </c>
      <c r="F878" t="s">
        <v>15338</v>
      </c>
      <c r="G878" t="s">
        <v>15339</v>
      </c>
      <c r="H878" t="s">
        <v>8607</v>
      </c>
      <c r="I878" t="s">
        <v>13176</v>
      </c>
      <c r="J878" t="s">
        <v>13399</v>
      </c>
      <c r="K878" t="s">
        <v>13285</v>
      </c>
      <c r="L878" t="s">
        <v>15206</v>
      </c>
      <c r="M878" t="s">
        <v>13293</v>
      </c>
      <c r="N878" t="s">
        <v>15214</v>
      </c>
      <c r="O878" t="s">
        <v>13294</v>
      </c>
      <c r="P878" t="s">
        <v>13303</v>
      </c>
      <c r="Q878">
        <v>599</v>
      </c>
      <c r="R878" s="8">
        <v>599</v>
      </c>
      <c r="S878">
        <v>990</v>
      </c>
      <c r="T878" s="8">
        <v>990</v>
      </c>
      <c r="U878" s="8" t="str">
        <f>IF(Cleaned_Data[[#This Row],[Actual Price]]&lt;1000,"₦0–₦999",
 IF(Cleaned_Data[[#This Row],[Actual Price]]&lt;2000,"₦1,000–₦1,999",
 IF(Cleaned_Data[[#This Row],[Actual Price]]&lt;5000,"₦2,000–₦4,999",
 IF(Cleaned_Data[[#This Row],[Actual Price]]&lt;10000,"₦5,000–₦9,999",
 "₦10,000+"))))</f>
        <v>₦0–₦999</v>
      </c>
      <c r="V878" s="8">
        <f>(Cleaned_Data[[#This Row],[Actual Price]]*Cleaned_Data[[#This Row],[Rating Count]])</f>
        <v>16004340</v>
      </c>
      <c r="W878" s="20">
        <v>0.39494949494949494</v>
      </c>
      <c r="X878">
        <v>3.9</v>
      </c>
      <c r="Y878" s="10">
        <f>VALUE(Cleaned_Data[[#This Row],[rating]])</f>
        <v>3.9</v>
      </c>
      <c r="Z878">
        <v>16166</v>
      </c>
      <c r="AA878" t="str">
        <f>IF(Cleaned_Data[[#This Row],[Rating Count]]&lt;1000,"&lt;1000","1000+")</f>
        <v>1000+</v>
      </c>
      <c r="AB878" s="4">
        <v>16166</v>
      </c>
    </row>
    <row r="879" spans="1:28" x14ac:dyDescent="0.25">
      <c r="A879">
        <v>878</v>
      </c>
      <c r="B879" t="s">
        <v>9078</v>
      </c>
      <c r="C879" t="s">
        <v>9079</v>
      </c>
      <c r="D879" t="s">
        <v>9079</v>
      </c>
      <c r="E879" t="s">
        <v>16191</v>
      </c>
      <c r="F879" t="s">
        <v>15340</v>
      </c>
      <c r="G879" t="s">
        <v>15341</v>
      </c>
      <c r="H879" t="s">
        <v>8670</v>
      </c>
      <c r="I879" t="s">
        <v>13176</v>
      </c>
      <c r="J879" t="s">
        <v>13399</v>
      </c>
      <c r="K879" t="s">
        <v>13285</v>
      </c>
      <c r="L879" t="s">
        <v>15206</v>
      </c>
      <c r="M879" t="s">
        <v>13286</v>
      </c>
      <c r="N879" t="s">
        <v>13286</v>
      </c>
      <c r="O879" t="s">
        <v>13287</v>
      </c>
      <c r="P879" t="s">
        <v>13307</v>
      </c>
      <c r="Q879">
        <v>749</v>
      </c>
      <c r="R879" s="8">
        <v>749</v>
      </c>
      <c r="S879">
        <v>1111</v>
      </c>
      <c r="T879" s="8">
        <v>1111</v>
      </c>
      <c r="U879" s="8" t="str">
        <f>IF(Cleaned_Data[[#This Row],[Actual Price]]&lt;1000,"₦0–₦999",
 IF(Cleaned_Data[[#This Row],[Actual Price]]&lt;2000,"₦1,000–₦1,999",
 IF(Cleaned_Data[[#This Row],[Actual Price]]&lt;5000,"₦2,000–₦4,999",
 IF(Cleaned_Data[[#This Row],[Actual Price]]&lt;10000,"₦5,000–₦9,999",
 "₦10,000+"))))</f>
        <v>₦1,000–₦1,999</v>
      </c>
      <c r="V879" s="8">
        <f>(Cleaned_Data[[#This Row],[Actual Price]]*Cleaned_Data[[#This Row],[Rating Count]])</f>
        <v>39654923</v>
      </c>
      <c r="W879" s="20">
        <v>0.32583258325832581</v>
      </c>
      <c r="X879">
        <v>4.2</v>
      </c>
      <c r="Y879" s="10">
        <f>VALUE(Cleaned_Data[[#This Row],[rating]])</f>
        <v>4.2</v>
      </c>
      <c r="Z879">
        <v>35693</v>
      </c>
      <c r="AA879" t="str">
        <f>IF(Cleaned_Data[[#This Row],[Rating Count]]&lt;1000,"&lt;1000","1000+")</f>
        <v>1000+</v>
      </c>
      <c r="AB879" s="4">
        <v>35693</v>
      </c>
    </row>
    <row r="880" spans="1:28" x14ac:dyDescent="0.25">
      <c r="A880">
        <v>879</v>
      </c>
      <c r="B880" t="s">
        <v>9088</v>
      </c>
      <c r="C880" t="s">
        <v>9089</v>
      </c>
      <c r="D880" t="s">
        <v>9089</v>
      </c>
      <c r="E880" t="s">
        <v>16191</v>
      </c>
      <c r="F880" t="s">
        <v>15342</v>
      </c>
      <c r="G880" t="s">
        <v>15343</v>
      </c>
      <c r="H880" t="s">
        <v>8681</v>
      </c>
      <c r="I880" t="s">
        <v>13176</v>
      </c>
      <c r="J880" t="s">
        <v>13399</v>
      </c>
      <c r="K880" t="s">
        <v>13289</v>
      </c>
      <c r="L880" t="s">
        <v>15209</v>
      </c>
      <c r="M880" t="s">
        <v>13305</v>
      </c>
      <c r="N880" t="s">
        <v>15244</v>
      </c>
      <c r="O880" t="s">
        <v>13308</v>
      </c>
      <c r="Q880">
        <v>6199</v>
      </c>
      <c r="R880" s="8">
        <v>6199</v>
      </c>
      <c r="S880">
        <v>10400</v>
      </c>
      <c r="T880" s="8">
        <v>10400</v>
      </c>
      <c r="U880" s="8" t="str">
        <f>IF(Cleaned_Data[[#This Row],[Actual Price]]&lt;1000,"₦0–₦999",
 IF(Cleaned_Data[[#This Row],[Actual Price]]&lt;2000,"₦1,000–₦1,999",
 IF(Cleaned_Data[[#This Row],[Actual Price]]&lt;5000,"₦2,000–₦4,999",
 IF(Cleaned_Data[[#This Row],[Actual Price]]&lt;10000,"₦5,000–₦9,999",
 "₦10,000+"))))</f>
        <v>₦10,000+</v>
      </c>
      <c r="V880" s="8">
        <f>(Cleaned_Data[[#This Row],[Actual Price]]*Cleaned_Data[[#This Row],[Rating Count]])</f>
        <v>149666400</v>
      </c>
      <c r="W880" s="20">
        <v>0.40394230769230771</v>
      </c>
      <c r="X880">
        <v>4.0999999999999996</v>
      </c>
      <c r="Y880" s="10">
        <f>VALUE(Cleaned_Data[[#This Row],[rating]])</f>
        <v>4.0999999999999996</v>
      </c>
      <c r="Z880">
        <v>14391</v>
      </c>
      <c r="AA880" t="str">
        <f>IF(Cleaned_Data[[#This Row],[Rating Count]]&lt;1000,"&lt;1000","1000+")</f>
        <v>1000+</v>
      </c>
      <c r="AB880" s="4">
        <v>14391</v>
      </c>
    </row>
    <row r="881" spans="1:28" x14ac:dyDescent="0.25">
      <c r="A881">
        <v>880</v>
      </c>
      <c r="B881" t="s">
        <v>9098</v>
      </c>
      <c r="C881" t="s">
        <v>9099</v>
      </c>
      <c r="D881" t="s">
        <v>9099</v>
      </c>
      <c r="E881" t="s">
        <v>16191</v>
      </c>
      <c r="F881" t="s">
        <v>15344</v>
      </c>
      <c r="G881" t="s">
        <v>13412</v>
      </c>
      <c r="H881" t="s">
        <v>9100</v>
      </c>
      <c r="I881" t="s">
        <v>13176</v>
      </c>
      <c r="J881" t="s">
        <v>13399</v>
      </c>
      <c r="K881" t="s">
        <v>13285</v>
      </c>
      <c r="L881" t="s">
        <v>15206</v>
      </c>
      <c r="M881" t="s">
        <v>13286</v>
      </c>
      <c r="N881" t="s">
        <v>13286</v>
      </c>
      <c r="O881" t="s">
        <v>13320</v>
      </c>
      <c r="Q881">
        <v>1819</v>
      </c>
      <c r="R881" s="8">
        <v>1819</v>
      </c>
      <c r="S881">
        <v>2490</v>
      </c>
      <c r="T881" s="8">
        <v>2490</v>
      </c>
      <c r="U881" s="8" t="str">
        <f>IF(Cleaned_Data[[#This Row],[Actual Price]]&lt;1000,"₦0–₦999",
 IF(Cleaned_Data[[#This Row],[Actual Price]]&lt;2000,"₦1,000–₦1,999",
 IF(Cleaned_Data[[#This Row],[Actual Price]]&lt;5000,"₦2,000–₦4,999",
 IF(Cleaned_Data[[#This Row],[Actual Price]]&lt;10000,"₦5,000–₦9,999",
 "₦10,000+"))))</f>
        <v>₦2,000–₦4,999</v>
      </c>
      <c r="V881" s="8">
        <f>(Cleaned_Data[[#This Row],[Actual Price]]*Cleaned_Data[[#This Row],[Rating Count]])</f>
        <v>19785540</v>
      </c>
      <c r="W881" s="20">
        <v>0.26947791164658635</v>
      </c>
      <c r="X881">
        <v>4.4000000000000004</v>
      </c>
      <c r="Y881" s="10">
        <f>VALUE(Cleaned_Data[[#This Row],[rating]])</f>
        <v>4.4000000000000004</v>
      </c>
      <c r="Z881">
        <v>7946</v>
      </c>
      <c r="AA881" t="str">
        <f>IF(Cleaned_Data[[#This Row],[Rating Count]]&lt;1000,"&lt;1000","1000+")</f>
        <v>1000+</v>
      </c>
      <c r="AB881" s="4">
        <v>7946</v>
      </c>
    </row>
    <row r="882" spans="1:28" x14ac:dyDescent="0.25">
      <c r="A882">
        <v>881</v>
      </c>
      <c r="B882" t="s">
        <v>9109</v>
      </c>
      <c r="C882" t="s">
        <v>9110</v>
      </c>
      <c r="D882" t="s">
        <v>15345</v>
      </c>
      <c r="E882" t="s">
        <v>16191</v>
      </c>
      <c r="F882" t="s">
        <v>15346</v>
      </c>
      <c r="G882" t="s">
        <v>15347</v>
      </c>
      <c r="H882" t="s">
        <v>8670</v>
      </c>
      <c r="I882" t="s">
        <v>13176</v>
      </c>
      <c r="J882" t="s">
        <v>13399</v>
      </c>
      <c r="K882" t="s">
        <v>13285</v>
      </c>
      <c r="L882" t="s">
        <v>15206</v>
      </c>
      <c r="M882" t="s">
        <v>13286</v>
      </c>
      <c r="N882" t="s">
        <v>13286</v>
      </c>
      <c r="O882" t="s">
        <v>13287</v>
      </c>
      <c r="P882" t="s">
        <v>13307</v>
      </c>
      <c r="Q882">
        <v>1199</v>
      </c>
      <c r="R882" s="8">
        <v>1199</v>
      </c>
      <c r="S882">
        <v>1900</v>
      </c>
      <c r="T882" s="8">
        <v>1900</v>
      </c>
      <c r="U882" s="8" t="str">
        <f>IF(Cleaned_Data[[#This Row],[Actual Price]]&lt;1000,"₦0–₦999",
 IF(Cleaned_Data[[#This Row],[Actual Price]]&lt;2000,"₦1,000–₦1,999",
 IF(Cleaned_Data[[#This Row],[Actual Price]]&lt;5000,"₦2,000–₦4,999",
 IF(Cleaned_Data[[#This Row],[Actual Price]]&lt;10000,"₦5,000–₦9,999",
 "₦10,000+"))))</f>
        <v>₦1,000–₦1,999</v>
      </c>
      <c r="V882" s="8">
        <f>(Cleaned_Data[[#This Row],[Actual Price]]*Cleaned_Data[[#This Row],[Rating Count]])</f>
        <v>3353500</v>
      </c>
      <c r="W882" s="20">
        <v>0.36894736842105263</v>
      </c>
      <c r="X882">
        <v>4</v>
      </c>
      <c r="Y882" s="10">
        <f>VALUE(Cleaned_Data[[#This Row],[rating]])</f>
        <v>4</v>
      </c>
      <c r="Z882">
        <v>1765</v>
      </c>
      <c r="AA882" t="str">
        <f>IF(Cleaned_Data[[#This Row],[Rating Count]]&lt;1000,"&lt;1000","1000+")</f>
        <v>1000+</v>
      </c>
      <c r="AB882" s="4">
        <v>1765</v>
      </c>
    </row>
    <row r="883" spans="1:28" x14ac:dyDescent="0.25">
      <c r="A883">
        <v>882</v>
      </c>
      <c r="B883" t="s">
        <v>9119</v>
      </c>
      <c r="C883" t="s">
        <v>9120</v>
      </c>
      <c r="D883" t="s">
        <v>9120</v>
      </c>
      <c r="E883" t="s">
        <v>16191</v>
      </c>
      <c r="F883" t="s">
        <v>15348</v>
      </c>
      <c r="G883" t="s">
        <v>15349</v>
      </c>
      <c r="H883" t="s">
        <v>8618</v>
      </c>
      <c r="I883" t="s">
        <v>13176</v>
      </c>
      <c r="J883" t="s">
        <v>13399</v>
      </c>
      <c r="K883" t="s">
        <v>13285</v>
      </c>
      <c r="L883" t="s">
        <v>15206</v>
      </c>
      <c r="M883" t="s">
        <v>13286</v>
      </c>
      <c r="N883" t="s">
        <v>13286</v>
      </c>
      <c r="O883" t="s">
        <v>13304</v>
      </c>
      <c r="Q883">
        <v>3249</v>
      </c>
      <c r="R883" s="8">
        <v>3249</v>
      </c>
      <c r="S883">
        <v>6295</v>
      </c>
      <c r="T883" s="8">
        <v>6295</v>
      </c>
      <c r="U883" s="8" t="str">
        <f>IF(Cleaned_Data[[#This Row],[Actual Price]]&lt;1000,"₦0–₦999",
 IF(Cleaned_Data[[#This Row],[Actual Price]]&lt;2000,"₦1,000–₦1,999",
 IF(Cleaned_Data[[#This Row],[Actual Price]]&lt;5000,"₦2,000–₦4,999",
 IF(Cleaned_Data[[#This Row],[Actual Price]]&lt;10000,"₦5,000–₦9,999",
 "₦10,000+"))))</f>
        <v>₦5,000–₦9,999</v>
      </c>
      <c r="V883" s="8">
        <f>(Cleaned_Data[[#This Row],[Actual Price]]*Cleaned_Data[[#This Row],[Rating Count]])</f>
        <v>88520290</v>
      </c>
      <c r="W883" s="20">
        <v>0.48387609213661636</v>
      </c>
      <c r="X883">
        <v>3.8</v>
      </c>
      <c r="Y883" s="10">
        <f>VALUE(Cleaned_Data[[#This Row],[rating]])</f>
        <v>3.8</v>
      </c>
      <c r="Z883">
        <v>14062</v>
      </c>
      <c r="AA883" t="str">
        <f>IF(Cleaned_Data[[#This Row],[Rating Count]]&lt;1000,"&lt;1000","1000+")</f>
        <v>1000+</v>
      </c>
      <c r="AB883" s="4">
        <v>14062</v>
      </c>
    </row>
    <row r="884" spans="1:28" x14ac:dyDescent="0.25">
      <c r="A884">
        <v>883</v>
      </c>
      <c r="B884" t="s">
        <v>9129</v>
      </c>
      <c r="C884" t="s">
        <v>9130</v>
      </c>
      <c r="D884" t="s">
        <v>9130</v>
      </c>
      <c r="E884" t="s">
        <v>16191</v>
      </c>
      <c r="F884" t="s">
        <v>15350</v>
      </c>
      <c r="G884" t="s">
        <v>15351</v>
      </c>
      <c r="H884" t="s">
        <v>8938</v>
      </c>
      <c r="I884" t="s">
        <v>13176</v>
      </c>
      <c r="J884" t="s">
        <v>13399</v>
      </c>
      <c r="K884" t="s">
        <v>13285</v>
      </c>
      <c r="L884" t="s">
        <v>15206</v>
      </c>
      <c r="M884" t="s">
        <v>13286</v>
      </c>
      <c r="N884" t="s">
        <v>13286</v>
      </c>
      <c r="O884" t="s">
        <v>13318</v>
      </c>
      <c r="Q884">
        <v>349</v>
      </c>
      <c r="R884" s="8">
        <v>349</v>
      </c>
      <c r="S884">
        <v>999</v>
      </c>
      <c r="T884" s="8">
        <v>999</v>
      </c>
      <c r="U884" s="8" t="str">
        <f>IF(Cleaned_Data[[#This Row],[Actual Price]]&lt;1000,"₦0–₦999",
 IF(Cleaned_Data[[#This Row],[Actual Price]]&lt;2000,"₦1,000–₦1,999",
 IF(Cleaned_Data[[#This Row],[Actual Price]]&lt;5000,"₦2,000–₦4,999",
 IF(Cleaned_Data[[#This Row],[Actual Price]]&lt;10000,"₦5,000–₦9,999",
 "₦10,000+"))))</f>
        <v>₦0–₦999</v>
      </c>
      <c r="V884" s="8">
        <f>(Cleaned_Data[[#This Row],[Actual Price]]*Cleaned_Data[[#This Row],[Rating Count]])</f>
        <v>15630354</v>
      </c>
      <c r="W884" s="20">
        <v>0.65065065065065064</v>
      </c>
      <c r="X884">
        <v>4</v>
      </c>
      <c r="Y884" s="10">
        <f>VALUE(Cleaned_Data[[#This Row],[rating]])</f>
        <v>4</v>
      </c>
      <c r="Z884">
        <v>15646</v>
      </c>
      <c r="AA884" t="str">
        <f>IF(Cleaned_Data[[#This Row],[Rating Count]]&lt;1000,"&lt;1000","1000+")</f>
        <v>1000+</v>
      </c>
      <c r="AB884" s="4">
        <v>15646</v>
      </c>
    </row>
    <row r="885" spans="1:28" x14ac:dyDescent="0.25">
      <c r="A885">
        <v>884</v>
      </c>
      <c r="B885" t="s">
        <v>9139</v>
      </c>
      <c r="C885" t="s">
        <v>9140</v>
      </c>
      <c r="D885" t="s">
        <v>15352</v>
      </c>
      <c r="E885" t="s">
        <v>16191</v>
      </c>
      <c r="F885" t="s">
        <v>15353</v>
      </c>
      <c r="G885" t="s">
        <v>15354</v>
      </c>
      <c r="H885" t="s">
        <v>8472</v>
      </c>
      <c r="I885" t="s">
        <v>13176</v>
      </c>
      <c r="J885" t="s">
        <v>13399</v>
      </c>
      <c r="K885" t="s">
        <v>13289</v>
      </c>
      <c r="L885" t="s">
        <v>15209</v>
      </c>
      <c r="M885" t="s">
        <v>13290</v>
      </c>
      <c r="N885" t="s">
        <v>13290</v>
      </c>
      <c r="O885" t="s">
        <v>13292</v>
      </c>
      <c r="Q885">
        <v>1049</v>
      </c>
      <c r="R885" s="8">
        <v>1049</v>
      </c>
      <c r="S885">
        <v>1699</v>
      </c>
      <c r="T885" s="8">
        <v>1699</v>
      </c>
      <c r="U885" s="8" t="str">
        <f>IF(Cleaned_Data[[#This Row],[Actual Price]]&lt;1000,"₦0–₦999",
 IF(Cleaned_Data[[#This Row],[Actual Price]]&lt;2000,"₦1,000–₦1,999",
 IF(Cleaned_Data[[#This Row],[Actual Price]]&lt;5000,"₦2,000–₦4,999",
 IF(Cleaned_Data[[#This Row],[Actual Price]]&lt;10000,"₦5,000–₦9,999",
 "₦10,000+"))))</f>
        <v>₦1,000–₦1,999</v>
      </c>
      <c r="V885" s="8">
        <f>(Cleaned_Data[[#This Row],[Actual Price]]*Cleaned_Data[[#This Row],[Rating Count]])</f>
        <v>188589</v>
      </c>
      <c r="W885" s="20">
        <v>0.3825779870512066</v>
      </c>
      <c r="X885">
        <v>3.1</v>
      </c>
      <c r="Y885" s="10">
        <f>VALUE(Cleaned_Data[[#This Row],[rating]])</f>
        <v>3.1</v>
      </c>
      <c r="Z885">
        <v>111</v>
      </c>
      <c r="AA885" t="str">
        <f>IF(Cleaned_Data[[#This Row],[Rating Count]]&lt;1000,"&lt;1000","1000+")</f>
        <v>&lt;1000</v>
      </c>
      <c r="AB885" s="4">
        <v>111</v>
      </c>
    </row>
    <row r="886" spans="1:28" x14ac:dyDescent="0.25">
      <c r="A886">
        <v>885</v>
      </c>
      <c r="B886" t="s">
        <v>9149</v>
      </c>
      <c r="C886" t="s">
        <v>9150</v>
      </c>
      <c r="D886" t="s">
        <v>15355</v>
      </c>
      <c r="E886" t="s">
        <v>16191</v>
      </c>
      <c r="F886" t="s">
        <v>15356</v>
      </c>
      <c r="G886" t="s">
        <v>15357</v>
      </c>
      <c r="H886" t="s">
        <v>9151</v>
      </c>
      <c r="I886" t="s">
        <v>13176</v>
      </c>
      <c r="J886" t="s">
        <v>13399</v>
      </c>
      <c r="K886" t="s">
        <v>13285</v>
      </c>
      <c r="L886" t="s">
        <v>15206</v>
      </c>
      <c r="M886" t="s">
        <v>13286</v>
      </c>
      <c r="N886" t="s">
        <v>13286</v>
      </c>
      <c r="O886" t="s">
        <v>13296</v>
      </c>
      <c r="P886" t="s">
        <v>13321</v>
      </c>
      <c r="Q886">
        <v>799</v>
      </c>
      <c r="R886" s="8">
        <v>799</v>
      </c>
      <c r="S886">
        <v>1500</v>
      </c>
      <c r="T886" s="8">
        <v>1500</v>
      </c>
      <c r="U886" s="8" t="str">
        <f>IF(Cleaned_Data[[#This Row],[Actual Price]]&lt;1000,"₦0–₦999",
 IF(Cleaned_Data[[#This Row],[Actual Price]]&lt;2000,"₦1,000–₦1,999",
 IF(Cleaned_Data[[#This Row],[Actual Price]]&lt;5000,"₦2,000–₦4,999",
 IF(Cleaned_Data[[#This Row],[Actual Price]]&lt;10000,"₦5,000–₦9,999",
 "₦10,000+"))))</f>
        <v>₦1,000–₦1,999</v>
      </c>
      <c r="V886" s="8">
        <f>(Cleaned_Data[[#This Row],[Actual Price]]*Cleaned_Data[[#This Row],[Rating Count]])</f>
        <v>14542500</v>
      </c>
      <c r="W886" s="20">
        <v>0.46733333333333332</v>
      </c>
      <c r="X886">
        <v>4.3</v>
      </c>
      <c r="Y886" s="10">
        <f>VALUE(Cleaned_Data[[#This Row],[rating]])</f>
        <v>4.3</v>
      </c>
      <c r="Z886">
        <v>9695</v>
      </c>
      <c r="AA886" t="str">
        <f>IF(Cleaned_Data[[#This Row],[Rating Count]]&lt;1000,"&lt;1000","1000+")</f>
        <v>1000+</v>
      </c>
      <c r="AB886" s="4">
        <v>9695</v>
      </c>
    </row>
    <row r="887" spans="1:28" x14ac:dyDescent="0.25">
      <c r="A887">
        <v>886</v>
      </c>
      <c r="B887" t="s">
        <v>9160</v>
      </c>
      <c r="C887" t="s">
        <v>9161</v>
      </c>
      <c r="D887" t="s">
        <v>9161</v>
      </c>
      <c r="E887" t="s">
        <v>16191</v>
      </c>
      <c r="F887" t="s">
        <v>15255</v>
      </c>
      <c r="G887" t="s">
        <v>15358</v>
      </c>
      <c r="H887" t="s">
        <v>8681</v>
      </c>
      <c r="I887" t="s">
        <v>13176</v>
      </c>
      <c r="J887" t="s">
        <v>13399</v>
      </c>
      <c r="K887" t="s">
        <v>13289</v>
      </c>
      <c r="L887" t="s">
        <v>15209</v>
      </c>
      <c r="M887" t="s">
        <v>13305</v>
      </c>
      <c r="N887" t="s">
        <v>15244</v>
      </c>
      <c r="O887" t="s">
        <v>13308</v>
      </c>
      <c r="Q887">
        <v>4999</v>
      </c>
      <c r="R887" s="8">
        <v>4999</v>
      </c>
      <c r="S887">
        <v>9650</v>
      </c>
      <c r="T887" s="8">
        <v>9650</v>
      </c>
      <c r="U887" s="8" t="str">
        <f>IF(Cleaned_Data[[#This Row],[Actual Price]]&lt;1000,"₦0–₦999",
 IF(Cleaned_Data[[#This Row],[Actual Price]]&lt;2000,"₦1,000–₦1,999",
 IF(Cleaned_Data[[#This Row],[Actual Price]]&lt;5000,"₦2,000–₦4,999",
 IF(Cleaned_Data[[#This Row],[Actual Price]]&lt;10000,"₦5,000–₦9,999",
 "₦10,000+"))))</f>
        <v>₦5,000–₦9,999</v>
      </c>
      <c r="V887" s="8">
        <f>(Cleaned_Data[[#This Row],[Actual Price]]*Cleaned_Data[[#This Row],[Rating Count]])</f>
        <v>17099800</v>
      </c>
      <c r="W887" s="20">
        <v>0.48196891191709845</v>
      </c>
      <c r="X887">
        <v>4.2</v>
      </c>
      <c r="Y887" s="10">
        <f>VALUE(Cleaned_Data[[#This Row],[rating]])</f>
        <v>4.2</v>
      </c>
      <c r="Z887">
        <v>1772</v>
      </c>
      <c r="AA887" t="str">
        <f>IF(Cleaned_Data[[#This Row],[Rating Count]]&lt;1000,"&lt;1000","1000+")</f>
        <v>1000+</v>
      </c>
      <c r="AB887" s="4">
        <v>1772</v>
      </c>
    </row>
    <row r="888" spans="1:28" x14ac:dyDescent="0.25">
      <c r="A888">
        <v>887</v>
      </c>
      <c r="B888" t="s">
        <v>9170</v>
      </c>
      <c r="C888" t="s">
        <v>9171</v>
      </c>
      <c r="D888" t="s">
        <v>9171</v>
      </c>
      <c r="E888" t="s">
        <v>16191</v>
      </c>
      <c r="F888" t="s">
        <v>15359</v>
      </c>
      <c r="G888" t="s">
        <v>15360</v>
      </c>
      <c r="H888" t="s">
        <v>8618</v>
      </c>
      <c r="I888" t="s">
        <v>13176</v>
      </c>
      <c r="J888" t="s">
        <v>13399</v>
      </c>
      <c r="K888" t="s">
        <v>13285</v>
      </c>
      <c r="L888" t="s">
        <v>15206</v>
      </c>
      <c r="M888" t="s">
        <v>13286</v>
      </c>
      <c r="N888" t="s">
        <v>13286</v>
      </c>
      <c r="O888" t="s">
        <v>13304</v>
      </c>
      <c r="Q888">
        <v>6999</v>
      </c>
      <c r="R888" s="8">
        <v>6999</v>
      </c>
      <c r="S888">
        <v>10590</v>
      </c>
      <c r="T888" s="8">
        <v>10590</v>
      </c>
      <c r="U888" s="8" t="str">
        <f>IF(Cleaned_Data[[#This Row],[Actual Price]]&lt;1000,"₦0–₦999",
 IF(Cleaned_Data[[#This Row],[Actual Price]]&lt;2000,"₦1,000–₦1,999",
 IF(Cleaned_Data[[#This Row],[Actual Price]]&lt;5000,"₦2,000–₦4,999",
 IF(Cleaned_Data[[#This Row],[Actual Price]]&lt;10000,"₦5,000–₦9,999",
 "₦10,000+"))))</f>
        <v>₦10,000+</v>
      </c>
      <c r="V888" s="8">
        <f>(Cleaned_Data[[#This Row],[Actual Price]]*Cleaned_Data[[#This Row],[Rating Count]])</f>
        <v>121774410</v>
      </c>
      <c r="W888" s="20">
        <v>0.33909348441926346</v>
      </c>
      <c r="X888">
        <v>4.4000000000000004</v>
      </c>
      <c r="Y888" s="10">
        <f>VALUE(Cleaned_Data[[#This Row],[rating]])</f>
        <v>4.4000000000000004</v>
      </c>
      <c r="Z888">
        <v>11499</v>
      </c>
      <c r="AA888" t="str">
        <f>IF(Cleaned_Data[[#This Row],[Rating Count]]&lt;1000,"&lt;1000","1000+")</f>
        <v>1000+</v>
      </c>
      <c r="AB888" s="4">
        <v>11499</v>
      </c>
    </row>
    <row r="889" spans="1:28" x14ac:dyDescent="0.25">
      <c r="A889">
        <v>888</v>
      </c>
      <c r="B889" t="s">
        <v>9180</v>
      </c>
      <c r="C889" t="s">
        <v>9181</v>
      </c>
      <c r="D889" t="s">
        <v>15361</v>
      </c>
      <c r="E889" t="s">
        <v>16191</v>
      </c>
      <c r="F889" t="s">
        <v>15362</v>
      </c>
      <c r="G889" t="s">
        <v>15363</v>
      </c>
      <c r="H889" t="s">
        <v>8494</v>
      </c>
      <c r="I889" t="s">
        <v>13176</v>
      </c>
      <c r="J889" t="s">
        <v>13399</v>
      </c>
      <c r="K889" t="s">
        <v>13285</v>
      </c>
      <c r="L889" t="s">
        <v>15206</v>
      </c>
      <c r="M889" t="s">
        <v>13286</v>
      </c>
      <c r="N889" t="s">
        <v>13286</v>
      </c>
      <c r="O889" t="s">
        <v>13296</v>
      </c>
      <c r="Q889">
        <v>799</v>
      </c>
      <c r="R889" s="8">
        <v>799</v>
      </c>
      <c r="S889">
        <v>1999</v>
      </c>
      <c r="T889" s="8">
        <v>1999</v>
      </c>
      <c r="U889" s="8" t="str">
        <f>IF(Cleaned_Data[[#This Row],[Actual Price]]&lt;1000,"₦0–₦999",
 IF(Cleaned_Data[[#This Row],[Actual Price]]&lt;2000,"₦1,000–₦1,999",
 IF(Cleaned_Data[[#This Row],[Actual Price]]&lt;5000,"₦2,000–₦4,999",
 IF(Cleaned_Data[[#This Row],[Actual Price]]&lt;10000,"₦5,000–₦9,999",
 "₦10,000+"))))</f>
        <v>₦1,000–₦1,999</v>
      </c>
      <c r="V889" s="8">
        <f>(Cleaned_Data[[#This Row],[Actual Price]]*Cleaned_Data[[#This Row],[Rating Count]])</f>
        <v>4321838</v>
      </c>
      <c r="W889" s="20">
        <v>0.60030015007503756</v>
      </c>
      <c r="X889">
        <v>4.0999999999999996</v>
      </c>
      <c r="Y889" s="10">
        <f>VALUE(Cleaned_Data[[#This Row],[rating]])</f>
        <v>4.0999999999999996</v>
      </c>
      <c r="Z889">
        <v>2162</v>
      </c>
      <c r="AA889" t="str">
        <f>IF(Cleaned_Data[[#This Row],[Rating Count]]&lt;1000,"&lt;1000","1000+")</f>
        <v>1000+</v>
      </c>
      <c r="AB889" s="4">
        <v>2162</v>
      </c>
    </row>
    <row r="890" spans="1:28" x14ac:dyDescent="0.25">
      <c r="A890">
        <v>889</v>
      </c>
      <c r="B890" t="s">
        <v>9190</v>
      </c>
      <c r="C890" t="s">
        <v>9191</v>
      </c>
      <c r="D890" t="s">
        <v>9191</v>
      </c>
      <c r="E890" t="s">
        <v>16191</v>
      </c>
      <c r="F890" t="s">
        <v>15364</v>
      </c>
      <c r="G890" t="s">
        <v>15365</v>
      </c>
      <c r="H890" t="s">
        <v>9192</v>
      </c>
      <c r="I890" t="s">
        <v>13176</v>
      </c>
      <c r="J890" t="s">
        <v>13399</v>
      </c>
      <c r="K890" t="s">
        <v>13285</v>
      </c>
      <c r="L890" t="s">
        <v>15206</v>
      </c>
      <c r="M890" t="s">
        <v>13286</v>
      </c>
      <c r="N890" t="s">
        <v>13286</v>
      </c>
      <c r="O890" t="s">
        <v>13322</v>
      </c>
      <c r="Q890">
        <v>89</v>
      </c>
      <c r="R890" s="8">
        <v>89</v>
      </c>
      <c r="S890">
        <v>89</v>
      </c>
      <c r="T890" s="8">
        <v>89</v>
      </c>
      <c r="U890" s="8" t="str">
        <f>IF(Cleaned_Data[[#This Row],[Actual Price]]&lt;1000,"₦0–₦999",
 IF(Cleaned_Data[[#This Row],[Actual Price]]&lt;2000,"₦1,000–₦1,999",
 IF(Cleaned_Data[[#This Row],[Actual Price]]&lt;5000,"₦2,000–₦4,999",
 IF(Cleaned_Data[[#This Row],[Actual Price]]&lt;10000,"₦5,000–₦9,999",
 "₦10,000+"))))</f>
        <v>₦0–₦999</v>
      </c>
      <c r="V890" s="8">
        <f>(Cleaned_Data[[#This Row],[Actual Price]]*Cleaned_Data[[#This Row],[Rating Count]])</f>
        <v>1746269</v>
      </c>
      <c r="W890" s="20">
        <v>0</v>
      </c>
      <c r="X890">
        <v>4.2</v>
      </c>
      <c r="Y890" s="10">
        <f>VALUE(Cleaned_Data[[#This Row],[rating]])</f>
        <v>4.2</v>
      </c>
      <c r="Z890">
        <v>19621</v>
      </c>
      <c r="AA890" t="str">
        <f>IF(Cleaned_Data[[#This Row],[Rating Count]]&lt;1000,"&lt;1000","1000+")</f>
        <v>1000+</v>
      </c>
      <c r="AB890" s="4">
        <v>19621</v>
      </c>
    </row>
    <row r="891" spans="1:28" x14ac:dyDescent="0.25">
      <c r="A891">
        <v>890</v>
      </c>
      <c r="B891" t="s">
        <v>9201</v>
      </c>
      <c r="C891" t="s">
        <v>9202</v>
      </c>
      <c r="D891" t="s">
        <v>9202</v>
      </c>
      <c r="E891" t="s">
        <v>16191</v>
      </c>
      <c r="F891" t="s">
        <v>15366</v>
      </c>
      <c r="G891" t="s">
        <v>15367</v>
      </c>
      <c r="H891" t="s">
        <v>9203</v>
      </c>
      <c r="I891" t="s">
        <v>13176</v>
      </c>
      <c r="J891" t="s">
        <v>13399</v>
      </c>
      <c r="K891" t="s">
        <v>13289</v>
      </c>
      <c r="L891" t="s">
        <v>15209</v>
      </c>
      <c r="M891" t="s">
        <v>13323</v>
      </c>
      <c r="N891" t="s">
        <v>13323</v>
      </c>
      <c r="O891" t="s">
        <v>13324</v>
      </c>
      <c r="Q891">
        <v>1400</v>
      </c>
      <c r="R891" s="8">
        <v>1400</v>
      </c>
      <c r="S891">
        <v>2485</v>
      </c>
      <c r="T891" s="8">
        <v>2485</v>
      </c>
      <c r="U891" s="8" t="str">
        <f>IF(Cleaned_Data[[#This Row],[Actual Price]]&lt;1000,"₦0–₦999",
 IF(Cleaned_Data[[#This Row],[Actual Price]]&lt;2000,"₦1,000–₦1,999",
 IF(Cleaned_Data[[#This Row],[Actual Price]]&lt;5000,"₦2,000–₦4,999",
 IF(Cleaned_Data[[#This Row],[Actual Price]]&lt;10000,"₦5,000–₦9,999",
 "₦10,000+"))))</f>
        <v>₦2,000–₦4,999</v>
      </c>
      <c r="V891" s="8">
        <f>(Cleaned_Data[[#This Row],[Actual Price]]*Cleaned_Data[[#This Row],[Rating Count]])</f>
        <v>49695030</v>
      </c>
      <c r="W891" s="20">
        <v>0.43661971830985913</v>
      </c>
      <c r="X891">
        <v>4.0999999999999996</v>
      </c>
      <c r="Y891" s="10">
        <f>VALUE(Cleaned_Data[[#This Row],[rating]])</f>
        <v>4.0999999999999996</v>
      </c>
      <c r="Z891">
        <v>19998</v>
      </c>
      <c r="AA891" t="str">
        <f>IF(Cleaned_Data[[#This Row],[Rating Count]]&lt;1000,"&lt;1000","1000+")</f>
        <v>1000+</v>
      </c>
      <c r="AB891" s="4">
        <v>19998</v>
      </c>
    </row>
    <row r="892" spans="1:28" x14ac:dyDescent="0.25">
      <c r="A892">
        <v>891</v>
      </c>
      <c r="B892" t="s">
        <v>9212</v>
      </c>
      <c r="C892" t="s">
        <v>9213</v>
      </c>
      <c r="D892" t="s">
        <v>15368</v>
      </c>
      <c r="E892" t="s">
        <v>16191</v>
      </c>
      <c r="F892" t="s">
        <v>15369</v>
      </c>
      <c r="G892" t="s">
        <v>15370</v>
      </c>
      <c r="H892" t="s">
        <v>8794</v>
      </c>
      <c r="I892" t="s">
        <v>13176</v>
      </c>
      <c r="J892" t="s">
        <v>13399</v>
      </c>
      <c r="K892" t="s">
        <v>13312</v>
      </c>
      <c r="L892" t="s">
        <v>15282</v>
      </c>
      <c r="M892" t="s">
        <v>13313</v>
      </c>
      <c r="N892" t="s">
        <v>13313</v>
      </c>
      <c r="O892" t="s">
        <v>13314</v>
      </c>
      <c r="Q892">
        <v>355</v>
      </c>
      <c r="R892" s="8">
        <v>355</v>
      </c>
      <c r="S892">
        <v>899</v>
      </c>
      <c r="T892" s="8">
        <v>899</v>
      </c>
      <c r="U892" s="8" t="str">
        <f>IF(Cleaned_Data[[#This Row],[Actual Price]]&lt;1000,"₦0–₦999",
 IF(Cleaned_Data[[#This Row],[Actual Price]]&lt;2000,"₦1,000–₦1,999",
 IF(Cleaned_Data[[#This Row],[Actual Price]]&lt;5000,"₦2,000–₦4,999",
 IF(Cleaned_Data[[#This Row],[Actual Price]]&lt;10000,"₦5,000–₦9,999",
 "₦10,000+"))))</f>
        <v>₦0–₦999</v>
      </c>
      <c r="V892" s="8">
        <f>(Cleaned_Data[[#This Row],[Actual Price]]*Cleaned_Data[[#This Row],[Rating Count]])</f>
        <v>944849</v>
      </c>
      <c r="W892" s="20">
        <v>0.60511679644048944</v>
      </c>
      <c r="X892">
        <v>4.0999999999999996</v>
      </c>
      <c r="Y892" s="10">
        <f>VALUE(Cleaned_Data[[#This Row],[rating]])</f>
        <v>4.0999999999999996</v>
      </c>
      <c r="Z892">
        <v>1051</v>
      </c>
      <c r="AA892" t="str">
        <f>IF(Cleaned_Data[[#This Row],[Rating Count]]&lt;1000,"&lt;1000","1000+")</f>
        <v>1000+</v>
      </c>
      <c r="AB892" s="4">
        <v>1051</v>
      </c>
    </row>
    <row r="893" spans="1:28" x14ac:dyDescent="0.25">
      <c r="A893">
        <v>892</v>
      </c>
      <c r="B893" t="s">
        <v>9222</v>
      </c>
      <c r="C893" t="s">
        <v>9223</v>
      </c>
      <c r="D893" t="s">
        <v>9223</v>
      </c>
      <c r="E893" t="s">
        <v>16191</v>
      </c>
      <c r="F893" t="s">
        <v>15371</v>
      </c>
      <c r="G893" t="s">
        <v>15372</v>
      </c>
      <c r="H893" t="s">
        <v>8461</v>
      </c>
      <c r="I893" t="s">
        <v>13176</v>
      </c>
      <c r="J893" t="s">
        <v>13399</v>
      </c>
      <c r="K893" t="s">
        <v>13289</v>
      </c>
      <c r="L893" t="s">
        <v>15209</v>
      </c>
      <c r="M893" t="s">
        <v>13290</v>
      </c>
      <c r="N893" t="s">
        <v>13290</v>
      </c>
      <c r="O893" t="s">
        <v>13291</v>
      </c>
      <c r="Q893">
        <v>2169</v>
      </c>
      <c r="R893" s="8">
        <v>2169</v>
      </c>
      <c r="S893">
        <v>3279</v>
      </c>
      <c r="T893" s="8">
        <v>3279</v>
      </c>
      <c r="U893" s="8" t="str">
        <f>IF(Cleaned_Data[[#This Row],[Actual Price]]&lt;1000,"₦0–₦999",
 IF(Cleaned_Data[[#This Row],[Actual Price]]&lt;2000,"₦1,000–₦1,999",
 IF(Cleaned_Data[[#This Row],[Actual Price]]&lt;5000,"₦2,000–₦4,999",
 IF(Cleaned_Data[[#This Row],[Actual Price]]&lt;10000,"₦5,000–₦9,999",
 "₦10,000+"))))</f>
        <v>₦2,000–₦4,999</v>
      </c>
      <c r="V893" s="8">
        <f>(Cleaned_Data[[#This Row],[Actual Price]]*Cleaned_Data[[#This Row],[Rating Count]])</f>
        <v>5626764</v>
      </c>
      <c r="W893" s="20">
        <v>0.33851784080512354</v>
      </c>
      <c r="X893">
        <v>4.0999999999999996</v>
      </c>
      <c r="Y893" s="10">
        <f>VALUE(Cleaned_Data[[#This Row],[rating]])</f>
        <v>4.0999999999999996</v>
      </c>
      <c r="Z893">
        <v>1716</v>
      </c>
      <c r="AA893" t="str">
        <f>IF(Cleaned_Data[[#This Row],[Rating Count]]&lt;1000,"&lt;1000","1000+")</f>
        <v>1000+</v>
      </c>
      <c r="AB893" s="4">
        <v>1716</v>
      </c>
    </row>
    <row r="894" spans="1:28" x14ac:dyDescent="0.25">
      <c r="A894">
        <v>893</v>
      </c>
      <c r="B894" t="s">
        <v>9232</v>
      </c>
      <c r="C894" t="s">
        <v>9233</v>
      </c>
      <c r="D894" t="s">
        <v>15373</v>
      </c>
      <c r="E894" t="s">
        <v>16191</v>
      </c>
      <c r="F894" t="s">
        <v>15374</v>
      </c>
      <c r="G894" t="s">
        <v>15375</v>
      </c>
      <c r="H894" t="s">
        <v>9234</v>
      </c>
      <c r="I894" t="s">
        <v>13176</v>
      </c>
      <c r="J894" t="s">
        <v>13399</v>
      </c>
      <c r="K894" t="s">
        <v>13285</v>
      </c>
      <c r="L894" t="s">
        <v>15206</v>
      </c>
      <c r="M894" t="s">
        <v>13293</v>
      </c>
      <c r="N894" t="s">
        <v>15214</v>
      </c>
      <c r="O894" t="s">
        <v>13316</v>
      </c>
      <c r="P894" t="s">
        <v>13317</v>
      </c>
      <c r="Q894">
        <v>2799</v>
      </c>
      <c r="R894" s="8">
        <v>2799</v>
      </c>
      <c r="S894">
        <v>3799</v>
      </c>
      <c r="T894" s="8">
        <v>3799</v>
      </c>
      <c r="U894" s="8" t="str">
        <f>IF(Cleaned_Data[[#This Row],[Actual Price]]&lt;1000,"₦0–₦999",
 IF(Cleaned_Data[[#This Row],[Actual Price]]&lt;2000,"₦1,000–₦1,999",
 IF(Cleaned_Data[[#This Row],[Actual Price]]&lt;5000,"₦2,000–₦4,999",
 IF(Cleaned_Data[[#This Row],[Actual Price]]&lt;10000,"₦5,000–₦9,999",
 "₦10,000+"))))</f>
        <v>₦2,000–₦4,999</v>
      </c>
      <c r="V894" s="8">
        <f>(Cleaned_Data[[#This Row],[Actual Price]]*Cleaned_Data[[#This Row],[Rating Count]])</f>
        <v>125104869</v>
      </c>
      <c r="W894" s="20">
        <v>0.26322716504343247</v>
      </c>
      <c r="X894">
        <v>3.9</v>
      </c>
      <c r="Y894" s="10">
        <f>VALUE(Cleaned_Data[[#This Row],[rating]])</f>
        <v>3.9</v>
      </c>
      <c r="Z894">
        <v>32931</v>
      </c>
      <c r="AA894" t="str">
        <f>IF(Cleaned_Data[[#This Row],[Rating Count]]&lt;1000,"&lt;1000","1000+")</f>
        <v>1000+</v>
      </c>
      <c r="AB894" s="4">
        <v>32931</v>
      </c>
    </row>
    <row r="895" spans="1:28" x14ac:dyDescent="0.25">
      <c r="A895">
        <v>894</v>
      </c>
      <c r="B895" t="s">
        <v>9243</v>
      </c>
      <c r="C895" t="s">
        <v>9244</v>
      </c>
      <c r="D895" t="s">
        <v>9244</v>
      </c>
      <c r="E895" t="s">
        <v>16191</v>
      </c>
      <c r="F895" t="s">
        <v>15376</v>
      </c>
      <c r="G895" t="s">
        <v>15377</v>
      </c>
      <c r="H895" t="s">
        <v>8450</v>
      </c>
      <c r="I895" t="s">
        <v>13176</v>
      </c>
      <c r="J895" t="s">
        <v>13399</v>
      </c>
      <c r="K895" t="s">
        <v>13285</v>
      </c>
      <c r="L895" t="s">
        <v>15206</v>
      </c>
      <c r="M895" t="s">
        <v>13286</v>
      </c>
      <c r="N895" t="s">
        <v>13286</v>
      </c>
      <c r="O895" t="s">
        <v>13287</v>
      </c>
      <c r="P895" t="s">
        <v>13288</v>
      </c>
      <c r="Q895">
        <v>899</v>
      </c>
      <c r="R895" s="8">
        <v>899</v>
      </c>
      <c r="S895">
        <v>1249</v>
      </c>
      <c r="T895" s="8">
        <v>1249</v>
      </c>
      <c r="U895" s="8" t="str">
        <f>IF(Cleaned_Data[[#This Row],[Actual Price]]&lt;1000,"₦0–₦999",
 IF(Cleaned_Data[[#This Row],[Actual Price]]&lt;2000,"₦1,000–₦1,999",
 IF(Cleaned_Data[[#This Row],[Actual Price]]&lt;5000,"₦2,000–₦4,999",
 IF(Cleaned_Data[[#This Row],[Actual Price]]&lt;10000,"₦5,000–₦9,999",
 "₦10,000+"))))</f>
        <v>₦1,000–₦1,999</v>
      </c>
      <c r="V895" s="8">
        <f>(Cleaned_Data[[#This Row],[Actual Price]]*Cleaned_Data[[#This Row],[Rating Count]])</f>
        <v>21762576</v>
      </c>
      <c r="W895" s="20">
        <v>0.28022417934347477</v>
      </c>
      <c r="X895">
        <v>3.9</v>
      </c>
      <c r="Y895" s="10">
        <f>VALUE(Cleaned_Data[[#This Row],[rating]])</f>
        <v>3.9</v>
      </c>
      <c r="Z895">
        <v>17424</v>
      </c>
      <c r="AA895" t="str">
        <f>IF(Cleaned_Data[[#This Row],[Rating Count]]&lt;1000,"&lt;1000","1000+")</f>
        <v>1000+</v>
      </c>
      <c r="AB895" s="4">
        <v>17424</v>
      </c>
    </row>
    <row r="896" spans="1:28" x14ac:dyDescent="0.25">
      <c r="A896">
        <v>895</v>
      </c>
      <c r="B896" t="s">
        <v>9253</v>
      </c>
      <c r="C896" t="s">
        <v>9254</v>
      </c>
      <c r="D896" t="s">
        <v>9254</v>
      </c>
      <c r="E896" t="s">
        <v>16191</v>
      </c>
      <c r="F896" t="s">
        <v>15378</v>
      </c>
      <c r="G896" t="s">
        <v>15379</v>
      </c>
      <c r="H896" t="s">
        <v>8640</v>
      </c>
      <c r="I896" t="s">
        <v>13176</v>
      </c>
      <c r="J896" t="s">
        <v>13399</v>
      </c>
      <c r="K896" t="s">
        <v>13289</v>
      </c>
      <c r="L896" t="s">
        <v>15209</v>
      </c>
      <c r="M896" t="s">
        <v>13290</v>
      </c>
      <c r="N896" t="s">
        <v>13290</v>
      </c>
      <c r="Q896">
        <v>2499</v>
      </c>
      <c r="R896" s="8">
        <v>2499</v>
      </c>
      <c r="S896">
        <v>5000</v>
      </c>
      <c r="T896" s="8">
        <v>5000</v>
      </c>
      <c r="U896" s="8" t="str">
        <f>IF(Cleaned_Data[[#This Row],[Actual Price]]&lt;1000,"₦0–₦999",
 IF(Cleaned_Data[[#This Row],[Actual Price]]&lt;2000,"₦1,000–₦1,999",
 IF(Cleaned_Data[[#This Row],[Actual Price]]&lt;5000,"₦2,000–₦4,999",
 IF(Cleaned_Data[[#This Row],[Actual Price]]&lt;10000,"₦5,000–₦9,999",
 "₦10,000+"))))</f>
        <v>₦5,000–₦9,999</v>
      </c>
      <c r="V896" s="8">
        <f>(Cleaned_Data[[#This Row],[Actual Price]]*Cleaned_Data[[#This Row],[Rating Count]])</f>
        <v>9445000</v>
      </c>
      <c r="W896" s="20">
        <v>0.50019999999999998</v>
      </c>
      <c r="X896">
        <v>3.8</v>
      </c>
      <c r="Y896" s="10">
        <f>VALUE(Cleaned_Data[[#This Row],[rating]])</f>
        <v>3.8</v>
      </c>
      <c r="Z896">
        <v>1889</v>
      </c>
      <c r="AA896" t="str">
        <f>IF(Cleaned_Data[[#This Row],[Rating Count]]&lt;1000,"&lt;1000","1000+")</f>
        <v>1000+</v>
      </c>
      <c r="AB896" s="4">
        <v>1889</v>
      </c>
    </row>
    <row r="897" spans="1:28" x14ac:dyDescent="0.25">
      <c r="A897">
        <v>896</v>
      </c>
      <c r="B897" t="s">
        <v>9263</v>
      </c>
      <c r="C897" t="s">
        <v>9264</v>
      </c>
      <c r="D897" t="s">
        <v>9264</v>
      </c>
      <c r="E897" t="s">
        <v>16191</v>
      </c>
      <c r="F897" t="s">
        <v>15380</v>
      </c>
      <c r="G897" t="s">
        <v>15381</v>
      </c>
      <c r="H897" t="s">
        <v>8629</v>
      </c>
      <c r="I897" t="s">
        <v>13176</v>
      </c>
      <c r="J897" t="s">
        <v>13399</v>
      </c>
      <c r="K897" t="s">
        <v>13289</v>
      </c>
      <c r="L897" t="s">
        <v>15209</v>
      </c>
      <c r="M897" t="s">
        <v>13305</v>
      </c>
      <c r="N897" t="s">
        <v>15244</v>
      </c>
      <c r="O897" t="s">
        <v>13306</v>
      </c>
      <c r="Q897">
        <v>3599</v>
      </c>
      <c r="R897" s="8">
        <v>3599</v>
      </c>
      <c r="S897">
        <v>7299</v>
      </c>
      <c r="T897" s="8">
        <v>7299</v>
      </c>
      <c r="U897" s="8" t="str">
        <f>IF(Cleaned_Data[[#This Row],[Actual Price]]&lt;1000,"₦0–₦999",
 IF(Cleaned_Data[[#This Row],[Actual Price]]&lt;2000,"₦1,000–₦1,999",
 IF(Cleaned_Data[[#This Row],[Actual Price]]&lt;5000,"₦2,000–₦4,999",
 IF(Cleaned_Data[[#This Row],[Actual Price]]&lt;10000,"₦5,000–₦9,999",
 "₦10,000+"))))</f>
        <v>₦5,000–₦9,999</v>
      </c>
      <c r="V897" s="8">
        <f>(Cleaned_Data[[#This Row],[Actual Price]]*Cleaned_Data[[#This Row],[Rating Count]])</f>
        <v>75354876</v>
      </c>
      <c r="W897" s="20">
        <v>0.50691875599397174</v>
      </c>
      <c r="X897">
        <v>4</v>
      </c>
      <c r="Y897" s="10">
        <f>VALUE(Cleaned_Data[[#This Row],[rating]])</f>
        <v>4</v>
      </c>
      <c r="Z897">
        <v>10324</v>
      </c>
      <c r="AA897" t="str">
        <f>IF(Cleaned_Data[[#This Row],[Rating Count]]&lt;1000,"&lt;1000","1000+")</f>
        <v>1000+</v>
      </c>
      <c r="AB897" s="4">
        <v>10324</v>
      </c>
    </row>
    <row r="898" spans="1:28" x14ac:dyDescent="0.25">
      <c r="A898">
        <v>897</v>
      </c>
      <c r="B898" t="s">
        <v>9273</v>
      </c>
      <c r="C898" t="s">
        <v>9274</v>
      </c>
      <c r="D898" t="s">
        <v>9274</v>
      </c>
      <c r="E898" t="s">
        <v>16191</v>
      </c>
      <c r="F898" t="s">
        <v>15382</v>
      </c>
      <c r="G898" t="s">
        <v>15383</v>
      </c>
      <c r="H898" t="s">
        <v>8607</v>
      </c>
      <c r="I898" t="s">
        <v>13176</v>
      </c>
      <c r="J898" t="s">
        <v>13399</v>
      </c>
      <c r="K898" t="s">
        <v>13285</v>
      </c>
      <c r="L898" t="s">
        <v>15206</v>
      </c>
      <c r="M898" t="s">
        <v>13293</v>
      </c>
      <c r="N898" t="s">
        <v>15214</v>
      </c>
      <c r="O898" t="s">
        <v>13294</v>
      </c>
      <c r="P898" t="s">
        <v>13303</v>
      </c>
      <c r="Q898">
        <v>499</v>
      </c>
      <c r="R898" s="8">
        <v>499</v>
      </c>
      <c r="S898">
        <v>625</v>
      </c>
      <c r="T898" s="8">
        <v>625</v>
      </c>
      <c r="U898" s="8" t="str">
        <f>IF(Cleaned_Data[[#This Row],[Actual Price]]&lt;1000,"₦0–₦999",
 IF(Cleaned_Data[[#This Row],[Actual Price]]&lt;2000,"₦1,000–₦1,999",
 IF(Cleaned_Data[[#This Row],[Actual Price]]&lt;5000,"₦2,000–₦4,999",
 IF(Cleaned_Data[[#This Row],[Actual Price]]&lt;10000,"₦5,000–₦9,999",
 "₦10,000+"))))</f>
        <v>₦0–₦999</v>
      </c>
      <c r="V898" s="8">
        <f>(Cleaned_Data[[#This Row],[Actual Price]]*Cleaned_Data[[#This Row],[Rating Count]])</f>
        <v>3346875</v>
      </c>
      <c r="W898" s="20">
        <v>0.2016</v>
      </c>
      <c r="X898">
        <v>4.2</v>
      </c>
      <c r="Y898" s="10">
        <f>VALUE(Cleaned_Data[[#This Row],[rating]])</f>
        <v>4.2</v>
      </c>
      <c r="Z898">
        <v>5355</v>
      </c>
      <c r="AA898" t="str">
        <f>IF(Cleaned_Data[[#This Row],[Rating Count]]&lt;1000,"&lt;1000","1000+")</f>
        <v>1000+</v>
      </c>
      <c r="AB898" s="4">
        <v>5355</v>
      </c>
    </row>
    <row r="899" spans="1:28" x14ac:dyDescent="0.25">
      <c r="A899">
        <v>898</v>
      </c>
      <c r="B899" t="s">
        <v>9283</v>
      </c>
      <c r="C899" t="s">
        <v>9284</v>
      </c>
      <c r="D899" t="s">
        <v>9284</v>
      </c>
      <c r="E899" t="s">
        <v>16191</v>
      </c>
      <c r="F899" t="s">
        <v>15384</v>
      </c>
      <c r="G899" t="s">
        <v>15385</v>
      </c>
      <c r="H899" t="s">
        <v>8752</v>
      </c>
      <c r="I899" t="s">
        <v>13176</v>
      </c>
      <c r="J899" t="s">
        <v>13399</v>
      </c>
      <c r="K899" t="s">
        <v>13289</v>
      </c>
      <c r="L899" t="s">
        <v>15209</v>
      </c>
      <c r="M899" t="s">
        <v>13305</v>
      </c>
      <c r="N899" t="s">
        <v>15244</v>
      </c>
      <c r="O899" t="s">
        <v>13309</v>
      </c>
      <c r="Q899">
        <v>653</v>
      </c>
      <c r="R899" s="8">
        <v>653</v>
      </c>
      <c r="S899">
        <v>1020</v>
      </c>
      <c r="T899" s="8">
        <v>1020</v>
      </c>
      <c r="U899" s="8" t="str">
        <f>IF(Cleaned_Data[[#This Row],[Actual Price]]&lt;1000,"₦0–₦999",
 IF(Cleaned_Data[[#This Row],[Actual Price]]&lt;2000,"₦1,000–₦1,999",
 IF(Cleaned_Data[[#This Row],[Actual Price]]&lt;5000,"₦2,000–₦4,999",
 IF(Cleaned_Data[[#This Row],[Actual Price]]&lt;10000,"₦5,000–₦9,999",
 "₦10,000+"))))</f>
        <v>₦1,000–₦1,999</v>
      </c>
      <c r="V899" s="8">
        <f>(Cleaned_Data[[#This Row],[Actual Price]]*Cleaned_Data[[#This Row],[Rating Count]])</f>
        <v>3433320</v>
      </c>
      <c r="W899" s="20">
        <v>0.35980392156862745</v>
      </c>
      <c r="X899">
        <v>4.0999999999999996</v>
      </c>
      <c r="Y899" s="10">
        <f>VALUE(Cleaned_Data[[#This Row],[rating]])</f>
        <v>4.0999999999999996</v>
      </c>
      <c r="Z899">
        <v>3366</v>
      </c>
      <c r="AA899" t="str">
        <f>IF(Cleaned_Data[[#This Row],[Rating Count]]&lt;1000,"&lt;1000","1000+")</f>
        <v>1000+</v>
      </c>
      <c r="AB899" s="4">
        <v>3366</v>
      </c>
    </row>
    <row r="900" spans="1:28" x14ac:dyDescent="0.25">
      <c r="A900">
        <v>899</v>
      </c>
      <c r="B900" t="s">
        <v>9292</v>
      </c>
      <c r="C900" t="s">
        <v>9293</v>
      </c>
      <c r="D900" t="s">
        <v>15386</v>
      </c>
      <c r="E900" t="s">
        <v>16191</v>
      </c>
      <c r="F900" t="s">
        <v>15387</v>
      </c>
      <c r="G900" t="s">
        <v>15388</v>
      </c>
      <c r="H900" t="s">
        <v>9294</v>
      </c>
      <c r="I900" t="s">
        <v>13176</v>
      </c>
      <c r="J900" t="s">
        <v>13399</v>
      </c>
      <c r="K900" t="s">
        <v>13285</v>
      </c>
      <c r="L900" t="s">
        <v>15206</v>
      </c>
      <c r="M900" t="s">
        <v>13293</v>
      </c>
      <c r="N900" t="s">
        <v>15214</v>
      </c>
      <c r="O900" t="s">
        <v>13325</v>
      </c>
      <c r="Q900">
        <v>4789</v>
      </c>
      <c r="R900" s="8">
        <v>4789</v>
      </c>
      <c r="S900">
        <v>8990</v>
      </c>
      <c r="T900" s="8">
        <v>8990</v>
      </c>
      <c r="U900" s="8" t="str">
        <f>IF(Cleaned_Data[[#This Row],[Actual Price]]&lt;1000,"₦0–₦999",
 IF(Cleaned_Data[[#This Row],[Actual Price]]&lt;2000,"₦1,000–₦1,999",
 IF(Cleaned_Data[[#This Row],[Actual Price]]&lt;5000,"₦2,000–₦4,999",
 IF(Cleaned_Data[[#This Row],[Actual Price]]&lt;10000,"₦5,000–₦9,999",
 "₦10,000+"))))</f>
        <v>₦5,000–₦9,999</v>
      </c>
      <c r="V900" s="8">
        <f>(Cleaned_Data[[#This Row],[Actual Price]]*Cleaned_Data[[#This Row],[Rating Count]])</f>
        <v>9142830</v>
      </c>
      <c r="W900" s="20">
        <v>0.46729699666295882</v>
      </c>
      <c r="X900">
        <v>4.3</v>
      </c>
      <c r="Y900" s="10">
        <f>VALUE(Cleaned_Data[[#This Row],[rating]])</f>
        <v>4.3</v>
      </c>
      <c r="Z900">
        <v>1017</v>
      </c>
      <c r="AA900" t="str">
        <f>IF(Cleaned_Data[[#This Row],[Rating Count]]&lt;1000,"&lt;1000","1000+")</f>
        <v>1000+</v>
      </c>
      <c r="AB900" s="4">
        <v>1017</v>
      </c>
    </row>
    <row r="901" spans="1:28" x14ac:dyDescent="0.25">
      <c r="A901">
        <v>900</v>
      </c>
      <c r="B901" t="s">
        <v>9303</v>
      </c>
      <c r="C901" t="s">
        <v>9304</v>
      </c>
      <c r="D901" t="s">
        <v>9304</v>
      </c>
      <c r="E901" t="s">
        <v>16191</v>
      </c>
      <c r="F901" t="s">
        <v>15389</v>
      </c>
      <c r="G901" t="s">
        <v>15390</v>
      </c>
      <c r="H901" t="s">
        <v>9305</v>
      </c>
      <c r="I901" t="s">
        <v>13176</v>
      </c>
      <c r="J901" t="s">
        <v>13399</v>
      </c>
      <c r="K901" t="s">
        <v>13289</v>
      </c>
      <c r="L901" t="s">
        <v>15209</v>
      </c>
      <c r="M901" t="s">
        <v>13290</v>
      </c>
      <c r="N901" t="s">
        <v>13290</v>
      </c>
      <c r="O901" t="s">
        <v>13326</v>
      </c>
      <c r="Q901">
        <v>1409</v>
      </c>
      <c r="R901" s="8">
        <v>1409</v>
      </c>
      <c r="S901">
        <v>1639</v>
      </c>
      <c r="T901" s="8">
        <v>1639</v>
      </c>
      <c r="U901" s="8" t="str">
        <f>IF(Cleaned_Data[[#This Row],[Actual Price]]&lt;1000,"₦0–₦999",
 IF(Cleaned_Data[[#This Row],[Actual Price]]&lt;2000,"₦1,000–₦1,999",
 IF(Cleaned_Data[[#This Row],[Actual Price]]&lt;5000,"₦2,000–₦4,999",
 IF(Cleaned_Data[[#This Row],[Actual Price]]&lt;10000,"₦5,000–₦9,999",
 "₦10,000+"))))</f>
        <v>₦1,000–₦1,999</v>
      </c>
      <c r="V901" s="8">
        <f>(Cleaned_Data[[#This Row],[Actual Price]]*Cleaned_Data[[#This Row],[Rating Count]])</f>
        <v>1289893</v>
      </c>
      <c r="W901" s="20">
        <v>0.14032946918852959</v>
      </c>
      <c r="X901">
        <v>3.7</v>
      </c>
      <c r="Y901" s="10">
        <f>VALUE(Cleaned_Data[[#This Row],[rating]])</f>
        <v>3.7</v>
      </c>
      <c r="Z901">
        <v>787</v>
      </c>
      <c r="AA901" t="str">
        <f>IF(Cleaned_Data[[#This Row],[Rating Count]]&lt;1000,"&lt;1000","1000+")</f>
        <v>&lt;1000</v>
      </c>
      <c r="AB901" s="4">
        <v>787</v>
      </c>
    </row>
    <row r="902" spans="1:28" x14ac:dyDescent="0.25">
      <c r="A902">
        <v>901</v>
      </c>
      <c r="B902" t="s">
        <v>9314</v>
      </c>
      <c r="C902" t="s">
        <v>9315</v>
      </c>
      <c r="D902" t="s">
        <v>9315</v>
      </c>
      <c r="E902" t="s">
        <v>16191</v>
      </c>
      <c r="F902" t="s">
        <v>15391</v>
      </c>
      <c r="G902" t="s">
        <v>15392</v>
      </c>
      <c r="H902" t="s">
        <v>8597</v>
      </c>
      <c r="I902" t="s">
        <v>13176</v>
      </c>
      <c r="J902" t="s">
        <v>13399</v>
      </c>
      <c r="K902" t="s">
        <v>13285</v>
      </c>
      <c r="L902" t="s">
        <v>15206</v>
      </c>
      <c r="M902" t="s">
        <v>13286</v>
      </c>
      <c r="N902" t="s">
        <v>13286</v>
      </c>
      <c r="O902" t="s">
        <v>13302</v>
      </c>
      <c r="Q902">
        <v>753</v>
      </c>
      <c r="R902" s="8">
        <v>753</v>
      </c>
      <c r="S902">
        <v>899</v>
      </c>
      <c r="T902" s="8">
        <v>899</v>
      </c>
      <c r="U902" s="8" t="str">
        <f>IF(Cleaned_Data[[#This Row],[Actual Price]]&lt;1000,"₦0–₦999",
 IF(Cleaned_Data[[#This Row],[Actual Price]]&lt;2000,"₦1,000–₦1,999",
 IF(Cleaned_Data[[#This Row],[Actual Price]]&lt;5000,"₦2,000–₦4,999",
 IF(Cleaned_Data[[#This Row],[Actual Price]]&lt;10000,"₦5,000–₦9,999",
 "₦10,000+"))))</f>
        <v>₦0–₦999</v>
      </c>
      <c r="V902" s="8">
        <f>(Cleaned_Data[[#This Row],[Actual Price]]*Cleaned_Data[[#This Row],[Rating Count]])</f>
        <v>16597338</v>
      </c>
      <c r="W902" s="20">
        <v>0.16240266963292546</v>
      </c>
      <c r="X902">
        <v>4.2</v>
      </c>
      <c r="Y902" s="10">
        <f>VALUE(Cleaned_Data[[#This Row],[rating]])</f>
        <v>4.2</v>
      </c>
      <c r="Z902">
        <v>18462</v>
      </c>
      <c r="AA902" t="str">
        <f>IF(Cleaned_Data[[#This Row],[Rating Count]]&lt;1000,"&lt;1000","1000+")</f>
        <v>1000+</v>
      </c>
      <c r="AB902" s="4">
        <v>18462</v>
      </c>
    </row>
    <row r="903" spans="1:28" x14ac:dyDescent="0.25">
      <c r="A903">
        <v>902</v>
      </c>
      <c r="B903" t="s">
        <v>9324</v>
      </c>
      <c r="C903" t="s">
        <v>9325</v>
      </c>
      <c r="D903" t="s">
        <v>9325</v>
      </c>
      <c r="E903" t="s">
        <v>16191</v>
      </c>
      <c r="F903" t="s">
        <v>15393</v>
      </c>
      <c r="G903" t="s">
        <v>15394</v>
      </c>
      <c r="H903" t="s">
        <v>8938</v>
      </c>
      <c r="I903" t="s">
        <v>13176</v>
      </c>
      <c r="J903" t="s">
        <v>13399</v>
      </c>
      <c r="K903" t="s">
        <v>13285</v>
      </c>
      <c r="L903" t="s">
        <v>15206</v>
      </c>
      <c r="M903" t="s">
        <v>13286</v>
      </c>
      <c r="N903" t="s">
        <v>13286</v>
      </c>
      <c r="O903" t="s">
        <v>13318</v>
      </c>
      <c r="Q903">
        <v>353</v>
      </c>
      <c r="R903" s="8">
        <v>353</v>
      </c>
      <c r="S903">
        <v>1199</v>
      </c>
      <c r="T903" s="8">
        <v>1199</v>
      </c>
      <c r="U903" s="8" t="str">
        <f>IF(Cleaned_Data[[#This Row],[Actual Price]]&lt;1000,"₦0–₦999",
 IF(Cleaned_Data[[#This Row],[Actual Price]]&lt;2000,"₦1,000–₦1,999",
 IF(Cleaned_Data[[#This Row],[Actual Price]]&lt;5000,"₦2,000–₦4,999",
 IF(Cleaned_Data[[#This Row],[Actual Price]]&lt;10000,"₦5,000–₦9,999",
 "₦10,000+"))))</f>
        <v>₦1,000–₦1,999</v>
      </c>
      <c r="V903" s="8">
        <f>(Cleaned_Data[[#This Row],[Actual Price]]*Cleaned_Data[[#This Row],[Rating Count]])</f>
        <v>754171</v>
      </c>
      <c r="W903" s="20">
        <v>0.70558798999165973</v>
      </c>
      <c r="X903">
        <v>4.3</v>
      </c>
      <c r="Y903" s="10">
        <f>VALUE(Cleaned_Data[[#This Row],[rating]])</f>
        <v>4.3</v>
      </c>
      <c r="Z903">
        <v>629</v>
      </c>
      <c r="AA903" t="str">
        <f>IF(Cleaned_Data[[#This Row],[Rating Count]]&lt;1000,"&lt;1000","1000+")</f>
        <v>&lt;1000</v>
      </c>
      <c r="AB903" s="4">
        <v>629</v>
      </c>
    </row>
    <row r="904" spans="1:28" x14ac:dyDescent="0.25">
      <c r="A904">
        <v>903</v>
      </c>
      <c r="B904" t="s">
        <v>9334</v>
      </c>
      <c r="C904" t="s">
        <v>9335</v>
      </c>
      <c r="D904" t="s">
        <v>15395</v>
      </c>
      <c r="E904" t="s">
        <v>16191</v>
      </c>
      <c r="F904" t="s">
        <v>15396</v>
      </c>
      <c r="G904" t="s">
        <v>15397</v>
      </c>
      <c r="H904" t="s">
        <v>8494</v>
      </c>
      <c r="I904" t="s">
        <v>13176</v>
      </c>
      <c r="J904" t="s">
        <v>13399</v>
      </c>
      <c r="K904" t="s">
        <v>13285</v>
      </c>
      <c r="L904" t="s">
        <v>15206</v>
      </c>
      <c r="M904" t="s">
        <v>13286</v>
      </c>
      <c r="N904" t="s">
        <v>13286</v>
      </c>
      <c r="O904" t="s">
        <v>13296</v>
      </c>
      <c r="Q904">
        <v>1099</v>
      </c>
      <c r="R904" s="8">
        <v>1099</v>
      </c>
      <c r="S904">
        <v>1899</v>
      </c>
      <c r="T904" s="8">
        <v>1899</v>
      </c>
      <c r="U904" s="8" t="str">
        <f>IF(Cleaned_Data[[#This Row],[Actual Price]]&lt;1000,"₦0–₦999",
 IF(Cleaned_Data[[#This Row],[Actual Price]]&lt;2000,"₦1,000–₦1,999",
 IF(Cleaned_Data[[#This Row],[Actual Price]]&lt;5000,"₦2,000–₦4,999",
 IF(Cleaned_Data[[#This Row],[Actual Price]]&lt;10000,"₦5,000–₦9,999",
 "₦10,000+"))))</f>
        <v>₦1,000–₦1,999</v>
      </c>
      <c r="V904" s="8">
        <f>(Cleaned_Data[[#This Row],[Actual Price]]*Cleaned_Data[[#This Row],[Rating Count]])</f>
        <v>29009124</v>
      </c>
      <c r="W904" s="20">
        <v>0.42127435492364401</v>
      </c>
      <c r="X904">
        <v>4.3</v>
      </c>
      <c r="Y904" s="10">
        <f>VALUE(Cleaned_Data[[#This Row],[rating]])</f>
        <v>4.3</v>
      </c>
      <c r="Z904">
        <v>15276</v>
      </c>
      <c r="AA904" t="str">
        <f>IF(Cleaned_Data[[#This Row],[Rating Count]]&lt;1000,"&lt;1000","1000+")</f>
        <v>1000+</v>
      </c>
      <c r="AB904" s="4">
        <v>15276</v>
      </c>
    </row>
    <row r="905" spans="1:28" x14ac:dyDescent="0.25">
      <c r="A905">
        <v>904</v>
      </c>
      <c r="B905" t="s">
        <v>9344</v>
      </c>
      <c r="C905" t="s">
        <v>9345</v>
      </c>
      <c r="D905" t="s">
        <v>15398</v>
      </c>
      <c r="E905" t="s">
        <v>16191</v>
      </c>
      <c r="F905" t="s">
        <v>15399</v>
      </c>
      <c r="G905" t="s">
        <v>15400</v>
      </c>
      <c r="H905" t="s">
        <v>8783</v>
      </c>
      <c r="I905" t="s">
        <v>13176</v>
      </c>
      <c r="J905" t="s">
        <v>13399</v>
      </c>
      <c r="K905" t="s">
        <v>13285</v>
      </c>
      <c r="L905" t="s">
        <v>15206</v>
      </c>
      <c r="M905" t="s">
        <v>13286</v>
      </c>
      <c r="N905" t="s">
        <v>13286</v>
      </c>
      <c r="O905" t="s">
        <v>13310</v>
      </c>
      <c r="P905" t="s">
        <v>13311</v>
      </c>
      <c r="Q905">
        <v>8799</v>
      </c>
      <c r="R905" s="8">
        <v>8799</v>
      </c>
      <c r="S905">
        <v>11595</v>
      </c>
      <c r="T905" s="8">
        <v>11595</v>
      </c>
      <c r="U905" s="8" t="str">
        <f>IF(Cleaned_Data[[#This Row],[Actual Price]]&lt;1000,"₦0–₦999",
 IF(Cleaned_Data[[#This Row],[Actual Price]]&lt;2000,"₦1,000–₦1,999",
 IF(Cleaned_Data[[#This Row],[Actual Price]]&lt;5000,"₦2,000–₦4,999",
 IF(Cleaned_Data[[#This Row],[Actual Price]]&lt;10000,"₦5,000–₦9,999",
 "₦10,000+"))))</f>
        <v>₦10,000+</v>
      </c>
      <c r="V905" s="8">
        <f>(Cleaned_Data[[#This Row],[Actual Price]]*Cleaned_Data[[#This Row],[Rating Count]])</f>
        <v>34564695</v>
      </c>
      <c r="W905" s="20">
        <v>0.24113842173350583</v>
      </c>
      <c r="X905">
        <v>4.4000000000000004</v>
      </c>
      <c r="Y905" s="10">
        <f>VALUE(Cleaned_Data[[#This Row],[rating]])</f>
        <v>4.4000000000000004</v>
      </c>
      <c r="Z905">
        <v>2981</v>
      </c>
      <c r="AA905" t="str">
        <f>IF(Cleaned_Data[[#This Row],[Rating Count]]&lt;1000,"&lt;1000","1000+")</f>
        <v>1000+</v>
      </c>
      <c r="AB905" s="4">
        <v>2981</v>
      </c>
    </row>
    <row r="906" spans="1:28" x14ac:dyDescent="0.25">
      <c r="A906">
        <v>905</v>
      </c>
      <c r="B906" t="s">
        <v>9354</v>
      </c>
      <c r="C906" t="s">
        <v>9355</v>
      </c>
      <c r="D906" t="s">
        <v>9355</v>
      </c>
      <c r="E906" t="s">
        <v>16191</v>
      </c>
      <c r="F906" t="s">
        <v>15401</v>
      </c>
      <c r="G906" t="s">
        <v>15402</v>
      </c>
      <c r="H906" t="s">
        <v>8450</v>
      </c>
      <c r="I906" t="s">
        <v>13176</v>
      </c>
      <c r="J906" t="s">
        <v>13399</v>
      </c>
      <c r="K906" t="s">
        <v>13285</v>
      </c>
      <c r="L906" t="s">
        <v>15206</v>
      </c>
      <c r="M906" t="s">
        <v>13286</v>
      </c>
      <c r="N906" t="s">
        <v>13286</v>
      </c>
      <c r="O906" t="s">
        <v>13287</v>
      </c>
      <c r="P906" t="s">
        <v>13288</v>
      </c>
      <c r="Q906">
        <v>1345</v>
      </c>
      <c r="R906" s="8">
        <v>1345</v>
      </c>
      <c r="S906">
        <v>1750</v>
      </c>
      <c r="T906" s="8">
        <v>1750</v>
      </c>
      <c r="U906" s="8" t="str">
        <f>IF(Cleaned_Data[[#This Row],[Actual Price]]&lt;1000,"₦0–₦999",
 IF(Cleaned_Data[[#This Row],[Actual Price]]&lt;2000,"₦1,000–₦1,999",
 IF(Cleaned_Data[[#This Row],[Actual Price]]&lt;5000,"₦2,000–₦4,999",
 IF(Cleaned_Data[[#This Row],[Actual Price]]&lt;10000,"₦5,000–₦9,999",
 "₦10,000+"))))</f>
        <v>₦1,000–₦1,999</v>
      </c>
      <c r="V906" s="8">
        <f>(Cleaned_Data[[#This Row],[Actual Price]]*Cleaned_Data[[#This Row],[Rating Count]])</f>
        <v>4315500</v>
      </c>
      <c r="W906" s="20">
        <v>0.23142857142857143</v>
      </c>
      <c r="X906">
        <v>3.8</v>
      </c>
      <c r="Y906" s="10">
        <f>VALUE(Cleaned_Data[[#This Row],[rating]])</f>
        <v>3.8</v>
      </c>
      <c r="Z906">
        <v>2466</v>
      </c>
      <c r="AA906" t="str">
        <f>IF(Cleaned_Data[[#This Row],[Rating Count]]&lt;1000,"&lt;1000","1000+")</f>
        <v>1000+</v>
      </c>
      <c r="AB906" s="4">
        <v>2466</v>
      </c>
    </row>
    <row r="907" spans="1:28" x14ac:dyDescent="0.25">
      <c r="A907">
        <v>906</v>
      </c>
      <c r="B907" t="s">
        <v>9364</v>
      </c>
      <c r="C907" t="s">
        <v>9365</v>
      </c>
      <c r="D907" t="s">
        <v>15403</v>
      </c>
      <c r="E907" t="s">
        <v>16191</v>
      </c>
      <c r="F907" t="s">
        <v>15404</v>
      </c>
      <c r="G907" t="s">
        <v>15405</v>
      </c>
      <c r="H907" t="s">
        <v>9366</v>
      </c>
      <c r="I907" t="s">
        <v>13176</v>
      </c>
      <c r="J907" t="s">
        <v>13399</v>
      </c>
      <c r="K907" t="s">
        <v>13285</v>
      </c>
      <c r="L907" t="s">
        <v>15206</v>
      </c>
      <c r="M907" t="s">
        <v>13286</v>
      </c>
      <c r="N907" t="s">
        <v>13286</v>
      </c>
      <c r="O907" t="s">
        <v>13327</v>
      </c>
      <c r="Q907">
        <v>2095</v>
      </c>
      <c r="R907" s="8">
        <v>2095</v>
      </c>
      <c r="S907">
        <v>2095</v>
      </c>
      <c r="T907" s="8">
        <v>2095</v>
      </c>
      <c r="U907" s="8" t="str">
        <f>IF(Cleaned_Data[[#This Row],[Actual Price]]&lt;1000,"₦0–₦999",
 IF(Cleaned_Data[[#This Row],[Actual Price]]&lt;2000,"₦1,000–₦1,999",
 IF(Cleaned_Data[[#This Row],[Actual Price]]&lt;5000,"₦2,000–₦4,999",
 IF(Cleaned_Data[[#This Row],[Actual Price]]&lt;10000,"₦5,000–₦9,999",
 "₦10,000+"))))</f>
        <v>₦2,000–₦4,999</v>
      </c>
      <c r="V907" s="8">
        <f>(Cleaned_Data[[#This Row],[Actual Price]]*Cleaned_Data[[#This Row],[Rating Count]])</f>
        <v>16653155</v>
      </c>
      <c r="W907" s="20">
        <v>0</v>
      </c>
      <c r="X907">
        <v>4.5</v>
      </c>
      <c r="Y907" s="10">
        <f>VALUE(Cleaned_Data[[#This Row],[rating]])</f>
        <v>4.5</v>
      </c>
      <c r="Z907">
        <v>7949</v>
      </c>
      <c r="AA907" t="str">
        <f>IF(Cleaned_Data[[#This Row],[Rating Count]]&lt;1000,"&lt;1000","1000+")</f>
        <v>1000+</v>
      </c>
      <c r="AB907" s="4">
        <v>7949</v>
      </c>
    </row>
    <row r="908" spans="1:28" x14ac:dyDescent="0.25">
      <c r="A908">
        <v>907</v>
      </c>
      <c r="B908" t="s">
        <v>9375</v>
      </c>
      <c r="C908" t="s">
        <v>9376</v>
      </c>
      <c r="D908" t="s">
        <v>9376</v>
      </c>
      <c r="E908" t="s">
        <v>16191</v>
      </c>
      <c r="F908" t="s">
        <v>15406</v>
      </c>
      <c r="G908" t="s">
        <v>15407</v>
      </c>
      <c r="H908" t="s">
        <v>8461</v>
      </c>
      <c r="I908" t="s">
        <v>13176</v>
      </c>
      <c r="J908" t="s">
        <v>13399</v>
      </c>
      <c r="K908" t="s">
        <v>13289</v>
      </c>
      <c r="L908" t="s">
        <v>15209</v>
      </c>
      <c r="M908" t="s">
        <v>13290</v>
      </c>
      <c r="N908" t="s">
        <v>13290</v>
      </c>
      <c r="O908" t="s">
        <v>13291</v>
      </c>
      <c r="Q908">
        <v>1498</v>
      </c>
      <c r="R908" s="8">
        <v>1498</v>
      </c>
      <c r="S908">
        <v>2300</v>
      </c>
      <c r="T908" s="8">
        <v>2300</v>
      </c>
      <c r="U908" s="8" t="str">
        <f>IF(Cleaned_Data[[#This Row],[Actual Price]]&lt;1000,"₦0–₦999",
 IF(Cleaned_Data[[#This Row],[Actual Price]]&lt;2000,"₦1,000–₦1,999",
 IF(Cleaned_Data[[#This Row],[Actual Price]]&lt;5000,"₦2,000–₦4,999",
 IF(Cleaned_Data[[#This Row],[Actual Price]]&lt;10000,"₦5,000–₦9,999",
 "₦10,000+"))))</f>
        <v>₦2,000–₦4,999</v>
      </c>
      <c r="V908" s="8">
        <f>(Cleaned_Data[[#This Row],[Actual Price]]*Cleaned_Data[[#This Row],[Rating Count]])</f>
        <v>218500</v>
      </c>
      <c r="W908" s="20">
        <v>0.34869565217391302</v>
      </c>
      <c r="X908">
        <v>3.8</v>
      </c>
      <c r="Y908" s="10">
        <f>VALUE(Cleaned_Data[[#This Row],[rating]])</f>
        <v>3.8</v>
      </c>
      <c r="Z908">
        <v>95</v>
      </c>
      <c r="AA908" t="str">
        <f>IF(Cleaned_Data[[#This Row],[Rating Count]]&lt;1000,"&lt;1000","1000+")</f>
        <v>&lt;1000</v>
      </c>
      <c r="AB908" s="4">
        <v>95</v>
      </c>
    </row>
    <row r="909" spans="1:28" x14ac:dyDescent="0.25">
      <c r="A909">
        <v>908</v>
      </c>
      <c r="B909" t="s">
        <v>9385</v>
      </c>
      <c r="C909" t="s">
        <v>9386</v>
      </c>
      <c r="D909" t="s">
        <v>9386</v>
      </c>
      <c r="E909" t="s">
        <v>16191</v>
      </c>
      <c r="F909" t="s">
        <v>15408</v>
      </c>
      <c r="G909" t="s">
        <v>15409</v>
      </c>
      <c r="H909" t="s">
        <v>9387</v>
      </c>
      <c r="I909" t="s">
        <v>13176</v>
      </c>
      <c r="J909" t="s">
        <v>13399</v>
      </c>
      <c r="K909" t="s">
        <v>13289</v>
      </c>
      <c r="L909" t="s">
        <v>15209</v>
      </c>
      <c r="M909" t="s">
        <v>13290</v>
      </c>
      <c r="N909" t="s">
        <v>13290</v>
      </c>
      <c r="O909" t="s">
        <v>13328</v>
      </c>
      <c r="Q909">
        <v>2199</v>
      </c>
      <c r="R909" s="8">
        <v>2199</v>
      </c>
      <c r="S909">
        <v>2990</v>
      </c>
      <c r="T909" s="8">
        <v>2990</v>
      </c>
      <c r="U909" s="8" t="str">
        <f>IF(Cleaned_Data[[#This Row],[Actual Price]]&lt;1000,"₦0–₦999",
 IF(Cleaned_Data[[#This Row],[Actual Price]]&lt;2000,"₦1,000–₦1,999",
 IF(Cleaned_Data[[#This Row],[Actual Price]]&lt;5000,"₦2,000–₦4,999",
 IF(Cleaned_Data[[#This Row],[Actual Price]]&lt;10000,"₦5,000–₦9,999",
 "₦10,000+"))))</f>
        <v>₦2,000–₦4,999</v>
      </c>
      <c r="V909" s="8">
        <f>(Cleaned_Data[[#This Row],[Actual Price]]*Cleaned_Data[[#This Row],[Rating Count]])</f>
        <v>4658420</v>
      </c>
      <c r="W909" s="20">
        <v>0.26454849498327759</v>
      </c>
      <c r="X909">
        <v>3.8</v>
      </c>
      <c r="Y909" s="10">
        <f>VALUE(Cleaned_Data[[#This Row],[rating]])</f>
        <v>3.8</v>
      </c>
      <c r="Z909">
        <v>1558</v>
      </c>
      <c r="AA909" t="str">
        <f>IF(Cleaned_Data[[#This Row],[Rating Count]]&lt;1000,"&lt;1000","1000+")</f>
        <v>1000+</v>
      </c>
      <c r="AB909" s="4">
        <v>1558</v>
      </c>
    </row>
    <row r="910" spans="1:28" x14ac:dyDescent="0.25">
      <c r="A910">
        <v>909</v>
      </c>
      <c r="B910" t="s">
        <v>9396</v>
      </c>
      <c r="C910" t="s">
        <v>9397</v>
      </c>
      <c r="D910" t="s">
        <v>15410</v>
      </c>
      <c r="E910" t="s">
        <v>16191</v>
      </c>
      <c r="F910" t="s">
        <v>15411</v>
      </c>
      <c r="G910" t="s">
        <v>15412</v>
      </c>
      <c r="H910" t="s">
        <v>8618</v>
      </c>
      <c r="I910" t="s">
        <v>13176</v>
      </c>
      <c r="J910" t="s">
        <v>13399</v>
      </c>
      <c r="K910" t="s">
        <v>13285</v>
      </c>
      <c r="L910" t="s">
        <v>15206</v>
      </c>
      <c r="M910" t="s">
        <v>13286</v>
      </c>
      <c r="N910" t="s">
        <v>13286</v>
      </c>
      <c r="O910" t="s">
        <v>13304</v>
      </c>
      <c r="Q910">
        <v>3699</v>
      </c>
      <c r="R910" s="8">
        <v>3699</v>
      </c>
      <c r="S910">
        <v>4295</v>
      </c>
      <c r="T910" s="8">
        <v>4295</v>
      </c>
      <c r="U910" s="8" t="str">
        <f>IF(Cleaned_Data[[#This Row],[Actual Price]]&lt;1000,"₦0–₦999",
 IF(Cleaned_Data[[#This Row],[Actual Price]]&lt;2000,"₦1,000–₦1,999",
 IF(Cleaned_Data[[#This Row],[Actual Price]]&lt;5000,"₦2,000–₦4,999",
 IF(Cleaned_Data[[#This Row],[Actual Price]]&lt;10000,"₦5,000–₦9,999",
 "₦10,000+"))))</f>
        <v>₦2,000–₦4,999</v>
      </c>
      <c r="V910" s="8">
        <f>(Cleaned_Data[[#This Row],[Actual Price]]*Cleaned_Data[[#This Row],[Rating Count]])</f>
        <v>114002185</v>
      </c>
      <c r="W910" s="20">
        <v>0.13876600698486613</v>
      </c>
      <c r="X910">
        <v>4.0999999999999996</v>
      </c>
      <c r="Y910" s="10">
        <f>VALUE(Cleaned_Data[[#This Row],[rating]])</f>
        <v>4.0999999999999996</v>
      </c>
      <c r="Z910">
        <v>26543</v>
      </c>
      <c r="AA910" t="str">
        <f>IF(Cleaned_Data[[#This Row],[Rating Count]]&lt;1000,"&lt;1000","1000+")</f>
        <v>1000+</v>
      </c>
      <c r="AB910" s="4">
        <v>26543</v>
      </c>
    </row>
    <row r="911" spans="1:28" x14ac:dyDescent="0.25">
      <c r="A911">
        <v>910</v>
      </c>
      <c r="B911" t="s">
        <v>9406</v>
      </c>
      <c r="C911" t="s">
        <v>9407</v>
      </c>
      <c r="D911" t="s">
        <v>15413</v>
      </c>
      <c r="E911" t="s">
        <v>16191</v>
      </c>
      <c r="F911" t="s">
        <v>15414</v>
      </c>
      <c r="G911" t="s">
        <v>15415</v>
      </c>
      <c r="H911" t="s">
        <v>8794</v>
      </c>
      <c r="I911" t="s">
        <v>13176</v>
      </c>
      <c r="J911" t="s">
        <v>13399</v>
      </c>
      <c r="K911" t="s">
        <v>13312</v>
      </c>
      <c r="L911" t="s">
        <v>15282</v>
      </c>
      <c r="M911" t="s">
        <v>13313</v>
      </c>
      <c r="N911" t="s">
        <v>13313</v>
      </c>
      <c r="O911" t="s">
        <v>13314</v>
      </c>
      <c r="Q911">
        <v>177</v>
      </c>
      <c r="R911" s="8">
        <v>177</v>
      </c>
      <c r="S911">
        <v>199</v>
      </c>
      <c r="T911" s="8">
        <v>199</v>
      </c>
      <c r="U911" s="8" t="str">
        <f>IF(Cleaned_Data[[#This Row],[Actual Price]]&lt;1000,"₦0–₦999",
 IF(Cleaned_Data[[#This Row],[Actual Price]]&lt;2000,"₦1,000–₦1,999",
 IF(Cleaned_Data[[#This Row],[Actual Price]]&lt;5000,"₦2,000–₦4,999",
 IF(Cleaned_Data[[#This Row],[Actual Price]]&lt;10000,"₦5,000–₦9,999",
 "₦10,000+"))))</f>
        <v>₦0–₦999</v>
      </c>
      <c r="V911" s="8">
        <f>(Cleaned_Data[[#This Row],[Actual Price]]*Cleaned_Data[[#This Row],[Rating Count]])</f>
        <v>733912</v>
      </c>
      <c r="W911" s="20">
        <v>0.11055276381909548</v>
      </c>
      <c r="X911">
        <v>4.0999999999999996</v>
      </c>
      <c r="Y911" s="10">
        <f>VALUE(Cleaned_Data[[#This Row],[rating]])</f>
        <v>4.0999999999999996</v>
      </c>
      <c r="Z911">
        <v>3688</v>
      </c>
      <c r="AA911" t="str">
        <f>IF(Cleaned_Data[[#This Row],[Rating Count]]&lt;1000,"&lt;1000","1000+")</f>
        <v>1000+</v>
      </c>
      <c r="AB911" s="4">
        <v>3688</v>
      </c>
    </row>
    <row r="912" spans="1:28" x14ac:dyDescent="0.25">
      <c r="A912">
        <v>911</v>
      </c>
      <c r="B912" t="s">
        <v>9416</v>
      </c>
      <c r="C912" t="s">
        <v>9417</v>
      </c>
      <c r="D912" t="s">
        <v>9417</v>
      </c>
      <c r="E912" t="s">
        <v>16191</v>
      </c>
      <c r="F912" t="s">
        <v>15416</v>
      </c>
      <c r="G912" t="s">
        <v>15417</v>
      </c>
      <c r="H912" t="s">
        <v>8618</v>
      </c>
      <c r="I912" t="s">
        <v>13176</v>
      </c>
      <c r="J912" t="s">
        <v>13399</v>
      </c>
      <c r="K912" t="s">
        <v>13285</v>
      </c>
      <c r="L912" t="s">
        <v>15206</v>
      </c>
      <c r="M912" t="s">
        <v>13286</v>
      </c>
      <c r="N912" t="s">
        <v>13286</v>
      </c>
      <c r="O912" t="s">
        <v>13304</v>
      </c>
      <c r="Q912">
        <v>1149</v>
      </c>
      <c r="R912" s="8">
        <v>1149</v>
      </c>
      <c r="S912">
        <v>2499</v>
      </c>
      <c r="T912" s="8">
        <v>2499</v>
      </c>
      <c r="U912" s="8" t="str">
        <f>IF(Cleaned_Data[[#This Row],[Actual Price]]&lt;1000,"₦0–₦999",
 IF(Cleaned_Data[[#This Row],[Actual Price]]&lt;2000,"₦1,000–₦1,999",
 IF(Cleaned_Data[[#This Row],[Actual Price]]&lt;5000,"₦2,000–₦4,999",
 IF(Cleaned_Data[[#This Row],[Actual Price]]&lt;10000,"₦5,000–₦9,999",
 "₦10,000+"))))</f>
        <v>₦2,000–₦4,999</v>
      </c>
      <c r="V912" s="8">
        <f>(Cleaned_Data[[#This Row],[Actual Price]]*Cleaned_Data[[#This Row],[Rating Count]])</f>
        <v>10953117</v>
      </c>
      <c r="W912" s="20">
        <v>0.54021608643457386</v>
      </c>
      <c r="X912">
        <v>3.8</v>
      </c>
      <c r="Y912" s="10">
        <f>VALUE(Cleaned_Data[[#This Row],[rating]])</f>
        <v>3.8</v>
      </c>
      <c r="Z912">
        <v>4383</v>
      </c>
      <c r="AA912" t="str">
        <f>IF(Cleaned_Data[[#This Row],[Rating Count]]&lt;1000,"&lt;1000","1000+")</f>
        <v>1000+</v>
      </c>
      <c r="AB912" s="4">
        <v>4383</v>
      </c>
    </row>
    <row r="913" spans="1:28" x14ac:dyDescent="0.25">
      <c r="A913">
        <v>912</v>
      </c>
      <c r="B913" t="s">
        <v>9426</v>
      </c>
      <c r="C913" t="s">
        <v>9427</v>
      </c>
      <c r="D913" t="s">
        <v>9427</v>
      </c>
      <c r="E913" t="s">
        <v>16191</v>
      </c>
      <c r="F913" t="s">
        <v>15418</v>
      </c>
      <c r="G913" t="s">
        <v>13442</v>
      </c>
      <c r="H913" t="s">
        <v>9428</v>
      </c>
      <c r="I913" t="s">
        <v>13176</v>
      </c>
      <c r="J913" t="s">
        <v>13399</v>
      </c>
      <c r="K913" t="s">
        <v>13285</v>
      </c>
      <c r="L913" t="s">
        <v>15206</v>
      </c>
      <c r="M913" t="s">
        <v>13329</v>
      </c>
      <c r="N913" t="s">
        <v>15419</v>
      </c>
      <c r="O913" t="s">
        <v>13330</v>
      </c>
      <c r="P913" t="s">
        <v>13331</v>
      </c>
      <c r="Q913">
        <v>244</v>
      </c>
      <c r="R913" s="8">
        <v>244</v>
      </c>
      <c r="S913">
        <v>499</v>
      </c>
      <c r="T913" s="8">
        <v>499</v>
      </c>
      <c r="U913" s="8" t="str">
        <f>IF(Cleaned_Data[[#This Row],[Actual Price]]&lt;1000,"₦0–₦999",
 IF(Cleaned_Data[[#This Row],[Actual Price]]&lt;2000,"₦1,000–₦1,999",
 IF(Cleaned_Data[[#This Row],[Actual Price]]&lt;5000,"₦2,000–₦4,999",
 IF(Cleaned_Data[[#This Row],[Actual Price]]&lt;10000,"₦5,000–₦9,999",
 "₦10,000+"))))</f>
        <v>₦0–₦999</v>
      </c>
      <c r="V913" s="8">
        <f>(Cleaned_Data[[#This Row],[Actual Price]]*Cleaned_Data[[#This Row],[Rating Count]])</f>
        <v>238522</v>
      </c>
      <c r="W913" s="20">
        <v>0.51102204408817631</v>
      </c>
      <c r="X913">
        <v>3.3</v>
      </c>
      <c r="Y913" s="10">
        <f>VALUE(Cleaned_Data[[#This Row],[rating]])</f>
        <v>3.3</v>
      </c>
      <c r="Z913">
        <v>478</v>
      </c>
      <c r="AA913" t="str">
        <f>IF(Cleaned_Data[[#This Row],[Rating Count]]&lt;1000,"&lt;1000","1000+")</f>
        <v>&lt;1000</v>
      </c>
      <c r="AB913" s="4">
        <v>478</v>
      </c>
    </row>
    <row r="914" spans="1:28" x14ac:dyDescent="0.25">
      <c r="A914">
        <v>913</v>
      </c>
      <c r="B914" t="s">
        <v>9437</v>
      </c>
      <c r="C914" t="s">
        <v>9438</v>
      </c>
      <c r="D914" t="s">
        <v>9438</v>
      </c>
      <c r="E914" t="s">
        <v>16191</v>
      </c>
      <c r="F914" t="s">
        <v>15420</v>
      </c>
      <c r="G914" t="s">
        <v>15421</v>
      </c>
      <c r="H914" t="s">
        <v>8461</v>
      </c>
      <c r="I914" t="s">
        <v>13176</v>
      </c>
      <c r="J914" t="s">
        <v>13399</v>
      </c>
      <c r="K914" t="s">
        <v>13289</v>
      </c>
      <c r="L914" t="s">
        <v>15209</v>
      </c>
      <c r="M914" t="s">
        <v>13290</v>
      </c>
      <c r="N914" t="s">
        <v>13290</v>
      </c>
      <c r="O914" t="s">
        <v>13291</v>
      </c>
      <c r="Q914">
        <v>1959</v>
      </c>
      <c r="R914" s="8">
        <v>1959</v>
      </c>
      <c r="S914">
        <v>2400</v>
      </c>
      <c r="T914" s="8">
        <v>2400</v>
      </c>
      <c r="U914" s="8" t="str">
        <f>IF(Cleaned_Data[[#This Row],[Actual Price]]&lt;1000,"₦0–₦999",
 IF(Cleaned_Data[[#This Row],[Actual Price]]&lt;2000,"₦1,000–₦1,999",
 IF(Cleaned_Data[[#This Row],[Actual Price]]&lt;5000,"₦2,000–₦4,999",
 IF(Cleaned_Data[[#This Row],[Actual Price]]&lt;10000,"₦5,000–₦9,999",
 "₦10,000+"))))</f>
        <v>₦2,000–₦4,999</v>
      </c>
      <c r="V914" s="8">
        <f>(Cleaned_Data[[#This Row],[Actual Price]]*Cleaned_Data[[#This Row],[Rating Count]])</f>
        <v>568800</v>
      </c>
      <c r="W914" s="20">
        <v>0.18375</v>
      </c>
      <c r="X914">
        <v>4</v>
      </c>
      <c r="Y914" s="10">
        <f>VALUE(Cleaned_Data[[#This Row],[rating]])</f>
        <v>4</v>
      </c>
      <c r="Z914">
        <v>237</v>
      </c>
      <c r="AA914" t="str">
        <f>IF(Cleaned_Data[[#This Row],[Rating Count]]&lt;1000,"&lt;1000","1000+")</f>
        <v>&lt;1000</v>
      </c>
      <c r="AB914" s="4">
        <v>237</v>
      </c>
    </row>
    <row r="915" spans="1:28" x14ac:dyDescent="0.25">
      <c r="A915">
        <v>914</v>
      </c>
      <c r="B915" t="s">
        <v>9447</v>
      </c>
      <c r="C915" t="s">
        <v>9448</v>
      </c>
      <c r="D915" t="s">
        <v>9448</v>
      </c>
      <c r="E915" t="s">
        <v>16191</v>
      </c>
      <c r="F915" t="s">
        <v>15422</v>
      </c>
      <c r="G915" t="s">
        <v>15423</v>
      </c>
      <c r="H915" t="s">
        <v>8483</v>
      </c>
      <c r="I915" t="s">
        <v>13176</v>
      </c>
      <c r="J915" t="s">
        <v>13399</v>
      </c>
      <c r="K915" t="s">
        <v>13285</v>
      </c>
      <c r="L915" t="s">
        <v>15206</v>
      </c>
      <c r="M915" t="s">
        <v>13293</v>
      </c>
      <c r="N915" t="s">
        <v>15214</v>
      </c>
      <c r="O915" t="s">
        <v>13294</v>
      </c>
      <c r="P915" t="s">
        <v>13295</v>
      </c>
      <c r="Q915">
        <v>319</v>
      </c>
      <c r="R915" s="8">
        <v>319</v>
      </c>
      <c r="S915">
        <v>749</v>
      </c>
      <c r="T915" s="8">
        <v>749</v>
      </c>
      <c r="U915" s="8" t="str">
        <f>IF(Cleaned_Data[[#This Row],[Actual Price]]&lt;1000,"₦0–₦999",
 IF(Cleaned_Data[[#This Row],[Actual Price]]&lt;2000,"₦1,000–₦1,999",
 IF(Cleaned_Data[[#This Row],[Actual Price]]&lt;5000,"₦2,000–₦4,999",
 IF(Cleaned_Data[[#This Row],[Actual Price]]&lt;10000,"₦5,000–₦9,999",
 "₦10,000+"))))</f>
        <v>₦0–₦999</v>
      </c>
      <c r="V915" s="8">
        <f>(Cleaned_Data[[#This Row],[Actual Price]]*Cleaned_Data[[#This Row],[Rating Count]])</f>
        <v>92876</v>
      </c>
      <c r="W915" s="20">
        <v>0.57409879839786382</v>
      </c>
      <c r="X915">
        <v>4.5999999999999996</v>
      </c>
      <c r="Y915" s="10">
        <f>VALUE(Cleaned_Data[[#This Row],[rating]])</f>
        <v>4.5999999999999996</v>
      </c>
      <c r="Z915">
        <v>124</v>
      </c>
      <c r="AA915" t="str">
        <f>IF(Cleaned_Data[[#This Row],[Rating Count]]&lt;1000,"&lt;1000","1000+")</f>
        <v>&lt;1000</v>
      </c>
      <c r="AB915" s="4">
        <v>124</v>
      </c>
    </row>
    <row r="916" spans="1:28" x14ac:dyDescent="0.25">
      <c r="A916">
        <v>915</v>
      </c>
      <c r="B916" t="s">
        <v>9457</v>
      </c>
      <c r="C916" t="s">
        <v>9458</v>
      </c>
      <c r="D916" t="s">
        <v>15424</v>
      </c>
      <c r="E916" t="s">
        <v>16191</v>
      </c>
      <c r="F916" t="s">
        <v>15425</v>
      </c>
      <c r="G916" t="s">
        <v>15426</v>
      </c>
      <c r="H916" t="s">
        <v>8450</v>
      </c>
      <c r="I916" t="s">
        <v>13176</v>
      </c>
      <c r="J916" t="s">
        <v>13399</v>
      </c>
      <c r="K916" t="s">
        <v>13285</v>
      </c>
      <c r="L916" t="s">
        <v>15206</v>
      </c>
      <c r="M916" t="s">
        <v>13286</v>
      </c>
      <c r="N916" t="s">
        <v>13286</v>
      </c>
      <c r="O916" t="s">
        <v>13287</v>
      </c>
      <c r="P916" t="s">
        <v>13288</v>
      </c>
      <c r="Q916">
        <v>1499</v>
      </c>
      <c r="R916" s="8">
        <v>1499</v>
      </c>
      <c r="S916">
        <v>1775</v>
      </c>
      <c r="T916" s="8">
        <v>1775</v>
      </c>
      <c r="U916" s="8" t="str">
        <f>IF(Cleaned_Data[[#This Row],[Actual Price]]&lt;1000,"₦0–₦999",
 IF(Cleaned_Data[[#This Row],[Actual Price]]&lt;2000,"₦1,000–₦1,999",
 IF(Cleaned_Data[[#This Row],[Actual Price]]&lt;5000,"₦2,000–₦4,999",
 IF(Cleaned_Data[[#This Row],[Actual Price]]&lt;10000,"₦5,000–₦9,999",
 "₦10,000+"))))</f>
        <v>₦1,000–₦1,999</v>
      </c>
      <c r="V916" s="8">
        <f>(Cleaned_Data[[#This Row],[Actual Price]]*Cleaned_Data[[#This Row],[Rating Count]])</f>
        <v>26033925</v>
      </c>
      <c r="W916" s="20">
        <v>0.15549295774647887</v>
      </c>
      <c r="X916">
        <v>3.9</v>
      </c>
      <c r="Y916" s="10">
        <f>VALUE(Cleaned_Data[[#This Row],[rating]])</f>
        <v>3.9</v>
      </c>
      <c r="Z916">
        <v>14667</v>
      </c>
      <c r="AA916" t="str">
        <f>IF(Cleaned_Data[[#This Row],[Rating Count]]&lt;1000,"&lt;1000","1000+")</f>
        <v>1000+</v>
      </c>
      <c r="AB916" s="4">
        <v>14667</v>
      </c>
    </row>
    <row r="917" spans="1:28" x14ac:dyDescent="0.25">
      <c r="A917">
        <v>916</v>
      </c>
      <c r="B917" t="s">
        <v>9467</v>
      </c>
      <c r="C917" t="s">
        <v>9468</v>
      </c>
      <c r="D917" t="s">
        <v>9468</v>
      </c>
      <c r="E917" t="s">
        <v>16191</v>
      </c>
      <c r="F917" t="s">
        <v>15427</v>
      </c>
      <c r="G917" t="s">
        <v>15428</v>
      </c>
      <c r="H917" t="s">
        <v>8483</v>
      </c>
      <c r="I917" t="s">
        <v>13176</v>
      </c>
      <c r="J917" t="s">
        <v>13399</v>
      </c>
      <c r="K917" t="s">
        <v>13285</v>
      </c>
      <c r="L917" t="s">
        <v>15206</v>
      </c>
      <c r="M917" t="s">
        <v>13293</v>
      </c>
      <c r="N917" t="s">
        <v>15214</v>
      </c>
      <c r="O917" t="s">
        <v>13294</v>
      </c>
      <c r="P917" t="s">
        <v>13295</v>
      </c>
      <c r="Q917">
        <v>469</v>
      </c>
      <c r="R917" s="8">
        <v>469</v>
      </c>
      <c r="S917">
        <v>1599</v>
      </c>
      <c r="T917" s="8">
        <v>1599</v>
      </c>
      <c r="U917" s="8" t="str">
        <f>IF(Cleaned_Data[[#This Row],[Actual Price]]&lt;1000,"₦0–₦999",
 IF(Cleaned_Data[[#This Row],[Actual Price]]&lt;2000,"₦1,000–₦1,999",
 IF(Cleaned_Data[[#This Row],[Actual Price]]&lt;5000,"₦2,000–₦4,999",
 IF(Cleaned_Data[[#This Row],[Actual Price]]&lt;10000,"₦5,000–₦9,999",
 "₦10,000+"))))</f>
        <v>₦1,000–₦1,999</v>
      </c>
      <c r="V917" s="8">
        <f>(Cleaned_Data[[#This Row],[Actual Price]]*Cleaned_Data[[#This Row],[Rating Count]])</f>
        <v>9594</v>
      </c>
      <c r="W917" s="20">
        <v>0.70669168230143842</v>
      </c>
      <c r="X917">
        <v>3.7</v>
      </c>
      <c r="Y917" s="10">
        <f>VALUE(Cleaned_Data[[#This Row],[rating]])</f>
        <v>3.7</v>
      </c>
      <c r="Z917">
        <v>6</v>
      </c>
      <c r="AA917" t="str">
        <f>IF(Cleaned_Data[[#This Row],[Rating Count]]&lt;1000,"&lt;1000","1000+")</f>
        <v>&lt;1000</v>
      </c>
      <c r="AB917" s="4">
        <v>6</v>
      </c>
    </row>
    <row r="918" spans="1:28" x14ac:dyDescent="0.25">
      <c r="A918">
        <v>917</v>
      </c>
      <c r="B918" t="s">
        <v>9477</v>
      </c>
      <c r="C918" t="s">
        <v>9478</v>
      </c>
      <c r="D918" t="s">
        <v>9478</v>
      </c>
      <c r="E918" t="s">
        <v>16191</v>
      </c>
      <c r="F918" t="s">
        <v>15429</v>
      </c>
      <c r="G918" t="s">
        <v>15430</v>
      </c>
      <c r="H918" t="s">
        <v>9366</v>
      </c>
      <c r="I918" t="s">
        <v>13176</v>
      </c>
      <c r="J918" t="s">
        <v>13399</v>
      </c>
      <c r="K918" t="s">
        <v>13285</v>
      </c>
      <c r="L918" t="s">
        <v>15206</v>
      </c>
      <c r="M918" t="s">
        <v>13286</v>
      </c>
      <c r="N918" t="s">
        <v>13286</v>
      </c>
      <c r="O918" t="s">
        <v>13327</v>
      </c>
      <c r="Q918">
        <v>1099</v>
      </c>
      <c r="R918" s="8">
        <v>1099</v>
      </c>
      <c r="S918">
        <v>1795</v>
      </c>
      <c r="T918" s="8">
        <v>1795</v>
      </c>
      <c r="U918" s="8" t="str">
        <f>IF(Cleaned_Data[[#This Row],[Actual Price]]&lt;1000,"₦0–₦999",
 IF(Cleaned_Data[[#This Row],[Actual Price]]&lt;2000,"₦1,000–₦1,999",
 IF(Cleaned_Data[[#This Row],[Actual Price]]&lt;5000,"₦2,000–₦4,999",
 IF(Cleaned_Data[[#This Row],[Actual Price]]&lt;10000,"₦5,000–₦9,999",
 "₦10,000+"))))</f>
        <v>₦1,000–₦1,999</v>
      </c>
      <c r="V918" s="8">
        <f>(Cleaned_Data[[#This Row],[Actual Price]]*Cleaned_Data[[#This Row],[Rating Count]])</f>
        <v>7617980</v>
      </c>
      <c r="W918" s="20">
        <v>0.38774373259052924</v>
      </c>
      <c r="X918">
        <v>4.2</v>
      </c>
      <c r="Y918" s="10">
        <f>VALUE(Cleaned_Data[[#This Row],[rating]])</f>
        <v>4.2</v>
      </c>
      <c r="Z918">
        <v>4244</v>
      </c>
      <c r="AA918" t="str">
        <f>IF(Cleaned_Data[[#This Row],[Rating Count]]&lt;1000,"&lt;1000","1000+")</f>
        <v>1000+</v>
      </c>
      <c r="AB918" s="4">
        <v>4244</v>
      </c>
    </row>
    <row r="919" spans="1:28" x14ac:dyDescent="0.25">
      <c r="A919">
        <v>918</v>
      </c>
      <c r="B919" t="s">
        <v>9487</v>
      </c>
      <c r="C919" t="s">
        <v>9488</v>
      </c>
      <c r="D919" t="s">
        <v>9488</v>
      </c>
      <c r="E919" t="s">
        <v>16191</v>
      </c>
      <c r="F919" t="s">
        <v>15431</v>
      </c>
      <c r="G919" t="s">
        <v>15432</v>
      </c>
      <c r="H919" t="s">
        <v>8472</v>
      </c>
      <c r="I919" t="s">
        <v>13176</v>
      </c>
      <c r="J919" t="s">
        <v>13399</v>
      </c>
      <c r="K919" t="s">
        <v>13289</v>
      </c>
      <c r="L919" t="s">
        <v>15209</v>
      </c>
      <c r="M919" t="s">
        <v>13290</v>
      </c>
      <c r="N919" t="s">
        <v>13290</v>
      </c>
      <c r="O919" t="s">
        <v>13292</v>
      </c>
      <c r="Q919">
        <v>9590</v>
      </c>
      <c r="R919" s="8">
        <v>9590</v>
      </c>
      <c r="S919">
        <v>15999</v>
      </c>
      <c r="T919" s="8">
        <v>15999</v>
      </c>
      <c r="U919" s="8" t="str">
        <f>IF(Cleaned_Data[[#This Row],[Actual Price]]&lt;1000,"₦0–₦999",
 IF(Cleaned_Data[[#This Row],[Actual Price]]&lt;2000,"₦1,000–₦1,999",
 IF(Cleaned_Data[[#This Row],[Actual Price]]&lt;5000,"₦2,000–₦4,999",
 IF(Cleaned_Data[[#This Row],[Actual Price]]&lt;10000,"₦5,000–₦9,999",
 "₦10,000+"))))</f>
        <v>₦10,000+</v>
      </c>
      <c r="V919" s="8">
        <f>(Cleaned_Data[[#This Row],[Actual Price]]*Cleaned_Data[[#This Row],[Rating Count]])</f>
        <v>16270983</v>
      </c>
      <c r="W919" s="20">
        <v>0.40058753672104508</v>
      </c>
      <c r="X919">
        <v>4.0999999999999996</v>
      </c>
      <c r="Y919" s="10">
        <f>VALUE(Cleaned_Data[[#This Row],[rating]])</f>
        <v>4.0999999999999996</v>
      </c>
      <c r="Z919">
        <v>1017</v>
      </c>
      <c r="AA919" t="str">
        <f>IF(Cleaned_Data[[#This Row],[Rating Count]]&lt;1000,"&lt;1000","1000+")</f>
        <v>1000+</v>
      </c>
      <c r="AB919" s="4">
        <v>1017</v>
      </c>
    </row>
    <row r="920" spans="1:28" x14ac:dyDescent="0.25">
      <c r="A920">
        <v>919</v>
      </c>
      <c r="B920" t="s">
        <v>9497</v>
      </c>
      <c r="C920" t="s">
        <v>9498</v>
      </c>
      <c r="D920" t="s">
        <v>9498</v>
      </c>
      <c r="E920" t="s">
        <v>16191</v>
      </c>
      <c r="F920" t="s">
        <v>15433</v>
      </c>
      <c r="G920" t="s">
        <v>15434</v>
      </c>
      <c r="H920" t="s">
        <v>9499</v>
      </c>
      <c r="I920" t="s">
        <v>13176</v>
      </c>
      <c r="J920" t="s">
        <v>13399</v>
      </c>
      <c r="K920" t="s">
        <v>13289</v>
      </c>
      <c r="L920" t="s">
        <v>15209</v>
      </c>
      <c r="M920" t="s">
        <v>13323</v>
      </c>
      <c r="N920" t="s">
        <v>13323</v>
      </c>
      <c r="O920" t="s">
        <v>13332</v>
      </c>
      <c r="Q920">
        <v>999</v>
      </c>
      <c r="R920" s="8">
        <v>999</v>
      </c>
      <c r="S920">
        <v>1490</v>
      </c>
      <c r="T920" s="8">
        <v>1490</v>
      </c>
      <c r="U920" s="8" t="str">
        <f>IF(Cleaned_Data[[#This Row],[Actual Price]]&lt;1000,"₦0–₦999",
 IF(Cleaned_Data[[#This Row],[Actual Price]]&lt;2000,"₦1,000–₦1,999",
 IF(Cleaned_Data[[#This Row],[Actual Price]]&lt;5000,"₦2,000–₦4,999",
 IF(Cleaned_Data[[#This Row],[Actual Price]]&lt;10000,"₦5,000–₦9,999",
 "₦10,000+"))))</f>
        <v>₦1,000–₦1,999</v>
      </c>
      <c r="V920" s="8">
        <f>(Cleaned_Data[[#This Row],[Actual Price]]*Cleaned_Data[[#This Row],[Rating Count]])</f>
        <v>19368510</v>
      </c>
      <c r="W920" s="20">
        <v>0.32953020134228189</v>
      </c>
      <c r="X920">
        <v>4.0999999999999996</v>
      </c>
      <c r="Y920" s="10">
        <f>VALUE(Cleaned_Data[[#This Row],[rating]])</f>
        <v>4.0999999999999996</v>
      </c>
      <c r="Z920">
        <v>12999</v>
      </c>
      <c r="AA920" t="str">
        <f>IF(Cleaned_Data[[#This Row],[Rating Count]]&lt;1000,"&lt;1000","1000+")</f>
        <v>1000+</v>
      </c>
      <c r="AB920" s="4">
        <v>12999</v>
      </c>
    </row>
    <row r="921" spans="1:28" x14ac:dyDescent="0.25">
      <c r="A921">
        <v>920</v>
      </c>
      <c r="B921" t="s">
        <v>9508</v>
      </c>
      <c r="C921" t="s">
        <v>9509</v>
      </c>
      <c r="D921" t="s">
        <v>15435</v>
      </c>
      <c r="E921" t="s">
        <v>16191</v>
      </c>
      <c r="F921" t="s">
        <v>15436</v>
      </c>
      <c r="G921" t="s">
        <v>15437</v>
      </c>
      <c r="H921" t="s">
        <v>8670</v>
      </c>
      <c r="I921" t="s">
        <v>13176</v>
      </c>
      <c r="J921" t="s">
        <v>13399</v>
      </c>
      <c r="K921" t="s">
        <v>13285</v>
      </c>
      <c r="L921" t="s">
        <v>15206</v>
      </c>
      <c r="M921" t="s">
        <v>13286</v>
      </c>
      <c r="N921" t="s">
        <v>13286</v>
      </c>
      <c r="O921" t="s">
        <v>13287</v>
      </c>
      <c r="P921" t="s">
        <v>13307</v>
      </c>
      <c r="Q921">
        <v>1299</v>
      </c>
      <c r="R921" s="8">
        <v>1299</v>
      </c>
      <c r="S921">
        <v>1999</v>
      </c>
      <c r="T921" s="8">
        <v>1999</v>
      </c>
      <c r="U921" s="8" t="str">
        <f>IF(Cleaned_Data[[#This Row],[Actual Price]]&lt;1000,"₦0–₦999",
 IF(Cleaned_Data[[#This Row],[Actual Price]]&lt;2000,"₦1,000–₦1,999",
 IF(Cleaned_Data[[#This Row],[Actual Price]]&lt;5000,"₦2,000–₦4,999",
 IF(Cleaned_Data[[#This Row],[Actual Price]]&lt;10000,"₦5,000–₦9,999",
 "₦10,000+"))))</f>
        <v>₦1,000–₦1,999</v>
      </c>
      <c r="V921" s="8">
        <f>(Cleaned_Data[[#This Row],[Actual Price]]*Cleaned_Data[[#This Row],[Rating Count]])</f>
        <v>621689</v>
      </c>
      <c r="W921" s="20">
        <v>0.35017508754377191</v>
      </c>
      <c r="X921">
        <v>3.8</v>
      </c>
      <c r="Y921" s="10">
        <f>VALUE(Cleaned_Data[[#This Row],[rating]])</f>
        <v>3.8</v>
      </c>
      <c r="Z921">
        <v>311</v>
      </c>
      <c r="AA921" t="str">
        <f>IF(Cleaned_Data[[#This Row],[Rating Count]]&lt;1000,"&lt;1000","1000+")</f>
        <v>&lt;1000</v>
      </c>
      <c r="AB921" s="4">
        <v>311</v>
      </c>
    </row>
    <row r="922" spans="1:28" x14ac:dyDescent="0.25">
      <c r="A922">
        <v>921</v>
      </c>
      <c r="B922" t="s">
        <v>9518</v>
      </c>
      <c r="C922" t="s">
        <v>9519</v>
      </c>
      <c r="D922" t="s">
        <v>9519</v>
      </c>
      <c r="E922" t="s">
        <v>16191</v>
      </c>
      <c r="F922" t="s">
        <v>15438</v>
      </c>
      <c r="G922" t="s">
        <v>15439</v>
      </c>
      <c r="H922" t="s">
        <v>9520</v>
      </c>
      <c r="I922" t="s">
        <v>13176</v>
      </c>
      <c r="J922" t="s">
        <v>13399</v>
      </c>
      <c r="K922" t="s">
        <v>13285</v>
      </c>
      <c r="L922" t="s">
        <v>15206</v>
      </c>
      <c r="M922" t="s">
        <v>13329</v>
      </c>
      <c r="N922" t="s">
        <v>15419</v>
      </c>
      <c r="O922" t="s">
        <v>13333</v>
      </c>
      <c r="Q922">
        <v>292</v>
      </c>
      <c r="R922" s="8">
        <v>292</v>
      </c>
      <c r="S922">
        <v>499</v>
      </c>
      <c r="T922" s="8">
        <v>499</v>
      </c>
      <c r="U922" s="8" t="str">
        <f>IF(Cleaned_Data[[#This Row],[Actual Price]]&lt;1000,"₦0–₦999",
 IF(Cleaned_Data[[#This Row],[Actual Price]]&lt;2000,"₦1,000–₦1,999",
 IF(Cleaned_Data[[#This Row],[Actual Price]]&lt;5000,"₦2,000–₦4,999",
 IF(Cleaned_Data[[#This Row],[Actual Price]]&lt;10000,"₦5,000–₦9,999",
 "₦10,000+"))))</f>
        <v>₦0–₦999</v>
      </c>
      <c r="V922" s="8">
        <f>(Cleaned_Data[[#This Row],[Actual Price]]*Cleaned_Data[[#This Row],[Rating Count]])</f>
        <v>2114762</v>
      </c>
      <c r="W922" s="20">
        <v>0.4148296593186373</v>
      </c>
      <c r="X922">
        <v>4.0999999999999996</v>
      </c>
      <c r="Y922" s="10">
        <f>VALUE(Cleaned_Data[[#This Row],[rating]])</f>
        <v>4.0999999999999996</v>
      </c>
      <c r="Z922">
        <v>4238</v>
      </c>
      <c r="AA922" t="str">
        <f>IF(Cleaned_Data[[#This Row],[Rating Count]]&lt;1000,"&lt;1000","1000+")</f>
        <v>1000+</v>
      </c>
      <c r="AB922" s="4">
        <v>4238</v>
      </c>
    </row>
    <row r="923" spans="1:28" x14ac:dyDescent="0.25">
      <c r="A923">
        <v>922</v>
      </c>
      <c r="B923" t="s">
        <v>9529</v>
      </c>
      <c r="C923" t="s">
        <v>9530</v>
      </c>
      <c r="D923" t="s">
        <v>9530</v>
      </c>
      <c r="E923" t="s">
        <v>16191</v>
      </c>
      <c r="F923" t="s">
        <v>15440</v>
      </c>
      <c r="G923" t="s">
        <v>15441</v>
      </c>
      <c r="H923" t="s">
        <v>9192</v>
      </c>
      <c r="I923" t="s">
        <v>13176</v>
      </c>
      <c r="J923" t="s">
        <v>13399</v>
      </c>
      <c r="K923" t="s">
        <v>13285</v>
      </c>
      <c r="L923" t="s">
        <v>15206</v>
      </c>
      <c r="M923" t="s">
        <v>13286</v>
      </c>
      <c r="N923" t="s">
        <v>13286</v>
      </c>
      <c r="O923" t="s">
        <v>13322</v>
      </c>
      <c r="Q923">
        <v>160</v>
      </c>
      <c r="R923" s="8">
        <v>160</v>
      </c>
      <c r="S923">
        <v>299</v>
      </c>
      <c r="T923" s="8">
        <v>299</v>
      </c>
      <c r="U923" s="8" t="str">
        <f>IF(Cleaned_Data[[#This Row],[Actual Price]]&lt;1000,"₦0–₦999",
 IF(Cleaned_Data[[#This Row],[Actual Price]]&lt;2000,"₦1,000–₦1,999",
 IF(Cleaned_Data[[#This Row],[Actual Price]]&lt;5000,"₦2,000–₦4,999",
 IF(Cleaned_Data[[#This Row],[Actual Price]]&lt;10000,"₦5,000–₦9,999",
 "₦10,000+"))))</f>
        <v>₦0–₦999</v>
      </c>
      <c r="V923" s="8">
        <f>(Cleaned_Data[[#This Row],[Actual Price]]*Cleaned_Data[[#This Row],[Rating Count]])</f>
        <v>831519</v>
      </c>
      <c r="W923" s="20">
        <v>0.46488294314381273</v>
      </c>
      <c r="X923">
        <v>4.5999999999999996</v>
      </c>
      <c r="Y923" s="10">
        <f>VALUE(Cleaned_Data[[#This Row],[rating]])</f>
        <v>4.5999999999999996</v>
      </c>
      <c r="Z923">
        <v>2781</v>
      </c>
      <c r="AA923" t="str">
        <f>IF(Cleaned_Data[[#This Row],[Rating Count]]&lt;1000,"&lt;1000","1000+")</f>
        <v>1000+</v>
      </c>
      <c r="AB923" s="4">
        <v>2781</v>
      </c>
    </row>
    <row r="924" spans="1:28" x14ac:dyDescent="0.25">
      <c r="A924">
        <v>923</v>
      </c>
      <c r="B924" t="s">
        <v>9539</v>
      </c>
      <c r="C924" t="s">
        <v>9540</v>
      </c>
      <c r="D924" t="s">
        <v>9540</v>
      </c>
      <c r="E924" t="s">
        <v>16191</v>
      </c>
      <c r="F924" t="s">
        <v>15442</v>
      </c>
      <c r="G924" t="s">
        <v>15443</v>
      </c>
      <c r="H924" t="s">
        <v>9541</v>
      </c>
      <c r="I924" t="s">
        <v>13176</v>
      </c>
      <c r="J924" t="s">
        <v>13399</v>
      </c>
      <c r="K924" t="s">
        <v>13285</v>
      </c>
      <c r="L924" t="s">
        <v>15206</v>
      </c>
      <c r="M924" t="s">
        <v>13334</v>
      </c>
      <c r="N924" t="s">
        <v>15444</v>
      </c>
      <c r="O924" t="s">
        <v>13335</v>
      </c>
      <c r="Q924">
        <v>600</v>
      </c>
      <c r="R924" s="8">
        <v>600</v>
      </c>
      <c r="S924">
        <v>600</v>
      </c>
      <c r="T924" s="8">
        <v>600</v>
      </c>
      <c r="U924" s="8" t="str">
        <f>IF(Cleaned_Data[[#This Row],[Actual Price]]&lt;1000,"₦0–₦999",
 IF(Cleaned_Data[[#This Row],[Actual Price]]&lt;2000,"₦1,000–₦1,999",
 IF(Cleaned_Data[[#This Row],[Actual Price]]&lt;5000,"₦2,000–₦4,999",
 IF(Cleaned_Data[[#This Row],[Actual Price]]&lt;10000,"₦5,000–₦9,999",
 "₦10,000+"))))</f>
        <v>₦0–₦999</v>
      </c>
      <c r="V924" s="8">
        <f>(Cleaned_Data[[#This Row],[Actual Price]]*Cleaned_Data[[#This Row],[Rating Count]])</f>
        <v>6544200</v>
      </c>
      <c r="W924" s="20">
        <v>0</v>
      </c>
      <c r="X924">
        <v>4.0999999999999996</v>
      </c>
      <c r="Y924" s="10">
        <f>VALUE(Cleaned_Data[[#This Row],[rating]])</f>
        <v>4.0999999999999996</v>
      </c>
      <c r="Z924">
        <v>10907</v>
      </c>
      <c r="AA924" t="str">
        <f>IF(Cleaned_Data[[#This Row],[Rating Count]]&lt;1000,"&lt;1000","1000+")</f>
        <v>1000+</v>
      </c>
      <c r="AB924" s="4">
        <v>10907</v>
      </c>
    </row>
    <row r="925" spans="1:28" x14ac:dyDescent="0.25">
      <c r="A925">
        <v>924</v>
      </c>
      <c r="B925" t="s">
        <v>9550</v>
      </c>
      <c r="C925" t="s">
        <v>9551</v>
      </c>
      <c r="D925" t="s">
        <v>9551</v>
      </c>
      <c r="E925" t="s">
        <v>16191</v>
      </c>
      <c r="F925" t="s">
        <v>15442</v>
      </c>
      <c r="G925" t="s">
        <v>15445</v>
      </c>
      <c r="H925" t="s">
        <v>9552</v>
      </c>
      <c r="I925" t="s">
        <v>13176</v>
      </c>
      <c r="J925" t="s">
        <v>13399</v>
      </c>
      <c r="K925" t="s">
        <v>13285</v>
      </c>
      <c r="L925" t="s">
        <v>15206</v>
      </c>
      <c r="M925" t="s">
        <v>13334</v>
      </c>
      <c r="N925" t="s">
        <v>15444</v>
      </c>
      <c r="O925" t="s">
        <v>13336</v>
      </c>
      <c r="Q925">
        <v>1130</v>
      </c>
      <c r="R925" s="8">
        <v>1130</v>
      </c>
      <c r="S925">
        <v>1130</v>
      </c>
      <c r="T925" s="8">
        <v>1130</v>
      </c>
      <c r="U925" s="8" t="str">
        <f>IF(Cleaned_Data[[#This Row],[Actual Price]]&lt;1000,"₦0–₦999",
 IF(Cleaned_Data[[#This Row],[Actual Price]]&lt;2000,"₦1,000–₦1,999",
 IF(Cleaned_Data[[#This Row],[Actual Price]]&lt;5000,"₦2,000–₦4,999",
 IF(Cleaned_Data[[#This Row],[Actual Price]]&lt;10000,"₦5,000–₦9,999",
 "₦10,000+"))))</f>
        <v>₦1,000–₦1,999</v>
      </c>
      <c r="V925" s="8">
        <f>(Cleaned_Data[[#This Row],[Actual Price]]*Cleaned_Data[[#This Row],[Rating Count]])</f>
        <v>14972500</v>
      </c>
      <c r="W925" s="20">
        <v>0</v>
      </c>
      <c r="X925">
        <v>4.2</v>
      </c>
      <c r="Y925" s="10">
        <f>VALUE(Cleaned_Data[[#This Row],[rating]])</f>
        <v>4.2</v>
      </c>
      <c r="Z925">
        <v>13250</v>
      </c>
      <c r="AA925" t="str">
        <f>IF(Cleaned_Data[[#This Row],[Rating Count]]&lt;1000,"&lt;1000","1000+")</f>
        <v>1000+</v>
      </c>
      <c r="AB925" s="4">
        <v>13250</v>
      </c>
    </row>
    <row r="926" spans="1:28" x14ac:dyDescent="0.25">
      <c r="A926">
        <v>925</v>
      </c>
      <c r="B926" t="s">
        <v>9561</v>
      </c>
      <c r="C926" t="s">
        <v>9562</v>
      </c>
      <c r="D926" t="s">
        <v>9562</v>
      </c>
      <c r="E926" t="s">
        <v>16191</v>
      </c>
      <c r="F926" t="s">
        <v>15446</v>
      </c>
      <c r="G926" t="s">
        <v>15447</v>
      </c>
      <c r="H926" t="s">
        <v>8618</v>
      </c>
      <c r="I926" t="s">
        <v>13176</v>
      </c>
      <c r="J926" t="s">
        <v>13399</v>
      </c>
      <c r="K926" t="s">
        <v>13285</v>
      </c>
      <c r="L926" t="s">
        <v>15206</v>
      </c>
      <c r="M926" t="s">
        <v>13286</v>
      </c>
      <c r="N926" t="s">
        <v>13286</v>
      </c>
      <c r="O926" t="s">
        <v>13304</v>
      </c>
      <c r="Q926">
        <v>3249</v>
      </c>
      <c r="R926" s="8">
        <v>3249</v>
      </c>
      <c r="S926">
        <v>6295</v>
      </c>
      <c r="T926" s="8">
        <v>6295</v>
      </c>
      <c r="U926" s="8" t="str">
        <f>IF(Cleaned_Data[[#This Row],[Actual Price]]&lt;1000,"₦0–₦999",
 IF(Cleaned_Data[[#This Row],[Actual Price]]&lt;2000,"₦1,000–₦1,999",
 IF(Cleaned_Data[[#This Row],[Actual Price]]&lt;5000,"₦2,000–₦4,999",
 IF(Cleaned_Data[[#This Row],[Actual Price]]&lt;10000,"₦5,000–₦9,999",
 "₦10,000+"))))</f>
        <v>₦5,000–₦9,999</v>
      </c>
      <c r="V926" s="8">
        <f>(Cleaned_Data[[#This Row],[Actual Price]]*Cleaned_Data[[#This Row],[Rating Count]])</f>
        <v>271125650</v>
      </c>
      <c r="W926" s="20">
        <v>0.48387609213661636</v>
      </c>
      <c r="X926">
        <v>3.9</v>
      </c>
      <c r="Y926" s="10">
        <f>VALUE(Cleaned_Data[[#This Row],[rating]])</f>
        <v>3.9</v>
      </c>
      <c r="Z926">
        <v>43070</v>
      </c>
      <c r="AA926" t="str">
        <f>IF(Cleaned_Data[[#This Row],[Rating Count]]&lt;1000,"&lt;1000","1000+")</f>
        <v>1000+</v>
      </c>
      <c r="AB926" s="4">
        <v>43070</v>
      </c>
    </row>
    <row r="927" spans="1:28" x14ac:dyDescent="0.25">
      <c r="A927">
        <v>926</v>
      </c>
      <c r="B927" t="s">
        <v>9571</v>
      </c>
      <c r="C927" t="s">
        <v>9572</v>
      </c>
      <c r="D927" t="s">
        <v>15448</v>
      </c>
      <c r="E927" t="s">
        <v>16191</v>
      </c>
      <c r="F927" t="s">
        <v>15449</v>
      </c>
      <c r="G927" t="s">
        <v>15450</v>
      </c>
      <c r="H927" t="s">
        <v>8618</v>
      </c>
      <c r="I927" t="s">
        <v>13176</v>
      </c>
      <c r="J927" t="s">
        <v>13399</v>
      </c>
      <c r="K927" t="s">
        <v>13285</v>
      </c>
      <c r="L927" t="s">
        <v>15206</v>
      </c>
      <c r="M927" t="s">
        <v>13286</v>
      </c>
      <c r="N927" t="s">
        <v>13286</v>
      </c>
      <c r="O927" t="s">
        <v>13304</v>
      </c>
      <c r="Q927">
        <v>3599</v>
      </c>
      <c r="R927" s="8">
        <v>3599</v>
      </c>
      <c r="S927">
        <v>9455</v>
      </c>
      <c r="T927" s="8">
        <v>9455</v>
      </c>
      <c r="U927" s="8" t="str">
        <f>IF(Cleaned_Data[[#This Row],[Actual Price]]&lt;1000,"₦0–₦999",
 IF(Cleaned_Data[[#This Row],[Actual Price]]&lt;2000,"₦1,000–₦1,999",
 IF(Cleaned_Data[[#This Row],[Actual Price]]&lt;5000,"₦2,000–₦4,999",
 IF(Cleaned_Data[[#This Row],[Actual Price]]&lt;10000,"₦5,000–₦9,999",
 "₦10,000+"))))</f>
        <v>₦5,000–₦9,999</v>
      </c>
      <c r="V927" s="8">
        <f>(Cleaned_Data[[#This Row],[Actual Price]]*Cleaned_Data[[#This Row],[Rating Count]])</f>
        <v>111833740</v>
      </c>
      <c r="W927" s="20">
        <v>0.61935483870967745</v>
      </c>
      <c r="X927">
        <v>4.0999999999999996</v>
      </c>
      <c r="Y927" s="10">
        <f>VALUE(Cleaned_Data[[#This Row],[rating]])</f>
        <v>4.0999999999999996</v>
      </c>
      <c r="Z927">
        <v>11828</v>
      </c>
      <c r="AA927" t="str">
        <f>IF(Cleaned_Data[[#This Row],[Rating Count]]&lt;1000,"&lt;1000","1000+")</f>
        <v>1000+</v>
      </c>
      <c r="AB927" s="4">
        <v>11828</v>
      </c>
    </row>
    <row r="928" spans="1:28" x14ac:dyDescent="0.25">
      <c r="A928">
        <v>927</v>
      </c>
      <c r="B928" t="s">
        <v>9581</v>
      </c>
      <c r="C928" t="s">
        <v>9582</v>
      </c>
      <c r="D928" t="s">
        <v>9582</v>
      </c>
      <c r="E928" t="s">
        <v>16191</v>
      </c>
      <c r="F928" t="s">
        <v>15451</v>
      </c>
      <c r="G928" t="s">
        <v>13442</v>
      </c>
      <c r="H928" t="s">
        <v>8938</v>
      </c>
      <c r="I928" t="s">
        <v>13176</v>
      </c>
      <c r="J928" t="s">
        <v>13399</v>
      </c>
      <c r="K928" t="s">
        <v>13285</v>
      </c>
      <c r="L928" t="s">
        <v>15206</v>
      </c>
      <c r="M928" t="s">
        <v>13286</v>
      </c>
      <c r="N928" t="s">
        <v>13286</v>
      </c>
      <c r="O928" t="s">
        <v>13318</v>
      </c>
      <c r="Q928">
        <v>368</v>
      </c>
      <c r="R928" s="8">
        <v>368</v>
      </c>
      <c r="S928">
        <v>699</v>
      </c>
      <c r="T928" s="8">
        <v>699</v>
      </c>
      <c r="U928" s="8" t="str">
        <f>IF(Cleaned_Data[[#This Row],[Actual Price]]&lt;1000,"₦0–₦999",
 IF(Cleaned_Data[[#This Row],[Actual Price]]&lt;2000,"₦1,000–₦1,999",
 IF(Cleaned_Data[[#This Row],[Actual Price]]&lt;5000,"₦2,000–₦4,999",
 IF(Cleaned_Data[[#This Row],[Actual Price]]&lt;10000,"₦5,000–₦9,999",
 "₦10,000+"))))</f>
        <v>₦0–₦999</v>
      </c>
      <c r="V928" s="8">
        <f>(Cleaned_Data[[#This Row],[Actual Price]]*Cleaned_Data[[#This Row],[Rating Count]])</f>
        <v>866760</v>
      </c>
      <c r="W928" s="20">
        <v>0.47353361945636624</v>
      </c>
      <c r="X928">
        <v>4.0999999999999996</v>
      </c>
      <c r="Y928" s="10">
        <f>VALUE(Cleaned_Data[[#This Row],[rating]])</f>
        <v>4.0999999999999996</v>
      </c>
      <c r="Z928">
        <v>1240</v>
      </c>
      <c r="AA928" t="str">
        <f>IF(Cleaned_Data[[#This Row],[Rating Count]]&lt;1000,"&lt;1000","1000+")</f>
        <v>1000+</v>
      </c>
      <c r="AB928" s="4">
        <v>1240</v>
      </c>
    </row>
    <row r="929" spans="1:28" x14ac:dyDescent="0.25">
      <c r="A929">
        <v>928</v>
      </c>
      <c r="B929" t="s">
        <v>9591</v>
      </c>
      <c r="C929" t="s">
        <v>9592</v>
      </c>
      <c r="D929" t="s">
        <v>9592</v>
      </c>
      <c r="E929" t="s">
        <v>16191</v>
      </c>
      <c r="F929" t="s">
        <v>15452</v>
      </c>
      <c r="G929" t="s">
        <v>15453</v>
      </c>
      <c r="H929" t="s">
        <v>8618</v>
      </c>
      <c r="I929" t="s">
        <v>13176</v>
      </c>
      <c r="J929" t="s">
        <v>13399</v>
      </c>
      <c r="K929" t="s">
        <v>13285</v>
      </c>
      <c r="L929" t="s">
        <v>15206</v>
      </c>
      <c r="M929" t="s">
        <v>13286</v>
      </c>
      <c r="N929" t="s">
        <v>13286</v>
      </c>
      <c r="O929" t="s">
        <v>13304</v>
      </c>
      <c r="Q929">
        <v>3199</v>
      </c>
      <c r="R929" s="8">
        <v>3199</v>
      </c>
      <c r="S929">
        <v>4999</v>
      </c>
      <c r="T929" s="8">
        <v>4999</v>
      </c>
      <c r="U929" s="8" t="str">
        <f>IF(Cleaned_Data[[#This Row],[Actual Price]]&lt;1000,"₦0–₦999",
 IF(Cleaned_Data[[#This Row],[Actual Price]]&lt;2000,"₦1,000–₦1,999",
 IF(Cleaned_Data[[#This Row],[Actual Price]]&lt;5000,"₦2,000–₦4,999",
 IF(Cleaned_Data[[#This Row],[Actual Price]]&lt;10000,"₦5,000–₦9,999",
 "₦10,000+"))))</f>
        <v>₦2,000–₦4,999</v>
      </c>
      <c r="V929" s="8">
        <f>(Cleaned_Data[[#This Row],[Actual Price]]*Cleaned_Data[[#This Row],[Rating Count]])</f>
        <v>104324131</v>
      </c>
      <c r="W929" s="20">
        <v>0.36007201440288056</v>
      </c>
      <c r="X929">
        <v>4</v>
      </c>
      <c r="Y929" s="10">
        <f>VALUE(Cleaned_Data[[#This Row],[rating]])</f>
        <v>4</v>
      </c>
      <c r="Z929">
        <v>20869</v>
      </c>
      <c r="AA929" t="str">
        <f>IF(Cleaned_Data[[#This Row],[Rating Count]]&lt;1000,"&lt;1000","1000+")</f>
        <v>1000+</v>
      </c>
      <c r="AB929" s="4">
        <v>20869</v>
      </c>
    </row>
    <row r="930" spans="1:28" x14ac:dyDescent="0.25">
      <c r="A930">
        <v>929</v>
      </c>
      <c r="B930" t="s">
        <v>9601</v>
      </c>
      <c r="C930" t="s">
        <v>9602</v>
      </c>
      <c r="D930" t="s">
        <v>15454</v>
      </c>
      <c r="E930" t="s">
        <v>16191</v>
      </c>
      <c r="F930" t="s">
        <v>15455</v>
      </c>
      <c r="G930" t="s">
        <v>15456</v>
      </c>
      <c r="H930" t="s">
        <v>9603</v>
      </c>
      <c r="I930" t="s">
        <v>13176</v>
      </c>
      <c r="J930" t="s">
        <v>13399</v>
      </c>
      <c r="K930" t="s">
        <v>13285</v>
      </c>
      <c r="L930" t="s">
        <v>15206</v>
      </c>
      <c r="M930" t="s">
        <v>13286</v>
      </c>
      <c r="N930" t="s">
        <v>13286</v>
      </c>
      <c r="O930" t="s">
        <v>13337</v>
      </c>
      <c r="Q930">
        <v>1599</v>
      </c>
      <c r="R930" s="8">
        <v>1599</v>
      </c>
      <c r="S930">
        <v>2900</v>
      </c>
      <c r="T930" s="8">
        <v>2900</v>
      </c>
      <c r="U930" s="8" t="str">
        <f>IF(Cleaned_Data[[#This Row],[Actual Price]]&lt;1000,"₦0–₦999",
 IF(Cleaned_Data[[#This Row],[Actual Price]]&lt;2000,"₦1,000–₦1,999",
 IF(Cleaned_Data[[#This Row],[Actual Price]]&lt;5000,"₦2,000–₦4,999",
 IF(Cleaned_Data[[#This Row],[Actual Price]]&lt;10000,"₦5,000–₦9,999",
 "₦10,000+"))))</f>
        <v>₦2,000–₦4,999</v>
      </c>
      <c r="V930" s="8">
        <f>(Cleaned_Data[[#This Row],[Actual Price]]*Cleaned_Data[[#This Row],[Rating Count]])</f>
        <v>1278900</v>
      </c>
      <c r="W930" s="20">
        <v>0.44862068965517243</v>
      </c>
      <c r="X930">
        <v>3.7</v>
      </c>
      <c r="Y930" s="10">
        <f>VALUE(Cleaned_Data[[#This Row],[rating]])</f>
        <v>3.7</v>
      </c>
      <c r="Z930">
        <v>441</v>
      </c>
      <c r="AA930" t="str">
        <f>IF(Cleaned_Data[[#This Row],[Rating Count]]&lt;1000,"&lt;1000","1000+")</f>
        <v>&lt;1000</v>
      </c>
      <c r="AB930" s="4">
        <v>441</v>
      </c>
    </row>
    <row r="931" spans="1:28" x14ac:dyDescent="0.25">
      <c r="A931">
        <v>930</v>
      </c>
      <c r="B931" t="s">
        <v>9612</v>
      </c>
      <c r="C931" t="s">
        <v>9613</v>
      </c>
      <c r="D931" t="s">
        <v>9613</v>
      </c>
      <c r="E931" t="s">
        <v>16191</v>
      </c>
      <c r="F931" t="s">
        <v>15457</v>
      </c>
      <c r="G931" t="s">
        <v>15458</v>
      </c>
      <c r="H931" t="s">
        <v>8597</v>
      </c>
      <c r="I931" t="s">
        <v>13176</v>
      </c>
      <c r="J931" t="s">
        <v>13399</v>
      </c>
      <c r="K931" t="s">
        <v>13285</v>
      </c>
      <c r="L931" t="s">
        <v>15206</v>
      </c>
      <c r="M931" t="s">
        <v>13286</v>
      </c>
      <c r="N931" t="s">
        <v>13286</v>
      </c>
      <c r="O931" t="s">
        <v>13302</v>
      </c>
      <c r="Q931">
        <v>1999</v>
      </c>
      <c r="R931" s="8">
        <v>1999</v>
      </c>
      <c r="S931">
        <v>2499</v>
      </c>
      <c r="T931" s="8">
        <v>2499</v>
      </c>
      <c r="U931" s="8" t="str">
        <f>IF(Cleaned_Data[[#This Row],[Actual Price]]&lt;1000,"₦0–₦999",
 IF(Cleaned_Data[[#This Row],[Actual Price]]&lt;2000,"₦1,000–₦1,999",
 IF(Cleaned_Data[[#This Row],[Actual Price]]&lt;5000,"₦2,000–₦4,999",
 IF(Cleaned_Data[[#This Row],[Actual Price]]&lt;10000,"₦5,000–₦9,999",
 "₦10,000+"))))</f>
        <v>₦2,000–₦4,999</v>
      </c>
      <c r="V931" s="8">
        <f>(Cleaned_Data[[#This Row],[Actual Price]]*Cleaned_Data[[#This Row],[Rating Count]])</f>
        <v>2583966</v>
      </c>
      <c r="W931" s="20">
        <v>0.20008003201280511</v>
      </c>
      <c r="X931">
        <v>4.0999999999999996</v>
      </c>
      <c r="Y931" s="10">
        <f>VALUE(Cleaned_Data[[#This Row],[rating]])</f>
        <v>4.0999999999999996</v>
      </c>
      <c r="Z931">
        <v>1034</v>
      </c>
      <c r="AA931" t="str">
        <f>IF(Cleaned_Data[[#This Row],[Rating Count]]&lt;1000,"&lt;1000","1000+")</f>
        <v>1000+</v>
      </c>
      <c r="AB931" s="4">
        <v>1034</v>
      </c>
    </row>
    <row r="932" spans="1:28" x14ac:dyDescent="0.25">
      <c r="A932">
        <v>931</v>
      </c>
      <c r="B932" t="s">
        <v>9622</v>
      </c>
      <c r="C932" t="s">
        <v>9623</v>
      </c>
      <c r="D932" t="s">
        <v>9623</v>
      </c>
      <c r="E932" t="s">
        <v>16191</v>
      </c>
      <c r="F932" t="s">
        <v>15459</v>
      </c>
      <c r="G932" t="s">
        <v>15460</v>
      </c>
      <c r="H932" t="s">
        <v>8607</v>
      </c>
      <c r="I932" t="s">
        <v>13176</v>
      </c>
      <c r="J932" t="s">
        <v>13399</v>
      </c>
      <c r="K932" t="s">
        <v>13285</v>
      </c>
      <c r="L932" t="s">
        <v>15206</v>
      </c>
      <c r="M932" t="s">
        <v>13293</v>
      </c>
      <c r="N932" t="s">
        <v>15214</v>
      </c>
      <c r="O932" t="s">
        <v>13294</v>
      </c>
      <c r="P932" t="s">
        <v>13303</v>
      </c>
      <c r="Q932">
        <v>616</v>
      </c>
      <c r="R932" s="8">
        <v>616</v>
      </c>
      <c r="S932">
        <v>1190</v>
      </c>
      <c r="T932" s="8">
        <v>1190</v>
      </c>
      <c r="U932" s="8" t="str">
        <f>IF(Cleaned_Data[[#This Row],[Actual Price]]&lt;1000,"₦0–₦999",
 IF(Cleaned_Data[[#This Row],[Actual Price]]&lt;2000,"₦1,000–₦1,999",
 IF(Cleaned_Data[[#This Row],[Actual Price]]&lt;5000,"₦2,000–₦4,999",
 IF(Cleaned_Data[[#This Row],[Actual Price]]&lt;10000,"₦5,000–₦9,999",
 "₦10,000+"))))</f>
        <v>₦1,000–₦1,999</v>
      </c>
      <c r="V932" s="8">
        <f>(Cleaned_Data[[#This Row],[Actual Price]]*Cleaned_Data[[#This Row],[Rating Count]])</f>
        <v>44179940</v>
      </c>
      <c r="W932" s="20">
        <v>0.4823529411764706</v>
      </c>
      <c r="X932">
        <v>4.0999999999999996</v>
      </c>
      <c r="Y932" s="10">
        <f>VALUE(Cleaned_Data[[#This Row],[rating]])</f>
        <v>4.0999999999999996</v>
      </c>
      <c r="Z932">
        <v>37126</v>
      </c>
      <c r="AA932" t="str">
        <f>IF(Cleaned_Data[[#This Row],[Rating Count]]&lt;1000,"&lt;1000","1000+")</f>
        <v>1000+</v>
      </c>
      <c r="AB932" s="4">
        <v>37126</v>
      </c>
    </row>
    <row r="933" spans="1:28" x14ac:dyDescent="0.25">
      <c r="A933">
        <v>932</v>
      </c>
      <c r="B933" t="s">
        <v>9632</v>
      </c>
      <c r="C933" t="s">
        <v>9633</v>
      </c>
      <c r="D933" t="s">
        <v>9633</v>
      </c>
      <c r="E933" t="s">
        <v>16191</v>
      </c>
      <c r="F933" t="s">
        <v>15461</v>
      </c>
      <c r="G933" t="s">
        <v>15462</v>
      </c>
      <c r="H933" t="s">
        <v>8597</v>
      </c>
      <c r="I933" t="s">
        <v>13176</v>
      </c>
      <c r="J933" t="s">
        <v>13399</v>
      </c>
      <c r="K933" t="s">
        <v>13285</v>
      </c>
      <c r="L933" t="s">
        <v>15206</v>
      </c>
      <c r="M933" t="s">
        <v>13286</v>
      </c>
      <c r="N933" t="s">
        <v>13286</v>
      </c>
      <c r="O933" t="s">
        <v>13302</v>
      </c>
      <c r="Q933">
        <v>1499</v>
      </c>
      <c r="R933" s="8">
        <v>1499</v>
      </c>
      <c r="S933">
        <v>2100</v>
      </c>
      <c r="T933" s="8">
        <v>2100</v>
      </c>
      <c r="U933" s="8" t="str">
        <f>IF(Cleaned_Data[[#This Row],[Actual Price]]&lt;1000,"₦0–₦999",
 IF(Cleaned_Data[[#This Row],[Actual Price]]&lt;2000,"₦1,000–₦1,999",
 IF(Cleaned_Data[[#This Row],[Actual Price]]&lt;5000,"₦2,000–₦4,999",
 IF(Cleaned_Data[[#This Row],[Actual Price]]&lt;10000,"₦5,000–₦9,999",
 "₦10,000+"))))</f>
        <v>₦2,000–₦4,999</v>
      </c>
      <c r="V933" s="8">
        <f>(Cleaned_Data[[#This Row],[Actual Price]]*Cleaned_Data[[#This Row],[Rating Count]])</f>
        <v>13345500</v>
      </c>
      <c r="W933" s="20">
        <v>0.28619047619047622</v>
      </c>
      <c r="X933">
        <v>4.0999999999999996</v>
      </c>
      <c r="Y933" s="10">
        <f>VALUE(Cleaned_Data[[#This Row],[rating]])</f>
        <v>4.0999999999999996</v>
      </c>
      <c r="Z933">
        <v>6355</v>
      </c>
      <c r="AA933" t="str">
        <f>IF(Cleaned_Data[[#This Row],[Rating Count]]&lt;1000,"&lt;1000","1000+")</f>
        <v>1000+</v>
      </c>
      <c r="AB933" s="4">
        <v>6355</v>
      </c>
    </row>
    <row r="934" spans="1:28" x14ac:dyDescent="0.25">
      <c r="A934">
        <v>933</v>
      </c>
      <c r="B934" t="s">
        <v>9642</v>
      </c>
      <c r="C934" t="s">
        <v>9643</v>
      </c>
      <c r="D934" t="s">
        <v>9643</v>
      </c>
      <c r="E934" t="s">
        <v>16191</v>
      </c>
      <c r="F934" t="s">
        <v>15463</v>
      </c>
      <c r="G934" t="s">
        <v>15464</v>
      </c>
      <c r="H934" t="s">
        <v>9192</v>
      </c>
      <c r="I934" t="s">
        <v>13176</v>
      </c>
      <c r="J934" t="s">
        <v>13399</v>
      </c>
      <c r="K934" t="s">
        <v>13285</v>
      </c>
      <c r="L934" t="s">
        <v>15206</v>
      </c>
      <c r="M934" t="s">
        <v>13286</v>
      </c>
      <c r="N934" t="s">
        <v>13286</v>
      </c>
      <c r="O934" t="s">
        <v>13322</v>
      </c>
      <c r="Q934">
        <v>199</v>
      </c>
      <c r="R934" s="8">
        <v>199</v>
      </c>
      <c r="S934">
        <v>499</v>
      </c>
      <c r="T934" s="8">
        <v>499</v>
      </c>
      <c r="U934" s="8" t="str">
        <f>IF(Cleaned_Data[[#This Row],[Actual Price]]&lt;1000,"₦0–₦999",
 IF(Cleaned_Data[[#This Row],[Actual Price]]&lt;2000,"₦1,000–₦1,999",
 IF(Cleaned_Data[[#This Row],[Actual Price]]&lt;5000,"₦2,000–₦4,999",
 IF(Cleaned_Data[[#This Row],[Actual Price]]&lt;10000,"₦5,000–₦9,999",
 "₦10,000+"))))</f>
        <v>₦0–₦999</v>
      </c>
      <c r="V934" s="8">
        <f>(Cleaned_Data[[#This Row],[Actual Price]]*Cleaned_Data[[#This Row],[Rating Count]])</f>
        <v>5988</v>
      </c>
      <c r="W934" s="20">
        <v>0.60120240480961928</v>
      </c>
      <c r="X934">
        <v>3.3</v>
      </c>
      <c r="Y934" s="10">
        <f>VALUE(Cleaned_Data[[#This Row],[rating]])</f>
        <v>3.3</v>
      </c>
      <c r="Z934">
        <v>12</v>
      </c>
      <c r="AA934" t="str">
        <f>IF(Cleaned_Data[[#This Row],[Rating Count]]&lt;1000,"&lt;1000","1000+")</f>
        <v>&lt;1000</v>
      </c>
      <c r="AB934" s="4">
        <v>12</v>
      </c>
    </row>
    <row r="935" spans="1:28" x14ac:dyDescent="0.25">
      <c r="A935">
        <v>934</v>
      </c>
      <c r="B935" t="s">
        <v>9652</v>
      </c>
      <c r="C935" t="s">
        <v>9653</v>
      </c>
      <c r="D935" t="s">
        <v>9653</v>
      </c>
      <c r="E935" t="s">
        <v>16191</v>
      </c>
      <c r="F935" t="s">
        <v>15465</v>
      </c>
      <c r="G935" t="s">
        <v>15466</v>
      </c>
      <c r="H935" t="s">
        <v>8752</v>
      </c>
      <c r="I935" t="s">
        <v>13176</v>
      </c>
      <c r="J935" t="s">
        <v>13399</v>
      </c>
      <c r="K935" t="s">
        <v>13289</v>
      </c>
      <c r="L935" t="s">
        <v>15209</v>
      </c>
      <c r="M935" t="s">
        <v>13305</v>
      </c>
      <c r="N935" t="s">
        <v>15244</v>
      </c>
      <c r="O935" t="s">
        <v>13309</v>
      </c>
      <c r="Q935">
        <v>610</v>
      </c>
      <c r="R935" s="8">
        <v>610</v>
      </c>
      <c r="S935">
        <v>825</v>
      </c>
      <c r="T935" s="8">
        <v>825</v>
      </c>
      <c r="U935" s="8" t="str">
        <f>IF(Cleaned_Data[[#This Row],[Actual Price]]&lt;1000,"₦0–₦999",
 IF(Cleaned_Data[[#This Row],[Actual Price]]&lt;2000,"₦1,000–₦1,999",
 IF(Cleaned_Data[[#This Row],[Actual Price]]&lt;5000,"₦2,000–₦4,999",
 IF(Cleaned_Data[[#This Row],[Actual Price]]&lt;10000,"₦5,000–₦9,999",
 "₦10,000+"))))</f>
        <v>₦0–₦999</v>
      </c>
      <c r="V935" s="8">
        <f>(Cleaned_Data[[#This Row],[Actual Price]]*Cleaned_Data[[#This Row],[Rating Count]])</f>
        <v>10861125</v>
      </c>
      <c r="W935" s="20">
        <v>0.26060606060606062</v>
      </c>
      <c r="X935">
        <v>4.0999999999999996</v>
      </c>
      <c r="Y935" s="10">
        <f>VALUE(Cleaned_Data[[#This Row],[rating]])</f>
        <v>4.0999999999999996</v>
      </c>
      <c r="Z935">
        <v>13165</v>
      </c>
      <c r="AA935" t="str">
        <f>IF(Cleaned_Data[[#This Row],[Rating Count]]&lt;1000,"&lt;1000","1000+")</f>
        <v>1000+</v>
      </c>
      <c r="AB935" s="4">
        <v>13165</v>
      </c>
    </row>
    <row r="936" spans="1:28" x14ac:dyDescent="0.25">
      <c r="A936">
        <v>935</v>
      </c>
      <c r="B936" t="s">
        <v>9662</v>
      </c>
      <c r="C936" t="s">
        <v>9663</v>
      </c>
      <c r="D936" t="s">
        <v>9663</v>
      </c>
      <c r="E936" t="s">
        <v>16191</v>
      </c>
      <c r="F936" t="s">
        <v>15467</v>
      </c>
      <c r="G936" t="s">
        <v>15468</v>
      </c>
      <c r="H936" t="s">
        <v>9100</v>
      </c>
      <c r="I936" t="s">
        <v>13176</v>
      </c>
      <c r="J936" t="s">
        <v>13399</v>
      </c>
      <c r="K936" t="s">
        <v>13285</v>
      </c>
      <c r="L936" t="s">
        <v>15206</v>
      </c>
      <c r="M936" t="s">
        <v>13286</v>
      </c>
      <c r="N936" t="s">
        <v>13286</v>
      </c>
      <c r="O936" t="s">
        <v>13320</v>
      </c>
      <c r="Q936">
        <v>999</v>
      </c>
      <c r="R936" s="8">
        <v>999</v>
      </c>
      <c r="S936">
        <v>1499</v>
      </c>
      <c r="T936" s="8">
        <v>1499</v>
      </c>
      <c r="U936" s="8" t="str">
        <f>IF(Cleaned_Data[[#This Row],[Actual Price]]&lt;1000,"₦0–₦999",
 IF(Cleaned_Data[[#This Row],[Actual Price]]&lt;2000,"₦1,000–₦1,999",
 IF(Cleaned_Data[[#This Row],[Actual Price]]&lt;5000,"₦2,000–₦4,999",
 IF(Cleaned_Data[[#This Row],[Actual Price]]&lt;10000,"₦5,000–₦9,999",
 "₦10,000+"))))</f>
        <v>₦1,000–₦1,999</v>
      </c>
      <c r="V936" s="8">
        <f>(Cleaned_Data[[#This Row],[Actual Price]]*Cleaned_Data[[#This Row],[Rating Count]])</f>
        <v>2467354</v>
      </c>
      <c r="W936" s="20">
        <v>0.33355570380253502</v>
      </c>
      <c r="X936">
        <v>4.0999999999999996</v>
      </c>
      <c r="Y936" s="10">
        <f>VALUE(Cleaned_Data[[#This Row],[rating]])</f>
        <v>4.0999999999999996</v>
      </c>
      <c r="Z936">
        <v>1646</v>
      </c>
      <c r="AA936" t="str">
        <f>IF(Cleaned_Data[[#This Row],[Rating Count]]&lt;1000,"&lt;1000","1000+")</f>
        <v>1000+</v>
      </c>
      <c r="AB936" s="4">
        <v>1646</v>
      </c>
    </row>
    <row r="937" spans="1:28" x14ac:dyDescent="0.25">
      <c r="A937">
        <v>936</v>
      </c>
      <c r="B937" t="s">
        <v>9672</v>
      </c>
      <c r="C937" t="s">
        <v>9673</v>
      </c>
      <c r="D937" t="s">
        <v>15469</v>
      </c>
      <c r="E937" t="s">
        <v>16191</v>
      </c>
      <c r="F937" t="s">
        <v>15470</v>
      </c>
      <c r="G937" t="s">
        <v>15471</v>
      </c>
      <c r="H937" t="s">
        <v>9234</v>
      </c>
      <c r="I937" t="s">
        <v>13176</v>
      </c>
      <c r="J937" t="s">
        <v>13399</v>
      </c>
      <c r="K937" t="s">
        <v>13285</v>
      </c>
      <c r="L937" t="s">
        <v>15206</v>
      </c>
      <c r="M937" t="s">
        <v>13293</v>
      </c>
      <c r="N937" t="s">
        <v>15214</v>
      </c>
      <c r="O937" t="s">
        <v>13316</v>
      </c>
      <c r="P937" t="s">
        <v>13317</v>
      </c>
      <c r="Q937">
        <v>8999</v>
      </c>
      <c r="R937" s="8">
        <v>8999</v>
      </c>
      <c r="S937">
        <v>9995</v>
      </c>
      <c r="T937" s="8">
        <v>9995</v>
      </c>
      <c r="U937" s="8" t="str">
        <f>IF(Cleaned_Data[[#This Row],[Actual Price]]&lt;1000,"₦0–₦999",
 IF(Cleaned_Data[[#This Row],[Actual Price]]&lt;2000,"₦1,000–₦1,999",
 IF(Cleaned_Data[[#This Row],[Actual Price]]&lt;5000,"₦2,000–₦4,999",
 IF(Cleaned_Data[[#This Row],[Actual Price]]&lt;10000,"₦5,000–₦9,999",
 "₦10,000+"))))</f>
        <v>₦5,000–₦9,999</v>
      </c>
      <c r="V937" s="8">
        <f>(Cleaned_Data[[#This Row],[Actual Price]]*Cleaned_Data[[#This Row],[Rating Count]])</f>
        <v>179850030</v>
      </c>
      <c r="W937" s="20">
        <v>9.9649824912456234E-2</v>
      </c>
      <c r="X937">
        <v>4.4000000000000004</v>
      </c>
      <c r="Y937" s="10">
        <f>VALUE(Cleaned_Data[[#This Row],[rating]])</f>
        <v>4.4000000000000004</v>
      </c>
      <c r="Z937">
        <v>17994</v>
      </c>
      <c r="AA937" t="str">
        <f>IF(Cleaned_Data[[#This Row],[Rating Count]]&lt;1000,"&lt;1000","1000+")</f>
        <v>1000+</v>
      </c>
      <c r="AB937" s="4">
        <v>17994</v>
      </c>
    </row>
    <row r="938" spans="1:28" x14ac:dyDescent="0.25">
      <c r="A938">
        <v>937</v>
      </c>
      <c r="B938" t="s">
        <v>9682</v>
      </c>
      <c r="C938" t="s">
        <v>9683</v>
      </c>
      <c r="D938" t="s">
        <v>9683</v>
      </c>
      <c r="E938" t="s">
        <v>16191</v>
      </c>
      <c r="F938" t="s">
        <v>15472</v>
      </c>
      <c r="G938" t="s">
        <v>15473</v>
      </c>
      <c r="H938" t="s">
        <v>8483</v>
      </c>
      <c r="I938" t="s">
        <v>13176</v>
      </c>
      <c r="J938" t="s">
        <v>13399</v>
      </c>
      <c r="K938" t="s">
        <v>13285</v>
      </c>
      <c r="L938" t="s">
        <v>15206</v>
      </c>
      <c r="M938" t="s">
        <v>13293</v>
      </c>
      <c r="N938" t="s">
        <v>15214</v>
      </c>
      <c r="O938" t="s">
        <v>13294</v>
      </c>
      <c r="P938" t="s">
        <v>13295</v>
      </c>
      <c r="Q938">
        <v>453</v>
      </c>
      <c r="R938" s="8">
        <v>453</v>
      </c>
      <c r="S938">
        <v>999</v>
      </c>
      <c r="T938" s="8">
        <v>999</v>
      </c>
      <c r="U938" s="8" t="str">
        <f>IF(Cleaned_Data[[#This Row],[Actual Price]]&lt;1000,"₦0–₦999",
 IF(Cleaned_Data[[#This Row],[Actual Price]]&lt;2000,"₦1,000–₦1,999",
 IF(Cleaned_Data[[#This Row],[Actual Price]]&lt;5000,"₦2,000–₦4,999",
 IF(Cleaned_Data[[#This Row],[Actual Price]]&lt;10000,"₦5,000–₦9,999",
 "₦10,000+"))))</f>
        <v>₦0–₦999</v>
      </c>
      <c r="V938" s="8">
        <f>(Cleaned_Data[[#This Row],[Actual Price]]*Cleaned_Data[[#This Row],[Rating Count]])</f>
        <v>609390</v>
      </c>
      <c r="W938" s="20">
        <v>0.54654654654654655</v>
      </c>
      <c r="X938">
        <v>4.3</v>
      </c>
      <c r="Y938" s="10">
        <f>VALUE(Cleaned_Data[[#This Row],[rating]])</f>
        <v>4.3</v>
      </c>
      <c r="Z938">
        <v>610</v>
      </c>
      <c r="AA938" t="str">
        <f>IF(Cleaned_Data[[#This Row],[Rating Count]]&lt;1000,"&lt;1000","1000+")</f>
        <v>&lt;1000</v>
      </c>
      <c r="AB938" s="4">
        <v>610</v>
      </c>
    </row>
    <row r="939" spans="1:28" x14ac:dyDescent="0.25">
      <c r="A939">
        <v>938</v>
      </c>
      <c r="B939" t="s">
        <v>9691</v>
      </c>
      <c r="C939" t="s">
        <v>9692</v>
      </c>
      <c r="D939" t="s">
        <v>9692</v>
      </c>
      <c r="E939" t="s">
        <v>16191</v>
      </c>
      <c r="F939" t="s">
        <v>15474</v>
      </c>
      <c r="G939" t="s">
        <v>15475</v>
      </c>
      <c r="H939" t="s">
        <v>8618</v>
      </c>
      <c r="I939" t="s">
        <v>13176</v>
      </c>
      <c r="J939" t="s">
        <v>13399</v>
      </c>
      <c r="K939" t="s">
        <v>13285</v>
      </c>
      <c r="L939" t="s">
        <v>15206</v>
      </c>
      <c r="M939" t="s">
        <v>13286</v>
      </c>
      <c r="N939" t="s">
        <v>13286</v>
      </c>
      <c r="O939" t="s">
        <v>13304</v>
      </c>
      <c r="Q939">
        <v>2464</v>
      </c>
      <c r="R939" s="8">
        <v>2464</v>
      </c>
      <c r="S939">
        <v>6000</v>
      </c>
      <c r="T939" s="8">
        <v>6000</v>
      </c>
      <c r="U939" s="8" t="str">
        <f>IF(Cleaned_Data[[#This Row],[Actual Price]]&lt;1000,"₦0–₦999",
 IF(Cleaned_Data[[#This Row],[Actual Price]]&lt;2000,"₦1,000–₦1,999",
 IF(Cleaned_Data[[#This Row],[Actual Price]]&lt;5000,"₦2,000–₦4,999",
 IF(Cleaned_Data[[#This Row],[Actual Price]]&lt;10000,"₦5,000–₦9,999",
 "₦10,000+"))))</f>
        <v>₦5,000–₦9,999</v>
      </c>
      <c r="V939" s="8">
        <f>(Cleaned_Data[[#This Row],[Actual Price]]*Cleaned_Data[[#This Row],[Rating Count]])</f>
        <v>53196000</v>
      </c>
      <c r="W939" s="20">
        <v>0.58933333333333338</v>
      </c>
      <c r="X939">
        <v>4.0999999999999996</v>
      </c>
      <c r="Y939" s="10">
        <f>VALUE(Cleaned_Data[[#This Row],[rating]])</f>
        <v>4.0999999999999996</v>
      </c>
      <c r="Z939">
        <v>8866</v>
      </c>
      <c r="AA939" t="str">
        <f>IF(Cleaned_Data[[#This Row],[Rating Count]]&lt;1000,"&lt;1000","1000+")</f>
        <v>1000+</v>
      </c>
      <c r="AB939" s="4">
        <v>8866</v>
      </c>
    </row>
    <row r="940" spans="1:28" x14ac:dyDescent="0.25">
      <c r="A940">
        <v>939</v>
      </c>
      <c r="B940" t="s">
        <v>9701</v>
      </c>
      <c r="C940" t="s">
        <v>9702</v>
      </c>
      <c r="D940" t="s">
        <v>9702</v>
      </c>
      <c r="E940" t="s">
        <v>16191</v>
      </c>
      <c r="F940" t="s">
        <v>15476</v>
      </c>
      <c r="G940" t="s">
        <v>15477</v>
      </c>
      <c r="H940" t="s">
        <v>9603</v>
      </c>
      <c r="I940" t="s">
        <v>13176</v>
      </c>
      <c r="J940" t="s">
        <v>13399</v>
      </c>
      <c r="K940" t="s">
        <v>13285</v>
      </c>
      <c r="L940" t="s">
        <v>15206</v>
      </c>
      <c r="M940" t="s">
        <v>13286</v>
      </c>
      <c r="N940" t="s">
        <v>13286</v>
      </c>
      <c r="O940" t="s">
        <v>13337</v>
      </c>
      <c r="Q940">
        <v>2719</v>
      </c>
      <c r="R940" s="8">
        <v>2719</v>
      </c>
      <c r="S940">
        <v>3945</v>
      </c>
      <c r="T940" s="8">
        <v>3945</v>
      </c>
      <c r="U940" s="8" t="str">
        <f>IF(Cleaned_Data[[#This Row],[Actual Price]]&lt;1000,"₦0–₦999",
 IF(Cleaned_Data[[#This Row],[Actual Price]]&lt;2000,"₦1,000–₦1,999",
 IF(Cleaned_Data[[#This Row],[Actual Price]]&lt;5000,"₦2,000–₦4,999",
 IF(Cleaned_Data[[#This Row],[Actual Price]]&lt;10000,"₦5,000–₦9,999",
 "₦10,000+"))))</f>
        <v>₦2,000–₦4,999</v>
      </c>
      <c r="V940" s="8">
        <f>(Cleaned_Data[[#This Row],[Actual Price]]*Cleaned_Data[[#This Row],[Rating Count]])</f>
        <v>52886670</v>
      </c>
      <c r="W940" s="20">
        <v>0.31077313054499367</v>
      </c>
      <c r="X940">
        <v>3.7</v>
      </c>
      <c r="Y940" s="10">
        <f>VALUE(Cleaned_Data[[#This Row],[rating]])</f>
        <v>3.7</v>
      </c>
      <c r="Z940">
        <v>13406</v>
      </c>
      <c r="AA940" t="str">
        <f>IF(Cleaned_Data[[#This Row],[Rating Count]]&lt;1000,"&lt;1000","1000+")</f>
        <v>1000+</v>
      </c>
      <c r="AB940" s="4">
        <v>13406</v>
      </c>
    </row>
    <row r="941" spans="1:28" x14ac:dyDescent="0.25">
      <c r="A941">
        <v>940</v>
      </c>
      <c r="B941" t="s">
        <v>9711</v>
      </c>
      <c r="C941" t="s">
        <v>9712</v>
      </c>
      <c r="D941" t="s">
        <v>9712</v>
      </c>
      <c r="E941" t="s">
        <v>16191</v>
      </c>
      <c r="F941" t="s">
        <v>15478</v>
      </c>
      <c r="G941" t="s">
        <v>15479</v>
      </c>
      <c r="H941" t="s">
        <v>8629</v>
      </c>
      <c r="I941" t="s">
        <v>13176</v>
      </c>
      <c r="J941" t="s">
        <v>13399</v>
      </c>
      <c r="K941" t="s">
        <v>13289</v>
      </c>
      <c r="L941" t="s">
        <v>15209</v>
      </c>
      <c r="M941" t="s">
        <v>13305</v>
      </c>
      <c r="N941" t="s">
        <v>15244</v>
      </c>
      <c r="O941" t="s">
        <v>13306</v>
      </c>
      <c r="Q941">
        <v>1439</v>
      </c>
      <c r="R941" s="8">
        <v>1439</v>
      </c>
      <c r="S941">
        <v>1999</v>
      </c>
      <c r="T941" s="8">
        <v>1999</v>
      </c>
      <c r="U941" s="8" t="str">
        <f>IF(Cleaned_Data[[#This Row],[Actual Price]]&lt;1000,"₦0–₦999",
 IF(Cleaned_Data[[#This Row],[Actual Price]]&lt;2000,"₦1,000–₦1,999",
 IF(Cleaned_Data[[#This Row],[Actual Price]]&lt;5000,"₦2,000–₦4,999",
 IF(Cleaned_Data[[#This Row],[Actual Price]]&lt;10000,"₦5,000–₦9,999",
 "₦10,000+"))))</f>
        <v>₦1,000–₦1,999</v>
      </c>
      <c r="V941" s="8">
        <f>(Cleaned_Data[[#This Row],[Actual Price]]*Cleaned_Data[[#This Row],[Rating Count]])</f>
        <v>107552197</v>
      </c>
      <c r="W941" s="20">
        <v>0.28014007003501751</v>
      </c>
      <c r="X941">
        <v>4.8</v>
      </c>
      <c r="Y941" s="10">
        <f>VALUE(Cleaned_Data[[#This Row],[rating]])</f>
        <v>4.8</v>
      </c>
      <c r="Z941">
        <v>53803</v>
      </c>
      <c r="AA941" t="str">
        <f>IF(Cleaned_Data[[#This Row],[Rating Count]]&lt;1000,"&lt;1000","1000+")</f>
        <v>1000+</v>
      </c>
      <c r="AB941" s="4">
        <v>53803</v>
      </c>
    </row>
    <row r="942" spans="1:28" x14ac:dyDescent="0.25">
      <c r="A942">
        <v>941</v>
      </c>
      <c r="B942" t="s">
        <v>9721</v>
      </c>
      <c r="C942" t="s">
        <v>9722</v>
      </c>
      <c r="D942" t="s">
        <v>9722</v>
      </c>
      <c r="E942" t="s">
        <v>16191</v>
      </c>
      <c r="F942" t="s">
        <v>15457</v>
      </c>
      <c r="G942" t="s">
        <v>15480</v>
      </c>
      <c r="H942" t="s">
        <v>8597</v>
      </c>
      <c r="I942" t="s">
        <v>13176</v>
      </c>
      <c r="J942" t="s">
        <v>13399</v>
      </c>
      <c r="K942" t="s">
        <v>13285</v>
      </c>
      <c r="L942" t="s">
        <v>15206</v>
      </c>
      <c r="M942" t="s">
        <v>13286</v>
      </c>
      <c r="N942" t="s">
        <v>13286</v>
      </c>
      <c r="O942" t="s">
        <v>13302</v>
      </c>
      <c r="Q942">
        <v>2799</v>
      </c>
      <c r="R942" s="8">
        <v>2799</v>
      </c>
      <c r="S942">
        <v>3499</v>
      </c>
      <c r="T942" s="8">
        <v>3499</v>
      </c>
      <c r="U942" s="8" t="str">
        <f>IF(Cleaned_Data[[#This Row],[Actual Price]]&lt;1000,"₦0–₦999",
 IF(Cleaned_Data[[#This Row],[Actual Price]]&lt;2000,"₦1,000–₦1,999",
 IF(Cleaned_Data[[#This Row],[Actual Price]]&lt;5000,"₦2,000–₦4,999",
 IF(Cleaned_Data[[#This Row],[Actual Price]]&lt;10000,"₦5,000–₦9,999",
 "₦10,000+"))))</f>
        <v>₦2,000–₦4,999</v>
      </c>
      <c r="V942" s="8">
        <f>(Cleaned_Data[[#This Row],[Actual Price]]*Cleaned_Data[[#This Row],[Rating Count]])</f>
        <v>1910454</v>
      </c>
      <c r="W942" s="20">
        <v>0.20005715918833952</v>
      </c>
      <c r="X942">
        <v>4.5</v>
      </c>
      <c r="Y942" s="10">
        <f>VALUE(Cleaned_Data[[#This Row],[rating]])</f>
        <v>4.5</v>
      </c>
      <c r="Z942">
        <v>546</v>
      </c>
      <c r="AA942" t="str">
        <f>IF(Cleaned_Data[[#This Row],[Rating Count]]&lt;1000,"&lt;1000","1000+")</f>
        <v>&lt;1000</v>
      </c>
      <c r="AB942" s="4">
        <v>546</v>
      </c>
    </row>
    <row r="943" spans="1:28" x14ac:dyDescent="0.25">
      <c r="A943">
        <v>942</v>
      </c>
      <c r="B943" t="s">
        <v>9731</v>
      </c>
      <c r="C943" t="s">
        <v>9732</v>
      </c>
      <c r="D943" t="s">
        <v>15481</v>
      </c>
      <c r="E943" t="s">
        <v>16191</v>
      </c>
      <c r="F943" t="s">
        <v>15482</v>
      </c>
      <c r="G943" t="s">
        <v>15483</v>
      </c>
      <c r="H943" t="s">
        <v>8629</v>
      </c>
      <c r="I943" t="s">
        <v>13176</v>
      </c>
      <c r="J943" t="s">
        <v>13399</v>
      </c>
      <c r="K943" t="s">
        <v>13289</v>
      </c>
      <c r="L943" t="s">
        <v>15209</v>
      </c>
      <c r="M943" t="s">
        <v>13305</v>
      </c>
      <c r="N943" t="s">
        <v>15244</v>
      </c>
      <c r="O943" t="s">
        <v>13306</v>
      </c>
      <c r="Q943">
        <v>2088</v>
      </c>
      <c r="R943" s="8">
        <v>2088</v>
      </c>
      <c r="S943">
        <v>5550</v>
      </c>
      <c r="T943" s="8">
        <v>5550</v>
      </c>
      <c r="U943" s="8" t="str">
        <f>IF(Cleaned_Data[[#This Row],[Actual Price]]&lt;1000,"₦0–₦999",
 IF(Cleaned_Data[[#This Row],[Actual Price]]&lt;2000,"₦1,000–₦1,999",
 IF(Cleaned_Data[[#This Row],[Actual Price]]&lt;5000,"₦2,000–₦4,999",
 IF(Cleaned_Data[[#This Row],[Actual Price]]&lt;10000,"₦5,000–₦9,999",
 "₦10,000+"))))</f>
        <v>₦5,000–₦9,999</v>
      </c>
      <c r="V943" s="8">
        <f>(Cleaned_Data[[#This Row],[Actual Price]]*Cleaned_Data[[#This Row],[Rating Count]])</f>
        <v>29370600</v>
      </c>
      <c r="W943" s="20">
        <v>0.62378378378378374</v>
      </c>
      <c r="X943">
        <v>4</v>
      </c>
      <c r="Y943" s="10">
        <f>VALUE(Cleaned_Data[[#This Row],[rating]])</f>
        <v>4</v>
      </c>
      <c r="Z943">
        <v>5292</v>
      </c>
      <c r="AA943" t="str">
        <f>IF(Cleaned_Data[[#This Row],[Rating Count]]&lt;1000,"&lt;1000","1000+")</f>
        <v>1000+</v>
      </c>
      <c r="AB943" s="4">
        <v>5292</v>
      </c>
    </row>
    <row r="944" spans="1:28" x14ac:dyDescent="0.25">
      <c r="A944">
        <v>943</v>
      </c>
      <c r="B944" t="s">
        <v>9740</v>
      </c>
      <c r="C944" t="s">
        <v>9741</v>
      </c>
      <c r="D944" t="s">
        <v>9741</v>
      </c>
      <c r="E944" t="s">
        <v>16191</v>
      </c>
      <c r="F944" t="s">
        <v>15484</v>
      </c>
      <c r="G944" t="s">
        <v>15485</v>
      </c>
      <c r="H944" t="s">
        <v>8629</v>
      </c>
      <c r="I944" t="s">
        <v>13176</v>
      </c>
      <c r="J944" t="s">
        <v>13399</v>
      </c>
      <c r="K944" t="s">
        <v>13289</v>
      </c>
      <c r="L944" t="s">
        <v>15209</v>
      </c>
      <c r="M944" t="s">
        <v>13305</v>
      </c>
      <c r="N944" t="s">
        <v>15244</v>
      </c>
      <c r="O944" t="s">
        <v>13306</v>
      </c>
      <c r="Q944">
        <v>2399</v>
      </c>
      <c r="R944" s="8">
        <v>2399</v>
      </c>
      <c r="S944">
        <v>4590</v>
      </c>
      <c r="T944" s="8">
        <v>4590</v>
      </c>
      <c r="U944" s="8" t="str">
        <f>IF(Cleaned_Data[[#This Row],[Actual Price]]&lt;1000,"₦0–₦999",
 IF(Cleaned_Data[[#This Row],[Actual Price]]&lt;2000,"₦1,000–₦1,999",
 IF(Cleaned_Data[[#This Row],[Actual Price]]&lt;5000,"₦2,000–₦4,999",
 IF(Cleaned_Data[[#This Row],[Actual Price]]&lt;10000,"₦5,000–₦9,999",
 "₦10,000+"))))</f>
        <v>₦2,000–₦4,999</v>
      </c>
      <c r="V944" s="8">
        <f>(Cleaned_Data[[#This Row],[Actual Price]]*Cleaned_Data[[#This Row],[Rating Count]])</f>
        <v>2037960</v>
      </c>
      <c r="W944" s="20">
        <v>0.47734204793028323</v>
      </c>
      <c r="X944">
        <v>4.0999999999999996</v>
      </c>
      <c r="Y944" s="10">
        <f>VALUE(Cleaned_Data[[#This Row],[rating]])</f>
        <v>4.0999999999999996</v>
      </c>
      <c r="Z944">
        <v>444</v>
      </c>
      <c r="AA944" t="str">
        <f>IF(Cleaned_Data[[#This Row],[Rating Count]]&lt;1000,"&lt;1000","1000+")</f>
        <v>&lt;1000</v>
      </c>
      <c r="AB944" s="4">
        <v>444</v>
      </c>
    </row>
    <row r="945" spans="1:28" x14ac:dyDescent="0.25">
      <c r="A945">
        <v>944</v>
      </c>
      <c r="B945" t="s">
        <v>9750</v>
      </c>
      <c r="C945" t="s">
        <v>9751</v>
      </c>
      <c r="D945" t="s">
        <v>9751</v>
      </c>
      <c r="E945" t="s">
        <v>16191</v>
      </c>
      <c r="F945" t="s">
        <v>15486</v>
      </c>
      <c r="G945" t="s">
        <v>15487</v>
      </c>
      <c r="H945" t="s">
        <v>8494</v>
      </c>
      <c r="I945" t="s">
        <v>13176</v>
      </c>
      <c r="J945" t="s">
        <v>13399</v>
      </c>
      <c r="K945" t="s">
        <v>13285</v>
      </c>
      <c r="L945" t="s">
        <v>15206</v>
      </c>
      <c r="M945" t="s">
        <v>13286</v>
      </c>
      <c r="N945" t="s">
        <v>13286</v>
      </c>
      <c r="O945" t="s">
        <v>13296</v>
      </c>
      <c r="Q945">
        <v>308</v>
      </c>
      <c r="R945" s="8">
        <v>308</v>
      </c>
      <c r="S945">
        <v>499</v>
      </c>
      <c r="T945" s="8">
        <v>499</v>
      </c>
      <c r="U945" s="8" t="str">
        <f>IF(Cleaned_Data[[#This Row],[Actual Price]]&lt;1000,"₦0–₦999",
 IF(Cleaned_Data[[#This Row],[Actual Price]]&lt;2000,"₦1,000–₦1,999",
 IF(Cleaned_Data[[#This Row],[Actual Price]]&lt;5000,"₦2,000–₦4,999",
 IF(Cleaned_Data[[#This Row],[Actual Price]]&lt;10000,"₦5,000–₦9,999",
 "₦10,000+"))))</f>
        <v>₦0–₦999</v>
      </c>
      <c r="V945" s="8">
        <f>(Cleaned_Data[[#This Row],[Actual Price]]*Cleaned_Data[[#This Row],[Rating Count]])</f>
        <v>2287416</v>
      </c>
      <c r="W945" s="20">
        <v>0.38276553106212424</v>
      </c>
      <c r="X945">
        <v>3.9</v>
      </c>
      <c r="Y945" s="10">
        <f>VALUE(Cleaned_Data[[#This Row],[rating]])</f>
        <v>3.9</v>
      </c>
      <c r="Z945">
        <v>4584</v>
      </c>
      <c r="AA945" t="str">
        <f>IF(Cleaned_Data[[#This Row],[Rating Count]]&lt;1000,"&lt;1000","1000+")</f>
        <v>1000+</v>
      </c>
      <c r="AB945" s="4">
        <v>4584</v>
      </c>
    </row>
    <row r="946" spans="1:28" x14ac:dyDescent="0.25">
      <c r="A946">
        <v>945</v>
      </c>
      <c r="B946" t="s">
        <v>9760</v>
      </c>
      <c r="C946" t="s">
        <v>9761</v>
      </c>
      <c r="D946" t="s">
        <v>9761</v>
      </c>
      <c r="E946" t="s">
        <v>16191</v>
      </c>
      <c r="F946" t="s">
        <v>15488</v>
      </c>
      <c r="G946" t="s">
        <v>15489</v>
      </c>
      <c r="H946" t="s">
        <v>8629</v>
      </c>
      <c r="I946" t="s">
        <v>13176</v>
      </c>
      <c r="J946" t="s">
        <v>13399</v>
      </c>
      <c r="K946" t="s">
        <v>13289</v>
      </c>
      <c r="L946" t="s">
        <v>15209</v>
      </c>
      <c r="M946" t="s">
        <v>13305</v>
      </c>
      <c r="N946" t="s">
        <v>15244</v>
      </c>
      <c r="O946" t="s">
        <v>13306</v>
      </c>
      <c r="Q946">
        <v>2599</v>
      </c>
      <c r="R946" s="8">
        <v>2599</v>
      </c>
      <c r="S946">
        <v>4400</v>
      </c>
      <c r="T946" s="8">
        <v>4400</v>
      </c>
      <c r="U946" s="8" t="str">
        <f>IF(Cleaned_Data[[#This Row],[Actual Price]]&lt;1000,"₦0–₦999",
 IF(Cleaned_Data[[#This Row],[Actual Price]]&lt;2000,"₦1,000–₦1,999",
 IF(Cleaned_Data[[#This Row],[Actual Price]]&lt;5000,"₦2,000–₦4,999",
 IF(Cleaned_Data[[#This Row],[Actual Price]]&lt;10000,"₦5,000–₦9,999",
 "₦10,000+"))))</f>
        <v>₦2,000–₦4,999</v>
      </c>
      <c r="V946" s="8">
        <f>(Cleaned_Data[[#This Row],[Actual Price]]*Cleaned_Data[[#This Row],[Rating Count]])</f>
        <v>65766800</v>
      </c>
      <c r="W946" s="20">
        <v>0.4093181818181818</v>
      </c>
      <c r="X946">
        <v>4.0999999999999996</v>
      </c>
      <c r="Y946" s="10">
        <f>VALUE(Cleaned_Data[[#This Row],[rating]])</f>
        <v>4.0999999999999996</v>
      </c>
      <c r="Z946">
        <v>14947</v>
      </c>
      <c r="AA946" t="str">
        <f>IF(Cleaned_Data[[#This Row],[Rating Count]]&lt;1000,"&lt;1000","1000+")</f>
        <v>1000+</v>
      </c>
      <c r="AB946" s="4">
        <v>14947</v>
      </c>
    </row>
    <row r="947" spans="1:28" x14ac:dyDescent="0.25">
      <c r="A947">
        <v>946</v>
      </c>
      <c r="B947" t="s">
        <v>9770</v>
      </c>
      <c r="C947" t="s">
        <v>9771</v>
      </c>
      <c r="D947" t="s">
        <v>9771</v>
      </c>
      <c r="E947" t="s">
        <v>16191</v>
      </c>
      <c r="F947" t="s">
        <v>15490</v>
      </c>
      <c r="G947" t="s">
        <v>15491</v>
      </c>
      <c r="H947" t="s">
        <v>8607</v>
      </c>
      <c r="I947" t="s">
        <v>13176</v>
      </c>
      <c r="J947" t="s">
        <v>13399</v>
      </c>
      <c r="K947" t="s">
        <v>13285</v>
      </c>
      <c r="L947" t="s">
        <v>15206</v>
      </c>
      <c r="M947" t="s">
        <v>13293</v>
      </c>
      <c r="N947" t="s">
        <v>15214</v>
      </c>
      <c r="O947" t="s">
        <v>13294</v>
      </c>
      <c r="P947" t="s">
        <v>13303</v>
      </c>
      <c r="Q947">
        <v>479</v>
      </c>
      <c r="R947" s="8">
        <v>479</v>
      </c>
      <c r="S947">
        <v>1000</v>
      </c>
      <c r="T947" s="8">
        <v>1000</v>
      </c>
      <c r="U947" s="8" t="str">
        <f>IF(Cleaned_Data[[#This Row],[Actual Price]]&lt;1000,"₦0–₦999",
 IF(Cleaned_Data[[#This Row],[Actual Price]]&lt;2000,"₦1,000–₦1,999",
 IF(Cleaned_Data[[#This Row],[Actual Price]]&lt;5000,"₦2,000–₦4,999",
 IF(Cleaned_Data[[#This Row],[Actual Price]]&lt;10000,"₦5,000–₦9,999",
 "₦10,000+"))))</f>
        <v>₦1,000–₦1,999</v>
      </c>
      <c r="V947" s="8">
        <f>(Cleaned_Data[[#This Row],[Actual Price]]*Cleaned_Data[[#This Row],[Rating Count]])</f>
        <v>1559000</v>
      </c>
      <c r="W947" s="20">
        <v>0.52100000000000002</v>
      </c>
      <c r="X947">
        <v>4.2</v>
      </c>
      <c r="Y947" s="10">
        <f>VALUE(Cleaned_Data[[#This Row],[rating]])</f>
        <v>4.2</v>
      </c>
      <c r="Z947">
        <v>1559</v>
      </c>
      <c r="AA947" t="str">
        <f>IF(Cleaned_Data[[#This Row],[Rating Count]]&lt;1000,"&lt;1000","1000+")</f>
        <v>1000+</v>
      </c>
      <c r="AB947" s="4">
        <v>1559</v>
      </c>
    </row>
    <row r="948" spans="1:28" x14ac:dyDescent="0.25">
      <c r="A948">
        <v>947</v>
      </c>
      <c r="B948" t="s">
        <v>9780</v>
      </c>
      <c r="C948" t="s">
        <v>9781</v>
      </c>
      <c r="D948" t="s">
        <v>9781</v>
      </c>
      <c r="E948" t="s">
        <v>16191</v>
      </c>
      <c r="F948" t="s">
        <v>15492</v>
      </c>
      <c r="G948" t="s">
        <v>15493</v>
      </c>
      <c r="H948" t="s">
        <v>8483</v>
      </c>
      <c r="I948" t="s">
        <v>13176</v>
      </c>
      <c r="J948" t="s">
        <v>13399</v>
      </c>
      <c r="K948" t="s">
        <v>13285</v>
      </c>
      <c r="L948" t="s">
        <v>15206</v>
      </c>
      <c r="M948" t="s">
        <v>13293</v>
      </c>
      <c r="N948" t="s">
        <v>15214</v>
      </c>
      <c r="O948" t="s">
        <v>13294</v>
      </c>
      <c r="P948" t="s">
        <v>13295</v>
      </c>
      <c r="Q948">
        <v>245</v>
      </c>
      <c r="R948" s="8">
        <v>245</v>
      </c>
      <c r="S948">
        <v>299</v>
      </c>
      <c r="T948" s="8">
        <v>299</v>
      </c>
      <c r="U948" s="8" t="str">
        <f>IF(Cleaned_Data[[#This Row],[Actual Price]]&lt;1000,"₦0–₦999",
 IF(Cleaned_Data[[#This Row],[Actual Price]]&lt;2000,"₦1,000–₦1,999",
 IF(Cleaned_Data[[#This Row],[Actual Price]]&lt;5000,"₦2,000–₦4,999",
 IF(Cleaned_Data[[#This Row],[Actual Price]]&lt;10000,"₦5,000–₦9,999",
 "₦10,000+"))))</f>
        <v>₦0–₦999</v>
      </c>
      <c r="V948" s="8">
        <f>(Cleaned_Data[[#This Row],[Actual Price]]*Cleaned_Data[[#This Row],[Rating Count]])</f>
        <v>496340</v>
      </c>
      <c r="W948" s="20">
        <v>0.1806020066889632</v>
      </c>
      <c r="X948">
        <v>4.0999999999999996</v>
      </c>
      <c r="Y948" s="10">
        <f>VALUE(Cleaned_Data[[#This Row],[rating]])</f>
        <v>4.0999999999999996</v>
      </c>
      <c r="Z948">
        <v>1660</v>
      </c>
      <c r="AA948" t="str">
        <f>IF(Cleaned_Data[[#This Row],[Rating Count]]&lt;1000,"&lt;1000","1000+")</f>
        <v>1000+</v>
      </c>
      <c r="AB948" s="4">
        <v>1660</v>
      </c>
    </row>
    <row r="949" spans="1:28" x14ac:dyDescent="0.25">
      <c r="A949">
        <v>948</v>
      </c>
      <c r="B949" t="s">
        <v>9790</v>
      </c>
      <c r="C949" t="s">
        <v>9791</v>
      </c>
      <c r="D949" t="s">
        <v>9791</v>
      </c>
      <c r="E949" t="s">
        <v>16191</v>
      </c>
      <c r="F949" t="s">
        <v>15494</v>
      </c>
      <c r="G949" t="s">
        <v>15495</v>
      </c>
      <c r="H949" t="s">
        <v>8483</v>
      </c>
      <c r="I949" t="s">
        <v>13176</v>
      </c>
      <c r="J949" t="s">
        <v>13399</v>
      </c>
      <c r="K949" t="s">
        <v>13285</v>
      </c>
      <c r="L949" t="s">
        <v>15206</v>
      </c>
      <c r="M949" t="s">
        <v>13293</v>
      </c>
      <c r="N949" t="s">
        <v>15214</v>
      </c>
      <c r="O949" t="s">
        <v>13294</v>
      </c>
      <c r="P949" t="s">
        <v>13295</v>
      </c>
      <c r="Q949">
        <v>179</v>
      </c>
      <c r="R949" s="8">
        <v>179</v>
      </c>
      <c r="S949">
        <v>799</v>
      </c>
      <c r="T949" s="8">
        <v>799</v>
      </c>
      <c r="U949" s="8" t="str">
        <f>IF(Cleaned_Data[[#This Row],[Actual Price]]&lt;1000,"₦0–₦999",
 IF(Cleaned_Data[[#This Row],[Actual Price]]&lt;2000,"₦1,000–₦1,999",
 IF(Cleaned_Data[[#This Row],[Actual Price]]&lt;5000,"₦2,000–₦4,999",
 IF(Cleaned_Data[[#This Row],[Actual Price]]&lt;10000,"₦5,000–₦9,999",
 "₦10,000+"))))</f>
        <v>₦0–₦999</v>
      </c>
      <c r="V949" s="8">
        <f>(Cleaned_Data[[#This Row],[Actual Price]]*Cleaned_Data[[#This Row],[Rating Count]])</f>
        <v>105468</v>
      </c>
      <c r="W949" s="20">
        <v>0.77596996245306638</v>
      </c>
      <c r="X949">
        <v>3.5</v>
      </c>
      <c r="Y949" s="10">
        <f>VALUE(Cleaned_Data[[#This Row],[rating]])</f>
        <v>3.5</v>
      </c>
      <c r="Z949">
        <v>132</v>
      </c>
      <c r="AA949" t="str">
        <f>IF(Cleaned_Data[[#This Row],[Rating Count]]&lt;1000,"&lt;1000","1000+")</f>
        <v>&lt;1000</v>
      </c>
      <c r="AB949" s="4">
        <v>132</v>
      </c>
    </row>
    <row r="950" spans="1:28" x14ac:dyDescent="0.25">
      <c r="A950">
        <v>949</v>
      </c>
      <c r="B950" t="s">
        <v>9800</v>
      </c>
      <c r="C950" t="s">
        <v>9801</v>
      </c>
      <c r="D950" t="s">
        <v>9801</v>
      </c>
      <c r="E950" t="s">
        <v>16191</v>
      </c>
      <c r="F950" t="s">
        <v>15496</v>
      </c>
      <c r="G950" t="s">
        <v>15497</v>
      </c>
      <c r="H950" t="s">
        <v>9203</v>
      </c>
      <c r="I950" t="s">
        <v>13176</v>
      </c>
      <c r="J950" t="s">
        <v>13399</v>
      </c>
      <c r="K950" t="s">
        <v>13289</v>
      </c>
      <c r="L950" t="s">
        <v>15209</v>
      </c>
      <c r="M950" t="s">
        <v>13323</v>
      </c>
      <c r="N950" t="s">
        <v>13323</v>
      </c>
      <c r="O950" t="s">
        <v>13324</v>
      </c>
      <c r="Q950">
        <v>3569</v>
      </c>
      <c r="R950" s="8">
        <v>3569</v>
      </c>
      <c r="S950">
        <v>5190</v>
      </c>
      <c r="T950" s="8">
        <v>5190</v>
      </c>
      <c r="U950" s="8" t="str">
        <f>IF(Cleaned_Data[[#This Row],[Actual Price]]&lt;1000,"₦0–₦999",
 IF(Cleaned_Data[[#This Row],[Actual Price]]&lt;2000,"₦1,000–₦1,999",
 IF(Cleaned_Data[[#This Row],[Actual Price]]&lt;5000,"₦2,000–₦4,999",
 IF(Cleaned_Data[[#This Row],[Actual Price]]&lt;10000,"₦5,000–₦9,999",
 "₦10,000+"))))</f>
        <v>₦5,000–₦9,999</v>
      </c>
      <c r="V950" s="8">
        <f>(Cleaned_Data[[#This Row],[Actual Price]]*Cleaned_Data[[#This Row],[Rating Count]])</f>
        <v>148584510</v>
      </c>
      <c r="W950" s="20">
        <v>0.31233140655105973</v>
      </c>
      <c r="X950">
        <v>4.3</v>
      </c>
      <c r="Y950" s="10">
        <f>VALUE(Cleaned_Data[[#This Row],[rating]])</f>
        <v>4.3</v>
      </c>
      <c r="Z950">
        <v>28629</v>
      </c>
      <c r="AA950" t="str">
        <f>IF(Cleaned_Data[[#This Row],[Rating Count]]&lt;1000,"&lt;1000","1000+")</f>
        <v>1000+</v>
      </c>
      <c r="AB950" s="4">
        <v>28629</v>
      </c>
    </row>
    <row r="951" spans="1:28" x14ac:dyDescent="0.25">
      <c r="A951">
        <v>950</v>
      </c>
      <c r="B951" t="s">
        <v>9808</v>
      </c>
      <c r="C951" t="s">
        <v>9809</v>
      </c>
      <c r="D951" t="s">
        <v>9809</v>
      </c>
      <c r="E951" t="s">
        <v>16191</v>
      </c>
      <c r="F951" t="s">
        <v>15204</v>
      </c>
      <c r="G951" t="s">
        <v>15498</v>
      </c>
      <c r="H951" t="s">
        <v>8450</v>
      </c>
      <c r="I951" t="s">
        <v>13176</v>
      </c>
      <c r="J951" t="s">
        <v>13399</v>
      </c>
      <c r="K951" t="s">
        <v>13285</v>
      </c>
      <c r="L951" t="s">
        <v>15206</v>
      </c>
      <c r="M951" t="s">
        <v>13286</v>
      </c>
      <c r="N951" t="s">
        <v>13286</v>
      </c>
      <c r="O951" t="s">
        <v>13287</v>
      </c>
      <c r="P951" t="s">
        <v>13288</v>
      </c>
      <c r="Q951">
        <v>699</v>
      </c>
      <c r="R951" s="8">
        <v>699</v>
      </c>
      <c r="S951">
        <v>1345</v>
      </c>
      <c r="T951" s="8">
        <v>1345</v>
      </c>
      <c r="U951" s="8" t="str">
        <f>IF(Cleaned_Data[[#This Row],[Actual Price]]&lt;1000,"₦0–₦999",
 IF(Cleaned_Data[[#This Row],[Actual Price]]&lt;2000,"₦1,000–₦1,999",
 IF(Cleaned_Data[[#This Row],[Actual Price]]&lt;5000,"₦2,000–₦4,999",
 IF(Cleaned_Data[[#This Row],[Actual Price]]&lt;10000,"₦5,000–₦9,999",
 "₦10,000+"))))</f>
        <v>₦1,000–₦1,999</v>
      </c>
      <c r="V951" s="8">
        <f>(Cleaned_Data[[#This Row],[Actual Price]]*Cleaned_Data[[#This Row],[Rating Count]])</f>
        <v>11359870</v>
      </c>
      <c r="W951" s="20">
        <v>0.48029739776951674</v>
      </c>
      <c r="X951">
        <v>3.9</v>
      </c>
      <c r="Y951" s="10">
        <f>VALUE(Cleaned_Data[[#This Row],[rating]])</f>
        <v>3.9</v>
      </c>
      <c r="Z951">
        <v>8446</v>
      </c>
      <c r="AA951" t="str">
        <f>IF(Cleaned_Data[[#This Row],[Rating Count]]&lt;1000,"&lt;1000","1000+")</f>
        <v>1000+</v>
      </c>
      <c r="AB951" s="4">
        <v>8446</v>
      </c>
    </row>
    <row r="952" spans="1:28" x14ac:dyDescent="0.25">
      <c r="A952">
        <v>951</v>
      </c>
      <c r="B952" t="s">
        <v>9818</v>
      </c>
      <c r="C952" t="s">
        <v>9819</v>
      </c>
      <c r="D952" t="s">
        <v>9819</v>
      </c>
      <c r="E952" t="s">
        <v>16191</v>
      </c>
      <c r="F952" t="s">
        <v>15499</v>
      </c>
      <c r="G952" t="s">
        <v>15500</v>
      </c>
      <c r="H952" t="s">
        <v>8556</v>
      </c>
      <c r="I952" t="s">
        <v>13176</v>
      </c>
      <c r="J952" t="s">
        <v>13399</v>
      </c>
      <c r="K952" t="s">
        <v>13285</v>
      </c>
      <c r="L952" t="s">
        <v>15206</v>
      </c>
      <c r="M952" t="s">
        <v>13286</v>
      </c>
      <c r="N952" t="s">
        <v>13286</v>
      </c>
      <c r="O952" t="s">
        <v>13301</v>
      </c>
      <c r="Q952">
        <v>2089</v>
      </c>
      <c r="R952" s="8">
        <v>2089</v>
      </c>
      <c r="S952">
        <v>4000</v>
      </c>
      <c r="T952" s="8">
        <v>4000</v>
      </c>
      <c r="U952" s="8" t="str">
        <f>IF(Cleaned_Data[[#This Row],[Actual Price]]&lt;1000,"₦0–₦999",
 IF(Cleaned_Data[[#This Row],[Actual Price]]&lt;2000,"₦1,000–₦1,999",
 IF(Cleaned_Data[[#This Row],[Actual Price]]&lt;5000,"₦2,000–₦4,999",
 IF(Cleaned_Data[[#This Row],[Actual Price]]&lt;10000,"₦5,000–₦9,999",
 "₦10,000+"))))</f>
        <v>₦2,000–₦4,999</v>
      </c>
      <c r="V952" s="8">
        <f>(Cleaned_Data[[#This Row],[Actual Price]]*Cleaned_Data[[#This Row],[Rating Count]])</f>
        <v>44796000</v>
      </c>
      <c r="W952" s="20">
        <v>0.47775000000000001</v>
      </c>
      <c r="X952">
        <v>4.2</v>
      </c>
      <c r="Y952" s="10">
        <f>VALUE(Cleaned_Data[[#This Row],[rating]])</f>
        <v>4.2</v>
      </c>
      <c r="Z952">
        <v>11199</v>
      </c>
      <c r="AA952" t="str">
        <f>IF(Cleaned_Data[[#This Row],[Rating Count]]&lt;1000,"&lt;1000","1000+")</f>
        <v>1000+</v>
      </c>
      <c r="AB952" s="4">
        <v>11199</v>
      </c>
    </row>
    <row r="953" spans="1:28" x14ac:dyDescent="0.25">
      <c r="A953">
        <v>952</v>
      </c>
      <c r="B953" t="s">
        <v>9828</v>
      </c>
      <c r="C953" t="s">
        <v>9829</v>
      </c>
      <c r="D953" t="s">
        <v>15501</v>
      </c>
      <c r="E953" t="s">
        <v>16191</v>
      </c>
      <c r="F953" t="s">
        <v>15502</v>
      </c>
      <c r="G953" t="s">
        <v>15503</v>
      </c>
      <c r="H953" t="s">
        <v>9830</v>
      </c>
      <c r="I953" t="s">
        <v>13338</v>
      </c>
      <c r="J953" t="s">
        <v>13397</v>
      </c>
      <c r="K953" t="s">
        <v>13339</v>
      </c>
      <c r="L953" t="s">
        <v>13339</v>
      </c>
      <c r="M953" t="s">
        <v>13340</v>
      </c>
      <c r="N953" t="s">
        <v>13340</v>
      </c>
      <c r="O953" t="s">
        <v>13341</v>
      </c>
      <c r="Q953">
        <v>2339</v>
      </c>
      <c r="R953" s="8">
        <v>2339</v>
      </c>
      <c r="S953">
        <v>4000</v>
      </c>
      <c r="T953" s="8">
        <v>4000</v>
      </c>
      <c r="U953" s="8" t="str">
        <f>IF(Cleaned_Data[[#This Row],[Actual Price]]&lt;1000,"₦0–₦999",
 IF(Cleaned_Data[[#This Row],[Actual Price]]&lt;2000,"₦1,000–₦1,999",
 IF(Cleaned_Data[[#This Row],[Actual Price]]&lt;5000,"₦2,000–₦4,999",
 IF(Cleaned_Data[[#This Row],[Actual Price]]&lt;10000,"₦5,000–₦9,999",
 "₦10,000+"))))</f>
        <v>₦2,000–₦4,999</v>
      </c>
      <c r="V953" s="8">
        <f>(Cleaned_Data[[#This Row],[Actual Price]]*Cleaned_Data[[#This Row],[Rating Count]])</f>
        <v>4472000</v>
      </c>
      <c r="W953" s="20">
        <v>0.41525000000000001</v>
      </c>
      <c r="X953">
        <v>3.8</v>
      </c>
      <c r="Y953" s="10">
        <f>VALUE(Cleaned_Data[[#This Row],[rating]])</f>
        <v>3.8</v>
      </c>
      <c r="Z953">
        <v>1118</v>
      </c>
      <c r="AA953" t="str">
        <f>IF(Cleaned_Data[[#This Row],[Rating Count]]&lt;1000,"&lt;1000","1000+")</f>
        <v>1000+</v>
      </c>
      <c r="AB953" s="4">
        <v>1118</v>
      </c>
    </row>
    <row r="954" spans="1:28" x14ac:dyDescent="0.25">
      <c r="A954">
        <v>953</v>
      </c>
      <c r="B954" t="s">
        <v>9839</v>
      </c>
      <c r="C954" t="s">
        <v>9840</v>
      </c>
      <c r="D954" t="s">
        <v>15504</v>
      </c>
      <c r="E954" t="s">
        <v>16191</v>
      </c>
      <c r="F954" t="s">
        <v>15505</v>
      </c>
      <c r="G954" t="s">
        <v>15506</v>
      </c>
      <c r="H954" t="s">
        <v>8472</v>
      </c>
      <c r="I954" t="s">
        <v>13176</v>
      </c>
      <c r="J954" t="s">
        <v>13399</v>
      </c>
      <c r="K954" t="s">
        <v>13289</v>
      </c>
      <c r="L954" t="s">
        <v>15209</v>
      </c>
      <c r="M954" t="s">
        <v>13290</v>
      </c>
      <c r="N954" t="s">
        <v>13290</v>
      </c>
      <c r="O954" t="s">
        <v>13292</v>
      </c>
      <c r="Q954">
        <v>784</v>
      </c>
      <c r="R954" s="8">
        <v>784</v>
      </c>
      <c r="S954">
        <v>1599</v>
      </c>
      <c r="T954" s="8">
        <v>1599</v>
      </c>
      <c r="U954" s="8" t="str">
        <f>IF(Cleaned_Data[[#This Row],[Actual Price]]&lt;1000,"₦0–₦999",
 IF(Cleaned_Data[[#This Row],[Actual Price]]&lt;2000,"₦1,000–₦1,999",
 IF(Cleaned_Data[[#This Row],[Actual Price]]&lt;5000,"₦2,000–₦4,999",
 IF(Cleaned_Data[[#This Row],[Actual Price]]&lt;10000,"₦5,000–₦9,999",
 "₦10,000+"))))</f>
        <v>₦1,000–₦1,999</v>
      </c>
      <c r="V954" s="8">
        <f>(Cleaned_Data[[#This Row],[Actual Price]]*Cleaned_Data[[#This Row],[Rating Count]])</f>
        <v>17589</v>
      </c>
      <c r="W954" s="20">
        <v>0.50969355847404629</v>
      </c>
      <c r="X954">
        <v>4.5</v>
      </c>
      <c r="Y954" s="10">
        <f>VALUE(Cleaned_Data[[#This Row],[rating]])</f>
        <v>4.5</v>
      </c>
      <c r="Z954">
        <v>11</v>
      </c>
      <c r="AA954" t="str">
        <f>IF(Cleaned_Data[[#This Row],[Rating Count]]&lt;1000,"&lt;1000","1000+")</f>
        <v>&lt;1000</v>
      </c>
      <c r="AB954" s="4">
        <v>11</v>
      </c>
    </row>
    <row r="955" spans="1:28" x14ac:dyDescent="0.25">
      <c r="A955">
        <v>954</v>
      </c>
      <c r="B955" t="s">
        <v>9849</v>
      </c>
      <c r="C955" t="s">
        <v>9850</v>
      </c>
      <c r="D955" t="s">
        <v>15507</v>
      </c>
      <c r="E955" t="s">
        <v>16191</v>
      </c>
      <c r="F955" t="s">
        <v>15508</v>
      </c>
      <c r="G955" t="s">
        <v>15509</v>
      </c>
      <c r="H955" t="s">
        <v>9851</v>
      </c>
      <c r="I955" t="s">
        <v>13176</v>
      </c>
      <c r="J955" t="s">
        <v>13399</v>
      </c>
      <c r="K955" t="s">
        <v>13285</v>
      </c>
      <c r="L955" t="s">
        <v>15206</v>
      </c>
      <c r="M955" t="s">
        <v>13293</v>
      </c>
      <c r="N955" t="s">
        <v>15214</v>
      </c>
      <c r="O955" t="s">
        <v>13316</v>
      </c>
      <c r="P955" t="s">
        <v>13317</v>
      </c>
      <c r="Q955">
        <v>5499</v>
      </c>
      <c r="R955" s="8">
        <v>5499</v>
      </c>
      <c r="S955">
        <v>9999</v>
      </c>
      <c r="T955" s="8">
        <v>9999</v>
      </c>
      <c r="U955" s="8" t="str">
        <f>IF(Cleaned_Data[[#This Row],[Actual Price]]&lt;1000,"₦0–₦999",
 IF(Cleaned_Data[[#This Row],[Actual Price]]&lt;2000,"₦1,000–₦1,999",
 IF(Cleaned_Data[[#This Row],[Actual Price]]&lt;5000,"₦2,000–₦4,999",
 IF(Cleaned_Data[[#This Row],[Actual Price]]&lt;10000,"₦5,000–₦9,999",
 "₦10,000+"))))</f>
        <v>₦5,000–₦9,999</v>
      </c>
      <c r="V955" s="8">
        <f>(Cleaned_Data[[#This Row],[Actual Price]]*Cleaned_Data[[#This Row],[Rating Count]])</f>
        <v>43525647</v>
      </c>
      <c r="W955" s="20">
        <v>0.45004500450045004</v>
      </c>
      <c r="X955">
        <v>3.8</v>
      </c>
      <c r="Y955" s="10">
        <f>VALUE(Cleaned_Data[[#This Row],[rating]])</f>
        <v>3.8</v>
      </c>
      <c r="Z955">
        <v>4353</v>
      </c>
      <c r="AA955" t="str">
        <f>IF(Cleaned_Data[[#This Row],[Rating Count]]&lt;1000,"&lt;1000","1000+")</f>
        <v>1000+</v>
      </c>
      <c r="AB955" s="4">
        <v>4353</v>
      </c>
    </row>
    <row r="956" spans="1:28" x14ac:dyDescent="0.25">
      <c r="A956">
        <v>955</v>
      </c>
      <c r="B956" t="s">
        <v>9860</v>
      </c>
      <c r="C956" t="s">
        <v>9861</v>
      </c>
      <c r="D956" t="s">
        <v>9861</v>
      </c>
      <c r="E956" t="s">
        <v>16191</v>
      </c>
      <c r="F956" t="s">
        <v>15510</v>
      </c>
      <c r="G956" t="s">
        <v>15511</v>
      </c>
      <c r="H956" t="s">
        <v>8472</v>
      </c>
      <c r="I956" t="s">
        <v>13176</v>
      </c>
      <c r="J956" t="s">
        <v>13399</v>
      </c>
      <c r="K956" t="s">
        <v>13289</v>
      </c>
      <c r="L956" t="s">
        <v>15209</v>
      </c>
      <c r="M956" t="s">
        <v>13290</v>
      </c>
      <c r="N956" t="s">
        <v>13290</v>
      </c>
      <c r="O956" t="s">
        <v>13292</v>
      </c>
      <c r="Q956">
        <v>899</v>
      </c>
      <c r="R956" s="8">
        <v>899</v>
      </c>
      <c r="S956">
        <v>1990</v>
      </c>
      <c r="T956" s="8">
        <v>1990</v>
      </c>
      <c r="U956" s="8" t="str">
        <f>IF(Cleaned_Data[[#This Row],[Actual Price]]&lt;1000,"₦0–₦999",
 IF(Cleaned_Data[[#This Row],[Actual Price]]&lt;2000,"₦1,000–₦1,999",
 IF(Cleaned_Data[[#This Row],[Actual Price]]&lt;5000,"₦2,000–₦4,999",
 IF(Cleaned_Data[[#This Row],[Actual Price]]&lt;10000,"₦5,000–₦9,999",
 "₦10,000+"))))</f>
        <v>₦1,000–₦1,999</v>
      </c>
      <c r="V956" s="8">
        <f>(Cleaned_Data[[#This Row],[Actual Price]]*Cleaned_Data[[#This Row],[Rating Count]])</f>
        <v>368150</v>
      </c>
      <c r="W956" s="20">
        <v>0.54824120603015081</v>
      </c>
      <c r="X956">
        <v>4.0999999999999996</v>
      </c>
      <c r="Y956" s="10">
        <f>VALUE(Cleaned_Data[[#This Row],[rating]])</f>
        <v>4.0999999999999996</v>
      </c>
      <c r="Z956">
        <v>185</v>
      </c>
      <c r="AA956" t="str">
        <f>IF(Cleaned_Data[[#This Row],[Rating Count]]&lt;1000,"&lt;1000","1000+")</f>
        <v>&lt;1000</v>
      </c>
      <c r="AB956" s="4">
        <v>185</v>
      </c>
    </row>
    <row r="957" spans="1:28" x14ac:dyDescent="0.25">
      <c r="A957">
        <v>956</v>
      </c>
      <c r="B957" t="s">
        <v>9870</v>
      </c>
      <c r="C957" t="s">
        <v>9871</v>
      </c>
      <c r="D957" t="s">
        <v>15512</v>
      </c>
      <c r="E957" t="s">
        <v>16191</v>
      </c>
      <c r="F957" t="s">
        <v>15513</v>
      </c>
      <c r="G957" t="s">
        <v>15514</v>
      </c>
      <c r="H957" t="s">
        <v>8597</v>
      </c>
      <c r="I957" t="s">
        <v>13176</v>
      </c>
      <c r="J957" t="s">
        <v>13399</v>
      </c>
      <c r="K957" t="s">
        <v>13285</v>
      </c>
      <c r="L957" t="s">
        <v>15206</v>
      </c>
      <c r="M957" t="s">
        <v>13286</v>
      </c>
      <c r="N957" t="s">
        <v>13286</v>
      </c>
      <c r="O957" t="s">
        <v>13302</v>
      </c>
      <c r="Q957">
        <v>1695</v>
      </c>
      <c r="R957" s="8">
        <v>1695</v>
      </c>
      <c r="S957">
        <v>1695</v>
      </c>
      <c r="T957" s="8">
        <v>1695</v>
      </c>
      <c r="U957" s="8" t="str">
        <f>IF(Cleaned_Data[[#This Row],[Actual Price]]&lt;1000,"₦0–₦999",
 IF(Cleaned_Data[[#This Row],[Actual Price]]&lt;2000,"₦1,000–₦1,999",
 IF(Cleaned_Data[[#This Row],[Actual Price]]&lt;5000,"₦2,000–₦4,999",
 IF(Cleaned_Data[[#This Row],[Actual Price]]&lt;10000,"₦5,000–₦9,999",
 "₦10,000+"))))</f>
        <v>₦1,000–₦1,999</v>
      </c>
      <c r="V957" s="8">
        <f>(Cleaned_Data[[#This Row],[Actual Price]]*Cleaned_Data[[#This Row],[Rating Count]])</f>
        <v>24221550</v>
      </c>
      <c r="W957" s="20">
        <v>0</v>
      </c>
      <c r="X957">
        <v>4.2</v>
      </c>
      <c r="Y957" s="10">
        <f>VALUE(Cleaned_Data[[#This Row],[rating]])</f>
        <v>4.2</v>
      </c>
      <c r="Z957">
        <v>14290</v>
      </c>
      <c r="AA957" t="str">
        <f>IF(Cleaned_Data[[#This Row],[Rating Count]]&lt;1000,"&lt;1000","1000+")</f>
        <v>1000+</v>
      </c>
      <c r="AB957" s="4">
        <v>14290</v>
      </c>
    </row>
    <row r="958" spans="1:28" x14ac:dyDescent="0.25">
      <c r="A958">
        <v>957</v>
      </c>
      <c r="B958" t="s">
        <v>9880</v>
      </c>
      <c r="C958" t="s">
        <v>9881</v>
      </c>
      <c r="D958" t="s">
        <v>9881</v>
      </c>
      <c r="E958" t="s">
        <v>16191</v>
      </c>
      <c r="F958" t="s">
        <v>15382</v>
      </c>
      <c r="G958" t="s">
        <v>15515</v>
      </c>
      <c r="H958" t="s">
        <v>8607</v>
      </c>
      <c r="I958" t="s">
        <v>13176</v>
      </c>
      <c r="J958" t="s">
        <v>13399</v>
      </c>
      <c r="K958" t="s">
        <v>13285</v>
      </c>
      <c r="L958" t="s">
        <v>15206</v>
      </c>
      <c r="M958" t="s">
        <v>13293</v>
      </c>
      <c r="N958" t="s">
        <v>15214</v>
      </c>
      <c r="O958" t="s">
        <v>13294</v>
      </c>
      <c r="P958" t="s">
        <v>13303</v>
      </c>
      <c r="Q958">
        <v>499</v>
      </c>
      <c r="R958" s="8">
        <v>499</v>
      </c>
      <c r="S958">
        <v>940</v>
      </c>
      <c r="T958" s="8">
        <v>940</v>
      </c>
      <c r="U958" s="8" t="str">
        <f>IF(Cleaned_Data[[#This Row],[Actual Price]]&lt;1000,"₦0–₦999",
 IF(Cleaned_Data[[#This Row],[Actual Price]]&lt;2000,"₦1,000–₦1,999",
 IF(Cleaned_Data[[#This Row],[Actual Price]]&lt;5000,"₦2,000–₦4,999",
 IF(Cleaned_Data[[#This Row],[Actual Price]]&lt;10000,"₦5,000–₦9,999",
 "₦10,000+"))))</f>
        <v>₦0–₦999</v>
      </c>
      <c r="V958" s="8">
        <f>(Cleaned_Data[[#This Row],[Actual Price]]*Cleaned_Data[[#This Row],[Rating Count]])</f>
        <v>2853840</v>
      </c>
      <c r="W958" s="20">
        <v>0.46914893617021275</v>
      </c>
      <c r="X958">
        <v>4.0999999999999996</v>
      </c>
      <c r="Y958" s="10">
        <f>VALUE(Cleaned_Data[[#This Row],[rating]])</f>
        <v>4.0999999999999996</v>
      </c>
      <c r="Z958">
        <v>3036</v>
      </c>
      <c r="AA958" t="str">
        <f>IF(Cleaned_Data[[#This Row],[Rating Count]]&lt;1000,"&lt;1000","1000+")</f>
        <v>1000+</v>
      </c>
      <c r="AB958" s="4">
        <v>3036</v>
      </c>
    </row>
    <row r="959" spans="1:28" x14ac:dyDescent="0.25">
      <c r="A959">
        <v>958</v>
      </c>
      <c r="B959" t="s">
        <v>9889</v>
      </c>
      <c r="C959" t="s">
        <v>9890</v>
      </c>
      <c r="D959" t="s">
        <v>9890</v>
      </c>
      <c r="E959" t="s">
        <v>16191</v>
      </c>
      <c r="F959" t="s">
        <v>15516</v>
      </c>
      <c r="G959" t="s">
        <v>15517</v>
      </c>
      <c r="H959" t="s">
        <v>8629</v>
      </c>
      <c r="I959" t="s">
        <v>13176</v>
      </c>
      <c r="J959" t="s">
        <v>13399</v>
      </c>
      <c r="K959" t="s">
        <v>13289</v>
      </c>
      <c r="L959" t="s">
        <v>15209</v>
      </c>
      <c r="M959" t="s">
        <v>13305</v>
      </c>
      <c r="N959" t="s">
        <v>15244</v>
      </c>
      <c r="O959" t="s">
        <v>13306</v>
      </c>
      <c r="Q959">
        <v>2699</v>
      </c>
      <c r="R959" s="8">
        <v>2699</v>
      </c>
      <c r="S959">
        <v>4700</v>
      </c>
      <c r="T959" s="8">
        <v>4700</v>
      </c>
      <c r="U959" s="8" t="str">
        <f>IF(Cleaned_Data[[#This Row],[Actual Price]]&lt;1000,"₦0–₦999",
 IF(Cleaned_Data[[#This Row],[Actual Price]]&lt;2000,"₦1,000–₦1,999",
 IF(Cleaned_Data[[#This Row],[Actual Price]]&lt;5000,"₦2,000–₦4,999",
 IF(Cleaned_Data[[#This Row],[Actual Price]]&lt;10000,"₦5,000–₦9,999",
 "₦10,000+"))))</f>
        <v>₦2,000–₦4,999</v>
      </c>
      <c r="V959" s="8">
        <f>(Cleaned_Data[[#This Row],[Actual Price]]*Cleaned_Data[[#This Row],[Rating Count]])</f>
        <v>6091200</v>
      </c>
      <c r="W959" s="20">
        <v>0.42574468085106382</v>
      </c>
      <c r="X959">
        <v>4.2</v>
      </c>
      <c r="Y959" s="10">
        <f>VALUE(Cleaned_Data[[#This Row],[rating]])</f>
        <v>4.2</v>
      </c>
      <c r="Z959">
        <v>1296</v>
      </c>
      <c r="AA959" t="str">
        <f>IF(Cleaned_Data[[#This Row],[Rating Count]]&lt;1000,"&lt;1000","1000+")</f>
        <v>1000+</v>
      </c>
      <c r="AB959" s="4">
        <v>1296</v>
      </c>
    </row>
    <row r="960" spans="1:28" x14ac:dyDescent="0.25">
      <c r="A960">
        <v>959</v>
      </c>
      <c r="B960" t="s">
        <v>9899</v>
      </c>
      <c r="C960" t="s">
        <v>9900</v>
      </c>
      <c r="D960" t="s">
        <v>9900</v>
      </c>
      <c r="E960" t="s">
        <v>16191</v>
      </c>
      <c r="F960" t="s">
        <v>15518</v>
      </c>
      <c r="G960" t="s">
        <v>15519</v>
      </c>
      <c r="H960" t="s">
        <v>8629</v>
      </c>
      <c r="I960" t="s">
        <v>13176</v>
      </c>
      <c r="J960" t="s">
        <v>13399</v>
      </c>
      <c r="K960" t="s">
        <v>13289</v>
      </c>
      <c r="L960" t="s">
        <v>15209</v>
      </c>
      <c r="M960" t="s">
        <v>13305</v>
      </c>
      <c r="N960" t="s">
        <v>15244</v>
      </c>
      <c r="O960" t="s">
        <v>13306</v>
      </c>
      <c r="Q960">
        <v>1448</v>
      </c>
      <c r="R960" s="8">
        <v>1448</v>
      </c>
      <c r="S960">
        <v>2999</v>
      </c>
      <c r="T960" s="8">
        <v>2999</v>
      </c>
      <c r="U960" s="8" t="str">
        <f>IF(Cleaned_Data[[#This Row],[Actual Price]]&lt;1000,"₦0–₦999",
 IF(Cleaned_Data[[#This Row],[Actual Price]]&lt;2000,"₦1,000–₦1,999",
 IF(Cleaned_Data[[#This Row],[Actual Price]]&lt;5000,"₦2,000–₦4,999",
 IF(Cleaned_Data[[#This Row],[Actual Price]]&lt;10000,"₦5,000–₦9,999",
 "₦10,000+"))))</f>
        <v>₦2,000–₦4,999</v>
      </c>
      <c r="V960" s="8">
        <f>(Cleaned_Data[[#This Row],[Actual Price]]*Cleaned_Data[[#This Row],[Rating Count]])</f>
        <v>56981</v>
      </c>
      <c r="W960" s="20">
        <v>0.51717239079693234</v>
      </c>
      <c r="X960">
        <v>4.5</v>
      </c>
      <c r="Y960" s="10">
        <f>VALUE(Cleaned_Data[[#This Row],[rating]])</f>
        <v>4.5</v>
      </c>
      <c r="Z960">
        <v>19</v>
      </c>
      <c r="AA960" t="str">
        <f>IF(Cleaned_Data[[#This Row],[Rating Count]]&lt;1000,"&lt;1000","1000+")</f>
        <v>&lt;1000</v>
      </c>
      <c r="AB960" s="4">
        <v>19</v>
      </c>
    </row>
    <row r="961" spans="1:28" x14ac:dyDescent="0.25">
      <c r="A961">
        <v>960</v>
      </c>
      <c r="B961" t="s">
        <v>9909</v>
      </c>
      <c r="C961" t="s">
        <v>9910</v>
      </c>
      <c r="D961" t="s">
        <v>9910</v>
      </c>
      <c r="E961" t="s">
        <v>16191</v>
      </c>
      <c r="F961" t="s">
        <v>15520</v>
      </c>
      <c r="G961" t="s">
        <v>15521</v>
      </c>
      <c r="H961" t="s">
        <v>9192</v>
      </c>
      <c r="I961" t="s">
        <v>13176</v>
      </c>
      <c r="J961" t="s">
        <v>13399</v>
      </c>
      <c r="K961" t="s">
        <v>13285</v>
      </c>
      <c r="L961" t="s">
        <v>15206</v>
      </c>
      <c r="M961" t="s">
        <v>13286</v>
      </c>
      <c r="N961" t="s">
        <v>13286</v>
      </c>
      <c r="O961" t="s">
        <v>13322</v>
      </c>
      <c r="Q961">
        <v>79</v>
      </c>
      <c r="R961" s="8">
        <v>79</v>
      </c>
      <c r="S961">
        <v>79</v>
      </c>
      <c r="T961" s="8">
        <v>79</v>
      </c>
      <c r="U961" s="8" t="str">
        <f>IF(Cleaned_Data[[#This Row],[Actual Price]]&lt;1000,"₦0–₦999",
 IF(Cleaned_Data[[#This Row],[Actual Price]]&lt;2000,"₦1,000–₦1,999",
 IF(Cleaned_Data[[#This Row],[Actual Price]]&lt;5000,"₦2,000–₦4,999",
 IF(Cleaned_Data[[#This Row],[Actual Price]]&lt;10000,"₦5,000–₦9,999",
 "₦10,000+"))))</f>
        <v>₦0–₦999</v>
      </c>
      <c r="V961" s="8">
        <f>(Cleaned_Data[[#This Row],[Actual Price]]*Cleaned_Data[[#This Row],[Rating Count]])</f>
        <v>7663</v>
      </c>
      <c r="W961" s="20">
        <v>0</v>
      </c>
      <c r="X961">
        <v>4</v>
      </c>
      <c r="Y961" s="10">
        <f>VALUE(Cleaned_Data[[#This Row],[rating]])</f>
        <v>4</v>
      </c>
      <c r="Z961">
        <v>97</v>
      </c>
      <c r="AA961" t="str">
        <f>IF(Cleaned_Data[[#This Row],[Rating Count]]&lt;1000,"&lt;1000","1000+")</f>
        <v>&lt;1000</v>
      </c>
      <c r="AB961" s="4">
        <v>97</v>
      </c>
    </row>
    <row r="962" spans="1:28" x14ac:dyDescent="0.25">
      <c r="A962">
        <v>961</v>
      </c>
      <c r="B962" t="s">
        <v>9918</v>
      </c>
      <c r="C962" t="s">
        <v>9919</v>
      </c>
      <c r="D962" t="s">
        <v>9919</v>
      </c>
      <c r="E962" t="s">
        <v>16191</v>
      </c>
      <c r="F962" t="s">
        <v>15522</v>
      </c>
      <c r="G962" t="s">
        <v>15523</v>
      </c>
      <c r="H962" t="s">
        <v>8681</v>
      </c>
      <c r="I962" t="s">
        <v>13176</v>
      </c>
      <c r="J962" t="s">
        <v>13399</v>
      </c>
      <c r="K962" t="s">
        <v>13289</v>
      </c>
      <c r="L962" t="s">
        <v>15209</v>
      </c>
      <c r="M962" t="s">
        <v>13305</v>
      </c>
      <c r="N962" t="s">
        <v>15244</v>
      </c>
      <c r="O962" t="s">
        <v>13308</v>
      </c>
      <c r="Q962">
        <v>6990</v>
      </c>
      <c r="R962" s="8">
        <v>6990</v>
      </c>
      <c r="S962">
        <v>14290</v>
      </c>
      <c r="T962" s="8">
        <v>14290</v>
      </c>
      <c r="U962" s="8" t="str">
        <f>IF(Cleaned_Data[[#This Row],[Actual Price]]&lt;1000,"₦0–₦999",
 IF(Cleaned_Data[[#This Row],[Actual Price]]&lt;2000,"₦1,000–₦1,999",
 IF(Cleaned_Data[[#This Row],[Actual Price]]&lt;5000,"₦2,000–₦4,999",
 IF(Cleaned_Data[[#This Row],[Actual Price]]&lt;10000,"₦5,000–₦9,999",
 "₦10,000+"))))</f>
        <v>₦10,000+</v>
      </c>
      <c r="V962" s="8">
        <f>(Cleaned_Data[[#This Row],[Actual Price]]*Cleaned_Data[[#This Row],[Rating Count]])</f>
        <v>25307590</v>
      </c>
      <c r="W962" s="20">
        <v>0.51084674597620716</v>
      </c>
      <c r="X962">
        <v>4.4000000000000004</v>
      </c>
      <c r="Y962" s="10">
        <f>VALUE(Cleaned_Data[[#This Row],[rating]])</f>
        <v>4.4000000000000004</v>
      </c>
      <c r="Z962">
        <v>1771</v>
      </c>
      <c r="AA962" t="str">
        <f>IF(Cleaned_Data[[#This Row],[Rating Count]]&lt;1000,"&lt;1000","1000+")</f>
        <v>1000+</v>
      </c>
      <c r="AB962" s="4">
        <v>1771</v>
      </c>
    </row>
    <row r="963" spans="1:28" x14ac:dyDescent="0.25">
      <c r="A963">
        <v>962</v>
      </c>
      <c r="B963" t="s">
        <v>9928</v>
      </c>
      <c r="C963" t="s">
        <v>9929</v>
      </c>
      <c r="D963" t="s">
        <v>9929</v>
      </c>
      <c r="E963" t="s">
        <v>16191</v>
      </c>
      <c r="F963" t="s">
        <v>15524</v>
      </c>
      <c r="G963" t="s">
        <v>15525</v>
      </c>
      <c r="H963" t="s">
        <v>8556</v>
      </c>
      <c r="I963" t="s">
        <v>13176</v>
      </c>
      <c r="J963" t="s">
        <v>13399</v>
      </c>
      <c r="K963" t="s">
        <v>13285</v>
      </c>
      <c r="L963" t="s">
        <v>15206</v>
      </c>
      <c r="M963" t="s">
        <v>13286</v>
      </c>
      <c r="N963" t="s">
        <v>13286</v>
      </c>
      <c r="O963" t="s">
        <v>13301</v>
      </c>
      <c r="Q963">
        <v>2698</v>
      </c>
      <c r="R963" s="8">
        <v>2698</v>
      </c>
      <c r="S963">
        <v>3945</v>
      </c>
      <c r="T963" s="8">
        <v>3945</v>
      </c>
      <c r="U963" s="8" t="str">
        <f>IF(Cleaned_Data[[#This Row],[Actual Price]]&lt;1000,"₦0–₦999",
 IF(Cleaned_Data[[#This Row],[Actual Price]]&lt;2000,"₦1,000–₦1,999",
 IF(Cleaned_Data[[#This Row],[Actual Price]]&lt;5000,"₦2,000–₦4,999",
 IF(Cleaned_Data[[#This Row],[Actual Price]]&lt;10000,"₦5,000–₦9,999",
 "₦10,000+"))))</f>
        <v>₦2,000–₦4,999</v>
      </c>
      <c r="V963" s="8">
        <f>(Cleaned_Data[[#This Row],[Actual Price]]*Cleaned_Data[[#This Row],[Rating Count]])</f>
        <v>59309130</v>
      </c>
      <c r="W963" s="20">
        <v>0.31609632446134345</v>
      </c>
      <c r="X963">
        <v>4</v>
      </c>
      <c r="Y963" s="10">
        <f>VALUE(Cleaned_Data[[#This Row],[rating]])</f>
        <v>4</v>
      </c>
      <c r="Z963">
        <v>15034</v>
      </c>
      <c r="AA963" t="str">
        <f>IF(Cleaned_Data[[#This Row],[Rating Count]]&lt;1000,"&lt;1000","1000+")</f>
        <v>1000+</v>
      </c>
      <c r="AB963" s="4">
        <v>15034</v>
      </c>
    </row>
    <row r="964" spans="1:28" x14ac:dyDescent="0.25">
      <c r="A964">
        <v>963</v>
      </c>
      <c r="B964" t="s">
        <v>9938</v>
      </c>
      <c r="C964" t="s">
        <v>9939</v>
      </c>
      <c r="D964" t="s">
        <v>15526</v>
      </c>
      <c r="E964" t="s">
        <v>16191</v>
      </c>
      <c r="F964" t="s">
        <v>15527</v>
      </c>
      <c r="G964" t="s">
        <v>15528</v>
      </c>
      <c r="H964" t="s">
        <v>9851</v>
      </c>
      <c r="I964" t="s">
        <v>13176</v>
      </c>
      <c r="J964" t="s">
        <v>13399</v>
      </c>
      <c r="K964" t="s">
        <v>13285</v>
      </c>
      <c r="L964" t="s">
        <v>15206</v>
      </c>
      <c r="M964" t="s">
        <v>13293</v>
      </c>
      <c r="N964" t="s">
        <v>15214</v>
      </c>
      <c r="O964" t="s">
        <v>13316</v>
      </c>
      <c r="P964" t="s">
        <v>13317</v>
      </c>
      <c r="Q964">
        <v>3199</v>
      </c>
      <c r="R964" s="8">
        <v>3199</v>
      </c>
      <c r="S964">
        <v>5999</v>
      </c>
      <c r="T964" s="8">
        <v>5999</v>
      </c>
      <c r="U964" s="8" t="str">
        <f>IF(Cleaned_Data[[#This Row],[Actual Price]]&lt;1000,"₦0–₦999",
 IF(Cleaned_Data[[#This Row],[Actual Price]]&lt;2000,"₦1,000–₦1,999",
 IF(Cleaned_Data[[#This Row],[Actual Price]]&lt;5000,"₦2,000–₦4,999",
 IF(Cleaned_Data[[#This Row],[Actual Price]]&lt;10000,"₦5,000–₦9,999",
 "₦10,000+"))))</f>
        <v>₦5,000–₦9,999</v>
      </c>
      <c r="V964" s="8">
        <f>(Cleaned_Data[[#This Row],[Actual Price]]*Cleaned_Data[[#This Row],[Rating Count]])</f>
        <v>19448758</v>
      </c>
      <c r="W964" s="20">
        <v>0.46674445740956827</v>
      </c>
      <c r="X964">
        <v>4</v>
      </c>
      <c r="Y964" s="10">
        <f>VALUE(Cleaned_Data[[#This Row],[rating]])</f>
        <v>4</v>
      </c>
      <c r="Z964">
        <v>3242</v>
      </c>
      <c r="AA964" t="str">
        <f>IF(Cleaned_Data[[#This Row],[Rating Count]]&lt;1000,"&lt;1000","1000+")</f>
        <v>1000+</v>
      </c>
      <c r="AB964" s="4">
        <v>3242</v>
      </c>
    </row>
    <row r="965" spans="1:28" x14ac:dyDescent="0.25">
      <c r="A965">
        <v>964</v>
      </c>
      <c r="B965" t="s">
        <v>9948</v>
      </c>
      <c r="C965" t="s">
        <v>9949</v>
      </c>
      <c r="D965" t="s">
        <v>9949</v>
      </c>
      <c r="E965" t="s">
        <v>16191</v>
      </c>
      <c r="F965" t="s">
        <v>15529</v>
      </c>
      <c r="G965" t="s">
        <v>15530</v>
      </c>
      <c r="H965" t="s">
        <v>8670</v>
      </c>
      <c r="I965" t="s">
        <v>13176</v>
      </c>
      <c r="J965" t="s">
        <v>13399</v>
      </c>
      <c r="K965" t="s">
        <v>13285</v>
      </c>
      <c r="L965" t="s">
        <v>15206</v>
      </c>
      <c r="M965" t="s">
        <v>13286</v>
      </c>
      <c r="N965" t="s">
        <v>13286</v>
      </c>
      <c r="O965" t="s">
        <v>13287</v>
      </c>
      <c r="P965" t="s">
        <v>13307</v>
      </c>
      <c r="Q965">
        <v>1199</v>
      </c>
      <c r="R965" s="8">
        <v>1199</v>
      </c>
      <c r="S965">
        <v>1950</v>
      </c>
      <c r="T965" s="8">
        <v>1950</v>
      </c>
      <c r="U965" s="8" t="str">
        <f>IF(Cleaned_Data[[#This Row],[Actual Price]]&lt;1000,"₦0–₦999",
 IF(Cleaned_Data[[#This Row],[Actual Price]]&lt;2000,"₦1,000–₦1,999",
 IF(Cleaned_Data[[#This Row],[Actual Price]]&lt;5000,"₦2,000–₦4,999",
 IF(Cleaned_Data[[#This Row],[Actual Price]]&lt;10000,"₦5,000–₦9,999",
 "₦10,000+"))))</f>
        <v>₦1,000–₦1,999</v>
      </c>
      <c r="V965" s="8">
        <f>(Cleaned_Data[[#This Row],[Actual Price]]*Cleaned_Data[[#This Row],[Rating Count]])</f>
        <v>5522400</v>
      </c>
      <c r="W965" s="20">
        <v>0.38512820512820511</v>
      </c>
      <c r="X965">
        <v>3.9</v>
      </c>
      <c r="Y965" s="10">
        <f>VALUE(Cleaned_Data[[#This Row],[rating]])</f>
        <v>3.9</v>
      </c>
      <c r="Z965">
        <v>2832</v>
      </c>
      <c r="AA965" t="str">
        <f>IF(Cleaned_Data[[#This Row],[Rating Count]]&lt;1000,"&lt;1000","1000+")</f>
        <v>1000+</v>
      </c>
      <c r="AB965" s="4">
        <v>2832</v>
      </c>
    </row>
    <row r="966" spans="1:28" x14ac:dyDescent="0.25">
      <c r="A966">
        <v>965</v>
      </c>
      <c r="B966" t="s">
        <v>9958</v>
      </c>
      <c r="C966" t="s">
        <v>9959</v>
      </c>
      <c r="D966" t="s">
        <v>15531</v>
      </c>
      <c r="E966" t="s">
        <v>16191</v>
      </c>
      <c r="F966" t="s">
        <v>15532</v>
      </c>
      <c r="G966" t="s">
        <v>15533</v>
      </c>
      <c r="H966" t="s">
        <v>9100</v>
      </c>
      <c r="I966" t="s">
        <v>13176</v>
      </c>
      <c r="J966" t="s">
        <v>13399</v>
      </c>
      <c r="K966" t="s">
        <v>13285</v>
      </c>
      <c r="L966" t="s">
        <v>15206</v>
      </c>
      <c r="M966" t="s">
        <v>13286</v>
      </c>
      <c r="N966" t="s">
        <v>13286</v>
      </c>
      <c r="O966" t="s">
        <v>13320</v>
      </c>
      <c r="Q966">
        <v>1414</v>
      </c>
      <c r="R966" s="8">
        <v>1414</v>
      </c>
      <c r="S966">
        <v>2799</v>
      </c>
      <c r="T966" s="8">
        <v>2799</v>
      </c>
      <c r="U966" s="8" t="str">
        <f>IF(Cleaned_Data[[#This Row],[Actual Price]]&lt;1000,"₦0–₦999",
 IF(Cleaned_Data[[#This Row],[Actual Price]]&lt;2000,"₦1,000–₦1,999",
 IF(Cleaned_Data[[#This Row],[Actual Price]]&lt;5000,"₦2,000–₦4,999",
 IF(Cleaned_Data[[#This Row],[Actual Price]]&lt;10000,"₦5,000–₦9,999",
 "₦10,000+"))))</f>
        <v>₦2,000–₦4,999</v>
      </c>
      <c r="V966" s="8">
        <f>(Cleaned_Data[[#This Row],[Actual Price]]*Cleaned_Data[[#This Row],[Rating Count]])</f>
        <v>4192902</v>
      </c>
      <c r="W966" s="20">
        <v>0.4948195784208646</v>
      </c>
      <c r="X966">
        <v>4</v>
      </c>
      <c r="Y966" s="10">
        <f>VALUE(Cleaned_Data[[#This Row],[rating]])</f>
        <v>4</v>
      </c>
      <c r="Z966">
        <v>1498</v>
      </c>
      <c r="AA966" t="str">
        <f>IF(Cleaned_Data[[#This Row],[Rating Count]]&lt;1000,"&lt;1000","1000+")</f>
        <v>1000+</v>
      </c>
      <c r="AB966" s="4">
        <v>1498</v>
      </c>
    </row>
    <row r="967" spans="1:28" x14ac:dyDescent="0.25">
      <c r="A967">
        <v>966</v>
      </c>
      <c r="B967" t="s">
        <v>9968</v>
      </c>
      <c r="C967" t="s">
        <v>9969</v>
      </c>
      <c r="D967" t="s">
        <v>9969</v>
      </c>
      <c r="E967" t="s">
        <v>16191</v>
      </c>
      <c r="F967" t="s">
        <v>15534</v>
      </c>
      <c r="G967" t="s">
        <v>15535</v>
      </c>
      <c r="H967" t="s">
        <v>8450</v>
      </c>
      <c r="I967" t="s">
        <v>13176</v>
      </c>
      <c r="J967" t="s">
        <v>13399</v>
      </c>
      <c r="K967" t="s">
        <v>13285</v>
      </c>
      <c r="L967" t="s">
        <v>15206</v>
      </c>
      <c r="M967" t="s">
        <v>13286</v>
      </c>
      <c r="N967" t="s">
        <v>13286</v>
      </c>
      <c r="O967" t="s">
        <v>13287</v>
      </c>
      <c r="P967" t="s">
        <v>13288</v>
      </c>
      <c r="Q967">
        <v>999</v>
      </c>
      <c r="R967" s="8">
        <v>999</v>
      </c>
      <c r="S967">
        <v>1950</v>
      </c>
      <c r="T967" s="8">
        <v>1950</v>
      </c>
      <c r="U967" s="8" t="str">
        <f>IF(Cleaned_Data[[#This Row],[Actual Price]]&lt;1000,"₦0–₦999",
 IF(Cleaned_Data[[#This Row],[Actual Price]]&lt;2000,"₦1,000–₦1,999",
 IF(Cleaned_Data[[#This Row],[Actual Price]]&lt;5000,"₦2,000–₦4,999",
 IF(Cleaned_Data[[#This Row],[Actual Price]]&lt;10000,"₦5,000–₦9,999",
 "₦10,000+"))))</f>
        <v>₦1,000–₦1,999</v>
      </c>
      <c r="V967" s="8">
        <f>(Cleaned_Data[[#This Row],[Actual Price]]*Cleaned_Data[[#This Row],[Rating Count]])</f>
        <v>594750</v>
      </c>
      <c r="W967" s="20">
        <v>0.4876923076923077</v>
      </c>
      <c r="X967">
        <v>3.8</v>
      </c>
      <c r="Y967" s="10">
        <f>VALUE(Cleaned_Data[[#This Row],[rating]])</f>
        <v>3.8</v>
      </c>
      <c r="Z967">
        <v>305</v>
      </c>
      <c r="AA967" t="str">
        <f>IF(Cleaned_Data[[#This Row],[Rating Count]]&lt;1000,"&lt;1000","1000+")</f>
        <v>&lt;1000</v>
      </c>
      <c r="AB967" s="4">
        <v>305</v>
      </c>
    </row>
    <row r="968" spans="1:28" x14ac:dyDescent="0.25">
      <c r="A968">
        <v>967</v>
      </c>
      <c r="B968" t="s">
        <v>9978</v>
      </c>
      <c r="C968" t="s">
        <v>9979</v>
      </c>
      <c r="D968" t="s">
        <v>15536</v>
      </c>
      <c r="E968" t="s">
        <v>16191</v>
      </c>
      <c r="F968" t="s">
        <v>15537</v>
      </c>
      <c r="G968" t="s">
        <v>15538</v>
      </c>
      <c r="H968" t="s">
        <v>9234</v>
      </c>
      <c r="I968" t="s">
        <v>13176</v>
      </c>
      <c r="J968" t="s">
        <v>13399</v>
      </c>
      <c r="K968" t="s">
        <v>13285</v>
      </c>
      <c r="L968" t="s">
        <v>15206</v>
      </c>
      <c r="M968" t="s">
        <v>13293</v>
      </c>
      <c r="N968" t="s">
        <v>15214</v>
      </c>
      <c r="O968" t="s">
        <v>13316</v>
      </c>
      <c r="P968" t="s">
        <v>13317</v>
      </c>
      <c r="Q968">
        <v>5999</v>
      </c>
      <c r="R968" s="8">
        <v>5999</v>
      </c>
      <c r="S968">
        <v>9999</v>
      </c>
      <c r="T968" s="8">
        <v>9999</v>
      </c>
      <c r="U968" s="8" t="str">
        <f>IF(Cleaned_Data[[#This Row],[Actual Price]]&lt;1000,"₦0–₦999",
 IF(Cleaned_Data[[#This Row],[Actual Price]]&lt;2000,"₦1,000–₦1,999",
 IF(Cleaned_Data[[#This Row],[Actual Price]]&lt;5000,"₦2,000–₦4,999",
 IF(Cleaned_Data[[#This Row],[Actual Price]]&lt;10000,"₦5,000–₦9,999",
 "₦10,000+"))))</f>
        <v>₦5,000–₦9,999</v>
      </c>
      <c r="V968" s="8">
        <f>(Cleaned_Data[[#This Row],[Actual Price]]*Cleaned_Data[[#This Row],[Rating Count]])</f>
        <v>11908809</v>
      </c>
      <c r="W968" s="20">
        <v>0.40004000400040002</v>
      </c>
      <c r="X968">
        <v>4.2</v>
      </c>
      <c r="Y968" s="10">
        <f>VALUE(Cleaned_Data[[#This Row],[rating]])</f>
        <v>4.2</v>
      </c>
      <c r="Z968">
        <v>1191</v>
      </c>
      <c r="AA968" t="str">
        <f>IF(Cleaned_Data[[#This Row],[Rating Count]]&lt;1000,"&lt;1000","1000+")</f>
        <v>1000+</v>
      </c>
      <c r="AB968" s="4">
        <v>1191</v>
      </c>
    </row>
    <row r="969" spans="1:28" x14ac:dyDescent="0.25">
      <c r="A969">
        <v>968</v>
      </c>
      <c r="B969" t="s">
        <v>9988</v>
      </c>
      <c r="C969" t="s">
        <v>9989</v>
      </c>
      <c r="D969" t="s">
        <v>15539</v>
      </c>
      <c r="E969" t="s">
        <v>16191</v>
      </c>
      <c r="F969" t="s">
        <v>15540</v>
      </c>
      <c r="G969" t="s">
        <v>15541</v>
      </c>
      <c r="H969" t="s">
        <v>9990</v>
      </c>
      <c r="I969" t="s">
        <v>13176</v>
      </c>
      <c r="J969" t="s">
        <v>13399</v>
      </c>
      <c r="K969" t="s">
        <v>13289</v>
      </c>
      <c r="L969" t="s">
        <v>15209</v>
      </c>
      <c r="M969" t="s">
        <v>13342</v>
      </c>
      <c r="N969" t="s">
        <v>13342</v>
      </c>
      <c r="O969" t="s">
        <v>13343</v>
      </c>
      <c r="Q969">
        <v>9970</v>
      </c>
      <c r="R969" s="8">
        <v>9970</v>
      </c>
      <c r="S969">
        <v>12999</v>
      </c>
      <c r="T969" s="8">
        <v>12999</v>
      </c>
      <c r="U969" s="8" t="str">
        <f>IF(Cleaned_Data[[#This Row],[Actual Price]]&lt;1000,"₦0–₦999",
 IF(Cleaned_Data[[#This Row],[Actual Price]]&lt;2000,"₦1,000–₦1,999",
 IF(Cleaned_Data[[#This Row],[Actual Price]]&lt;5000,"₦2,000–₦4,999",
 IF(Cleaned_Data[[#This Row],[Actual Price]]&lt;10000,"₦5,000–₦9,999",
 "₦10,000+"))))</f>
        <v>₦10,000+</v>
      </c>
      <c r="V969" s="8">
        <f>(Cleaned_Data[[#This Row],[Actual Price]]*Cleaned_Data[[#This Row],[Rating Count]])</f>
        <v>52632951</v>
      </c>
      <c r="W969" s="20">
        <v>0.23301792445572736</v>
      </c>
      <c r="X969">
        <v>4.3</v>
      </c>
      <c r="Y969" s="10">
        <f>VALUE(Cleaned_Data[[#This Row],[rating]])</f>
        <v>4.3</v>
      </c>
      <c r="Z969">
        <v>4049</v>
      </c>
      <c r="AA969" t="str">
        <f>IF(Cleaned_Data[[#This Row],[Rating Count]]&lt;1000,"&lt;1000","1000+")</f>
        <v>1000+</v>
      </c>
      <c r="AB969" s="4">
        <v>4049</v>
      </c>
    </row>
    <row r="970" spans="1:28" x14ac:dyDescent="0.25">
      <c r="A970">
        <v>969</v>
      </c>
      <c r="B970" t="s">
        <v>9999</v>
      </c>
      <c r="C970" t="s">
        <v>10000</v>
      </c>
      <c r="D970" t="s">
        <v>10000</v>
      </c>
      <c r="E970" t="s">
        <v>16191</v>
      </c>
      <c r="F970" t="s">
        <v>15542</v>
      </c>
      <c r="G970" t="s">
        <v>15543</v>
      </c>
      <c r="H970" t="s">
        <v>10001</v>
      </c>
      <c r="I970" t="s">
        <v>13176</v>
      </c>
      <c r="J970" t="s">
        <v>13399</v>
      </c>
      <c r="K970" t="s">
        <v>13285</v>
      </c>
      <c r="L970" t="s">
        <v>15206</v>
      </c>
      <c r="M970" t="s">
        <v>13334</v>
      </c>
      <c r="N970" t="s">
        <v>15444</v>
      </c>
      <c r="O970" t="s">
        <v>13344</v>
      </c>
      <c r="Q970">
        <v>698</v>
      </c>
      <c r="R970" s="8">
        <v>698</v>
      </c>
      <c r="S970">
        <v>699</v>
      </c>
      <c r="T970" s="8">
        <v>699</v>
      </c>
      <c r="U970" s="8" t="str">
        <f>IF(Cleaned_Data[[#This Row],[Actual Price]]&lt;1000,"₦0–₦999",
 IF(Cleaned_Data[[#This Row],[Actual Price]]&lt;2000,"₦1,000–₦1,999",
 IF(Cleaned_Data[[#This Row],[Actual Price]]&lt;5000,"₦2,000–₦4,999",
 IF(Cleaned_Data[[#This Row],[Actual Price]]&lt;10000,"₦5,000–₦9,999",
 "₦10,000+"))))</f>
        <v>₦0–₦999</v>
      </c>
      <c r="V970" s="8">
        <f>(Cleaned_Data[[#This Row],[Actual Price]]*Cleaned_Data[[#This Row],[Rating Count]])</f>
        <v>2208840</v>
      </c>
      <c r="W970" s="20">
        <v>1.4306151645207439E-3</v>
      </c>
      <c r="X970">
        <v>4.2</v>
      </c>
      <c r="Y970" s="10">
        <f>VALUE(Cleaned_Data[[#This Row],[rating]])</f>
        <v>4.2</v>
      </c>
      <c r="Z970">
        <v>3160</v>
      </c>
      <c r="AA970" t="str">
        <f>IF(Cleaned_Data[[#This Row],[Rating Count]]&lt;1000,"&lt;1000","1000+")</f>
        <v>1000+</v>
      </c>
      <c r="AB970" s="4">
        <v>3160</v>
      </c>
    </row>
    <row r="971" spans="1:28" x14ac:dyDescent="0.25">
      <c r="A971">
        <v>970</v>
      </c>
      <c r="B971" t="s">
        <v>10010</v>
      </c>
      <c r="C971" t="s">
        <v>10011</v>
      </c>
      <c r="D971" t="s">
        <v>10011</v>
      </c>
      <c r="E971" t="s">
        <v>16191</v>
      </c>
      <c r="F971" t="s">
        <v>15544</v>
      </c>
      <c r="G971" t="s">
        <v>15545</v>
      </c>
      <c r="H971" t="s">
        <v>9203</v>
      </c>
      <c r="I971" t="s">
        <v>13176</v>
      </c>
      <c r="J971" t="s">
        <v>13399</v>
      </c>
      <c r="K971" t="s">
        <v>13289</v>
      </c>
      <c r="L971" t="s">
        <v>15209</v>
      </c>
      <c r="M971" t="s">
        <v>13323</v>
      </c>
      <c r="N971" t="s">
        <v>13323</v>
      </c>
      <c r="O971" t="s">
        <v>13324</v>
      </c>
      <c r="Q971">
        <v>2199</v>
      </c>
      <c r="R971" s="8">
        <v>2199</v>
      </c>
      <c r="S971">
        <v>3190</v>
      </c>
      <c r="T971" s="8">
        <v>3190</v>
      </c>
      <c r="U971" s="8" t="str">
        <f>IF(Cleaned_Data[[#This Row],[Actual Price]]&lt;1000,"₦0–₦999",
 IF(Cleaned_Data[[#This Row],[Actual Price]]&lt;2000,"₦1,000–₦1,999",
 IF(Cleaned_Data[[#This Row],[Actual Price]]&lt;5000,"₦2,000–₦4,999",
 IF(Cleaned_Data[[#This Row],[Actual Price]]&lt;10000,"₦5,000–₦9,999",
 "₦10,000+"))))</f>
        <v>₦2,000–₦4,999</v>
      </c>
      <c r="V971" s="8">
        <f>(Cleaned_Data[[#This Row],[Actual Price]]*Cleaned_Data[[#This Row],[Rating Count]])</f>
        <v>30783500</v>
      </c>
      <c r="W971" s="20">
        <v>0.31065830721003135</v>
      </c>
      <c r="X971">
        <v>4.3</v>
      </c>
      <c r="Y971" s="10">
        <f>VALUE(Cleaned_Data[[#This Row],[rating]])</f>
        <v>4.3</v>
      </c>
      <c r="Z971">
        <v>9650</v>
      </c>
      <c r="AA971" t="str">
        <f>IF(Cleaned_Data[[#This Row],[Rating Count]]&lt;1000,"&lt;1000","1000+")</f>
        <v>1000+</v>
      </c>
      <c r="AB971" s="4">
        <v>9650</v>
      </c>
    </row>
    <row r="972" spans="1:28" x14ac:dyDescent="0.25">
      <c r="A972">
        <v>971</v>
      </c>
      <c r="B972" t="s">
        <v>10020</v>
      </c>
      <c r="C972" t="s">
        <v>10021</v>
      </c>
      <c r="D972" t="s">
        <v>15546</v>
      </c>
      <c r="E972" t="s">
        <v>16191</v>
      </c>
      <c r="F972" t="s">
        <v>15547</v>
      </c>
      <c r="G972" t="s">
        <v>15548</v>
      </c>
      <c r="H972" t="s">
        <v>10022</v>
      </c>
      <c r="I972" t="s">
        <v>13176</v>
      </c>
      <c r="J972" t="s">
        <v>13399</v>
      </c>
      <c r="K972" t="s">
        <v>13312</v>
      </c>
      <c r="L972" t="s">
        <v>15282</v>
      </c>
      <c r="M972" t="s">
        <v>13313</v>
      </c>
      <c r="N972" t="s">
        <v>13313</v>
      </c>
      <c r="O972" t="s">
        <v>13345</v>
      </c>
      <c r="Q972">
        <v>320</v>
      </c>
      <c r="R972" s="8">
        <v>320</v>
      </c>
      <c r="S972">
        <v>799</v>
      </c>
      <c r="T972" s="8">
        <v>799</v>
      </c>
      <c r="U972" s="8" t="str">
        <f>IF(Cleaned_Data[[#This Row],[Actual Price]]&lt;1000,"₦0–₦999",
 IF(Cleaned_Data[[#This Row],[Actual Price]]&lt;2000,"₦1,000–₦1,999",
 IF(Cleaned_Data[[#This Row],[Actual Price]]&lt;5000,"₦2,000–₦4,999",
 IF(Cleaned_Data[[#This Row],[Actual Price]]&lt;10000,"₦5,000–₦9,999",
 "₦10,000+"))))</f>
        <v>₦0–₦999</v>
      </c>
      <c r="V972" s="8">
        <f>(Cleaned_Data[[#This Row],[Actual Price]]*Cleaned_Data[[#This Row],[Rating Count]])</f>
        <v>3072954</v>
      </c>
      <c r="W972" s="20">
        <v>0.59949937421777222</v>
      </c>
      <c r="X972">
        <v>4.2</v>
      </c>
      <c r="Y972" s="10">
        <f>VALUE(Cleaned_Data[[#This Row],[rating]])</f>
        <v>4.2</v>
      </c>
      <c r="Z972">
        <v>3846</v>
      </c>
      <c r="AA972" t="str">
        <f>IF(Cleaned_Data[[#This Row],[Rating Count]]&lt;1000,"&lt;1000","1000+")</f>
        <v>1000+</v>
      </c>
      <c r="AB972" s="4">
        <v>3846</v>
      </c>
    </row>
    <row r="973" spans="1:28" x14ac:dyDescent="0.25">
      <c r="A973">
        <v>972</v>
      </c>
      <c r="B973" t="s">
        <v>10031</v>
      </c>
      <c r="C973" t="s">
        <v>10032</v>
      </c>
      <c r="D973" t="s">
        <v>15549</v>
      </c>
      <c r="E973" t="s">
        <v>16191</v>
      </c>
      <c r="F973" t="s">
        <v>15550</v>
      </c>
      <c r="G973" t="s">
        <v>15551</v>
      </c>
      <c r="H973" t="s">
        <v>8483</v>
      </c>
      <c r="I973" t="s">
        <v>13176</v>
      </c>
      <c r="J973" t="s">
        <v>13399</v>
      </c>
      <c r="K973" t="s">
        <v>13285</v>
      </c>
      <c r="L973" t="s">
        <v>15206</v>
      </c>
      <c r="M973" t="s">
        <v>13293</v>
      </c>
      <c r="N973" t="s">
        <v>15214</v>
      </c>
      <c r="O973" t="s">
        <v>13294</v>
      </c>
      <c r="P973" t="s">
        <v>13295</v>
      </c>
      <c r="Q973">
        <v>298</v>
      </c>
      <c r="R973" s="8">
        <v>298</v>
      </c>
      <c r="S973">
        <v>499</v>
      </c>
      <c r="T973" s="8">
        <v>499</v>
      </c>
      <c r="U973" s="8" t="str">
        <f>IF(Cleaned_Data[[#This Row],[Actual Price]]&lt;1000,"₦0–₦999",
 IF(Cleaned_Data[[#This Row],[Actual Price]]&lt;2000,"₦1,000–₦1,999",
 IF(Cleaned_Data[[#This Row],[Actual Price]]&lt;5000,"₦2,000–₦4,999",
 IF(Cleaned_Data[[#This Row],[Actual Price]]&lt;10000,"₦5,000–₦9,999",
 "₦10,000+"))))</f>
        <v>₦0–₦999</v>
      </c>
      <c r="V973" s="8">
        <f>(Cleaned_Data[[#This Row],[Actual Price]]*Cleaned_Data[[#This Row],[Rating Count]])</f>
        <v>144710</v>
      </c>
      <c r="W973" s="20">
        <v>0.4028056112224449</v>
      </c>
      <c r="X973">
        <v>4.4000000000000004</v>
      </c>
      <c r="Y973" s="10">
        <f>VALUE(Cleaned_Data[[#This Row],[rating]])</f>
        <v>4.4000000000000004</v>
      </c>
      <c r="Z973">
        <v>290</v>
      </c>
      <c r="AA973" t="str">
        <f>IF(Cleaned_Data[[#This Row],[Rating Count]]&lt;1000,"&lt;1000","1000+")</f>
        <v>&lt;1000</v>
      </c>
      <c r="AB973" s="4">
        <v>290</v>
      </c>
    </row>
    <row r="974" spans="1:28" x14ac:dyDescent="0.25">
      <c r="A974">
        <v>973</v>
      </c>
      <c r="B974" t="s">
        <v>10041</v>
      </c>
      <c r="C974" t="s">
        <v>10042</v>
      </c>
      <c r="D974" t="s">
        <v>10042</v>
      </c>
      <c r="E974" t="s">
        <v>16191</v>
      </c>
      <c r="F974" t="s">
        <v>15552</v>
      </c>
      <c r="G974" t="s">
        <v>15553</v>
      </c>
      <c r="H974" t="s">
        <v>8846</v>
      </c>
      <c r="I974" t="s">
        <v>13176</v>
      </c>
      <c r="J974" t="s">
        <v>13399</v>
      </c>
      <c r="K974" t="s">
        <v>13285</v>
      </c>
      <c r="L974" t="s">
        <v>15206</v>
      </c>
      <c r="M974" t="s">
        <v>13286</v>
      </c>
      <c r="N974" t="s">
        <v>13286</v>
      </c>
      <c r="O974" t="s">
        <v>13315</v>
      </c>
      <c r="Q974">
        <v>1199</v>
      </c>
      <c r="R974" s="8">
        <v>1199</v>
      </c>
      <c r="S974">
        <v>1499</v>
      </c>
      <c r="T974" s="8">
        <v>1499</v>
      </c>
      <c r="U974" s="8" t="str">
        <f>IF(Cleaned_Data[[#This Row],[Actual Price]]&lt;1000,"₦0–₦999",
 IF(Cleaned_Data[[#This Row],[Actual Price]]&lt;2000,"₦1,000–₦1,999",
 IF(Cleaned_Data[[#This Row],[Actual Price]]&lt;5000,"₦2,000–₦4,999",
 IF(Cleaned_Data[[#This Row],[Actual Price]]&lt;10000,"₦5,000–₦9,999",
 "₦10,000+"))))</f>
        <v>₦1,000–₦1,999</v>
      </c>
      <c r="V974" s="8">
        <f>(Cleaned_Data[[#This Row],[Actual Price]]*Cleaned_Data[[#This Row],[Rating Count]])</f>
        <v>3306794</v>
      </c>
      <c r="W974" s="20">
        <v>0.20013342228152101</v>
      </c>
      <c r="X974">
        <v>3.8</v>
      </c>
      <c r="Y974" s="10">
        <f>VALUE(Cleaned_Data[[#This Row],[rating]])</f>
        <v>3.8</v>
      </c>
      <c r="Z974">
        <v>2206</v>
      </c>
      <c r="AA974" t="str">
        <f>IF(Cleaned_Data[[#This Row],[Rating Count]]&lt;1000,"&lt;1000","1000+")</f>
        <v>1000+</v>
      </c>
      <c r="AB974" s="4">
        <v>2206</v>
      </c>
    </row>
    <row r="975" spans="1:28" x14ac:dyDescent="0.25">
      <c r="A975">
        <v>974</v>
      </c>
      <c r="B975" t="s">
        <v>10051</v>
      </c>
      <c r="C975" t="s">
        <v>10052</v>
      </c>
      <c r="D975" t="s">
        <v>10052</v>
      </c>
      <c r="E975" t="s">
        <v>16191</v>
      </c>
      <c r="F975" t="s">
        <v>15554</v>
      </c>
      <c r="G975" t="s">
        <v>15555</v>
      </c>
      <c r="H975" t="s">
        <v>9203</v>
      </c>
      <c r="I975" t="s">
        <v>13176</v>
      </c>
      <c r="J975" t="s">
        <v>13399</v>
      </c>
      <c r="K975" t="s">
        <v>13289</v>
      </c>
      <c r="L975" t="s">
        <v>15209</v>
      </c>
      <c r="M975" t="s">
        <v>13323</v>
      </c>
      <c r="N975" t="s">
        <v>13323</v>
      </c>
      <c r="O975" t="s">
        <v>13324</v>
      </c>
      <c r="Q975">
        <v>1399</v>
      </c>
      <c r="R975" s="8">
        <v>1399</v>
      </c>
      <c r="S975">
        <v>2660</v>
      </c>
      <c r="T975" s="8">
        <v>2660</v>
      </c>
      <c r="U975" s="8" t="str">
        <f>IF(Cleaned_Data[[#This Row],[Actual Price]]&lt;1000,"₦0–₦999",
 IF(Cleaned_Data[[#This Row],[Actual Price]]&lt;2000,"₦1,000–₦1,999",
 IF(Cleaned_Data[[#This Row],[Actual Price]]&lt;5000,"₦2,000–₦4,999",
 IF(Cleaned_Data[[#This Row],[Actual Price]]&lt;10000,"₦5,000–₦9,999",
 "₦10,000+"))))</f>
        <v>₦2,000–₦4,999</v>
      </c>
      <c r="V975" s="8">
        <f>(Cleaned_Data[[#This Row],[Actual Price]]*Cleaned_Data[[#This Row],[Rating Count]])</f>
        <v>24868340</v>
      </c>
      <c r="W975" s="20">
        <v>0.47406015037593985</v>
      </c>
      <c r="X975">
        <v>4.0999999999999996</v>
      </c>
      <c r="Y975" s="10">
        <f>VALUE(Cleaned_Data[[#This Row],[rating]])</f>
        <v>4.0999999999999996</v>
      </c>
      <c r="Z975">
        <v>9349</v>
      </c>
      <c r="AA975" t="str">
        <f>IF(Cleaned_Data[[#This Row],[Rating Count]]&lt;1000,"&lt;1000","1000+")</f>
        <v>1000+</v>
      </c>
      <c r="AB975" s="4">
        <v>9349</v>
      </c>
    </row>
    <row r="976" spans="1:28" x14ac:dyDescent="0.25">
      <c r="A976">
        <v>975</v>
      </c>
      <c r="B976" t="s">
        <v>10061</v>
      </c>
      <c r="C976" t="s">
        <v>10062</v>
      </c>
      <c r="D976" t="s">
        <v>15556</v>
      </c>
      <c r="E976" t="s">
        <v>16191</v>
      </c>
      <c r="F976" t="s">
        <v>15557</v>
      </c>
      <c r="G976" t="s">
        <v>15558</v>
      </c>
      <c r="H976" t="s">
        <v>8494</v>
      </c>
      <c r="I976" t="s">
        <v>13176</v>
      </c>
      <c r="J976" t="s">
        <v>13399</v>
      </c>
      <c r="K976" t="s">
        <v>13285</v>
      </c>
      <c r="L976" t="s">
        <v>15206</v>
      </c>
      <c r="M976" t="s">
        <v>13286</v>
      </c>
      <c r="N976" t="s">
        <v>13286</v>
      </c>
      <c r="O976" t="s">
        <v>13296</v>
      </c>
      <c r="Q976">
        <v>599</v>
      </c>
      <c r="R976" s="8">
        <v>599</v>
      </c>
      <c r="S976">
        <v>2799</v>
      </c>
      <c r="T976" s="8">
        <v>2799</v>
      </c>
      <c r="U976" s="8" t="str">
        <f>IF(Cleaned_Data[[#This Row],[Actual Price]]&lt;1000,"₦0–₦999",
 IF(Cleaned_Data[[#This Row],[Actual Price]]&lt;2000,"₦1,000–₦1,999",
 IF(Cleaned_Data[[#This Row],[Actual Price]]&lt;5000,"₦2,000–₦4,999",
 IF(Cleaned_Data[[#This Row],[Actual Price]]&lt;10000,"₦5,000–₦9,999",
 "₦10,000+"))))</f>
        <v>₦2,000–₦4,999</v>
      </c>
      <c r="V976" s="8">
        <f>(Cleaned_Data[[#This Row],[Actual Price]]*Cleaned_Data[[#This Row],[Rating Count]])</f>
        <v>1617822</v>
      </c>
      <c r="W976" s="20">
        <v>0.78599499821364771</v>
      </c>
      <c r="X976">
        <v>3.9</v>
      </c>
      <c r="Y976" s="10">
        <f>VALUE(Cleaned_Data[[#This Row],[rating]])</f>
        <v>3.9</v>
      </c>
      <c r="Z976">
        <v>578</v>
      </c>
      <c r="AA976" t="str">
        <f>IF(Cleaned_Data[[#This Row],[Rating Count]]&lt;1000,"&lt;1000","1000+")</f>
        <v>&lt;1000</v>
      </c>
      <c r="AB976" s="4">
        <v>578</v>
      </c>
    </row>
    <row r="977" spans="1:28" x14ac:dyDescent="0.25">
      <c r="A977">
        <v>976</v>
      </c>
      <c r="B977" t="s">
        <v>10071</v>
      </c>
      <c r="C977" t="s">
        <v>10072</v>
      </c>
      <c r="D977" t="s">
        <v>10072</v>
      </c>
      <c r="E977" t="s">
        <v>16191</v>
      </c>
      <c r="F977" t="s">
        <v>15559</v>
      </c>
      <c r="G977" t="s">
        <v>15392</v>
      </c>
      <c r="H977" t="s">
        <v>9366</v>
      </c>
      <c r="I977" t="s">
        <v>13176</v>
      </c>
      <c r="J977" t="s">
        <v>13399</v>
      </c>
      <c r="K977" t="s">
        <v>13285</v>
      </c>
      <c r="L977" t="s">
        <v>15206</v>
      </c>
      <c r="M977" t="s">
        <v>13286</v>
      </c>
      <c r="N977" t="s">
        <v>13286</v>
      </c>
      <c r="O977" t="s">
        <v>13327</v>
      </c>
      <c r="Q977">
        <v>1499</v>
      </c>
      <c r="R977" s="8">
        <v>1499</v>
      </c>
      <c r="S977">
        <v>1499</v>
      </c>
      <c r="T977" s="8">
        <v>1499</v>
      </c>
      <c r="U977" s="8" t="str">
        <f>IF(Cleaned_Data[[#This Row],[Actual Price]]&lt;1000,"₦0–₦999",
 IF(Cleaned_Data[[#This Row],[Actual Price]]&lt;2000,"₦1,000–₦1,999",
 IF(Cleaned_Data[[#This Row],[Actual Price]]&lt;5000,"₦2,000–₦4,999",
 IF(Cleaned_Data[[#This Row],[Actual Price]]&lt;10000,"₦5,000–₦9,999",
 "₦10,000+"))))</f>
        <v>₦1,000–₦1,999</v>
      </c>
      <c r="V977" s="8">
        <f>(Cleaned_Data[[#This Row],[Actual Price]]*Cleaned_Data[[#This Row],[Rating Count]])</f>
        <v>13987169</v>
      </c>
      <c r="W977" s="20">
        <v>0</v>
      </c>
      <c r="X977">
        <v>4.3</v>
      </c>
      <c r="Y977" s="10">
        <f>VALUE(Cleaned_Data[[#This Row],[rating]])</f>
        <v>4.3</v>
      </c>
      <c r="Z977">
        <v>9331</v>
      </c>
      <c r="AA977" t="str">
        <f>IF(Cleaned_Data[[#This Row],[Rating Count]]&lt;1000,"&lt;1000","1000+")</f>
        <v>1000+</v>
      </c>
      <c r="AB977" s="4">
        <v>9331</v>
      </c>
    </row>
    <row r="978" spans="1:28" x14ac:dyDescent="0.25">
      <c r="A978">
        <v>977</v>
      </c>
      <c r="B978" t="s">
        <v>10081</v>
      </c>
      <c r="C978" t="s">
        <v>10082</v>
      </c>
      <c r="D978" t="s">
        <v>15560</v>
      </c>
      <c r="E978" t="s">
        <v>16191</v>
      </c>
      <c r="F978" t="s">
        <v>15561</v>
      </c>
      <c r="G978" t="s">
        <v>15562</v>
      </c>
      <c r="H978" t="s">
        <v>9990</v>
      </c>
      <c r="I978" t="s">
        <v>13176</v>
      </c>
      <c r="J978" t="s">
        <v>13399</v>
      </c>
      <c r="K978" t="s">
        <v>13289</v>
      </c>
      <c r="L978" t="s">
        <v>15209</v>
      </c>
      <c r="M978" t="s">
        <v>13342</v>
      </c>
      <c r="N978" t="s">
        <v>13342</v>
      </c>
      <c r="O978" t="s">
        <v>13343</v>
      </c>
      <c r="Q978">
        <v>14400</v>
      </c>
      <c r="R978" s="8">
        <v>14400</v>
      </c>
      <c r="S978">
        <v>59900</v>
      </c>
      <c r="T978" s="8">
        <v>59900</v>
      </c>
      <c r="U978" s="8" t="str">
        <f>IF(Cleaned_Data[[#This Row],[Actual Price]]&lt;1000,"₦0–₦999",
 IF(Cleaned_Data[[#This Row],[Actual Price]]&lt;2000,"₦1,000–₦1,999",
 IF(Cleaned_Data[[#This Row],[Actual Price]]&lt;5000,"₦2,000–₦4,999",
 IF(Cleaned_Data[[#This Row],[Actual Price]]&lt;10000,"₦5,000–₦9,999",
 "₦10,000+"))))</f>
        <v>₦10,000+</v>
      </c>
      <c r="V978" s="8">
        <f>(Cleaned_Data[[#This Row],[Actual Price]]*Cleaned_Data[[#This Row],[Rating Count]])</f>
        <v>229836300</v>
      </c>
      <c r="W978" s="20">
        <v>0.75959933222036724</v>
      </c>
      <c r="X978">
        <v>4.4000000000000004</v>
      </c>
      <c r="Y978" s="10">
        <f>VALUE(Cleaned_Data[[#This Row],[rating]])</f>
        <v>4.4000000000000004</v>
      </c>
      <c r="Z978">
        <v>3837</v>
      </c>
      <c r="AA978" t="str">
        <f>IF(Cleaned_Data[[#This Row],[Rating Count]]&lt;1000,"&lt;1000","1000+")</f>
        <v>1000+</v>
      </c>
      <c r="AB978" s="4">
        <v>3837</v>
      </c>
    </row>
    <row r="979" spans="1:28" x14ac:dyDescent="0.25">
      <c r="A979">
        <v>978</v>
      </c>
      <c r="B979" t="s">
        <v>10091</v>
      </c>
      <c r="C979" t="s">
        <v>10092</v>
      </c>
      <c r="D979" t="s">
        <v>15563</v>
      </c>
      <c r="E979" t="s">
        <v>16191</v>
      </c>
      <c r="F979" t="s">
        <v>15564</v>
      </c>
      <c r="G979" t="s">
        <v>15565</v>
      </c>
      <c r="H979" t="s">
        <v>10001</v>
      </c>
      <c r="I979" t="s">
        <v>13176</v>
      </c>
      <c r="J979" t="s">
        <v>13399</v>
      </c>
      <c r="K979" t="s">
        <v>13285</v>
      </c>
      <c r="L979" t="s">
        <v>15206</v>
      </c>
      <c r="M979" t="s">
        <v>13334</v>
      </c>
      <c r="N979" t="s">
        <v>15444</v>
      </c>
      <c r="O979" t="s">
        <v>13344</v>
      </c>
      <c r="Q979">
        <v>1699</v>
      </c>
      <c r="R979" s="8">
        <v>1699</v>
      </c>
      <c r="S979">
        <v>1900</v>
      </c>
      <c r="T979" s="8">
        <v>1900</v>
      </c>
      <c r="U979" s="8" t="str">
        <f>IF(Cleaned_Data[[#This Row],[Actual Price]]&lt;1000,"₦0–₦999",
 IF(Cleaned_Data[[#This Row],[Actual Price]]&lt;2000,"₦1,000–₦1,999",
 IF(Cleaned_Data[[#This Row],[Actual Price]]&lt;5000,"₦2,000–₦4,999",
 IF(Cleaned_Data[[#This Row],[Actual Price]]&lt;10000,"₦5,000–₦9,999",
 "₦10,000+"))))</f>
        <v>₦1,000–₦1,999</v>
      </c>
      <c r="V979" s="8">
        <f>(Cleaned_Data[[#This Row],[Actual Price]]*Cleaned_Data[[#This Row],[Rating Count]])</f>
        <v>21766400</v>
      </c>
      <c r="W979" s="20">
        <v>0.10578947368421053</v>
      </c>
      <c r="X979">
        <v>3.6</v>
      </c>
      <c r="Y979" s="10">
        <f>VALUE(Cleaned_Data[[#This Row],[rating]])</f>
        <v>3.6</v>
      </c>
      <c r="Z979">
        <v>11456</v>
      </c>
      <c r="AA979" t="str">
        <f>IF(Cleaned_Data[[#This Row],[Rating Count]]&lt;1000,"&lt;1000","1000+")</f>
        <v>1000+</v>
      </c>
      <c r="AB979" s="4">
        <v>11456</v>
      </c>
    </row>
    <row r="980" spans="1:28" x14ac:dyDescent="0.25">
      <c r="A980">
        <v>979</v>
      </c>
      <c r="B980" t="s">
        <v>10101</v>
      </c>
      <c r="C980" t="s">
        <v>10102</v>
      </c>
      <c r="D980" t="s">
        <v>10102</v>
      </c>
      <c r="E980" t="s">
        <v>16191</v>
      </c>
      <c r="F980" t="s">
        <v>15566</v>
      </c>
      <c r="G980" t="s">
        <v>15567</v>
      </c>
      <c r="H980" t="s">
        <v>8461</v>
      </c>
      <c r="I980" t="s">
        <v>13176</v>
      </c>
      <c r="J980" t="s">
        <v>13399</v>
      </c>
      <c r="K980" t="s">
        <v>13289</v>
      </c>
      <c r="L980" t="s">
        <v>15209</v>
      </c>
      <c r="M980" t="s">
        <v>13290</v>
      </c>
      <c r="N980" t="s">
        <v>13290</v>
      </c>
      <c r="O980" t="s">
        <v>13291</v>
      </c>
      <c r="Q980">
        <v>649</v>
      </c>
      <c r="R980" s="8">
        <v>649</v>
      </c>
      <c r="S980">
        <v>999</v>
      </c>
      <c r="T980" s="8">
        <v>999</v>
      </c>
      <c r="U980" s="8" t="str">
        <f>IF(Cleaned_Data[[#This Row],[Actual Price]]&lt;1000,"₦0–₦999",
 IF(Cleaned_Data[[#This Row],[Actual Price]]&lt;2000,"₦1,000–₦1,999",
 IF(Cleaned_Data[[#This Row],[Actual Price]]&lt;5000,"₦2,000–₦4,999",
 IF(Cleaned_Data[[#This Row],[Actual Price]]&lt;10000,"₦5,000–₦9,999",
 "₦10,000+"))))</f>
        <v>₦0–₦999</v>
      </c>
      <c r="V980" s="8">
        <f>(Cleaned_Data[[#This Row],[Actual Price]]*Cleaned_Data[[#This Row],[Rating Count]])</f>
        <v>48951</v>
      </c>
      <c r="W980" s="20">
        <v>0.35035035035035034</v>
      </c>
      <c r="X980">
        <v>3.8</v>
      </c>
      <c r="Y980" s="10">
        <f>VALUE(Cleaned_Data[[#This Row],[rating]])</f>
        <v>3.8</v>
      </c>
      <c r="Z980">
        <v>49</v>
      </c>
      <c r="AA980" t="str">
        <f>IF(Cleaned_Data[[#This Row],[Rating Count]]&lt;1000,"&lt;1000","1000+")</f>
        <v>&lt;1000</v>
      </c>
      <c r="AB980" s="4">
        <v>49</v>
      </c>
    </row>
    <row r="981" spans="1:28" x14ac:dyDescent="0.25">
      <c r="A981">
        <v>980</v>
      </c>
      <c r="B981" t="s">
        <v>10111</v>
      </c>
      <c r="C981" t="s">
        <v>10112</v>
      </c>
      <c r="D981" t="s">
        <v>10112</v>
      </c>
      <c r="E981" t="s">
        <v>16191</v>
      </c>
      <c r="F981" t="s">
        <v>15568</v>
      </c>
      <c r="G981" t="s">
        <v>15569</v>
      </c>
      <c r="H981" t="s">
        <v>8618</v>
      </c>
      <c r="I981" t="s">
        <v>13176</v>
      </c>
      <c r="J981" t="s">
        <v>13399</v>
      </c>
      <c r="K981" t="s">
        <v>13285</v>
      </c>
      <c r="L981" t="s">
        <v>15206</v>
      </c>
      <c r="M981" t="s">
        <v>13286</v>
      </c>
      <c r="N981" t="s">
        <v>13286</v>
      </c>
      <c r="O981" t="s">
        <v>13304</v>
      </c>
      <c r="Q981">
        <v>3249</v>
      </c>
      <c r="R981" s="8">
        <v>3249</v>
      </c>
      <c r="S981">
        <v>6375</v>
      </c>
      <c r="T981" s="8">
        <v>6375</v>
      </c>
      <c r="U981" s="8" t="str">
        <f>IF(Cleaned_Data[[#This Row],[Actual Price]]&lt;1000,"₦0–₦999",
 IF(Cleaned_Data[[#This Row],[Actual Price]]&lt;2000,"₦1,000–₦1,999",
 IF(Cleaned_Data[[#This Row],[Actual Price]]&lt;5000,"₦2,000–₦4,999",
 IF(Cleaned_Data[[#This Row],[Actual Price]]&lt;10000,"₦5,000–₦9,999",
 "₦10,000+"))))</f>
        <v>₦5,000–₦9,999</v>
      </c>
      <c r="V981" s="8">
        <f>(Cleaned_Data[[#This Row],[Actual Price]]*Cleaned_Data[[#This Row],[Rating Count]])</f>
        <v>31734750</v>
      </c>
      <c r="W981" s="20">
        <v>0.4903529411764706</v>
      </c>
      <c r="X981">
        <v>4</v>
      </c>
      <c r="Y981" s="10">
        <f>VALUE(Cleaned_Data[[#This Row],[rating]])</f>
        <v>4</v>
      </c>
      <c r="Z981">
        <v>4978</v>
      </c>
      <c r="AA981" t="str">
        <f>IF(Cleaned_Data[[#This Row],[Rating Count]]&lt;1000,"&lt;1000","1000+")</f>
        <v>1000+</v>
      </c>
      <c r="AB981" s="4">
        <v>4978</v>
      </c>
    </row>
    <row r="982" spans="1:28" x14ac:dyDescent="0.25">
      <c r="A982">
        <v>981</v>
      </c>
      <c r="B982" t="s">
        <v>10121</v>
      </c>
      <c r="C982" t="s">
        <v>10122</v>
      </c>
      <c r="D982" t="s">
        <v>15570</v>
      </c>
      <c r="E982" t="s">
        <v>16191</v>
      </c>
      <c r="F982" t="s">
        <v>15571</v>
      </c>
      <c r="G982" t="s">
        <v>15572</v>
      </c>
      <c r="H982" t="s">
        <v>8794</v>
      </c>
      <c r="I982" t="s">
        <v>13176</v>
      </c>
      <c r="J982" t="s">
        <v>13399</v>
      </c>
      <c r="K982" t="s">
        <v>13312</v>
      </c>
      <c r="L982" t="s">
        <v>15282</v>
      </c>
      <c r="M982" t="s">
        <v>13313</v>
      </c>
      <c r="N982" t="s">
        <v>13313</v>
      </c>
      <c r="O982" t="s">
        <v>13314</v>
      </c>
      <c r="Q982">
        <v>199</v>
      </c>
      <c r="R982" s="8">
        <v>199</v>
      </c>
      <c r="S982">
        <v>499</v>
      </c>
      <c r="T982" s="8">
        <v>499</v>
      </c>
      <c r="U982" s="8" t="str">
        <f>IF(Cleaned_Data[[#This Row],[Actual Price]]&lt;1000,"₦0–₦999",
 IF(Cleaned_Data[[#This Row],[Actual Price]]&lt;2000,"₦1,000–₦1,999",
 IF(Cleaned_Data[[#This Row],[Actual Price]]&lt;5000,"₦2,000–₦4,999",
 IF(Cleaned_Data[[#This Row],[Actual Price]]&lt;10000,"₦5,000–₦9,999",
 "₦10,000+"))))</f>
        <v>₦0–₦999</v>
      </c>
      <c r="V982" s="8">
        <f>(Cleaned_Data[[#This Row],[Actual Price]]*Cleaned_Data[[#This Row],[Rating Count]])</f>
        <v>996004</v>
      </c>
      <c r="W982" s="20">
        <v>0.60120240480961928</v>
      </c>
      <c r="X982">
        <v>4.0999999999999996</v>
      </c>
      <c r="Y982" s="10">
        <f>VALUE(Cleaned_Data[[#This Row],[rating]])</f>
        <v>4.0999999999999996</v>
      </c>
      <c r="Z982">
        <v>1996</v>
      </c>
      <c r="AA982" t="str">
        <f>IF(Cleaned_Data[[#This Row],[Rating Count]]&lt;1000,"&lt;1000","1000+")</f>
        <v>1000+</v>
      </c>
      <c r="AB982" s="4">
        <v>1996</v>
      </c>
    </row>
    <row r="983" spans="1:28" x14ac:dyDescent="0.25">
      <c r="A983">
        <v>982</v>
      </c>
      <c r="B983" t="s">
        <v>10131</v>
      </c>
      <c r="C983" t="s">
        <v>10132</v>
      </c>
      <c r="D983" t="s">
        <v>10132</v>
      </c>
      <c r="E983" t="s">
        <v>16191</v>
      </c>
      <c r="F983" t="s">
        <v>15573</v>
      </c>
      <c r="G983" t="s">
        <v>15574</v>
      </c>
      <c r="H983" t="s">
        <v>8938</v>
      </c>
      <c r="I983" t="s">
        <v>13176</v>
      </c>
      <c r="J983" t="s">
        <v>13399</v>
      </c>
      <c r="K983" t="s">
        <v>13285</v>
      </c>
      <c r="L983" t="s">
        <v>15206</v>
      </c>
      <c r="M983" t="s">
        <v>13286</v>
      </c>
      <c r="N983" t="s">
        <v>13286</v>
      </c>
      <c r="O983" t="s">
        <v>13318</v>
      </c>
      <c r="Q983">
        <v>1099</v>
      </c>
      <c r="R983" s="8">
        <v>1099</v>
      </c>
      <c r="S983">
        <v>1899</v>
      </c>
      <c r="T983" s="8">
        <v>1899</v>
      </c>
      <c r="U983" s="8" t="str">
        <f>IF(Cleaned_Data[[#This Row],[Actual Price]]&lt;1000,"₦0–₦999",
 IF(Cleaned_Data[[#This Row],[Actual Price]]&lt;2000,"₦1,000–₦1,999",
 IF(Cleaned_Data[[#This Row],[Actual Price]]&lt;5000,"₦2,000–₦4,999",
 IF(Cleaned_Data[[#This Row],[Actual Price]]&lt;10000,"₦5,000–₦9,999",
 "₦10,000+"))))</f>
        <v>₦1,000–₦1,999</v>
      </c>
      <c r="V983" s="8">
        <f>(Cleaned_Data[[#This Row],[Actual Price]]*Cleaned_Data[[#This Row],[Rating Count]])</f>
        <v>3439089</v>
      </c>
      <c r="W983" s="20">
        <v>0.42127435492364401</v>
      </c>
      <c r="X983">
        <v>4.3</v>
      </c>
      <c r="Y983" s="10">
        <f>VALUE(Cleaned_Data[[#This Row],[rating]])</f>
        <v>4.3</v>
      </c>
      <c r="Z983">
        <v>1811</v>
      </c>
      <c r="AA983" t="str">
        <f>IF(Cleaned_Data[[#This Row],[Rating Count]]&lt;1000,"&lt;1000","1000+")</f>
        <v>1000+</v>
      </c>
      <c r="AB983" s="4">
        <v>1811</v>
      </c>
    </row>
    <row r="984" spans="1:28" x14ac:dyDescent="0.25">
      <c r="A984">
        <v>983</v>
      </c>
      <c r="B984" t="s">
        <v>10141</v>
      </c>
      <c r="C984" t="s">
        <v>10142</v>
      </c>
      <c r="D984" t="s">
        <v>10142</v>
      </c>
      <c r="E984" t="s">
        <v>16191</v>
      </c>
      <c r="F984" t="s">
        <v>15575</v>
      </c>
      <c r="G984" t="s">
        <v>15576</v>
      </c>
      <c r="H984" t="s">
        <v>8450</v>
      </c>
      <c r="I984" t="s">
        <v>13176</v>
      </c>
      <c r="J984" t="s">
        <v>13399</v>
      </c>
      <c r="K984" t="s">
        <v>13285</v>
      </c>
      <c r="L984" t="s">
        <v>15206</v>
      </c>
      <c r="M984" t="s">
        <v>13286</v>
      </c>
      <c r="N984" t="s">
        <v>13286</v>
      </c>
      <c r="O984" t="s">
        <v>13287</v>
      </c>
      <c r="P984" t="s">
        <v>13288</v>
      </c>
      <c r="Q984">
        <v>664</v>
      </c>
      <c r="R984" s="8">
        <v>664</v>
      </c>
      <c r="S984">
        <v>1490</v>
      </c>
      <c r="T984" s="8">
        <v>1490</v>
      </c>
      <c r="U984" s="8" t="str">
        <f>IF(Cleaned_Data[[#This Row],[Actual Price]]&lt;1000,"₦0–₦999",
 IF(Cleaned_Data[[#This Row],[Actual Price]]&lt;2000,"₦1,000–₦1,999",
 IF(Cleaned_Data[[#This Row],[Actual Price]]&lt;5000,"₦2,000–₦4,999",
 IF(Cleaned_Data[[#This Row],[Actual Price]]&lt;10000,"₦5,000–₦9,999",
 "₦10,000+"))))</f>
        <v>₦1,000–₦1,999</v>
      </c>
      <c r="V984" s="8">
        <f>(Cleaned_Data[[#This Row],[Actual Price]]*Cleaned_Data[[#This Row],[Rating Count]])</f>
        <v>3275020</v>
      </c>
      <c r="W984" s="20">
        <v>0.55436241610738257</v>
      </c>
      <c r="X984">
        <v>4</v>
      </c>
      <c r="Y984" s="10">
        <f>VALUE(Cleaned_Data[[#This Row],[rating]])</f>
        <v>4</v>
      </c>
      <c r="Z984">
        <v>2198</v>
      </c>
      <c r="AA984" t="str">
        <f>IF(Cleaned_Data[[#This Row],[Rating Count]]&lt;1000,"&lt;1000","1000+")</f>
        <v>1000+</v>
      </c>
      <c r="AB984" s="4">
        <v>2198</v>
      </c>
    </row>
    <row r="985" spans="1:28" x14ac:dyDescent="0.25">
      <c r="A985">
        <v>984</v>
      </c>
      <c r="B985" t="s">
        <v>10151</v>
      </c>
      <c r="C985" t="s">
        <v>10152</v>
      </c>
      <c r="D985" t="s">
        <v>10152</v>
      </c>
      <c r="E985" t="s">
        <v>16191</v>
      </c>
      <c r="F985" t="s">
        <v>15577</v>
      </c>
      <c r="G985" t="s">
        <v>13412</v>
      </c>
      <c r="H985" t="s">
        <v>8969</v>
      </c>
      <c r="I985" t="s">
        <v>13176</v>
      </c>
      <c r="J985" t="s">
        <v>13399</v>
      </c>
      <c r="K985" t="s">
        <v>13285</v>
      </c>
      <c r="L985" t="s">
        <v>15206</v>
      </c>
      <c r="M985" t="s">
        <v>13286</v>
      </c>
      <c r="N985" t="s">
        <v>13286</v>
      </c>
      <c r="O985" t="s">
        <v>13319</v>
      </c>
      <c r="Q985">
        <v>260</v>
      </c>
      <c r="R985" s="8">
        <v>260</v>
      </c>
      <c r="S985">
        <v>350</v>
      </c>
      <c r="T985" s="8">
        <v>350</v>
      </c>
      <c r="U985" s="8" t="str">
        <f>IF(Cleaned_Data[[#This Row],[Actual Price]]&lt;1000,"₦0–₦999",
 IF(Cleaned_Data[[#This Row],[Actual Price]]&lt;2000,"₦1,000–₦1,999",
 IF(Cleaned_Data[[#This Row],[Actual Price]]&lt;5000,"₦2,000–₦4,999",
 IF(Cleaned_Data[[#This Row],[Actual Price]]&lt;10000,"₦5,000–₦9,999",
 "₦10,000+"))))</f>
        <v>₦0–₦999</v>
      </c>
      <c r="V985" s="8">
        <f>(Cleaned_Data[[#This Row],[Actual Price]]*Cleaned_Data[[#This Row],[Rating Count]])</f>
        <v>4594450</v>
      </c>
      <c r="W985" s="20">
        <v>0.25714285714285712</v>
      </c>
      <c r="X985">
        <v>3.9</v>
      </c>
      <c r="Y985" s="10">
        <f>VALUE(Cleaned_Data[[#This Row],[rating]])</f>
        <v>3.9</v>
      </c>
      <c r="Z985">
        <v>13127</v>
      </c>
      <c r="AA985" t="str">
        <f>IF(Cleaned_Data[[#This Row],[Rating Count]]&lt;1000,"&lt;1000","1000+")</f>
        <v>1000+</v>
      </c>
      <c r="AB985" s="4">
        <v>13127</v>
      </c>
    </row>
    <row r="986" spans="1:28" x14ac:dyDescent="0.25">
      <c r="A986">
        <v>985</v>
      </c>
      <c r="B986" t="s">
        <v>10161</v>
      </c>
      <c r="C986" t="s">
        <v>10162</v>
      </c>
      <c r="D986" t="s">
        <v>10162</v>
      </c>
      <c r="E986" t="s">
        <v>16191</v>
      </c>
      <c r="F986" t="s">
        <v>15578</v>
      </c>
      <c r="G986" t="s">
        <v>15579</v>
      </c>
      <c r="H986" t="s">
        <v>8681</v>
      </c>
      <c r="I986" t="s">
        <v>13176</v>
      </c>
      <c r="J986" t="s">
        <v>13399</v>
      </c>
      <c r="K986" t="s">
        <v>13289</v>
      </c>
      <c r="L986" t="s">
        <v>15209</v>
      </c>
      <c r="M986" t="s">
        <v>13305</v>
      </c>
      <c r="N986" t="s">
        <v>15244</v>
      </c>
      <c r="O986" t="s">
        <v>13308</v>
      </c>
      <c r="Q986">
        <v>6499</v>
      </c>
      <c r="R986" s="8">
        <v>6499</v>
      </c>
      <c r="S986">
        <v>8500</v>
      </c>
      <c r="T986" s="8">
        <v>8500</v>
      </c>
      <c r="U986" s="8" t="str">
        <f>IF(Cleaned_Data[[#This Row],[Actual Price]]&lt;1000,"₦0–₦999",
 IF(Cleaned_Data[[#This Row],[Actual Price]]&lt;2000,"₦1,000–₦1,999",
 IF(Cleaned_Data[[#This Row],[Actual Price]]&lt;5000,"₦2,000–₦4,999",
 IF(Cleaned_Data[[#This Row],[Actual Price]]&lt;10000,"₦5,000–₦9,999",
 "₦10,000+"))))</f>
        <v>₦5,000–₦9,999</v>
      </c>
      <c r="V986" s="8">
        <f>(Cleaned_Data[[#This Row],[Actual Price]]*Cleaned_Data[[#This Row],[Rating Count]])</f>
        <v>49852500</v>
      </c>
      <c r="W986" s="20">
        <v>0.23541176470588235</v>
      </c>
      <c r="X986">
        <v>4.4000000000000004</v>
      </c>
      <c r="Y986" s="10">
        <f>VALUE(Cleaned_Data[[#This Row],[rating]])</f>
        <v>4.4000000000000004</v>
      </c>
      <c r="Z986">
        <v>5865</v>
      </c>
      <c r="AA986" t="str">
        <f>IF(Cleaned_Data[[#This Row],[Rating Count]]&lt;1000,"&lt;1000","1000+")</f>
        <v>1000+</v>
      </c>
      <c r="AB986" s="4">
        <v>5865</v>
      </c>
    </row>
    <row r="987" spans="1:28" x14ac:dyDescent="0.25">
      <c r="A987">
        <v>986</v>
      </c>
      <c r="B987" t="s">
        <v>10170</v>
      </c>
      <c r="C987" t="s">
        <v>13005</v>
      </c>
      <c r="D987" t="s">
        <v>13005</v>
      </c>
      <c r="E987" t="s">
        <v>16191</v>
      </c>
      <c r="F987" t="s">
        <v>15580</v>
      </c>
      <c r="G987" t="s">
        <v>15581</v>
      </c>
      <c r="H987" t="s">
        <v>10171</v>
      </c>
      <c r="I987" t="s">
        <v>13176</v>
      </c>
      <c r="J987" t="s">
        <v>13399</v>
      </c>
      <c r="K987" t="s">
        <v>13285</v>
      </c>
      <c r="L987" t="s">
        <v>15206</v>
      </c>
      <c r="M987" t="s">
        <v>13346</v>
      </c>
      <c r="N987" t="s">
        <v>15582</v>
      </c>
      <c r="O987" t="s">
        <v>13347</v>
      </c>
      <c r="Q987">
        <v>1484</v>
      </c>
      <c r="R987" s="8">
        <v>1484</v>
      </c>
      <c r="S987">
        <v>2499</v>
      </c>
      <c r="T987" s="8">
        <v>2499</v>
      </c>
      <c r="U987" s="8" t="str">
        <f>IF(Cleaned_Data[[#This Row],[Actual Price]]&lt;1000,"₦0–₦999",
 IF(Cleaned_Data[[#This Row],[Actual Price]]&lt;2000,"₦1,000–₦1,999",
 IF(Cleaned_Data[[#This Row],[Actual Price]]&lt;5000,"₦2,000–₦4,999",
 IF(Cleaned_Data[[#This Row],[Actual Price]]&lt;10000,"₦5,000–₦9,999",
 "₦10,000+"))))</f>
        <v>₦2,000–₦4,999</v>
      </c>
      <c r="V987" s="8">
        <f>(Cleaned_Data[[#This Row],[Actual Price]]*Cleaned_Data[[#This Row],[Rating Count]])</f>
        <v>2666433</v>
      </c>
      <c r="W987" s="20">
        <v>0.4061624649859944</v>
      </c>
      <c r="X987">
        <v>3.7</v>
      </c>
      <c r="Y987" s="10">
        <f>VALUE(Cleaned_Data[[#This Row],[rating]])</f>
        <v>3.7</v>
      </c>
      <c r="Z987">
        <v>1067</v>
      </c>
      <c r="AA987" t="str">
        <f>IF(Cleaned_Data[[#This Row],[Rating Count]]&lt;1000,"&lt;1000","1000+")</f>
        <v>1000+</v>
      </c>
      <c r="AB987" s="4">
        <v>1067</v>
      </c>
    </row>
    <row r="988" spans="1:28" x14ac:dyDescent="0.25">
      <c r="A988">
        <v>987</v>
      </c>
      <c r="B988" t="s">
        <v>10180</v>
      </c>
      <c r="C988" t="s">
        <v>10181</v>
      </c>
      <c r="D988" t="s">
        <v>15583</v>
      </c>
      <c r="E988" t="s">
        <v>16191</v>
      </c>
      <c r="F988" t="s">
        <v>15584</v>
      </c>
      <c r="G988" t="s">
        <v>15585</v>
      </c>
      <c r="H988" t="s">
        <v>8805</v>
      </c>
      <c r="I988" t="s">
        <v>13176</v>
      </c>
      <c r="J988" t="s">
        <v>13399</v>
      </c>
      <c r="K988" t="s">
        <v>13285</v>
      </c>
      <c r="L988" t="s">
        <v>15206</v>
      </c>
      <c r="M988" t="s">
        <v>13293</v>
      </c>
      <c r="N988" t="s">
        <v>15214</v>
      </c>
      <c r="O988" t="s">
        <v>13294</v>
      </c>
      <c r="P988" t="s">
        <v>13303</v>
      </c>
      <c r="Q988">
        <v>999</v>
      </c>
      <c r="R988" s="8">
        <v>999</v>
      </c>
      <c r="S988">
        <v>1560</v>
      </c>
      <c r="T988" s="8">
        <v>1560</v>
      </c>
      <c r="U988" s="8" t="str">
        <f>IF(Cleaned_Data[[#This Row],[Actual Price]]&lt;1000,"₦0–₦999",
 IF(Cleaned_Data[[#This Row],[Actual Price]]&lt;2000,"₦1,000–₦1,999",
 IF(Cleaned_Data[[#This Row],[Actual Price]]&lt;5000,"₦2,000–₦4,999",
 IF(Cleaned_Data[[#This Row],[Actual Price]]&lt;10000,"₦5,000–₦9,999",
 "₦10,000+"))))</f>
        <v>₦1,000–₦1,999</v>
      </c>
      <c r="V988" s="8">
        <f>(Cleaned_Data[[#This Row],[Actual Price]]*Cleaned_Data[[#This Row],[Rating Count]])</f>
        <v>7614360</v>
      </c>
      <c r="W988" s="20">
        <v>0.35961538461538461</v>
      </c>
      <c r="X988">
        <v>3.6</v>
      </c>
      <c r="Y988" s="10">
        <f>VALUE(Cleaned_Data[[#This Row],[rating]])</f>
        <v>3.6</v>
      </c>
      <c r="Z988">
        <v>4881</v>
      </c>
      <c r="AA988" t="str">
        <f>IF(Cleaned_Data[[#This Row],[Rating Count]]&lt;1000,"&lt;1000","1000+")</f>
        <v>1000+</v>
      </c>
      <c r="AB988" s="4">
        <v>4881</v>
      </c>
    </row>
    <row r="989" spans="1:28" x14ac:dyDescent="0.25">
      <c r="A989">
        <v>988</v>
      </c>
      <c r="B989" t="s">
        <v>10190</v>
      </c>
      <c r="C989" t="s">
        <v>10191</v>
      </c>
      <c r="D989" t="s">
        <v>10191</v>
      </c>
      <c r="E989" t="s">
        <v>16191</v>
      </c>
      <c r="F989" t="s">
        <v>15586</v>
      </c>
      <c r="G989" t="s">
        <v>15587</v>
      </c>
      <c r="H989" t="s">
        <v>8846</v>
      </c>
      <c r="I989" t="s">
        <v>13176</v>
      </c>
      <c r="J989" t="s">
        <v>13399</v>
      </c>
      <c r="K989" t="s">
        <v>13285</v>
      </c>
      <c r="L989" t="s">
        <v>15206</v>
      </c>
      <c r="M989" t="s">
        <v>13286</v>
      </c>
      <c r="N989" t="s">
        <v>13286</v>
      </c>
      <c r="O989" t="s">
        <v>13315</v>
      </c>
      <c r="Q989">
        <v>3299</v>
      </c>
      <c r="R989" s="8">
        <v>3299</v>
      </c>
      <c r="S989">
        <v>6500</v>
      </c>
      <c r="T989" s="8">
        <v>6500</v>
      </c>
      <c r="U989" s="8" t="str">
        <f>IF(Cleaned_Data[[#This Row],[Actual Price]]&lt;1000,"₦0–₦999",
 IF(Cleaned_Data[[#This Row],[Actual Price]]&lt;2000,"₦1,000–₦1,999",
 IF(Cleaned_Data[[#This Row],[Actual Price]]&lt;5000,"₦2,000–₦4,999",
 IF(Cleaned_Data[[#This Row],[Actual Price]]&lt;10000,"₦5,000–₦9,999",
 "₦10,000+"))))</f>
        <v>₦5,000–₦9,999</v>
      </c>
      <c r="V989" s="8">
        <f>(Cleaned_Data[[#This Row],[Actual Price]]*Cleaned_Data[[#This Row],[Rating Count]])</f>
        <v>72910500</v>
      </c>
      <c r="W989" s="20">
        <v>0.49246153846153845</v>
      </c>
      <c r="X989">
        <v>3.7</v>
      </c>
      <c r="Y989" s="10">
        <f>VALUE(Cleaned_Data[[#This Row],[rating]])</f>
        <v>3.7</v>
      </c>
      <c r="Z989">
        <v>11217</v>
      </c>
      <c r="AA989" t="str">
        <f>IF(Cleaned_Data[[#This Row],[Rating Count]]&lt;1000,"&lt;1000","1000+")</f>
        <v>1000+</v>
      </c>
      <c r="AB989" s="4">
        <v>11217</v>
      </c>
    </row>
    <row r="990" spans="1:28" x14ac:dyDescent="0.25">
      <c r="A990">
        <v>989</v>
      </c>
      <c r="B990" t="s">
        <v>10200</v>
      </c>
      <c r="C990" t="s">
        <v>10201</v>
      </c>
      <c r="D990" t="s">
        <v>10201</v>
      </c>
      <c r="E990" t="s">
        <v>16191</v>
      </c>
      <c r="F990" t="s">
        <v>15588</v>
      </c>
      <c r="G990" t="s">
        <v>15589</v>
      </c>
      <c r="H990" t="s">
        <v>8597</v>
      </c>
      <c r="I990" t="s">
        <v>13176</v>
      </c>
      <c r="J990" t="s">
        <v>13399</v>
      </c>
      <c r="K990" t="s">
        <v>13285</v>
      </c>
      <c r="L990" t="s">
        <v>15206</v>
      </c>
      <c r="M990" t="s">
        <v>13286</v>
      </c>
      <c r="N990" t="s">
        <v>13286</v>
      </c>
      <c r="O990" t="s">
        <v>13302</v>
      </c>
      <c r="Q990">
        <v>259</v>
      </c>
      <c r="R990" s="8">
        <v>259</v>
      </c>
      <c r="S990">
        <v>999</v>
      </c>
      <c r="T990" s="8">
        <v>999</v>
      </c>
      <c r="U990" s="8" t="str">
        <f>IF(Cleaned_Data[[#This Row],[Actual Price]]&lt;1000,"₦0–₦999",
 IF(Cleaned_Data[[#This Row],[Actual Price]]&lt;2000,"₦1,000–₦1,999",
 IF(Cleaned_Data[[#This Row],[Actual Price]]&lt;5000,"₦2,000–₦4,999",
 IF(Cleaned_Data[[#This Row],[Actual Price]]&lt;10000,"₦5,000–₦9,999",
 "₦10,000+"))))</f>
        <v>₦0–₦999</v>
      </c>
      <c r="V990" s="8">
        <f>(Cleaned_Data[[#This Row],[Actual Price]]*Cleaned_Data[[#This Row],[Rating Count]])</f>
        <v>42957</v>
      </c>
      <c r="W990" s="20">
        <v>0.7407407407407407</v>
      </c>
      <c r="X990">
        <v>4</v>
      </c>
      <c r="Y990" s="10">
        <f>VALUE(Cleaned_Data[[#This Row],[rating]])</f>
        <v>4</v>
      </c>
      <c r="Z990">
        <v>43</v>
      </c>
      <c r="AA990" t="str">
        <f>IF(Cleaned_Data[[#This Row],[Rating Count]]&lt;1000,"&lt;1000","1000+")</f>
        <v>&lt;1000</v>
      </c>
      <c r="AB990" s="4">
        <v>43</v>
      </c>
    </row>
    <row r="991" spans="1:28" x14ac:dyDescent="0.25">
      <c r="A991">
        <v>990</v>
      </c>
      <c r="B991" t="s">
        <v>10210</v>
      </c>
      <c r="C991" t="s">
        <v>10211</v>
      </c>
      <c r="D991" t="s">
        <v>10211</v>
      </c>
      <c r="E991" t="s">
        <v>16191</v>
      </c>
      <c r="F991" t="s">
        <v>15590</v>
      </c>
      <c r="G991" t="s">
        <v>15591</v>
      </c>
      <c r="H991" t="s">
        <v>8618</v>
      </c>
      <c r="I991" t="s">
        <v>13176</v>
      </c>
      <c r="J991" t="s">
        <v>13399</v>
      </c>
      <c r="K991" t="s">
        <v>13285</v>
      </c>
      <c r="L991" t="s">
        <v>15206</v>
      </c>
      <c r="M991" t="s">
        <v>13286</v>
      </c>
      <c r="N991" t="s">
        <v>13286</v>
      </c>
      <c r="O991" t="s">
        <v>13304</v>
      </c>
      <c r="Q991">
        <v>3249</v>
      </c>
      <c r="R991" s="8">
        <v>3249</v>
      </c>
      <c r="S991">
        <v>7795</v>
      </c>
      <c r="T991" s="8">
        <v>7795</v>
      </c>
      <c r="U991" s="8" t="str">
        <f>IF(Cleaned_Data[[#This Row],[Actual Price]]&lt;1000,"₦0–₦999",
 IF(Cleaned_Data[[#This Row],[Actual Price]]&lt;2000,"₦1,000–₦1,999",
 IF(Cleaned_Data[[#This Row],[Actual Price]]&lt;5000,"₦2,000–₦4,999",
 IF(Cleaned_Data[[#This Row],[Actual Price]]&lt;10000,"₦5,000–₦9,999",
 "₦10,000+"))))</f>
        <v>₦5,000–₦9,999</v>
      </c>
      <c r="V991" s="8">
        <f>(Cleaned_Data[[#This Row],[Actual Price]]*Cleaned_Data[[#This Row],[Rating Count]])</f>
        <v>36355880</v>
      </c>
      <c r="W991" s="20">
        <v>0.5831943553559974</v>
      </c>
      <c r="X991">
        <v>4.2</v>
      </c>
      <c r="Y991" s="10">
        <f>VALUE(Cleaned_Data[[#This Row],[rating]])</f>
        <v>4.2</v>
      </c>
      <c r="Z991">
        <v>4664</v>
      </c>
      <c r="AA991" t="str">
        <f>IF(Cleaned_Data[[#This Row],[Rating Count]]&lt;1000,"&lt;1000","1000+")</f>
        <v>1000+</v>
      </c>
      <c r="AB991" s="4">
        <v>4664</v>
      </c>
    </row>
    <row r="992" spans="1:28" x14ac:dyDescent="0.25">
      <c r="A992">
        <v>991</v>
      </c>
      <c r="B992" t="s">
        <v>10220</v>
      </c>
      <c r="C992" t="s">
        <v>10221</v>
      </c>
      <c r="D992" t="s">
        <v>15592</v>
      </c>
      <c r="E992" t="s">
        <v>16191</v>
      </c>
      <c r="F992" t="s">
        <v>15331</v>
      </c>
      <c r="G992" t="s">
        <v>15593</v>
      </c>
      <c r="H992" t="s">
        <v>8805</v>
      </c>
      <c r="I992" t="s">
        <v>13176</v>
      </c>
      <c r="J992" t="s">
        <v>13399</v>
      </c>
      <c r="K992" t="s">
        <v>13285</v>
      </c>
      <c r="L992" t="s">
        <v>15206</v>
      </c>
      <c r="M992" t="s">
        <v>13293</v>
      </c>
      <c r="N992" t="s">
        <v>15214</v>
      </c>
      <c r="O992" t="s">
        <v>13294</v>
      </c>
      <c r="P992" t="s">
        <v>13303</v>
      </c>
      <c r="Q992">
        <v>4280</v>
      </c>
      <c r="R992" s="8">
        <v>4280</v>
      </c>
      <c r="S992">
        <v>5995</v>
      </c>
      <c r="T992" s="8">
        <v>5995</v>
      </c>
      <c r="U992" s="8" t="str">
        <f>IF(Cleaned_Data[[#This Row],[Actual Price]]&lt;1000,"₦0–₦999",
 IF(Cleaned_Data[[#This Row],[Actual Price]]&lt;2000,"₦1,000–₦1,999",
 IF(Cleaned_Data[[#This Row],[Actual Price]]&lt;5000,"₦2,000–₦4,999",
 IF(Cleaned_Data[[#This Row],[Actual Price]]&lt;10000,"₦5,000–₦9,999",
 "₦10,000+"))))</f>
        <v>₦5,000–₦9,999</v>
      </c>
      <c r="V992" s="8">
        <f>(Cleaned_Data[[#This Row],[Actual Price]]*Cleaned_Data[[#This Row],[Rating Count]])</f>
        <v>12661440</v>
      </c>
      <c r="W992" s="20">
        <v>0.28607172643869894</v>
      </c>
      <c r="X992">
        <v>3.8</v>
      </c>
      <c r="Y992" s="10">
        <f>VALUE(Cleaned_Data[[#This Row],[rating]])</f>
        <v>3.8</v>
      </c>
      <c r="Z992">
        <v>2112</v>
      </c>
      <c r="AA992" t="str">
        <f>IF(Cleaned_Data[[#This Row],[Rating Count]]&lt;1000,"&lt;1000","1000+")</f>
        <v>1000+</v>
      </c>
      <c r="AB992" s="4">
        <v>2112</v>
      </c>
    </row>
    <row r="993" spans="1:28" x14ac:dyDescent="0.25">
      <c r="A993">
        <v>992</v>
      </c>
      <c r="B993" t="s">
        <v>10230</v>
      </c>
      <c r="C993" t="s">
        <v>10231</v>
      </c>
      <c r="D993" t="s">
        <v>10231</v>
      </c>
      <c r="E993" t="s">
        <v>16191</v>
      </c>
      <c r="F993" t="s">
        <v>15594</v>
      </c>
      <c r="G993" t="s">
        <v>15595</v>
      </c>
      <c r="H993" t="s">
        <v>10232</v>
      </c>
      <c r="I993" t="s">
        <v>13176</v>
      </c>
      <c r="J993" t="s">
        <v>13399</v>
      </c>
      <c r="K993" t="s">
        <v>13312</v>
      </c>
      <c r="L993" t="s">
        <v>15282</v>
      </c>
      <c r="M993" t="s">
        <v>13313</v>
      </c>
      <c r="N993" t="s">
        <v>13313</v>
      </c>
      <c r="O993" t="s">
        <v>13348</v>
      </c>
      <c r="P993" t="s">
        <v>13349</v>
      </c>
      <c r="Q993">
        <v>189</v>
      </c>
      <c r="R993" s="8">
        <v>189</v>
      </c>
      <c r="S993">
        <v>299</v>
      </c>
      <c r="T993" s="8">
        <v>299</v>
      </c>
      <c r="U993" s="8" t="str">
        <f>IF(Cleaned_Data[[#This Row],[Actual Price]]&lt;1000,"₦0–₦999",
 IF(Cleaned_Data[[#This Row],[Actual Price]]&lt;2000,"₦1,000–₦1,999",
 IF(Cleaned_Data[[#This Row],[Actual Price]]&lt;5000,"₦2,000–₦4,999",
 IF(Cleaned_Data[[#This Row],[Actual Price]]&lt;10000,"₦5,000–₦9,999",
 "₦10,000+"))))</f>
        <v>₦0–₦999</v>
      </c>
      <c r="V993" s="8">
        <f>(Cleaned_Data[[#This Row],[Actual Price]]*Cleaned_Data[[#This Row],[Rating Count]])</f>
        <v>818363</v>
      </c>
      <c r="W993" s="20">
        <v>0.36789297658862874</v>
      </c>
      <c r="X993">
        <v>4.2</v>
      </c>
      <c r="Y993" s="10">
        <f>VALUE(Cleaned_Data[[#This Row],[rating]])</f>
        <v>4.2</v>
      </c>
      <c r="Z993">
        <v>2737</v>
      </c>
      <c r="AA993" t="str">
        <f>IF(Cleaned_Data[[#This Row],[Rating Count]]&lt;1000,"&lt;1000","1000+")</f>
        <v>1000+</v>
      </c>
      <c r="AB993" s="4">
        <v>2737</v>
      </c>
    </row>
    <row r="994" spans="1:28" x14ac:dyDescent="0.25">
      <c r="A994">
        <v>993</v>
      </c>
      <c r="B994" t="s">
        <v>10241</v>
      </c>
      <c r="C994" t="s">
        <v>10242</v>
      </c>
      <c r="D994" t="s">
        <v>10242</v>
      </c>
      <c r="E994" t="s">
        <v>16191</v>
      </c>
      <c r="F994" t="s">
        <v>15596</v>
      </c>
      <c r="G994" t="s">
        <v>15597</v>
      </c>
      <c r="H994" t="s">
        <v>9203</v>
      </c>
      <c r="I994" t="s">
        <v>13176</v>
      </c>
      <c r="J994" t="s">
        <v>13399</v>
      </c>
      <c r="K994" t="s">
        <v>13289</v>
      </c>
      <c r="L994" t="s">
        <v>15209</v>
      </c>
      <c r="M994" t="s">
        <v>13323</v>
      </c>
      <c r="N994" t="s">
        <v>13323</v>
      </c>
      <c r="O994" t="s">
        <v>13324</v>
      </c>
      <c r="Q994">
        <v>1449</v>
      </c>
      <c r="R994" s="8">
        <v>1449</v>
      </c>
      <c r="S994">
        <v>2349</v>
      </c>
      <c r="T994" s="8">
        <v>2349</v>
      </c>
      <c r="U994" s="8" t="str">
        <f>IF(Cleaned_Data[[#This Row],[Actual Price]]&lt;1000,"₦0–₦999",
 IF(Cleaned_Data[[#This Row],[Actual Price]]&lt;2000,"₦1,000–₦1,999",
 IF(Cleaned_Data[[#This Row],[Actual Price]]&lt;5000,"₦2,000–₦4,999",
 IF(Cleaned_Data[[#This Row],[Actual Price]]&lt;10000,"₦5,000–₦9,999",
 "₦10,000+"))))</f>
        <v>₦2,000–₦4,999</v>
      </c>
      <c r="V994" s="8">
        <f>(Cleaned_Data[[#This Row],[Actual Price]]*Cleaned_Data[[#This Row],[Rating Count]])</f>
        <v>21185631</v>
      </c>
      <c r="W994" s="20">
        <v>0.38314176245210729</v>
      </c>
      <c r="X994">
        <v>3.9</v>
      </c>
      <c r="Y994" s="10">
        <f>VALUE(Cleaned_Data[[#This Row],[rating]])</f>
        <v>3.9</v>
      </c>
      <c r="Z994">
        <v>9019</v>
      </c>
      <c r="AA994" t="str">
        <f>IF(Cleaned_Data[[#This Row],[Rating Count]]&lt;1000,"&lt;1000","1000+")</f>
        <v>1000+</v>
      </c>
      <c r="AB994" s="4">
        <v>9019</v>
      </c>
    </row>
    <row r="995" spans="1:28" x14ac:dyDescent="0.25">
      <c r="A995">
        <v>994</v>
      </c>
      <c r="B995" t="s">
        <v>10251</v>
      </c>
      <c r="C995" t="s">
        <v>10252</v>
      </c>
      <c r="D995" t="s">
        <v>15598</v>
      </c>
      <c r="E995" t="s">
        <v>16191</v>
      </c>
      <c r="F995" t="s">
        <v>15599</v>
      </c>
      <c r="G995" t="s">
        <v>15600</v>
      </c>
      <c r="H995" t="s">
        <v>8794</v>
      </c>
      <c r="I995" t="s">
        <v>13176</v>
      </c>
      <c r="J995" t="s">
        <v>13399</v>
      </c>
      <c r="K995" t="s">
        <v>13312</v>
      </c>
      <c r="L995" t="s">
        <v>15282</v>
      </c>
      <c r="M995" t="s">
        <v>13313</v>
      </c>
      <c r="N995" t="s">
        <v>13313</v>
      </c>
      <c r="O995" t="s">
        <v>13314</v>
      </c>
      <c r="Q995">
        <v>199</v>
      </c>
      <c r="R995" s="8">
        <v>199</v>
      </c>
      <c r="S995">
        <v>499</v>
      </c>
      <c r="T995" s="8">
        <v>499</v>
      </c>
      <c r="U995" s="8" t="str">
        <f>IF(Cleaned_Data[[#This Row],[Actual Price]]&lt;1000,"₦0–₦999",
 IF(Cleaned_Data[[#This Row],[Actual Price]]&lt;2000,"₦1,000–₦1,999",
 IF(Cleaned_Data[[#This Row],[Actual Price]]&lt;5000,"₦2,000–₦4,999",
 IF(Cleaned_Data[[#This Row],[Actual Price]]&lt;10000,"₦5,000–₦9,999",
 "₦10,000+"))))</f>
        <v>₦0–₦999</v>
      </c>
      <c r="V995" s="8">
        <f>(Cleaned_Data[[#This Row],[Actual Price]]*Cleaned_Data[[#This Row],[Rating Count]])</f>
        <v>5106766</v>
      </c>
      <c r="W995" s="20">
        <v>0.60120240480961928</v>
      </c>
      <c r="X995">
        <v>4</v>
      </c>
      <c r="Y995" s="10">
        <f>VALUE(Cleaned_Data[[#This Row],[rating]])</f>
        <v>4</v>
      </c>
      <c r="Z995">
        <v>10234</v>
      </c>
      <c r="AA995" t="str">
        <f>IF(Cleaned_Data[[#This Row],[Rating Count]]&lt;1000,"&lt;1000","1000+")</f>
        <v>1000+</v>
      </c>
      <c r="AB995" s="4">
        <v>10234</v>
      </c>
    </row>
    <row r="996" spans="1:28" x14ac:dyDescent="0.25">
      <c r="A996">
        <v>995</v>
      </c>
      <c r="B996" t="s">
        <v>10261</v>
      </c>
      <c r="C996" t="s">
        <v>10262</v>
      </c>
      <c r="D996" t="s">
        <v>10262</v>
      </c>
      <c r="E996" t="s">
        <v>16191</v>
      </c>
      <c r="F996" t="s">
        <v>15601</v>
      </c>
      <c r="G996" t="s">
        <v>15602</v>
      </c>
      <c r="H996" t="s">
        <v>10263</v>
      </c>
      <c r="I996" t="s">
        <v>13176</v>
      </c>
      <c r="J996" t="s">
        <v>13399</v>
      </c>
      <c r="K996" t="s">
        <v>13285</v>
      </c>
      <c r="L996" t="s">
        <v>15206</v>
      </c>
      <c r="M996" t="s">
        <v>13286</v>
      </c>
      <c r="N996" t="s">
        <v>13286</v>
      </c>
      <c r="O996" t="s">
        <v>13350</v>
      </c>
      <c r="Q996">
        <v>474</v>
      </c>
      <c r="R996" s="8">
        <v>474</v>
      </c>
      <c r="S996">
        <v>1299</v>
      </c>
      <c r="T996" s="8">
        <v>1299</v>
      </c>
      <c r="U996" s="8" t="str">
        <f>IF(Cleaned_Data[[#This Row],[Actual Price]]&lt;1000,"₦0–₦999",
 IF(Cleaned_Data[[#This Row],[Actual Price]]&lt;2000,"₦1,000–₦1,999",
 IF(Cleaned_Data[[#This Row],[Actual Price]]&lt;5000,"₦2,000–₦4,999",
 IF(Cleaned_Data[[#This Row],[Actual Price]]&lt;10000,"₦5,000–₦9,999",
 "₦10,000+"))))</f>
        <v>₦1,000–₦1,999</v>
      </c>
      <c r="V996" s="8">
        <f>(Cleaned_Data[[#This Row],[Actual Price]]*Cleaned_Data[[#This Row],[Rating Count]])</f>
        <v>714450</v>
      </c>
      <c r="W996" s="20">
        <v>0.63510392609699773</v>
      </c>
      <c r="X996">
        <v>4.0999999999999996</v>
      </c>
      <c r="Y996" s="10">
        <f>VALUE(Cleaned_Data[[#This Row],[rating]])</f>
        <v>4.0999999999999996</v>
      </c>
      <c r="Z996">
        <v>550</v>
      </c>
      <c r="AA996" t="str">
        <f>IF(Cleaned_Data[[#This Row],[Rating Count]]&lt;1000,"&lt;1000","1000+")</f>
        <v>&lt;1000</v>
      </c>
      <c r="AB996" s="4">
        <v>550</v>
      </c>
    </row>
    <row r="997" spans="1:28" x14ac:dyDescent="0.25">
      <c r="A997">
        <v>996</v>
      </c>
      <c r="B997" t="s">
        <v>10272</v>
      </c>
      <c r="C997" t="s">
        <v>10273</v>
      </c>
      <c r="D997" t="s">
        <v>10273</v>
      </c>
      <c r="E997" t="s">
        <v>16191</v>
      </c>
      <c r="F997" t="s">
        <v>15603</v>
      </c>
      <c r="G997" t="s">
        <v>15604</v>
      </c>
      <c r="H997" t="s">
        <v>8597</v>
      </c>
      <c r="I997" t="s">
        <v>13176</v>
      </c>
      <c r="J997" t="s">
        <v>13399</v>
      </c>
      <c r="K997" t="s">
        <v>13285</v>
      </c>
      <c r="L997" t="s">
        <v>15206</v>
      </c>
      <c r="M997" t="s">
        <v>13286</v>
      </c>
      <c r="N997" t="s">
        <v>13286</v>
      </c>
      <c r="O997" t="s">
        <v>13302</v>
      </c>
      <c r="Q997">
        <v>279</v>
      </c>
      <c r="R997" s="8">
        <v>279</v>
      </c>
      <c r="S997">
        <v>499</v>
      </c>
      <c r="T997" s="8">
        <v>499</v>
      </c>
      <c r="U997" s="8" t="str">
        <f>IF(Cleaned_Data[[#This Row],[Actual Price]]&lt;1000,"₦0–₦999",
 IF(Cleaned_Data[[#This Row],[Actual Price]]&lt;2000,"₦1,000–₦1,999",
 IF(Cleaned_Data[[#This Row],[Actual Price]]&lt;5000,"₦2,000–₦4,999",
 IF(Cleaned_Data[[#This Row],[Actual Price]]&lt;10000,"₦5,000–₦9,999",
 "₦10,000+"))))</f>
        <v>₦0–₦999</v>
      </c>
      <c r="V997" s="8">
        <f>(Cleaned_Data[[#This Row],[Actual Price]]*Cleaned_Data[[#This Row],[Rating Count]])</f>
        <v>13972</v>
      </c>
      <c r="W997" s="20">
        <v>0.4408817635270541</v>
      </c>
      <c r="X997">
        <v>4.8</v>
      </c>
      <c r="Y997" s="10">
        <f>VALUE(Cleaned_Data[[#This Row],[rating]])</f>
        <v>4.8</v>
      </c>
      <c r="Z997">
        <v>28</v>
      </c>
      <c r="AA997" t="str">
        <f>IF(Cleaned_Data[[#This Row],[Rating Count]]&lt;1000,"&lt;1000","1000+")</f>
        <v>&lt;1000</v>
      </c>
      <c r="AB997" s="4">
        <v>28</v>
      </c>
    </row>
    <row r="998" spans="1:28" x14ac:dyDescent="0.25">
      <c r="A998">
        <v>997</v>
      </c>
      <c r="B998" t="s">
        <v>10282</v>
      </c>
      <c r="C998" t="s">
        <v>10283</v>
      </c>
      <c r="D998" t="s">
        <v>10283</v>
      </c>
      <c r="E998" t="s">
        <v>16191</v>
      </c>
      <c r="F998" t="s">
        <v>15605</v>
      </c>
      <c r="G998" t="s">
        <v>15606</v>
      </c>
      <c r="H998" t="s">
        <v>9203</v>
      </c>
      <c r="I998" t="s">
        <v>13176</v>
      </c>
      <c r="J998" t="s">
        <v>13399</v>
      </c>
      <c r="K998" t="s">
        <v>13289</v>
      </c>
      <c r="L998" t="s">
        <v>15209</v>
      </c>
      <c r="M998" t="s">
        <v>13323</v>
      </c>
      <c r="N998" t="s">
        <v>13323</v>
      </c>
      <c r="O998" t="s">
        <v>13324</v>
      </c>
      <c r="Q998">
        <v>1999</v>
      </c>
      <c r="R998" s="8">
        <v>1999</v>
      </c>
      <c r="S998">
        <v>4775</v>
      </c>
      <c r="T998" s="8">
        <v>4775</v>
      </c>
      <c r="U998" s="8" t="str">
        <f>IF(Cleaned_Data[[#This Row],[Actual Price]]&lt;1000,"₦0–₦999",
 IF(Cleaned_Data[[#This Row],[Actual Price]]&lt;2000,"₦1,000–₦1,999",
 IF(Cleaned_Data[[#This Row],[Actual Price]]&lt;5000,"₦2,000–₦4,999",
 IF(Cleaned_Data[[#This Row],[Actual Price]]&lt;10000,"₦5,000–₦9,999",
 "₦10,000+"))))</f>
        <v>₦2,000–₦4,999</v>
      </c>
      <c r="V998" s="8">
        <f>(Cleaned_Data[[#This Row],[Actual Price]]*Cleaned_Data[[#This Row],[Rating Count]])</f>
        <v>6460575</v>
      </c>
      <c r="W998" s="20">
        <v>0.58136125654450266</v>
      </c>
      <c r="X998">
        <v>4.2</v>
      </c>
      <c r="Y998" s="10">
        <f>VALUE(Cleaned_Data[[#This Row],[rating]])</f>
        <v>4.2</v>
      </c>
      <c r="Z998">
        <v>1353</v>
      </c>
      <c r="AA998" t="str">
        <f>IF(Cleaned_Data[[#This Row],[Rating Count]]&lt;1000,"&lt;1000","1000+")</f>
        <v>1000+</v>
      </c>
      <c r="AB998" s="4">
        <v>1353</v>
      </c>
    </row>
    <row r="999" spans="1:28" x14ac:dyDescent="0.25">
      <c r="A999">
        <v>998</v>
      </c>
      <c r="B999" t="s">
        <v>10292</v>
      </c>
      <c r="C999" t="s">
        <v>13006</v>
      </c>
      <c r="D999" t="s">
        <v>13006</v>
      </c>
      <c r="E999" t="s">
        <v>16191</v>
      </c>
      <c r="F999" t="s">
        <v>15607</v>
      </c>
      <c r="G999" t="s">
        <v>15608</v>
      </c>
      <c r="H999" t="s">
        <v>8483</v>
      </c>
      <c r="I999" t="s">
        <v>13176</v>
      </c>
      <c r="J999" t="s">
        <v>13399</v>
      </c>
      <c r="K999" t="s">
        <v>13285</v>
      </c>
      <c r="L999" t="s">
        <v>15206</v>
      </c>
      <c r="M999" t="s">
        <v>13293</v>
      </c>
      <c r="N999" t="s">
        <v>15214</v>
      </c>
      <c r="O999" t="s">
        <v>13294</v>
      </c>
      <c r="P999" t="s">
        <v>13295</v>
      </c>
      <c r="Q999">
        <v>799</v>
      </c>
      <c r="R999" s="8">
        <v>799</v>
      </c>
      <c r="S999">
        <v>1230</v>
      </c>
      <c r="T999" s="8">
        <v>1230</v>
      </c>
      <c r="U999" s="8" t="str">
        <f>IF(Cleaned_Data[[#This Row],[Actual Price]]&lt;1000,"₦0–₦999",
 IF(Cleaned_Data[[#This Row],[Actual Price]]&lt;2000,"₦1,000–₦1,999",
 IF(Cleaned_Data[[#This Row],[Actual Price]]&lt;5000,"₦2,000–₦4,999",
 IF(Cleaned_Data[[#This Row],[Actual Price]]&lt;10000,"₦5,000–₦9,999",
 "₦10,000+"))))</f>
        <v>₦1,000–₦1,999</v>
      </c>
      <c r="V999" s="8">
        <f>(Cleaned_Data[[#This Row],[Actual Price]]*Cleaned_Data[[#This Row],[Rating Count]])</f>
        <v>2629740</v>
      </c>
      <c r="W999" s="20">
        <v>0.35040650406504065</v>
      </c>
      <c r="X999">
        <v>4.0999999999999996</v>
      </c>
      <c r="Y999" s="10">
        <f>VALUE(Cleaned_Data[[#This Row],[rating]])</f>
        <v>4.0999999999999996</v>
      </c>
      <c r="Z999">
        <v>2138</v>
      </c>
      <c r="AA999" t="str">
        <f>IF(Cleaned_Data[[#This Row],[Rating Count]]&lt;1000,"&lt;1000","1000+")</f>
        <v>1000+</v>
      </c>
      <c r="AB999" s="4">
        <v>2138</v>
      </c>
    </row>
    <row r="1000" spans="1:28" x14ac:dyDescent="0.25">
      <c r="A1000">
        <v>999</v>
      </c>
      <c r="B1000" t="s">
        <v>10301</v>
      </c>
      <c r="C1000" t="s">
        <v>10302</v>
      </c>
      <c r="D1000" t="s">
        <v>10302</v>
      </c>
      <c r="E1000" t="s">
        <v>16191</v>
      </c>
      <c r="F1000" t="s">
        <v>15609</v>
      </c>
      <c r="G1000" t="s">
        <v>15610</v>
      </c>
      <c r="H1000" t="s">
        <v>9100</v>
      </c>
      <c r="I1000" t="s">
        <v>13176</v>
      </c>
      <c r="J1000" t="s">
        <v>13399</v>
      </c>
      <c r="K1000" t="s">
        <v>13285</v>
      </c>
      <c r="L1000" t="s">
        <v>15206</v>
      </c>
      <c r="M1000" t="s">
        <v>13286</v>
      </c>
      <c r="N1000" t="s">
        <v>13286</v>
      </c>
      <c r="O1000" t="s">
        <v>13320</v>
      </c>
      <c r="Q1000">
        <v>949</v>
      </c>
      <c r="R1000" s="8">
        <v>949</v>
      </c>
      <c r="S1000">
        <v>1999</v>
      </c>
      <c r="T1000" s="8">
        <v>1999</v>
      </c>
      <c r="U1000" s="8" t="str">
        <f>IF(Cleaned_Data[[#This Row],[Actual Price]]&lt;1000,"₦0–₦999",
 IF(Cleaned_Data[[#This Row],[Actual Price]]&lt;2000,"₦1,000–₦1,999",
 IF(Cleaned_Data[[#This Row],[Actual Price]]&lt;5000,"₦2,000–₦4,999",
 IF(Cleaned_Data[[#This Row],[Actual Price]]&lt;10000,"₦5,000–₦9,999",
 "₦10,000+"))))</f>
        <v>₦1,000–₦1,999</v>
      </c>
      <c r="V1000" s="8">
        <f>(Cleaned_Data[[#This Row],[Actual Price]]*Cleaned_Data[[#This Row],[Rating Count]])</f>
        <v>3356321</v>
      </c>
      <c r="W1000" s="20">
        <v>0.52526263131565787</v>
      </c>
      <c r="X1000">
        <v>4</v>
      </c>
      <c r="Y1000" s="10">
        <f>VALUE(Cleaned_Data[[#This Row],[rating]])</f>
        <v>4</v>
      </c>
      <c r="Z1000">
        <v>1679</v>
      </c>
      <c r="AA1000" t="str">
        <f>IF(Cleaned_Data[[#This Row],[Rating Count]]&lt;1000,"&lt;1000","1000+")</f>
        <v>1000+</v>
      </c>
      <c r="AB1000" s="4">
        <v>1679</v>
      </c>
    </row>
    <row r="1001" spans="1:28" x14ac:dyDescent="0.25">
      <c r="A1001">
        <v>1000</v>
      </c>
      <c r="B1001" t="s">
        <v>10311</v>
      </c>
      <c r="C1001" t="s">
        <v>10312</v>
      </c>
      <c r="D1001" t="s">
        <v>10312</v>
      </c>
      <c r="E1001" t="s">
        <v>16191</v>
      </c>
      <c r="F1001" t="s">
        <v>15611</v>
      </c>
      <c r="G1001" t="s">
        <v>15612</v>
      </c>
      <c r="H1001" t="s">
        <v>10313</v>
      </c>
      <c r="I1001" t="s">
        <v>13176</v>
      </c>
      <c r="J1001" t="s">
        <v>13399</v>
      </c>
      <c r="K1001" t="s">
        <v>13285</v>
      </c>
      <c r="L1001" t="s">
        <v>15206</v>
      </c>
      <c r="M1001" t="s">
        <v>13286</v>
      </c>
      <c r="N1001" t="s">
        <v>13286</v>
      </c>
      <c r="O1001" t="s">
        <v>13351</v>
      </c>
      <c r="P1001" t="s">
        <v>13352</v>
      </c>
      <c r="Q1001">
        <v>3657.66</v>
      </c>
      <c r="R1001" s="8">
        <v>3657.66</v>
      </c>
      <c r="S1001">
        <v>5156</v>
      </c>
      <c r="T1001" s="8">
        <v>5156</v>
      </c>
      <c r="U1001" s="8" t="str">
        <f>IF(Cleaned_Data[[#This Row],[Actual Price]]&lt;1000,"₦0–₦999",
 IF(Cleaned_Data[[#This Row],[Actual Price]]&lt;2000,"₦1,000–₦1,999",
 IF(Cleaned_Data[[#This Row],[Actual Price]]&lt;5000,"₦2,000–₦4,999",
 IF(Cleaned_Data[[#This Row],[Actual Price]]&lt;10000,"₦5,000–₦9,999",
 "₦10,000+"))))</f>
        <v>₦5,000–₦9,999</v>
      </c>
      <c r="V1001" s="8">
        <f>(Cleaned_Data[[#This Row],[Actual Price]]*Cleaned_Data[[#This Row],[Rating Count]])</f>
        <v>66187572</v>
      </c>
      <c r="W1001" s="20">
        <v>0.29060124127230413</v>
      </c>
      <c r="X1001">
        <v>3.9</v>
      </c>
      <c r="Y1001" s="10">
        <f>VALUE(Cleaned_Data[[#This Row],[rating]])</f>
        <v>3.9</v>
      </c>
      <c r="Z1001">
        <v>12837</v>
      </c>
      <c r="AA1001" t="str">
        <f>IF(Cleaned_Data[[#This Row],[Rating Count]]&lt;1000,"&lt;1000","1000+")</f>
        <v>1000+</v>
      </c>
      <c r="AB1001" s="4">
        <v>12837</v>
      </c>
    </row>
    <row r="1002" spans="1:28" x14ac:dyDescent="0.25">
      <c r="A1002">
        <v>1001</v>
      </c>
      <c r="B1002" t="s">
        <v>10322</v>
      </c>
      <c r="C1002" t="s">
        <v>10323</v>
      </c>
      <c r="D1002" t="s">
        <v>10323</v>
      </c>
      <c r="E1002" t="s">
        <v>16191</v>
      </c>
      <c r="F1002" t="s">
        <v>15613</v>
      </c>
      <c r="G1002" t="s">
        <v>15614</v>
      </c>
      <c r="H1002" t="s">
        <v>10324</v>
      </c>
      <c r="I1002" t="s">
        <v>13176</v>
      </c>
      <c r="J1002" t="s">
        <v>13399</v>
      </c>
      <c r="K1002" t="s">
        <v>13285</v>
      </c>
      <c r="L1002" t="s">
        <v>15206</v>
      </c>
      <c r="M1002" t="s">
        <v>13286</v>
      </c>
      <c r="N1002" t="s">
        <v>13286</v>
      </c>
      <c r="O1002" t="s">
        <v>13353</v>
      </c>
      <c r="Q1002">
        <v>1699</v>
      </c>
      <c r="R1002" s="8">
        <v>1699</v>
      </c>
      <c r="S1002">
        <v>1999</v>
      </c>
      <c r="T1002" s="8">
        <v>1999</v>
      </c>
      <c r="U1002" s="8" t="str">
        <f>IF(Cleaned_Data[[#This Row],[Actual Price]]&lt;1000,"₦0–₦999",
 IF(Cleaned_Data[[#This Row],[Actual Price]]&lt;2000,"₦1,000–₦1,999",
 IF(Cleaned_Data[[#This Row],[Actual Price]]&lt;5000,"₦2,000–₦4,999",
 IF(Cleaned_Data[[#This Row],[Actual Price]]&lt;10000,"₦5,000–₦9,999",
 "₦10,000+"))))</f>
        <v>₦1,000–₦1,999</v>
      </c>
      <c r="V1002" s="8">
        <f>(Cleaned_Data[[#This Row],[Actual Price]]*Cleaned_Data[[#This Row],[Rating Count]])</f>
        <v>17737127</v>
      </c>
      <c r="W1002" s="20">
        <v>0.15007503751875939</v>
      </c>
      <c r="X1002">
        <v>4.0999999999999996</v>
      </c>
      <c r="Y1002" s="10">
        <f>VALUE(Cleaned_Data[[#This Row],[rating]])</f>
        <v>4.0999999999999996</v>
      </c>
      <c r="Z1002">
        <v>8873</v>
      </c>
      <c r="AA1002" t="str">
        <f>IF(Cleaned_Data[[#This Row],[Rating Count]]&lt;1000,"&lt;1000","1000+")</f>
        <v>1000+</v>
      </c>
      <c r="AB1002" s="4">
        <v>8873</v>
      </c>
    </row>
    <row r="1003" spans="1:28" x14ac:dyDescent="0.25">
      <c r="A1003">
        <v>1002</v>
      </c>
      <c r="B1003" t="s">
        <v>10333</v>
      </c>
      <c r="C1003" t="s">
        <v>10334</v>
      </c>
      <c r="D1003" t="s">
        <v>15615</v>
      </c>
      <c r="E1003" t="s">
        <v>16191</v>
      </c>
      <c r="F1003" t="s">
        <v>15616</v>
      </c>
      <c r="G1003" t="s">
        <v>15617</v>
      </c>
      <c r="H1003" t="s">
        <v>8805</v>
      </c>
      <c r="I1003" t="s">
        <v>13176</v>
      </c>
      <c r="J1003" t="s">
        <v>13399</v>
      </c>
      <c r="K1003" t="s">
        <v>13285</v>
      </c>
      <c r="L1003" t="s">
        <v>15206</v>
      </c>
      <c r="M1003" t="s">
        <v>13293</v>
      </c>
      <c r="N1003" t="s">
        <v>15214</v>
      </c>
      <c r="O1003" t="s">
        <v>13294</v>
      </c>
      <c r="P1003" t="s">
        <v>13303</v>
      </c>
      <c r="Q1003">
        <v>1849</v>
      </c>
      <c r="R1003" s="8">
        <v>1849</v>
      </c>
      <c r="S1003">
        <v>2095</v>
      </c>
      <c r="T1003" s="8">
        <v>2095</v>
      </c>
      <c r="U1003" s="8" t="str">
        <f>IF(Cleaned_Data[[#This Row],[Actual Price]]&lt;1000,"₦0–₦999",
 IF(Cleaned_Data[[#This Row],[Actual Price]]&lt;2000,"₦1,000–₦1,999",
 IF(Cleaned_Data[[#This Row],[Actual Price]]&lt;5000,"₦2,000–₦4,999",
 IF(Cleaned_Data[[#This Row],[Actual Price]]&lt;10000,"₦5,000–₦9,999",
 "₦10,000+"))))</f>
        <v>₦2,000–₦4,999</v>
      </c>
      <c r="V1003" s="8">
        <f>(Cleaned_Data[[#This Row],[Actual Price]]*Cleaned_Data[[#This Row],[Rating Count]])</f>
        <v>16091695</v>
      </c>
      <c r="W1003" s="20">
        <v>0.11742243436754177</v>
      </c>
      <c r="X1003">
        <v>4.3</v>
      </c>
      <c r="Y1003" s="10">
        <f>VALUE(Cleaned_Data[[#This Row],[rating]])</f>
        <v>4.3</v>
      </c>
      <c r="Z1003">
        <v>7681</v>
      </c>
      <c r="AA1003" t="str">
        <f>IF(Cleaned_Data[[#This Row],[Rating Count]]&lt;1000,"&lt;1000","1000+")</f>
        <v>1000+</v>
      </c>
      <c r="AB1003" s="4">
        <v>7681</v>
      </c>
    </row>
    <row r="1004" spans="1:28" x14ac:dyDescent="0.25">
      <c r="A1004">
        <v>1003</v>
      </c>
      <c r="B1004" t="s">
        <v>10343</v>
      </c>
      <c r="C1004" t="s">
        <v>10344</v>
      </c>
      <c r="D1004" t="s">
        <v>10344</v>
      </c>
      <c r="E1004" t="s">
        <v>16191</v>
      </c>
      <c r="F1004" t="s">
        <v>15618</v>
      </c>
      <c r="G1004" t="s">
        <v>15619</v>
      </c>
      <c r="H1004" t="s">
        <v>8472</v>
      </c>
      <c r="I1004" t="s">
        <v>13176</v>
      </c>
      <c r="J1004" t="s">
        <v>13399</v>
      </c>
      <c r="K1004" t="s">
        <v>13289</v>
      </c>
      <c r="L1004" t="s">
        <v>15209</v>
      </c>
      <c r="M1004" t="s">
        <v>13290</v>
      </c>
      <c r="N1004" t="s">
        <v>13290</v>
      </c>
      <c r="O1004" t="s">
        <v>13292</v>
      </c>
      <c r="Q1004">
        <v>12499</v>
      </c>
      <c r="R1004" s="8">
        <v>12499</v>
      </c>
      <c r="S1004">
        <v>19825</v>
      </c>
      <c r="T1004" s="8">
        <v>19825</v>
      </c>
      <c r="U1004" s="8" t="str">
        <f>IF(Cleaned_Data[[#This Row],[Actual Price]]&lt;1000,"₦0–₦999",
 IF(Cleaned_Data[[#This Row],[Actual Price]]&lt;2000,"₦1,000–₦1,999",
 IF(Cleaned_Data[[#This Row],[Actual Price]]&lt;5000,"₦2,000–₦4,999",
 IF(Cleaned_Data[[#This Row],[Actual Price]]&lt;10000,"₦5,000–₦9,999",
 "₦10,000+"))))</f>
        <v>₦10,000+</v>
      </c>
      <c r="V1004" s="8">
        <f>(Cleaned_Data[[#This Row],[Actual Price]]*Cleaned_Data[[#This Row],[Rating Count]])</f>
        <v>6383650</v>
      </c>
      <c r="W1004" s="20">
        <v>0.36953341740226986</v>
      </c>
      <c r="X1004">
        <v>4.0999999999999996</v>
      </c>
      <c r="Y1004" s="10">
        <f>VALUE(Cleaned_Data[[#This Row],[rating]])</f>
        <v>4.0999999999999996</v>
      </c>
      <c r="Z1004">
        <v>322</v>
      </c>
      <c r="AA1004" t="str">
        <f>IF(Cleaned_Data[[#This Row],[Rating Count]]&lt;1000,"&lt;1000","1000+")</f>
        <v>&lt;1000</v>
      </c>
      <c r="AB1004" s="4">
        <v>322</v>
      </c>
    </row>
    <row r="1005" spans="1:28" x14ac:dyDescent="0.25">
      <c r="A1005">
        <v>1004</v>
      </c>
      <c r="B1005" t="s">
        <v>10353</v>
      </c>
      <c r="C1005" t="s">
        <v>10354</v>
      </c>
      <c r="D1005" t="s">
        <v>10354</v>
      </c>
      <c r="E1005" t="s">
        <v>16191</v>
      </c>
      <c r="F1005" t="s">
        <v>15620</v>
      </c>
      <c r="G1005" t="s">
        <v>15621</v>
      </c>
      <c r="H1005" t="s">
        <v>8607</v>
      </c>
      <c r="I1005" t="s">
        <v>13176</v>
      </c>
      <c r="J1005" t="s">
        <v>13399</v>
      </c>
      <c r="K1005" t="s">
        <v>13285</v>
      </c>
      <c r="L1005" t="s">
        <v>15206</v>
      </c>
      <c r="M1005" t="s">
        <v>13293</v>
      </c>
      <c r="N1005" t="s">
        <v>15214</v>
      </c>
      <c r="O1005" t="s">
        <v>13294</v>
      </c>
      <c r="P1005" t="s">
        <v>13303</v>
      </c>
      <c r="Q1005">
        <v>1099</v>
      </c>
      <c r="R1005" s="8">
        <v>1099</v>
      </c>
      <c r="S1005">
        <v>1920</v>
      </c>
      <c r="T1005" s="8">
        <v>1920</v>
      </c>
      <c r="U1005" s="8" t="str">
        <f>IF(Cleaned_Data[[#This Row],[Actual Price]]&lt;1000,"₦0–₦999",
 IF(Cleaned_Data[[#This Row],[Actual Price]]&lt;2000,"₦1,000–₦1,999",
 IF(Cleaned_Data[[#This Row],[Actual Price]]&lt;5000,"₦2,000–₦4,999",
 IF(Cleaned_Data[[#This Row],[Actual Price]]&lt;10000,"₦5,000–₦9,999",
 "₦10,000+"))))</f>
        <v>₦1,000–₦1,999</v>
      </c>
      <c r="V1005" s="8">
        <f>(Cleaned_Data[[#This Row],[Actual Price]]*Cleaned_Data[[#This Row],[Rating Count]])</f>
        <v>18762240</v>
      </c>
      <c r="W1005" s="20">
        <v>0.42760416666666667</v>
      </c>
      <c r="X1005">
        <v>4.2</v>
      </c>
      <c r="Y1005" s="10">
        <f>VALUE(Cleaned_Data[[#This Row],[rating]])</f>
        <v>4.2</v>
      </c>
      <c r="Z1005">
        <v>9772</v>
      </c>
      <c r="AA1005" t="str">
        <f>IF(Cleaned_Data[[#This Row],[Rating Count]]&lt;1000,"&lt;1000","1000+")</f>
        <v>1000+</v>
      </c>
      <c r="AB1005" s="4">
        <v>9772</v>
      </c>
    </row>
    <row r="1006" spans="1:28" x14ac:dyDescent="0.25">
      <c r="A1006">
        <v>1005</v>
      </c>
      <c r="B1006" t="s">
        <v>10363</v>
      </c>
      <c r="C1006" t="s">
        <v>10364</v>
      </c>
      <c r="D1006" t="s">
        <v>10364</v>
      </c>
      <c r="E1006" t="s">
        <v>16191</v>
      </c>
      <c r="F1006" t="s">
        <v>15622</v>
      </c>
      <c r="G1006" t="s">
        <v>15623</v>
      </c>
      <c r="H1006" t="s">
        <v>10001</v>
      </c>
      <c r="I1006" t="s">
        <v>13176</v>
      </c>
      <c r="J1006" t="s">
        <v>13399</v>
      </c>
      <c r="K1006" t="s">
        <v>13285</v>
      </c>
      <c r="L1006" t="s">
        <v>15206</v>
      </c>
      <c r="M1006" t="s">
        <v>13334</v>
      </c>
      <c r="N1006" t="s">
        <v>15444</v>
      </c>
      <c r="O1006" t="s">
        <v>13344</v>
      </c>
      <c r="Q1006">
        <v>8199</v>
      </c>
      <c r="R1006" s="8">
        <v>8199</v>
      </c>
      <c r="S1006">
        <v>16000</v>
      </c>
      <c r="T1006" s="8">
        <v>16000</v>
      </c>
      <c r="U1006" s="8" t="str">
        <f>IF(Cleaned_Data[[#This Row],[Actual Price]]&lt;1000,"₦0–₦999",
 IF(Cleaned_Data[[#This Row],[Actual Price]]&lt;2000,"₦1,000–₦1,999",
 IF(Cleaned_Data[[#This Row],[Actual Price]]&lt;5000,"₦2,000–₦4,999",
 IF(Cleaned_Data[[#This Row],[Actual Price]]&lt;10000,"₦5,000–₦9,999",
 "₦10,000+"))))</f>
        <v>₦10,000+</v>
      </c>
      <c r="V1006" s="8">
        <f>(Cleaned_Data[[#This Row],[Actual Price]]*Cleaned_Data[[#This Row],[Rating Count]])</f>
        <v>295952000</v>
      </c>
      <c r="W1006" s="20">
        <v>0.48756250000000001</v>
      </c>
      <c r="X1006">
        <v>3.9</v>
      </c>
      <c r="Y1006" s="10">
        <f>VALUE(Cleaned_Data[[#This Row],[rating]])</f>
        <v>3.9</v>
      </c>
      <c r="Z1006">
        <v>18497</v>
      </c>
      <c r="AA1006" t="str">
        <f>IF(Cleaned_Data[[#This Row],[Rating Count]]&lt;1000,"&lt;1000","1000+")</f>
        <v>1000+</v>
      </c>
      <c r="AB1006" s="4">
        <v>18497</v>
      </c>
    </row>
    <row r="1007" spans="1:28" x14ac:dyDescent="0.25">
      <c r="A1007">
        <v>1006</v>
      </c>
      <c r="B1007" t="s">
        <v>10373</v>
      </c>
      <c r="C1007" t="s">
        <v>10374</v>
      </c>
      <c r="D1007" t="s">
        <v>10374</v>
      </c>
      <c r="E1007" t="s">
        <v>16191</v>
      </c>
      <c r="F1007" t="s">
        <v>15624</v>
      </c>
      <c r="G1007" t="s">
        <v>15625</v>
      </c>
      <c r="H1007" t="s">
        <v>8846</v>
      </c>
      <c r="I1007" t="s">
        <v>13176</v>
      </c>
      <c r="J1007" t="s">
        <v>13399</v>
      </c>
      <c r="K1007" t="s">
        <v>13285</v>
      </c>
      <c r="L1007" t="s">
        <v>15206</v>
      </c>
      <c r="M1007" t="s">
        <v>13286</v>
      </c>
      <c r="N1007" t="s">
        <v>13286</v>
      </c>
      <c r="O1007" t="s">
        <v>13315</v>
      </c>
      <c r="Q1007">
        <v>499</v>
      </c>
      <c r="R1007" s="8">
        <v>499</v>
      </c>
      <c r="S1007">
        <v>2199</v>
      </c>
      <c r="T1007" s="8">
        <v>2199</v>
      </c>
      <c r="U1007" s="8" t="str">
        <f>IF(Cleaned_Data[[#This Row],[Actual Price]]&lt;1000,"₦0–₦999",
 IF(Cleaned_Data[[#This Row],[Actual Price]]&lt;2000,"₦1,000–₦1,999",
 IF(Cleaned_Data[[#This Row],[Actual Price]]&lt;5000,"₦2,000–₦4,999",
 IF(Cleaned_Data[[#This Row],[Actual Price]]&lt;10000,"₦5,000–₦9,999",
 "₦10,000+"))))</f>
        <v>₦2,000–₦4,999</v>
      </c>
      <c r="V1007" s="8">
        <f>(Cleaned_Data[[#This Row],[Actual Price]]*Cleaned_Data[[#This Row],[Rating Count]])</f>
        <v>116547</v>
      </c>
      <c r="W1007" s="20">
        <v>0.77307867212369263</v>
      </c>
      <c r="X1007">
        <v>3.7</v>
      </c>
      <c r="Y1007" s="10">
        <f>VALUE(Cleaned_Data[[#This Row],[rating]])</f>
        <v>3.7</v>
      </c>
      <c r="Z1007">
        <v>53</v>
      </c>
      <c r="AA1007" t="str">
        <f>IF(Cleaned_Data[[#This Row],[Rating Count]]&lt;1000,"&lt;1000","1000+")</f>
        <v>&lt;1000</v>
      </c>
      <c r="AB1007" s="4">
        <v>53</v>
      </c>
    </row>
    <row r="1008" spans="1:28" x14ac:dyDescent="0.25">
      <c r="A1008">
        <v>1007</v>
      </c>
      <c r="B1008" t="s">
        <v>10383</v>
      </c>
      <c r="C1008" t="s">
        <v>10384</v>
      </c>
      <c r="D1008" t="s">
        <v>10384</v>
      </c>
      <c r="E1008" t="s">
        <v>16191</v>
      </c>
      <c r="F1008" t="s">
        <v>15626</v>
      </c>
      <c r="G1008" t="s">
        <v>15627</v>
      </c>
      <c r="H1008" t="s">
        <v>8877</v>
      </c>
      <c r="I1008" t="s">
        <v>13176</v>
      </c>
      <c r="J1008" t="s">
        <v>13399</v>
      </c>
      <c r="K1008" t="s">
        <v>13285</v>
      </c>
      <c r="L1008" t="s">
        <v>15206</v>
      </c>
      <c r="M1008" t="s">
        <v>13293</v>
      </c>
      <c r="N1008" t="s">
        <v>15214</v>
      </c>
      <c r="O1008" t="s">
        <v>13316</v>
      </c>
      <c r="P1008" t="s">
        <v>13317</v>
      </c>
      <c r="Q1008">
        <v>6999</v>
      </c>
      <c r="R1008" s="8">
        <v>6999</v>
      </c>
      <c r="S1008">
        <v>14999</v>
      </c>
      <c r="T1008" s="8">
        <v>14999</v>
      </c>
      <c r="U1008" s="8" t="str">
        <f>IF(Cleaned_Data[[#This Row],[Actual Price]]&lt;1000,"₦0–₦999",
 IF(Cleaned_Data[[#This Row],[Actual Price]]&lt;2000,"₦1,000–₦1,999",
 IF(Cleaned_Data[[#This Row],[Actual Price]]&lt;5000,"₦2,000–₦4,999",
 IF(Cleaned_Data[[#This Row],[Actual Price]]&lt;10000,"₦5,000–₦9,999",
 "₦10,000+"))))</f>
        <v>₦10,000+</v>
      </c>
      <c r="V1008" s="8">
        <f>(Cleaned_Data[[#This Row],[Actual Price]]*Cleaned_Data[[#This Row],[Rating Count]])</f>
        <v>25918272</v>
      </c>
      <c r="W1008" s="20">
        <v>0.53336889125941733</v>
      </c>
      <c r="X1008">
        <v>4.0999999999999996</v>
      </c>
      <c r="Y1008" s="10">
        <f>VALUE(Cleaned_Data[[#This Row],[rating]])</f>
        <v>4.0999999999999996</v>
      </c>
      <c r="Z1008">
        <v>1728</v>
      </c>
      <c r="AA1008" t="str">
        <f>IF(Cleaned_Data[[#This Row],[Rating Count]]&lt;1000,"&lt;1000","1000+")</f>
        <v>1000+</v>
      </c>
      <c r="AB1008" s="4">
        <v>1728</v>
      </c>
    </row>
    <row r="1009" spans="1:28" x14ac:dyDescent="0.25">
      <c r="A1009">
        <v>1008</v>
      </c>
      <c r="B1009" t="s">
        <v>10393</v>
      </c>
      <c r="C1009" t="s">
        <v>10394</v>
      </c>
      <c r="D1009" t="s">
        <v>10394</v>
      </c>
      <c r="E1009" t="s">
        <v>16191</v>
      </c>
      <c r="F1009" t="s">
        <v>15628</v>
      </c>
      <c r="G1009" t="s">
        <v>15629</v>
      </c>
      <c r="H1009" t="s">
        <v>9192</v>
      </c>
      <c r="I1009" t="s">
        <v>13176</v>
      </c>
      <c r="J1009" t="s">
        <v>13399</v>
      </c>
      <c r="K1009" t="s">
        <v>13285</v>
      </c>
      <c r="L1009" t="s">
        <v>15206</v>
      </c>
      <c r="M1009" t="s">
        <v>13286</v>
      </c>
      <c r="N1009" t="s">
        <v>13286</v>
      </c>
      <c r="O1009" t="s">
        <v>13322</v>
      </c>
      <c r="Q1009">
        <v>1595</v>
      </c>
      <c r="R1009" s="8">
        <v>1595</v>
      </c>
      <c r="S1009">
        <v>1799</v>
      </c>
      <c r="T1009" s="8">
        <v>1799</v>
      </c>
      <c r="U1009" s="8" t="str">
        <f>IF(Cleaned_Data[[#This Row],[Actual Price]]&lt;1000,"₦0–₦999",
 IF(Cleaned_Data[[#This Row],[Actual Price]]&lt;2000,"₦1,000–₦1,999",
 IF(Cleaned_Data[[#This Row],[Actual Price]]&lt;5000,"₦2,000–₦4,999",
 IF(Cleaned_Data[[#This Row],[Actual Price]]&lt;10000,"₦5,000–₦9,999",
 "₦10,000+"))))</f>
        <v>₦1,000–₦1,999</v>
      </c>
      <c r="V1009" s="8">
        <f>(Cleaned_Data[[#This Row],[Actual Price]]*Cleaned_Data[[#This Row],[Rating Count]])</f>
        <v>5175723</v>
      </c>
      <c r="W1009" s="20">
        <v>0.11339633129516398</v>
      </c>
      <c r="X1009">
        <v>4</v>
      </c>
      <c r="Y1009" s="10">
        <f>VALUE(Cleaned_Data[[#This Row],[rating]])</f>
        <v>4</v>
      </c>
      <c r="Z1009">
        <v>2877</v>
      </c>
      <c r="AA1009" t="str">
        <f>IF(Cleaned_Data[[#This Row],[Rating Count]]&lt;1000,"&lt;1000","1000+")</f>
        <v>1000+</v>
      </c>
      <c r="AB1009" s="4">
        <v>2877</v>
      </c>
    </row>
    <row r="1010" spans="1:28" x14ac:dyDescent="0.25">
      <c r="A1010">
        <v>1009</v>
      </c>
      <c r="B1010" t="s">
        <v>10402</v>
      </c>
      <c r="C1010" t="s">
        <v>10403</v>
      </c>
      <c r="D1010" t="s">
        <v>10403</v>
      </c>
      <c r="E1010" t="s">
        <v>16191</v>
      </c>
      <c r="F1010" t="s">
        <v>15630</v>
      </c>
      <c r="G1010" t="s">
        <v>15631</v>
      </c>
      <c r="H1010" t="s">
        <v>8607</v>
      </c>
      <c r="I1010" t="s">
        <v>13176</v>
      </c>
      <c r="J1010" t="s">
        <v>13399</v>
      </c>
      <c r="K1010" t="s">
        <v>13285</v>
      </c>
      <c r="L1010" t="s">
        <v>15206</v>
      </c>
      <c r="M1010" t="s">
        <v>13293</v>
      </c>
      <c r="N1010" t="s">
        <v>15214</v>
      </c>
      <c r="O1010" t="s">
        <v>13294</v>
      </c>
      <c r="P1010" t="s">
        <v>13303</v>
      </c>
      <c r="Q1010">
        <v>1049</v>
      </c>
      <c r="R1010" s="8">
        <v>1049</v>
      </c>
      <c r="S1010">
        <v>1950</v>
      </c>
      <c r="T1010" s="8">
        <v>1950</v>
      </c>
      <c r="U1010" s="8" t="str">
        <f>IF(Cleaned_Data[[#This Row],[Actual Price]]&lt;1000,"₦0–₦999",
 IF(Cleaned_Data[[#This Row],[Actual Price]]&lt;2000,"₦1,000–₦1,999",
 IF(Cleaned_Data[[#This Row],[Actual Price]]&lt;5000,"₦2,000–₦4,999",
 IF(Cleaned_Data[[#This Row],[Actual Price]]&lt;10000,"₦5,000–₦9,999",
 "₦10,000+"))))</f>
        <v>₦1,000–₦1,999</v>
      </c>
      <c r="V1010" s="8">
        <f>(Cleaned_Data[[#This Row],[Actual Price]]*Cleaned_Data[[#This Row],[Rating Count]])</f>
        <v>487500</v>
      </c>
      <c r="W1010" s="20">
        <v>0.46205128205128204</v>
      </c>
      <c r="X1010">
        <v>3.8</v>
      </c>
      <c r="Y1010" s="10">
        <f>VALUE(Cleaned_Data[[#This Row],[rating]])</f>
        <v>3.8</v>
      </c>
      <c r="Z1010">
        <v>250</v>
      </c>
      <c r="AA1010" t="str">
        <f>IF(Cleaned_Data[[#This Row],[Rating Count]]&lt;1000,"&lt;1000","1000+")</f>
        <v>&lt;1000</v>
      </c>
      <c r="AB1010" s="4">
        <v>250</v>
      </c>
    </row>
    <row r="1011" spans="1:28" x14ac:dyDescent="0.25">
      <c r="A1011">
        <v>1010</v>
      </c>
      <c r="B1011" t="s">
        <v>10412</v>
      </c>
      <c r="C1011" t="s">
        <v>10413</v>
      </c>
      <c r="D1011" t="s">
        <v>15632</v>
      </c>
      <c r="E1011" t="s">
        <v>16191</v>
      </c>
      <c r="F1011" t="s">
        <v>15633</v>
      </c>
      <c r="G1011" t="s">
        <v>15634</v>
      </c>
      <c r="H1011" t="s">
        <v>8670</v>
      </c>
      <c r="I1011" t="s">
        <v>13176</v>
      </c>
      <c r="J1011" t="s">
        <v>13399</v>
      </c>
      <c r="K1011" t="s">
        <v>13285</v>
      </c>
      <c r="L1011" t="s">
        <v>15206</v>
      </c>
      <c r="M1011" t="s">
        <v>13286</v>
      </c>
      <c r="N1011" t="s">
        <v>13286</v>
      </c>
      <c r="O1011" t="s">
        <v>13287</v>
      </c>
      <c r="P1011" t="s">
        <v>13307</v>
      </c>
      <c r="Q1011">
        <v>1182</v>
      </c>
      <c r="R1011" s="8">
        <v>1182</v>
      </c>
      <c r="S1011">
        <v>2995</v>
      </c>
      <c r="T1011" s="8">
        <v>2995</v>
      </c>
      <c r="U1011" s="8" t="str">
        <f>IF(Cleaned_Data[[#This Row],[Actual Price]]&lt;1000,"₦0–₦999",
 IF(Cleaned_Data[[#This Row],[Actual Price]]&lt;2000,"₦1,000–₦1,999",
 IF(Cleaned_Data[[#This Row],[Actual Price]]&lt;5000,"₦2,000–₦4,999",
 IF(Cleaned_Data[[#This Row],[Actual Price]]&lt;10000,"₦5,000–₦9,999",
 "₦10,000+"))))</f>
        <v>₦2,000–₦4,999</v>
      </c>
      <c r="V1011" s="8">
        <f>(Cleaned_Data[[#This Row],[Actual Price]]*Cleaned_Data[[#This Row],[Rating Count]])</f>
        <v>15508110</v>
      </c>
      <c r="W1011" s="20">
        <v>0.60534223706176959</v>
      </c>
      <c r="X1011">
        <v>4.2</v>
      </c>
      <c r="Y1011" s="10">
        <f>VALUE(Cleaned_Data[[#This Row],[rating]])</f>
        <v>4.2</v>
      </c>
      <c r="Z1011">
        <v>5178</v>
      </c>
      <c r="AA1011" t="str">
        <f>IF(Cleaned_Data[[#This Row],[Rating Count]]&lt;1000,"&lt;1000","1000+")</f>
        <v>1000+</v>
      </c>
      <c r="AB1011" s="4">
        <v>5178</v>
      </c>
    </row>
    <row r="1012" spans="1:28" x14ac:dyDescent="0.25">
      <c r="A1012">
        <v>1011</v>
      </c>
      <c r="B1012" t="s">
        <v>10422</v>
      </c>
      <c r="C1012" t="s">
        <v>10423</v>
      </c>
      <c r="D1012" t="s">
        <v>15635</v>
      </c>
      <c r="E1012" t="s">
        <v>16191</v>
      </c>
      <c r="F1012" t="s">
        <v>15636</v>
      </c>
      <c r="G1012" t="s">
        <v>15637</v>
      </c>
      <c r="H1012" t="s">
        <v>8483</v>
      </c>
      <c r="I1012" t="s">
        <v>13176</v>
      </c>
      <c r="J1012" t="s">
        <v>13399</v>
      </c>
      <c r="K1012" t="s">
        <v>13285</v>
      </c>
      <c r="L1012" t="s">
        <v>15206</v>
      </c>
      <c r="M1012" t="s">
        <v>13293</v>
      </c>
      <c r="N1012" t="s">
        <v>15214</v>
      </c>
      <c r="O1012" t="s">
        <v>13294</v>
      </c>
      <c r="P1012" t="s">
        <v>13295</v>
      </c>
      <c r="Q1012">
        <v>499</v>
      </c>
      <c r="R1012" s="8">
        <v>499</v>
      </c>
      <c r="S1012">
        <v>999</v>
      </c>
      <c r="T1012" s="8">
        <v>999</v>
      </c>
      <c r="U1012" s="8" t="str">
        <f>IF(Cleaned_Data[[#This Row],[Actual Price]]&lt;1000,"₦0–₦999",
 IF(Cleaned_Data[[#This Row],[Actual Price]]&lt;2000,"₦1,000–₦1,999",
 IF(Cleaned_Data[[#This Row],[Actual Price]]&lt;5000,"₦2,000–₦4,999",
 IF(Cleaned_Data[[#This Row],[Actual Price]]&lt;10000,"₦5,000–₦9,999",
 "₦10,000+"))))</f>
        <v>₦0–₦999</v>
      </c>
      <c r="V1012" s="8">
        <f>(Cleaned_Data[[#This Row],[Actual Price]]*Cleaned_Data[[#This Row],[Rating Count]])</f>
        <v>78921</v>
      </c>
      <c r="W1012" s="20">
        <v>0.50050050050050054</v>
      </c>
      <c r="X1012">
        <v>4.5999999999999996</v>
      </c>
      <c r="Y1012" s="10">
        <f>VALUE(Cleaned_Data[[#This Row],[rating]])</f>
        <v>4.5999999999999996</v>
      </c>
      <c r="Z1012">
        <v>79</v>
      </c>
      <c r="AA1012" t="str">
        <f>IF(Cleaned_Data[[#This Row],[Rating Count]]&lt;1000,"&lt;1000","1000+")</f>
        <v>&lt;1000</v>
      </c>
      <c r="AB1012" s="4">
        <v>79</v>
      </c>
    </row>
    <row r="1013" spans="1:28" x14ac:dyDescent="0.25">
      <c r="A1013">
        <v>1012</v>
      </c>
      <c r="B1013" t="s">
        <v>10431</v>
      </c>
      <c r="C1013" t="s">
        <v>10432</v>
      </c>
      <c r="D1013" t="s">
        <v>15638</v>
      </c>
      <c r="E1013" t="s">
        <v>16191</v>
      </c>
      <c r="F1013" t="s">
        <v>15639</v>
      </c>
      <c r="G1013" t="s">
        <v>15640</v>
      </c>
      <c r="H1013" t="s">
        <v>9990</v>
      </c>
      <c r="I1013" t="s">
        <v>13176</v>
      </c>
      <c r="J1013" t="s">
        <v>13399</v>
      </c>
      <c r="K1013" t="s">
        <v>13289</v>
      </c>
      <c r="L1013" t="s">
        <v>15209</v>
      </c>
      <c r="M1013" t="s">
        <v>13342</v>
      </c>
      <c r="N1013" t="s">
        <v>13342</v>
      </c>
      <c r="O1013" t="s">
        <v>13343</v>
      </c>
      <c r="Q1013">
        <v>8799</v>
      </c>
      <c r="R1013" s="8">
        <v>8799</v>
      </c>
      <c r="S1013">
        <v>11995</v>
      </c>
      <c r="T1013" s="8">
        <v>11995</v>
      </c>
      <c r="U1013" s="8" t="str">
        <f>IF(Cleaned_Data[[#This Row],[Actual Price]]&lt;1000,"₦0–₦999",
 IF(Cleaned_Data[[#This Row],[Actual Price]]&lt;2000,"₦1,000–₦1,999",
 IF(Cleaned_Data[[#This Row],[Actual Price]]&lt;5000,"₦2,000–₦4,999",
 IF(Cleaned_Data[[#This Row],[Actual Price]]&lt;10000,"₦5,000–₦9,999",
 "₦10,000+"))))</f>
        <v>₦10,000+</v>
      </c>
      <c r="V1013" s="8">
        <f>(Cleaned_Data[[#This Row],[Actual Price]]*Cleaned_Data[[#This Row],[Rating Count]])</f>
        <v>49863215</v>
      </c>
      <c r="W1013" s="20">
        <v>0.26644435181325554</v>
      </c>
      <c r="X1013">
        <v>4.0999999999999996</v>
      </c>
      <c r="Y1013" s="10">
        <f>VALUE(Cleaned_Data[[#This Row],[rating]])</f>
        <v>4.0999999999999996</v>
      </c>
      <c r="Z1013">
        <v>4157</v>
      </c>
      <c r="AA1013" t="str">
        <f>IF(Cleaned_Data[[#This Row],[Rating Count]]&lt;1000,"&lt;1000","1000+")</f>
        <v>1000+</v>
      </c>
      <c r="AB1013" s="4">
        <v>4157</v>
      </c>
    </row>
    <row r="1014" spans="1:28" x14ac:dyDescent="0.25">
      <c r="A1014">
        <v>1013</v>
      </c>
      <c r="B1014" t="s">
        <v>10441</v>
      </c>
      <c r="C1014" t="s">
        <v>10442</v>
      </c>
      <c r="D1014" t="s">
        <v>15641</v>
      </c>
      <c r="E1014" t="s">
        <v>16191</v>
      </c>
      <c r="F1014" t="s">
        <v>15642</v>
      </c>
      <c r="G1014" t="s">
        <v>15643</v>
      </c>
      <c r="H1014" t="s">
        <v>8461</v>
      </c>
      <c r="I1014" t="s">
        <v>13176</v>
      </c>
      <c r="J1014" t="s">
        <v>13399</v>
      </c>
      <c r="K1014" t="s">
        <v>13289</v>
      </c>
      <c r="L1014" t="s">
        <v>15209</v>
      </c>
      <c r="M1014" t="s">
        <v>13290</v>
      </c>
      <c r="N1014" t="s">
        <v>13290</v>
      </c>
      <c r="O1014" t="s">
        <v>13291</v>
      </c>
      <c r="Q1014">
        <v>1529</v>
      </c>
      <c r="R1014" s="8">
        <v>1529</v>
      </c>
      <c r="S1014">
        <v>2999</v>
      </c>
      <c r="T1014" s="8">
        <v>2999</v>
      </c>
      <c r="U1014" s="8" t="str">
        <f>IF(Cleaned_Data[[#This Row],[Actual Price]]&lt;1000,"₦0–₦999",
 IF(Cleaned_Data[[#This Row],[Actual Price]]&lt;2000,"₦1,000–₦1,999",
 IF(Cleaned_Data[[#This Row],[Actual Price]]&lt;5000,"₦2,000–₦4,999",
 IF(Cleaned_Data[[#This Row],[Actual Price]]&lt;10000,"₦5,000–₦9,999",
 "₦10,000+"))))</f>
        <v>₦2,000–₦4,999</v>
      </c>
      <c r="V1014" s="8">
        <f>(Cleaned_Data[[#This Row],[Actual Price]]*Cleaned_Data[[#This Row],[Rating Count]])</f>
        <v>86971</v>
      </c>
      <c r="W1014" s="20">
        <v>0.49016338779593199</v>
      </c>
      <c r="X1014">
        <v>3.3</v>
      </c>
      <c r="Y1014" s="10">
        <f>VALUE(Cleaned_Data[[#This Row],[rating]])</f>
        <v>3.3</v>
      </c>
      <c r="Z1014">
        <v>29</v>
      </c>
      <c r="AA1014" t="str">
        <f>IF(Cleaned_Data[[#This Row],[Rating Count]]&lt;1000,"&lt;1000","1000+")</f>
        <v>&lt;1000</v>
      </c>
      <c r="AB1014" s="4">
        <v>29</v>
      </c>
    </row>
    <row r="1015" spans="1:28" x14ac:dyDescent="0.25">
      <c r="A1015">
        <v>1014</v>
      </c>
      <c r="B1015" t="s">
        <v>10451</v>
      </c>
      <c r="C1015" t="s">
        <v>10452</v>
      </c>
      <c r="D1015" t="s">
        <v>10452</v>
      </c>
      <c r="E1015" t="s">
        <v>16191</v>
      </c>
      <c r="F1015" t="s">
        <v>15644</v>
      </c>
      <c r="G1015" t="s">
        <v>15645</v>
      </c>
      <c r="H1015" t="s">
        <v>8607</v>
      </c>
      <c r="I1015" t="s">
        <v>13176</v>
      </c>
      <c r="J1015" t="s">
        <v>13399</v>
      </c>
      <c r="K1015" t="s">
        <v>13285</v>
      </c>
      <c r="L1015" t="s">
        <v>15206</v>
      </c>
      <c r="M1015" t="s">
        <v>13293</v>
      </c>
      <c r="N1015" t="s">
        <v>15214</v>
      </c>
      <c r="O1015" t="s">
        <v>13294</v>
      </c>
      <c r="P1015" t="s">
        <v>13303</v>
      </c>
      <c r="Q1015">
        <v>1199</v>
      </c>
      <c r="R1015" s="8">
        <v>1199</v>
      </c>
      <c r="S1015">
        <v>1690</v>
      </c>
      <c r="T1015" s="8">
        <v>1690</v>
      </c>
      <c r="U1015" s="8" t="str">
        <f>IF(Cleaned_Data[[#This Row],[Actual Price]]&lt;1000,"₦0–₦999",
 IF(Cleaned_Data[[#This Row],[Actual Price]]&lt;2000,"₦1,000–₦1,999",
 IF(Cleaned_Data[[#This Row],[Actual Price]]&lt;5000,"₦2,000–₦4,999",
 IF(Cleaned_Data[[#This Row],[Actual Price]]&lt;10000,"₦5,000–₦9,999",
 "₦10,000+"))))</f>
        <v>₦1,000–₦1,999</v>
      </c>
      <c r="V1015" s="8">
        <f>(Cleaned_Data[[#This Row],[Actual Price]]*Cleaned_Data[[#This Row],[Rating Count]])</f>
        <v>7740200</v>
      </c>
      <c r="W1015" s="20">
        <v>0.29053254437869824</v>
      </c>
      <c r="X1015">
        <v>4.2</v>
      </c>
      <c r="Y1015" s="10">
        <f>VALUE(Cleaned_Data[[#This Row],[rating]])</f>
        <v>4.2</v>
      </c>
      <c r="Z1015">
        <v>4580</v>
      </c>
      <c r="AA1015" t="str">
        <f>IF(Cleaned_Data[[#This Row],[Rating Count]]&lt;1000,"&lt;1000","1000+")</f>
        <v>1000+</v>
      </c>
      <c r="AB1015" s="4">
        <v>4580</v>
      </c>
    </row>
    <row r="1016" spans="1:28" x14ac:dyDescent="0.25">
      <c r="A1016">
        <v>1015</v>
      </c>
      <c r="B1016" t="s">
        <v>10461</v>
      </c>
      <c r="C1016" t="s">
        <v>10462</v>
      </c>
      <c r="D1016" t="s">
        <v>10462</v>
      </c>
      <c r="E1016" t="s">
        <v>16191</v>
      </c>
      <c r="F1016" t="s">
        <v>15646</v>
      </c>
      <c r="G1016" t="s">
        <v>15647</v>
      </c>
      <c r="H1016" t="s">
        <v>8938</v>
      </c>
      <c r="I1016" t="s">
        <v>13176</v>
      </c>
      <c r="J1016" t="s">
        <v>13399</v>
      </c>
      <c r="K1016" t="s">
        <v>13285</v>
      </c>
      <c r="L1016" t="s">
        <v>15206</v>
      </c>
      <c r="M1016" t="s">
        <v>13286</v>
      </c>
      <c r="N1016" t="s">
        <v>13286</v>
      </c>
      <c r="O1016" t="s">
        <v>13318</v>
      </c>
      <c r="Q1016">
        <v>1052</v>
      </c>
      <c r="R1016" s="8">
        <v>1052</v>
      </c>
      <c r="S1016">
        <v>1790</v>
      </c>
      <c r="T1016" s="8">
        <v>1790</v>
      </c>
      <c r="U1016" s="8" t="str">
        <f>IF(Cleaned_Data[[#This Row],[Actual Price]]&lt;1000,"₦0–₦999",
 IF(Cleaned_Data[[#This Row],[Actual Price]]&lt;2000,"₦1,000–₦1,999",
 IF(Cleaned_Data[[#This Row],[Actual Price]]&lt;5000,"₦2,000–₦4,999",
 IF(Cleaned_Data[[#This Row],[Actual Price]]&lt;10000,"₦5,000–₦9,999",
 "₦10,000+"))))</f>
        <v>₦1,000–₦1,999</v>
      </c>
      <c r="V1016" s="8">
        <f>(Cleaned_Data[[#This Row],[Actual Price]]*Cleaned_Data[[#This Row],[Rating Count]])</f>
        <v>2513160</v>
      </c>
      <c r="W1016" s="20">
        <v>0.4122905027932961</v>
      </c>
      <c r="X1016">
        <v>4.3</v>
      </c>
      <c r="Y1016" s="10">
        <f>VALUE(Cleaned_Data[[#This Row],[rating]])</f>
        <v>4.3</v>
      </c>
      <c r="Z1016">
        <v>1404</v>
      </c>
      <c r="AA1016" t="str">
        <f>IF(Cleaned_Data[[#This Row],[Rating Count]]&lt;1000,"&lt;1000","1000+")</f>
        <v>1000+</v>
      </c>
      <c r="AB1016" s="4">
        <v>1404</v>
      </c>
    </row>
    <row r="1017" spans="1:28" x14ac:dyDescent="0.25">
      <c r="A1017">
        <v>1016</v>
      </c>
      <c r="B1017" t="s">
        <v>10471</v>
      </c>
      <c r="C1017" t="s">
        <v>10472</v>
      </c>
      <c r="D1017" t="s">
        <v>15648</v>
      </c>
      <c r="E1017" t="s">
        <v>16191</v>
      </c>
      <c r="F1017" t="s">
        <v>15649</v>
      </c>
      <c r="G1017" t="s">
        <v>15650</v>
      </c>
      <c r="H1017" t="s">
        <v>10473</v>
      </c>
      <c r="I1017" t="s">
        <v>13176</v>
      </c>
      <c r="J1017" t="s">
        <v>13399</v>
      </c>
      <c r="K1017" t="s">
        <v>13285</v>
      </c>
      <c r="L1017" t="s">
        <v>15206</v>
      </c>
      <c r="M1017" t="s">
        <v>13286</v>
      </c>
      <c r="N1017" t="s">
        <v>13286</v>
      </c>
      <c r="O1017" t="s">
        <v>13354</v>
      </c>
      <c r="Q1017">
        <v>6499</v>
      </c>
      <c r="R1017" s="8">
        <v>6499</v>
      </c>
      <c r="S1017">
        <v>8995</v>
      </c>
      <c r="T1017" s="8">
        <v>8995</v>
      </c>
      <c r="U1017" s="8" t="str">
        <f>IF(Cleaned_Data[[#This Row],[Actual Price]]&lt;1000,"₦0–₦999",
 IF(Cleaned_Data[[#This Row],[Actual Price]]&lt;2000,"₦1,000–₦1,999",
 IF(Cleaned_Data[[#This Row],[Actual Price]]&lt;5000,"₦2,000–₦4,999",
 IF(Cleaned_Data[[#This Row],[Actual Price]]&lt;10000,"₦5,000–₦9,999",
 "₦10,000+"))))</f>
        <v>₦5,000–₦9,999</v>
      </c>
      <c r="V1017" s="8">
        <f>(Cleaned_Data[[#This Row],[Actual Price]]*Cleaned_Data[[#This Row],[Rating Count]])</f>
        <v>25275950</v>
      </c>
      <c r="W1017" s="20">
        <v>0.2774874930516954</v>
      </c>
      <c r="X1017">
        <v>4.3</v>
      </c>
      <c r="Y1017" s="10">
        <f>VALUE(Cleaned_Data[[#This Row],[rating]])</f>
        <v>4.3</v>
      </c>
      <c r="Z1017">
        <v>2810</v>
      </c>
      <c r="AA1017" t="str">
        <f>IF(Cleaned_Data[[#This Row],[Rating Count]]&lt;1000,"&lt;1000","1000+")</f>
        <v>1000+</v>
      </c>
      <c r="AB1017" s="4">
        <v>2810</v>
      </c>
    </row>
    <row r="1018" spans="1:28" x14ac:dyDescent="0.25">
      <c r="A1018">
        <v>1017</v>
      </c>
      <c r="B1018" t="s">
        <v>10482</v>
      </c>
      <c r="C1018" t="s">
        <v>10483</v>
      </c>
      <c r="D1018" t="s">
        <v>10483</v>
      </c>
      <c r="E1018" t="s">
        <v>16191</v>
      </c>
      <c r="F1018" t="s">
        <v>15651</v>
      </c>
      <c r="G1018" t="s">
        <v>15652</v>
      </c>
      <c r="H1018" t="s">
        <v>9151</v>
      </c>
      <c r="I1018" t="s">
        <v>13176</v>
      </c>
      <c r="J1018" t="s">
        <v>13399</v>
      </c>
      <c r="K1018" t="s">
        <v>13285</v>
      </c>
      <c r="L1018" t="s">
        <v>15206</v>
      </c>
      <c r="M1018" t="s">
        <v>13286</v>
      </c>
      <c r="N1018" t="s">
        <v>13286</v>
      </c>
      <c r="O1018" t="s">
        <v>13296</v>
      </c>
      <c r="P1018" t="s">
        <v>13321</v>
      </c>
      <c r="Q1018">
        <v>239</v>
      </c>
      <c r="R1018" s="8">
        <v>239</v>
      </c>
      <c r="S1018">
        <v>239</v>
      </c>
      <c r="T1018" s="8">
        <v>239</v>
      </c>
      <c r="U1018" s="8" t="str">
        <f>IF(Cleaned_Data[[#This Row],[Actual Price]]&lt;1000,"₦0–₦999",
 IF(Cleaned_Data[[#This Row],[Actual Price]]&lt;2000,"₦1,000–₦1,999",
 IF(Cleaned_Data[[#This Row],[Actual Price]]&lt;5000,"₦2,000–₦4,999",
 IF(Cleaned_Data[[#This Row],[Actual Price]]&lt;10000,"₦5,000–₦9,999",
 "₦10,000+"))))</f>
        <v>₦0–₦999</v>
      </c>
      <c r="V1018" s="8">
        <f>(Cleaned_Data[[#This Row],[Actual Price]]*Cleaned_Data[[#This Row],[Rating Count]])</f>
        <v>1673</v>
      </c>
      <c r="W1018" s="20">
        <v>0</v>
      </c>
      <c r="X1018">
        <v>4.3</v>
      </c>
      <c r="Y1018" s="10">
        <f>VALUE(Cleaned_Data[[#This Row],[rating]])</f>
        <v>4.3</v>
      </c>
      <c r="Z1018">
        <v>7</v>
      </c>
      <c r="AA1018" t="str">
        <f>IF(Cleaned_Data[[#This Row],[Rating Count]]&lt;1000,"&lt;1000","1000+")</f>
        <v>&lt;1000</v>
      </c>
      <c r="AB1018" s="4">
        <v>7</v>
      </c>
    </row>
    <row r="1019" spans="1:28" x14ac:dyDescent="0.25">
      <c r="A1019">
        <v>1018</v>
      </c>
      <c r="B1019" t="s">
        <v>10492</v>
      </c>
      <c r="C1019" t="s">
        <v>10493</v>
      </c>
      <c r="D1019" t="s">
        <v>10493</v>
      </c>
      <c r="E1019" t="s">
        <v>16191</v>
      </c>
      <c r="F1019" t="s">
        <v>15653</v>
      </c>
      <c r="G1019" t="s">
        <v>15654</v>
      </c>
      <c r="H1019" t="s">
        <v>8597</v>
      </c>
      <c r="I1019" t="s">
        <v>13176</v>
      </c>
      <c r="J1019" t="s">
        <v>13399</v>
      </c>
      <c r="K1019" t="s">
        <v>13285</v>
      </c>
      <c r="L1019" t="s">
        <v>15206</v>
      </c>
      <c r="M1019" t="s">
        <v>13286</v>
      </c>
      <c r="N1019" t="s">
        <v>13286</v>
      </c>
      <c r="O1019" t="s">
        <v>13302</v>
      </c>
      <c r="Q1019">
        <v>699</v>
      </c>
      <c r="R1019" s="8">
        <v>699</v>
      </c>
      <c r="S1019">
        <v>1599</v>
      </c>
      <c r="T1019" s="8">
        <v>1599</v>
      </c>
      <c r="U1019" s="8" t="str">
        <f>IF(Cleaned_Data[[#This Row],[Actual Price]]&lt;1000,"₦0–₦999",
 IF(Cleaned_Data[[#This Row],[Actual Price]]&lt;2000,"₦1,000–₦1,999",
 IF(Cleaned_Data[[#This Row],[Actual Price]]&lt;5000,"₦2,000–₦4,999",
 IF(Cleaned_Data[[#This Row],[Actual Price]]&lt;10000,"₦5,000–₦9,999",
 "₦10,000+"))))</f>
        <v>₦1,000–₦1,999</v>
      </c>
      <c r="V1019" s="8">
        <f>(Cleaned_Data[[#This Row],[Actual Price]]*Cleaned_Data[[#This Row],[Rating Count]])</f>
        <v>2764671</v>
      </c>
      <c r="W1019" s="20">
        <v>0.56285178236397748</v>
      </c>
      <c r="X1019">
        <v>4.7</v>
      </c>
      <c r="Y1019" s="10">
        <f>VALUE(Cleaned_Data[[#This Row],[rating]])</f>
        <v>4.7</v>
      </c>
      <c r="Z1019">
        <v>1729</v>
      </c>
      <c r="AA1019" t="str">
        <f>IF(Cleaned_Data[[#This Row],[Rating Count]]&lt;1000,"&lt;1000","1000+")</f>
        <v>1000+</v>
      </c>
      <c r="AB1019" s="4">
        <v>1729</v>
      </c>
    </row>
    <row r="1020" spans="1:28" x14ac:dyDescent="0.25">
      <c r="A1020">
        <v>1019</v>
      </c>
      <c r="B1020" t="s">
        <v>10501</v>
      </c>
      <c r="C1020" t="s">
        <v>10502</v>
      </c>
      <c r="D1020" t="s">
        <v>15655</v>
      </c>
      <c r="E1020" t="s">
        <v>16191</v>
      </c>
      <c r="F1020" t="s">
        <v>15656</v>
      </c>
      <c r="G1020" t="s">
        <v>15657</v>
      </c>
      <c r="H1020" t="s">
        <v>10503</v>
      </c>
      <c r="I1020" t="s">
        <v>13176</v>
      </c>
      <c r="J1020" t="s">
        <v>13399</v>
      </c>
      <c r="K1020" t="s">
        <v>13285</v>
      </c>
      <c r="L1020" t="s">
        <v>15206</v>
      </c>
      <c r="M1020" t="s">
        <v>13286</v>
      </c>
      <c r="N1020" t="s">
        <v>13286</v>
      </c>
      <c r="Q1020">
        <v>2599</v>
      </c>
      <c r="R1020" s="8">
        <v>2599</v>
      </c>
      <c r="S1020">
        <v>4290</v>
      </c>
      <c r="T1020" s="8">
        <v>4290</v>
      </c>
      <c r="U1020" s="8" t="str">
        <f>IF(Cleaned_Data[[#This Row],[Actual Price]]&lt;1000,"₦0–₦999",
 IF(Cleaned_Data[[#This Row],[Actual Price]]&lt;2000,"₦1,000–₦1,999",
 IF(Cleaned_Data[[#This Row],[Actual Price]]&lt;5000,"₦2,000–₦4,999",
 IF(Cleaned_Data[[#This Row],[Actual Price]]&lt;10000,"₦5,000–₦9,999",
 "₦10,000+"))))</f>
        <v>₦2,000–₦4,999</v>
      </c>
      <c r="V1020" s="8">
        <f>(Cleaned_Data[[#This Row],[Actual Price]]*Cleaned_Data[[#This Row],[Rating Count]])</f>
        <v>9077640</v>
      </c>
      <c r="W1020" s="20">
        <v>0.39417249417249417</v>
      </c>
      <c r="X1020">
        <v>4.4000000000000004</v>
      </c>
      <c r="Y1020" s="10">
        <f>VALUE(Cleaned_Data[[#This Row],[rating]])</f>
        <v>4.4000000000000004</v>
      </c>
      <c r="Z1020">
        <v>2116</v>
      </c>
      <c r="AA1020" t="str">
        <f>IF(Cleaned_Data[[#This Row],[Rating Count]]&lt;1000,"&lt;1000","1000+")</f>
        <v>1000+</v>
      </c>
      <c r="AB1020" s="4">
        <v>2116</v>
      </c>
    </row>
    <row r="1021" spans="1:28" x14ac:dyDescent="0.25">
      <c r="A1021">
        <v>1020</v>
      </c>
      <c r="B1021" t="s">
        <v>10512</v>
      </c>
      <c r="C1021" t="s">
        <v>10513</v>
      </c>
      <c r="D1021" t="s">
        <v>15658</v>
      </c>
      <c r="E1021" t="s">
        <v>16191</v>
      </c>
      <c r="F1021" t="s">
        <v>15659</v>
      </c>
      <c r="G1021" t="s">
        <v>15660</v>
      </c>
      <c r="H1021" t="s">
        <v>8877</v>
      </c>
      <c r="I1021" t="s">
        <v>13176</v>
      </c>
      <c r="J1021" t="s">
        <v>13399</v>
      </c>
      <c r="K1021" t="s">
        <v>13285</v>
      </c>
      <c r="L1021" t="s">
        <v>15206</v>
      </c>
      <c r="M1021" t="s">
        <v>13293</v>
      </c>
      <c r="N1021" t="s">
        <v>15214</v>
      </c>
      <c r="O1021" t="s">
        <v>13316</v>
      </c>
      <c r="P1021" t="s">
        <v>13317</v>
      </c>
      <c r="Q1021">
        <v>1547</v>
      </c>
      <c r="R1021" s="8">
        <v>1547</v>
      </c>
      <c r="S1021">
        <v>2890</v>
      </c>
      <c r="T1021" s="8">
        <v>2890</v>
      </c>
      <c r="U1021" s="8" t="str">
        <f>IF(Cleaned_Data[[#This Row],[Actual Price]]&lt;1000,"₦0–₦999",
 IF(Cleaned_Data[[#This Row],[Actual Price]]&lt;2000,"₦1,000–₦1,999",
 IF(Cleaned_Data[[#This Row],[Actual Price]]&lt;5000,"₦2,000–₦4,999",
 IF(Cleaned_Data[[#This Row],[Actual Price]]&lt;10000,"₦5,000–₦9,999",
 "₦10,000+"))))</f>
        <v>₦2,000–₦4,999</v>
      </c>
      <c r="V1021" s="8">
        <f>(Cleaned_Data[[#This Row],[Actual Price]]*Cleaned_Data[[#This Row],[Rating Count]])</f>
        <v>1338070</v>
      </c>
      <c r="W1021" s="20">
        <v>0.46470588235294119</v>
      </c>
      <c r="X1021">
        <v>3.9</v>
      </c>
      <c r="Y1021" s="10">
        <f>VALUE(Cleaned_Data[[#This Row],[rating]])</f>
        <v>3.9</v>
      </c>
      <c r="Z1021">
        <v>463</v>
      </c>
      <c r="AA1021" t="str">
        <f>IF(Cleaned_Data[[#This Row],[Rating Count]]&lt;1000,"&lt;1000","1000+")</f>
        <v>&lt;1000</v>
      </c>
      <c r="AB1021" s="4">
        <v>463</v>
      </c>
    </row>
    <row r="1022" spans="1:28" x14ac:dyDescent="0.25">
      <c r="A1022">
        <v>1021</v>
      </c>
      <c r="B1022" t="s">
        <v>10522</v>
      </c>
      <c r="C1022" t="s">
        <v>10523</v>
      </c>
      <c r="D1022" t="s">
        <v>10523</v>
      </c>
      <c r="E1022" t="s">
        <v>16191</v>
      </c>
      <c r="F1022" t="s">
        <v>15661</v>
      </c>
      <c r="G1022" t="s">
        <v>15662</v>
      </c>
      <c r="H1022" t="s">
        <v>8597</v>
      </c>
      <c r="I1022" t="s">
        <v>13176</v>
      </c>
      <c r="J1022" t="s">
        <v>13399</v>
      </c>
      <c r="K1022" t="s">
        <v>13285</v>
      </c>
      <c r="L1022" t="s">
        <v>15206</v>
      </c>
      <c r="M1022" t="s">
        <v>13286</v>
      </c>
      <c r="N1022" t="s">
        <v>13286</v>
      </c>
      <c r="O1022" t="s">
        <v>13302</v>
      </c>
      <c r="Q1022">
        <v>499</v>
      </c>
      <c r="R1022" s="8">
        <v>499</v>
      </c>
      <c r="S1022">
        <v>1299</v>
      </c>
      <c r="T1022" s="8">
        <v>1299</v>
      </c>
      <c r="U1022" s="8" t="str">
        <f>IF(Cleaned_Data[[#This Row],[Actual Price]]&lt;1000,"₦0–₦999",
 IF(Cleaned_Data[[#This Row],[Actual Price]]&lt;2000,"₦1,000–₦1,999",
 IF(Cleaned_Data[[#This Row],[Actual Price]]&lt;5000,"₦2,000–₦4,999",
 IF(Cleaned_Data[[#This Row],[Actual Price]]&lt;10000,"₦5,000–₦9,999",
 "₦10,000+"))))</f>
        <v>₦1,000–₦1,999</v>
      </c>
      <c r="V1022" s="8">
        <f>(Cleaned_Data[[#This Row],[Actual Price]]*Cleaned_Data[[#This Row],[Rating Count]])</f>
        <v>70146</v>
      </c>
      <c r="W1022" s="20">
        <v>0.61585835257890686</v>
      </c>
      <c r="X1022">
        <v>4.7</v>
      </c>
      <c r="Y1022" s="10">
        <f>VALUE(Cleaned_Data[[#This Row],[rating]])</f>
        <v>4.7</v>
      </c>
      <c r="Z1022">
        <v>54</v>
      </c>
      <c r="AA1022" t="str">
        <f>IF(Cleaned_Data[[#This Row],[Rating Count]]&lt;1000,"&lt;1000","1000+")</f>
        <v>&lt;1000</v>
      </c>
      <c r="AB1022" s="4">
        <v>54</v>
      </c>
    </row>
    <row r="1023" spans="1:28" x14ac:dyDescent="0.25">
      <c r="A1023">
        <v>1022</v>
      </c>
      <c r="B1023" t="s">
        <v>10532</v>
      </c>
      <c r="C1023" t="s">
        <v>10533</v>
      </c>
      <c r="D1023" t="s">
        <v>10533</v>
      </c>
      <c r="E1023" t="s">
        <v>16191</v>
      </c>
      <c r="F1023" t="s">
        <v>15663</v>
      </c>
      <c r="G1023" t="s">
        <v>13442</v>
      </c>
      <c r="H1023" t="s">
        <v>8752</v>
      </c>
      <c r="I1023" t="s">
        <v>13176</v>
      </c>
      <c r="J1023" t="s">
        <v>13399</v>
      </c>
      <c r="K1023" t="s">
        <v>13289</v>
      </c>
      <c r="L1023" t="s">
        <v>15209</v>
      </c>
      <c r="M1023" t="s">
        <v>13305</v>
      </c>
      <c r="N1023" t="s">
        <v>15244</v>
      </c>
      <c r="O1023" t="s">
        <v>13309</v>
      </c>
      <c r="Q1023">
        <v>510</v>
      </c>
      <c r="R1023" s="8">
        <v>510</v>
      </c>
      <c r="S1023">
        <v>640</v>
      </c>
      <c r="T1023" s="8">
        <v>640</v>
      </c>
      <c r="U1023" s="8" t="str">
        <f>IF(Cleaned_Data[[#This Row],[Actual Price]]&lt;1000,"₦0–₦999",
 IF(Cleaned_Data[[#This Row],[Actual Price]]&lt;2000,"₦1,000–₦1,999",
 IF(Cleaned_Data[[#This Row],[Actual Price]]&lt;5000,"₦2,000–₦4,999",
 IF(Cleaned_Data[[#This Row],[Actual Price]]&lt;10000,"₦5,000–₦9,999",
 "₦10,000+"))))</f>
        <v>₦0–₦999</v>
      </c>
      <c r="V1023" s="8">
        <f>(Cleaned_Data[[#This Row],[Actual Price]]*Cleaned_Data[[#This Row],[Rating Count]])</f>
        <v>4626560</v>
      </c>
      <c r="W1023" s="20">
        <v>0.203125</v>
      </c>
      <c r="X1023">
        <v>4.0999999999999996</v>
      </c>
      <c r="Y1023" s="10">
        <f>VALUE(Cleaned_Data[[#This Row],[rating]])</f>
        <v>4.0999999999999996</v>
      </c>
      <c r="Z1023">
        <v>7229</v>
      </c>
      <c r="AA1023" t="str">
        <f>IF(Cleaned_Data[[#This Row],[Rating Count]]&lt;1000,"&lt;1000","1000+")</f>
        <v>1000+</v>
      </c>
      <c r="AB1023" s="4">
        <v>7229</v>
      </c>
    </row>
    <row r="1024" spans="1:28" x14ac:dyDescent="0.25">
      <c r="A1024">
        <v>1023</v>
      </c>
      <c r="B1024" t="s">
        <v>10542</v>
      </c>
      <c r="C1024" t="s">
        <v>10543</v>
      </c>
      <c r="D1024" t="s">
        <v>10543</v>
      </c>
      <c r="E1024" t="s">
        <v>16191</v>
      </c>
      <c r="F1024" t="s">
        <v>15664</v>
      </c>
      <c r="G1024" t="s">
        <v>15665</v>
      </c>
      <c r="H1024" t="s">
        <v>8629</v>
      </c>
      <c r="I1024" t="s">
        <v>13176</v>
      </c>
      <c r="J1024" t="s">
        <v>13399</v>
      </c>
      <c r="K1024" t="s">
        <v>13289</v>
      </c>
      <c r="L1024" t="s">
        <v>15209</v>
      </c>
      <c r="M1024" t="s">
        <v>13305</v>
      </c>
      <c r="N1024" t="s">
        <v>15244</v>
      </c>
      <c r="O1024" t="s">
        <v>13306</v>
      </c>
      <c r="Q1024">
        <v>1899</v>
      </c>
      <c r="R1024" s="8">
        <v>1899</v>
      </c>
      <c r="S1024">
        <v>3790</v>
      </c>
      <c r="T1024" s="8">
        <v>3790</v>
      </c>
      <c r="U1024" s="8" t="str">
        <f>IF(Cleaned_Data[[#This Row],[Actual Price]]&lt;1000,"₦0–₦999",
 IF(Cleaned_Data[[#This Row],[Actual Price]]&lt;2000,"₦1,000–₦1,999",
 IF(Cleaned_Data[[#This Row],[Actual Price]]&lt;5000,"₦2,000–₦4,999",
 IF(Cleaned_Data[[#This Row],[Actual Price]]&lt;10000,"₦5,000–₦9,999",
 "₦10,000+"))))</f>
        <v>₦2,000–₦4,999</v>
      </c>
      <c r="V1024" s="8">
        <f>(Cleaned_Data[[#This Row],[Actual Price]]*Cleaned_Data[[#This Row],[Rating Count]])</f>
        <v>14561180</v>
      </c>
      <c r="W1024" s="20">
        <v>0.49894459102902372</v>
      </c>
      <c r="X1024">
        <v>3.8</v>
      </c>
      <c r="Y1024" s="10">
        <f>VALUE(Cleaned_Data[[#This Row],[rating]])</f>
        <v>3.8</v>
      </c>
      <c r="Z1024">
        <v>3842</v>
      </c>
      <c r="AA1024" t="str">
        <f>IF(Cleaned_Data[[#This Row],[Rating Count]]&lt;1000,"&lt;1000","1000+")</f>
        <v>1000+</v>
      </c>
      <c r="AB1024" s="4">
        <v>3842</v>
      </c>
    </row>
    <row r="1025" spans="1:28" x14ac:dyDescent="0.25">
      <c r="A1025">
        <v>1024</v>
      </c>
      <c r="B1025" t="s">
        <v>10552</v>
      </c>
      <c r="C1025" t="s">
        <v>10553</v>
      </c>
      <c r="D1025" t="s">
        <v>10553</v>
      </c>
      <c r="E1025" t="s">
        <v>16191</v>
      </c>
      <c r="F1025" t="s">
        <v>15666</v>
      </c>
      <c r="G1025" t="s">
        <v>15667</v>
      </c>
      <c r="H1025" t="s">
        <v>8629</v>
      </c>
      <c r="I1025" t="s">
        <v>13176</v>
      </c>
      <c r="J1025" t="s">
        <v>13399</v>
      </c>
      <c r="K1025" t="s">
        <v>13289</v>
      </c>
      <c r="L1025" t="s">
        <v>15209</v>
      </c>
      <c r="M1025" t="s">
        <v>13305</v>
      </c>
      <c r="N1025" t="s">
        <v>15244</v>
      </c>
      <c r="O1025" t="s">
        <v>13306</v>
      </c>
      <c r="Q1025">
        <v>2599</v>
      </c>
      <c r="R1025" s="8">
        <v>2599</v>
      </c>
      <c r="S1025">
        <v>4560</v>
      </c>
      <c r="T1025" s="8">
        <v>4560</v>
      </c>
      <c r="U1025" s="8" t="str">
        <f>IF(Cleaned_Data[[#This Row],[Actual Price]]&lt;1000,"₦0–₦999",
 IF(Cleaned_Data[[#This Row],[Actual Price]]&lt;2000,"₦1,000–₦1,999",
 IF(Cleaned_Data[[#This Row],[Actual Price]]&lt;5000,"₦2,000–₦4,999",
 IF(Cleaned_Data[[#This Row],[Actual Price]]&lt;10000,"₦5,000–₦9,999",
 "₦10,000+"))))</f>
        <v>₦2,000–₦4,999</v>
      </c>
      <c r="V1025" s="8">
        <f>(Cleaned_Data[[#This Row],[Actual Price]]*Cleaned_Data[[#This Row],[Rating Count]])</f>
        <v>2945760</v>
      </c>
      <c r="W1025" s="20">
        <v>0.43004385964912278</v>
      </c>
      <c r="X1025">
        <v>4.4000000000000004</v>
      </c>
      <c r="Y1025" s="10">
        <f>VALUE(Cleaned_Data[[#This Row],[rating]])</f>
        <v>4.4000000000000004</v>
      </c>
      <c r="Z1025">
        <v>646</v>
      </c>
      <c r="AA1025" t="str">
        <f>IF(Cleaned_Data[[#This Row],[Rating Count]]&lt;1000,"&lt;1000","1000+")</f>
        <v>&lt;1000</v>
      </c>
      <c r="AB1025" s="4">
        <v>646</v>
      </c>
    </row>
    <row r="1026" spans="1:28" x14ac:dyDescent="0.25">
      <c r="A1026">
        <v>1025</v>
      </c>
      <c r="B1026" t="s">
        <v>10561</v>
      </c>
      <c r="C1026" t="s">
        <v>10562</v>
      </c>
      <c r="D1026" t="s">
        <v>10562</v>
      </c>
      <c r="E1026" t="s">
        <v>16191</v>
      </c>
      <c r="F1026" t="s">
        <v>15668</v>
      </c>
      <c r="G1026" t="s">
        <v>15669</v>
      </c>
      <c r="H1026" t="s">
        <v>8938</v>
      </c>
      <c r="I1026" t="s">
        <v>13176</v>
      </c>
      <c r="J1026" t="s">
        <v>13399</v>
      </c>
      <c r="K1026" t="s">
        <v>13285</v>
      </c>
      <c r="L1026" t="s">
        <v>15206</v>
      </c>
      <c r="M1026" t="s">
        <v>13286</v>
      </c>
      <c r="N1026" t="s">
        <v>13286</v>
      </c>
      <c r="O1026" t="s">
        <v>13318</v>
      </c>
      <c r="Q1026">
        <v>1199</v>
      </c>
      <c r="R1026" s="8">
        <v>1199</v>
      </c>
      <c r="S1026">
        <v>3500</v>
      </c>
      <c r="T1026" s="8">
        <v>3500</v>
      </c>
      <c r="U1026" s="8" t="str">
        <f>IF(Cleaned_Data[[#This Row],[Actual Price]]&lt;1000,"₦0–₦999",
 IF(Cleaned_Data[[#This Row],[Actual Price]]&lt;2000,"₦1,000–₦1,999",
 IF(Cleaned_Data[[#This Row],[Actual Price]]&lt;5000,"₦2,000–₦4,999",
 IF(Cleaned_Data[[#This Row],[Actual Price]]&lt;10000,"₦5,000–₦9,999",
 "₦10,000+"))))</f>
        <v>₦2,000–₦4,999</v>
      </c>
      <c r="V1026" s="8">
        <f>(Cleaned_Data[[#This Row],[Actual Price]]*Cleaned_Data[[#This Row],[Rating Count]])</f>
        <v>6307000</v>
      </c>
      <c r="W1026" s="20">
        <v>0.65742857142857147</v>
      </c>
      <c r="X1026">
        <v>4.3</v>
      </c>
      <c r="Y1026" s="10">
        <f>VALUE(Cleaned_Data[[#This Row],[rating]])</f>
        <v>4.3</v>
      </c>
      <c r="Z1026">
        <v>1802</v>
      </c>
      <c r="AA1026" t="str">
        <f>IF(Cleaned_Data[[#This Row],[Rating Count]]&lt;1000,"&lt;1000","1000+")</f>
        <v>1000+</v>
      </c>
      <c r="AB1026" s="4">
        <v>1802</v>
      </c>
    </row>
    <row r="1027" spans="1:28" x14ac:dyDescent="0.25">
      <c r="A1027">
        <v>1026</v>
      </c>
      <c r="B1027" t="s">
        <v>10571</v>
      </c>
      <c r="C1027" t="s">
        <v>13007</v>
      </c>
      <c r="D1027" t="s">
        <v>13007</v>
      </c>
      <c r="E1027" t="s">
        <v>16191</v>
      </c>
      <c r="F1027" t="s">
        <v>15670</v>
      </c>
      <c r="G1027" t="s">
        <v>15671</v>
      </c>
      <c r="H1027" t="s">
        <v>8629</v>
      </c>
      <c r="I1027" t="s">
        <v>13176</v>
      </c>
      <c r="J1027" t="s">
        <v>13399</v>
      </c>
      <c r="K1027" t="s">
        <v>13289</v>
      </c>
      <c r="L1027" t="s">
        <v>15209</v>
      </c>
      <c r="M1027" t="s">
        <v>13305</v>
      </c>
      <c r="N1027" t="s">
        <v>15244</v>
      </c>
      <c r="O1027" t="s">
        <v>13306</v>
      </c>
      <c r="Q1027">
        <v>999</v>
      </c>
      <c r="R1027" s="8">
        <v>999</v>
      </c>
      <c r="S1027">
        <v>2600</v>
      </c>
      <c r="T1027" s="8">
        <v>2600</v>
      </c>
      <c r="U1027" s="8" t="str">
        <f>IF(Cleaned_Data[[#This Row],[Actual Price]]&lt;1000,"₦0–₦999",
 IF(Cleaned_Data[[#This Row],[Actual Price]]&lt;2000,"₦1,000–₦1,999",
 IF(Cleaned_Data[[#This Row],[Actual Price]]&lt;5000,"₦2,000–₦4,999",
 IF(Cleaned_Data[[#This Row],[Actual Price]]&lt;10000,"₦5,000–₦9,999",
 "₦10,000+"))))</f>
        <v>₦2,000–₦4,999</v>
      </c>
      <c r="V1027" s="8">
        <f>(Cleaned_Data[[#This Row],[Actual Price]]*Cleaned_Data[[#This Row],[Rating Count]])</f>
        <v>655200</v>
      </c>
      <c r="W1027" s="20">
        <v>0.61576923076923074</v>
      </c>
      <c r="X1027">
        <v>3.4</v>
      </c>
      <c r="Y1027" s="10">
        <f>VALUE(Cleaned_Data[[#This Row],[rating]])</f>
        <v>3.4</v>
      </c>
      <c r="Z1027">
        <v>252</v>
      </c>
      <c r="AA1027" t="str">
        <f>IF(Cleaned_Data[[#This Row],[Rating Count]]&lt;1000,"&lt;1000","1000+")</f>
        <v>&lt;1000</v>
      </c>
      <c r="AB1027" s="4">
        <v>252</v>
      </c>
    </row>
    <row r="1028" spans="1:28" x14ac:dyDescent="0.25">
      <c r="A1028">
        <v>1027</v>
      </c>
      <c r="B1028" t="s">
        <v>10580</v>
      </c>
      <c r="C1028" t="s">
        <v>10581</v>
      </c>
      <c r="D1028" t="s">
        <v>10581</v>
      </c>
      <c r="E1028" t="s">
        <v>16191</v>
      </c>
      <c r="F1028" t="s">
        <v>15672</v>
      </c>
      <c r="G1028" t="s">
        <v>13442</v>
      </c>
      <c r="H1028" t="s">
        <v>8556</v>
      </c>
      <c r="I1028" t="s">
        <v>13176</v>
      </c>
      <c r="J1028" t="s">
        <v>13399</v>
      </c>
      <c r="K1028" t="s">
        <v>13285</v>
      </c>
      <c r="L1028" t="s">
        <v>15206</v>
      </c>
      <c r="M1028" t="s">
        <v>13286</v>
      </c>
      <c r="N1028" t="s">
        <v>13286</v>
      </c>
      <c r="O1028" t="s">
        <v>13301</v>
      </c>
      <c r="Q1028">
        <v>1999</v>
      </c>
      <c r="R1028" s="8">
        <v>1999</v>
      </c>
      <c r="S1028">
        <v>3300</v>
      </c>
      <c r="T1028" s="8">
        <v>3300</v>
      </c>
      <c r="U1028" s="8" t="str">
        <f>IF(Cleaned_Data[[#This Row],[Actual Price]]&lt;1000,"₦0–₦999",
 IF(Cleaned_Data[[#This Row],[Actual Price]]&lt;2000,"₦1,000–₦1,999",
 IF(Cleaned_Data[[#This Row],[Actual Price]]&lt;5000,"₦2,000–₦4,999",
 IF(Cleaned_Data[[#This Row],[Actual Price]]&lt;10000,"₦5,000–₦9,999",
 "₦10,000+"))))</f>
        <v>₦2,000–₦4,999</v>
      </c>
      <c r="V1028" s="8">
        <f>(Cleaned_Data[[#This Row],[Actual Price]]*Cleaned_Data[[#This Row],[Rating Count]])</f>
        <v>2574000</v>
      </c>
      <c r="W1028" s="20">
        <v>0.39424242424242423</v>
      </c>
      <c r="X1028">
        <v>4.2</v>
      </c>
      <c r="Y1028" s="10">
        <f>VALUE(Cleaned_Data[[#This Row],[rating]])</f>
        <v>4.2</v>
      </c>
      <c r="Z1028">
        <v>780</v>
      </c>
      <c r="AA1028" t="str">
        <f>IF(Cleaned_Data[[#This Row],[Rating Count]]&lt;1000,"&lt;1000","1000+")</f>
        <v>&lt;1000</v>
      </c>
      <c r="AB1028" s="4">
        <v>780</v>
      </c>
    </row>
    <row r="1029" spans="1:28" x14ac:dyDescent="0.25">
      <c r="A1029">
        <v>1028</v>
      </c>
      <c r="B1029" t="s">
        <v>10590</v>
      </c>
      <c r="C1029" t="s">
        <v>10591</v>
      </c>
      <c r="D1029" t="s">
        <v>10591</v>
      </c>
      <c r="E1029" t="s">
        <v>16191</v>
      </c>
      <c r="F1029" t="s">
        <v>15673</v>
      </c>
      <c r="G1029" t="s">
        <v>15674</v>
      </c>
      <c r="H1029" t="s">
        <v>8597</v>
      </c>
      <c r="I1029" t="s">
        <v>13176</v>
      </c>
      <c r="J1029" t="s">
        <v>13399</v>
      </c>
      <c r="K1029" t="s">
        <v>13285</v>
      </c>
      <c r="L1029" t="s">
        <v>15206</v>
      </c>
      <c r="M1029" t="s">
        <v>13286</v>
      </c>
      <c r="N1029" t="s">
        <v>13286</v>
      </c>
      <c r="O1029" t="s">
        <v>13302</v>
      </c>
      <c r="Q1029">
        <v>210</v>
      </c>
      <c r="R1029" s="8">
        <v>210</v>
      </c>
      <c r="S1029">
        <v>699</v>
      </c>
      <c r="T1029" s="8">
        <v>699</v>
      </c>
      <c r="U1029" s="8" t="str">
        <f>IF(Cleaned_Data[[#This Row],[Actual Price]]&lt;1000,"₦0–₦999",
 IF(Cleaned_Data[[#This Row],[Actual Price]]&lt;2000,"₦1,000–₦1,999",
 IF(Cleaned_Data[[#This Row],[Actual Price]]&lt;5000,"₦2,000–₦4,999",
 IF(Cleaned_Data[[#This Row],[Actual Price]]&lt;10000,"₦5,000–₦9,999",
 "₦10,000+"))))</f>
        <v>₦0–₦999</v>
      </c>
      <c r="V1029" s="8">
        <f>(Cleaned_Data[[#This Row],[Actual Price]]*Cleaned_Data[[#This Row],[Rating Count]])</f>
        <v>51726</v>
      </c>
      <c r="W1029" s="20">
        <v>0.69957081545064381</v>
      </c>
      <c r="X1029">
        <v>3.7</v>
      </c>
      <c r="Y1029" s="10">
        <f>VALUE(Cleaned_Data[[#This Row],[rating]])</f>
        <v>3.7</v>
      </c>
      <c r="Z1029">
        <v>74</v>
      </c>
      <c r="AA1029" t="str">
        <f>IF(Cleaned_Data[[#This Row],[Rating Count]]&lt;1000,"&lt;1000","1000+")</f>
        <v>&lt;1000</v>
      </c>
      <c r="AB1029" s="4">
        <v>74</v>
      </c>
    </row>
    <row r="1030" spans="1:28" x14ac:dyDescent="0.25">
      <c r="A1030">
        <v>1029</v>
      </c>
      <c r="B1030" t="s">
        <v>10600</v>
      </c>
      <c r="C1030" t="s">
        <v>10601</v>
      </c>
      <c r="D1030" t="s">
        <v>15675</v>
      </c>
      <c r="E1030" t="s">
        <v>16191</v>
      </c>
      <c r="F1030" t="s">
        <v>15676</v>
      </c>
      <c r="G1030" t="s">
        <v>15677</v>
      </c>
      <c r="H1030" t="s">
        <v>9990</v>
      </c>
      <c r="I1030" t="s">
        <v>13176</v>
      </c>
      <c r="J1030" t="s">
        <v>13399</v>
      </c>
      <c r="K1030" t="s">
        <v>13289</v>
      </c>
      <c r="L1030" t="s">
        <v>15209</v>
      </c>
      <c r="M1030" t="s">
        <v>13342</v>
      </c>
      <c r="N1030" t="s">
        <v>13342</v>
      </c>
      <c r="O1030" t="s">
        <v>13343</v>
      </c>
      <c r="Q1030">
        <v>14499</v>
      </c>
      <c r="R1030" s="8">
        <v>14499</v>
      </c>
      <c r="S1030">
        <v>23559</v>
      </c>
      <c r="T1030" s="8">
        <v>23559</v>
      </c>
      <c r="U1030" s="8" t="str">
        <f>IF(Cleaned_Data[[#This Row],[Actual Price]]&lt;1000,"₦0–₦999",
 IF(Cleaned_Data[[#This Row],[Actual Price]]&lt;2000,"₦1,000–₦1,999",
 IF(Cleaned_Data[[#This Row],[Actual Price]]&lt;5000,"₦2,000–₦4,999",
 IF(Cleaned_Data[[#This Row],[Actual Price]]&lt;10000,"₦5,000–₦9,999",
 "₦10,000+"))))</f>
        <v>₦10,000+</v>
      </c>
      <c r="V1030" s="8">
        <f>(Cleaned_Data[[#This Row],[Actual Price]]*Cleaned_Data[[#This Row],[Rating Count]])</f>
        <v>47730534</v>
      </c>
      <c r="W1030" s="20">
        <v>0.38456640774226408</v>
      </c>
      <c r="X1030">
        <v>4.3</v>
      </c>
      <c r="Y1030" s="10">
        <f>VALUE(Cleaned_Data[[#This Row],[rating]])</f>
        <v>4.3</v>
      </c>
      <c r="Z1030">
        <v>2026</v>
      </c>
      <c r="AA1030" t="str">
        <f>IF(Cleaned_Data[[#This Row],[Rating Count]]&lt;1000,"&lt;1000","1000+")</f>
        <v>1000+</v>
      </c>
      <c r="AB1030" s="4">
        <v>2026</v>
      </c>
    </row>
    <row r="1031" spans="1:28" x14ac:dyDescent="0.25">
      <c r="A1031">
        <v>1030</v>
      </c>
      <c r="B1031" t="s">
        <v>10610</v>
      </c>
      <c r="C1031" t="s">
        <v>10611</v>
      </c>
      <c r="D1031" t="s">
        <v>10611</v>
      </c>
      <c r="E1031" t="s">
        <v>16191</v>
      </c>
      <c r="F1031" t="s">
        <v>15678</v>
      </c>
      <c r="G1031" t="s">
        <v>15679</v>
      </c>
      <c r="H1031" t="s">
        <v>8794</v>
      </c>
      <c r="I1031" t="s">
        <v>13176</v>
      </c>
      <c r="J1031" t="s">
        <v>13399</v>
      </c>
      <c r="K1031" t="s">
        <v>13312</v>
      </c>
      <c r="L1031" t="s">
        <v>15282</v>
      </c>
      <c r="M1031" t="s">
        <v>13313</v>
      </c>
      <c r="N1031" t="s">
        <v>13313</v>
      </c>
      <c r="O1031" t="s">
        <v>13314</v>
      </c>
      <c r="Q1031">
        <v>950</v>
      </c>
      <c r="R1031" s="8">
        <v>950</v>
      </c>
      <c r="S1031">
        <v>1599</v>
      </c>
      <c r="T1031" s="8">
        <v>1599</v>
      </c>
      <c r="U1031" s="8" t="str">
        <f>IF(Cleaned_Data[[#This Row],[Actual Price]]&lt;1000,"₦0–₦999",
 IF(Cleaned_Data[[#This Row],[Actual Price]]&lt;2000,"₦1,000–₦1,999",
 IF(Cleaned_Data[[#This Row],[Actual Price]]&lt;5000,"₦2,000–₦4,999",
 IF(Cleaned_Data[[#This Row],[Actual Price]]&lt;10000,"₦5,000–₦9,999",
 "₦10,000+"))))</f>
        <v>₦1,000–₦1,999</v>
      </c>
      <c r="V1031" s="8">
        <f>(Cleaned_Data[[#This Row],[Actual Price]]*Cleaned_Data[[#This Row],[Rating Count]])</f>
        <v>9451689</v>
      </c>
      <c r="W1031" s="20">
        <v>0.40587867417135709</v>
      </c>
      <c r="X1031">
        <v>4.3</v>
      </c>
      <c r="Y1031" s="10">
        <f>VALUE(Cleaned_Data[[#This Row],[rating]])</f>
        <v>4.3</v>
      </c>
      <c r="Z1031">
        <v>5911</v>
      </c>
      <c r="AA1031" t="str">
        <f>IF(Cleaned_Data[[#This Row],[Rating Count]]&lt;1000,"&lt;1000","1000+")</f>
        <v>1000+</v>
      </c>
      <c r="AB1031" s="4">
        <v>5911</v>
      </c>
    </row>
    <row r="1032" spans="1:28" x14ac:dyDescent="0.25">
      <c r="A1032">
        <v>1031</v>
      </c>
      <c r="B1032" t="s">
        <v>10620</v>
      </c>
      <c r="C1032" t="s">
        <v>10621</v>
      </c>
      <c r="D1032" t="s">
        <v>15680</v>
      </c>
      <c r="E1032" t="s">
        <v>16191</v>
      </c>
      <c r="F1032" t="s">
        <v>15681</v>
      </c>
      <c r="G1032" t="s">
        <v>15682</v>
      </c>
      <c r="H1032" t="s">
        <v>8783</v>
      </c>
      <c r="I1032" t="s">
        <v>13176</v>
      </c>
      <c r="J1032" t="s">
        <v>13399</v>
      </c>
      <c r="K1032" t="s">
        <v>13285</v>
      </c>
      <c r="L1032" t="s">
        <v>15206</v>
      </c>
      <c r="M1032" t="s">
        <v>13286</v>
      </c>
      <c r="N1032" t="s">
        <v>13286</v>
      </c>
      <c r="O1032" t="s">
        <v>13310</v>
      </c>
      <c r="P1032" t="s">
        <v>13311</v>
      </c>
      <c r="Q1032">
        <v>7199</v>
      </c>
      <c r="R1032" s="8">
        <v>7199</v>
      </c>
      <c r="S1032">
        <v>9995</v>
      </c>
      <c r="T1032" s="8">
        <v>9995</v>
      </c>
      <c r="U1032" s="8" t="str">
        <f>IF(Cleaned_Data[[#This Row],[Actual Price]]&lt;1000,"₦0–₦999",
 IF(Cleaned_Data[[#This Row],[Actual Price]]&lt;2000,"₦1,000–₦1,999",
 IF(Cleaned_Data[[#This Row],[Actual Price]]&lt;5000,"₦2,000–₦4,999",
 IF(Cleaned_Data[[#This Row],[Actual Price]]&lt;10000,"₦5,000–₦9,999",
 "₦10,000+"))))</f>
        <v>₦5,000–₦9,999</v>
      </c>
      <c r="V1032" s="8">
        <f>(Cleaned_Data[[#This Row],[Actual Price]]*Cleaned_Data[[#This Row],[Rating Count]])</f>
        <v>19630180</v>
      </c>
      <c r="W1032" s="20">
        <v>0.27973986993496747</v>
      </c>
      <c r="X1032">
        <v>4.4000000000000004</v>
      </c>
      <c r="Y1032" s="10">
        <f>VALUE(Cleaned_Data[[#This Row],[rating]])</f>
        <v>4.4000000000000004</v>
      </c>
      <c r="Z1032">
        <v>1964</v>
      </c>
      <c r="AA1032" t="str">
        <f>IF(Cleaned_Data[[#This Row],[Rating Count]]&lt;1000,"&lt;1000","1000+")</f>
        <v>1000+</v>
      </c>
      <c r="AB1032" s="4">
        <v>1964</v>
      </c>
    </row>
    <row r="1033" spans="1:28" x14ac:dyDescent="0.25">
      <c r="A1033">
        <v>1032</v>
      </c>
      <c r="B1033" t="s">
        <v>10630</v>
      </c>
      <c r="C1033" t="s">
        <v>10631</v>
      </c>
      <c r="D1033" t="s">
        <v>10631</v>
      </c>
      <c r="E1033" t="s">
        <v>16191</v>
      </c>
      <c r="F1033" t="s">
        <v>15683</v>
      </c>
      <c r="G1033" t="s">
        <v>15684</v>
      </c>
      <c r="H1033" t="s">
        <v>8461</v>
      </c>
      <c r="I1033" t="s">
        <v>13176</v>
      </c>
      <c r="J1033" t="s">
        <v>13399</v>
      </c>
      <c r="K1033" t="s">
        <v>13289</v>
      </c>
      <c r="L1033" t="s">
        <v>15209</v>
      </c>
      <c r="M1033" t="s">
        <v>13290</v>
      </c>
      <c r="N1033" t="s">
        <v>13290</v>
      </c>
      <c r="O1033" t="s">
        <v>13291</v>
      </c>
      <c r="Q1033">
        <v>2439</v>
      </c>
      <c r="R1033" s="8">
        <v>2439</v>
      </c>
      <c r="S1033">
        <v>2545</v>
      </c>
      <c r="T1033" s="8">
        <v>2545</v>
      </c>
      <c r="U1033" s="8" t="str">
        <f>IF(Cleaned_Data[[#This Row],[Actual Price]]&lt;1000,"₦0–₦999",
 IF(Cleaned_Data[[#This Row],[Actual Price]]&lt;2000,"₦1,000–₦1,999",
 IF(Cleaned_Data[[#This Row],[Actual Price]]&lt;5000,"₦2,000–₦4,999",
 IF(Cleaned_Data[[#This Row],[Actual Price]]&lt;10000,"₦5,000–₦9,999",
 "₦10,000+"))))</f>
        <v>₦2,000–₦4,999</v>
      </c>
      <c r="V1033" s="8">
        <f>(Cleaned_Data[[#This Row],[Actual Price]]*Cleaned_Data[[#This Row],[Rating Count]])</f>
        <v>63625</v>
      </c>
      <c r="W1033" s="20">
        <v>4.1650294695481337E-2</v>
      </c>
      <c r="X1033">
        <v>4.0999999999999996</v>
      </c>
      <c r="Y1033" s="10">
        <f>VALUE(Cleaned_Data[[#This Row],[rating]])</f>
        <v>4.0999999999999996</v>
      </c>
      <c r="Z1033">
        <v>25</v>
      </c>
      <c r="AA1033" t="str">
        <f>IF(Cleaned_Data[[#This Row],[Rating Count]]&lt;1000,"&lt;1000","1000+")</f>
        <v>&lt;1000</v>
      </c>
      <c r="AB1033" s="4">
        <v>25</v>
      </c>
    </row>
    <row r="1034" spans="1:28" x14ac:dyDescent="0.25">
      <c r="A1034">
        <v>1033</v>
      </c>
      <c r="B1034" t="s">
        <v>10640</v>
      </c>
      <c r="C1034" t="s">
        <v>10641</v>
      </c>
      <c r="D1034" t="s">
        <v>15685</v>
      </c>
      <c r="E1034" t="s">
        <v>16191</v>
      </c>
      <c r="F1034" t="s">
        <v>15686</v>
      </c>
      <c r="G1034" t="s">
        <v>15687</v>
      </c>
      <c r="H1034" t="s">
        <v>8805</v>
      </c>
      <c r="I1034" t="s">
        <v>13176</v>
      </c>
      <c r="J1034" t="s">
        <v>13399</v>
      </c>
      <c r="K1034" t="s">
        <v>13285</v>
      </c>
      <c r="L1034" t="s">
        <v>15206</v>
      </c>
      <c r="M1034" t="s">
        <v>13293</v>
      </c>
      <c r="N1034" t="s">
        <v>15214</v>
      </c>
      <c r="O1034" t="s">
        <v>13294</v>
      </c>
      <c r="P1034" t="s">
        <v>13303</v>
      </c>
      <c r="Q1034">
        <v>7799</v>
      </c>
      <c r="R1034" s="8">
        <v>7799</v>
      </c>
      <c r="S1034">
        <v>8995</v>
      </c>
      <c r="T1034" s="8">
        <v>8995</v>
      </c>
      <c r="U1034" s="8" t="str">
        <f>IF(Cleaned_Data[[#This Row],[Actual Price]]&lt;1000,"₦0–₦999",
 IF(Cleaned_Data[[#This Row],[Actual Price]]&lt;2000,"₦1,000–₦1,999",
 IF(Cleaned_Data[[#This Row],[Actual Price]]&lt;5000,"₦2,000–₦4,999",
 IF(Cleaned_Data[[#This Row],[Actual Price]]&lt;10000,"₦5,000–₦9,999",
 "₦10,000+"))))</f>
        <v>₦5,000–₦9,999</v>
      </c>
      <c r="V1034" s="8">
        <f>(Cleaned_Data[[#This Row],[Actual Price]]*Cleaned_Data[[#This Row],[Rating Count]])</f>
        <v>28424200</v>
      </c>
      <c r="W1034" s="20">
        <v>0.13296275708727071</v>
      </c>
      <c r="X1034">
        <v>4</v>
      </c>
      <c r="Y1034" s="10">
        <f>VALUE(Cleaned_Data[[#This Row],[rating]])</f>
        <v>4</v>
      </c>
      <c r="Z1034">
        <v>3160</v>
      </c>
      <c r="AA1034" t="str">
        <f>IF(Cleaned_Data[[#This Row],[Rating Count]]&lt;1000,"&lt;1000","1000+")</f>
        <v>1000+</v>
      </c>
      <c r="AB1034" s="4">
        <v>3160</v>
      </c>
    </row>
    <row r="1035" spans="1:28" x14ac:dyDescent="0.25">
      <c r="A1035">
        <v>1034</v>
      </c>
      <c r="B1035" t="s">
        <v>10650</v>
      </c>
      <c r="C1035" t="s">
        <v>10651</v>
      </c>
      <c r="D1035" t="s">
        <v>10651</v>
      </c>
      <c r="E1035" t="s">
        <v>16191</v>
      </c>
      <c r="F1035" t="s">
        <v>15688</v>
      </c>
      <c r="G1035" t="s">
        <v>15689</v>
      </c>
      <c r="H1035" t="s">
        <v>9100</v>
      </c>
      <c r="I1035" t="s">
        <v>13176</v>
      </c>
      <c r="J1035" t="s">
        <v>13399</v>
      </c>
      <c r="K1035" t="s">
        <v>13285</v>
      </c>
      <c r="L1035" t="s">
        <v>15206</v>
      </c>
      <c r="M1035" t="s">
        <v>13286</v>
      </c>
      <c r="N1035" t="s">
        <v>13286</v>
      </c>
      <c r="O1035" t="s">
        <v>13320</v>
      </c>
      <c r="Q1035">
        <v>1599</v>
      </c>
      <c r="R1035" s="8">
        <v>1599</v>
      </c>
      <c r="S1035">
        <v>1999</v>
      </c>
      <c r="T1035" s="8">
        <v>1999</v>
      </c>
      <c r="U1035" s="8" t="str">
        <f>IF(Cleaned_Data[[#This Row],[Actual Price]]&lt;1000,"₦0–₦999",
 IF(Cleaned_Data[[#This Row],[Actual Price]]&lt;2000,"₦1,000–₦1,999",
 IF(Cleaned_Data[[#This Row],[Actual Price]]&lt;5000,"₦2,000–₦4,999",
 IF(Cleaned_Data[[#This Row],[Actual Price]]&lt;10000,"₦5,000–₦9,999",
 "₦10,000+"))))</f>
        <v>₦1,000–₦1,999</v>
      </c>
      <c r="V1035" s="8">
        <f>(Cleaned_Data[[#This Row],[Actual Price]]*Cleaned_Data[[#This Row],[Rating Count]])</f>
        <v>3114442</v>
      </c>
      <c r="W1035" s="20">
        <v>0.20010005002501249</v>
      </c>
      <c r="X1035">
        <v>4.4000000000000004</v>
      </c>
      <c r="Y1035" s="10">
        <f>VALUE(Cleaned_Data[[#This Row],[rating]])</f>
        <v>4.4000000000000004</v>
      </c>
      <c r="Z1035">
        <v>1558</v>
      </c>
      <c r="AA1035" t="str">
        <f>IF(Cleaned_Data[[#This Row],[Rating Count]]&lt;1000,"&lt;1000","1000+")</f>
        <v>1000+</v>
      </c>
      <c r="AB1035" s="4">
        <v>1558</v>
      </c>
    </row>
    <row r="1036" spans="1:28" x14ac:dyDescent="0.25">
      <c r="A1036">
        <v>1035</v>
      </c>
      <c r="B1036" t="s">
        <v>10660</v>
      </c>
      <c r="C1036" t="s">
        <v>10661</v>
      </c>
      <c r="D1036" t="s">
        <v>15690</v>
      </c>
      <c r="E1036" t="s">
        <v>16191</v>
      </c>
      <c r="F1036" t="s">
        <v>15336</v>
      </c>
      <c r="G1036" t="s">
        <v>15691</v>
      </c>
      <c r="H1036" t="s">
        <v>8618</v>
      </c>
      <c r="I1036" t="s">
        <v>13176</v>
      </c>
      <c r="J1036" t="s">
        <v>13399</v>
      </c>
      <c r="K1036" t="s">
        <v>13285</v>
      </c>
      <c r="L1036" t="s">
        <v>15206</v>
      </c>
      <c r="M1036" t="s">
        <v>13286</v>
      </c>
      <c r="N1036" t="s">
        <v>13286</v>
      </c>
      <c r="O1036" t="s">
        <v>13304</v>
      </c>
      <c r="Q1036">
        <v>2899</v>
      </c>
      <c r="R1036" s="8">
        <v>2899</v>
      </c>
      <c r="S1036">
        <v>5500</v>
      </c>
      <c r="T1036" s="8">
        <v>5500</v>
      </c>
      <c r="U1036" s="8" t="str">
        <f>IF(Cleaned_Data[[#This Row],[Actual Price]]&lt;1000,"₦0–₦999",
 IF(Cleaned_Data[[#This Row],[Actual Price]]&lt;2000,"₦1,000–₦1,999",
 IF(Cleaned_Data[[#This Row],[Actual Price]]&lt;5000,"₦2,000–₦4,999",
 IF(Cleaned_Data[[#This Row],[Actual Price]]&lt;10000,"₦5,000–₦9,999",
 "₦10,000+"))))</f>
        <v>₦5,000–₦9,999</v>
      </c>
      <c r="V1036" s="8">
        <f>(Cleaned_Data[[#This Row],[Actual Price]]*Cleaned_Data[[#This Row],[Rating Count]])</f>
        <v>49269000</v>
      </c>
      <c r="W1036" s="20">
        <v>0.47290909090909089</v>
      </c>
      <c r="X1036">
        <v>3.8</v>
      </c>
      <c r="Y1036" s="10">
        <f>VALUE(Cleaned_Data[[#This Row],[rating]])</f>
        <v>3.8</v>
      </c>
      <c r="Z1036">
        <v>8958</v>
      </c>
      <c r="AA1036" t="str">
        <f>IF(Cleaned_Data[[#This Row],[Rating Count]]&lt;1000,"&lt;1000","1000+")</f>
        <v>1000+</v>
      </c>
      <c r="AB1036" s="4">
        <v>8958</v>
      </c>
    </row>
    <row r="1037" spans="1:28" x14ac:dyDescent="0.25">
      <c r="A1037">
        <v>1036</v>
      </c>
      <c r="B1037" t="s">
        <v>10670</v>
      </c>
      <c r="C1037" t="s">
        <v>10671</v>
      </c>
      <c r="D1037" t="s">
        <v>10671</v>
      </c>
      <c r="E1037" t="s">
        <v>16191</v>
      </c>
      <c r="F1037" t="s">
        <v>15692</v>
      </c>
      <c r="G1037" t="s">
        <v>15693</v>
      </c>
      <c r="H1037" t="s">
        <v>10171</v>
      </c>
      <c r="I1037" t="s">
        <v>13176</v>
      </c>
      <c r="J1037" t="s">
        <v>13399</v>
      </c>
      <c r="K1037" t="s">
        <v>13285</v>
      </c>
      <c r="L1037" t="s">
        <v>15206</v>
      </c>
      <c r="M1037" t="s">
        <v>13346</v>
      </c>
      <c r="N1037" t="s">
        <v>15582</v>
      </c>
      <c r="O1037" t="s">
        <v>13347</v>
      </c>
      <c r="Q1037">
        <v>9799</v>
      </c>
      <c r="R1037" s="8">
        <v>9799</v>
      </c>
      <c r="S1037">
        <v>12150</v>
      </c>
      <c r="T1037" s="8">
        <v>12150</v>
      </c>
      <c r="U1037" s="8" t="str">
        <f>IF(Cleaned_Data[[#This Row],[Actual Price]]&lt;1000,"₦0–₦999",
 IF(Cleaned_Data[[#This Row],[Actual Price]]&lt;2000,"₦1,000–₦1,999",
 IF(Cleaned_Data[[#This Row],[Actual Price]]&lt;5000,"₦2,000–₦4,999",
 IF(Cleaned_Data[[#This Row],[Actual Price]]&lt;10000,"₦5,000–₦9,999",
 "₦10,000+"))))</f>
        <v>₦10,000+</v>
      </c>
      <c r="V1037" s="8">
        <f>(Cleaned_Data[[#This Row],[Actual Price]]*Cleaned_Data[[#This Row],[Rating Count]])</f>
        <v>160999650</v>
      </c>
      <c r="W1037" s="20">
        <v>0.19349794238683127</v>
      </c>
      <c r="X1037">
        <v>4.3</v>
      </c>
      <c r="Y1037" s="10">
        <f>VALUE(Cleaned_Data[[#This Row],[rating]])</f>
        <v>4.3</v>
      </c>
      <c r="Z1037">
        <v>13251</v>
      </c>
      <c r="AA1037" t="str">
        <f>IF(Cleaned_Data[[#This Row],[Rating Count]]&lt;1000,"&lt;1000","1000+")</f>
        <v>1000+</v>
      </c>
      <c r="AB1037" s="4">
        <v>13251</v>
      </c>
    </row>
    <row r="1038" spans="1:28" x14ac:dyDescent="0.25">
      <c r="A1038">
        <v>1037</v>
      </c>
      <c r="B1038" t="s">
        <v>10679</v>
      </c>
      <c r="C1038" t="s">
        <v>10680</v>
      </c>
      <c r="D1038" t="s">
        <v>10680</v>
      </c>
      <c r="E1038" t="s">
        <v>16191</v>
      </c>
      <c r="F1038" t="s">
        <v>15694</v>
      </c>
      <c r="G1038" t="s">
        <v>15695</v>
      </c>
      <c r="H1038" t="s">
        <v>8805</v>
      </c>
      <c r="I1038" t="s">
        <v>13176</v>
      </c>
      <c r="J1038" t="s">
        <v>13399</v>
      </c>
      <c r="K1038" t="s">
        <v>13285</v>
      </c>
      <c r="L1038" t="s">
        <v>15206</v>
      </c>
      <c r="M1038" t="s">
        <v>13293</v>
      </c>
      <c r="N1038" t="s">
        <v>15214</v>
      </c>
      <c r="O1038" t="s">
        <v>13294</v>
      </c>
      <c r="P1038" t="s">
        <v>13303</v>
      </c>
      <c r="Q1038">
        <v>3299</v>
      </c>
      <c r="R1038" s="8">
        <v>3299</v>
      </c>
      <c r="S1038">
        <v>4995</v>
      </c>
      <c r="T1038" s="8">
        <v>4995</v>
      </c>
      <c r="U1038" s="8" t="str">
        <f>IF(Cleaned_Data[[#This Row],[Actual Price]]&lt;1000,"₦0–₦999",
 IF(Cleaned_Data[[#This Row],[Actual Price]]&lt;2000,"₦1,000–₦1,999",
 IF(Cleaned_Data[[#This Row],[Actual Price]]&lt;5000,"₦2,000–₦4,999",
 IF(Cleaned_Data[[#This Row],[Actual Price]]&lt;10000,"₦5,000–₦9,999",
 "₦10,000+"))))</f>
        <v>₦2,000–₦4,999</v>
      </c>
      <c r="V1038" s="8">
        <f>(Cleaned_Data[[#This Row],[Actual Price]]*Cleaned_Data[[#This Row],[Rating Count]])</f>
        <v>6958035</v>
      </c>
      <c r="W1038" s="20">
        <v>0.33953953953953953</v>
      </c>
      <c r="X1038">
        <v>3.8</v>
      </c>
      <c r="Y1038" s="10">
        <f>VALUE(Cleaned_Data[[#This Row],[rating]])</f>
        <v>3.8</v>
      </c>
      <c r="Z1038">
        <v>1393</v>
      </c>
      <c r="AA1038" t="str">
        <f>IF(Cleaned_Data[[#This Row],[Rating Count]]&lt;1000,"&lt;1000","1000+")</f>
        <v>1000+</v>
      </c>
      <c r="AB1038" s="4">
        <v>1393</v>
      </c>
    </row>
    <row r="1039" spans="1:28" x14ac:dyDescent="0.25">
      <c r="A1039">
        <v>1038</v>
      </c>
      <c r="B1039" t="s">
        <v>10689</v>
      </c>
      <c r="C1039" t="s">
        <v>10690</v>
      </c>
      <c r="D1039" t="s">
        <v>10690</v>
      </c>
      <c r="E1039" t="s">
        <v>16191</v>
      </c>
      <c r="F1039" t="s">
        <v>15696</v>
      </c>
      <c r="G1039" t="s">
        <v>15697</v>
      </c>
      <c r="H1039" t="s">
        <v>8597</v>
      </c>
      <c r="I1039" t="s">
        <v>13176</v>
      </c>
      <c r="J1039" t="s">
        <v>13399</v>
      </c>
      <c r="K1039" t="s">
        <v>13285</v>
      </c>
      <c r="L1039" t="s">
        <v>15206</v>
      </c>
      <c r="M1039" t="s">
        <v>13286</v>
      </c>
      <c r="N1039" t="s">
        <v>13286</v>
      </c>
      <c r="O1039" t="s">
        <v>13302</v>
      </c>
      <c r="Q1039">
        <v>669</v>
      </c>
      <c r="R1039" s="8">
        <v>669</v>
      </c>
      <c r="S1039">
        <v>1499</v>
      </c>
      <c r="T1039" s="8">
        <v>1499</v>
      </c>
      <c r="U1039" s="8" t="str">
        <f>IF(Cleaned_Data[[#This Row],[Actual Price]]&lt;1000,"₦0–₦999",
 IF(Cleaned_Data[[#This Row],[Actual Price]]&lt;2000,"₦1,000–₦1,999",
 IF(Cleaned_Data[[#This Row],[Actual Price]]&lt;5000,"₦2,000–₦4,999",
 IF(Cleaned_Data[[#This Row],[Actual Price]]&lt;10000,"₦5,000–₦9,999",
 "₦10,000+"))))</f>
        <v>₦1,000–₦1,999</v>
      </c>
      <c r="V1039" s="8">
        <f>(Cleaned_Data[[#This Row],[Actual Price]]*Cleaned_Data[[#This Row],[Rating Count]])</f>
        <v>19487</v>
      </c>
      <c r="W1039" s="20">
        <v>0.55370246831220815</v>
      </c>
      <c r="X1039">
        <v>2.2999999999999998</v>
      </c>
      <c r="Y1039" s="10">
        <f>VALUE(Cleaned_Data[[#This Row],[rating]])</f>
        <v>2.2999999999999998</v>
      </c>
      <c r="Z1039">
        <v>13</v>
      </c>
      <c r="AA1039" t="str">
        <f>IF(Cleaned_Data[[#This Row],[Rating Count]]&lt;1000,"&lt;1000","1000+")</f>
        <v>&lt;1000</v>
      </c>
      <c r="AB1039" s="4">
        <v>13</v>
      </c>
    </row>
    <row r="1040" spans="1:28" x14ac:dyDescent="0.25">
      <c r="A1040">
        <v>1039</v>
      </c>
      <c r="B1040" t="s">
        <v>10698</v>
      </c>
      <c r="C1040" t="s">
        <v>10699</v>
      </c>
      <c r="D1040" t="s">
        <v>10699</v>
      </c>
      <c r="E1040" t="s">
        <v>16191</v>
      </c>
      <c r="F1040" t="s">
        <v>15698</v>
      </c>
      <c r="G1040" t="s">
        <v>15699</v>
      </c>
      <c r="H1040" t="s">
        <v>8846</v>
      </c>
      <c r="I1040" t="s">
        <v>13176</v>
      </c>
      <c r="J1040" t="s">
        <v>13399</v>
      </c>
      <c r="K1040" t="s">
        <v>13285</v>
      </c>
      <c r="L1040" t="s">
        <v>15206</v>
      </c>
      <c r="M1040" t="s">
        <v>13286</v>
      </c>
      <c r="N1040" t="s">
        <v>13286</v>
      </c>
      <c r="O1040" t="s">
        <v>13315</v>
      </c>
      <c r="Q1040">
        <v>5890</v>
      </c>
      <c r="R1040" s="8">
        <v>5890</v>
      </c>
      <c r="S1040">
        <v>7506</v>
      </c>
      <c r="T1040" s="8">
        <v>7506</v>
      </c>
      <c r="U1040" s="8" t="str">
        <f>IF(Cleaned_Data[[#This Row],[Actual Price]]&lt;1000,"₦0–₦999",
 IF(Cleaned_Data[[#This Row],[Actual Price]]&lt;2000,"₦1,000–₦1,999",
 IF(Cleaned_Data[[#This Row],[Actual Price]]&lt;5000,"₦2,000–₦4,999",
 IF(Cleaned_Data[[#This Row],[Actual Price]]&lt;10000,"₦5,000–₦9,999",
 "₦10,000+"))))</f>
        <v>₦5,000–₦9,999</v>
      </c>
      <c r="V1040" s="8">
        <f>(Cleaned_Data[[#This Row],[Actual Price]]*Cleaned_Data[[#This Row],[Rating Count]])</f>
        <v>54350946</v>
      </c>
      <c r="W1040" s="20">
        <v>0.21529443112176924</v>
      </c>
      <c r="X1040">
        <v>4.5</v>
      </c>
      <c r="Y1040" s="10">
        <f>VALUE(Cleaned_Data[[#This Row],[rating]])</f>
        <v>4.5</v>
      </c>
      <c r="Z1040">
        <v>7241</v>
      </c>
      <c r="AA1040" t="str">
        <f>IF(Cleaned_Data[[#This Row],[Rating Count]]&lt;1000,"&lt;1000","1000+")</f>
        <v>1000+</v>
      </c>
      <c r="AB1040" s="4">
        <v>7241</v>
      </c>
    </row>
    <row r="1041" spans="1:28" x14ac:dyDescent="0.25">
      <c r="A1041">
        <v>1040</v>
      </c>
      <c r="B1041" t="s">
        <v>10708</v>
      </c>
      <c r="C1041" t="s">
        <v>10709</v>
      </c>
      <c r="D1041" t="s">
        <v>10709</v>
      </c>
      <c r="E1041" t="s">
        <v>16191</v>
      </c>
      <c r="F1041" t="s">
        <v>15700</v>
      </c>
      <c r="G1041" t="s">
        <v>15701</v>
      </c>
      <c r="H1041" t="s">
        <v>10001</v>
      </c>
      <c r="I1041" t="s">
        <v>13176</v>
      </c>
      <c r="J1041" t="s">
        <v>13399</v>
      </c>
      <c r="K1041" t="s">
        <v>13285</v>
      </c>
      <c r="L1041" t="s">
        <v>15206</v>
      </c>
      <c r="M1041" t="s">
        <v>13334</v>
      </c>
      <c r="N1041" t="s">
        <v>15444</v>
      </c>
      <c r="O1041" t="s">
        <v>13344</v>
      </c>
      <c r="Q1041">
        <v>9199</v>
      </c>
      <c r="R1041" s="8">
        <v>9199</v>
      </c>
      <c r="S1041">
        <v>18000</v>
      </c>
      <c r="T1041" s="8">
        <v>18000</v>
      </c>
      <c r="U1041" s="8" t="str">
        <f>IF(Cleaned_Data[[#This Row],[Actual Price]]&lt;1000,"₦0–₦999",
 IF(Cleaned_Data[[#This Row],[Actual Price]]&lt;2000,"₦1,000–₦1,999",
 IF(Cleaned_Data[[#This Row],[Actual Price]]&lt;5000,"₦2,000–₦4,999",
 IF(Cleaned_Data[[#This Row],[Actual Price]]&lt;10000,"₦5,000–₦9,999",
 "₦10,000+"))))</f>
        <v>₦10,000+</v>
      </c>
      <c r="V1041" s="8">
        <f>(Cleaned_Data[[#This Row],[Actual Price]]*Cleaned_Data[[#This Row],[Rating Count]])</f>
        <v>288360000</v>
      </c>
      <c r="W1041" s="20">
        <v>0.48894444444444446</v>
      </c>
      <c r="X1041">
        <v>4</v>
      </c>
      <c r="Y1041" s="10">
        <f>VALUE(Cleaned_Data[[#This Row],[rating]])</f>
        <v>4</v>
      </c>
      <c r="Z1041">
        <v>16020</v>
      </c>
      <c r="AA1041" t="str">
        <f>IF(Cleaned_Data[[#This Row],[Rating Count]]&lt;1000,"&lt;1000","1000+")</f>
        <v>1000+</v>
      </c>
      <c r="AB1041" s="4">
        <v>16020</v>
      </c>
    </row>
    <row r="1042" spans="1:28" x14ac:dyDescent="0.25">
      <c r="A1042">
        <v>1041</v>
      </c>
      <c r="B1042" t="s">
        <v>10718</v>
      </c>
      <c r="C1042" t="s">
        <v>10719</v>
      </c>
      <c r="D1042" t="s">
        <v>15702</v>
      </c>
      <c r="E1042" t="s">
        <v>16191</v>
      </c>
      <c r="F1042" t="s">
        <v>15280</v>
      </c>
      <c r="G1042" t="s">
        <v>15703</v>
      </c>
      <c r="H1042" t="s">
        <v>8794</v>
      </c>
      <c r="I1042" t="s">
        <v>13176</v>
      </c>
      <c r="J1042" t="s">
        <v>13399</v>
      </c>
      <c r="K1042" t="s">
        <v>13312</v>
      </c>
      <c r="L1042" t="s">
        <v>15282</v>
      </c>
      <c r="M1042" t="s">
        <v>13313</v>
      </c>
      <c r="N1042" t="s">
        <v>13313</v>
      </c>
      <c r="O1042" t="s">
        <v>13314</v>
      </c>
      <c r="Q1042">
        <v>351</v>
      </c>
      <c r="R1042" s="8">
        <v>351</v>
      </c>
      <c r="S1042">
        <v>1099</v>
      </c>
      <c r="T1042" s="8">
        <v>1099</v>
      </c>
      <c r="U1042" s="8" t="str">
        <f>IF(Cleaned_Data[[#This Row],[Actual Price]]&lt;1000,"₦0–₦999",
 IF(Cleaned_Data[[#This Row],[Actual Price]]&lt;2000,"₦1,000–₦1,999",
 IF(Cleaned_Data[[#This Row],[Actual Price]]&lt;5000,"₦2,000–₦4,999",
 IF(Cleaned_Data[[#This Row],[Actual Price]]&lt;10000,"₦5,000–₦9,999",
 "₦10,000+"))))</f>
        <v>₦1,000–₦1,999</v>
      </c>
      <c r="V1042" s="8">
        <f>(Cleaned_Data[[#This Row],[Actual Price]]*Cleaned_Data[[#This Row],[Rating Count]])</f>
        <v>1615530</v>
      </c>
      <c r="W1042" s="20">
        <v>0.68061874431301184</v>
      </c>
      <c r="X1042">
        <v>3.7</v>
      </c>
      <c r="Y1042" s="10">
        <f>VALUE(Cleaned_Data[[#This Row],[rating]])</f>
        <v>3.7</v>
      </c>
      <c r="Z1042">
        <v>1470</v>
      </c>
      <c r="AA1042" t="str">
        <f>IF(Cleaned_Data[[#This Row],[Rating Count]]&lt;1000,"&lt;1000","1000+")</f>
        <v>1000+</v>
      </c>
      <c r="AB1042" s="4">
        <v>1470</v>
      </c>
    </row>
    <row r="1043" spans="1:28" x14ac:dyDescent="0.25">
      <c r="A1043">
        <v>1042</v>
      </c>
      <c r="B1043" t="s">
        <v>10728</v>
      </c>
      <c r="C1043" t="s">
        <v>10729</v>
      </c>
      <c r="D1043" t="s">
        <v>10729</v>
      </c>
      <c r="E1043" t="s">
        <v>16191</v>
      </c>
      <c r="F1043" t="s">
        <v>15704</v>
      </c>
      <c r="G1043" t="s">
        <v>15705</v>
      </c>
      <c r="H1043" t="s">
        <v>10730</v>
      </c>
      <c r="I1043" t="s">
        <v>13355</v>
      </c>
      <c r="J1043" t="s">
        <v>13398</v>
      </c>
      <c r="K1043" t="s">
        <v>13356</v>
      </c>
      <c r="L1043" t="s">
        <v>15706</v>
      </c>
      <c r="M1043" t="s">
        <v>13357</v>
      </c>
      <c r="N1043" t="s">
        <v>13357</v>
      </c>
      <c r="O1043" t="s">
        <v>13358</v>
      </c>
      <c r="P1043" t="s">
        <v>13359</v>
      </c>
      <c r="Q1043">
        <v>899</v>
      </c>
      <c r="R1043" s="8">
        <v>899</v>
      </c>
      <c r="S1043">
        <v>1900</v>
      </c>
      <c r="T1043" s="8">
        <v>1900</v>
      </c>
      <c r="U1043" s="8" t="str">
        <f>IF(Cleaned_Data[[#This Row],[Actual Price]]&lt;1000,"₦0–₦999",
 IF(Cleaned_Data[[#This Row],[Actual Price]]&lt;2000,"₦1,000–₦1,999",
 IF(Cleaned_Data[[#This Row],[Actual Price]]&lt;5000,"₦2,000–₦4,999",
 IF(Cleaned_Data[[#This Row],[Actual Price]]&lt;10000,"₦5,000–₦9,999",
 "₦10,000+"))))</f>
        <v>₦1,000–₦1,999</v>
      </c>
      <c r="V1043" s="8">
        <f>(Cleaned_Data[[#This Row],[Actual Price]]*Cleaned_Data[[#This Row],[Rating Count]])</f>
        <v>6959700</v>
      </c>
      <c r="W1043" s="20">
        <v>0.52684210526315789</v>
      </c>
      <c r="X1043">
        <v>4</v>
      </c>
      <c r="Y1043" s="10">
        <f>VALUE(Cleaned_Data[[#This Row],[rating]])</f>
        <v>4</v>
      </c>
      <c r="Z1043">
        <v>3663</v>
      </c>
      <c r="AA1043" t="str">
        <f>IF(Cleaned_Data[[#This Row],[Rating Count]]&lt;1000,"&lt;1000","1000+")</f>
        <v>1000+</v>
      </c>
      <c r="AB1043" s="4">
        <v>3663</v>
      </c>
    </row>
    <row r="1044" spans="1:28" x14ac:dyDescent="0.25">
      <c r="A1044">
        <v>1043</v>
      </c>
      <c r="B1044" t="s">
        <v>10739</v>
      </c>
      <c r="C1044" t="s">
        <v>10740</v>
      </c>
      <c r="D1044" t="s">
        <v>15707</v>
      </c>
      <c r="E1044" t="s">
        <v>16191</v>
      </c>
      <c r="F1044" t="s">
        <v>15708</v>
      </c>
      <c r="G1044" t="s">
        <v>15709</v>
      </c>
      <c r="H1044" t="s">
        <v>8670</v>
      </c>
      <c r="I1044" t="s">
        <v>13176</v>
      </c>
      <c r="J1044" t="s">
        <v>13399</v>
      </c>
      <c r="K1044" t="s">
        <v>13285</v>
      </c>
      <c r="L1044" t="s">
        <v>15206</v>
      </c>
      <c r="M1044" t="s">
        <v>13286</v>
      </c>
      <c r="N1044" t="s">
        <v>13286</v>
      </c>
      <c r="O1044" t="s">
        <v>13287</v>
      </c>
      <c r="P1044" t="s">
        <v>13307</v>
      </c>
      <c r="Q1044">
        <v>1349</v>
      </c>
      <c r="R1044" s="8">
        <v>1349</v>
      </c>
      <c r="S1044">
        <v>1850</v>
      </c>
      <c r="T1044" s="8">
        <v>1850</v>
      </c>
      <c r="U1044" s="8" t="str">
        <f>IF(Cleaned_Data[[#This Row],[Actual Price]]&lt;1000,"₦0–₦999",
 IF(Cleaned_Data[[#This Row],[Actual Price]]&lt;2000,"₦1,000–₦1,999",
 IF(Cleaned_Data[[#This Row],[Actual Price]]&lt;5000,"₦2,000–₦4,999",
 IF(Cleaned_Data[[#This Row],[Actual Price]]&lt;10000,"₦5,000–₦9,999",
 "₦10,000+"))))</f>
        <v>₦1,000–₦1,999</v>
      </c>
      <c r="V1044" s="8">
        <f>(Cleaned_Data[[#This Row],[Actual Price]]*Cleaned_Data[[#This Row],[Rating Count]])</f>
        <v>1180300</v>
      </c>
      <c r="W1044" s="20">
        <v>0.27081081081081082</v>
      </c>
      <c r="X1044">
        <v>4.4000000000000004</v>
      </c>
      <c r="Y1044" s="10">
        <f>VALUE(Cleaned_Data[[#This Row],[rating]])</f>
        <v>4.4000000000000004</v>
      </c>
      <c r="Z1044">
        <v>638</v>
      </c>
      <c r="AA1044" t="str">
        <f>IF(Cleaned_Data[[#This Row],[Rating Count]]&lt;1000,"&lt;1000","1000+")</f>
        <v>&lt;1000</v>
      </c>
      <c r="AB1044" s="4">
        <v>638</v>
      </c>
    </row>
    <row r="1045" spans="1:28" x14ac:dyDescent="0.25">
      <c r="A1045">
        <v>1044</v>
      </c>
      <c r="B1045" t="s">
        <v>10749</v>
      </c>
      <c r="C1045" t="s">
        <v>10750</v>
      </c>
      <c r="D1045" t="s">
        <v>15710</v>
      </c>
      <c r="E1045" t="s">
        <v>16191</v>
      </c>
      <c r="F1045" t="s">
        <v>15711</v>
      </c>
      <c r="G1045" t="s">
        <v>15712</v>
      </c>
      <c r="H1045" t="s">
        <v>9851</v>
      </c>
      <c r="I1045" t="s">
        <v>13176</v>
      </c>
      <c r="J1045" t="s">
        <v>13399</v>
      </c>
      <c r="K1045" t="s">
        <v>13285</v>
      </c>
      <c r="L1045" t="s">
        <v>15206</v>
      </c>
      <c r="M1045" t="s">
        <v>13293</v>
      </c>
      <c r="N1045" t="s">
        <v>15214</v>
      </c>
      <c r="O1045" t="s">
        <v>13316</v>
      </c>
      <c r="P1045" t="s">
        <v>13317</v>
      </c>
      <c r="Q1045">
        <v>6236</v>
      </c>
      <c r="R1045" s="8">
        <v>6236</v>
      </c>
      <c r="S1045">
        <v>9999</v>
      </c>
      <c r="T1045" s="8">
        <v>9999</v>
      </c>
      <c r="U1045" s="8" t="str">
        <f>IF(Cleaned_Data[[#This Row],[Actual Price]]&lt;1000,"₦0–₦999",
 IF(Cleaned_Data[[#This Row],[Actual Price]]&lt;2000,"₦1,000–₦1,999",
 IF(Cleaned_Data[[#This Row],[Actual Price]]&lt;5000,"₦2,000–₦4,999",
 IF(Cleaned_Data[[#This Row],[Actual Price]]&lt;10000,"₦5,000–₦9,999",
 "₦10,000+"))))</f>
        <v>₦5,000–₦9,999</v>
      </c>
      <c r="V1045" s="8">
        <f>(Cleaned_Data[[#This Row],[Actual Price]]*Cleaned_Data[[#This Row],[Rating Count]])</f>
        <v>35516448</v>
      </c>
      <c r="W1045" s="20">
        <v>0.37633763376337631</v>
      </c>
      <c r="X1045">
        <v>4.0999999999999996</v>
      </c>
      <c r="Y1045" s="10">
        <f>VALUE(Cleaned_Data[[#This Row],[rating]])</f>
        <v>4.0999999999999996</v>
      </c>
      <c r="Z1045">
        <v>3552</v>
      </c>
      <c r="AA1045" t="str">
        <f>IF(Cleaned_Data[[#This Row],[Rating Count]]&lt;1000,"&lt;1000","1000+")</f>
        <v>1000+</v>
      </c>
      <c r="AB1045" s="4">
        <v>3552</v>
      </c>
    </row>
    <row r="1046" spans="1:28" x14ac:dyDescent="0.25">
      <c r="A1046">
        <v>1045</v>
      </c>
      <c r="B1046" t="s">
        <v>10759</v>
      </c>
      <c r="C1046" t="s">
        <v>10760</v>
      </c>
      <c r="D1046" t="s">
        <v>10760</v>
      </c>
      <c r="E1046" t="s">
        <v>16191</v>
      </c>
      <c r="F1046" t="s">
        <v>15713</v>
      </c>
      <c r="G1046" t="s">
        <v>15714</v>
      </c>
      <c r="H1046" t="s">
        <v>8597</v>
      </c>
      <c r="I1046" t="s">
        <v>13176</v>
      </c>
      <c r="J1046" t="s">
        <v>13399</v>
      </c>
      <c r="K1046" t="s">
        <v>13285</v>
      </c>
      <c r="L1046" t="s">
        <v>15206</v>
      </c>
      <c r="M1046" t="s">
        <v>13286</v>
      </c>
      <c r="N1046" t="s">
        <v>13286</v>
      </c>
      <c r="O1046" t="s">
        <v>13302</v>
      </c>
      <c r="Q1046">
        <v>2742</v>
      </c>
      <c r="R1046" s="8">
        <v>2742</v>
      </c>
      <c r="S1046">
        <v>3995</v>
      </c>
      <c r="T1046" s="8">
        <v>3995</v>
      </c>
      <c r="U1046" s="8" t="str">
        <f>IF(Cleaned_Data[[#This Row],[Actual Price]]&lt;1000,"₦0–₦999",
 IF(Cleaned_Data[[#This Row],[Actual Price]]&lt;2000,"₦1,000–₦1,999",
 IF(Cleaned_Data[[#This Row],[Actual Price]]&lt;5000,"₦2,000–₦4,999",
 IF(Cleaned_Data[[#This Row],[Actual Price]]&lt;10000,"₦5,000–₦9,999",
 "₦10,000+"))))</f>
        <v>₦2,000–₦4,999</v>
      </c>
      <c r="V1046" s="8">
        <f>(Cleaned_Data[[#This Row],[Actual Price]]*Cleaned_Data[[#This Row],[Rating Count]])</f>
        <v>44536260</v>
      </c>
      <c r="W1046" s="20">
        <v>0.31364205256570715</v>
      </c>
      <c r="X1046">
        <v>4.4000000000000004</v>
      </c>
      <c r="Y1046" s="10">
        <f>VALUE(Cleaned_Data[[#This Row],[rating]])</f>
        <v>4.4000000000000004</v>
      </c>
      <c r="Z1046">
        <v>11148</v>
      </c>
      <c r="AA1046" t="str">
        <f>IF(Cleaned_Data[[#This Row],[Rating Count]]&lt;1000,"&lt;1000","1000+")</f>
        <v>1000+</v>
      </c>
      <c r="AB1046" s="4">
        <v>11148</v>
      </c>
    </row>
    <row r="1047" spans="1:28" x14ac:dyDescent="0.25">
      <c r="A1047">
        <v>1046</v>
      </c>
      <c r="B1047" t="s">
        <v>10769</v>
      </c>
      <c r="C1047" t="s">
        <v>10770</v>
      </c>
      <c r="D1047" t="s">
        <v>15715</v>
      </c>
      <c r="E1047" t="s">
        <v>16191</v>
      </c>
      <c r="F1047" t="s">
        <v>15580</v>
      </c>
      <c r="G1047" t="s">
        <v>15716</v>
      </c>
      <c r="H1047" t="s">
        <v>10171</v>
      </c>
      <c r="I1047" t="s">
        <v>13176</v>
      </c>
      <c r="J1047" t="s">
        <v>13399</v>
      </c>
      <c r="K1047" t="s">
        <v>13285</v>
      </c>
      <c r="L1047" t="s">
        <v>15206</v>
      </c>
      <c r="M1047" t="s">
        <v>13346</v>
      </c>
      <c r="N1047" t="s">
        <v>15582</v>
      </c>
      <c r="O1047" t="s">
        <v>13347</v>
      </c>
      <c r="Q1047">
        <v>721</v>
      </c>
      <c r="R1047" s="8">
        <v>721</v>
      </c>
      <c r="S1047">
        <v>1499</v>
      </c>
      <c r="T1047" s="8">
        <v>1499</v>
      </c>
      <c r="U1047" s="8" t="str">
        <f>IF(Cleaned_Data[[#This Row],[Actual Price]]&lt;1000,"₦0–₦999",
 IF(Cleaned_Data[[#This Row],[Actual Price]]&lt;2000,"₦1,000–₦1,999",
 IF(Cleaned_Data[[#This Row],[Actual Price]]&lt;5000,"₦2,000–₦4,999",
 IF(Cleaned_Data[[#This Row],[Actual Price]]&lt;10000,"₦5,000–₦9,999",
 "₦10,000+"))))</f>
        <v>₦1,000–₦1,999</v>
      </c>
      <c r="V1047" s="8">
        <f>(Cleaned_Data[[#This Row],[Actual Price]]*Cleaned_Data[[#This Row],[Rating Count]])</f>
        <v>3671051</v>
      </c>
      <c r="W1047" s="20">
        <v>0.51901267511674454</v>
      </c>
      <c r="X1047">
        <v>3.1</v>
      </c>
      <c r="Y1047" s="10">
        <f>VALUE(Cleaned_Data[[#This Row],[rating]])</f>
        <v>3.1</v>
      </c>
      <c r="Z1047">
        <v>2449</v>
      </c>
      <c r="AA1047" t="str">
        <f>IF(Cleaned_Data[[#This Row],[Rating Count]]&lt;1000,"&lt;1000","1000+")</f>
        <v>1000+</v>
      </c>
      <c r="AB1047" s="4">
        <v>2449</v>
      </c>
    </row>
    <row r="1048" spans="1:28" x14ac:dyDescent="0.25">
      <c r="A1048">
        <v>1047</v>
      </c>
      <c r="B1048" t="s">
        <v>10779</v>
      </c>
      <c r="C1048" t="s">
        <v>10780</v>
      </c>
      <c r="D1048" t="s">
        <v>15717</v>
      </c>
      <c r="E1048" t="s">
        <v>16191</v>
      </c>
      <c r="F1048" t="s">
        <v>15718</v>
      </c>
      <c r="G1048" t="s">
        <v>15719</v>
      </c>
      <c r="H1048" t="s">
        <v>8805</v>
      </c>
      <c r="I1048" t="s">
        <v>13176</v>
      </c>
      <c r="J1048" t="s">
        <v>13399</v>
      </c>
      <c r="K1048" t="s">
        <v>13285</v>
      </c>
      <c r="L1048" t="s">
        <v>15206</v>
      </c>
      <c r="M1048" t="s">
        <v>13293</v>
      </c>
      <c r="N1048" t="s">
        <v>15214</v>
      </c>
      <c r="O1048" t="s">
        <v>13294</v>
      </c>
      <c r="P1048" t="s">
        <v>13303</v>
      </c>
      <c r="Q1048">
        <v>2903</v>
      </c>
      <c r="R1048" s="8">
        <v>2903</v>
      </c>
      <c r="S1048">
        <v>3295</v>
      </c>
      <c r="T1048" s="8">
        <v>3295</v>
      </c>
      <c r="U1048" s="8" t="str">
        <f>IF(Cleaned_Data[[#This Row],[Actual Price]]&lt;1000,"₦0–₦999",
 IF(Cleaned_Data[[#This Row],[Actual Price]]&lt;2000,"₦1,000–₦1,999",
 IF(Cleaned_Data[[#This Row],[Actual Price]]&lt;5000,"₦2,000–₦4,999",
 IF(Cleaned_Data[[#This Row],[Actual Price]]&lt;10000,"₦5,000–₦9,999",
 "₦10,000+"))))</f>
        <v>₦2,000–₦4,999</v>
      </c>
      <c r="V1048" s="8">
        <f>(Cleaned_Data[[#This Row],[Actual Price]]*Cleaned_Data[[#This Row],[Rating Count]])</f>
        <v>7575205</v>
      </c>
      <c r="W1048" s="20">
        <v>0.11896813353566009</v>
      </c>
      <c r="X1048">
        <v>4.3</v>
      </c>
      <c r="Y1048" s="10">
        <f>VALUE(Cleaned_Data[[#This Row],[rating]])</f>
        <v>4.3</v>
      </c>
      <c r="Z1048">
        <v>2299</v>
      </c>
      <c r="AA1048" t="str">
        <f>IF(Cleaned_Data[[#This Row],[Rating Count]]&lt;1000,"&lt;1000","1000+")</f>
        <v>1000+</v>
      </c>
      <c r="AB1048" s="4">
        <v>2299</v>
      </c>
    </row>
    <row r="1049" spans="1:28" x14ac:dyDescent="0.25">
      <c r="A1049">
        <v>1048</v>
      </c>
      <c r="B1049" t="s">
        <v>10789</v>
      </c>
      <c r="C1049" t="s">
        <v>10790</v>
      </c>
      <c r="D1049" t="s">
        <v>15720</v>
      </c>
      <c r="E1049" t="s">
        <v>16191</v>
      </c>
      <c r="F1049" t="s">
        <v>15721</v>
      </c>
      <c r="G1049" t="s">
        <v>15722</v>
      </c>
      <c r="H1049" t="s">
        <v>9100</v>
      </c>
      <c r="I1049" t="s">
        <v>13176</v>
      </c>
      <c r="J1049" t="s">
        <v>13399</v>
      </c>
      <c r="K1049" t="s">
        <v>13285</v>
      </c>
      <c r="L1049" t="s">
        <v>15206</v>
      </c>
      <c r="M1049" t="s">
        <v>13286</v>
      </c>
      <c r="N1049" t="s">
        <v>13286</v>
      </c>
      <c r="O1049" t="s">
        <v>13320</v>
      </c>
      <c r="Q1049">
        <v>1656</v>
      </c>
      <c r="R1049" s="8">
        <v>1656</v>
      </c>
      <c r="S1049">
        <v>2695</v>
      </c>
      <c r="T1049" s="8">
        <v>2695</v>
      </c>
      <c r="U1049" s="8" t="str">
        <f>IF(Cleaned_Data[[#This Row],[Actual Price]]&lt;1000,"₦0–₦999",
 IF(Cleaned_Data[[#This Row],[Actual Price]]&lt;2000,"₦1,000–₦1,999",
 IF(Cleaned_Data[[#This Row],[Actual Price]]&lt;5000,"₦2,000–₦4,999",
 IF(Cleaned_Data[[#This Row],[Actual Price]]&lt;10000,"₦5,000–₦9,999",
 "₦10,000+"))))</f>
        <v>₦2,000–₦4,999</v>
      </c>
      <c r="V1049" s="8">
        <f>(Cleaned_Data[[#This Row],[Actual Price]]*Cleaned_Data[[#This Row],[Rating Count]])</f>
        <v>16242765</v>
      </c>
      <c r="W1049" s="20">
        <v>0.38552875695732841</v>
      </c>
      <c r="X1049">
        <v>4.4000000000000004</v>
      </c>
      <c r="Y1049" s="10">
        <f>VALUE(Cleaned_Data[[#This Row],[rating]])</f>
        <v>4.4000000000000004</v>
      </c>
      <c r="Z1049">
        <v>6027</v>
      </c>
      <c r="AA1049" t="str">
        <f>IF(Cleaned_Data[[#This Row],[Rating Count]]&lt;1000,"&lt;1000","1000+")</f>
        <v>1000+</v>
      </c>
      <c r="AB1049" s="4">
        <v>6027</v>
      </c>
    </row>
    <row r="1050" spans="1:28" x14ac:dyDescent="0.25">
      <c r="A1050">
        <v>1049</v>
      </c>
      <c r="B1050" t="s">
        <v>10799</v>
      </c>
      <c r="C1050" t="s">
        <v>10800</v>
      </c>
      <c r="D1050" t="s">
        <v>10800</v>
      </c>
      <c r="E1050" t="s">
        <v>16191</v>
      </c>
      <c r="F1050" t="s">
        <v>15723</v>
      </c>
      <c r="G1050" t="s">
        <v>15724</v>
      </c>
      <c r="H1050" t="s">
        <v>8938</v>
      </c>
      <c r="I1050" t="s">
        <v>13176</v>
      </c>
      <c r="J1050" t="s">
        <v>13399</v>
      </c>
      <c r="K1050" t="s">
        <v>13285</v>
      </c>
      <c r="L1050" t="s">
        <v>15206</v>
      </c>
      <c r="M1050" t="s">
        <v>13286</v>
      </c>
      <c r="N1050" t="s">
        <v>13286</v>
      </c>
      <c r="O1050" t="s">
        <v>13318</v>
      </c>
      <c r="Q1050">
        <v>1399</v>
      </c>
      <c r="R1050" s="8">
        <v>1399</v>
      </c>
      <c r="S1050">
        <v>2290</v>
      </c>
      <c r="T1050" s="8">
        <v>2290</v>
      </c>
      <c r="U1050" s="8" t="str">
        <f>IF(Cleaned_Data[[#This Row],[Actual Price]]&lt;1000,"₦0–₦999",
 IF(Cleaned_Data[[#This Row],[Actual Price]]&lt;2000,"₦1,000–₦1,999",
 IF(Cleaned_Data[[#This Row],[Actual Price]]&lt;5000,"₦2,000–₦4,999",
 IF(Cleaned_Data[[#This Row],[Actual Price]]&lt;10000,"₦5,000–₦9,999",
 "₦10,000+"))))</f>
        <v>₦2,000–₦4,999</v>
      </c>
      <c r="V1050" s="8">
        <f>(Cleaned_Data[[#This Row],[Actual Price]]*Cleaned_Data[[#This Row],[Rating Count]])</f>
        <v>1055690</v>
      </c>
      <c r="W1050" s="20">
        <v>0.38908296943231441</v>
      </c>
      <c r="X1050">
        <v>4.4000000000000004</v>
      </c>
      <c r="Y1050" s="10">
        <f>VALUE(Cleaned_Data[[#This Row],[rating]])</f>
        <v>4.4000000000000004</v>
      </c>
      <c r="Z1050">
        <v>461</v>
      </c>
      <c r="AA1050" t="str">
        <f>IF(Cleaned_Data[[#This Row],[Rating Count]]&lt;1000,"&lt;1000","1000+")</f>
        <v>&lt;1000</v>
      </c>
      <c r="AB1050" s="4">
        <v>461</v>
      </c>
    </row>
    <row r="1051" spans="1:28" x14ac:dyDescent="0.25">
      <c r="A1051">
        <v>1050</v>
      </c>
      <c r="B1051" t="s">
        <v>10809</v>
      </c>
      <c r="C1051" t="s">
        <v>10810</v>
      </c>
      <c r="D1051" t="s">
        <v>15725</v>
      </c>
      <c r="E1051" t="s">
        <v>16191</v>
      </c>
      <c r="F1051" t="s">
        <v>15726</v>
      </c>
      <c r="G1051" t="s">
        <v>15727</v>
      </c>
      <c r="H1051" t="s">
        <v>8969</v>
      </c>
      <c r="I1051" t="s">
        <v>13176</v>
      </c>
      <c r="J1051" t="s">
        <v>13399</v>
      </c>
      <c r="K1051" t="s">
        <v>13285</v>
      </c>
      <c r="L1051" t="s">
        <v>15206</v>
      </c>
      <c r="M1051" t="s">
        <v>13286</v>
      </c>
      <c r="N1051" t="s">
        <v>13286</v>
      </c>
      <c r="O1051" t="s">
        <v>13319</v>
      </c>
      <c r="Q1051">
        <v>2079</v>
      </c>
      <c r="R1051" s="8">
        <v>2079</v>
      </c>
      <c r="S1051">
        <v>3099</v>
      </c>
      <c r="T1051" s="8">
        <v>3099</v>
      </c>
      <c r="U1051" s="8" t="str">
        <f>IF(Cleaned_Data[[#This Row],[Actual Price]]&lt;1000,"₦0–₦999",
 IF(Cleaned_Data[[#This Row],[Actual Price]]&lt;2000,"₦1,000–₦1,999",
 IF(Cleaned_Data[[#This Row],[Actual Price]]&lt;5000,"₦2,000–₦4,999",
 IF(Cleaned_Data[[#This Row],[Actual Price]]&lt;10000,"₦5,000–₦9,999",
 "₦10,000+"))))</f>
        <v>₦2,000–₦4,999</v>
      </c>
      <c r="V1051" s="8">
        <f>(Cleaned_Data[[#This Row],[Actual Price]]*Cleaned_Data[[#This Row],[Rating Count]])</f>
        <v>873918</v>
      </c>
      <c r="W1051" s="20">
        <v>0.32913843175217811</v>
      </c>
      <c r="X1051">
        <v>4.0999999999999996</v>
      </c>
      <c r="Y1051" s="10">
        <f>VALUE(Cleaned_Data[[#This Row],[rating]])</f>
        <v>4.0999999999999996</v>
      </c>
      <c r="Z1051">
        <v>282</v>
      </c>
      <c r="AA1051" t="str">
        <f>IF(Cleaned_Data[[#This Row],[Rating Count]]&lt;1000,"&lt;1000","1000+")</f>
        <v>&lt;1000</v>
      </c>
      <c r="AB1051" s="4">
        <v>282</v>
      </c>
    </row>
    <row r="1052" spans="1:28" x14ac:dyDescent="0.25">
      <c r="A1052">
        <v>1051</v>
      </c>
      <c r="B1052" t="s">
        <v>10819</v>
      </c>
      <c r="C1052" t="s">
        <v>10820</v>
      </c>
      <c r="D1052" t="s">
        <v>15728</v>
      </c>
      <c r="E1052" t="s">
        <v>16191</v>
      </c>
      <c r="F1052" t="s">
        <v>15729</v>
      </c>
      <c r="G1052" t="s">
        <v>15730</v>
      </c>
      <c r="H1052" t="s">
        <v>8752</v>
      </c>
      <c r="I1052" t="s">
        <v>13176</v>
      </c>
      <c r="J1052" t="s">
        <v>13399</v>
      </c>
      <c r="K1052" t="s">
        <v>13289</v>
      </c>
      <c r="L1052" t="s">
        <v>15209</v>
      </c>
      <c r="M1052" t="s">
        <v>13305</v>
      </c>
      <c r="N1052" t="s">
        <v>15244</v>
      </c>
      <c r="O1052" t="s">
        <v>13309</v>
      </c>
      <c r="Q1052">
        <v>999</v>
      </c>
      <c r="R1052" s="8">
        <v>999</v>
      </c>
      <c r="S1052">
        <v>1075</v>
      </c>
      <c r="T1052" s="8">
        <v>1075</v>
      </c>
      <c r="U1052" s="8" t="str">
        <f>IF(Cleaned_Data[[#This Row],[Actual Price]]&lt;1000,"₦0–₦999",
 IF(Cleaned_Data[[#This Row],[Actual Price]]&lt;2000,"₦1,000–₦1,999",
 IF(Cleaned_Data[[#This Row],[Actual Price]]&lt;5000,"₦2,000–₦4,999",
 IF(Cleaned_Data[[#This Row],[Actual Price]]&lt;10000,"₦5,000–₦9,999",
 "₦10,000+"))))</f>
        <v>₦1,000–₦1,999</v>
      </c>
      <c r="V1052" s="8">
        <f>(Cleaned_Data[[#This Row],[Actual Price]]*Cleaned_Data[[#This Row],[Rating Count]])</f>
        <v>9970625</v>
      </c>
      <c r="W1052" s="20">
        <v>7.0697674418604653E-2</v>
      </c>
      <c r="X1052">
        <v>4.0999999999999996</v>
      </c>
      <c r="Y1052" s="10">
        <f>VALUE(Cleaned_Data[[#This Row],[rating]])</f>
        <v>4.0999999999999996</v>
      </c>
      <c r="Z1052">
        <v>9275</v>
      </c>
      <c r="AA1052" t="str">
        <f>IF(Cleaned_Data[[#This Row],[Rating Count]]&lt;1000,"&lt;1000","1000+")</f>
        <v>1000+</v>
      </c>
      <c r="AB1052" s="4">
        <v>9275</v>
      </c>
    </row>
    <row r="1053" spans="1:28" x14ac:dyDescent="0.25">
      <c r="A1053">
        <v>1052</v>
      </c>
      <c r="B1053" t="s">
        <v>10829</v>
      </c>
      <c r="C1053" t="s">
        <v>10830</v>
      </c>
      <c r="D1053" t="s">
        <v>15731</v>
      </c>
      <c r="E1053" t="s">
        <v>16191</v>
      </c>
      <c r="F1053" t="s">
        <v>15732</v>
      </c>
      <c r="G1053" t="s">
        <v>15733</v>
      </c>
      <c r="H1053" t="s">
        <v>8877</v>
      </c>
      <c r="I1053" t="s">
        <v>13176</v>
      </c>
      <c r="J1053" t="s">
        <v>13399</v>
      </c>
      <c r="K1053" t="s">
        <v>13285</v>
      </c>
      <c r="L1053" t="s">
        <v>15206</v>
      </c>
      <c r="M1053" t="s">
        <v>13293</v>
      </c>
      <c r="N1053" t="s">
        <v>15214</v>
      </c>
      <c r="O1053" t="s">
        <v>13316</v>
      </c>
      <c r="P1053" t="s">
        <v>13317</v>
      </c>
      <c r="Q1053">
        <v>3179</v>
      </c>
      <c r="R1053" s="8">
        <v>3179</v>
      </c>
      <c r="S1053">
        <v>6999</v>
      </c>
      <c r="T1053" s="8">
        <v>6999</v>
      </c>
      <c r="U1053" s="8" t="str">
        <f>IF(Cleaned_Data[[#This Row],[Actual Price]]&lt;1000,"₦0–₦999",
 IF(Cleaned_Data[[#This Row],[Actual Price]]&lt;2000,"₦1,000–₦1,999",
 IF(Cleaned_Data[[#This Row],[Actual Price]]&lt;5000,"₦2,000–₦4,999",
 IF(Cleaned_Data[[#This Row],[Actual Price]]&lt;10000,"₦5,000–₦9,999",
 "₦10,000+"))))</f>
        <v>₦5,000–₦9,999</v>
      </c>
      <c r="V1053" s="8">
        <f>(Cleaned_Data[[#This Row],[Actual Price]]*Cleaned_Data[[#This Row],[Rating Count]])</f>
        <v>5200257</v>
      </c>
      <c r="W1053" s="20">
        <v>0.54579225603657666</v>
      </c>
      <c r="X1053">
        <v>4</v>
      </c>
      <c r="Y1053" s="10">
        <f>VALUE(Cleaned_Data[[#This Row],[rating]])</f>
        <v>4</v>
      </c>
      <c r="Z1053">
        <v>743</v>
      </c>
      <c r="AA1053" t="str">
        <f>IF(Cleaned_Data[[#This Row],[Rating Count]]&lt;1000,"&lt;1000","1000+")</f>
        <v>&lt;1000</v>
      </c>
      <c r="AB1053" s="4">
        <v>743</v>
      </c>
    </row>
    <row r="1054" spans="1:28" x14ac:dyDescent="0.25">
      <c r="A1054">
        <v>1053</v>
      </c>
      <c r="B1054" t="s">
        <v>10839</v>
      </c>
      <c r="C1054" t="s">
        <v>13008</v>
      </c>
      <c r="D1054" t="s">
        <v>13008</v>
      </c>
      <c r="E1054" t="s">
        <v>16191</v>
      </c>
      <c r="F1054" t="s">
        <v>15734</v>
      </c>
      <c r="G1054" t="s">
        <v>15735</v>
      </c>
      <c r="H1054" t="s">
        <v>8629</v>
      </c>
      <c r="I1054" t="s">
        <v>13176</v>
      </c>
      <c r="J1054" t="s">
        <v>13399</v>
      </c>
      <c r="K1054" t="s">
        <v>13289</v>
      </c>
      <c r="L1054" t="s">
        <v>15209</v>
      </c>
      <c r="M1054" t="s">
        <v>13305</v>
      </c>
      <c r="N1054" t="s">
        <v>15244</v>
      </c>
      <c r="O1054" t="s">
        <v>13306</v>
      </c>
      <c r="Q1054">
        <v>1049</v>
      </c>
      <c r="R1054" s="8">
        <v>1049</v>
      </c>
      <c r="S1054">
        <v>2499</v>
      </c>
      <c r="T1054" s="8">
        <v>2499</v>
      </c>
      <c r="U1054" s="8" t="str">
        <f>IF(Cleaned_Data[[#This Row],[Actual Price]]&lt;1000,"₦0–₦999",
 IF(Cleaned_Data[[#This Row],[Actual Price]]&lt;2000,"₦1,000–₦1,999",
 IF(Cleaned_Data[[#This Row],[Actual Price]]&lt;5000,"₦2,000–₦4,999",
 IF(Cleaned_Data[[#This Row],[Actual Price]]&lt;10000,"₦5,000–₦9,999",
 "₦10,000+"))))</f>
        <v>₦2,000–₦4,999</v>
      </c>
      <c r="V1054" s="8">
        <f>(Cleaned_Data[[#This Row],[Actual Price]]*Cleaned_Data[[#This Row],[Rating Count]])</f>
        <v>819672</v>
      </c>
      <c r="W1054" s="20">
        <v>0.58023209283713484</v>
      </c>
      <c r="X1054">
        <v>3.6</v>
      </c>
      <c r="Y1054" s="10">
        <f>VALUE(Cleaned_Data[[#This Row],[rating]])</f>
        <v>3.6</v>
      </c>
      <c r="Z1054">
        <v>328</v>
      </c>
      <c r="AA1054" t="str">
        <f>IF(Cleaned_Data[[#This Row],[Rating Count]]&lt;1000,"&lt;1000","1000+")</f>
        <v>&lt;1000</v>
      </c>
      <c r="AB1054" s="4">
        <v>328</v>
      </c>
    </row>
    <row r="1055" spans="1:28" x14ac:dyDescent="0.25">
      <c r="A1055">
        <v>1054</v>
      </c>
      <c r="B1055" t="s">
        <v>10848</v>
      </c>
      <c r="C1055" t="s">
        <v>10849</v>
      </c>
      <c r="D1055" t="s">
        <v>10849</v>
      </c>
      <c r="E1055" t="s">
        <v>16191</v>
      </c>
      <c r="F1055" t="s">
        <v>15736</v>
      </c>
      <c r="G1055" t="s">
        <v>15737</v>
      </c>
      <c r="H1055" t="s">
        <v>8629</v>
      </c>
      <c r="I1055" t="s">
        <v>13176</v>
      </c>
      <c r="J1055" t="s">
        <v>13399</v>
      </c>
      <c r="K1055" t="s">
        <v>13289</v>
      </c>
      <c r="L1055" t="s">
        <v>15209</v>
      </c>
      <c r="M1055" t="s">
        <v>13305</v>
      </c>
      <c r="N1055" t="s">
        <v>15244</v>
      </c>
      <c r="O1055" t="s">
        <v>13306</v>
      </c>
      <c r="Q1055">
        <v>3599</v>
      </c>
      <c r="R1055" s="8">
        <v>3599</v>
      </c>
      <c r="S1055">
        <v>7290</v>
      </c>
      <c r="T1055" s="8">
        <v>7290</v>
      </c>
      <c r="U1055" s="8" t="str">
        <f>IF(Cleaned_Data[[#This Row],[Actual Price]]&lt;1000,"₦0–₦999",
 IF(Cleaned_Data[[#This Row],[Actual Price]]&lt;2000,"₦1,000–₦1,999",
 IF(Cleaned_Data[[#This Row],[Actual Price]]&lt;5000,"₦2,000–₦4,999",
 IF(Cleaned_Data[[#This Row],[Actual Price]]&lt;10000,"₦5,000–₦9,999",
 "₦10,000+"))))</f>
        <v>₦5,000–₦9,999</v>
      </c>
      <c r="V1055" s="8">
        <f>(Cleaned_Data[[#This Row],[Actual Price]]*Cleaned_Data[[#This Row],[Rating Count]])</f>
        <v>6867180</v>
      </c>
      <c r="W1055" s="20">
        <v>0.50631001371742113</v>
      </c>
      <c r="X1055">
        <v>3.9</v>
      </c>
      <c r="Y1055" s="10">
        <f>VALUE(Cleaned_Data[[#This Row],[rating]])</f>
        <v>3.9</v>
      </c>
      <c r="Z1055">
        <v>942</v>
      </c>
      <c r="AA1055" t="str">
        <f>IF(Cleaned_Data[[#This Row],[Rating Count]]&lt;1000,"&lt;1000","1000+")</f>
        <v>&lt;1000</v>
      </c>
      <c r="AB1055" s="4">
        <v>942</v>
      </c>
    </row>
    <row r="1056" spans="1:28" x14ac:dyDescent="0.25">
      <c r="A1056">
        <v>1055</v>
      </c>
      <c r="B1056" t="s">
        <v>10858</v>
      </c>
      <c r="C1056" t="s">
        <v>10859</v>
      </c>
      <c r="D1056" t="s">
        <v>10859</v>
      </c>
      <c r="E1056" t="s">
        <v>16191</v>
      </c>
      <c r="F1056" t="s">
        <v>15738</v>
      </c>
      <c r="G1056" t="s">
        <v>15739</v>
      </c>
      <c r="H1056" t="s">
        <v>10860</v>
      </c>
      <c r="I1056" t="s">
        <v>13176</v>
      </c>
      <c r="J1056" t="s">
        <v>13399</v>
      </c>
      <c r="K1056" t="s">
        <v>13285</v>
      </c>
      <c r="L1056" t="s">
        <v>15206</v>
      </c>
      <c r="M1056" t="s">
        <v>13329</v>
      </c>
      <c r="N1056" t="s">
        <v>15419</v>
      </c>
      <c r="O1056" t="s">
        <v>13360</v>
      </c>
      <c r="Q1056">
        <v>4799</v>
      </c>
      <c r="R1056" s="8">
        <v>4799</v>
      </c>
      <c r="S1056">
        <v>5795</v>
      </c>
      <c r="T1056" s="8">
        <v>5795</v>
      </c>
      <c r="U1056" s="8" t="str">
        <f>IF(Cleaned_Data[[#This Row],[Actual Price]]&lt;1000,"₦0–₦999",
 IF(Cleaned_Data[[#This Row],[Actual Price]]&lt;2000,"₦1,000–₦1,999",
 IF(Cleaned_Data[[#This Row],[Actual Price]]&lt;5000,"₦2,000–₦4,999",
 IF(Cleaned_Data[[#This Row],[Actual Price]]&lt;10000,"₦5,000–₦9,999",
 "₦10,000+"))))</f>
        <v>₦5,000–₦9,999</v>
      </c>
      <c r="V1056" s="8">
        <f>(Cleaned_Data[[#This Row],[Actual Price]]*Cleaned_Data[[#This Row],[Rating Count]])</f>
        <v>22107925</v>
      </c>
      <c r="W1056" s="20">
        <v>0.1718723037100949</v>
      </c>
      <c r="X1056">
        <v>3.9</v>
      </c>
      <c r="Y1056" s="10">
        <f>VALUE(Cleaned_Data[[#This Row],[rating]])</f>
        <v>3.9</v>
      </c>
      <c r="Z1056">
        <v>3815</v>
      </c>
      <c r="AA1056" t="str">
        <f>IF(Cleaned_Data[[#This Row],[Rating Count]]&lt;1000,"&lt;1000","1000+")</f>
        <v>1000+</v>
      </c>
      <c r="AB1056" s="4">
        <v>3815</v>
      </c>
    </row>
    <row r="1057" spans="1:28" x14ac:dyDescent="0.25">
      <c r="A1057">
        <v>1056</v>
      </c>
      <c r="B1057" t="s">
        <v>10869</v>
      </c>
      <c r="C1057" t="s">
        <v>10870</v>
      </c>
      <c r="D1057" t="s">
        <v>10870</v>
      </c>
      <c r="E1057" t="s">
        <v>16191</v>
      </c>
      <c r="F1057" t="s">
        <v>15740</v>
      </c>
      <c r="G1057" t="s">
        <v>15741</v>
      </c>
      <c r="H1057" t="s">
        <v>8618</v>
      </c>
      <c r="I1057" t="s">
        <v>13176</v>
      </c>
      <c r="J1057" t="s">
        <v>13399</v>
      </c>
      <c r="K1057" t="s">
        <v>13285</v>
      </c>
      <c r="L1057" t="s">
        <v>15206</v>
      </c>
      <c r="M1057" t="s">
        <v>13286</v>
      </c>
      <c r="N1057" t="s">
        <v>13286</v>
      </c>
      <c r="O1057" t="s">
        <v>13304</v>
      </c>
      <c r="Q1057">
        <v>1699</v>
      </c>
      <c r="R1057" s="8">
        <v>1699</v>
      </c>
      <c r="S1057">
        <v>3398</v>
      </c>
      <c r="T1057" s="8">
        <v>3398</v>
      </c>
      <c r="U1057" s="8" t="str">
        <f>IF(Cleaned_Data[[#This Row],[Actual Price]]&lt;1000,"₦0–₦999",
 IF(Cleaned_Data[[#This Row],[Actual Price]]&lt;2000,"₦1,000–₦1,999",
 IF(Cleaned_Data[[#This Row],[Actual Price]]&lt;5000,"₦2,000–₦4,999",
 IF(Cleaned_Data[[#This Row],[Actual Price]]&lt;10000,"₦5,000–₦9,999",
 "₦10,000+"))))</f>
        <v>₦2,000–₦4,999</v>
      </c>
      <c r="V1057" s="8">
        <f>(Cleaned_Data[[#This Row],[Actual Price]]*Cleaned_Data[[#This Row],[Rating Count]])</f>
        <v>27143224</v>
      </c>
      <c r="W1057" s="20">
        <v>0.5</v>
      </c>
      <c r="X1057">
        <v>3.8</v>
      </c>
      <c r="Y1057" s="10">
        <f>VALUE(Cleaned_Data[[#This Row],[rating]])</f>
        <v>3.8</v>
      </c>
      <c r="Z1057">
        <v>7988</v>
      </c>
      <c r="AA1057" t="str">
        <f>IF(Cleaned_Data[[#This Row],[Rating Count]]&lt;1000,"&lt;1000","1000+")</f>
        <v>1000+</v>
      </c>
      <c r="AB1057" s="4">
        <v>7988</v>
      </c>
    </row>
    <row r="1058" spans="1:28" x14ac:dyDescent="0.25">
      <c r="A1058">
        <v>1057</v>
      </c>
      <c r="B1058" t="s">
        <v>10879</v>
      </c>
      <c r="C1058" t="s">
        <v>10880</v>
      </c>
      <c r="D1058" t="s">
        <v>10880</v>
      </c>
      <c r="E1058" t="s">
        <v>16191</v>
      </c>
      <c r="F1058" t="s">
        <v>15742</v>
      </c>
      <c r="G1058" t="s">
        <v>15743</v>
      </c>
      <c r="H1058" t="s">
        <v>8670</v>
      </c>
      <c r="I1058" t="s">
        <v>13176</v>
      </c>
      <c r="J1058" t="s">
        <v>13399</v>
      </c>
      <c r="K1058" t="s">
        <v>13285</v>
      </c>
      <c r="L1058" t="s">
        <v>15206</v>
      </c>
      <c r="M1058" t="s">
        <v>13286</v>
      </c>
      <c r="N1058" t="s">
        <v>13286</v>
      </c>
      <c r="O1058" t="s">
        <v>13287</v>
      </c>
      <c r="P1058" t="s">
        <v>13307</v>
      </c>
      <c r="Q1058">
        <v>664</v>
      </c>
      <c r="R1058" s="8">
        <v>664</v>
      </c>
      <c r="S1058">
        <v>1490</v>
      </c>
      <c r="T1058" s="8">
        <v>1490</v>
      </c>
      <c r="U1058" s="8" t="str">
        <f>IF(Cleaned_Data[[#This Row],[Actual Price]]&lt;1000,"₦0–₦999",
 IF(Cleaned_Data[[#This Row],[Actual Price]]&lt;2000,"₦1,000–₦1,999",
 IF(Cleaned_Data[[#This Row],[Actual Price]]&lt;5000,"₦2,000–₦4,999",
 IF(Cleaned_Data[[#This Row],[Actual Price]]&lt;10000,"₦5,000–₦9,999",
 "₦10,000+"))))</f>
        <v>₦1,000–₦1,999</v>
      </c>
      <c r="V1058" s="8">
        <f>(Cleaned_Data[[#This Row],[Actual Price]]*Cleaned_Data[[#This Row],[Rating Count]])</f>
        <v>1378250</v>
      </c>
      <c r="W1058" s="20">
        <v>0.55436241610738257</v>
      </c>
      <c r="X1058">
        <v>4.0999999999999996</v>
      </c>
      <c r="Y1058" s="10">
        <f>VALUE(Cleaned_Data[[#This Row],[rating]])</f>
        <v>4.0999999999999996</v>
      </c>
      <c r="Z1058">
        <v>925</v>
      </c>
      <c r="AA1058" t="str">
        <f>IF(Cleaned_Data[[#This Row],[Rating Count]]&lt;1000,"&lt;1000","1000+")</f>
        <v>&lt;1000</v>
      </c>
      <c r="AB1058" s="4">
        <v>925</v>
      </c>
    </row>
    <row r="1059" spans="1:28" x14ac:dyDescent="0.25">
      <c r="A1059">
        <v>1058</v>
      </c>
      <c r="B1059" t="s">
        <v>10889</v>
      </c>
      <c r="C1059" t="s">
        <v>10890</v>
      </c>
      <c r="D1059" t="s">
        <v>10890</v>
      </c>
      <c r="E1059" t="s">
        <v>16191</v>
      </c>
      <c r="F1059" t="s">
        <v>15744</v>
      </c>
      <c r="G1059" t="s">
        <v>15745</v>
      </c>
      <c r="H1059" t="s">
        <v>10891</v>
      </c>
      <c r="I1059" t="s">
        <v>13176</v>
      </c>
      <c r="J1059" t="s">
        <v>13399</v>
      </c>
      <c r="K1059" t="s">
        <v>13289</v>
      </c>
      <c r="L1059" t="s">
        <v>15209</v>
      </c>
      <c r="M1059" t="s">
        <v>13323</v>
      </c>
      <c r="N1059" t="s">
        <v>13323</v>
      </c>
      <c r="O1059" t="s">
        <v>13361</v>
      </c>
      <c r="Q1059">
        <v>948</v>
      </c>
      <c r="R1059" s="8">
        <v>948</v>
      </c>
      <c r="S1059">
        <v>1620</v>
      </c>
      <c r="T1059" s="8">
        <v>1620</v>
      </c>
      <c r="U1059" s="8" t="str">
        <f>IF(Cleaned_Data[[#This Row],[Actual Price]]&lt;1000,"₦0–₦999",
 IF(Cleaned_Data[[#This Row],[Actual Price]]&lt;2000,"₦1,000–₦1,999",
 IF(Cleaned_Data[[#This Row],[Actual Price]]&lt;5000,"₦2,000–₦4,999",
 IF(Cleaned_Data[[#This Row],[Actual Price]]&lt;10000,"₦5,000–₦9,999",
 "₦10,000+"))))</f>
        <v>₦1,000–₦1,999</v>
      </c>
      <c r="V1059" s="8">
        <f>(Cleaned_Data[[#This Row],[Actual Price]]*Cleaned_Data[[#This Row],[Rating Count]])</f>
        <v>7079400</v>
      </c>
      <c r="W1059" s="20">
        <v>0.4148148148148148</v>
      </c>
      <c r="X1059">
        <v>4.0999999999999996</v>
      </c>
      <c r="Y1059" s="10">
        <f>VALUE(Cleaned_Data[[#This Row],[rating]])</f>
        <v>4.0999999999999996</v>
      </c>
      <c r="Z1059">
        <v>4370</v>
      </c>
      <c r="AA1059" t="str">
        <f>IF(Cleaned_Data[[#This Row],[Rating Count]]&lt;1000,"&lt;1000","1000+")</f>
        <v>1000+</v>
      </c>
      <c r="AB1059" s="4">
        <v>4370</v>
      </c>
    </row>
    <row r="1060" spans="1:28" x14ac:dyDescent="0.25">
      <c r="A1060">
        <v>1059</v>
      </c>
      <c r="B1060" t="s">
        <v>10900</v>
      </c>
      <c r="C1060" t="s">
        <v>10901</v>
      </c>
      <c r="D1060" t="s">
        <v>10901</v>
      </c>
      <c r="E1060" t="s">
        <v>16191</v>
      </c>
      <c r="F1060" t="s">
        <v>15746</v>
      </c>
      <c r="G1060" t="s">
        <v>15747</v>
      </c>
      <c r="H1060" t="s">
        <v>8607</v>
      </c>
      <c r="I1060" t="s">
        <v>13176</v>
      </c>
      <c r="J1060" t="s">
        <v>13399</v>
      </c>
      <c r="K1060" t="s">
        <v>13285</v>
      </c>
      <c r="L1060" t="s">
        <v>15206</v>
      </c>
      <c r="M1060" t="s">
        <v>13293</v>
      </c>
      <c r="N1060" t="s">
        <v>15214</v>
      </c>
      <c r="O1060" t="s">
        <v>13294</v>
      </c>
      <c r="P1060" t="s">
        <v>13303</v>
      </c>
      <c r="Q1060">
        <v>850</v>
      </c>
      <c r="R1060" s="8">
        <v>850</v>
      </c>
      <c r="S1060">
        <v>1000</v>
      </c>
      <c r="T1060" s="8">
        <v>1000</v>
      </c>
      <c r="U1060" s="8" t="str">
        <f>IF(Cleaned_Data[[#This Row],[Actual Price]]&lt;1000,"₦0–₦999",
 IF(Cleaned_Data[[#This Row],[Actual Price]]&lt;2000,"₦1,000–₦1,999",
 IF(Cleaned_Data[[#This Row],[Actual Price]]&lt;5000,"₦2,000–₦4,999",
 IF(Cleaned_Data[[#This Row],[Actual Price]]&lt;10000,"₦5,000–₦9,999",
 "₦10,000+"))))</f>
        <v>₦1,000–₦1,999</v>
      </c>
      <c r="V1060" s="8">
        <f>(Cleaned_Data[[#This Row],[Actual Price]]*Cleaned_Data[[#This Row],[Rating Count]])</f>
        <v>7619000</v>
      </c>
      <c r="W1060" s="20">
        <v>0.15</v>
      </c>
      <c r="X1060">
        <v>4.0999999999999996</v>
      </c>
      <c r="Y1060" s="10">
        <f>VALUE(Cleaned_Data[[#This Row],[rating]])</f>
        <v>4.0999999999999996</v>
      </c>
      <c r="Z1060">
        <v>7619</v>
      </c>
      <c r="AA1060" t="str">
        <f>IF(Cleaned_Data[[#This Row],[Rating Count]]&lt;1000,"&lt;1000","1000+")</f>
        <v>1000+</v>
      </c>
      <c r="AB1060" s="4">
        <v>7619</v>
      </c>
    </row>
    <row r="1061" spans="1:28" x14ac:dyDescent="0.25">
      <c r="A1061">
        <v>1060</v>
      </c>
      <c r="B1061" t="s">
        <v>10910</v>
      </c>
      <c r="C1061" t="s">
        <v>10911</v>
      </c>
      <c r="D1061" t="s">
        <v>10911</v>
      </c>
      <c r="E1061" t="s">
        <v>16191</v>
      </c>
      <c r="F1061" t="s">
        <v>15748</v>
      </c>
      <c r="G1061" t="s">
        <v>13442</v>
      </c>
      <c r="H1061" t="s">
        <v>9552</v>
      </c>
      <c r="I1061" t="s">
        <v>13176</v>
      </c>
      <c r="J1061" t="s">
        <v>13399</v>
      </c>
      <c r="K1061" t="s">
        <v>13285</v>
      </c>
      <c r="L1061" t="s">
        <v>15206</v>
      </c>
      <c r="M1061" t="s">
        <v>13334</v>
      </c>
      <c r="N1061" t="s">
        <v>15444</v>
      </c>
      <c r="O1061" t="s">
        <v>13336</v>
      </c>
      <c r="Q1061">
        <v>600</v>
      </c>
      <c r="R1061" s="8">
        <v>600</v>
      </c>
      <c r="S1061">
        <v>640</v>
      </c>
      <c r="T1061" s="8">
        <v>640</v>
      </c>
      <c r="U1061" s="8" t="str">
        <f>IF(Cleaned_Data[[#This Row],[Actual Price]]&lt;1000,"₦0–₦999",
 IF(Cleaned_Data[[#This Row],[Actual Price]]&lt;2000,"₦1,000–₦1,999",
 IF(Cleaned_Data[[#This Row],[Actual Price]]&lt;5000,"₦2,000–₦4,999",
 IF(Cleaned_Data[[#This Row],[Actual Price]]&lt;10000,"₦5,000–₦9,999",
 "₦10,000+"))))</f>
        <v>₦0–₦999</v>
      </c>
      <c r="V1061" s="8">
        <f>(Cleaned_Data[[#This Row],[Actual Price]]*Cleaned_Data[[#This Row],[Rating Count]])</f>
        <v>1659520</v>
      </c>
      <c r="W1061" s="20">
        <v>6.25E-2</v>
      </c>
      <c r="X1061">
        <v>3.8</v>
      </c>
      <c r="Y1061" s="10">
        <f>VALUE(Cleaned_Data[[#This Row],[rating]])</f>
        <v>3.8</v>
      </c>
      <c r="Z1061">
        <v>2593</v>
      </c>
      <c r="AA1061" t="str">
        <f>IF(Cleaned_Data[[#This Row],[Rating Count]]&lt;1000,"&lt;1000","1000+")</f>
        <v>1000+</v>
      </c>
      <c r="AB1061" s="4">
        <v>2593</v>
      </c>
    </row>
    <row r="1062" spans="1:28" x14ac:dyDescent="0.25">
      <c r="A1062">
        <v>1061</v>
      </c>
      <c r="B1062" t="s">
        <v>10920</v>
      </c>
      <c r="C1062" t="s">
        <v>10921</v>
      </c>
      <c r="D1062" t="s">
        <v>10921</v>
      </c>
      <c r="E1062" t="s">
        <v>16191</v>
      </c>
      <c r="F1062" t="s">
        <v>15749</v>
      </c>
      <c r="G1062" t="s">
        <v>15750</v>
      </c>
      <c r="H1062" t="s">
        <v>8461</v>
      </c>
      <c r="I1062" t="s">
        <v>13176</v>
      </c>
      <c r="J1062" t="s">
        <v>13399</v>
      </c>
      <c r="K1062" t="s">
        <v>13289</v>
      </c>
      <c r="L1062" t="s">
        <v>15209</v>
      </c>
      <c r="M1062" t="s">
        <v>13290</v>
      </c>
      <c r="N1062" t="s">
        <v>13290</v>
      </c>
      <c r="O1062" t="s">
        <v>13291</v>
      </c>
      <c r="Q1062">
        <v>3711</v>
      </c>
      <c r="R1062" s="8">
        <v>3711</v>
      </c>
      <c r="S1062">
        <v>4495</v>
      </c>
      <c r="T1062" s="8">
        <v>4495</v>
      </c>
      <c r="U1062" s="8" t="str">
        <f>IF(Cleaned_Data[[#This Row],[Actual Price]]&lt;1000,"₦0–₦999",
 IF(Cleaned_Data[[#This Row],[Actual Price]]&lt;2000,"₦1,000–₦1,999",
 IF(Cleaned_Data[[#This Row],[Actual Price]]&lt;5000,"₦2,000–₦4,999",
 IF(Cleaned_Data[[#This Row],[Actual Price]]&lt;10000,"₦5,000–₦9,999",
 "₦10,000+"))))</f>
        <v>₦2,000–₦4,999</v>
      </c>
      <c r="V1062" s="8">
        <f>(Cleaned_Data[[#This Row],[Actual Price]]*Cleaned_Data[[#This Row],[Rating Count]])</f>
        <v>1600220</v>
      </c>
      <c r="W1062" s="20">
        <v>0.17441601779755284</v>
      </c>
      <c r="X1062">
        <v>4.3</v>
      </c>
      <c r="Y1062" s="10">
        <f>VALUE(Cleaned_Data[[#This Row],[rating]])</f>
        <v>4.3</v>
      </c>
      <c r="Z1062">
        <v>356</v>
      </c>
      <c r="AA1062" t="str">
        <f>IF(Cleaned_Data[[#This Row],[Rating Count]]&lt;1000,"&lt;1000","1000+")</f>
        <v>&lt;1000</v>
      </c>
      <c r="AB1062" s="4">
        <v>356</v>
      </c>
    </row>
    <row r="1063" spans="1:28" x14ac:dyDescent="0.25">
      <c r="A1063">
        <v>1062</v>
      </c>
      <c r="B1063" t="s">
        <v>10930</v>
      </c>
      <c r="C1063" t="s">
        <v>10931</v>
      </c>
      <c r="D1063" t="s">
        <v>15751</v>
      </c>
      <c r="E1063" t="s">
        <v>16191</v>
      </c>
      <c r="F1063" t="s">
        <v>15752</v>
      </c>
      <c r="G1063" t="s">
        <v>15753</v>
      </c>
      <c r="H1063" t="s">
        <v>8494</v>
      </c>
      <c r="I1063" t="s">
        <v>13176</v>
      </c>
      <c r="J1063" t="s">
        <v>13399</v>
      </c>
      <c r="K1063" t="s">
        <v>13285</v>
      </c>
      <c r="L1063" t="s">
        <v>15206</v>
      </c>
      <c r="M1063" t="s">
        <v>13286</v>
      </c>
      <c r="N1063" t="s">
        <v>13286</v>
      </c>
      <c r="O1063" t="s">
        <v>13296</v>
      </c>
      <c r="Q1063">
        <v>799</v>
      </c>
      <c r="R1063" s="8">
        <v>799</v>
      </c>
      <c r="S1063">
        <v>2999</v>
      </c>
      <c r="T1063" s="8">
        <v>2999</v>
      </c>
      <c r="U1063" s="8" t="str">
        <f>IF(Cleaned_Data[[#This Row],[Actual Price]]&lt;1000,"₦0–₦999",
 IF(Cleaned_Data[[#This Row],[Actual Price]]&lt;2000,"₦1,000–₦1,999",
 IF(Cleaned_Data[[#This Row],[Actual Price]]&lt;5000,"₦2,000–₦4,999",
 IF(Cleaned_Data[[#This Row],[Actual Price]]&lt;10000,"₦5,000–₦9,999",
 "₦10,000+"))))</f>
        <v>₦2,000–₦4,999</v>
      </c>
      <c r="V1063" s="8">
        <f>(Cleaned_Data[[#This Row],[Actual Price]]*Cleaned_Data[[#This Row],[Rating Count]])</f>
        <v>188937</v>
      </c>
      <c r="W1063" s="20">
        <v>0.73357785928642882</v>
      </c>
      <c r="X1063">
        <v>4.5</v>
      </c>
      <c r="Y1063" s="10">
        <f>VALUE(Cleaned_Data[[#This Row],[rating]])</f>
        <v>4.5</v>
      </c>
      <c r="Z1063">
        <v>63</v>
      </c>
      <c r="AA1063" t="str">
        <f>IF(Cleaned_Data[[#This Row],[Rating Count]]&lt;1000,"&lt;1000","1000+")</f>
        <v>&lt;1000</v>
      </c>
      <c r="AB1063" s="4">
        <v>63</v>
      </c>
    </row>
    <row r="1064" spans="1:28" x14ac:dyDescent="0.25">
      <c r="A1064">
        <v>1063</v>
      </c>
      <c r="B1064" t="s">
        <v>10940</v>
      </c>
      <c r="C1064" t="s">
        <v>10941</v>
      </c>
      <c r="D1064" t="s">
        <v>10941</v>
      </c>
      <c r="E1064" t="s">
        <v>16191</v>
      </c>
      <c r="F1064" t="s">
        <v>15442</v>
      </c>
      <c r="G1064" t="s">
        <v>15754</v>
      </c>
      <c r="H1064" t="s">
        <v>9541</v>
      </c>
      <c r="I1064" t="s">
        <v>13176</v>
      </c>
      <c r="J1064" t="s">
        <v>13399</v>
      </c>
      <c r="K1064" t="s">
        <v>13285</v>
      </c>
      <c r="L1064" t="s">
        <v>15206</v>
      </c>
      <c r="M1064" t="s">
        <v>13334</v>
      </c>
      <c r="N1064" t="s">
        <v>15444</v>
      </c>
      <c r="O1064" t="s">
        <v>13335</v>
      </c>
      <c r="Q1064">
        <v>980</v>
      </c>
      <c r="R1064" s="8">
        <v>980</v>
      </c>
      <c r="S1064">
        <v>980</v>
      </c>
      <c r="T1064" s="8">
        <v>980</v>
      </c>
      <c r="U1064" s="8" t="str">
        <f>IF(Cleaned_Data[[#This Row],[Actual Price]]&lt;1000,"₦0–₦999",
 IF(Cleaned_Data[[#This Row],[Actual Price]]&lt;2000,"₦1,000–₦1,999",
 IF(Cleaned_Data[[#This Row],[Actual Price]]&lt;5000,"₦2,000–₦4,999",
 IF(Cleaned_Data[[#This Row],[Actual Price]]&lt;10000,"₦5,000–₦9,999",
 "₦10,000+"))))</f>
        <v>₦0–₦999</v>
      </c>
      <c r="V1064" s="8">
        <f>(Cleaned_Data[[#This Row],[Actual Price]]*Cleaned_Data[[#This Row],[Rating Count]])</f>
        <v>4645200</v>
      </c>
      <c r="W1064" s="20">
        <v>0</v>
      </c>
      <c r="X1064">
        <v>4.2</v>
      </c>
      <c r="Y1064" s="10">
        <f>VALUE(Cleaned_Data[[#This Row],[rating]])</f>
        <v>4.2</v>
      </c>
      <c r="Z1064">
        <v>4740</v>
      </c>
      <c r="AA1064" t="str">
        <f>IF(Cleaned_Data[[#This Row],[Rating Count]]&lt;1000,"&lt;1000","1000+")</f>
        <v>1000+</v>
      </c>
      <c r="AB1064" s="4">
        <v>4740</v>
      </c>
    </row>
    <row r="1065" spans="1:28" x14ac:dyDescent="0.25">
      <c r="A1065">
        <v>1064</v>
      </c>
      <c r="B1065" t="s">
        <v>10950</v>
      </c>
      <c r="C1065" t="s">
        <v>10951</v>
      </c>
      <c r="D1065" t="s">
        <v>15755</v>
      </c>
      <c r="E1065" t="s">
        <v>16191</v>
      </c>
      <c r="F1065" t="s">
        <v>15756</v>
      </c>
      <c r="G1065" t="s">
        <v>15757</v>
      </c>
      <c r="H1065" t="s">
        <v>8794</v>
      </c>
      <c r="I1065" t="s">
        <v>13176</v>
      </c>
      <c r="J1065" t="s">
        <v>13399</v>
      </c>
      <c r="K1065" t="s">
        <v>13312</v>
      </c>
      <c r="L1065" t="s">
        <v>15282</v>
      </c>
      <c r="M1065" t="s">
        <v>13313</v>
      </c>
      <c r="N1065" t="s">
        <v>13313</v>
      </c>
      <c r="O1065" t="s">
        <v>13314</v>
      </c>
      <c r="Q1065">
        <v>351</v>
      </c>
      <c r="R1065" s="8">
        <v>351</v>
      </c>
      <c r="S1065">
        <v>899</v>
      </c>
      <c r="T1065" s="8">
        <v>899</v>
      </c>
      <c r="U1065" s="8" t="str">
        <f>IF(Cleaned_Data[[#This Row],[Actual Price]]&lt;1000,"₦0–₦999",
 IF(Cleaned_Data[[#This Row],[Actual Price]]&lt;2000,"₦1,000–₦1,999",
 IF(Cleaned_Data[[#This Row],[Actual Price]]&lt;5000,"₦2,000–₦4,999",
 IF(Cleaned_Data[[#This Row],[Actual Price]]&lt;10000,"₦5,000–₦9,999",
 "₦10,000+"))))</f>
        <v>₦0–₦999</v>
      </c>
      <c r="V1065" s="8">
        <f>(Cleaned_Data[[#This Row],[Actual Price]]*Cleaned_Data[[#This Row],[Rating Count]])</f>
        <v>266104</v>
      </c>
      <c r="W1065" s="20">
        <v>0.60956618464961065</v>
      </c>
      <c r="X1065">
        <v>3.9</v>
      </c>
      <c r="Y1065" s="10">
        <f>VALUE(Cleaned_Data[[#This Row],[rating]])</f>
        <v>3.9</v>
      </c>
      <c r="Z1065">
        <v>296</v>
      </c>
      <c r="AA1065" t="str">
        <f>IF(Cleaned_Data[[#This Row],[Rating Count]]&lt;1000,"&lt;1000","1000+")</f>
        <v>&lt;1000</v>
      </c>
      <c r="AB1065" s="4">
        <v>296</v>
      </c>
    </row>
    <row r="1066" spans="1:28" x14ac:dyDescent="0.25">
      <c r="A1066">
        <v>1065</v>
      </c>
      <c r="B1066" t="s">
        <v>10960</v>
      </c>
      <c r="C1066" t="s">
        <v>10961</v>
      </c>
      <c r="D1066" t="s">
        <v>15758</v>
      </c>
      <c r="E1066" t="s">
        <v>16191</v>
      </c>
      <c r="F1066" t="s">
        <v>15759</v>
      </c>
      <c r="G1066" t="s">
        <v>15760</v>
      </c>
      <c r="H1066" t="s">
        <v>10962</v>
      </c>
      <c r="I1066" t="s">
        <v>13176</v>
      </c>
      <c r="J1066" t="s">
        <v>13399</v>
      </c>
      <c r="K1066" t="s">
        <v>13285</v>
      </c>
      <c r="L1066" t="s">
        <v>15206</v>
      </c>
      <c r="M1066" t="s">
        <v>13329</v>
      </c>
      <c r="N1066" t="s">
        <v>15419</v>
      </c>
      <c r="O1066" t="s">
        <v>13362</v>
      </c>
      <c r="Q1066">
        <v>229</v>
      </c>
      <c r="R1066" s="8">
        <v>229</v>
      </c>
      <c r="S1066">
        <v>499</v>
      </c>
      <c r="T1066" s="8">
        <v>499</v>
      </c>
      <c r="U1066" s="8" t="str">
        <f>IF(Cleaned_Data[[#This Row],[Actual Price]]&lt;1000,"₦0–₦999",
 IF(Cleaned_Data[[#This Row],[Actual Price]]&lt;2000,"₦1,000–₦1,999",
 IF(Cleaned_Data[[#This Row],[Actual Price]]&lt;5000,"₦2,000–₦4,999",
 IF(Cleaned_Data[[#This Row],[Actual Price]]&lt;10000,"₦5,000–₦9,999",
 "₦10,000+"))))</f>
        <v>₦0–₦999</v>
      </c>
      <c r="V1066" s="8">
        <f>(Cleaned_Data[[#This Row],[Actual Price]]*Cleaned_Data[[#This Row],[Rating Count]])</f>
        <v>92315</v>
      </c>
      <c r="W1066" s="20">
        <v>0.5410821643286573</v>
      </c>
      <c r="X1066">
        <v>3.5</v>
      </c>
      <c r="Y1066" s="10">
        <f>VALUE(Cleaned_Data[[#This Row],[rating]])</f>
        <v>3.5</v>
      </c>
      <c r="Z1066">
        <v>185</v>
      </c>
      <c r="AA1066" t="str">
        <f>IF(Cleaned_Data[[#This Row],[Rating Count]]&lt;1000,"&lt;1000","1000+")</f>
        <v>&lt;1000</v>
      </c>
      <c r="AB1066" s="4">
        <v>185</v>
      </c>
    </row>
    <row r="1067" spans="1:28" x14ac:dyDescent="0.25">
      <c r="A1067">
        <v>1066</v>
      </c>
      <c r="B1067" t="s">
        <v>10971</v>
      </c>
      <c r="C1067" t="s">
        <v>10972</v>
      </c>
      <c r="D1067" t="s">
        <v>15761</v>
      </c>
      <c r="E1067" t="s">
        <v>16191</v>
      </c>
      <c r="F1067" t="s">
        <v>15718</v>
      </c>
      <c r="G1067" t="s">
        <v>15762</v>
      </c>
      <c r="H1067" t="s">
        <v>8805</v>
      </c>
      <c r="I1067" t="s">
        <v>13176</v>
      </c>
      <c r="J1067" t="s">
        <v>13399</v>
      </c>
      <c r="K1067" t="s">
        <v>13285</v>
      </c>
      <c r="L1067" t="s">
        <v>15206</v>
      </c>
      <c r="M1067" t="s">
        <v>13293</v>
      </c>
      <c r="N1067" t="s">
        <v>15214</v>
      </c>
      <c r="O1067" t="s">
        <v>13294</v>
      </c>
      <c r="P1067" t="s">
        <v>13303</v>
      </c>
      <c r="Q1067">
        <v>3349</v>
      </c>
      <c r="R1067" s="8">
        <v>3349</v>
      </c>
      <c r="S1067">
        <v>3995</v>
      </c>
      <c r="T1067" s="8">
        <v>3995</v>
      </c>
      <c r="U1067" s="8" t="str">
        <f>IF(Cleaned_Data[[#This Row],[Actual Price]]&lt;1000,"₦0–₦999",
 IF(Cleaned_Data[[#This Row],[Actual Price]]&lt;2000,"₦1,000–₦1,999",
 IF(Cleaned_Data[[#This Row],[Actual Price]]&lt;5000,"₦2,000–₦4,999",
 IF(Cleaned_Data[[#This Row],[Actual Price]]&lt;10000,"₦5,000–₦9,999",
 "₦10,000+"))))</f>
        <v>₦2,000–₦4,999</v>
      </c>
      <c r="V1067" s="8">
        <f>(Cleaned_Data[[#This Row],[Actual Price]]*Cleaned_Data[[#This Row],[Rating Count]])</f>
        <v>7806230</v>
      </c>
      <c r="W1067" s="20">
        <v>0.16170212765957448</v>
      </c>
      <c r="X1067">
        <v>4.3</v>
      </c>
      <c r="Y1067" s="10">
        <f>VALUE(Cleaned_Data[[#This Row],[rating]])</f>
        <v>4.3</v>
      </c>
      <c r="Z1067">
        <v>1954</v>
      </c>
      <c r="AA1067" t="str">
        <f>IF(Cleaned_Data[[#This Row],[Rating Count]]&lt;1000,"&lt;1000","1000+")</f>
        <v>1000+</v>
      </c>
      <c r="AB1067" s="4">
        <v>1954</v>
      </c>
    </row>
    <row r="1068" spans="1:28" x14ac:dyDescent="0.25">
      <c r="A1068">
        <v>1067</v>
      </c>
      <c r="B1068" t="s">
        <v>10981</v>
      </c>
      <c r="C1068" t="s">
        <v>10982</v>
      </c>
      <c r="D1068" t="s">
        <v>10982</v>
      </c>
      <c r="E1068" t="s">
        <v>16191</v>
      </c>
      <c r="F1068" t="s">
        <v>15255</v>
      </c>
      <c r="G1068" t="s">
        <v>15763</v>
      </c>
      <c r="H1068" t="s">
        <v>8681</v>
      </c>
      <c r="I1068" t="s">
        <v>13176</v>
      </c>
      <c r="J1068" t="s">
        <v>13399</v>
      </c>
      <c r="K1068" t="s">
        <v>13289</v>
      </c>
      <c r="L1068" t="s">
        <v>15209</v>
      </c>
      <c r="M1068" t="s">
        <v>13305</v>
      </c>
      <c r="N1068" t="s">
        <v>15244</v>
      </c>
      <c r="O1068" t="s">
        <v>13308</v>
      </c>
      <c r="Q1068">
        <v>5499</v>
      </c>
      <c r="R1068" s="8">
        <v>5499</v>
      </c>
      <c r="S1068">
        <v>11500</v>
      </c>
      <c r="T1068" s="8">
        <v>11500</v>
      </c>
      <c r="U1068" s="8" t="str">
        <f>IF(Cleaned_Data[[#This Row],[Actual Price]]&lt;1000,"₦0–₦999",
 IF(Cleaned_Data[[#This Row],[Actual Price]]&lt;2000,"₦1,000–₦1,999",
 IF(Cleaned_Data[[#This Row],[Actual Price]]&lt;5000,"₦2,000–₦4,999",
 IF(Cleaned_Data[[#This Row],[Actual Price]]&lt;10000,"₦5,000–₦9,999",
 "₦10,000+"))))</f>
        <v>₦10,000+</v>
      </c>
      <c r="V1068" s="8">
        <f>(Cleaned_Data[[#This Row],[Actual Price]]*Cleaned_Data[[#This Row],[Rating Count]])</f>
        <v>11028500</v>
      </c>
      <c r="W1068" s="20">
        <v>0.52182608695652177</v>
      </c>
      <c r="X1068">
        <v>3.9</v>
      </c>
      <c r="Y1068" s="10">
        <f>VALUE(Cleaned_Data[[#This Row],[rating]])</f>
        <v>3.9</v>
      </c>
      <c r="Z1068">
        <v>959</v>
      </c>
      <c r="AA1068" t="str">
        <f>IF(Cleaned_Data[[#This Row],[Rating Count]]&lt;1000,"&lt;1000","1000+")</f>
        <v>&lt;1000</v>
      </c>
      <c r="AB1068" s="4">
        <v>959</v>
      </c>
    </row>
    <row r="1069" spans="1:28" x14ac:dyDescent="0.25">
      <c r="A1069">
        <v>1068</v>
      </c>
      <c r="B1069" t="s">
        <v>10991</v>
      </c>
      <c r="C1069" t="s">
        <v>10992</v>
      </c>
      <c r="D1069" t="s">
        <v>10992</v>
      </c>
      <c r="E1069" t="s">
        <v>16191</v>
      </c>
      <c r="F1069" t="s">
        <v>15764</v>
      </c>
      <c r="G1069" t="s">
        <v>15765</v>
      </c>
      <c r="H1069" t="s">
        <v>8483</v>
      </c>
      <c r="I1069" t="s">
        <v>13176</v>
      </c>
      <c r="J1069" t="s">
        <v>13399</v>
      </c>
      <c r="K1069" t="s">
        <v>13285</v>
      </c>
      <c r="L1069" t="s">
        <v>15206</v>
      </c>
      <c r="M1069" t="s">
        <v>13293</v>
      </c>
      <c r="N1069" t="s">
        <v>15214</v>
      </c>
      <c r="O1069" t="s">
        <v>13294</v>
      </c>
      <c r="P1069" t="s">
        <v>13295</v>
      </c>
      <c r="Q1069">
        <v>299</v>
      </c>
      <c r="R1069" s="8">
        <v>299</v>
      </c>
      <c r="S1069">
        <v>499</v>
      </c>
      <c r="T1069" s="8">
        <v>499</v>
      </c>
      <c r="U1069" s="8" t="str">
        <f>IF(Cleaned_Data[[#This Row],[Actual Price]]&lt;1000,"₦0–₦999",
 IF(Cleaned_Data[[#This Row],[Actual Price]]&lt;2000,"₦1,000–₦1,999",
 IF(Cleaned_Data[[#This Row],[Actual Price]]&lt;5000,"₦2,000–₦4,999",
 IF(Cleaned_Data[[#This Row],[Actual Price]]&lt;10000,"₦5,000–₦9,999",
 "₦10,000+"))))</f>
        <v>₦0–₦999</v>
      </c>
      <c r="V1069" s="8">
        <f>(Cleaned_Data[[#This Row],[Actual Price]]*Cleaned_Data[[#This Row],[Rating Count]])</f>
        <v>506485</v>
      </c>
      <c r="W1069" s="20">
        <v>0.40080160320641284</v>
      </c>
      <c r="X1069">
        <v>3.9</v>
      </c>
      <c r="Y1069" s="10">
        <f>VALUE(Cleaned_Data[[#This Row],[rating]])</f>
        <v>3.9</v>
      </c>
      <c r="Z1069">
        <v>1015</v>
      </c>
      <c r="AA1069" t="str">
        <f>IF(Cleaned_Data[[#This Row],[Rating Count]]&lt;1000,"&lt;1000","1000+")</f>
        <v>1000+</v>
      </c>
      <c r="AB1069" s="4">
        <v>1015</v>
      </c>
    </row>
    <row r="1070" spans="1:28" x14ac:dyDescent="0.25">
      <c r="A1070">
        <v>1069</v>
      </c>
      <c r="B1070" t="s">
        <v>11001</v>
      </c>
      <c r="C1070" t="s">
        <v>11002</v>
      </c>
      <c r="D1070" t="s">
        <v>15766</v>
      </c>
      <c r="E1070" t="s">
        <v>16191</v>
      </c>
      <c r="F1070" t="s">
        <v>15767</v>
      </c>
      <c r="G1070" t="s">
        <v>15768</v>
      </c>
      <c r="H1070" t="s">
        <v>11003</v>
      </c>
      <c r="I1070" t="s">
        <v>13176</v>
      </c>
      <c r="J1070" t="s">
        <v>13399</v>
      </c>
      <c r="K1070" t="s">
        <v>13289</v>
      </c>
      <c r="L1070" t="s">
        <v>15209</v>
      </c>
      <c r="M1070" t="s">
        <v>13363</v>
      </c>
      <c r="N1070" t="s">
        <v>13363</v>
      </c>
      <c r="Q1070">
        <v>2249</v>
      </c>
      <c r="R1070" s="8">
        <v>2249</v>
      </c>
      <c r="S1070">
        <v>3550</v>
      </c>
      <c r="T1070" s="8">
        <v>3550</v>
      </c>
      <c r="U1070" s="8" t="str">
        <f>IF(Cleaned_Data[[#This Row],[Actual Price]]&lt;1000,"₦0–₦999",
 IF(Cleaned_Data[[#This Row],[Actual Price]]&lt;2000,"₦1,000–₦1,999",
 IF(Cleaned_Data[[#This Row],[Actual Price]]&lt;5000,"₦2,000–₦4,999",
 IF(Cleaned_Data[[#This Row],[Actual Price]]&lt;10000,"₦5,000–₦9,999",
 "₦10,000+"))))</f>
        <v>₦2,000–₦4,999</v>
      </c>
      <c r="V1070" s="8">
        <f>(Cleaned_Data[[#This Row],[Actual Price]]*Cleaned_Data[[#This Row],[Rating Count]])</f>
        <v>14104150</v>
      </c>
      <c r="W1070" s="20">
        <v>0.36647887323943662</v>
      </c>
      <c r="X1070">
        <v>4</v>
      </c>
      <c r="Y1070" s="10">
        <f>VALUE(Cleaned_Data[[#This Row],[rating]])</f>
        <v>4</v>
      </c>
      <c r="Z1070">
        <v>3973</v>
      </c>
      <c r="AA1070" t="str">
        <f>IF(Cleaned_Data[[#This Row],[Rating Count]]&lt;1000,"&lt;1000","1000+")</f>
        <v>1000+</v>
      </c>
      <c r="AB1070" s="4">
        <v>3973</v>
      </c>
    </row>
    <row r="1071" spans="1:28" x14ac:dyDescent="0.25">
      <c r="A1071">
        <v>1070</v>
      </c>
      <c r="B1071" t="s">
        <v>11012</v>
      </c>
      <c r="C1071" t="s">
        <v>11013</v>
      </c>
      <c r="D1071" t="s">
        <v>11013</v>
      </c>
      <c r="E1071" t="s">
        <v>16191</v>
      </c>
      <c r="F1071" t="s">
        <v>15769</v>
      </c>
      <c r="G1071" t="s">
        <v>15770</v>
      </c>
      <c r="H1071" t="s">
        <v>8938</v>
      </c>
      <c r="I1071" t="s">
        <v>13176</v>
      </c>
      <c r="J1071" t="s">
        <v>13399</v>
      </c>
      <c r="K1071" t="s">
        <v>13285</v>
      </c>
      <c r="L1071" t="s">
        <v>15206</v>
      </c>
      <c r="M1071" t="s">
        <v>13286</v>
      </c>
      <c r="N1071" t="s">
        <v>13286</v>
      </c>
      <c r="O1071" t="s">
        <v>13318</v>
      </c>
      <c r="Q1071">
        <v>699</v>
      </c>
      <c r="R1071" s="8">
        <v>699</v>
      </c>
      <c r="S1071">
        <v>1599</v>
      </c>
      <c r="T1071" s="8">
        <v>1599</v>
      </c>
      <c r="U1071" s="8" t="str">
        <f>IF(Cleaned_Data[[#This Row],[Actual Price]]&lt;1000,"₦0–₦999",
 IF(Cleaned_Data[[#This Row],[Actual Price]]&lt;2000,"₦1,000–₦1,999",
 IF(Cleaned_Data[[#This Row],[Actual Price]]&lt;5000,"₦2,000–₦4,999",
 IF(Cleaned_Data[[#This Row],[Actual Price]]&lt;10000,"₦5,000–₦9,999",
 "₦10,000+"))))</f>
        <v>₦1,000–₦1,999</v>
      </c>
      <c r="V1071" s="8">
        <f>(Cleaned_Data[[#This Row],[Actual Price]]*Cleaned_Data[[#This Row],[Rating Count]])</f>
        <v>3677700</v>
      </c>
      <c r="W1071" s="20">
        <v>0.56285178236397748</v>
      </c>
      <c r="X1071">
        <v>4.7</v>
      </c>
      <c r="Y1071" s="10">
        <f>VALUE(Cleaned_Data[[#This Row],[rating]])</f>
        <v>4.7</v>
      </c>
      <c r="Z1071">
        <v>2300</v>
      </c>
      <c r="AA1071" t="str">
        <f>IF(Cleaned_Data[[#This Row],[Rating Count]]&lt;1000,"&lt;1000","1000+")</f>
        <v>1000+</v>
      </c>
      <c r="AB1071" s="4">
        <v>2300</v>
      </c>
    </row>
    <row r="1072" spans="1:28" x14ac:dyDescent="0.25">
      <c r="A1072">
        <v>1071</v>
      </c>
      <c r="B1072" t="s">
        <v>11022</v>
      </c>
      <c r="C1072" t="s">
        <v>11023</v>
      </c>
      <c r="D1072" t="s">
        <v>11023</v>
      </c>
      <c r="E1072" t="s">
        <v>16191</v>
      </c>
      <c r="F1072" t="s">
        <v>15771</v>
      </c>
      <c r="G1072" t="s">
        <v>15772</v>
      </c>
      <c r="H1072" t="s">
        <v>8461</v>
      </c>
      <c r="I1072" t="s">
        <v>13176</v>
      </c>
      <c r="J1072" t="s">
        <v>13399</v>
      </c>
      <c r="K1072" t="s">
        <v>13289</v>
      </c>
      <c r="L1072" t="s">
        <v>15209</v>
      </c>
      <c r="M1072" t="s">
        <v>13290</v>
      </c>
      <c r="N1072" t="s">
        <v>13290</v>
      </c>
      <c r="O1072" t="s">
        <v>13291</v>
      </c>
      <c r="Q1072">
        <v>1235</v>
      </c>
      <c r="R1072" s="8">
        <v>1235</v>
      </c>
      <c r="S1072">
        <v>1499</v>
      </c>
      <c r="T1072" s="8">
        <v>1499</v>
      </c>
      <c r="U1072" s="8" t="str">
        <f>IF(Cleaned_Data[[#This Row],[Actual Price]]&lt;1000,"₦0–₦999",
 IF(Cleaned_Data[[#This Row],[Actual Price]]&lt;2000,"₦1,000–₦1,999",
 IF(Cleaned_Data[[#This Row],[Actual Price]]&lt;5000,"₦2,000–₦4,999",
 IF(Cleaned_Data[[#This Row],[Actual Price]]&lt;10000,"₦5,000–₦9,999",
 "₦10,000+"))))</f>
        <v>₦1,000–₦1,999</v>
      </c>
      <c r="V1072" s="8">
        <f>(Cleaned_Data[[#This Row],[Actual Price]]*Cleaned_Data[[#This Row],[Rating Count]])</f>
        <v>304297</v>
      </c>
      <c r="W1072" s="20">
        <v>0.1761174116077385</v>
      </c>
      <c r="X1072">
        <v>4.0999999999999996</v>
      </c>
      <c r="Y1072" s="10">
        <f>VALUE(Cleaned_Data[[#This Row],[rating]])</f>
        <v>4.0999999999999996</v>
      </c>
      <c r="Z1072">
        <v>203</v>
      </c>
      <c r="AA1072" t="str">
        <f>IF(Cleaned_Data[[#This Row],[Rating Count]]&lt;1000,"&lt;1000","1000+")</f>
        <v>&lt;1000</v>
      </c>
      <c r="AB1072" s="4">
        <v>203</v>
      </c>
    </row>
    <row r="1073" spans="1:28" x14ac:dyDescent="0.25">
      <c r="A1073">
        <v>1072</v>
      </c>
      <c r="B1073" t="s">
        <v>11032</v>
      </c>
      <c r="C1073" t="s">
        <v>11033</v>
      </c>
      <c r="D1073" t="s">
        <v>11033</v>
      </c>
      <c r="E1073" t="s">
        <v>16191</v>
      </c>
      <c r="F1073" t="s">
        <v>15773</v>
      </c>
      <c r="G1073" t="s">
        <v>15774</v>
      </c>
      <c r="H1073" t="s">
        <v>9100</v>
      </c>
      <c r="I1073" t="s">
        <v>13176</v>
      </c>
      <c r="J1073" t="s">
        <v>13399</v>
      </c>
      <c r="K1073" t="s">
        <v>13285</v>
      </c>
      <c r="L1073" t="s">
        <v>15206</v>
      </c>
      <c r="M1073" t="s">
        <v>13286</v>
      </c>
      <c r="N1073" t="s">
        <v>13286</v>
      </c>
      <c r="O1073" t="s">
        <v>13320</v>
      </c>
      <c r="Q1073">
        <v>1349</v>
      </c>
      <c r="R1073" s="8">
        <v>1349</v>
      </c>
      <c r="S1073">
        <v>2999</v>
      </c>
      <c r="T1073" s="8">
        <v>2999</v>
      </c>
      <c r="U1073" s="8" t="str">
        <f>IF(Cleaned_Data[[#This Row],[Actual Price]]&lt;1000,"₦0–₦999",
 IF(Cleaned_Data[[#This Row],[Actual Price]]&lt;2000,"₦1,000–₦1,999",
 IF(Cleaned_Data[[#This Row],[Actual Price]]&lt;5000,"₦2,000–₦4,999",
 IF(Cleaned_Data[[#This Row],[Actual Price]]&lt;10000,"₦5,000–₦9,999",
 "₦10,000+"))))</f>
        <v>₦2,000–₦4,999</v>
      </c>
      <c r="V1073" s="8">
        <f>(Cleaned_Data[[#This Row],[Actual Price]]*Cleaned_Data[[#This Row],[Rating Count]])</f>
        <v>1322559</v>
      </c>
      <c r="W1073" s="20">
        <v>0.55018339446482156</v>
      </c>
      <c r="X1073">
        <v>3.8</v>
      </c>
      <c r="Y1073" s="10">
        <f>VALUE(Cleaned_Data[[#This Row],[rating]])</f>
        <v>3.8</v>
      </c>
      <c r="Z1073">
        <v>441</v>
      </c>
      <c r="AA1073" t="str">
        <f>IF(Cleaned_Data[[#This Row],[Rating Count]]&lt;1000,"&lt;1000","1000+")</f>
        <v>&lt;1000</v>
      </c>
      <c r="AB1073" s="4">
        <v>441</v>
      </c>
    </row>
    <row r="1074" spans="1:28" x14ac:dyDescent="0.25">
      <c r="A1074">
        <v>1073</v>
      </c>
      <c r="B1074" t="s">
        <v>11042</v>
      </c>
      <c r="C1074" t="s">
        <v>11043</v>
      </c>
      <c r="D1074" t="s">
        <v>11043</v>
      </c>
      <c r="E1074" t="s">
        <v>16191</v>
      </c>
      <c r="F1074" t="s">
        <v>15775</v>
      </c>
      <c r="G1074" t="s">
        <v>15776</v>
      </c>
      <c r="H1074" t="s">
        <v>8681</v>
      </c>
      <c r="I1074" t="s">
        <v>13176</v>
      </c>
      <c r="J1074" t="s">
        <v>13399</v>
      </c>
      <c r="K1074" t="s">
        <v>13289</v>
      </c>
      <c r="L1074" t="s">
        <v>15209</v>
      </c>
      <c r="M1074" t="s">
        <v>13305</v>
      </c>
      <c r="N1074" t="s">
        <v>15244</v>
      </c>
      <c r="O1074" t="s">
        <v>13308</v>
      </c>
      <c r="Q1074">
        <v>6800</v>
      </c>
      <c r="R1074" s="8">
        <v>6800</v>
      </c>
      <c r="S1074">
        <v>11500</v>
      </c>
      <c r="T1074" s="8">
        <v>11500</v>
      </c>
      <c r="U1074" s="8" t="str">
        <f>IF(Cleaned_Data[[#This Row],[Actual Price]]&lt;1000,"₦0–₦999",
 IF(Cleaned_Data[[#This Row],[Actual Price]]&lt;2000,"₦1,000–₦1,999",
 IF(Cleaned_Data[[#This Row],[Actual Price]]&lt;5000,"₦2,000–₦4,999",
 IF(Cleaned_Data[[#This Row],[Actual Price]]&lt;10000,"₦5,000–₦9,999",
 "₦10,000+"))))</f>
        <v>₦10,000+</v>
      </c>
      <c r="V1074" s="8">
        <f>(Cleaned_Data[[#This Row],[Actual Price]]*Cleaned_Data[[#This Row],[Rating Count]])</f>
        <v>118542000</v>
      </c>
      <c r="W1074" s="20">
        <v>0.40869565217391307</v>
      </c>
      <c r="X1074">
        <v>4.0999999999999996</v>
      </c>
      <c r="Y1074" s="10">
        <f>VALUE(Cleaned_Data[[#This Row],[rating]])</f>
        <v>4.0999999999999996</v>
      </c>
      <c r="Z1074">
        <v>10308</v>
      </c>
      <c r="AA1074" t="str">
        <f>IF(Cleaned_Data[[#This Row],[Rating Count]]&lt;1000,"&lt;1000","1000+")</f>
        <v>1000+</v>
      </c>
      <c r="AB1074" s="4">
        <v>10308</v>
      </c>
    </row>
    <row r="1075" spans="1:28" x14ac:dyDescent="0.25">
      <c r="A1075">
        <v>1074</v>
      </c>
      <c r="B1075" t="s">
        <v>11052</v>
      </c>
      <c r="C1075" t="s">
        <v>11053</v>
      </c>
      <c r="D1075" t="s">
        <v>15777</v>
      </c>
      <c r="E1075" t="s">
        <v>16191</v>
      </c>
      <c r="F1075" t="s">
        <v>15778</v>
      </c>
      <c r="G1075" t="s">
        <v>15779</v>
      </c>
      <c r="H1075" t="s">
        <v>8877</v>
      </c>
      <c r="I1075" t="s">
        <v>13176</v>
      </c>
      <c r="J1075" t="s">
        <v>13399</v>
      </c>
      <c r="K1075" t="s">
        <v>13285</v>
      </c>
      <c r="L1075" t="s">
        <v>15206</v>
      </c>
      <c r="M1075" t="s">
        <v>13293</v>
      </c>
      <c r="N1075" t="s">
        <v>15214</v>
      </c>
      <c r="O1075" t="s">
        <v>13316</v>
      </c>
      <c r="P1075" t="s">
        <v>13317</v>
      </c>
      <c r="Q1075">
        <v>2099</v>
      </c>
      <c r="R1075" s="8">
        <v>2099</v>
      </c>
      <c r="S1075">
        <v>2499</v>
      </c>
      <c r="T1075" s="8">
        <v>2499</v>
      </c>
      <c r="U1075" s="8" t="str">
        <f>IF(Cleaned_Data[[#This Row],[Actual Price]]&lt;1000,"₦0–₦999",
 IF(Cleaned_Data[[#This Row],[Actual Price]]&lt;2000,"₦1,000–₦1,999",
 IF(Cleaned_Data[[#This Row],[Actual Price]]&lt;5000,"₦2,000–₦4,999",
 IF(Cleaned_Data[[#This Row],[Actual Price]]&lt;10000,"₦5,000–₦9,999",
 "₦10,000+"))))</f>
        <v>₦2,000–₦4,999</v>
      </c>
      <c r="V1075" s="8">
        <f>(Cleaned_Data[[#This Row],[Actual Price]]*Cleaned_Data[[#This Row],[Rating Count]])</f>
        <v>2479008</v>
      </c>
      <c r="W1075" s="20">
        <v>0.1600640256102441</v>
      </c>
      <c r="Y1075" s="10">
        <f>VALUE(Cleaned_Data[[#This Row],[rating]])</f>
        <v>0</v>
      </c>
      <c r="Z1075">
        <v>992</v>
      </c>
      <c r="AA1075" t="str">
        <f>IF(Cleaned_Data[[#This Row],[Rating Count]]&lt;1000,"&lt;1000","1000+")</f>
        <v>&lt;1000</v>
      </c>
      <c r="AB1075" s="4">
        <v>992</v>
      </c>
    </row>
    <row r="1076" spans="1:28" x14ac:dyDescent="0.25">
      <c r="A1076">
        <v>1075</v>
      </c>
      <c r="B1076" t="s">
        <v>11063</v>
      </c>
      <c r="C1076" t="s">
        <v>11064</v>
      </c>
      <c r="D1076" t="s">
        <v>11064</v>
      </c>
      <c r="E1076" t="s">
        <v>16191</v>
      </c>
      <c r="F1076" t="s">
        <v>15780</v>
      </c>
      <c r="G1076" t="s">
        <v>15781</v>
      </c>
      <c r="H1076" t="s">
        <v>8969</v>
      </c>
      <c r="I1076" t="s">
        <v>13176</v>
      </c>
      <c r="J1076" t="s">
        <v>13399</v>
      </c>
      <c r="K1076" t="s">
        <v>13285</v>
      </c>
      <c r="L1076" t="s">
        <v>15206</v>
      </c>
      <c r="M1076" t="s">
        <v>13286</v>
      </c>
      <c r="N1076" t="s">
        <v>13286</v>
      </c>
      <c r="O1076" t="s">
        <v>13319</v>
      </c>
      <c r="Q1076">
        <v>1699</v>
      </c>
      <c r="R1076" s="8">
        <v>1699</v>
      </c>
      <c r="S1076">
        <v>1975</v>
      </c>
      <c r="T1076" s="8">
        <v>1975</v>
      </c>
      <c r="U1076" s="8" t="str">
        <f>IF(Cleaned_Data[[#This Row],[Actual Price]]&lt;1000,"₦0–₦999",
 IF(Cleaned_Data[[#This Row],[Actual Price]]&lt;2000,"₦1,000–₦1,999",
 IF(Cleaned_Data[[#This Row],[Actual Price]]&lt;5000,"₦2,000–₦4,999",
 IF(Cleaned_Data[[#This Row],[Actual Price]]&lt;10000,"₦5,000–₦9,999",
 "₦10,000+"))))</f>
        <v>₦1,000–₦1,999</v>
      </c>
      <c r="V1076" s="8">
        <f>(Cleaned_Data[[#This Row],[Actual Price]]*Cleaned_Data[[#This Row],[Rating Count]])</f>
        <v>9314100</v>
      </c>
      <c r="W1076" s="20">
        <v>0.13974683544303798</v>
      </c>
      <c r="X1076">
        <v>4.0999999999999996</v>
      </c>
      <c r="Y1076" s="10">
        <f>VALUE(Cleaned_Data[[#This Row],[rating]])</f>
        <v>4.0999999999999996</v>
      </c>
      <c r="Z1076">
        <v>4716</v>
      </c>
      <c r="AA1076" t="str">
        <f>IF(Cleaned_Data[[#This Row],[Rating Count]]&lt;1000,"&lt;1000","1000+")</f>
        <v>1000+</v>
      </c>
      <c r="AB1076" s="4">
        <v>4716</v>
      </c>
    </row>
    <row r="1077" spans="1:28" x14ac:dyDescent="0.25">
      <c r="A1077">
        <v>1076</v>
      </c>
      <c r="B1077" t="s">
        <v>11073</v>
      </c>
      <c r="C1077" t="s">
        <v>11074</v>
      </c>
      <c r="D1077" t="s">
        <v>11074</v>
      </c>
      <c r="E1077" t="s">
        <v>16191</v>
      </c>
      <c r="F1077" t="s">
        <v>15782</v>
      </c>
      <c r="G1077" t="s">
        <v>15783</v>
      </c>
      <c r="H1077" t="s">
        <v>8472</v>
      </c>
      <c r="I1077" t="s">
        <v>13176</v>
      </c>
      <c r="J1077" t="s">
        <v>13399</v>
      </c>
      <c r="K1077" t="s">
        <v>13289</v>
      </c>
      <c r="L1077" t="s">
        <v>15209</v>
      </c>
      <c r="M1077" t="s">
        <v>13290</v>
      </c>
      <c r="N1077" t="s">
        <v>13290</v>
      </c>
      <c r="O1077" t="s">
        <v>13292</v>
      </c>
      <c r="Q1077">
        <v>1069</v>
      </c>
      <c r="R1077" s="8">
        <v>1069</v>
      </c>
      <c r="S1077">
        <v>1699</v>
      </c>
      <c r="T1077" s="8">
        <v>1699</v>
      </c>
      <c r="U1077" s="8" t="str">
        <f>IF(Cleaned_Data[[#This Row],[Actual Price]]&lt;1000,"₦0–₦999",
 IF(Cleaned_Data[[#This Row],[Actual Price]]&lt;2000,"₦1,000–₦1,999",
 IF(Cleaned_Data[[#This Row],[Actual Price]]&lt;5000,"₦2,000–₦4,999",
 IF(Cleaned_Data[[#This Row],[Actual Price]]&lt;10000,"₦5,000–₦9,999",
 "₦10,000+"))))</f>
        <v>₦1,000–₦1,999</v>
      </c>
      <c r="V1077" s="8">
        <f>(Cleaned_Data[[#This Row],[Actual Price]]*Cleaned_Data[[#This Row],[Rating Count]])</f>
        <v>531787</v>
      </c>
      <c r="W1077" s="20">
        <v>0.37080635668040024</v>
      </c>
      <c r="X1077">
        <v>3.9</v>
      </c>
      <c r="Y1077" s="10">
        <f>VALUE(Cleaned_Data[[#This Row],[rating]])</f>
        <v>3.9</v>
      </c>
      <c r="Z1077">
        <v>313</v>
      </c>
      <c r="AA1077" t="str">
        <f>IF(Cleaned_Data[[#This Row],[Rating Count]]&lt;1000,"&lt;1000","1000+")</f>
        <v>&lt;1000</v>
      </c>
      <c r="AB1077" s="4">
        <v>313</v>
      </c>
    </row>
    <row r="1078" spans="1:28" x14ac:dyDescent="0.25">
      <c r="A1078">
        <v>1077</v>
      </c>
      <c r="B1078" t="s">
        <v>11083</v>
      </c>
      <c r="C1078" t="s">
        <v>11084</v>
      </c>
      <c r="D1078" t="s">
        <v>15784</v>
      </c>
      <c r="E1078" t="s">
        <v>16191</v>
      </c>
      <c r="F1078" t="s">
        <v>15785</v>
      </c>
      <c r="G1078" t="s">
        <v>15786</v>
      </c>
      <c r="H1078" t="s">
        <v>8472</v>
      </c>
      <c r="I1078" t="s">
        <v>13176</v>
      </c>
      <c r="J1078" t="s">
        <v>13399</v>
      </c>
      <c r="K1078" t="s">
        <v>13289</v>
      </c>
      <c r="L1078" t="s">
        <v>15209</v>
      </c>
      <c r="M1078" t="s">
        <v>13290</v>
      </c>
      <c r="N1078" t="s">
        <v>13290</v>
      </c>
      <c r="O1078" t="s">
        <v>13292</v>
      </c>
      <c r="Q1078">
        <v>1349</v>
      </c>
      <c r="R1078" s="8">
        <v>1349</v>
      </c>
      <c r="S1078">
        <v>2495</v>
      </c>
      <c r="T1078" s="8">
        <v>2495</v>
      </c>
      <c r="U1078" s="8" t="str">
        <f>IF(Cleaned_Data[[#This Row],[Actual Price]]&lt;1000,"₦0–₦999",
 IF(Cleaned_Data[[#This Row],[Actual Price]]&lt;2000,"₦1,000–₦1,999",
 IF(Cleaned_Data[[#This Row],[Actual Price]]&lt;5000,"₦2,000–₦4,999",
 IF(Cleaned_Data[[#This Row],[Actual Price]]&lt;10000,"₦5,000–₦9,999",
 "₦10,000+"))))</f>
        <v>₦2,000–₦4,999</v>
      </c>
      <c r="V1078" s="8">
        <f>(Cleaned_Data[[#This Row],[Actual Price]]*Cleaned_Data[[#This Row],[Rating Count]])</f>
        <v>414170</v>
      </c>
      <c r="W1078" s="20">
        <v>0.45931863727454908</v>
      </c>
      <c r="X1078">
        <v>3.8</v>
      </c>
      <c r="Y1078" s="10">
        <f>VALUE(Cleaned_Data[[#This Row],[rating]])</f>
        <v>3.8</v>
      </c>
      <c r="Z1078">
        <v>166</v>
      </c>
      <c r="AA1078" t="str">
        <f>IF(Cleaned_Data[[#This Row],[Rating Count]]&lt;1000,"&lt;1000","1000+")</f>
        <v>&lt;1000</v>
      </c>
      <c r="AB1078" s="4">
        <v>166</v>
      </c>
    </row>
    <row r="1079" spans="1:28" x14ac:dyDescent="0.25">
      <c r="A1079">
        <v>1078</v>
      </c>
      <c r="B1079" t="s">
        <v>11093</v>
      </c>
      <c r="C1079" t="s">
        <v>11094</v>
      </c>
      <c r="D1079" t="s">
        <v>11094</v>
      </c>
      <c r="E1079" t="s">
        <v>16191</v>
      </c>
      <c r="F1079" t="s">
        <v>15787</v>
      </c>
      <c r="G1079" t="s">
        <v>15788</v>
      </c>
      <c r="H1079" t="s">
        <v>8752</v>
      </c>
      <c r="I1079" t="s">
        <v>13176</v>
      </c>
      <c r="J1079" t="s">
        <v>13399</v>
      </c>
      <c r="K1079" t="s">
        <v>13289</v>
      </c>
      <c r="L1079" t="s">
        <v>15209</v>
      </c>
      <c r="M1079" t="s">
        <v>13305</v>
      </c>
      <c r="N1079" t="s">
        <v>15244</v>
      </c>
      <c r="O1079" t="s">
        <v>13309</v>
      </c>
      <c r="Q1079">
        <v>1499</v>
      </c>
      <c r="R1079" s="8">
        <v>1499</v>
      </c>
      <c r="S1079">
        <v>3500</v>
      </c>
      <c r="T1079" s="8">
        <v>3500</v>
      </c>
      <c r="U1079" s="8" t="str">
        <f>IF(Cleaned_Data[[#This Row],[Actual Price]]&lt;1000,"₦0–₦999",
 IF(Cleaned_Data[[#This Row],[Actual Price]]&lt;2000,"₦1,000–₦1,999",
 IF(Cleaned_Data[[#This Row],[Actual Price]]&lt;5000,"₦2,000–₦4,999",
 IF(Cleaned_Data[[#This Row],[Actual Price]]&lt;10000,"₦5,000–₦9,999",
 "₦10,000+"))))</f>
        <v>₦2,000–₦4,999</v>
      </c>
      <c r="V1079" s="8">
        <f>(Cleaned_Data[[#This Row],[Actual Price]]*Cleaned_Data[[#This Row],[Rating Count]])</f>
        <v>1060500</v>
      </c>
      <c r="W1079" s="20">
        <v>0.57171428571428573</v>
      </c>
      <c r="X1079">
        <v>4.0999999999999996</v>
      </c>
      <c r="Y1079" s="10">
        <f>VALUE(Cleaned_Data[[#This Row],[rating]])</f>
        <v>4.0999999999999996</v>
      </c>
      <c r="Z1079">
        <v>303</v>
      </c>
      <c r="AA1079" t="str">
        <f>IF(Cleaned_Data[[#This Row],[Rating Count]]&lt;1000,"&lt;1000","1000+")</f>
        <v>&lt;1000</v>
      </c>
      <c r="AB1079" s="4">
        <v>303</v>
      </c>
    </row>
    <row r="1080" spans="1:28" x14ac:dyDescent="0.25">
      <c r="A1080">
        <v>1079</v>
      </c>
      <c r="B1080" t="s">
        <v>11103</v>
      </c>
      <c r="C1080" t="s">
        <v>11104</v>
      </c>
      <c r="D1080" t="s">
        <v>15789</v>
      </c>
      <c r="E1080" t="s">
        <v>16191</v>
      </c>
      <c r="F1080" t="s">
        <v>15790</v>
      </c>
      <c r="G1080" t="s">
        <v>15791</v>
      </c>
      <c r="H1080" t="s">
        <v>8969</v>
      </c>
      <c r="I1080" t="s">
        <v>13176</v>
      </c>
      <c r="J1080" t="s">
        <v>13399</v>
      </c>
      <c r="K1080" t="s">
        <v>13285</v>
      </c>
      <c r="L1080" t="s">
        <v>15206</v>
      </c>
      <c r="M1080" t="s">
        <v>13286</v>
      </c>
      <c r="N1080" t="s">
        <v>13286</v>
      </c>
      <c r="O1080" t="s">
        <v>13319</v>
      </c>
      <c r="Q1080">
        <v>2092</v>
      </c>
      <c r="R1080" s="8">
        <v>2092</v>
      </c>
      <c r="S1080">
        <v>4600</v>
      </c>
      <c r="T1080" s="8">
        <v>4600</v>
      </c>
      <c r="U1080" s="8" t="str">
        <f>IF(Cleaned_Data[[#This Row],[Actual Price]]&lt;1000,"₦0–₦999",
 IF(Cleaned_Data[[#This Row],[Actual Price]]&lt;2000,"₦1,000–₦1,999",
 IF(Cleaned_Data[[#This Row],[Actual Price]]&lt;5000,"₦2,000–₦4,999",
 IF(Cleaned_Data[[#This Row],[Actual Price]]&lt;10000,"₦5,000–₦9,999",
 "₦10,000+"))))</f>
        <v>₦2,000–₦4,999</v>
      </c>
      <c r="V1080" s="8">
        <f>(Cleaned_Data[[#This Row],[Actual Price]]*Cleaned_Data[[#This Row],[Rating Count]])</f>
        <v>2585200</v>
      </c>
      <c r="W1080" s="20">
        <v>0.54521739130434788</v>
      </c>
      <c r="X1080">
        <v>4.3</v>
      </c>
      <c r="Y1080" s="10">
        <f>VALUE(Cleaned_Data[[#This Row],[rating]])</f>
        <v>4.3</v>
      </c>
      <c r="Z1080">
        <v>562</v>
      </c>
      <c r="AA1080" t="str">
        <f>IF(Cleaned_Data[[#This Row],[Rating Count]]&lt;1000,"&lt;1000","1000+")</f>
        <v>&lt;1000</v>
      </c>
      <c r="AB1080" s="4">
        <v>562</v>
      </c>
    </row>
    <row r="1081" spans="1:28" x14ac:dyDescent="0.25">
      <c r="A1081">
        <v>1080</v>
      </c>
      <c r="B1081" t="s">
        <v>11113</v>
      </c>
      <c r="C1081" t="s">
        <v>11114</v>
      </c>
      <c r="D1081" t="s">
        <v>15792</v>
      </c>
      <c r="E1081" t="s">
        <v>16191</v>
      </c>
      <c r="F1081" t="s">
        <v>15793</v>
      </c>
      <c r="G1081" t="s">
        <v>15794</v>
      </c>
      <c r="H1081" t="s">
        <v>9851</v>
      </c>
      <c r="I1081" t="s">
        <v>13176</v>
      </c>
      <c r="J1081" t="s">
        <v>13399</v>
      </c>
      <c r="K1081" t="s">
        <v>13285</v>
      </c>
      <c r="L1081" t="s">
        <v>15206</v>
      </c>
      <c r="M1081" t="s">
        <v>13293</v>
      </c>
      <c r="N1081" t="s">
        <v>15214</v>
      </c>
      <c r="O1081" t="s">
        <v>13316</v>
      </c>
      <c r="P1081" t="s">
        <v>13317</v>
      </c>
      <c r="Q1081">
        <v>3859</v>
      </c>
      <c r="R1081" s="8">
        <v>3859</v>
      </c>
      <c r="S1081">
        <v>10295</v>
      </c>
      <c r="T1081" s="8">
        <v>10295</v>
      </c>
      <c r="U1081" s="8" t="str">
        <f>IF(Cleaned_Data[[#This Row],[Actual Price]]&lt;1000,"₦0–₦999",
 IF(Cleaned_Data[[#This Row],[Actual Price]]&lt;2000,"₦1,000–₦1,999",
 IF(Cleaned_Data[[#This Row],[Actual Price]]&lt;5000,"₦2,000–₦4,999",
 IF(Cleaned_Data[[#This Row],[Actual Price]]&lt;10000,"₦5,000–₦9,999",
 "₦10,000+"))))</f>
        <v>₦10,000+</v>
      </c>
      <c r="V1081" s="8">
        <f>(Cleaned_Data[[#This Row],[Actual Price]]*Cleaned_Data[[#This Row],[Rating Count]])</f>
        <v>83338025</v>
      </c>
      <c r="W1081" s="20">
        <v>0.62515784361340454</v>
      </c>
      <c r="X1081">
        <v>3.9</v>
      </c>
      <c r="Y1081" s="10">
        <f>VALUE(Cleaned_Data[[#This Row],[rating]])</f>
        <v>3.9</v>
      </c>
      <c r="Z1081">
        <v>8095</v>
      </c>
      <c r="AA1081" t="str">
        <f>IF(Cleaned_Data[[#This Row],[Rating Count]]&lt;1000,"&lt;1000","1000+")</f>
        <v>1000+</v>
      </c>
      <c r="AB1081" s="4">
        <v>8095</v>
      </c>
    </row>
    <row r="1082" spans="1:28" x14ac:dyDescent="0.25">
      <c r="A1082">
        <v>1081</v>
      </c>
      <c r="B1082" t="s">
        <v>11123</v>
      </c>
      <c r="C1082" t="s">
        <v>11124</v>
      </c>
      <c r="D1082" t="s">
        <v>11124</v>
      </c>
      <c r="E1082" t="s">
        <v>16191</v>
      </c>
      <c r="F1082" t="s">
        <v>15795</v>
      </c>
      <c r="G1082" t="s">
        <v>15796</v>
      </c>
      <c r="H1082" t="s">
        <v>8846</v>
      </c>
      <c r="I1082" t="s">
        <v>13176</v>
      </c>
      <c r="J1082" t="s">
        <v>13399</v>
      </c>
      <c r="K1082" t="s">
        <v>13285</v>
      </c>
      <c r="L1082" t="s">
        <v>15206</v>
      </c>
      <c r="M1082" t="s">
        <v>13286</v>
      </c>
      <c r="N1082" t="s">
        <v>13286</v>
      </c>
      <c r="O1082" t="s">
        <v>13315</v>
      </c>
      <c r="Q1082">
        <v>499</v>
      </c>
      <c r="R1082" s="8">
        <v>499</v>
      </c>
      <c r="S1082">
        <v>2199</v>
      </c>
      <c r="T1082" s="8">
        <v>2199</v>
      </c>
      <c r="U1082" s="8" t="str">
        <f>IF(Cleaned_Data[[#This Row],[Actual Price]]&lt;1000,"₦0–₦999",
 IF(Cleaned_Data[[#This Row],[Actual Price]]&lt;2000,"₦1,000–₦1,999",
 IF(Cleaned_Data[[#This Row],[Actual Price]]&lt;5000,"₦2,000–₦4,999",
 IF(Cleaned_Data[[#This Row],[Actual Price]]&lt;10000,"₦5,000–₦9,999",
 "₦10,000+"))))</f>
        <v>₦2,000–₦4,999</v>
      </c>
      <c r="V1082" s="8">
        <f>(Cleaned_Data[[#This Row],[Actual Price]]*Cleaned_Data[[#This Row],[Rating Count]])</f>
        <v>239691</v>
      </c>
      <c r="W1082" s="20">
        <v>0.77307867212369263</v>
      </c>
      <c r="X1082">
        <v>2.8</v>
      </c>
      <c r="Y1082" s="10">
        <f>VALUE(Cleaned_Data[[#This Row],[rating]])</f>
        <v>2.8</v>
      </c>
      <c r="Z1082">
        <v>109</v>
      </c>
      <c r="AA1082" t="str">
        <f>IF(Cleaned_Data[[#This Row],[Rating Count]]&lt;1000,"&lt;1000","1000+")</f>
        <v>&lt;1000</v>
      </c>
      <c r="AB1082" s="4">
        <v>109</v>
      </c>
    </row>
    <row r="1083" spans="1:28" x14ac:dyDescent="0.25">
      <c r="A1083">
        <v>1082</v>
      </c>
      <c r="B1083" t="s">
        <v>11133</v>
      </c>
      <c r="C1083" t="s">
        <v>11134</v>
      </c>
      <c r="D1083" t="s">
        <v>11134</v>
      </c>
      <c r="E1083" t="s">
        <v>16191</v>
      </c>
      <c r="F1083" t="s">
        <v>15797</v>
      </c>
      <c r="G1083" t="s">
        <v>15798</v>
      </c>
      <c r="H1083" t="s">
        <v>9203</v>
      </c>
      <c r="I1083" t="s">
        <v>13176</v>
      </c>
      <c r="J1083" t="s">
        <v>13399</v>
      </c>
      <c r="K1083" t="s">
        <v>13289</v>
      </c>
      <c r="L1083" t="s">
        <v>15209</v>
      </c>
      <c r="M1083" t="s">
        <v>13323</v>
      </c>
      <c r="N1083" t="s">
        <v>13323</v>
      </c>
      <c r="O1083" t="s">
        <v>13324</v>
      </c>
      <c r="Q1083">
        <v>1804</v>
      </c>
      <c r="R1083" s="8">
        <v>1804</v>
      </c>
      <c r="S1083">
        <v>2380</v>
      </c>
      <c r="T1083" s="8">
        <v>2380</v>
      </c>
      <c r="U1083" s="8" t="str">
        <f>IF(Cleaned_Data[[#This Row],[Actual Price]]&lt;1000,"₦0–₦999",
 IF(Cleaned_Data[[#This Row],[Actual Price]]&lt;2000,"₦1,000–₦1,999",
 IF(Cleaned_Data[[#This Row],[Actual Price]]&lt;5000,"₦2,000–₦4,999",
 IF(Cleaned_Data[[#This Row],[Actual Price]]&lt;10000,"₦5,000–₦9,999",
 "₦10,000+"))))</f>
        <v>₦2,000–₦4,999</v>
      </c>
      <c r="V1083" s="8">
        <f>(Cleaned_Data[[#This Row],[Actual Price]]*Cleaned_Data[[#This Row],[Rating Count]])</f>
        <v>36609160</v>
      </c>
      <c r="W1083" s="20">
        <v>0.24201680672268908</v>
      </c>
      <c r="X1083">
        <v>4</v>
      </c>
      <c r="Y1083" s="10">
        <f>VALUE(Cleaned_Data[[#This Row],[rating]])</f>
        <v>4</v>
      </c>
      <c r="Z1083">
        <v>15382</v>
      </c>
      <c r="AA1083" t="str">
        <f>IF(Cleaned_Data[[#This Row],[Rating Count]]&lt;1000,"&lt;1000","1000+")</f>
        <v>1000+</v>
      </c>
      <c r="AB1083" s="4">
        <v>15382</v>
      </c>
    </row>
    <row r="1084" spans="1:28" x14ac:dyDescent="0.25">
      <c r="A1084">
        <v>1083</v>
      </c>
      <c r="B1084" t="s">
        <v>11143</v>
      </c>
      <c r="C1084" t="s">
        <v>11144</v>
      </c>
      <c r="D1084" t="s">
        <v>11144</v>
      </c>
      <c r="E1084" t="s">
        <v>16191</v>
      </c>
      <c r="F1084" t="s">
        <v>15799</v>
      </c>
      <c r="G1084" t="s">
        <v>15800</v>
      </c>
      <c r="H1084" t="s">
        <v>8846</v>
      </c>
      <c r="I1084" t="s">
        <v>13176</v>
      </c>
      <c r="J1084" t="s">
        <v>13399</v>
      </c>
      <c r="K1084" t="s">
        <v>13285</v>
      </c>
      <c r="L1084" t="s">
        <v>15206</v>
      </c>
      <c r="M1084" t="s">
        <v>13286</v>
      </c>
      <c r="N1084" t="s">
        <v>13286</v>
      </c>
      <c r="O1084" t="s">
        <v>13315</v>
      </c>
      <c r="Q1084">
        <v>6525</v>
      </c>
      <c r="R1084" s="8">
        <v>6525</v>
      </c>
      <c r="S1084">
        <v>8820</v>
      </c>
      <c r="T1084" s="8">
        <v>8820</v>
      </c>
      <c r="U1084" s="8" t="str">
        <f>IF(Cleaned_Data[[#This Row],[Actual Price]]&lt;1000,"₦0–₦999",
 IF(Cleaned_Data[[#This Row],[Actual Price]]&lt;2000,"₦1,000–₦1,999",
 IF(Cleaned_Data[[#This Row],[Actual Price]]&lt;5000,"₦2,000–₦4,999",
 IF(Cleaned_Data[[#This Row],[Actual Price]]&lt;10000,"₦5,000–₦9,999",
 "₦10,000+"))))</f>
        <v>₦5,000–₦9,999</v>
      </c>
      <c r="V1084" s="8">
        <f>(Cleaned_Data[[#This Row],[Actual Price]]*Cleaned_Data[[#This Row],[Rating Count]])</f>
        <v>45308340</v>
      </c>
      <c r="W1084" s="20">
        <v>0.26020408163265307</v>
      </c>
      <c r="X1084">
        <v>4.5</v>
      </c>
      <c r="Y1084" s="10">
        <f>VALUE(Cleaned_Data[[#This Row],[rating]])</f>
        <v>4.5</v>
      </c>
      <c r="Z1084">
        <v>5137</v>
      </c>
      <c r="AA1084" t="str">
        <f>IF(Cleaned_Data[[#This Row],[Rating Count]]&lt;1000,"&lt;1000","1000+")</f>
        <v>1000+</v>
      </c>
      <c r="AB1084" s="4">
        <v>5137</v>
      </c>
    </row>
    <row r="1085" spans="1:28" x14ac:dyDescent="0.25">
      <c r="A1085">
        <v>1084</v>
      </c>
      <c r="B1085" t="s">
        <v>11153</v>
      </c>
      <c r="C1085" t="s">
        <v>11154</v>
      </c>
      <c r="D1085" t="s">
        <v>15801</v>
      </c>
      <c r="E1085" t="s">
        <v>16191</v>
      </c>
      <c r="F1085" t="s">
        <v>15802</v>
      </c>
      <c r="G1085" t="s">
        <v>15803</v>
      </c>
      <c r="H1085" t="s">
        <v>10001</v>
      </c>
      <c r="I1085" t="s">
        <v>13176</v>
      </c>
      <c r="J1085" t="s">
        <v>13399</v>
      </c>
      <c r="K1085" t="s">
        <v>13285</v>
      </c>
      <c r="L1085" t="s">
        <v>15206</v>
      </c>
      <c r="M1085" t="s">
        <v>13334</v>
      </c>
      <c r="N1085" t="s">
        <v>15444</v>
      </c>
      <c r="O1085" t="s">
        <v>13344</v>
      </c>
      <c r="Q1085">
        <v>4999</v>
      </c>
      <c r="R1085" s="8">
        <v>4999</v>
      </c>
      <c r="S1085">
        <v>24999</v>
      </c>
      <c r="T1085" s="8">
        <v>24999</v>
      </c>
      <c r="U1085" s="8" t="str">
        <f>IF(Cleaned_Data[[#This Row],[Actual Price]]&lt;1000,"₦0–₦999",
 IF(Cleaned_Data[[#This Row],[Actual Price]]&lt;2000,"₦1,000–₦1,999",
 IF(Cleaned_Data[[#This Row],[Actual Price]]&lt;5000,"₦2,000–₦4,999",
 IF(Cleaned_Data[[#This Row],[Actual Price]]&lt;10000,"₦5,000–₦9,999",
 "₦10,000+"))))</f>
        <v>₦10,000+</v>
      </c>
      <c r="V1085" s="8">
        <f>(Cleaned_Data[[#This Row],[Actual Price]]*Cleaned_Data[[#This Row],[Rating Count]])</f>
        <v>3099876</v>
      </c>
      <c r="W1085" s="20">
        <v>0.80003200128005125</v>
      </c>
      <c r="X1085">
        <v>4.5999999999999996</v>
      </c>
      <c r="Y1085" s="10">
        <f>VALUE(Cleaned_Data[[#This Row],[rating]])</f>
        <v>4.5999999999999996</v>
      </c>
      <c r="Z1085">
        <v>124</v>
      </c>
      <c r="AA1085" t="str">
        <f>IF(Cleaned_Data[[#This Row],[Rating Count]]&lt;1000,"&lt;1000","1000+")</f>
        <v>&lt;1000</v>
      </c>
      <c r="AB1085" s="4">
        <v>124</v>
      </c>
    </row>
    <row r="1086" spans="1:28" x14ac:dyDescent="0.25">
      <c r="A1086">
        <v>1085</v>
      </c>
      <c r="B1086" t="s">
        <v>11163</v>
      </c>
      <c r="C1086" t="s">
        <v>11164</v>
      </c>
      <c r="D1086" t="s">
        <v>11164</v>
      </c>
      <c r="E1086" t="s">
        <v>16191</v>
      </c>
      <c r="F1086" t="s">
        <v>15804</v>
      </c>
      <c r="G1086" t="s">
        <v>15805</v>
      </c>
      <c r="H1086" t="s">
        <v>9520</v>
      </c>
      <c r="I1086" t="s">
        <v>13176</v>
      </c>
      <c r="J1086" t="s">
        <v>13399</v>
      </c>
      <c r="K1086" t="s">
        <v>13285</v>
      </c>
      <c r="L1086" t="s">
        <v>15206</v>
      </c>
      <c r="M1086" t="s">
        <v>13329</v>
      </c>
      <c r="N1086" t="s">
        <v>15419</v>
      </c>
      <c r="O1086" t="s">
        <v>13333</v>
      </c>
      <c r="Q1086">
        <v>1189</v>
      </c>
      <c r="R1086" s="8">
        <v>1189</v>
      </c>
      <c r="S1086">
        <v>2400</v>
      </c>
      <c r="T1086" s="8">
        <v>2400</v>
      </c>
      <c r="U1086" s="8" t="str">
        <f>IF(Cleaned_Data[[#This Row],[Actual Price]]&lt;1000,"₦0–₦999",
 IF(Cleaned_Data[[#This Row],[Actual Price]]&lt;2000,"₦1,000–₦1,999",
 IF(Cleaned_Data[[#This Row],[Actual Price]]&lt;5000,"₦2,000–₦4,999",
 IF(Cleaned_Data[[#This Row],[Actual Price]]&lt;10000,"₦5,000–₦9,999",
 "₦10,000+"))))</f>
        <v>₦2,000–₦4,999</v>
      </c>
      <c r="V1086" s="8">
        <f>(Cleaned_Data[[#This Row],[Actual Price]]*Cleaned_Data[[#This Row],[Rating Count]])</f>
        <v>1483200</v>
      </c>
      <c r="W1086" s="20">
        <v>0.50458333333333338</v>
      </c>
      <c r="X1086">
        <v>4.0999999999999996</v>
      </c>
      <c r="Y1086" s="10">
        <f>VALUE(Cleaned_Data[[#This Row],[rating]])</f>
        <v>4.0999999999999996</v>
      </c>
      <c r="Z1086">
        <v>618</v>
      </c>
      <c r="AA1086" t="str">
        <f>IF(Cleaned_Data[[#This Row],[Rating Count]]&lt;1000,"&lt;1000","1000+")</f>
        <v>&lt;1000</v>
      </c>
      <c r="AB1086" s="4">
        <v>618</v>
      </c>
    </row>
    <row r="1087" spans="1:28" x14ac:dyDescent="0.25">
      <c r="A1087">
        <v>1086</v>
      </c>
      <c r="B1087" t="s">
        <v>11173</v>
      </c>
      <c r="C1087" t="s">
        <v>11174</v>
      </c>
      <c r="D1087" t="s">
        <v>15806</v>
      </c>
      <c r="E1087" t="s">
        <v>16191</v>
      </c>
      <c r="F1087" t="s">
        <v>15807</v>
      </c>
      <c r="G1087" t="s">
        <v>15808</v>
      </c>
      <c r="H1087" t="s">
        <v>8472</v>
      </c>
      <c r="I1087" t="s">
        <v>13176</v>
      </c>
      <c r="J1087" t="s">
        <v>13399</v>
      </c>
      <c r="K1087" t="s">
        <v>13289</v>
      </c>
      <c r="L1087" t="s">
        <v>15209</v>
      </c>
      <c r="M1087" t="s">
        <v>13290</v>
      </c>
      <c r="N1087" t="s">
        <v>13290</v>
      </c>
      <c r="O1087" t="s">
        <v>13292</v>
      </c>
      <c r="Q1087">
        <v>2590</v>
      </c>
      <c r="R1087" s="8">
        <v>2590</v>
      </c>
      <c r="S1087">
        <v>4200</v>
      </c>
      <c r="T1087" s="8">
        <v>4200</v>
      </c>
      <c r="U1087" s="8" t="str">
        <f>IF(Cleaned_Data[[#This Row],[Actual Price]]&lt;1000,"₦0–₦999",
 IF(Cleaned_Data[[#This Row],[Actual Price]]&lt;2000,"₦1,000–₦1,999",
 IF(Cleaned_Data[[#This Row],[Actual Price]]&lt;5000,"₦2,000–₦4,999",
 IF(Cleaned_Data[[#This Row],[Actual Price]]&lt;10000,"₦5,000–₦9,999",
 "₦10,000+"))))</f>
        <v>₦2,000–₦4,999</v>
      </c>
      <c r="V1087" s="8">
        <f>(Cleaned_Data[[#This Row],[Actual Price]]*Cleaned_Data[[#This Row],[Rating Count]])</f>
        <v>264600</v>
      </c>
      <c r="W1087" s="20">
        <v>0.38333333333333336</v>
      </c>
      <c r="X1087">
        <v>4.0999999999999996</v>
      </c>
      <c r="Y1087" s="10">
        <f>VALUE(Cleaned_Data[[#This Row],[rating]])</f>
        <v>4.0999999999999996</v>
      </c>
      <c r="Z1087">
        <v>63</v>
      </c>
      <c r="AA1087" t="str">
        <f>IF(Cleaned_Data[[#This Row],[Rating Count]]&lt;1000,"&lt;1000","1000+")</f>
        <v>&lt;1000</v>
      </c>
      <c r="AB1087" s="4">
        <v>63</v>
      </c>
    </row>
    <row r="1088" spans="1:28" x14ac:dyDescent="0.25">
      <c r="A1088">
        <v>1087</v>
      </c>
      <c r="B1088" t="s">
        <v>11183</v>
      </c>
      <c r="C1088" t="s">
        <v>11184</v>
      </c>
      <c r="D1088" t="s">
        <v>15809</v>
      </c>
      <c r="E1088" t="s">
        <v>16191</v>
      </c>
      <c r="F1088" t="s">
        <v>15810</v>
      </c>
      <c r="G1088" t="s">
        <v>15811</v>
      </c>
      <c r="H1088" t="s">
        <v>8472</v>
      </c>
      <c r="I1088" t="s">
        <v>13176</v>
      </c>
      <c r="J1088" t="s">
        <v>13399</v>
      </c>
      <c r="K1088" t="s">
        <v>13289</v>
      </c>
      <c r="L1088" t="s">
        <v>15209</v>
      </c>
      <c r="M1088" t="s">
        <v>13290</v>
      </c>
      <c r="N1088" t="s">
        <v>13290</v>
      </c>
      <c r="O1088" t="s">
        <v>13292</v>
      </c>
      <c r="Q1088">
        <v>899</v>
      </c>
      <c r="R1088" s="8">
        <v>899</v>
      </c>
      <c r="S1088">
        <v>1599</v>
      </c>
      <c r="T1088" s="8">
        <v>1599</v>
      </c>
      <c r="U1088" s="8" t="str">
        <f>IF(Cleaned_Data[[#This Row],[Actual Price]]&lt;1000,"₦0–₦999",
 IF(Cleaned_Data[[#This Row],[Actual Price]]&lt;2000,"₦1,000–₦1,999",
 IF(Cleaned_Data[[#This Row],[Actual Price]]&lt;5000,"₦2,000–₦4,999",
 IF(Cleaned_Data[[#This Row],[Actual Price]]&lt;10000,"₦5,000–₦9,999",
 "₦10,000+"))))</f>
        <v>₦1,000–₦1,999</v>
      </c>
      <c r="V1088" s="8">
        <f>(Cleaned_Data[[#This Row],[Actual Price]]*Cleaned_Data[[#This Row],[Rating Count]])</f>
        <v>23985</v>
      </c>
      <c r="W1088" s="20">
        <v>0.43777360850531583</v>
      </c>
      <c r="X1088">
        <v>3.4</v>
      </c>
      <c r="Y1088" s="10">
        <f>VALUE(Cleaned_Data[[#This Row],[rating]])</f>
        <v>3.4</v>
      </c>
      <c r="Z1088">
        <v>15</v>
      </c>
      <c r="AA1088" t="str">
        <f>IF(Cleaned_Data[[#This Row],[Rating Count]]&lt;1000,"&lt;1000","1000+")</f>
        <v>&lt;1000</v>
      </c>
      <c r="AB1088" s="4">
        <v>15</v>
      </c>
    </row>
    <row r="1089" spans="1:28" x14ac:dyDescent="0.25">
      <c r="A1089">
        <v>1088</v>
      </c>
      <c r="B1089" t="s">
        <v>11193</v>
      </c>
      <c r="C1089" t="s">
        <v>11194</v>
      </c>
      <c r="D1089" t="s">
        <v>15812</v>
      </c>
      <c r="E1089" t="s">
        <v>16191</v>
      </c>
      <c r="F1089" t="s">
        <v>15813</v>
      </c>
      <c r="G1089" t="s">
        <v>15814</v>
      </c>
      <c r="H1089" t="s">
        <v>8472</v>
      </c>
      <c r="I1089" t="s">
        <v>13176</v>
      </c>
      <c r="J1089" t="s">
        <v>13399</v>
      </c>
      <c r="K1089" t="s">
        <v>13289</v>
      </c>
      <c r="L1089" t="s">
        <v>15209</v>
      </c>
      <c r="M1089" t="s">
        <v>13290</v>
      </c>
      <c r="N1089" t="s">
        <v>13290</v>
      </c>
      <c r="O1089" t="s">
        <v>13292</v>
      </c>
      <c r="Q1089">
        <v>998</v>
      </c>
      <c r="R1089" s="8">
        <v>998</v>
      </c>
      <c r="S1089">
        <v>2999</v>
      </c>
      <c r="T1089" s="8">
        <v>2999</v>
      </c>
      <c r="U1089" s="8" t="str">
        <f>IF(Cleaned_Data[[#This Row],[Actual Price]]&lt;1000,"₦0–₦999",
 IF(Cleaned_Data[[#This Row],[Actual Price]]&lt;2000,"₦1,000–₦1,999",
 IF(Cleaned_Data[[#This Row],[Actual Price]]&lt;5000,"₦2,000–₦4,999",
 IF(Cleaned_Data[[#This Row],[Actual Price]]&lt;10000,"₦5,000–₦9,999",
 "₦10,000+"))))</f>
        <v>₦2,000–₦4,999</v>
      </c>
      <c r="V1089" s="8">
        <f>(Cleaned_Data[[#This Row],[Actual Price]]*Cleaned_Data[[#This Row],[Rating Count]])</f>
        <v>26991</v>
      </c>
      <c r="W1089" s="20">
        <v>0.6672224074691564</v>
      </c>
      <c r="X1089">
        <v>4.5999999999999996</v>
      </c>
      <c r="Y1089" s="10">
        <f>VALUE(Cleaned_Data[[#This Row],[rating]])</f>
        <v>4.5999999999999996</v>
      </c>
      <c r="Z1089">
        <v>9</v>
      </c>
      <c r="AA1089" t="str">
        <f>IF(Cleaned_Data[[#This Row],[Rating Count]]&lt;1000,"&lt;1000","1000+")</f>
        <v>&lt;1000</v>
      </c>
      <c r="AB1089" s="4">
        <v>9</v>
      </c>
    </row>
    <row r="1090" spans="1:28" x14ac:dyDescent="0.25">
      <c r="A1090">
        <v>1089</v>
      </c>
      <c r="B1090" t="s">
        <v>11203</v>
      </c>
      <c r="C1090" t="s">
        <v>11204</v>
      </c>
      <c r="D1090" t="s">
        <v>15815</v>
      </c>
      <c r="E1090" t="s">
        <v>16191</v>
      </c>
      <c r="F1090" t="s">
        <v>15816</v>
      </c>
      <c r="G1090" t="s">
        <v>15817</v>
      </c>
      <c r="H1090" t="s">
        <v>8794</v>
      </c>
      <c r="I1090" t="s">
        <v>13176</v>
      </c>
      <c r="J1090" t="s">
        <v>13399</v>
      </c>
      <c r="K1090" t="s">
        <v>13312</v>
      </c>
      <c r="L1090" t="s">
        <v>15282</v>
      </c>
      <c r="M1090" t="s">
        <v>13313</v>
      </c>
      <c r="N1090" t="s">
        <v>13313</v>
      </c>
      <c r="O1090" t="s">
        <v>13314</v>
      </c>
      <c r="Q1090">
        <v>998.06</v>
      </c>
      <c r="R1090" s="8">
        <v>998.06</v>
      </c>
      <c r="S1090">
        <v>1282</v>
      </c>
      <c r="T1090" s="8">
        <v>1282</v>
      </c>
      <c r="U1090" s="8" t="str">
        <f>IF(Cleaned_Data[[#This Row],[Actual Price]]&lt;1000,"₦0–₦999",
 IF(Cleaned_Data[[#This Row],[Actual Price]]&lt;2000,"₦1,000–₦1,999",
 IF(Cleaned_Data[[#This Row],[Actual Price]]&lt;5000,"₦2,000–₦4,999",
 IF(Cleaned_Data[[#This Row],[Actual Price]]&lt;10000,"₦5,000–₦9,999",
 "₦10,000+"))))</f>
        <v>₦1,000–₦1,999</v>
      </c>
      <c r="V1090" s="8">
        <f>(Cleaned_Data[[#This Row],[Actual Price]]*Cleaned_Data[[#This Row],[Rating Count]])</f>
        <v>9325268</v>
      </c>
      <c r="W1090" s="20">
        <v>0.22148205928237133</v>
      </c>
      <c r="X1090">
        <v>4.2</v>
      </c>
      <c r="Y1090" s="10">
        <f>VALUE(Cleaned_Data[[#This Row],[rating]])</f>
        <v>4.2</v>
      </c>
      <c r="Z1090">
        <v>7274</v>
      </c>
      <c r="AA1090" t="str">
        <f>IF(Cleaned_Data[[#This Row],[Rating Count]]&lt;1000,"&lt;1000","1000+")</f>
        <v>1000+</v>
      </c>
      <c r="AB1090" s="4">
        <v>7274</v>
      </c>
    </row>
    <row r="1091" spans="1:28" x14ac:dyDescent="0.25">
      <c r="A1091">
        <v>1090</v>
      </c>
      <c r="B1091" t="s">
        <v>11213</v>
      </c>
      <c r="C1091" t="s">
        <v>11214</v>
      </c>
      <c r="D1091" t="s">
        <v>11214</v>
      </c>
      <c r="E1091" t="s">
        <v>16191</v>
      </c>
      <c r="F1091" t="s">
        <v>15818</v>
      </c>
      <c r="G1091" t="s">
        <v>15819</v>
      </c>
      <c r="H1091" t="s">
        <v>9203</v>
      </c>
      <c r="I1091" t="s">
        <v>13176</v>
      </c>
      <c r="J1091" t="s">
        <v>13399</v>
      </c>
      <c r="K1091" t="s">
        <v>13289</v>
      </c>
      <c r="L1091" t="s">
        <v>15209</v>
      </c>
      <c r="M1091" t="s">
        <v>13323</v>
      </c>
      <c r="N1091" t="s">
        <v>13323</v>
      </c>
      <c r="O1091" t="s">
        <v>13324</v>
      </c>
      <c r="Q1091">
        <v>1099</v>
      </c>
      <c r="R1091" s="8">
        <v>1099</v>
      </c>
      <c r="S1091">
        <v>1990</v>
      </c>
      <c r="T1091" s="8">
        <v>1990</v>
      </c>
      <c r="U1091" s="8" t="str">
        <f>IF(Cleaned_Data[[#This Row],[Actual Price]]&lt;1000,"₦0–₦999",
 IF(Cleaned_Data[[#This Row],[Actual Price]]&lt;2000,"₦1,000–₦1,999",
 IF(Cleaned_Data[[#This Row],[Actual Price]]&lt;5000,"₦2,000–₦4,999",
 IF(Cleaned_Data[[#This Row],[Actual Price]]&lt;10000,"₦5,000–₦9,999",
 "₦10,000+"))))</f>
        <v>₦1,000–₦1,999</v>
      </c>
      <c r="V1091" s="8">
        <f>(Cleaned_Data[[#This Row],[Actual Price]]*Cleaned_Data[[#This Row],[Rating Count]])</f>
        <v>11762890</v>
      </c>
      <c r="W1091" s="20">
        <v>0.44773869346733669</v>
      </c>
      <c r="X1091">
        <v>3.9</v>
      </c>
      <c r="Y1091" s="10">
        <f>VALUE(Cleaned_Data[[#This Row],[rating]])</f>
        <v>3.9</v>
      </c>
      <c r="Z1091">
        <v>5911</v>
      </c>
      <c r="AA1091" t="str">
        <f>IF(Cleaned_Data[[#This Row],[Rating Count]]&lt;1000,"&lt;1000","1000+")</f>
        <v>1000+</v>
      </c>
      <c r="AB1091" s="4">
        <v>5911</v>
      </c>
    </row>
    <row r="1092" spans="1:28" x14ac:dyDescent="0.25">
      <c r="A1092">
        <v>1091</v>
      </c>
      <c r="B1092" t="s">
        <v>11223</v>
      </c>
      <c r="C1092" t="s">
        <v>11224</v>
      </c>
      <c r="D1092" t="s">
        <v>11224</v>
      </c>
      <c r="E1092" t="s">
        <v>16191</v>
      </c>
      <c r="F1092" t="s">
        <v>15820</v>
      </c>
      <c r="G1092" t="s">
        <v>15821</v>
      </c>
      <c r="H1092" t="s">
        <v>9294</v>
      </c>
      <c r="I1092" t="s">
        <v>13176</v>
      </c>
      <c r="J1092" t="s">
        <v>13399</v>
      </c>
      <c r="K1092" t="s">
        <v>13285</v>
      </c>
      <c r="L1092" t="s">
        <v>15206</v>
      </c>
      <c r="M1092" t="s">
        <v>13293</v>
      </c>
      <c r="N1092" t="s">
        <v>15214</v>
      </c>
      <c r="O1092" t="s">
        <v>13325</v>
      </c>
      <c r="Q1092">
        <v>5999</v>
      </c>
      <c r="R1092" s="8">
        <v>5999</v>
      </c>
      <c r="S1092">
        <v>9999</v>
      </c>
      <c r="T1092" s="8">
        <v>9999</v>
      </c>
      <c r="U1092" s="8" t="str">
        <f>IF(Cleaned_Data[[#This Row],[Actual Price]]&lt;1000,"₦0–₦999",
 IF(Cleaned_Data[[#This Row],[Actual Price]]&lt;2000,"₦1,000–₦1,999",
 IF(Cleaned_Data[[#This Row],[Actual Price]]&lt;5000,"₦2,000–₦4,999",
 IF(Cleaned_Data[[#This Row],[Actual Price]]&lt;10000,"₦5,000–₦9,999",
 "₦10,000+"))))</f>
        <v>₦5,000–₦9,999</v>
      </c>
      <c r="V1092" s="8">
        <f>(Cleaned_Data[[#This Row],[Actual Price]]*Cleaned_Data[[#This Row],[Rating Count]])</f>
        <v>1699830</v>
      </c>
      <c r="W1092" s="20">
        <v>0.40004000400040002</v>
      </c>
      <c r="X1092">
        <v>4.2</v>
      </c>
      <c r="Y1092" s="10">
        <f>VALUE(Cleaned_Data[[#This Row],[rating]])</f>
        <v>4.2</v>
      </c>
      <c r="Z1092">
        <v>170</v>
      </c>
      <c r="AA1092" t="str">
        <f>IF(Cleaned_Data[[#This Row],[Rating Count]]&lt;1000,"&lt;1000","1000+")</f>
        <v>&lt;1000</v>
      </c>
      <c r="AB1092" s="4">
        <v>170</v>
      </c>
    </row>
    <row r="1093" spans="1:28" x14ac:dyDescent="0.25">
      <c r="A1093">
        <v>1092</v>
      </c>
      <c r="B1093" t="s">
        <v>11233</v>
      </c>
      <c r="C1093" t="s">
        <v>11234</v>
      </c>
      <c r="D1093" t="s">
        <v>15822</v>
      </c>
      <c r="E1093" t="s">
        <v>16191</v>
      </c>
      <c r="F1093" t="s">
        <v>15823</v>
      </c>
      <c r="G1093" t="s">
        <v>15824</v>
      </c>
      <c r="H1093" t="s">
        <v>9851</v>
      </c>
      <c r="I1093" t="s">
        <v>13176</v>
      </c>
      <c r="J1093" t="s">
        <v>13399</v>
      </c>
      <c r="K1093" t="s">
        <v>13285</v>
      </c>
      <c r="L1093" t="s">
        <v>15206</v>
      </c>
      <c r="M1093" t="s">
        <v>13293</v>
      </c>
      <c r="N1093" t="s">
        <v>15214</v>
      </c>
      <c r="O1093" t="s">
        <v>13316</v>
      </c>
      <c r="P1093" t="s">
        <v>13317</v>
      </c>
      <c r="Q1093">
        <v>8886</v>
      </c>
      <c r="R1093" s="8">
        <v>8886</v>
      </c>
      <c r="S1093">
        <v>11850</v>
      </c>
      <c r="T1093" s="8">
        <v>11850</v>
      </c>
      <c r="U1093" s="8" t="str">
        <f>IF(Cleaned_Data[[#This Row],[Actual Price]]&lt;1000,"₦0–₦999",
 IF(Cleaned_Data[[#This Row],[Actual Price]]&lt;2000,"₦1,000–₦1,999",
 IF(Cleaned_Data[[#This Row],[Actual Price]]&lt;5000,"₦2,000–₦4,999",
 IF(Cleaned_Data[[#This Row],[Actual Price]]&lt;10000,"₦5,000–₦9,999",
 "₦10,000+"))))</f>
        <v>₦10,000+</v>
      </c>
      <c r="V1093" s="8">
        <f>(Cleaned_Data[[#This Row],[Actual Price]]*Cleaned_Data[[#This Row],[Rating Count]])</f>
        <v>36320250</v>
      </c>
      <c r="W1093" s="20">
        <v>0.250126582278481</v>
      </c>
      <c r="X1093">
        <v>4.2</v>
      </c>
      <c r="Y1093" s="10">
        <f>VALUE(Cleaned_Data[[#This Row],[rating]])</f>
        <v>4.2</v>
      </c>
      <c r="Z1093">
        <v>3065</v>
      </c>
      <c r="AA1093" t="str">
        <f>IF(Cleaned_Data[[#This Row],[Rating Count]]&lt;1000,"&lt;1000","1000+")</f>
        <v>1000+</v>
      </c>
      <c r="AB1093" s="4">
        <v>3065</v>
      </c>
    </row>
    <row r="1094" spans="1:28" x14ac:dyDescent="0.25">
      <c r="A1094">
        <v>1093</v>
      </c>
      <c r="B1094" t="s">
        <v>11243</v>
      </c>
      <c r="C1094" t="s">
        <v>11244</v>
      </c>
      <c r="D1094" t="s">
        <v>11244</v>
      </c>
      <c r="E1094" t="s">
        <v>16191</v>
      </c>
      <c r="F1094" t="s">
        <v>15825</v>
      </c>
      <c r="G1094" t="s">
        <v>15826</v>
      </c>
      <c r="H1094" t="s">
        <v>8483</v>
      </c>
      <c r="I1094" t="s">
        <v>13176</v>
      </c>
      <c r="J1094" t="s">
        <v>13399</v>
      </c>
      <c r="K1094" t="s">
        <v>13285</v>
      </c>
      <c r="L1094" t="s">
        <v>15206</v>
      </c>
      <c r="M1094" t="s">
        <v>13293</v>
      </c>
      <c r="N1094" t="s">
        <v>15214</v>
      </c>
      <c r="O1094" t="s">
        <v>13294</v>
      </c>
      <c r="P1094" t="s">
        <v>13295</v>
      </c>
      <c r="Q1094">
        <v>475</v>
      </c>
      <c r="R1094" s="8">
        <v>475</v>
      </c>
      <c r="S1094">
        <v>999</v>
      </c>
      <c r="T1094" s="8">
        <v>999</v>
      </c>
      <c r="U1094" s="8" t="str">
        <f>IF(Cleaned_Data[[#This Row],[Actual Price]]&lt;1000,"₦0–₦999",
 IF(Cleaned_Data[[#This Row],[Actual Price]]&lt;2000,"₦1,000–₦1,999",
 IF(Cleaned_Data[[#This Row],[Actual Price]]&lt;5000,"₦2,000–₦4,999",
 IF(Cleaned_Data[[#This Row],[Actual Price]]&lt;10000,"₦5,000–₦9,999",
 "₦10,000+"))))</f>
        <v>₦0–₦999</v>
      </c>
      <c r="V1094" s="8">
        <f>(Cleaned_Data[[#This Row],[Actual Price]]*Cleaned_Data[[#This Row],[Rating Count]])</f>
        <v>1019979</v>
      </c>
      <c r="W1094" s="20">
        <v>0.52452452452452447</v>
      </c>
      <c r="X1094">
        <v>4.0999999999999996</v>
      </c>
      <c r="Y1094" s="10">
        <f>VALUE(Cleaned_Data[[#This Row],[rating]])</f>
        <v>4.0999999999999996</v>
      </c>
      <c r="Z1094">
        <v>1021</v>
      </c>
      <c r="AA1094" t="str">
        <f>IF(Cleaned_Data[[#This Row],[Rating Count]]&lt;1000,"&lt;1000","1000+")</f>
        <v>1000+</v>
      </c>
      <c r="AB1094" s="4">
        <v>1021</v>
      </c>
    </row>
    <row r="1095" spans="1:28" x14ac:dyDescent="0.25">
      <c r="A1095">
        <v>1094</v>
      </c>
      <c r="B1095" t="s">
        <v>11253</v>
      </c>
      <c r="C1095" t="s">
        <v>11254</v>
      </c>
      <c r="D1095" t="s">
        <v>11254</v>
      </c>
      <c r="E1095" t="s">
        <v>16191</v>
      </c>
      <c r="F1095" t="s">
        <v>15827</v>
      </c>
      <c r="G1095" t="s">
        <v>15828</v>
      </c>
      <c r="H1095" t="s">
        <v>8783</v>
      </c>
      <c r="I1095" t="s">
        <v>13176</v>
      </c>
      <c r="J1095" t="s">
        <v>13399</v>
      </c>
      <c r="K1095" t="s">
        <v>13285</v>
      </c>
      <c r="L1095" t="s">
        <v>15206</v>
      </c>
      <c r="M1095" t="s">
        <v>13286</v>
      </c>
      <c r="N1095" t="s">
        <v>13286</v>
      </c>
      <c r="O1095" t="s">
        <v>13310</v>
      </c>
      <c r="P1095" t="s">
        <v>13311</v>
      </c>
      <c r="Q1095">
        <v>4995</v>
      </c>
      <c r="R1095" s="8">
        <v>4995</v>
      </c>
      <c r="S1095">
        <v>20049</v>
      </c>
      <c r="T1095" s="8">
        <v>20049</v>
      </c>
      <c r="U1095" s="8" t="str">
        <f>IF(Cleaned_Data[[#This Row],[Actual Price]]&lt;1000,"₦0–₦999",
 IF(Cleaned_Data[[#This Row],[Actual Price]]&lt;2000,"₦1,000–₦1,999",
 IF(Cleaned_Data[[#This Row],[Actual Price]]&lt;5000,"₦2,000–₦4,999",
 IF(Cleaned_Data[[#This Row],[Actual Price]]&lt;10000,"₦5,000–₦9,999",
 "₦10,000+"))))</f>
        <v>₦10,000+</v>
      </c>
      <c r="V1095" s="8">
        <f>(Cleaned_Data[[#This Row],[Actual Price]]*Cleaned_Data[[#This Row],[Rating Count]])</f>
        <v>79474236</v>
      </c>
      <c r="W1095" s="20">
        <v>0.75086039203950317</v>
      </c>
      <c r="X1095">
        <v>4.8</v>
      </c>
      <c r="Y1095" s="10">
        <f>VALUE(Cleaned_Data[[#This Row],[rating]])</f>
        <v>4.8</v>
      </c>
      <c r="Z1095">
        <v>3964</v>
      </c>
      <c r="AA1095" t="str">
        <f>IF(Cleaned_Data[[#This Row],[Rating Count]]&lt;1000,"&lt;1000","1000+")</f>
        <v>1000+</v>
      </c>
      <c r="AB1095" s="4">
        <v>3964</v>
      </c>
    </row>
    <row r="1096" spans="1:28" x14ac:dyDescent="0.25">
      <c r="A1096">
        <v>1095</v>
      </c>
      <c r="B1096" t="s">
        <v>11263</v>
      </c>
      <c r="C1096" t="s">
        <v>11264</v>
      </c>
      <c r="D1096" t="s">
        <v>15829</v>
      </c>
      <c r="E1096" t="s">
        <v>16191</v>
      </c>
      <c r="F1096" t="s">
        <v>15830</v>
      </c>
      <c r="G1096" t="s">
        <v>15831</v>
      </c>
      <c r="H1096" t="s">
        <v>10001</v>
      </c>
      <c r="I1096" t="s">
        <v>13176</v>
      </c>
      <c r="J1096" t="s">
        <v>13399</v>
      </c>
      <c r="K1096" t="s">
        <v>13285</v>
      </c>
      <c r="L1096" t="s">
        <v>15206</v>
      </c>
      <c r="M1096" t="s">
        <v>13334</v>
      </c>
      <c r="N1096" t="s">
        <v>15444</v>
      </c>
      <c r="O1096" t="s">
        <v>13344</v>
      </c>
      <c r="Q1096">
        <v>13999</v>
      </c>
      <c r="R1096" s="8">
        <v>13999</v>
      </c>
      <c r="S1096">
        <v>24850</v>
      </c>
      <c r="T1096" s="8">
        <v>24850</v>
      </c>
      <c r="U1096" s="8" t="str">
        <f>IF(Cleaned_Data[[#This Row],[Actual Price]]&lt;1000,"₦0–₦999",
 IF(Cleaned_Data[[#This Row],[Actual Price]]&lt;2000,"₦1,000–₦1,999",
 IF(Cleaned_Data[[#This Row],[Actual Price]]&lt;5000,"₦2,000–₦4,999",
 IF(Cleaned_Data[[#This Row],[Actual Price]]&lt;10000,"₦5,000–₦9,999",
 "₦10,000+"))))</f>
        <v>₦10,000+</v>
      </c>
      <c r="V1096" s="8">
        <f>(Cleaned_Data[[#This Row],[Actual Price]]*Cleaned_Data[[#This Row],[Rating Count]])</f>
        <v>222357800</v>
      </c>
      <c r="W1096" s="20">
        <v>0.43665995975855132</v>
      </c>
      <c r="X1096">
        <v>4.4000000000000004</v>
      </c>
      <c r="Y1096" s="10">
        <f>VALUE(Cleaned_Data[[#This Row],[rating]])</f>
        <v>4.4000000000000004</v>
      </c>
      <c r="Z1096">
        <v>8948</v>
      </c>
      <c r="AA1096" t="str">
        <f>IF(Cleaned_Data[[#This Row],[Rating Count]]&lt;1000,"&lt;1000","1000+")</f>
        <v>1000+</v>
      </c>
      <c r="AB1096" s="4">
        <v>8948</v>
      </c>
    </row>
    <row r="1097" spans="1:28" x14ac:dyDescent="0.25">
      <c r="A1097">
        <v>1096</v>
      </c>
      <c r="B1097" t="s">
        <v>11273</v>
      </c>
      <c r="C1097" t="s">
        <v>11274</v>
      </c>
      <c r="D1097" t="s">
        <v>11274</v>
      </c>
      <c r="E1097" t="s">
        <v>16191</v>
      </c>
      <c r="F1097" t="s">
        <v>15832</v>
      </c>
      <c r="G1097" t="s">
        <v>15833</v>
      </c>
      <c r="H1097" t="s">
        <v>10001</v>
      </c>
      <c r="I1097" t="s">
        <v>13176</v>
      </c>
      <c r="J1097" t="s">
        <v>13399</v>
      </c>
      <c r="K1097" t="s">
        <v>13285</v>
      </c>
      <c r="L1097" t="s">
        <v>15206</v>
      </c>
      <c r="M1097" t="s">
        <v>13334</v>
      </c>
      <c r="N1097" t="s">
        <v>15444</v>
      </c>
      <c r="O1097" t="s">
        <v>13344</v>
      </c>
      <c r="Q1097">
        <v>8499</v>
      </c>
      <c r="R1097" s="8">
        <v>8499</v>
      </c>
      <c r="S1097">
        <v>16490</v>
      </c>
      <c r="T1097" s="8">
        <v>16490</v>
      </c>
      <c r="U1097" s="8" t="str">
        <f>IF(Cleaned_Data[[#This Row],[Actual Price]]&lt;1000,"₦0–₦999",
 IF(Cleaned_Data[[#This Row],[Actual Price]]&lt;2000,"₦1,000–₦1,999",
 IF(Cleaned_Data[[#This Row],[Actual Price]]&lt;5000,"₦2,000–₦4,999",
 IF(Cleaned_Data[[#This Row],[Actual Price]]&lt;10000,"₦5,000–₦9,999",
 "₦10,000+"))))</f>
        <v>₦10,000+</v>
      </c>
      <c r="V1097" s="8">
        <f>(Cleaned_Data[[#This Row],[Actual Price]]*Cleaned_Data[[#This Row],[Rating Count]])</f>
        <v>1599530</v>
      </c>
      <c r="W1097" s="20">
        <v>0.48459672528805336</v>
      </c>
      <c r="X1097">
        <v>4.3</v>
      </c>
      <c r="Y1097" s="10">
        <f>VALUE(Cleaned_Data[[#This Row],[rating]])</f>
        <v>4.3</v>
      </c>
      <c r="Z1097">
        <v>97</v>
      </c>
      <c r="AA1097" t="str">
        <f>IF(Cleaned_Data[[#This Row],[Rating Count]]&lt;1000,"&lt;1000","1000+")</f>
        <v>&lt;1000</v>
      </c>
      <c r="AB1097" s="4">
        <v>97</v>
      </c>
    </row>
    <row r="1098" spans="1:28" x14ac:dyDescent="0.25">
      <c r="A1098">
        <v>1097</v>
      </c>
      <c r="B1098" t="s">
        <v>11283</v>
      </c>
      <c r="C1098" t="s">
        <v>11284</v>
      </c>
      <c r="D1098" t="s">
        <v>11284</v>
      </c>
      <c r="E1098" t="s">
        <v>16191</v>
      </c>
      <c r="F1098" t="s">
        <v>15834</v>
      </c>
      <c r="G1098" t="s">
        <v>15835</v>
      </c>
      <c r="H1098" t="s">
        <v>8607</v>
      </c>
      <c r="I1098" t="s">
        <v>13176</v>
      </c>
      <c r="J1098" t="s">
        <v>13399</v>
      </c>
      <c r="K1098" t="s">
        <v>13285</v>
      </c>
      <c r="L1098" t="s">
        <v>15206</v>
      </c>
      <c r="M1098" t="s">
        <v>13293</v>
      </c>
      <c r="N1098" t="s">
        <v>15214</v>
      </c>
      <c r="O1098" t="s">
        <v>13294</v>
      </c>
      <c r="P1098" t="s">
        <v>13303</v>
      </c>
      <c r="Q1098">
        <v>949</v>
      </c>
      <c r="R1098" s="8">
        <v>949</v>
      </c>
      <c r="S1098">
        <v>975</v>
      </c>
      <c r="T1098" s="8">
        <v>975</v>
      </c>
      <c r="U1098" s="8" t="str">
        <f>IF(Cleaned_Data[[#This Row],[Actual Price]]&lt;1000,"₦0–₦999",
 IF(Cleaned_Data[[#This Row],[Actual Price]]&lt;2000,"₦1,000–₦1,999",
 IF(Cleaned_Data[[#This Row],[Actual Price]]&lt;5000,"₦2,000–₦4,999",
 IF(Cleaned_Data[[#This Row],[Actual Price]]&lt;10000,"₦5,000–₦9,999",
 "₦10,000+"))))</f>
        <v>₦0–₦999</v>
      </c>
      <c r="V1098" s="8">
        <f>(Cleaned_Data[[#This Row],[Actual Price]]*Cleaned_Data[[#This Row],[Rating Count]])</f>
        <v>7042425</v>
      </c>
      <c r="W1098" s="20">
        <v>2.6666666666666668E-2</v>
      </c>
      <c r="X1098">
        <v>4.3</v>
      </c>
      <c r="Y1098" s="10">
        <f>VALUE(Cleaned_Data[[#This Row],[rating]])</f>
        <v>4.3</v>
      </c>
      <c r="Z1098">
        <v>7223</v>
      </c>
      <c r="AA1098" t="str">
        <f>IF(Cleaned_Data[[#This Row],[Rating Count]]&lt;1000,"&lt;1000","1000+")</f>
        <v>1000+</v>
      </c>
      <c r="AB1098" s="4">
        <v>7223</v>
      </c>
    </row>
    <row r="1099" spans="1:28" x14ac:dyDescent="0.25">
      <c r="A1099">
        <v>1098</v>
      </c>
      <c r="B1099" t="s">
        <v>11293</v>
      </c>
      <c r="C1099" t="s">
        <v>11294</v>
      </c>
      <c r="D1099" t="s">
        <v>15836</v>
      </c>
      <c r="E1099" t="s">
        <v>16191</v>
      </c>
      <c r="F1099" t="s">
        <v>15837</v>
      </c>
      <c r="G1099" t="s">
        <v>15838</v>
      </c>
      <c r="H1099" t="s">
        <v>8794</v>
      </c>
      <c r="I1099" t="s">
        <v>13176</v>
      </c>
      <c r="J1099" t="s">
        <v>13399</v>
      </c>
      <c r="K1099" t="s">
        <v>13312</v>
      </c>
      <c r="L1099" t="s">
        <v>15282</v>
      </c>
      <c r="M1099" t="s">
        <v>13313</v>
      </c>
      <c r="N1099" t="s">
        <v>13313</v>
      </c>
      <c r="O1099" t="s">
        <v>13314</v>
      </c>
      <c r="Q1099">
        <v>395</v>
      </c>
      <c r="R1099" s="8">
        <v>395</v>
      </c>
      <c r="S1099">
        <v>499</v>
      </c>
      <c r="T1099" s="8">
        <v>499</v>
      </c>
      <c r="U1099" s="8" t="str">
        <f>IF(Cleaned_Data[[#This Row],[Actual Price]]&lt;1000,"₦0–₦999",
 IF(Cleaned_Data[[#This Row],[Actual Price]]&lt;2000,"₦1,000–₦1,999",
 IF(Cleaned_Data[[#This Row],[Actual Price]]&lt;5000,"₦2,000–₦4,999",
 IF(Cleaned_Data[[#This Row],[Actual Price]]&lt;10000,"₦5,000–₦9,999",
 "₦10,000+"))))</f>
        <v>₦0–₦999</v>
      </c>
      <c r="V1099" s="8">
        <f>(Cleaned_Data[[#This Row],[Actual Price]]*Cleaned_Data[[#This Row],[Rating Count]])</f>
        <v>164670</v>
      </c>
      <c r="W1099" s="20">
        <v>0.20841683366733466</v>
      </c>
      <c r="X1099">
        <v>4</v>
      </c>
      <c r="Y1099" s="10">
        <f>VALUE(Cleaned_Data[[#This Row],[rating]])</f>
        <v>4</v>
      </c>
      <c r="Z1099">
        <v>330</v>
      </c>
      <c r="AA1099" t="str">
        <f>IF(Cleaned_Data[[#This Row],[Rating Count]]&lt;1000,"&lt;1000","1000+")</f>
        <v>&lt;1000</v>
      </c>
      <c r="AB1099" s="4">
        <v>330</v>
      </c>
    </row>
    <row r="1100" spans="1:28" x14ac:dyDescent="0.25">
      <c r="A1100">
        <v>1099</v>
      </c>
      <c r="B1100" t="s">
        <v>11303</v>
      </c>
      <c r="C1100" t="s">
        <v>11304</v>
      </c>
      <c r="D1100" t="s">
        <v>11304</v>
      </c>
      <c r="E1100" t="s">
        <v>16191</v>
      </c>
      <c r="F1100" t="s">
        <v>15839</v>
      </c>
      <c r="G1100" t="s">
        <v>15840</v>
      </c>
      <c r="H1100" t="s">
        <v>11305</v>
      </c>
      <c r="I1100" t="s">
        <v>13176</v>
      </c>
      <c r="J1100" t="s">
        <v>13399</v>
      </c>
      <c r="K1100" t="s">
        <v>13285</v>
      </c>
      <c r="L1100" t="s">
        <v>15206</v>
      </c>
      <c r="M1100" t="s">
        <v>13286</v>
      </c>
      <c r="N1100" t="s">
        <v>13286</v>
      </c>
      <c r="O1100" t="s">
        <v>13364</v>
      </c>
      <c r="P1100" t="s">
        <v>13365</v>
      </c>
      <c r="Q1100">
        <v>635</v>
      </c>
      <c r="R1100" s="8">
        <v>635</v>
      </c>
      <c r="S1100">
        <v>635</v>
      </c>
      <c r="T1100" s="8">
        <v>635</v>
      </c>
      <c r="U1100" s="8" t="str">
        <f>IF(Cleaned_Data[[#This Row],[Actual Price]]&lt;1000,"₦0–₦999",
 IF(Cleaned_Data[[#This Row],[Actual Price]]&lt;2000,"₦1,000–₦1,999",
 IF(Cleaned_Data[[#This Row],[Actual Price]]&lt;5000,"₦2,000–₦4,999",
 IF(Cleaned_Data[[#This Row],[Actual Price]]&lt;10000,"₦5,000–₦9,999",
 "₦10,000+"))))</f>
        <v>₦0–₦999</v>
      </c>
      <c r="V1100" s="8">
        <f>(Cleaned_Data[[#This Row],[Actual Price]]*Cleaned_Data[[#This Row],[Rating Count]])</f>
        <v>2901950</v>
      </c>
      <c r="W1100" s="20">
        <v>0</v>
      </c>
      <c r="X1100">
        <v>4.3</v>
      </c>
      <c r="Y1100" s="10">
        <f>VALUE(Cleaned_Data[[#This Row],[rating]])</f>
        <v>4.3</v>
      </c>
      <c r="Z1100">
        <v>4570</v>
      </c>
      <c r="AA1100" t="str">
        <f>IF(Cleaned_Data[[#This Row],[Rating Count]]&lt;1000,"&lt;1000","1000+")</f>
        <v>1000+</v>
      </c>
      <c r="AB1100" s="4">
        <v>4570</v>
      </c>
    </row>
    <row r="1101" spans="1:28" x14ac:dyDescent="0.25">
      <c r="A1101">
        <v>1100</v>
      </c>
      <c r="B1101" t="s">
        <v>11314</v>
      </c>
      <c r="C1101" t="s">
        <v>11315</v>
      </c>
      <c r="D1101" t="s">
        <v>15841</v>
      </c>
      <c r="E1101" t="s">
        <v>16191</v>
      </c>
      <c r="F1101" t="s">
        <v>15842</v>
      </c>
      <c r="G1101" t="s">
        <v>15843</v>
      </c>
      <c r="H1101" t="s">
        <v>8607</v>
      </c>
      <c r="I1101" t="s">
        <v>13176</v>
      </c>
      <c r="J1101" t="s">
        <v>13399</v>
      </c>
      <c r="K1101" t="s">
        <v>13285</v>
      </c>
      <c r="L1101" t="s">
        <v>15206</v>
      </c>
      <c r="M1101" t="s">
        <v>13293</v>
      </c>
      <c r="N1101" t="s">
        <v>15214</v>
      </c>
      <c r="O1101" t="s">
        <v>13294</v>
      </c>
      <c r="P1101" t="s">
        <v>13303</v>
      </c>
      <c r="Q1101">
        <v>717</v>
      </c>
      <c r="R1101" s="8">
        <v>717</v>
      </c>
      <c r="S1101">
        <v>1390</v>
      </c>
      <c r="T1101" s="8">
        <v>1390</v>
      </c>
      <c r="U1101" s="8" t="str">
        <f>IF(Cleaned_Data[[#This Row],[Actual Price]]&lt;1000,"₦0–₦999",
 IF(Cleaned_Data[[#This Row],[Actual Price]]&lt;2000,"₦1,000–₦1,999",
 IF(Cleaned_Data[[#This Row],[Actual Price]]&lt;5000,"₦2,000–₦4,999",
 IF(Cleaned_Data[[#This Row],[Actual Price]]&lt;10000,"₦5,000–₦9,999",
 "₦10,000+"))))</f>
        <v>₦1,000–₦1,999</v>
      </c>
      <c r="V1101" s="8">
        <f>(Cleaned_Data[[#This Row],[Actual Price]]*Cleaned_Data[[#This Row],[Rating Count]])</f>
        <v>6765130</v>
      </c>
      <c r="W1101" s="20">
        <v>0.48417266187050362</v>
      </c>
      <c r="X1101">
        <v>4</v>
      </c>
      <c r="Y1101" s="10">
        <f>VALUE(Cleaned_Data[[#This Row],[rating]])</f>
        <v>4</v>
      </c>
      <c r="Z1101">
        <v>4867</v>
      </c>
      <c r="AA1101" t="str">
        <f>IF(Cleaned_Data[[#This Row],[Rating Count]]&lt;1000,"&lt;1000","1000+")</f>
        <v>1000+</v>
      </c>
      <c r="AB1101" s="4">
        <v>4867</v>
      </c>
    </row>
    <row r="1102" spans="1:28" x14ac:dyDescent="0.25">
      <c r="A1102">
        <v>1101</v>
      </c>
      <c r="B1102" t="s">
        <v>11324</v>
      </c>
      <c r="C1102" t="s">
        <v>11325</v>
      </c>
      <c r="D1102" t="s">
        <v>11325</v>
      </c>
      <c r="E1102" t="s">
        <v>16191</v>
      </c>
      <c r="F1102" t="s">
        <v>15844</v>
      </c>
      <c r="G1102" t="s">
        <v>15845</v>
      </c>
      <c r="H1102" t="s">
        <v>11326</v>
      </c>
      <c r="I1102" t="s">
        <v>13176</v>
      </c>
      <c r="J1102" t="s">
        <v>13399</v>
      </c>
      <c r="K1102" t="s">
        <v>13285</v>
      </c>
      <c r="L1102" t="s">
        <v>15206</v>
      </c>
      <c r="M1102" t="s">
        <v>13293</v>
      </c>
      <c r="N1102" t="s">
        <v>15214</v>
      </c>
      <c r="O1102" t="s">
        <v>13316</v>
      </c>
      <c r="P1102" t="s">
        <v>13317</v>
      </c>
      <c r="Q1102">
        <v>27900</v>
      </c>
      <c r="R1102" s="8">
        <v>27900</v>
      </c>
      <c r="S1102">
        <v>59900</v>
      </c>
      <c r="T1102" s="8">
        <v>59900</v>
      </c>
      <c r="U1102" s="8" t="str">
        <f>IF(Cleaned_Data[[#This Row],[Actual Price]]&lt;1000,"₦0–₦999",
 IF(Cleaned_Data[[#This Row],[Actual Price]]&lt;2000,"₦1,000–₦1,999",
 IF(Cleaned_Data[[#This Row],[Actual Price]]&lt;5000,"₦2,000–₦4,999",
 IF(Cleaned_Data[[#This Row],[Actual Price]]&lt;10000,"₦5,000–₦9,999",
 "₦10,000+"))))</f>
        <v>₦10,000+</v>
      </c>
      <c r="V1102" s="8">
        <f>(Cleaned_Data[[#This Row],[Actual Price]]*Cleaned_Data[[#This Row],[Rating Count]])</f>
        <v>317350200</v>
      </c>
      <c r="W1102" s="20">
        <v>0.53422370617696158</v>
      </c>
      <c r="X1102">
        <v>4.4000000000000004</v>
      </c>
      <c r="Y1102" s="10">
        <f>VALUE(Cleaned_Data[[#This Row],[rating]])</f>
        <v>4.4000000000000004</v>
      </c>
      <c r="Z1102">
        <v>5298</v>
      </c>
      <c r="AA1102" t="str">
        <f>IF(Cleaned_Data[[#This Row],[Rating Count]]&lt;1000,"&lt;1000","1000+")</f>
        <v>1000+</v>
      </c>
      <c r="AB1102" s="4">
        <v>5298</v>
      </c>
    </row>
    <row r="1103" spans="1:28" x14ac:dyDescent="0.25">
      <c r="A1103">
        <v>1102</v>
      </c>
      <c r="B1103" t="s">
        <v>11335</v>
      </c>
      <c r="C1103" t="s">
        <v>11336</v>
      </c>
      <c r="D1103" t="s">
        <v>11336</v>
      </c>
      <c r="E1103" t="s">
        <v>16191</v>
      </c>
      <c r="F1103" t="s">
        <v>15846</v>
      </c>
      <c r="G1103" t="s">
        <v>13442</v>
      </c>
      <c r="H1103" t="s">
        <v>9552</v>
      </c>
      <c r="I1103" t="s">
        <v>13176</v>
      </c>
      <c r="J1103" t="s">
        <v>13399</v>
      </c>
      <c r="K1103" t="s">
        <v>13285</v>
      </c>
      <c r="L1103" t="s">
        <v>15206</v>
      </c>
      <c r="M1103" t="s">
        <v>13334</v>
      </c>
      <c r="N1103" t="s">
        <v>15444</v>
      </c>
      <c r="O1103" t="s">
        <v>13336</v>
      </c>
      <c r="Q1103">
        <v>649</v>
      </c>
      <c r="R1103" s="8">
        <v>649</v>
      </c>
      <c r="S1103">
        <v>670</v>
      </c>
      <c r="T1103" s="8">
        <v>670</v>
      </c>
      <c r="U1103" s="8" t="str">
        <f>IF(Cleaned_Data[[#This Row],[Actual Price]]&lt;1000,"₦0–₦999",
 IF(Cleaned_Data[[#This Row],[Actual Price]]&lt;2000,"₦1,000–₦1,999",
 IF(Cleaned_Data[[#This Row],[Actual Price]]&lt;5000,"₦2,000–₦4,999",
 IF(Cleaned_Data[[#This Row],[Actual Price]]&lt;10000,"₦5,000–₦9,999",
 "₦10,000+"))))</f>
        <v>₦0–₦999</v>
      </c>
      <c r="V1103" s="8">
        <f>(Cleaned_Data[[#This Row],[Actual Price]]*Cleaned_Data[[#This Row],[Rating Count]])</f>
        <v>5216620</v>
      </c>
      <c r="W1103" s="20">
        <v>3.134328358208955E-2</v>
      </c>
      <c r="X1103">
        <v>4.0999999999999996</v>
      </c>
      <c r="Y1103" s="10">
        <f>VALUE(Cleaned_Data[[#This Row],[rating]])</f>
        <v>4.0999999999999996</v>
      </c>
      <c r="Z1103">
        <v>7786</v>
      </c>
      <c r="AA1103" t="str">
        <f>IF(Cleaned_Data[[#This Row],[Rating Count]]&lt;1000,"&lt;1000","1000+")</f>
        <v>1000+</v>
      </c>
      <c r="AB1103" s="4">
        <v>7786</v>
      </c>
    </row>
    <row r="1104" spans="1:28" x14ac:dyDescent="0.25">
      <c r="A1104">
        <v>1103</v>
      </c>
      <c r="B1104" t="s">
        <v>11345</v>
      </c>
      <c r="C1104" t="s">
        <v>11346</v>
      </c>
      <c r="D1104" t="s">
        <v>11346</v>
      </c>
      <c r="E1104" t="s">
        <v>16191</v>
      </c>
      <c r="F1104" t="s">
        <v>15847</v>
      </c>
      <c r="G1104" t="s">
        <v>15848</v>
      </c>
      <c r="H1104" t="s">
        <v>9541</v>
      </c>
      <c r="I1104" t="s">
        <v>13176</v>
      </c>
      <c r="J1104" t="s">
        <v>13399</v>
      </c>
      <c r="K1104" t="s">
        <v>13285</v>
      </c>
      <c r="L1104" t="s">
        <v>15206</v>
      </c>
      <c r="M1104" t="s">
        <v>13334</v>
      </c>
      <c r="N1104" t="s">
        <v>15444</v>
      </c>
      <c r="O1104" t="s">
        <v>13335</v>
      </c>
      <c r="Q1104">
        <v>193</v>
      </c>
      <c r="R1104" s="8">
        <v>193</v>
      </c>
      <c r="S1104">
        <v>399</v>
      </c>
      <c r="T1104" s="8">
        <v>399</v>
      </c>
      <c r="U1104" s="8" t="str">
        <f>IF(Cleaned_Data[[#This Row],[Actual Price]]&lt;1000,"₦0–₦999",
 IF(Cleaned_Data[[#This Row],[Actual Price]]&lt;2000,"₦1,000–₦1,999",
 IF(Cleaned_Data[[#This Row],[Actual Price]]&lt;5000,"₦2,000–₦4,999",
 IF(Cleaned_Data[[#This Row],[Actual Price]]&lt;10000,"₦5,000–₦9,999",
 "₦10,000+"))))</f>
        <v>₦0–₦999</v>
      </c>
      <c r="V1104" s="8">
        <f>(Cleaned_Data[[#This Row],[Actual Price]]*Cleaned_Data[[#This Row],[Rating Count]])</f>
        <v>14763</v>
      </c>
      <c r="W1104" s="20">
        <v>0.51629072681704258</v>
      </c>
      <c r="X1104">
        <v>3.6</v>
      </c>
      <c r="Y1104" s="10">
        <f>VALUE(Cleaned_Data[[#This Row],[rating]])</f>
        <v>3.6</v>
      </c>
      <c r="Z1104">
        <v>37</v>
      </c>
      <c r="AA1104" t="str">
        <f>IF(Cleaned_Data[[#This Row],[Rating Count]]&lt;1000,"&lt;1000","1000+")</f>
        <v>&lt;1000</v>
      </c>
      <c r="AB1104" s="4">
        <v>37</v>
      </c>
    </row>
    <row r="1105" spans="1:28" x14ac:dyDescent="0.25">
      <c r="A1105">
        <v>1104</v>
      </c>
      <c r="B1105" t="s">
        <v>11355</v>
      </c>
      <c r="C1105" t="s">
        <v>11356</v>
      </c>
      <c r="D1105" t="s">
        <v>11356</v>
      </c>
      <c r="E1105" t="s">
        <v>16191</v>
      </c>
      <c r="F1105" t="s">
        <v>15849</v>
      </c>
      <c r="G1105" t="s">
        <v>15850</v>
      </c>
      <c r="H1105" t="s">
        <v>8472</v>
      </c>
      <c r="I1105" t="s">
        <v>13176</v>
      </c>
      <c r="J1105" t="s">
        <v>13399</v>
      </c>
      <c r="K1105" t="s">
        <v>13289</v>
      </c>
      <c r="L1105" t="s">
        <v>15209</v>
      </c>
      <c r="M1105" t="s">
        <v>13290</v>
      </c>
      <c r="N1105" t="s">
        <v>13290</v>
      </c>
      <c r="O1105" t="s">
        <v>13292</v>
      </c>
      <c r="Q1105">
        <v>1299</v>
      </c>
      <c r="R1105" s="8">
        <v>1299</v>
      </c>
      <c r="S1105">
        <v>2495</v>
      </c>
      <c r="T1105" s="8">
        <v>2495</v>
      </c>
      <c r="U1105" s="8" t="str">
        <f>IF(Cleaned_Data[[#This Row],[Actual Price]]&lt;1000,"₦0–₦999",
 IF(Cleaned_Data[[#This Row],[Actual Price]]&lt;2000,"₦1,000–₦1,999",
 IF(Cleaned_Data[[#This Row],[Actual Price]]&lt;5000,"₦2,000–₦4,999",
 IF(Cleaned_Data[[#This Row],[Actual Price]]&lt;10000,"₦5,000–₦9,999",
 "₦10,000+"))))</f>
        <v>₦2,000–₦4,999</v>
      </c>
      <c r="V1105" s="8">
        <f>(Cleaned_Data[[#This Row],[Actual Price]]*Cleaned_Data[[#This Row],[Rating Count]])</f>
        <v>4990</v>
      </c>
      <c r="W1105" s="20">
        <v>0.47935871743486974</v>
      </c>
      <c r="X1105">
        <v>2</v>
      </c>
      <c r="Y1105" s="10">
        <f>VALUE(Cleaned_Data[[#This Row],[rating]])</f>
        <v>2</v>
      </c>
      <c r="Z1105">
        <v>2</v>
      </c>
      <c r="AA1105" t="str">
        <f>IF(Cleaned_Data[[#This Row],[Rating Count]]&lt;1000,"&lt;1000","1000+")</f>
        <v>&lt;1000</v>
      </c>
      <c r="AB1105" s="4">
        <v>2</v>
      </c>
    </row>
    <row r="1106" spans="1:28" x14ac:dyDescent="0.25">
      <c r="A1106">
        <v>1105</v>
      </c>
      <c r="B1106" t="s">
        <v>11365</v>
      </c>
      <c r="C1106" t="s">
        <v>11366</v>
      </c>
      <c r="D1106" t="s">
        <v>15851</v>
      </c>
      <c r="E1106" t="s">
        <v>16191</v>
      </c>
      <c r="F1106" t="s">
        <v>15852</v>
      </c>
      <c r="G1106" t="s">
        <v>15853</v>
      </c>
      <c r="H1106" t="s">
        <v>8618</v>
      </c>
      <c r="I1106" t="s">
        <v>13176</v>
      </c>
      <c r="J1106" t="s">
        <v>13399</v>
      </c>
      <c r="K1106" t="s">
        <v>13285</v>
      </c>
      <c r="L1106" t="s">
        <v>15206</v>
      </c>
      <c r="M1106" t="s">
        <v>13286</v>
      </c>
      <c r="N1106" t="s">
        <v>13286</v>
      </c>
      <c r="O1106" t="s">
        <v>13304</v>
      </c>
      <c r="Q1106">
        <v>2449</v>
      </c>
      <c r="R1106" s="8">
        <v>2449</v>
      </c>
      <c r="S1106">
        <v>3390</v>
      </c>
      <c r="T1106" s="8">
        <v>3390</v>
      </c>
      <c r="U1106" s="8" t="str">
        <f>IF(Cleaned_Data[[#This Row],[Actual Price]]&lt;1000,"₦0–₦999",
 IF(Cleaned_Data[[#This Row],[Actual Price]]&lt;2000,"₦1,000–₦1,999",
 IF(Cleaned_Data[[#This Row],[Actual Price]]&lt;5000,"₦2,000–₦4,999",
 IF(Cleaned_Data[[#This Row],[Actual Price]]&lt;10000,"₦5,000–₦9,999",
 "₦10,000+"))))</f>
        <v>₦2,000–₦4,999</v>
      </c>
      <c r="V1106" s="8">
        <f>(Cleaned_Data[[#This Row],[Actual Price]]*Cleaned_Data[[#This Row],[Rating Count]])</f>
        <v>17648340</v>
      </c>
      <c r="W1106" s="20">
        <v>0.27758112094395282</v>
      </c>
      <c r="X1106">
        <v>4</v>
      </c>
      <c r="Y1106" s="10">
        <f>VALUE(Cleaned_Data[[#This Row],[rating]])</f>
        <v>4</v>
      </c>
      <c r="Z1106">
        <v>5206</v>
      </c>
      <c r="AA1106" t="str">
        <f>IF(Cleaned_Data[[#This Row],[Rating Count]]&lt;1000,"&lt;1000","1000+")</f>
        <v>1000+</v>
      </c>
      <c r="AB1106" s="4">
        <v>5206</v>
      </c>
    </row>
    <row r="1107" spans="1:28" x14ac:dyDescent="0.25">
      <c r="A1107">
        <v>1106</v>
      </c>
      <c r="B1107" t="s">
        <v>11375</v>
      </c>
      <c r="C1107" t="s">
        <v>13009</v>
      </c>
      <c r="D1107" t="s">
        <v>13009</v>
      </c>
      <c r="E1107" t="s">
        <v>16191</v>
      </c>
      <c r="F1107" t="s">
        <v>15734</v>
      </c>
      <c r="G1107" t="s">
        <v>15854</v>
      </c>
      <c r="H1107" t="s">
        <v>8629</v>
      </c>
      <c r="I1107" t="s">
        <v>13176</v>
      </c>
      <c r="J1107" t="s">
        <v>13399</v>
      </c>
      <c r="K1107" t="s">
        <v>13289</v>
      </c>
      <c r="L1107" t="s">
        <v>15209</v>
      </c>
      <c r="M1107" t="s">
        <v>13305</v>
      </c>
      <c r="N1107" t="s">
        <v>15244</v>
      </c>
      <c r="O1107" t="s">
        <v>13306</v>
      </c>
      <c r="Q1107">
        <v>1049</v>
      </c>
      <c r="R1107" s="8">
        <v>1049</v>
      </c>
      <c r="S1107">
        <v>2499</v>
      </c>
      <c r="T1107" s="8">
        <v>2499</v>
      </c>
      <c r="U1107" s="8" t="str">
        <f>IF(Cleaned_Data[[#This Row],[Actual Price]]&lt;1000,"₦0–₦999",
 IF(Cleaned_Data[[#This Row],[Actual Price]]&lt;2000,"₦1,000–₦1,999",
 IF(Cleaned_Data[[#This Row],[Actual Price]]&lt;5000,"₦2,000–₦4,999",
 IF(Cleaned_Data[[#This Row],[Actual Price]]&lt;10000,"₦5,000–₦9,999",
 "₦10,000+"))))</f>
        <v>₦2,000–₦4,999</v>
      </c>
      <c r="V1107" s="8">
        <f>(Cleaned_Data[[#This Row],[Actual Price]]*Cleaned_Data[[#This Row],[Rating Count]])</f>
        <v>1594362</v>
      </c>
      <c r="W1107" s="20">
        <v>0.58023209283713484</v>
      </c>
      <c r="X1107">
        <v>3.7</v>
      </c>
      <c r="Y1107" s="10">
        <f>VALUE(Cleaned_Data[[#This Row],[rating]])</f>
        <v>3.7</v>
      </c>
      <c r="Z1107">
        <v>638</v>
      </c>
      <c r="AA1107" t="str">
        <f>IF(Cleaned_Data[[#This Row],[Rating Count]]&lt;1000,"&lt;1000","1000+")</f>
        <v>&lt;1000</v>
      </c>
      <c r="AB1107" s="4">
        <v>638</v>
      </c>
    </row>
    <row r="1108" spans="1:28" x14ac:dyDescent="0.25">
      <c r="A1108">
        <v>1107</v>
      </c>
      <c r="B1108" t="s">
        <v>11383</v>
      </c>
      <c r="C1108" t="s">
        <v>11384</v>
      </c>
      <c r="D1108" t="s">
        <v>11384</v>
      </c>
      <c r="E1108" t="s">
        <v>16191</v>
      </c>
      <c r="F1108" t="s">
        <v>15855</v>
      </c>
      <c r="G1108" t="s">
        <v>15856</v>
      </c>
      <c r="H1108" t="s">
        <v>10891</v>
      </c>
      <c r="I1108" t="s">
        <v>13176</v>
      </c>
      <c r="J1108" t="s">
        <v>13399</v>
      </c>
      <c r="K1108" t="s">
        <v>13289</v>
      </c>
      <c r="L1108" t="s">
        <v>15209</v>
      </c>
      <c r="M1108" t="s">
        <v>13323</v>
      </c>
      <c r="N1108" t="s">
        <v>13323</v>
      </c>
      <c r="O1108" t="s">
        <v>13361</v>
      </c>
      <c r="Q1108">
        <v>2399</v>
      </c>
      <c r="R1108" s="8">
        <v>2399</v>
      </c>
      <c r="S1108">
        <v>4200</v>
      </c>
      <c r="T1108" s="8">
        <v>4200</v>
      </c>
      <c r="U1108" s="8" t="str">
        <f>IF(Cleaned_Data[[#This Row],[Actual Price]]&lt;1000,"₦0–₦999",
 IF(Cleaned_Data[[#This Row],[Actual Price]]&lt;2000,"₦1,000–₦1,999",
 IF(Cleaned_Data[[#This Row],[Actual Price]]&lt;5000,"₦2,000–₦4,999",
 IF(Cleaned_Data[[#This Row],[Actual Price]]&lt;10000,"₦5,000–₦9,999",
 "₦10,000+"))))</f>
        <v>₦2,000–₦4,999</v>
      </c>
      <c r="V1108" s="8">
        <f>(Cleaned_Data[[#This Row],[Actual Price]]*Cleaned_Data[[#This Row],[Rating Count]])</f>
        <v>1667400</v>
      </c>
      <c r="W1108" s="20">
        <v>0.42880952380952381</v>
      </c>
      <c r="X1108">
        <v>3.8</v>
      </c>
      <c r="Y1108" s="10">
        <f>VALUE(Cleaned_Data[[#This Row],[rating]])</f>
        <v>3.8</v>
      </c>
      <c r="Z1108">
        <v>397</v>
      </c>
      <c r="AA1108" t="str">
        <f>IF(Cleaned_Data[[#This Row],[Rating Count]]&lt;1000,"&lt;1000","1000+")</f>
        <v>&lt;1000</v>
      </c>
      <c r="AB1108" s="4">
        <v>397</v>
      </c>
    </row>
    <row r="1109" spans="1:28" x14ac:dyDescent="0.25">
      <c r="A1109">
        <v>1108</v>
      </c>
      <c r="B1109" t="s">
        <v>11393</v>
      </c>
      <c r="C1109" t="s">
        <v>11394</v>
      </c>
      <c r="D1109" t="s">
        <v>15857</v>
      </c>
      <c r="E1109" t="s">
        <v>16191</v>
      </c>
      <c r="F1109" t="s">
        <v>15858</v>
      </c>
      <c r="G1109" t="s">
        <v>15859</v>
      </c>
      <c r="H1109" t="s">
        <v>8877</v>
      </c>
      <c r="I1109" t="s">
        <v>13176</v>
      </c>
      <c r="J1109" t="s">
        <v>13399</v>
      </c>
      <c r="K1109" t="s">
        <v>13285</v>
      </c>
      <c r="L1109" t="s">
        <v>15206</v>
      </c>
      <c r="M1109" t="s">
        <v>13293</v>
      </c>
      <c r="N1109" t="s">
        <v>15214</v>
      </c>
      <c r="O1109" t="s">
        <v>13316</v>
      </c>
      <c r="P1109" t="s">
        <v>13317</v>
      </c>
      <c r="Q1109">
        <v>2286</v>
      </c>
      <c r="R1109" s="8">
        <v>2286</v>
      </c>
      <c r="S1109">
        <v>4495</v>
      </c>
      <c r="T1109" s="8">
        <v>4495</v>
      </c>
      <c r="U1109" s="8" t="str">
        <f>IF(Cleaned_Data[[#This Row],[Actual Price]]&lt;1000,"₦0–₦999",
 IF(Cleaned_Data[[#This Row],[Actual Price]]&lt;2000,"₦1,000–₦1,999",
 IF(Cleaned_Data[[#This Row],[Actual Price]]&lt;5000,"₦2,000–₦4,999",
 IF(Cleaned_Data[[#This Row],[Actual Price]]&lt;10000,"₦5,000–₦9,999",
 "₦10,000+"))))</f>
        <v>₦2,000–₦4,999</v>
      </c>
      <c r="V1109" s="8">
        <f>(Cleaned_Data[[#This Row],[Actual Price]]*Cleaned_Data[[#This Row],[Rating Count]])</f>
        <v>1465370</v>
      </c>
      <c r="W1109" s="20">
        <v>0.49143492769744163</v>
      </c>
      <c r="X1109">
        <v>3.9</v>
      </c>
      <c r="Y1109" s="10">
        <f>VALUE(Cleaned_Data[[#This Row],[rating]])</f>
        <v>3.9</v>
      </c>
      <c r="Z1109">
        <v>326</v>
      </c>
      <c r="AA1109" t="str">
        <f>IF(Cleaned_Data[[#This Row],[Rating Count]]&lt;1000,"&lt;1000","1000+")</f>
        <v>&lt;1000</v>
      </c>
      <c r="AB1109" s="4">
        <v>326</v>
      </c>
    </row>
    <row r="1110" spans="1:28" x14ac:dyDescent="0.25">
      <c r="A1110">
        <v>1109</v>
      </c>
      <c r="B1110" t="s">
        <v>11403</v>
      </c>
      <c r="C1110" t="s">
        <v>11404</v>
      </c>
      <c r="D1110" t="s">
        <v>11404</v>
      </c>
      <c r="E1110" t="s">
        <v>16191</v>
      </c>
      <c r="F1110" t="s">
        <v>15860</v>
      </c>
      <c r="G1110" t="s">
        <v>15861</v>
      </c>
      <c r="H1110" t="s">
        <v>10473</v>
      </c>
      <c r="I1110" t="s">
        <v>13176</v>
      </c>
      <c r="J1110" t="s">
        <v>13399</v>
      </c>
      <c r="K1110" t="s">
        <v>13285</v>
      </c>
      <c r="L1110" t="s">
        <v>15206</v>
      </c>
      <c r="M1110" t="s">
        <v>13286</v>
      </c>
      <c r="N1110" t="s">
        <v>13286</v>
      </c>
      <c r="O1110" t="s">
        <v>13354</v>
      </c>
      <c r="Q1110">
        <v>499</v>
      </c>
      <c r="R1110" s="8">
        <v>499</v>
      </c>
      <c r="S1110">
        <v>2199</v>
      </c>
      <c r="T1110" s="8">
        <v>2199</v>
      </c>
      <c r="U1110" s="8" t="str">
        <f>IF(Cleaned_Data[[#This Row],[Actual Price]]&lt;1000,"₦0–₦999",
 IF(Cleaned_Data[[#This Row],[Actual Price]]&lt;2000,"₦1,000–₦1,999",
 IF(Cleaned_Data[[#This Row],[Actual Price]]&lt;5000,"₦2,000–₦4,999",
 IF(Cleaned_Data[[#This Row],[Actual Price]]&lt;10000,"₦5,000–₦9,999",
 "₦10,000+"))))</f>
        <v>₦2,000–₦4,999</v>
      </c>
      <c r="V1110" s="8">
        <f>(Cleaned_Data[[#This Row],[Actual Price]]*Cleaned_Data[[#This Row],[Rating Count]])</f>
        <v>7755873</v>
      </c>
      <c r="W1110" s="20">
        <v>0.77307867212369263</v>
      </c>
      <c r="X1110">
        <v>3.1</v>
      </c>
      <c r="Y1110" s="10">
        <f>VALUE(Cleaned_Data[[#This Row],[rating]])</f>
        <v>3.1</v>
      </c>
      <c r="Z1110">
        <v>3527</v>
      </c>
      <c r="AA1110" t="str">
        <f>IF(Cleaned_Data[[#This Row],[Rating Count]]&lt;1000,"&lt;1000","1000+")</f>
        <v>1000+</v>
      </c>
      <c r="AB1110" s="4">
        <v>3527</v>
      </c>
    </row>
    <row r="1111" spans="1:28" x14ac:dyDescent="0.25">
      <c r="A1111">
        <v>1110</v>
      </c>
      <c r="B1111" t="s">
        <v>11413</v>
      </c>
      <c r="C1111" t="s">
        <v>11414</v>
      </c>
      <c r="D1111" t="s">
        <v>11414</v>
      </c>
      <c r="E1111" t="s">
        <v>16191</v>
      </c>
      <c r="F1111" t="s">
        <v>15862</v>
      </c>
      <c r="G1111" t="s">
        <v>15863</v>
      </c>
      <c r="H1111" t="s">
        <v>9192</v>
      </c>
      <c r="I1111" t="s">
        <v>13176</v>
      </c>
      <c r="J1111" t="s">
        <v>13399</v>
      </c>
      <c r="K1111" t="s">
        <v>13285</v>
      </c>
      <c r="L1111" t="s">
        <v>15206</v>
      </c>
      <c r="M1111" t="s">
        <v>13286</v>
      </c>
      <c r="N1111" t="s">
        <v>13286</v>
      </c>
      <c r="O1111" t="s">
        <v>13322</v>
      </c>
      <c r="Q1111">
        <v>429</v>
      </c>
      <c r="R1111" s="8">
        <v>429</v>
      </c>
      <c r="S1111">
        <v>999</v>
      </c>
      <c r="T1111" s="8">
        <v>999</v>
      </c>
      <c r="U1111" s="8" t="str">
        <f>IF(Cleaned_Data[[#This Row],[Actual Price]]&lt;1000,"₦0–₦999",
 IF(Cleaned_Data[[#This Row],[Actual Price]]&lt;2000,"₦1,000–₦1,999",
 IF(Cleaned_Data[[#This Row],[Actual Price]]&lt;5000,"₦2,000–₦4,999",
 IF(Cleaned_Data[[#This Row],[Actual Price]]&lt;10000,"₦5,000–₦9,999",
 "₦10,000+"))))</f>
        <v>₦0–₦999</v>
      </c>
      <c r="V1111" s="8">
        <f>(Cleaned_Data[[#This Row],[Actual Price]]*Cleaned_Data[[#This Row],[Rating Count]])</f>
        <v>616383</v>
      </c>
      <c r="W1111" s="20">
        <v>0.57057057057057059</v>
      </c>
      <c r="X1111">
        <v>3</v>
      </c>
      <c r="Y1111" s="10">
        <f>VALUE(Cleaned_Data[[#This Row],[rating]])</f>
        <v>3</v>
      </c>
      <c r="Z1111">
        <v>617</v>
      </c>
      <c r="AA1111" t="str">
        <f>IF(Cleaned_Data[[#This Row],[Rating Count]]&lt;1000,"&lt;1000","1000+")</f>
        <v>&lt;1000</v>
      </c>
      <c r="AB1111" s="4">
        <v>617</v>
      </c>
    </row>
    <row r="1112" spans="1:28" x14ac:dyDescent="0.25">
      <c r="A1112">
        <v>1111</v>
      </c>
      <c r="B1112" t="s">
        <v>11422</v>
      </c>
      <c r="C1112" t="s">
        <v>11423</v>
      </c>
      <c r="D1112" t="s">
        <v>11423</v>
      </c>
      <c r="E1112" t="s">
        <v>16191</v>
      </c>
      <c r="F1112" t="s">
        <v>15864</v>
      </c>
      <c r="G1112" t="s">
        <v>13442</v>
      </c>
      <c r="H1112" t="s">
        <v>8969</v>
      </c>
      <c r="I1112" t="s">
        <v>13176</v>
      </c>
      <c r="J1112" t="s">
        <v>13399</v>
      </c>
      <c r="K1112" t="s">
        <v>13285</v>
      </c>
      <c r="L1112" t="s">
        <v>15206</v>
      </c>
      <c r="M1112" t="s">
        <v>13286</v>
      </c>
      <c r="N1112" t="s">
        <v>13286</v>
      </c>
      <c r="O1112" t="s">
        <v>13319</v>
      </c>
      <c r="Q1112">
        <v>299</v>
      </c>
      <c r="R1112" s="8">
        <v>299</v>
      </c>
      <c r="S1112">
        <v>595</v>
      </c>
      <c r="T1112" s="8">
        <v>595</v>
      </c>
      <c r="U1112" s="8" t="str">
        <f>IF(Cleaned_Data[[#This Row],[Actual Price]]&lt;1000,"₦0–₦999",
 IF(Cleaned_Data[[#This Row],[Actual Price]]&lt;2000,"₦1,000–₦1,999",
 IF(Cleaned_Data[[#This Row],[Actual Price]]&lt;5000,"₦2,000–₦4,999",
 IF(Cleaned_Data[[#This Row],[Actual Price]]&lt;10000,"₦5,000–₦9,999",
 "₦10,000+"))))</f>
        <v>₦0–₦999</v>
      </c>
      <c r="V1112" s="8">
        <f>(Cleaned_Data[[#This Row],[Actual Price]]*Cleaned_Data[[#This Row],[Rating Count]])</f>
        <v>186830</v>
      </c>
      <c r="W1112" s="20">
        <v>0.49747899159663866</v>
      </c>
      <c r="X1112">
        <v>4</v>
      </c>
      <c r="Y1112" s="10">
        <f>VALUE(Cleaned_Data[[#This Row],[rating]])</f>
        <v>4</v>
      </c>
      <c r="Z1112">
        <v>314</v>
      </c>
      <c r="AA1112" t="str">
        <f>IF(Cleaned_Data[[#This Row],[Rating Count]]&lt;1000,"&lt;1000","1000+")</f>
        <v>&lt;1000</v>
      </c>
      <c r="AB1112" s="4">
        <v>314</v>
      </c>
    </row>
    <row r="1113" spans="1:28" x14ac:dyDescent="0.25">
      <c r="A1113">
        <v>1112</v>
      </c>
      <c r="B1113" t="s">
        <v>11432</v>
      </c>
      <c r="C1113" t="s">
        <v>13010</v>
      </c>
      <c r="D1113" t="s">
        <v>15865</v>
      </c>
      <c r="E1113" t="s">
        <v>16191</v>
      </c>
      <c r="F1113" t="s">
        <v>15866</v>
      </c>
      <c r="G1113" t="s">
        <v>15803</v>
      </c>
      <c r="H1113" t="s">
        <v>10001</v>
      </c>
      <c r="I1113" t="s">
        <v>13176</v>
      </c>
      <c r="J1113" t="s">
        <v>13399</v>
      </c>
      <c r="K1113" t="s">
        <v>13285</v>
      </c>
      <c r="L1113" t="s">
        <v>15206</v>
      </c>
      <c r="M1113" t="s">
        <v>13334</v>
      </c>
      <c r="N1113" t="s">
        <v>15444</v>
      </c>
      <c r="O1113" t="s">
        <v>13344</v>
      </c>
      <c r="Q1113">
        <v>5395</v>
      </c>
      <c r="R1113" s="8">
        <v>5395</v>
      </c>
      <c r="S1113">
        <v>19990</v>
      </c>
      <c r="T1113" s="8">
        <v>19990</v>
      </c>
      <c r="U1113" s="8" t="str">
        <f>IF(Cleaned_Data[[#This Row],[Actual Price]]&lt;1000,"₦0–₦999",
 IF(Cleaned_Data[[#This Row],[Actual Price]]&lt;2000,"₦1,000–₦1,999",
 IF(Cleaned_Data[[#This Row],[Actual Price]]&lt;5000,"₦2,000–₦4,999",
 IF(Cleaned_Data[[#This Row],[Actual Price]]&lt;10000,"₦5,000–₦9,999",
 "₦10,000+"))))</f>
        <v>₦10,000+</v>
      </c>
      <c r="V1113" s="8">
        <f>(Cleaned_Data[[#This Row],[Actual Price]]*Cleaned_Data[[#This Row],[Rating Count]])</f>
        <v>10694650</v>
      </c>
      <c r="W1113" s="20">
        <v>0.73011505752876438</v>
      </c>
      <c r="X1113">
        <v>4.4000000000000004</v>
      </c>
      <c r="Y1113" s="10">
        <f>VALUE(Cleaned_Data[[#This Row],[rating]])</f>
        <v>4.4000000000000004</v>
      </c>
      <c r="Z1113">
        <v>535</v>
      </c>
      <c r="AA1113" t="str">
        <f>IF(Cleaned_Data[[#This Row],[Rating Count]]&lt;1000,"&lt;1000","1000+")</f>
        <v>&lt;1000</v>
      </c>
      <c r="AB1113" s="4">
        <v>535</v>
      </c>
    </row>
    <row r="1114" spans="1:28" x14ac:dyDescent="0.25">
      <c r="A1114">
        <v>1113</v>
      </c>
      <c r="B1114" t="s">
        <v>11441</v>
      </c>
      <c r="C1114" t="s">
        <v>11442</v>
      </c>
      <c r="D1114" t="s">
        <v>11442</v>
      </c>
      <c r="E1114" t="s">
        <v>16191</v>
      </c>
      <c r="F1114" t="s">
        <v>15867</v>
      </c>
      <c r="G1114" t="s">
        <v>15868</v>
      </c>
      <c r="H1114" t="s">
        <v>8607</v>
      </c>
      <c r="I1114" t="s">
        <v>13176</v>
      </c>
      <c r="J1114" t="s">
        <v>13399</v>
      </c>
      <c r="K1114" t="s">
        <v>13285</v>
      </c>
      <c r="L1114" t="s">
        <v>15206</v>
      </c>
      <c r="M1114" t="s">
        <v>13293</v>
      </c>
      <c r="N1114" t="s">
        <v>15214</v>
      </c>
      <c r="O1114" t="s">
        <v>13294</v>
      </c>
      <c r="P1114" t="s">
        <v>13303</v>
      </c>
      <c r="Q1114">
        <v>559</v>
      </c>
      <c r="R1114" s="8">
        <v>559</v>
      </c>
      <c r="S1114">
        <v>1010</v>
      </c>
      <c r="T1114" s="8">
        <v>1010</v>
      </c>
      <c r="U1114" s="8" t="str">
        <f>IF(Cleaned_Data[[#This Row],[Actual Price]]&lt;1000,"₦0–₦999",
 IF(Cleaned_Data[[#This Row],[Actual Price]]&lt;2000,"₦1,000–₦1,999",
 IF(Cleaned_Data[[#This Row],[Actual Price]]&lt;5000,"₦2,000–₦4,999",
 IF(Cleaned_Data[[#This Row],[Actual Price]]&lt;10000,"₦5,000–₦9,999",
 "₦10,000+"))))</f>
        <v>₦1,000–₦1,999</v>
      </c>
      <c r="V1114" s="8">
        <f>(Cleaned_Data[[#This Row],[Actual Price]]*Cleaned_Data[[#This Row],[Rating Count]])</f>
        <v>17498250</v>
      </c>
      <c r="W1114" s="20">
        <v>0.44653465346534654</v>
      </c>
      <c r="X1114">
        <v>4.0999999999999996</v>
      </c>
      <c r="Y1114" s="10">
        <f>VALUE(Cleaned_Data[[#This Row],[rating]])</f>
        <v>4.0999999999999996</v>
      </c>
      <c r="Z1114">
        <v>17325</v>
      </c>
      <c r="AA1114" t="str">
        <f>IF(Cleaned_Data[[#This Row],[Rating Count]]&lt;1000,"&lt;1000","1000+")</f>
        <v>1000+</v>
      </c>
      <c r="AB1114" s="4">
        <v>17325</v>
      </c>
    </row>
    <row r="1115" spans="1:28" x14ac:dyDescent="0.25">
      <c r="A1115">
        <v>1114</v>
      </c>
      <c r="B1115" t="s">
        <v>11451</v>
      </c>
      <c r="C1115" t="s">
        <v>11452</v>
      </c>
      <c r="D1115" t="s">
        <v>15869</v>
      </c>
      <c r="E1115" t="s">
        <v>16191</v>
      </c>
      <c r="F1115" t="s">
        <v>15630</v>
      </c>
      <c r="G1115" t="s">
        <v>15870</v>
      </c>
      <c r="H1115" t="s">
        <v>8607</v>
      </c>
      <c r="I1115" t="s">
        <v>13176</v>
      </c>
      <c r="J1115" t="s">
        <v>13399</v>
      </c>
      <c r="K1115" t="s">
        <v>13285</v>
      </c>
      <c r="L1115" t="s">
        <v>15206</v>
      </c>
      <c r="M1115" t="s">
        <v>13293</v>
      </c>
      <c r="N1115" t="s">
        <v>15214</v>
      </c>
      <c r="O1115" t="s">
        <v>13294</v>
      </c>
      <c r="P1115" t="s">
        <v>13303</v>
      </c>
      <c r="Q1115">
        <v>660</v>
      </c>
      <c r="R1115" s="8">
        <v>660</v>
      </c>
      <c r="S1115">
        <v>1100</v>
      </c>
      <c r="T1115" s="8">
        <v>1100</v>
      </c>
      <c r="U1115" s="8" t="str">
        <f>IF(Cleaned_Data[[#This Row],[Actual Price]]&lt;1000,"₦0–₦999",
 IF(Cleaned_Data[[#This Row],[Actual Price]]&lt;2000,"₦1,000–₦1,999",
 IF(Cleaned_Data[[#This Row],[Actual Price]]&lt;5000,"₦2,000–₦4,999",
 IF(Cleaned_Data[[#This Row],[Actual Price]]&lt;10000,"₦5,000–₦9,999",
 "₦10,000+"))))</f>
        <v>₦1,000–₦1,999</v>
      </c>
      <c r="V1115" s="8">
        <f>(Cleaned_Data[[#This Row],[Actual Price]]*Cleaned_Data[[#This Row],[Rating Count]])</f>
        <v>100100</v>
      </c>
      <c r="W1115" s="20">
        <v>0.4</v>
      </c>
      <c r="X1115">
        <v>3.6</v>
      </c>
      <c r="Y1115" s="10">
        <f>VALUE(Cleaned_Data[[#This Row],[rating]])</f>
        <v>3.6</v>
      </c>
      <c r="Z1115">
        <v>91</v>
      </c>
      <c r="AA1115" t="str">
        <f>IF(Cleaned_Data[[#This Row],[Rating Count]]&lt;1000,"&lt;1000","1000+")</f>
        <v>&lt;1000</v>
      </c>
      <c r="AB1115" s="4">
        <v>91</v>
      </c>
    </row>
    <row r="1116" spans="1:28" x14ac:dyDescent="0.25">
      <c r="A1116">
        <v>1115</v>
      </c>
      <c r="B1116" t="s">
        <v>11461</v>
      </c>
      <c r="C1116" t="s">
        <v>11462</v>
      </c>
      <c r="D1116" t="s">
        <v>11462</v>
      </c>
      <c r="E1116" t="s">
        <v>16191</v>
      </c>
      <c r="F1116" t="s">
        <v>15871</v>
      </c>
      <c r="G1116" t="s">
        <v>15872</v>
      </c>
      <c r="H1116" t="s">
        <v>8938</v>
      </c>
      <c r="I1116" t="s">
        <v>13176</v>
      </c>
      <c r="J1116" t="s">
        <v>13399</v>
      </c>
      <c r="K1116" t="s">
        <v>13285</v>
      </c>
      <c r="L1116" t="s">
        <v>15206</v>
      </c>
      <c r="M1116" t="s">
        <v>13286</v>
      </c>
      <c r="N1116" t="s">
        <v>13286</v>
      </c>
      <c r="O1116" t="s">
        <v>13318</v>
      </c>
      <c r="Q1116">
        <v>419</v>
      </c>
      <c r="R1116" s="8">
        <v>419</v>
      </c>
      <c r="S1116">
        <v>999</v>
      </c>
      <c r="T1116" s="8">
        <v>999</v>
      </c>
      <c r="U1116" s="8" t="str">
        <f>IF(Cleaned_Data[[#This Row],[Actual Price]]&lt;1000,"₦0–₦999",
 IF(Cleaned_Data[[#This Row],[Actual Price]]&lt;2000,"₦1,000–₦1,999",
 IF(Cleaned_Data[[#This Row],[Actual Price]]&lt;5000,"₦2,000–₦4,999",
 IF(Cleaned_Data[[#This Row],[Actual Price]]&lt;10000,"₦5,000–₦9,999",
 "₦10,000+"))))</f>
        <v>₦0–₦999</v>
      </c>
      <c r="V1116" s="8">
        <f>(Cleaned_Data[[#This Row],[Actual Price]]*Cleaned_Data[[#This Row],[Rating Count]])</f>
        <v>226773</v>
      </c>
      <c r="W1116" s="20">
        <v>0.5805805805805806</v>
      </c>
      <c r="X1116">
        <v>4.4000000000000004</v>
      </c>
      <c r="Y1116" s="10">
        <f>VALUE(Cleaned_Data[[#This Row],[rating]])</f>
        <v>4.4000000000000004</v>
      </c>
      <c r="Z1116">
        <v>227</v>
      </c>
      <c r="AA1116" t="str">
        <f>IF(Cleaned_Data[[#This Row],[Rating Count]]&lt;1000,"&lt;1000","1000+")</f>
        <v>&lt;1000</v>
      </c>
      <c r="AB1116" s="4">
        <v>227</v>
      </c>
    </row>
    <row r="1117" spans="1:28" x14ac:dyDescent="0.25">
      <c r="A1117">
        <v>1116</v>
      </c>
      <c r="B1117" t="s">
        <v>11471</v>
      </c>
      <c r="C1117" t="s">
        <v>11472</v>
      </c>
      <c r="D1117" t="s">
        <v>11472</v>
      </c>
      <c r="E1117" t="s">
        <v>16191</v>
      </c>
      <c r="F1117" t="s">
        <v>15873</v>
      </c>
      <c r="G1117" t="s">
        <v>15874</v>
      </c>
      <c r="H1117" t="s">
        <v>8681</v>
      </c>
      <c r="I1117" t="s">
        <v>13176</v>
      </c>
      <c r="J1117" t="s">
        <v>13399</v>
      </c>
      <c r="K1117" t="s">
        <v>13289</v>
      </c>
      <c r="L1117" t="s">
        <v>15209</v>
      </c>
      <c r="M1117" t="s">
        <v>13305</v>
      </c>
      <c r="N1117" t="s">
        <v>15244</v>
      </c>
      <c r="O1117" t="s">
        <v>13308</v>
      </c>
      <c r="Q1117">
        <v>7349</v>
      </c>
      <c r="R1117" s="8">
        <v>7349</v>
      </c>
      <c r="S1117">
        <v>10900</v>
      </c>
      <c r="T1117" s="8">
        <v>10900</v>
      </c>
      <c r="U1117" s="8" t="str">
        <f>IF(Cleaned_Data[[#This Row],[Actual Price]]&lt;1000,"₦0–₦999",
 IF(Cleaned_Data[[#This Row],[Actual Price]]&lt;2000,"₦1,000–₦1,999",
 IF(Cleaned_Data[[#This Row],[Actual Price]]&lt;5000,"₦2,000–₦4,999",
 IF(Cleaned_Data[[#This Row],[Actual Price]]&lt;10000,"₦5,000–₦9,999",
 "₦10,000+"))))</f>
        <v>₦10,000+</v>
      </c>
      <c r="V1117" s="8">
        <f>(Cleaned_Data[[#This Row],[Actual Price]]*Cleaned_Data[[#This Row],[Rating Count]])</f>
        <v>130331300</v>
      </c>
      <c r="W1117" s="20">
        <v>0.32577981651376148</v>
      </c>
      <c r="X1117">
        <v>4.2</v>
      </c>
      <c r="Y1117" s="10">
        <f>VALUE(Cleaned_Data[[#This Row],[rating]])</f>
        <v>4.2</v>
      </c>
      <c r="Z1117">
        <v>11957</v>
      </c>
      <c r="AA1117" t="str">
        <f>IF(Cleaned_Data[[#This Row],[Rating Count]]&lt;1000,"&lt;1000","1000+")</f>
        <v>1000+</v>
      </c>
      <c r="AB1117" s="4">
        <v>11957</v>
      </c>
    </row>
    <row r="1118" spans="1:28" x14ac:dyDescent="0.25">
      <c r="A1118">
        <v>1117</v>
      </c>
      <c r="B1118" t="s">
        <v>11481</v>
      </c>
      <c r="C1118" t="s">
        <v>11482</v>
      </c>
      <c r="D1118" t="s">
        <v>11482</v>
      </c>
      <c r="E1118" t="s">
        <v>16191</v>
      </c>
      <c r="F1118" t="s">
        <v>15875</v>
      </c>
      <c r="G1118" t="s">
        <v>15876</v>
      </c>
      <c r="H1118" t="s">
        <v>9203</v>
      </c>
      <c r="I1118" t="s">
        <v>13176</v>
      </c>
      <c r="J1118" t="s">
        <v>13399</v>
      </c>
      <c r="K1118" t="s">
        <v>13289</v>
      </c>
      <c r="L1118" t="s">
        <v>15209</v>
      </c>
      <c r="M1118" t="s">
        <v>13323</v>
      </c>
      <c r="N1118" t="s">
        <v>13323</v>
      </c>
      <c r="O1118" t="s">
        <v>13324</v>
      </c>
      <c r="Q1118">
        <v>2899</v>
      </c>
      <c r="R1118" s="8">
        <v>2899</v>
      </c>
      <c r="S1118">
        <v>4005</v>
      </c>
      <c r="T1118" s="8">
        <v>4005</v>
      </c>
      <c r="U1118" s="8" t="str">
        <f>IF(Cleaned_Data[[#This Row],[Actual Price]]&lt;1000,"₦0–₦999",
 IF(Cleaned_Data[[#This Row],[Actual Price]]&lt;2000,"₦1,000–₦1,999",
 IF(Cleaned_Data[[#This Row],[Actual Price]]&lt;5000,"₦2,000–₦4,999",
 IF(Cleaned_Data[[#This Row],[Actual Price]]&lt;10000,"₦5,000–₦9,999",
 "₦10,000+"))))</f>
        <v>₦2,000–₦4,999</v>
      </c>
      <c r="V1118" s="8">
        <f>(Cleaned_Data[[#This Row],[Actual Price]]*Cleaned_Data[[#This Row],[Rating Count]])</f>
        <v>28595700</v>
      </c>
      <c r="W1118" s="20">
        <v>0.27615480649188512</v>
      </c>
      <c r="X1118">
        <v>4.3</v>
      </c>
      <c r="Y1118" s="10">
        <f>VALUE(Cleaned_Data[[#This Row],[rating]])</f>
        <v>4.3</v>
      </c>
      <c r="Z1118">
        <v>7140</v>
      </c>
      <c r="AA1118" t="str">
        <f>IF(Cleaned_Data[[#This Row],[Rating Count]]&lt;1000,"&lt;1000","1000+")</f>
        <v>1000+</v>
      </c>
      <c r="AB1118" s="4">
        <v>7140</v>
      </c>
    </row>
    <row r="1119" spans="1:28" x14ac:dyDescent="0.25">
      <c r="A1119">
        <v>1118</v>
      </c>
      <c r="B1119" t="s">
        <v>11491</v>
      </c>
      <c r="C1119" t="s">
        <v>11492</v>
      </c>
      <c r="D1119" t="s">
        <v>15877</v>
      </c>
      <c r="E1119" t="s">
        <v>16191</v>
      </c>
      <c r="F1119" t="s">
        <v>15878</v>
      </c>
      <c r="G1119" t="s">
        <v>15879</v>
      </c>
      <c r="H1119" t="s">
        <v>8877</v>
      </c>
      <c r="I1119" t="s">
        <v>13176</v>
      </c>
      <c r="J1119" t="s">
        <v>13399</v>
      </c>
      <c r="K1119" t="s">
        <v>13285</v>
      </c>
      <c r="L1119" t="s">
        <v>15206</v>
      </c>
      <c r="M1119" t="s">
        <v>13293</v>
      </c>
      <c r="N1119" t="s">
        <v>15214</v>
      </c>
      <c r="O1119" t="s">
        <v>13316</v>
      </c>
      <c r="P1119" t="s">
        <v>13317</v>
      </c>
      <c r="Q1119">
        <v>1799</v>
      </c>
      <c r="R1119" s="8">
        <v>1799</v>
      </c>
      <c r="S1119">
        <v>3295</v>
      </c>
      <c r="T1119" s="8">
        <v>3295</v>
      </c>
      <c r="U1119" s="8" t="str">
        <f>IF(Cleaned_Data[[#This Row],[Actual Price]]&lt;1000,"₦0–₦999",
 IF(Cleaned_Data[[#This Row],[Actual Price]]&lt;2000,"₦1,000–₦1,999",
 IF(Cleaned_Data[[#This Row],[Actual Price]]&lt;5000,"₦2,000–₦4,999",
 IF(Cleaned_Data[[#This Row],[Actual Price]]&lt;10000,"₦5,000–₦9,999",
 "₦10,000+"))))</f>
        <v>₦2,000–₦4,999</v>
      </c>
      <c r="V1119" s="8">
        <f>(Cleaned_Data[[#This Row],[Actual Price]]*Cleaned_Data[[#This Row],[Rating Count]])</f>
        <v>2263665</v>
      </c>
      <c r="W1119" s="20">
        <v>0.45402124430955992</v>
      </c>
      <c r="X1119">
        <v>3.8</v>
      </c>
      <c r="Y1119" s="10">
        <f>VALUE(Cleaned_Data[[#This Row],[rating]])</f>
        <v>3.8</v>
      </c>
      <c r="Z1119">
        <v>687</v>
      </c>
      <c r="AA1119" t="str">
        <f>IF(Cleaned_Data[[#This Row],[Rating Count]]&lt;1000,"&lt;1000","1000+")</f>
        <v>&lt;1000</v>
      </c>
      <c r="AB1119" s="4">
        <v>687</v>
      </c>
    </row>
    <row r="1120" spans="1:28" x14ac:dyDescent="0.25">
      <c r="A1120">
        <v>1119</v>
      </c>
      <c r="B1120" t="s">
        <v>11501</v>
      </c>
      <c r="C1120" t="s">
        <v>11502</v>
      </c>
      <c r="D1120" t="s">
        <v>15880</v>
      </c>
      <c r="E1120" t="s">
        <v>16191</v>
      </c>
      <c r="F1120" t="s">
        <v>15881</v>
      </c>
      <c r="G1120" t="s">
        <v>15882</v>
      </c>
      <c r="H1120" t="s">
        <v>8969</v>
      </c>
      <c r="I1120" t="s">
        <v>13176</v>
      </c>
      <c r="J1120" t="s">
        <v>13399</v>
      </c>
      <c r="K1120" t="s">
        <v>13285</v>
      </c>
      <c r="L1120" t="s">
        <v>15206</v>
      </c>
      <c r="M1120" t="s">
        <v>13286</v>
      </c>
      <c r="N1120" t="s">
        <v>13286</v>
      </c>
      <c r="O1120" t="s">
        <v>13319</v>
      </c>
      <c r="Q1120">
        <v>1474</v>
      </c>
      <c r="R1120" s="8">
        <v>1474</v>
      </c>
      <c r="S1120">
        <v>4650</v>
      </c>
      <c r="T1120" s="8">
        <v>4650</v>
      </c>
      <c r="U1120" s="8" t="str">
        <f>IF(Cleaned_Data[[#This Row],[Actual Price]]&lt;1000,"₦0–₦999",
 IF(Cleaned_Data[[#This Row],[Actual Price]]&lt;2000,"₦1,000–₦1,999",
 IF(Cleaned_Data[[#This Row],[Actual Price]]&lt;5000,"₦2,000–₦4,999",
 IF(Cleaned_Data[[#This Row],[Actual Price]]&lt;10000,"₦5,000–₦9,999",
 "₦10,000+"))))</f>
        <v>₦2,000–₦4,999</v>
      </c>
      <c r="V1120" s="8">
        <f>(Cleaned_Data[[#This Row],[Actual Price]]*Cleaned_Data[[#This Row],[Rating Count]])</f>
        <v>4859250</v>
      </c>
      <c r="W1120" s="20">
        <v>0.68301075268817202</v>
      </c>
      <c r="X1120">
        <v>4.0999999999999996</v>
      </c>
      <c r="Y1120" s="10">
        <f>VALUE(Cleaned_Data[[#This Row],[rating]])</f>
        <v>4.0999999999999996</v>
      </c>
      <c r="Z1120">
        <v>1045</v>
      </c>
      <c r="AA1120" t="str">
        <f>IF(Cleaned_Data[[#This Row],[Rating Count]]&lt;1000,"&lt;1000","1000+")</f>
        <v>1000+</v>
      </c>
      <c r="AB1120" s="4">
        <v>1045</v>
      </c>
    </row>
    <row r="1121" spans="1:28" x14ac:dyDescent="0.25">
      <c r="A1121">
        <v>1120</v>
      </c>
      <c r="B1121" t="s">
        <v>11511</v>
      </c>
      <c r="C1121" t="s">
        <v>11512</v>
      </c>
      <c r="D1121" t="s">
        <v>15883</v>
      </c>
      <c r="E1121" t="s">
        <v>16191</v>
      </c>
      <c r="F1121" t="s">
        <v>15884</v>
      </c>
      <c r="G1121" t="s">
        <v>15885</v>
      </c>
      <c r="H1121" t="s">
        <v>10001</v>
      </c>
      <c r="I1121" t="s">
        <v>13176</v>
      </c>
      <c r="J1121" t="s">
        <v>13399</v>
      </c>
      <c r="K1121" t="s">
        <v>13285</v>
      </c>
      <c r="L1121" t="s">
        <v>15206</v>
      </c>
      <c r="M1121" t="s">
        <v>13334</v>
      </c>
      <c r="N1121" t="s">
        <v>15444</v>
      </c>
      <c r="O1121" t="s">
        <v>13344</v>
      </c>
      <c r="Q1121">
        <v>15999</v>
      </c>
      <c r="R1121" s="8">
        <v>15999</v>
      </c>
      <c r="S1121">
        <v>24500</v>
      </c>
      <c r="T1121" s="8">
        <v>24500</v>
      </c>
      <c r="U1121" s="8" t="str">
        <f>IF(Cleaned_Data[[#This Row],[Actual Price]]&lt;1000,"₦0–₦999",
 IF(Cleaned_Data[[#This Row],[Actual Price]]&lt;2000,"₦1,000–₦1,999",
 IF(Cleaned_Data[[#This Row],[Actual Price]]&lt;5000,"₦2,000–₦4,999",
 IF(Cleaned_Data[[#This Row],[Actual Price]]&lt;10000,"₦5,000–₦9,999",
 "₦10,000+"))))</f>
        <v>₦10,000+</v>
      </c>
      <c r="V1121" s="8">
        <f>(Cleaned_Data[[#This Row],[Actual Price]]*Cleaned_Data[[#This Row],[Rating Count]])</f>
        <v>274547000</v>
      </c>
      <c r="W1121" s="20">
        <v>0.34697959183673471</v>
      </c>
      <c r="X1121">
        <v>4</v>
      </c>
      <c r="Y1121" s="10">
        <f>VALUE(Cleaned_Data[[#This Row],[rating]])</f>
        <v>4</v>
      </c>
      <c r="Z1121">
        <v>11206</v>
      </c>
      <c r="AA1121" t="str">
        <f>IF(Cleaned_Data[[#This Row],[Rating Count]]&lt;1000,"&lt;1000","1000+")</f>
        <v>1000+</v>
      </c>
      <c r="AB1121" s="4">
        <v>11206</v>
      </c>
    </row>
    <row r="1122" spans="1:28" x14ac:dyDescent="0.25">
      <c r="A1122">
        <v>1121</v>
      </c>
      <c r="B1122" t="s">
        <v>11521</v>
      </c>
      <c r="C1122" t="s">
        <v>11522</v>
      </c>
      <c r="D1122" t="s">
        <v>11522</v>
      </c>
      <c r="E1122" t="s">
        <v>16191</v>
      </c>
      <c r="F1122" t="s">
        <v>15886</v>
      </c>
      <c r="G1122" t="s">
        <v>15667</v>
      </c>
      <c r="H1122" t="s">
        <v>8629</v>
      </c>
      <c r="I1122" t="s">
        <v>13176</v>
      </c>
      <c r="J1122" t="s">
        <v>13399</v>
      </c>
      <c r="K1122" t="s">
        <v>13289</v>
      </c>
      <c r="L1122" t="s">
        <v>15209</v>
      </c>
      <c r="M1122" t="s">
        <v>13305</v>
      </c>
      <c r="N1122" t="s">
        <v>15244</v>
      </c>
      <c r="O1122" t="s">
        <v>13306</v>
      </c>
      <c r="Q1122">
        <v>3645</v>
      </c>
      <c r="R1122" s="8">
        <v>3645</v>
      </c>
      <c r="S1122">
        <v>6070</v>
      </c>
      <c r="T1122" s="8">
        <v>6070</v>
      </c>
      <c r="U1122" s="8" t="str">
        <f>IF(Cleaned_Data[[#This Row],[Actual Price]]&lt;1000,"₦0–₦999",
 IF(Cleaned_Data[[#This Row],[Actual Price]]&lt;2000,"₦1,000–₦1,999",
 IF(Cleaned_Data[[#This Row],[Actual Price]]&lt;5000,"₦2,000–₦4,999",
 IF(Cleaned_Data[[#This Row],[Actual Price]]&lt;10000,"₦5,000–₦9,999",
 "₦10,000+"))))</f>
        <v>₦5,000–₦9,999</v>
      </c>
      <c r="V1122" s="8">
        <f>(Cleaned_Data[[#This Row],[Actual Price]]*Cleaned_Data[[#This Row],[Rating Count]])</f>
        <v>3405270</v>
      </c>
      <c r="W1122" s="20">
        <v>0.39950576606260296</v>
      </c>
      <c r="X1122">
        <v>4.2</v>
      </c>
      <c r="Y1122" s="10">
        <f>VALUE(Cleaned_Data[[#This Row],[rating]])</f>
        <v>4.2</v>
      </c>
      <c r="Z1122">
        <v>561</v>
      </c>
      <c r="AA1122" t="str">
        <f>IF(Cleaned_Data[[#This Row],[Rating Count]]&lt;1000,"&lt;1000","1000+")</f>
        <v>&lt;1000</v>
      </c>
      <c r="AB1122" s="4">
        <v>561</v>
      </c>
    </row>
    <row r="1123" spans="1:28" x14ac:dyDescent="0.25">
      <c r="A1123">
        <v>1122</v>
      </c>
      <c r="B1123" t="s">
        <v>11531</v>
      </c>
      <c r="C1123" t="s">
        <v>11532</v>
      </c>
      <c r="D1123" t="s">
        <v>11532</v>
      </c>
      <c r="E1123" t="s">
        <v>16191</v>
      </c>
      <c r="F1123" t="s">
        <v>15887</v>
      </c>
      <c r="G1123" t="s">
        <v>15888</v>
      </c>
      <c r="H1123" t="s">
        <v>8597</v>
      </c>
      <c r="I1123" t="s">
        <v>13176</v>
      </c>
      <c r="J1123" t="s">
        <v>13399</v>
      </c>
      <c r="K1123" t="s">
        <v>13285</v>
      </c>
      <c r="L1123" t="s">
        <v>15206</v>
      </c>
      <c r="M1123" t="s">
        <v>13286</v>
      </c>
      <c r="N1123" t="s">
        <v>13286</v>
      </c>
      <c r="O1123" t="s">
        <v>13302</v>
      </c>
      <c r="Q1123">
        <v>375</v>
      </c>
      <c r="R1123" s="8">
        <v>375</v>
      </c>
      <c r="S1123">
        <v>999</v>
      </c>
      <c r="T1123" s="8">
        <v>999</v>
      </c>
      <c r="U1123" s="8" t="str">
        <f>IF(Cleaned_Data[[#This Row],[Actual Price]]&lt;1000,"₦0–₦999",
 IF(Cleaned_Data[[#This Row],[Actual Price]]&lt;2000,"₦1,000–₦1,999",
 IF(Cleaned_Data[[#This Row],[Actual Price]]&lt;5000,"₦2,000–₦4,999",
 IF(Cleaned_Data[[#This Row],[Actual Price]]&lt;10000,"₦5,000–₦9,999",
 "₦10,000+"))))</f>
        <v>₦0–₦999</v>
      </c>
      <c r="V1123" s="8">
        <f>(Cleaned_Data[[#This Row],[Actual Price]]*Cleaned_Data[[#This Row],[Rating Count]])</f>
        <v>1986012</v>
      </c>
      <c r="W1123" s="20">
        <v>0.62462462462462465</v>
      </c>
      <c r="X1123">
        <v>3.6</v>
      </c>
      <c r="Y1123" s="10">
        <f>VALUE(Cleaned_Data[[#This Row],[rating]])</f>
        <v>3.6</v>
      </c>
      <c r="Z1123">
        <v>1988</v>
      </c>
      <c r="AA1123" t="str">
        <f>IF(Cleaned_Data[[#This Row],[Rating Count]]&lt;1000,"&lt;1000","1000+")</f>
        <v>1000+</v>
      </c>
      <c r="AB1123" s="4">
        <v>1988</v>
      </c>
    </row>
    <row r="1124" spans="1:28" x14ac:dyDescent="0.25">
      <c r="A1124">
        <v>1123</v>
      </c>
      <c r="B1124" t="s">
        <v>11541</v>
      </c>
      <c r="C1124" t="s">
        <v>11542</v>
      </c>
      <c r="D1124" t="s">
        <v>11542</v>
      </c>
      <c r="E1124" t="s">
        <v>16191</v>
      </c>
      <c r="F1124" t="s">
        <v>15889</v>
      </c>
      <c r="G1124" t="s">
        <v>15890</v>
      </c>
      <c r="H1124" t="s">
        <v>9603</v>
      </c>
      <c r="I1124" t="s">
        <v>13176</v>
      </c>
      <c r="J1124" t="s">
        <v>13399</v>
      </c>
      <c r="K1124" t="s">
        <v>13285</v>
      </c>
      <c r="L1124" t="s">
        <v>15206</v>
      </c>
      <c r="M1124" t="s">
        <v>13286</v>
      </c>
      <c r="N1124" t="s">
        <v>13286</v>
      </c>
      <c r="O1124" t="s">
        <v>13337</v>
      </c>
      <c r="Q1124">
        <v>2976</v>
      </c>
      <c r="R1124" s="8">
        <v>2976</v>
      </c>
      <c r="S1124">
        <v>3945</v>
      </c>
      <c r="T1124" s="8">
        <v>3945</v>
      </c>
      <c r="U1124" s="8" t="str">
        <f>IF(Cleaned_Data[[#This Row],[Actual Price]]&lt;1000,"₦0–₦999",
 IF(Cleaned_Data[[#This Row],[Actual Price]]&lt;2000,"₦1,000–₦1,999",
 IF(Cleaned_Data[[#This Row],[Actual Price]]&lt;5000,"₦2,000–₦4,999",
 IF(Cleaned_Data[[#This Row],[Actual Price]]&lt;10000,"₦5,000–₦9,999",
 "₦10,000+"))))</f>
        <v>₦2,000–₦4,999</v>
      </c>
      <c r="V1124" s="8">
        <f>(Cleaned_Data[[#This Row],[Actual Price]]*Cleaned_Data[[#This Row],[Rating Count]])</f>
        <v>14754300</v>
      </c>
      <c r="W1124" s="20">
        <v>0.24562737642585553</v>
      </c>
      <c r="X1124">
        <v>4.2</v>
      </c>
      <c r="Y1124" s="10">
        <f>VALUE(Cleaned_Data[[#This Row],[rating]])</f>
        <v>4.2</v>
      </c>
      <c r="Z1124">
        <v>3740</v>
      </c>
      <c r="AA1124" t="str">
        <f>IF(Cleaned_Data[[#This Row],[Rating Count]]&lt;1000,"&lt;1000","1000+")</f>
        <v>1000+</v>
      </c>
      <c r="AB1124" s="4">
        <v>3740</v>
      </c>
    </row>
    <row r="1125" spans="1:28" x14ac:dyDescent="0.25">
      <c r="A1125">
        <v>1124</v>
      </c>
      <c r="B1125" t="s">
        <v>11551</v>
      </c>
      <c r="C1125" t="s">
        <v>11552</v>
      </c>
      <c r="D1125" t="s">
        <v>11552</v>
      </c>
      <c r="E1125" t="s">
        <v>16191</v>
      </c>
      <c r="F1125" t="s">
        <v>15891</v>
      </c>
      <c r="G1125" t="s">
        <v>15892</v>
      </c>
      <c r="H1125" t="s">
        <v>10962</v>
      </c>
      <c r="I1125" t="s">
        <v>13176</v>
      </c>
      <c r="J1125" t="s">
        <v>13399</v>
      </c>
      <c r="K1125" t="s">
        <v>13285</v>
      </c>
      <c r="L1125" t="s">
        <v>15206</v>
      </c>
      <c r="M1125" t="s">
        <v>13329</v>
      </c>
      <c r="N1125" t="s">
        <v>15419</v>
      </c>
      <c r="O1125" t="s">
        <v>13362</v>
      </c>
      <c r="Q1125">
        <v>1099</v>
      </c>
      <c r="R1125" s="8">
        <v>1099</v>
      </c>
      <c r="S1125">
        <v>1499</v>
      </c>
      <c r="T1125" s="8">
        <v>1499</v>
      </c>
      <c r="U1125" s="8" t="str">
        <f>IF(Cleaned_Data[[#This Row],[Actual Price]]&lt;1000,"₦0–₦999",
 IF(Cleaned_Data[[#This Row],[Actual Price]]&lt;2000,"₦1,000–₦1,999",
 IF(Cleaned_Data[[#This Row],[Actual Price]]&lt;5000,"₦2,000–₦4,999",
 IF(Cleaned_Data[[#This Row],[Actual Price]]&lt;10000,"₦5,000–₦9,999",
 "₦10,000+"))))</f>
        <v>₦1,000–₦1,999</v>
      </c>
      <c r="V1125" s="8">
        <f>(Cleaned_Data[[#This Row],[Actual Price]]*Cleaned_Data[[#This Row],[Rating Count]])</f>
        <v>6597099</v>
      </c>
      <c r="W1125" s="20">
        <v>0.26684456304202803</v>
      </c>
      <c r="X1125">
        <v>4.0999999999999996</v>
      </c>
      <c r="Y1125" s="10">
        <f>VALUE(Cleaned_Data[[#This Row],[rating]])</f>
        <v>4.0999999999999996</v>
      </c>
      <c r="Z1125">
        <v>4401</v>
      </c>
      <c r="AA1125" t="str">
        <f>IF(Cleaned_Data[[#This Row],[Rating Count]]&lt;1000,"&lt;1000","1000+")</f>
        <v>1000+</v>
      </c>
      <c r="AB1125" s="4">
        <v>4401</v>
      </c>
    </row>
    <row r="1126" spans="1:28" x14ac:dyDescent="0.25">
      <c r="A1126">
        <v>1125</v>
      </c>
      <c r="B1126" t="s">
        <v>11561</v>
      </c>
      <c r="C1126" t="s">
        <v>11562</v>
      </c>
      <c r="D1126" t="s">
        <v>15893</v>
      </c>
      <c r="E1126" t="s">
        <v>16191</v>
      </c>
      <c r="F1126" t="s">
        <v>15894</v>
      </c>
      <c r="G1126" t="s">
        <v>15895</v>
      </c>
      <c r="H1126" t="s">
        <v>8805</v>
      </c>
      <c r="I1126" t="s">
        <v>13176</v>
      </c>
      <c r="J1126" t="s">
        <v>13399</v>
      </c>
      <c r="K1126" t="s">
        <v>13285</v>
      </c>
      <c r="L1126" t="s">
        <v>15206</v>
      </c>
      <c r="M1126" t="s">
        <v>13293</v>
      </c>
      <c r="N1126" t="s">
        <v>15214</v>
      </c>
      <c r="O1126" t="s">
        <v>13294</v>
      </c>
      <c r="P1126" t="s">
        <v>13303</v>
      </c>
      <c r="Q1126">
        <v>2575</v>
      </c>
      <c r="R1126" s="8">
        <v>2575</v>
      </c>
      <c r="S1126">
        <v>6700</v>
      </c>
      <c r="T1126" s="8">
        <v>6700</v>
      </c>
      <c r="U1126" s="8" t="str">
        <f>IF(Cleaned_Data[[#This Row],[Actual Price]]&lt;1000,"₦0–₦999",
 IF(Cleaned_Data[[#This Row],[Actual Price]]&lt;2000,"₦1,000–₦1,999",
 IF(Cleaned_Data[[#This Row],[Actual Price]]&lt;5000,"₦2,000–₦4,999",
 IF(Cleaned_Data[[#This Row],[Actual Price]]&lt;10000,"₦5,000–₦9,999",
 "₦10,000+"))))</f>
        <v>₦5,000–₦9,999</v>
      </c>
      <c r="V1126" s="8">
        <f>(Cleaned_Data[[#This Row],[Actual Price]]*Cleaned_Data[[#This Row],[Rating Count]])</f>
        <v>4093700</v>
      </c>
      <c r="W1126" s="20">
        <v>0.61567164179104472</v>
      </c>
      <c r="X1126">
        <v>4.2</v>
      </c>
      <c r="Y1126" s="10">
        <f>VALUE(Cleaned_Data[[#This Row],[rating]])</f>
        <v>4.2</v>
      </c>
      <c r="Z1126">
        <v>611</v>
      </c>
      <c r="AA1126" t="str">
        <f>IF(Cleaned_Data[[#This Row],[Rating Count]]&lt;1000,"&lt;1000","1000+")</f>
        <v>&lt;1000</v>
      </c>
      <c r="AB1126" s="4">
        <v>611</v>
      </c>
    </row>
    <row r="1127" spans="1:28" x14ac:dyDescent="0.25">
      <c r="A1127">
        <v>1126</v>
      </c>
      <c r="B1127" t="s">
        <v>11571</v>
      </c>
      <c r="C1127" t="s">
        <v>11572</v>
      </c>
      <c r="D1127" t="s">
        <v>11572</v>
      </c>
      <c r="E1127" t="s">
        <v>16191</v>
      </c>
      <c r="F1127" t="s">
        <v>15896</v>
      </c>
      <c r="G1127" t="s">
        <v>15897</v>
      </c>
      <c r="H1127" t="s">
        <v>8618</v>
      </c>
      <c r="I1127" t="s">
        <v>13176</v>
      </c>
      <c r="J1127" t="s">
        <v>13399</v>
      </c>
      <c r="K1127" t="s">
        <v>13285</v>
      </c>
      <c r="L1127" t="s">
        <v>15206</v>
      </c>
      <c r="M1127" t="s">
        <v>13286</v>
      </c>
      <c r="N1127" t="s">
        <v>13286</v>
      </c>
      <c r="O1127" t="s">
        <v>13304</v>
      </c>
      <c r="Q1127">
        <v>1649</v>
      </c>
      <c r="R1127" s="8">
        <v>1649</v>
      </c>
      <c r="S1127">
        <v>2800</v>
      </c>
      <c r="T1127" s="8">
        <v>2800</v>
      </c>
      <c r="U1127" s="8" t="str">
        <f>IF(Cleaned_Data[[#This Row],[Actual Price]]&lt;1000,"₦0–₦999",
 IF(Cleaned_Data[[#This Row],[Actual Price]]&lt;2000,"₦1,000–₦1,999",
 IF(Cleaned_Data[[#This Row],[Actual Price]]&lt;5000,"₦2,000–₦4,999",
 IF(Cleaned_Data[[#This Row],[Actual Price]]&lt;10000,"₦5,000–₦9,999",
 "₦10,000+"))))</f>
        <v>₦2,000–₦4,999</v>
      </c>
      <c r="V1127" s="8">
        <f>(Cleaned_Data[[#This Row],[Actual Price]]*Cleaned_Data[[#This Row],[Rating Count]])</f>
        <v>6053600</v>
      </c>
      <c r="W1127" s="20">
        <v>0.41107142857142859</v>
      </c>
      <c r="X1127">
        <v>3.9</v>
      </c>
      <c r="Y1127" s="10">
        <f>VALUE(Cleaned_Data[[#This Row],[rating]])</f>
        <v>3.9</v>
      </c>
      <c r="Z1127">
        <v>2162</v>
      </c>
      <c r="AA1127" t="str">
        <f>IF(Cleaned_Data[[#This Row],[Rating Count]]&lt;1000,"&lt;1000","1000+")</f>
        <v>1000+</v>
      </c>
      <c r="AB1127" s="4">
        <v>2162</v>
      </c>
    </row>
    <row r="1128" spans="1:28" x14ac:dyDescent="0.25">
      <c r="A1128">
        <v>1127</v>
      </c>
      <c r="B1128" t="s">
        <v>11581</v>
      </c>
      <c r="C1128" t="s">
        <v>11582</v>
      </c>
      <c r="D1128" t="s">
        <v>15898</v>
      </c>
      <c r="E1128" t="s">
        <v>16191</v>
      </c>
      <c r="F1128" t="s">
        <v>15899</v>
      </c>
      <c r="G1128" t="s">
        <v>15900</v>
      </c>
      <c r="H1128" t="s">
        <v>8597</v>
      </c>
      <c r="I1128" t="s">
        <v>13176</v>
      </c>
      <c r="J1128" t="s">
        <v>13399</v>
      </c>
      <c r="K1128" t="s">
        <v>13285</v>
      </c>
      <c r="L1128" t="s">
        <v>15206</v>
      </c>
      <c r="M1128" t="s">
        <v>13286</v>
      </c>
      <c r="N1128" t="s">
        <v>13286</v>
      </c>
      <c r="O1128" t="s">
        <v>13302</v>
      </c>
      <c r="Q1128">
        <v>799</v>
      </c>
      <c r="R1128" s="8">
        <v>799</v>
      </c>
      <c r="S1128">
        <v>1699</v>
      </c>
      <c r="T1128" s="8">
        <v>1699</v>
      </c>
      <c r="U1128" s="8" t="str">
        <f>IF(Cleaned_Data[[#This Row],[Actual Price]]&lt;1000,"₦0–₦999",
 IF(Cleaned_Data[[#This Row],[Actual Price]]&lt;2000,"₦1,000–₦1,999",
 IF(Cleaned_Data[[#This Row],[Actual Price]]&lt;5000,"₦2,000–₦4,999",
 IF(Cleaned_Data[[#This Row],[Actual Price]]&lt;10000,"₦5,000–₦9,999",
 "₦10,000+"))))</f>
        <v>₦1,000–₦1,999</v>
      </c>
      <c r="V1128" s="8">
        <f>(Cleaned_Data[[#This Row],[Actual Price]]*Cleaned_Data[[#This Row],[Rating Count]])</f>
        <v>164803</v>
      </c>
      <c r="W1128" s="20">
        <v>0.52972336668628606</v>
      </c>
      <c r="X1128">
        <v>4</v>
      </c>
      <c r="Y1128" s="10">
        <f>VALUE(Cleaned_Data[[#This Row],[rating]])</f>
        <v>4</v>
      </c>
      <c r="Z1128">
        <v>97</v>
      </c>
      <c r="AA1128" t="str">
        <f>IF(Cleaned_Data[[#This Row],[Rating Count]]&lt;1000,"&lt;1000","1000+")</f>
        <v>&lt;1000</v>
      </c>
      <c r="AB1128" s="4">
        <v>97</v>
      </c>
    </row>
    <row r="1129" spans="1:28" x14ac:dyDescent="0.25">
      <c r="A1129">
        <v>1128</v>
      </c>
      <c r="B1129" t="s">
        <v>11591</v>
      </c>
      <c r="C1129" t="s">
        <v>11592</v>
      </c>
      <c r="D1129" t="s">
        <v>11592</v>
      </c>
      <c r="E1129" t="s">
        <v>16191</v>
      </c>
      <c r="F1129" t="s">
        <v>15901</v>
      </c>
      <c r="G1129" t="s">
        <v>13442</v>
      </c>
      <c r="H1129" t="s">
        <v>8597</v>
      </c>
      <c r="I1129" t="s">
        <v>13176</v>
      </c>
      <c r="J1129" t="s">
        <v>13399</v>
      </c>
      <c r="K1129" t="s">
        <v>13285</v>
      </c>
      <c r="L1129" t="s">
        <v>15206</v>
      </c>
      <c r="M1129" t="s">
        <v>13286</v>
      </c>
      <c r="N1129" t="s">
        <v>13286</v>
      </c>
      <c r="O1129" t="s">
        <v>13302</v>
      </c>
      <c r="Q1129">
        <v>765</v>
      </c>
      <c r="R1129" s="8">
        <v>765</v>
      </c>
      <c r="S1129">
        <v>970</v>
      </c>
      <c r="T1129" s="8">
        <v>970</v>
      </c>
      <c r="U1129" s="8" t="str">
        <f>IF(Cleaned_Data[[#This Row],[Actual Price]]&lt;1000,"₦0–₦999",
 IF(Cleaned_Data[[#This Row],[Actual Price]]&lt;2000,"₦1,000–₦1,999",
 IF(Cleaned_Data[[#This Row],[Actual Price]]&lt;5000,"₦2,000–₦4,999",
 IF(Cleaned_Data[[#This Row],[Actual Price]]&lt;10000,"₦5,000–₦9,999",
 "₦10,000+"))))</f>
        <v>₦0–₦999</v>
      </c>
      <c r="V1129" s="8">
        <f>(Cleaned_Data[[#This Row],[Actual Price]]*Cleaned_Data[[#This Row],[Rating Count]])</f>
        <v>5873350</v>
      </c>
      <c r="W1129" s="20">
        <v>0.21134020618556701</v>
      </c>
      <c r="X1129">
        <v>4.2</v>
      </c>
      <c r="Y1129" s="10">
        <f>VALUE(Cleaned_Data[[#This Row],[rating]])</f>
        <v>4.2</v>
      </c>
      <c r="Z1129">
        <v>6055</v>
      </c>
      <c r="AA1129" t="str">
        <f>IF(Cleaned_Data[[#This Row],[Rating Count]]&lt;1000,"&lt;1000","1000+")</f>
        <v>1000+</v>
      </c>
      <c r="AB1129" s="4">
        <v>6055</v>
      </c>
    </row>
    <row r="1130" spans="1:28" x14ac:dyDescent="0.25">
      <c r="A1130">
        <v>1129</v>
      </c>
      <c r="B1130" t="s">
        <v>11601</v>
      </c>
      <c r="C1130" t="s">
        <v>11602</v>
      </c>
      <c r="D1130" t="s">
        <v>11602</v>
      </c>
      <c r="E1130" t="s">
        <v>16191</v>
      </c>
      <c r="F1130" t="s">
        <v>15902</v>
      </c>
      <c r="G1130" t="s">
        <v>15903</v>
      </c>
      <c r="H1130" t="s">
        <v>8483</v>
      </c>
      <c r="I1130" t="s">
        <v>13176</v>
      </c>
      <c r="J1130" t="s">
        <v>13399</v>
      </c>
      <c r="K1130" t="s">
        <v>13285</v>
      </c>
      <c r="L1130" t="s">
        <v>15206</v>
      </c>
      <c r="M1130" t="s">
        <v>13293</v>
      </c>
      <c r="N1130" t="s">
        <v>15214</v>
      </c>
      <c r="O1130" t="s">
        <v>13294</v>
      </c>
      <c r="P1130" t="s">
        <v>13295</v>
      </c>
      <c r="Q1130">
        <v>999</v>
      </c>
      <c r="R1130" s="8">
        <v>999</v>
      </c>
      <c r="S1130">
        <v>1500</v>
      </c>
      <c r="T1130" s="8">
        <v>1500</v>
      </c>
      <c r="U1130" s="8" t="str">
        <f>IF(Cleaned_Data[[#This Row],[Actual Price]]&lt;1000,"₦0–₦999",
 IF(Cleaned_Data[[#This Row],[Actual Price]]&lt;2000,"₦1,000–₦1,999",
 IF(Cleaned_Data[[#This Row],[Actual Price]]&lt;5000,"₦2,000–₦4,999",
 IF(Cleaned_Data[[#This Row],[Actual Price]]&lt;10000,"₦5,000–₦9,999",
 "₦10,000+"))))</f>
        <v>₦1,000–₦1,999</v>
      </c>
      <c r="V1130" s="8">
        <f>(Cleaned_Data[[#This Row],[Actual Price]]*Cleaned_Data[[#This Row],[Rating Count]])</f>
        <v>579000</v>
      </c>
      <c r="W1130" s="20">
        <v>0.33400000000000002</v>
      </c>
      <c r="X1130">
        <v>4.2</v>
      </c>
      <c r="Y1130" s="10">
        <f>VALUE(Cleaned_Data[[#This Row],[rating]])</f>
        <v>4.2</v>
      </c>
      <c r="Z1130">
        <v>386</v>
      </c>
      <c r="AA1130" t="str">
        <f>IF(Cleaned_Data[[#This Row],[Rating Count]]&lt;1000,"&lt;1000","1000+")</f>
        <v>&lt;1000</v>
      </c>
      <c r="AB1130" s="4">
        <v>386</v>
      </c>
    </row>
    <row r="1131" spans="1:28" x14ac:dyDescent="0.25">
      <c r="A1131">
        <v>1130</v>
      </c>
      <c r="B1131" t="s">
        <v>11611</v>
      </c>
      <c r="C1131" t="s">
        <v>11612</v>
      </c>
      <c r="D1131" t="s">
        <v>11612</v>
      </c>
      <c r="E1131" t="s">
        <v>16191</v>
      </c>
      <c r="F1131" t="s">
        <v>15904</v>
      </c>
      <c r="G1131" t="s">
        <v>15905</v>
      </c>
      <c r="H1131" t="s">
        <v>11613</v>
      </c>
      <c r="I1131" t="s">
        <v>13176</v>
      </c>
      <c r="J1131" t="s">
        <v>13399</v>
      </c>
      <c r="K1131" t="s">
        <v>13285</v>
      </c>
      <c r="L1131" t="s">
        <v>15206</v>
      </c>
      <c r="M1131" t="s">
        <v>13286</v>
      </c>
      <c r="N1131" t="s">
        <v>13286</v>
      </c>
      <c r="O1131" t="s">
        <v>13366</v>
      </c>
      <c r="Q1131">
        <v>587</v>
      </c>
      <c r="R1131" s="8">
        <v>587</v>
      </c>
      <c r="S1131">
        <v>1295</v>
      </c>
      <c r="T1131" s="8">
        <v>1295</v>
      </c>
      <c r="U1131" s="8" t="str">
        <f>IF(Cleaned_Data[[#This Row],[Actual Price]]&lt;1000,"₦0–₦999",
 IF(Cleaned_Data[[#This Row],[Actual Price]]&lt;2000,"₦1,000–₦1,999",
 IF(Cleaned_Data[[#This Row],[Actual Price]]&lt;5000,"₦2,000–₦4,999",
 IF(Cleaned_Data[[#This Row],[Actual Price]]&lt;10000,"₦5,000–₦9,999",
 "₦10,000+"))))</f>
        <v>₦1,000–₦1,999</v>
      </c>
      <c r="V1131" s="8">
        <f>(Cleaned_Data[[#This Row],[Actual Price]]*Cleaned_Data[[#This Row],[Rating Count]])</f>
        <v>721315</v>
      </c>
      <c r="W1131" s="20">
        <v>0.54671814671814667</v>
      </c>
      <c r="X1131">
        <v>4.0999999999999996</v>
      </c>
      <c r="Y1131" s="10">
        <f>VALUE(Cleaned_Data[[#This Row],[rating]])</f>
        <v>4.0999999999999996</v>
      </c>
      <c r="Z1131">
        <v>557</v>
      </c>
      <c r="AA1131" t="str">
        <f>IF(Cleaned_Data[[#This Row],[Rating Count]]&lt;1000,"&lt;1000","1000+")</f>
        <v>&lt;1000</v>
      </c>
      <c r="AB1131" s="4">
        <v>557</v>
      </c>
    </row>
    <row r="1132" spans="1:28" x14ac:dyDescent="0.25">
      <c r="A1132">
        <v>1131</v>
      </c>
      <c r="B1132" t="s">
        <v>11622</v>
      </c>
      <c r="C1132" t="s">
        <v>11623</v>
      </c>
      <c r="D1132" t="s">
        <v>11623</v>
      </c>
      <c r="E1132" t="s">
        <v>16191</v>
      </c>
      <c r="F1132" t="s">
        <v>15906</v>
      </c>
      <c r="G1132" t="s">
        <v>15907</v>
      </c>
      <c r="H1132" t="s">
        <v>11624</v>
      </c>
      <c r="I1132" t="s">
        <v>13176</v>
      </c>
      <c r="J1132" t="s">
        <v>13399</v>
      </c>
      <c r="K1132" t="s">
        <v>13285</v>
      </c>
      <c r="L1132" t="s">
        <v>15206</v>
      </c>
      <c r="M1132" t="s">
        <v>13286</v>
      </c>
      <c r="N1132" t="s">
        <v>13286</v>
      </c>
      <c r="O1132" t="s">
        <v>13354</v>
      </c>
      <c r="P1132" t="s">
        <v>13367</v>
      </c>
      <c r="Q1132">
        <v>12609</v>
      </c>
      <c r="R1132" s="8">
        <v>12609</v>
      </c>
      <c r="S1132">
        <v>23999</v>
      </c>
      <c r="T1132" s="8">
        <v>23999</v>
      </c>
      <c r="U1132" s="8" t="str">
        <f>IF(Cleaned_Data[[#This Row],[Actual Price]]&lt;1000,"₦0–₦999",
 IF(Cleaned_Data[[#This Row],[Actual Price]]&lt;2000,"₦1,000–₦1,999",
 IF(Cleaned_Data[[#This Row],[Actual Price]]&lt;5000,"₦2,000–₦4,999",
 IF(Cleaned_Data[[#This Row],[Actual Price]]&lt;10000,"₦5,000–₦9,999",
 "₦10,000+"))))</f>
        <v>₦10,000+</v>
      </c>
      <c r="V1132" s="8">
        <f>(Cleaned_Data[[#This Row],[Actual Price]]*Cleaned_Data[[#This Row],[Rating Count]])</f>
        <v>54909712</v>
      </c>
      <c r="W1132" s="20">
        <v>0.47460310846285264</v>
      </c>
      <c r="X1132">
        <v>4.4000000000000004</v>
      </c>
      <c r="Y1132" s="10">
        <f>VALUE(Cleaned_Data[[#This Row],[rating]])</f>
        <v>4.4000000000000004</v>
      </c>
      <c r="Z1132">
        <v>2288</v>
      </c>
      <c r="AA1132" t="str">
        <f>IF(Cleaned_Data[[#This Row],[Rating Count]]&lt;1000,"&lt;1000","1000+")</f>
        <v>1000+</v>
      </c>
      <c r="AB1132" s="4">
        <v>2288</v>
      </c>
    </row>
    <row r="1133" spans="1:28" x14ac:dyDescent="0.25">
      <c r="A1133">
        <v>1132</v>
      </c>
      <c r="B1133" t="s">
        <v>11633</v>
      </c>
      <c r="C1133" t="s">
        <v>11634</v>
      </c>
      <c r="D1133" t="s">
        <v>11634</v>
      </c>
      <c r="E1133" t="s">
        <v>16191</v>
      </c>
      <c r="F1133" t="s">
        <v>15908</v>
      </c>
      <c r="G1133" t="s">
        <v>15909</v>
      </c>
      <c r="H1133" t="s">
        <v>8607</v>
      </c>
      <c r="I1133" t="s">
        <v>13176</v>
      </c>
      <c r="J1133" t="s">
        <v>13399</v>
      </c>
      <c r="K1133" t="s">
        <v>13285</v>
      </c>
      <c r="L1133" t="s">
        <v>15206</v>
      </c>
      <c r="M1133" t="s">
        <v>13293</v>
      </c>
      <c r="N1133" t="s">
        <v>15214</v>
      </c>
      <c r="O1133" t="s">
        <v>13294</v>
      </c>
      <c r="P1133" t="s">
        <v>13303</v>
      </c>
      <c r="Q1133">
        <v>699</v>
      </c>
      <c r="R1133" s="8">
        <v>699</v>
      </c>
      <c r="S1133">
        <v>850</v>
      </c>
      <c r="T1133" s="8">
        <v>850</v>
      </c>
      <c r="U1133" s="8" t="str">
        <f>IF(Cleaned_Data[[#This Row],[Actual Price]]&lt;1000,"₦0–₦999",
 IF(Cleaned_Data[[#This Row],[Actual Price]]&lt;2000,"₦1,000–₦1,999",
 IF(Cleaned_Data[[#This Row],[Actual Price]]&lt;5000,"₦2,000–₦4,999",
 IF(Cleaned_Data[[#This Row],[Actual Price]]&lt;10000,"₦5,000–₦9,999",
 "₦10,000+"))))</f>
        <v>₦0–₦999</v>
      </c>
      <c r="V1133" s="8">
        <f>(Cleaned_Data[[#This Row],[Actual Price]]*Cleaned_Data[[#This Row],[Rating Count]])</f>
        <v>940100</v>
      </c>
      <c r="W1133" s="20">
        <v>0.17764705882352941</v>
      </c>
      <c r="X1133">
        <v>4.0999999999999996</v>
      </c>
      <c r="Y1133" s="10">
        <f>VALUE(Cleaned_Data[[#This Row],[rating]])</f>
        <v>4.0999999999999996</v>
      </c>
      <c r="Z1133">
        <v>1106</v>
      </c>
      <c r="AA1133" t="str">
        <f>IF(Cleaned_Data[[#This Row],[Rating Count]]&lt;1000,"&lt;1000","1000+")</f>
        <v>1000+</v>
      </c>
      <c r="AB1133" s="4">
        <v>1106</v>
      </c>
    </row>
    <row r="1134" spans="1:28" x14ac:dyDescent="0.25">
      <c r="A1134">
        <v>1133</v>
      </c>
      <c r="B1134" t="s">
        <v>11641</v>
      </c>
      <c r="C1134" t="s">
        <v>11642</v>
      </c>
      <c r="D1134" t="s">
        <v>11642</v>
      </c>
      <c r="E1134" t="s">
        <v>16191</v>
      </c>
      <c r="F1134" t="s">
        <v>15910</v>
      </c>
      <c r="G1134" t="s">
        <v>15911</v>
      </c>
      <c r="H1134" t="s">
        <v>9234</v>
      </c>
      <c r="I1134" t="s">
        <v>13176</v>
      </c>
      <c r="J1134" t="s">
        <v>13399</v>
      </c>
      <c r="K1134" t="s">
        <v>13285</v>
      </c>
      <c r="L1134" t="s">
        <v>15206</v>
      </c>
      <c r="M1134" t="s">
        <v>13293</v>
      </c>
      <c r="N1134" t="s">
        <v>15214</v>
      </c>
      <c r="O1134" t="s">
        <v>13316</v>
      </c>
      <c r="P1134" t="s">
        <v>13317</v>
      </c>
      <c r="Q1134">
        <v>3799</v>
      </c>
      <c r="R1134" s="8">
        <v>3799</v>
      </c>
      <c r="S1134">
        <v>6000</v>
      </c>
      <c r="T1134" s="8">
        <v>6000</v>
      </c>
      <c r="U1134" s="8" t="str">
        <f>IF(Cleaned_Data[[#This Row],[Actual Price]]&lt;1000,"₦0–₦999",
 IF(Cleaned_Data[[#This Row],[Actual Price]]&lt;2000,"₦1,000–₦1,999",
 IF(Cleaned_Data[[#This Row],[Actual Price]]&lt;5000,"₦2,000–₦4,999",
 IF(Cleaned_Data[[#This Row],[Actual Price]]&lt;10000,"₦5,000–₦9,999",
 "₦10,000+"))))</f>
        <v>₦5,000–₦9,999</v>
      </c>
      <c r="V1134" s="8">
        <f>(Cleaned_Data[[#This Row],[Actual Price]]*Cleaned_Data[[#This Row],[Rating Count]])</f>
        <v>71610000</v>
      </c>
      <c r="W1134" s="20">
        <v>0.36683333333333334</v>
      </c>
      <c r="X1134">
        <v>4.2</v>
      </c>
      <c r="Y1134" s="10">
        <f>VALUE(Cleaned_Data[[#This Row],[rating]])</f>
        <v>4.2</v>
      </c>
      <c r="Z1134">
        <v>11935</v>
      </c>
      <c r="AA1134" t="str">
        <f>IF(Cleaned_Data[[#This Row],[Rating Count]]&lt;1000,"&lt;1000","1000+")</f>
        <v>1000+</v>
      </c>
      <c r="AB1134" s="4">
        <v>11935</v>
      </c>
    </row>
    <row r="1135" spans="1:28" x14ac:dyDescent="0.25">
      <c r="A1135">
        <v>1134</v>
      </c>
      <c r="B1135" t="s">
        <v>11651</v>
      </c>
      <c r="C1135" t="s">
        <v>11652</v>
      </c>
      <c r="D1135" t="s">
        <v>11652</v>
      </c>
      <c r="E1135" t="s">
        <v>16191</v>
      </c>
      <c r="F1135" t="s">
        <v>15912</v>
      </c>
      <c r="G1135" t="s">
        <v>15913</v>
      </c>
      <c r="H1135" t="s">
        <v>8752</v>
      </c>
      <c r="I1135" t="s">
        <v>13176</v>
      </c>
      <c r="J1135" t="s">
        <v>13399</v>
      </c>
      <c r="K1135" t="s">
        <v>13289</v>
      </c>
      <c r="L1135" t="s">
        <v>15209</v>
      </c>
      <c r="M1135" t="s">
        <v>13305</v>
      </c>
      <c r="N1135" t="s">
        <v>15244</v>
      </c>
      <c r="O1135" t="s">
        <v>13309</v>
      </c>
      <c r="Q1135">
        <v>640</v>
      </c>
      <c r="R1135" s="8">
        <v>640</v>
      </c>
      <c r="S1135">
        <v>1020</v>
      </c>
      <c r="T1135" s="8">
        <v>1020</v>
      </c>
      <c r="U1135" s="8" t="str">
        <f>IF(Cleaned_Data[[#This Row],[Actual Price]]&lt;1000,"₦0–₦999",
 IF(Cleaned_Data[[#This Row],[Actual Price]]&lt;2000,"₦1,000–₦1,999",
 IF(Cleaned_Data[[#This Row],[Actual Price]]&lt;5000,"₦2,000–₦4,999",
 IF(Cleaned_Data[[#This Row],[Actual Price]]&lt;10000,"₦5,000–₦9,999",
 "₦10,000+"))))</f>
        <v>₦1,000–₦1,999</v>
      </c>
      <c r="V1135" s="8">
        <f>(Cleaned_Data[[#This Row],[Actual Price]]*Cleaned_Data[[#This Row],[Rating Count]])</f>
        <v>5160180</v>
      </c>
      <c r="W1135" s="20">
        <v>0.37254901960784315</v>
      </c>
      <c r="X1135">
        <v>4.0999999999999996</v>
      </c>
      <c r="Y1135" s="10">
        <f>VALUE(Cleaned_Data[[#This Row],[rating]])</f>
        <v>4.0999999999999996</v>
      </c>
      <c r="Z1135">
        <v>5059</v>
      </c>
      <c r="AA1135" t="str">
        <f>IF(Cleaned_Data[[#This Row],[Rating Count]]&lt;1000,"&lt;1000","1000+")</f>
        <v>1000+</v>
      </c>
      <c r="AB1135" s="4">
        <v>5059</v>
      </c>
    </row>
    <row r="1136" spans="1:28" x14ac:dyDescent="0.25">
      <c r="A1136">
        <v>1135</v>
      </c>
      <c r="B1136" t="s">
        <v>11661</v>
      </c>
      <c r="C1136" t="s">
        <v>11662</v>
      </c>
      <c r="D1136" t="s">
        <v>15914</v>
      </c>
      <c r="E1136" t="s">
        <v>16191</v>
      </c>
      <c r="F1136" t="s">
        <v>15915</v>
      </c>
      <c r="G1136" t="s">
        <v>15916</v>
      </c>
      <c r="H1136" t="s">
        <v>8472</v>
      </c>
      <c r="I1136" t="s">
        <v>13176</v>
      </c>
      <c r="J1136" t="s">
        <v>13399</v>
      </c>
      <c r="K1136" t="s">
        <v>13289</v>
      </c>
      <c r="L1136" t="s">
        <v>15209</v>
      </c>
      <c r="M1136" t="s">
        <v>13290</v>
      </c>
      <c r="N1136" t="s">
        <v>13290</v>
      </c>
      <c r="O1136" t="s">
        <v>13292</v>
      </c>
      <c r="Q1136">
        <v>979</v>
      </c>
      <c r="R1136" s="8">
        <v>979</v>
      </c>
      <c r="S1136">
        <v>1999</v>
      </c>
      <c r="T1136" s="8">
        <v>1999</v>
      </c>
      <c r="U1136" s="8" t="str">
        <f>IF(Cleaned_Data[[#This Row],[Actual Price]]&lt;1000,"₦0–₦999",
 IF(Cleaned_Data[[#This Row],[Actual Price]]&lt;2000,"₦1,000–₦1,999",
 IF(Cleaned_Data[[#This Row],[Actual Price]]&lt;5000,"₦2,000–₦4,999",
 IF(Cleaned_Data[[#This Row],[Actual Price]]&lt;10000,"₦5,000–₦9,999",
 "₦10,000+"))))</f>
        <v>₦1,000–₦1,999</v>
      </c>
      <c r="V1136" s="8">
        <f>(Cleaned_Data[[#This Row],[Actual Price]]*Cleaned_Data[[#This Row],[Rating Count]])</f>
        <v>313843</v>
      </c>
      <c r="W1136" s="20">
        <v>0.51025512756378189</v>
      </c>
      <c r="X1136">
        <v>3.9</v>
      </c>
      <c r="Y1136" s="10">
        <f>VALUE(Cleaned_Data[[#This Row],[rating]])</f>
        <v>3.9</v>
      </c>
      <c r="Z1136">
        <v>157</v>
      </c>
      <c r="AA1136" t="str">
        <f>IF(Cleaned_Data[[#This Row],[Rating Count]]&lt;1000,"&lt;1000","1000+")</f>
        <v>&lt;1000</v>
      </c>
      <c r="AB1136" s="4">
        <v>157</v>
      </c>
    </row>
    <row r="1137" spans="1:28" x14ac:dyDescent="0.25">
      <c r="A1137">
        <v>1136</v>
      </c>
      <c r="B1137" t="s">
        <v>11671</v>
      </c>
      <c r="C1137" t="s">
        <v>11672</v>
      </c>
      <c r="D1137" t="s">
        <v>11672</v>
      </c>
      <c r="E1137" t="s">
        <v>16191</v>
      </c>
      <c r="F1137" t="s">
        <v>15917</v>
      </c>
      <c r="G1137" t="s">
        <v>15918</v>
      </c>
      <c r="H1137" t="s">
        <v>8629</v>
      </c>
      <c r="I1137" t="s">
        <v>13176</v>
      </c>
      <c r="J1137" t="s">
        <v>13399</v>
      </c>
      <c r="K1137" t="s">
        <v>13289</v>
      </c>
      <c r="L1137" t="s">
        <v>15209</v>
      </c>
      <c r="M1137" t="s">
        <v>13305</v>
      </c>
      <c r="N1137" t="s">
        <v>15244</v>
      </c>
      <c r="O1137" t="s">
        <v>13306</v>
      </c>
      <c r="Q1137">
        <v>5365</v>
      </c>
      <c r="R1137" s="8">
        <v>5365</v>
      </c>
      <c r="S1137">
        <v>7445</v>
      </c>
      <c r="T1137" s="8">
        <v>7445</v>
      </c>
      <c r="U1137" s="8" t="str">
        <f>IF(Cleaned_Data[[#This Row],[Actual Price]]&lt;1000,"₦0–₦999",
 IF(Cleaned_Data[[#This Row],[Actual Price]]&lt;2000,"₦1,000–₦1,999",
 IF(Cleaned_Data[[#This Row],[Actual Price]]&lt;5000,"₦2,000–₦4,999",
 IF(Cleaned_Data[[#This Row],[Actual Price]]&lt;10000,"₦5,000–₦9,999",
 "₦10,000+"))))</f>
        <v>₦5,000–₦9,999</v>
      </c>
      <c r="V1137" s="8">
        <f>(Cleaned_Data[[#This Row],[Actual Price]]*Cleaned_Data[[#This Row],[Rating Count]])</f>
        <v>26682880</v>
      </c>
      <c r="W1137" s="20">
        <v>0.27938213566151782</v>
      </c>
      <c r="X1137">
        <v>3.9</v>
      </c>
      <c r="Y1137" s="10">
        <f>VALUE(Cleaned_Data[[#This Row],[rating]])</f>
        <v>3.9</v>
      </c>
      <c r="Z1137">
        <v>3584</v>
      </c>
      <c r="AA1137" t="str">
        <f>IF(Cleaned_Data[[#This Row],[Rating Count]]&lt;1000,"&lt;1000","1000+")</f>
        <v>1000+</v>
      </c>
      <c r="AB1137" s="4">
        <v>3584</v>
      </c>
    </row>
    <row r="1138" spans="1:28" x14ac:dyDescent="0.25">
      <c r="A1138">
        <v>1137</v>
      </c>
      <c r="B1138" t="s">
        <v>11681</v>
      </c>
      <c r="C1138" t="s">
        <v>11682</v>
      </c>
      <c r="D1138" t="s">
        <v>15919</v>
      </c>
      <c r="E1138" t="s">
        <v>16191</v>
      </c>
      <c r="F1138" t="s">
        <v>15920</v>
      </c>
      <c r="G1138" t="s">
        <v>15921</v>
      </c>
      <c r="H1138" t="s">
        <v>8805</v>
      </c>
      <c r="I1138" t="s">
        <v>13176</v>
      </c>
      <c r="J1138" t="s">
        <v>13399</v>
      </c>
      <c r="K1138" t="s">
        <v>13285</v>
      </c>
      <c r="L1138" t="s">
        <v>15206</v>
      </c>
      <c r="M1138" t="s">
        <v>13293</v>
      </c>
      <c r="N1138" t="s">
        <v>15214</v>
      </c>
      <c r="O1138" t="s">
        <v>13294</v>
      </c>
      <c r="P1138" t="s">
        <v>13303</v>
      </c>
      <c r="Q1138">
        <v>3199</v>
      </c>
      <c r="R1138" s="8">
        <v>3199</v>
      </c>
      <c r="S1138">
        <v>3500</v>
      </c>
      <c r="T1138" s="8">
        <v>3500</v>
      </c>
      <c r="U1138" s="8" t="str">
        <f>IF(Cleaned_Data[[#This Row],[Actual Price]]&lt;1000,"₦0–₦999",
 IF(Cleaned_Data[[#This Row],[Actual Price]]&lt;2000,"₦1,000–₦1,999",
 IF(Cleaned_Data[[#This Row],[Actual Price]]&lt;5000,"₦2,000–₦4,999",
 IF(Cleaned_Data[[#This Row],[Actual Price]]&lt;10000,"₦5,000–₦9,999",
 "₦10,000+"))))</f>
        <v>₦2,000–₦4,999</v>
      </c>
      <c r="V1138" s="8">
        <f>(Cleaned_Data[[#This Row],[Actual Price]]*Cleaned_Data[[#This Row],[Rating Count]])</f>
        <v>6646500</v>
      </c>
      <c r="W1138" s="20">
        <v>8.5999999999999993E-2</v>
      </c>
      <c r="X1138">
        <v>4.2</v>
      </c>
      <c r="Y1138" s="10">
        <f>VALUE(Cleaned_Data[[#This Row],[rating]])</f>
        <v>4.2</v>
      </c>
      <c r="Z1138">
        <v>1899</v>
      </c>
      <c r="AA1138" t="str">
        <f>IF(Cleaned_Data[[#This Row],[Rating Count]]&lt;1000,"&lt;1000","1000+")</f>
        <v>1000+</v>
      </c>
      <c r="AB1138" s="4">
        <v>1899</v>
      </c>
    </row>
    <row r="1139" spans="1:28" x14ac:dyDescent="0.25">
      <c r="A1139">
        <v>1138</v>
      </c>
      <c r="B1139" t="s">
        <v>11691</v>
      </c>
      <c r="C1139" t="s">
        <v>11692</v>
      </c>
      <c r="D1139" t="s">
        <v>15922</v>
      </c>
      <c r="E1139" t="s">
        <v>16191</v>
      </c>
      <c r="F1139" t="s">
        <v>15923</v>
      </c>
      <c r="G1139" t="s">
        <v>15924</v>
      </c>
      <c r="H1139" t="s">
        <v>10263</v>
      </c>
      <c r="I1139" t="s">
        <v>13176</v>
      </c>
      <c r="J1139" t="s">
        <v>13399</v>
      </c>
      <c r="K1139" t="s">
        <v>13285</v>
      </c>
      <c r="L1139" t="s">
        <v>15206</v>
      </c>
      <c r="M1139" t="s">
        <v>13286</v>
      </c>
      <c r="N1139" t="s">
        <v>13286</v>
      </c>
      <c r="O1139" t="s">
        <v>13350</v>
      </c>
      <c r="Q1139">
        <v>979</v>
      </c>
      <c r="R1139" s="8">
        <v>979</v>
      </c>
      <c r="S1139">
        <v>1395</v>
      </c>
      <c r="T1139" s="8">
        <v>1395</v>
      </c>
      <c r="U1139" s="8" t="str">
        <f>IF(Cleaned_Data[[#This Row],[Actual Price]]&lt;1000,"₦0–₦999",
 IF(Cleaned_Data[[#This Row],[Actual Price]]&lt;2000,"₦1,000–₦1,999",
 IF(Cleaned_Data[[#This Row],[Actual Price]]&lt;5000,"₦2,000–₦4,999",
 IF(Cleaned_Data[[#This Row],[Actual Price]]&lt;10000,"₦5,000–₦9,999",
 "₦10,000+"))))</f>
        <v>₦1,000–₦1,999</v>
      </c>
      <c r="V1139" s="8">
        <f>(Cleaned_Data[[#This Row],[Actual Price]]*Cleaned_Data[[#This Row],[Rating Count]])</f>
        <v>21276540</v>
      </c>
      <c r="W1139" s="20">
        <v>0.29820788530465953</v>
      </c>
      <c r="X1139">
        <v>4.2</v>
      </c>
      <c r="Y1139" s="10">
        <f>VALUE(Cleaned_Data[[#This Row],[rating]])</f>
        <v>4.2</v>
      </c>
      <c r="Z1139">
        <v>15252</v>
      </c>
      <c r="AA1139" t="str">
        <f>IF(Cleaned_Data[[#This Row],[Rating Count]]&lt;1000,"&lt;1000","1000+")</f>
        <v>1000+</v>
      </c>
      <c r="AB1139" s="4">
        <v>15252</v>
      </c>
    </row>
    <row r="1140" spans="1:28" x14ac:dyDescent="0.25">
      <c r="A1140">
        <v>1139</v>
      </c>
      <c r="B1140" t="s">
        <v>11701</v>
      </c>
      <c r="C1140" t="s">
        <v>11702</v>
      </c>
      <c r="D1140" t="s">
        <v>11702</v>
      </c>
      <c r="E1140" t="s">
        <v>16191</v>
      </c>
      <c r="F1140" t="s">
        <v>15925</v>
      </c>
      <c r="G1140" t="s">
        <v>15926</v>
      </c>
      <c r="H1140" t="s">
        <v>8461</v>
      </c>
      <c r="I1140" t="s">
        <v>13176</v>
      </c>
      <c r="J1140" t="s">
        <v>13399</v>
      </c>
      <c r="K1140" t="s">
        <v>13289</v>
      </c>
      <c r="L1140" t="s">
        <v>15209</v>
      </c>
      <c r="M1140" t="s">
        <v>13290</v>
      </c>
      <c r="N1140" t="s">
        <v>13290</v>
      </c>
      <c r="O1140" t="s">
        <v>13291</v>
      </c>
      <c r="Q1140">
        <v>929</v>
      </c>
      <c r="R1140" s="8">
        <v>929</v>
      </c>
      <c r="S1140">
        <v>2199</v>
      </c>
      <c r="T1140" s="8">
        <v>2199</v>
      </c>
      <c r="U1140" s="8" t="str">
        <f>IF(Cleaned_Data[[#This Row],[Actual Price]]&lt;1000,"₦0–₦999",
 IF(Cleaned_Data[[#This Row],[Actual Price]]&lt;2000,"₦1,000–₦1,999",
 IF(Cleaned_Data[[#This Row],[Actual Price]]&lt;5000,"₦2,000–₦4,999",
 IF(Cleaned_Data[[#This Row],[Actual Price]]&lt;10000,"₦5,000–₦9,999",
 "₦10,000+"))))</f>
        <v>₦2,000–₦4,999</v>
      </c>
      <c r="V1140" s="8">
        <f>(Cleaned_Data[[#This Row],[Actual Price]]*Cleaned_Data[[#This Row],[Rating Count]])</f>
        <v>8796</v>
      </c>
      <c r="W1140" s="20">
        <v>0.57753524329240569</v>
      </c>
      <c r="X1140">
        <v>3.7</v>
      </c>
      <c r="Y1140" s="10">
        <f>VALUE(Cleaned_Data[[#This Row],[rating]])</f>
        <v>3.7</v>
      </c>
      <c r="Z1140">
        <v>4</v>
      </c>
      <c r="AA1140" t="str">
        <f>IF(Cleaned_Data[[#This Row],[Rating Count]]&lt;1000,"&lt;1000","1000+")</f>
        <v>&lt;1000</v>
      </c>
      <c r="AB1140" s="4">
        <v>4</v>
      </c>
    </row>
    <row r="1141" spans="1:28" x14ac:dyDescent="0.25">
      <c r="A1141">
        <v>1140</v>
      </c>
      <c r="B1141" t="s">
        <v>11711</v>
      </c>
      <c r="C1141" t="s">
        <v>11712</v>
      </c>
      <c r="D1141" t="s">
        <v>11712</v>
      </c>
      <c r="E1141" t="s">
        <v>16191</v>
      </c>
      <c r="F1141" t="s">
        <v>15927</v>
      </c>
      <c r="G1141" t="s">
        <v>15928</v>
      </c>
      <c r="H1141" t="s">
        <v>10313</v>
      </c>
      <c r="I1141" t="s">
        <v>13176</v>
      </c>
      <c r="J1141" t="s">
        <v>13399</v>
      </c>
      <c r="K1141" t="s">
        <v>13285</v>
      </c>
      <c r="L1141" t="s">
        <v>15206</v>
      </c>
      <c r="M1141" t="s">
        <v>13286</v>
      </c>
      <c r="N1141" t="s">
        <v>13286</v>
      </c>
      <c r="O1141" t="s">
        <v>13351</v>
      </c>
      <c r="P1141" t="s">
        <v>13352</v>
      </c>
      <c r="Q1141">
        <v>3710</v>
      </c>
      <c r="R1141" s="8">
        <v>3710</v>
      </c>
      <c r="S1141">
        <v>4330</v>
      </c>
      <c r="T1141" s="8">
        <v>4330</v>
      </c>
      <c r="U1141" s="8" t="str">
        <f>IF(Cleaned_Data[[#This Row],[Actual Price]]&lt;1000,"₦0–₦999",
 IF(Cleaned_Data[[#This Row],[Actual Price]]&lt;2000,"₦1,000–₦1,999",
 IF(Cleaned_Data[[#This Row],[Actual Price]]&lt;5000,"₦2,000–₦4,999",
 IF(Cleaned_Data[[#This Row],[Actual Price]]&lt;10000,"₦5,000–₦9,999",
 "₦10,000+"))))</f>
        <v>₦2,000–₦4,999</v>
      </c>
      <c r="V1141" s="8">
        <f>(Cleaned_Data[[#This Row],[Actual Price]]*Cleaned_Data[[#This Row],[Rating Count]])</f>
        <v>7196460</v>
      </c>
      <c r="W1141" s="20">
        <v>0.14318706697459585</v>
      </c>
      <c r="X1141">
        <v>3.7</v>
      </c>
      <c r="Y1141" s="10">
        <f>VALUE(Cleaned_Data[[#This Row],[rating]])</f>
        <v>3.7</v>
      </c>
      <c r="Z1141">
        <v>1662</v>
      </c>
      <c r="AA1141" t="str">
        <f>IF(Cleaned_Data[[#This Row],[Rating Count]]&lt;1000,"&lt;1000","1000+")</f>
        <v>1000+</v>
      </c>
      <c r="AB1141" s="4">
        <v>1662</v>
      </c>
    </row>
    <row r="1142" spans="1:28" x14ac:dyDescent="0.25">
      <c r="A1142">
        <v>1141</v>
      </c>
      <c r="B1142" t="s">
        <v>11721</v>
      </c>
      <c r="C1142" t="s">
        <v>11722</v>
      </c>
      <c r="D1142" t="s">
        <v>11722</v>
      </c>
      <c r="E1142" t="s">
        <v>16191</v>
      </c>
      <c r="F1142" t="s">
        <v>15929</v>
      </c>
      <c r="G1142" t="s">
        <v>15930</v>
      </c>
      <c r="H1142" t="s">
        <v>8618</v>
      </c>
      <c r="I1142" t="s">
        <v>13176</v>
      </c>
      <c r="J1142" t="s">
        <v>13399</v>
      </c>
      <c r="K1142" t="s">
        <v>13285</v>
      </c>
      <c r="L1142" t="s">
        <v>15206</v>
      </c>
      <c r="M1142" t="s">
        <v>13286</v>
      </c>
      <c r="N1142" t="s">
        <v>13286</v>
      </c>
      <c r="O1142" t="s">
        <v>13304</v>
      </c>
      <c r="Q1142">
        <v>2033</v>
      </c>
      <c r="R1142" s="8">
        <v>2033</v>
      </c>
      <c r="S1142">
        <v>4295</v>
      </c>
      <c r="T1142" s="8">
        <v>4295</v>
      </c>
      <c r="U1142" s="8" t="str">
        <f>IF(Cleaned_Data[[#This Row],[Actual Price]]&lt;1000,"₦0–₦999",
 IF(Cleaned_Data[[#This Row],[Actual Price]]&lt;2000,"₦1,000–₦1,999",
 IF(Cleaned_Data[[#This Row],[Actual Price]]&lt;5000,"₦2,000–₦4,999",
 IF(Cleaned_Data[[#This Row],[Actual Price]]&lt;10000,"₦5,000–₦9,999",
 "₦10,000+"))))</f>
        <v>₦2,000–₦4,999</v>
      </c>
      <c r="V1142" s="8">
        <f>(Cleaned_Data[[#This Row],[Actual Price]]*Cleaned_Data[[#This Row],[Rating Count]])</f>
        <v>1812490</v>
      </c>
      <c r="W1142" s="20">
        <v>0.52665890570430729</v>
      </c>
      <c r="X1142">
        <v>3.4</v>
      </c>
      <c r="Y1142" s="10">
        <f>VALUE(Cleaned_Data[[#This Row],[rating]])</f>
        <v>3.4</v>
      </c>
      <c r="Z1142">
        <v>422</v>
      </c>
      <c r="AA1142" t="str">
        <f>IF(Cleaned_Data[[#This Row],[Rating Count]]&lt;1000,"&lt;1000","1000+")</f>
        <v>&lt;1000</v>
      </c>
      <c r="AB1142" s="4">
        <v>422</v>
      </c>
    </row>
    <row r="1143" spans="1:28" x14ac:dyDescent="0.25">
      <c r="A1143">
        <v>1142</v>
      </c>
      <c r="B1143" t="s">
        <v>11731</v>
      </c>
      <c r="C1143" t="s">
        <v>11732</v>
      </c>
      <c r="D1143" t="s">
        <v>11732</v>
      </c>
      <c r="E1143" t="s">
        <v>16191</v>
      </c>
      <c r="F1143" t="s">
        <v>15931</v>
      </c>
      <c r="G1143" t="s">
        <v>15932</v>
      </c>
      <c r="H1143" t="s">
        <v>8461</v>
      </c>
      <c r="I1143" t="s">
        <v>13176</v>
      </c>
      <c r="J1143" t="s">
        <v>13399</v>
      </c>
      <c r="K1143" t="s">
        <v>13289</v>
      </c>
      <c r="L1143" t="s">
        <v>15209</v>
      </c>
      <c r="M1143" t="s">
        <v>13290</v>
      </c>
      <c r="N1143" t="s">
        <v>13290</v>
      </c>
      <c r="O1143" t="s">
        <v>13291</v>
      </c>
      <c r="Q1143">
        <v>9495</v>
      </c>
      <c r="R1143" s="8">
        <v>9495</v>
      </c>
      <c r="S1143">
        <v>18990</v>
      </c>
      <c r="T1143" s="8">
        <v>18990</v>
      </c>
      <c r="U1143" s="8" t="str">
        <f>IF(Cleaned_Data[[#This Row],[Actual Price]]&lt;1000,"₦0–₦999",
 IF(Cleaned_Data[[#This Row],[Actual Price]]&lt;2000,"₦1,000–₦1,999",
 IF(Cleaned_Data[[#This Row],[Actual Price]]&lt;5000,"₦2,000–₦4,999",
 IF(Cleaned_Data[[#This Row],[Actual Price]]&lt;10000,"₦5,000–₦9,999",
 "₦10,000+"))))</f>
        <v>₦10,000+</v>
      </c>
      <c r="V1143" s="8">
        <f>(Cleaned_Data[[#This Row],[Actual Price]]*Cleaned_Data[[#This Row],[Rating Count]])</f>
        <v>1500210</v>
      </c>
      <c r="W1143" s="20">
        <v>0.5</v>
      </c>
      <c r="X1143">
        <v>4.2</v>
      </c>
      <c r="Y1143" s="10">
        <f>VALUE(Cleaned_Data[[#This Row],[rating]])</f>
        <v>4.2</v>
      </c>
      <c r="Z1143">
        <v>79</v>
      </c>
      <c r="AA1143" t="str">
        <f>IF(Cleaned_Data[[#This Row],[Rating Count]]&lt;1000,"&lt;1000","1000+")</f>
        <v>&lt;1000</v>
      </c>
      <c r="AB1143" s="4">
        <v>79</v>
      </c>
    </row>
    <row r="1144" spans="1:28" x14ac:dyDescent="0.25">
      <c r="A1144">
        <v>1143</v>
      </c>
      <c r="B1144" t="s">
        <v>11741</v>
      </c>
      <c r="C1144" t="s">
        <v>11742</v>
      </c>
      <c r="D1144" t="s">
        <v>11742</v>
      </c>
      <c r="E1144" t="s">
        <v>16191</v>
      </c>
      <c r="F1144" t="s">
        <v>15933</v>
      </c>
      <c r="G1144" t="s">
        <v>15934</v>
      </c>
      <c r="H1144" t="s">
        <v>8681</v>
      </c>
      <c r="I1144" t="s">
        <v>13176</v>
      </c>
      <c r="J1144" t="s">
        <v>13399</v>
      </c>
      <c r="K1144" t="s">
        <v>13289</v>
      </c>
      <c r="L1144" t="s">
        <v>15209</v>
      </c>
      <c r="M1144" t="s">
        <v>13305</v>
      </c>
      <c r="N1144" t="s">
        <v>15244</v>
      </c>
      <c r="O1144" t="s">
        <v>13308</v>
      </c>
      <c r="Q1144">
        <v>7799</v>
      </c>
      <c r="R1144" s="8">
        <v>7799</v>
      </c>
      <c r="S1144">
        <v>12500</v>
      </c>
      <c r="T1144" s="8">
        <v>12500</v>
      </c>
      <c r="U1144" s="8" t="str">
        <f>IF(Cleaned_Data[[#This Row],[Actual Price]]&lt;1000,"₦0–₦999",
 IF(Cleaned_Data[[#This Row],[Actual Price]]&lt;2000,"₦1,000–₦1,999",
 IF(Cleaned_Data[[#This Row],[Actual Price]]&lt;5000,"₦2,000–₦4,999",
 IF(Cleaned_Data[[#This Row],[Actual Price]]&lt;10000,"₦5,000–₦9,999",
 "₦10,000+"))))</f>
        <v>₦10,000+</v>
      </c>
      <c r="V1144" s="8">
        <f>(Cleaned_Data[[#This Row],[Actual Price]]*Cleaned_Data[[#This Row],[Rating Count]])</f>
        <v>64500000</v>
      </c>
      <c r="W1144" s="20">
        <v>0.37608000000000003</v>
      </c>
      <c r="X1144">
        <v>4</v>
      </c>
      <c r="Y1144" s="10">
        <f>VALUE(Cleaned_Data[[#This Row],[rating]])</f>
        <v>4</v>
      </c>
      <c r="Z1144">
        <v>5160</v>
      </c>
      <c r="AA1144" t="str">
        <f>IF(Cleaned_Data[[#This Row],[Rating Count]]&lt;1000,"&lt;1000","1000+")</f>
        <v>1000+</v>
      </c>
      <c r="AB1144" s="4">
        <v>5160</v>
      </c>
    </row>
    <row r="1145" spans="1:28" x14ac:dyDescent="0.25">
      <c r="A1145">
        <v>1144</v>
      </c>
      <c r="B1145" t="s">
        <v>11751</v>
      </c>
      <c r="C1145" t="s">
        <v>11752</v>
      </c>
      <c r="D1145" t="s">
        <v>15935</v>
      </c>
      <c r="E1145" t="s">
        <v>16191</v>
      </c>
      <c r="F1145" t="s">
        <v>15936</v>
      </c>
      <c r="G1145" t="s">
        <v>15937</v>
      </c>
      <c r="H1145" t="s">
        <v>8450</v>
      </c>
      <c r="I1145" t="s">
        <v>13176</v>
      </c>
      <c r="J1145" t="s">
        <v>13399</v>
      </c>
      <c r="K1145" t="s">
        <v>13285</v>
      </c>
      <c r="L1145" t="s">
        <v>15206</v>
      </c>
      <c r="M1145" t="s">
        <v>13286</v>
      </c>
      <c r="N1145" t="s">
        <v>13286</v>
      </c>
      <c r="O1145" t="s">
        <v>13287</v>
      </c>
      <c r="P1145" t="s">
        <v>13288</v>
      </c>
      <c r="Q1145">
        <v>949</v>
      </c>
      <c r="R1145" s="8">
        <v>949</v>
      </c>
      <c r="S1145">
        <v>2385</v>
      </c>
      <c r="T1145" s="8">
        <v>2385</v>
      </c>
      <c r="U1145" s="8" t="str">
        <f>IF(Cleaned_Data[[#This Row],[Actual Price]]&lt;1000,"₦0–₦999",
 IF(Cleaned_Data[[#This Row],[Actual Price]]&lt;2000,"₦1,000–₦1,999",
 IF(Cleaned_Data[[#This Row],[Actual Price]]&lt;5000,"₦2,000–₦4,999",
 IF(Cleaned_Data[[#This Row],[Actual Price]]&lt;10000,"₦5,000–₦9,999",
 "₦10,000+"))))</f>
        <v>₦2,000–₦4,999</v>
      </c>
      <c r="V1145" s="8">
        <f>(Cleaned_Data[[#This Row],[Actual Price]]*Cleaned_Data[[#This Row],[Rating Count]])</f>
        <v>5511735</v>
      </c>
      <c r="W1145" s="20">
        <v>0.60209643605870022</v>
      </c>
      <c r="X1145">
        <v>4.0999999999999996</v>
      </c>
      <c r="Y1145" s="10">
        <f>VALUE(Cleaned_Data[[#This Row],[rating]])</f>
        <v>4.0999999999999996</v>
      </c>
      <c r="Z1145">
        <v>2311</v>
      </c>
      <c r="AA1145" t="str">
        <f>IF(Cleaned_Data[[#This Row],[Rating Count]]&lt;1000,"&lt;1000","1000+")</f>
        <v>1000+</v>
      </c>
      <c r="AB1145" s="4">
        <v>2311</v>
      </c>
    </row>
    <row r="1146" spans="1:28" x14ac:dyDescent="0.25">
      <c r="A1146">
        <v>1145</v>
      </c>
      <c r="B1146" t="s">
        <v>11761</v>
      </c>
      <c r="C1146" t="s">
        <v>11762</v>
      </c>
      <c r="D1146" t="s">
        <v>15938</v>
      </c>
      <c r="E1146" t="s">
        <v>16191</v>
      </c>
      <c r="F1146" t="s">
        <v>15939</v>
      </c>
      <c r="G1146" t="s">
        <v>15940</v>
      </c>
      <c r="H1146" t="s">
        <v>8629</v>
      </c>
      <c r="I1146" t="s">
        <v>13176</v>
      </c>
      <c r="J1146" t="s">
        <v>13399</v>
      </c>
      <c r="K1146" t="s">
        <v>13289</v>
      </c>
      <c r="L1146" t="s">
        <v>15209</v>
      </c>
      <c r="M1146" t="s">
        <v>13305</v>
      </c>
      <c r="N1146" t="s">
        <v>15244</v>
      </c>
      <c r="O1146" t="s">
        <v>13306</v>
      </c>
      <c r="Q1146">
        <v>2790</v>
      </c>
      <c r="R1146" s="8">
        <v>2790</v>
      </c>
      <c r="S1146">
        <v>4890</v>
      </c>
      <c r="T1146" s="8">
        <v>4890</v>
      </c>
      <c r="U1146" s="8" t="str">
        <f>IF(Cleaned_Data[[#This Row],[Actual Price]]&lt;1000,"₦0–₦999",
 IF(Cleaned_Data[[#This Row],[Actual Price]]&lt;2000,"₦1,000–₦1,999",
 IF(Cleaned_Data[[#This Row],[Actual Price]]&lt;5000,"₦2,000–₦4,999",
 IF(Cleaned_Data[[#This Row],[Actual Price]]&lt;10000,"₦5,000–₦9,999",
 "₦10,000+"))))</f>
        <v>₦2,000–₦4,999</v>
      </c>
      <c r="V1146" s="8">
        <f>(Cleaned_Data[[#This Row],[Actual Price]]*Cleaned_Data[[#This Row],[Rating Count]])</f>
        <v>2875320</v>
      </c>
      <c r="W1146" s="20">
        <v>0.42944785276073622</v>
      </c>
      <c r="X1146">
        <v>3.9</v>
      </c>
      <c r="Y1146" s="10">
        <f>VALUE(Cleaned_Data[[#This Row],[rating]])</f>
        <v>3.9</v>
      </c>
      <c r="Z1146">
        <v>588</v>
      </c>
      <c r="AA1146" t="str">
        <f>IF(Cleaned_Data[[#This Row],[Rating Count]]&lt;1000,"&lt;1000","1000+")</f>
        <v>&lt;1000</v>
      </c>
      <c r="AB1146" s="4">
        <v>588</v>
      </c>
    </row>
    <row r="1147" spans="1:28" x14ac:dyDescent="0.25">
      <c r="A1147">
        <v>1146</v>
      </c>
      <c r="B1147" t="s">
        <v>11771</v>
      </c>
      <c r="C1147" t="s">
        <v>11772</v>
      </c>
      <c r="D1147" t="s">
        <v>11772</v>
      </c>
      <c r="E1147" t="s">
        <v>16191</v>
      </c>
      <c r="F1147" t="s">
        <v>15941</v>
      </c>
      <c r="G1147" t="s">
        <v>15942</v>
      </c>
      <c r="H1147" t="s">
        <v>8607</v>
      </c>
      <c r="I1147" t="s">
        <v>13176</v>
      </c>
      <c r="J1147" t="s">
        <v>13399</v>
      </c>
      <c r="K1147" t="s">
        <v>13285</v>
      </c>
      <c r="L1147" t="s">
        <v>15206</v>
      </c>
      <c r="M1147" t="s">
        <v>13293</v>
      </c>
      <c r="N1147" t="s">
        <v>15214</v>
      </c>
      <c r="O1147" t="s">
        <v>13294</v>
      </c>
      <c r="P1147" t="s">
        <v>13303</v>
      </c>
      <c r="Q1147">
        <v>645</v>
      </c>
      <c r="R1147" s="8">
        <v>645</v>
      </c>
      <c r="S1147">
        <v>1100</v>
      </c>
      <c r="T1147" s="8">
        <v>1100</v>
      </c>
      <c r="U1147" s="8" t="str">
        <f>IF(Cleaned_Data[[#This Row],[Actual Price]]&lt;1000,"₦0–₦999",
 IF(Cleaned_Data[[#This Row],[Actual Price]]&lt;2000,"₦1,000–₦1,999",
 IF(Cleaned_Data[[#This Row],[Actual Price]]&lt;5000,"₦2,000–₦4,999",
 IF(Cleaned_Data[[#This Row],[Actual Price]]&lt;10000,"₦5,000–₦9,999",
 "₦10,000+"))))</f>
        <v>₦1,000–₦1,999</v>
      </c>
      <c r="V1147" s="8">
        <f>(Cleaned_Data[[#This Row],[Actual Price]]*Cleaned_Data[[#This Row],[Rating Count]])</f>
        <v>3598100</v>
      </c>
      <c r="W1147" s="20">
        <v>0.41363636363636364</v>
      </c>
      <c r="X1147">
        <v>4</v>
      </c>
      <c r="Y1147" s="10">
        <f>VALUE(Cleaned_Data[[#This Row],[rating]])</f>
        <v>4</v>
      </c>
      <c r="Z1147">
        <v>3271</v>
      </c>
      <c r="AA1147" t="str">
        <f>IF(Cleaned_Data[[#This Row],[Rating Count]]&lt;1000,"&lt;1000","1000+")</f>
        <v>1000+</v>
      </c>
      <c r="AB1147" s="4">
        <v>3271</v>
      </c>
    </row>
    <row r="1148" spans="1:28" x14ac:dyDescent="0.25">
      <c r="A1148">
        <v>1147</v>
      </c>
      <c r="B1148" t="s">
        <v>11781</v>
      </c>
      <c r="C1148" t="s">
        <v>11782</v>
      </c>
      <c r="D1148" t="s">
        <v>11782</v>
      </c>
      <c r="E1148" t="s">
        <v>16191</v>
      </c>
      <c r="F1148" t="s">
        <v>15943</v>
      </c>
      <c r="G1148" t="s">
        <v>15453</v>
      </c>
      <c r="H1148" t="s">
        <v>8618</v>
      </c>
      <c r="I1148" t="s">
        <v>13176</v>
      </c>
      <c r="J1148" t="s">
        <v>13399</v>
      </c>
      <c r="K1148" t="s">
        <v>13285</v>
      </c>
      <c r="L1148" t="s">
        <v>15206</v>
      </c>
      <c r="M1148" t="s">
        <v>13286</v>
      </c>
      <c r="N1148" t="s">
        <v>13286</v>
      </c>
      <c r="O1148" t="s">
        <v>13304</v>
      </c>
      <c r="Q1148">
        <v>2237.81</v>
      </c>
      <c r="R1148" s="8">
        <v>2237.81</v>
      </c>
      <c r="S1148">
        <v>3899</v>
      </c>
      <c r="T1148" s="8">
        <v>3899</v>
      </c>
      <c r="U1148" s="8" t="str">
        <f>IF(Cleaned_Data[[#This Row],[Actual Price]]&lt;1000,"₦0–₦999",
 IF(Cleaned_Data[[#This Row],[Actual Price]]&lt;2000,"₦1,000–₦1,999",
 IF(Cleaned_Data[[#This Row],[Actual Price]]&lt;5000,"₦2,000–₦4,999",
 IF(Cleaned_Data[[#This Row],[Actual Price]]&lt;10000,"₦5,000–₦9,999",
 "₦10,000+"))))</f>
        <v>₦2,000–₦4,999</v>
      </c>
      <c r="V1148" s="8">
        <f>(Cleaned_Data[[#This Row],[Actual Price]]*Cleaned_Data[[#This Row],[Rating Count]])</f>
        <v>42904596</v>
      </c>
      <c r="W1148" s="20">
        <v>0.42605539882021032</v>
      </c>
      <c r="X1148">
        <v>3.9</v>
      </c>
      <c r="Y1148" s="10">
        <f>VALUE(Cleaned_Data[[#This Row],[rating]])</f>
        <v>3.9</v>
      </c>
      <c r="Z1148">
        <v>11004</v>
      </c>
      <c r="AA1148" t="str">
        <f>IF(Cleaned_Data[[#This Row],[Rating Count]]&lt;1000,"&lt;1000","1000+")</f>
        <v>1000+</v>
      </c>
      <c r="AB1148" s="4">
        <v>11004</v>
      </c>
    </row>
    <row r="1149" spans="1:28" x14ac:dyDescent="0.25">
      <c r="A1149">
        <v>1148</v>
      </c>
      <c r="B1149" t="s">
        <v>11791</v>
      </c>
      <c r="C1149" t="s">
        <v>11792</v>
      </c>
      <c r="D1149" t="s">
        <v>11792</v>
      </c>
      <c r="E1149" t="s">
        <v>16191</v>
      </c>
      <c r="F1149" t="s">
        <v>15944</v>
      </c>
      <c r="G1149" t="s">
        <v>15945</v>
      </c>
      <c r="H1149" t="s">
        <v>8681</v>
      </c>
      <c r="I1149" t="s">
        <v>13176</v>
      </c>
      <c r="J1149" t="s">
        <v>13399</v>
      </c>
      <c r="K1149" t="s">
        <v>13289</v>
      </c>
      <c r="L1149" t="s">
        <v>15209</v>
      </c>
      <c r="M1149" t="s">
        <v>13305</v>
      </c>
      <c r="N1149" t="s">
        <v>15244</v>
      </c>
      <c r="O1149" t="s">
        <v>13308</v>
      </c>
      <c r="Q1149">
        <v>8699</v>
      </c>
      <c r="R1149" s="8">
        <v>8699</v>
      </c>
      <c r="S1149">
        <v>16899</v>
      </c>
      <c r="T1149" s="8">
        <v>16899</v>
      </c>
      <c r="U1149" s="8" t="str">
        <f>IF(Cleaned_Data[[#This Row],[Actual Price]]&lt;1000,"₦0–₦999",
 IF(Cleaned_Data[[#This Row],[Actual Price]]&lt;2000,"₦1,000–₦1,999",
 IF(Cleaned_Data[[#This Row],[Actual Price]]&lt;5000,"₦2,000–₦4,999",
 IF(Cleaned_Data[[#This Row],[Actual Price]]&lt;10000,"₦5,000–₦9,999",
 "₦10,000+"))))</f>
        <v>₦10,000+</v>
      </c>
      <c r="V1149" s="8">
        <f>(Cleaned_Data[[#This Row],[Actual Price]]*Cleaned_Data[[#This Row],[Rating Count]])</f>
        <v>53992305</v>
      </c>
      <c r="W1149" s="20">
        <v>0.4852358127699864</v>
      </c>
      <c r="X1149">
        <v>4.2</v>
      </c>
      <c r="Y1149" s="10">
        <f>VALUE(Cleaned_Data[[#This Row],[rating]])</f>
        <v>4.2</v>
      </c>
      <c r="Z1149">
        <v>3195</v>
      </c>
      <c r="AA1149" t="str">
        <f>IF(Cleaned_Data[[#This Row],[Rating Count]]&lt;1000,"&lt;1000","1000+")</f>
        <v>1000+</v>
      </c>
      <c r="AB1149" s="4">
        <v>3195</v>
      </c>
    </row>
    <row r="1150" spans="1:28" x14ac:dyDescent="0.25">
      <c r="A1150">
        <v>1149</v>
      </c>
      <c r="B1150" t="s">
        <v>11801</v>
      </c>
      <c r="C1150" t="s">
        <v>11802</v>
      </c>
      <c r="D1150" t="s">
        <v>11802</v>
      </c>
      <c r="E1150" t="s">
        <v>16191</v>
      </c>
      <c r="F1150" t="s">
        <v>15946</v>
      </c>
      <c r="G1150" t="s">
        <v>15947</v>
      </c>
      <c r="H1150" t="s">
        <v>11803</v>
      </c>
      <c r="I1150" t="s">
        <v>13176</v>
      </c>
      <c r="J1150" t="s">
        <v>13399</v>
      </c>
      <c r="K1150" t="s">
        <v>13289</v>
      </c>
      <c r="L1150" t="s">
        <v>15209</v>
      </c>
      <c r="M1150" t="s">
        <v>13368</v>
      </c>
      <c r="N1150" t="s">
        <v>13368</v>
      </c>
      <c r="O1150" t="s">
        <v>13369</v>
      </c>
      <c r="Q1150">
        <v>42990</v>
      </c>
      <c r="R1150" s="8">
        <v>42990</v>
      </c>
      <c r="S1150">
        <v>75990</v>
      </c>
      <c r="T1150" s="8">
        <v>75990</v>
      </c>
      <c r="U1150" s="8" t="str">
        <f>IF(Cleaned_Data[[#This Row],[Actual Price]]&lt;1000,"₦0–₦999",
 IF(Cleaned_Data[[#This Row],[Actual Price]]&lt;2000,"₦1,000–₦1,999",
 IF(Cleaned_Data[[#This Row],[Actual Price]]&lt;5000,"₦2,000–₦4,999",
 IF(Cleaned_Data[[#This Row],[Actual Price]]&lt;10000,"₦5,000–₦9,999",
 "₦10,000+"))))</f>
        <v>₦10,000+</v>
      </c>
      <c r="V1150" s="8">
        <f>(Cleaned_Data[[#This Row],[Actual Price]]*Cleaned_Data[[#This Row],[Rating Count]])</f>
        <v>245523690</v>
      </c>
      <c r="W1150" s="20">
        <v>0.43426766679826295</v>
      </c>
      <c r="X1150">
        <v>4.3</v>
      </c>
      <c r="Y1150" s="10">
        <f>VALUE(Cleaned_Data[[#This Row],[rating]])</f>
        <v>4.3</v>
      </c>
      <c r="Z1150">
        <v>3231</v>
      </c>
      <c r="AA1150" t="str">
        <f>IF(Cleaned_Data[[#This Row],[Rating Count]]&lt;1000,"&lt;1000","1000+")</f>
        <v>1000+</v>
      </c>
      <c r="AB1150" s="4">
        <v>3231</v>
      </c>
    </row>
    <row r="1151" spans="1:28" x14ac:dyDescent="0.25">
      <c r="A1151">
        <v>1150</v>
      </c>
      <c r="B1151" t="s">
        <v>11812</v>
      </c>
      <c r="C1151" t="s">
        <v>11813</v>
      </c>
      <c r="D1151" t="s">
        <v>11813</v>
      </c>
      <c r="E1151" t="s">
        <v>16191</v>
      </c>
      <c r="F1151" t="s">
        <v>15948</v>
      </c>
      <c r="G1151" t="s">
        <v>15949</v>
      </c>
      <c r="H1151" t="s">
        <v>9541</v>
      </c>
      <c r="I1151" t="s">
        <v>13176</v>
      </c>
      <c r="J1151" t="s">
        <v>13399</v>
      </c>
      <c r="K1151" t="s">
        <v>13285</v>
      </c>
      <c r="L1151" t="s">
        <v>15206</v>
      </c>
      <c r="M1151" t="s">
        <v>13334</v>
      </c>
      <c r="N1151" t="s">
        <v>15444</v>
      </c>
      <c r="O1151" t="s">
        <v>13335</v>
      </c>
      <c r="Q1151">
        <v>825</v>
      </c>
      <c r="R1151" s="8">
        <v>825</v>
      </c>
      <c r="S1151">
        <v>825</v>
      </c>
      <c r="T1151" s="8">
        <v>825</v>
      </c>
      <c r="U1151" s="8" t="str">
        <f>IF(Cleaned_Data[[#This Row],[Actual Price]]&lt;1000,"₦0–₦999",
 IF(Cleaned_Data[[#This Row],[Actual Price]]&lt;2000,"₦1,000–₦1,999",
 IF(Cleaned_Data[[#This Row],[Actual Price]]&lt;5000,"₦2,000–₦4,999",
 IF(Cleaned_Data[[#This Row],[Actual Price]]&lt;10000,"₦5,000–₦9,999",
 "₦10,000+"))))</f>
        <v>₦0–₦999</v>
      </c>
      <c r="V1151" s="8">
        <f>(Cleaned_Data[[#This Row],[Actual Price]]*Cleaned_Data[[#This Row],[Rating Count]])</f>
        <v>2677950</v>
      </c>
      <c r="W1151" s="20">
        <v>0</v>
      </c>
      <c r="X1151">
        <v>4</v>
      </c>
      <c r="Y1151" s="10">
        <f>VALUE(Cleaned_Data[[#This Row],[rating]])</f>
        <v>4</v>
      </c>
      <c r="Z1151">
        <v>3246</v>
      </c>
      <c r="AA1151" t="str">
        <f>IF(Cleaned_Data[[#This Row],[Rating Count]]&lt;1000,"&lt;1000","1000+")</f>
        <v>1000+</v>
      </c>
      <c r="AB1151" s="4">
        <v>3246</v>
      </c>
    </row>
    <row r="1152" spans="1:28" x14ac:dyDescent="0.25">
      <c r="A1152">
        <v>1151</v>
      </c>
      <c r="B1152" t="s">
        <v>11822</v>
      </c>
      <c r="C1152" t="s">
        <v>11823</v>
      </c>
      <c r="D1152" t="s">
        <v>11823</v>
      </c>
      <c r="E1152" t="s">
        <v>16191</v>
      </c>
      <c r="F1152" t="s">
        <v>15950</v>
      </c>
      <c r="G1152" t="s">
        <v>15951</v>
      </c>
      <c r="H1152" t="s">
        <v>9192</v>
      </c>
      <c r="I1152" t="s">
        <v>13176</v>
      </c>
      <c r="J1152" t="s">
        <v>13399</v>
      </c>
      <c r="K1152" t="s">
        <v>13285</v>
      </c>
      <c r="L1152" t="s">
        <v>15206</v>
      </c>
      <c r="M1152" t="s">
        <v>13286</v>
      </c>
      <c r="N1152" t="s">
        <v>13286</v>
      </c>
      <c r="O1152" t="s">
        <v>13322</v>
      </c>
      <c r="Q1152">
        <v>161</v>
      </c>
      <c r="R1152" s="8">
        <v>161</v>
      </c>
      <c r="S1152">
        <v>300</v>
      </c>
      <c r="T1152" s="8">
        <v>300</v>
      </c>
      <c r="U1152" s="8" t="str">
        <f>IF(Cleaned_Data[[#This Row],[Actual Price]]&lt;1000,"₦0–₦999",
 IF(Cleaned_Data[[#This Row],[Actual Price]]&lt;2000,"₦1,000–₦1,999",
 IF(Cleaned_Data[[#This Row],[Actual Price]]&lt;5000,"₦2,000–₦4,999",
 IF(Cleaned_Data[[#This Row],[Actual Price]]&lt;10000,"₦5,000–₦9,999",
 "₦10,000+"))))</f>
        <v>₦0–₦999</v>
      </c>
      <c r="V1152" s="8">
        <f>(Cleaned_Data[[#This Row],[Actual Price]]*Cleaned_Data[[#This Row],[Rating Count]])</f>
        <v>7200</v>
      </c>
      <c r="W1152" s="20">
        <v>0.46333333333333332</v>
      </c>
      <c r="X1152">
        <v>2.6</v>
      </c>
      <c r="Y1152" s="10">
        <f>VALUE(Cleaned_Data[[#This Row],[rating]])</f>
        <v>2.6</v>
      </c>
      <c r="Z1152">
        <v>24</v>
      </c>
      <c r="AA1152" t="str">
        <f>IF(Cleaned_Data[[#This Row],[Rating Count]]&lt;1000,"&lt;1000","1000+")</f>
        <v>&lt;1000</v>
      </c>
      <c r="AB1152" s="4">
        <v>24</v>
      </c>
    </row>
    <row r="1153" spans="1:28" x14ac:dyDescent="0.25">
      <c r="A1153">
        <v>1152</v>
      </c>
      <c r="B1153" t="s">
        <v>11832</v>
      </c>
      <c r="C1153" t="s">
        <v>11833</v>
      </c>
      <c r="D1153" t="s">
        <v>11833</v>
      </c>
      <c r="E1153" t="s">
        <v>16191</v>
      </c>
      <c r="F1153" t="s">
        <v>15952</v>
      </c>
      <c r="G1153" t="s">
        <v>15953</v>
      </c>
      <c r="H1153" t="s">
        <v>8556</v>
      </c>
      <c r="I1153" t="s">
        <v>13176</v>
      </c>
      <c r="J1153" t="s">
        <v>13399</v>
      </c>
      <c r="K1153" t="s">
        <v>13285</v>
      </c>
      <c r="L1153" t="s">
        <v>15206</v>
      </c>
      <c r="M1153" t="s">
        <v>13286</v>
      </c>
      <c r="N1153" t="s">
        <v>13286</v>
      </c>
      <c r="O1153" t="s">
        <v>13301</v>
      </c>
      <c r="Q1153">
        <v>697</v>
      </c>
      <c r="R1153" s="8">
        <v>697</v>
      </c>
      <c r="S1153">
        <v>1499</v>
      </c>
      <c r="T1153" s="8">
        <v>1499</v>
      </c>
      <c r="U1153" s="8" t="str">
        <f>IF(Cleaned_Data[[#This Row],[Actual Price]]&lt;1000,"₦0–₦999",
 IF(Cleaned_Data[[#This Row],[Actual Price]]&lt;2000,"₦1,000–₦1,999",
 IF(Cleaned_Data[[#This Row],[Actual Price]]&lt;5000,"₦2,000–₦4,999",
 IF(Cleaned_Data[[#This Row],[Actual Price]]&lt;10000,"₦5,000–₦9,999",
 "₦10,000+"))))</f>
        <v>₦1,000–₦1,999</v>
      </c>
      <c r="V1153" s="8">
        <f>(Cleaned_Data[[#This Row],[Actual Price]]*Cleaned_Data[[#This Row],[Rating Count]])</f>
        <v>215856</v>
      </c>
      <c r="W1153" s="20">
        <v>0.53502334889926617</v>
      </c>
      <c r="X1153">
        <v>3.8</v>
      </c>
      <c r="Y1153" s="10">
        <f>VALUE(Cleaned_Data[[#This Row],[rating]])</f>
        <v>3.8</v>
      </c>
      <c r="Z1153">
        <v>144</v>
      </c>
      <c r="AA1153" t="str">
        <f>IF(Cleaned_Data[[#This Row],[Rating Count]]&lt;1000,"&lt;1000","1000+")</f>
        <v>&lt;1000</v>
      </c>
      <c r="AB1153" s="4">
        <v>144</v>
      </c>
    </row>
    <row r="1154" spans="1:28" x14ac:dyDescent="0.25">
      <c r="A1154">
        <v>1153</v>
      </c>
      <c r="B1154" t="s">
        <v>11842</v>
      </c>
      <c r="C1154" t="s">
        <v>11843</v>
      </c>
      <c r="D1154" t="s">
        <v>11843</v>
      </c>
      <c r="E1154" t="s">
        <v>16191</v>
      </c>
      <c r="F1154" t="s">
        <v>15954</v>
      </c>
      <c r="G1154" t="s">
        <v>15955</v>
      </c>
      <c r="H1154" t="s">
        <v>11844</v>
      </c>
      <c r="I1154" t="s">
        <v>13176</v>
      </c>
      <c r="J1154" t="s">
        <v>13399</v>
      </c>
      <c r="K1154" t="s">
        <v>13285</v>
      </c>
      <c r="L1154" t="s">
        <v>15206</v>
      </c>
      <c r="M1154" t="s">
        <v>13286</v>
      </c>
      <c r="N1154" t="s">
        <v>13286</v>
      </c>
      <c r="O1154" t="s">
        <v>13364</v>
      </c>
      <c r="Q1154">
        <v>688</v>
      </c>
      <c r="R1154" s="8">
        <v>688</v>
      </c>
      <c r="S1154">
        <v>747</v>
      </c>
      <c r="T1154" s="8">
        <v>747</v>
      </c>
      <c r="U1154" s="8" t="str">
        <f>IF(Cleaned_Data[[#This Row],[Actual Price]]&lt;1000,"₦0–₦999",
 IF(Cleaned_Data[[#This Row],[Actual Price]]&lt;2000,"₦1,000–₦1,999",
 IF(Cleaned_Data[[#This Row],[Actual Price]]&lt;5000,"₦2,000–₦4,999",
 IF(Cleaned_Data[[#This Row],[Actual Price]]&lt;10000,"₦5,000–₦9,999",
 "₦10,000+"))))</f>
        <v>₦0–₦999</v>
      </c>
      <c r="V1154" s="8">
        <f>(Cleaned_Data[[#This Row],[Actual Price]]*Cleaned_Data[[#This Row],[Rating Count]])</f>
        <v>1703160</v>
      </c>
      <c r="W1154" s="20">
        <v>7.8982597054886208E-2</v>
      </c>
      <c r="X1154">
        <v>4.5</v>
      </c>
      <c r="Y1154" s="10">
        <f>VALUE(Cleaned_Data[[#This Row],[rating]])</f>
        <v>4.5</v>
      </c>
      <c r="Z1154">
        <v>2280</v>
      </c>
      <c r="AA1154" t="str">
        <f>IF(Cleaned_Data[[#This Row],[Rating Count]]&lt;1000,"&lt;1000","1000+")</f>
        <v>1000+</v>
      </c>
      <c r="AB1154" s="4">
        <v>2280</v>
      </c>
    </row>
    <row r="1155" spans="1:28" x14ac:dyDescent="0.25">
      <c r="A1155">
        <v>1154</v>
      </c>
      <c r="B1155" t="s">
        <v>11853</v>
      </c>
      <c r="C1155" t="s">
        <v>11854</v>
      </c>
      <c r="D1155" t="s">
        <v>11854</v>
      </c>
      <c r="E1155" t="s">
        <v>16191</v>
      </c>
      <c r="F1155" t="s">
        <v>15956</v>
      </c>
      <c r="G1155" t="s">
        <v>15957</v>
      </c>
      <c r="H1155" t="s">
        <v>9305</v>
      </c>
      <c r="I1155" t="s">
        <v>13176</v>
      </c>
      <c r="J1155" t="s">
        <v>13399</v>
      </c>
      <c r="K1155" t="s">
        <v>13289</v>
      </c>
      <c r="L1155" t="s">
        <v>15209</v>
      </c>
      <c r="M1155" t="s">
        <v>13290</v>
      </c>
      <c r="N1155" t="s">
        <v>13290</v>
      </c>
      <c r="O1155" t="s">
        <v>13326</v>
      </c>
      <c r="Q1155">
        <v>2199</v>
      </c>
      <c r="R1155" s="8">
        <v>2199</v>
      </c>
      <c r="S1155">
        <v>3999</v>
      </c>
      <c r="T1155" s="8">
        <v>3999</v>
      </c>
      <c r="U1155" s="8" t="str">
        <f>IF(Cleaned_Data[[#This Row],[Actual Price]]&lt;1000,"₦0–₦999",
 IF(Cleaned_Data[[#This Row],[Actual Price]]&lt;2000,"₦1,000–₦1,999",
 IF(Cleaned_Data[[#This Row],[Actual Price]]&lt;5000,"₦2,000–₦4,999",
 IF(Cleaned_Data[[#This Row],[Actual Price]]&lt;10000,"₦5,000–₦9,999",
 "₦10,000+"))))</f>
        <v>₦2,000–₦4,999</v>
      </c>
      <c r="V1155" s="8">
        <f>(Cleaned_Data[[#This Row],[Actual Price]]*Cleaned_Data[[#This Row],[Rating Count]])</f>
        <v>1359660</v>
      </c>
      <c r="W1155" s="20">
        <v>0.45011252813203301</v>
      </c>
      <c r="X1155">
        <v>3.5</v>
      </c>
      <c r="Y1155" s="10">
        <f>VALUE(Cleaned_Data[[#This Row],[rating]])</f>
        <v>3.5</v>
      </c>
      <c r="Z1155">
        <v>340</v>
      </c>
      <c r="AA1155" t="str">
        <f>IF(Cleaned_Data[[#This Row],[Rating Count]]&lt;1000,"&lt;1000","1000+")</f>
        <v>&lt;1000</v>
      </c>
      <c r="AB1155" s="4">
        <v>340</v>
      </c>
    </row>
    <row r="1156" spans="1:28" x14ac:dyDescent="0.25">
      <c r="A1156">
        <v>1155</v>
      </c>
      <c r="B1156" t="s">
        <v>11863</v>
      </c>
      <c r="C1156" t="s">
        <v>11864</v>
      </c>
      <c r="D1156" t="s">
        <v>11864</v>
      </c>
      <c r="E1156" t="s">
        <v>16191</v>
      </c>
      <c r="F1156" t="s">
        <v>15958</v>
      </c>
      <c r="G1156" t="s">
        <v>15959</v>
      </c>
      <c r="H1156" t="s">
        <v>8472</v>
      </c>
      <c r="I1156" t="s">
        <v>13176</v>
      </c>
      <c r="J1156" t="s">
        <v>13399</v>
      </c>
      <c r="K1156" t="s">
        <v>13289</v>
      </c>
      <c r="L1156" t="s">
        <v>15209</v>
      </c>
      <c r="M1156" t="s">
        <v>13290</v>
      </c>
      <c r="N1156" t="s">
        <v>13290</v>
      </c>
      <c r="O1156" t="s">
        <v>13292</v>
      </c>
      <c r="Q1156">
        <v>6850</v>
      </c>
      <c r="R1156" s="8">
        <v>6850</v>
      </c>
      <c r="S1156">
        <v>11990</v>
      </c>
      <c r="T1156" s="8">
        <v>11990</v>
      </c>
      <c r="U1156" s="8" t="str">
        <f>IF(Cleaned_Data[[#This Row],[Actual Price]]&lt;1000,"₦0–₦999",
 IF(Cleaned_Data[[#This Row],[Actual Price]]&lt;2000,"₦1,000–₦1,999",
 IF(Cleaned_Data[[#This Row],[Actual Price]]&lt;5000,"₦2,000–₦4,999",
 IF(Cleaned_Data[[#This Row],[Actual Price]]&lt;10000,"₦5,000–₦9,999",
 "₦10,000+"))))</f>
        <v>₦10,000+</v>
      </c>
      <c r="V1156" s="8">
        <f>(Cleaned_Data[[#This Row],[Actual Price]]*Cleaned_Data[[#This Row],[Rating Count]])</f>
        <v>1726560</v>
      </c>
      <c r="W1156" s="20">
        <v>0.42869057547956629</v>
      </c>
      <c r="X1156">
        <v>3.9</v>
      </c>
      <c r="Y1156" s="10">
        <f>VALUE(Cleaned_Data[[#This Row],[rating]])</f>
        <v>3.9</v>
      </c>
      <c r="Z1156">
        <v>144</v>
      </c>
      <c r="AA1156" t="str">
        <f>IF(Cleaned_Data[[#This Row],[Rating Count]]&lt;1000,"&lt;1000","1000+")</f>
        <v>&lt;1000</v>
      </c>
      <c r="AB1156" s="4">
        <v>144</v>
      </c>
    </row>
    <row r="1157" spans="1:28" x14ac:dyDescent="0.25">
      <c r="A1157">
        <v>1156</v>
      </c>
      <c r="B1157" t="s">
        <v>11873</v>
      </c>
      <c r="C1157" t="s">
        <v>11874</v>
      </c>
      <c r="D1157" t="s">
        <v>11874</v>
      </c>
      <c r="E1157" t="s">
        <v>16191</v>
      </c>
      <c r="F1157" t="s">
        <v>15960</v>
      </c>
      <c r="G1157" t="s">
        <v>15961</v>
      </c>
      <c r="H1157" t="s">
        <v>8629</v>
      </c>
      <c r="I1157" t="s">
        <v>13176</v>
      </c>
      <c r="J1157" t="s">
        <v>13399</v>
      </c>
      <c r="K1157" t="s">
        <v>13289</v>
      </c>
      <c r="L1157" t="s">
        <v>15209</v>
      </c>
      <c r="M1157" t="s">
        <v>13305</v>
      </c>
      <c r="N1157" t="s">
        <v>15244</v>
      </c>
      <c r="O1157" t="s">
        <v>13306</v>
      </c>
      <c r="Q1157">
        <v>2699</v>
      </c>
      <c r="R1157" s="8">
        <v>2699</v>
      </c>
      <c r="S1157">
        <v>3799</v>
      </c>
      <c r="T1157" s="8">
        <v>3799</v>
      </c>
      <c r="U1157" s="8" t="str">
        <f>IF(Cleaned_Data[[#This Row],[Actual Price]]&lt;1000,"₦0–₦999",
 IF(Cleaned_Data[[#This Row],[Actual Price]]&lt;2000,"₦1,000–₦1,999",
 IF(Cleaned_Data[[#This Row],[Actual Price]]&lt;5000,"₦2,000–₦4,999",
 IF(Cleaned_Data[[#This Row],[Actual Price]]&lt;10000,"₦5,000–₦9,999",
 "₦10,000+"))))</f>
        <v>₦2,000–₦4,999</v>
      </c>
      <c r="V1157" s="8">
        <f>(Cleaned_Data[[#This Row],[Actual Price]]*Cleaned_Data[[#This Row],[Rating Count]])</f>
        <v>2761873</v>
      </c>
      <c r="W1157" s="20">
        <v>0.28954988154777572</v>
      </c>
      <c r="X1157">
        <v>4</v>
      </c>
      <c r="Y1157" s="10">
        <f>VALUE(Cleaned_Data[[#This Row],[rating]])</f>
        <v>4</v>
      </c>
      <c r="Z1157">
        <v>727</v>
      </c>
      <c r="AA1157" t="str">
        <f>IF(Cleaned_Data[[#This Row],[Rating Count]]&lt;1000,"&lt;1000","1000+")</f>
        <v>&lt;1000</v>
      </c>
      <c r="AB1157" s="4">
        <v>727</v>
      </c>
    </row>
    <row r="1158" spans="1:28" x14ac:dyDescent="0.25">
      <c r="A1158">
        <v>1157</v>
      </c>
      <c r="B1158" t="s">
        <v>11883</v>
      </c>
      <c r="C1158" t="s">
        <v>11884</v>
      </c>
      <c r="D1158" t="s">
        <v>11884</v>
      </c>
      <c r="E1158" t="s">
        <v>16191</v>
      </c>
      <c r="F1158" t="s">
        <v>15962</v>
      </c>
      <c r="G1158" t="s">
        <v>15963</v>
      </c>
      <c r="H1158" t="s">
        <v>11885</v>
      </c>
      <c r="I1158" t="s">
        <v>13176</v>
      </c>
      <c r="J1158" t="s">
        <v>13399</v>
      </c>
      <c r="K1158" t="s">
        <v>13285</v>
      </c>
      <c r="L1158" t="s">
        <v>15206</v>
      </c>
      <c r="M1158" t="s">
        <v>13286</v>
      </c>
      <c r="N1158" t="s">
        <v>13286</v>
      </c>
      <c r="O1158" t="s">
        <v>13370</v>
      </c>
      <c r="Q1158">
        <v>899</v>
      </c>
      <c r="R1158" s="8">
        <v>899</v>
      </c>
      <c r="S1158">
        <v>1999</v>
      </c>
      <c r="T1158" s="8">
        <v>1999</v>
      </c>
      <c r="U1158" s="8" t="str">
        <f>IF(Cleaned_Data[[#This Row],[Actual Price]]&lt;1000,"₦0–₦999",
 IF(Cleaned_Data[[#This Row],[Actual Price]]&lt;2000,"₦1,000–₦1,999",
 IF(Cleaned_Data[[#This Row],[Actual Price]]&lt;5000,"₦2,000–₦4,999",
 IF(Cleaned_Data[[#This Row],[Actual Price]]&lt;10000,"₦5,000–₦9,999",
 "₦10,000+"))))</f>
        <v>₦1,000–₦1,999</v>
      </c>
      <c r="V1158" s="8">
        <f>(Cleaned_Data[[#This Row],[Actual Price]]*Cleaned_Data[[#This Row],[Rating Count]])</f>
        <v>1663168</v>
      </c>
      <c r="W1158" s="20">
        <v>0.55027513756878443</v>
      </c>
      <c r="X1158">
        <v>4</v>
      </c>
      <c r="Y1158" s="10">
        <f>VALUE(Cleaned_Data[[#This Row],[rating]])</f>
        <v>4</v>
      </c>
      <c r="Z1158">
        <v>832</v>
      </c>
      <c r="AA1158" t="str">
        <f>IF(Cleaned_Data[[#This Row],[Rating Count]]&lt;1000,"&lt;1000","1000+")</f>
        <v>&lt;1000</v>
      </c>
      <c r="AB1158" s="4">
        <v>832</v>
      </c>
    </row>
    <row r="1159" spans="1:28" x14ac:dyDescent="0.25">
      <c r="A1159">
        <v>1158</v>
      </c>
      <c r="B1159" t="s">
        <v>11894</v>
      </c>
      <c r="C1159" t="s">
        <v>11895</v>
      </c>
      <c r="D1159" t="s">
        <v>11895</v>
      </c>
      <c r="E1159" t="s">
        <v>16191</v>
      </c>
      <c r="F1159" t="s">
        <v>15964</v>
      </c>
      <c r="G1159" t="s">
        <v>15965</v>
      </c>
      <c r="H1159" t="s">
        <v>8472</v>
      </c>
      <c r="I1159" t="s">
        <v>13176</v>
      </c>
      <c r="J1159" t="s">
        <v>13399</v>
      </c>
      <c r="K1159" t="s">
        <v>13289</v>
      </c>
      <c r="L1159" t="s">
        <v>15209</v>
      </c>
      <c r="M1159" t="s">
        <v>13290</v>
      </c>
      <c r="N1159" t="s">
        <v>13290</v>
      </c>
      <c r="O1159" t="s">
        <v>13292</v>
      </c>
      <c r="Q1159">
        <v>1090</v>
      </c>
      <c r="R1159" s="8">
        <v>1090</v>
      </c>
      <c r="S1159">
        <v>2999</v>
      </c>
      <c r="T1159" s="8">
        <v>2999</v>
      </c>
      <c r="U1159" s="8" t="str">
        <f>IF(Cleaned_Data[[#This Row],[Actual Price]]&lt;1000,"₦0–₦999",
 IF(Cleaned_Data[[#This Row],[Actual Price]]&lt;2000,"₦1,000–₦1,999",
 IF(Cleaned_Data[[#This Row],[Actual Price]]&lt;5000,"₦2,000–₦4,999",
 IF(Cleaned_Data[[#This Row],[Actual Price]]&lt;10000,"₦5,000–₦9,999",
 "₦10,000+"))))</f>
        <v>₦2,000–₦4,999</v>
      </c>
      <c r="V1159" s="8">
        <f>(Cleaned_Data[[#This Row],[Actual Price]]*Cleaned_Data[[#This Row],[Rating Count]])</f>
        <v>170943</v>
      </c>
      <c r="W1159" s="20">
        <v>0.63654551517172386</v>
      </c>
      <c r="X1159">
        <v>3.5</v>
      </c>
      <c r="Y1159" s="10">
        <f>VALUE(Cleaned_Data[[#This Row],[rating]])</f>
        <v>3.5</v>
      </c>
      <c r="Z1159">
        <v>57</v>
      </c>
      <c r="AA1159" t="str">
        <f>IF(Cleaned_Data[[#This Row],[Rating Count]]&lt;1000,"&lt;1000","1000+")</f>
        <v>&lt;1000</v>
      </c>
      <c r="AB1159" s="4">
        <v>57</v>
      </c>
    </row>
    <row r="1160" spans="1:28" x14ac:dyDescent="0.25">
      <c r="A1160">
        <v>1159</v>
      </c>
      <c r="B1160" t="s">
        <v>11904</v>
      </c>
      <c r="C1160" t="s">
        <v>11905</v>
      </c>
      <c r="D1160" t="s">
        <v>11905</v>
      </c>
      <c r="E1160" t="s">
        <v>16191</v>
      </c>
      <c r="F1160" t="s">
        <v>15966</v>
      </c>
      <c r="G1160" t="s">
        <v>15967</v>
      </c>
      <c r="H1160" t="s">
        <v>8494</v>
      </c>
      <c r="I1160" t="s">
        <v>13176</v>
      </c>
      <c r="J1160" t="s">
        <v>13399</v>
      </c>
      <c r="K1160" t="s">
        <v>13285</v>
      </c>
      <c r="L1160" t="s">
        <v>15206</v>
      </c>
      <c r="M1160" t="s">
        <v>13286</v>
      </c>
      <c r="N1160" t="s">
        <v>13286</v>
      </c>
      <c r="O1160" t="s">
        <v>13296</v>
      </c>
      <c r="Q1160">
        <v>295</v>
      </c>
      <c r="R1160" s="8">
        <v>295</v>
      </c>
      <c r="S1160">
        <v>599</v>
      </c>
      <c r="T1160" s="8">
        <v>599</v>
      </c>
      <c r="U1160" s="8" t="str">
        <f>IF(Cleaned_Data[[#This Row],[Actual Price]]&lt;1000,"₦0–₦999",
 IF(Cleaned_Data[[#This Row],[Actual Price]]&lt;2000,"₦1,000–₦1,999",
 IF(Cleaned_Data[[#This Row],[Actual Price]]&lt;5000,"₦2,000–₦4,999",
 IF(Cleaned_Data[[#This Row],[Actual Price]]&lt;10000,"₦5,000–₦9,999",
 "₦10,000+"))))</f>
        <v>₦0–₦999</v>
      </c>
      <c r="V1160" s="8">
        <f>(Cleaned_Data[[#This Row],[Actual Price]]*Cleaned_Data[[#This Row],[Rating Count]])</f>
        <v>984756</v>
      </c>
      <c r="W1160" s="20">
        <v>0.50751252086811349</v>
      </c>
      <c r="X1160">
        <v>4</v>
      </c>
      <c r="Y1160" s="10">
        <f>VALUE(Cleaned_Data[[#This Row],[rating]])</f>
        <v>4</v>
      </c>
      <c r="Z1160">
        <v>1644</v>
      </c>
      <c r="AA1160" t="str">
        <f>IF(Cleaned_Data[[#This Row],[Rating Count]]&lt;1000,"&lt;1000","1000+")</f>
        <v>1000+</v>
      </c>
      <c r="AB1160" s="4">
        <v>1644</v>
      </c>
    </row>
    <row r="1161" spans="1:28" x14ac:dyDescent="0.25">
      <c r="A1161">
        <v>1160</v>
      </c>
      <c r="B1161" t="s">
        <v>11914</v>
      </c>
      <c r="C1161" t="s">
        <v>11915</v>
      </c>
      <c r="D1161" t="s">
        <v>11915</v>
      </c>
      <c r="E1161" t="s">
        <v>16191</v>
      </c>
      <c r="F1161" t="s">
        <v>15968</v>
      </c>
      <c r="G1161" t="s">
        <v>15969</v>
      </c>
      <c r="H1161" t="s">
        <v>8670</v>
      </c>
      <c r="I1161" t="s">
        <v>13176</v>
      </c>
      <c r="J1161" t="s">
        <v>13399</v>
      </c>
      <c r="K1161" t="s">
        <v>13285</v>
      </c>
      <c r="L1161" t="s">
        <v>15206</v>
      </c>
      <c r="M1161" t="s">
        <v>13286</v>
      </c>
      <c r="N1161" t="s">
        <v>13286</v>
      </c>
      <c r="O1161" t="s">
        <v>13287</v>
      </c>
      <c r="P1161" t="s">
        <v>13307</v>
      </c>
      <c r="Q1161">
        <v>479</v>
      </c>
      <c r="R1161" s="8">
        <v>479</v>
      </c>
      <c r="S1161">
        <v>1999</v>
      </c>
      <c r="T1161" s="8">
        <v>1999</v>
      </c>
      <c r="U1161" s="8" t="str">
        <f>IF(Cleaned_Data[[#This Row],[Actual Price]]&lt;1000,"₦0–₦999",
 IF(Cleaned_Data[[#This Row],[Actual Price]]&lt;2000,"₦1,000–₦1,999",
 IF(Cleaned_Data[[#This Row],[Actual Price]]&lt;5000,"₦2,000–₦4,999",
 IF(Cleaned_Data[[#This Row],[Actual Price]]&lt;10000,"₦5,000–₦9,999",
 "₦10,000+"))))</f>
        <v>₦1,000–₦1,999</v>
      </c>
      <c r="V1161" s="8">
        <f>(Cleaned_Data[[#This Row],[Actual Price]]*Cleaned_Data[[#This Row],[Rating Count]])</f>
        <v>2130934</v>
      </c>
      <c r="W1161" s="20">
        <v>0.76038019009504754</v>
      </c>
      <c r="X1161">
        <v>3.4</v>
      </c>
      <c r="Y1161" s="10">
        <f>VALUE(Cleaned_Data[[#This Row],[rating]])</f>
        <v>3.4</v>
      </c>
      <c r="Z1161">
        <v>1066</v>
      </c>
      <c r="AA1161" t="str">
        <f>IF(Cleaned_Data[[#This Row],[Rating Count]]&lt;1000,"&lt;1000","1000+")</f>
        <v>1000+</v>
      </c>
      <c r="AB1161" s="4">
        <v>1066</v>
      </c>
    </row>
    <row r="1162" spans="1:28" x14ac:dyDescent="0.25">
      <c r="A1162">
        <v>1161</v>
      </c>
      <c r="B1162" t="s">
        <v>11924</v>
      </c>
      <c r="C1162" t="s">
        <v>11925</v>
      </c>
      <c r="D1162" t="s">
        <v>11925</v>
      </c>
      <c r="E1162" t="s">
        <v>16191</v>
      </c>
      <c r="F1162" t="s">
        <v>15970</v>
      </c>
      <c r="G1162" t="s">
        <v>15971</v>
      </c>
      <c r="H1162" t="s">
        <v>8629</v>
      </c>
      <c r="I1162" t="s">
        <v>13176</v>
      </c>
      <c r="J1162" t="s">
        <v>13399</v>
      </c>
      <c r="K1162" t="s">
        <v>13289</v>
      </c>
      <c r="L1162" t="s">
        <v>15209</v>
      </c>
      <c r="M1162" t="s">
        <v>13305</v>
      </c>
      <c r="N1162" t="s">
        <v>15244</v>
      </c>
      <c r="O1162" t="s">
        <v>13306</v>
      </c>
      <c r="Q1162">
        <v>2949</v>
      </c>
      <c r="R1162" s="8">
        <v>2949</v>
      </c>
      <c r="S1162">
        <v>4849</v>
      </c>
      <c r="T1162" s="8">
        <v>4849</v>
      </c>
      <c r="U1162" s="8" t="str">
        <f>IF(Cleaned_Data[[#This Row],[Actual Price]]&lt;1000,"₦0–₦999",
 IF(Cleaned_Data[[#This Row],[Actual Price]]&lt;2000,"₦1,000–₦1,999",
 IF(Cleaned_Data[[#This Row],[Actual Price]]&lt;5000,"₦2,000–₦4,999",
 IF(Cleaned_Data[[#This Row],[Actual Price]]&lt;10000,"₦5,000–₦9,999",
 "₦10,000+"))))</f>
        <v>₦2,000–₦4,999</v>
      </c>
      <c r="V1162" s="8">
        <f>(Cleaned_Data[[#This Row],[Actual Price]]*Cleaned_Data[[#This Row],[Rating Count]])</f>
        <v>38636832</v>
      </c>
      <c r="W1162" s="20">
        <v>0.39183336770468136</v>
      </c>
      <c r="X1162">
        <v>4.2</v>
      </c>
      <c r="Y1162" s="10">
        <f>VALUE(Cleaned_Data[[#This Row],[rating]])</f>
        <v>4.2</v>
      </c>
      <c r="Z1162">
        <v>7968</v>
      </c>
      <c r="AA1162" t="str">
        <f>IF(Cleaned_Data[[#This Row],[Rating Count]]&lt;1000,"&lt;1000","1000+")</f>
        <v>1000+</v>
      </c>
      <c r="AB1162" s="4">
        <v>7968</v>
      </c>
    </row>
    <row r="1163" spans="1:28" x14ac:dyDescent="0.25">
      <c r="A1163">
        <v>1162</v>
      </c>
      <c r="B1163" t="s">
        <v>11934</v>
      </c>
      <c r="C1163" t="s">
        <v>11935</v>
      </c>
      <c r="D1163" t="s">
        <v>11935</v>
      </c>
      <c r="E1163" t="s">
        <v>16191</v>
      </c>
      <c r="F1163" t="s">
        <v>15972</v>
      </c>
      <c r="G1163" t="s">
        <v>15973</v>
      </c>
      <c r="H1163" t="s">
        <v>8752</v>
      </c>
      <c r="I1163" t="s">
        <v>13176</v>
      </c>
      <c r="J1163" t="s">
        <v>13399</v>
      </c>
      <c r="K1163" t="s">
        <v>13289</v>
      </c>
      <c r="L1163" t="s">
        <v>15209</v>
      </c>
      <c r="M1163" t="s">
        <v>13305</v>
      </c>
      <c r="N1163" t="s">
        <v>15244</v>
      </c>
      <c r="O1163" t="s">
        <v>13309</v>
      </c>
      <c r="Q1163">
        <v>335</v>
      </c>
      <c r="R1163" s="8">
        <v>335</v>
      </c>
      <c r="S1163">
        <v>510</v>
      </c>
      <c r="T1163" s="8">
        <v>510</v>
      </c>
      <c r="U1163" s="8" t="str">
        <f>IF(Cleaned_Data[[#This Row],[Actual Price]]&lt;1000,"₦0–₦999",
 IF(Cleaned_Data[[#This Row],[Actual Price]]&lt;2000,"₦1,000–₦1,999",
 IF(Cleaned_Data[[#This Row],[Actual Price]]&lt;5000,"₦2,000–₦4,999",
 IF(Cleaned_Data[[#This Row],[Actual Price]]&lt;10000,"₦5,000–₦9,999",
 "₦10,000+"))))</f>
        <v>₦0–₦999</v>
      </c>
      <c r="V1163" s="8">
        <f>(Cleaned_Data[[#This Row],[Actual Price]]*Cleaned_Data[[#This Row],[Rating Count]])</f>
        <v>1629450</v>
      </c>
      <c r="W1163" s="20">
        <v>0.34313725490196079</v>
      </c>
      <c r="X1163">
        <v>3.8</v>
      </c>
      <c r="Y1163" s="10">
        <f>VALUE(Cleaned_Data[[#This Row],[rating]])</f>
        <v>3.8</v>
      </c>
      <c r="Z1163">
        <v>3195</v>
      </c>
      <c r="AA1163" t="str">
        <f>IF(Cleaned_Data[[#This Row],[Rating Count]]&lt;1000,"&lt;1000","1000+")</f>
        <v>1000+</v>
      </c>
      <c r="AB1163" s="4">
        <v>3195</v>
      </c>
    </row>
    <row r="1164" spans="1:28" x14ac:dyDescent="0.25">
      <c r="A1164">
        <v>1163</v>
      </c>
      <c r="B1164" t="s">
        <v>11944</v>
      </c>
      <c r="C1164" t="s">
        <v>13011</v>
      </c>
      <c r="D1164" t="s">
        <v>15974</v>
      </c>
      <c r="E1164" t="s">
        <v>16191</v>
      </c>
      <c r="F1164" t="s">
        <v>15975</v>
      </c>
      <c r="G1164" t="s">
        <v>15976</v>
      </c>
      <c r="H1164" t="s">
        <v>9520</v>
      </c>
      <c r="I1164" t="s">
        <v>13176</v>
      </c>
      <c r="J1164" t="s">
        <v>13399</v>
      </c>
      <c r="K1164" t="s">
        <v>13285</v>
      </c>
      <c r="L1164" t="s">
        <v>15206</v>
      </c>
      <c r="M1164" t="s">
        <v>13329</v>
      </c>
      <c r="N1164" t="s">
        <v>15419</v>
      </c>
      <c r="O1164" t="s">
        <v>13333</v>
      </c>
      <c r="Q1164">
        <v>293</v>
      </c>
      <c r="R1164" s="8">
        <v>293</v>
      </c>
      <c r="S1164">
        <v>499</v>
      </c>
      <c r="T1164" s="8">
        <v>499</v>
      </c>
      <c r="U1164" s="8" t="str">
        <f>IF(Cleaned_Data[[#This Row],[Actual Price]]&lt;1000,"₦0–₦999",
 IF(Cleaned_Data[[#This Row],[Actual Price]]&lt;2000,"₦1,000–₦1,999",
 IF(Cleaned_Data[[#This Row],[Actual Price]]&lt;5000,"₦2,000–₦4,999",
 IF(Cleaned_Data[[#This Row],[Actual Price]]&lt;10000,"₦5,000–₦9,999",
 "₦10,000+"))))</f>
        <v>₦0–₦999</v>
      </c>
      <c r="V1164" s="8">
        <f>(Cleaned_Data[[#This Row],[Actual Price]]*Cleaned_Data[[#This Row],[Rating Count]])</f>
        <v>726544</v>
      </c>
      <c r="W1164" s="20">
        <v>0.41282565130260523</v>
      </c>
      <c r="X1164">
        <v>4.0999999999999996</v>
      </c>
      <c r="Y1164" s="10">
        <f>VALUE(Cleaned_Data[[#This Row],[rating]])</f>
        <v>4.0999999999999996</v>
      </c>
      <c r="Z1164">
        <v>1456</v>
      </c>
      <c r="AA1164" t="str">
        <f>IF(Cleaned_Data[[#This Row],[Rating Count]]&lt;1000,"&lt;1000","1000+")</f>
        <v>1000+</v>
      </c>
      <c r="AB1164" s="4">
        <v>1456</v>
      </c>
    </row>
    <row r="1165" spans="1:28" x14ac:dyDescent="0.25">
      <c r="A1165">
        <v>1164</v>
      </c>
      <c r="B1165" t="s">
        <v>11953</v>
      </c>
      <c r="C1165" t="s">
        <v>11954</v>
      </c>
      <c r="D1165" t="s">
        <v>11954</v>
      </c>
      <c r="E1165" t="s">
        <v>16191</v>
      </c>
      <c r="F1165" t="s">
        <v>15977</v>
      </c>
      <c r="G1165" t="s">
        <v>15978</v>
      </c>
      <c r="H1165" t="s">
        <v>11955</v>
      </c>
      <c r="I1165" t="s">
        <v>13176</v>
      </c>
      <c r="J1165" t="s">
        <v>13399</v>
      </c>
      <c r="K1165" t="s">
        <v>13285</v>
      </c>
      <c r="L1165" t="s">
        <v>15206</v>
      </c>
      <c r="M1165" t="s">
        <v>13329</v>
      </c>
      <c r="N1165" t="s">
        <v>15419</v>
      </c>
      <c r="O1165" t="s">
        <v>13371</v>
      </c>
      <c r="Q1165">
        <v>599</v>
      </c>
      <c r="R1165" s="8">
        <v>599</v>
      </c>
      <c r="S1165">
        <v>1299</v>
      </c>
      <c r="T1165" s="8">
        <v>1299</v>
      </c>
      <c r="U1165" s="8" t="str">
        <f>IF(Cleaned_Data[[#This Row],[Actual Price]]&lt;1000,"₦0–₦999",
 IF(Cleaned_Data[[#This Row],[Actual Price]]&lt;2000,"₦1,000–₦1,999",
 IF(Cleaned_Data[[#This Row],[Actual Price]]&lt;5000,"₦2,000–₦4,999",
 IF(Cleaned_Data[[#This Row],[Actual Price]]&lt;10000,"₦5,000–₦9,999",
 "₦10,000+"))))</f>
        <v>₦1,000–₦1,999</v>
      </c>
      <c r="V1165" s="8">
        <f>(Cleaned_Data[[#This Row],[Actual Price]]*Cleaned_Data[[#This Row],[Rating Count]])</f>
        <v>766410</v>
      </c>
      <c r="W1165" s="20">
        <v>0.53887605850654352</v>
      </c>
      <c r="X1165">
        <v>4.2</v>
      </c>
      <c r="Y1165" s="10">
        <f>VALUE(Cleaned_Data[[#This Row],[rating]])</f>
        <v>4.2</v>
      </c>
      <c r="Z1165">
        <v>590</v>
      </c>
      <c r="AA1165" t="str">
        <f>IF(Cleaned_Data[[#This Row],[Rating Count]]&lt;1000,"&lt;1000","1000+")</f>
        <v>&lt;1000</v>
      </c>
      <c r="AB1165" s="4">
        <v>590</v>
      </c>
    </row>
    <row r="1166" spans="1:28" x14ac:dyDescent="0.25">
      <c r="A1166">
        <v>1165</v>
      </c>
      <c r="B1166" t="s">
        <v>11964</v>
      </c>
      <c r="C1166" t="s">
        <v>11965</v>
      </c>
      <c r="D1166" t="s">
        <v>11965</v>
      </c>
      <c r="E1166" t="s">
        <v>16191</v>
      </c>
      <c r="F1166" t="s">
        <v>15979</v>
      </c>
      <c r="G1166" t="s">
        <v>15980</v>
      </c>
      <c r="H1166" t="s">
        <v>9541</v>
      </c>
      <c r="I1166" t="s">
        <v>13176</v>
      </c>
      <c r="J1166" t="s">
        <v>13399</v>
      </c>
      <c r="K1166" t="s">
        <v>13285</v>
      </c>
      <c r="L1166" t="s">
        <v>15206</v>
      </c>
      <c r="M1166" t="s">
        <v>13334</v>
      </c>
      <c r="N1166" t="s">
        <v>15444</v>
      </c>
      <c r="O1166" t="s">
        <v>13335</v>
      </c>
      <c r="Q1166">
        <v>499</v>
      </c>
      <c r="R1166" s="8">
        <v>499</v>
      </c>
      <c r="S1166">
        <v>999</v>
      </c>
      <c r="T1166" s="8">
        <v>999</v>
      </c>
      <c r="U1166" s="8" t="str">
        <f>IF(Cleaned_Data[[#This Row],[Actual Price]]&lt;1000,"₦0–₦999",
 IF(Cleaned_Data[[#This Row],[Actual Price]]&lt;2000,"₦1,000–₦1,999",
 IF(Cleaned_Data[[#This Row],[Actual Price]]&lt;5000,"₦2,000–₦4,999",
 IF(Cleaned_Data[[#This Row],[Actual Price]]&lt;10000,"₦5,000–₦9,999",
 "₦10,000+"))))</f>
        <v>₦0–₦999</v>
      </c>
      <c r="V1166" s="8">
        <f>(Cleaned_Data[[#This Row],[Actual Price]]*Cleaned_Data[[#This Row],[Rating Count]])</f>
        <v>1434564</v>
      </c>
      <c r="W1166" s="20">
        <v>0.50050050050050054</v>
      </c>
      <c r="X1166">
        <v>4.3</v>
      </c>
      <c r="Y1166" s="10">
        <f>VALUE(Cleaned_Data[[#This Row],[rating]])</f>
        <v>4.3</v>
      </c>
      <c r="Z1166">
        <v>1436</v>
      </c>
      <c r="AA1166" t="str">
        <f>IF(Cleaned_Data[[#This Row],[Rating Count]]&lt;1000,"&lt;1000","1000+")</f>
        <v>1000+</v>
      </c>
      <c r="AB1166" s="4">
        <v>1436</v>
      </c>
    </row>
    <row r="1167" spans="1:28" x14ac:dyDescent="0.25">
      <c r="A1167">
        <v>1166</v>
      </c>
      <c r="B1167" t="s">
        <v>11974</v>
      </c>
      <c r="C1167" t="s">
        <v>11975</v>
      </c>
      <c r="D1167" t="s">
        <v>15981</v>
      </c>
      <c r="E1167" t="s">
        <v>16191</v>
      </c>
      <c r="F1167" t="s">
        <v>15982</v>
      </c>
      <c r="G1167" t="s">
        <v>15983</v>
      </c>
      <c r="H1167" t="s">
        <v>8607</v>
      </c>
      <c r="I1167" t="s">
        <v>13176</v>
      </c>
      <c r="J1167" t="s">
        <v>13399</v>
      </c>
      <c r="K1167" t="s">
        <v>13285</v>
      </c>
      <c r="L1167" t="s">
        <v>15206</v>
      </c>
      <c r="M1167" t="s">
        <v>13293</v>
      </c>
      <c r="N1167" t="s">
        <v>15214</v>
      </c>
      <c r="O1167" t="s">
        <v>13294</v>
      </c>
      <c r="P1167" t="s">
        <v>13303</v>
      </c>
      <c r="Q1167">
        <v>849</v>
      </c>
      <c r="R1167" s="8">
        <v>849</v>
      </c>
      <c r="S1167">
        <v>1190</v>
      </c>
      <c r="T1167" s="8">
        <v>1190</v>
      </c>
      <c r="U1167" s="8" t="str">
        <f>IF(Cleaned_Data[[#This Row],[Actual Price]]&lt;1000,"₦0–₦999",
 IF(Cleaned_Data[[#This Row],[Actual Price]]&lt;2000,"₦1,000–₦1,999",
 IF(Cleaned_Data[[#This Row],[Actual Price]]&lt;5000,"₦2,000–₦4,999",
 IF(Cleaned_Data[[#This Row],[Actual Price]]&lt;10000,"₦5,000–₦9,999",
 "₦10,000+"))))</f>
        <v>₦1,000–₦1,999</v>
      </c>
      <c r="V1167" s="8">
        <f>(Cleaned_Data[[#This Row],[Actual Price]]*Cleaned_Data[[#This Row],[Rating Count]])</f>
        <v>4978960</v>
      </c>
      <c r="W1167" s="20">
        <v>0.28655462184873948</v>
      </c>
      <c r="X1167">
        <v>4.2</v>
      </c>
      <c r="Y1167" s="10">
        <f>VALUE(Cleaned_Data[[#This Row],[rating]])</f>
        <v>4.2</v>
      </c>
      <c r="Z1167">
        <v>4184</v>
      </c>
      <c r="AA1167" t="str">
        <f>IF(Cleaned_Data[[#This Row],[Rating Count]]&lt;1000,"&lt;1000","1000+")</f>
        <v>1000+</v>
      </c>
      <c r="AB1167" s="4">
        <v>4184</v>
      </c>
    </row>
    <row r="1168" spans="1:28" x14ac:dyDescent="0.25">
      <c r="A1168">
        <v>1167</v>
      </c>
      <c r="B1168" t="s">
        <v>11984</v>
      </c>
      <c r="C1168" t="s">
        <v>11985</v>
      </c>
      <c r="D1168" t="s">
        <v>15984</v>
      </c>
      <c r="E1168" t="s">
        <v>16191</v>
      </c>
      <c r="F1168" t="s">
        <v>15985</v>
      </c>
      <c r="G1168" t="s">
        <v>15986</v>
      </c>
      <c r="H1168" t="s">
        <v>9520</v>
      </c>
      <c r="I1168" t="s">
        <v>13176</v>
      </c>
      <c r="J1168" t="s">
        <v>13399</v>
      </c>
      <c r="K1168" t="s">
        <v>13285</v>
      </c>
      <c r="L1168" t="s">
        <v>15206</v>
      </c>
      <c r="M1168" t="s">
        <v>13329</v>
      </c>
      <c r="N1168" t="s">
        <v>15419</v>
      </c>
      <c r="O1168" t="s">
        <v>13333</v>
      </c>
      <c r="Q1168">
        <v>249</v>
      </c>
      <c r="R1168" s="8">
        <v>249</v>
      </c>
      <c r="S1168">
        <v>400</v>
      </c>
      <c r="T1168" s="8">
        <v>400</v>
      </c>
      <c r="U1168" s="8" t="str">
        <f>IF(Cleaned_Data[[#This Row],[Actual Price]]&lt;1000,"₦0–₦999",
 IF(Cleaned_Data[[#This Row],[Actual Price]]&lt;2000,"₦1,000–₦1,999",
 IF(Cleaned_Data[[#This Row],[Actual Price]]&lt;5000,"₦2,000–₦4,999",
 IF(Cleaned_Data[[#This Row],[Actual Price]]&lt;10000,"₦5,000–₦9,999",
 "₦10,000+"))))</f>
        <v>₦0–₦999</v>
      </c>
      <c r="V1168" s="8">
        <f>(Cleaned_Data[[#This Row],[Actual Price]]*Cleaned_Data[[#This Row],[Rating Count]])</f>
        <v>277200</v>
      </c>
      <c r="W1168" s="20">
        <v>0.3775</v>
      </c>
      <c r="X1168">
        <v>4.0999999999999996</v>
      </c>
      <c r="Y1168" s="10">
        <f>VALUE(Cleaned_Data[[#This Row],[rating]])</f>
        <v>4.0999999999999996</v>
      </c>
      <c r="Z1168">
        <v>693</v>
      </c>
      <c r="AA1168" t="str">
        <f>IF(Cleaned_Data[[#This Row],[Rating Count]]&lt;1000,"&lt;1000","1000+")</f>
        <v>&lt;1000</v>
      </c>
      <c r="AB1168" s="4">
        <v>693</v>
      </c>
    </row>
    <row r="1169" spans="1:28" x14ac:dyDescent="0.25">
      <c r="A1169">
        <v>1168</v>
      </c>
      <c r="B1169" t="s">
        <v>11994</v>
      </c>
      <c r="C1169" t="s">
        <v>11995</v>
      </c>
      <c r="D1169" t="s">
        <v>11995</v>
      </c>
      <c r="E1169" t="s">
        <v>16191</v>
      </c>
      <c r="F1169" t="s">
        <v>15987</v>
      </c>
      <c r="G1169" t="s">
        <v>15988</v>
      </c>
      <c r="H1169" t="s">
        <v>9541</v>
      </c>
      <c r="I1169" t="s">
        <v>13176</v>
      </c>
      <c r="J1169" t="s">
        <v>13399</v>
      </c>
      <c r="K1169" t="s">
        <v>13285</v>
      </c>
      <c r="L1169" t="s">
        <v>15206</v>
      </c>
      <c r="M1169" t="s">
        <v>13334</v>
      </c>
      <c r="N1169" t="s">
        <v>15444</v>
      </c>
      <c r="O1169" t="s">
        <v>13335</v>
      </c>
      <c r="Q1169">
        <v>185</v>
      </c>
      <c r="R1169" s="8">
        <v>185</v>
      </c>
      <c r="S1169">
        <v>599</v>
      </c>
      <c r="T1169" s="8">
        <v>599</v>
      </c>
      <c r="U1169" s="8" t="str">
        <f>IF(Cleaned_Data[[#This Row],[Actual Price]]&lt;1000,"₦0–₦999",
 IF(Cleaned_Data[[#This Row],[Actual Price]]&lt;2000,"₦1,000–₦1,999",
 IF(Cleaned_Data[[#This Row],[Actual Price]]&lt;5000,"₦2,000–₦4,999",
 IF(Cleaned_Data[[#This Row],[Actual Price]]&lt;10000,"₦5,000–₦9,999",
 "₦10,000+"))))</f>
        <v>₦0–₦999</v>
      </c>
      <c r="V1169" s="8">
        <f>(Cleaned_Data[[#This Row],[Actual Price]]*Cleaned_Data[[#This Row],[Rating Count]])</f>
        <v>782294</v>
      </c>
      <c r="W1169" s="20">
        <v>0.69115191986644409</v>
      </c>
      <c r="X1169">
        <v>3.9</v>
      </c>
      <c r="Y1169" s="10">
        <f>VALUE(Cleaned_Data[[#This Row],[rating]])</f>
        <v>3.9</v>
      </c>
      <c r="Z1169">
        <v>1306</v>
      </c>
      <c r="AA1169" t="str">
        <f>IF(Cleaned_Data[[#This Row],[Rating Count]]&lt;1000,"&lt;1000","1000+")</f>
        <v>1000+</v>
      </c>
      <c r="AB1169" s="4">
        <v>1306</v>
      </c>
    </row>
    <row r="1170" spans="1:28" x14ac:dyDescent="0.25">
      <c r="A1170">
        <v>1169</v>
      </c>
      <c r="B1170" t="s">
        <v>12004</v>
      </c>
      <c r="C1170" t="s">
        <v>12005</v>
      </c>
      <c r="D1170" t="s">
        <v>12005</v>
      </c>
      <c r="E1170" t="s">
        <v>16191</v>
      </c>
      <c r="F1170" t="s">
        <v>15989</v>
      </c>
      <c r="G1170" t="s">
        <v>15990</v>
      </c>
      <c r="H1170" t="s">
        <v>8472</v>
      </c>
      <c r="I1170" t="s">
        <v>13176</v>
      </c>
      <c r="J1170" t="s">
        <v>13399</v>
      </c>
      <c r="K1170" t="s">
        <v>13289</v>
      </c>
      <c r="L1170" t="s">
        <v>15209</v>
      </c>
      <c r="M1170" t="s">
        <v>13290</v>
      </c>
      <c r="N1170" t="s">
        <v>13290</v>
      </c>
      <c r="O1170" t="s">
        <v>13292</v>
      </c>
      <c r="Q1170">
        <v>778</v>
      </c>
      <c r="R1170" s="8">
        <v>778</v>
      </c>
      <c r="S1170">
        <v>999</v>
      </c>
      <c r="T1170" s="8">
        <v>999</v>
      </c>
      <c r="U1170" s="8" t="str">
        <f>IF(Cleaned_Data[[#This Row],[Actual Price]]&lt;1000,"₦0–₦999",
 IF(Cleaned_Data[[#This Row],[Actual Price]]&lt;2000,"₦1,000–₦1,999",
 IF(Cleaned_Data[[#This Row],[Actual Price]]&lt;5000,"₦2,000–₦4,999",
 IF(Cleaned_Data[[#This Row],[Actual Price]]&lt;10000,"₦5,000–₦9,999",
 "₦10,000+"))))</f>
        <v>₦0–₦999</v>
      </c>
      <c r="V1170" s="8">
        <f>(Cleaned_Data[[#This Row],[Actual Price]]*Cleaned_Data[[#This Row],[Rating Count]])</f>
        <v>7992</v>
      </c>
      <c r="W1170" s="20">
        <v>0.22122122122122123</v>
      </c>
      <c r="X1170">
        <v>3.3</v>
      </c>
      <c r="Y1170" s="10">
        <f>VALUE(Cleaned_Data[[#This Row],[rating]])</f>
        <v>3.3</v>
      </c>
      <c r="Z1170">
        <v>8</v>
      </c>
      <c r="AA1170" t="str">
        <f>IF(Cleaned_Data[[#This Row],[Rating Count]]&lt;1000,"&lt;1000","1000+")</f>
        <v>&lt;1000</v>
      </c>
      <c r="AB1170" s="4">
        <v>8</v>
      </c>
    </row>
    <row r="1171" spans="1:28" x14ac:dyDescent="0.25">
      <c r="A1171">
        <v>1170</v>
      </c>
      <c r="B1171" t="s">
        <v>12014</v>
      </c>
      <c r="C1171" t="s">
        <v>12015</v>
      </c>
      <c r="D1171" t="s">
        <v>15991</v>
      </c>
      <c r="E1171" t="s">
        <v>16191</v>
      </c>
      <c r="F1171" t="s">
        <v>15992</v>
      </c>
      <c r="G1171" t="s">
        <v>15993</v>
      </c>
      <c r="H1171" t="s">
        <v>12016</v>
      </c>
      <c r="I1171" t="s">
        <v>13176</v>
      </c>
      <c r="J1171" t="s">
        <v>13399</v>
      </c>
      <c r="K1171" t="s">
        <v>13285</v>
      </c>
      <c r="L1171" t="s">
        <v>15206</v>
      </c>
      <c r="M1171" t="s">
        <v>13329</v>
      </c>
      <c r="N1171" t="s">
        <v>15419</v>
      </c>
      <c r="O1171" t="s">
        <v>13372</v>
      </c>
      <c r="P1171" t="s">
        <v>13373</v>
      </c>
      <c r="Q1171">
        <v>279</v>
      </c>
      <c r="R1171" s="8">
        <v>279</v>
      </c>
      <c r="S1171">
        <v>699</v>
      </c>
      <c r="T1171" s="8">
        <v>699</v>
      </c>
      <c r="U1171" s="8" t="str">
        <f>IF(Cleaned_Data[[#This Row],[Actual Price]]&lt;1000,"₦0–₦999",
 IF(Cleaned_Data[[#This Row],[Actual Price]]&lt;2000,"₦1,000–₦1,999",
 IF(Cleaned_Data[[#This Row],[Actual Price]]&lt;5000,"₦2,000–₦4,999",
 IF(Cleaned_Data[[#This Row],[Actual Price]]&lt;10000,"₦5,000–₦9,999",
 "₦10,000+"))))</f>
        <v>₦0–₦999</v>
      </c>
      <c r="V1171" s="8">
        <f>(Cleaned_Data[[#This Row],[Actual Price]]*Cleaned_Data[[#This Row],[Rating Count]])</f>
        <v>1625874</v>
      </c>
      <c r="W1171" s="20">
        <v>0.60085836909871249</v>
      </c>
      <c r="X1171">
        <v>4.3</v>
      </c>
      <c r="Y1171" s="10">
        <f>VALUE(Cleaned_Data[[#This Row],[rating]])</f>
        <v>4.3</v>
      </c>
      <c r="Z1171">
        <v>2326</v>
      </c>
      <c r="AA1171" t="str">
        <f>IF(Cleaned_Data[[#This Row],[Rating Count]]&lt;1000,"&lt;1000","1000+")</f>
        <v>1000+</v>
      </c>
      <c r="AB1171" s="4">
        <v>2326</v>
      </c>
    </row>
    <row r="1172" spans="1:28" x14ac:dyDescent="0.25">
      <c r="A1172">
        <v>1171</v>
      </c>
      <c r="B1172" t="s">
        <v>12025</v>
      </c>
      <c r="C1172" t="s">
        <v>12026</v>
      </c>
      <c r="D1172" t="s">
        <v>12026</v>
      </c>
      <c r="E1172" t="s">
        <v>16191</v>
      </c>
      <c r="F1172" t="s">
        <v>15994</v>
      </c>
      <c r="G1172" t="s">
        <v>15995</v>
      </c>
      <c r="H1172" t="s">
        <v>9541</v>
      </c>
      <c r="I1172" t="s">
        <v>13176</v>
      </c>
      <c r="J1172" t="s">
        <v>13399</v>
      </c>
      <c r="K1172" t="s">
        <v>13285</v>
      </c>
      <c r="L1172" t="s">
        <v>15206</v>
      </c>
      <c r="M1172" t="s">
        <v>13334</v>
      </c>
      <c r="N1172" t="s">
        <v>15444</v>
      </c>
      <c r="O1172" t="s">
        <v>13335</v>
      </c>
      <c r="Q1172">
        <v>215</v>
      </c>
      <c r="R1172" s="8">
        <v>215</v>
      </c>
      <c r="S1172">
        <v>1499</v>
      </c>
      <c r="T1172" s="8">
        <v>1499</v>
      </c>
      <c r="U1172" s="8" t="str">
        <f>IF(Cleaned_Data[[#This Row],[Actual Price]]&lt;1000,"₦0–₦999",
 IF(Cleaned_Data[[#This Row],[Actual Price]]&lt;2000,"₦1,000–₦1,999",
 IF(Cleaned_Data[[#This Row],[Actual Price]]&lt;5000,"₦2,000–₦4,999",
 IF(Cleaned_Data[[#This Row],[Actual Price]]&lt;10000,"₦5,000–₦9,999",
 "₦10,000+"))))</f>
        <v>₦1,000–₦1,999</v>
      </c>
      <c r="V1172" s="8">
        <f>(Cleaned_Data[[#This Row],[Actual Price]]*Cleaned_Data[[#This Row],[Rating Count]])</f>
        <v>1504996</v>
      </c>
      <c r="W1172" s="20">
        <v>0.85657104736490997</v>
      </c>
      <c r="X1172">
        <v>3.9</v>
      </c>
      <c r="Y1172" s="10">
        <f>VALUE(Cleaned_Data[[#This Row],[rating]])</f>
        <v>3.9</v>
      </c>
      <c r="Z1172">
        <v>1004</v>
      </c>
      <c r="AA1172" t="str">
        <f>IF(Cleaned_Data[[#This Row],[Rating Count]]&lt;1000,"&lt;1000","1000+")</f>
        <v>1000+</v>
      </c>
      <c r="AB1172" s="4">
        <v>1004</v>
      </c>
    </row>
    <row r="1173" spans="1:28" x14ac:dyDescent="0.25">
      <c r="A1173">
        <v>1172</v>
      </c>
      <c r="B1173" t="s">
        <v>12035</v>
      </c>
      <c r="C1173" t="s">
        <v>12036</v>
      </c>
      <c r="D1173" t="s">
        <v>15996</v>
      </c>
      <c r="E1173" t="s">
        <v>16191</v>
      </c>
      <c r="F1173" t="s">
        <v>15997</v>
      </c>
      <c r="G1173" t="s">
        <v>15998</v>
      </c>
      <c r="H1173" t="s">
        <v>8607</v>
      </c>
      <c r="I1173" t="s">
        <v>13176</v>
      </c>
      <c r="J1173" t="s">
        <v>13399</v>
      </c>
      <c r="K1173" t="s">
        <v>13285</v>
      </c>
      <c r="L1173" t="s">
        <v>15206</v>
      </c>
      <c r="M1173" t="s">
        <v>13293</v>
      </c>
      <c r="N1173" t="s">
        <v>15214</v>
      </c>
      <c r="O1173" t="s">
        <v>13294</v>
      </c>
      <c r="P1173" t="s">
        <v>13303</v>
      </c>
      <c r="Q1173">
        <v>889</v>
      </c>
      <c r="R1173" s="8">
        <v>889</v>
      </c>
      <c r="S1173">
        <v>1295</v>
      </c>
      <c r="T1173" s="8">
        <v>1295</v>
      </c>
      <c r="U1173" s="8" t="str">
        <f>IF(Cleaned_Data[[#This Row],[Actual Price]]&lt;1000,"₦0–₦999",
 IF(Cleaned_Data[[#This Row],[Actual Price]]&lt;2000,"₦1,000–₦1,999",
 IF(Cleaned_Data[[#This Row],[Actual Price]]&lt;5000,"₦2,000–₦4,999",
 IF(Cleaned_Data[[#This Row],[Actual Price]]&lt;10000,"₦5,000–₦9,999",
 "₦10,000+"))))</f>
        <v>₦1,000–₦1,999</v>
      </c>
      <c r="V1173" s="8">
        <f>(Cleaned_Data[[#This Row],[Actual Price]]*Cleaned_Data[[#This Row],[Rating Count]])</f>
        <v>8288000</v>
      </c>
      <c r="W1173" s="20">
        <v>0.31351351351351353</v>
      </c>
      <c r="X1173">
        <v>4.3</v>
      </c>
      <c r="Y1173" s="10">
        <f>VALUE(Cleaned_Data[[#This Row],[rating]])</f>
        <v>4.3</v>
      </c>
      <c r="Z1173">
        <v>6400</v>
      </c>
      <c r="AA1173" t="str">
        <f>IF(Cleaned_Data[[#This Row],[Rating Count]]&lt;1000,"&lt;1000","1000+")</f>
        <v>1000+</v>
      </c>
      <c r="AB1173" s="4">
        <v>6400</v>
      </c>
    </row>
    <row r="1174" spans="1:28" x14ac:dyDescent="0.25">
      <c r="A1174">
        <v>1173</v>
      </c>
      <c r="B1174" t="s">
        <v>12045</v>
      </c>
      <c r="C1174" t="s">
        <v>12046</v>
      </c>
      <c r="D1174" t="s">
        <v>12046</v>
      </c>
      <c r="E1174" t="s">
        <v>16191</v>
      </c>
      <c r="F1174" t="s">
        <v>15999</v>
      </c>
      <c r="G1174" t="s">
        <v>16000</v>
      </c>
      <c r="H1174" t="s">
        <v>8629</v>
      </c>
      <c r="I1174" t="s">
        <v>13176</v>
      </c>
      <c r="J1174" t="s">
        <v>13399</v>
      </c>
      <c r="K1174" t="s">
        <v>13289</v>
      </c>
      <c r="L1174" t="s">
        <v>15209</v>
      </c>
      <c r="M1174" t="s">
        <v>13305</v>
      </c>
      <c r="N1174" t="s">
        <v>15244</v>
      </c>
      <c r="O1174" t="s">
        <v>13306</v>
      </c>
      <c r="Q1174">
        <v>1449</v>
      </c>
      <c r="R1174" s="8">
        <v>1449</v>
      </c>
      <c r="S1174">
        <v>4999</v>
      </c>
      <c r="T1174" s="8">
        <v>4999</v>
      </c>
      <c r="U1174" s="8" t="str">
        <f>IF(Cleaned_Data[[#This Row],[Actual Price]]&lt;1000,"₦0–₦999",
 IF(Cleaned_Data[[#This Row],[Actual Price]]&lt;2000,"₦1,000–₦1,999",
 IF(Cleaned_Data[[#This Row],[Actual Price]]&lt;5000,"₦2,000–₦4,999",
 IF(Cleaned_Data[[#This Row],[Actual Price]]&lt;10000,"₦5,000–₦9,999",
 "₦10,000+"))))</f>
        <v>₦2,000–₦4,999</v>
      </c>
      <c r="V1174" s="8">
        <f>(Cleaned_Data[[#This Row],[Actual Price]]*Cleaned_Data[[#This Row],[Rating Count]])</f>
        <v>314937</v>
      </c>
      <c r="W1174" s="20">
        <v>0.71014202840568119</v>
      </c>
      <c r="X1174">
        <v>3.6</v>
      </c>
      <c r="Y1174" s="10">
        <f>VALUE(Cleaned_Data[[#This Row],[rating]])</f>
        <v>3.6</v>
      </c>
      <c r="Z1174">
        <v>63</v>
      </c>
      <c r="AA1174" t="str">
        <f>IF(Cleaned_Data[[#This Row],[Rating Count]]&lt;1000,"&lt;1000","1000+")</f>
        <v>&lt;1000</v>
      </c>
      <c r="AB1174" s="4">
        <v>63</v>
      </c>
    </row>
    <row r="1175" spans="1:28" x14ac:dyDescent="0.25">
      <c r="A1175">
        <v>1174</v>
      </c>
      <c r="B1175" t="s">
        <v>12055</v>
      </c>
      <c r="C1175" t="s">
        <v>12056</v>
      </c>
      <c r="D1175" t="s">
        <v>12056</v>
      </c>
      <c r="E1175" t="s">
        <v>16191</v>
      </c>
      <c r="F1175" t="s">
        <v>16001</v>
      </c>
      <c r="G1175" t="s">
        <v>16002</v>
      </c>
      <c r="H1175" t="s">
        <v>8629</v>
      </c>
      <c r="I1175" t="s">
        <v>13176</v>
      </c>
      <c r="J1175" t="s">
        <v>13399</v>
      </c>
      <c r="K1175" t="s">
        <v>13289</v>
      </c>
      <c r="L1175" t="s">
        <v>15209</v>
      </c>
      <c r="M1175" t="s">
        <v>13305</v>
      </c>
      <c r="N1175" t="s">
        <v>15244</v>
      </c>
      <c r="O1175" t="s">
        <v>13306</v>
      </c>
      <c r="Q1175">
        <v>1190</v>
      </c>
      <c r="R1175" s="8">
        <v>1190</v>
      </c>
      <c r="S1175">
        <v>2550</v>
      </c>
      <c r="T1175" s="8">
        <v>2550</v>
      </c>
      <c r="U1175" s="8" t="str">
        <f>IF(Cleaned_Data[[#This Row],[Actual Price]]&lt;1000,"₦0–₦999",
 IF(Cleaned_Data[[#This Row],[Actual Price]]&lt;2000,"₦1,000–₦1,999",
 IF(Cleaned_Data[[#This Row],[Actual Price]]&lt;5000,"₦2,000–₦4,999",
 IF(Cleaned_Data[[#This Row],[Actual Price]]&lt;10000,"₦5,000–₦9,999",
 "₦10,000+"))))</f>
        <v>₦2,000–₦4,999</v>
      </c>
      <c r="V1175" s="8">
        <f>(Cleaned_Data[[#This Row],[Actual Price]]*Cleaned_Data[[#This Row],[Rating Count]])</f>
        <v>3011550</v>
      </c>
      <c r="W1175" s="20">
        <v>0.53333333333333333</v>
      </c>
      <c r="X1175">
        <v>3.8</v>
      </c>
      <c r="Y1175" s="10">
        <f>VALUE(Cleaned_Data[[#This Row],[rating]])</f>
        <v>3.8</v>
      </c>
      <c r="Z1175">
        <v>1181</v>
      </c>
      <c r="AA1175" t="str">
        <f>IF(Cleaned_Data[[#This Row],[Rating Count]]&lt;1000,"&lt;1000","1000+")</f>
        <v>1000+</v>
      </c>
      <c r="AB1175" s="4">
        <v>1181</v>
      </c>
    </row>
    <row r="1176" spans="1:28" x14ac:dyDescent="0.25">
      <c r="A1176">
        <v>1175</v>
      </c>
      <c r="B1176" t="s">
        <v>12065</v>
      </c>
      <c r="C1176" t="s">
        <v>12066</v>
      </c>
      <c r="D1176" t="s">
        <v>12066</v>
      </c>
      <c r="E1176" t="s">
        <v>16191</v>
      </c>
      <c r="F1176" t="s">
        <v>16003</v>
      </c>
      <c r="G1176" t="s">
        <v>16004</v>
      </c>
      <c r="H1176" t="s">
        <v>10001</v>
      </c>
      <c r="I1176" t="s">
        <v>13176</v>
      </c>
      <c r="J1176" t="s">
        <v>13399</v>
      </c>
      <c r="K1176" t="s">
        <v>13285</v>
      </c>
      <c r="L1176" t="s">
        <v>15206</v>
      </c>
      <c r="M1176" t="s">
        <v>13334</v>
      </c>
      <c r="N1176" t="s">
        <v>15444</v>
      </c>
      <c r="O1176" t="s">
        <v>13344</v>
      </c>
      <c r="Q1176">
        <v>1799</v>
      </c>
      <c r="R1176" s="8">
        <v>1799</v>
      </c>
      <c r="S1176">
        <v>1950</v>
      </c>
      <c r="T1176" s="8">
        <v>1950</v>
      </c>
      <c r="U1176" s="8" t="str">
        <f>IF(Cleaned_Data[[#This Row],[Actual Price]]&lt;1000,"₦0–₦999",
 IF(Cleaned_Data[[#This Row],[Actual Price]]&lt;2000,"₦1,000–₦1,999",
 IF(Cleaned_Data[[#This Row],[Actual Price]]&lt;5000,"₦2,000–₦4,999",
 IF(Cleaned_Data[[#This Row],[Actual Price]]&lt;10000,"₦5,000–₦9,999",
 "₦10,000+"))))</f>
        <v>₦1,000–₦1,999</v>
      </c>
      <c r="V1176" s="8">
        <f>(Cleaned_Data[[#This Row],[Actual Price]]*Cleaned_Data[[#This Row],[Rating Count]])</f>
        <v>3681600</v>
      </c>
      <c r="W1176" s="20">
        <v>7.7435897435897433E-2</v>
      </c>
      <c r="X1176">
        <v>3.9</v>
      </c>
      <c r="Y1176" s="10">
        <f>VALUE(Cleaned_Data[[#This Row],[rating]])</f>
        <v>3.9</v>
      </c>
      <c r="Z1176">
        <v>1888</v>
      </c>
      <c r="AA1176" t="str">
        <f>IF(Cleaned_Data[[#This Row],[Rating Count]]&lt;1000,"&lt;1000","1000+")</f>
        <v>1000+</v>
      </c>
      <c r="AB1176" s="4">
        <v>1888</v>
      </c>
    </row>
    <row r="1177" spans="1:28" x14ac:dyDescent="0.25">
      <c r="A1177">
        <v>1176</v>
      </c>
      <c r="B1177" t="s">
        <v>12075</v>
      </c>
      <c r="C1177" t="s">
        <v>12076</v>
      </c>
      <c r="D1177" t="s">
        <v>12076</v>
      </c>
      <c r="E1177" t="s">
        <v>16191</v>
      </c>
      <c r="F1177" t="s">
        <v>16005</v>
      </c>
      <c r="G1177" t="s">
        <v>16006</v>
      </c>
      <c r="H1177" t="s">
        <v>8618</v>
      </c>
      <c r="I1177" t="s">
        <v>13176</v>
      </c>
      <c r="J1177" t="s">
        <v>13399</v>
      </c>
      <c r="K1177" t="s">
        <v>13285</v>
      </c>
      <c r="L1177" t="s">
        <v>15206</v>
      </c>
      <c r="M1177" t="s">
        <v>13286</v>
      </c>
      <c r="N1177" t="s">
        <v>13286</v>
      </c>
      <c r="O1177" t="s">
        <v>13304</v>
      </c>
      <c r="Q1177">
        <v>6120</v>
      </c>
      <c r="R1177" s="8">
        <v>6120</v>
      </c>
      <c r="S1177">
        <v>8478</v>
      </c>
      <c r="T1177" s="8">
        <v>8478</v>
      </c>
      <c r="U1177" s="8" t="str">
        <f>IF(Cleaned_Data[[#This Row],[Actual Price]]&lt;1000,"₦0–₦999",
 IF(Cleaned_Data[[#This Row],[Actual Price]]&lt;2000,"₦1,000–₦1,999",
 IF(Cleaned_Data[[#This Row],[Actual Price]]&lt;5000,"₦2,000–₦4,999",
 IF(Cleaned_Data[[#This Row],[Actual Price]]&lt;10000,"₦5,000–₦9,999",
 "₦10,000+"))))</f>
        <v>₦5,000–₦9,999</v>
      </c>
      <c r="V1177" s="8">
        <f>(Cleaned_Data[[#This Row],[Actual Price]]*Cleaned_Data[[#This Row],[Rating Count]])</f>
        <v>55530900</v>
      </c>
      <c r="W1177" s="20">
        <v>0.2781316348195329</v>
      </c>
      <c r="X1177">
        <v>4.5999999999999996</v>
      </c>
      <c r="Y1177" s="10">
        <f>VALUE(Cleaned_Data[[#This Row],[rating]])</f>
        <v>4.5999999999999996</v>
      </c>
      <c r="Z1177">
        <v>6550</v>
      </c>
      <c r="AA1177" t="str">
        <f>IF(Cleaned_Data[[#This Row],[Rating Count]]&lt;1000,"&lt;1000","1000+")</f>
        <v>1000+</v>
      </c>
      <c r="AB1177" s="4">
        <v>6550</v>
      </c>
    </row>
    <row r="1178" spans="1:28" x14ac:dyDescent="0.25">
      <c r="A1178">
        <v>1177</v>
      </c>
      <c r="B1178" t="s">
        <v>12085</v>
      </c>
      <c r="C1178" t="s">
        <v>12086</v>
      </c>
      <c r="D1178" t="s">
        <v>12086</v>
      </c>
      <c r="E1178" t="s">
        <v>16191</v>
      </c>
      <c r="F1178" t="s">
        <v>16007</v>
      </c>
      <c r="G1178" t="s">
        <v>16008</v>
      </c>
      <c r="H1178" t="s">
        <v>8618</v>
      </c>
      <c r="I1178" t="s">
        <v>13176</v>
      </c>
      <c r="J1178" t="s">
        <v>13399</v>
      </c>
      <c r="K1178" t="s">
        <v>13285</v>
      </c>
      <c r="L1178" t="s">
        <v>15206</v>
      </c>
      <c r="M1178" t="s">
        <v>13286</v>
      </c>
      <c r="N1178" t="s">
        <v>13286</v>
      </c>
      <c r="O1178" t="s">
        <v>13304</v>
      </c>
      <c r="Q1178">
        <v>1799</v>
      </c>
      <c r="R1178" s="8">
        <v>1799</v>
      </c>
      <c r="S1178">
        <v>3299</v>
      </c>
      <c r="T1178" s="8">
        <v>3299</v>
      </c>
      <c r="U1178" s="8" t="str">
        <f>IF(Cleaned_Data[[#This Row],[Actual Price]]&lt;1000,"₦0–₦999",
 IF(Cleaned_Data[[#This Row],[Actual Price]]&lt;2000,"₦1,000–₦1,999",
 IF(Cleaned_Data[[#This Row],[Actual Price]]&lt;5000,"₦2,000–₦4,999",
 IF(Cleaned_Data[[#This Row],[Actual Price]]&lt;10000,"₦5,000–₦9,999",
 "₦10,000+"))))</f>
        <v>₦2,000–₦4,999</v>
      </c>
      <c r="V1178" s="8">
        <f>(Cleaned_Data[[#This Row],[Actual Price]]*Cleaned_Data[[#This Row],[Rating Count]])</f>
        <v>6089954</v>
      </c>
      <c r="W1178" s="20">
        <v>0.45468323734464988</v>
      </c>
      <c r="X1178">
        <v>3.8</v>
      </c>
      <c r="Y1178" s="10">
        <f>VALUE(Cleaned_Data[[#This Row],[rating]])</f>
        <v>3.8</v>
      </c>
      <c r="Z1178">
        <v>1846</v>
      </c>
      <c r="AA1178" t="str">
        <f>IF(Cleaned_Data[[#This Row],[Rating Count]]&lt;1000,"&lt;1000","1000+")</f>
        <v>1000+</v>
      </c>
      <c r="AB1178" s="4">
        <v>1846</v>
      </c>
    </row>
    <row r="1179" spans="1:28" x14ac:dyDescent="0.25">
      <c r="A1179">
        <v>1178</v>
      </c>
      <c r="B1179" t="s">
        <v>12095</v>
      </c>
      <c r="C1179" t="s">
        <v>12096</v>
      </c>
      <c r="D1179" t="s">
        <v>12096</v>
      </c>
      <c r="E1179" t="s">
        <v>16191</v>
      </c>
      <c r="F1179" t="s">
        <v>16009</v>
      </c>
      <c r="G1179" t="s">
        <v>16010</v>
      </c>
      <c r="H1179" t="s">
        <v>8618</v>
      </c>
      <c r="I1179" t="s">
        <v>13176</v>
      </c>
      <c r="J1179" t="s">
        <v>13399</v>
      </c>
      <c r="K1179" t="s">
        <v>13285</v>
      </c>
      <c r="L1179" t="s">
        <v>15206</v>
      </c>
      <c r="M1179" t="s">
        <v>13286</v>
      </c>
      <c r="N1179" t="s">
        <v>13286</v>
      </c>
      <c r="O1179" t="s">
        <v>13304</v>
      </c>
      <c r="Q1179">
        <v>2199</v>
      </c>
      <c r="R1179" s="8">
        <v>2199</v>
      </c>
      <c r="S1179">
        <v>3895</v>
      </c>
      <c r="T1179" s="8">
        <v>3895</v>
      </c>
      <c r="U1179" s="8" t="str">
        <f>IF(Cleaned_Data[[#This Row],[Actual Price]]&lt;1000,"₦0–₦999",
 IF(Cleaned_Data[[#This Row],[Actual Price]]&lt;2000,"₦1,000–₦1,999",
 IF(Cleaned_Data[[#This Row],[Actual Price]]&lt;5000,"₦2,000–₦4,999",
 IF(Cleaned_Data[[#This Row],[Actual Price]]&lt;10000,"₦5,000–₦9,999",
 "₦10,000+"))))</f>
        <v>₦2,000–₦4,999</v>
      </c>
      <c r="V1179" s="8">
        <f>(Cleaned_Data[[#This Row],[Actual Price]]*Cleaned_Data[[#This Row],[Rating Count]])</f>
        <v>4226075</v>
      </c>
      <c r="W1179" s="20">
        <v>0.43543003851091144</v>
      </c>
      <c r="X1179">
        <v>3.9</v>
      </c>
      <c r="Y1179" s="10">
        <f>VALUE(Cleaned_Data[[#This Row],[rating]])</f>
        <v>3.9</v>
      </c>
      <c r="Z1179">
        <v>1085</v>
      </c>
      <c r="AA1179" t="str">
        <f>IF(Cleaned_Data[[#This Row],[Rating Count]]&lt;1000,"&lt;1000","1000+")</f>
        <v>1000+</v>
      </c>
      <c r="AB1179" s="4">
        <v>1085</v>
      </c>
    </row>
    <row r="1180" spans="1:28" x14ac:dyDescent="0.25">
      <c r="A1180">
        <v>1179</v>
      </c>
      <c r="B1180" t="s">
        <v>12105</v>
      </c>
      <c r="C1180" t="s">
        <v>12106</v>
      </c>
      <c r="D1180" t="s">
        <v>12106</v>
      </c>
      <c r="E1180" t="s">
        <v>16191</v>
      </c>
      <c r="F1180" t="s">
        <v>16011</v>
      </c>
      <c r="G1180" t="s">
        <v>16012</v>
      </c>
      <c r="H1180" t="s">
        <v>9603</v>
      </c>
      <c r="I1180" t="s">
        <v>13176</v>
      </c>
      <c r="J1180" t="s">
        <v>13399</v>
      </c>
      <c r="K1180" t="s">
        <v>13285</v>
      </c>
      <c r="L1180" t="s">
        <v>15206</v>
      </c>
      <c r="M1180" t="s">
        <v>13286</v>
      </c>
      <c r="N1180" t="s">
        <v>13286</v>
      </c>
      <c r="O1180" t="s">
        <v>13337</v>
      </c>
      <c r="Q1180">
        <v>3685</v>
      </c>
      <c r="R1180" s="8">
        <v>3685</v>
      </c>
      <c r="S1180">
        <v>5495</v>
      </c>
      <c r="T1180" s="8">
        <v>5495</v>
      </c>
      <c r="U1180" s="8" t="str">
        <f>IF(Cleaned_Data[[#This Row],[Actual Price]]&lt;1000,"₦0–₦999",
 IF(Cleaned_Data[[#This Row],[Actual Price]]&lt;2000,"₦1,000–₦1,999",
 IF(Cleaned_Data[[#This Row],[Actual Price]]&lt;5000,"₦2,000–₦4,999",
 IF(Cleaned_Data[[#This Row],[Actual Price]]&lt;10000,"₦5,000–₦9,999",
 "₦10,000+"))))</f>
        <v>₦5,000–₦9,999</v>
      </c>
      <c r="V1180" s="8">
        <f>(Cleaned_Data[[#This Row],[Actual Price]]*Cleaned_Data[[#This Row],[Rating Count]])</f>
        <v>1593550</v>
      </c>
      <c r="W1180" s="20">
        <v>0.3293903548680619</v>
      </c>
      <c r="X1180">
        <v>4.0999999999999996</v>
      </c>
      <c r="Y1180" s="10">
        <f>VALUE(Cleaned_Data[[#This Row],[rating]])</f>
        <v>4.0999999999999996</v>
      </c>
      <c r="Z1180">
        <v>290</v>
      </c>
      <c r="AA1180" t="str">
        <f>IF(Cleaned_Data[[#This Row],[Rating Count]]&lt;1000,"&lt;1000","1000+")</f>
        <v>&lt;1000</v>
      </c>
      <c r="AB1180" s="4">
        <v>290</v>
      </c>
    </row>
    <row r="1181" spans="1:28" x14ac:dyDescent="0.25">
      <c r="A1181">
        <v>1180</v>
      </c>
      <c r="B1181" t="s">
        <v>12115</v>
      </c>
      <c r="C1181" t="s">
        <v>13012</v>
      </c>
      <c r="D1181" t="s">
        <v>13012</v>
      </c>
      <c r="E1181" t="s">
        <v>16191</v>
      </c>
      <c r="F1181" t="s">
        <v>16013</v>
      </c>
      <c r="G1181" t="s">
        <v>16014</v>
      </c>
      <c r="H1181" t="s">
        <v>8846</v>
      </c>
      <c r="I1181" t="s">
        <v>13176</v>
      </c>
      <c r="J1181" t="s">
        <v>13399</v>
      </c>
      <c r="K1181" t="s">
        <v>13285</v>
      </c>
      <c r="L1181" t="s">
        <v>15206</v>
      </c>
      <c r="M1181" t="s">
        <v>13286</v>
      </c>
      <c r="N1181" t="s">
        <v>13286</v>
      </c>
      <c r="O1181" t="s">
        <v>13315</v>
      </c>
      <c r="Q1181">
        <v>649</v>
      </c>
      <c r="R1181" s="8">
        <v>649</v>
      </c>
      <c r="S1181">
        <v>999</v>
      </c>
      <c r="T1181" s="8">
        <v>999</v>
      </c>
      <c r="U1181" s="8" t="str">
        <f>IF(Cleaned_Data[[#This Row],[Actual Price]]&lt;1000,"₦0–₦999",
 IF(Cleaned_Data[[#This Row],[Actual Price]]&lt;2000,"₦1,000–₦1,999",
 IF(Cleaned_Data[[#This Row],[Actual Price]]&lt;5000,"₦2,000–₦4,999",
 IF(Cleaned_Data[[#This Row],[Actual Price]]&lt;10000,"₦5,000–₦9,999",
 "₦10,000+"))))</f>
        <v>₦0–₦999</v>
      </c>
      <c r="V1181" s="8">
        <f>(Cleaned_Data[[#This Row],[Actual Price]]*Cleaned_Data[[#This Row],[Rating Count]])</f>
        <v>3996</v>
      </c>
      <c r="W1181" s="20">
        <v>0.35035035035035034</v>
      </c>
      <c r="X1181">
        <v>3.6</v>
      </c>
      <c r="Y1181" s="10">
        <f>VALUE(Cleaned_Data[[#This Row],[rating]])</f>
        <v>3.6</v>
      </c>
      <c r="Z1181">
        <v>4</v>
      </c>
      <c r="AA1181" t="str">
        <f>IF(Cleaned_Data[[#This Row],[Rating Count]]&lt;1000,"&lt;1000","1000+")</f>
        <v>&lt;1000</v>
      </c>
      <c r="AB1181" s="4">
        <v>4</v>
      </c>
    </row>
    <row r="1182" spans="1:28" x14ac:dyDescent="0.25">
      <c r="A1182">
        <v>1181</v>
      </c>
      <c r="B1182" t="s">
        <v>12123</v>
      </c>
      <c r="C1182" t="s">
        <v>12124</v>
      </c>
      <c r="D1182" t="s">
        <v>16015</v>
      </c>
      <c r="E1182" t="s">
        <v>16191</v>
      </c>
      <c r="F1182" t="s">
        <v>16016</v>
      </c>
      <c r="G1182" t="s">
        <v>16017</v>
      </c>
      <c r="H1182" t="s">
        <v>10324</v>
      </c>
      <c r="I1182" t="s">
        <v>13176</v>
      </c>
      <c r="J1182" t="s">
        <v>13399</v>
      </c>
      <c r="K1182" t="s">
        <v>13285</v>
      </c>
      <c r="L1182" t="s">
        <v>15206</v>
      </c>
      <c r="M1182" t="s">
        <v>13286</v>
      </c>
      <c r="N1182" t="s">
        <v>13286</v>
      </c>
      <c r="O1182" t="s">
        <v>13353</v>
      </c>
      <c r="Q1182">
        <v>8599</v>
      </c>
      <c r="R1182" s="8">
        <v>8599</v>
      </c>
      <c r="S1182">
        <v>8995</v>
      </c>
      <c r="T1182" s="8">
        <v>8995</v>
      </c>
      <c r="U1182" s="8" t="str">
        <f>IF(Cleaned_Data[[#This Row],[Actual Price]]&lt;1000,"₦0–₦999",
 IF(Cleaned_Data[[#This Row],[Actual Price]]&lt;2000,"₦1,000–₦1,999",
 IF(Cleaned_Data[[#This Row],[Actual Price]]&lt;5000,"₦2,000–₦4,999",
 IF(Cleaned_Data[[#This Row],[Actual Price]]&lt;10000,"₦5,000–₦9,999",
 "₦10,000+"))))</f>
        <v>₦5,000–₦9,999</v>
      </c>
      <c r="V1182" s="8">
        <f>(Cleaned_Data[[#This Row],[Actual Price]]*Cleaned_Data[[#This Row],[Rating Count]])</f>
        <v>87557330</v>
      </c>
      <c r="W1182" s="20">
        <v>4.4024458032240137E-2</v>
      </c>
      <c r="X1182">
        <v>4.4000000000000004</v>
      </c>
      <c r="Y1182" s="10">
        <f>VALUE(Cleaned_Data[[#This Row],[rating]])</f>
        <v>4.4000000000000004</v>
      </c>
      <c r="Z1182">
        <v>9734</v>
      </c>
      <c r="AA1182" t="str">
        <f>IF(Cleaned_Data[[#This Row],[Rating Count]]&lt;1000,"&lt;1000","1000+")</f>
        <v>1000+</v>
      </c>
      <c r="AB1182" s="4">
        <v>9734</v>
      </c>
    </row>
    <row r="1183" spans="1:28" x14ac:dyDescent="0.25">
      <c r="A1183">
        <v>1182</v>
      </c>
      <c r="B1183" t="s">
        <v>12133</v>
      </c>
      <c r="C1183" t="s">
        <v>12134</v>
      </c>
      <c r="D1183" t="s">
        <v>12134</v>
      </c>
      <c r="E1183" t="s">
        <v>16191</v>
      </c>
      <c r="F1183" t="s">
        <v>16018</v>
      </c>
      <c r="G1183" t="s">
        <v>16019</v>
      </c>
      <c r="H1183" t="s">
        <v>8607</v>
      </c>
      <c r="I1183" t="s">
        <v>13176</v>
      </c>
      <c r="J1183" t="s">
        <v>13399</v>
      </c>
      <c r="K1183" t="s">
        <v>13285</v>
      </c>
      <c r="L1183" t="s">
        <v>15206</v>
      </c>
      <c r="M1183" t="s">
        <v>13293</v>
      </c>
      <c r="N1183" t="s">
        <v>15214</v>
      </c>
      <c r="O1183" t="s">
        <v>13294</v>
      </c>
      <c r="P1183" t="s">
        <v>13303</v>
      </c>
      <c r="Q1183">
        <v>1110</v>
      </c>
      <c r="R1183" s="8">
        <v>1110</v>
      </c>
      <c r="S1183">
        <v>1599</v>
      </c>
      <c r="T1183" s="8">
        <v>1599</v>
      </c>
      <c r="U1183" s="8" t="str">
        <f>IF(Cleaned_Data[[#This Row],[Actual Price]]&lt;1000,"₦0–₦999",
 IF(Cleaned_Data[[#This Row],[Actual Price]]&lt;2000,"₦1,000–₦1,999",
 IF(Cleaned_Data[[#This Row],[Actual Price]]&lt;5000,"₦2,000–₦4,999",
 IF(Cleaned_Data[[#This Row],[Actual Price]]&lt;10000,"₦5,000–₦9,999",
 "₦10,000+"))))</f>
        <v>₦1,000–₦1,999</v>
      </c>
      <c r="V1183" s="8">
        <f>(Cleaned_Data[[#This Row],[Actual Price]]*Cleaned_Data[[#This Row],[Rating Count]])</f>
        <v>6431178</v>
      </c>
      <c r="W1183" s="20">
        <v>0.30581613508442779</v>
      </c>
      <c r="X1183">
        <v>4.3</v>
      </c>
      <c r="Y1183" s="10">
        <f>VALUE(Cleaned_Data[[#This Row],[rating]])</f>
        <v>4.3</v>
      </c>
      <c r="Z1183">
        <v>4022</v>
      </c>
      <c r="AA1183" t="str">
        <f>IF(Cleaned_Data[[#This Row],[Rating Count]]&lt;1000,"&lt;1000","1000+")</f>
        <v>1000+</v>
      </c>
      <c r="AB1183" s="4">
        <v>4022</v>
      </c>
    </row>
    <row r="1184" spans="1:28" x14ac:dyDescent="0.25">
      <c r="A1184">
        <v>1183</v>
      </c>
      <c r="B1184" t="s">
        <v>12143</v>
      </c>
      <c r="C1184" t="s">
        <v>12144</v>
      </c>
      <c r="D1184" t="s">
        <v>12144</v>
      </c>
      <c r="E1184" t="s">
        <v>16191</v>
      </c>
      <c r="F1184" t="s">
        <v>16020</v>
      </c>
      <c r="G1184" t="s">
        <v>16021</v>
      </c>
      <c r="H1184" t="s">
        <v>8629</v>
      </c>
      <c r="I1184" t="s">
        <v>13176</v>
      </c>
      <c r="J1184" t="s">
        <v>13399</v>
      </c>
      <c r="K1184" t="s">
        <v>13289</v>
      </c>
      <c r="L1184" t="s">
        <v>15209</v>
      </c>
      <c r="M1184" t="s">
        <v>13305</v>
      </c>
      <c r="N1184" t="s">
        <v>15244</v>
      </c>
      <c r="O1184" t="s">
        <v>13306</v>
      </c>
      <c r="Q1184">
        <v>1499</v>
      </c>
      <c r="R1184" s="8">
        <v>1499</v>
      </c>
      <c r="S1184">
        <v>3500</v>
      </c>
      <c r="T1184" s="8">
        <v>3500</v>
      </c>
      <c r="U1184" s="8" t="str">
        <f>IF(Cleaned_Data[[#This Row],[Actual Price]]&lt;1000,"₦0–₦999",
 IF(Cleaned_Data[[#This Row],[Actual Price]]&lt;2000,"₦1,000–₦1,999",
 IF(Cleaned_Data[[#This Row],[Actual Price]]&lt;5000,"₦2,000–₦4,999",
 IF(Cleaned_Data[[#This Row],[Actual Price]]&lt;10000,"₦5,000–₦9,999",
 "₦10,000+"))))</f>
        <v>₦2,000–₦4,999</v>
      </c>
      <c r="V1184" s="8">
        <f>(Cleaned_Data[[#This Row],[Actual Price]]*Cleaned_Data[[#This Row],[Rating Count]])</f>
        <v>9068500</v>
      </c>
      <c r="W1184" s="20">
        <v>0.57171428571428573</v>
      </c>
      <c r="X1184">
        <v>4.7</v>
      </c>
      <c r="Y1184" s="10">
        <f>VALUE(Cleaned_Data[[#This Row],[rating]])</f>
        <v>4.7</v>
      </c>
      <c r="Z1184">
        <v>2591</v>
      </c>
      <c r="AA1184" t="str">
        <f>IF(Cleaned_Data[[#This Row],[Rating Count]]&lt;1000,"&lt;1000","1000+")</f>
        <v>1000+</v>
      </c>
      <c r="AB1184" s="4">
        <v>2591</v>
      </c>
    </row>
    <row r="1185" spans="1:28" x14ac:dyDescent="0.25">
      <c r="A1185">
        <v>1184</v>
      </c>
      <c r="B1185" t="s">
        <v>12153</v>
      </c>
      <c r="C1185" t="s">
        <v>12154</v>
      </c>
      <c r="D1185" t="s">
        <v>12154</v>
      </c>
      <c r="E1185" t="s">
        <v>16191</v>
      </c>
      <c r="F1185" t="s">
        <v>16022</v>
      </c>
      <c r="G1185" t="s">
        <v>16023</v>
      </c>
      <c r="H1185" t="s">
        <v>8494</v>
      </c>
      <c r="I1185" t="s">
        <v>13176</v>
      </c>
      <c r="J1185" t="s">
        <v>13399</v>
      </c>
      <c r="K1185" t="s">
        <v>13285</v>
      </c>
      <c r="L1185" t="s">
        <v>15206</v>
      </c>
      <c r="M1185" t="s">
        <v>13286</v>
      </c>
      <c r="N1185" t="s">
        <v>13286</v>
      </c>
      <c r="O1185" t="s">
        <v>13296</v>
      </c>
      <c r="Q1185">
        <v>759</v>
      </c>
      <c r="R1185" s="8">
        <v>759</v>
      </c>
      <c r="S1185">
        <v>1999</v>
      </c>
      <c r="T1185" s="8">
        <v>1999</v>
      </c>
      <c r="U1185" s="8" t="str">
        <f>IF(Cleaned_Data[[#This Row],[Actual Price]]&lt;1000,"₦0–₦999",
 IF(Cleaned_Data[[#This Row],[Actual Price]]&lt;2000,"₦1,000–₦1,999",
 IF(Cleaned_Data[[#This Row],[Actual Price]]&lt;5000,"₦2,000–₦4,999",
 IF(Cleaned_Data[[#This Row],[Actual Price]]&lt;10000,"₦5,000–₦9,999",
 "₦10,000+"))))</f>
        <v>₦1,000–₦1,999</v>
      </c>
      <c r="V1185" s="8">
        <f>(Cleaned_Data[[#This Row],[Actual Price]]*Cleaned_Data[[#This Row],[Rating Count]])</f>
        <v>1063468</v>
      </c>
      <c r="W1185" s="20">
        <v>0.62031015507753873</v>
      </c>
      <c r="X1185">
        <v>4.3</v>
      </c>
      <c r="Y1185" s="10">
        <f>VALUE(Cleaned_Data[[#This Row],[rating]])</f>
        <v>4.3</v>
      </c>
      <c r="Z1185">
        <v>532</v>
      </c>
      <c r="AA1185" t="str">
        <f>IF(Cleaned_Data[[#This Row],[Rating Count]]&lt;1000,"&lt;1000","1000+")</f>
        <v>&lt;1000</v>
      </c>
      <c r="AB1185" s="4">
        <v>532</v>
      </c>
    </row>
    <row r="1186" spans="1:28" x14ac:dyDescent="0.25">
      <c r="A1186">
        <v>1185</v>
      </c>
      <c r="B1186" t="s">
        <v>12163</v>
      </c>
      <c r="C1186" t="s">
        <v>12164</v>
      </c>
      <c r="D1186" t="s">
        <v>16024</v>
      </c>
      <c r="E1186" t="s">
        <v>16191</v>
      </c>
      <c r="F1186" t="s">
        <v>16025</v>
      </c>
      <c r="G1186" t="s">
        <v>16026</v>
      </c>
      <c r="H1186" t="s">
        <v>8877</v>
      </c>
      <c r="I1186" t="s">
        <v>13176</v>
      </c>
      <c r="J1186" t="s">
        <v>13399</v>
      </c>
      <c r="K1186" t="s">
        <v>13285</v>
      </c>
      <c r="L1186" t="s">
        <v>15206</v>
      </c>
      <c r="M1186" t="s">
        <v>13293</v>
      </c>
      <c r="N1186" t="s">
        <v>15214</v>
      </c>
      <c r="O1186" t="s">
        <v>13316</v>
      </c>
      <c r="P1186" t="s">
        <v>13317</v>
      </c>
      <c r="Q1186">
        <v>2669</v>
      </c>
      <c r="R1186" s="8">
        <v>2669</v>
      </c>
      <c r="S1186">
        <v>3199</v>
      </c>
      <c r="T1186" s="8">
        <v>3199</v>
      </c>
      <c r="U1186" s="8" t="str">
        <f>IF(Cleaned_Data[[#This Row],[Actual Price]]&lt;1000,"₦0–₦999",
 IF(Cleaned_Data[[#This Row],[Actual Price]]&lt;2000,"₦1,000–₦1,999",
 IF(Cleaned_Data[[#This Row],[Actual Price]]&lt;5000,"₦2,000–₦4,999",
 IF(Cleaned_Data[[#This Row],[Actual Price]]&lt;10000,"₦5,000–₦9,999",
 "₦10,000+"))))</f>
        <v>₦2,000–₦4,999</v>
      </c>
      <c r="V1186" s="8">
        <f>(Cleaned_Data[[#This Row],[Actual Price]]*Cleaned_Data[[#This Row],[Rating Count]])</f>
        <v>831740</v>
      </c>
      <c r="W1186" s="20">
        <v>0.16567677399187247</v>
      </c>
      <c r="X1186">
        <v>3.9</v>
      </c>
      <c r="Y1186" s="10">
        <f>VALUE(Cleaned_Data[[#This Row],[rating]])</f>
        <v>3.9</v>
      </c>
      <c r="Z1186">
        <v>260</v>
      </c>
      <c r="AA1186" t="str">
        <f>IF(Cleaned_Data[[#This Row],[Rating Count]]&lt;1000,"&lt;1000","1000+")</f>
        <v>&lt;1000</v>
      </c>
      <c r="AB1186" s="4">
        <v>260</v>
      </c>
    </row>
    <row r="1187" spans="1:28" x14ac:dyDescent="0.25">
      <c r="A1187">
        <v>1186</v>
      </c>
      <c r="B1187" t="s">
        <v>12172</v>
      </c>
      <c r="C1187" t="s">
        <v>12173</v>
      </c>
      <c r="D1187" t="s">
        <v>12173</v>
      </c>
      <c r="E1187" t="s">
        <v>16191</v>
      </c>
      <c r="F1187" t="s">
        <v>16027</v>
      </c>
      <c r="G1187" t="s">
        <v>16028</v>
      </c>
      <c r="H1187" t="s">
        <v>8969</v>
      </c>
      <c r="I1187" t="s">
        <v>13176</v>
      </c>
      <c r="J1187" t="s">
        <v>13399</v>
      </c>
      <c r="K1187" t="s">
        <v>13285</v>
      </c>
      <c r="L1187" t="s">
        <v>15206</v>
      </c>
      <c r="M1187" t="s">
        <v>13286</v>
      </c>
      <c r="N1187" t="s">
        <v>13286</v>
      </c>
      <c r="O1187" t="s">
        <v>13319</v>
      </c>
      <c r="Q1187">
        <v>929</v>
      </c>
      <c r="R1187" s="8">
        <v>929</v>
      </c>
      <c r="S1187">
        <v>1300</v>
      </c>
      <c r="T1187" s="8">
        <v>1300</v>
      </c>
      <c r="U1187" s="8" t="str">
        <f>IF(Cleaned_Data[[#This Row],[Actual Price]]&lt;1000,"₦0–₦999",
 IF(Cleaned_Data[[#This Row],[Actual Price]]&lt;2000,"₦1,000–₦1,999",
 IF(Cleaned_Data[[#This Row],[Actual Price]]&lt;5000,"₦2,000–₦4,999",
 IF(Cleaned_Data[[#This Row],[Actual Price]]&lt;10000,"₦5,000–₦9,999",
 "₦10,000+"))))</f>
        <v>₦1,000–₦1,999</v>
      </c>
      <c r="V1187" s="8">
        <f>(Cleaned_Data[[#This Row],[Actual Price]]*Cleaned_Data[[#This Row],[Rating Count]])</f>
        <v>2173600</v>
      </c>
      <c r="W1187" s="20">
        <v>0.2853846153846154</v>
      </c>
      <c r="X1187">
        <v>3.9</v>
      </c>
      <c r="Y1187" s="10">
        <f>VALUE(Cleaned_Data[[#This Row],[rating]])</f>
        <v>3.9</v>
      </c>
      <c r="Z1187">
        <v>1672</v>
      </c>
      <c r="AA1187" t="str">
        <f>IF(Cleaned_Data[[#This Row],[Rating Count]]&lt;1000,"&lt;1000","1000+")</f>
        <v>1000+</v>
      </c>
      <c r="AB1187" s="4">
        <v>1672</v>
      </c>
    </row>
    <row r="1188" spans="1:28" x14ac:dyDescent="0.25">
      <c r="A1188">
        <v>1187</v>
      </c>
      <c r="B1188" t="s">
        <v>12182</v>
      </c>
      <c r="C1188" t="s">
        <v>12183</v>
      </c>
      <c r="D1188" t="s">
        <v>16029</v>
      </c>
      <c r="E1188" t="s">
        <v>16191</v>
      </c>
      <c r="F1188" t="s">
        <v>16030</v>
      </c>
      <c r="G1188" t="s">
        <v>16031</v>
      </c>
      <c r="H1188" t="s">
        <v>8794</v>
      </c>
      <c r="I1188" t="s">
        <v>13176</v>
      </c>
      <c r="J1188" t="s">
        <v>13399</v>
      </c>
      <c r="K1188" t="s">
        <v>13312</v>
      </c>
      <c r="L1188" t="s">
        <v>15282</v>
      </c>
      <c r="M1188" t="s">
        <v>13313</v>
      </c>
      <c r="N1188" t="s">
        <v>13313</v>
      </c>
      <c r="O1188" t="s">
        <v>13314</v>
      </c>
      <c r="Q1188">
        <v>199</v>
      </c>
      <c r="R1188" s="8">
        <v>199</v>
      </c>
      <c r="S1188">
        <v>399</v>
      </c>
      <c r="T1188" s="8">
        <v>399</v>
      </c>
      <c r="U1188" s="8" t="str">
        <f>IF(Cleaned_Data[[#This Row],[Actual Price]]&lt;1000,"₦0–₦999",
 IF(Cleaned_Data[[#This Row],[Actual Price]]&lt;2000,"₦1,000–₦1,999",
 IF(Cleaned_Data[[#This Row],[Actual Price]]&lt;5000,"₦2,000–₦4,999",
 IF(Cleaned_Data[[#This Row],[Actual Price]]&lt;10000,"₦5,000–₦9,999",
 "₦10,000+"))))</f>
        <v>₦0–₦999</v>
      </c>
      <c r="V1188" s="8">
        <f>(Cleaned_Data[[#This Row],[Actual Price]]*Cleaned_Data[[#This Row],[Rating Count]])</f>
        <v>3170055</v>
      </c>
      <c r="W1188" s="20">
        <v>0.50125313283208017</v>
      </c>
      <c r="X1188">
        <v>3.7</v>
      </c>
      <c r="Y1188" s="10">
        <f>VALUE(Cleaned_Data[[#This Row],[rating]])</f>
        <v>3.7</v>
      </c>
      <c r="Z1188">
        <v>7945</v>
      </c>
      <c r="AA1188" t="str">
        <f>IF(Cleaned_Data[[#This Row],[Rating Count]]&lt;1000,"&lt;1000","1000+")</f>
        <v>1000+</v>
      </c>
      <c r="AB1188" s="4">
        <v>7945</v>
      </c>
    </row>
    <row r="1189" spans="1:28" x14ac:dyDescent="0.25">
      <c r="A1189">
        <v>1188</v>
      </c>
      <c r="B1189" t="s">
        <v>12192</v>
      </c>
      <c r="C1189" t="s">
        <v>12193</v>
      </c>
      <c r="D1189" t="s">
        <v>16032</v>
      </c>
      <c r="E1189" t="s">
        <v>16191</v>
      </c>
      <c r="F1189" t="s">
        <v>16033</v>
      </c>
      <c r="G1189" t="s">
        <v>16034</v>
      </c>
      <c r="H1189" t="s">
        <v>8483</v>
      </c>
      <c r="I1189" t="s">
        <v>13176</v>
      </c>
      <c r="J1189" t="s">
        <v>13399</v>
      </c>
      <c r="K1189" t="s">
        <v>13285</v>
      </c>
      <c r="L1189" t="s">
        <v>15206</v>
      </c>
      <c r="M1189" t="s">
        <v>13293</v>
      </c>
      <c r="N1189" t="s">
        <v>15214</v>
      </c>
      <c r="O1189" t="s">
        <v>13294</v>
      </c>
      <c r="P1189" t="s">
        <v>13295</v>
      </c>
      <c r="Q1189">
        <v>279</v>
      </c>
      <c r="R1189" s="8">
        <v>279</v>
      </c>
      <c r="S1189">
        <v>599</v>
      </c>
      <c r="T1189" s="8">
        <v>599</v>
      </c>
      <c r="U1189" s="8" t="str">
        <f>IF(Cleaned_Data[[#This Row],[Actual Price]]&lt;1000,"₦0–₦999",
 IF(Cleaned_Data[[#This Row],[Actual Price]]&lt;2000,"₦1,000–₦1,999",
 IF(Cleaned_Data[[#This Row],[Actual Price]]&lt;5000,"₦2,000–₦4,999",
 IF(Cleaned_Data[[#This Row],[Actual Price]]&lt;10000,"₦5,000–₦9,999",
 "₦10,000+"))))</f>
        <v>₦0–₦999</v>
      </c>
      <c r="V1189" s="8">
        <f>(Cleaned_Data[[#This Row],[Actual Price]]*Cleaned_Data[[#This Row],[Rating Count]])</f>
        <v>818833</v>
      </c>
      <c r="W1189" s="20">
        <v>0.53422370617696158</v>
      </c>
      <c r="X1189">
        <v>3.5</v>
      </c>
      <c r="Y1189" s="10">
        <f>VALUE(Cleaned_Data[[#This Row],[rating]])</f>
        <v>3.5</v>
      </c>
      <c r="Z1189">
        <v>1367</v>
      </c>
      <c r="AA1189" t="str">
        <f>IF(Cleaned_Data[[#This Row],[Rating Count]]&lt;1000,"&lt;1000","1000+")</f>
        <v>1000+</v>
      </c>
      <c r="AB1189" s="4">
        <v>1367</v>
      </c>
    </row>
    <row r="1190" spans="1:28" x14ac:dyDescent="0.25">
      <c r="A1190">
        <v>1189</v>
      </c>
      <c r="B1190" t="s">
        <v>12202</v>
      </c>
      <c r="C1190" t="s">
        <v>12203</v>
      </c>
      <c r="D1190" t="s">
        <v>12203</v>
      </c>
      <c r="E1190" t="s">
        <v>16191</v>
      </c>
      <c r="F1190" t="s">
        <v>16035</v>
      </c>
      <c r="G1190" t="s">
        <v>16036</v>
      </c>
      <c r="H1190" t="s">
        <v>8597</v>
      </c>
      <c r="I1190" t="s">
        <v>13176</v>
      </c>
      <c r="J1190" t="s">
        <v>13399</v>
      </c>
      <c r="K1190" t="s">
        <v>13285</v>
      </c>
      <c r="L1190" t="s">
        <v>15206</v>
      </c>
      <c r="M1190" t="s">
        <v>13286</v>
      </c>
      <c r="N1190" t="s">
        <v>13286</v>
      </c>
      <c r="O1190" t="s">
        <v>13302</v>
      </c>
      <c r="Q1190">
        <v>549</v>
      </c>
      <c r="R1190" s="8">
        <v>549</v>
      </c>
      <c r="S1190">
        <v>999</v>
      </c>
      <c r="T1190" s="8">
        <v>999</v>
      </c>
      <c r="U1190" s="8" t="str">
        <f>IF(Cleaned_Data[[#This Row],[Actual Price]]&lt;1000,"₦0–₦999",
 IF(Cleaned_Data[[#This Row],[Actual Price]]&lt;2000,"₦1,000–₦1,999",
 IF(Cleaned_Data[[#This Row],[Actual Price]]&lt;5000,"₦2,000–₦4,999",
 IF(Cleaned_Data[[#This Row],[Actual Price]]&lt;10000,"₦5,000–₦9,999",
 "₦10,000+"))))</f>
        <v>₦0–₦999</v>
      </c>
      <c r="V1190" s="8">
        <f>(Cleaned_Data[[#This Row],[Actual Price]]*Cleaned_Data[[#This Row],[Rating Count]])</f>
        <v>1311687</v>
      </c>
      <c r="W1190" s="20">
        <v>0.45045045045045046</v>
      </c>
      <c r="X1190">
        <v>4</v>
      </c>
      <c r="Y1190" s="10">
        <f>VALUE(Cleaned_Data[[#This Row],[rating]])</f>
        <v>4</v>
      </c>
      <c r="Z1190">
        <v>1313</v>
      </c>
      <c r="AA1190" t="str">
        <f>IF(Cleaned_Data[[#This Row],[Rating Count]]&lt;1000,"&lt;1000","1000+")</f>
        <v>1000+</v>
      </c>
      <c r="AB1190" s="4">
        <v>1313</v>
      </c>
    </row>
    <row r="1191" spans="1:28" x14ac:dyDescent="0.25">
      <c r="A1191">
        <v>1190</v>
      </c>
      <c r="B1191" t="s">
        <v>12212</v>
      </c>
      <c r="C1191" t="s">
        <v>12213</v>
      </c>
      <c r="D1191" t="s">
        <v>12213</v>
      </c>
      <c r="E1191" t="s">
        <v>16191</v>
      </c>
      <c r="F1191" t="s">
        <v>16037</v>
      </c>
      <c r="G1191" t="s">
        <v>16038</v>
      </c>
      <c r="H1191" t="s">
        <v>10232</v>
      </c>
      <c r="I1191" t="s">
        <v>13176</v>
      </c>
      <c r="J1191" t="s">
        <v>13399</v>
      </c>
      <c r="K1191" t="s">
        <v>13312</v>
      </c>
      <c r="L1191" t="s">
        <v>15282</v>
      </c>
      <c r="M1191" t="s">
        <v>13313</v>
      </c>
      <c r="N1191" t="s">
        <v>13313</v>
      </c>
      <c r="O1191" t="s">
        <v>13348</v>
      </c>
      <c r="P1191" t="s">
        <v>13349</v>
      </c>
      <c r="Q1191">
        <v>85</v>
      </c>
      <c r="R1191" s="8">
        <v>85</v>
      </c>
      <c r="S1191">
        <v>199</v>
      </c>
      <c r="T1191" s="8">
        <v>199</v>
      </c>
      <c r="U1191" s="8" t="str">
        <f>IF(Cleaned_Data[[#This Row],[Actual Price]]&lt;1000,"₦0–₦999",
 IF(Cleaned_Data[[#This Row],[Actual Price]]&lt;2000,"₦1,000–₦1,999",
 IF(Cleaned_Data[[#This Row],[Actual Price]]&lt;5000,"₦2,000–₦4,999",
 IF(Cleaned_Data[[#This Row],[Actual Price]]&lt;10000,"₦5,000–₦9,999",
 "₦10,000+"))))</f>
        <v>₦0–₦999</v>
      </c>
      <c r="V1191" s="8">
        <f>(Cleaned_Data[[#This Row],[Actual Price]]*Cleaned_Data[[#This Row],[Rating Count]])</f>
        <v>42188</v>
      </c>
      <c r="W1191" s="20">
        <v>0.57286432160804024</v>
      </c>
      <c r="X1191">
        <v>4.0999999999999996</v>
      </c>
      <c r="Y1191" s="10">
        <f>VALUE(Cleaned_Data[[#This Row],[rating]])</f>
        <v>4.0999999999999996</v>
      </c>
      <c r="Z1191">
        <v>212</v>
      </c>
      <c r="AA1191" t="str">
        <f>IF(Cleaned_Data[[#This Row],[Rating Count]]&lt;1000,"&lt;1000","1000+")</f>
        <v>&lt;1000</v>
      </c>
      <c r="AB1191" s="4">
        <v>212</v>
      </c>
    </row>
    <row r="1192" spans="1:28" x14ac:dyDescent="0.25">
      <c r="A1192">
        <v>1191</v>
      </c>
      <c r="B1192" t="s">
        <v>12222</v>
      </c>
      <c r="C1192" t="s">
        <v>12223</v>
      </c>
      <c r="D1192" t="s">
        <v>16039</v>
      </c>
      <c r="E1192" t="s">
        <v>16191</v>
      </c>
      <c r="F1192" t="s">
        <v>16040</v>
      </c>
      <c r="G1192" t="s">
        <v>16041</v>
      </c>
      <c r="H1192" t="s">
        <v>8846</v>
      </c>
      <c r="I1192" t="s">
        <v>13176</v>
      </c>
      <c r="J1192" t="s">
        <v>13399</v>
      </c>
      <c r="K1192" t="s">
        <v>13285</v>
      </c>
      <c r="L1192" t="s">
        <v>15206</v>
      </c>
      <c r="M1192" t="s">
        <v>13286</v>
      </c>
      <c r="N1192" t="s">
        <v>13286</v>
      </c>
      <c r="O1192" t="s">
        <v>13315</v>
      </c>
      <c r="Q1192">
        <v>499</v>
      </c>
      <c r="R1192" s="8">
        <v>499</v>
      </c>
      <c r="S1192">
        <v>1299</v>
      </c>
      <c r="T1192" s="8">
        <v>1299</v>
      </c>
      <c r="U1192" s="8" t="str">
        <f>IF(Cleaned_Data[[#This Row],[Actual Price]]&lt;1000,"₦0–₦999",
 IF(Cleaned_Data[[#This Row],[Actual Price]]&lt;2000,"₦1,000–₦1,999",
 IF(Cleaned_Data[[#This Row],[Actual Price]]&lt;5000,"₦2,000–₦4,999",
 IF(Cleaned_Data[[#This Row],[Actual Price]]&lt;10000,"₦5,000–₦9,999",
 "₦10,000+"))))</f>
        <v>₦1,000–₦1,999</v>
      </c>
      <c r="V1192" s="8">
        <f>(Cleaned_Data[[#This Row],[Actual Price]]*Cleaned_Data[[#This Row],[Rating Count]])</f>
        <v>84435</v>
      </c>
      <c r="W1192" s="20">
        <v>0.61585835257890686</v>
      </c>
      <c r="X1192">
        <v>3.9</v>
      </c>
      <c r="Y1192" s="10">
        <f>VALUE(Cleaned_Data[[#This Row],[rating]])</f>
        <v>3.9</v>
      </c>
      <c r="Z1192">
        <v>65</v>
      </c>
      <c r="AA1192" t="str">
        <f>IF(Cleaned_Data[[#This Row],[Rating Count]]&lt;1000,"&lt;1000","1000+")</f>
        <v>&lt;1000</v>
      </c>
      <c r="AB1192" s="4">
        <v>65</v>
      </c>
    </row>
    <row r="1193" spans="1:28" x14ac:dyDescent="0.25">
      <c r="A1193">
        <v>1192</v>
      </c>
      <c r="B1193" t="s">
        <v>12232</v>
      </c>
      <c r="C1193" t="s">
        <v>12233</v>
      </c>
      <c r="D1193" t="s">
        <v>12233</v>
      </c>
      <c r="E1193" t="s">
        <v>16191</v>
      </c>
      <c r="F1193" t="s">
        <v>15799</v>
      </c>
      <c r="G1193" t="s">
        <v>16042</v>
      </c>
      <c r="H1193" t="s">
        <v>8846</v>
      </c>
      <c r="I1193" t="s">
        <v>13176</v>
      </c>
      <c r="J1193" t="s">
        <v>13399</v>
      </c>
      <c r="K1193" t="s">
        <v>13285</v>
      </c>
      <c r="L1193" t="s">
        <v>15206</v>
      </c>
      <c r="M1193" t="s">
        <v>13286</v>
      </c>
      <c r="N1193" t="s">
        <v>13286</v>
      </c>
      <c r="O1193" t="s">
        <v>13315</v>
      </c>
      <c r="Q1193">
        <v>5865</v>
      </c>
      <c r="R1193" s="8">
        <v>5865</v>
      </c>
      <c r="S1193">
        <v>7776</v>
      </c>
      <c r="T1193" s="8">
        <v>7776</v>
      </c>
      <c r="U1193" s="8" t="str">
        <f>IF(Cleaned_Data[[#This Row],[Actual Price]]&lt;1000,"₦0–₦999",
 IF(Cleaned_Data[[#This Row],[Actual Price]]&lt;2000,"₦1,000–₦1,999",
 IF(Cleaned_Data[[#This Row],[Actual Price]]&lt;5000,"₦2,000–₦4,999",
 IF(Cleaned_Data[[#This Row],[Actual Price]]&lt;10000,"₦5,000–₦9,999",
 "₦10,000+"))))</f>
        <v>₦5,000–₦9,999</v>
      </c>
      <c r="V1193" s="8">
        <f>(Cleaned_Data[[#This Row],[Actual Price]]*Cleaned_Data[[#This Row],[Rating Count]])</f>
        <v>21282912</v>
      </c>
      <c r="W1193" s="20">
        <v>0.24575617283950618</v>
      </c>
      <c r="X1193">
        <v>4.4000000000000004</v>
      </c>
      <c r="Y1193" s="10">
        <f>VALUE(Cleaned_Data[[#This Row],[rating]])</f>
        <v>4.4000000000000004</v>
      </c>
      <c r="Z1193">
        <v>2737</v>
      </c>
      <c r="AA1193" t="str">
        <f>IF(Cleaned_Data[[#This Row],[Rating Count]]&lt;1000,"&lt;1000","1000+")</f>
        <v>1000+</v>
      </c>
      <c r="AB1193" s="4">
        <v>2737</v>
      </c>
    </row>
    <row r="1194" spans="1:28" x14ac:dyDescent="0.25">
      <c r="A1194">
        <v>1193</v>
      </c>
      <c r="B1194" t="s">
        <v>12242</v>
      </c>
      <c r="C1194" t="s">
        <v>12243</v>
      </c>
      <c r="D1194" t="s">
        <v>12243</v>
      </c>
      <c r="E1194" t="s">
        <v>16191</v>
      </c>
      <c r="F1194" t="s">
        <v>16043</v>
      </c>
      <c r="G1194" t="s">
        <v>16044</v>
      </c>
      <c r="H1194" t="s">
        <v>8450</v>
      </c>
      <c r="I1194" t="s">
        <v>13176</v>
      </c>
      <c r="J1194" t="s">
        <v>13399</v>
      </c>
      <c r="K1194" t="s">
        <v>13285</v>
      </c>
      <c r="L1194" t="s">
        <v>15206</v>
      </c>
      <c r="M1194" t="s">
        <v>13286</v>
      </c>
      <c r="N1194" t="s">
        <v>13286</v>
      </c>
      <c r="O1194" t="s">
        <v>13287</v>
      </c>
      <c r="P1194" t="s">
        <v>13288</v>
      </c>
      <c r="Q1194">
        <v>1260</v>
      </c>
      <c r="R1194" s="8">
        <v>1260</v>
      </c>
      <c r="S1194">
        <v>2299</v>
      </c>
      <c r="T1194" s="8">
        <v>2299</v>
      </c>
      <c r="U1194" s="8" t="str">
        <f>IF(Cleaned_Data[[#This Row],[Actual Price]]&lt;1000,"₦0–₦999",
 IF(Cleaned_Data[[#This Row],[Actual Price]]&lt;2000,"₦1,000–₦1,999",
 IF(Cleaned_Data[[#This Row],[Actual Price]]&lt;5000,"₦2,000–₦4,999",
 IF(Cleaned_Data[[#This Row],[Actual Price]]&lt;10000,"₦5,000–₦9,999",
 "₦10,000+"))))</f>
        <v>₦2,000–₦4,999</v>
      </c>
      <c r="V1194" s="8">
        <f>(Cleaned_Data[[#This Row],[Actual Price]]*Cleaned_Data[[#This Row],[Rating Count]])</f>
        <v>126445</v>
      </c>
      <c r="W1194" s="20">
        <v>0.45193562418442801</v>
      </c>
      <c r="X1194">
        <v>4.3</v>
      </c>
      <c r="Y1194" s="10">
        <f>VALUE(Cleaned_Data[[#This Row],[rating]])</f>
        <v>4.3</v>
      </c>
      <c r="Z1194">
        <v>55</v>
      </c>
      <c r="AA1194" t="str">
        <f>IF(Cleaned_Data[[#This Row],[Rating Count]]&lt;1000,"&lt;1000","1000+")</f>
        <v>&lt;1000</v>
      </c>
      <c r="AB1194" s="4">
        <v>55</v>
      </c>
    </row>
    <row r="1195" spans="1:28" x14ac:dyDescent="0.25">
      <c r="A1195">
        <v>1194</v>
      </c>
      <c r="B1195" t="s">
        <v>12252</v>
      </c>
      <c r="C1195" t="s">
        <v>12253</v>
      </c>
      <c r="D1195" t="s">
        <v>12253</v>
      </c>
      <c r="E1195" t="s">
        <v>16191</v>
      </c>
      <c r="F1195" t="s">
        <v>16045</v>
      </c>
      <c r="G1195" t="s">
        <v>16046</v>
      </c>
      <c r="H1195" t="s">
        <v>12254</v>
      </c>
      <c r="I1195" t="s">
        <v>13176</v>
      </c>
      <c r="J1195" t="s">
        <v>13399</v>
      </c>
      <c r="K1195" t="s">
        <v>13285</v>
      </c>
      <c r="L1195" t="s">
        <v>15206</v>
      </c>
      <c r="M1195" t="s">
        <v>13329</v>
      </c>
      <c r="N1195" t="s">
        <v>15419</v>
      </c>
      <c r="O1195" t="s">
        <v>13374</v>
      </c>
      <c r="Q1195">
        <v>1099</v>
      </c>
      <c r="R1195" s="8">
        <v>1099</v>
      </c>
      <c r="S1195">
        <v>1500</v>
      </c>
      <c r="T1195" s="8">
        <v>1500</v>
      </c>
      <c r="U1195" s="8" t="str">
        <f>IF(Cleaned_Data[[#This Row],[Actual Price]]&lt;1000,"₦0–₦999",
 IF(Cleaned_Data[[#This Row],[Actual Price]]&lt;2000,"₦1,000–₦1,999",
 IF(Cleaned_Data[[#This Row],[Actual Price]]&lt;5000,"₦2,000–₦4,999",
 IF(Cleaned_Data[[#This Row],[Actual Price]]&lt;10000,"₦5,000–₦9,999",
 "₦10,000+"))))</f>
        <v>₦1,000–₦1,999</v>
      </c>
      <c r="V1195" s="8">
        <f>(Cleaned_Data[[#This Row],[Actual Price]]*Cleaned_Data[[#This Row],[Rating Count]])</f>
        <v>1597500</v>
      </c>
      <c r="W1195" s="20">
        <v>0.26733333333333331</v>
      </c>
      <c r="X1195">
        <v>4.5</v>
      </c>
      <c r="Y1195" s="10">
        <f>VALUE(Cleaned_Data[[#This Row],[rating]])</f>
        <v>4.5</v>
      </c>
      <c r="Z1195">
        <v>1065</v>
      </c>
      <c r="AA1195" t="str">
        <f>IF(Cleaned_Data[[#This Row],[Rating Count]]&lt;1000,"&lt;1000","1000+")</f>
        <v>1000+</v>
      </c>
      <c r="AB1195" s="4">
        <v>1065</v>
      </c>
    </row>
    <row r="1196" spans="1:28" x14ac:dyDescent="0.25">
      <c r="A1196">
        <v>1195</v>
      </c>
      <c r="B1196" t="s">
        <v>12263</v>
      </c>
      <c r="C1196" t="s">
        <v>12264</v>
      </c>
      <c r="D1196" t="s">
        <v>12264</v>
      </c>
      <c r="E1196" t="s">
        <v>16191</v>
      </c>
      <c r="F1196" t="s">
        <v>16047</v>
      </c>
      <c r="G1196" t="s">
        <v>13442</v>
      </c>
      <c r="H1196" t="s">
        <v>8969</v>
      </c>
      <c r="I1196" t="s">
        <v>13176</v>
      </c>
      <c r="J1196" t="s">
        <v>13399</v>
      </c>
      <c r="K1196" t="s">
        <v>13285</v>
      </c>
      <c r="L1196" t="s">
        <v>15206</v>
      </c>
      <c r="M1196" t="s">
        <v>13286</v>
      </c>
      <c r="N1196" t="s">
        <v>13286</v>
      </c>
      <c r="O1196" t="s">
        <v>13319</v>
      </c>
      <c r="Q1196">
        <v>1928</v>
      </c>
      <c r="R1196" s="8">
        <v>1928</v>
      </c>
      <c r="S1196">
        <v>2590</v>
      </c>
      <c r="T1196" s="8">
        <v>2590</v>
      </c>
      <c r="U1196" s="8" t="str">
        <f>IF(Cleaned_Data[[#This Row],[Actual Price]]&lt;1000,"₦0–₦999",
 IF(Cleaned_Data[[#This Row],[Actual Price]]&lt;2000,"₦1,000–₦1,999",
 IF(Cleaned_Data[[#This Row],[Actual Price]]&lt;5000,"₦2,000–₦4,999",
 IF(Cleaned_Data[[#This Row],[Actual Price]]&lt;10000,"₦5,000–₦9,999",
 "₦10,000+"))))</f>
        <v>₦2,000–₦4,999</v>
      </c>
      <c r="V1196" s="8">
        <f>(Cleaned_Data[[#This Row],[Actual Price]]*Cleaned_Data[[#This Row],[Rating Count]])</f>
        <v>6156430</v>
      </c>
      <c r="W1196" s="20">
        <v>0.25559845559845562</v>
      </c>
      <c r="X1196">
        <v>4</v>
      </c>
      <c r="Y1196" s="10">
        <f>VALUE(Cleaned_Data[[#This Row],[rating]])</f>
        <v>4</v>
      </c>
      <c r="Z1196">
        <v>2377</v>
      </c>
      <c r="AA1196" t="str">
        <f>IF(Cleaned_Data[[#This Row],[Rating Count]]&lt;1000,"&lt;1000","1000+")</f>
        <v>1000+</v>
      </c>
      <c r="AB1196" s="4">
        <v>2377</v>
      </c>
    </row>
    <row r="1197" spans="1:28" x14ac:dyDescent="0.25">
      <c r="A1197">
        <v>1196</v>
      </c>
      <c r="B1197" t="s">
        <v>12273</v>
      </c>
      <c r="C1197" t="s">
        <v>12274</v>
      </c>
      <c r="D1197" t="s">
        <v>12274</v>
      </c>
      <c r="E1197" t="s">
        <v>16191</v>
      </c>
      <c r="F1197" t="s">
        <v>16048</v>
      </c>
      <c r="G1197" t="s">
        <v>16049</v>
      </c>
      <c r="H1197" t="s">
        <v>8681</v>
      </c>
      <c r="I1197" t="s">
        <v>13176</v>
      </c>
      <c r="J1197" t="s">
        <v>13399</v>
      </c>
      <c r="K1197" t="s">
        <v>13289</v>
      </c>
      <c r="L1197" t="s">
        <v>15209</v>
      </c>
      <c r="M1197" t="s">
        <v>13305</v>
      </c>
      <c r="N1197" t="s">
        <v>15244</v>
      </c>
      <c r="O1197" t="s">
        <v>13308</v>
      </c>
      <c r="Q1197">
        <v>3249</v>
      </c>
      <c r="R1197" s="8">
        <v>3249</v>
      </c>
      <c r="S1197">
        <v>6299</v>
      </c>
      <c r="T1197" s="8">
        <v>6299</v>
      </c>
      <c r="U1197" s="8" t="str">
        <f>IF(Cleaned_Data[[#This Row],[Actual Price]]&lt;1000,"₦0–₦999",
 IF(Cleaned_Data[[#This Row],[Actual Price]]&lt;2000,"₦1,000–₦1,999",
 IF(Cleaned_Data[[#This Row],[Actual Price]]&lt;5000,"₦2,000–₦4,999",
 IF(Cleaned_Data[[#This Row],[Actual Price]]&lt;10000,"₦5,000–₦9,999",
 "₦10,000+"))))</f>
        <v>₦5,000–₦9,999</v>
      </c>
      <c r="V1197" s="8">
        <f>(Cleaned_Data[[#This Row],[Actual Price]]*Cleaned_Data[[#This Row],[Rating Count]])</f>
        <v>16182131</v>
      </c>
      <c r="W1197" s="20">
        <v>0.48420384187966342</v>
      </c>
      <c r="X1197">
        <v>3.9</v>
      </c>
      <c r="Y1197" s="10">
        <f>VALUE(Cleaned_Data[[#This Row],[rating]])</f>
        <v>3.9</v>
      </c>
      <c r="Z1197">
        <v>2569</v>
      </c>
      <c r="AA1197" t="str">
        <f>IF(Cleaned_Data[[#This Row],[Rating Count]]&lt;1000,"&lt;1000","1000+")</f>
        <v>1000+</v>
      </c>
      <c r="AB1197" s="4">
        <v>2569</v>
      </c>
    </row>
    <row r="1198" spans="1:28" x14ac:dyDescent="0.25">
      <c r="A1198">
        <v>1197</v>
      </c>
      <c r="B1198" t="s">
        <v>12283</v>
      </c>
      <c r="C1198" t="s">
        <v>12284</v>
      </c>
      <c r="D1198" t="s">
        <v>12284</v>
      </c>
      <c r="E1198" t="s">
        <v>16191</v>
      </c>
      <c r="F1198" t="s">
        <v>16050</v>
      </c>
      <c r="G1198" t="s">
        <v>16051</v>
      </c>
      <c r="H1198" t="s">
        <v>8969</v>
      </c>
      <c r="I1198" t="s">
        <v>13176</v>
      </c>
      <c r="J1198" t="s">
        <v>13399</v>
      </c>
      <c r="K1198" t="s">
        <v>13285</v>
      </c>
      <c r="L1198" t="s">
        <v>15206</v>
      </c>
      <c r="M1198" t="s">
        <v>13286</v>
      </c>
      <c r="N1198" t="s">
        <v>13286</v>
      </c>
      <c r="O1198" t="s">
        <v>13319</v>
      </c>
      <c r="Q1198">
        <v>1199</v>
      </c>
      <c r="R1198" s="8">
        <v>1199</v>
      </c>
      <c r="S1198">
        <v>1795</v>
      </c>
      <c r="T1198" s="8">
        <v>1795</v>
      </c>
      <c r="U1198" s="8" t="str">
        <f>IF(Cleaned_Data[[#This Row],[Actual Price]]&lt;1000,"₦0–₦999",
 IF(Cleaned_Data[[#This Row],[Actual Price]]&lt;2000,"₦1,000–₦1,999",
 IF(Cleaned_Data[[#This Row],[Actual Price]]&lt;5000,"₦2,000–₦4,999",
 IF(Cleaned_Data[[#This Row],[Actual Price]]&lt;10000,"₦5,000–₦9,999",
 "₦10,000+"))))</f>
        <v>₦1,000–₦1,999</v>
      </c>
      <c r="V1198" s="8">
        <f>(Cleaned_Data[[#This Row],[Actual Price]]*Cleaned_Data[[#This Row],[Rating Count]])</f>
        <v>10710765</v>
      </c>
      <c r="W1198" s="20">
        <v>0.33203342618384402</v>
      </c>
      <c r="X1198">
        <v>4.2</v>
      </c>
      <c r="Y1198" s="10">
        <f>VALUE(Cleaned_Data[[#This Row],[rating]])</f>
        <v>4.2</v>
      </c>
      <c r="Z1198">
        <v>5967</v>
      </c>
      <c r="AA1198" t="str">
        <f>IF(Cleaned_Data[[#This Row],[Rating Count]]&lt;1000,"&lt;1000","1000+")</f>
        <v>1000+</v>
      </c>
      <c r="AB1198" s="4">
        <v>5967</v>
      </c>
    </row>
    <row r="1199" spans="1:28" x14ac:dyDescent="0.25">
      <c r="A1199">
        <v>1198</v>
      </c>
      <c r="B1199" t="s">
        <v>12293</v>
      </c>
      <c r="C1199" t="s">
        <v>12294</v>
      </c>
      <c r="D1199" t="s">
        <v>16052</v>
      </c>
      <c r="E1199" t="s">
        <v>16191</v>
      </c>
      <c r="F1199" t="s">
        <v>16053</v>
      </c>
      <c r="G1199" t="s">
        <v>16054</v>
      </c>
      <c r="H1199" t="s">
        <v>8450</v>
      </c>
      <c r="I1199" t="s">
        <v>13176</v>
      </c>
      <c r="J1199" t="s">
        <v>13399</v>
      </c>
      <c r="K1199" t="s">
        <v>13285</v>
      </c>
      <c r="L1199" t="s">
        <v>15206</v>
      </c>
      <c r="M1199" t="s">
        <v>13286</v>
      </c>
      <c r="N1199" t="s">
        <v>13286</v>
      </c>
      <c r="O1199" t="s">
        <v>13287</v>
      </c>
      <c r="P1199" t="s">
        <v>13288</v>
      </c>
      <c r="Q1199">
        <v>1456</v>
      </c>
      <c r="R1199" s="8">
        <v>1456</v>
      </c>
      <c r="S1199">
        <v>3190</v>
      </c>
      <c r="T1199" s="8">
        <v>3190</v>
      </c>
      <c r="U1199" s="8" t="str">
        <f>IF(Cleaned_Data[[#This Row],[Actual Price]]&lt;1000,"₦0–₦999",
 IF(Cleaned_Data[[#This Row],[Actual Price]]&lt;2000,"₦1,000–₦1,999",
 IF(Cleaned_Data[[#This Row],[Actual Price]]&lt;5000,"₦2,000–₦4,999",
 IF(Cleaned_Data[[#This Row],[Actual Price]]&lt;10000,"₦5,000–₦9,999",
 "₦10,000+"))))</f>
        <v>₦2,000–₦4,999</v>
      </c>
      <c r="V1199" s="8">
        <f>(Cleaned_Data[[#This Row],[Actual Price]]*Cleaned_Data[[#This Row],[Rating Count]])</f>
        <v>5665440</v>
      </c>
      <c r="W1199" s="20">
        <v>0.54357366771159876</v>
      </c>
      <c r="X1199">
        <v>4.0999999999999996</v>
      </c>
      <c r="Y1199" s="10">
        <f>VALUE(Cleaned_Data[[#This Row],[rating]])</f>
        <v>4.0999999999999996</v>
      </c>
      <c r="Z1199">
        <v>1776</v>
      </c>
      <c r="AA1199" t="str">
        <f>IF(Cleaned_Data[[#This Row],[Rating Count]]&lt;1000,"&lt;1000","1000+")</f>
        <v>1000+</v>
      </c>
      <c r="AB1199" s="4">
        <v>1776</v>
      </c>
    </row>
    <row r="1200" spans="1:28" x14ac:dyDescent="0.25">
      <c r="A1200">
        <v>1199</v>
      </c>
      <c r="B1200" t="s">
        <v>12303</v>
      </c>
      <c r="C1200" t="s">
        <v>12304</v>
      </c>
      <c r="D1200" t="s">
        <v>16055</v>
      </c>
      <c r="E1200" t="s">
        <v>16191</v>
      </c>
      <c r="F1200" t="s">
        <v>16056</v>
      </c>
      <c r="G1200" t="s">
        <v>16057</v>
      </c>
      <c r="H1200" t="s">
        <v>8846</v>
      </c>
      <c r="I1200" t="s">
        <v>13176</v>
      </c>
      <c r="J1200" t="s">
        <v>13399</v>
      </c>
      <c r="K1200" t="s">
        <v>13285</v>
      </c>
      <c r="L1200" t="s">
        <v>15206</v>
      </c>
      <c r="M1200" t="s">
        <v>13286</v>
      </c>
      <c r="N1200" t="s">
        <v>13286</v>
      </c>
      <c r="O1200" t="s">
        <v>13315</v>
      </c>
      <c r="Q1200">
        <v>3349</v>
      </c>
      <c r="R1200" s="8">
        <v>3349</v>
      </c>
      <c r="S1200">
        <v>4799</v>
      </c>
      <c r="T1200" s="8">
        <v>4799</v>
      </c>
      <c r="U1200" s="8" t="str">
        <f>IF(Cleaned_Data[[#This Row],[Actual Price]]&lt;1000,"₦0–₦999",
 IF(Cleaned_Data[[#This Row],[Actual Price]]&lt;2000,"₦1,000–₦1,999",
 IF(Cleaned_Data[[#This Row],[Actual Price]]&lt;5000,"₦2,000–₦4,999",
 IF(Cleaned_Data[[#This Row],[Actual Price]]&lt;10000,"₦5,000–₦9,999",
 "₦10,000+"))))</f>
        <v>₦2,000–₦4,999</v>
      </c>
      <c r="V1200" s="8">
        <f>(Cleaned_Data[[#This Row],[Actual Price]]*Cleaned_Data[[#This Row],[Rating Count]])</f>
        <v>20155800</v>
      </c>
      <c r="W1200" s="20">
        <v>0.302146280475099</v>
      </c>
      <c r="X1200">
        <v>3.7</v>
      </c>
      <c r="Y1200" s="10">
        <f>VALUE(Cleaned_Data[[#This Row],[rating]])</f>
        <v>3.7</v>
      </c>
      <c r="Z1200">
        <v>4200</v>
      </c>
      <c r="AA1200" t="str">
        <f>IF(Cleaned_Data[[#This Row],[Rating Count]]&lt;1000,"&lt;1000","1000+")</f>
        <v>1000+</v>
      </c>
      <c r="AB1200" s="4">
        <v>4200</v>
      </c>
    </row>
    <row r="1201" spans="1:28" x14ac:dyDescent="0.25">
      <c r="A1201">
        <v>1200</v>
      </c>
      <c r="B1201" t="s">
        <v>12313</v>
      </c>
      <c r="C1201" t="s">
        <v>12314</v>
      </c>
      <c r="D1201" t="s">
        <v>16058</v>
      </c>
      <c r="E1201" t="s">
        <v>16191</v>
      </c>
      <c r="F1201" t="s">
        <v>16059</v>
      </c>
      <c r="G1201" t="s">
        <v>16060</v>
      </c>
      <c r="H1201" t="s">
        <v>9294</v>
      </c>
      <c r="I1201" t="s">
        <v>13176</v>
      </c>
      <c r="J1201" t="s">
        <v>13399</v>
      </c>
      <c r="K1201" t="s">
        <v>13285</v>
      </c>
      <c r="L1201" t="s">
        <v>15206</v>
      </c>
      <c r="M1201" t="s">
        <v>13293</v>
      </c>
      <c r="N1201" t="s">
        <v>15214</v>
      </c>
      <c r="O1201" t="s">
        <v>13325</v>
      </c>
      <c r="Q1201">
        <v>4899</v>
      </c>
      <c r="R1201" s="8">
        <v>4899</v>
      </c>
      <c r="S1201">
        <v>8999</v>
      </c>
      <c r="T1201" s="8">
        <v>8999</v>
      </c>
      <c r="U1201" s="8" t="str">
        <f>IF(Cleaned_Data[[#This Row],[Actual Price]]&lt;1000,"₦0–₦999",
 IF(Cleaned_Data[[#This Row],[Actual Price]]&lt;2000,"₦1,000–₦1,999",
 IF(Cleaned_Data[[#This Row],[Actual Price]]&lt;5000,"₦2,000–₦4,999",
 IF(Cleaned_Data[[#This Row],[Actual Price]]&lt;10000,"₦5,000–₦9,999",
 "₦10,000+"))))</f>
        <v>₦5,000–₦9,999</v>
      </c>
      <c r="V1201" s="8">
        <f>(Cleaned_Data[[#This Row],[Actual Price]]*Cleaned_Data[[#This Row],[Rating Count]])</f>
        <v>2672703</v>
      </c>
      <c r="W1201" s="20">
        <v>0.45560617846427381</v>
      </c>
      <c r="X1201">
        <v>4.0999999999999996</v>
      </c>
      <c r="Y1201" s="10">
        <f>VALUE(Cleaned_Data[[#This Row],[rating]])</f>
        <v>4.0999999999999996</v>
      </c>
      <c r="Z1201">
        <v>297</v>
      </c>
      <c r="AA1201" t="str">
        <f>IF(Cleaned_Data[[#This Row],[Rating Count]]&lt;1000,"&lt;1000","1000+")</f>
        <v>&lt;1000</v>
      </c>
      <c r="AB1201" s="4">
        <v>297</v>
      </c>
    </row>
    <row r="1202" spans="1:28" x14ac:dyDescent="0.25">
      <c r="A1202">
        <v>1201</v>
      </c>
      <c r="B1202" t="s">
        <v>12323</v>
      </c>
      <c r="C1202" t="s">
        <v>12324</v>
      </c>
      <c r="D1202" t="s">
        <v>12324</v>
      </c>
      <c r="E1202" t="s">
        <v>16191</v>
      </c>
      <c r="F1202" t="s">
        <v>16061</v>
      </c>
      <c r="G1202" t="s">
        <v>16062</v>
      </c>
      <c r="H1202" t="s">
        <v>8670</v>
      </c>
      <c r="I1202" t="s">
        <v>13176</v>
      </c>
      <c r="J1202" t="s">
        <v>13399</v>
      </c>
      <c r="K1202" t="s">
        <v>13285</v>
      </c>
      <c r="L1202" t="s">
        <v>15206</v>
      </c>
      <c r="M1202" t="s">
        <v>13286</v>
      </c>
      <c r="N1202" t="s">
        <v>13286</v>
      </c>
      <c r="O1202" t="s">
        <v>13287</v>
      </c>
      <c r="P1202" t="s">
        <v>13307</v>
      </c>
      <c r="Q1202">
        <v>1199</v>
      </c>
      <c r="R1202" s="8">
        <v>1199</v>
      </c>
      <c r="S1202">
        <v>1899</v>
      </c>
      <c r="T1202" s="8">
        <v>1899</v>
      </c>
      <c r="U1202" s="8" t="str">
        <f>IF(Cleaned_Data[[#This Row],[Actual Price]]&lt;1000,"₦0–₦999",
 IF(Cleaned_Data[[#This Row],[Actual Price]]&lt;2000,"₦1,000–₦1,999",
 IF(Cleaned_Data[[#This Row],[Actual Price]]&lt;5000,"₦2,000–₦4,999",
 IF(Cleaned_Data[[#This Row],[Actual Price]]&lt;10000,"₦5,000–₦9,999",
 "₦10,000+"))))</f>
        <v>₦1,000–₦1,999</v>
      </c>
      <c r="V1202" s="8">
        <f>(Cleaned_Data[[#This Row],[Actual Price]]*Cleaned_Data[[#This Row],[Rating Count]])</f>
        <v>7326342</v>
      </c>
      <c r="W1202" s="20">
        <v>0.36861506055818855</v>
      </c>
      <c r="X1202">
        <v>4.2</v>
      </c>
      <c r="Y1202" s="10">
        <f>VALUE(Cleaned_Data[[#This Row],[rating]])</f>
        <v>4.2</v>
      </c>
      <c r="Z1202">
        <v>3858</v>
      </c>
      <c r="AA1202" t="str">
        <f>IF(Cleaned_Data[[#This Row],[Rating Count]]&lt;1000,"&lt;1000","1000+")</f>
        <v>1000+</v>
      </c>
      <c r="AB1202" s="4">
        <v>3858</v>
      </c>
    </row>
    <row r="1203" spans="1:28" x14ac:dyDescent="0.25">
      <c r="A1203">
        <v>1202</v>
      </c>
      <c r="B1203" t="s">
        <v>12333</v>
      </c>
      <c r="C1203" t="s">
        <v>12334</v>
      </c>
      <c r="D1203" t="s">
        <v>12334</v>
      </c>
      <c r="E1203" t="s">
        <v>16191</v>
      </c>
      <c r="F1203" t="s">
        <v>16063</v>
      </c>
      <c r="G1203" t="s">
        <v>16064</v>
      </c>
      <c r="H1203" t="s">
        <v>11003</v>
      </c>
      <c r="I1203" t="s">
        <v>13176</v>
      </c>
      <c r="J1203" t="s">
        <v>13399</v>
      </c>
      <c r="K1203" t="s">
        <v>13289</v>
      </c>
      <c r="L1203" t="s">
        <v>15209</v>
      </c>
      <c r="M1203" t="s">
        <v>13363</v>
      </c>
      <c r="N1203" t="s">
        <v>13363</v>
      </c>
      <c r="Q1203">
        <v>3290</v>
      </c>
      <c r="R1203" s="8">
        <v>3290</v>
      </c>
      <c r="S1203">
        <v>5799</v>
      </c>
      <c r="T1203" s="8">
        <v>5799</v>
      </c>
      <c r="U1203" s="8" t="str">
        <f>IF(Cleaned_Data[[#This Row],[Actual Price]]&lt;1000,"₦0–₦999",
 IF(Cleaned_Data[[#This Row],[Actual Price]]&lt;2000,"₦1,000–₦1,999",
 IF(Cleaned_Data[[#This Row],[Actual Price]]&lt;5000,"₦2,000–₦4,999",
 IF(Cleaned_Data[[#This Row],[Actual Price]]&lt;10000,"₦5,000–₦9,999",
 "₦10,000+"))))</f>
        <v>₦5,000–₦9,999</v>
      </c>
      <c r="V1203" s="8">
        <f>(Cleaned_Data[[#This Row],[Actual Price]]*Cleaned_Data[[#This Row],[Rating Count]])</f>
        <v>974232</v>
      </c>
      <c r="W1203" s="20">
        <v>0.43266080358682529</v>
      </c>
      <c r="X1203">
        <v>4.3</v>
      </c>
      <c r="Y1203" s="10">
        <f>VALUE(Cleaned_Data[[#This Row],[rating]])</f>
        <v>4.3</v>
      </c>
      <c r="Z1203">
        <v>168</v>
      </c>
      <c r="AA1203" t="str">
        <f>IF(Cleaned_Data[[#This Row],[Rating Count]]&lt;1000,"&lt;1000","1000+")</f>
        <v>&lt;1000</v>
      </c>
      <c r="AB1203" s="4">
        <v>168</v>
      </c>
    </row>
    <row r="1204" spans="1:28" x14ac:dyDescent="0.25">
      <c r="A1204">
        <v>1203</v>
      </c>
      <c r="B1204" t="s">
        <v>12343</v>
      </c>
      <c r="C1204" t="s">
        <v>12344</v>
      </c>
      <c r="D1204" t="s">
        <v>12344</v>
      </c>
      <c r="E1204" t="s">
        <v>16191</v>
      </c>
      <c r="F1204" t="s">
        <v>16065</v>
      </c>
      <c r="G1204" t="s">
        <v>16066</v>
      </c>
      <c r="H1204" t="s">
        <v>8483</v>
      </c>
      <c r="I1204" t="s">
        <v>13176</v>
      </c>
      <c r="J1204" t="s">
        <v>13399</v>
      </c>
      <c r="K1204" t="s">
        <v>13285</v>
      </c>
      <c r="L1204" t="s">
        <v>15206</v>
      </c>
      <c r="M1204" t="s">
        <v>13293</v>
      </c>
      <c r="N1204" t="s">
        <v>15214</v>
      </c>
      <c r="O1204" t="s">
        <v>13294</v>
      </c>
      <c r="P1204" t="s">
        <v>13295</v>
      </c>
      <c r="Q1204">
        <v>179</v>
      </c>
      <c r="R1204" s="8">
        <v>179</v>
      </c>
      <c r="S1204">
        <v>799</v>
      </c>
      <c r="T1204" s="8">
        <v>799</v>
      </c>
      <c r="U1204" s="8" t="str">
        <f>IF(Cleaned_Data[[#This Row],[Actual Price]]&lt;1000,"₦0–₦999",
 IF(Cleaned_Data[[#This Row],[Actual Price]]&lt;2000,"₦1,000–₦1,999",
 IF(Cleaned_Data[[#This Row],[Actual Price]]&lt;5000,"₦2,000–₦4,999",
 IF(Cleaned_Data[[#This Row],[Actual Price]]&lt;10000,"₦5,000–₦9,999",
 "₦10,000+"))))</f>
        <v>₦0–₦999</v>
      </c>
      <c r="V1204" s="8">
        <f>(Cleaned_Data[[#This Row],[Actual Price]]*Cleaned_Data[[#This Row],[Rating Count]])</f>
        <v>80699</v>
      </c>
      <c r="W1204" s="20">
        <v>0.77596996245306638</v>
      </c>
      <c r="X1204">
        <v>3.6</v>
      </c>
      <c r="Y1204" s="10">
        <f>VALUE(Cleaned_Data[[#This Row],[rating]])</f>
        <v>3.6</v>
      </c>
      <c r="Z1204">
        <v>101</v>
      </c>
      <c r="AA1204" t="str">
        <f>IF(Cleaned_Data[[#This Row],[Rating Count]]&lt;1000,"&lt;1000","1000+")</f>
        <v>&lt;1000</v>
      </c>
      <c r="AB1204" s="4">
        <v>101</v>
      </c>
    </row>
    <row r="1205" spans="1:28" x14ac:dyDescent="0.25">
      <c r="A1205">
        <v>1204</v>
      </c>
      <c r="B1205" t="s">
        <v>12353</v>
      </c>
      <c r="C1205" t="s">
        <v>12354</v>
      </c>
      <c r="D1205" t="s">
        <v>16067</v>
      </c>
      <c r="E1205" t="s">
        <v>16191</v>
      </c>
      <c r="F1205" t="s">
        <v>16068</v>
      </c>
      <c r="G1205" t="s">
        <v>16069</v>
      </c>
      <c r="H1205" t="s">
        <v>12016</v>
      </c>
      <c r="I1205" t="s">
        <v>13176</v>
      </c>
      <c r="J1205" t="s">
        <v>13399</v>
      </c>
      <c r="K1205" t="s">
        <v>13285</v>
      </c>
      <c r="L1205" t="s">
        <v>15206</v>
      </c>
      <c r="M1205" t="s">
        <v>13329</v>
      </c>
      <c r="N1205" t="s">
        <v>15419</v>
      </c>
      <c r="O1205" t="s">
        <v>13372</v>
      </c>
      <c r="P1205" t="s">
        <v>13373</v>
      </c>
      <c r="Q1205">
        <v>149</v>
      </c>
      <c r="R1205" s="8">
        <v>149</v>
      </c>
      <c r="S1205">
        <v>300</v>
      </c>
      <c r="T1205" s="8">
        <v>300</v>
      </c>
      <c r="U1205" s="8" t="str">
        <f>IF(Cleaned_Data[[#This Row],[Actual Price]]&lt;1000,"₦0–₦999",
 IF(Cleaned_Data[[#This Row],[Actual Price]]&lt;2000,"₦1,000–₦1,999",
 IF(Cleaned_Data[[#This Row],[Actual Price]]&lt;5000,"₦2,000–₦4,999",
 IF(Cleaned_Data[[#This Row],[Actual Price]]&lt;10000,"₦5,000–₦9,999",
 "₦10,000+"))))</f>
        <v>₦0–₦999</v>
      </c>
      <c r="V1205" s="8">
        <f>(Cleaned_Data[[#This Row],[Actual Price]]*Cleaned_Data[[#This Row],[Rating Count]])</f>
        <v>1222200</v>
      </c>
      <c r="W1205" s="20">
        <v>0.5033333333333333</v>
      </c>
      <c r="X1205">
        <v>4.0999999999999996</v>
      </c>
      <c r="Y1205" s="10">
        <f>VALUE(Cleaned_Data[[#This Row],[rating]])</f>
        <v>4.0999999999999996</v>
      </c>
      <c r="Z1205">
        <v>4074</v>
      </c>
      <c r="AA1205" t="str">
        <f>IF(Cleaned_Data[[#This Row],[Rating Count]]&lt;1000,"&lt;1000","1000+")</f>
        <v>1000+</v>
      </c>
      <c r="AB1205" s="4">
        <v>4074</v>
      </c>
    </row>
    <row r="1206" spans="1:28" x14ac:dyDescent="0.25">
      <c r="A1206">
        <v>1205</v>
      </c>
      <c r="B1206" t="s">
        <v>12363</v>
      </c>
      <c r="C1206" t="s">
        <v>12364</v>
      </c>
      <c r="D1206" t="s">
        <v>12364</v>
      </c>
      <c r="E1206" t="s">
        <v>16191</v>
      </c>
      <c r="F1206" t="s">
        <v>16070</v>
      </c>
      <c r="G1206" t="s">
        <v>16006</v>
      </c>
      <c r="H1206" t="s">
        <v>8618</v>
      </c>
      <c r="I1206" t="s">
        <v>13176</v>
      </c>
      <c r="J1206" t="s">
        <v>13399</v>
      </c>
      <c r="K1206" t="s">
        <v>13285</v>
      </c>
      <c r="L1206" t="s">
        <v>15206</v>
      </c>
      <c r="M1206" t="s">
        <v>13286</v>
      </c>
      <c r="N1206" t="s">
        <v>13286</v>
      </c>
      <c r="O1206" t="s">
        <v>13304</v>
      </c>
      <c r="Q1206">
        <v>5490</v>
      </c>
      <c r="R1206" s="8">
        <v>5490</v>
      </c>
      <c r="S1206">
        <v>7200</v>
      </c>
      <c r="T1206" s="8">
        <v>7200</v>
      </c>
      <c r="U1206" s="8" t="str">
        <f>IF(Cleaned_Data[[#This Row],[Actual Price]]&lt;1000,"₦0–₦999",
 IF(Cleaned_Data[[#This Row],[Actual Price]]&lt;2000,"₦1,000–₦1,999",
 IF(Cleaned_Data[[#This Row],[Actual Price]]&lt;5000,"₦2,000–₦4,999",
 IF(Cleaned_Data[[#This Row],[Actual Price]]&lt;10000,"₦5,000–₦9,999",
 "₦10,000+"))))</f>
        <v>₦5,000–₦9,999</v>
      </c>
      <c r="V1206" s="8">
        <f>(Cleaned_Data[[#This Row],[Actual Price]]*Cleaned_Data[[#This Row],[Rating Count]])</f>
        <v>10137600</v>
      </c>
      <c r="W1206" s="20">
        <v>0.23749999999999999</v>
      </c>
      <c r="X1206">
        <v>4.5</v>
      </c>
      <c r="Y1206" s="10">
        <f>VALUE(Cleaned_Data[[#This Row],[rating]])</f>
        <v>4.5</v>
      </c>
      <c r="Z1206">
        <v>1408</v>
      </c>
      <c r="AA1206" t="str">
        <f>IF(Cleaned_Data[[#This Row],[Rating Count]]&lt;1000,"&lt;1000","1000+")</f>
        <v>1000+</v>
      </c>
      <c r="AB1206" s="4">
        <v>1408</v>
      </c>
    </row>
    <row r="1207" spans="1:28" x14ac:dyDescent="0.25">
      <c r="A1207">
        <v>1206</v>
      </c>
      <c r="B1207" t="s">
        <v>12373</v>
      </c>
      <c r="C1207" t="s">
        <v>12374</v>
      </c>
      <c r="D1207" t="s">
        <v>12374</v>
      </c>
      <c r="E1207" t="s">
        <v>16191</v>
      </c>
      <c r="F1207" t="s">
        <v>16071</v>
      </c>
      <c r="G1207" t="s">
        <v>16072</v>
      </c>
      <c r="H1207" t="s">
        <v>8494</v>
      </c>
      <c r="I1207" t="s">
        <v>13176</v>
      </c>
      <c r="J1207" t="s">
        <v>13399</v>
      </c>
      <c r="K1207" t="s">
        <v>13285</v>
      </c>
      <c r="L1207" t="s">
        <v>15206</v>
      </c>
      <c r="M1207" t="s">
        <v>13286</v>
      </c>
      <c r="N1207" t="s">
        <v>13286</v>
      </c>
      <c r="O1207" t="s">
        <v>13296</v>
      </c>
      <c r="Q1207">
        <v>379</v>
      </c>
      <c r="R1207" s="8">
        <v>379</v>
      </c>
      <c r="S1207">
        <v>389</v>
      </c>
      <c r="T1207" s="8">
        <v>389</v>
      </c>
      <c r="U1207" s="8" t="str">
        <f>IF(Cleaned_Data[[#This Row],[Actual Price]]&lt;1000,"₦0–₦999",
 IF(Cleaned_Data[[#This Row],[Actual Price]]&lt;2000,"₦1,000–₦1,999",
 IF(Cleaned_Data[[#This Row],[Actual Price]]&lt;5000,"₦2,000–₦4,999",
 IF(Cleaned_Data[[#This Row],[Actual Price]]&lt;10000,"₦5,000–₦9,999",
 "₦10,000+"))))</f>
        <v>₦0–₦999</v>
      </c>
      <c r="V1207" s="8">
        <f>(Cleaned_Data[[#This Row],[Actual Price]]*Cleaned_Data[[#This Row],[Rating Count]])</f>
        <v>1454471</v>
      </c>
      <c r="W1207" s="20">
        <v>2.570694087403599E-2</v>
      </c>
      <c r="X1207">
        <v>4.2</v>
      </c>
      <c r="Y1207" s="10">
        <f>VALUE(Cleaned_Data[[#This Row],[rating]])</f>
        <v>4.2</v>
      </c>
      <c r="Z1207">
        <v>3739</v>
      </c>
      <c r="AA1207" t="str">
        <f>IF(Cleaned_Data[[#This Row],[Rating Count]]&lt;1000,"&lt;1000","1000+")</f>
        <v>1000+</v>
      </c>
      <c r="AB1207" s="4">
        <v>3739</v>
      </c>
    </row>
    <row r="1208" spans="1:28" x14ac:dyDescent="0.25">
      <c r="A1208">
        <v>1207</v>
      </c>
      <c r="B1208" t="s">
        <v>12383</v>
      </c>
      <c r="C1208" t="s">
        <v>12384</v>
      </c>
      <c r="D1208" t="s">
        <v>16073</v>
      </c>
      <c r="E1208" t="s">
        <v>16191</v>
      </c>
      <c r="F1208" t="s">
        <v>16074</v>
      </c>
      <c r="G1208" t="s">
        <v>16075</v>
      </c>
      <c r="H1208" t="s">
        <v>10001</v>
      </c>
      <c r="I1208" t="s">
        <v>13176</v>
      </c>
      <c r="J1208" t="s">
        <v>13399</v>
      </c>
      <c r="K1208" t="s">
        <v>13285</v>
      </c>
      <c r="L1208" t="s">
        <v>15206</v>
      </c>
      <c r="M1208" t="s">
        <v>13334</v>
      </c>
      <c r="N1208" t="s">
        <v>15444</v>
      </c>
      <c r="O1208" t="s">
        <v>13344</v>
      </c>
      <c r="Q1208">
        <v>8699</v>
      </c>
      <c r="R1208" s="8">
        <v>8699</v>
      </c>
      <c r="S1208">
        <v>13049</v>
      </c>
      <c r="T1208" s="8">
        <v>13049</v>
      </c>
      <c r="U1208" s="8" t="str">
        <f>IF(Cleaned_Data[[#This Row],[Actual Price]]&lt;1000,"₦0–₦999",
 IF(Cleaned_Data[[#This Row],[Actual Price]]&lt;2000,"₦1,000–₦1,999",
 IF(Cleaned_Data[[#This Row],[Actual Price]]&lt;5000,"₦2,000–₦4,999",
 IF(Cleaned_Data[[#This Row],[Actual Price]]&lt;10000,"₦5,000–₦9,999",
 "₦10,000+"))))</f>
        <v>₦10,000+</v>
      </c>
      <c r="V1208" s="8">
        <f>(Cleaned_Data[[#This Row],[Actual Price]]*Cleaned_Data[[#This Row],[Rating Count]])</f>
        <v>76871659</v>
      </c>
      <c r="W1208" s="20">
        <v>0.33335887807494829</v>
      </c>
      <c r="X1208">
        <v>4.3</v>
      </c>
      <c r="Y1208" s="10">
        <f>VALUE(Cleaned_Data[[#This Row],[rating]])</f>
        <v>4.3</v>
      </c>
      <c r="Z1208">
        <v>5891</v>
      </c>
      <c r="AA1208" t="str">
        <f>IF(Cleaned_Data[[#This Row],[Rating Count]]&lt;1000,"&lt;1000","1000+")</f>
        <v>1000+</v>
      </c>
      <c r="AB1208" s="4">
        <v>5891</v>
      </c>
    </row>
    <row r="1209" spans="1:28" x14ac:dyDescent="0.25">
      <c r="A1209">
        <v>1208</v>
      </c>
      <c r="B1209" t="s">
        <v>12393</v>
      </c>
      <c r="C1209" t="s">
        <v>12394</v>
      </c>
      <c r="D1209" t="s">
        <v>12394</v>
      </c>
      <c r="E1209" t="s">
        <v>16191</v>
      </c>
      <c r="F1209" t="s">
        <v>16076</v>
      </c>
      <c r="G1209" t="s">
        <v>16077</v>
      </c>
      <c r="H1209" t="s">
        <v>8618</v>
      </c>
      <c r="I1209" t="s">
        <v>13176</v>
      </c>
      <c r="J1209" t="s">
        <v>13399</v>
      </c>
      <c r="K1209" t="s">
        <v>13285</v>
      </c>
      <c r="L1209" t="s">
        <v>15206</v>
      </c>
      <c r="M1209" t="s">
        <v>13286</v>
      </c>
      <c r="N1209" t="s">
        <v>13286</v>
      </c>
      <c r="O1209" t="s">
        <v>13304</v>
      </c>
      <c r="Q1209">
        <v>3041.67</v>
      </c>
      <c r="R1209" s="8">
        <v>3041.67</v>
      </c>
      <c r="S1209">
        <v>5999</v>
      </c>
      <c r="T1209" s="8">
        <v>5999</v>
      </c>
      <c r="U1209" s="8" t="str">
        <f>IF(Cleaned_Data[[#This Row],[Actual Price]]&lt;1000,"₦0–₦999",
 IF(Cleaned_Data[[#This Row],[Actual Price]]&lt;2000,"₦1,000–₦1,999",
 IF(Cleaned_Data[[#This Row],[Actual Price]]&lt;5000,"₦2,000–₦4,999",
 IF(Cleaned_Data[[#This Row],[Actual Price]]&lt;10000,"₦5,000–₦9,999",
 "₦10,000+"))))</f>
        <v>₦5,000–₦9,999</v>
      </c>
      <c r="V1209" s="8">
        <f>(Cleaned_Data[[#This Row],[Actual Price]]*Cleaned_Data[[#This Row],[Rating Count]])</f>
        <v>4661223</v>
      </c>
      <c r="W1209" s="20">
        <v>0.49297049508251373</v>
      </c>
      <c r="X1209">
        <v>4</v>
      </c>
      <c r="Y1209" s="10">
        <f>VALUE(Cleaned_Data[[#This Row],[rating]])</f>
        <v>4</v>
      </c>
      <c r="Z1209">
        <v>777</v>
      </c>
      <c r="AA1209" t="str">
        <f>IF(Cleaned_Data[[#This Row],[Rating Count]]&lt;1000,"&lt;1000","1000+")</f>
        <v>&lt;1000</v>
      </c>
      <c r="AB1209" s="4">
        <v>777</v>
      </c>
    </row>
    <row r="1210" spans="1:28" x14ac:dyDescent="0.25">
      <c r="A1210">
        <v>1209</v>
      </c>
      <c r="B1210" t="s">
        <v>12403</v>
      </c>
      <c r="C1210" t="s">
        <v>12404</v>
      </c>
      <c r="D1210" t="s">
        <v>16078</v>
      </c>
      <c r="E1210" t="s">
        <v>16191</v>
      </c>
      <c r="F1210" t="s">
        <v>16079</v>
      </c>
      <c r="G1210" t="s">
        <v>16080</v>
      </c>
      <c r="H1210" t="s">
        <v>8597</v>
      </c>
      <c r="I1210" t="s">
        <v>13176</v>
      </c>
      <c r="J1210" t="s">
        <v>13399</v>
      </c>
      <c r="K1210" t="s">
        <v>13285</v>
      </c>
      <c r="L1210" t="s">
        <v>15206</v>
      </c>
      <c r="M1210" t="s">
        <v>13286</v>
      </c>
      <c r="N1210" t="s">
        <v>13286</v>
      </c>
      <c r="O1210" t="s">
        <v>13302</v>
      </c>
      <c r="Q1210">
        <v>1745</v>
      </c>
      <c r="R1210" s="8">
        <v>1745</v>
      </c>
      <c r="S1210">
        <v>2400</v>
      </c>
      <c r="T1210" s="8">
        <v>2400</v>
      </c>
      <c r="U1210" s="8" t="str">
        <f>IF(Cleaned_Data[[#This Row],[Actual Price]]&lt;1000,"₦0–₦999",
 IF(Cleaned_Data[[#This Row],[Actual Price]]&lt;2000,"₦1,000–₦1,999",
 IF(Cleaned_Data[[#This Row],[Actual Price]]&lt;5000,"₦2,000–₦4,999",
 IF(Cleaned_Data[[#This Row],[Actual Price]]&lt;10000,"₦5,000–₦9,999",
 "₦10,000+"))))</f>
        <v>₦2,000–₦4,999</v>
      </c>
      <c r="V1210" s="8">
        <f>(Cleaned_Data[[#This Row],[Actual Price]]*Cleaned_Data[[#This Row],[Rating Count]])</f>
        <v>33984000</v>
      </c>
      <c r="W1210" s="20">
        <v>0.27291666666666664</v>
      </c>
      <c r="X1210">
        <v>4.2</v>
      </c>
      <c r="Y1210" s="10">
        <f>VALUE(Cleaned_Data[[#This Row],[rating]])</f>
        <v>4.2</v>
      </c>
      <c r="Z1210">
        <v>14160</v>
      </c>
      <c r="AA1210" t="str">
        <f>IF(Cleaned_Data[[#This Row],[Rating Count]]&lt;1000,"&lt;1000","1000+")</f>
        <v>1000+</v>
      </c>
      <c r="AB1210" s="4">
        <v>14160</v>
      </c>
    </row>
    <row r="1211" spans="1:28" x14ac:dyDescent="0.25">
      <c r="A1211">
        <v>1210</v>
      </c>
      <c r="B1211" t="s">
        <v>12413</v>
      </c>
      <c r="C1211" t="s">
        <v>12414</v>
      </c>
      <c r="D1211" t="s">
        <v>12414</v>
      </c>
      <c r="E1211" t="s">
        <v>16191</v>
      </c>
      <c r="F1211" t="s">
        <v>16081</v>
      </c>
      <c r="G1211" t="s">
        <v>13412</v>
      </c>
      <c r="H1211" t="s">
        <v>8556</v>
      </c>
      <c r="I1211" t="s">
        <v>13176</v>
      </c>
      <c r="J1211" t="s">
        <v>13399</v>
      </c>
      <c r="K1211" t="s">
        <v>13285</v>
      </c>
      <c r="L1211" t="s">
        <v>15206</v>
      </c>
      <c r="M1211" t="s">
        <v>13286</v>
      </c>
      <c r="N1211" t="s">
        <v>13286</v>
      </c>
      <c r="O1211" t="s">
        <v>13301</v>
      </c>
      <c r="Q1211">
        <v>3180</v>
      </c>
      <c r="R1211" s="8">
        <v>3180</v>
      </c>
      <c r="S1211">
        <v>5295</v>
      </c>
      <c r="T1211" s="8">
        <v>5295</v>
      </c>
      <c r="U1211" s="8" t="str">
        <f>IF(Cleaned_Data[[#This Row],[Actual Price]]&lt;1000,"₦0–₦999",
 IF(Cleaned_Data[[#This Row],[Actual Price]]&lt;2000,"₦1,000–₦1,999",
 IF(Cleaned_Data[[#This Row],[Actual Price]]&lt;5000,"₦2,000–₦4,999",
 IF(Cleaned_Data[[#This Row],[Actual Price]]&lt;10000,"₦5,000–₦9,999",
 "₦10,000+"))))</f>
        <v>₦5,000–₦9,999</v>
      </c>
      <c r="V1211" s="8">
        <f>(Cleaned_Data[[#This Row],[Actual Price]]*Cleaned_Data[[#This Row],[Rating Count]])</f>
        <v>36636105</v>
      </c>
      <c r="W1211" s="20">
        <v>0.39943342776203966</v>
      </c>
      <c r="X1211">
        <v>4.2</v>
      </c>
      <c r="Y1211" s="10">
        <f>VALUE(Cleaned_Data[[#This Row],[rating]])</f>
        <v>4.2</v>
      </c>
      <c r="Z1211">
        <v>6919</v>
      </c>
      <c r="AA1211" t="str">
        <f>IF(Cleaned_Data[[#This Row],[Rating Count]]&lt;1000,"&lt;1000","1000+")</f>
        <v>1000+</v>
      </c>
      <c r="AB1211" s="4">
        <v>6919</v>
      </c>
    </row>
    <row r="1212" spans="1:28" x14ac:dyDescent="0.25">
      <c r="A1212">
        <v>1211</v>
      </c>
      <c r="B1212" t="s">
        <v>12423</v>
      </c>
      <c r="C1212" t="s">
        <v>12424</v>
      </c>
      <c r="D1212" t="s">
        <v>12424</v>
      </c>
      <c r="E1212" t="s">
        <v>16191</v>
      </c>
      <c r="F1212" t="s">
        <v>16082</v>
      </c>
      <c r="G1212" t="s">
        <v>16083</v>
      </c>
      <c r="H1212" t="s">
        <v>10001</v>
      </c>
      <c r="I1212" t="s">
        <v>13176</v>
      </c>
      <c r="J1212" t="s">
        <v>13399</v>
      </c>
      <c r="K1212" t="s">
        <v>13285</v>
      </c>
      <c r="L1212" t="s">
        <v>15206</v>
      </c>
      <c r="M1212" t="s">
        <v>13334</v>
      </c>
      <c r="N1212" t="s">
        <v>15444</v>
      </c>
      <c r="O1212" t="s">
        <v>13344</v>
      </c>
      <c r="Q1212">
        <v>4999</v>
      </c>
      <c r="R1212" s="8">
        <v>4999</v>
      </c>
      <c r="S1212">
        <v>24999</v>
      </c>
      <c r="T1212" s="8">
        <v>24999</v>
      </c>
      <c r="U1212" s="8" t="str">
        <f>IF(Cleaned_Data[[#This Row],[Actual Price]]&lt;1000,"₦0–₦999",
 IF(Cleaned_Data[[#This Row],[Actual Price]]&lt;2000,"₦1,000–₦1,999",
 IF(Cleaned_Data[[#This Row],[Actual Price]]&lt;5000,"₦2,000–₦4,999",
 IF(Cleaned_Data[[#This Row],[Actual Price]]&lt;10000,"₦5,000–₦9,999",
 "₦10,000+"))))</f>
        <v>₦10,000+</v>
      </c>
      <c r="V1212" s="8">
        <f>(Cleaned_Data[[#This Row],[Actual Price]]*Cleaned_Data[[#This Row],[Rating Count]])</f>
        <v>7174713</v>
      </c>
      <c r="W1212" s="20">
        <v>0.80003200128005125</v>
      </c>
      <c r="X1212">
        <v>4.5</v>
      </c>
      <c r="Y1212" s="10">
        <f>VALUE(Cleaned_Data[[#This Row],[rating]])</f>
        <v>4.5</v>
      </c>
      <c r="Z1212">
        <v>287</v>
      </c>
      <c r="AA1212" t="str">
        <f>IF(Cleaned_Data[[#This Row],[Rating Count]]&lt;1000,"&lt;1000","1000+")</f>
        <v>&lt;1000</v>
      </c>
      <c r="AB1212" s="4">
        <v>287</v>
      </c>
    </row>
    <row r="1213" spans="1:28" x14ac:dyDescent="0.25">
      <c r="A1213">
        <v>1212</v>
      </c>
      <c r="B1213" t="s">
        <v>12433</v>
      </c>
      <c r="C1213" t="s">
        <v>12434</v>
      </c>
      <c r="D1213" t="s">
        <v>16084</v>
      </c>
      <c r="E1213" t="s">
        <v>16191</v>
      </c>
      <c r="F1213" t="s">
        <v>16085</v>
      </c>
      <c r="G1213" t="s">
        <v>16086</v>
      </c>
      <c r="H1213" t="s">
        <v>8794</v>
      </c>
      <c r="I1213" t="s">
        <v>13176</v>
      </c>
      <c r="J1213" t="s">
        <v>13399</v>
      </c>
      <c r="K1213" t="s">
        <v>13312</v>
      </c>
      <c r="L1213" t="s">
        <v>15282</v>
      </c>
      <c r="M1213" t="s">
        <v>13313</v>
      </c>
      <c r="N1213" t="s">
        <v>13313</v>
      </c>
      <c r="O1213" t="s">
        <v>13314</v>
      </c>
      <c r="Q1213">
        <v>390</v>
      </c>
      <c r="R1213" s="8">
        <v>390</v>
      </c>
      <c r="S1213">
        <v>799</v>
      </c>
      <c r="T1213" s="8">
        <v>799</v>
      </c>
      <c r="U1213" s="8" t="str">
        <f>IF(Cleaned_Data[[#This Row],[Actual Price]]&lt;1000,"₦0–₦999",
 IF(Cleaned_Data[[#This Row],[Actual Price]]&lt;2000,"₦1,000–₦1,999",
 IF(Cleaned_Data[[#This Row],[Actual Price]]&lt;5000,"₦2,000–₦4,999",
 IF(Cleaned_Data[[#This Row],[Actual Price]]&lt;10000,"₦5,000–₦9,999",
 "₦10,000+"))))</f>
        <v>₦0–₦999</v>
      </c>
      <c r="V1213" s="8">
        <f>(Cleaned_Data[[#This Row],[Actual Price]]*Cleaned_Data[[#This Row],[Rating Count]])</f>
        <v>229313</v>
      </c>
      <c r="W1213" s="20">
        <v>0.51188986232790989</v>
      </c>
      <c r="X1213">
        <v>3.8</v>
      </c>
      <c r="Y1213" s="10">
        <f>VALUE(Cleaned_Data[[#This Row],[rating]])</f>
        <v>3.8</v>
      </c>
      <c r="Z1213">
        <v>287</v>
      </c>
      <c r="AA1213" t="str">
        <f>IF(Cleaned_Data[[#This Row],[Rating Count]]&lt;1000,"&lt;1000","1000+")</f>
        <v>&lt;1000</v>
      </c>
      <c r="AB1213" s="4">
        <v>287</v>
      </c>
    </row>
    <row r="1214" spans="1:28" x14ac:dyDescent="0.25">
      <c r="A1214">
        <v>1213</v>
      </c>
      <c r="B1214" t="s">
        <v>12443</v>
      </c>
      <c r="C1214" t="s">
        <v>12444</v>
      </c>
      <c r="D1214" t="s">
        <v>16087</v>
      </c>
      <c r="E1214" t="s">
        <v>16191</v>
      </c>
      <c r="F1214" t="s">
        <v>16088</v>
      </c>
      <c r="G1214" t="s">
        <v>16089</v>
      </c>
      <c r="H1214" t="s">
        <v>12445</v>
      </c>
      <c r="I1214" t="s">
        <v>13176</v>
      </c>
      <c r="J1214" t="s">
        <v>13399</v>
      </c>
      <c r="K1214" t="s">
        <v>13285</v>
      </c>
      <c r="L1214" t="s">
        <v>15206</v>
      </c>
      <c r="M1214" t="s">
        <v>13286</v>
      </c>
      <c r="N1214" t="s">
        <v>13286</v>
      </c>
      <c r="O1214" t="s">
        <v>13375</v>
      </c>
      <c r="Q1214">
        <v>1999</v>
      </c>
      <c r="R1214" s="8">
        <v>1999</v>
      </c>
      <c r="S1214">
        <v>2999</v>
      </c>
      <c r="T1214" s="8">
        <v>2999</v>
      </c>
      <c r="U1214" s="8" t="str">
        <f>IF(Cleaned_Data[[#This Row],[Actual Price]]&lt;1000,"₦0–₦999",
 IF(Cleaned_Data[[#This Row],[Actual Price]]&lt;2000,"₦1,000–₦1,999",
 IF(Cleaned_Data[[#This Row],[Actual Price]]&lt;5000,"₦2,000–₦4,999",
 IF(Cleaned_Data[[#This Row],[Actual Price]]&lt;10000,"₦5,000–₦9,999",
 "₦10,000+"))))</f>
        <v>₦2,000–₦4,999</v>
      </c>
      <c r="V1214" s="8">
        <f>(Cleaned_Data[[#This Row],[Actual Price]]*Cleaned_Data[[#This Row],[Rating Count]])</f>
        <v>1163612</v>
      </c>
      <c r="W1214" s="20">
        <v>0.33344448149383127</v>
      </c>
      <c r="X1214">
        <v>4.4000000000000004</v>
      </c>
      <c r="Y1214" s="10">
        <f>VALUE(Cleaned_Data[[#This Row],[rating]])</f>
        <v>4.4000000000000004</v>
      </c>
      <c r="Z1214">
        <v>388</v>
      </c>
      <c r="AA1214" t="str">
        <f>IF(Cleaned_Data[[#This Row],[Rating Count]]&lt;1000,"&lt;1000","1000+")</f>
        <v>&lt;1000</v>
      </c>
      <c r="AB1214" s="4">
        <v>388</v>
      </c>
    </row>
    <row r="1215" spans="1:28" x14ac:dyDescent="0.25">
      <c r="A1215">
        <v>1214</v>
      </c>
      <c r="B1215" t="s">
        <v>12454</v>
      </c>
      <c r="C1215" t="s">
        <v>12455</v>
      </c>
      <c r="D1215" t="s">
        <v>16090</v>
      </c>
      <c r="E1215" t="s">
        <v>16191</v>
      </c>
      <c r="F1215" t="s">
        <v>16091</v>
      </c>
      <c r="G1215" t="s">
        <v>16092</v>
      </c>
      <c r="H1215" t="s">
        <v>8938</v>
      </c>
      <c r="I1215" t="s">
        <v>13176</v>
      </c>
      <c r="J1215" t="s">
        <v>13399</v>
      </c>
      <c r="K1215" t="s">
        <v>13285</v>
      </c>
      <c r="L1215" t="s">
        <v>15206</v>
      </c>
      <c r="M1215" t="s">
        <v>13286</v>
      </c>
      <c r="N1215" t="s">
        <v>13286</v>
      </c>
      <c r="O1215" t="s">
        <v>13318</v>
      </c>
      <c r="Q1215">
        <v>1624</v>
      </c>
      <c r="R1215" s="8">
        <v>1624</v>
      </c>
      <c r="S1215">
        <v>2495</v>
      </c>
      <c r="T1215" s="8">
        <v>2495</v>
      </c>
      <c r="U1215" s="8" t="str">
        <f>IF(Cleaned_Data[[#This Row],[Actual Price]]&lt;1000,"₦0–₦999",
 IF(Cleaned_Data[[#This Row],[Actual Price]]&lt;2000,"₦1,000–₦1,999",
 IF(Cleaned_Data[[#This Row],[Actual Price]]&lt;5000,"₦2,000–₦4,999",
 IF(Cleaned_Data[[#This Row],[Actual Price]]&lt;10000,"₦5,000–₦9,999",
 "₦10,000+"))))</f>
        <v>₦2,000–₦4,999</v>
      </c>
      <c r="V1215" s="8">
        <f>(Cleaned_Data[[#This Row],[Actual Price]]*Cleaned_Data[[#This Row],[Rating Count]])</f>
        <v>2063365</v>
      </c>
      <c r="W1215" s="20">
        <v>0.34909819639278555</v>
      </c>
      <c r="X1215">
        <v>4.0999999999999996</v>
      </c>
      <c r="Y1215" s="10">
        <f>VALUE(Cleaned_Data[[#This Row],[rating]])</f>
        <v>4.0999999999999996</v>
      </c>
      <c r="Z1215">
        <v>827</v>
      </c>
      <c r="AA1215" t="str">
        <f>IF(Cleaned_Data[[#This Row],[Rating Count]]&lt;1000,"&lt;1000","1000+")</f>
        <v>&lt;1000</v>
      </c>
      <c r="AB1215" s="4">
        <v>827</v>
      </c>
    </row>
    <row r="1216" spans="1:28" x14ac:dyDescent="0.25">
      <c r="A1216">
        <v>1215</v>
      </c>
      <c r="B1216" t="s">
        <v>12464</v>
      </c>
      <c r="C1216" t="s">
        <v>12465</v>
      </c>
      <c r="D1216" t="s">
        <v>12465</v>
      </c>
      <c r="E1216" t="s">
        <v>16191</v>
      </c>
      <c r="F1216" t="s">
        <v>16093</v>
      </c>
      <c r="G1216" t="s">
        <v>16094</v>
      </c>
      <c r="H1216" t="s">
        <v>12016</v>
      </c>
      <c r="I1216" t="s">
        <v>13176</v>
      </c>
      <c r="J1216" t="s">
        <v>13399</v>
      </c>
      <c r="K1216" t="s">
        <v>13285</v>
      </c>
      <c r="L1216" t="s">
        <v>15206</v>
      </c>
      <c r="M1216" t="s">
        <v>13329</v>
      </c>
      <c r="N1216" t="s">
        <v>15419</v>
      </c>
      <c r="O1216" t="s">
        <v>13372</v>
      </c>
      <c r="P1216" t="s">
        <v>13373</v>
      </c>
      <c r="Q1216">
        <v>184</v>
      </c>
      <c r="R1216" s="8">
        <v>184</v>
      </c>
      <c r="S1216">
        <v>450</v>
      </c>
      <c r="T1216" s="8">
        <v>450</v>
      </c>
      <c r="U1216" s="8" t="str">
        <f>IF(Cleaned_Data[[#This Row],[Actual Price]]&lt;1000,"₦0–₦999",
 IF(Cleaned_Data[[#This Row],[Actual Price]]&lt;2000,"₦1,000–₦1,999",
 IF(Cleaned_Data[[#This Row],[Actual Price]]&lt;5000,"₦2,000–₦4,999",
 IF(Cleaned_Data[[#This Row],[Actual Price]]&lt;10000,"₦5,000–₦9,999",
 "₦10,000+"))))</f>
        <v>₦0–₦999</v>
      </c>
      <c r="V1216" s="8">
        <f>(Cleaned_Data[[#This Row],[Actual Price]]*Cleaned_Data[[#This Row],[Rating Count]])</f>
        <v>2236950</v>
      </c>
      <c r="W1216" s="20">
        <v>0.59111111111111114</v>
      </c>
      <c r="X1216">
        <v>4.2</v>
      </c>
      <c r="Y1216" s="10">
        <f>VALUE(Cleaned_Data[[#This Row],[rating]])</f>
        <v>4.2</v>
      </c>
      <c r="Z1216">
        <v>4971</v>
      </c>
      <c r="AA1216" t="str">
        <f>IF(Cleaned_Data[[#This Row],[Rating Count]]&lt;1000,"&lt;1000","1000+")</f>
        <v>1000+</v>
      </c>
      <c r="AB1216" s="4">
        <v>4971</v>
      </c>
    </row>
    <row r="1217" spans="1:28" x14ac:dyDescent="0.25">
      <c r="A1217">
        <v>1216</v>
      </c>
      <c r="B1217" t="s">
        <v>12474</v>
      </c>
      <c r="C1217" t="s">
        <v>12475</v>
      </c>
      <c r="D1217" t="s">
        <v>12475</v>
      </c>
      <c r="E1217" t="s">
        <v>16191</v>
      </c>
      <c r="F1217" t="s">
        <v>16095</v>
      </c>
      <c r="G1217" t="s">
        <v>16096</v>
      </c>
      <c r="H1217" t="s">
        <v>8483</v>
      </c>
      <c r="I1217" t="s">
        <v>13176</v>
      </c>
      <c r="J1217" t="s">
        <v>13399</v>
      </c>
      <c r="K1217" t="s">
        <v>13285</v>
      </c>
      <c r="L1217" t="s">
        <v>15206</v>
      </c>
      <c r="M1217" t="s">
        <v>13293</v>
      </c>
      <c r="N1217" t="s">
        <v>15214</v>
      </c>
      <c r="O1217" t="s">
        <v>13294</v>
      </c>
      <c r="P1217" t="s">
        <v>13295</v>
      </c>
      <c r="Q1217">
        <v>445</v>
      </c>
      <c r="R1217" s="8">
        <v>445</v>
      </c>
      <c r="S1217">
        <v>999</v>
      </c>
      <c r="T1217" s="8">
        <v>999</v>
      </c>
      <c r="U1217" s="8" t="str">
        <f>IF(Cleaned_Data[[#This Row],[Actual Price]]&lt;1000,"₦0–₦999",
 IF(Cleaned_Data[[#This Row],[Actual Price]]&lt;2000,"₦1,000–₦1,999",
 IF(Cleaned_Data[[#This Row],[Actual Price]]&lt;5000,"₦2,000–₦4,999",
 IF(Cleaned_Data[[#This Row],[Actual Price]]&lt;10000,"₦5,000–₦9,999",
 "₦10,000+"))))</f>
        <v>₦0–₦999</v>
      </c>
      <c r="V1217" s="8">
        <f>(Cleaned_Data[[#This Row],[Actual Price]]*Cleaned_Data[[#This Row],[Rating Count]])</f>
        <v>228771</v>
      </c>
      <c r="W1217" s="20">
        <v>0.5545545545545546</v>
      </c>
      <c r="X1217">
        <v>4.3</v>
      </c>
      <c r="Y1217" s="10">
        <f>VALUE(Cleaned_Data[[#This Row],[rating]])</f>
        <v>4.3</v>
      </c>
      <c r="Z1217">
        <v>229</v>
      </c>
      <c r="AA1217" t="str">
        <f>IF(Cleaned_Data[[#This Row],[Rating Count]]&lt;1000,"&lt;1000","1000+")</f>
        <v>&lt;1000</v>
      </c>
      <c r="AB1217" s="4">
        <v>229</v>
      </c>
    </row>
    <row r="1218" spans="1:28" x14ac:dyDescent="0.25">
      <c r="A1218">
        <v>1217</v>
      </c>
      <c r="B1218" t="s">
        <v>12484</v>
      </c>
      <c r="C1218" t="s">
        <v>12485</v>
      </c>
      <c r="D1218" t="s">
        <v>16097</v>
      </c>
      <c r="E1218" t="s">
        <v>16191</v>
      </c>
      <c r="F1218" t="s">
        <v>16098</v>
      </c>
      <c r="G1218" t="s">
        <v>16099</v>
      </c>
      <c r="H1218" t="s">
        <v>12486</v>
      </c>
      <c r="I1218" t="s">
        <v>13176</v>
      </c>
      <c r="J1218" t="s">
        <v>13399</v>
      </c>
      <c r="K1218" t="s">
        <v>13289</v>
      </c>
      <c r="L1218" t="s">
        <v>15209</v>
      </c>
      <c r="M1218" t="s">
        <v>13376</v>
      </c>
      <c r="N1218" t="s">
        <v>16100</v>
      </c>
      <c r="O1218" t="s">
        <v>13377</v>
      </c>
      <c r="Q1218">
        <v>699</v>
      </c>
      <c r="R1218" s="8">
        <v>699</v>
      </c>
      <c r="S1218">
        <v>1690</v>
      </c>
      <c r="T1218" s="8">
        <v>1690</v>
      </c>
      <c r="U1218" s="8" t="str">
        <f>IF(Cleaned_Data[[#This Row],[Actual Price]]&lt;1000,"₦0–₦999",
 IF(Cleaned_Data[[#This Row],[Actual Price]]&lt;2000,"₦1,000–₦1,999",
 IF(Cleaned_Data[[#This Row],[Actual Price]]&lt;5000,"₦2,000–₦4,999",
 IF(Cleaned_Data[[#This Row],[Actual Price]]&lt;10000,"₦5,000–₦9,999",
 "₦10,000+"))))</f>
        <v>₦1,000–₦1,999</v>
      </c>
      <c r="V1218" s="8">
        <f>(Cleaned_Data[[#This Row],[Actual Price]]*Cleaned_Data[[#This Row],[Rating Count]])</f>
        <v>5955560</v>
      </c>
      <c r="W1218" s="20">
        <v>0.58639053254437867</v>
      </c>
      <c r="X1218">
        <v>4.0999999999999996</v>
      </c>
      <c r="Y1218" s="10">
        <f>VALUE(Cleaned_Data[[#This Row],[rating]])</f>
        <v>4.0999999999999996</v>
      </c>
      <c r="Z1218">
        <v>3524</v>
      </c>
      <c r="AA1218" t="str">
        <f>IF(Cleaned_Data[[#This Row],[Rating Count]]&lt;1000,"&lt;1000","1000+")</f>
        <v>1000+</v>
      </c>
      <c r="AB1218" s="4">
        <v>3524</v>
      </c>
    </row>
    <row r="1219" spans="1:28" x14ac:dyDescent="0.25">
      <c r="A1219">
        <v>1218</v>
      </c>
      <c r="B1219" t="s">
        <v>12495</v>
      </c>
      <c r="C1219" t="s">
        <v>12496</v>
      </c>
      <c r="D1219" t="s">
        <v>12496</v>
      </c>
      <c r="E1219" t="s">
        <v>16191</v>
      </c>
      <c r="F1219" t="s">
        <v>16101</v>
      </c>
      <c r="G1219" t="s">
        <v>16102</v>
      </c>
      <c r="H1219" t="s">
        <v>8556</v>
      </c>
      <c r="I1219" t="s">
        <v>13176</v>
      </c>
      <c r="J1219" t="s">
        <v>13399</v>
      </c>
      <c r="K1219" t="s">
        <v>13285</v>
      </c>
      <c r="L1219" t="s">
        <v>15206</v>
      </c>
      <c r="M1219" t="s">
        <v>13286</v>
      </c>
      <c r="N1219" t="s">
        <v>13286</v>
      </c>
      <c r="O1219" t="s">
        <v>13301</v>
      </c>
      <c r="Q1219">
        <v>1601</v>
      </c>
      <c r="R1219" s="8">
        <v>1601</v>
      </c>
      <c r="S1219">
        <v>3890</v>
      </c>
      <c r="T1219" s="8">
        <v>3890</v>
      </c>
      <c r="U1219" s="8" t="str">
        <f>IF(Cleaned_Data[[#This Row],[Actual Price]]&lt;1000,"₦0–₦999",
 IF(Cleaned_Data[[#This Row],[Actual Price]]&lt;2000,"₦1,000–₦1,999",
 IF(Cleaned_Data[[#This Row],[Actual Price]]&lt;5000,"₦2,000–₦4,999",
 IF(Cleaned_Data[[#This Row],[Actual Price]]&lt;10000,"₦5,000–₦9,999",
 "₦10,000+"))))</f>
        <v>₦2,000–₦4,999</v>
      </c>
      <c r="V1219" s="8">
        <f>(Cleaned_Data[[#This Row],[Actual Price]]*Cleaned_Data[[#This Row],[Rating Count]])</f>
        <v>606840</v>
      </c>
      <c r="W1219" s="20">
        <v>0.58843187660668383</v>
      </c>
      <c r="X1219">
        <v>4.2</v>
      </c>
      <c r="Y1219" s="10">
        <f>VALUE(Cleaned_Data[[#This Row],[rating]])</f>
        <v>4.2</v>
      </c>
      <c r="Z1219">
        <v>156</v>
      </c>
      <c r="AA1219" t="str">
        <f>IF(Cleaned_Data[[#This Row],[Rating Count]]&lt;1000,"&lt;1000","1000+")</f>
        <v>&lt;1000</v>
      </c>
      <c r="AB1219" s="4">
        <v>156</v>
      </c>
    </row>
    <row r="1220" spans="1:28" x14ac:dyDescent="0.25">
      <c r="A1220">
        <v>1219</v>
      </c>
      <c r="B1220" t="s">
        <v>12505</v>
      </c>
      <c r="C1220" t="s">
        <v>12506</v>
      </c>
      <c r="D1220" t="s">
        <v>12506</v>
      </c>
      <c r="E1220" t="s">
        <v>16191</v>
      </c>
      <c r="F1220" t="s">
        <v>16103</v>
      </c>
      <c r="G1220" t="s">
        <v>13442</v>
      </c>
      <c r="H1220" t="s">
        <v>9541</v>
      </c>
      <c r="I1220" t="s">
        <v>13176</v>
      </c>
      <c r="J1220" t="s">
        <v>13399</v>
      </c>
      <c r="K1220" t="s">
        <v>13285</v>
      </c>
      <c r="L1220" t="s">
        <v>15206</v>
      </c>
      <c r="M1220" t="s">
        <v>13334</v>
      </c>
      <c r="N1220" t="s">
        <v>15444</v>
      </c>
      <c r="O1220" t="s">
        <v>13335</v>
      </c>
      <c r="Q1220">
        <v>231</v>
      </c>
      <c r="R1220" s="8">
        <v>231</v>
      </c>
      <c r="S1220">
        <v>260</v>
      </c>
      <c r="T1220" s="8">
        <v>260</v>
      </c>
      <c r="U1220" s="8" t="str">
        <f>IF(Cleaned_Data[[#This Row],[Actual Price]]&lt;1000,"₦0–₦999",
 IF(Cleaned_Data[[#This Row],[Actual Price]]&lt;2000,"₦1,000–₦1,999",
 IF(Cleaned_Data[[#This Row],[Actual Price]]&lt;5000,"₦2,000–₦4,999",
 IF(Cleaned_Data[[#This Row],[Actual Price]]&lt;10000,"₦5,000–₦9,999",
 "₦10,000+"))))</f>
        <v>₦0–₦999</v>
      </c>
      <c r="V1220" s="8">
        <f>(Cleaned_Data[[#This Row],[Actual Price]]*Cleaned_Data[[#This Row],[Rating Count]])</f>
        <v>127400</v>
      </c>
      <c r="W1220" s="20">
        <v>0.11153846153846154</v>
      </c>
      <c r="X1220">
        <v>4.0999999999999996</v>
      </c>
      <c r="Y1220" s="10">
        <f>VALUE(Cleaned_Data[[#This Row],[rating]])</f>
        <v>4.0999999999999996</v>
      </c>
      <c r="Z1220">
        <v>490</v>
      </c>
      <c r="AA1220" t="str">
        <f>IF(Cleaned_Data[[#This Row],[Rating Count]]&lt;1000,"&lt;1000","1000+")</f>
        <v>&lt;1000</v>
      </c>
      <c r="AB1220" s="4">
        <v>490</v>
      </c>
    </row>
    <row r="1221" spans="1:28" x14ac:dyDescent="0.25">
      <c r="A1221">
        <v>1220</v>
      </c>
      <c r="B1221" t="s">
        <v>12514</v>
      </c>
      <c r="C1221" t="s">
        <v>12515</v>
      </c>
      <c r="D1221" t="s">
        <v>12515</v>
      </c>
      <c r="E1221" t="s">
        <v>16191</v>
      </c>
      <c r="F1221" t="s">
        <v>16104</v>
      </c>
      <c r="G1221" t="s">
        <v>15392</v>
      </c>
      <c r="H1221" t="s">
        <v>8483</v>
      </c>
      <c r="I1221" t="s">
        <v>13176</v>
      </c>
      <c r="J1221" t="s">
        <v>13399</v>
      </c>
      <c r="K1221" t="s">
        <v>13285</v>
      </c>
      <c r="L1221" t="s">
        <v>15206</v>
      </c>
      <c r="M1221" t="s">
        <v>13293</v>
      </c>
      <c r="N1221" t="s">
        <v>15214</v>
      </c>
      <c r="O1221" t="s">
        <v>13294</v>
      </c>
      <c r="P1221" t="s">
        <v>13295</v>
      </c>
      <c r="Q1221">
        <v>369</v>
      </c>
      <c r="R1221" s="8">
        <v>369</v>
      </c>
      <c r="S1221">
        <v>599</v>
      </c>
      <c r="T1221" s="8">
        <v>599</v>
      </c>
      <c r="U1221" s="8" t="str">
        <f>IF(Cleaned_Data[[#This Row],[Actual Price]]&lt;1000,"₦0–₦999",
 IF(Cleaned_Data[[#This Row],[Actual Price]]&lt;2000,"₦1,000–₦1,999",
 IF(Cleaned_Data[[#This Row],[Actual Price]]&lt;5000,"₦2,000–₦4,999",
 IF(Cleaned_Data[[#This Row],[Actual Price]]&lt;10000,"₦5,000–₦9,999",
 "₦10,000+"))))</f>
        <v>₦0–₦999</v>
      </c>
      <c r="V1221" s="8">
        <f>(Cleaned_Data[[#This Row],[Actual Price]]*Cleaned_Data[[#This Row],[Rating Count]])</f>
        <v>49118</v>
      </c>
      <c r="W1221" s="20">
        <v>0.38397328881469117</v>
      </c>
      <c r="X1221">
        <v>3.9</v>
      </c>
      <c r="Y1221" s="10">
        <f>VALUE(Cleaned_Data[[#This Row],[rating]])</f>
        <v>3.9</v>
      </c>
      <c r="Z1221">
        <v>82</v>
      </c>
      <c r="AA1221" t="str">
        <f>IF(Cleaned_Data[[#This Row],[Rating Count]]&lt;1000,"&lt;1000","1000+")</f>
        <v>&lt;1000</v>
      </c>
      <c r="AB1221" s="4">
        <v>82</v>
      </c>
    </row>
    <row r="1222" spans="1:28" x14ac:dyDescent="0.25">
      <c r="A1222">
        <v>1221</v>
      </c>
      <c r="B1222" t="s">
        <v>12524</v>
      </c>
      <c r="C1222" t="s">
        <v>12525</v>
      </c>
      <c r="D1222" t="s">
        <v>12525</v>
      </c>
      <c r="E1222" t="s">
        <v>16191</v>
      </c>
      <c r="F1222" t="s">
        <v>16105</v>
      </c>
      <c r="G1222" t="s">
        <v>16106</v>
      </c>
      <c r="H1222" t="s">
        <v>8450</v>
      </c>
      <c r="I1222" t="s">
        <v>13176</v>
      </c>
      <c r="J1222" t="s">
        <v>13399</v>
      </c>
      <c r="K1222" t="s">
        <v>13285</v>
      </c>
      <c r="L1222" t="s">
        <v>15206</v>
      </c>
      <c r="M1222" t="s">
        <v>13286</v>
      </c>
      <c r="N1222" t="s">
        <v>13286</v>
      </c>
      <c r="O1222" t="s">
        <v>13287</v>
      </c>
      <c r="P1222" t="s">
        <v>13288</v>
      </c>
      <c r="Q1222">
        <v>809</v>
      </c>
      <c r="R1222" s="8">
        <v>809</v>
      </c>
      <c r="S1222">
        <v>1950</v>
      </c>
      <c r="T1222" s="8">
        <v>1950</v>
      </c>
      <c r="U1222" s="8" t="str">
        <f>IF(Cleaned_Data[[#This Row],[Actual Price]]&lt;1000,"₦0–₦999",
 IF(Cleaned_Data[[#This Row],[Actual Price]]&lt;2000,"₦1,000–₦1,999",
 IF(Cleaned_Data[[#This Row],[Actual Price]]&lt;5000,"₦2,000–₦4,999",
 IF(Cleaned_Data[[#This Row],[Actual Price]]&lt;10000,"₦5,000–₦9,999",
 "₦10,000+"))))</f>
        <v>₦1,000–₦1,999</v>
      </c>
      <c r="V1222" s="8">
        <f>(Cleaned_Data[[#This Row],[Actual Price]]*Cleaned_Data[[#This Row],[Rating Count]])</f>
        <v>1384500</v>
      </c>
      <c r="W1222" s="20">
        <v>0.58512820512820518</v>
      </c>
      <c r="X1222">
        <v>3.9</v>
      </c>
      <c r="Y1222" s="10">
        <f>VALUE(Cleaned_Data[[#This Row],[rating]])</f>
        <v>3.9</v>
      </c>
      <c r="Z1222">
        <v>710</v>
      </c>
      <c r="AA1222" t="str">
        <f>IF(Cleaned_Data[[#This Row],[Rating Count]]&lt;1000,"&lt;1000","1000+")</f>
        <v>&lt;1000</v>
      </c>
      <c r="AB1222" s="4">
        <v>710</v>
      </c>
    </row>
    <row r="1223" spans="1:28" x14ac:dyDescent="0.25">
      <c r="A1223">
        <v>1222</v>
      </c>
      <c r="B1223" t="s">
        <v>12534</v>
      </c>
      <c r="C1223" t="s">
        <v>12535</v>
      </c>
      <c r="D1223" t="s">
        <v>12535</v>
      </c>
      <c r="E1223" t="s">
        <v>16191</v>
      </c>
      <c r="F1223" t="s">
        <v>16107</v>
      </c>
      <c r="G1223" t="s">
        <v>16108</v>
      </c>
      <c r="H1223" t="s">
        <v>8618</v>
      </c>
      <c r="I1223" t="s">
        <v>13176</v>
      </c>
      <c r="J1223" t="s">
        <v>13399</v>
      </c>
      <c r="K1223" t="s">
        <v>13285</v>
      </c>
      <c r="L1223" t="s">
        <v>15206</v>
      </c>
      <c r="M1223" t="s">
        <v>13286</v>
      </c>
      <c r="N1223" t="s">
        <v>13286</v>
      </c>
      <c r="O1223" t="s">
        <v>13304</v>
      </c>
      <c r="Q1223">
        <v>1199</v>
      </c>
      <c r="R1223" s="8">
        <v>1199</v>
      </c>
      <c r="S1223">
        <v>2990</v>
      </c>
      <c r="T1223" s="8">
        <v>2990</v>
      </c>
      <c r="U1223" s="8" t="str">
        <f>IF(Cleaned_Data[[#This Row],[Actual Price]]&lt;1000,"₦0–₦999",
 IF(Cleaned_Data[[#This Row],[Actual Price]]&lt;2000,"₦1,000–₦1,999",
 IF(Cleaned_Data[[#This Row],[Actual Price]]&lt;5000,"₦2,000–₦4,999",
 IF(Cleaned_Data[[#This Row],[Actual Price]]&lt;10000,"₦5,000–₦9,999",
 "₦10,000+"))))</f>
        <v>₦2,000–₦4,999</v>
      </c>
      <c r="V1223" s="8">
        <f>(Cleaned_Data[[#This Row],[Actual Price]]*Cleaned_Data[[#This Row],[Rating Count]])</f>
        <v>397670</v>
      </c>
      <c r="W1223" s="20">
        <v>0.59899665551839465</v>
      </c>
      <c r="X1223">
        <v>3.8</v>
      </c>
      <c r="Y1223" s="10">
        <f>VALUE(Cleaned_Data[[#This Row],[rating]])</f>
        <v>3.8</v>
      </c>
      <c r="Z1223">
        <v>133</v>
      </c>
      <c r="AA1223" t="str">
        <f>IF(Cleaned_Data[[#This Row],[Rating Count]]&lt;1000,"&lt;1000","1000+")</f>
        <v>&lt;1000</v>
      </c>
      <c r="AB1223" s="4">
        <v>133</v>
      </c>
    </row>
    <row r="1224" spans="1:28" x14ac:dyDescent="0.25">
      <c r="A1224">
        <v>1223</v>
      </c>
      <c r="B1224" t="s">
        <v>12544</v>
      </c>
      <c r="C1224" t="s">
        <v>12545</v>
      </c>
      <c r="D1224" t="s">
        <v>12545</v>
      </c>
      <c r="E1224" t="s">
        <v>16191</v>
      </c>
      <c r="F1224" t="s">
        <v>16109</v>
      </c>
      <c r="G1224" t="s">
        <v>16006</v>
      </c>
      <c r="H1224" t="s">
        <v>8618</v>
      </c>
      <c r="I1224" t="s">
        <v>13176</v>
      </c>
      <c r="J1224" t="s">
        <v>13399</v>
      </c>
      <c r="K1224" t="s">
        <v>13285</v>
      </c>
      <c r="L1224" t="s">
        <v>15206</v>
      </c>
      <c r="M1224" t="s">
        <v>13286</v>
      </c>
      <c r="N1224" t="s">
        <v>13286</v>
      </c>
      <c r="O1224" t="s">
        <v>13304</v>
      </c>
      <c r="Q1224">
        <v>6120</v>
      </c>
      <c r="R1224" s="8">
        <v>6120</v>
      </c>
      <c r="S1224">
        <v>8073</v>
      </c>
      <c r="T1224" s="8">
        <v>8073</v>
      </c>
      <c r="U1224" s="8" t="str">
        <f>IF(Cleaned_Data[[#This Row],[Actual Price]]&lt;1000,"₦0–₦999",
 IF(Cleaned_Data[[#This Row],[Actual Price]]&lt;2000,"₦1,000–₦1,999",
 IF(Cleaned_Data[[#This Row],[Actual Price]]&lt;5000,"₦2,000–₦4,999",
 IF(Cleaned_Data[[#This Row],[Actual Price]]&lt;10000,"₦5,000–₦9,999",
 "₦10,000+"))))</f>
        <v>₦5,000–₦9,999</v>
      </c>
      <c r="V1224" s="8">
        <f>(Cleaned_Data[[#This Row],[Actual Price]]*Cleaned_Data[[#This Row],[Rating Count]])</f>
        <v>22208823</v>
      </c>
      <c r="W1224" s="20">
        <v>0.241917502787068</v>
      </c>
      <c r="X1224">
        <v>4.5999999999999996</v>
      </c>
      <c r="Y1224" s="10">
        <f>VALUE(Cleaned_Data[[#This Row],[rating]])</f>
        <v>4.5999999999999996</v>
      </c>
      <c r="Z1224">
        <v>2751</v>
      </c>
      <c r="AA1224" t="str">
        <f>IF(Cleaned_Data[[#This Row],[Rating Count]]&lt;1000,"&lt;1000","1000+")</f>
        <v>1000+</v>
      </c>
      <c r="AB1224" s="4">
        <v>2751</v>
      </c>
    </row>
    <row r="1225" spans="1:28" x14ac:dyDescent="0.25">
      <c r="A1225">
        <v>1224</v>
      </c>
      <c r="B1225" t="s">
        <v>12554</v>
      </c>
      <c r="C1225" t="s">
        <v>12555</v>
      </c>
      <c r="D1225" t="s">
        <v>16110</v>
      </c>
      <c r="E1225" t="s">
        <v>16191</v>
      </c>
      <c r="F1225" t="s">
        <v>16111</v>
      </c>
      <c r="G1225" t="s">
        <v>16112</v>
      </c>
      <c r="H1225" t="s">
        <v>8805</v>
      </c>
      <c r="I1225" t="s">
        <v>13176</v>
      </c>
      <c r="J1225" t="s">
        <v>13399</v>
      </c>
      <c r="K1225" t="s">
        <v>13285</v>
      </c>
      <c r="L1225" t="s">
        <v>15206</v>
      </c>
      <c r="M1225" t="s">
        <v>13293</v>
      </c>
      <c r="N1225" t="s">
        <v>15214</v>
      </c>
      <c r="O1225" t="s">
        <v>13294</v>
      </c>
      <c r="P1225" t="s">
        <v>13303</v>
      </c>
      <c r="Q1225">
        <v>1799</v>
      </c>
      <c r="R1225" s="8">
        <v>1799</v>
      </c>
      <c r="S1225">
        <v>2599</v>
      </c>
      <c r="T1225" s="8">
        <v>2599</v>
      </c>
      <c r="U1225" s="8" t="str">
        <f>IF(Cleaned_Data[[#This Row],[Actual Price]]&lt;1000,"₦0–₦999",
 IF(Cleaned_Data[[#This Row],[Actual Price]]&lt;2000,"₦1,000–₦1,999",
 IF(Cleaned_Data[[#This Row],[Actual Price]]&lt;5000,"₦2,000–₦4,999",
 IF(Cleaned_Data[[#This Row],[Actual Price]]&lt;10000,"₦5,000–₦9,999",
 "₦10,000+"))))</f>
        <v>₦2,000–₦4,999</v>
      </c>
      <c r="V1225" s="8">
        <f>(Cleaned_Data[[#This Row],[Actual Price]]*Cleaned_Data[[#This Row],[Rating Count]])</f>
        <v>2003829</v>
      </c>
      <c r="W1225" s="20">
        <v>0.30781069642170067</v>
      </c>
      <c r="X1225">
        <v>3.6</v>
      </c>
      <c r="Y1225" s="10">
        <f>VALUE(Cleaned_Data[[#This Row],[rating]])</f>
        <v>3.6</v>
      </c>
      <c r="Z1225">
        <v>771</v>
      </c>
      <c r="AA1225" t="str">
        <f>IF(Cleaned_Data[[#This Row],[Rating Count]]&lt;1000,"&lt;1000","1000+")</f>
        <v>&lt;1000</v>
      </c>
      <c r="AB1225" s="4">
        <v>771</v>
      </c>
    </row>
    <row r="1226" spans="1:28" x14ac:dyDescent="0.25">
      <c r="A1226">
        <v>1225</v>
      </c>
      <c r="B1226" t="s">
        <v>12564</v>
      </c>
      <c r="C1226" t="s">
        <v>12565</v>
      </c>
      <c r="D1226" t="s">
        <v>12565</v>
      </c>
      <c r="E1226" t="s">
        <v>16191</v>
      </c>
      <c r="F1226" t="s">
        <v>16113</v>
      </c>
      <c r="G1226" t="s">
        <v>16114</v>
      </c>
      <c r="H1226" t="s">
        <v>11326</v>
      </c>
      <c r="I1226" t="s">
        <v>13176</v>
      </c>
      <c r="J1226" t="s">
        <v>13399</v>
      </c>
      <c r="K1226" t="s">
        <v>13285</v>
      </c>
      <c r="L1226" t="s">
        <v>15206</v>
      </c>
      <c r="M1226" t="s">
        <v>13293</v>
      </c>
      <c r="N1226" t="s">
        <v>15214</v>
      </c>
      <c r="O1226" t="s">
        <v>13316</v>
      </c>
      <c r="P1226" t="s">
        <v>13317</v>
      </c>
      <c r="Q1226">
        <v>18999</v>
      </c>
      <c r="R1226" s="8">
        <v>18999</v>
      </c>
      <c r="S1226">
        <v>29999</v>
      </c>
      <c r="T1226" s="8">
        <v>29999</v>
      </c>
      <c r="U1226" s="8" t="str">
        <f>IF(Cleaned_Data[[#This Row],[Actual Price]]&lt;1000,"₦0–₦999",
 IF(Cleaned_Data[[#This Row],[Actual Price]]&lt;2000,"₦1,000–₦1,999",
 IF(Cleaned_Data[[#This Row],[Actual Price]]&lt;5000,"₦2,000–₦4,999",
 IF(Cleaned_Data[[#This Row],[Actual Price]]&lt;10000,"₦5,000–₦9,999",
 "₦10,000+"))))</f>
        <v>₦10,000+</v>
      </c>
      <c r="V1226" s="8">
        <f>(Cleaned_Data[[#This Row],[Actual Price]]*Cleaned_Data[[#This Row],[Rating Count]])</f>
        <v>76077464</v>
      </c>
      <c r="W1226" s="20">
        <v>0.36667888929630987</v>
      </c>
      <c r="X1226">
        <v>4.0999999999999996</v>
      </c>
      <c r="Y1226" s="10">
        <f>VALUE(Cleaned_Data[[#This Row],[rating]])</f>
        <v>4.0999999999999996</v>
      </c>
      <c r="Z1226">
        <v>2536</v>
      </c>
      <c r="AA1226" t="str">
        <f>IF(Cleaned_Data[[#This Row],[Rating Count]]&lt;1000,"&lt;1000","1000+")</f>
        <v>1000+</v>
      </c>
      <c r="AB1226" s="4">
        <v>2536</v>
      </c>
    </row>
    <row r="1227" spans="1:28" x14ac:dyDescent="0.25">
      <c r="A1227">
        <v>1226</v>
      </c>
      <c r="B1227" t="s">
        <v>12574</v>
      </c>
      <c r="C1227" t="s">
        <v>12575</v>
      </c>
      <c r="D1227" t="s">
        <v>12575</v>
      </c>
      <c r="E1227" t="s">
        <v>16191</v>
      </c>
      <c r="F1227" t="s">
        <v>16115</v>
      </c>
      <c r="G1227" t="s">
        <v>16116</v>
      </c>
      <c r="H1227" t="s">
        <v>9499</v>
      </c>
      <c r="I1227" t="s">
        <v>13176</v>
      </c>
      <c r="J1227" t="s">
        <v>13399</v>
      </c>
      <c r="K1227" t="s">
        <v>13289</v>
      </c>
      <c r="L1227" t="s">
        <v>15209</v>
      </c>
      <c r="M1227" t="s">
        <v>13323</v>
      </c>
      <c r="N1227" t="s">
        <v>13323</v>
      </c>
      <c r="O1227" t="s">
        <v>13332</v>
      </c>
      <c r="Q1227">
        <v>1999</v>
      </c>
      <c r="R1227" s="8">
        <v>1999</v>
      </c>
      <c r="S1227">
        <v>2360</v>
      </c>
      <c r="T1227" s="8">
        <v>2360</v>
      </c>
      <c r="U1227" s="8" t="str">
        <f>IF(Cleaned_Data[[#This Row],[Actual Price]]&lt;1000,"₦0–₦999",
 IF(Cleaned_Data[[#This Row],[Actual Price]]&lt;2000,"₦1,000–₦1,999",
 IF(Cleaned_Data[[#This Row],[Actual Price]]&lt;5000,"₦2,000–₦4,999",
 IF(Cleaned_Data[[#This Row],[Actual Price]]&lt;10000,"₦5,000–₦9,999",
 "₦10,000+"))))</f>
        <v>₦2,000–₦4,999</v>
      </c>
      <c r="V1227" s="8">
        <f>(Cleaned_Data[[#This Row],[Actual Price]]*Cleaned_Data[[#This Row],[Rating Count]])</f>
        <v>18410360</v>
      </c>
      <c r="W1227" s="20">
        <v>0.15296610169491526</v>
      </c>
      <c r="X1227">
        <v>4.2</v>
      </c>
      <c r="Y1227" s="10">
        <f>VALUE(Cleaned_Data[[#This Row],[rating]])</f>
        <v>4.2</v>
      </c>
      <c r="Z1227">
        <v>7801</v>
      </c>
      <c r="AA1227" t="str">
        <f>IF(Cleaned_Data[[#This Row],[Rating Count]]&lt;1000,"&lt;1000","1000+")</f>
        <v>1000+</v>
      </c>
      <c r="AB1227" s="4">
        <v>7801</v>
      </c>
    </row>
    <row r="1228" spans="1:28" x14ac:dyDescent="0.25">
      <c r="A1228">
        <v>1227</v>
      </c>
      <c r="B1228" t="s">
        <v>12584</v>
      </c>
      <c r="C1228" t="s">
        <v>12585</v>
      </c>
      <c r="D1228" t="s">
        <v>16117</v>
      </c>
      <c r="E1228" t="s">
        <v>16191</v>
      </c>
      <c r="F1228" t="s">
        <v>16118</v>
      </c>
      <c r="G1228" t="s">
        <v>16119</v>
      </c>
      <c r="H1228" t="s">
        <v>12586</v>
      </c>
      <c r="I1228" t="s">
        <v>13176</v>
      </c>
      <c r="J1228" t="s">
        <v>13399</v>
      </c>
      <c r="K1228" t="s">
        <v>13285</v>
      </c>
      <c r="L1228" t="s">
        <v>15206</v>
      </c>
      <c r="M1228" t="s">
        <v>13286</v>
      </c>
      <c r="N1228" t="s">
        <v>13286</v>
      </c>
      <c r="O1228" t="s">
        <v>13378</v>
      </c>
      <c r="Q1228">
        <v>5999</v>
      </c>
      <c r="R1228" s="8">
        <v>5999</v>
      </c>
      <c r="S1228">
        <v>11495</v>
      </c>
      <c r="T1228" s="8">
        <v>11495</v>
      </c>
      <c r="U1228" s="8" t="str">
        <f>IF(Cleaned_Data[[#This Row],[Actual Price]]&lt;1000,"₦0–₦999",
 IF(Cleaned_Data[[#This Row],[Actual Price]]&lt;2000,"₦1,000–₦1,999",
 IF(Cleaned_Data[[#This Row],[Actual Price]]&lt;5000,"₦2,000–₦4,999",
 IF(Cleaned_Data[[#This Row],[Actual Price]]&lt;10000,"₦5,000–₦9,999",
 "₦10,000+"))))</f>
        <v>₦10,000+</v>
      </c>
      <c r="V1228" s="8">
        <f>(Cleaned_Data[[#This Row],[Actual Price]]*Cleaned_Data[[#This Row],[Rating Count]])</f>
        <v>6138330</v>
      </c>
      <c r="W1228" s="20">
        <v>0.47812092214006091</v>
      </c>
      <c r="X1228">
        <v>4.3</v>
      </c>
      <c r="Y1228" s="10">
        <f>VALUE(Cleaned_Data[[#This Row],[rating]])</f>
        <v>4.3</v>
      </c>
      <c r="Z1228">
        <v>534</v>
      </c>
      <c r="AA1228" t="str">
        <f>IF(Cleaned_Data[[#This Row],[Rating Count]]&lt;1000,"&lt;1000","1000+")</f>
        <v>&lt;1000</v>
      </c>
      <c r="AB1228" s="4">
        <v>534</v>
      </c>
    </row>
    <row r="1229" spans="1:28" x14ac:dyDescent="0.25">
      <c r="A1229">
        <v>1228</v>
      </c>
      <c r="B1229" t="s">
        <v>12595</v>
      </c>
      <c r="C1229" t="s">
        <v>12596</v>
      </c>
      <c r="D1229" t="s">
        <v>12596</v>
      </c>
      <c r="E1229" t="s">
        <v>16191</v>
      </c>
      <c r="F1229" t="s">
        <v>16120</v>
      </c>
      <c r="G1229" t="s">
        <v>16121</v>
      </c>
      <c r="H1229" t="s">
        <v>9203</v>
      </c>
      <c r="I1229" t="s">
        <v>13176</v>
      </c>
      <c r="J1229" t="s">
        <v>13399</v>
      </c>
      <c r="K1229" t="s">
        <v>13289</v>
      </c>
      <c r="L1229" t="s">
        <v>15209</v>
      </c>
      <c r="M1229" t="s">
        <v>13323</v>
      </c>
      <c r="N1229" t="s">
        <v>13323</v>
      </c>
      <c r="O1229" t="s">
        <v>13324</v>
      </c>
      <c r="Q1229">
        <v>2599</v>
      </c>
      <c r="R1229" s="8">
        <v>2599</v>
      </c>
      <c r="S1229">
        <v>4780</v>
      </c>
      <c r="T1229" s="8">
        <v>4780</v>
      </c>
      <c r="U1229" s="8" t="str">
        <f>IF(Cleaned_Data[[#This Row],[Actual Price]]&lt;1000,"₦0–₦999",
 IF(Cleaned_Data[[#This Row],[Actual Price]]&lt;2000,"₦1,000–₦1,999",
 IF(Cleaned_Data[[#This Row],[Actual Price]]&lt;5000,"₦2,000–₦4,999",
 IF(Cleaned_Data[[#This Row],[Actual Price]]&lt;10000,"₦5,000–₦9,999",
 "₦10,000+"))))</f>
        <v>₦2,000–₦4,999</v>
      </c>
      <c r="V1229" s="8">
        <f>(Cleaned_Data[[#This Row],[Actual Price]]*Cleaned_Data[[#This Row],[Rating Count]])</f>
        <v>4292440</v>
      </c>
      <c r="W1229" s="20">
        <v>0.45627615062761506</v>
      </c>
      <c r="X1229">
        <v>3.9</v>
      </c>
      <c r="Y1229" s="10">
        <f>VALUE(Cleaned_Data[[#This Row],[rating]])</f>
        <v>3.9</v>
      </c>
      <c r="Z1229">
        <v>898</v>
      </c>
      <c r="AA1229" t="str">
        <f>IF(Cleaned_Data[[#This Row],[Rating Count]]&lt;1000,"&lt;1000","1000+")</f>
        <v>&lt;1000</v>
      </c>
      <c r="AB1229" s="4">
        <v>898</v>
      </c>
    </row>
    <row r="1230" spans="1:28" x14ac:dyDescent="0.25">
      <c r="A1230">
        <v>1229</v>
      </c>
      <c r="B1230" t="s">
        <v>12605</v>
      </c>
      <c r="C1230" t="s">
        <v>12606</v>
      </c>
      <c r="D1230" t="s">
        <v>12606</v>
      </c>
      <c r="E1230" t="s">
        <v>16191</v>
      </c>
      <c r="F1230" t="s">
        <v>16122</v>
      </c>
      <c r="G1230" t="s">
        <v>16123</v>
      </c>
      <c r="H1230" t="s">
        <v>11885</v>
      </c>
      <c r="I1230" t="s">
        <v>13176</v>
      </c>
      <c r="J1230" t="s">
        <v>13399</v>
      </c>
      <c r="K1230" t="s">
        <v>13285</v>
      </c>
      <c r="L1230" t="s">
        <v>15206</v>
      </c>
      <c r="M1230" t="s">
        <v>13286</v>
      </c>
      <c r="N1230" t="s">
        <v>13286</v>
      </c>
      <c r="O1230" t="s">
        <v>13370</v>
      </c>
      <c r="Q1230">
        <v>1199</v>
      </c>
      <c r="R1230" s="8">
        <v>1199</v>
      </c>
      <c r="S1230">
        <v>2400</v>
      </c>
      <c r="T1230" s="8">
        <v>2400</v>
      </c>
      <c r="U1230" s="8" t="str">
        <f>IF(Cleaned_Data[[#This Row],[Actual Price]]&lt;1000,"₦0–₦999",
 IF(Cleaned_Data[[#This Row],[Actual Price]]&lt;2000,"₦1,000–₦1,999",
 IF(Cleaned_Data[[#This Row],[Actual Price]]&lt;5000,"₦2,000–₦4,999",
 IF(Cleaned_Data[[#This Row],[Actual Price]]&lt;10000,"₦5,000–₦9,999",
 "₦10,000+"))))</f>
        <v>₦2,000–₦4,999</v>
      </c>
      <c r="V1230" s="8">
        <f>(Cleaned_Data[[#This Row],[Actual Price]]*Cleaned_Data[[#This Row],[Rating Count]])</f>
        <v>2884800</v>
      </c>
      <c r="W1230" s="20">
        <v>0.50041666666666662</v>
      </c>
      <c r="X1230">
        <v>3.9</v>
      </c>
      <c r="Y1230" s="10">
        <f>VALUE(Cleaned_Data[[#This Row],[rating]])</f>
        <v>3.9</v>
      </c>
      <c r="Z1230">
        <v>1202</v>
      </c>
      <c r="AA1230" t="str">
        <f>IF(Cleaned_Data[[#This Row],[Rating Count]]&lt;1000,"&lt;1000","1000+")</f>
        <v>1000+</v>
      </c>
      <c r="AB1230" s="4">
        <v>1202</v>
      </c>
    </row>
    <row r="1231" spans="1:28" x14ac:dyDescent="0.25">
      <c r="A1231">
        <v>1230</v>
      </c>
      <c r="B1231" t="s">
        <v>12615</v>
      </c>
      <c r="C1231" t="s">
        <v>12616</v>
      </c>
      <c r="D1231" t="s">
        <v>16124</v>
      </c>
      <c r="E1231" t="s">
        <v>16191</v>
      </c>
      <c r="F1231" t="s">
        <v>15414</v>
      </c>
      <c r="G1231" t="s">
        <v>16125</v>
      </c>
      <c r="H1231" t="s">
        <v>8794</v>
      </c>
      <c r="I1231" t="s">
        <v>13176</v>
      </c>
      <c r="J1231" t="s">
        <v>13399</v>
      </c>
      <c r="K1231" t="s">
        <v>13312</v>
      </c>
      <c r="L1231" t="s">
        <v>15282</v>
      </c>
      <c r="M1231" t="s">
        <v>13313</v>
      </c>
      <c r="N1231" t="s">
        <v>13313</v>
      </c>
      <c r="O1231" t="s">
        <v>13314</v>
      </c>
      <c r="Q1231">
        <v>219</v>
      </c>
      <c r="R1231" s="8">
        <v>219</v>
      </c>
      <c r="S1231">
        <v>249</v>
      </c>
      <c r="T1231" s="8">
        <v>249</v>
      </c>
      <c r="U1231" s="8" t="str">
        <f>IF(Cleaned_Data[[#This Row],[Actual Price]]&lt;1000,"₦0–₦999",
 IF(Cleaned_Data[[#This Row],[Actual Price]]&lt;2000,"₦1,000–₦1,999",
 IF(Cleaned_Data[[#This Row],[Actual Price]]&lt;5000,"₦2,000–₦4,999",
 IF(Cleaned_Data[[#This Row],[Actual Price]]&lt;10000,"₦5,000–₦9,999",
 "₦10,000+"))))</f>
        <v>₦0–₦999</v>
      </c>
      <c r="V1231" s="8">
        <f>(Cleaned_Data[[#This Row],[Actual Price]]*Cleaned_Data[[#This Row],[Rating Count]])</f>
        <v>275892</v>
      </c>
      <c r="W1231" s="20">
        <v>0.12048192771084337</v>
      </c>
      <c r="X1231">
        <v>4</v>
      </c>
      <c r="Y1231" s="10">
        <f>VALUE(Cleaned_Data[[#This Row],[rating]])</f>
        <v>4</v>
      </c>
      <c r="Z1231">
        <v>1108</v>
      </c>
      <c r="AA1231" t="str">
        <f>IF(Cleaned_Data[[#This Row],[Rating Count]]&lt;1000,"&lt;1000","1000+")</f>
        <v>1000+</v>
      </c>
      <c r="AB1231" s="4">
        <v>1108</v>
      </c>
    </row>
    <row r="1232" spans="1:28" x14ac:dyDescent="0.25">
      <c r="A1232">
        <v>1231</v>
      </c>
      <c r="B1232" t="s">
        <v>12625</v>
      </c>
      <c r="C1232" t="s">
        <v>12626</v>
      </c>
      <c r="D1232" t="s">
        <v>16126</v>
      </c>
      <c r="E1232" t="s">
        <v>16191</v>
      </c>
      <c r="F1232" t="s">
        <v>16127</v>
      </c>
      <c r="G1232" t="s">
        <v>16128</v>
      </c>
      <c r="H1232" t="s">
        <v>8472</v>
      </c>
      <c r="I1232" t="s">
        <v>13176</v>
      </c>
      <c r="J1232" t="s">
        <v>13399</v>
      </c>
      <c r="K1232" t="s">
        <v>13289</v>
      </c>
      <c r="L1232" t="s">
        <v>15209</v>
      </c>
      <c r="M1232" t="s">
        <v>13290</v>
      </c>
      <c r="N1232" t="s">
        <v>13290</v>
      </c>
      <c r="O1232" t="s">
        <v>13292</v>
      </c>
      <c r="Q1232">
        <v>799</v>
      </c>
      <c r="R1232" s="8">
        <v>799</v>
      </c>
      <c r="S1232">
        <v>1199</v>
      </c>
      <c r="T1232" s="8">
        <v>1199</v>
      </c>
      <c r="U1232" s="8" t="str">
        <f>IF(Cleaned_Data[[#This Row],[Actual Price]]&lt;1000,"₦0–₦999",
 IF(Cleaned_Data[[#This Row],[Actual Price]]&lt;2000,"₦1,000–₦1,999",
 IF(Cleaned_Data[[#This Row],[Actual Price]]&lt;5000,"₦2,000–₦4,999",
 IF(Cleaned_Data[[#This Row],[Actual Price]]&lt;10000,"₦5,000–₦9,999",
 "₦10,000+"))))</f>
        <v>₦1,000–₦1,999</v>
      </c>
      <c r="V1232" s="8">
        <f>(Cleaned_Data[[#This Row],[Actual Price]]*Cleaned_Data[[#This Row],[Rating Count]])</f>
        <v>20383</v>
      </c>
      <c r="W1232" s="20">
        <v>0.33361134278565469</v>
      </c>
      <c r="X1232">
        <v>4.4000000000000004</v>
      </c>
      <c r="Y1232" s="10">
        <f>VALUE(Cleaned_Data[[#This Row],[rating]])</f>
        <v>4.4000000000000004</v>
      </c>
      <c r="Z1232">
        <v>17</v>
      </c>
      <c r="AA1232" t="str">
        <f>IF(Cleaned_Data[[#This Row],[Rating Count]]&lt;1000,"&lt;1000","1000+")</f>
        <v>&lt;1000</v>
      </c>
      <c r="AB1232" s="4">
        <v>17</v>
      </c>
    </row>
    <row r="1233" spans="1:28" x14ac:dyDescent="0.25">
      <c r="A1233">
        <v>1232</v>
      </c>
      <c r="B1233" t="s">
        <v>12633</v>
      </c>
      <c r="C1233" t="s">
        <v>12634</v>
      </c>
      <c r="D1233" t="s">
        <v>16129</v>
      </c>
      <c r="E1233" t="s">
        <v>16191</v>
      </c>
      <c r="F1233" t="s">
        <v>16130</v>
      </c>
      <c r="G1233" t="s">
        <v>16131</v>
      </c>
      <c r="H1233" t="s">
        <v>9851</v>
      </c>
      <c r="I1233" t="s">
        <v>13176</v>
      </c>
      <c r="J1233" t="s">
        <v>13399</v>
      </c>
      <c r="K1233" t="s">
        <v>13285</v>
      </c>
      <c r="L1233" t="s">
        <v>15206</v>
      </c>
      <c r="M1233" t="s">
        <v>13293</v>
      </c>
      <c r="N1233" t="s">
        <v>15214</v>
      </c>
      <c r="O1233" t="s">
        <v>13316</v>
      </c>
      <c r="P1233" t="s">
        <v>13317</v>
      </c>
      <c r="Q1233">
        <v>6199</v>
      </c>
      <c r="R1233" s="8">
        <v>6199</v>
      </c>
      <c r="S1233">
        <v>10999</v>
      </c>
      <c r="T1233" s="8">
        <v>10999</v>
      </c>
      <c r="U1233" s="8" t="str">
        <f>IF(Cleaned_Data[[#This Row],[Actual Price]]&lt;1000,"₦0–₦999",
 IF(Cleaned_Data[[#This Row],[Actual Price]]&lt;2000,"₦1,000–₦1,999",
 IF(Cleaned_Data[[#This Row],[Actual Price]]&lt;5000,"₦2,000–₦4,999",
 IF(Cleaned_Data[[#This Row],[Actual Price]]&lt;10000,"₦5,000–₦9,999",
 "₦10,000+"))))</f>
        <v>₦10,000+</v>
      </c>
      <c r="V1233" s="8">
        <f>(Cleaned_Data[[#This Row],[Actual Price]]*Cleaned_Data[[#This Row],[Rating Count]])</f>
        <v>114708571</v>
      </c>
      <c r="W1233" s="20">
        <v>0.43640330939176286</v>
      </c>
      <c r="X1233">
        <v>4.2</v>
      </c>
      <c r="Y1233" s="10">
        <f>VALUE(Cleaned_Data[[#This Row],[rating]])</f>
        <v>4.2</v>
      </c>
      <c r="Z1233">
        <v>10429</v>
      </c>
      <c r="AA1233" t="str">
        <f>IF(Cleaned_Data[[#This Row],[Rating Count]]&lt;1000,"&lt;1000","1000+")</f>
        <v>1000+</v>
      </c>
      <c r="AB1233" s="4">
        <v>10429</v>
      </c>
    </row>
    <row r="1234" spans="1:28" x14ac:dyDescent="0.25">
      <c r="A1234">
        <v>1233</v>
      </c>
      <c r="B1234" t="s">
        <v>12643</v>
      </c>
      <c r="C1234" t="s">
        <v>12644</v>
      </c>
      <c r="D1234" t="s">
        <v>16132</v>
      </c>
      <c r="E1234" t="s">
        <v>16191</v>
      </c>
      <c r="F1234" t="s">
        <v>16133</v>
      </c>
      <c r="G1234" t="s">
        <v>16134</v>
      </c>
      <c r="H1234" t="s">
        <v>8783</v>
      </c>
      <c r="I1234" t="s">
        <v>13176</v>
      </c>
      <c r="J1234" t="s">
        <v>13399</v>
      </c>
      <c r="K1234" t="s">
        <v>13285</v>
      </c>
      <c r="L1234" t="s">
        <v>15206</v>
      </c>
      <c r="M1234" t="s">
        <v>13286</v>
      </c>
      <c r="N1234" t="s">
        <v>13286</v>
      </c>
      <c r="O1234" t="s">
        <v>13310</v>
      </c>
      <c r="P1234" t="s">
        <v>13311</v>
      </c>
      <c r="Q1234">
        <v>6790</v>
      </c>
      <c r="R1234" s="8">
        <v>6790</v>
      </c>
      <c r="S1234">
        <v>10995</v>
      </c>
      <c r="T1234" s="8">
        <v>10995</v>
      </c>
      <c r="U1234" s="8" t="str">
        <f>IF(Cleaned_Data[[#This Row],[Actual Price]]&lt;1000,"₦0–₦999",
 IF(Cleaned_Data[[#This Row],[Actual Price]]&lt;2000,"₦1,000–₦1,999",
 IF(Cleaned_Data[[#This Row],[Actual Price]]&lt;5000,"₦2,000–₦4,999",
 IF(Cleaned_Data[[#This Row],[Actual Price]]&lt;10000,"₦5,000–₦9,999",
 "₦10,000+"))))</f>
        <v>₦10,000+</v>
      </c>
      <c r="V1234" s="8">
        <f>(Cleaned_Data[[#This Row],[Actual Price]]*Cleaned_Data[[#This Row],[Rating Count]])</f>
        <v>35096040</v>
      </c>
      <c r="W1234" s="20">
        <v>0.38244656662119147</v>
      </c>
      <c r="X1234">
        <v>4.5</v>
      </c>
      <c r="Y1234" s="10">
        <f>VALUE(Cleaned_Data[[#This Row],[rating]])</f>
        <v>4.5</v>
      </c>
      <c r="Z1234">
        <v>3192</v>
      </c>
      <c r="AA1234" t="str">
        <f>IF(Cleaned_Data[[#This Row],[Rating Count]]&lt;1000,"&lt;1000","1000+")</f>
        <v>1000+</v>
      </c>
      <c r="AB1234" s="4">
        <v>3192</v>
      </c>
    </row>
    <row r="1235" spans="1:28" x14ac:dyDescent="0.25">
      <c r="A1235">
        <v>1234</v>
      </c>
      <c r="B1235" t="s">
        <v>12653</v>
      </c>
      <c r="C1235" t="s">
        <v>12654</v>
      </c>
      <c r="D1235" t="s">
        <v>12654</v>
      </c>
      <c r="E1235" t="s">
        <v>16191</v>
      </c>
      <c r="F1235" t="s">
        <v>16135</v>
      </c>
      <c r="G1235" t="s">
        <v>16136</v>
      </c>
      <c r="H1235" t="s">
        <v>12655</v>
      </c>
      <c r="I1235" t="s">
        <v>13176</v>
      </c>
      <c r="J1235" t="s">
        <v>13399</v>
      </c>
      <c r="K1235" t="s">
        <v>13289</v>
      </c>
      <c r="L1235" t="s">
        <v>15209</v>
      </c>
      <c r="M1235" t="s">
        <v>13323</v>
      </c>
      <c r="N1235" t="s">
        <v>13323</v>
      </c>
      <c r="O1235" t="s">
        <v>13379</v>
      </c>
      <c r="Q1235">
        <v>1982.84</v>
      </c>
      <c r="R1235" s="8">
        <v>1982.84</v>
      </c>
      <c r="S1235">
        <v>3300</v>
      </c>
      <c r="T1235" s="8">
        <v>3300</v>
      </c>
      <c r="U1235" s="8" t="str">
        <f>IF(Cleaned_Data[[#This Row],[Actual Price]]&lt;1000,"₦0–₦999",
 IF(Cleaned_Data[[#This Row],[Actual Price]]&lt;2000,"₦1,000–₦1,999",
 IF(Cleaned_Data[[#This Row],[Actual Price]]&lt;5000,"₦2,000–₦4,999",
 IF(Cleaned_Data[[#This Row],[Actual Price]]&lt;10000,"₦5,000–₦9,999",
 "₦10,000+"))))</f>
        <v>₦2,000–₦4,999</v>
      </c>
      <c r="V1235" s="8">
        <f>(Cleaned_Data[[#This Row],[Actual Price]]*Cleaned_Data[[#This Row],[Rating Count]])</f>
        <v>19380900</v>
      </c>
      <c r="W1235" s="20">
        <v>0.39913939393939396</v>
      </c>
      <c r="X1235">
        <v>4.0999999999999996</v>
      </c>
      <c r="Y1235" s="10">
        <f>VALUE(Cleaned_Data[[#This Row],[rating]])</f>
        <v>4.0999999999999996</v>
      </c>
      <c r="Z1235">
        <v>5873</v>
      </c>
      <c r="AA1235" t="str">
        <f>IF(Cleaned_Data[[#This Row],[Rating Count]]&lt;1000,"&lt;1000","1000+")</f>
        <v>1000+</v>
      </c>
      <c r="AB1235" s="4">
        <v>5873</v>
      </c>
    </row>
    <row r="1236" spans="1:28" x14ac:dyDescent="0.25">
      <c r="A1236">
        <v>1235</v>
      </c>
      <c r="B1236" t="s">
        <v>12664</v>
      </c>
      <c r="C1236" t="s">
        <v>12665</v>
      </c>
      <c r="D1236" t="s">
        <v>12665</v>
      </c>
      <c r="E1236" t="s">
        <v>16191</v>
      </c>
      <c r="F1236" t="s">
        <v>16137</v>
      </c>
      <c r="G1236" t="s">
        <v>16138</v>
      </c>
      <c r="H1236" t="s">
        <v>9541</v>
      </c>
      <c r="I1236" t="s">
        <v>13176</v>
      </c>
      <c r="J1236" t="s">
        <v>13399</v>
      </c>
      <c r="K1236" t="s">
        <v>13285</v>
      </c>
      <c r="L1236" t="s">
        <v>15206</v>
      </c>
      <c r="M1236" t="s">
        <v>13334</v>
      </c>
      <c r="N1236" t="s">
        <v>15444</v>
      </c>
      <c r="O1236" t="s">
        <v>13335</v>
      </c>
      <c r="Q1236">
        <v>199</v>
      </c>
      <c r="R1236" s="8">
        <v>199</v>
      </c>
      <c r="S1236">
        <v>400</v>
      </c>
      <c r="T1236" s="8">
        <v>400</v>
      </c>
      <c r="U1236" s="8" t="str">
        <f>IF(Cleaned_Data[[#This Row],[Actual Price]]&lt;1000,"₦0–₦999",
 IF(Cleaned_Data[[#This Row],[Actual Price]]&lt;2000,"₦1,000–₦1,999",
 IF(Cleaned_Data[[#This Row],[Actual Price]]&lt;5000,"₦2,000–₦4,999",
 IF(Cleaned_Data[[#This Row],[Actual Price]]&lt;10000,"₦5,000–₦9,999",
 "₦10,000+"))))</f>
        <v>₦0–₦999</v>
      </c>
      <c r="V1236" s="8">
        <f>(Cleaned_Data[[#This Row],[Actual Price]]*Cleaned_Data[[#This Row],[Rating Count]])</f>
        <v>551600</v>
      </c>
      <c r="W1236" s="20">
        <v>0.50249999999999995</v>
      </c>
      <c r="X1236">
        <v>4.0999999999999996</v>
      </c>
      <c r="Y1236" s="10">
        <f>VALUE(Cleaned_Data[[#This Row],[rating]])</f>
        <v>4.0999999999999996</v>
      </c>
      <c r="Z1236">
        <v>1379</v>
      </c>
      <c r="AA1236" t="str">
        <f>IF(Cleaned_Data[[#This Row],[Rating Count]]&lt;1000,"&lt;1000","1000+")</f>
        <v>1000+</v>
      </c>
      <c r="AB1236" s="4">
        <v>1379</v>
      </c>
    </row>
    <row r="1237" spans="1:28" x14ac:dyDescent="0.25">
      <c r="A1237">
        <v>1236</v>
      </c>
      <c r="B1237" t="s">
        <v>12674</v>
      </c>
      <c r="C1237" t="s">
        <v>12675</v>
      </c>
      <c r="D1237" t="s">
        <v>12675</v>
      </c>
      <c r="E1237" t="s">
        <v>16191</v>
      </c>
      <c r="F1237" t="s">
        <v>16139</v>
      </c>
      <c r="G1237" t="s">
        <v>16140</v>
      </c>
      <c r="H1237" t="s">
        <v>8450</v>
      </c>
      <c r="I1237" t="s">
        <v>13176</v>
      </c>
      <c r="J1237" t="s">
        <v>13399</v>
      </c>
      <c r="K1237" t="s">
        <v>13285</v>
      </c>
      <c r="L1237" t="s">
        <v>15206</v>
      </c>
      <c r="M1237" t="s">
        <v>13286</v>
      </c>
      <c r="N1237" t="s">
        <v>13286</v>
      </c>
      <c r="O1237" t="s">
        <v>13287</v>
      </c>
      <c r="P1237" t="s">
        <v>13288</v>
      </c>
      <c r="Q1237">
        <v>1180</v>
      </c>
      <c r="R1237" s="8">
        <v>1180</v>
      </c>
      <c r="S1237">
        <v>1440</v>
      </c>
      <c r="T1237" s="8">
        <v>1440</v>
      </c>
      <c r="U1237" s="8" t="str">
        <f>IF(Cleaned_Data[[#This Row],[Actual Price]]&lt;1000,"₦0–₦999",
 IF(Cleaned_Data[[#This Row],[Actual Price]]&lt;2000,"₦1,000–₦1,999",
 IF(Cleaned_Data[[#This Row],[Actual Price]]&lt;5000,"₦2,000–₦4,999",
 IF(Cleaned_Data[[#This Row],[Actual Price]]&lt;10000,"₦5,000–₦9,999",
 "₦10,000+"))))</f>
        <v>₦1,000–₦1,999</v>
      </c>
      <c r="V1237" s="8">
        <f>(Cleaned_Data[[#This Row],[Actual Price]]*Cleaned_Data[[#This Row],[Rating Count]])</f>
        <v>2198880</v>
      </c>
      <c r="W1237" s="20">
        <v>0.18055555555555555</v>
      </c>
      <c r="X1237">
        <v>4.2</v>
      </c>
      <c r="Y1237" s="10">
        <f>VALUE(Cleaned_Data[[#This Row],[rating]])</f>
        <v>4.2</v>
      </c>
      <c r="Z1237">
        <v>1527</v>
      </c>
      <c r="AA1237" t="str">
        <f>IF(Cleaned_Data[[#This Row],[Rating Count]]&lt;1000,"&lt;1000","1000+")</f>
        <v>1000+</v>
      </c>
      <c r="AB1237" s="4">
        <v>1527</v>
      </c>
    </row>
    <row r="1238" spans="1:28" x14ac:dyDescent="0.25">
      <c r="A1238">
        <v>1237</v>
      </c>
      <c r="B1238" t="s">
        <v>12684</v>
      </c>
      <c r="C1238" t="s">
        <v>12685</v>
      </c>
      <c r="D1238" t="s">
        <v>12685</v>
      </c>
      <c r="E1238" t="s">
        <v>16191</v>
      </c>
      <c r="F1238" t="s">
        <v>15544</v>
      </c>
      <c r="G1238" t="s">
        <v>16141</v>
      </c>
      <c r="H1238" t="s">
        <v>9203</v>
      </c>
      <c r="I1238" t="s">
        <v>13176</v>
      </c>
      <c r="J1238" t="s">
        <v>13399</v>
      </c>
      <c r="K1238" t="s">
        <v>13289</v>
      </c>
      <c r="L1238" t="s">
        <v>15209</v>
      </c>
      <c r="M1238" t="s">
        <v>13323</v>
      </c>
      <c r="N1238" t="s">
        <v>13323</v>
      </c>
      <c r="O1238" t="s">
        <v>13324</v>
      </c>
      <c r="Q1238">
        <v>2199</v>
      </c>
      <c r="R1238" s="8">
        <v>2199</v>
      </c>
      <c r="S1238">
        <v>3045</v>
      </c>
      <c r="T1238" s="8">
        <v>3045</v>
      </c>
      <c r="U1238" s="8" t="str">
        <f>IF(Cleaned_Data[[#This Row],[Actual Price]]&lt;1000,"₦0–₦999",
 IF(Cleaned_Data[[#This Row],[Actual Price]]&lt;2000,"₦1,000–₦1,999",
 IF(Cleaned_Data[[#This Row],[Actual Price]]&lt;5000,"₦2,000–₦4,999",
 IF(Cleaned_Data[[#This Row],[Actual Price]]&lt;10000,"₦5,000–₦9,999",
 "₦10,000+"))))</f>
        <v>₦2,000–₦4,999</v>
      </c>
      <c r="V1238" s="8">
        <f>(Cleaned_Data[[#This Row],[Actual Price]]*Cleaned_Data[[#This Row],[Rating Count]])</f>
        <v>8178870</v>
      </c>
      <c r="W1238" s="20">
        <v>0.27783251231527095</v>
      </c>
      <c r="X1238">
        <v>4.2</v>
      </c>
      <c r="Y1238" s="10">
        <f>VALUE(Cleaned_Data[[#This Row],[rating]])</f>
        <v>4.2</v>
      </c>
      <c r="Z1238">
        <v>2686</v>
      </c>
      <c r="AA1238" t="str">
        <f>IF(Cleaned_Data[[#This Row],[Rating Count]]&lt;1000,"&lt;1000","1000+")</f>
        <v>1000+</v>
      </c>
      <c r="AB1238" s="4">
        <v>2686</v>
      </c>
    </row>
    <row r="1239" spans="1:28" x14ac:dyDescent="0.25">
      <c r="A1239">
        <v>1238</v>
      </c>
      <c r="B1239" t="s">
        <v>12694</v>
      </c>
      <c r="C1239" t="s">
        <v>12695</v>
      </c>
      <c r="D1239" t="s">
        <v>16142</v>
      </c>
      <c r="E1239" t="s">
        <v>16191</v>
      </c>
      <c r="F1239" t="s">
        <v>16143</v>
      </c>
      <c r="G1239" t="s">
        <v>16144</v>
      </c>
      <c r="H1239" t="s">
        <v>9520</v>
      </c>
      <c r="I1239" t="s">
        <v>13176</v>
      </c>
      <c r="J1239" t="s">
        <v>13399</v>
      </c>
      <c r="K1239" t="s">
        <v>13285</v>
      </c>
      <c r="L1239" t="s">
        <v>15206</v>
      </c>
      <c r="M1239" t="s">
        <v>13329</v>
      </c>
      <c r="N1239" t="s">
        <v>15419</v>
      </c>
      <c r="O1239" t="s">
        <v>13333</v>
      </c>
      <c r="Q1239">
        <v>2999</v>
      </c>
      <c r="R1239" s="8">
        <v>2999</v>
      </c>
      <c r="S1239">
        <v>3595</v>
      </c>
      <c r="T1239" s="8">
        <v>3595</v>
      </c>
      <c r="U1239" s="8" t="str">
        <f>IF(Cleaned_Data[[#This Row],[Actual Price]]&lt;1000,"₦0–₦999",
 IF(Cleaned_Data[[#This Row],[Actual Price]]&lt;2000,"₦1,000–₦1,999",
 IF(Cleaned_Data[[#This Row],[Actual Price]]&lt;5000,"₦2,000–₦4,999",
 IF(Cleaned_Data[[#This Row],[Actual Price]]&lt;10000,"₦5,000–₦9,999",
 "₦10,000+"))))</f>
        <v>₦2,000–₦4,999</v>
      </c>
      <c r="V1239" s="8">
        <f>(Cleaned_Data[[#This Row],[Actual Price]]*Cleaned_Data[[#This Row],[Rating Count]])</f>
        <v>639910</v>
      </c>
      <c r="W1239" s="20">
        <v>0.16578581363004172</v>
      </c>
      <c r="X1239">
        <v>4</v>
      </c>
      <c r="Y1239" s="10">
        <f>VALUE(Cleaned_Data[[#This Row],[rating]])</f>
        <v>4</v>
      </c>
      <c r="Z1239">
        <v>178</v>
      </c>
      <c r="AA1239" t="str">
        <f>IF(Cleaned_Data[[#This Row],[Rating Count]]&lt;1000,"&lt;1000","1000+")</f>
        <v>&lt;1000</v>
      </c>
      <c r="AB1239" s="4">
        <v>178</v>
      </c>
    </row>
    <row r="1240" spans="1:28" x14ac:dyDescent="0.25">
      <c r="A1240">
        <v>1239</v>
      </c>
      <c r="B1240" t="s">
        <v>12704</v>
      </c>
      <c r="C1240" t="s">
        <v>12705</v>
      </c>
      <c r="D1240" t="s">
        <v>12705</v>
      </c>
      <c r="E1240" t="s">
        <v>16191</v>
      </c>
      <c r="F1240" t="s">
        <v>16145</v>
      </c>
      <c r="G1240" t="s">
        <v>16146</v>
      </c>
      <c r="H1240" t="s">
        <v>12706</v>
      </c>
      <c r="I1240" t="s">
        <v>13176</v>
      </c>
      <c r="J1240" t="s">
        <v>13399</v>
      </c>
      <c r="K1240" t="s">
        <v>13285</v>
      </c>
      <c r="L1240" t="s">
        <v>15206</v>
      </c>
      <c r="M1240" t="s">
        <v>13293</v>
      </c>
      <c r="N1240" t="s">
        <v>15214</v>
      </c>
      <c r="O1240" t="s">
        <v>13316</v>
      </c>
      <c r="P1240" t="s">
        <v>13380</v>
      </c>
      <c r="Q1240">
        <v>253</v>
      </c>
      <c r="R1240" s="8">
        <v>253</v>
      </c>
      <c r="S1240">
        <v>500</v>
      </c>
      <c r="T1240" s="8">
        <v>500</v>
      </c>
      <c r="U1240" s="8" t="str">
        <f>IF(Cleaned_Data[[#This Row],[Actual Price]]&lt;1000,"₦0–₦999",
 IF(Cleaned_Data[[#This Row],[Actual Price]]&lt;2000,"₦1,000–₦1,999",
 IF(Cleaned_Data[[#This Row],[Actual Price]]&lt;5000,"₦2,000–₦4,999",
 IF(Cleaned_Data[[#This Row],[Actual Price]]&lt;10000,"₦5,000–₦9,999",
 "₦10,000+"))))</f>
        <v>₦0–₦999</v>
      </c>
      <c r="V1240" s="8">
        <f>(Cleaned_Data[[#This Row],[Actual Price]]*Cleaned_Data[[#This Row],[Rating Count]])</f>
        <v>1332000</v>
      </c>
      <c r="W1240" s="20">
        <v>0.49399999999999999</v>
      </c>
      <c r="X1240">
        <v>4.3</v>
      </c>
      <c r="Y1240" s="10">
        <f>VALUE(Cleaned_Data[[#This Row],[rating]])</f>
        <v>4.3</v>
      </c>
      <c r="Z1240">
        <v>2664</v>
      </c>
      <c r="AA1240" t="str">
        <f>IF(Cleaned_Data[[#This Row],[Rating Count]]&lt;1000,"&lt;1000","1000+")</f>
        <v>1000+</v>
      </c>
      <c r="AB1240" s="4">
        <v>2664</v>
      </c>
    </row>
    <row r="1241" spans="1:28" x14ac:dyDescent="0.25">
      <c r="A1241">
        <v>1240</v>
      </c>
      <c r="B1241" t="s">
        <v>12715</v>
      </c>
      <c r="C1241" t="s">
        <v>12716</v>
      </c>
      <c r="D1241" t="s">
        <v>12716</v>
      </c>
      <c r="E1241" t="s">
        <v>16191</v>
      </c>
      <c r="F1241" t="s">
        <v>16147</v>
      </c>
      <c r="G1241" t="s">
        <v>16148</v>
      </c>
      <c r="H1241" t="s">
        <v>11003</v>
      </c>
      <c r="I1241" t="s">
        <v>13176</v>
      </c>
      <c r="J1241" t="s">
        <v>13399</v>
      </c>
      <c r="K1241" t="s">
        <v>13289</v>
      </c>
      <c r="L1241" t="s">
        <v>15209</v>
      </c>
      <c r="M1241" t="s">
        <v>13363</v>
      </c>
      <c r="N1241" t="s">
        <v>13363</v>
      </c>
      <c r="Q1241">
        <v>499</v>
      </c>
      <c r="R1241" s="8">
        <v>499</v>
      </c>
      <c r="S1241">
        <v>799</v>
      </c>
      <c r="T1241" s="8">
        <v>799</v>
      </c>
      <c r="U1241" s="8" t="str">
        <f>IF(Cleaned_Data[[#This Row],[Actual Price]]&lt;1000,"₦0–₦999",
 IF(Cleaned_Data[[#This Row],[Actual Price]]&lt;2000,"₦1,000–₦1,999",
 IF(Cleaned_Data[[#This Row],[Actual Price]]&lt;5000,"₦2,000–₦4,999",
 IF(Cleaned_Data[[#This Row],[Actual Price]]&lt;10000,"₦5,000–₦9,999",
 "₦10,000+"))))</f>
        <v>₦0–₦999</v>
      </c>
      <c r="V1241" s="8">
        <f>(Cleaned_Data[[#This Row],[Actual Price]]*Cleaned_Data[[#This Row],[Rating Count]])</f>
        <v>169388</v>
      </c>
      <c r="W1241" s="20">
        <v>0.37546933667083854</v>
      </c>
      <c r="X1241">
        <v>3.6</v>
      </c>
      <c r="Y1241" s="10">
        <f>VALUE(Cleaned_Data[[#This Row],[rating]])</f>
        <v>3.6</v>
      </c>
      <c r="Z1241">
        <v>212</v>
      </c>
      <c r="AA1241" t="str">
        <f>IF(Cleaned_Data[[#This Row],[Rating Count]]&lt;1000,"&lt;1000","1000+")</f>
        <v>&lt;1000</v>
      </c>
      <c r="AB1241" s="4">
        <v>212</v>
      </c>
    </row>
    <row r="1242" spans="1:28" x14ac:dyDescent="0.25">
      <c r="A1242">
        <v>1241</v>
      </c>
      <c r="B1242" t="s">
        <v>12725</v>
      </c>
      <c r="C1242" t="s">
        <v>12726</v>
      </c>
      <c r="D1242" t="s">
        <v>16149</v>
      </c>
      <c r="E1242" t="s">
        <v>16191</v>
      </c>
      <c r="F1242" t="s">
        <v>16150</v>
      </c>
      <c r="G1242" t="s">
        <v>16151</v>
      </c>
      <c r="H1242" t="s">
        <v>8461</v>
      </c>
      <c r="I1242" t="s">
        <v>13176</v>
      </c>
      <c r="J1242" t="s">
        <v>13399</v>
      </c>
      <c r="K1242" t="s">
        <v>13289</v>
      </c>
      <c r="L1242" t="s">
        <v>15209</v>
      </c>
      <c r="M1242" t="s">
        <v>13290</v>
      </c>
      <c r="N1242" t="s">
        <v>13290</v>
      </c>
      <c r="O1242" t="s">
        <v>13291</v>
      </c>
      <c r="Q1242">
        <v>1149</v>
      </c>
      <c r="R1242" s="8">
        <v>1149</v>
      </c>
      <c r="S1242">
        <v>1899</v>
      </c>
      <c r="T1242" s="8">
        <v>1899</v>
      </c>
      <c r="U1242" s="8" t="str">
        <f>IF(Cleaned_Data[[#This Row],[Actual Price]]&lt;1000,"₦0–₦999",
 IF(Cleaned_Data[[#This Row],[Actual Price]]&lt;2000,"₦1,000–₦1,999",
 IF(Cleaned_Data[[#This Row],[Actual Price]]&lt;5000,"₦2,000–₦4,999",
 IF(Cleaned_Data[[#This Row],[Actual Price]]&lt;10000,"₦5,000–₦9,999",
 "₦10,000+"))))</f>
        <v>₦1,000–₦1,999</v>
      </c>
      <c r="V1242" s="8">
        <f>(Cleaned_Data[[#This Row],[Actual Price]]*Cleaned_Data[[#This Row],[Rating Count]])</f>
        <v>45576</v>
      </c>
      <c r="W1242" s="20">
        <v>0.39494470774091628</v>
      </c>
      <c r="X1242">
        <v>3.5</v>
      </c>
      <c r="Y1242" s="10">
        <f>VALUE(Cleaned_Data[[#This Row],[rating]])</f>
        <v>3.5</v>
      </c>
      <c r="Z1242">
        <v>24</v>
      </c>
      <c r="AA1242" t="str">
        <f>IF(Cleaned_Data[[#This Row],[Rating Count]]&lt;1000,"&lt;1000","1000+")</f>
        <v>&lt;1000</v>
      </c>
      <c r="AB1242" s="4">
        <v>24</v>
      </c>
    </row>
    <row r="1243" spans="1:28" x14ac:dyDescent="0.25">
      <c r="A1243">
        <v>1242</v>
      </c>
      <c r="B1243" t="s">
        <v>12735</v>
      </c>
      <c r="C1243" t="s">
        <v>12736</v>
      </c>
      <c r="D1243" t="s">
        <v>12736</v>
      </c>
      <c r="E1243" t="s">
        <v>16191</v>
      </c>
      <c r="F1243" t="s">
        <v>16152</v>
      </c>
      <c r="G1243" t="s">
        <v>16153</v>
      </c>
      <c r="H1243" t="s">
        <v>8607</v>
      </c>
      <c r="I1243" t="s">
        <v>13176</v>
      </c>
      <c r="J1243" t="s">
        <v>13399</v>
      </c>
      <c r="K1243" t="s">
        <v>13285</v>
      </c>
      <c r="L1243" t="s">
        <v>15206</v>
      </c>
      <c r="M1243" t="s">
        <v>13293</v>
      </c>
      <c r="N1243" t="s">
        <v>15214</v>
      </c>
      <c r="O1243" t="s">
        <v>13294</v>
      </c>
      <c r="P1243" t="s">
        <v>13303</v>
      </c>
      <c r="Q1243">
        <v>457</v>
      </c>
      <c r="R1243" s="8">
        <v>457</v>
      </c>
      <c r="S1243">
        <v>799</v>
      </c>
      <c r="T1243" s="8">
        <v>799</v>
      </c>
      <c r="U1243" s="8" t="str">
        <f>IF(Cleaned_Data[[#This Row],[Actual Price]]&lt;1000,"₦0–₦999",
 IF(Cleaned_Data[[#This Row],[Actual Price]]&lt;2000,"₦1,000–₦1,999",
 IF(Cleaned_Data[[#This Row],[Actual Price]]&lt;5000,"₦2,000–₦4,999",
 IF(Cleaned_Data[[#This Row],[Actual Price]]&lt;10000,"₦5,000–₦9,999",
 "₦10,000+"))))</f>
        <v>₦0–₦999</v>
      </c>
      <c r="V1243" s="8">
        <f>(Cleaned_Data[[#This Row],[Actual Price]]*Cleaned_Data[[#This Row],[Rating Count]])</f>
        <v>1492532</v>
      </c>
      <c r="W1243" s="20">
        <v>0.42803504380475593</v>
      </c>
      <c r="X1243">
        <v>4.3</v>
      </c>
      <c r="Y1243" s="10">
        <f>VALUE(Cleaned_Data[[#This Row],[rating]])</f>
        <v>4.3</v>
      </c>
      <c r="Z1243">
        <v>1868</v>
      </c>
      <c r="AA1243" t="str">
        <f>IF(Cleaned_Data[[#This Row],[Rating Count]]&lt;1000,"&lt;1000","1000+")</f>
        <v>1000+</v>
      </c>
      <c r="AB1243" s="4">
        <v>1868</v>
      </c>
    </row>
    <row r="1244" spans="1:28" x14ac:dyDescent="0.25">
      <c r="A1244">
        <v>1243</v>
      </c>
      <c r="B1244" t="s">
        <v>12745</v>
      </c>
      <c r="C1244" t="s">
        <v>12746</v>
      </c>
      <c r="D1244" t="s">
        <v>12746</v>
      </c>
      <c r="E1244" t="s">
        <v>16191</v>
      </c>
      <c r="F1244" t="s">
        <v>16154</v>
      </c>
      <c r="G1244" t="s">
        <v>16155</v>
      </c>
      <c r="H1244" t="s">
        <v>10962</v>
      </c>
      <c r="I1244" t="s">
        <v>13176</v>
      </c>
      <c r="J1244" t="s">
        <v>13399</v>
      </c>
      <c r="K1244" t="s">
        <v>13285</v>
      </c>
      <c r="L1244" t="s">
        <v>15206</v>
      </c>
      <c r="M1244" t="s">
        <v>13329</v>
      </c>
      <c r="N1244" t="s">
        <v>15419</v>
      </c>
      <c r="O1244" t="s">
        <v>13362</v>
      </c>
      <c r="Q1244">
        <v>229</v>
      </c>
      <c r="R1244" s="8">
        <v>229</v>
      </c>
      <c r="S1244">
        <v>399</v>
      </c>
      <c r="T1244" s="8">
        <v>399</v>
      </c>
      <c r="U1244" s="8" t="str">
        <f>IF(Cleaned_Data[[#This Row],[Actual Price]]&lt;1000,"₦0–₦999",
 IF(Cleaned_Data[[#This Row],[Actual Price]]&lt;2000,"₦1,000–₦1,999",
 IF(Cleaned_Data[[#This Row],[Actual Price]]&lt;5000,"₦2,000–₦4,999",
 IF(Cleaned_Data[[#This Row],[Actual Price]]&lt;10000,"₦5,000–₦9,999",
 "₦10,000+"))))</f>
        <v>₦0–₦999</v>
      </c>
      <c r="V1244" s="8">
        <f>(Cleaned_Data[[#This Row],[Actual Price]]*Cleaned_Data[[#This Row],[Rating Count]])</f>
        <v>179949</v>
      </c>
      <c r="W1244" s="20">
        <v>0.42606516290726815</v>
      </c>
      <c r="X1244">
        <v>3.6</v>
      </c>
      <c r="Y1244" s="10">
        <f>VALUE(Cleaned_Data[[#This Row],[rating]])</f>
        <v>3.6</v>
      </c>
      <c r="Z1244">
        <v>451</v>
      </c>
      <c r="AA1244" t="str">
        <f>IF(Cleaned_Data[[#This Row],[Rating Count]]&lt;1000,"&lt;1000","1000+")</f>
        <v>&lt;1000</v>
      </c>
      <c r="AB1244" s="4">
        <v>451</v>
      </c>
    </row>
    <row r="1245" spans="1:28" x14ac:dyDescent="0.25">
      <c r="A1245">
        <v>1244</v>
      </c>
      <c r="B1245" t="s">
        <v>12755</v>
      </c>
      <c r="C1245" t="s">
        <v>12756</v>
      </c>
      <c r="D1245" t="s">
        <v>12756</v>
      </c>
      <c r="E1245" t="s">
        <v>16191</v>
      </c>
      <c r="F1245" t="s">
        <v>16156</v>
      </c>
      <c r="G1245" t="s">
        <v>16157</v>
      </c>
      <c r="H1245" t="s">
        <v>9541</v>
      </c>
      <c r="I1245" t="s">
        <v>13176</v>
      </c>
      <c r="J1245" t="s">
        <v>13399</v>
      </c>
      <c r="K1245" t="s">
        <v>13285</v>
      </c>
      <c r="L1245" t="s">
        <v>15206</v>
      </c>
      <c r="M1245" t="s">
        <v>13334</v>
      </c>
      <c r="N1245" t="s">
        <v>15444</v>
      </c>
      <c r="O1245" t="s">
        <v>13335</v>
      </c>
      <c r="Q1245">
        <v>199</v>
      </c>
      <c r="R1245" s="8">
        <v>199</v>
      </c>
      <c r="S1245">
        <v>699</v>
      </c>
      <c r="T1245" s="8">
        <v>699</v>
      </c>
      <c r="U1245" s="8" t="str">
        <f>IF(Cleaned_Data[[#This Row],[Actual Price]]&lt;1000,"₦0–₦999",
 IF(Cleaned_Data[[#This Row],[Actual Price]]&lt;2000,"₦1,000–₦1,999",
 IF(Cleaned_Data[[#This Row],[Actual Price]]&lt;5000,"₦2,000–₦4,999",
 IF(Cleaned_Data[[#This Row],[Actual Price]]&lt;10000,"₦5,000–₦9,999",
 "₦10,000+"))))</f>
        <v>₦0–₦999</v>
      </c>
      <c r="V1245" s="8">
        <f>(Cleaned_Data[[#This Row],[Actual Price]]*Cleaned_Data[[#This Row],[Rating Count]])</f>
        <v>111141</v>
      </c>
      <c r="W1245" s="20">
        <v>0.71530758226037194</v>
      </c>
      <c r="X1245">
        <v>2.9</v>
      </c>
      <c r="Y1245" s="10">
        <f>VALUE(Cleaned_Data[[#This Row],[rating]])</f>
        <v>2.9</v>
      </c>
      <c r="Z1245">
        <v>159</v>
      </c>
      <c r="AA1245" t="str">
        <f>IF(Cleaned_Data[[#This Row],[Rating Count]]&lt;1000,"&lt;1000","1000+")</f>
        <v>&lt;1000</v>
      </c>
      <c r="AB1245" s="4">
        <v>159</v>
      </c>
    </row>
    <row r="1246" spans="1:28" x14ac:dyDescent="0.25">
      <c r="A1246">
        <v>1245</v>
      </c>
      <c r="B1246" t="s">
        <v>12765</v>
      </c>
      <c r="C1246" t="s">
        <v>12766</v>
      </c>
      <c r="D1246" t="s">
        <v>12766</v>
      </c>
      <c r="E1246" t="s">
        <v>16191</v>
      </c>
      <c r="F1246" t="s">
        <v>16158</v>
      </c>
      <c r="G1246" t="s">
        <v>16159</v>
      </c>
      <c r="H1246" t="s">
        <v>11885</v>
      </c>
      <c r="I1246" t="s">
        <v>13176</v>
      </c>
      <c r="J1246" t="s">
        <v>13399</v>
      </c>
      <c r="K1246" t="s">
        <v>13285</v>
      </c>
      <c r="L1246" t="s">
        <v>15206</v>
      </c>
      <c r="M1246" t="s">
        <v>13286</v>
      </c>
      <c r="N1246" t="s">
        <v>13286</v>
      </c>
      <c r="O1246" t="s">
        <v>13370</v>
      </c>
      <c r="Q1246">
        <v>899</v>
      </c>
      <c r="R1246" s="8">
        <v>899</v>
      </c>
      <c r="S1246">
        <v>1999</v>
      </c>
      <c r="T1246" s="8">
        <v>1999</v>
      </c>
      <c r="U1246" s="8" t="str">
        <f>IF(Cleaned_Data[[#This Row],[Actual Price]]&lt;1000,"₦0–₦999",
 IF(Cleaned_Data[[#This Row],[Actual Price]]&lt;2000,"₦1,000–₦1,999",
 IF(Cleaned_Data[[#This Row],[Actual Price]]&lt;5000,"₦2,000–₦4,999",
 IF(Cleaned_Data[[#This Row],[Actual Price]]&lt;10000,"₦5,000–₦9,999",
 "₦10,000+"))))</f>
        <v>₦1,000–₦1,999</v>
      </c>
      <c r="V1246" s="8">
        <f>(Cleaned_Data[[#This Row],[Actual Price]]*Cleaned_Data[[#This Row],[Rating Count]])</f>
        <v>77961</v>
      </c>
      <c r="W1246" s="20">
        <v>0.55027513756878443</v>
      </c>
      <c r="X1246">
        <v>4.2</v>
      </c>
      <c r="Y1246" s="10">
        <f>VALUE(Cleaned_Data[[#This Row],[rating]])</f>
        <v>4.2</v>
      </c>
      <c r="Z1246">
        <v>39</v>
      </c>
      <c r="AA1246" t="str">
        <f>IF(Cleaned_Data[[#This Row],[Rating Count]]&lt;1000,"&lt;1000","1000+")</f>
        <v>&lt;1000</v>
      </c>
      <c r="AB1246" s="4">
        <v>39</v>
      </c>
    </row>
    <row r="1247" spans="1:28" x14ac:dyDescent="0.25">
      <c r="A1247">
        <v>1246</v>
      </c>
      <c r="B1247" t="s">
        <v>12775</v>
      </c>
      <c r="C1247" t="s">
        <v>12776</v>
      </c>
      <c r="D1247" t="s">
        <v>12776</v>
      </c>
      <c r="E1247" t="s">
        <v>16191</v>
      </c>
      <c r="F1247" t="s">
        <v>16160</v>
      </c>
      <c r="G1247" t="s">
        <v>14440</v>
      </c>
      <c r="H1247" t="s">
        <v>10263</v>
      </c>
      <c r="I1247" t="s">
        <v>13176</v>
      </c>
      <c r="J1247" t="s">
        <v>13399</v>
      </c>
      <c r="K1247" t="s">
        <v>13285</v>
      </c>
      <c r="L1247" t="s">
        <v>15206</v>
      </c>
      <c r="M1247" t="s">
        <v>13286</v>
      </c>
      <c r="N1247" t="s">
        <v>13286</v>
      </c>
      <c r="O1247" t="s">
        <v>13350</v>
      </c>
      <c r="Q1247">
        <v>1499</v>
      </c>
      <c r="R1247" s="8">
        <v>1499</v>
      </c>
      <c r="S1247">
        <v>2199</v>
      </c>
      <c r="T1247" s="8">
        <v>2199</v>
      </c>
      <c r="U1247" s="8" t="str">
        <f>IF(Cleaned_Data[[#This Row],[Actual Price]]&lt;1000,"₦0–₦999",
 IF(Cleaned_Data[[#This Row],[Actual Price]]&lt;2000,"₦1,000–₦1,999",
 IF(Cleaned_Data[[#This Row],[Actual Price]]&lt;5000,"₦2,000–₦4,999",
 IF(Cleaned_Data[[#This Row],[Actual Price]]&lt;10000,"₦5,000–₦9,999",
 "₦10,000+"))))</f>
        <v>₦2,000–₦4,999</v>
      </c>
      <c r="V1247" s="8">
        <f>(Cleaned_Data[[#This Row],[Actual Price]]*Cleaned_Data[[#This Row],[Rating Count]])</f>
        <v>14361669</v>
      </c>
      <c r="W1247" s="20">
        <v>0.31832651205093226</v>
      </c>
      <c r="X1247">
        <v>4.4000000000000004</v>
      </c>
      <c r="Y1247" s="10">
        <f>VALUE(Cleaned_Data[[#This Row],[rating]])</f>
        <v>4.4000000000000004</v>
      </c>
      <c r="Z1247">
        <v>6531</v>
      </c>
      <c r="AA1247" t="str">
        <f>IF(Cleaned_Data[[#This Row],[Rating Count]]&lt;1000,"&lt;1000","1000+")</f>
        <v>1000+</v>
      </c>
      <c r="AB1247" s="4">
        <v>6531</v>
      </c>
    </row>
    <row r="1248" spans="1:28" x14ac:dyDescent="0.25">
      <c r="A1248">
        <v>1247</v>
      </c>
      <c r="B1248" t="s">
        <v>12785</v>
      </c>
      <c r="C1248" t="s">
        <v>12786</v>
      </c>
      <c r="D1248" t="s">
        <v>12786</v>
      </c>
      <c r="E1248" t="s">
        <v>16191</v>
      </c>
      <c r="F1248" t="s">
        <v>16161</v>
      </c>
      <c r="G1248" t="s">
        <v>16162</v>
      </c>
      <c r="H1248" t="s">
        <v>8597</v>
      </c>
      <c r="I1248" t="s">
        <v>13176</v>
      </c>
      <c r="J1248" t="s">
        <v>13399</v>
      </c>
      <c r="K1248" t="s">
        <v>13285</v>
      </c>
      <c r="L1248" t="s">
        <v>15206</v>
      </c>
      <c r="M1248" t="s">
        <v>13286</v>
      </c>
      <c r="N1248" t="s">
        <v>13286</v>
      </c>
      <c r="O1248" t="s">
        <v>13302</v>
      </c>
      <c r="Q1248">
        <v>426</v>
      </c>
      <c r="R1248" s="8">
        <v>426</v>
      </c>
      <c r="S1248">
        <v>999</v>
      </c>
      <c r="T1248" s="8">
        <v>999</v>
      </c>
      <c r="U1248" s="8" t="str">
        <f>IF(Cleaned_Data[[#This Row],[Actual Price]]&lt;1000,"₦0–₦999",
 IF(Cleaned_Data[[#This Row],[Actual Price]]&lt;2000,"₦1,000–₦1,999",
 IF(Cleaned_Data[[#This Row],[Actual Price]]&lt;5000,"₦2,000–₦4,999",
 IF(Cleaned_Data[[#This Row],[Actual Price]]&lt;10000,"₦5,000–₦9,999",
 "₦10,000+"))))</f>
        <v>₦0–₦999</v>
      </c>
      <c r="V1248" s="8">
        <f>(Cleaned_Data[[#This Row],[Actual Price]]*Cleaned_Data[[#This Row],[Rating Count]])</f>
        <v>221778</v>
      </c>
      <c r="W1248" s="20">
        <v>0.57357357357357353</v>
      </c>
      <c r="X1248">
        <v>4.0999999999999996</v>
      </c>
      <c r="Y1248" s="10">
        <f>VALUE(Cleaned_Data[[#This Row],[rating]])</f>
        <v>4.0999999999999996</v>
      </c>
      <c r="Z1248">
        <v>222</v>
      </c>
      <c r="AA1248" t="str">
        <f>IF(Cleaned_Data[[#This Row],[Rating Count]]&lt;1000,"&lt;1000","1000+")</f>
        <v>&lt;1000</v>
      </c>
      <c r="AB1248" s="4">
        <v>222</v>
      </c>
    </row>
    <row r="1249" spans="1:28" x14ac:dyDescent="0.25">
      <c r="A1249">
        <v>1248</v>
      </c>
      <c r="B1249" t="s">
        <v>12795</v>
      </c>
      <c r="C1249" t="s">
        <v>12796</v>
      </c>
      <c r="D1249" t="s">
        <v>12796</v>
      </c>
      <c r="E1249" t="s">
        <v>16191</v>
      </c>
      <c r="F1249" t="s">
        <v>16163</v>
      </c>
      <c r="G1249" t="s">
        <v>16164</v>
      </c>
      <c r="H1249" t="s">
        <v>8472</v>
      </c>
      <c r="I1249" t="s">
        <v>13176</v>
      </c>
      <c r="J1249" t="s">
        <v>13399</v>
      </c>
      <c r="K1249" t="s">
        <v>13289</v>
      </c>
      <c r="L1249" t="s">
        <v>15209</v>
      </c>
      <c r="M1249" t="s">
        <v>13290</v>
      </c>
      <c r="N1249" t="s">
        <v>13290</v>
      </c>
      <c r="O1249" t="s">
        <v>13292</v>
      </c>
      <c r="Q1249">
        <v>2320</v>
      </c>
      <c r="R1249" s="8">
        <v>2320</v>
      </c>
      <c r="S1249">
        <v>3290</v>
      </c>
      <c r="T1249" s="8">
        <v>3290</v>
      </c>
      <c r="U1249" s="8" t="str">
        <f>IF(Cleaned_Data[[#This Row],[Actual Price]]&lt;1000,"₦0–₦999",
 IF(Cleaned_Data[[#This Row],[Actual Price]]&lt;2000,"₦1,000–₦1,999",
 IF(Cleaned_Data[[#This Row],[Actual Price]]&lt;5000,"₦2,000–₦4,999",
 IF(Cleaned_Data[[#This Row],[Actual Price]]&lt;10000,"₦5,000–₦9,999",
 "₦10,000+"))))</f>
        <v>₦2,000–₦4,999</v>
      </c>
      <c r="V1249" s="8">
        <f>(Cleaned_Data[[#This Row],[Actual Price]]*Cleaned_Data[[#This Row],[Rating Count]])</f>
        <v>641550</v>
      </c>
      <c r="W1249" s="20">
        <v>0.29483282674772038</v>
      </c>
      <c r="X1249">
        <v>3.8</v>
      </c>
      <c r="Y1249" s="10">
        <f>VALUE(Cleaned_Data[[#This Row],[rating]])</f>
        <v>3.8</v>
      </c>
      <c r="Z1249">
        <v>195</v>
      </c>
      <c r="AA1249" t="str">
        <f>IF(Cleaned_Data[[#This Row],[Rating Count]]&lt;1000,"&lt;1000","1000+")</f>
        <v>&lt;1000</v>
      </c>
      <c r="AB1249" s="4">
        <v>195</v>
      </c>
    </row>
    <row r="1250" spans="1:28" x14ac:dyDescent="0.25">
      <c r="A1250">
        <v>1249</v>
      </c>
      <c r="B1250" t="s">
        <v>12805</v>
      </c>
      <c r="C1250" t="s">
        <v>12806</v>
      </c>
      <c r="D1250" t="s">
        <v>16165</v>
      </c>
      <c r="E1250" t="s">
        <v>16191</v>
      </c>
      <c r="F1250" t="s">
        <v>15580</v>
      </c>
      <c r="G1250" t="s">
        <v>16166</v>
      </c>
      <c r="H1250" t="s">
        <v>10171</v>
      </c>
      <c r="I1250" t="s">
        <v>13176</v>
      </c>
      <c r="J1250" t="s">
        <v>13399</v>
      </c>
      <c r="K1250" t="s">
        <v>13285</v>
      </c>
      <c r="L1250" t="s">
        <v>15206</v>
      </c>
      <c r="M1250" t="s">
        <v>13346</v>
      </c>
      <c r="N1250" t="s">
        <v>15582</v>
      </c>
      <c r="O1250" t="s">
        <v>13347</v>
      </c>
      <c r="Q1250">
        <v>1563</v>
      </c>
      <c r="R1250" s="8">
        <v>1563</v>
      </c>
      <c r="S1250">
        <v>3098</v>
      </c>
      <c r="T1250" s="8">
        <v>3098</v>
      </c>
      <c r="U1250" s="8" t="str">
        <f>IF(Cleaned_Data[[#This Row],[Actual Price]]&lt;1000,"₦0–₦999",
 IF(Cleaned_Data[[#This Row],[Actual Price]]&lt;2000,"₦1,000–₦1,999",
 IF(Cleaned_Data[[#This Row],[Actual Price]]&lt;5000,"₦2,000–₦4,999",
 IF(Cleaned_Data[[#This Row],[Actual Price]]&lt;10000,"₦5,000–₦9,999",
 "₦10,000+"))))</f>
        <v>₦2,000–₦4,999</v>
      </c>
      <c r="V1250" s="8">
        <f>(Cleaned_Data[[#This Row],[Actual Price]]*Cleaned_Data[[#This Row],[Rating Count]])</f>
        <v>7072734</v>
      </c>
      <c r="W1250" s="20">
        <v>0.49548095545513232</v>
      </c>
      <c r="X1250">
        <v>3.5</v>
      </c>
      <c r="Y1250" s="10">
        <f>VALUE(Cleaned_Data[[#This Row],[rating]])</f>
        <v>3.5</v>
      </c>
      <c r="Z1250">
        <v>2283</v>
      </c>
      <c r="AA1250" t="str">
        <f>IF(Cleaned_Data[[#This Row],[Rating Count]]&lt;1000,"&lt;1000","1000+")</f>
        <v>1000+</v>
      </c>
      <c r="AB1250" s="4">
        <v>2283</v>
      </c>
    </row>
    <row r="1251" spans="1:28" x14ac:dyDescent="0.25">
      <c r="A1251">
        <v>1250</v>
      </c>
      <c r="B1251" t="s">
        <v>12815</v>
      </c>
      <c r="C1251" t="s">
        <v>12816</v>
      </c>
      <c r="D1251" t="s">
        <v>16167</v>
      </c>
      <c r="E1251" t="s">
        <v>16191</v>
      </c>
      <c r="F1251" t="s">
        <v>16168</v>
      </c>
      <c r="G1251" t="s">
        <v>16169</v>
      </c>
      <c r="H1251" t="s">
        <v>8461</v>
      </c>
      <c r="I1251" t="s">
        <v>13176</v>
      </c>
      <c r="J1251" t="s">
        <v>13399</v>
      </c>
      <c r="K1251" t="s">
        <v>13289</v>
      </c>
      <c r="L1251" t="s">
        <v>15209</v>
      </c>
      <c r="M1251" t="s">
        <v>13290</v>
      </c>
      <c r="N1251" t="s">
        <v>13290</v>
      </c>
      <c r="O1251" t="s">
        <v>13291</v>
      </c>
      <c r="Q1251">
        <v>3487.77</v>
      </c>
      <c r="R1251" s="8">
        <v>3487.77</v>
      </c>
      <c r="S1251">
        <v>4990</v>
      </c>
      <c r="T1251" s="8">
        <v>4990</v>
      </c>
      <c r="U1251" s="8" t="str">
        <f>IF(Cleaned_Data[[#This Row],[Actual Price]]&lt;1000,"₦0–₦999",
 IF(Cleaned_Data[[#This Row],[Actual Price]]&lt;2000,"₦1,000–₦1,999",
 IF(Cleaned_Data[[#This Row],[Actual Price]]&lt;5000,"₦2,000–₦4,999",
 IF(Cleaned_Data[[#This Row],[Actual Price]]&lt;10000,"₦5,000–₦9,999",
 "₦10,000+"))))</f>
        <v>₦2,000–₦4,999</v>
      </c>
      <c r="V1251" s="8">
        <f>(Cleaned_Data[[#This Row],[Actual Price]]*Cleaned_Data[[#This Row],[Rating Count]])</f>
        <v>5623730</v>
      </c>
      <c r="W1251" s="20">
        <v>0.30104809619238476</v>
      </c>
      <c r="X1251">
        <v>4.0999999999999996</v>
      </c>
      <c r="Y1251" s="10">
        <f>VALUE(Cleaned_Data[[#This Row],[rating]])</f>
        <v>4.0999999999999996</v>
      </c>
      <c r="Z1251">
        <v>1127</v>
      </c>
      <c r="AA1251" t="str">
        <f>IF(Cleaned_Data[[#This Row],[Rating Count]]&lt;1000,"&lt;1000","1000+")</f>
        <v>1000+</v>
      </c>
      <c r="AB1251" s="4">
        <v>1127</v>
      </c>
    </row>
    <row r="1252" spans="1:28" x14ac:dyDescent="0.25">
      <c r="A1252">
        <v>1251</v>
      </c>
      <c r="B1252" t="s">
        <v>12825</v>
      </c>
      <c r="C1252" t="s">
        <v>12826</v>
      </c>
      <c r="D1252" t="s">
        <v>12826</v>
      </c>
      <c r="E1252" t="s">
        <v>16191</v>
      </c>
      <c r="F1252" t="s">
        <v>16170</v>
      </c>
      <c r="G1252" t="s">
        <v>16171</v>
      </c>
      <c r="H1252" t="s">
        <v>9100</v>
      </c>
      <c r="I1252" t="s">
        <v>13176</v>
      </c>
      <c r="J1252" t="s">
        <v>13399</v>
      </c>
      <c r="K1252" t="s">
        <v>13285</v>
      </c>
      <c r="L1252" t="s">
        <v>15206</v>
      </c>
      <c r="M1252" t="s">
        <v>13286</v>
      </c>
      <c r="N1252" t="s">
        <v>13286</v>
      </c>
      <c r="O1252" t="s">
        <v>13320</v>
      </c>
      <c r="Q1252">
        <v>498</v>
      </c>
      <c r="R1252" s="8">
        <v>498</v>
      </c>
      <c r="S1252">
        <v>1200</v>
      </c>
      <c r="T1252" s="8">
        <v>1200</v>
      </c>
      <c r="U1252" s="8" t="str">
        <f>IF(Cleaned_Data[[#This Row],[Actual Price]]&lt;1000,"₦0–₦999",
 IF(Cleaned_Data[[#This Row],[Actual Price]]&lt;2000,"₦1,000–₦1,999",
 IF(Cleaned_Data[[#This Row],[Actual Price]]&lt;5000,"₦2,000–₦4,999",
 IF(Cleaned_Data[[#This Row],[Actual Price]]&lt;10000,"₦5,000–₦9,999",
 "₦10,000+"))))</f>
        <v>₦1,000–₦1,999</v>
      </c>
      <c r="V1252" s="8">
        <f>(Cleaned_Data[[#This Row],[Actual Price]]*Cleaned_Data[[#This Row],[Rating Count]])</f>
        <v>135600</v>
      </c>
      <c r="W1252" s="20">
        <v>0.58499999999999996</v>
      </c>
      <c r="X1252">
        <v>3.2</v>
      </c>
      <c r="Y1252" s="10">
        <f>VALUE(Cleaned_Data[[#This Row],[rating]])</f>
        <v>3.2</v>
      </c>
      <c r="Z1252">
        <v>113</v>
      </c>
      <c r="AA1252" t="str">
        <f>IF(Cleaned_Data[[#This Row],[Rating Count]]&lt;1000,"&lt;1000","1000+")</f>
        <v>&lt;1000</v>
      </c>
      <c r="AB1252" s="4">
        <v>113</v>
      </c>
    </row>
    <row r="1253" spans="1:28" x14ac:dyDescent="0.25">
      <c r="A1253">
        <v>1252</v>
      </c>
      <c r="B1253" t="s">
        <v>12835</v>
      </c>
      <c r="C1253" t="s">
        <v>12836</v>
      </c>
      <c r="D1253" t="s">
        <v>16172</v>
      </c>
      <c r="E1253" t="s">
        <v>16191</v>
      </c>
      <c r="F1253" t="s">
        <v>16173</v>
      </c>
      <c r="G1253" t="s">
        <v>16174</v>
      </c>
      <c r="H1253" t="s">
        <v>8450</v>
      </c>
      <c r="I1253" t="s">
        <v>13176</v>
      </c>
      <c r="J1253" t="s">
        <v>13399</v>
      </c>
      <c r="K1253" t="s">
        <v>13285</v>
      </c>
      <c r="L1253" t="s">
        <v>15206</v>
      </c>
      <c r="M1253" t="s">
        <v>13286</v>
      </c>
      <c r="N1253" t="s">
        <v>13286</v>
      </c>
      <c r="O1253" t="s">
        <v>13287</v>
      </c>
      <c r="P1253" t="s">
        <v>13288</v>
      </c>
      <c r="Q1253">
        <v>2695</v>
      </c>
      <c r="R1253" s="8">
        <v>2695</v>
      </c>
      <c r="S1253">
        <v>2695</v>
      </c>
      <c r="T1253" s="8">
        <v>2695</v>
      </c>
      <c r="U1253" s="8" t="str">
        <f>IF(Cleaned_Data[[#This Row],[Actual Price]]&lt;1000,"₦0–₦999",
 IF(Cleaned_Data[[#This Row],[Actual Price]]&lt;2000,"₦1,000–₦1,999",
 IF(Cleaned_Data[[#This Row],[Actual Price]]&lt;5000,"₦2,000–₦4,999",
 IF(Cleaned_Data[[#This Row],[Actual Price]]&lt;10000,"₦5,000–₦9,999",
 "₦10,000+"))))</f>
        <v>₦2,000–₦4,999</v>
      </c>
      <c r="V1253" s="8">
        <f>(Cleaned_Data[[#This Row],[Actual Price]]*Cleaned_Data[[#This Row],[Rating Count]])</f>
        <v>6786010</v>
      </c>
      <c r="W1253" s="20">
        <v>0</v>
      </c>
      <c r="X1253">
        <v>4.4000000000000004</v>
      </c>
      <c r="Y1253" s="10">
        <f>VALUE(Cleaned_Data[[#This Row],[rating]])</f>
        <v>4.4000000000000004</v>
      </c>
      <c r="Z1253">
        <v>2518</v>
      </c>
      <c r="AA1253" t="str">
        <f>IF(Cleaned_Data[[#This Row],[Rating Count]]&lt;1000,"&lt;1000","1000+")</f>
        <v>1000+</v>
      </c>
      <c r="AB1253" s="4">
        <v>2518</v>
      </c>
    </row>
    <row r="1254" spans="1:28" x14ac:dyDescent="0.25">
      <c r="A1254">
        <v>1253</v>
      </c>
      <c r="B1254" t="s">
        <v>12845</v>
      </c>
      <c r="C1254" t="s">
        <v>12846</v>
      </c>
      <c r="D1254" t="s">
        <v>12846</v>
      </c>
      <c r="E1254" t="s">
        <v>16191</v>
      </c>
      <c r="F1254" t="s">
        <v>16175</v>
      </c>
      <c r="G1254" t="s">
        <v>16176</v>
      </c>
      <c r="H1254" t="s">
        <v>8461</v>
      </c>
      <c r="I1254" t="s">
        <v>13176</v>
      </c>
      <c r="J1254" t="s">
        <v>13399</v>
      </c>
      <c r="K1254" t="s">
        <v>13289</v>
      </c>
      <c r="L1254" t="s">
        <v>15209</v>
      </c>
      <c r="M1254" t="s">
        <v>13290</v>
      </c>
      <c r="N1254" t="s">
        <v>13290</v>
      </c>
      <c r="O1254" t="s">
        <v>13291</v>
      </c>
      <c r="Q1254">
        <v>949</v>
      </c>
      <c r="R1254" s="8">
        <v>949</v>
      </c>
      <c r="S1254">
        <v>2299</v>
      </c>
      <c r="T1254" s="8">
        <v>2299</v>
      </c>
      <c r="U1254" s="8" t="str">
        <f>IF(Cleaned_Data[[#This Row],[Actual Price]]&lt;1000,"₦0–₦999",
 IF(Cleaned_Data[[#This Row],[Actual Price]]&lt;2000,"₦1,000–₦1,999",
 IF(Cleaned_Data[[#This Row],[Actual Price]]&lt;5000,"₦2,000–₦4,999",
 IF(Cleaned_Data[[#This Row],[Actual Price]]&lt;10000,"₦5,000–₦9,999",
 "₦10,000+"))))</f>
        <v>₦2,000–₦4,999</v>
      </c>
      <c r="V1254" s="8">
        <f>(Cleaned_Data[[#This Row],[Actual Price]]*Cleaned_Data[[#This Row],[Rating Count]])</f>
        <v>1264450</v>
      </c>
      <c r="W1254" s="20">
        <v>0.58721183123096998</v>
      </c>
      <c r="X1254">
        <v>3.6</v>
      </c>
      <c r="Y1254" s="10">
        <f>VALUE(Cleaned_Data[[#This Row],[rating]])</f>
        <v>3.6</v>
      </c>
      <c r="Z1254">
        <v>550</v>
      </c>
      <c r="AA1254" t="str">
        <f>IF(Cleaned_Data[[#This Row],[Rating Count]]&lt;1000,"&lt;1000","1000+")</f>
        <v>&lt;1000</v>
      </c>
      <c r="AB1254" s="4">
        <v>550</v>
      </c>
    </row>
    <row r="1255" spans="1:28" x14ac:dyDescent="0.25">
      <c r="A1255">
        <v>1254</v>
      </c>
      <c r="B1255" t="s">
        <v>12855</v>
      </c>
      <c r="C1255" t="s">
        <v>12856</v>
      </c>
      <c r="D1255" t="s">
        <v>12856</v>
      </c>
      <c r="E1255" t="s">
        <v>16191</v>
      </c>
      <c r="F1255" t="s">
        <v>16177</v>
      </c>
      <c r="G1255" t="s">
        <v>16178</v>
      </c>
      <c r="H1255" t="s">
        <v>8483</v>
      </c>
      <c r="I1255" t="s">
        <v>13176</v>
      </c>
      <c r="J1255" t="s">
        <v>13399</v>
      </c>
      <c r="K1255" t="s">
        <v>13285</v>
      </c>
      <c r="L1255" t="s">
        <v>15206</v>
      </c>
      <c r="M1255" t="s">
        <v>13293</v>
      </c>
      <c r="N1255" t="s">
        <v>15214</v>
      </c>
      <c r="O1255" t="s">
        <v>13294</v>
      </c>
      <c r="P1255" t="s">
        <v>13295</v>
      </c>
      <c r="Q1255">
        <v>199</v>
      </c>
      <c r="R1255" s="8">
        <v>199</v>
      </c>
      <c r="S1255">
        <v>999</v>
      </c>
      <c r="T1255" s="8">
        <v>999</v>
      </c>
      <c r="U1255" s="8" t="str">
        <f>IF(Cleaned_Data[[#This Row],[Actual Price]]&lt;1000,"₦0–₦999",
 IF(Cleaned_Data[[#This Row],[Actual Price]]&lt;2000,"₦1,000–₦1,999",
 IF(Cleaned_Data[[#This Row],[Actual Price]]&lt;5000,"₦2,000–₦4,999",
 IF(Cleaned_Data[[#This Row],[Actual Price]]&lt;10000,"₦5,000–₦9,999",
 "₦10,000+"))))</f>
        <v>₦0–₦999</v>
      </c>
      <c r="V1255" s="8">
        <f>(Cleaned_Data[[#This Row],[Actual Price]]*Cleaned_Data[[#This Row],[Rating Count]])</f>
        <v>1998</v>
      </c>
      <c r="W1255" s="20">
        <v>0.80080080080080085</v>
      </c>
      <c r="X1255">
        <v>3.1</v>
      </c>
      <c r="Y1255" s="10">
        <f>VALUE(Cleaned_Data[[#This Row],[rating]])</f>
        <v>3.1</v>
      </c>
      <c r="Z1255">
        <v>2</v>
      </c>
      <c r="AA1255" t="str">
        <f>IF(Cleaned_Data[[#This Row],[Rating Count]]&lt;1000,"&lt;1000","1000+")</f>
        <v>&lt;1000</v>
      </c>
      <c r="AB1255" s="4">
        <v>2</v>
      </c>
    </row>
    <row r="1256" spans="1:28" x14ac:dyDescent="0.25">
      <c r="A1256">
        <v>1255</v>
      </c>
      <c r="B1256" t="s">
        <v>12865</v>
      </c>
      <c r="C1256" t="s">
        <v>12866</v>
      </c>
      <c r="D1256" t="s">
        <v>12866</v>
      </c>
      <c r="E1256" t="s">
        <v>16191</v>
      </c>
      <c r="F1256" t="s">
        <v>16179</v>
      </c>
      <c r="G1256" t="s">
        <v>16180</v>
      </c>
      <c r="H1256" t="s">
        <v>9541</v>
      </c>
      <c r="I1256" t="s">
        <v>13176</v>
      </c>
      <c r="J1256" t="s">
        <v>13399</v>
      </c>
      <c r="K1256" t="s">
        <v>13285</v>
      </c>
      <c r="L1256" t="s">
        <v>15206</v>
      </c>
      <c r="M1256" t="s">
        <v>13334</v>
      </c>
      <c r="N1256" t="s">
        <v>15444</v>
      </c>
      <c r="O1256" t="s">
        <v>13335</v>
      </c>
      <c r="Q1256">
        <v>379</v>
      </c>
      <c r="R1256" s="8">
        <v>379</v>
      </c>
      <c r="S1256">
        <v>919</v>
      </c>
      <c r="T1256" s="8">
        <v>919</v>
      </c>
      <c r="U1256" s="8" t="str">
        <f>IF(Cleaned_Data[[#This Row],[Actual Price]]&lt;1000,"₦0–₦999",
 IF(Cleaned_Data[[#This Row],[Actual Price]]&lt;2000,"₦1,000–₦1,999",
 IF(Cleaned_Data[[#This Row],[Actual Price]]&lt;5000,"₦2,000–₦4,999",
 IF(Cleaned_Data[[#This Row],[Actual Price]]&lt;10000,"₦5,000–₦9,999",
 "₦10,000+"))))</f>
        <v>₦0–₦999</v>
      </c>
      <c r="V1256" s="8">
        <f>(Cleaned_Data[[#This Row],[Actual Price]]*Cleaned_Data[[#This Row],[Rating Count]])</f>
        <v>1001710</v>
      </c>
      <c r="W1256" s="20">
        <v>0.58759521218715993</v>
      </c>
      <c r="X1256">
        <v>4</v>
      </c>
      <c r="Y1256" s="10">
        <f>VALUE(Cleaned_Data[[#This Row],[rating]])</f>
        <v>4</v>
      </c>
      <c r="Z1256">
        <v>1090</v>
      </c>
      <c r="AA1256" t="str">
        <f>IF(Cleaned_Data[[#This Row],[Rating Count]]&lt;1000,"&lt;1000","1000+")</f>
        <v>1000+</v>
      </c>
      <c r="AB1256" s="4">
        <v>1090</v>
      </c>
    </row>
    <row r="1257" spans="1:28" x14ac:dyDescent="0.25">
      <c r="A1257">
        <v>1256</v>
      </c>
      <c r="B1257" t="s">
        <v>12875</v>
      </c>
      <c r="C1257" t="s">
        <v>12876</v>
      </c>
      <c r="D1257" t="s">
        <v>12876</v>
      </c>
      <c r="E1257" t="s">
        <v>16191</v>
      </c>
      <c r="F1257" t="s">
        <v>16181</v>
      </c>
      <c r="G1257" t="s">
        <v>16182</v>
      </c>
      <c r="H1257" t="s">
        <v>9603</v>
      </c>
      <c r="I1257" t="s">
        <v>13176</v>
      </c>
      <c r="J1257" t="s">
        <v>13399</v>
      </c>
      <c r="K1257" t="s">
        <v>13285</v>
      </c>
      <c r="L1257" t="s">
        <v>15206</v>
      </c>
      <c r="M1257" t="s">
        <v>13286</v>
      </c>
      <c r="N1257" t="s">
        <v>13286</v>
      </c>
      <c r="O1257" t="s">
        <v>13337</v>
      </c>
      <c r="Q1257">
        <v>2280</v>
      </c>
      <c r="R1257" s="8">
        <v>2280</v>
      </c>
      <c r="S1257">
        <v>3045</v>
      </c>
      <c r="T1257" s="8">
        <v>3045</v>
      </c>
      <c r="U1257" s="8" t="str">
        <f>IF(Cleaned_Data[[#This Row],[Actual Price]]&lt;1000,"₦0–₦999",
 IF(Cleaned_Data[[#This Row],[Actual Price]]&lt;2000,"₦1,000–₦1,999",
 IF(Cleaned_Data[[#This Row],[Actual Price]]&lt;5000,"₦2,000–₦4,999",
 IF(Cleaned_Data[[#This Row],[Actual Price]]&lt;10000,"₦5,000–₦9,999",
 "₦10,000+"))))</f>
        <v>₦2,000–₦4,999</v>
      </c>
      <c r="V1257" s="8">
        <f>(Cleaned_Data[[#This Row],[Actual Price]]*Cleaned_Data[[#This Row],[Rating Count]])</f>
        <v>12539310</v>
      </c>
      <c r="W1257" s="20">
        <v>0.25123152709359609</v>
      </c>
      <c r="X1257">
        <v>4.0999999999999996</v>
      </c>
      <c r="Y1257" s="10">
        <f>VALUE(Cleaned_Data[[#This Row],[rating]])</f>
        <v>4.0999999999999996</v>
      </c>
      <c r="Z1257">
        <v>4118</v>
      </c>
      <c r="AA1257" t="str">
        <f>IF(Cleaned_Data[[#This Row],[Rating Count]]&lt;1000,"&lt;1000","1000+")</f>
        <v>1000+</v>
      </c>
      <c r="AB1257" s="4">
        <v>4118</v>
      </c>
    </row>
    <row r="1258" spans="1:28" x14ac:dyDescent="0.25">
      <c r="A1258">
        <v>1257</v>
      </c>
      <c r="B1258" t="s">
        <v>12885</v>
      </c>
      <c r="C1258" t="s">
        <v>12886</v>
      </c>
      <c r="D1258" t="s">
        <v>12886</v>
      </c>
      <c r="E1258" t="s">
        <v>16191</v>
      </c>
      <c r="F1258" t="s">
        <v>16183</v>
      </c>
      <c r="G1258" t="s">
        <v>15372</v>
      </c>
      <c r="H1258" t="s">
        <v>9387</v>
      </c>
      <c r="I1258" t="s">
        <v>13176</v>
      </c>
      <c r="J1258" t="s">
        <v>13399</v>
      </c>
      <c r="K1258" t="s">
        <v>13289</v>
      </c>
      <c r="L1258" t="s">
        <v>15209</v>
      </c>
      <c r="M1258" t="s">
        <v>13290</v>
      </c>
      <c r="N1258" t="s">
        <v>13290</v>
      </c>
      <c r="O1258" t="s">
        <v>13328</v>
      </c>
      <c r="Q1258">
        <v>2219</v>
      </c>
      <c r="R1258" s="8">
        <v>2219</v>
      </c>
      <c r="S1258">
        <v>3080</v>
      </c>
      <c r="T1258" s="8">
        <v>3080</v>
      </c>
      <c r="U1258" s="8" t="str">
        <f>IF(Cleaned_Data[[#This Row],[Actual Price]]&lt;1000,"₦0–₦999",
 IF(Cleaned_Data[[#This Row],[Actual Price]]&lt;2000,"₦1,000–₦1,999",
 IF(Cleaned_Data[[#This Row],[Actual Price]]&lt;5000,"₦2,000–₦4,999",
 IF(Cleaned_Data[[#This Row],[Actual Price]]&lt;10000,"₦5,000–₦9,999",
 "₦10,000+"))))</f>
        <v>₦2,000–₦4,999</v>
      </c>
      <c r="V1258" s="8">
        <f>(Cleaned_Data[[#This Row],[Actual Price]]*Cleaned_Data[[#This Row],[Rating Count]])</f>
        <v>1441440</v>
      </c>
      <c r="W1258" s="20">
        <v>0.27954545454545454</v>
      </c>
      <c r="X1258">
        <v>3.6</v>
      </c>
      <c r="Y1258" s="10">
        <f>VALUE(Cleaned_Data[[#This Row],[rating]])</f>
        <v>3.6</v>
      </c>
      <c r="Z1258">
        <v>468</v>
      </c>
      <c r="AA1258" t="str">
        <f>IF(Cleaned_Data[[#This Row],[Rating Count]]&lt;1000,"&lt;1000","1000+")</f>
        <v>&lt;1000</v>
      </c>
      <c r="AB1258" s="4">
        <v>468</v>
      </c>
    </row>
    <row r="1259" spans="1:28" x14ac:dyDescent="0.25">
      <c r="A1259">
        <v>1258</v>
      </c>
      <c r="B1259" t="s">
        <v>12895</v>
      </c>
      <c r="C1259" t="s">
        <v>12896</v>
      </c>
      <c r="D1259" t="s">
        <v>12896</v>
      </c>
      <c r="E1259" t="s">
        <v>16191</v>
      </c>
      <c r="F1259" t="s">
        <v>16184</v>
      </c>
      <c r="G1259" t="s">
        <v>16185</v>
      </c>
      <c r="H1259" t="s">
        <v>9499</v>
      </c>
      <c r="I1259" t="s">
        <v>13176</v>
      </c>
      <c r="J1259" t="s">
        <v>13399</v>
      </c>
      <c r="K1259" t="s">
        <v>13289</v>
      </c>
      <c r="L1259" t="s">
        <v>15209</v>
      </c>
      <c r="M1259" t="s">
        <v>13323</v>
      </c>
      <c r="N1259" t="s">
        <v>13323</v>
      </c>
      <c r="O1259" t="s">
        <v>13332</v>
      </c>
      <c r="Q1259">
        <v>1399</v>
      </c>
      <c r="R1259" s="8">
        <v>1399</v>
      </c>
      <c r="S1259">
        <v>1890</v>
      </c>
      <c r="T1259" s="8">
        <v>1890</v>
      </c>
      <c r="U1259" s="8" t="str">
        <f>IF(Cleaned_Data[[#This Row],[Actual Price]]&lt;1000,"₦0–₦999",
 IF(Cleaned_Data[[#This Row],[Actual Price]]&lt;2000,"₦1,000–₦1,999",
 IF(Cleaned_Data[[#This Row],[Actual Price]]&lt;5000,"₦2,000–₦4,999",
 IF(Cleaned_Data[[#This Row],[Actual Price]]&lt;10000,"₦5,000–₦9,999",
 "₦10,000+"))))</f>
        <v>₦1,000–₦1,999</v>
      </c>
      <c r="V1259" s="8">
        <f>(Cleaned_Data[[#This Row],[Actual Price]]*Cleaned_Data[[#This Row],[Rating Count]])</f>
        <v>15178590</v>
      </c>
      <c r="W1259" s="20">
        <v>0.25978835978835979</v>
      </c>
      <c r="X1259">
        <v>4</v>
      </c>
      <c r="Y1259" s="10">
        <f>VALUE(Cleaned_Data[[#This Row],[rating]])</f>
        <v>4</v>
      </c>
      <c r="Z1259">
        <v>8031</v>
      </c>
      <c r="AA1259" t="str">
        <f>IF(Cleaned_Data[[#This Row],[Rating Count]]&lt;1000,"&lt;1000","1000+")</f>
        <v>1000+</v>
      </c>
      <c r="AB1259" s="4">
        <v>8031</v>
      </c>
    </row>
    <row r="1260" spans="1:28" x14ac:dyDescent="0.25">
      <c r="A1260">
        <v>1259</v>
      </c>
      <c r="B1260" t="s">
        <v>12905</v>
      </c>
      <c r="C1260" t="s">
        <v>12906</v>
      </c>
      <c r="D1260" t="s">
        <v>12906</v>
      </c>
      <c r="E1260" t="s">
        <v>16191</v>
      </c>
      <c r="F1260" t="s">
        <v>16186</v>
      </c>
      <c r="G1260" t="s">
        <v>13412</v>
      </c>
      <c r="H1260" t="s">
        <v>8969</v>
      </c>
      <c r="I1260" t="s">
        <v>13176</v>
      </c>
      <c r="J1260" t="s">
        <v>13399</v>
      </c>
      <c r="K1260" t="s">
        <v>13285</v>
      </c>
      <c r="L1260" t="s">
        <v>15206</v>
      </c>
      <c r="M1260" t="s">
        <v>13286</v>
      </c>
      <c r="N1260" t="s">
        <v>13286</v>
      </c>
      <c r="O1260" t="s">
        <v>13319</v>
      </c>
      <c r="Q1260">
        <v>2863</v>
      </c>
      <c r="R1260" s="8">
        <v>2863</v>
      </c>
      <c r="S1260">
        <v>3690</v>
      </c>
      <c r="T1260" s="8">
        <v>3690</v>
      </c>
      <c r="U1260" s="8" t="str">
        <f>IF(Cleaned_Data[[#This Row],[Actual Price]]&lt;1000,"₦0–₦999",
 IF(Cleaned_Data[[#This Row],[Actual Price]]&lt;2000,"₦1,000–₦1,999",
 IF(Cleaned_Data[[#This Row],[Actual Price]]&lt;5000,"₦2,000–₦4,999",
 IF(Cleaned_Data[[#This Row],[Actual Price]]&lt;10000,"₦5,000–₦9,999",
 "₦10,000+"))))</f>
        <v>₦2,000–₦4,999</v>
      </c>
      <c r="V1260" s="8">
        <f>(Cleaned_Data[[#This Row],[Actual Price]]*Cleaned_Data[[#This Row],[Rating Count]])</f>
        <v>25782030</v>
      </c>
      <c r="W1260" s="20">
        <v>0.22411924119241192</v>
      </c>
      <c r="X1260">
        <v>4.3</v>
      </c>
      <c r="Y1260" s="10">
        <f>VALUE(Cleaned_Data[[#This Row],[rating]])</f>
        <v>4.3</v>
      </c>
      <c r="Z1260">
        <v>6987</v>
      </c>
      <c r="AA1260" t="str">
        <f>IF(Cleaned_Data[[#This Row],[Rating Count]]&lt;1000,"&lt;1000","1000+")</f>
        <v>1000+</v>
      </c>
      <c r="AB1260" s="4">
        <v>6987</v>
      </c>
    </row>
    <row r="1261" spans="1:28" x14ac:dyDescent="0.25">
      <c r="R1261" s="15"/>
      <c r="T1261" s="15"/>
      <c r="U1261" s="15"/>
      <c r="V1261" s="15"/>
      <c r="W1261" s="1"/>
      <c r="Y1261" s="10"/>
      <c r="Z1261"/>
      <c r="AA1261"/>
      <c r="AB1261" s="21">
        <f>SUBTOTAL(109,Cleaned_Data[Rating Count])</f>
        <v>21218373</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904ED-6777-4D2C-8ED9-42EE4582D02D}">
  <dimension ref="B2:Y468"/>
  <sheetViews>
    <sheetView topLeftCell="A32" workbookViewId="0">
      <selection activeCell="V35" sqref="V35"/>
    </sheetView>
  </sheetViews>
  <sheetFormatPr defaultRowHeight="15.75" x14ac:dyDescent="0.25"/>
  <cols>
    <col min="2" max="2" width="16.75" bestFit="1" customWidth="1"/>
    <col min="3" max="3" width="27.5" bestFit="1" customWidth="1"/>
    <col min="4" max="4" width="12.5" bestFit="1" customWidth="1"/>
    <col min="5" max="5" width="17.625" bestFit="1" customWidth="1"/>
    <col min="6" max="6" width="12.25" bestFit="1" customWidth="1"/>
    <col min="7" max="7" width="22" bestFit="1" customWidth="1"/>
    <col min="8" max="8" width="12.5" bestFit="1" customWidth="1"/>
    <col min="9" max="9" width="17.625" bestFit="1" customWidth="1"/>
    <col min="10" max="10" width="30" customWidth="1"/>
    <col min="11" max="11" width="21.625" customWidth="1"/>
    <col min="12" max="12" width="17.625" bestFit="1" customWidth="1"/>
    <col min="13" max="13" width="16.75" bestFit="1" customWidth="1"/>
    <col min="14" max="14" width="17.625" bestFit="1" customWidth="1"/>
    <col min="15" max="15" width="13.875" customWidth="1"/>
    <col min="16" max="16" width="22" bestFit="1" customWidth="1"/>
    <col min="17" max="17" width="27.5" bestFit="1" customWidth="1"/>
    <col min="18" max="18" width="27" bestFit="1" customWidth="1"/>
    <col min="19" max="19" width="22" bestFit="1" customWidth="1"/>
    <col min="20" max="20" width="27" bestFit="1" customWidth="1"/>
    <col min="21" max="21" width="16.75" bestFit="1" customWidth="1"/>
    <col min="22" max="22" width="22.125" bestFit="1" customWidth="1"/>
    <col min="23" max="23" width="27.5" bestFit="1" customWidth="1"/>
    <col min="24" max="24" width="24" bestFit="1" customWidth="1"/>
    <col min="25" max="25" width="17.25" bestFit="1" customWidth="1"/>
  </cols>
  <sheetData>
    <row r="2" spans="2:24" x14ac:dyDescent="0.25">
      <c r="F2" s="35"/>
      <c r="G2" s="35"/>
      <c r="H2" s="17"/>
      <c r="J2" s="35" t="s">
        <v>13404</v>
      </c>
      <c r="K2" s="35"/>
      <c r="M2" s="35" t="s">
        <v>16201</v>
      </c>
      <c r="N2" s="35"/>
      <c r="O2" s="17"/>
      <c r="R2" s="35" t="s">
        <v>16202</v>
      </c>
      <c r="S2" s="35"/>
    </row>
    <row r="3" spans="2:24" x14ac:dyDescent="0.25">
      <c r="B3" s="35" t="s">
        <v>16200</v>
      </c>
      <c r="C3" s="35"/>
      <c r="J3" t="s">
        <v>13016</v>
      </c>
      <c r="K3" t="s">
        <v>16234</v>
      </c>
      <c r="M3" s="13" t="s">
        <v>13016</v>
      </c>
      <c r="N3" t="s">
        <v>13402</v>
      </c>
      <c r="R3" t="s">
        <v>16236</v>
      </c>
      <c r="S3" t="s">
        <v>16215</v>
      </c>
      <c r="V3" s="35" t="s">
        <v>16203</v>
      </c>
      <c r="W3" s="35"/>
      <c r="X3" s="35"/>
    </row>
    <row r="4" spans="2:24" x14ac:dyDescent="0.25">
      <c r="B4" s="33" t="s">
        <v>13016</v>
      </c>
      <c r="C4" t="s">
        <v>13405</v>
      </c>
      <c r="J4" s="16" t="s">
        <v>13397</v>
      </c>
      <c r="K4">
        <v>1</v>
      </c>
      <c r="M4" s="16" t="s">
        <v>13240</v>
      </c>
      <c r="N4" s="21">
        <v>8566</v>
      </c>
      <c r="O4" s="21"/>
      <c r="R4" s="14" t="s">
        <v>13668</v>
      </c>
      <c r="S4" s="10">
        <v>5</v>
      </c>
      <c r="V4" t="s">
        <v>13016</v>
      </c>
      <c r="W4" t="s">
        <v>13406</v>
      </c>
      <c r="X4" t="s">
        <v>13407</v>
      </c>
    </row>
    <row r="5" spans="2:24" x14ac:dyDescent="0.25">
      <c r="B5" s="16" t="s">
        <v>13240</v>
      </c>
      <c r="C5" s="1">
        <v>0.57944087660281318</v>
      </c>
      <c r="J5" s="16" t="s">
        <v>13391</v>
      </c>
      <c r="K5">
        <v>319</v>
      </c>
      <c r="M5" s="14" t="s">
        <v>13401</v>
      </c>
      <c r="N5" s="21">
        <v>8566</v>
      </c>
      <c r="O5" s="21"/>
      <c r="R5" s="14" t="s">
        <v>13967</v>
      </c>
      <c r="S5" s="10">
        <v>5</v>
      </c>
      <c r="V5" s="16" t="s">
        <v>13397</v>
      </c>
      <c r="W5" s="15">
        <v>4000</v>
      </c>
      <c r="X5" s="15">
        <v>2339</v>
      </c>
    </row>
    <row r="6" spans="2:24" x14ac:dyDescent="0.25">
      <c r="B6" s="16" t="s">
        <v>13401</v>
      </c>
      <c r="C6" s="1">
        <v>0.57944087660281318</v>
      </c>
      <c r="J6" s="16" t="s">
        <v>13093</v>
      </c>
      <c r="K6">
        <v>454</v>
      </c>
      <c r="O6" s="21"/>
      <c r="R6" s="14" t="s">
        <v>14703</v>
      </c>
      <c r="S6" s="10">
        <v>5</v>
      </c>
      <c r="V6" s="16" t="s">
        <v>13391</v>
      </c>
      <c r="W6" s="15">
        <v>2031.9747962382444</v>
      </c>
      <c r="X6" s="15">
        <v>1054.7044827586205</v>
      </c>
    </row>
    <row r="7" spans="2:24" x14ac:dyDescent="0.25">
      <c r="J7" s="16" t="s">
        <v>13398</v>
      </c>
      <c r="K7">
        <v>1</v>
      </c>
      <c r="O7" s="21"/>
      <c r="R7" s="14" t="s">
        <v>15478</v>
      </c>
      <c r="S7" s="10">
        <v>4.8</v>
      </c>
      <c r="V7" s="16" t="s">
        <v>13093</v>
      </c>
      <c r="W7" s="15">
        <v>10754.969162995594</v>
      </c>
      <c r="X7" s="15">
        <v>6526.6651982378853</v>
      </c>
    </row>
    <row r="8" spans="2:24" x14ac:dyDescent="0.25">
      <c r="J8" s="16" t="s">
        <v>13399</v>
      </c>
      <c r="K8">
        <v>448</v>
      </c>
      <c r="O8" s="21"/>
      <c r="R8" s="14" t="s">
        <v>15827</v>
      </c>
      <c r="S8" s="10">
        <v>4.8</v>
      </c>
      <c r="V8" s="16" t="s">
        <v>13398</v>
      </c>
      <c r="W8" s="15">
        <v>1900</v>
      </c>
      <c r="X8" s="15">
        <v>899</v>
      </c>
    </row>
    <row r="9" spans="2:24" x14ac:dyDescent="0.25">
      <c r="J9" s="16" t="s">
        <v>13240</v>
      </c>
      <c r="K9">
        <v>2</v>
      </c>
      <c r="O9" s="21"/>
      <c r="R9" s="14" t="s">
        <v>15603</v>
      </c>
      <c r="S9" s="10">
        <v>4.8</v>
      </c>
      <c r="V9" s="16" t="s">
        <v>13399</v>
      </c>
      <c r="W9" s="15">
        <v>4162.0736607142853</v>
      </c>
      <c r="X9" s="15">
        <v>2330.6156473214287</v>
      </c>
    </row>
    <row r="10" spans="2:24" x14ac:dyDescent="0.25">
      <c r="J10" s="16" t="s">
        <v>13166</v>
      </c>
      <c r="K10">
        <v>2</v>
      </c>
      <c r="O10" s="21"/>
      <c r="R10" s="14" t="s">
        <v>15653</v>
      </c>
      <c r="S10" s="10">
        <v>4.7</v>
      </c>
      <c r="V10" s="16" t="s">
        <v>13240</v>
      </c>
      <c r="W10" s="15">
        <v>799</v>
      </c>
      <c r="X10" s="15">
        <v>337</v>
      </c>
    </row>
    <row r="11" spans="2:24" x14ac:dyDescent="0.25">
      <c r="J11" s="16" t="s">
        <v>13171</v>
      </c>
      <c r="K11">
        <v>31</v>
      </c>
      <c r="O11" s="21"/>
      <c r="R11" s="14" t="s">
        <v>16020</v>
      </c>
      <c r="S11" s="10">
        <v>4.7</v>
      </c>
      <c r="V11" s="16" t="s">
        <v>13166</v>
      </c>
      <c r="W11" s="15">
        <v>1347</v>
      </c>
      <c r="X11" s="15">
        <v>638</v>
      </c>
    </row>
    <row r="12" spans="2:24" x14ac:dyDescent="0.25">
      <c r="J12" s="16" t="s">
        <v>13400</v>
      </c>
      <c r="K12">
        <v>1</v>
      </c>
      <c r="O12" s="21"/>
      <c r="R12" s="14" t="s">
        <v>15661</v>
      </c>
      <c r="S12" s="10">
        <v>4.7</v>
      </c>
      <c r="V12" s="16" t="s">
        <v>13171</v>
      </c>
      <c r="W12" s="15">
        <v>397.19354838709677</v>
      </c>
      <c r="X12" s="15">
        <v>301.58064516129031</v>
      </c>
    </row>
    <row r="13" spans="2:24" x14ac:dyDescent="0.25">
      <c r="J13" s="14" t="s">
        <v>13401</v>
      </c>
      <c r="K13">
        <v>1259</v>
      </c>
      <c r="O13" s="21"/>
      <c r="R13" s="14" t="s">
        <v>13825</v>
      </c>
      <c r="S13" s="10">
        <v>4.7</v>
      </c>
      <c r="V13" s="16" t="s">
        <v>13400</v>
      </c>
      <c r="W13" s="15">
        <v>150</v>
      </c>
      <c r="X13" s="15">
        <v>150</v>
      </c>
    </row>
    <row r="14" spans="2:24" x14ac:dyDescent="0.25">
      <c r="R14" s="14" t="s">
        <v>15769</v>
      </c>
      <c r="S14" s="10">
        <v>4.7</v>
      </c>
      <c r="V14" s="14" t="s">
        <v>13401</v>
      </c>
      <c r="W14" s="15">
        <v>5892.1524702144561</v>
      </c>
      <c r="X14" s="15">
        <v>3461.7629388403489</v>
      </c>
    </row>
    <row r="15" spans="2:24" x14ac:dyDescent="0.25">
      <c r="R15" s="14" t="s">
        <v>13401</v>
      </c>
      <c r="S15" s="10">
        <v>4.8090909090909095</v>
      </c>
    </row>
    <row r="18" spans="6:25" x14ac:dyDescent="0.25">
      <c r="F18" s="35" t="s">
        <v>16204</v>
      </c>
      <c r="G18" s="35"/>
      <c r="H18" s="17"/>
    </row>
    <row r="19" spans="6:25" x14ac:dyDescent="0.25">
      <c r="F19" t="s">
        <v>13016</v>
      </c>
      <c r="G19" t="s">
        <v>13402</v>
      </c>
      <c r="J19" s="35" t="s">
        <v>16208</v>
      </c>
      <c r="K19" s="35"/>
      <c r="L19" s="24">
        <v>583</v>
      </c>
      <c r="N19" s="35" t="s">
        <v>16210</v>
      </c>
      <c r="O19" s="35"/>
      <c r="U19" s="35" t="s">
        <v>16214</v>
      </c>
      <c r="V19" s="35"/>
    </row>
    <row r="20" spans="6:25" x14ac:dyDescent="0.25">
      <c r="F20" s="14" t="s">
        <v>453</v>
      </c>
      <c r="G20" s="21">
        <v>426973</v>
      </c>
      <c r="H20" s="21"/>
      <c r="J20" t="s">
        <v>16207</v>
      </c>
      <c r="K20" t="s">
        <v>13403</v>
      </c>
      <c r="M20" s="13" t="s">
        <v>16211</v>
      </c>
      <c r="N20" t="s">
        <v>16205</v>
      </c>
      <c r="U20" s="13" t="s">
        <v>13016</v>
      </c>
      <c r="V20" t="s">
        <v>16213</v>
      </c>
      <c r="X20" s="35" t="s">
        <v>16222</v>
      </c>
      <c r="Y20" s="35"/>
    </row>
    <row r="21" spans="6:25" x14ac:dyDescent="0.25">
      <c r="F21" s="14" t="s">
        <v>613</v>
      </c>
      <c r="G21" s="21">
        <v>426973</v>
      </c>
      <c r="H21" s="21"/>
      <c r="J21" s="22">
        <v>0.5</v>
      </c>
      <c r="K21">
        <v>2</v>
      </c>
      <c r="M21" s="23">
        <v>0</v>
      </c>
      <c r="N21">
        <v>1</v>
      </c>
      <c r="U21" s="14" t="s">
        <v>13240</v>
      </c>
      <c r="V21" s="15">
        <v>6163434</v>
      </c>
      <c r="X21" t="s">
        <v>16216</v>
      </c>
      <c r="Y21" t="s">
        <v>16205</v>
      </c>
    </row>
    <row r="22" spans="6:25" x14ac:dyDescent="0.25">
      <c r="F22" s="14" t="s">
        <v>3416</v>
      </c>
      <c r="G22" s="21">
        <v>363713</v>
      </c>
      <c r="H22" s="21"/>
      <c r="J22" s="22">
        <v>0.50003125195324705</v>
      </c>
      <c r="K22">
        <v>1</v>
      </c>
      <c r="M22" s="23">
        <v>2</v>
      </c>
      <c r="N22">
        <v>1</v>
      </c>
      <c r="U22" s="14" t="s">
        <v>13401</v>
      </c>
      <c r="V22" s="15">
        <v>6163434</v>
      </c>
      <c r="X22" s="14" t="s">
        <v>16221</v>
      </c>
      <c r="Y22">
        <v>111</v>
      </c>
    </row>
    <row r="23" spans="6:25" x14ac:dyDescent="0.25">
      <c r="F23" s="14" t="s">
        <v>3075</v>
      </c>
      <c r="G23" s="21">
        <v>363713</v>
      </c>
      <c r="H23" s="21"/>
      <c r="J23" s="22">
        <v>0.5000833472245374</v>
      </c>
      <c r="K23">
        <v>1</v>
      </c>
      <c r="M23" s="23">
        <v>2.2999999999999998</v>
      </c>
      <c r="N23">
        <v>1</v>
      </c>
      <c r="X23" s="14" t="s">
        <v>16220</v>
      </c>
      <c r="Y23">
        <v>181</v>
      </c>
    </row>
    <row r="24" spans="6:25" x14ac:dyDescent="0.25">
      <c r="F24" s="14" t="s">
        <v>4746</v>
      </c>
      <c r="G24" s="21">
        <v>363711</v>
      </c>
      <c r="H24" s="21"/>
      <c r="J24" s="22">
        <v>0.50010002000400078</v>
      </c>
      <c r="K24">
        <v>2</v>
      </c>
      <c r="M24" s="23">
        <v>2.6</v>
      </c>
      <c r="N24">
        <v>1</v>
      </c>
      <c r="X24" s="14" t="s">
        <v>16218</v>
      </c>
      <c r="Y24">
        <v>257</v>
      </c>
    </row>
    <row r="25" spans="6:25" x14ac:dyDescent="0.25">
      <c r="F25" s="14" t="s">
        <v>3205</v>
      </c>
      <c r="G25" s="21">
        <v>313836</v>
      </c>
      <c r="H25" s="21"/>
      <c r="J25" s="22">
        <v>0.50012503125781449</v>
      </c>
      <c r="K25">
        <v>1</v>
      </c>
      <c r="M25" s="23">
        <v>2.8</v>
      </c>
      <c r="N25">
        <v>2</v>
      </c>
      <c r="X25" s="14" t="s">
        <v>16217</v>
      </c>
      <c r="Y25">
        <v>296</v>
      </c>
    </row>
    <row r="26" spans="6:25" x14ac:dyDescent="0.25">
      <c r="F26" s="14" t="s">
        <v>3215</v>
      </c>
      <c r="G26" s="21">
        <v>313836</v>
      </c>
      <c r="H26" s="21"/>
      <c r="J26" s="22">
        <v>0.50016672224074687</v>
      </c>
      <c r="K26">
        <v>3</v>
      </c>
      <c r="M26" s="23">
        <v>2.9</v>
      </c>
      <c r="N26">
        <v>1</v>
      </c>
      <c r="X26" s="14" t="s">
        <v>16219</v>
      </c>
      <c r="Y26">
        <v>414</v>
      </c>
    </row>
    <row r="27" spans="6:25" x14ac:dyDescent="0.25">
      <c r="F27" s="14" t="s">
        <v>3904</v>
      </c>
      <c r="G27" s="21">
        <v>313832</v>
      </c>
      <c r="H27" s="21"/>
      <c r="J27" s="22">
        <v>0.50019999999999998</v>
      </c>
      <c r="K27">
        <v>1</v>
      </c>
      <c r="M27" s="23">
        <v>3</v>
      </c>
      <c r="N27">
        <v>4</v>
      </c>
      <c r="X27" s="14" t="s">
        <v>13401</v>
      </c>
      <c r="Y27">
        <v>1259</v>
      </c>
    </row>
    <row r="28" spans="6:25" x14ac:dyDescent="0.25">
      <c r="F28" s="14" t="s">
        <v>4609</v>
      </c>
      <c r="G28" s="21">
        <v>313832</v>
      </c>
      <c r="H28" s="21"/>
      <c r="J28" s="22">
        <v>0.5002501250625313</v>
      </c>
      <c r="K28">
        <v>2</v>
      </c>
      <c r="M28" s="23">
        <v>3.1</v>
      </c>
      <c r="N28">
        <v>4</v>
      </c>
    </row>
    <row r="29" spans="6:25" x14ac:dyDescent="0.25">
      <c r="F29" s="14" t="s">
        <v>6187</v>
      </c>
      <c r="G29" s="21">
        <v>273189</v>
      </c>
      <c r="H29" s="21"/>
      <c r="J29" s="22">
        <v>0.50041666666666662</v>
      </c>
      <c r="K29">
        <v>1</v>
      </c>
      <c r="M29" s="23">
        <v>3.2</v>
      </c>
      <c r="N29">
        <v>2</v>
      </c>
    </row>
    <row r="30" spans="6:25" x14ac:dyDescent="0.25">
      <c r="F30" s="14" t="s">
        <v>13401</v>
      </c>
      <c r="G30" s="21">
        <v>3473608</v>
      </c>
      <c r="H30" s="21"/>
      <c r="J30" s="22">
        <v>0.50049999999999994</v>
      </c>
      <c r="K30">
        <v>1</v>
      </c>
      <c r="M30" s="23">
        <v>3.3</v>
      </c>
      <c r="N30">
        <v>14</v>
      </c>
    </row>
    <row r="31" spans="6:25" x14ac:dyDescent="0.25">
      <c r="J31" s="22">
        <v>0.50050050050050054</v>
      </c>
      <c r="K31">
        <v>6</v>
      </c>
      <c r="M31" s="23">
        <v>3.4</v>
      </c>
      <c r="N31">
        <v>10</v>
      </c>
    </row>
    <row r="32" spans="6:25" x14ac:dyDescent="0.25">
      <c r="J32" s="22">
        <v>0.50055555555555553</v>
      </c>
      <c r="K32">
        <v>1</v>
      </c>
      <c r="M32" s="23">
        <v>3.5</v>
      </c>
      <c r="N32">
        <v>26</v>
      </c>
    </row>
    <row r="33" spans="10:24" x14ac:dyDescent="0.25">
      <c r="J33" s="22">
        <v>0.50062578222778475</v>
      </c>
      <c r="K33">
        <v>2</v>
      </c>
      <c r="M33" s="23">
        <v>3.6</v>
      </c>
      <c r="N33">
        <v>33</v>
      </c>
      <c r="U33" s="35"/>
      <c r="V33" s="35"/>
    </row>
    <row r="34" spans="10:24" x14ac:dyDescent="0.25">
      <c r="J34" s="22">
        <v>0.50071530758226035</v>
      </c>
      <c r="K34">
        <v>2</v>
      </c>
      <c r="M34" s="23">
        <v>3.7</v>
      </c>
      <c r="N34">
        <v>40</v>
      </c>
      <c r="W34" s="35" t="s">
        <v>16223</v>
      </c>
      <c r="X34" s="35"/>
    </row>
    <row r="35" spans="10:24" x14ac:dyDescent="0.25">
      <c r="J35" s="22">
        <v>0.50076923076923074</v>
      </c>
      <c r="K35">
        <v>1</v>
      </c>
      <c r="M35" s="23">
        <v>3.8</v>
      </c>
      <c r="N35">
        <v>82</v>
      </c>
      <c r="V35" t="s">
        <v>16209</v>
      </c>
      <c r="W35" t="s">
        <v>13405</v>
      </c>
    </row>
    <row r="36" spans="10:24" x14ac:dyDescent="0.25">
      <c r="J36" s="22">
        <v>0.5008347245409015</v>
      </c>
      <c r="K36">
        <v>5</v>
      </c>
      <c r="M36" s="23">
        <v>3.9</v>
      </c>
      <c r="N36">
        <v>107</v>
      </c>
      <c r="V36" s="23">
        <v>0</v>
      </c>
      <c r="W36" s="1">
        <v>0.1600640256102441</v>
      </c>
    </row>
    <row r="37" spans="10:24" x14ac:dyDescent="0.25">
      <c r="J37" s="22">
        <v>0.501</v>
      </c>
      <c r="K37">
        <v>1</v>
      </c>
      <c r="M37" s="23">
        <v>4</v>
      </c>
      <c r="N37">
        <v>141</v>
      </c>
      <c r="V37" s="23">
        <v>2</v>
      </c>
      <c r="W37" s="1">
        <v>0.47935871743486974</v>
      </c>
    </row>
    <row r="38" spans="10:24" x14ac:dyDescent="0.25">
      <c r="J38" s="22">
        <v>0.50100200400801598</v>
      </c>
      <c r="K38">
        <v>3</v>
      </c>
      <c r="M38" s="23">
        <v>4.0999999999999996</v>
      </c>
      <c r="N38">
        <v>209</v>
      </c>
      <c r="V38" s="23">
        <v>2.2999999999999998</v>
      </c>
      <c r="W38" s="1">
        <v>0.55370246831220815</v>
      </c>
    </row>
    <row r="39" spans="10:24" x14ac:dyDescent="0.25">
      <c r="J39" s="22">
        <v>0.50125313283208017</v>
      </c>
      <c r="K39">
        <v>3</v>
      </c>
      <c r="M39" s="23">
        <v>4.2</v>
      </c>
      <c r="N39">
        <v>190</v>
      </c>
      <c r="V39" s="23">
        <v>2.6</v>
      </c>
      <c r="W39" s="1">
        <v>0.46333333333333332</v>
      </c>
    </row>
    <row r="40" spans="10:24" x14ac:dyDescent="0.25">
      <c r="J40" s="22">
        <v>0.50207612456747408</v>
      </c>
      <c r="K40">
        <v>1</v>
      </c>
      <c r="M40" s="23">
        <v>4.3</v>
      </c>
      <c r="N40">
        <v>193</v>
      </c>
      <c r="V40" s="23">
        <v>2.8</v>
      </c>
      <c r="W40" s="1">
        <v>0.81625419349056072</v>
      </c>
    </row>
    <row r="41" spans="10:24" x14ac:dyDescent="0.25">
      <c r="J41" s="22">
        <v>0.50226244343891402</v>
      </c>
      <c r="K41">
        <v>1</v>
      </c>
      <c r="M41" s="23">
        <v>4.4000000000000004</v>
      </c>
      <c r="N41">
        <v>108</v>
      </c>
      <c r="V41" s="23">
        <v>2.9</v>
      </c>
      <c r="W41" s="1">
        <v>0.71530758226037194</v>
      </c>
    </row>
    <row r="42" spans="10:24" x14ac:dyDescent="0.25">
      <c r="J42" s="22">
        <v>0.50249999999999995</v>
      </c>
      <c r="K42">
        <v>1</v>
      </c>
      <c r="M42" s="23">
        <v>4.5</v>
      </c>
      <c r="N42">
        <v>62</v>
      </c>
      <c r="V42" s="23">
        <v>3</v>
      </c>
      <c r="W42" s="1">
        <v>0.6798108052464511</v>
      </c>
    </row>
    <row r="43" spans="10:24" x14ac:dyDescent="0.25">
      <c r="J43" s="22">
        <v>0.5033333333333333</v>
      </c>
      <c r="K43">
        <v>1</v>
      </c>
      <c r="M43" s="23">
        <v>4.5999999999999996</v>
      </c>
      <c r="N43">
        <v>15</v>
      </c>
      <c r="V43" s="23">
        <v>3.1</v>
      </c>
      <c r="W43" s="1">
        <v>0.61886753377311121</v>
      </c>
    </row>
    <row r="44" spans="10:24" x14ac:dyDescent="0.25">
      <c r="J44" s="22">
        <v>0.50458333333333338</v>
      </c>
      <c r="K44">
        <v>1</v>
      </c>
      <c r="M44" s="23">
        <v>4.7</v>
      </c>
      <c r="N44">
        <v>6</v>
      </c>
      <c r="P44" s="35" t="s">
        <v>16228</v>
      </c>
      <c r="Q44" s="35"/>
      <c r="V44" s="23">
        <v>3.2</v>
      </c>
      <c r="W44" s="1">
        <v>0.49450181983621472</v>
      </c>
    </row>
    <row r="45" spans="10:24" x14ac:dyDescent="0.25">
      <c r="J45" s="22">
        <v>0.50631001371742113</v>
      </c>
      <c r="K45">
        <v>1</v>
      </c>
      <c r="M45" s="23">
        <v>4.8</v>
      </c>
      <c r="N45">
        <v>3</v>
      </c>
      <c r="P45" t="s">
        <v>13016</v>
      </c>
      <c r="Q45" t="s">
        <v>13405</v>
      </c>
      <c r="V45" s="23">
        <v>3.3</v>
      </c>
      <c r="W45" s="1">
        <v>0.5980735408319201</v>
      </c>
    </row>
    <row r="46" spans="10:24" x14ac:dyDescent="0.25">
      <c r="J46" s="22">
        <v>0.50691875599397174</v>
      </c>
      <c r="K46">
        <v>1</v>
      </c>
      <c r="M46" s="23">
        <v>5</v>
      </c>
      <c r="N46">
        <v>3</v>
      </c>
      <c r="P46" s="14" t="s">
        <v>13400</v>
      </c>
      <c r="Q46" s="1">
        <v>0</v>
      </c>
      <c r="V46" s="23">
        <v>3.4</v>
      </c>
      <c r="W46" s="1">
        <v>0.50588056890817157</v>
      </c>
    </row>
    <row r="47" spans="10:24" x14ac:dyDescent="0.25">
      <c r="J47" s="22">
        <v>0.50751252086811349</v>
      </c>
      <c r="K47">
        <v>1</v>
      </c>
      <c r="M47" s="23" t="s">
        <v>13401</v>
      </c>
      <c r="N47">
        <v>1259</v>
      </c>
      <c r="P47" s="14" t="s">
        <v>13171</v>
      </c>
      <c r="Q47" s="1">
        <v>0.12359817023136246</v>
      </c>
      <c r="V47" s="23">
        <v>3.5</v>
      </c>
      <c r="W47" s="1">
        <v>0.55523774637813106</v>
      </c>
    </row>
    <row r="48" spans="10:24" x14ac:dyDescent="0.25">
      <c r="J48" s="22">
        <v>0.50969355847404629</v>
      </c>
      <c r="K48">
        <v>1</v>
      </c>
      <c r="P48" s="14" t="s">
        <v>13399</v>
      </c>
      <c r="Q48" s="1">
        <v>0.40116869509904418</v>
      </c>
      <c r="V48" s="23">
        <v>3.6</v>
      </c>
      <c r="W48" s="1">
        <v>0.48994757475825929</v>
      </c>
    </row>
    <row r="49" spans="10:23" x14ac:dyDescent="0.25">
      <c r="J49" s="22">
        <v>0.51002000000000003</v>
      </c>
      <c r="K49">
        <v>1</v>
      </c>
      <c r="P49" s="14" t="s">
        <v>13397</v>
      </c>
      <c r="Q49" s="1">
        <v>0.41525000000000001</v>
      </c>
      <c r="V49" s="23">
        <v>3.7</v>
      </c>
      <c r="W49" s="1">
        <v>0.5681451830150126</v>
      </c>
    </row>
    <row r="50" spans="10:23" x14ac:dyDescent="0.25">
      <c r="J50" s="22">
        <v>0.51016949152542368</v>
      </c>
      <c r="K50">
        <v>1</v>
      </c>
      <c r="M50" s="35" t="s">
        <v>16227</v>
      </c>
      <c r="N50" s="35"/>
      <c r="P50" s="14" t="s">
        <v>13166</v>
      </c>
      <c r="Q50" s="1">
        <v>0.4580829756795422</v>
      </c>
      <c r="V50" s="23">
        <v>3.8</v>
      </c>
      <c r="W50" s="1">
        <v>0.48686467519084026</v>
      </c>
    </row>
    <row r="51" spans="10:23" x14ac:dyDescent="0.25">
      <c r="J51" s="22">
        <v>0.51025512756378189</v>
      </c>
      <c r="K51">
        <v>1</v>
      </c>
      <c r="M51" t="s">
        <v>16240</v>
      </c>
      <c r="N51" t="s">
        <v>16205</v>
      </c>
      <c r="P51" s="14" t="s">
        <v>13093</v>
      </c>
      <c r="Q51" s="1">
        <v>0.48824299576446856</v>
      </c>
      <c r="V51" s="23">
        <v>3.9</v>
      </c>
      <c r="W51" s="1">
        <v>0.47507557496484676</v>
      </c>
    </row>
    <row r="52" spans="10:23" x14ac:dyDescent="0.25">
      <c r="J52" s="22">
        <v>0.51084674597620716</v>
      </c>
      <c r="K52">
        <v>1</v>
      </c>
      <c r="M52" s="14" t="s">
        <v>16226</v>
      </c>
      <c r="N52">
        <v>295</v>
      </c>
      <c r="P52" s="14" t="s">
        <v>13391</v>
      </c>
      <c r="Q52" s="1">
        <v>0.52379332813150969</v>
      </c>
      <c r="V52" s="23">
        <v>4</v>
      </c>
      <c r="W52" s="1">
        <v>0.45519705257843901</v>
      </c>
    </row>
    <row r="53" spans="10:23" x14ac:dyDescent="0.25">
      <c r="J53" s="22">
        <v>0.51102204408817631</v>
      </c>
      <c r="K53">
        <v>1</v>
      </c>
      <c r="M53" s="14" t="s">
        <v>16225</v>
      </c>
      <c r="N53">
        <v>964</v>
      </c>
      <c r="P53" s="14" t="s">
        <v>13398</v>
      </c>
      <c r="Q53" s="1">
        <v>0.52684210526315789</v>
      </c>
      <c r="V53" s="23">
        <v>4.0999999999999996</v>
      </c>
      <c r="W53" s="1">
        <v>0.44442767243843567</v>
      </c>
    </row>
    <row r="54" spans="10:23" x14ac:dyDescent="0.25">
      <c r="J54" s="22">
        <v>0.51188986232790989</v>
      </c>
      <c r="K54">
        <v>1</v>
      </c>
      <c r="M54" s="14" t="s">
        <v>13401</v>
      </c>
      <c r="N54">
        <v>1259</v>
      </c>
      <c r="P54" s="14" t="s">
        <v>13240</v>
      </c>
      <c r="Q54" s="1">
        <v>0.57944087660281318</v>
      </c>
      <c r="V54" s="23">
        <v>4.2</v>
      </c>
      <c r="W54" s="1">
        <v>0.4566393661851485</v>
      </c>
    </row>
    <row r="55" spans="10:23" x14ac:dyDescent="0.25">
      <c r="J55" s="22">
        <v>0.51387696709585118</v>
      </c>
      <c r="K55">
        <v>1</v>
      </c>
      <c r="P55" s="14" t="s">
        <v>13401</v>
      </c>
      <c r="Q55" s="1">
        <v>0.45696953950944563</v>
      </c>
      <c r="V55" s="23">
        <v>4.3</v>
      </c>
      <c r="W55" s="1">
        <v>0.43987769524760961</v>
      </c>
    </row>
    <row r="56" spans="10:23" x14ac:dyDescent="0.25">
      <c r="J56" s="22">
        <v>0.51443269505573019</v>
      </c>
      <c r="K56">
        <v>1</v>
      </c>
      <c r="V56" s="23">
        <v>4.4000000000000004</v>
      </c>
      <c r="W56" s="1">
        <v>0.3932026601462506</v>
      </c>
    </row>
    <row r="57" spans="10:23" x14ac:dyDescent="0.25">
      <c r="J57" s="22">
        <v>0.51591695501730106</v>
      </c>
      <c r="K57">
        <v>1</v>
      </c>
      <c r="V57" s="23">
        <v>4.5</v>
      </c>
      <c r="W57" s="1">
        <v>0.36209666702950849</v>
      </c>
    </row>
    <row r="58" spans="10:23" x14ac:dyDescent="0.25">
      <c r="J58" s="22">
        <v>0.51629072681704258</v>
      </c>
      <c r="K58">
        <v>1</v>
      </c>
      <c r="R58" s="35" t="s">
        <v>16229</v>
      </c>
      <c r="S58" s="35"/>
      <c r="V58" s="23">
        <v>4.5999999999999996</v>
      </c>
      <c r="W58" s="1">
        <v>0.46942755715285106</v>
      </c>
    </row>
    <row r="59" spans="10:23" x14ac:dyDescent="0.25">
      <c r="J59" s="22">
        <v>0.51717239079693234</v>
      </c>
      <c r="K59">
        <v>1</v>
      </c>
      <c r="R59" s="13" t="s">
        <v>16236</v>
      </c>
      <c r="S59" t="s">
        <v>16215</v>
      </c>
      <c r="T59" t="s">
        <v>13402</v>
      </c>
      <c r="V59" s="23">
        <v>4.7</v>
      </c>
      <c r="W59" s="1">
        <v>0.56853416585152072</v>
      </c>
    </row>
    <row r="60" spans="10:23" x14ac:dyDescent="0.25">
      <c r="J60" s="22">
        <v>0.51788268955650929</v>
      </c>
      <c r="K60">
        <v>1</v>
      </c>
      <c r="R60" s="14" t="s">
        <v>14703</v>
      </c>
      <c r="S60" s="10">
        <v>5</v>
      </c>
      <c r="T60" s="21">
        <v>23</v>
      </c>
      <c r="V60" s="23">
        <v>4.8</v>
      </c>
      <c r="W60" s="1">
        <v>0.49062740853385822</v>
      </c>
    </row>
    <row r="61" spans="10:23" x14ac:dyDescent="0.25">
      <c r="J61" s="22">
        <v>0.51901267511674454</v>
      </c>
      <c r="K61">
        <v>1</v>
      </c>
      <c r="R61" s="14" t="s">
        <v>15827</v>
      </c>
      <c r="S61" s="10">
        <v>4.8</v>
      </c>
      <c r="T61" s="21">
        <v>3964</v>
      </c>
      <c r="V61" s="23">
        <v>5</v>
      </c>
      <c r="W61" s="1">
        <v>0.68405031695026686</v>
      </c>
    </row>
    <row r="62" spans="10:23" x14ac:dyDescent="0.25">
      <c r="J62" s="22">
        <v>0.51933064050778999</v>
      </c>
      <c r="K62">
        <v>1</v>
      </c>
      <c r="R62" s="14" t="s">
        <v>15603</v>
      </c>
      <c r="S62" s="10">
        <v>4.8</v>
      </c>
      <c r="T62" s="21">
        <v>28</v>
      </c>
      <c r="V62" s="23" t="s">
        <v>13401</v>
      </c>
      <c r="W62" s="1">
        <v>0.45696953950944519</v>
      </c>
    </row>
    <row r="63" spans="10:23" x14ac:dyDescent="0.25">
      <c r="J63" s="22">
        <v>0.52020808323329337</v>
      </c>
      <c r="K63">
        <v>1</v>
      </c>
      <c r="R63" s="14" t="s">
        <v>13967</v>
      </c>
      <c r="S63" s="10">
        <v>5</v>
      </c>
      <c r="T63" s="21">
        <v>0</v>
      </c>
    </row>
    <row r="64" spans="10:23" x14ac:dyDescent="0.25">
      <c r="J64" s="22">
        <v>0.52034689793195466</v>
      </c>
      <c r="K64">
        <v>2</v>
      </c>
      <c r="R64" s="14" t="s">
        <v>15478</v>
      </c>
      <c r="S64" s="10">
        <v>4.8</v>
      </c>
      <c r="T64" s="21">
        <v>53803</v>
      </c>
    </row>
    <row r="65" spans="10:20" x14ac:dyDescent="0.25">
      <c r="J65" s="22">
        <v>0.52100000000000002</v>
      </c>
      <c r="K65">
        <v>1</v>
      </c>
      <c r="R65" s="14" t="s">
        <v>13668</v>
      </c>
      <c r="S65" s="10">
        <v>5</v>
      </c>
      <c r="T65" s="21">
        <v>5</v>
      </c>
    </row>
    <row r="66" spans="10:20" x14ac:dyDescent="0.25">
      <c r="J66" s="22">
        <v>0.52182608695652177</v>
      </c>
      <c r="K66">
        <v>1</v>
      </c>
      <c r="R66" s="14" t="s">
        <v>13401</v>
      </c>
      <c r="S66" s="10">
        <v>4.9000000000000004</v>
      </c>
      <c r="T66" s="21">
        <v>57823</v>
      </c>
    </row>
    <row r="67" spans="10:20" x14ac:dyDescent="0.25">
      <c r="J67" s="22">
        <v>0.52428571428571424</v>
      </c>
      <c r="K67">
        <v>1</v>
      </c>
    </row>
    <row r="68" spans="10:20" x14ac:dyDescent="0.25">
      <c r="J68" s="22">
        <v>0.52452452452452447</v>
      </c>
      <c r="K68">
        <v>1</v>
      </c>
    </row>
    <row r="69" spans="10:20" x14ac:dyDescent="0.25">
      <c r="J69" s="22">
        <v>0.52526263131565787</v>
      </c>
      <c r="K69">
        <v>3</v>
      </c>
    </row>
    <row r="70" spans="10:20" x14ac:dyDescent="0.25">
      <c r="J70" s="22">
        <v>0.52549999999999997</v>
      </c>
      <c r="K70">
        <v>1</v>
      </c>
    </row>
    <row r="71" spans="10:20" x14ac:dyDescent="0.25">
      <c r="J71" s="22">
        <v>0.52634349176272432</v>
      </c>
      <c r="K71">
        <v>1</v>
      </c>
    </row>
    <row r="72" spans="10:20" x14ac:dyDescent="0.25">
      <c r="J72" s="22">
        <v>0.526592943654555</v>
      </c>
      <c r="K72">
        <v>1</v>
      </c>
    </row>
    <row r="73" spans="10:20" x14ac:dyDescent="0.25">
      <c r="J73" s="22">
        <v>0.52665890570430729</v>
      </c>
      <c r="K73">
        <v>1</v>
      </c>
    </row>
    <row r="74" spans="10:20" x14ac:dyDescent="0.25">
      <c r="J74" s="22">
        <v>0.52684210526315789</v>
      </c>
      <c r="K74">
        <v>1</v>
      </c>
    </row>
    <row r="75" spans="10:20" x14ac:dyDescent="0.25">
      <c r="J75" s="22">
        <v>0.52725250278086766</v>
      </c>
      <c r="K75">
        <v>1</v>
      </c>
    </row>
    <row r="76" spans="10:20" x14ac:dyDescent="0.25">
      <c r="J76" s="22">
        <v>0.52972336668628606</v>
      </c>
      <c r="K76">
        <v>1</v>
      </c>
    </row>
    <row r="77" spans="10:20" x14ac:dyDescent="0.25">
      <c r="J77" s="22">
        <v>0.53</v>
      </c>
      <c r="K77">
        <v>1</v>
      </c>
    </row>
    <row r="78" spans="10:20" x14ac:dyDescent="0.25">
      <c r="J78" s="22">
        <v>0.53067993366500832</v>
      </c>
      <c r="K78">
        <v>1</v>
      </c>
    </row>
    <row r="79" spans="10:20" x14ac:dyDescent="0.25">
      <c r="J79" s="22">
        <v>0.53087248322147651</v>
      </c>
      <c r="K79">
        <v>1</v>
      </c>
    </row>
    <row r="80" spans="10:20" x14ac:dyDescent="0.25">
      <c r="J80" s="22">
        <v>0.53218087006214732</v>
      </c>
      <c r="K80">
        <v>1</v>
      </c>
    </row>
    <row r="81" spans="10:11" x14ac:dyDescent="0.25">
      <c r="J81" s="22">
        <v>0.53333333333333333</v>
      </c>
      <c r="K81">
        <v>1</v>
      </c>
    </row>
    <row r="82" spans="10:11" x14ac:dyDescent="0.25">
      <c r="J82" s="22">
        <v>0.53336889125941733</v>
      </c>
      <c r="K82">
        <v>1</v>
      </c>
    </row>
    <row r="83" spans="10:11" x14ac:dyDescent="0.25">
      <c r="J83" s="22">
        <v>0.53345187819515449</v>
      </c>
      <c r="K83">
        <v>1</v>
      </c>
    </row>
    <row r="84" spans="10:11" x14ac:dyDescent="0.25">
      <c r="J84" s="22">
        <v>0.53351117039013007</v>
      </c>
      <c r="K84">
        <v>1</v>
      </c>
    </row>
    <row r="85" spans="10:11" x14ac:dyDescent="0.25">
      <c r="J85" s="22">
        <v>0.53422370617696158</v>
      </c>
      <c r="K85">
        <v>2</v>
      </c>
    </row>
    <row r="86" spans="10:11" x14ac:dyDescent="0.25">
      <c r="J86" s="22">
        <v>0.53502334889926617</v>
      </c>
      <c r="K86">
        <v>1</v>
      </c>
    </row>
    <row r="87" spans="10:11" x14ac:dyDescent="0.25">
      <c r="J87" s="22">
        <v>0.53511705685618727</v>
      </c>
      <c r="K87">
        <v>1</v>
      </c>
    </row>
    <row r="88" spans="10:11" x14ac:dyDescent="0.25">
      <c r="J88" s="22">
        <v>0.53609721229449603</v>
      </c>
      <c r="K88">
        <v>1</v>
      </c>
    </row>
    <row r="89" spans="10:11" x14ac:dyDescent="0.25">
      <c r="J89" s="22">
        <v>0.53671627226152718</v>
      </c>
      <c r="K89">
        <v>1</v>
      </c>
    </row>
    <row r="90" spans="10:11" x14ac:dyDescent="0.25">
      <c r="J90" s="22">
        <v>0.53861538461538461</v>
      </c>
      <c r="K90">
        <v>1</v>
      </c>
    </row>
    <row r="91" spans="10:11" x14ac:dyDescent="0.25">
      <c r="J91" s="22">
        <v>0.53887605850654352</v>
      </c>
      <c r="K91">
        <v>2</v>
      </c>
    </row>
    <row r="92" spans="10:11" x14ac:dyDescent="0.25">
      <c r="J92" s="22">
        <v>0.53907815631262523</v>
      </c>
      <c r="K92">
        <v>1</v>
      </c>
    </row>
    <row r="93" spans="10:11" x14ac:dyDescent="0.25">
      <c r="J93" s="22">
        <v>0.54</v>
      </c>
      <c r="K93">
        <v>1</v>
      </c>
    </row>
    <row r="94" spans="10:11" x14ac:dyDescent="0.25">
      <c r="J94" s="22">
        <v>0.54021608643457386</v>
      </c>
      <c r="K94">
        <v>1</v>
      </c>
    </row>
    <row r="95" spans="10:11" x14ac:dyDescent="0.25">
      <c r="J95" s="22">
        <v>0.54066666666666663</v>
      </c>
      <c r="K95">
        <v>1</v>
      </c>
    </row>
    <row r="96" spans="10:11" x14ac:dyDescent="0.25">
      <c r="J96" s="22">
        <v>0.5410821643286573</v>
      </c>
      <c r="K96">
        <v>1</v>
      </c>
    </row>
    <row r="97" spans="10:11" x14ac:dyDescent="0.25">
      <c r="J97" s="22">
        <v>0.54172413793103447</v>
      </c>
      <c r="K97">
        <v>1</v>
      </c>
    </row>
    <row r="98" spans="10:11" x14ac:dyDescent="0.25">
      <c r="J98" s="22">
        <v>0.54183381088825211</v>
      </c>
      <c r="K98">
        <v>1</v>
      </c>
    </row>
    <row r="99" spans="10:11" x14ac:dyDescent="0.25">
      <c r="J99" s="22">
        <v>0.54189090909090909</v>
      </c>
      <c r="K99">
        <v>1</v>
      </c>
    </row>
    <row r="100" spans="10:11" x14ac:dyDescent="0.25">
      <c r="J100" s="22">
        <v>0.54208333333333336</v>
      </c>
      <c r="K100">
        <v>1</v>
      </c>
    </row>
    <row r="101" spans="10:11" x14ac:dyDescent="0.25">
      <c r="J101" s="22">
        <v>0.54301228922549305</v>
      </c>
      <c r="K101">
        <v>1</v>
      </c>
    </row>
    <row r="102" spans="10:11" x14ac:dyDescent="0.25">
      <c r="J102" s="22">
        <v>0.5431675242995998</v>
      </c>
      <c r="K102">
        <v>1</v>
      </c>
    </row>
    <row r="103" spans="10:11" x14ac:dyDescent="0.25">
      <c r="J103" s="22">
        <v>0.54351450483494501</v>
      </c>
      <c r="K103">
        <v>1</v>
      </c>
    </row>
    <row r="104" spans="10:11" x14ac:dyDescent="0.25">
      <c r="J104" s="22">
        <v>0.54357366771159876</v>
      </c>
      <c r="K104">
        <v>1</v>
      </c>
    </row>
    <row r="105" spans="10:11" x14ac:dyDescent="0.25">
      <c r="J105" s="22">
        <v>0.54371465854719447</v>
      </c>
      <c r="K105">
        <v>1</v>
      </c>
    </row>
    <row r="106" spans="10:11" x14ac:dyDescent="0.25">
      <c r="J106" s="22">
        <v>0.5445445445445446</v>
      </c>
      <c r="K106">
        <v>1</v>
      </c>
    </row>
    <row r="107" spans="10:11" x14ac:dyDescent="0.25">
      <c r="J107" s="22">
        <v>0.54521739130434788</v>
      </c>
      <c r="K107">
        <v>1</v>
      </c>
    </row>
    <row r="108" spans="10:11" x14ac:dyDescent="0.25">
      <c r="J108" s="22">
        <v>0.54579225603657666</v>
      </c>
      <c r="K108">
        <v>1</v>
      </c>
    </row>
    <row r="109" spans="10:11" x14ac:dyDescent="0.25">
      <c r="J109" s="22">
        <v>0.54636363636363638</v>
      </c>
      <c r="K109">
        <v>1</v>
      </c>
    </row>
    <row r="110" spans="10:11" x14ac:dyDescent="0.25">
      <c r="J110" s="22">
        <v>0.54654654654654655</v>
      </c>
      <c r="K110">
        <v>1</v>
      </c>
    </row>
    <row r="111" spans="10:11" x14ac:dyDescent="0.25">
      <c r="J111" s="22">
        <v>0.54671814671814667</v>
      </c>
      <c r="K111">
        <v>1</v>
      </c>
    </row>
    <row r="112" spans="10:11" x14ac:dyDescent="0.25">
      <c r="J112" s="22">
        <v>0.5472955974842767</v>
      </c>
      <c r="K112">
        <v>1</v>
      </c>
    </row>
    <row r="113" spans="10:11" x14ac:dyDescent="0.25">
      <c r="J113" s="22">
        <v>0.5474820143884892</v>
      </c>
      <c r="K113">
        <v>1</v>
      </c>
    </row>
    <row r="114" spans="10:11" x14ac:dyDescent="0.25">
      <c r="J114" s="22">
        <v>0.54769846564376246</v>
      </c>
      <c r="K114">
        <v>1</v>
      </c>
    </row>
    <row r="115" spans="10:11" x14ac:dyDescent="0.25">
      <c r="J115" s="22">
        <v>0.54824120603015081</v>
      </c>
      <c r="K115">
        <v>1</v>
      </c>
    </row>
    <row r="116" spans="10:11" x14ac:dyDescent="0.25">
      <c r="J116" s="22">
        <v>0.54909819639278556</v>
      </c>
      <c r="K116">
        <v>1</v>
      </c>
    </row>
    <row r="117" spans="10:11" x14ac:dyDescent="0.25">
      <c r="J117" s="22">
        <v>0.55013753438359592</v>
      </c>
      <c r="K117">
        <v>1</v>
      </c>
    </row>
    <row r="118" spans="10:11" x14ac:dyDescent="0.25">
      <c r="J118" s="22">
        <v>0.55018339446482156</v>
      </c>
      <c r="K118">
        <v>1</v>
      </c>
    </row>
    <row r="119" spans="10:11" x14ac:dyDescent="0.25">
      <c r="J119" s="22">
        <v>0.55027513756878443</v>
      </c>
      <c r="K119">
        <v>4</v>
      </c>
    </row>
    <row r="120" spans="10:11" x14ac:dyDescent="0.25">
      <c r="J120" s="22">
        <v>0.55049999999999999</v>
      </c>
      <c r="K120">
        <v>1</v>
      </c>
    </row>
    <row r="121" spans="10:11" x14ac:dyDescent="0.25">
      <c r="J121" s="22">
        <v>0.55055055055055058</v>
      </c>
      <c r="K121">
        <v>4</v>
      </c>
    </row>
    <row r="122" spans="10:11" x14ac:dyDescent="0.25">
      <c r="J122" s="22">
        <v>0.55137844611528819</v>
      </c>
      <c r="K122">
        <v>1</v>
      </c>
    </row>
    <row r="123" spans="10:11" x14ac:dyDescent="0.25">
      <c r="J123" s="22">
        <v>0.5532904148783977</v>
      </c>
      <c r="K123">
        <v>1</v>
      </c>
    </row>
    <row r="124" spans="10:11" x14ac:dyDescent="0.25">
      <c r="J124" s="22">
        <v>0.5535714285714286</v>
      </c>
      <c r="K124">
        <v>1</v>
      </c>
    </row>
    <row r="125" spans="10:11" x14ac:dyDescent="0.25">
      <c r="J125" s="22">
        <v>0.55370246831220815</v>
      </c>
      <c r="K125">
        <v>1</v>
      </c>
    </row>
    <row r="126" spans="10:11" x14ac:dyDescent="0.25">
      <c r="J126" s="22">
        <v>0.55436241610738257</v>
      </c>
      <c r="K126">
        <v>2</v>
      </c>
    </row>
    <row r="127" spans="10:11" x14ac:dyDescent="0.25">
      <c r="J127" s="22">
        <v>0.5545545545545546</v>
      </c>
      <c r="K127">
        <v>1</v>
      </c>
    </row>
    <row r="128" spans="10:11" x14ac:dyDescent="0.25">
      <c r="J128" s="22">
        <v>0.55527763881940972</v>
      </c>
      <c r="K128">
        <v>1</v>
      </c>
    </row>
    <row r="129" spans="10:11" x14ac:dyDescent="0.25">
      <c r="J129" s="22">
        <v>0.55538461538461537</v>
      </c>
      <c r="K129">
        <v>1</v>
      </c>
    </row>
    <row r="130" spans="10:11" x14ac:dyDescent="0.25">
      <c r="J130" s="22">
        <v>0.55570991942206172</v>
      </c>
      <c r="K130">
        <v>1</v>
      </c>
    </row>
    <row r="131" spans="10:11" x14ac:dyDescent="0.25">
      <c r="J131" s="22">
        <v>0.55617352614015569</v>
      </c>
      <c r="K131">
        <v>2</v>
      </c>
    </row>
    <row r="132" spans="10:11" x14ac:dyDescent="0.25">
      <c r="J132" s="22">
        <v>0.55818181818181822</v>
      </c>
      <c r="K132">
        <v>1</v>
      </c>
    </row>
    <row r="133" spans="10:11" x14ac:dyDescent="0.25">
      <c r="J133" s="22">
        <v>0.5583982202447163</v>
      </c>
      <c r="K133">
        <v>1</v>
      </c>
    </row>
    <row r="134" spans="10:11" x14ac:dyDescent="0.25">
      <c r="J134" s="22">
        <v>0.55874363327674026</v>
      </c>
      <c r="K134">
        <v>1</v>
      </c>
    </row>
    <row r="135" spans="10:11" x14ac:dyDescent="0.25">
      <c r="J135" s="22">
        <v>0.56112224448897796</v>
      </c>
      <c r="K135">
        <v>1</v>
      </c>
    </row>
    <row r="136" spans="10:11" x14ac:dyDescent="0.25">
      <c r="J136" s="22">
        <v>0.56175548589341695</v>
      </c>
      <c r="K136">
        <v>1</v>
      </c>
    </row>
    <row r="137" spans="10:11" x14ac:dyDescent="0.25">
      <c r="J137" s="22">
        <v>0.56197074672825253</v>
      </c>
      <c r="K137">
        <v>1</v>
      </c>
    </row>
    <row r="138" spans="10:11" x14ac:dyDescent="0.25">
      <c r="J138" s="22">
        <v>0.56237491661107408</v>
      </c>
      <c r="K138">
        <v>1</v>
      </c>
    </row>
    <row r="139" spans="10:11" x14ac:dyDescent="0.25">
      <c r="J139" s="22">
        <v>0.56285178236397748</v>
      </c>
      <c r="K139">
        <v>2</v>
      </c>
    </row>
    <row r="140" spans="10:11" x14ac:dyDescent="0.25">
      <c r="J140" s="22">
        <v>0.56320400500625778</v>
      </c>
      <c r="K140">
        <v>1</v>
      </c>
    </row>
    <row r="141" spans="10:11" x14ac:dyDescent="0.25">
      <c r="J141" s="22">
        <v>0.56555183946488297</v>
      </c>
      <c r="K141">
        <v>1</v>
      </c>
    </row>
    <row r="142" spans="10:11" x14ac:dyDescent="0.25">
      <c r="J142" s="22">
        <v>0.56587596456130318</v>
      </c>
      <c r="K142">
        <v>1</v>
      </c>
    </row>
    <row r="143" spans="10:11" x14ac:dyDescent="0.25">
      <c r="J143" s="22">
        <v>0.56685561853951316</v>
      </c>
      <c r="K143">
        <v>1</v>
      </c>
    </row>
    <row r="144" spans="10:11" x14ac:dyDescent="0.25">
      <c r="J144" s="22">
        <v>0.56699999999999995</v>
      </c>
      <c r="K144">
        <v>1</v>
      </c>
    </row>
    <row r="145" spans="10:11" x14ac:dyDescent="0.25">
      <c r="J145" s="22">
        <v>0.56913827655310623</v>
      </c>
      <c r="K145">
        <v>1</v>
      </c>
    </row>
    <row r="146" spans="10:11" x14ac:dyDescent="0.25">
      <c r="J146" s="22">
        <v>0.56931835667025699</v>
      </c>
      <c r="K146">
        <v>1</v>
      </c>
    </row>
    <row r="147" spans="10:11" x14ac:dyDescent="0.25">
      <c r="J147" s="22">
        <v>0.57057057057057059</v>
      </c>
      <c r="K147">
        <v>1</v>
      </c>
    </row>
    <row r="148" spans="10:11" x14ac:dyDescent="0.25">
      <c r="J148" s="22">
        <v>0.57171428571428573</v>
      </c>
      <c r="K148">
        <v>2</v>
      </c>
    </row>
    <row r="149" spans="10:11" x14ac:dyDescent="0.25">
      <c r="J149" s="22">
        <v>0.57183702644746248</v>
      </c>
      <c r="K149">
        <v>2</v>
      </c>
    </row>
    <row r="150" spans="10:11" x14ac:dyDescent="0.25">
      <c r="J150" s="22">
        <v>0.57224606580829762</v>
      </c>
      <c r="K150">
        <v>3</v>
      </c>
    </row>
    <row r="151" spans="10:11" x14ac:dyDescent="0.25">
      <c r="J151" s="22">
        <v>0.57274999999999998</v>
      </c>
      <c r="K151">
        <v>1</v>
      </c>
    </row>
    <row r="152" spans="10:11" x14ac:dyDescent="0.25">
      <c r="J152" s="22">
        <v>0.57285714285714284</v>
      </c>
      <c r="K152">
        <v>1</v>
      </c>
    </row>
    <row r="153" spans="10:11" x14ac:dyDescent="0.25">
      <c r="J153" s="22">
        <v>0.57286432160804024</v>
      </c>
      <c r="K153">
        <v>1</v>
      </c>
    </row>
    <row r="154" spans="10:11" x14ac:dyDescent="0.25">
      <c r="J154" s="22">
        <v>0.57314629258517036</v>
      </c>
      <c r="K154">
        <v>1</v>
      </c>
    </row>
    <row r="155" spans="10:11" x14ac:dyDescent="0.25">
      <c r="J155" s="22">
        <v>0.57357357357357353</v>
      </c>
      <c r="K155">
        <v>1</v>
      </c>
    </row>
    <row r="156" spans="10:11" x14ac:dyDescent="0.25">
      <c r="J156" s="22">
        <v>0.57409879839786382</v>
      </c>
      <c r="K156">
        <v>1</v>
      </c>
    </row>
    <row r="157" spans="10:11" x14ac:dyDescent="0.25">
      <c r="J157" s="22">
        <v>0.57457457457457461</v>
      </c>
      <c r="K157">
        <v>1</v>
      </c>
    </row>
    <row r="158" spans="10:11" x14ac:dyDescent="0.25">
      <c r="J158" s="22">
        <v>0.57468085106382982</v>
      </c>
      <c r="K158">
        <v>1</v>
      </c>
    </row>
    <row r="159" spans="10:11" x14ac:dyDescent="0.25">
      <c r="J159" s="22">
        <v>0.57505003335557037</v>
      </c>
      <c r="K159">
        <v>1</v>
      </c>
    </row>
    <row r="160" spans="10:11" x14ac:dyDescent="0.25">
      <c r="J160" s="22">
        <v>0.57514378594648663</v>
      </c>
      <c r="K160">
        <v>1</v>
      </c>
    </row>
    <row r="161" spans="10:11" x14ac:dyDescent="0.25">
      <c r="J161" s="22">
        <v>0.57753524329240569</v>
      </c>
      <c r="K161">
        <v>1</v>
      </c>
    </row>
    <row r="162" spans="10:11" x14ac:dyDescent="0.25">
      <c r="J162" s="22">
        <v>0.58023209283713484</v>
      </c>
      <c r="K162">
        <v>2</v>
      </c>
    </row>
    <row r="163" spans="10:11" x14ac:dyDescent="0.25">
      <c r="J163" s="22">
        <v>0.5805805805805806</v>
      </c>
      <c r="K163">
        <v>1</v>
      </c>
    </row>
    <row r="164" spans="10:11" x14ac:dyDescent="0.25">
      <c r="J164" s="22">
        <v>0.58116232464929862</v>
      </c>
      <c r="K164">
        <v>2</v>
      </c>
    </row>
    <row r="165" spans="10:11" x14ac:dyDescent="0.25">
      <c r="J165" s="22">
        <v>0.58136125654450266</v>
      </c>
      <c r="K165">
        <v>1</v>
      </c>
    </row>
    <row r="166" spans="10:11" x14ac:dyDescent="0.25">
      <c r="J166" s="22">
        <v>0.58182509505703417</v>
      </c>
      <c r="K166">
        <v>1</v>
      </c>
    </row>
    <row r="167" spans="10:11" x14ac:dyDescent="0.25">
      <c r="J167" s="22">
        <v>0.5831943553559974</v>
      </c>
      <c r="K167">
        <v>1</v>
      </c>
    </row>
    <row r="168" spans="10:11" x14ac:dyDescent="0.25">
      <c r="J168" s="22">
        <v>0.58343057176196034</v>
      </c>
      <c r="K168">
        <v>3</v>
      </c>
    </row>
    <row r="169" spans="10:11" x14ac:dyDescent="0.25">
      <c r="J169" s="22">
        <v>0.58357649020425173</v>
      </c>
      <c r="K169">
        <v>1</v>
      </c>
    </row>
    <row r="170" spans="10:11" x14ac:dyDescent="0.25">
      <c r="J170" s="22">
        <v>0.58365758754863817</v>
      </c>
      <c r="K170">
        <v>1</v>
      </c>
    </row>
    <row r="171" spans="10:11" x14ac:dyDescent="0.25">
      <c r="J171" s="22">
        <v>0.58416666666666661</v>
      </c>
      <c r="K171">
        <v>1</v>
      </c>
    </row>
    <row r="172" spans="10:11" x14ac:dyDescent="0.25">
      <c r="J172" s="22">
        <v>0.58430717863105175</v>
      </c>
      <c r="K172">
        <v>2</v>
      </c>
    </row>
    <row r="173" spans="10:11" x14ac:dyDescent="0.25">
      <c r="J173" s="22">
        <v>0.58499999999999996</v>
      </c>
      <c r="K173">
        <v>2</v>
      </c>
    </row>
    <row r="174" spans="10:11" x14ac:dyDescent="0.25">
      <c r="J174" s="22">
        <v>0.58512820512820518</v>
      </c>
      <c r="K174">
        <v>1</v>
      </c>
    </row>
    <row r="175" spans="10:11" x14ac:dyDescent="0.25">
      <c r="J175" s="22">
        <v>0.58551617873651773</v>
      </c>
      <c r="K175">
        <v>1</v>
      </c>
    </row>
    <row r="176" spans="10:11" x14ac:dyDescent="0.25">
      <c r="J176" s="22">
        <v>0.58615384615384614</v>
      </c>
      <c r="K176">
        <v>1</v>
      </c>
    </row>
    <row r="177" spans="10:11" x14ac:dyDescent="0.25">
      <c r="J177" s="22">
        <v>0.58639053254437867</v>
      </c>
      <c r="K177">
        <v>1</v>
      </c>
    </row>
    <row r="178" spans="10:11" x14ac:dyDescent="0.25">
      <c r="J178" s="22">
        <v>0.58642857142857141</v>
      </c>
      <c r="K178">
        <v>1</v>
      </c>
    </row>
    <row r="179" spans="10:11" x14ac:dyDescent="0.25">
      <c r="J179" s="22">
        <v>0.58721183123096998</v>
      </c>
      <c r="K179">
        <v>1</v>
      </c>
    </row>
    <row r="180" spans="10:11" x14ac:dyDescent="0.25">
      <c r="J180" s="22">
        <v>0.58749181401440731</v>
      </c>
      <c r="K180">
        <v>1</v>
      </c>
    </row>
    <row r="181" spans="10:11" x14ac:dyDescent="0.25">
      <c r="J181" s="22">
        <v>0.58759521218715993</v>
      </c>
      <c r="K181">
        <v>1</v>
      </c>
    </row>
    <row r="182" spans="10:11" x14ac:dyDescent="0.25">
      <c r="J182" s="22">
        <v>0.5880517951736316</v>
      </c>
      <c r="K182">
        <v>1</v>
      </c>
    </row>
    <row r="183" spans="10:11" x14ac:dyDescent="0.25">
      <c r="J183" s="22">
        <v>0.58843187660668383</v>
      </c>
      <c r="K183">
        <v>1</v>
      </c>
    </row>
    <row r="184" spans="10:11" x14ac:dyDescent="0.25">
      <c r="J184" s="22">
        <v>0.58888888888888891</v>
      </c>
      <c r="K184">
        <v>1</v>
      </c>
    </row>
    <row r="185" spans="10:11" x14ac:dyDescent="0.25">
      <c r="J185" s="22">
        <v>0.58917835671342689</v>
      </c>
      <c r="K185">
        <v>1</v>
      </c>
    </row>
    <row r="186" spans="10:11" x14ac:dyDescent="0.25">
      <c r="J186" s="22">
        <v>0.58933333333333338</v>
      </c>
      <c r="K186">
        <v>1</v>
      </c>
    </row>
    <row r="187" spans="10:11" x14ac:dyDescent="0.25">
      <c r="J187" s="22">
        <v>0.59</v>
      </c>
      <c r="K187">
        <v>1</v>
      </c>
    </row>
    <row r="188" spans="10:11" x14ac:dyDescent="0.25">
      <c r="J188" s="22">
        <v>0.59111111111111114</v>
      </c>
      <c r="K188">
        <v>1</v>
      </c>
    </row>
    <row r="189" spans="10:11" x14ac:dyDescent="0.25">
      <c r="J189" s="22">
        <v>0.59144676979071886</v>
      </c>
      <c r="K189">
        <v>1</v>
      </c>
    </row>
    <row r="190" spans="10:11" x14ac:dyDescent="0.25">
      <c r="J190" s="22">
        <v>0.5919899874843555</v>
      </c>
      <c r="K190">
        <v>1</v>
      </c>
    </row>
    <row r="191" spans="10:11" x14ac:dyDescent="0.25">
      <c r="J191" s="22">
        <v>0.59250000000000003</v>
      </c>
      <c r="K191">
        <v>1</v>
      </c>
    </row>
    <row r="192" spans="10:11" x14ac:dyDescent="0.25">
      <c r="J192" s="22">
        <v>0.59399999999999997</v>
      </c>
      <c r="K192">
        <v>1</v>
      </c>
    </row>
    <row r="193" spans="10:11" x14ac:dyDescent="0.25">
      <c r="J193" s="22">
        <v>0.59437499999999999</v>
      </c>
      <c r="K193">
        <v>1</v>
      </c>
    </row>
    <row r="194" spans="10:11" x14ac:dyDescent="0.25">
      <c r="J194" s="22">
        <v>0.59797979797979794</v>
      </c>
      <c r="K194">
        <v>1</v>
      </c>
    </row>
    <row r="195" spans="10:11" x14ac:dyDescent="0.25">
      <c r="J195" s="22">
        <v>0.59798657718120807</v>
      </c>
      <c r="K195">
        <v>1</v>
      </c>
    </row>
    <row r="196" spans="10:11" x14ac:dyDescent="0.25">
      <c r="J196" s="22">
        <v>0.59829059829059827</v>
      </c>
      <c r="K196">
        <v>1</v>
      </c>
    </row>
    <row r="197" spans="10:11" x14ac:dyDescent="0.25">
      <c r="J197" s="22">
        <v>0.59879518072289162</v>
      </c>
      <c r="K197">
        <v>1</v>
      </c>
    </row>
    <row r="198" spans="10:11" x14ac:dyDescent="0.25">
      <c r="J198" s="22">
        <v>0.59899497487437181</v>
      </c>
      <c r="K198">
        <v>1</v>
      </c>
    </row>
    <row r="199" spans="10:11" x14ac:dyDescent="0.25">
      <c r="J199" s="22">
        <v>0.59899665551839465</v>
      </c>
      <c r="K199">
        <v>1</v>
      </c>
    </row>
    <row r="200" spans="10:11" x14ac:dyDescent="0.25">
      <c r="J200" s="22">
        <v>0.59949937421777222</v>
      </c>
      <c r="K200">
        <v>1</v>
      </c>
    </row>
    <row r="201" spans="10:11" x14ac:dyDescent="0.25">
      <c r="J201" s="22">
        <v>0.59998666622220742</v>
      </c>
      <c r="K201">
        <v>1</v>
      </c>
    </row>
    <row r="202" spans="10:11" x14ac:dyDescent="0.25">
      <c r="J202" s="22">
        <v>0.6</v>
      </c>
      <c r="K202">
        <v>1</v>
      </c>
    </row>
    <row r="203" spans="10:11" x14ac:dyDescent="0.25">
      <c r="J203" s="22">
        <v>0.60004800384030721</v>
      </c>
      <c r="K203">
        <v>1</v>
      </c>
    </row>
    <row r="204" spans="10:11" x14ac:dyDescent="0.25">
      <c r="J204" s="22">
        <v>0.60006000600060005</v>
      </c>
      <c r="K204">
        <v>1</v>
      </c>
    </row>
    <row r="205" spans="10:11" x14ac:dyDescent="0.25">
      <c r="J205" s="22">
        <v>0.60012002400480091</v>
      </c>
      <c r="K205">
        <v>1</v>
      </c>
    </row>
    <row r="206" spans="10:11" x14ac:dyDescent="0.25">
      <c r="J206" s="22">
        <v>0.60020006668889625</v>
      </c>
      <c r="K206">
        <v>1</v>
      </c>
    </row>
    <row r="207" spans="10:11" x14ac:dyDescent="0.25">
      <c r="J207" s="22">
        <v>0.60024009603841533</v>
      </c>
      <c r="K207">
        <v>1</v>
      </c>
    </row>
    <row r="208" spans="10:11" x14ac:dyDescent="0.25">
      <c r="J208" s="22">
        <v>0.60030015007503756</v>
      </c>
      <c r="K208">
        <v>5</v>
      </c>
    </row>
    <row r="209" spans="10:11" x14ac:dyDescent="0.25">
      <c r="J209" s="22">
        <v>0.60060060060060061</v>
      </c>
      <c r="K209">
        <v>6</v>
      </c>
    </row>
    <row r="210" spans="10:11" x14ac:dyDescent="0.25">
      <c r="J210" s="22">
        <v>0.60085836909871249</v>
      </c>
      <c r="K210">
        <v>1</v>
      </c>
    </row>
    <row r="211" spans="10:11" x14ac:dyDescent="0.25">
      <c r="J211" s="22">
        <v>0.60100166944908184</v>
      </c>
      <c r="K211">
        <v>1</v>
      </c>
    </row>
    <row r="212" spans="10:11" x14ac:dyDescent="0.25">
      <c r="J212" s="22">
        <v>0.60113092648977817</v>
      </c>
      <c r="K212">
        <v>1</v>
      </c>
    </row>
    <row r="213" spans="10:11" x14ac:dyDescent="0.25">
      <c r="J213" s="22">
        <v>0.60120240480961928</v>
      </c>
      <c r="K213">
        <v>9</v>
      </c>
    </row>
    <row r="214" spans="10:11" x14ac:dyDescent="0.25">
      <c r="J214" s="22">
        <v>0.60200668896321075</v>
      </c>
      <c r="K214">
        <v>1</v>
      </c>
    </row>
    <row r="215" spans="10:11" x14ac:dyDescent="0.25">
      <c r="J215" s="22">
        <v>0.60209643605870022</v>
      </c>
      <c r="K215">
        <v>1</v>
      </c>
    </row>
    <row r="216" spans="10:11" x14ac:dyDescent="0.25">
      <c r="J216" s="22">
        <v>0.60392857142857148</v>
      </c>
      <c r="K216">
        <v>1</v>
      </c>
    </row>
    <row r="217" spans="10:11" x14ac:dyDescent="0.25">
      <c r="J217" s="22">
        <v>0.60480240120060025</v>
      </c>
      <c r="K217">
        <v>1</v>
      </c>
    </row>
    <row r="218" spans="10:11" x14ac:dyDescent="0.25">
      <c r="J218" s="22">
        <v>0.60511679644048944</v>
      </c>
      <c r="K218">
        <v>1</v>
      </c>
    </row>
    <row r="219" spans="10:11" x14ac:dyDescent="0.25">
      <c r="J219" s="22">
        <v>0.60521042084168342</v>
      </c>
      <c r="K219">
        <v>1</v>
      </c>
    </row>
    <row r="220" spans="10:11" x14ac:dyDescent="0.25">
      <c r="J220" s="22">
        <v>0.60530265132566285</v>
      </c>
      <c r="K220">
        <v>1</v>
      </c>
    </row>
    <row r="221" spans="10:11" x14ac:dyDescent="0.25">
      <c r="J221" s="22">
        <v>0.60534223706176959</v>
      </c>
      <c r="K221">
        <v>1</v>
      </c>
    </row>
    <row r="222" spans="10:11" x14ac:dyDescent="0.25">
      <c r="J222" s="22">
        <v>0.60619999999999996</v>
      </c>
      <c r="K222">
        <v>1</v>
      </c>
    </row>
    <row r="223" spans="10:11" x14ac:dyDescent="0.25">
      <c r="J223" s="22">
        <v>0.60767946577629384</v>
      </c>
      <c r="K223">
        <v>1</v>
      </c>
    </row>
    <row r="224" spans="10:11" x14ac:dyDescent="0.25">
      <c r="J224" s="22">
        <v>0.60921843687374755</v>
      </c>
      <c r="K224">
        <v>1</v>
      </c>
    </row>
    <row r="225" spans="10:11" x14ac:dyDescent="0.25">
      <c r="J225" s="22">
        <v>0.60956618464961065</v>
      </c>
      <c r="K225">
        <v>1</v>
      </c>
    </row>
    <row r="226" spans="10:11" x14ac:dyDescent="0.25">
      <c r="J226" s="22">
        <v>0.61061061061061062</v>
      </c>
      <c r="K226">
        <v>1</v>
      </c>
    </row>
    <row r="227" spans="10:11" x14ac:dyDescent="0.25">
      <c r="J227" s="22">
        <v>0.61179087875417126</v>
      </c>
      <c r="K227">
        <v>1</v>
      </c>
    </row>
    <row r="228" spans="10:11" x14ac:dyDescent="0.25">
      <c r="J228" s="22">
        <v>0.6151260504201681</v>
      </c>
      <c r="K228">
        <v>1</v>
      </c>
    </row>
    <row r="229" spans="10:11" x14ac:dyDescent="0.25">
      <c r="J229" s="22">
        <v>0.61516452074391992</v>
      </c>
      <c r="K229">
        <v>1</v>
      </c>
    </row>
    <row r="230" spans="10:11" x14ac:dyDescent="0.25">
      <c r="J230" s="22">
        <v>0.61555555555555552</v>
      </c>
      <c r="K230">
        <v>1</v>
      </c>
    </row>
    <row r="231" spans="10:11" x14ac:dyDescent="0.25">
      <c r="J231" s="22">
        <v>0.61567164179104472</v>
      </c>
      <c r="K231">
        <v>1</v>
      </c>
    </row>
    <row r="232" spans="10:11" x14ac:dyDescent="0.25">
      <c r="J232" s="22">
        <v>0.61576923076923074</v>
      </c>
      <c r="K232">
        <v>1</v>
      </c>
    </row>
    <row r="233" spans="10:11" x14ac:dyDescent="0.25">
      <c r="J233" s="22">
        <v>0.61585835257890686</v>
      </c>
      <c r="K233">
        <v>6</v>
      </c>
    </row>
    <row r="234" spans="10:11" x14ac:dyDescent="0.25">
      <c r="J234" s="22">
        <v>0.61633281972265019</v>
      </c>
      <c r="K234">
        <v>1</v>
      </c>
    </row>
    <row r="235" spans="10:11" x14ac:dyDescent="0.25">
      <c r="J235" s="22">
        <v>0.61835294117647055</v>
      </c>
      <c r="K235">
        <v>1</v>
      </c>
    </row>
    <row r="236" spans="10:11" x14ac:dyDescent="0.25">
      <c r="J236" s="22">
        <v>0.61935483870967745</v>
      </c>
      <c r="K236">
        <v>1</v>
      </c>
    </row>
    <row r="237" spans="10:11" x14ac:dyDescent="0.25">
      <c r="J237" s="22">
        <v>0.62031015507753873</v>
      </c>
      <c r="K237">
        <v>1</v>
      </c>
    </row>
    <row r="238" spans="10:11" x14ac:dyDescent="0.25">
      <c r="J238" s="22">
        <v>0.62062062062062062</v>
      </c>
      <c r="K238">
        <v>3</v>
      </c>
    </row>
    <row r="239" spans="10:11" x14ac:dyDescent="0.25">
      <c r="J239" s="22">
        <v>0.6216216216216216</v>
      </c>
      <c r="K239">
        <v>1</v>
      </c>
    </row>
    <row r="240" spans="10:11" x14ac:dyDescent="0.25">
      <c r="J240" s="22">
        <v>0.62374821173104433</v>
      </c>
      <c r="K240">
        <v>1</v>
      </c>
    </row>
    <row r="241" spans="10:11" x14ac:dyDescent="0.25">
      <c r="J241" s="22">
        <v>0.62378378378378374</v>
      </c>
      <c r="K241">
        <v>1</v>
      </c>
    </row>
    <row r="242" spans="10:11" x14ac:dyDescent="0.25">
      <c r="J242" s="22">
        <v>0.62431077694235593</v>
      </c>
      <c r="K242">
        <v>1</v>
      </c>
    </row>
    <row r="243" spans="10:11" x14ac:dyDescent="0.25">
      <c r="J243" s="22">
        <v>0.62462462462462465</v>
      </c>
      <c r="K243">
        <v>1</v>
      </c>
    </row>
    <row r="244" spans="10:11" x14ac:dyDescent="0.25">
      <c r="J244" s="22">
        <v>0.6246558197747184</v>
      </c>
      <c r="K244">
        <v>1</v>
      </c>
    </row>
    <row r="245" spans="10:11" x14ac:dyDescent="0.25">
      <c r="J245" s="22">
        <v>0.62515628907226806</v>
      </c>
      <c r="K245">
        <v>2</v>
      </c>
    </row>
    <row r="246" spans="10:11" x14ac:dyDescent="0.25">
      <c r="J246" s="22">
        <v>0.62515784361340454</v>
      </c>
      <c r="K246">
        <v>1</v>
      </c>
    </row>
    <row r="247" spans="10:11" x14ac:dyDescent="0.25">
      <c r="J247" s="22">
        <v>0.62519537355423571</v>
      </c>
      <c r="K247">
        <v>1</v>
      </c>
    </row>
    <row r="248" spans="10:11" x14ac:dyDescent="0.25">
      <c r="J248" s="22">
        <v>0.62531328320802004</v>
      </c>
      <c r="K248">
        <v>1</v>
      </c>
    </row>
    <row r="249" spans="10:11" x14ac:dyDescent="0.25">
      <c r="J249" s="22">
        <v>0.62578222778473092</v>
      </c>
      <c r="K249">
        <v>5</v>
      </c>
    </row>
    <row r="250" spans="10:11" x14ac:dyDescent="0.25">
      <c r="J250" s="22">
        <v>0.62624999999999997</v>
      </c>
      <c r="K250">
        <v>1</v>
      </c>
    </row>
    <row r="251" spans="10:11" x14ac:dyDescent="0.25">
      <c r="J251" s="22">
        <v>0.62656641604010022</v>
      </c>
      <c r="K251">
        <v>4</v>
      </c>
    </row>
    <row r="252" spans="10:11" x14ac:dyDescent="0.25">
      <c r="J252" s="22">
        <v>0.6287510717347814</v>
      </c>
      <c r="K252">
        <v>1</v>
      </c>
    </row>
    <row r="253" spans="10:11" x14ac:dyDescent="0.25">
      <c r="J253" s="22">
        <v>0.62885714285714289</v>
      </c>
      <c r="K253">
        <v>1</v>
      </c>
    </row>
    <row r="254" spans="10:11" x14ac:dyDescent="0.25">
      <c r="J254" s="22">
        <v>0.6292585170340681</v>
      </c>
      <c r="K254">
        <v>1</v>
      </c>
    </row>
    <row r="255" spans="10:11" x14ac:dyDescent="0.25">
      <c r="J255" s="22">
        <v>0.62947067238912735</v>
      </c>
      <c r="K255">
        <v>1</v>
      </c>
    </row>
    <row r="256" spans="10:11" x14ac:dyDescent="0.25">
      <c r="J256" s="22">
        <v>0.63049999999999995</v>
      </c>
      <c r="K256">
        <v>1</v>
      </c>
    </row>
    <row r="257" spans="10:11" x14ac:dyDescent="0.25">
      <c r="J257" s="22">
        <v>0.63191153238546605</v>
      </c>
      <c r="K257">
        <v>1</v>
      </c>
    </row>
    <row r="258" spans="10:11" x14ac:dyDescent="0.25">
      <c r="J258" s="22">
        <v>0.63375583722481654</v>
      </c>
      <c r="K258">
        <v>1</v>
      </c>
    </row>
    <row r="259" spans="10:11" x14ac:dyDescent="0.25">
      <c r="J259" s="22">
        <v>0.63463463463463465</v>
      </c>
      <c r="K259">
        <v>1</v>
      </c>
    </row>
    <row r="260" spans="10:11" x14ac:dyDescent="0.25">
      <c r="J260" s="22">
        <v>0.63510392609699773</v>
      </c>
      <c r="K260">
        <v>1</v>
      </c>
    </row>
    <row r="261" spans="10:11" x14ac:dyDescent="0.25">
      <c r="J261" s="22">
        <v>0.63654551517172386</v>
      </c>
      <c r="K261">
        <v>1</v>
      </c>
    </row>
    <row r="262" spans="10:11" x14ac:dyDescent="0.25">
      <c r="J262" s="22">
        <v>0.63694267515923564</v>
      </c>
      <c r="K262">
        <v>4</v>
      </c>
    </row>
    <row r="263" spans="10:11" x14ac:dyDescent="0.25">
      <c r="J263" s="22">
        <v>0.63947895791583165</v>
      </c>
      <c r="K263">
        <v>1</v>
      </c>
    </row>
    <row r="264" spans="10:11" x14ac:dyDescent="0.25">
      <c r="J264" s="22">
        <v>0.63985594237695076</v>
      </c>
      <c r="K264">
        <v>1</v>
      </c>
    </row>
    <row r="265" spans="10:11" x14ac:dyDescent="0.25">
      <c r="J265" s="22">
        <v>0.64012802560512105</v>
      </c>
      <c r="K265">
        <v>1</v>
      </c>
    </row>
    <row r="266" spans="10:11" x14ac:dyDescent="0.25">
      <c r="J266" s="22">
        <v>0.6412825651302605</v>
      </c>
      <c r="K266">
        <v>2</v>
      </c>
    </row>
    <row r="267" spans="10:11" x14ac:dyDescent="0.25">
      <c r="J267" s="22">
        <v>0.64141035258814705</v>
      </c>
      <c r="K267">
        <v>1</v>
      </c>
    </row>
    <row r="268" spans="10:11" x14ac:dyDescent="0.25">
      <c r="J268" s="22">
        <v>0.64200000000000002</v>
      </c>
      <c r="K268">
        <v>1</v>
      </c>
    </row>
    <row r="269" spans="10:11" x14ac:dyDescent="0.25">
      <c r="J269" s="22">
        <v>0.64276527331189715</v>
      </c>
      <c r="K269">
        <v>1</v>
      </c>
    </row>
    <row r="270" spans="10:11" x14ac:dyDescent="0.25">
      <c r="J270" s="22">
        <v>0.64331665475339528</v>
      </c>
      <c r="K270">
        <v>1</v>
      </c>
    </row>
    <row r="271" spans="10:11" x14ac:dyDescent="0.25">
      <c r="J271" s="22">
        <v>0.64439999999999997</v>
      </c>
      <c r="K271">
        <v>1</v>
      </c>
    </row>
    <row r="272" spans="10:11" x14ac:dyDescent="0.25">
      <c r="J272" s="22">
        <v>0.64532266133066529</v>
      </c>
      <c r="K272">
        <v>1</v>
      </c>
    </row>
    <row r="273" spans="10:11" x14ac:dyDescent="0.25">
      <c r="J273" s="22">
        <v>0.64709806537691794</v>
      </c>
      <c r="K273">
        <v>1</v>
      </c>
    </row>
    <row r="274" spans="10:11" x14ac:dyDescent="0.25">
      <c r="J274" s="22">
        <v>0.64824136818328493</v>
      </c>
      <c r="K274">
        <v>1</v>
      </c>
    </row>
    <row r="275" spans="10:11" x14ac:dyDescent="0.25">
      <c r="J275" s="22">
        <v>0.64864864864864868</v>
      </c>
      <c r="K275">
        <v>1</v>
      </c>
    </row>
    <row r="276" spans="10:11" x14ac:dyDescent="0.25">
      <c r="J276" s="22">
        <v>0.64924623115577884</v>
      </c>
      <c r="K276">
        <v>1</v>
      </c>
    </row>
    <row r="277" spans="10:11" x14ac:dyDescent="0.25">
      <c r="J277" s="22">
        <v>0.64929859719438876</v>
      </c>
      <c r="K277">
        <v>1</v>
      </c>
    </row>
    <row r="278" spans="10:11" x14ac:dyDescent="0.25">
      <c r="J278" s="22">
        <v>0.64937343358395994</v>
      </c>
      <c r="K278">
        <v>1</v>
      </c>
    </row>
    <row r="279" spans="10:11" x14ac:dyDescent="0.25">
      <c r="J279" s="22">
        <v>0.65065065065065064</v>
      </c>
      <c r="K279">
        <v>9</v>
      </c>
    </row>
    <row r="280" spans="10:11" x14ac:dyDescent="0.25">
      <c r="J280" s="22">
        <v>0.65166666666666662</v>
      </c>
      <c r="K280">
        <v>1</v>
      </c>
    </row>
    <row r="281" spans="10:11" x14ac:dyDescent="0.25">
      <c r="J281" s="22">
        <v>0.65193798449612406</v>
      </c>
      <c r="K281">
        <v>1</v>
      </c>
    </row>
    <row r="282" spans="10:11" x14ac:dyDescent="0.25">
      <c r="J282" s="22">
        <v>0.6526526526526526</v>
      </c>
      <c r="K282">
        <v>1</v>
      </c>
    </row>
    <row r="283" spans="10:11" x14ac:dyDescent="0.25">
      <c r="J283" s="22">
        <v>0.65434949961508848</v>
      </c>
      <c r="K283">
        <v>1</v>
      </c>
    </row>
    <row r="284" spans="10:11" x14ac:dyDescent="0.25">
      <c r="J284" s="22">
        <v>0.6546153846153846</v>
      </c>
      <c r="K284">
        <v>1</v>
      </c>
    </row>
    <row r="285" spans="10:11" x14ac:dyDescent="0.25">
      <c r="J285" s="22">
        <v>0.65465465465465467</v>
      </c>
      <c r="K285">
        <v>1</v>
      </c>
    </row>
    <row r="286" spans="10:11" x14ac:dyDescent="0.25">
      <c r="J286" s="22">
        <v>0.65514103730664242</v>
      </c>
      <c r="K286">
        <v>3</v>
      </c>
    </row>
    <row r="287" spans="10:11" x14ac:dyDescent="0.25">
      <c r="J287" s="22">
        <v>0.65532766383191599</v>
      </c>
      <c r="K287">
        <v>1</v>
      </c>
    </row>
    <row r="288" spans="10:11" x14ac:dyDescent="0.25">
      <c r="J288" s="22">
        <v>0.65539841324594683</v>
      </c>
      <c r="K288">
        <v>3</v>
      </c>
    </row>
    <row r="289" spans="10:11" x14ac:dyDescent="0.25">
      <c r="J289" s="22">
        <v>0.65573770491803274</v>
      </c>
      <c r="K289">
        <v>1</v>
      </c>
    </row>
    <row r="290" spans="10:11" x14ac:dyDescent="0.25">
      <c r="J290" s="22">
        <v>0.65644699140401142</v>
      </c>
      <c r="K290">
        <v>1</v>
      </c>
    </row>
    <row r="291" spans="10:11" x14ac:dyDescent="0.25">
      <c r="J291" s="22">
        <v>0.65648299690852885</v>
      </c>
      <c r="K291">
        <v>1</v>
      </c>
    </row>
    <row r="292" spans="10:11" x14ac:dyDescent="0.25">
      <c r="J292" s="22">
        <v>0.65742857142857147</v>
      </c>
      <c r="K292">
        <v>1</v>
      </c>
    </row>
    <row r="293" spans="10:11" x14ac:dyDescent="0.25">
      <c r="J293" s="22">
        <v>0.65808297567954221</v>
      </c>
      <c r="K293">
        <v>1</v>
      </c>
    </row>
    <row r="294" spans="10:11" x14ac:dyDescent="0.25">
      <c r="J294" s="22">
        <v>0.65903614457831328</v>
      </c>
      <c r="K294">
        <v>1</v>
      </c>
    </row>
    <row r="295" spans="10:11" x14ac:dyDescent="0.25">
      <c r="J295" s="22">
        <v>0.65943238731218701</v>
      </c>
      <c r="K295">
        <v>1</v>
      </c>
    </row>
    <row r="296" spans="10:11" x14ac:dyDescent="0.25">
      <c r="J296" s="22">
        <v>0.65951359084406291</v>
      </c>
      <c r="K296">
        <v>1</v>
      </c>
    </row>
    <row r="297" spans="10:11" x14ac:dyDescent="0.25">
      <c r="J297" s="22">
        <v>0.66066066066066065</v>
      </c>
      <c r="K297">
        <v>2</v>
      </c>
    </row>
    <row r="298" spans="10:11" x14ac:dyDescent="0.25">
      <c r="J298" s="22">
        <v>0.66244374062343725</v>
      </c>
      <c r="K298">
        <v>1</v>
      </c>
    </row>
    <row r="299" spans="10:11" x14ac:dyDescent="0.25">
      <c r="J299" s="22">
        <v>0.66291432145090678</v>
      </c>
      <c r="K299">
        <v>1</v>
      </c>
    </row>
    <row r="300" spans="10:11" x14ac:dyDescent="0.25">
      <c r="J300" s="22">
        <v>0.66470588235294115</v>
      </c>
      <c r="K300">
        <v>1</v>
      </c>
    </row>
    <row r="301" spans="10:11" x14ac:dyDescent="0.25">
      <c r="J301" s="22">
        <v>0.66614699331848548</v>
      </c>
      <c r="K301">
        <v>1</v>
      </c>
    </row>
    <row r="302" spans="10:11" x14ac:dyDescent="0.25">
      <c r="J302" s="22">
        <v>0.66711140760507004</v>
      </c>
      <c r="K302">
        <v>1</v>
      </c>
    </row>
    <row r="303" spans="10:11" x14ac:dyDescent="0.25">
      <c r="J303" s="22">
        <v>0.66722222222222227</v>
      </c>
      <c r="K303">
        <v>1</v>
      </c>
    </row>
    <row r="304" spans="10:11" x14ac:dyDescent="0.25">
      <c r="J304" s="22">
        <v>0.6672224074691564</v>
      </c>
      <c r="K304">
        <v>1</v>
      </c>
    </row>
    <row r="305" spans="10:11" x14ac:dyDescent="0.25">
      <c r="J305" s="22">
        <v>0.66740823136818683</v>
      </c>
      <c r="K305">
        <v>2</v>
      </c>
    </row>
    <row r="306" spans="10:11" x14ac:dyDescent="0.25">
      <c r="J306" s="22">
        <v>0.667779632721202</v>
      </c>
      <c r="K306">
        <v>1</v>
      </c>
    </row>
    <row r="307" spans="10:11" x14ac:dyDescent="0.25">
      <c r="J307" s="22">
        <v>0.67067067067067065</v>
      </c>
      <c r="K307">
        <v>2</v>
      </c>
    </row>
    <row r="308" spans="10:11" x14ac:dyDescent="0.25">
      <c r="J308" s="22">
        <v>0.67467467467467468</v>
      </c>
      <c r="K308">
        <v>1</v>
      </c>
    </row>
    <row r="309" spans="10:11" x14ac:dyDescent="0.25">
      <c r="J309" s="22">
        <v>0.67533766883441726</v>
      </c>
      <c r="K309">
        <v>2</v>
      </c>
    </row>
    <row r="310" spans="10:11" x14ac:dyDescent="0.25">
      <c r="J310" s="22">
        <v>0.67534375000000002</v>
      </c>
      <c r="K310">
        <v>1</v>
      </c>
    </row>
    <row r="311" spans="10:11" x14ac:dyDescent="0.25">
      <c r="J311" s="22">
        <v>0.68061874431301184</v>
      </c>
      <c r="K311">
        <v>1</v>
      </c>
    </row>
    <row r="312" spans="10:11" x14ac:dyDescent="0.25">
      <c r="J312" s="22">
        <v>0.68210262828535673</v>
      </c>
      <c r="K312">
        <v>1</v>
      </c>
    </row>
    <row r="313" spans="10:11" x14ac:dyDescent="0.25">
      <c r="J313" s="22">
        <v>0.68301075268817202</v>
      </c>
      <c r="K313">
        <v>1</v>
      </c>
    </row>
    <row r="314" spans="10:11" x14ac:dyDescent="0.25">
      <c r="J314" s="22">
        <v>0.68333333333333335</v>
      </c>
      <c r="K314">
        <v>1</v>
      </c>
    </row>
    <row r="315" spans="10:11" x14ac:dyDescent="0.25">
      <c r="J315" s="22">
        <v>0.68457082675092151</v>
      </c>
      <c r="K315">
        <v>1</v>
      </c>
    </row>
    <row r="316" spans="10:11" x14ac:dyDescent="0.25">
      <c r="J316" s="22">
        <v>0.68712474983322214</v>
      </c>
      <c r="K316">
        <v>1</v>
      </c>
    </row>
    <row r="317" spans="10:11" x14ac:dyDescent="0.25">
      <c r="J317" s="22">
        <v>0.68723404255319154</v>
      </c>
      <c r="K317">
        <v>1</v>
      </c>
    </row>
    <row r="318" spans="10:11" x14ac:dyDescent="0.25">
      <c r="J318" s="22">
        <v>0.68836045056320405</v>
      </c>
      <c r="K318">
        <v>1</v>
      </c>
    </row>
    <row r="319" spans="10:11" x14ac:dyDescent="0.25">
      <c r="J319" s="22">
        <v>0.69069767441860463</v>
      </c>
      <c r="K319">
        <v>2</v>
      </c>
    </row>
    <row r="320" spans="10:11" x14ac:dyDescent="0.25">
      <c r="J320" s="22">
        <v>0.69115191986644409</v>
      </c>
      <c r="K320">
        <v>1</v>
      </c>
    </row>
    <row r="321" spans="10:11" x14ac:dyDescent="0.25">
      <c r="J321" s="22">
        <v>0.69153776160145586</v>
      </c>
      <c r="K321">
        <v>1</v>
      </c>
    </row>
    <row r="322" spans="10:11" x14ac:dyDescent="0.25">
      <c r="J322" s="22">
        <v>0.69284064665127021</v>
      </c>
      <c r="K322">
        <v>1</v>
      </c>
    </row>
    <row r="323" spans="10:11" x14ac:dyDescent="0.25">
      <c r="J323" s="22">
        <v>0.69346666666666668</v>
      </c>
      <c r="K323">
        <v>1</v>
      </c>
    </row>
    <row r="324" spans="10:11" x14ac:dyDescent="0.25">
      <c r="J324" s="22">
        <v>0.69423558897243109</v>
      </c>
      <c r="K324">
        <v>1</v>
      </c>
    </row>
    <row r="325" spans="10:11" x14ac:dyDescent="0.25">
      <c r="J325" s="22">
        <v>0.69463087248322153</v>
      </c>
      <c r="K325">
        <v>1</v>
      </c>
    </row>
    <row r="326" spans="10:11" x14ac:dyDescent="0.25">
      <c r="J326" s="22">
        <v>0.69483046136742632</v>
      </c>
      <c r="K326">
        <v>1</v>
      </c>
    </row>
    <row r="327" spans="10:11" x14ac:dyDescent="0.25">
      <c r="J327" s="22">
        <v>0.69616026711185308</v>
      </c>
      <c r="K327">
        <v>1</v>
      </c>
    </row>
    <row r="328" spans="10:11" x14ac:dyDescent="0.25">
      <c r="J328" s="22">
        <v>0.69797979797979803</v>
      </c>
      <c r="K328">
        <v>1</v>
      </c>
    </row>
    <row r="329" spans="10:11" x14ac:dyDescent="0.25">
      <c r="J329" s="22">
        <v>0.69949874686716795</v>
      </c>
      <c r="K329">
        <v>1</v>
      </c>
    </row>
    <row r="330" spans="10:11" x14ac:dyDescent="0.25">
      <c r="J330" s="22">
        <v>0.69957081545064381</v>
      </c>
      <c r="K330">
        <v>1</v>
      </c>
    </row>
    <row r="331" spans="10:11" x14ac:dyDescent="0.25">
      <c r="J331" s="22">
        <v>0.70014002800560116</v>
      </c>
      <c r="K331">
        <v>2</v>
      </c>
    </row>
    <row r="332" spans="10:11" x14ac:dyDescent="0.25">
      <c r="J332" s="22">
        <v>0.70035017508754382</v>
      </c>
      <c r="K332">
        <v>2</v>
      </c>
    </row>
    <row r="333" spans="10:11" x14ac:dyDescent="0.25">
      <c r="J333" s="22">
        <v>0.70043777360850534</v>
      </c>
      <c r="K333">
        <v>1</v>
      </c>
    </row>
    <row r="334" spans="10:11" x14ac:dyDescent="0.25">
      <c r="J334" s="22">
        <v>0.70070070070070067</v>
      </c>
      <c r="K334">
        <v>4</v>
      </c>
    </row>
    <row r="335" spans="10:11" x14ac:dyDescent="0.25">
      <c r="J335" s="22">
        <v>0.70140280561122248</v>
      </c>
      <c r="K335">
        <v>2</v>
      </c>
    </row>
    <row r="336" spans="10:11" x14ac:dyDescent="0.25">
      <c r="J336" s="22">
        <v>0.70170170170170165</v>
      </c>
      <c r="K336">
        <v>1</v>
      </c>
    </row>
    <row r="337" spans="10:11" x14ac:dyDescent="0.25">
      <c r="J337" s="22">
        <v>0.70351758793969854</v>
      </c>
      <c r="K337">
        <v>1</v>
      </c>
    </row>
    <row r="338" spans="10:11" x14ac:dyDescent="0.25">
      <c r="J338" s="22">
        <v>0.70427661510464057</v>
      </c>
      <c r="K338">
        <v>1</v>
      </c>
    </row>
    <row r="339" spans="10:11" x14ac:dyDescent="0.25">
      <c r="J339" s="22">
        <v>0.70558798999165973</v>
      </c>
      <c r="K339">
        <v>1</v>
      </c>
    </row>
    <row r="340" spans="10:11" x14ac:dyDescent="0.25">
      <c r="J340" s="22">
        <v>0.70568561872909696</v>
      </c>
      <c r="K340">
        <v>1</v>
      </c>
    </row>
    <row r="341" spans="10:11" x14ac:dyDescent="0.25">
      <c r="J341" s="22">
        <v>0.70669168230143842</v>
      </c>
      <c r="K341">
        <v>1</v>
      </c>
    </row>
    <row r="342" spans="10:11" x14ac:dyDescent="0.25">
      <c r="J342" s="22">
        <v>0.70909547738693479</v>
      </c>
      <c r="K342">
        <v>1</v>
      </c>
    </row>
    <row r="343" spans="10:11" x14ac:dyDescent="0.25">
      <c r="J343" s="22">
        <v>0.71014202840568119</v>
      </c>
      <c r="K343">
        <v>1</v>
      </c>
    </row>
    <row r="344" spans="10:11" x14ac:dyDescent="0.25">
      <c r="J344" s="22">
        <v>0.71071071071071068</v>
      </c>
      <c r="K344">
        <v>1</v>
      </c>
    </row>
    <row r="345" spans="10:11" x14ac:dyDescent="0.25">
      <c r="J345" s="22">
        <v>0.71269487750556793</v>
      </c>
      <c r="K345">
        <v>1</v>
      </c>
    </row>
    <row r="346" spans="10:11" x14ac:dyDescent="0.25">
      <c r="J346" s="22">
        <v>0.71530758226037194</v>
      </c>
      <c r="K346">
        <v>1</v>
      </c>
    </row>
    <row r="347" spans="10:11" x14ac:dyDescent="0.25">
      <c r="J347" s="22">
        <v>0.71919191919191916</v>
      </c>
      <c r="K347">
        <v>1</v>
      </c>
    </row>
    <row r="348" spans="10:11" x14ac:dyDescent="0.25">
      <c r="J348" s="22">
        <v>0.72144288577154314</v>
      </c>
      <c r="K348">
        <v>1</v>
      </c>
    </row>
    <row r="349" spans="10:11" x14ac:dyDescent="0.25">
      <c r="J349" s="22">
        <v>0.72536268134067039</v>
      </c>
      <c r="K349">
        <v>2</v>
      </c>
    </row>
    <row r="350" spans="10:11" x14ac:dyDescent="0.25">
      <c r="J350" s="22">
        <v>0.72662662662662658</v>
      </c>
      <c r="K350">
        <v>1</v>
      </c>
    </row>
    <row r="351" spans="10:11" x14ac:dyDescent="0.25">
      <c r="J351" s="22">
        <v>0.72958333333333336</v>
      </c>
      <c r="K351">
        <v>1</v>
      </c>
    </row>
    <row r="352" spans="10:11" x14ac:dyDescent="0.25">
      <c r="J352" s="22">
        <v>0.73011505752876438</v>
      </c>
      <c r="K352">
        <v>1</v>
      </c>
    </row>
    <row r="353" spans="10:11" x14ac:dyDescent="0.25">
      <c r="J353" s="22">
        <v>0.73133179368745194</v>
      </c>
      <c r="K353">
        <v>1</v>
      </c>
    </row>
    <row r="354" spans="10:11" x14ac:dyDescent="0.25">
      <c r="J354" s="22">
        <v>0.73254564983888293</v>
      </c>
      <c r="K354">
        <v>1</v>
      </c>
    </row>
    <row r="355" spans="10:11" x14ac:dyDescent="0.25">
      <c r="J355" s="22">
        <v>0.73277310924369743</v>
      </c>
      <c r="K355">
        <v>1</v>
      </c>
    </row>
    <row r="356" spans="10:11" x14ac:dyDescent="0.25">
      <c r="J356" s="22">
        <v>0.73357785928642882</v>
      </c>
      <c r="K356">
        <v>1</v>
      </c>
    </row>
    <row r="357" spans="10:11" x14ac:dyDescent="0.25">
      <c r="J357" s="22">
        <v>0.73382254836557703</v>
      </c>
      <c r="K357">
        <v>2</v>
      </c>
    </row>
    <row r="358" spans="10:11" x14ac:dyDescent="0.25">
      <c r="J358" s="22">
        <v>0.73473473473473472</v>
      </c>
      <c r="K358">
        <v>1</v>
      </c>
    </row>
    <row r="359" spans="10:11" x14ac:dyDescent="0.25">
      <c r="J359" s="22">
        <v>0.73652028904947198</v>
      </c>
      <c r="K359">
        <v>1</v>
      </c>
    </row>
    <row r="360" spans="10:11" x14ac:dyDescent="0.25">
      <c r="J360" s="22">
        <v>0.73723012111637709</v>
      </c>
      <c r="K360">
        <v>2</v>
      </c>
    </row>
    <row r="361" spans="10:11" x14ac:dyDescent="0.25">
      <c r="J361" s="22">
        <v>0.74029611844737897</v>
      </c>
      <c r="K361">
        <v>1</v>
      </c>
    </row>
    <row r="362" spans="10:11" x14ac:dyDescent="0.25">
      <c r="J362" s="22">
        <v>0.7407407407407407</v>
      </c>
      <c r="K362">
        <v>1</v>
      </c>
    </row>
    <row r="363" spans="10:11" x14ac:dyDescent="0.25">
      <c r="J363" s="22">
        <v>0.74306944841383249</v>
      </c>
      <c r="K363">
        <v>1</v>
      </c>
    </row>
    <row r="364" spans="10:11" x14ac:dyDescent="0.25">
      <c r="J364" s="22">
        <v>0.74559010729223496</v>
      </c>
      <c r="K364">
        <v>1</v>
      </c>
    </row>
    <row r="365" spans="10:11" x14ac:dyDescent="0.25">
      <c r="J365" s="22">
        <v>0.74638487208008897</v>
      </c>
      <c r="K365">
        <v>1</v>
      </c>
    </row>
    <row r="366" spans="10:11" x14ac:dyDescent="0.25">
      <c r="J366" s="22">
        <v>0.74681238615664847</v>
      </c>
      <c r="K366">
        <v>1</v>
      </c>
    </row>
    <row r="367" spans="10:11" x14ac:dyDescent="0.25">
      <c r="J367" s="22">
        <v>0.74716477651767843</v>
      </c>
      <c r="K367">
        <v>2</v>
      </c>
    </row>
    <row r="368" spans="10:11" x14ac:dyDescent="0.25">
      <c r="J368" s="22">
        <v>0.74774774774774777</v>
      </c>
      <c r="K368">
        <v>1</v>
      </c>
    </row>
    <row r="369" spans="10:11" x14ac:dyDescent="0.25">
      <c r="J369" s="22">
        <v>0.74874874874874875</v>
      </c>
      <c r="K369">
        <v>1</v>
      </c>
    </row>
    <row r="370" spans="10:11" x14ac:dyDescent="0.25">
      <c r="J370" s="22">
        <v>0.74958263772954925</v>
      </c>
      <c r="K370">
        <v>1</v>
      </c>
    </row>
    <row r="371" spans="10:11" x14ac:dyDescent="0.25">
      <c r="J371" s="22">
        <v>0.74981226533166456</v>
      </c>
      <c r="K371">
        <v>3</v>
      </c>
    </row>
    <row r="372" spans="10:11" x14ac:dyDescent="0.25">
      <c r="J372" s="22">
        <v>0.75006250520876738</v>
      </c>
      <c r="K372">
        <v>1</v>
      </c>
    </row>
    <row r="373" spans="10:11" x14ac:dyDescent="0.25">
      <c r="J373" s="22">
        <v>0.75007500750075007</v>
      </c>
      <c r="K373">
        <v>2</v>
      </c>
    </row>
    <row r="374" spans="10:11" x14ac:dyDescent="0.25">
      <c r="J374" s="22">
        <v>0.75009376172021502</v>
      </c>
      <c r="K374">
        <v>1</v>
      </c>
    </row>
    <row r="375" spans="10:11" x14ac:dyDescent="0.25">
      <c r="J375" s="22">
        <v>0.75037518759379684</v>
      </c>
      <c r="K375">
        <v>1</v>
      </c>
    </row>
    <row r="376" spans="10:11" x14ac:dyDescent="0.25">
      <c r="J376" s="22">
        <v>0.75062552126772308</v>
      </c>
      <c r="K376">
        <v>4</v>
      </c>
    </row>
    <row r="377" spans="10:11" x14ac:dyDescent="0.25">
      <c r="J377" s="22">
        <v>0.75075075075075071</v>
      </c>
      <c r="K377">
        <v>3</v>
      </c>
    </row>
    <row r="378" spans="10:11" x14ac:dyDescent="0.25">
      <c r="J378" s="22">
        <v>0.75086039203950317</v>
      </c>
      <c r="K378">
        <v>1</v>
      </c>
    </row>
    <row r="379" spans="10:11" x14ac:dyDescent="0.25">
      <c r="J379" s="22">
        <v>0.75093867334167708</v>
      </c>
      <c r="K379">
        <v>1</v>
      </c>
    </row>
    <row r="380" spans="10:11" x14ac:dyDescent="0.25">
      <c r="J380" s="22">
        <v>0.75249999999999995</v>
      </c>
      <c r="K380">
        <v>1</v>
      </c>
    </row>
    <row r="381" spans="10:11" x14ac:dyDescent="0.25">
      <c r="J381" s="22">
        <v>0.75523202911737941</v>
      </c>
      <c r="K381">
        <v>1</v>
      </c>
    </row>
    <row r="382" spans="10:11" x14ac:dyDescent="0.25">
      <c r="J382" s="22">
        <v>0.75537768884442225</v>
      </c>
      <c r="K382">
        <v>1</v>
      </c>
    </row>
    <row r="383" spans="10:11" x14ac:dyDescent="0.25">
      <c r="J383" s="22">
        <v>0.75687843921960984</v>
      </c>
      <c r="K383">
        <v>1</v>
      </c>
    </row>
    <row r="384" spans="10:11" x14ac:dyDescent="0.25">
      <c r="J384" s="22">
        <v>0.75939849624060152</v>
      </c>
      <c r="K384">
        <v>1</v>
      </c>
    </row>
    <row r="385" spans="10:11" x14ac:dyDescent="0.25">
      <c r="J385" s="22">
        <v>0.75959933222036724</v>
      </c>
      <c r="K385">
        <v>1</v>
      </c>
    </row>
    <row r="386" spans="10:11" x14ac:dyDescent="0.25">
      <c r="J386" s="22">
        <v>0.76015203040608126</v>
      </c>
      <c r="K386">
        <v>1</v>
      </c>
    </row>
    <row r="387" spans="10:11" x14ac:dyDescent="0.25">
      <c r="J387" s="22">
        <v>0.76030412164865946</v>
      </c>
      <c r="K387">
        <v>1</v>
      </c>
    </row>
    <row r="388" spans="10:11" x14ac:dyDescent="0.25">
      <c r="J388" s="22">
        <v>0.76038019009504754</v>
      </c>
      <c r="K388">
        <v>1</v>
      </c>
    </row>
    <row r="389" spans="10:11" x14ac:dyDescent="0.25">
      <c r="J389" s="22">
        <v>0.76152304609218435</v>
      </c>
      <c r="K389">
        <v>1</v>
      </c>
    </row>
    <row r="390" spans="10:11" x14ac:dyDescent="0.25">
      <c r="J390" s="22">
        <v>0.76208621100261964</v>
      </c>
      <c r="K390">
        <v>1</v>
      </c>
    </row>
    <row r="391" spans="10:11" x14ac:dyDescent="0.25">
      <c r="J391" s="22">
        <v>0.76400000000000001</v>
      </c>
      <c r="K391">
        <v>1</v>
      </c>
    </row>
    <row r="392" spans="10:11" x14ac:dyDescent="0.25">
      <c r="J392" s="22">
        <v>0.76479585833627484</v>
      </c>
      <c r="K392">
        <v>1</v>
      </c>
    </row>
    <row r="393" spans="10:11" x14ac:dyDescent="0.25">
      <c r="J393" s="22">
        <v>0.76628415300546449</v>
      </c>
      <c r="K393">
        <v>1</v>
      </c>
    </row>
    <row r="394" spans="10:11" x14ac:dyDescent="0.25">
      <c r="J394" s="22">
        <v>0.76679446574429067</v>
      </c>
      <c r="K394">
        <v>1</v>
      </c>
    </row>
    <row r="395" spans="10:11" x14ac:dyDescent="0.25">
      <c r="J395" s="22">
        <v>0.76717811874583053</v>
      </c>
      <c r="K395">
        <v>2</v>
      </c>
    </row>
    <row r="396" spans="10:11" x14ac:dyDescent="0.25">
      <c r="J396" s="22">
        <v>0.76923076923076927</v>
      </c>
      <c r="K396">
        <v>1</v>
      </c>
    </row>
    <row r="397" spans="10:11" x14ac:dyDescent="0.25">
      <c r="J397" s="22">
        <v>0.76976976976976974</v>
      </c>
      <c r="K397">
        <v>1</v>
      </c>
    </row>
    <row r="398" spans="10:11" x14ac:dyDescent="0.25">
      <c r="J398" s="22">
        <v>0.77307867212369263</v>
      </c>
      <c r="K398">
        <v>3</v>
      </c>
    </row>
    <row r="399" spans="10:11" x14ac:dyDescent="0.25">
      <c r="J399" s="22">
        <v>0.77596996245306638</v>
      </c>
      <c r="K399">
        <v>3</v>
      </c>
    </row>
    <row r="400" spans="10:11" x14ac:dyDescent="0.25">
      <c r="J400" s="22">
        <v>0.77782099005500305</v>
      </c>
      <c r="K400">
        <v>1</v>
      </c>
    </row>
    <row r="401" spans="10:11" x14ac:dyDescent="0.25">
      <c r="J401" s="22">
        <v>0.77795065570126698</v>
      </c>
      <c r="K401">
        <v>1</v>
      </c>
    </row>
    <row r="402" spans="10:11" x14ac:dyDescent="0.25">
      <c r="J402" s="22">
        <v>0.77928571428571425</v>
      </c>
      <c r="K402">
        <v>1</v>
      </c>
    </row>
    <row r="403" spans="10:11" x14ac:dyDescent="0.25">
      <c r="J403" s="22">
        <v>0.78007800780078007</v>
      </c>
      <c r="K403">
        <v>1</v>
      </c>
    </row>
    <row r="404" spans="10:11" x14ac:dyDescent="0.25">
      <c r="J404" s="22">
        <v>0.78031212484993995</v>
      </c>
      <c r="K404">
        <v>1</v>
      </c>
    </row>
    <row r="405" spans="10:11" x14ac:dyDescent="0.25">
      <c r="J405" s="22">
        <v>0.78178178178178181</v>
      </c>
      <c r="K405">
        <v>1</v>
      </c>
    </row>
    <row r="406" spans="10:11" x14ac:dyDescent="0.25">
      <c r="J406" s="22">
        <v>0.78196035642844153</v>
      </c>
      <c r="K406">
        <v>1</v>
      </c>
    </row>
    <row r="407" spans="10:11" x14ac:dyDescent="0.25">
      <c r="J407" s="22">
        <v>0.78346391065177534</v>
      </c>
      <c r="K407">
        <v>2</v>
      </c>
    </row>
    <row r="408" spans="10:11" x14ac:dyDescent="0.25">
      <c r="J408" s="22">
        <v>0.78464106844741233</v>
      </c>
      <c r="K408">
        <v>1</v>
      </c>
    </row>
    <row r="409" spans="10:11" x14ac:dyDescent="0.25">
      <c r="J409" s="22">
        <v>0.78521939953810627</v>
      </c>
      <c r="K409">
        <v>1</v>
      </c>
    </row>
    <row r="410" spans="10:11" x14ac:dyDescent="0.25">
      <c r="J410" s="22">
        <v>0.78555078683834045</v>
      </c>
      <c r="K410">
        <v>2</v>
      </c>
    </row>
    <row r="411" spans="10:11" x14ac:dyDescent="0.25">
      <c r="J411" s="22">
        <v>0.78599499821364771</v>
      </c>
      <c r="K411">
        <v>1</v>
      </c>
    </row>
    <row r="412" spans="10:11" x14ac:dyDescent="0.25">
      <c r="J412" s="22">
        <v>0.79052701801200798</v>
      </c>
      <c r="K412">
        <v>1</v>
      </c>
    </row>
    <row r="413" spans="10:11" x14ac:dyDescent="0.25">
      <c r="J413" s="22">
        <v>0.7945694891032512</v>
      </c>
      <c r="K413">
        <v>1</v>
      </c>
    </row>
    <row r="414" spans="10:11" x14ac:dyDescent="0.25">
      <c r="J414" s="22">
        <v>0.7957927142124166</v>
      </c>
      <c r="K414">
        <v>1</v>
      </c>
    </row>
    <row r="415" spans="10:11" x14ac:dyDescent="0.25">
      <c r="J415" s="22">
        <v>0.79959919839679361</v>
      </c>
      <c r="K415">
        <v>1</v>
      </c>
    </row>
    <row r="416" spans="10:11" x14ac:dyDescent="0.25">
      <c r="J416" s="22">
        <v>0.79974937343358399</v>
      </c>
      <c r="K416">
        <v>2</v>
      </c>
    </row>
    <row r="417" spans="10:11" x14ac:dyDescent="0.25">
      <c r="J417" s="22">
        <v>0.80003200128005125</v>
      </c>
      <c r="K417">
        <v>2</v>
      </c>
    </row>
    <row r="418" spans="10:11" x14ac:dyDescent="0.25">
      <c r="J418" s="22">
        <v>0.80008000800080004</v>
      </c>
      <c r="K418">
        <v>3</v>
      </c>
    </row>
    <row r="419" spans="10:11" x14ac:dyDescent="0.25">
      <c r="J419" s="22">
        <v>0.80013335555925991</v>
      </c>
      <c r="K419">
        <v>1</v>
      </c>
    </row>
    <row r="420" spans="10:11" x14ac:dyDescent="0.25">
      <c r="J420" s="22">
        <v>0.80017781729273174</v>
      </c>
      <c r="K420">
        <v>1</v>
      </c>
    </row>
    <row r="421" spans="10:11" x14ac:dyDescent="0.25">
      <c r="J421" s="22">
        <v>0.80040020010004997</v>
      </c>
      <c r="K421">
        <v>2</v>
      </c>
    </row>
    <row r="422" spans="10:11" x14ac:dyDescent="0.25">
      <c r="J422" s="22">
        <v>0.80053368912608402</v>
      </c>
      <c r="K422">
        <v>2</v>
      </c>
    </row>
    <row r="423" spans="10:11" x14ac:dyDescent="0.25">
      <c r="J423" s="22">
        <v>0.80080080080080085</v>
      </c>
      <c r="K423">
        <v>6</v>
      </c>
    </row>
    <row r="424" spans="10:11" x14ac:dyDescent="0.25">
      <c r="J424" s="22">
        <v>0.80090045022511258</v>
      </c>
      <c r="K424">
        <v>1</v>
      </c>
    </row>
    <row r="425" spans="10:11" x14ac:dyDescent="0.25">
      <c r="J425" s="22">
        <v>0.80160320641282568</v>
      </c>
      <c r="K425">
        <v>3</v>
      </c>
    </row>
    <row r="426" spans="10:11" x14ac:dyDescent="0.25">
      <c r="J426" s="22">
        <v>0.80829756795422036</v>
      </c>
      <c r="K426">
        <v>1</v>
      </c>
    </row>
    <row r="427" spans="10:11" x14ac:dyDescent="0.25">
      <c r="J427" s="22">
        <v>0.81260157519689957</v>
      </c>
      <c r="K427">
        <v>1</v>
      </c>
    </row>
    <row r="428" spans="10:11" x14ac:dyDescent="0.25">
      <c r="J428" s="22">
        <v>0.81387591727818542</v>
      </c>
      <c r="K428">
        <v>1</v>
      </c>
    </row>
    <row r="429" spans="10:11" x14ac:dyDescent="0.25">
      <c r="J429" s="22">
        <v>0.81680280046674447</v>
      </c>
      <c r="K429">
        <v>1</v>
      </c>
    </row>
    <row r="430" spans="10:11" x14ac:dyDescent="0.25">
      <c r="J430" s="22">
        <v>0.81760586862287432</v>
      </c>
      <c r="K430">
        <v>1</v>
      </c>
    </row>
    <row r="431" spans="10:11" x14ac:dyDescent="0.25">
      <c r="J431" s="22">
        <v>0.81892629663330296</v>
      </c>
      <c r="K431">
        <v>1</v>
      </c>
    </row>
    <row r="432" spans="10:11" x14ac:dyDescent="0.25">
      <c r="J432" s="22">
        <v>0.82054703135423612</v>
      </c>
      <c r="K432">
        <v>1</v>
      </c>
    </row>
    <row r="433" spans="10:11" x14ac:dyDescent="0.25">
      <c r="J433" s="22">
        <v>0.82164328657314634</v>
      </c>
      <c r="K433">
        <v>1</v>
      </c>
    </row>
    <row r="434" spans="10:11" x14ac:dyDescent="0.25">
      <c r="J434" s="22">
        <v>0.82541270635317654</v>
      </c>
      <c r="K434">
        <v>1</v>
      </c>
    </row>
    <row r="435" spans="10:11" x14ac:dyDescent="0.25">
      <c r="J435" s="22">
        <v>0.82682682682682684</v>
      </c>
      <c r="K435">
        <v>1</v>
      </c>
    </row>
    <row r="436" spans="10:11" x14ac:dyDescent="0.25">
      <c r="J436" s="22">
        <v>0.83016603320664129</v>
      </c>
      <c r="K436">
        <v>1</v>
      </c>
    </row>
    <row r="437" spans="10:11" x14ac:dyDescent="0.25">
      <c r="J437" s="22">
        <v>0.83041520760380194</v>
      </c>
      <c r="K437">
        <v>1</v>
      </c>
    </row>
    <row r="438" spans="10:11" x14ac:dyDescent="0.25">
      <c r="J438" s="22">
        <v>0.83342593621513505</v>
      </c>
      <c r="K438">
        <v>1</v>
      </c>
    </row>
    <row r="439" spans="10:11" x14ac:dyDescent="0.25">
      <c r="J439" s="22">
        <v>0.84168336673346689</v>
      </c>
      <c r="K439">
        <v>1</v>
      </c>
    </row>
    <row r="440" spans="10:11" x14ac:dyDescent="0.25">
      <c r="J440" s="22">
        <v>0.8426315789473684</v>
      </c>
      <c r="K440">
        <v>1</v>
      </c>
    </row>
    <row r="441" spans="10:11" x14ac:dyDescent="0.25">
      <c r="J441" s="22">
        <v>0.85008500850085011</v>
      </c>
      <c r="K441">
        <v>1</v>
      </c>
    </row>
    <row r="442" spans="10:11" x14ac:dyDescent="0.25">
      <c r="J442" s="22">
        <v>0.85010626328291039</v>
      </c>
      <c r="K442">
        <v>1</v>
      </c>
    </row>
    <row r="443" spans="10:11" x14ac:dyDescent="0.25">
      <c r="J443" s="22">
        <v>0.85021255313828459</v>
      </c>
      <c r="K443">
        <v>1</v>
      </c>
    </row>
    <row r="444" spans="10:11" x14ac:dyDescent="0.25">
      <c r="J444" s="22">
        <v>0.85085085085085088</v>
      </c>
      <c r="K444">
        <v>2</v>
      </c>
    </row>
    <row r="445" spans="10:11" x14ac:dyDescent="0.25">
      <c r="J445" s="22">
        <v>0.85141903171953259</v>
      </c>
      <c r="K445">
        <v>1</v>
      </c>
    </row>
    <row r="446" spans="10:11" x14ac:dyDescent="0.25">
      <c r="J446" s="22">
        <v>0.85303314571607258</v>
      </c>
      <c r="K446">
        <v>1</v>
      </c>
    </row>
    <row r="447" spans="10:11" x14ac:dyDescent="0.25">
      <c r="J447" s="22">
        <v>0.85657104736490997</v>
      </c>
      <c r="K447">
        <v>1</v>
      </c>
    </row>
    <row r="448" spans="10:11" x14ac:dyDescent="0.25">
      <c r="J448" s="22">
        <v>0.85942971485742869</v>
      </c>
      <c r="K448">
        <v>1</v>
      </c>
    </row>
    <row r="449" spans="10:21" x14ac:dyDescent="0.25">
      <c r="J449" s="22">
        <v>0.86956521739130432</v>
      </c>
      <c r="K449">
        <v>1</v>
      </c>
    </row>
    <row r="450" spans="10:21" x14ac:dyDescent="0.25">
      <c r="J450" s="22">
        <v>0.87087087087087089</v>
      </c>
      <c r="K450">
        <v>1</v>
      </c>
    </row>
    <row r="451" spans="10:21" x14ac:dyDescent="0.25">
      <c r="J451" s="22">
        <v>0.871</v>
      </c>
      <c r="K451">
        <v>1</v>
      </c>
    </row>
    <row r="452" spans="10:21" x14ac:dyDescent="0.25">
      <c r="J452" s="22">
        <v>0.87624999999999997</v>
      </c>
      <c r="K452">
        <v>2</v>
      </c>
    </row>
    <row r="453" spans="10:21" x14ac:dyDescent="0.25">
      <c r="J453" s="22">
        <v>0.88037607521504302</v>
      </c>
      <c r="K453">
        <v>1</v>
      </c>
    </row>
    <row r="454" spans="10:21" x14ac:dyDescent="0.25">
      <c r="J454" s="22">
        <v>0.88488488488488493</v>
      </c>
      <c r="K454">
        <v>1</v>
      </c>
    </row>
    <row r="455" spans="10:21" x14ac:dyDescent="0.25">
      <c r="J455" s="22">
        <v>0.88875000000000004</v>
      </c>
      <c r="K455">
        <v>1</v>
      </c>
    </row>
    <row r="456" spans="10:21" x14ac:dyDescent="0.25">
      <c r="J456" s="22">
        <v>0.8952080042127436</v>
      </c>
      <c r="K456">
        <v>1</v>
      </c>
    </row>
    <row r="457" spans="10:21" x14ac:dyDescent="0.25">
      <c r="J457" s="22">
        <v>0.90045022511255624</v>
      </c>
      <c r="K457">
        <v>1</v>
      </c>
      <c r="T457" t="s">
        <v>16236</v>
      </c>
      <c r="U457" t="s">
        <v>16215</v>
      </c>
    </row>
    <row r="458" spans="10:21" x14ac:dyDescent="0.25">
      <c r="J458" s="22">
        <v>0.90090090090090091</v>
      </c>
      <c r="K458">
        <v>3</v>
      </c>
      <c r="T458" s="14" t="s">
        <v>14703</v>
      </c>
      <c r="U458" s="10">
        <v>5</v>
      </c>
    </row>
    <row r="459" spans="10:21" x14ac:dyDescent="0.25">
      <c r="J459" s="22">
        <v>0.91004550227511372</v>
      </c>
      <c r="K459">
        <v>5</v>
      </c>
      <c r="T459" s="14" t="s">
        <v>15827</v>
      </c>
      <c r="U459" s="10">
        <v>4.8</v>
      </c>
    </row>
    <row r="460" spans="10:21" x14ac:dyDescent="0.25">
      <c r="J460" s="22">
        <v>0.94118823764752946</v>
      </c>
      <c r="K460">
        <v>1</v>
      </c>
      <c r="T460" s="14" t="s">
        <v>15603</v>
      </c>
      <c r="U460" s="10">
        <v>4.8</v>
      </c>
    </row>
    <row r="461" spans="10:21" x14ac:dyDescent="0.25">
      <c r="J461" s="22" t="s">
        <v>13401</v>
      </c>
      <c r="K461">
        <v>583</v>
      </c>
      <c r="T461" s="14" t="s">
        <v>13967</v>
      </c>
      <c r="U461" s="10">
        <v>5</v>
      </c>
    </row>
    <row r="462" spans="10:21" x14ac:dyDescent="0.25">
      <c r="T462" s="14" t="s">
        <v>15478</v>
      </c>
      <c r="U462" s="10">
        <v>4.8</v>
      </c>
    </row>
    <row r="463" spans="10:21" x14ac:dyDescent="0.25">
      <c r="T463" s="14" t="s">
        <v>13668</v>
      </c>
      <c r="U463" s="10">
        <v>5</v>
      </c>
    </row>
    <row r="464" spans="10:21" x14ac:dyDescent="0.25">
      <c r="T464" s="14" t="s">
        <v>13401</v>
      </c>
      <c r="U464" s="10">
        <v>4.9000000000000004</v>
      </c>
    </row>
    <row r="466" spans="2:4" x14ac:dyDescent="0.25">
      <c r="B466" s="13" t="s">
        <v>13016</v>
      </c>
      <c r="C466" t="s">
        <v>16235</v>
      </c>
      <c r="D466" t="s">
        <v>16234</v>
      </c>
    </row>
    <row r="467" spans="2:4" x14ac:dyDescent="0.25">
      <c r="B467" s="16" t="s">
        <v>13240</v>
      </c>
      <c r="C467" s="1">
        <v>0.57944087660281318</v>
      </c>
      <c r="D467">
        <v>2</v>
      </c>
    </row>
    <row r="468" spans="2:4" x14ac:dyDescent="0.25">
      <c r="B468" s="14" t="s">
        <v>13401</v>
      </c>
      <c r="C468" s="1">
        <v>0.57944087660281318</v>
      </c>
      <c r="D468">
        <v>2</v>
      </c>
    </row>
  </sheetData>
  <mergeCells count="16">
    <mergeCell ref="F2:G2"/>
    <mergeCell ref="J2:K2"/>
    <mergeCell ref="M2:N2"/>
    <mergeCell ref="R2:S2"/>
    <mergeCell ref="B3:C3"/>
    <mergeCell ref="W34:X34"/>
    <mergeCell ref="P44:Q44"/>
    <mergeCell ref="M50:N50"/>
    <mergeCell ref="R58:S58"/>
    <mergeCell ref="F18:G18"/>
    <mergeCell ref="J19:K19"/>
    <mergeCell ref="N19:O19"/>
    <mergeCell ref="U19:V19"/>
    <mergeCell ref="X20:Y20"/>
    <mergeCell ref="U33:V33"/>
    <mergeCell ref="V3:X3"/>
  </mergeCells>
  <pageMargins left="0.7" right="0.7" top="0.75" bottom="0.75" header="0.3" footer="0.3"/>
  <drawing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7876F-2370-461C-9C41-2FDEE699B3C1}">
  <dimension ref="B2:Y608"/>
  <sheetViews>
    <sheetView topLeftCell="L1" workbookViewId="0">
      <selection activeCell="S2" sqref="S2"/>
    </sheetView>
  </sheetViews>
  <sheetFormatPr defaultRowHeight="15.75" x14ac:dyDescent="0.25"/>
  <cols>
    <col min="2" max="2" width="16.75" bestFit="1" customWidth="1"/>
    <col min="3" max="3" width="27.5" bestFit="1" customWidth="1"/>
    <col min="4" max="4" width="12.5" bestFit="1" customWidth="1"/>
    <col min="5" max="5" width="17.625" bestFit="1" customWidth="1"/>
    <col min="6" max="6" width="12.25" bestFit="1" customWidth="1"/>
    <col min="7" max="7" width="22" bestFit="1" customWidth="1"/>
    <col min="8" max="8" width="12.5" bestFit="1" customWidth="1"/>
    <col min="9" max="9" width="17.625" bestFit="1" customWidth="1"/>
    <col min="10" max="10" width="22" bestFit="1" customWidth="1"/>
    <col min="11" max="11" width="20" bestFit="1" customWidth="1"/>
    <col min="12" max="12" width="17.625" bestFit="1" customWidth="1"/>
    <col min="13" max="13" width="16.75" bestFit="1" customWidth="1"/>
    <col min="14" max="14" width="17.625" bestFit="1" customWidth="1"/>
    <col min="15" max="15" width="13.875" customWidth="1"/>
    <col min="16" max="16" width="45.375" bestFit="1" customWidth="1"/>
    <col min="17" max="17" width="49.625" bestFit="1" customWidth="1"/>
    <col min="18" max="18" width="36.5" bestFit="1" customWidth="1"/>
    <col min="19" max="19" width="22" bestFit="1" customWidth="1"/>
    <col min="20" max="20" width="27" bestFit="1" customWidth="1"/>
    <col min="21" max="21" width="16.75" bestFit="1" customWidth="1"/>
    <col min="22" max="22" width="22.125" bestFit="1" customWidth="1"/>
    <col min="23" max="23" width="19.875" bestFit="1" customWidth="1"/>
    <col min="24" max="24" width="24" bestFit="1" customWidth="1"/>
    <col min="25" max="25" width="17.25" bestFit="1" customWidth="1"/>
  </cols>
  <sheetData>
    <row r="2" spans="2:24" x14ac:dyDescent="0.25">
      <c r="F2" s="35"/>
      <c r="G2" s="35"/>
      <c r="H2" s="17"/>
      <c r="J2" s="35" t="s">
        <v>13404</v>
      </c>
      <c r="K2" s="35"/>
      <c r="M2" s="35" t="s">
        <v>16201</v>
      </c>
      <c r="N2" s="35"/>
      <c r="O2" s="17"/>
      <c r="R2" s="35" t="s">
        <v>16202</v>
      </c>
      <c r="S2" s="35"/>
    </row>
    <row r="3" spans="2:24" x14ac:dyDescent="0.25">
      <c r="B3" s="35" t="s">
        <v>16200</v>
      </c>
      <c r="C3" s="35"/>
      <c r="J3" s="13" t="s">
        <v>13016</v>
      </c>
      <c r="K3" t="s">
        <v>13403</v>
      </c>
      <c r="M3" s="13" t="s">
        <v>13016</v>
      </c>
      <c r="N3" t="s">
        <v>13402</v>
      </c>
      <c r="R3" s="13" t="s">
        <v>16206</v>
      </c>
      <c r="S3" t="s">
        <v>16215</v>
      </c>
      <c r="V3" s="35" t="s">
        <v>16203</v>
      </c>
      <c r="W3" s="35"/>
      <c r="X3" s="35"/>
    </row>
    <row r="4" spans="2:24" x14ac:dyDescent="0.25">
      <c r="B4" s="13" t="s">
        <v>13016</v>
      </c>
      <c r="C4" t="s">
        <v>13405</v>
      </c>
      <c r="J4" s="16" t="s">
        <v>13397</v>
      </c>
      <c r="K4">
        <v>1</v>
      </c>
      <c r="M4" s="16" t="s">
        <v>13240</v>
      </c>
      <c r="N4" s="21">
        <v>8566</v>
      </c>
      <c r="O4" s="21"/>
      <c r="R4" s="14" t="s">
        <v>13668</v>
      </c>
      <c r="S4" s="10">
        <v>5</v>
      </c>
      <c r="V4" s="13" t="s">
        <v>13016</v>
      </c>
      <c r="W4" t="s">
        <v>13406</v>
      </c>
      <c r="X4" t="s">
        <v>13407</v>
      </c>
    </row>
    <row r="5" spans="2:24" x14ac:dyDescent="0.25">
      <c r="B5" s="16" t="s">
        <v>13240</v>
      </c>
      <c r="C5" s="1">
        <v>0.57944087660281318</v>
      </c>
      <c r="J5" s="16" t="s">
        <v>13391</v>
      </c>
      <c r="K5">
        <v>319</v>
      </c>
      <c r="M5" s="14" t="s">
        <v>13401</v>
      </c>
      <c r="N5" s="21">
        <v>8566</v>
      </c>
      <c r="O5" s="21"/>
      <c r="R5" s="14" t="s">
        <v>13967</v>
      </c>
      <c r="S5" s="10">
        <v>5</v>
      </c>
      <c r="V5" s="16" t="s">
        <v>13397</v>
      </c>
      <c r="W5" s="15">
        <v>4000</v>
      </c>
      <c r="X5" s="15">
        <v>2339</v>
      </c>
    </row>
    <row r="6" spans="2:24" x14ac:dyDescent="0.25">
      <c r="B6" s="14" t="s">
        <v>13401</v>
      </c>
      <c r="C6" s="1">
        <v>0.57944087660281318</v>
      </c>
      <c r="J6" s="16" t="s">
        <v>13093</v>
      </c>
      <c r="K6">
        <v>454</v>
      </c>
      <c r="O6" s="21"/>
      <c r="R6" s="14" t="s">
        <v>14703</v>
      </c>
      <c r="S6" s="10">
        <v>5</v>
      </c>
      <c r="V6" s="16" t="s">
        <v>13391</v>
      </c>
      <c r="W6" s="15">
        <v>2031.9747962382444</v>
      </c>
      <c r="X6" s="15">
        <v>1054.7044827586205</v>
      </c>
    </row>
    <row r="7" spans="2:24" x14ac:dyDescent="0.25">
      <c r="J7" s="16" t="s">
        <v>13398</v>
      </c>
      <c r="K7">
        <v>1</v>
      </c>
      <c r="O7" s="21"/>
      <c r="R7" s="14" t="s">
        <v>15478</v>
      </c>
      <c r="S7" s="10">
        <v>4.8</v>
      </c>
      <c r="V7" s="16" t="s">
        <v>13093</v>
      </c>
      <c r="W7" s="15">
        <v>10754.969162995594</v>
      </c>
      <c r="X7" s="15">
        <v>6526.6651982378853</v>
      </c>
    </row>
    <row r="8" spans="2:24" x14ac:dyDescent="0.25">
      <c r="J8" s="16" t="s">
        <v>13399</v>
      </c>
      <c r="K8">
        <v>448</v>
      </c>
      <c r="O8" s="21"/>
      <c r="R8" s="14" t="s">
        <v>15827</v>
      </c>
      <c r="S8" s="10">
        <v>4.8</v>
      </c>
      <c r="V8" s="16" t="s">
        <v>13398</v>
      </c>
      <c r="W8" s="15">
        <v>1900</v>
      </c>
      <c r="X8" s="15">
        <v>899</v>
      </c>
    </row>
    <row r="9" spans="2:24" x14ac:dyDescent="0.25">
      <c r="J9" s="16" t="s">
        <v>13240</v>
      </c>
      <c r="K9">
        <v>2</v>
      </c>
      <c r="O9" s="21"/>
      <c r="R9" s="14" t="s">
        <v>15603</v>
      </c>
      <c r="S9" s="10">
        <v>4.8</v>
      </c>
      <c r="V9" s="16" t="s">
        <v>13399</v>
      </c>
      <c r="W9" s="15">
        <v>4162.0736607142853</v>
      </c>
      <c r="X9" s="15">
        <v>2330.6156473214287</v>
      </c>
    </row>
    <row r="10" spans="2:24" x14ac:dyDescent="0.25">
      <c r="J10" s="16" t="s">
        <v>13166</v>
      </c>
      <c r="K10">
        <v>2</v>
      </c>
      <c r="O10" s="21"/>
      <c r="R10" s="14" t="s">
        <v>15653</v>
      </c>
      <c r="S10" s="10">
        <v>4.7</v>
      </c>
      <c r="V10" s="16" t="s">
        <v>13240</v>
      </c>
      <c r="W10" s="15">
        <v>799</v>
      </c>
      <c r="X10" s="15">
        <v>337</v>
      </c>
    </row>
    <row r="11" spans="2:24" x14ac:dyDescent="0.25">
      <c r="J11" s="16" t="s">
        <v>13171</v>
      </c>
      <c r="K11">
        <v>31</v>
      </c>
      <c r="O11" s="21"/>
      <c r="R11" s="14" t="s">
        <v>16020</v>
      </c>
      <c r="S11" s="10">
        <v>4.7</v>
      </c>
      <c r="V11" s="16" t="s">
        <v>13166</v>
      </c>
      <c r="W11" s="15">
        <v>1347</v>
      </c>
      <c r="X11" s="15">
        <v>638</v>
      </c>
    </row>
    <row r="12" spans="2:24" x14ac:dyDescent="0.25">
      <c r="J12" s="16" t="s">
        <v>13400</v>
      </c>
      <c r="K12">
        <v>1</v>
      </c>
      <c r="O12" s="21"/>
      <c r="R12" s="14" t="s">
        <v>15661</v>
      </c>
      <c r="S12" s="10">
        <v>4.7</v>
      </c>
      <c r="V12" s="16" t="s">
        <v>13171</v>
      </c>
      <c r="W12" s="15">
        <v>397.19354838709677</v>
      </c>
      <c r="X12" s="15">
        <v>301.58064516129031</v>
      </c>
    </row>
    <row r="13" spans="2:24" x14ac:dyDescent="0.25">
      <c r="J13" s="14" t="s">
        <v>13401</v>
      </c>
      <c r="K13">
        <v>1259</v>
      </c>
      <c r="O13" s="21"/>
      <c r="R13" s="14" t="s">
        <v>13825</v>
      </c>
      <c r="S13" s="10">
        <v>4.7</v>
      </c>
      <c r="V13" s="16" t="s">
        <v>13400</v>
      </c>
      <c r="W13" s="15">
        <v>150</v>
      </c>
      <c r="X13" s="15">
        <v>150</v>
      </c>
    </row>
    <row r="14" spans="2:24" x14ac:dyDescent="0.25">
      <c r="R14" s="14" t="s">
        <v>15769</v>
      </c>
      <c r="S14" s="10">
        <v>4.7</v>
      </c>
      <c r="V14" s="14" t="s">
        <v>13401</v>
      </c>
      <c r="W14" s="15">
        <v>5892.1524702144561</v>
      </c>
      <c r="X14" s="15">
        <v>3461.7629388403489</v>
      </c>
    </row>
    <row r="15" spans="2:24" x14ac:dyDescent="0.25">
      <c r="R15" s="14" t="s">
        <v>13401</v>
      </c>
      <c r="S15" s="10">
        <v>4.8090909090909095</v>
      </c>
    </row>
    <row r="18" spans="6:25" x14ac:dyDescent="0.25">
      <c r="F18" s="35" t="s">
        <v>16204</v>
      </c>
      <c r="G18" s="35"/>
      <c r="H18" s="17"/>
    </row>
    <row r="19" spans="6:25" x14ac:dyDescent="0.25">
      <c r="F19" s="13" t="s">
        <v>13016</v>
      </c>
      <c r="G19" t="s">
        <v>13402</v>
      </c>
      <c r="J19" s="35" t="s">
        <v>16208</v>
      </c>
      <c r="K19" s="35"/>
      <c r="L19" s="24">
        <v>583</v>
      </c>
      <c r="N19" s="35" t="s">
        <v>16210</v>
      </c>
      <c r="O19" s="35"/>
      <c r="U19" s="35" t="s">
        <v>16214</v>
      </c>
      <c r="V19" s="35"/>
    </row>
    <row r="20" spans="6:25" x14ac:dyDescent="0.25">
      <c r="F20" s="14" t="s">
        <v>453</v>
      </c>
      <c r="G20" s="21">
        <v>426973</v>
      </c>
      <c r="H20" s="21"/>
      <c r="J20" s="13" t="s">
        <v>16207</v>
      </c>
      <c r="K20" t="s">
        <v>13403</v>
      </c>
      <c r="M20" s="13" t="s">
        <v>16211</v>
      </c>
      <c r="N20" t="s">
        <v>16205</v>
      </c>
      <c r="U20" s="13" t="s">
        <v>13016</v>
      </c>
      <c r="V20" t="s">
        <v>16213</v>
      </c>
      <c r="X20" s="35" t="s">
        <v>16222</v>
      </c>
      <c r="Y20" s="35"/>
    </row>
    <row r="21" spans="6:25" x14ac:dyDescent="0.25">
      <c r="F21" s="14" t="s">
        <v>613</v>
      </c>
      <c r="G21" s="21">
        <v>426973</v>
      </c>
      <c r="H21" s="21"/>
      <c r="J21" s="22">
        <v>0.5</v>
      </c>
      <c r="K21">
        <v>2</v>
      </c>
      <c r="M21" s="23">
        <v>0</v>
      </c>
      <c r="N21">
        <v>1</v>
      </c>
      <c r="U21" s="14" t="s">
        <v>13240</v>
      </c>
      <c r="V21" s="15">
        <v>6163434</v>
      </c>
      <c r="X21" s="13" t="s">
        <v>16216</v>
      </c>
      <c r="Y21" t="s">
        <v>16205</v>
      </c>
    </row>
    <row r="22" spans="6:25" x14ac:dyDescent="0.25">
      <c r="F22" s="14" t="s">
        <v>3416</v>
      </c>
      <c r="G22" s="21">
        <v>363713</v>
      </c>
      <c r="H22" s="21"/>
      <c r="J22" s="22">
        <v>0.50003125195324705</v>
      </c>
      <c r="K22">
        <v>1</v>
      </c>
      <c r="M22" s="23">
        <v>2</v>
      </c>
      <c r="N22">
        <v>1</v>
      </c>
      <c r="U22" s="14" t="s">
        <v>13401</v>
      </c>
      <c r="V22" s="15">
        <v>6163434</v>
      </c>
      <c r="X22" s="14" t="s">
        <v>16221</v>
      </c>
      <c r="Y22">
        <v>111</v>
      </c>
    </row>
    <row r="23" spans="6:25" x14ac:dyDescent="0.25">
      <c r="F23" s="14" t="s">
        <v>3075</v>
      </c>
      <c r="G23" s="21">
        <v>363713</v>
      </c>
      <c r="H23" s="21"/>
      <c r="J23" s="22">
        <v>0.5000833472245374</v>
      </c>
      <c r="K23">
        <v>1</v>
      </c>
      <c r="M23" s="23">
        <v>2.2999999999999998</v>
      </c>
      <c r="N23">
        <v>1</v>
      </c>
      <c r="X23" s="14" t="s">
        <v>16220</v>
      </c>
      <c r="Y23">
        <v>181</v>
      </c>
    </row>
    <row r="24" spans="6:25" x14ac:dyDescent="0.25">
      <c r="F24" s="14" t="s">
        <v>4746</v>
      </c>
      <c r="G24" s="21">
        <v>363711</v>
      </c>
      <c r="H24" s="21"/>
      <c r="J24" s="22">
        <v>0.50010002000400078</v>
      </c>
      <c r="K24">
        <v>2</v>
      </c>
      <c r="M24" s="23">
        <v>2.6</v>
      </c>
      <c r="N24">
        <v>1</v>
      </c>
      <c r="X24" s="14" t="s">
        <v>16218</v>
      </c>
      <c r="Y24">
        <v>257</v>
      </c>
    </row>
    <row r="25" spans="6:25" x14ac:dyDescent="0.25">
      <c r="F25" s="14" t="s">
        <v>3205</v>
      </c>
      <c r="G25" s="21">
        <v>313836</v>
      </c>
      <c r="H25" s="21"/>
      <c r="J25" s="22">
        <v>0.50012503125781449</v>
      </c>
      <c r="K25">
        <v>1</v>
      </c>
      <c r="M25" s="23">
        <v>2.8</v>
      </c>
      <c r="N25">
        <v>2</v>
      </c>
      <c r="X25" s="14" t="s">
        <v>16217</v>
      </c>
      <c r="Y25">
        <v>296</v>
      </c>
    </row>
    <row r="26" spans="6:25" x14ac:dyDescent="0.25">
      <c r="F26" s="14" t="s">
        <v>3215</v>
      </c>
      <c r="G26" s="21">
        <v>313836</v>
      </c>
      <c r="H26" s="21"/>
      <c r="J26" s="22">
        <v>0.50016672224074687</v>
      </c>
      <c r="K26">
        <v>3</v>
      </c>
      <c r="M26" s="23">
        <v>2.9</v>
      </c>
      <c r="N26">
        <v>1</v>
      </c>
      <c r="X26" s="14" t="s">
        <v>16219</v>
      </c>
      <c r="Y26">
        <v>414</v>
      </c>
    </row>
    <row r="27" spans="6:25" x14ac:dyDescent="0.25">
      <c r="F27" s="14" t="s">
        <v>3904</v>
      </c>
      <c r="G27" s="21">
        <v>313832</v>
      </c>
      <c r="H27" s="21"/>
      <c r="J27" s="22">
        <v>0.50019999999999998</v>
      </c>
      <c r="K27">
        <v>1</v>
      </c>
      <c r="M27" s="23">
        <v>3</v>
      </c>
      <c r="N27">
        <v>4</v>
      </c>
      <c r="X27" s="14" t="s">
        <v>13401</v>
      </c>
      <c r="Y27">
        <v>1259</v>
      </c>
    </row>
    <row r="28" spans="6:25" x14ac:dyDescent="0.25">
      <c r="F28" s="14" t="s">
        <v>4609</v>
      </c>
      <c r="G28" s="21">
        <v>313832</v>
      </c>
      <c r="H28" s="21"/>
      <c r="J28" s="22">
        <v>0.5002501250625313</v>
      </c>
      <c r="K28">
        <v>2</v>
      </c>
      <c r="M28" s="23">
        <v>3.1</v>
      </c>
      <c r="N28">
        <v>4</v>
      </c>
    </row>
    <row r="29" spans="6:25" x14ac:dyDescent="0.25">
      <c r="F29" s="14" t="s">
        <v>6187</v>
      </c>
      <c r="G29" s="21">
        <v>273189</v>
      </c>
      <c r="H29" s="21"/>
      <c r="J29" s="22">
        <v>0.50041666666666662</v>
      </c>
      <c r="K29">
        <v>1</v>
      </c>
      <c r="M29" s="23">
        <v>3.2</v>
      </c>
      <c r="N29">
        <v>2</v>
      </c>
    </row>
    <row r="30" spans="6:25" x14ac:dyDescent="0.25">
      <c r="F30" s="14" t="s">
        <v>13401</v>
      </c>
      <c r="G30" s="21">
        <v>3473608</v>
      </c>
      <c r="H30" s="21"/>
      <c r="J30" s="22">
        <v>0.50049999999999994</v>
      </c>
      <c r="K30">
        <v>1</v>
      </c>
      <c r="M30" s="23">
        <v>3.3</v>
      </c>
      <c r="N30">
        <v>14</v>
      </c>
    </row>
    <row r="31" spans="6:25" x14ac:dyDescent="0.25">
      <c r="J31" s="22">
        <v>0.50050050050050054</v>
      </c>
      <c r="K31">
        <v>6</v>
      </c>
      <c r="M31" s="23">
        <v>3.4</v>
      </c>
      <c r="N31">
        <v>10</v>
      </c>
    </row>
    <row r="32" spans="6:25" x14ac:dyDescent="0.25">
      <c r="J32" s="22">
        <v>0.50055555555555553</v>
      </c>
      <c r="K32">
        <v>1</v>
      </c>
      <c r="M32" s="23">
        <v>3.5</v>
      </c>
      <c r="N32">
        <v>26</v>
      </c>
    </row>
    <row r="33" spans="10:24" x14ac:dyDescent="0.25">
      <c r="J33" s="22">
        <v>0.50062578222778475</v>
      </c>
      <c r="K33">
        <v>2</v>
      </c>
      <c r="M33" s="23">
        <v>3.6</v>
      </c>
      <c r="N33">
        <v>33</v>
      </c>
      <c r="U33" s="35"/>
      <c r="V33" s="35"/>
    </row>
    <row r="34" spans="10:24" x14ac:dyDescent="0.25">
      <c r="J34" s="22">
        <v>0.50071530758226035</v>
      </c>
      <c r="K34">
        <v>2</v>
      </c>
      <c r="M34" s="23">
        <v>3.7</v>
      </c>
      <c r="N34">
        <v>40</v>
      </c>
      <c r="W34" s="35" t="s">
        <v>16223</v>
      </c>
      <c r="X34" s="35"/>
    </row>
    <row r="35" spans="10:24" x14ac:dyDescent="0.25">
      <c r="J35" s="22">
        <v>0.50076923076923074</v>
      </c>
      <c r="K35">
        <v>1</v>
      </c>
      <c r="M35" s="23">
        <v>3.8</v>
      </c>
      <c r="N35">
        <v>82</v>
      </c>
      <c r="V35" s="13" t="s">
        <v>16209</v>
      </c>
      <c r="W35" t="s">
        <v>13405</v>
      </c>
    </row>
    <row r="36" spans="10:24" x14ac:dyDescent="0.25">
      <c r="J36" s="22">
        <v>0.5008347245409015</v>
      </c>
      <c r="K36">
        <v>5</v>
      </c>
      <c r="M36" s="23">
        <v>3.9</v>
      </c>
      <c r="N36">
        <v>107</v>
      </c>
      <c r="V36" s="23">
        <v>0</v>
      </c>
      <c r="W36" s="1">
        <v>0.1600640256102441</v>
      </c>
    </row>
    <row r="37" spans="10:24" x14ac:dyDescent="0.25">
      <c r="J37" s="22">
        <v>0.501</v>
      </c>
      <c r="K37">
        <v>1</v>
      </c>
      <c r="M37" s="23">
        <v>4</v>
      </c>
      <c r="N37">
        <v>141</v>
      </c>
      <c r="V37" s="23">
        <v>2</v>
      </c>
      <c r="W37" s="1">
        <v>0.47935871743486974</v>
      </c>
    </row>
    <row r="38" spans="10:24" x14ac:dyDescent="0.25">
      <c r="J38" s="22">
        <v>0.50100200400801598</v>
      </c>
      <c r="K38">
        <v>3</v>
      </c>
      <c r="M38" s="23">
        <v>4.0999999999999996</v>
      </c>
      <c r="N38">
        <v>209</v>
      </c>
      <c r="V38" s="23">
        <v>2.2999999999999998</v>
      </c>
      <c r="W38" s="1">
        <v>0.55370246831220815</v>
      </c>
    </row>
    <row r="39" spans="10:24" x14ac:dyDescent="0.25">
      <c r="J39" s="22">
        <v>0.50125313283208017</v>
      </c>
      <c r="K39">
        <v>3</v>
      </c>
      <c r="M39" s="23">
        <v>4.2</v>
      </c>
      <c r="N39">
        <v>190</v>
      </c>
      <c r="V39" s="23">
        <v>2.6</v>
      </c>
      <c r="W39" s="1">
        <v>0.46333333333333332</v>
      </c>
    </row>
    <row r="40" spans="10:24" x14ac:dyDescent="0.25">
      <c r="J40" s="22">
        <v>0.50207612456747408</v>
      </c>
      <c r="K40">
        <v>1</v>
      </c>
      <c r="M40" s="23">
        <v>4.3</v>
      </c>
      <c r="N40">
        <v>193</v>
      </c>
      <c r="V40" s="23">
        <v>2.8</v>
      </c>
      <c r="W40" s="1">
        <v>0.81625419349056072</v>
      </c>
    </row>
    <row r="41" spans="10:24" x14ac:dyDescent="0.25">
      <c r="J41" s="22">
        <v>0.50226244343891402</v>
      </c>
      <c r="K41">
        <v>1</v>
      </c>
      <c r="M41" s="23">
        <v>4.4000000000000004</v>
      </c>
      <c r="N41">
        <v>108</v>
      </c>
      <c r="V41" s="23">
        <v>2.9</v>
      </c>
      <c r="W41" s="1">
        <v>0.71530758226037194</v>
      </c>
    </row>
    <row r="42" spans="10:24" x14ac:dyDescent="0.25">
      <c r="J42" s="22">
        <v>0.50249999999999995</v>
      </c>
      <c r="K42">
        <v>1</v>
      </c>
      <c r="M42" s="23">
        <v>4.5</v>
      </c>
      <c r="N42">
        <v>62</v>
      </c>
      <c r="V42" s="23">
        <v>3</v>
      </c>
      <c r="W42" s="1">
        <v>0.6798108052464511</v>
      </c>
    </row>
    <row r="43" spans="10:24" x14ac:dyDescent="0.25">
      <c r="J43" s="22">
        <v>0.5033333333333333</v>
      </c>
      <c r="K43">
        <v>1</v>
      </c>
      <c r="M43" s="23">
        <v>4.5999999999999996</v>
      </c>
      <c r="N43">
        <v>15</v>
      </c>
      <c r="V43" s="23">
        <v>3.1</v>
      </c>
      <c r="W43" s="1">
        <v>0.61886753377311121</v>
      </c>
    </row>
    <row r="44" spans="10:24" x14ac:dyDescent="0.25">
      <c r="J44" s="22">
        <v>0.50458333333333338</v>
      </c>
      <c r="K44">
        <v>1</v>
      </c>
      <c r="M44" s="23">
        <v>4.7</v>
      </c>
      <c r="N44">
        <v>6</v>
      </c>
      <c r="P44" s="35" t="s">
        <v>16228</v>
      </c>
      <c r="Q44" s="35"/>
      <c r="V44" s="23">
        <v>3.2</v>
      </c>
      <c r="W44" s="1">
        <v>0.49450181983621472</v>
      </c>
    </row>
    <row r="45" spans="10:24" x14ac:dyDescent="0.25">
      <c r="J45" s="22">
        <v>0.50631001371742113</v>
      </c>
      <c r="K45">
        <v>1</v>
      </c>
      <c r="M45" s="23">
        <v>4.8</v>
      </c>
      <c r="N45">
        <v>3</v>
      </c>
      <c r="P45" s="13" t="s">
        <v>13016</v>
      </c>
      <c r="Q45" t="s">
        <v>13405</v>
      </c>
      <c r="V45" s="23">
        <v>3.3</v>
      </c>
      <c r="W45" s="1">
        <v>0.5980735408319201</v>
      </c>
    </row>
    <row r="46" spans="10:24" x14ac:dyDescent="0.25">
      <c r="J46" s="22">
        <v>0.50691875599397174</v>
      </c>
      <c r="K46">
        <v>1</v>
      </c>
      <c r="M46" s="23">
        <v>5</v>
      </c>
      <c r="N46">
        <v>3</v>
      </c>
      <c r="P46" s="14" t="s">
        <v>13400</v>
      </c>
      <c r="Q46" s="1">
        <v>0</v>
      </c>
      <c r="V46" s="23">
        <v>3.4</v>
      </c>
      <c r="W46" s="1">
        <v>0.50588056890817157</v>
      </c>
    </row>
    <row r="47" spans="10:24" x14ac:dyDescent="0.25">
      <c r="J47" s="22">
        <v>0.50751252086811349</v>
      </c>
      <c r="K47">
        <v>1</v>
      </c>
      <c r="M47" s="23" t="s">
        <v>13401</v>
      </c>
      <c r="N47">
        <v>1259</v>
      </c>
      <c r="P47" s="14" t="s">
        <v>13171</v>
      </c>
      <c r="Q47" s="1">
        <v>0.12359817023136246</v>
      </c>
      <c r="V47" s="23">
        <v>3.5</v>
      </c>
      <c r="W47" s="1">
        <v>0.55523774637813106</v>
      </c>
    </row>
    <row r="48" spans="10:24" x14ac:dyDescent="0.25">
      <c r="J48" s="22">
        <v>0.50969355847404629</v>
      </c>
      <c r="K48">
        <v>1</v>
      </c>
      <c r="P48" s="14" t="s">
        <v>13399</v>
      </c>
      <c r="Q48" s="1">
        <v>0.40116869509904418</v>
      </c>
      <c r="V48" s="23">
        <v>3.6</v>
      </c>
      <c r="W48" s="1">
        <v>0.48994757475825929</v>
      </c>
    </row>
    <row r="49" spans="10:23" x14ac:dyDescent="0.25">
      <c r="J49" s="22">
        <v>0.51002000000000003</v>
      </c>
      <c r="K49">
        <v>1</v>
      </c>
      <c r="P49" s="14" t="s">
        <v>13397</v>
      </c>
      <c r="Q49" s="1">
        <v>0.41525000000000001</v>
      </c>
      <c r="V49" s="23">
        <v>3.7</v>
      </c>
      <c r="W49" s="1">
        <v>0.5681451830150126</v>
      </c>
    </row>
    <row r="50" spans="10:23" x14ac:dyDescent="0.25">
      <c r="J50" s="22">
        <v>0.51016949152542368</v>
      </c>
      <c r="K50">
        <v>1</v>
      </c>
      <c r="M50" s="35" t="s">
        <v>16227</v>
      </c>
      <c r="N50" s="35"/>
      <c r="P50" s="14" t="s">
        <v>13166</v>
      </c>
      <c r="Q50" s="1">
        <v>0.4580829756795422</v>
      </c>
      <c r="V50" s="23">
        <v>3.8</v>
      </c>
      <c r="W50" s="1">
        <v>0.48686467519084026</v>
      </c>
    </row>
    <row r="51" spans="10:23" x14ac:dyDescent="0.25">
      <c r="J51" s="22">
        <v>0.51025512756378189</v>
      </c>
      <c r="K51">
        <v>1</v>
      </c>
      <c r="M51" s="13" t="s">
        <v>16209</v>
      </c>
      <c r="N51" t="s">
        <v>16205</v>
      </c>
      <c r="P51" s="14" t="s">
        <v>13093</v>
      </c>
      <c r="Q51" s="1">
        <v>0.48824299576446856</v>
      </c>
      <c r="V51" s="23">
        <v>3.9</v>
      </c>
      <c r="W51" s="1">
        <v>0.47507557496484676</v>
      </c>
    </row>
    <row r="52" spans="10:23" x14ac:dyDescent="0.25">
      <c r="J52" s="22">
        <v>0.51084674597620716</v>
      </c>
      <c r="K52">
        <v>1</v>
      </c>
      <c r="M52" s="14" t="s">
        <v>16226</v>
      </c>
      <c r="N52">
        <v>295</v>
      </c>
      <c r="P52" s="14" t="s">
        <v>13391</v>
      </c>
      <c r="Q52" s="1">
        <v>0.52379332813150969</v>
      </c>
      <c r="V52" s="23">
        <v>4</v>
      </c>
      <c r="W52" s="1">
        <v>0.45519705257843901</v>
      </c>
    </row>
    <row r="53" spans="10:23" x14ac:dyDescent="0.25">
      <c r="J53" s="22">
        <v>0.51102204408817631</v>
      </c>
      <c r="K53">
        <v>1</v>
      </c>
      <c r="M53" s="14" t="s">
        <v>16225</v>
      </c>
      <c r="N53">
        <v>964</v>
      </c>
      <c r="P53" s="14" t="s">
        <v>13398</v>
      </c>
      <c r="Q53" s="1">
        <v>0.52684210526315789</v>
      </c>
      <c r="V53" s="23">
        <v>4.0999999999999996</v>
      </c>
      <c r="W53" s="1">
        <v>0.44442767243843567</v>
      </c>
    </row>
    <row r="54" spans="10:23" x14ac:dyDescent="0.25">
      <c r="J54" s="22">
        <v>0.51188986232790989</v>
      </c>
      <c r="K54">
        <v>1</v>
      </c>
      <c r="M54" s="14" t="s">
        <v>13401</v>
      </c>
      <c r="N54">
        <v>1259</v>
      </c>
      <c r="P54" s="14" t="s">
        <v>13240</v>
      </c>
      <c r="Q54" s="1">
        <v>0.57944087660281318</v>
      </c>
      <c r="V54" s="23">
        <v>4.2</v>
      </c>
      <c r="W54" s="1">
        <v>0.4566393661851485</v>
      </c>
    </row>
    <row r="55" spans="10:23" x14ac:dyDescent="0.25">
      <c r="J55" s="22">
        <v>0.51387696709585118</v>
      </c>
      <c r="K55">
        <v>1</v>
      </c>
      <c r="P55" s="14" t="s">
        <v>13401</v>
      </c>
      <c r="Q55" s="1">
        <v>0.45696953950944563</v>
      </c>
      <c r="V55" s="23">
        <v>4.3</v>
      </c>
      <c r="W55" s="1">
        <v>0.43987769524760961</v>
      </c>
    </row>
    <row r="56" spans="10:23" x14ac:dyDescent="0.25">
      <c r="J56" s="22">
        <v>0.51443269505573019</v>
      </c>
      <c r="K56">
        <v>1</v>
      </c>
      <c r="V56" s="23">
        <v>4.4000000000000004</v>
      </c>
      <c r="W56" s="1">
        <v>0.3932026601462506</v>
      </c>
    </row>
    <row r="57" spans="10:23" x14ac:dyDescent="0.25">
      <c r="J57" s="22">
        <v>0.51591695501730106</v>
      </c>
      <c r="K57">
        <v>1</v>
      </c>
      <c r="V57" s="23">
        <v>4.5</v>
      </c>
      <c r="W57" s="1">
        <v>0.36209666702950849</v>
      </c>
    </row>
    <row r="58" spans="10:23" x14ac:dyDescent="0.25">
      <c r="J58" s="22">
        <v>0.51629072681704258</v>
      </c>
      <c r="K58">
        <v>1</v>
      </c>
      <c r="R58" s="35" t="s">
        <v>16229</v>
      </c>
      <c r="S58" s="35"/>
      <c r="V58" s="23">
        <v>4.5999999999999996</v>
      </c>
      <c r="W58" s="1">
        <v>0.46942755715285106</v>
      </c>
    </row>
    <row r="59" spans="10:23" x14ac:dyDescent="0.25">
      <c r="J59" s="22">
        <v>0.51717239079693234</v>
      </c>
      <c r="K59">
        <v>1</v>
      </c>
      <c r="R59" s="13" t="s">
        <v>13016</v>
      </c>
      <c r="S59" t="s">
        <v>16215</v>
      </c>
      <c r="T59" t="s">
        <v>13402</v>
      </c>
      <c r="V59" s="23">
        <v>4.7</v>
      </c>
      <c r="W59" s="1">
        <v>0.56853416585152072</v>
      </c>
    </row>
    <row r="60" spans="10:23" x14ac:dyDescent="0.25">
      <c r="J60" s="22">
        <v>0.51788268955650929</v>
      </c>
      <c r="K60">
        <v>1</v>
      </c>
      <c r="R60" s="14" t="s">
        <v>14703</v>
      </c>
      <c r="S60" s="10">
        <v>5</v>
      </c>
      <c r="T60" s="21">
        <v>23</v>
      </c>
      <c r="V60" s="23">
        <v>4.8</v>
      </c>
      <c r="W60" s="1">
        <v>0.49062740853385822</v>
      </c>
    </row>
    <row r="61" spans="10:23" x14ac:dyDescent="0.25">
      <c r="J61" s="22">
        <v>0.51901267511674454</v>
      </c>
      <c r="K61">
        <v>1</v>
      </c>
      <c r="R61" s="14" t="s">
        <v>15827</v>
      </c>
      <c r="S61" s="10">
        <v>4.8</v>
      </c>
      <c r="T61" s="21">
        <v>3964</v>
      </c>
      <c r="V61" s="23">
        <v>5</v>
      </c>
      <c r="W61" s="1">
        <v>0.68405031695026686</v>
      </c>
    </row>
    <row r="62" spans="10:23" x14ac:dyDescent="0.25">
      <c r="J62" s="22">
        <v>0.51933064050778999</v>
      </c>
      <c r="K62">
        <v>1</v>
      </c>
      <c r="R62" s="14" t="s">
        <v>15603</v>
      </c>
      <c r="S62" s="10">
        <v>4.8</v>
      </c>
      <c r="T62" s="21">
        <v>28</v>
      </c>
      <c r="V62" s="23" t="s">
        <v>13401</v>
      </c>
      <c r="W62" s="1">
        <v>0.45696953950944519</v>
      </c>
    </row>
    <row r="63" spans="10:23" x14ac:dyDescent="0.25">
      <c r="J63" s="22">
        <v>0.52020808323329337</v>
      </c>
      <c r="K63">
        <v>1</v>
      </c>
      <c r="R63" s="14" t="s">
        <v>13967</v>
      </c>
      <c r="S63" s="10">
        <v>5</v>
      </c>
      <c r="T63" s="21">
        <v>0</v>
      </c>
    </row>
    <row r="64" spans="10:23" x14ac:dyDescent="0.25">
      <c r="J64" s="22">
        <v>0.52034689793195466</v>
      </c>
      <c r="K64">
        <v>2</v>
      </c>
      <c r="R64" s="14" t="s">
        <v>15478</v>
      </c>
      <c r="S64" s="10">
        <v>4.8</v>
      </c>
      <c r="T64" s="21">
        <v>53803</v>
      </c>
    </row>
    <row r="65" spans="10:20" x14ac:dyDescent="0.25">
      <c r="J65" s="22">
        <v>0.52100000000000002</v>
      </c>
      <c r="K65">
        <v>1</v>
      </c>
      <c r="M65" s="35" t="s">
        <v>16239</v>
      </c>
      <c r="N65" s="35"/>
      <c r="R65" s="14" t="s">
        <v>13668</v>
      </c>
      <c r="S65" s="10">
        <v>5</v>
      </c>
      <c r="T65" s="21">
        <v>5</v>
      </c>
    </row>
    <row r="66" spans="10:20" x14ac:dyDescent="0.25">
      <c r="J66" s="22">
        <v>0.52182608695652177</v>
      </c>
      <c r="K66">
        <v>1</v>
      </c>
      <c r="M66" s="13" t="s">
        <v>16236</v>
      </c>
      <c r="N66" t="s">
        <v>13405</v>
      </c>
      <c r="R66" s="14" t="s">
        <v>13401</v>
      </c>
      <c r="S66" s="10">
        <v>4.9000000000000004</v>
      </c>
      <c r="T66" s="21">
        <v>57823</v>
      </c>
    </row>
    <row r="67" spans="10:20" x14ac:dyDescent="0.25">
      <c r="J67" s="22">
        <v>0.52428571428571424</v>
      </c>
      <c r="K67">
        <v>1</v>
      </c>
      <c r="M67" s="14" t="s">
        <v>14546</v>
      </c>
      <c r="N67" s="1">
        <v>0.94118823764752946</v>
      </c>
    </row>
    <row r="68" spans="10:20" x14ac:dyDescent="0.25">
      <c r="J68" s="22">
        <v>0.52452452452452447</v>
      </c>
      <c r="K68">
        <v>1</v>
      </c>
      <c r="M68" s="14" t="s">
        <v>13985</v>
      </c>
      <c r="N68" s="1">
        <v>0.91004550227511383</v>
      </c>
    </row>
    <row r="69" spans="10:20" x14ac:dyDescent="0.25">
      <c r="J69" s="22">
        <v>0.52526263131565787</v>
      </c>
      <c r="K69">
        <v>3</v>
      </c>
      <c r="M69" s="14" t="s">
        <v>15005</v>
      </c>
      <c r="N69" s="1">
        <v>0.90090090090090091</v>
      </c>
    </row>
    <row r="70" spans="10:20" x14ac:dyDescent="0.25">
      <c r="J70" s="22">
        <v>0.52549999999999997</v>
      </c>
      <c r="K70">
        <v>1</v>
      </c>
      <c r="M70" s="14" t="s">
        <v>14315</v>
      </c>
      <c r="N70" s="1">
        <v>0.90090090090090091</v>
      </c>
    </row>
    <row r="71" spans="10:20" x14ac:dyDescent="0.25">
      <c r="J71" s="22">
        <v>0.52634349176272432</v>
      </c>
      <c r="K71">
        <v>1</v>
      </c>
      <c r="M71" s="14" t="s">
        <v>14388</v>
      </c>
      <c r="N71" s="1">
        <v>0.90090090090090091</v>
      </c>
    </row>
    <row r="72" spans="10:20" x14ac:dyDescent="0.25">
      <c r="J72" s="22">
        <v>0.526592943654555</v>
      </c>
      <c r="K72">
        <v>1</v>
      </c>
      <c r="M72" s="14" t="s">
        <v>13401</v>
      </c>
      <c r="N72" s="1">
        <v>0.91045760574731127</v>
      </c>
    </row>
    <row r="73" spans="10:20" x14ac:dyDescent="0.25">
      <c r="J73" s="22">
        <v>0.52665890570430729</v>
      </c>
      <c r="K73">
        <v>1</v>
      </c>
    </row>
    <row r="74" spans="10:20" x14ac:dyDescent="0.25">
      <c r="J74" s="22">
        <v>0.52684210526315789</v>
      </c>
      <c r="K74">
        <v>1</v>
      </c>
    </row>
    <row r="75" spans="10:20" x14ac:dyDescent="0.25">
      <c r="J75" s="22">
        <v>0.52725250278086766</v>
      </c>
      <c r="K75">
        <v>1</v>
      </c>
    </row>
    <row r="76" spans="10:20" x14ac:dyDescent="0.25">
      <c r="J76" s="22">
        <v>0.52972336668628606</v>
      </c>
      <c r="K76">
        <v>1</v>
      </c>
    </row>
    <row r="77" spans="10:20" x14ac:dyDescent="0.25">
      <c r="J77" s="22">
        <v>0.53</v>
      </c>
      <c r="K77">
        <v>1</v>
      </c>
    </row>
    <row r="78" spans="10:20" x14ac:dyDescent="0.25">
      <c r="J78" s="22">
        <v>0.53067993366500832</v>
      </c>
      <c r="K78">
        <v>1</v>
      </c>
    </row>
    <row r="79" spans="10:20" x14ac:dyDescent="0.25">
      <c r="J79" s="22">
        <v>0.53087248322147651</v>
      </c>
      <c r="K79">
        <v>1</v>
      </c>
    </row>
    <row r="80" spans="10:20" x14ac:dyDescent="0.25">
      <c r="J80" s="22">
        <v>0.53218087006214732</v>
      </c>
      <c r="K80">
        <v>1</v>
      </c>
    </row>
    <row r="81" spans="10:11" x14ac:dyDescent="0.25">
      <c r="J81" s="22">
        <v>0.53333333333333333</v>
      </c>
      <c r="K81">
        <v>1</v>
      </c>
    </row>
    <row r="82" spans="10:11" x14ac:dyDescent="0.25">
      <c r="J82" s="22">
        <v>0.53336889125941733</v>
      </c>
      <c r="K82">
        <v>1</v>
      </c>
    </row>
    <row r="83" spans="10:11" x14ac:dyDescent="0.25">
      <c r="J83" s="22">
        <v>0.53345187819515449</v>
      </c>
      <c r="K83">
        <v>1</v>
      </c>
    </row>
    <row r="84" spans="10:11" x14ac:dyDescent="0.25">
      <c r="J84" s="22">
        <v>0.53351117039013007</v>
      </c>
      <c r="K84">
        <v>1</v>
      </c>
    </row>
    <row r="85" spans="10:11" x14ac:dyDescent="0.25">
      <c r="J85" s="22">
        <v>0.53422370617696158</v>
      </c>
      <c r="K85">
        <v>2</v>
      </c>
    </row>
    <row r="86" spans="10:11" x14ac:dyDescent="0.25">
      <c r="J86" s="22">
        <v>0.53502334889926617</v>
      </c>
      <c r="K86">
        <v>1</v>
      </c>
    </row>
    <row r="87" spans="10:11" x14ac:dyDescent="0.25">
      <c r="J87" s="22">
        <v>0.53511705685618727</v>
      </c>
      <c r="K87">
        <v>1</v>
      </c>
    </row>
    <row r="88" spans="10:11" x14ac:dyDescent="0.25">
      <c r="J88" s="22">
        <v>0.53609721229449603</v>
      </c>
      <c r="K88">
        <v>1</v>
      </c>
    </row>
    <row r="89" spans="10:11" x14ac:dyDescent="0.25">
      <c r="J89" s="22">
        <v>0.53671627226152718</v>
      </c>
      <c r="K89">
        <v>1</v>
      </c>
    </row>
    <row r="90" spans="10:11" x14ac:dyDescent="0.25">
      <c r="J90" s="22">
        <v>0.53861538461538461</v>
      </c>
      <c r="K90">
        <v>1</v>
      </c>
    </row>
    <row r="91" spans="10:11" x14ac:dyDescent="0.25">
      <c r="J91" s="22">
        <v>0.53887605850654352</v>
      </c>
      <c r="K91">
        <v>2</v>
      </c>
    </row>
    <row r="92" spans="10:11" x14ac:dyDescent="0.25">
      <c r="J92" s="22">
        <v>0.53907815631262523</v>
      </c>
      <c r="K92">
        <v>1</v>
      </c>
    </row>
    <row r="93" spans="10:11" x14ac:dyDescent="0.25">
      <c r="J93" s="22">
        <v>0.54</v>
      </c>
      <c r="K93">
        <v>1</v>
      </c>
    </row>
    <row r="94" spans="10:11" x14ac:dyDescent="0.25">
      <c r="J94" s="22">
        <v>0.54021608643457386</v>
      </c>
      <c r="K94">
        <v>1</v>
      </c>
    </row>
    <row r="95" spans="10:11" x14ac:dyDescent="0.25">
      <c r="J95" s="22">
        <v>0.54066666666666663</v>
      </c>
      <c r="K95">
        <v>1</v>
      </c>
    </row>
    <row r="96" spans="10:11" x14ac:dyDescent="0.25">
      <c r="J96" s="22">
        <v>0.5410821643286573</v>
      </c>
      <c r="K96">
        <v>1</v>
      </c>
    </row>
    <row r="97" spans="10:11" x14ac:dyDescent="0.25">
      <c r="J97" s="22">
        <v>0.54172413793103447</v>
      </c>
      <c r="K97">
        <v>1</v>
      </c>
    </row>
    <row r="98" spans="10:11" x14ac:dyDescent="0.25">
      <c r="J98" s="22">
        <v>0.54183381088825211</v>
      </c>
      <c r="K98">
        <v>1</v>
      </c>
    </row>
    <row r="99" spans="10:11" x14ac:dyDescent="0.25">
      <c r="J99" s="22">
        <v>0.54189090909090909</v>
      </c>
      <c r="K99">
        <v>1</v>
      </c>
    </row>
    <row r="100" spans="10:11" x14ac:dyDescent="0.25">
      <c r="J100" s="22">
        <v>0.54208333333333336</v>
      </c>
      <c r="K100">
        <v>1</v>
      </c>
    </row>
    <row r="101" spans="10:11" x14ac:dyDescent="0.25">
      <c r="J101" s="22">
        <v>0.54301228922549305</v>
      </c>
      <c r="K101">
        <v>1</v>
      </c>
    </row>
    <row r="102" spans="10:11" x14ac:dyDescent="0.25">
      <c r="J102" s="22">
        <v>0.5431675242995998</v>
      </c>
      <c r="K102">
        <v>1</v>
      </c>
    </row>
    <row r="103" spans="10:11" x14ac:dyDescent="0.25">
      <c r="J103" s="22">
        <v>0.54351450483494501</v>
      </c>
      <c r="K103">
        <v>1</v>
      </c>
    </row>
    <row r="104" spans="10:11" x14ac:dyDescent="0.25">
      <c r="J104" s="22">
        <v>0.54357366771159876</v>
      </c>
      <c r="K104">
        <v>1</v>
      </c>
    </row>
    <row r="105" spans="10:11" x14ac:dyDescent="0.25">
      <c r="J105" s="22">
        <v>0.54371465854719447</v>
      </c>
      <c r="K105">
        <v>1</v>
      </c>
    </row>
    <row r="106" spans="10:11" x14ac:dyDescent="0.25">
      <c r="J106" s="22">
        <v>0.5445445445445446</v>
      </c>
      <c r="K106">
        <v>1</v>
      </c>
    </row>
    <row r="107" spans="10:11" x14ac:dyDescent="0.25">
      <c r="J107" s="22">
        <v>0.54521739130434788</v>
      </c>
      <c r="K107">
        <v>1</v>
      </c>
    </row>
    <row r="108" spans="10:11" x14ac:dyDescent="0.25">
      <c r="J108" s="22">
        <v>0.54579225603657666</v>
      </c>
      <c r="K108">
        <v>1</v>
      </c>
    </row>
    <row r="109" spans="10:11" x14ac:dyDescent="0.25">
      <c r="J109" s="22">
        <v>0.54636363636363638</v>
      </c>
      <c r="K109">
        <v>1</v>
      </c>
    </row>
    <row r="110" spans="10:11" x14ac:dyDescent="0.25">
      <c r="J110" s="22">
        <v>0.54654654654654655</v>
      </c>
      <c r="K110">
        <v>1</v>
      </c>
    </row>
    <row r="111" spans="10:11" x14ac:dyDescent="0.25">
      <c r="J111" s="22">
        <v>0.54671814671814667</v>
      </c>
      <c r="K111">
        <v>1</v>
      </c>
    </row>
    <row r="112" spans="10:11" x14ac:dyDescent="0.25">
      <c r="J112" s="22">
        <v>0.5472955974842767</v>
      </c>
      <c r="K112">
        <v>1</v>
      </c>
    </row>
    <row r="113" spans="10:11" x14ac:dyDescent="0.25">
      <c r="J113" s="22">
        <v>0.5474820143884892</v>
      </c>
      <c r="K113">
        <v>1</v>
      </c>
    </row>
    <row r="114" spans="10:11" x14ac:dyDescent="0.25">
      <c r="J114" s="22">
        <v>0.54769846564376246</v>
      </c>
      <c r="K114">
        <v>1</v>
      </c>
    </row>
    <row r="115" spans="10:11" x14ac:dyDescent="0.25">
      <c r="J115" s="22">
        <v>0.54824120603015081</v>
      </c>
      <c r="K115">
        <v>1</v>
      </c>
    </row>
    <row r="116" spans="10:11" x14ac:dyDescent="0.25">
      <c r="J116" s="22">
        <v>0.54909819639278556</v>
      </c>
      <c r="K116">
        <v>1</v>
      </c>
    </row>
    <row r="117" spans="10:11" x14ac:dyDescent="0.25">
      <c r="J117" s="22">
        <v>0.55013753438359592</v>
      </c>
      <c r="K117">
        <v>1</v>
      </c>
    </row>
    <row r="118" spans="10:11" x14ac:dyDescent="0.25">
      <c r="J118" s="22">
        <v>0.55018339446482156</v>
      </c>
      <c r="K118">
        <v>1</v>
      </c>
    </row>
    <row r="119" spans="10:11" x14ac:dyDescent="0.25">
      <c r="J119" s="22">
        <v>0.55027513756878443</v>
      </c>
      <c r="K119">
        <v>4</v>
      </c>
    </row>
    <row r="120" spans="10:11" x14ac:dyDescent="0.25">
      <c r="J120" s="22">
        <v>0.55049999999999999</v>
      </c>
      <c r="K120">
        <v>1</v>
      </c>
    </row>
    <row r="121" spans="10:11" x14ac:dyDescent="0.25">
      <c r="J121" s="22">
        <v>0.55055055055055058</v>
      </c>
      <c r="K121">
        <v>4</v>
      </c>
    </row>
    <row r="122" spans="10:11" x14ac:dyDescent="0.25">
      <c r="J122" s="22">
        <v>0.55137844611528819</v>
      </c>
      <c r="K122">
        <v>1</v>
      </c>
    </row>
    <row r="123" spans="10:11" x14ac:dyDescent="0.25">
      <c r="J123" s="22">
        <v>0.5532904148783977</v>
      </c>
      <c r="K123">
        <v>1</v>
      </c>
    </row>
    <row r="124" spans="10:11" x14ac:dyDescent="0.25">
      <c r="J124" s="22">
        <v>0.5535714285714286</v>
      </c>
      <c r="K124">
        <v>1</v>
      </c>
    </row>
    <row r="125" spans="10:11" x14ac:dyDescent="0.25">
      <c r="J125" s="22">
        <v>0.55370246831220815</v>
      </c>
      <c r="K125">
        <v>1</v>
      </c>
    </row>
    <row r="126" spans="10:11" x14ac:dyDescent="0.25">
      <c r="J126" s="22">
        <v>0.55436241610738257</v>
      </c>
      <c r="K126">
        <v>2</v>
      </c>
    </row>
    <row r="127" spans="10:11" x14ac:dyDescent="0.25">
      <c r="J127" s="22">
        <v>0.5545545545545546</v>
      </c>
      <c r="K127">
        <v>1</v>
      </c>
    </row>
    <row r="128" spans="10:11" x14ac:dyDescent="0.25">
      <c r="J128" s="22">
        <v>0.55527763881940972</v>
      </c>
      <c r="K128">
        <v>1</v>
      </c>
    </row>
    <row r="129" spans="10:11" x14ac:dyDescent="0.25">
      <c r="J129" s="22">
        <v>0.55538461538461537</v>
      </c>
      <c r="K129">
        <v>1</v>
      </c>
    </row>
    <row r="130" spans="10:11" x14ac:dyDescent="0.25">
      <c r="J130" s="22">
        <v>0.55570991942206172</v>
      </c>
      <c r="K130">
        <v>1</v>
      </c>
    </row>
    <row r="131" spans="10:11" x14ac:dyDescent="0.25">
      <c r="J131" s="22">
        <v>0.55617352614015569</v>
      </c>
      <c r="K131">
        <v>2</v>
      </c>
    </row>
    <row r="132" spans="10:11" x14ac:dyDescent="0.25">
      <c r="J132" s="22">
        <v>0.55818181818181822</v>
      </c>
      <c r="K132">
        <v>1</v>
      </c>
    </row>
    <row r="133" spans="10:11" x14ac:dyDescent="0.25">
      <c r="J133" s="22">
        <v>0.5583982202447163</v>
      </c>
      <c r="K133">
        <v>1</v>
      </c>
    </row>
    <row r="134" spans="10:11" x14ac:dyDescent="0.25">
      <c r="J134" s="22">
        <v>0.55874363327674026</v>
      </c>
      <c r="K134">
        <v>1</v>
      </c>
    </row>
    <row r="135" spans="10:11" x14ac:dyDescent="0.25">
      <c r="J135" s="22">
        <v>0.56112224448897796</v>
      </c>
      <c r="K135">
        <v>1</v>
      </c>
    </row>
    <row r="136" spans="10:11" x14ac:dyDescent="0.25">
      <c r="J136" s="22">
        <v>0.56175548589341695</v>
      </c>
      <c r="K136">
        <v>1</v>
      </c>
    </row>
    <row r="137" spans="10:11" x14ac:dyDescent="0.25">
      <c r="J137" s="22">
        <v>0.56197074672825253</v>
      </c>
      <c r="K137">
        <v>1</v>
      </c>
    </row>
    <row r="138" spans="10:11" x14ac:dyDescent="0.25">
      <c r="J138" s="22">
        <v>0.56237491661107408</v>
      </c>
      <c r="K138">
        <v>1</v>
      </c>
    </row>
    <row r="139" spans="10:11" x14ac:dyDescent="0.25">
      <c r="J139" s="22">
        <v>0.56285178236397748</v>
      </c>
      <c r="K139">
        <v>2</v>
      </c>
    </row>
    <row r="140" spans="10:11" x14ac:dyDescent="0.25">
      <c r="J140" s="22">
        <v>0.56320400500625778</v>
      </c>
      <c r="K140">
        <v>1</v>
      </c>
    </row>
    <row r="141" spans="10:11" x14ac:dyDescent="0.25">
      <c r="J141" s="22">
        <v>0.56555183946488297</v>
      </c>
      <c r="K141">
        <v>1</v>
      </c>
    </row>
    <row r="142" spans="10:11" x14ac:dyDescent="0.25">
      <c r="J142" s="22">
        <v>0.56587596456130318</v>
      </c>
      <c r="K142">
        <v>1</v>
      </c>
    </row>
    <row r="143" spans="10:11" x14ac:dyDescent="0.25">
      <c r="J143" s="22">
        <v>0.56685561853951316</v>
      </c>
      <c r="K143">
        <v>1</v>
      </c>
    </row>
    <row r="144" spans="10:11" x14ac:dyDescent="0.25">
      <c r="J144" s="22">
        <v>0.56699999999999995</v>
      </c>
      <c r="K144">
        <v>1</v>
      </c>
    </row>
    <row r="145" spans="10:11" x14ac:dyDescent="0.25">
      <c r="J145" s="22">
        <v>0.56913827655310623</v>
      </c>
      <c r="K145">
        <v>1</v>
      </c>
    </row>
    <row r="146" spans="10:11" x14ac:dyDescent="0.25">
      <c r="J146" s="22">
        <v>0.56931835667025699</v>
      </c>
      <c r="K146">
        <v>1</v>
      </c>
    </row>
    <row r="147" spans="10:11" x14ac:dyDescent="0.25">
      <c r="J147" s="22">
        <v>0.57057057057057059</v>
      </c>
      <c r="K147">
        <v>1</v>
      </c>
    </row>
    <row r="148" spans="10:11" x14ac:dyDescent="0.25">
      <c r="J148" s="22">
        <v>0.57171428571428573</v>
      </c>
      <c r="K148">
        <v>2</v>
      </c>
    </row>
    <row r="149" spans="10:11" x14ac:dyDescent="0.25">
      <c r="J149" s="22">
        <v>0.57183702644746248</v>
      </c>
      <c r="K149">
        <v>2</v>
      </c>
    </row>
    <row r="150" spans="10:11" x14ac:dyDescent="0.25">
      <c r="J150" s="22">
        <v>0.57224606580829762</v>
      </c>
      <c r="K150">
        <v>3</v>
      </c>
    </row>
    <row r="151" spans="10:11" x14ac:dyDescent="0.25">
      <c r="J151" s="22">
        <v>0.57274999999999998</v>
      </c>
      <c r="K151">
        <v>1</v>
      </c>
    </row>
    <row r="152" spans="10:11" x14ac:dyDescent="0.25">
      <c r="J152" s="22">
        <v>0.57285714285714284</v>
      </c>
      <c r="K152">
        <v>1</v>
      </c>
    </row>
    <row r="153" spans="10:11" x14ac:dyDescent="0.25">
      <c r="J153" s="22">
        <v>0.57286432160804024</v>
      </c>
      <c r="K153">
        <v>1</v>
      </c>
    </row>
    <row r="154" spans="10:11" x14ac:dyDescent="0.25">
      <c r="J154" s="22">
        <v>0.57314629258517036</v>
      </c>
      <c r="K154">
        <v>1</v>
      </c>
    </row>
    <row r="155" spans="10:11" x14ac:dyDescent="0.25">
      <c r="J155" s="22">
        <v>0.57357357357357353</v>
      </c>
      <c r="K155">
        <v>1</v>
      </c>
    </row>
    <row r="156" spans="10:11" x14ac:dyDescent="0.25">
      <c r="J156" s="22">
        <v>0.57409879839786382</v>
      </c>
      <c r="K156">
        <v>1</v>
      </c>
    </row>
    <row r="157" spans="10:11" x14ac:dyDescent="0.25">
      <c r="J157" s="22">
        <v>0.57457457457457461</v>
      </c>
      <c r="K157">
        <v>1</v>
      </c>
    </row>
    <row r="158" spans="10:11" x14ac:dyDescent="0.25">
      <c r="J158" s="22">
        <v>0.57468085106382982</v>
      </c>
      <c r="K158">
        <v>1</v>
      </c>
    </row>
    <row r="159" spans="10:11" x14ac:dyDescent="0.25">
      <c r="J159" s="22">
        <v>0.57505003335557037</v>
      </c>
      <c r="K159">
        <v>1</v>
      </c>
    </row>
    <row r="160" spans="10:11" x14ac:dyDescent="0.25">
      <c r="J160" s="22">
        <v>0.57514378594648663</v>
      </c>
      <c r="K160">
        <v>1</v>
      </c>
    </row>
    <row r="161" spans="10:11" x14ac:dyDescent="0.25">
      <c r="J161" s="22">
        <v>0.57753524329240569</v>
      </c>
      <c r="K161">
        <v>1</v>
      </c>
    </row>
    <row r="162" spans="10:11" x14ac:dyDescent="0.25">
      <c r="J162" s="22">
        <v>0.58023209283713484</v>
      </c>
      <c r="K162">
        <v>2</v>
      </c>
    </row>
    <row r="163" spans="10:11" x14ac:dyDescent="0.25">
      <c r="J163" s="22">
        <v>0.5805805805805806</v>
      </c>
      <c r="K163">
        <v>1</v>
      </c>
    </row>
    <row r="164" spans="10:11" x14ac:dyDescent="0.25">
      <c r="J164" s="22">
        <v>0.58116232464929862</v>
      </c>
      <c r="K164">
        <v>2</v>
      </c>
    </row>
    <row r="165" spans="10:11" x14ac:dyDescent="0.25">
      <c r="J165" s="22">
        <v>0.58136125654450266</v>
      </c>
      <c r="K165">
        <v>1</v>
      </c>
    </row>
    <row r="166" spans="10:11" x14ac:dyDescent="0.25">
      <c r="J166" s="22">
        <v>0.58182509505703417</v>
      </c>
      <c r="K166">
        <v>1</v>
      </c>
    </row>
    <row r="167" spans="10:11" x14ac:dyDescent="0.25">
      <c r="J167" s="22">
        <v>0.5831943553559974</v>
      </c>
      <c r="K167">
        <v>1</v>
      </c>
    </row>
    <row r="168" spans="10:11" x14ac:dyDescent="0.25">
      <c r="J168" s="22">
        <v>0.58343057176196034</v>
      </c>
      <c r="K168">
        <v>3</v>
      </c>
    </row>
    <row r="169" spans="10:11" x14ac:dyDescent="0.25">
      <c r="J169" s="22">
        <v>0.58357649020425173</v>
      </c>
      <c r="K169">
        <v>1</v>
      </c>
    </row>
    <row r="170" spans="10:11" x14ac:dyDescent="0.25">
      <c r="J170" s="22">
        <v>0.58365758754863817</v>
      </c>
      <c r="K170">
        <v>1</v>
      </c>
    </row>
    <row r="171" spans="10:11" x14ac:dyDescent="0.25">
      <c r="J171" s="22">
        <v>0.58416666666666661</v>
      </c>
      <c r="K171">
        <v>1</v>
      </c>
    </row>
    <row r="172" spans="10:11" x14ac:dyDescent="0.25">
      <c r="J172" s="22">
        <v>0.58430717863105175</v>
      </c>
      <c r="K172">
        <v>2</v>
      </c>
    </row>
    <row r="173" spans="10:11" x14ac:dyDescent="0.25">
      <c r="J173" s="22">
        <v>0.58499999999999996</v>
      </c>
      <c r="K173">
        <v>2</v>
      </c>
    </row>
    <row r="174" spans="10:11" x14ac:dyDescent="0.25">
      <c r="J174" s="22">
        <v>0.58512820512820518</v>
      </c>
      <c r="K174">
        <v>1</v>
      </c>
    </row>
    <row r="175" spans="10:11" x14ac:dyDescent="0.25">
      <c r="J175" s="22">
        <v>0.58551617873651773</v>
      </c>
      <c r="K175">
        <v>1</v>
      </c>
    </row>
    <row r="176" spans="10:11" x14ac:dyDescent="0.25">
      <c r="J176" s="22">
        <v>0.58615384615384614</v>
      </c>
      <c r="K176">
        <v>1</v>
      </c>
    </row>
    <row r="177" spans="10:11" x14ac:dyDescent="0.25">
      <c r="J177" s="22">
        <v>0.58639053254437867</v>
      </c>
      <c r="K177">
        <v>1</v>
      </c>
    </row>
    <row r="178" spans="10:11" x14ac:dyDescent="0.25">
      <c r="J178" s="22">
        <v>0.58642857142857141</v>
      </c>
      <c r="K178">
        <v>1</v>
      </c>
    </row>
    <row r="179" spans="10:11" x14ac:dyDescent="0.25">
      <c r="J179" s="22">
        <v>0.58721183123096998</v>
      </c>
      <c r="K179">
        <v>1</v>
      </c>
    </row>
    <row r="180" spans="10:11" x14ac:dyDescent="0.25">
      <c r="J180" s="22">
        <v>0.58749181401440731</v>
      </c>
      <c r="K180">
        <v>1</v>
      </c>
    </row>
    <row r="181" spans="10:11" x14ac:dyDescent="0.25">
      <c r="J181" s="22">
        <v>0.58759521218715993</v>
      </c>
      <c r="K181">
        <v>1</v>
      </c>
    </row>
    <row r="182" spans="10:11" x14ac:dyDescent="0.25">
      <c r="J182" s="22">
        <v>0.5880517951736316</v>
      </c>
      <c r="K182">
        <v>1</v>
      </c>
    </row>
    <row r="183" spans="10:11" x14ac:dyDescent="0.25">
      <c r="J183" s="22">
        <v>0.58843187660668383</v>
      </c>
      <c r="K183">
        <v>1</v>
      </c>
    </row>
    <row r="184" spans="10:11" x14ac:dyDescent="0.25">
      <c r="J184" s="22">
        <v>0.58888888888888891</v>
      </c>
      <c r="K184">
        <v>1</v>
      </c>
    </row>
    <row r="185" spans="10:11" x14ac:dyDescent="0.25">
      <c r="J185" s="22">
        <v>0.58917835671342689</v>
      </c>
      <c r="K185">
        <v>1</v>
      </c>
    </row>
    <row r="186" spans="10:11" x14ac:dyDescent="0.25">
      <c r="J186" s="22">
        <v>0.58933333333333338</v>
      </c>
      <c r="K186">
        <v>1</v>
      </c>
    </row>
    <row r="187" spans="10:11" x14ac:dyDescent="0.25">
      <c r="J187" s="22">
        <v>0.59</v>
      </c>
      <c r="K187">
        <v>1</v>
      </c>
    </row>
    <row r="188" spans="10:11" x14ac:dyDescent="0.25">
      <c r="J188" s="22">
        <v>0.59111111111111114</v>
      </c>
      <c r="K188">
        <v>1</v>
      </c>
    </row>
    <row r="189" spans="10:11" x14ac:dyDescent="0.25">
      <c r="J189" s="22">
        <v>0.59144676979071886</v>
      </c>
      <c r="K189">
        <v>1</v>
      </c>
    </row>
    <row r="190" spans="10:11" x14ac:dyDescent="0.25">
      <c r="J190" s="22">
        <v>0.5919899874843555</v>
      </c>
      <c r="K190">
        <v>1</v>
      </c>
    </row>
    <row r="191" spans="10:11" x14ac:dyDescent="0.25">
      <c r="J191" s="22">
        <v>0.59250000000000003</v>
      </c>
      <c r="K191">
        <v>1</v>
      </c>
    </row>
    <row r="192" spans="10:11" x14ac:dyDescent="0.25">
      <c r="J192" s="22">
        <v>0.59399999999999997</v>
      </c>
      <c r="K192">
        <v>1</v>
      </c>
    </row>
    <row r="193" spans="10:11" x14ac:dyDescent="0.25">
      <c r="J193" s="22">
        <v>0.59437499999999999</v>
      </c>
      <c r="K193">
        <v>1</v>
      </c>
    </row>
    <row r="194" spans="10:11" x14ac:dyDescent="0.25">
      <c r="J194" s="22">
        <v>0.59797979797979794</v>
      </c>
      <c r="K194">
        <v>1</v>
      </c>
    </row>
    <row r="195" spans="10:11" x14ac:dyDescent="0.25">
      <c r="J195" s="22">
        <v>0.59798657718120807</v>
      </c>
      <c r="K195">
        <v>1</v>
      </c>
    </row>
    <row r="196" spans="10:11" x14ac:dyDescent="0.25">
      <c r="J196" s="22">
        <v>0.59829059829059827</v>
      </c>
      <c r="K196">
        <v>1</v>
      </c>
    </row>
    <row r="197" spans="10:11" x14ac:dyDescent="0.25">
      <c r="J197" s="22">
        <v>0.59879518072289162</v>
      </c>
      <c r="K197">
        <v>1</v>
      </c>
    </row>
    <row r="198" spans="10:11" x14ac:dyDescent="0.25">
      <c r="J198" s="22">
        <v>0.59899497487437181</v>
      </c>
      <c r="K198">
        <v>1</v>
      </c>
    </row>
    <row r="199" spans="10:11" x14ac:dyDescent="0.25">
      <c r="J199" s="22">
        <v>0.59899665551839465</v>
      </c>
      <c r="K199">
        <v>1</v>
      </c>
    </row>
    <row r="200" spans="10:11" x14ac:dyDescent="0.25">
      <c r="J200" s="22">
        <v>0.59949937421777222</v>
      </c>
      <c r="K200">
        <v>1</v>
      </c>
    </row>
    <row r="201" spans="10:11" x14ac:dyDescent="0.25">
      <c r="J201" s="22">
        <v>0.59998666622220742</v>
      </c>
      <c r="K201">
        <v>1</v>
      </c>
    </row>
    <row r="202" spans="10:11" x14ac:dyDescent="0.25">
      <c r="J202" s="22">
        <v>0.6</v>
      </c>
      <c r="K202">
        <v>1</v>
      </c>
    </row>
    <row r="203" spans="10:11" x14ac:dyDescent="0.25">
      <c r="J203" s="22">
        <v>0.60004800384030721</v>
      </c>
      <c r="K203">
        <v>1</v>
      </c>
    </row>
    <row r="204" spans="10:11" x14ac:dyDescent="0.25">
      <c r="J204" s="22">
        <v>0.60006000600060005</v>
      </c>
      <c r="K204">
        <v>1</v>
      </c>
    </row>
    <row r="205" spans="10:11" x14ac:dyDescent="0.25">
      <c r="J205" s="22">
        <v>0.60012002400480091</v>
      </c>
      <c r="K205">
        <v>1</v>
      </c>
    </row>
    <row r="206" spans="10:11" x14ac:dyDescent="0.25">
      <c r="J206" s="22">
        <v>0.60020006668889625</v>
      </c>
      <c r="K206">
        <v>1</v>
      </c>
    </row>
    <row r="207" spans="10:11" x14ac:dyDescent="0.25">
      <c r="J207" s="22">
        <v>0.60024009603841533</v>
      </c>
      <c r="K207">
        <v>1</v>
      </c>
    </row>
    <row r="208" spans="10:11" x14ac:dyDescent="0.25">
      <c r="J208" s="22">
        <v>0.60030015007503756</v>
      </c>
      <c r="K208">
        <v>5</v>
      </c>
    </row>
    <row r="209" spans="10:11" x14ac:dyDescent="0.25">
      <c r="J209" s="22">
        <v>0.60060060060060061</v>
      </c>
      <c r="K209">
        <v>6</v>
      </c>
    </row>
    <row r="210" spans="10:11" x14ac:dyDescent="0.25">
      <c r="J210" s="22">
        <v>0.60085836909871249</v>
      </c>
      <c r="K210">
        <v>1</v>
      </c>
    </row>
    <row r="211" spans="10:11" x14ac:dyDescent="0.25">
      <c r="J211" s="22">
        <v>0.60100166944908184</v>
      </c>
      <c r="K211">
        <v>1</v>
      </c>
    </row>
    <row r="212" spans="10:11" x14ac:dyDescent="0.25">
      <c r="J212" s="22">
        <v>0.60113092648977817</v>
      </c>
      <c r="K212">
        <v>1</v>
      </c>
    </row>
    <row r="213" spans="10:11" x14ac:dyDescent="0.25">
      <c r="J213" s="22">
        <v>0.60120240480961928</v>
      </c>
      <c r="K213">
        <v>9</v>
      </c>
    </row>
    <row r="214" spans="10:11" x14ac:dyDescent="0.25">
      <c r="J214" s="22">
        <v>0.60200668896321075</v>
      </c>
      <c r="K214">
        <v>1</v>
      </c>
    </row>
    <row r="215" spans="10:11" x14ac:dyDescent="0.25">
      <c r="J215" s="22">
        <v>0.60209643605870022</v>
      </c>
      <c r="K215">
        <v>1</v>
      </c>
    </row>
    <row r="216" spans="10:11" x14ac:dyDescent="0.25">
      <c r="J216" s="22">
        <v>0.60392857142857148</v>
      </c>
      <c r="K216">
        <v>1</v>
      </c>
    </row>
    <row r="217" spans="10:11" x14ac:dyDescent="0.25">
      <c r="J217" s="22">
        <v>0.60480240120060025</v>
      </c>
      <c r="K217">
        <v>1</v>
      </c>
    </row>
    <row r="218" spans="10:11" x14ac:dyDescent="0.25">
      <c r="J218" s="22">
        <v>0.60511679644048944</v>
      </c>
      <c r="K218">
        <v>1</v>
      </c>
    </row>
    <row r="219" spans="10:11" x14ac:dyDescent="0.25">
      <c r="J219" s="22">
        <v>0.60521042084168342</v>
      </c>
      <c r="K219">
        <v>1</v>
      </c>
    </row>
    <row r="220" spans="10:11" x14ac:dyDescent="0.25">
      <c r="J220" s="22">
        <v>0.60530265132566285</v>
      </c>
      <c r="K220">
        <v>1</v>
      </c>
    </row>
    <row r="221" spans="10:11" x14ac:dyDescent="0.25">
      <c r="J221" s="22">
        <v>0.60534223706176959</v>
      </c>
      <c r="K221">
        <v>1</v>
      </c>
    </row>
    <row r="222" spans="10:11" x14ac:dyDescent="0.25">
      <c r="J222" s="22">
        <v>0.60619999999999996</v>
      </c>
      <c r="K222">
        <v>1</v>
      </c>
    </row>
    <row r="223" spans="10:11" x14ac:dyDescent="0.25">
      <c r="J223" s="22">
        <v>0.60767946577629384</v>
      </c>
      <c r="K223">
        <v>1</v>
      </c>
    </row>
    <row r="224" spans="10:11" x14ac:dyDescent="0.25">
      <c r="J224" s="22">
        <v>0.60921843687374755</v>
      </c>
      <c r="K224">
        <v>1</v>
      </c>
    </row>
    <row r="225" spans="10:11" x14ac:dyDescent="0.25">
      <c r="J225" s="22">
        <v>0.60956618464961065</v>
      </c>
      <c r="K225">
        <v>1</v>
      </c>
    </row>
    <row r="226" spans="10:11" x14ac:dyDescent="0.25">
      <c r="J226" s="22">
        <v>0.61061061061061062</v>
      </c>
      <c r="K226">
        <v>1</v>
      </c>
    </row>
    <row r="227" spans="10:11" x14ac:dyDescent="0.25">
      <c r="J227" s="22">
        <v>0.61179087875417126</v>
      </c>
      <c r="K227">
        <v>1</v>
      </c>
    </row>
    <row r="228" spans="10:11" x14ac:dyDescent="0.25">
      <c r="J228" s="22">
        <v>0.6151260504201681</v>
      </c>
      <c r="K228">
        <v>1</v>
      </c>
    </row>
    <row r="229" spans="10:11" x14ac:dyDescent="0.25">
      <c r="J229" s="22">
        <v>0.61516452074391992</v>
      </c>
      <c r="K229">
        <v>1</v>
      </c>
    </row>
    <row r="230" spans="10:11" x14ac:dyDescent="0.25">
      <c r="J230" s="22">
        <v>0.61555555555555552</v>
      </c>
      <c r="K230">
        <v>1</v>
      </c>
    </row>
    <row r="231" spans="10:11" x14ac:dyDescent="0.25">
      <c r="J231" s="22">
        <v>0.61567164179104472</v>
      </c>
      <c r="K231">
        <v>1</v>
      </c>
    </row>
    <row r="232" spans="10:11" x14ac:dyDescent="0.25">
      <c r="J232" s="22">
        <v>0.61576923076923074</v>
      </c>
      <c r="K232">
        <v>1</v>
      </c>
    </row>
    <row r="233" spans="10:11" x14ac:dyDescent="0.25">
      <c r="J233" s="22">
        <v>0.61585835257890686</v>
      </c>
      <c r="K233">
        <v>6</v>
      </c>
    </row>
    <row r="234" spans="10:11" x14ac:dyDescent="0.25">
      <c r="J234" s="22">
        <v>0.61633281972265019</v>
      </c>
      <c r="K234">
        <v>1</v>
      </c>
    </row>
    <row r="235" spans="10:11" x14ac:dyDescent="0.25">
      <c r="J235" s="22">
        <v>0.61835294117647055</v>
      </c>
      <c r="K235">
        <v>1</v>
      </c>
    </row>
    <row r="236" spans="10:11" x14ac:dyDescent="0.25">
      <c r="J236" s="22">
        <v>0.61935483870967745</v>
      </c>
      <c r="K236">
        <v>1</v>
      </c>
    </row>
    <row r="237" spans="10:11" x14ac:dyDescent="0.25">
      <c r="J237" s="22">
        <v>0.62031015507753873</v>
      </c>
      <c r="K237">
        <v>1</v>
      </c>
    </row>
    <row r="238" spans="10:11" x14ac:dyDescent="0.25">
      <c r="J238" s="22">
        <v>0.62062062062062062</v>
      </c>
      <c r="K238">
        <v>3</v>
      </c>
    </row>
    <row r="239" spans="10:11" x14ac:dyDescent="0.25">
      <c r="J239" s="22">
        <v>0.6216216216216216</v>
      </c>
      <c r="K239">
        <v>1</v>
      </c>
    </row>
    <row r="240" spans="10:11" x14ac:dyDescent="0.25">
      <c r="J240" s="22">
        <v>0.62374821173104433</v>
      </c>
      <c r="K240">
        <v>1</v>
      </c>
    </row>
    <row r="241" spans="10:11" x14ac:dyDescent="0.25">
      <c r="J241" s="22">
        <v>0.62378378378378374</v>
      </c>
      <c r="K241">
        <v>1</v>
      </c>
    </row>
    <row r="242" spans="10:11" x14ac:dyDescent="0.25">
      <c r="J242" s="22">
        <v>0.62431077694235593</v>
      </c>
      <c r="K242">
        <v>1</v>
      </c>
    </row>
    <row r="243" spans="10:11" x14ac:dyDescent="0.25">
      <c r="J243" s="22">
        <v>0.62462462462462465</v>
      </c>
      <c r="K243">
        <v>1</v>
      </c>
    </row>
    <row r="244" spans="10:11" x14ac:dyDescent="0.25">
      <c r="J244" s="22">
        <v>0.6246558197747184</v>
      </c>
      <c r="K244">
        <v>1</v>
      </c>
    </row>
    <row r="245" spans="10:11" x14ac:dyDescent="0.25">
      <c r="J245" s="22">
        <v>0.62515628907226806</v>
      </c>
      <c r="K245">
        <v>2</v>
      </c>
    </row>
    <row r="246" spans="10:11" x14ac:dyDescent="0.25">
      <c r="J246" s="22">
        <v>0.62515784361340454</v>
      </c>
      <c r="K246">
        <v>1</v>
      </c>
    </row>
    <row r="247" spans="10:11" x14ac:dyDescent="0.25">
      <c r="J247" s="22">
        <v>0.62519537355423571</v>
      </c>
      <c r="K247">
        <v>1</v>
      </c>
    </row>
    <row r="248" spans="10:11" x14ac:dyDescent="0.25">
      <c r="J248" s="22">
        <v>0.62531328320802004</v>
      </c>
      <c r="K248">
        <v>1</v>
      </c>
    </row>
    <row r="249" spans="10:11" x14ac:dyDescent="0.25">
      <c r="J249" s="22">
        <v>0.62578222778473092</v>
      </c>
      <c r="K249">
        <v>5</v>
      </c>
    </row>
    <row r="250" spans="10:11" x14ac:dyDescent="0.25">
      <c r="J250" s="22">
        <v>0.62624999999999997</v>
      </c>
      <c r="K250">
        <v>1</v>
      </c>
    </row>
    <row r="251" spans="10:11" x14ac:dyDescent="0.25">
      <c r="J251" s="22">
        <v>0.62656641604010022</v>
      </c>
      <c r="K251">
        <v>4</v>
      </c>
    </row>
    <row r="252" spans="10:11" x14ac:dyDescent="0.25">
      <c r="J252" s="22">
        <v>0.6287510717347814</v>
      </c>
      <c r="K252">
        <v>1</v>
      </c>
    </row>
    <row r="253" spans="10:11" x14ac:dyDescent="0.25">
      <c r="J253" s="22">
        <v>0.62885714285714289</v>
      </c>
      <c r="K253">
        <v>1</v>
      </c>
    </row>
    <row r="254" spans="10:11" x14ac:dyDescent="0.25">
      <c r="J254" s="22">
        <v>0.6292585170340681</v>
      </c>
      <c r="K254">
        <v>1</v>
      </c>
    </row>
    <row r="255" spans="10:11" x14ac:dyDescent="0.25">
      <c r="J255" s="22">
        <v>0.62947067238912735</v>
      </c>
      <c r="K255">
        <v>1</v>
      </c>
    </row>
    <row r="256" spans="10:11" x14ac:dyDescent="0.25">
      <c r="J256" s="22">
        <v>0.63049999999999995</v>
      </c>
      <c r="K256">
        <v>1</v>
      </c>
    </row>
    <row r="257" spans="10:11" x14ac:dyDescent="0.25">
      <c r="J257" s="22">
        <v>0.63191153238546605</v>
      </c>
      <c r="K257">
        <v>1</v>
      </c>
    </row>
    <row r="258" spans="10:11" x14ac:dyDescent="0.25">
      <c r="J258" s="22">
        <v>0.63375583722481654</v>
      </c>
      <c r="K258">
        <v>1</v>
      </c>
    </row>
    <row r="259" spans="10:11" x14ac:dyDescent="0.25">
      <c r="J259" s="22">
        <v>0.63463463463463465</v>
      </c>
      <c r="K259">
        <v>1</v>
      </c>
    </row>
    <row r="260" spans="10:11" x14ac:dyDescent="0.25">
      <c r="J260" s="22">
        <v>0.63510392609699773</v>
      </c>
      <c r="K260">
        <v>1</v>
      </c>
    </row>
    <row r="261" spans="10:11" x14ac:dyDescent="0.25">
      <c r="J261" s="22">
        <v>0.63654551517172386</v>
      </c>
      <c r="K261">
        <v>1</v>
      </c>
    </row>
    <row r="262" spans="10:11" x14ac:dyDescent="0.25">
      <c r="J262" s="22">
        <v>0.63694267515923564</v>
      </c>
      <c r="K262">
        <v>4</v>
      </c>
    </row>
    <row r="263" spans="10:11" x14ac:dyDescent="0.25">
      <c r="J263" s="22">
        <v>0.63947895791583165</v>
      </c>
      <c r="K263">
        <v>1</v>
      </c>
    </row>
    <row r="264" spans="10:11" x14ac:dyDescent="0.25">
      <c r="J264" s="22">
        <v>0.63985594237695076</v>
      </c>
      <c r="K264">
        <v>1</v>
      </c>
    </row>
    <row r="265" spans="10:11" x14ac:dyDescent="0.25">
      <c r="J265" s="22">
        <v>0.64012802560512105</v>
      </c>
      <c r="K265">
        <v>1</v>
      </c>
    </row>
    <row r="266" spans="10:11" x14ac:dyDescent="0.25">
      <c r="J266" s="22">
        <v>0.6412825651302605</v>
      </c>
      <c r="K266">
        <v>2</v>
      </c>
    </row>
    <row r="267" spans="10:11" x14ac:dyDescent="0.25">
      <c r="J267" s="22">
        <v>0.64141035258814705</v>
      </c>
      <c r="K267">
        <v>1</v>
      </c>
    </row>
    <row r="268" spans="10:11" x14ac:dyDescent="0.25">
      <c r="J268" s="22">
        <v>0.64200000000000002</v>
      </c>
      <c r="K268">
        <v>1</v>
      </c>
    </row>
    <row r="269" spans="10:11" x14ac:dyDescent="0.25">
      <c r="J269" s="22">
        <v>0.64276527331189715</v>
      </c>
      <c r="K269">
        <v>1</v>
      </c>
    </row>
    <row r="270" spans="10:11" x14ac:dyDescent="0.25">
      <c r="J270" s="22">
        <v>0.64331665475339528</v>
      </c>
      <c r="K270">
        <v>1</v>
      </c>
    </row>
    <row r="271" spans="10:11" x14ac:dyDescent="0.25">
      <c r="J271" s="22">
        <v>0.64439999999999997</v>
      </c>
      <c r="K271">
        <v>1</v>
      </c>
    </row>
    <row r="272" spans="10:11" x14ac:dyDescent="0.25">
      <c r="J272" s="22">
        <v>0.64532266133066529</v>
      </c>
      <c r="K272">
        <v>1</v>
      </c>
    </row>
    <row r="273" spans="10:11" x14ac:dyDescent="0.25">
      <c r="J273" s="22">
        <v>0.64709806537691794</v>
      </c>
      <c r="K273">
        <v>1</v>
      </c>
    </row>
    <row r="274" spans="10:11" x14ac:dyDescent="0.25">
      <c r="J274" s="22">
        <v>0.64824136818328493</v>
      </c>
      <c r="K274">
        <v>1</v>
      </c>
    </row>
    <row r="275" spans="10:11" x14ac:dyDescent="0.25">
      <c r="J275" s="22">
        <v>0.64864864864864868</v>
      </c>
      <c r="K275">
        <v>1</v>
      </c>
    </row>
    <row r="276" spans="10:11" x14ac:dyDescent="0.25">
      <c r="J276" s="22">
        <v>0.64924623115577884</v>
      </c>
      <c r="K276">
        <v>1</v>
      </c>
    </row>
    <row r="277" spans="10:11" x14ac:dyDescent="0.25">
      <c r="J277" s="22">
        <v>0.64929859719438876</v>
      </c>
      <c r="K277">
        <v>1</v>
      </c>
    </row>
    <row r="278" spans="10:11" x14ac:dyDescent="0.25">
      <c r="J278" s="22">
        <v>0.64937343358395994</v>
      </c>
      <c r="K278">
        <v>1</v>
      </c>
    </row>
    <row r="279" spans="10:11" x14ac:dyDescent="0.25">
      <c r="J279" s="22">
        <v>0.65065065065065064</v>
      </c>
      <c r="K279">
        <v>9</v>
      </c>
    </row>
    <row r="280" spans="10:11" x14ac:dyDescent="0.25">
      <c r="J280" s="22">
        <v>0.65166666666666662</v>
      </c>
      <c r="K280">
        <v>1</v>
      </c>
    </row>
    <row r="281" spans="10:11" x14ac:dyDescent="0.25">
      <c r="J281" s="22">
        <v>0.65193798449612406</v>
      </c>
      <c r="K281">
        <v>1</v>
      </c>
    </row>
    <row r="282" spans="10:11" x14ac:dyDescent="0.25">
      <c r="J282" s="22">
        <v>0.6526526526526526</v>
      </c>
      <c r="K282">
        <v>1</v>
      </c>
    </row>
    <row r="283" spans="10:11" x14ac:dyDescent="0.25">
      <c r="J283" s="22">
        <v>0.65434949961508848</v>
      </c>
      <c r="K283">
        <v>1</v>
      </c>
    </row>
    <row r="284" spans="10:11" x14ac:dyDescent="0.25">
      <c r="J284" s="22">
        <v>0.6546153846153846</v>
      </c>
      <c r="K284">
        <v>1</v>
      </c>
    </row>
    <row r="285" spans="10:11" x14ac:dyDescent="0.25">
      <c r="J285" s="22">
        <v>0.65465465465465467</v>
      </c>
      <c r="K285">
        <v>1</v>
      </c>
    </row>
    <row r="286" spans="10:11" x14ac:dyDescent="0.25">
      <c r="J286" s="22">
        <v>0.65514103730664242</v>
      </c>
      <c r="K286">
        <v>3</v>
      </c>
    </row>
    <row r="287" spans="10:11" x14ac:dyDescent="0.25">
      <c r="J287" s="22">
        <v>0.65532766383191599</v>
      </c>
      <c r="K287">
        <v>1</v>
      </c>
    </row>
    <row r="288" spans="10:11" x14ac:dyDescent="0.25">
      <c r="J288" s="22">
        <v>0.65539841324594683</v>
      </c>
      <c r="K288">
        <v>3</v>
      </c>
    </row>
    <row r="289" spans="10:11" x14ac:dyDescent="0.25">
      <c r="J289" s="22">
        <v>0.65573770491803274</v>
      </c>
      <c r="K289">
        <v>1</v>
      </c>
    </row>
    <row r="290" spans="10:11" x14ac:dyDescent="0.25">
      <c r="J290" s="22">
        <v>0.65644699140401142</v>
      </c>
      <c r="K290">
        <v>1</v>
      </c>
    </row>
    <row r="291" spans="10:11" x14ac:dyDescent="0.25">
      <c r="J291" s="22">
        <v>0.65648299690852885</v>
      </c>
      <c r="K291">
        <v>1</v>
      </c>
    </row>
    <row r="292" spans="10:11" x14ac:dyDescent="0.25">
      <c r="J292" s="22">
        <v>0.65742857142857147</v>
      </c>
      <c r="K292">
        <v>1</v>
      </c>
    </row>
    <row r="293" spans="10:11" x14ac:dyDescent="0.25">
      <c r="J293" s="22">
        <v>0.65808297567954221</v>
      </c>
      <c r="K293">
        <v>1</v>
      </c>
    </row>
    <row r="294" spans="10:11" x14ac:dyDescent="0.25">
      <c r="J294" s="22">
        <v>0.65903614457831328</v>
      </c>
      <c r="K294">
        <v>1</v>
      </c>
    </row>
    <row r="295" spans="10:11" x14ac:dyDescent="0.25">
      <c r="J295" s="22">
        <v>0.65943238731218701</v>
      </c>
      <c r="K295">
        <v>1</v>
      </c>
    </row>
    <row r="296" spans="10:11" x14ac:dyDescent="0.25">
      <c r="J296" s="22">
        <v>0.65951359084406291</v>
      </c>
      <c r="K296">
        <v>1</v>
      </c>
    </row>
    <row r="297" spans="10:11" x14ac:dyDescent="0.25">
      <c r="J297" s="22">
        <v>0.66066066066066065</v>
      </c>
      <c r="K297">
        <v>2</v>
      </c>
    </row>
    <row r="298" spans="10:11" x14ac:dyDescent="0.25">
      <c r="J298" s="22">
        <v>0.66244374062343725</v>
      </c>
      <c r="K298">
        <v>1</v>
      </c>
    </row>
    <row r="299" spans="10:11" x14ac:dyDescent="0.25">
      <c r="J299" s="22">
        <v>0.66291432145090678</v>
      </c>
      <c r="K299">
        <v>1</v>
      </c>
    </row>
    <row r="300" spans="10:11" x14ac:dyDescent="0.25">
      <c r="J300" s="22">
        <v>0.66470588235294115</v>
      </c>
      <c r="K300">
        <v>1</v>
      </c>
    </row>
    <row r="301" spans="10:11" x14ac:dyDescent="0.25">
      <c r="J301" s="22">
        <v>0.66614699331848548</v>
      </c>
      <c r="K301">
        <v>1</v>
      </c>
    </row>
    <row r="302" spans="10:11" x14ac:dyDescent="0.25">
      <c r="J302" s="22">
        <v>0.66711140760507004</v>
      </c>
      <c r="K302">
        <v>1</v>
      </c>
    </row>
    <row r="303" spans="10:11" x14ac:dyDescent="0.25">
      <c r="J303" s="22">
        <v>0.66722222222222227</v>
      </c>
      <c r="K303">
        <v>1</v>
      </c>
    </row>
    <row r="304" spans="10:11" x14ac:dyDescent="0.25">
      <c r="J304" s="22">
        <v>0.6672224074691564</v>
      </c>
      <c r="K304">
        <v>1</v>
      </c>
    </row>
    <row r="305" spans="10:11" x14ac:dyDescent="0.25">
      <c r="J305" s="22">
        <v>0.66740823136818683</v>
      </c>
      <c r="K305">
        <v>2</v>
      </c>
    </row>
    <row r="306" spans="10:11" x14ac:dyDescent="0.25">
      <c r="J306" s="22">
        <v>0.667779632721202</v>
      </c>
      <c r="K306">
        <v>1</v>
      </c>
    </row>
    <row r="307" spans="10:11" x14ac:dyDescent="0.25">
      <c r="J307" s="22">
        <v>0.67067067067067065</v>
      </c>
      <c r="K307">
        <v>2</v>
      </c>
    </row>
    <row r="308" spans="10:11" x14ac:dyDescent="0.25">
      <c r="J308" s="22">
        <v>0.67467467467467468</v>
      </c>
      <c r="K308">
        <v>1</v>
      </c>
    </row>
    <row r="309" spans="10:11" x14ac:dyDescent="0.25">
      <c r="J309" s="22">
        <v>0.67533766883441726</v>
      </c>
      <c r="K309">
        <v>2</v>
      </c>
    </row>
    <row r="310" spans="10:11" x14ac:dyDescent="0.25">
      <c r="J310" s="22">
        <v>0.67534375000000002</v>
      </c>
      <c r="K310">
        <v>1</v>
      </c>
    </row>
    <row r="311" spans="10:11" x14ac:dyDescent="0.25">
      <c r="J311" s="22">
        <v>0.68061874431301184</v>
      </c>
      <c r="K311">
        <v>1</v>
      </c>
    </row>
    <row r="312" spans="10:11" x14ac:dyDescent="0.25">
      <c r="J312" s="22">
        <v>0.68210262828535673</v>
      </c>
      <c r="K312">
        <v>1</v>
      </c>
    </row>
    <row r="313" spans="10:11" x14ac:dyDescent="0.25">
      <c r="J313" s="22">
        <v>0.68301075268817202</v>
      </c>
      <c r="K313">
        <v>1</v>
      </c>
    </row>
    <row r="314" spans="10:11" x14ac:dyDescent="0.25">
      <c r="J314" s="22">
        <v>0.68333333333333335</v>
      </c>
      <c r="K314">
        <v>1</v>
      </c>
    </row>
    <row r="315" spans="10:11" x14ac:dyDescent="0.25">
      <c r="J315" s="22">
        <v>0.68457082675092151</v>
      </c>
      <c r="K315">
        <v>1</v>
      </c>
    </row>
    <row r="316" spans="10:11" x14ac:dyDescent="0.25">
      <c r="J316" s="22">
        <v>0.68712474983322214</v>
      </c>
      <c r="K316">
        <v>1</v>
      </c>
    </row>
    <row r="317" spans="10:11" x14ac:dyDescent="0.25">
      <c r="J317" s="22">
        <v>0.68723404255319154</v>
      </c>
      <c r="K317">
        <v>1</v>
      </c>
    </row>
    <row r="318" spans="10:11" x14ac:dyDescent="0.25">
      <c r="J318" s="22">
        <v>0.68836045056320405</v>
      </c>
      <c r="K318">
        <v>1</v>
      </c>
    </row>
    <row r="319" spans="10:11" x14ac:dyDescent="0.25">
      <c r="J319" s="22">
        <v>0.69069767441860463</v>
      </c>
      <c r="K319">
        <v>2</v>
      </c>
    </row>
    <row r="320" spans="10:11" x14ac:dyDescent="0.25">
      <c r="J320" s="22">
        <v>0.69115191986644409</v>
      </c>
      <c r="K320">
        <v>1</v>
      </c>
    </row>
    <row r="321" spans="10:11" x14ac:dyDescent="0.25">
      <c r="J321" s="22">
        <v>0.69153776160145586</v>
      </c>
      <c r="K321">
        <v>1</v>
      </c>
    </row>
    <row r="322" spans="10:11" x14ac:dyDescent="0.25">
      <c r="J322" s="22">
        <v>0.69284064665127021</v>
      </c>
      <c r="K322">
        <v>1</v>
      </c>
    </row>
    <row r="323" spans="10:11" x14ac:dyDescent="0.25">
      <c r="J323" s="22">
        <v>0.69346666666666668</v>
      </c>
      <c r="K323">
        <v>1</v>
      </c>
    </row>
    <row r="324" spans="10:11" x14ac:dyDescent="0.25">
      <c r="J324" s="22">
        <v>0.69423558897243109</v>
      </c>
      <c r="K324">
        <v>1</v>
      </c>
    </row>
    <row r="325" spans="10:11" x14ac:dyDescent="0.25">
      <c r="J325" s="22">
        <v>0.69463087248322153</v>
      </c>
      <c r="K325">
        <v>1</v>
      </c>
    </row>
    <row r="326" spans="10:11" x14ac:dyDescent="0.25">
      <c r="J326" s="22">
        <v>0.69483046136742632</v>
      </c>
      <c r="K326">
        <v>1</v>
      </c>
    </row>
    <row r="327" spans="10:11" x14ac:dyDescent="0.25">
      <c r="J327" s="22">
        <v>0.69616026711185308</v>
      </c>
      <c r="K327">
        <v>1</v>
      </c>
    </row>
    <row r="328" spans="10:11" x14ac:dyDescent="0.25">
      <c r="J328" s="22">
        <v>0.69797979797979803</v>
      </c>
      <c r="K328">
        <v>1</v>
      </c>
    </row>
    <row r="329" spans="10:11" x14ac:dyDescent="0.25">
      <c r="J329" s="22">
        <v>0.69949874686716795</v>
      </c>
      <c r="K329">
        <v>1</v>
      </c>
    </row>
    <row r="330" spans="10:11" x14ac:dyDescent="0.25">
      <c r="J330" s="22">
        <v>0.69957081545064381</v>
      </c>
      <c r="K330">
        <v>1</v>
      </c>
    </row>
    <row r="331" spans="10:11" x14ac:dyDescent="0.25">
      <c r="J331" s="22">
        <v>0.70014002800560116</v>
      </c>
      <c r="K331">
        <v>2</v>
      </c>
    </row>
    <row r="332" spans="10:11" x14ac:dyDescent="0.25">
      <c r="J332" s="22">
        <v>0.70035017508754382</v>
      </c>
      <c r="K332">
        <v>2</v>
      </c>
    </row>
    <row r="333" spans="10:11" x14ac:dyDescent="0.25">
      <c r="J333" s="22">
        <v>0.70043777360850534</v>
      </c>
      <c r="K333">
        <v>1</v>
      </c>
    </row>
    <row r="334" spans="10:11" x14ac:dyDescent="0.25">
      <c r="J334" s="22">
        <v>0.70070070070070067</v>
      </c>
      <c r="K334">
        <v>4</v>
      </c>
    </row>
    <row r="335" spans="10:11" x14ac:dyDescent="0.25">
      <c r="J335" s="22">
        <v>0.70140280561122248</v>
      </c>
      <c r="K335">
        <v>2</v>
      </c>
    </row>
    <row r="336" spans="10:11" x14ac:dyDescent="0.25">
      <c r="J336" s="22">
        <v>0.70170170170170165</v>
      </c>
      <c r="K336">
        <v>1</v>
      </c>
    </row>
    <row r="337" spans="10:11" x14ac:dyDescent="0.25">
      <c r="J337" s="22">
        <v>0.70351758793969854</v>
      </c>
      <c r="K337">
        <v>1</v>
      </c>
    </row>
    <row r="338" spans="10:11" x14ac:dyDescent="0.25">
      <c r="J338" s="22">
        <v>0.70427661510464057</v>
      </c>
      <c r="K338">
        <v>1</v>
      </c>
    </row>
    <row r="339" spans="10:11" x14ac:dyDescent="0.25">
      <c r="J339" s="22">
        <v>0.70558798999165973</v>
      </c>
      <c r="K339">
        <v>1</v>
      </c>
    </row>
    <row r="340" spans="10:11" x14ac:dyDescent="0.25">
      <c r="J340" s="22">
        <v>0.70568561872909696</v>
      </c>
      <c r="K340">
        <v>1</v>
      </c>
    </row>
    <row r="341" spans="10:11" x14ac:dyDescent="0.25">
      <c r="J341" s="22">
        <v>0.70669168230143842</v>
      </c>
      <c r="K341">
        <v>1</v>
      </c>
    </row>
    <row r="342" spans="10:11" x14ac:dyDescent="0.25">
      <c r="J342" s="22">
        <v>0.70909547738693479</v>
      </c>
      <c r="K342">
        <v>1</v>
      </c>
    </row>
    <row r="343" spans="10:11" x14ac:dyDescent="0.25">
      <c r="J343" s="22">
        <v>0.71014202840568119</v>
      </c>
      <c r="K343">
        <v>1</v>
      </c>
    </row>
    <row r="344" spans="10:11" x14ac:dyDescent="0.25">
      <c r="J344" s="22">
        <v>0.71071071071071068</v>
      </c>
      <c r="K344">
        <v>1</v>
      </c>
    </row>
    <row r="345" spans="10:11" x14ac:dyDescent="0.25">
      <c r="J345" s="22">
        <v>0.71269487750556793</v>
      </c>
      <c r="K345">
        <v>1</v>
      </c>
    </row>
    <row r="346" spans="10:11" x14ac:dyDescent="0.25">
      <c r="J346" s="22">
        <v>0.71530758226037194</v>
      </c>
      <c r="K346">
        <v>1</v>
      </c>
    </row>
    <row r="347" spans="10:11" x14ac:dyDescent="0.25">
      <c r="J347" s="22">
        <v>0.71919191919191916</v>
      </c>
      <c r="K347">
        <v>1</v>
      </c>
    </row>
    <row r="348" spans="10:11" x14ac:dyDescent="0.25">
      <c r="J348" s="22">
        <v>0.72144288577154314</v>
      </c>
      <c r="K348">
        <v>1</v>
      </c>
    </row>
    <row r="349" spans="10:11" x14ac:dyDescent="0.25">
      <c r="J349" s="22">
        <v>0.72536268134067039</v>
      </c>
      <c r="K349">
        <v>2</v>
      </c>
    </row>
    <row r="350" spans="10:11" x14ac:dyDescent="0.25">
      <c r="J350" s="22">
        <v>0.72662662662662658</v>
      </c>
      <c r="K350">
        <v>1</v>
      </c>
    </row>
    <row r="351" spans="10:11" x14ac:dyDescent="0.25">
      <c r="J351" s="22">
        <v>0.72958333333333336</v>
      </c>
      <c r="K351">
        <v>1</v>
      </c>
    </row>
    <row r="352" spans="10:11" x14ac:dyDescent="0.25">
      <c r="J352" s="22">
        <v>0.73011505752876438</v>
      </c>
      <c r="K352">
        <v>1</v>
      </c>
    </row>
    <row r="353" spans="10:11" x14ac:dyDescent="0.25">
      <c r="J353" s="22">
        <v>0.73133179368745194</v>
      </c>
      <c r="K353">
        <v>1</v>
      </c>
    </row>
    <row r="354" spans="10:11" x14ac:dyDescent="0.25">
      <c r="J354" s="22">
        <v>0.73254564983888293</v>
      </c>
      <c r="K354">
        <v>1</v>
      </c>
    </row>
    <row r="355" spans="10:11" x14ac:dyDescent="0.25">
      <c r="J355" s="22">
        <v>0.73277310924369743</v>
      </c>
      <c r="K355">
        <v>1</v>
      </c>
    </row>
    <row r="356" spans="10:11" x14ac:dyDescent="0.25">
      <c r="J356" s="22">
        <v>0.73357785928642882</v>
      </c>
      <c r="K356">
        <v>1</v>
      </c>
    </row>
    <row r="357" spans="10:11" x14ac:dyDescent="0.25">
      <c r="J357" s="22">
        <v>0.73382254836557703</v>
      </c>
      <c r="K357">
        <v>2</v>
      </c>
    </row>
    <row r="358" spans="10:11" x14ac:dyDescent="0.25">
      <c r="J358" s="22">
        <v>0.73473473473473472</v>
      </c>
      <c r="K358">
        <v>1</v>
      </c>
    </row>
    <row r="359" spans="10:11" x14ac:dyDescent="0.25">
      <c r="J359" s="22">
        <v>0.73652028904947198</v>
      </c>
      <c r="K359">
        <v>1</v>
      </c>
    </row>
    <row r="360" spans="10:11" x14ac:dyDescent="0.25">
      <c r="J360" s="22">
        <v>0.73723012111637709</v>
      </c>
      <c r="K360">
        <v>2</v>
      </c>
    </row>
    <row r="361" spans="10:11" x14ac:dyDescent="0.25">
      <c r="J361" s="22">
        <v>0.74029611844737897</v>
      </c>
      <c r="K361">
        <v>1</v>
      </c>
    </row>
    <row r="362" spans="10:11" x14ac:dyDescent="0.25">
      <c r="J362" s="22">
        <v>0.7407407407407407</v>
      </c>
      <c r="K362">
        <v>1</v>
      </c>
    </row>
    <row r="363" spans="10:11" x14ac:dyDescent="0.25">
      <c r="J363" s="22">
        <v>0.74306944841383249</v>
      </c>
      <c r="K363">
        <v>1</v>
      </c>
    </row>
    <row r="364" spans="10:11" x14ac:dyDescent="0.25">
      <c r="J364" s="22">
        <v>0.74559010729223496</v>
      </c>
      <c r="K364">
        <v>1</v>
      </c>
    </row>
    <row r="365" spans="10:11" x14ac:dyDescent="0.25">
      <c r="J365" s="22">
        <v>0.74638487208008897</v>
      </c>
      <c r="K365">
        <v>1</v>
      </c>
    </row>
    <row r="366" spans="10:11" x14ac:dyDescent="0.25">
      <c r="J366" s="22">
        <v>0.74681238615664847</v>
      </c>
      <c r="K366">
        <v>1</v>
      </c>
    </row>
    <row r="367" spans="10:11" x14ac:dyDescent="0.25">
      <c r="J367" s="22">
        <v>0.74716477651767843</v>
      </c>
      <c r="K367">
        <v>2</v>
      </c>
    </row>
    <row r="368" spans="10:11" x14ac:dyDescent="0.25">
      <c r="J368" s="22">
        <v>0.74774774774774777</v>
      </c>
      <c r="K368">
        <v>1</v>
      </c>
    </row>
    <row r="369" spans="10:11" x14ac:dyDescent="0.25">
      <c r="J369" s="22">
        <v>0.74874874874874875</v>
      </c>
      <c r="K369">
        <v>1</v>
      </c>
    </row>
    <row r="370" spans="10:11" x14ac:dyDescent="0.25">
      <c r="J370" s="22">
        <v>0.74958263772954925</v>
      </c>
      <c r="K370">
        <v>1</v>
      </c>
    </row>
    <row r="371" spans="10:11" x14ac:dyDescent="0.25">
      <c r="J371" s="22">
        <v>0.74981226533166456</v>
      </c>
      <c r="K371">
        <v>3</v>
      </c>
    </row>
    <row r="372" spans="10:11" x14ac:dyDescent="0.25">
      <c r="J372" s="22">
        <v>0.75006250520876738</v>
      </c>
      <c r="K372">
        <v>1</v>
      </c>
    </row>
    <row r="373" spans="10:11" x14ac:dyDescent="0.25">
      <c r="J373" s="22">
        <v>0.75007500750075007</v>
      </c>
      <c r="K373">
        <v>2</v>
      </c>
    </row>
    <row r="374" spans="10:11" x14ac:dyDescent="0.25">
      <c r="J374" s="22">
        <v>0.75009376172021502</v>
      </c>
      <c r="K374">
        <v>1</v>
      </c>
    </row>
    <row r="375" spans="10:11" x14ac:dyDescent="0.25">
      <c r="J375" s="22">
        <v>0.75037518759379684</v>
      </c>
      <c r="K375">
        <v>1</v>
      </c>
    </row>
    <row r="376" spans="10:11" x14ac:dyDescent="0.25">
      <c r="J376" s="22">
        <v>0.75062552126772308</v>
      </c>
      <c r="K376">
        <v>4</v>
      </c>
    </row>
    <row r="377" spans="10:11" x14ac:dyDescent="0.25">
      <c r="J377" s="22">
        <v>0.75075075075075071</v>
      </c>
      <c r="K377">
        <v>3</v>
      </c>
    </row>
    <row r="378" spans="10:11" x14ac:dyDescent="0.25">
      <c r="J378" s="22">
        <v>0.75086039203950317</v>
      </c>
      <c r="K378">
        <v>1</v>
      </c>
    </row>
    <row r="379" spans="10:11" x14ac:dyDescent="0.25">
      <c r="J379" s="22">
        <v>0.75093867334167708</v>
      </c>
      <c r="K379">
        <v>1</v>
      </c>
    </row>
    <row r="380" spans="10:11" x14ac:dyDescent="0.25">
      <c r="J380" s="22">
        <v>0.75249999999999995</v>
      </c>
      <c r="K380">
        <v>1</v>
      </c>
    </row>
    <row r="381" spans="10:11" x14ac:dyDescent="0.25">
      <c r="J381" s="22">
        <v>0.75523202911737941</v>
      </c>
      <c r="K381">
        <v>1</v>
      </c>
    </row>
    <row r="382" spans="10:11" x14ac:dyDescent="0.25">
      <c r="J382" s="22">
        <v>0.75537768884442225</v>
      </c>
      <c r="K382">
        <v>1</v>
      </c>
    </row>
    <row r="383" spans="10:11" x14ac:dyDescent="0.25">
      <c r="J383" s="22">
        <v>0.75687843921960984</v>
      </c>
      <c r="K383">
        <v>1</v>
      </c>
    </row>
    <row r="384" spans="10:11" x14ac:dyDescent="0.25">
      <c r="J384" s="22">
        <v>0.75939849624060152</v>
      </c>
      <c r="K384">
        <v>1</v>
      </c>
    </row>
    <row r="385" spans="10:11" x14ac:dyDescent="0.25">
      <c r="J385" s="22">
        <v>0.75959933222036724</v>
      </c>
      <c r="K385">
        <v>1</v>
      </c>
    </row>
    <row r="386" spans="10:11" x14ac:dyDescent="0.25">
      <c r="J386" s="22">
        <v>0.76015203040608126</v>
      </c>
      <c r="K386">
        <v>1</v>
      </c>
    </row>
    <row r="387" spans="10:11" x14ac:dyDescent="0.25">
      <c r="J387" s="22">
        <v>0.76030412164865946</v>
      </c>
      <c r="K387">
        <v>1</v>
      </c>
    </row>
    <row r="388" spans="10:11" x14ac:dyDescent="0.25">
      <c r="J388" s="22">
        <v>0.76038019009504754</v>
      </c>
      <c r="K388">
        <v>1</v>
      </c>
    </row>
    <row r="389" spans="10:11" x14ac:dyDescent="0.25">
      <c r="J389" s="22">
        <v>0.76152304609218435</v>
      </c>
      <c r="K389">
        <v>1</v>
      </c>
    </row>
    <row r="390" spans="10:11" x14ac:dyDescent="0.25">
      <c r="J390" s="22">
        <v>0.76208621100261964</v>
      </c>
      <c r="K390">
        <v>1</v>
      </c>
    </row>
    <row r="391" spans="10:11" x14ac:dyDescent="0.25">
      <c r="J391" s="22">
        <v>0.76400000000000001</v>
      </c>
      <c r="K391">
        <v>1</v>
      </c>
    </row>
    <row r="392" spans="10:11" x14ac:dyDescent="0.25">
      <c r="J392" s="22">
        <v>0.76479585833627484</v>
      </c>
      <c r="K392">
        <v>1</v>
      </c>
    </row>
    <row r="393" spans="10:11" x14ac:dyDescent="0.25">
      <c r="J393" s="22">
        <v>0.76628415300546449</v>
      </c>
      <c r="K393">
        <v>1</v>
      </c>
    </row>
    <row r="394" spans="10:11" x14ac:dyDescent="0.25">
      <c r="J394" s="22">
        <v>0.76679446574429067</v>
      </c>
      <c r="K394">
        <v>1</v>
      </c>
    </row>
    <row r="395" spans="10:11" x14ac:dyDescent="0.25">
      <c r="J395" s="22">
        <v>0.76717811874583053</v>
      </c>
      <c r="K395">
        <v>2</v>
      </c>
    </row>
    <row r="396" spans="10:11" x14ac:dyDescent="0.25">
      <c r="J396" s="22">
        <v>0.76923076923076927</v>
      </c>
      <c r="K396">
        <v>1</v>
      </c>
    </row>
    <row r="397" spans="10:11" x14ac:dyDescent="0.25">
      <c r="J397" s="22">
        <v>0.76976976976976974</v>
      </c>
      <c r="K397">
        <v>1</v>
      </c>
    </row>
    <row r="398" spans="10:11" x14ac:dyDescent="0.25">
      <c r="J398" s="22">
        <v>0.77307867212369263</v>
      </c>
      <c r="K398">
        <v>3</v>
      </c>
    </row>
    <row r="399" spans="10:11" x14ac:dyDescent="0.25">
      <c r="J399" s="22">
        <v>0.77596996245306638</v>
      </c>
      <c r="K399">
        <v>3</v>
      </c>
    </row>
    <row r="400" spans="10:11" x14ac:dyDescent="0.25">
      <c r="J400" s="22">
        <v>0.77782099005500305</v>
      </c>
      <c r="K400">
        <v>1</v>
      </c>
    </row>
    <row r="401" spans="10:11" x14ac:dyDescent="0.25">
      <c r="J401" s="22">
        <v>0.77795065570126698</v>
      </c>
      <c r="K401">
        <v>1</v>
      </c>
    </row>
    <row r="402" spans="10:11" x14ac:dyDescent="0.25">
      <c r="J402" s="22">
        <v>0.77928571428571425</v>
      </c>
      <c r="K402">
        <v>1</v>
      </c>
    </row>
    <row r="403" spans="10:11" x14ac:dyDescent="0.25">
      <c r="J403" s="22">
        <v>0.78007800780078007</v>
      </c>
      <c r="K403">
        <v>1</v>
      </c>
    </row>
    <row r="404" spans="10:11" x14ac:dyDescent="0.25">
      <c r="J404" s="22">
        <v>0.78031212484993995</v>
      </c>
      <c r="K404">
        <v>1</v>
      </c>
    </row>
    <row r="405" spans="10:11" x14ac:dyDescent="0.25">
      <c r="J405" s="22">
        <v>0.78178178178178181</v>
      </c>
      <c r="K405">
        <v>1</v>
      </c>
    </row>
    <row r="406" spans="10:11" x14ac:dyDescent="0.25">
      <c r="J406" s="22">
        <v>0.78196035642844153</v>
      </c>
      <c r="K406">
        <v>1</v>
      </c>
    </row>
    <row r="407" spans="10:11" x14ac:dyDescent="0.25">
      <c r="J407" s="22">
        <v>0.78346391065177534</v>
      </c>
      <c r="K407">
        <v>2</v>
      </c>
    </row>
    <row r="408" spans="10:11" x14ac:dyDescent="0.25">
      <c r="J408" s="22">
        <v>0.78464106844741233</v>
      </c>
      <c r="K408">
        <v>1</v>
      </c>
    </row>
    <row r="409" spans="10:11" x14ac:dyDescent="0.25">
      <c r="J409" s="22">
        <v>0.78521939953810627</v>
      </c>
      <c r="K409">
        <v>1</v>
      </c>
    </row>
    <row r="410" spans="10:11" x14ac:dyDescent="0.25">
      <c r="J410" s="22">
        <v>0.78555078683834045</v>
      </c>
      <c r="K410">
        <v>2</v>
      </c>
    </row>
    <row r="411" spans="10:11" x14ac:dyDescent="0.25">
      <c r="J411" s="22">
        <v>0.78599499821364771</v>
      </c>
      <c r="K411">
        <v>1</v>
      </c>
    </row>
    <row r="412" spans="10:11" x14ac:dyDescent="0.25">
      <c r="J412" s="22">
        <v>0.79052701801200798</v>
      </c>
      <c r="K412">
        <v>1</v>
      </c>
    </row>
    <row r="413" spans="10:11" x14ac:dyDescent="0.25">
      <c r="J413" s="22">
        <v>0.7945694891032512</v>
      </c>
      <c r="K413">
        <v>1</v>
      </c>
    </row>
    <row r="414" spans="10:11" x14ac:dyDescent="0.25">
      <c r="J414" s="22">
        <v>0.7957927142124166</v>
      </c>
      <c r="K414">
        <v>1</v>
      </c>
    </row>
    <row r="415" spans="10:11" x14ac:dyDescent="0.25">
      <c r="J415" s="22">
        <v>0.79959919839679361</v>
      </c>
      <c r="K415">
        <v>1</v>
      </c>
    </row>
    <row r="416" spans="10:11" x14ac:dyDescent="0.25">
      <c r="J416" s="22">
        <v>0.79974937343358399</v>
      </c>
      <c r="K416">
        <v>2</v>
      </c>
    </row>
    <row r="417" spans="10:11" x14ac:dyDescent="0.25">
      <c r="J417" s="22">
        <v>0.80003200128005125</v>
      </c>
      <c r="K417">
        <v>2</v>
      </c>
    </row>
    <row r="418" spans="10:11" x14ac:dyDescent="0.25">
      <c r="J418" s="22">
        <v>0.80008000800080004</v>
      </c>
      <c r="K418">
        <v>3</v>
      </c>
    </row>
    <row r="419" spans="10:11" x14ac:dyDescent="0.25">
      <c r="J419" s="22">
        <v>0.80013335555925991</v>
      </c>
      <c r="K419">
        <v>1</v>
      </c>
    </row>
    <row r="420" spans="10:11" x14ac:dyDescent="0.25">
      <c r="J420" s="22">
        <v>0.80017781729273174</v>
      </c>
      <c r="K420">
        <v>1</v>
      </c>
    </row>
    <row r="421" spans="10:11" x14ac:dyDescent="0.25">
      <c r="J421" s="22">
        <v>0.80040020010004997</v>
      </c>
      <c r="K421">
        <v>2</v>
      </c>
    </row>
    <row r="422" spans="10:11" x14ac:dyDescent="0.25">
      <c r="J422" s="22">
        <v>0.80053368912608402</v>
      </c>
      <c r="K422">
        <v>2</v>
      </c>
    </row>
    <row r="423" spans="10:11" x14ac:dyDescent="0.25">
      <c r="J423" s="22">
        <v>0.80080080080080085</v>
      </c>
      <c r="K423">
        <v>6</v>
      </c>
    </row>
    <row r="424" spans="10:11" x14ac:dyDescent="0.25">
      <c r="J424" s="22">
        <v>0.80090045022511258</v>
      </c>
      <c r="K424">
        <v>1</v>
      </c>
    </row>
    <row r="425" spans="10:11" x14ac:dyDescent="0.25">
      <c r="J425" s="22">
        <v>0.80160320641282568</v>
      </c>
      <c r="K425">
        <v>3</v>
      </c>
    </row>
    <row r="426" spans="10:11" x14ac:dyDescent="0.25">
      <c r="J426" s="22">
        <v>0.80829756795422036</v>
      </c>
      <c r="K426">
        <v>1</v>
      </c>
    </row>
    <row r="427" spans="10:11" x14ac:dyDescent="0.25">
      <c r="J427" s="22">
        <v>0.81260157519689957</v>
      </c>
      <c r="K427">
        <v>1</v>
      </c>
    </row>
    <row r="428" spans="10:11" x14ac:dyDescent="0.25">
      <c r="J428" s="22">
        <v>0.81387591727818542</v>
      </c>
      <c r="K428">
        <v>1</v>
      </c>
    </row>
    <row r="429" spans="10:11" x14ac:dyDescent="0.25">
      <c r="J429" s="22">
        <v>0.81680280046674447</v>
      </c>
      <c r="K429">
        <v>1</v>
      </c>
    </row>
    <row r="430" spans="10:11" x14ac:dyDescent="0.25">
      <c r="J430" s="22">
        <v>0.81760586862287432</v>
      </c>
      <c r="K430">
        <v>1</v>
      </c>
    </row>
    <row r="431" spans="10:11" x14ac:dyDescent="0.25">
      <c r="J431" s="22">
        <v>0.81892629663330296</v>
      </c>
      <c r="K431">
        <v>1</v>
      </c>
    </row>
    <row r="432" spans="10:11" x14ac:dyDescent="0.25">
      <c r="J432" s="22">
        <v>0.82054703135423612</v>
      </c>
      <c r="K432">
        <v>1</v>
      </c>
    </row>
    <row r="433" spans="10:11" x14ac:dyDescent="0.25">
      <c r="J433" s="22">
        <v>0.82164328657314634</v>
      </c>
      <c r="K433">
        <v>1</v>
      </c>
    </row>
    <row r="434" spans="10:11" x14ac:dyDescent="0.25">
      <c r="J434" s="22">
        <v>0.82541270635317654</v>
      </c>
      <c r="K434">
        <v>1</v>
      </c>
    </row>
    <row r="435" spans="10:11" x14ac:dyDescent="0.25">
      <c r="J435" s="22">
        <v>0.82682682682682684</v>
      </c>
      <c r="K435">
        <v>1</v>
      </c>
    </row>
    <row r="436" spans="10:11" x14ac:dyDescent="0.25">
      <c r="J436" s="22">
        <v>0.83016603320664129</v>
      </c>
      <c r="K436">
        <v>1</v>
      </c>
    </row>
    <row r="437" spans="10:11" x14ac:dyDescent="0.25">
      <c r="J437" s="22">
        <v>0.83041520760380194</v>
      </c>
      <c r="K437">
        <v>1</v>
      </c>
    </row>
    <row r="438" spans="10:11" x14ac:dyDescent="0.25">
      <c r="J438" s="22">
        <v>0.83342593621513505</v>
      </c>
      <c r="K438">
        <v>1</v>
      </c>
    </row>
    <row r="439" spans="10:11" x14ac:dyDescent="0.25">
      <c r="J439" s="22">
        <v>0.84168336673346689</v>
      </c>
      <c r="K439">
        <v>1</v>
      </c>
    </row>
    <row r="440" spans="10:11" x14ac:dyDescent="0.25">
      <c r="J440" s="22">
        <v>0.8426315789473684</v>
      </c>
      <c r="K440">
        <v>1</v>
      </c>
    </row>
    <row r="441" spans="10:11" x14ac:dyDescent="0.25">
      <c r="J441" s="22">
        <v>0.85008500850085011</v>
      </c>
      <c r="K441">
        <v>1</v>
      </c>
    </row>
    <row r="442" spans="10:11" x14ac:dyDescent="0.25">
      <c r="J442" s="22">
        <v>0.85010626328291039</v>
      </c>
      <c r="K442">
        <v>1</v>
      </c>
    </row>
    <row r="443" spans="10:11" x14ac:dyDescent="0.25">
      <c r="J443" s="22">
        <v>0.85021255313828459</v>
      </c>
      <c r="K443">
        <v>1</v>
      </c>
    </row>
    <row r="444" spans="10:11" x14ac:dyDescent="0.25">
      <c r="J444" s="22">
        <v>0.85085085085085088</v>
      </c>
      <c r="K444">
        <v>2</v>
      </c>
    </row>
    <row r="445" spans="10:11" x14ac:dyDescent="0.25">
      <c r="J445" s="22">
        <v>0.85141903171953259</v>
      </c>
      <c r="K445">
        <v>1</v>
      </c>
    </row>
    <row r="446" spans="10:11" x14ac:dyDescent="0.25">
      <c r="J446" s="22">
        <v>0.85303314571607258</v>
      </c>
      <c r="K446">
        <v>1</v>
      </c>
    </row>
    <row r="447" spans="10:11" x14ac:dyDescent="0.25">
      <c r="J447" s="22">
        <v>0.85657104736490997</v>
      </c>
      <c r="K447">
        <v>1</v>
      </c>
    </row>
    <row r="448" spans="10:11" x14ac:dyDescent="0.25">
      <c r="J448" s="22">
        <v>0.85942971485742869</v>
      </c>
      <c r="K448">
        <v>1</v>
      </c>
    </row>
    <row r="449" spans="10:21" x14ac:dyDescent="0.25">
      <c r="J449" s="22">
        <v>0.86956521739130432</v>
      </c>
      <c r="K449">
        <v>1</v>
      </c>
    </row>
    <row r="450" spans="10:21" x14ac:dyDescent="0.25">
      <c r="J450" s="22">
        <v>0.87087087087087089</v>
      </c>
      <c r="K450">
        <v>1</v>
      </c>
    </row>
    <row r="451" spans="10:21" x14ac:dyDescent="0.25">
      <c r="J451" s="22">
        <v>0.871</v>
      </c>
      <c r="K451">
        <v>1</v>
      </c>
    </row>
    <row r="452" spans="10:21" x14ac:dyDescent="0.25">
      <c r="J452" s="22">
        <v>0.87624999999999997</v>
      </c>
      <c r="K452">
        <v>2</v>
      </c>
    </row>
    <row r="453" spans="10:21" x14ac:dyDescent="0.25">
      <c r="J453" s="22">
        <v>0.88037607521504302</v>
      </c>
      <c r="K453">
        <v>1</v>
      </c>
    </row>
    <row r="454" spans="10:21" x14ac:dyDescent="0.25">
      <c r="J454" s="22">
        <v>0.88488488488488493</v>
      </c>
      <c r="K454">
        <v>1</v>
      </c>
    </row>
    <row r="455" spans="10:21" x14ac:dyDescent="0.25">
      <c r="J455" s="22">
        <v>0.88875000000000004</v>
      </c>
      <c r="K455">
        <v>1</v>
      </c>
    </row>
    <row r="456" spans="10:21" x14ac:dyDescent="0.25">
      <c r="J456" s="22">
        <v>0.8952080042127436</v>
      </c>
      <c r="K456">
        <v>1</v>
      </c>
    </row>
    <row r="457" spans="10:21" x14ac:dyDescent="0.25">
      <c r="J457" s="22">
        <v>0.90045022511255624</v>
      </c>
      <c r="K457">
        <v>1</v>
      </c>
      <c r="T457" s="13" t="s">
        <v>16236</v>
      </c>
      <c r="U457" t="s">
        <v>16215</v>
      </c>
    </row>
    <row r="458" spans="10:21" x14ac:dyDescent="0.25">
      <c r="J458" s="22">
        <v>0.90090090090090091</v>
      </c>
      <c r="K458">
        <v>3</v>
      </c>
      <c r="T458" s="14" t="s">
        <v>14703</v>
      </c>
      <c r="U458" s="10">
        <v>5</v>
      </c>
    </row>
    <row r="459" spans="10:21" x14ac:dyDescent="0.25">
      <c r="J459" s="22">
        <v>0.91004550227511372</v>
      </c>
      <c r="K459">
        <v>5</v>
      </c>
      <c r="T459" s="14" t="s">
        <v>15827</v>
      </c>
      <c r="U459" s="10">
        <v>4.8</v>
      </c>
    </row>
    <row r="460" spans="10:21" x14ac:dyDescent="0.25">
      <c r="J460" s="22">
        <v>0.94118823764752946</v>
      </c>
      <c r="K460">
        <v>1</v>
      </c>
      <c r="T460" s="14" t="s">
        <v>15603</v>
      </c>
      <c r="U460" s="10">
        <v>4.8</v>
      </c>
    </row>
    <row r="461" spans="10:21" x14ac:dyDescent="0.25">
      <c r="J461" s="22" t="s">
        <v>13401</v>
      </c>
      <c r="K461">
        <v>583</v>
      </c>
      <c r="T461" s="14" t="s">
        <v>13967</v>
      </c>
      <c r="U461" s="10">
        <v>5</v>
      </c>
    </row>
    <row r="462" spans="10:21" x14ac:dyDescent="0.25">
      <c r="T462" s="14" t="s">
        <v>15478</v>
      </c>
      <c r="U462" s="10">
        <v>4.8</v>
      </c>
    </row>
    <row r="463" spans="10:21" x14ac:dyDescent="0.25">
      <c r="T463" s="14" t="s">
        <v>13668</v>
      </c>
      <c r="U463" s="10">
        <v>5</v>
      </c>
    </row>
    <row r="464" spans="10:21" x14ac:dyDescent="0.25">
      <c r="T464" s="14" t="s">
        <v>13401</v>
      </c>
      <c r="U464" s="10">
        <v>4.9000000000000004</v>
      </c>
    </row>
    <row r="466" spans="2:4" x14ac:dyDescent="0.25">
      <c r="B466" s="13" t="s">
        <v>13016</v>
      </c>
      <c r="C466" t="s">
        <v>16235</v>
      </c>
      <c r="D466" t="s">
        <v>16234</v>
      </c>
    </row>
    <row r="467" spans="2:4" x14ac:dyDescent="0.25">
      <c r="B467" s="16" t="s">
        <v>13240</v>
      </c>
      <c r="C467" s="1">
        <v>0.57944087660281318</v>
      </c>
      <c r="D467">
        <v>2</v>
      </c>
    </row>
    <row r="468" spans="2:4" x14ac:dyDescent="0.25">
      <c r="B468" s="14" t="s">
        <v>13401</v>
      </c>
      <c r="C468" s="1">
        <v>0.57944087660281318</v>
      </c>
      <c r="D468">
        <v>2</v>
      </c>
    </row>
    <row r="605" spans="16:18" x14ac:dyDescent="0.25">
      <c r="P605" t="str">
        <f>INDEX(U21:U29, MATCH(MAX(V21:V29), V21:V29, 0))</f>
        <v>HomeImprovement</v>
      </c>
      <c r="Q605" t="str">
        <f>INDEX(T458:T463, MATCH(MAX(U458:U463), U458:U463, 0))</f>
        <v>Amazon Basics Wireless Mouse</v>
      </c>
      <c r="R605" t="str">
        <f>INDEX(M67:M71, MATCH(MAX(N67:N71), N67:N71, 0))</f>
        <v>Rts [2 Pack] Mini</v>
      </c>
    </row>
    <row r="608" spans="16:18" x14ac:dyDescent="0.25">
      <c r="P608" t="str">
        <f>"📈 The top revenue-generating category is " &amp; P605</f>
        <v>📈 The top revenue-generating category is HomeImprovement</v>
      </c>
      <c r="Q608" t="str">
        <f>"📈 The top rated product is " &amp; Q605</f>
        <v>📈 The top rated product is Amazon Basics Wireless Mouse</v>
      </c>
      <c r="R608" t="str">
        <f>"📈 The Top deal product is " &amp; R605</f>
        <v>📈 The Top deal product is Rts [2 Pack] Mini</v>
      </c>
    </row>
  </sheetData>
  <mergeCells count="17">
    <mergeCell ref="B3:C3"/>
    <mergeCell ref="N19:O19"/>
    <mergeCell ref="U19:V19"/>
    <mergeCell ref="U33:V33"/>
    <mergeCell ref="F2:G2"/>
    <mergeCell ref="J2:K2"/>
    <mergeCell ref="M2:N2"/>
    <mergeCell ref="R2:S2"/>
    <mergeCell ref="V3:X3"/>
    <mergeCell ref="F18:G18"/>
    <mergeCell ref="J19:K19"/>
    <mergeCell ref="X20:Y20"/>
    <mergeCell ref="W34:X34"/>
    <mergeCell ref="M50:N50"/>
    <mergeCell ref="P44:Q44"/>
    <mergeCell ref="R58:S58"/>
    <mergeCell ref="M65:N65"/>
  </mergeCells>
  <pageMargins left="0.7" right="0.7" top="0.75" bottom="0.75" header="0.3" footer="0.3"/>
  <drawing r:id="rId1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599E9-8349-4DC6-8734-4768763B2913}">
  <dimension ref="A1:Z2864"/>
  <sheetViews>
    <sheetView zoomScaleNormal="100" workbookViewId="0">
      <selection activeCell="F2" sqref="F2"/>
    </sheetView>
  </sheetViews>
  <sheetFormatPr defaultColWidth="11.5" defaultRowHeight="15.75" x14ac:dyDescent="0.25"/>
  <cols>
    <col min="2" max="2" width="13.625" bestFit="1" customWidth="1"/>
    <col min="3" max="5" width="168" hidden="1" customWidth="1"/>
    <col min="6" max="6" width="17.25" customWidth="1"/>
    <col min="7" max="7" width="48.75" customWidth="1"/>
    <col min="8" max="8" width="255.625" bestFit="1" customWidth="1"/>
    <col min="9" max="9" width="119.25" hidden="1" customWidth="1"/>
    <col min="10" max="10" width="21.25" hidden="1" customWidth="1"/>
    <col min="11" max="11" width="22" bestFit="1" customWidth="1"/>
    <col min="12" max="12" width="36.125" hidden="1" customWidth="1"/>
    <col min="13" max="13" width="36.125" customWidth="1"/>
    <col min="14" max="14" width="26" hidden="1" customWidth="1"/>
    <col min="15" max="15" width="26" customWidth="1"/>
    <col min="16" max="16" width="36.25" bestFit="1" customWidth="1"/>
    <col min="17" max="17" width="27" bestFit="1" customWidth="1"/>
    <col min="18" max="18" width="15.25" hidden="1" customWidth="1"/>
    <col min="19" max="19" width="21.625" style="8" customWidth="1"/>
    <col min="20" max="20" width="11.125" hidden="1" customWidth="1"/>
    <col min="21" max="21" width="15.875" style="8" customWidth="1"/>
    <col min="22" max="22" width="20" customWidth="1"/>
    <col min="23" max="23" width="7.375" customWidth="1"/>
    <col min="25" max="25" width="14" style="4" customWidth="1"/>
    <col min="26" max="26" width="13.125" customWidth="1"/>
  </cols>
  <sheetData>
    <row r="1" spans="1:26" s="5" customFormat="1" x14ac:dyDescent="0.25">
      <c r="A1" s="5" t="s">
        <v>16187</v>
      </c>
      <c r="B1" s="5" t="s">
        <v>13082</v>
      </c>
      <c r="C1" s="5" t="s">
        <v>1</v>
      </c>
      <c r="D1" s="5" t="s">
        <v>13013</v>
      </c>
      <c r="E1" s="5" t="s">
        <v>16188</v>
      </c>
      <c r="F1" s="5" t="s">
        <v>16197</v>
      </c>
      <c r="G1" s="5" t="s">
        <v>13083</v>
      </c>
      <c r="H1" s="5" t="s">
        <v>12968</v>
      </c>
      <c r="I1" s="5" t="s">
        <v>13084</v>
      </c>
      <c r="J1" t="s">
        <v>13392</v>
      </c>
      <c r="K1" s="5" t="s">
        <v>12966</v>
      </c>
      <c r="L1" t="s">
        <v>13393</v>
      </c>
      <c r="M1" s="5" t="s">
        <v>13383</v>
      </c>
      <c r="N1" t="s">
        <v>13396</v>
      </c>
      <c r="O1" s="5" t="s">
        <v>13384</v>
      </c>
      <c r="P1" s="5" t="s">
        <v>13385</v>
      </c>
      <c r="Q1" s="5" t="s">
        <v>13386</v>
      </c>
      <c r="R1" t="s">
        <v>13387</v>
      </c>
      <c r="S1" s="9" t="s">
        <v>13381</v>
      </c>
      <c r="T1" t="s">
        <v>13388</v>
      </c>
      <c r="U1" s="9" t="s">
        <v>13382</v>
      </c>
      <c r="V1" s="5" t="s">
        <v>13389</v>
      </c>
      <c r="W1" t="s">
        <v>5</v>
      </c>
      <c r="X1" s="5" t="s">
        <v>16198</v>
      </c>
      <c r="Y1" s="11" t="s">
        <v>6</v>
      </c>
      <c r="Z1" s="5" t="s">
        <v>13390</v>
      </c>
    </row>
    <row r="2" spans="1:26" x14ac:dyDescent="0.25">
      <c r="A2">
        <v>1</v>
      </c>
      <c r="B2" t="s">
        <v>15</v>
      </c>
      <c r="C2" t="s">
        <v>16</v>
      </c>
      <c r="D2" t="str">
        <f t="shared" ref="D2:D65" si="0">TRIM(SUBSTITUTE(SUBSTITUTE(SUBSTITUTE(SUBSTITUTE(SUBSTITUTE(SUBSTITUTE(C2,"&amp;","and"),"&lt;",""),"&gt;",""),"/"," "),CHAR(160)," "),CHAR(10)," "))</f>
        <v>Wayona Nylon Braided USB to Lightning Fast Charging and Data Sync Cable Compatible for iPhone 13, 12,11, X, 8, 7, 6, 5, iPad Air, Pro, Mini (3 FT Pack of 1, Grey)</v>
      </c>
      <c r="F2" t="str">
        <f>IF(COUNTIF(B:B,B2) &gt; 1, "Duplicate", "Unique")</f>
        <v>Duplicate</v>
      </c>
      <c r="G2" t="str" cm="1">
        <f t="array" ref="G2">PROPER(_xlfn.TEXTJOIN(" ", TRUE, INDEX(_xlfn.FILTERXML("&lt;t&gt;&lt;s&gt;" &amp; SUBSTITUTE(D2," ","&lt;/s&gt;&lt;s&gt;") &amp; "&lt;/s&gt;&lt;/t&gt;", "//s"), _xlfn.SEQUENCE(4))))</f>
        <v>Wayona Nylon Braided Usb</v>
      </c>
      <c r="H2" t="str">
        <f t="shared" ref="H2:H8" si="1">IFERROR(TRIM(MID(D2, FIND("~", SUBSTITUTE(D2, " ", "~", 6)) + 1, LEN(D2))), "")</f>
        <v>Fast Charging and Data Sync Cable Compatible for iPhone 13, 12,11, X, 8, 7, 6, 5, iPad Air, Pro, Mini (3 FT Pack of 1, Grey)</v>
      </c>
      <c r="I2" t="s">
        <v>17</v>
      </c>
      <c r="J2" s="7" t="s">
        <v>13085</v>
      </c>
      <c r="K2" s="7" t="str">
        <f t="shared" ref="K2:K65" si="2">TRIM(SUBSTITUTE(SUBSTITUTE(J2, "&amp;", " &amp; "), ",", " , "))</f>
        <v>Computers &amp; Accessories</v>
      </c>
      <c r="L2" t="s">
        <v>13086</v>
      </c>
      <c r="M2" t="str">
        <f t="shared" ref="M2:M65" si="3">TRIM(SUBSTITUTE(SUBSTITUTE(L2, "&amp;", " &amp; "), ",", " , "))</f>
        <v>Accessories &amp; Peripherals</v>
      </c>
      <c r="N2" s="2" t="s">
        <v>13087</v>
      </c>
      <c r="O2" s="2" t="str">
        <f t="shared" ref="O2:O65" si="4">TRIM(SUBSTITUTE(SUBSTITUTE(N2, "&amp;", " &amp; "), ",", " , "))</f>
        <v>Cables &amp; Accessories</v>
      </c>
      <c r="P2" s="1" t="s">
        <v>13088</v>
      </c>
      <c r="Q2" t="s">
        <v>13089</v>
      </c>
      <c r="R2">
        <v>399</v>
      </c>
      <c r="S2" s="8">
        <f t="shared" ref="S2:S65" si="5">VALUE(R2)</f>
        <v>399</v>
      </c>
      <c r="T2" s="2">
        <v>1099</v>
      </c>
      <c r="U2" s="8">
        <f t="shared" ref="U2:U65" si="6">VALUE(T2)</f>
        <v>1099</v>
      </c>
      <c r="V2" s="1">
        <f t="shared" ref="V2:V65" si="7">IFERROR((U2- S2) / U2, 0)</f>
        <v>0.63694267515923564</v>
      </c>
      <c r="W2">
        <v>4.2</v>
      </c>
      <c r="X2" s="10">
        <f t="shared" ref="X2:X65" si="8">VALUE(W2)</f>
        <v>4.2</v>
      </c>
      <c r="Y2" s="4">
        <v>24269</v>
      </c>
      <c r="Z2" s="12">
        <f t="shared" ref="Z2:Z65" si="9">VALUE(Y2)</f>
        <v>24269</v>
      </c>
    </row>
    <row r="3" spans="1:26" x14ac:dyDescent="0.25">
      <c r="A3">
        <v>2</v>
      </c>
      <c r="B3" t="s">
        <v>26</v>
      </c>
      <c r="C3" t="s">
        <v>27</v>
      </c>
      <c r="D3" t="str">
        <f t="shared" si="0"/>
        <v>Ambrane Unbreakable 60W 3A Fast Charging 1.5m Braided Type C Cable for Smartphones, Tablets, Laptops and other Type C devices, PD Technology, 480Mbps Data Sync, Quick Charge 3.0 (RCT15A, Black)</v>
      </c>
      <c r="F3" t="str">
        <f t="shared" ref="F3:F66" si="10">IF(COUNTIF(B:B,B3) &gt; 1, "Duplicate", "Unique")</f>
        <v>Duplicate</v>
      </c>
      <c r="G3" t="str" cm="1">
        <f t="array" ref="G3">PROPER(_xlfn.TEXTJOIN(" ", TRUE, INDEX(_xlfn.FILTERXML("&lt;t&gt;&lt;s&gt;" &amp; SUBSTITUTE(D3," ","&lt;/s&gt;&lt;s&gt;") &amp; "&lt;/s&gt;&lt;/t&gt;", "//s"), _xlfn.SEQUENCE(4))))</f>
        <v>Ambrane Unbreakable 60W 3A</v>
      </c>
      <c r="H3" t="str">
        <f t="shared" si="1"/>
        <v>1.5m Braided Type C Cable for Smartphones, Tablets, Laptops and other Type C devices, PD Technology, 480Mbps Data Sync, Quick Charge 3.0 (RCT15A, Black)</v>
      </c>
      <c r="I3" t="s">
        <v>17</v>
      </c>
      <c r="J3" t="s">
        <v>13085</v>
      </c>
      <c r="K3" s="7" t="str">
        <f t="shared" si="2"/>
        <v>Computers &amp; Accessories</v>
      </c>
      <c r="L3" t="s">
        <v>13086</v>
      </c>
      <c r="M3" t="str">
        <f t="shared" si="3"/>
        <v>Accessories &amp; Peripherals</v>
      </c>
      <c r="N3" t="s">
        <v>13087</v>
      </c>
      <c r="O3" s="2" t="str">
        <f t="shared" si="4"/>
        <v>Cables &amp; Accessories</v>
      </c>
      <c r="P3" s="1" t="s">
        <v>13088</v>
      </c>
      <c r="Q3" t="s">
        <v>13089</v>
      </c>
      <c r="R3">
        <v>199</v>
      </c>
      <c r="S3" s="8">
        <f t="shared" si="5"/>
        <v>199</v>
      </c>
      <c r="T3">
        <v>349</v>
      </c>
      <c r="U3" s="8">
        <f t="shared" si="6"/>
        <v>349</v>
      </c>
      <c r="V3" s="1">
        <f t="shared" si="7"/>
        <v>0.42979942693409739</v>
      </c>
      <c r="W3">
        <v>4</v>
      </c>
      <c r="X3" s="10">
        <f t="shared" si="8"/>
        <v>4</v>
      </c>
      <c r="Y3" s="4">
        <v>43994</v>
      </c>
      <c r="Z3" s="12">
        <f t="shared" si="9"/>
        <v>43994</v>
      </c>
    </row>
    <row r="4" spans="1:26" x14ac:dyDescent="0.25">
      <c r="A4">
        <v>3</v>
      </c>
      <c r="B4" t="s">
        <v>36</v>
      </c>
      <c r="C4" t="s">
        <v>37</v>
      </c>
      <c r="D4" t="str">
        <f t="shared" si="0"/>
        <v>Sounce Fast Phone Charging Cable and Data Sync USB Cable Compatible for iPhone 13, 12,11, X, 8, 7, 6, 5, iPad Air, Pro, Mini and iOS Devices</v>
      </c>
      <c r="F4" t="str">
        <f t="shared" si="10"/>
        <v>Duplicate</v>
      </c>
      <c r="G4" t="str" cm="1">
        <f t="array" ref="G4">PROPER(_xlfn.TEXTJOIN(" ", TRUE, INDEX(_xlfn.FILTERXML("&lt;t&gt;&lt;s&gt;" &amp; SUBSTITUTE(D4," ","&lt;/s&gt;&lt;s&gt;") &amp; "&lt;/s&gt;&lt;/t&gt;", "//s"), _xlfn.SEQUENCE(4))))</f>
        <v>Sounce Fast Phone Charging</v>
      </c>
      <c r="H4" t="str">
        <f t="shared" si="1"/>
        <v>Data Sync USB Cable Compatible for iPhone 13, 12,11, X, 8, 7, 6, 5, iPad Air, Pro, Mini and iOS Devices</v>
      </c>
      <c r="I4" t="s">
        <v>17</v>
      </c>
      <c r="J4" t="s">
        <v>13085</v>
      </c>
      <c r="K4" s="7" t="str">
        <f t="shared" si="2"/>
        <v>Computers &amp; Accessories</v>
      </c>
      <c r="L4" t="s">
        <v>13086</v>
      </c>
      <c r="M4" t="str">
        <f t="shared" si="3"/>
        <v>Accessories &amp; Peripherals</v>
      </c>
      <c r="N4" s="2" t="s">
        <v>13087</v>
      </c>
      <c r="O4" s="2" t="str">
        <f t="shared" si="4"/>
        <v>Cables &amp; Accessories</v>
      </c>
      <c r="P4" s="1" t="s">
        <v>13088</v>
      </c>
      <c r="Q4" t="s">
        <v>13089</v>
      </c>
      <c r="R4">
        <v>199</v>
      </c>
      <c r="S4" s="8">
        <f t="shared" si="5"/>
        <v>199</v>
      </c>
      <c r="T4" s="2">
        <v>1899</v>
      </c>
      <c r="U4" s="8">
        <f t="shared" si="6"/>
        <v>1899</v>
      </c>
      <c r="V4" s="1">
        <f t="shared" si="7"/>
        <v>0.8952080042127436</v>
      </c>
      <c r="W4">
        <v>3.9</v>
      </c>
      <c r="X4" s="10">
        <f t="shared" si="8"/>
        <v>3.9</v>
      </c>
      <c r="Y4" s="4">
        <v>7928</v>
      </c>
      <c r="Z4" s="12">
        <f t="shared" si="9"/>
        <v>7928</v>
      </c>
    </row>
    <row r="5" spans="1:26" x14ac:dyDescent="0.25">
      <c r="A5">
        <v>4</v>
      </c>
      <c r="B5" t="s">
        <v>45</v>
      </c>
      <c r="C5" t="s">
        <v>46</v>
      </c>
      <c r="D5" t="str">
        <f t="shared" si="0"/>
        <v>boAt Deuce USB 300 2 in 1 Type-C and Micro USB Stress Resistant, Tangle-Free, Sturdy Cable with 3A Fast Charging and 480mbps Data Transmission, 10000+ Bends Lifespan and Extended 1.5m Length(Martian Red)</v>
      </c>
      <c r="F5" t="str">
        <f t="shared" si="10"/>
        <v>Duplicate</v>
      </c>
      <c r="G5" t="str" cm="1">
        <f t="array" ref="G5">PROPER(_xlfn.TEXTJOIN(" ", TRUE, INDEX(_xlfn.FILTERXML("&lt;t&gt;&lt;s&gt;" &amp; SUBSTITUTE(D5," ","&lt;/s&gt;&lt;s&gt;") &amp; "&lt;/s&gt;&lt;/t&gt;", "//s"), _xlfn.SEQUENCE(4))))</f>
        <v>Boat Deuce Usb 300</v>
      </c>
      <c r="H5" t="str">
        <f t="shared" si="1"/>
        <v>1 Type-C and Micro USB Stress Resistant, Tangle-Free, Sturdy Cable with 3A Fast Charging and 480mbps Data Transmission, 10000+ Bends Lifespan and Extended 1.5m Length(Martian Red)</v>
      </c>
      <c r="I5" t="s">
        <v>17</v>
      </c>
      <c r="J5" t="s">
        <v>13085</v>
      </c>
      <c r="K5" s="7" t="str">
        <f t="shared" si="2"/>
        <v>Computers &amp; Accessories</v>
      </c>
      <c r="L5" t="s">
        <v>13086</v>
      </c>
      <c r="M5" t="str">
        <f t="shared" si="3"/>
        <v>Accessories &amp; Peripherals</v>
      </c>
      <c r="N5" t="s">
        <v>13087</v>
      </c>
      <c r="O5" s="2" t="str">
        <f t="shared" si="4"/>
        <v>Cables &amp; Accessories</v>
      </c>
      <c r="P5" s="1" t="s">
        <v>13088</v>
      </c>
      <c r="Q5" t="s">
        <v>13089</v>
      </c>
      <c r="R5">
        <v>329</v>
      </c>
      <c r="S5" s="8">
        <f t="shared" si="5"/>
        <v>329</v>
      </c>
      <c r="T5">
        <v>699</v>
      </c>
      <c r="U5" s="8">
        <f t="shared" si="6"/>
        <v>699</v>
      </c>
      <c r="V5" s="1">
        <f t="shared" si="7"/>
        <v>0.52932761087267521</v>
      </c>
      <c r="W5">
        <v>4.2</v>
      </c>
      <c r="X5" s="10">
        <f t="shared" si="8"/>
        <v>4.2</v>
      </c>
      <c r="Y5" s="4">
        <v>94363</v>
      </c>
      <c r="Z5" s="12">
        <f t="shared" si="9"/>
        <v>94363</v>
      </c>
    </row>
    <row r="6" spans="1:26" x14ac:dyDescent="0.25">
      <c r="A6">
        <v>5</v>
      </c>
      <c r="B6" t="s">
        <v>55</v>
      </c>
      <c r="C6" t="s">
        <v>56</v>
      </c>
      <c r="D6" t="str">
        <f t="shared" si="0"/>
        <v>Portronics Konnect L 1.2M Fast Charging 3A 8 Pin USB Cable with Charge and Sync Function for iPhone, iPad (Grey)</v>
      </c>
      <c r="F6" t="str">
        <f t="shared" si="10"/>
        <v>Duplicate</v>
      </c>
      <c r="G6" t="str" cm="1">
        <f t="array" ref="G6">PROPER(_xlfn.TEXTJOIN(" ", TRUE, INDEX(_xlfn.FILTERXML("&lt;t&gt;&lt;s&gt;" &amp; SUBSTITUTE(D6," ","&lt;/s&gt;&lt;s&gt;") &amp; "&lt;/s&gt;&lt;/t&gt;", "//s"), _xlfn.SEQUENCE(4))))</f>
        <v>Portronics Konnect L 1.2M</v>
      </c>
      <c r="H6" t="str">
        <f t="shared" si="1"/>
        <v>3A 8 Pin USB Cable with Charge and Sync Function for iPhone, iPad (Grey)</v>
      </c>
      <c r="I6" t="s">
        <v>17</v>
      </c>
      <c r="J6" t="s">
        <v>13085</v>
      </c>
      <c r="K6" s="7" t="str">
        <f t="shared" si="2"/>
        <v>Computers &amp; Accessories</v>
      </c>
      <c r="L6" t="s">
        <v>13086</v>
      </c>
      <c r="M6" t="str">
        <f t="shared" si="3"/>
        <v>Accessories &amp; Peripherals</v>
      </c>
      <c r="N6" t="s">
        <v>13087</v>
      </c>
      <c r="O6" s="2" t="str">
        <f t="shared" si="4"/>
        <v>Cables &amp; Accessories</v>
      </c>
      <c r="P6" s="1" t="s">
        <v>13088</v>
      </c>
      <c r="Q6" t="s">
        <v>13089</v>
      </c>
      <c r="R6">
        <v>154</v>
      </c>
      <c r="S6" s="8">
        <f t="shared" si="5"/>
        <v>154</v>
      </c>
      <c r="T6">
        <v>399</v>
      </c>
      <c r="U6" s="8">
        <f t="shared" si="6"/>
        <v>399</v>
      </c>
      <c r="V6" s="1">
        <f t="shared" si="7"/>
        <v>0.61403508771929827</v>
      </c>
      <c r="W6">
        <v>4.2</v>
      </c>
      <c r="X6" s="10">
        <f t="shared" si="8"/>
        <v>4.2</v>
      </c>
      <c r="Y6" s="4">
        <v>16905</v>
      </c>
      <c r="Z6" s="12">
        <f t="shared" si="9"/>
        <v>16905</v>
      </c>
    </row>
    <row r="7" spans="1:26" x14ac:dyDescent="0.25">
      <c r="A7">
        <v>6</v>
      </c>
      <c r="B7" t="s">
        <v>64</v>
      </c>
      <c r="C7" t="s">
        <v>65</v>
      </c>
      <c r="D7" t="str">
        <f t="shared" si="0"/>
        <v>pTron Solero TB301 3A Type-C Data and Fast Charging Cable, Made in India, 480Mbps Data Sync, Strong and Durable 1.5-Meter Nylon Braided USB Cable for Type-C Devices for Charging Adapter (Black)</v>
      </c>
      <c r="F7" t="str">
        <f t="shared" si="10"/>
        <v>Duplicate</v>
      </c>
      <c r="G7" t="str" cm="1">
        <f t="array" ref="G7">PROPER(_xlfn.TEXTJOIN(" ", TRUE, INDEX(_xlfn.FILTERXML("&lt;t&gt;&lt;s&gt;" &amp; SUBSTITUTE(D7," ","&lt;/s&gt;&lt;s&gt;") &amp; "&lt;/s&gt;&lt;/t&gt;", "//s"), _xlfn.SEQUENCE(4))))</f>
        <v>Ptron Solero Tb301 3A</v>
      </c>
      <c r="H7" t="str">
        <f t="shared" si="1"/>
        <v>and Fast Charging Cable, Made in India, 480Mbps Data Sync, Strong and Durable 1.5-Meter Nylon Braided USB Cable for Type-C Devices for Charging Adapter (Black)</v>
      </c>
      <c r="I7" t="s">
        <v>17</v>
      </c>
      <c r="J7" t="s">
        <v>13085</v>
      </c>
      <c r="K7" s="7" t="str">
        <f t="shared" si="2"/>
        <v>Computers &amp; Accessories</v>
      </c>
      <c r="L7" t="s">
        <v>13086</v>
      </c>
      <c r="M7" t="str">
        <f t="shared" si="3"/>
        <v>Accessories &amp; Peripherals</v>
      </c>
      <c r="N7" s="2" t="s">
        <v>13087</v>
      </c>
      <c r="O7" s="2" t="str">
        <f t="shared" si="4"/>
        <v>Cables &amp; Accessories</v>
      </c>
      <c r="P7" s="1" t="s">
        <v>13088</v>
      </c>
      <c r="Q7" t="s">
        <v>13089</v>
      </c>
      <c r="R7">
        <v>149</v>
      </c>
      <c r="S7" s="8">
        <f t="shared" si="5"/>
        <v>149</v>
      </c>
      <c r="T7" s="2">
        <v>1000</v>
      </c>
      <c r="U7" s="8">
        <f t="shared" si="6"/>
        <v>1000</v>
      </c>
      <c r="V7" s="1">
        <f t="shared" si="7"/>
        <v>0.85099999999999998</v>
      </c>
      <c r="W7">
        <v>3.9</v>
      </c>
      <c r="X7" s="10">
        <f t="shared" si="8"/>
        <v>3.9</v>
      </c>
      <c r="Y7" s="4">
        <v>24871</v>
      </c>
      <c r="Z7" s="12">
        <f t="shared" si="9"/>
        <v>24871</v>
      </c>
    </row>
    <row r="8" spans="1:26" x14ac:dyDescent="0.25">
      <c r="A8">
        <v>7</v>
      </c>
      <c r="B8" t="s">
        <v>74</v>
      </c>
      <c r="C8" t="s">
        <v>75</v>
      </c>
      <c r="D8" t="str">
        <f t="shared" si="0"/>
        <v>boAt Micro USB 55 Tangle-free, Sturdy Micro USB Cable with 3A Fast Charging and 480mbps Data Transmission (Black)</v>
      </c>
      <c r="F8" t="str">
        <f t="shared" si="10"/>
        <v>Duplicate</v>
      </c>
      <c r="G8" t="str" cm="1">
        <f t="array" ref="G8">PROPER(_xlfn.TEXTJOIN(" ", TRUE, INDEX(_xlfn.FILTERXML("&lt;t&gt;&lt;s&gt;" &amp; SUBSTITUTE(D8," ","&lt;/s&gt;&lt;s&gt;") &amp; "&lt;/s&gt;&lt;/t&gt;", "//s"), _xlfn.SEQUENCE(4))))</f>
        <v>Boat Micro Usb 55</v>
      </c>
      <c r="H8" t="str">
        <f t="shared" si="1"/>
        <v>Micro USB Cable with 3A Fast Charging and 480mbps Data Transmission (Black)</v>
      </c>
      <c r="I8" t="s">
        <v>17</v>
      </c>
      <c r="J8" t="s">
        <v>13085</v>
      </c>
      <c r="K8" s="7" t="str">
        <f t="shared" si="2"/>
        <v>Computers &amp; Accessories</v>
      </c>
      <c r="L8" t="s">
        <v>13086</v>
      </c>
      <c r="M8" t="str">
        <f t="shared" si="3"/>
        <v>Accessories &amp; Peripherals</v>
      </c>
      <c r="N8" t="s">
        <v>13087</v>
      </c>
      <c r="O8" s="2" t="str">
        <f t="shared" si="4"/>
        <v>Cables &amp; Accessories</v>
      </c>
      <c r="P8" s="1" t="s">
        <v>13088</v>
      </c>
      <c r="Q8" t="s">
        <v>13089</v>
      </c>
      <c r="R8">
        <v>176.63</v>
      </c>
      <c r="S8" s="8">
        <f t="shared" si="5"/>
        <v>176.63</v>
      </c>
      <c r="T8">
        <v>499</v>
      </c>
      <c r="U8" s="8">
        <f t="shared" si="6"/>
        <v>499</v>
      </c>
      <c r="V8" s="1">
        <f t="shared" si="7"/>
        <v>0.64603206412825653</v>
      </c>
      <c r="W8">
        <v>4.0999999999999996</v>
      </c>
      <c r="X8" s="10">
        <f t="shared" si="8"/>
        <v>4.0999999999999996</v>
      </c>
      <c r="Y8" s="4">
        <v>15188</v>
      </c>
      <c r="Z8" s="12">
        <f t="shared" si="9"/>
        <v>15188</v>
      </c>
    </row>
    <row r="9" spans="1:26" x14ac:dyDescent="0.25">
      <c r="A9">
        <v>8</v>
      </c>
      <c r="B9" t="s">
        <v>84</v>
      </c>
      <c r="C9" t="s">
        <v>85</v>
      </c>
      <c r="D9" t="str">
        <f t="shared" si="0"/>
        <v>MI Usb Type-C Cable Smartphone (Black)</v>
      </c>
      <c r="F9" t="str">
        <f t="shared" si="10"/>
        <v>Duplicate</v>
      </c>
      <c r="G9" t="str" cm="1">
        <f t="array" ref="G9">PROPER(_xlfn.TEXTJOIN(" ", TRUE, INDEX(_xlfn.FILTERXML("&lt;t&gt;&lt;s&gt;" &amp; SUBSTITUTE(D9," ","&lt;/s&gt;&lt;s&gt;") &amp; "&lt;/s&gt;&lt;/t&gt;", "//s"), _xlfn.SEQUENCE(4))))</f>
        <v>Mi Usb Type-C Cable</v>
      </c>
      <c r="H9" t="str">
        <f>IFERROR(TRIM(MID(D9, FIND("~", SUBSTITUTE(D9, " ", "~", 5)) + 1, LEN(D9))), "")</f>
        <v>(Black)</v>
      </c>
      <c r="I9" t="s">
        <v>17</v>
      </c>
      <c r="J9" t="s">
        <v>13085</v>
      </c>
      <c r="K9" s="7" t="str">
        <f t="shared" si="2"/>
        <v>Computers &amp; Accessories</v>
      </c>
      <c r="L9" t="s">
        <v>13086</v>
      </c>
      <c r="M9" t="str">
        <f t="shared" si="3"/>
        <v>Accessories &amp; Peripherals</v>
      </c>
      <c r="N9" t="s">
        <v>13087</v>
      </c>
      <c r="O9" s="2" t="str">
        <f t="shared" si="4"/>
        <v>Cables &amp; Accessories</v>
      </c>
      <c r="P9" s="1" t="s">
        <v>13088</v>
      </c>
      <c r="Q9" t="s">
        <v>13089</v>
      </c>
      <c r="R9">
        <v>229</v>
      </c>
      <c r="S9" s="8">
        <f t="shared" si="5"/>
        <v>229</v>
      </c>
      <c r="T9">
        <v>299</v>
      </c>
      <c r="U9" s="8">
        <f t="shared" si="6"/>
        <v>299</v>
      </c>
      <c r="V9" s="1">
        <f t="shared" si="7"/>
        <v>0.23411371237458195</v>
      </c>
      <c r="W9">
        <v>4.3</v>
      </c>
      <c r="X9" s="10">
        <f t="shared" si="8"/>
        <v>4.3</v>
      </c>
      <c r="Y9" s="4">
        <v>30411</v>
      </c>
      <c r="Z9" s="12">
        <f t="shared" si="9"/>
        <v>30411</v>
      </c>
    </row>
    <row r="10" spans="1:26" x14ac:dyDescent="0.25">
      <c r="A10">
        <v>9</v>
      </c>
      <c r="B10" t="s">
        <v>94</v>
      </c>
      <c r="C10" t="s">
        <v>95</v>
      </c>
      <c r="D10" t="str">
        <f t="shared" si="0"/>
        <v>TP-Link USB WiFi Adapter for PC(TL-WN725N), N150 Wireless Network Adapter for Desktop - Nano Size WiFi Dongle Compatible with Windows 11 10 7 8 8.1 XP Mac OS 10.9-10.15 Linux Kernel 2.6.18-4.4.3</v>
      </c>
      <c r="F10" t="str">
        <f t="shared" si="10"/>
        <v>Unique</v>
      </c>
      <c r="G10" t="str" cm="1">
        <f t="array" ref="G10">PROPER(_xlfn.TEXTJOIN(" ", TRUE, INDEX(_xlfn.FILTERXML("&lt;t&gt;&lt;s&gt;" &amp; SUBSTITUTE(D10," ","&lt;/s&gt;&lt;s&gt;") &amp; "&lt;/s&gt;&lt;/t&gt;", "//s"), _xlfn.SEQUENCE(4))))</f>
        <v>Tp-Link Usb Wifi Adapter</v>
      </c>
      <c r="H10" t="str">
        <f t="shared" ref="H10:H73" si="11">IFERROR(TRIM(MID(D10, FIND("~", SUBSTITUTE(D10, " ", "~", 6)) + 1, LEN(D10))), "")</f>
        <v>N150 Wireless Network Adapter for Desktop - Nano Size WiFi Dongle Compatible with Windows 11 10 7 8 8.1 XP Mac OS 10.9-10.15 Linux Kernel 2.6.18-4.4.3</v>
      </c>
      <c r="I10" t="s">
        <v>96</v>
      </c>
      <c r="J10" t="s">
        <v>13085</v>
      </c>
      <c r="K10" s="7" t="str">
        <f t="shared" si="2"/>
        <v>Computers &amp; Accessories</v>
      </c>
      <c r="L10" t="s">
        <v>13394</v>
      </c>
      <c r="M10" t="str">
        <f t="shared" si="3"/>
        <v>Networking Devices</v>
      </c>
      <c r="N10" t="s">
        <v>13395</v>
      </c>
      <c r="O10" s="2" t="str">
        <f t="shared" si="4"/>
        <v>Network Adapters</v>
      </c>
      <c r="P10" s="1" t="s">
        <v>13092</v>
      </c>
      <c r="R10">
        <v>499</v>
      </c>
      <c r="S10" s="8">
        <f t="shared" si="5"/>
        <v>499</v>
      </c>
      <c r="T10">
        <v>999</v>
      </c>
      <c r="U10" s="8">
        <f t="shared" si="6"/>
        <v>999</v>
      </c>
      <c r="V10" s="1">
        <f t="shared" si="7"/>
        <v>0.50050050050050054</v>
      </c>
      <c r="W10">
        <v>4.2</v>
      </c>
      <c r="X10" s="10">
        <f t="shared" si="8"/>
        <v>4.2</v>
      </c>
      <c r="Y10" s="4">
        <v>179691</v>
      </c>
      <c r="Z10" s="12">
        <f t="shared" si="9"/>
        <v>179691</v>
      </c>
    </row>
    <row r="11" spans="1:26" x14ac:dyDescent="0.25">
      <c r="A11">
        <v>10</v>
      </c>
      <c r="B11" t="s">
        <v>105</v>
      </c>
      <c r="C11" t="s">
        <v>106</v>
      </c>
      <c r="D11" t="str">
        <f t="shared" si="0"/>
        <v>Ambrane Unbreakable 60W 3A Fast Charging 1.5m Braided Micro USB Cable for Smartphones, Tablets, Laptops and Other Micro USB Devices, 480Mbps Data Sync, Quick Charge 3.0 (RCM15, Black)</v>
      </c>
      <c r="F11" t="str">
        <f t="shared" si="10"/>
        <v>Duplicate</v>
      </c>
      <c r="G11" t="str" cm="1">
        <f t="array" ref="G11">PROPER(_xlfn.TEXTJOIN(" ", TRUE, INDEX(_xlfn.FILTERXML("&lt;t&gt;&lt;s&gt;" &amp; SUBSTITUTE(D11," ","&lt;/s&gt;&lt;s&gt;") &amp; "&lt;/s&gt;&lt;/t&gt;", "//s"), _xlfn.SEQUENCE(4))))</f>
        <v>Ambrane Unbreakable 60W 3A</v>
      </c>
      <c r="H11" t="str">
        <f t="shared" si="11"/>
        <v>1.5m Braided Micro USB Cable for Smartphones, Tablets, Laptops and Other Micro USB Devices, 480Mbps Data Sync, Quick Charge 3.0 (RCM15, Black)</v>
      </c>
      <c r="I11" t="s">
        <v>17</v>
      </c>
      <c r="J11" t="s">
        <v>13085</v>
      </c>
      <c r="K11" s="7" t="str">
        <f t="shared" si="2"/>
        <v>Computers &amp; Accessories</v>
      </c>
      <c r="L11" t="s">
        <v>13086</v>
      </c>
      <c r="M11" t="str">
        <f t="shared" si="3"/>
        <v>Accessories &amp; Peripherals</v>
      </c>
      <c r="N11" t="s">
        <v>13087</v>
      </c>
      <c r="O11" s="2" t="str">
        <f t="shared" si="4"/>
        <v>Cables &amp; Accessories</v>
      </c>
      <c r="P11" s="1" t="s">
        <v>13088</v>
      </c>
      <c r="Q11" t="s">
        <v>13089</v>
      </c>
      <c r="R11">
        <v>199</v>
      </c>
      <c r="S11" s="8">
        <f t="shared" si="5"/>
        <v>199</v>
      </c>
      <c r="T11">
        <v>299</v>
      </c>
      <c r="U11" s="8">
        <f t="shared" si="6"/>
        <v>299</v>
      </c>
      <c r="V11" s="1">
        <f t="shared" si="7"/>
        <v>0.33444816053511706</v>
      </c>
      <c r="W11">
        <v>4</v>
      </c>
      <c r="X11" s="10">
        <f t="shared" si="8"/>
        <v>4</v>
      </c>
      <c r="Y11" s="4">
        <v>43994</v>
      </c>
      <c r="Z11" s="12">
        <f t="shared" si="9"/>
        <v>43994</v>
      </c>
    </row>
    <row r="12" spans="1:26" x14ac:dyDescent="0.25">
      <c r="A12">
        <v>11</v>
      </c>
      <c r="B12" t="s">
        <v>110</v>
      </c>
      <c r="C12" t="s">
        <v>111</v>
      </c>
      <c r="D12" t="str">
        <f t="shared" si="0"/>
        <v>Portronics Konnect L POR-1081 Fast Charging 3A Type-C Cable 1.2Meter with Charge and Sync Function for All Type-C Devices (Grey)</v>
      </c>
      <c r="F12" t="str">
        <f t="shared" si="10"/>
        <v>Duplicate</v>
      </c>
      <c r="G12" t="str" cm="1">
        <f t="array" ref="G12">PROPER(_xlfn.TEXTJOIN(" ", TRUE, INDEX(_xlfn.FILTERXML("&lt;t&gt;&lt;s&gt;" &amp; SUBSTITUTE(D12," ","&lt;/s&gt;&lt;s&gt;") &amp; "&lt;/s&gt;&lt;/t&gt;", "//s"), _xlfn.SEQUENCE(4))))</f>
        <v>Portronics Konnect L Por-1081</v>
      </c>
      <c r="H12" t="str">
        <f t="shared" si="11"/>
        <v>3A Type-C Cable 1.2Meter with Charge and Sync Function for All Type-C Devices (Grey)</v>
      </c>
      <c r="I12" t="s">
        <v>17</v>
      </c>
      <c r="J12" t="s">
        <v>13085</v>
      </c>
      <c r="K12" s="7" t="str">
        <f t="shared" si="2"/>
        <v>Computers &amp; Accessories</v>
      </c>
      <c r="L12" t="s">
        <v>13086</v>
      </c>
      <c r="M12" t="str">
        <f t="shared" si="3"/>
        <v>Accessories &amp; Peripherals</v>
      </c>
      <c r="N12" t="s">
        <v>13087</v>
      </c>
      <c r="O12" s="2" t="str">
        <f t="shared" si="4"/>
        <v>Cables &amp; Accessories</v>
      </c>
      <c r="P12" s="1" t="s">
        <v>13088</v>
      </c>
      <c r="Q12" t="s">
        <v>13089</v>
      </c>
      <c r="R12">
        <v>154</v>
      </c>
      <c r="S12" s="8">
        <f t="shared" si="5"/>
        <v>154</v>
      </c>
      <c r="T12">
        <v>339</v>
      </c>
      <c r="U12" s="8">
        <f t="shared" si="6"/>
        <v>339</v>
      </c>
      <c r="V12" s="1">
        <f t="shared" si="7"/>
        <v>0.54572271386430682</v>
      </c>
      <c r="W12">
        <v>4.3</v>
      </c>
      <c r="X12" s="10">
        <f t="shared" si="8"/>
        <v>4.3</v>
      </c>
      <c r="Y12" s="4">
        <v>13391</v>
      </c>
      <c r="Z12" s="12">
        <f t="shared" si="9"/>
        <v>13391</v>
      </c>
    </row>
    <row r="13" spans="1:26" x14ac:dyDescent="0.25">
      <c r="A13">
        <v>12</v>
      </c>
      <c r="B13" t="s">
        <v>120</v>
      </c>
      <c r="C13" t="s">
        <v>121</v>
      </c>
      <c r="D13" t="str">
        <f t="shared" si="0"/>
        <v>boAt Rugged v3 Extra Tough Unbreakable Braided Micro USB Cable 1.5 Meter (Black)</v>
      </c>
      <c r="F13" t="str">
        <f t="shared" si="10"/>
        <v>Duplicate</v>
      </c>
      <c r="G13" t="str" cm="1">
        <f t="array" ref="G13">PROPER(_xlfn.TEXTJOIN(" ", TRUE, INDEX(_xlfn.FILTERXML("&lt;t&gt;&lt;s&gt;" &amp; SUBSTITUTE(D13," ","&lt;/s&gt;&lt;s&gt;") &amp; "&lt;/s&gt;&lt;/t&gt;", "//s"), _xlfn.SEQUENCE(4))))</f>
        <v>Boat Rugged V3 Extra</v>
      </c>
      <c r="H13" t="str">
        <f t="shared" si="11"/>
        <v>Braided Micro USB Cable 1.5 Meter (Black)</v>
      </c>
      <c r="I13" t="s">
        <v>17</v>
      </c>
      <c r="J13" t="s">
        <v>13085</v>
      </c>
      <c r="K13" s="7" t="str">
        <f t="shared" si="2"/>
        <v>Computers &amp; Accessories</v>
      </c>
      <c r="L13" t="s">
        <v>13086</v>
      </c>
      <c r="M13" t="str">
        <f t="shared" si="3"/>
        <v>Accessories &amp; Peripherals</v>
      </c>
      <c r="N13" t="s">
        <v>13087</v>
      </c>
      <c r="O13" s="2" t="str">
        <f t="shared" si="4"/>
        <v>Cables &amp; Accessories</v>
      </c>
      <c r="P13" s="1" t="s">
        <v>13088</v>
      </c>
      <c r="Q13" t="s">
        <v>13089</v>
      </c>
      <c r="R13">
        <v>299</v>
      </c>
      <c r="S13" s="8">
        <f t="shared" si="5"/>
        <v>299</v>
      </c>
      <c r="T13">
        <v>799</v>
      </c>
      <c r="U13" s="8">
        <f t="shared" si="6"/>
        <v>799</v>
      </c>
      <c r="V13" s="1">
        <f t="shared" si="7"/>
        <v>0.62578222778473092</v>
      </c>
      <c r="W13">
        <v>4.2</v>
      </c>
      <c r="X13" s="10">
        <f t="shared" si="8"/>
        <v>4.2</v>
      </c>
      <c r="Y13" s="4">
        <v>94363</v>
      </c>
      <c r="Z13" s="12">
        <f t="shared" si="9"/>
        <v>94363</v>
      </c>
    </row>
    <row r="14" spans="1:26" x14ac:dyDescent="0.25">
      <c r="A14">
        <v>13</v>
      </c>
      <c r="B14" t="s">
        <v>125</v>
      </c>
      <c r="C14" t="s">
        <v>126</v>
      </c>
      <c r="D14" t="str">
        <f t="shared" si="0"/>
        <v>AmazonBasics Flexible Premium HDMI Cable (Black, 4K@60Hz, 18Gbps), 3-Foot</v>
      </c>
      <c r="F14" t="str">
        <f t="shared" si="10"/>
        <v>Duplicate</v>
      </c>
      <c r="G14" t="str" cm="1">
        <f t="array" ref="G14">PROPER(_xlfn.TEXTJOIN(" ", TRUE, INDEX(_xlfn.FILTERXML("&lt;t&gt;&lt;s&gt;" &amp; SUBSTITUTE(D14," ","&lt;/s&gt;&lt;s&gt;") &amp; "&lt;/s&gt;&lt;/t&gt;", "//s"), _xlfn.SEQUENCE(4))))</f>
        <v>Amazonbasics Flexible Premium Hdmi</v>
      </c>
      <c r="H14" t="str">
        <f t="shared" si="11"/>
        <v>4K@60Hz, 18Gbps), 3-Foot</v>
      </c>
      <c r="I14" t="s">
        <v>127</v>
      </c>
      <c r="J14" t="s">
        <v>13093</v>
      </c>
      <c r="K14" s="7" t="str">
        <f t="shared" si="2"/>
        <v>Electronics</v>
      </c>
      <c r="L14" t="s">
        <v>13094</v>
      </c>
      <c r="M14" t="str">
        <f t="shared" si="3"/>
        <v>HomeTheater , TV &amp; Video</v>
      </c>
      <c r="N14" t="s">
        <v>13095</v>
      </c>
      <c r="O14" s="2" t="str">
        <f t="shared" si="4"/>
        <v>Accessories</v>
      </c>
      <c r="P14" s="1" t="s">
        <v>13088</v>
      </c>
      <c r="Q14" t="s">
        <v>13096</v>
      </c>
      <c r="R14">
        <v>219</v>
      </c>
      <c r="S14" s="8">
        <f t="shared" si="5"/>
        <v>219</v>
      </c>
      <c r="T14">
        <v>700</v>
      </c>
      <c r="U14" s="8">
        <f t="shared" si="6"/>
        <v>700</v>
      </c>
      <c r="V14" s="1">
        <f t="shared" si="7"/>
        <v>0.68714285714285717</v>
      </c>
      <c r="W14">
        <v>4.4000000000000004</v>
      </c>
      <c r="X14" s="10">
        <f t="shared" si="8"/>
        <v>4.4000000000000004</v>
      </c>
      <c r="Y14" s="4">
        <v>426973</v>
      </c>
      <c r="Z14" s="12">
        <f t="shared" si="9"/>
        <v>426973</v>
      </c>
    </row>
    <row r="15" spans="1:26" x14ac:dyDescent="0.25">
      <c r="A15">
        <v>14</v>
      </c>
      <c r="B15" t="s">
        <v>136</v>
      </c>
      <c r="C15" t="s">
        <v>137</v>
      </c>
      <c r="D15" t="str">
        <f t="shared" si="0"/>
        <v>Portronics Konnect CL 20W POR-1067 Type-C to 8 Pin USB 1.2M Cable with Power Delivery and 3A Quick Charge Support, Nylon Braided for All Type-C and 8 Pin Devices, Green</v>
      </c>
      <c r="F15" t="str">
        <f t="shared" si="10"/>
        <v>Duplicate</v>
      </c>
      <c r="G15" t="str" cm="1">
        <f t="array" ref="G15">PROPER(_xlfn.TEXTJOIN(" ", TRUE, INDEX(_xlfn.FILTERXML("&lt;t&gt;&lt;s&gt;" &amp; SUBSTITUTE(D15," ","&lt;/s&gt;&lt;s&gt;") &amp; "&lt;/s&gt;&lt;/t&gt;", "//s"), _xlfn.SEQUENCE(4))))</f>
        <v>Portronics Konnect Cl 20W</v>
      </c>
      <c r="H15" t="str">
        <f t="shared" si="11"/>
        <v>to 8 Pin USB 1.2M Cable with Power Delivery and 3A Quick Charge Support, Nylon Braided for All Type-C and 8 Pin Devices, Green</v>
      </c>
      <c r="I15" t="s">
        <v>17</v>
      </c>
      <c r="J15" t="s">
        <v>13085</v>
      </c>
      <c r="K15" s="7" t="str">
        <f t="shared" si="2"/>
        <v>Computers &amp; Accessories</v>
      </c>
      <c r="L15" t="s">
        <v>13086</v>
      </c>
      <c r="M15" t="str">
        <f t="shared" si="3"/>
        <v>Accessories &amp; Peripherals</v>
      </c>
      <c r="N15" t="s">
        <v>13087</v>
      </c>
      <c r="O15" s="2" t="str">
        <f t="shared" si="4"/>
        <v>Cables &amp; Accessories</v>
      </c>
      <c r="P15" s="1" t="s">
        <v>13088</v>
      </c>
      <c r="Q15" t="s">
        <v>13089</v>
      </c>
      <c r="R15">
        <v>350</v>
      </c>
      <c r="S15" s="8">
        <f t="shared" si="5"/>
        <v>350</v>
      </c>
      <c r="T15">
        <v>899</v>
      </c>
      <c r="U15" s="8">
        <f t="shared" si="6"/>
        <v>899</v>
      </c>
      <c r="V15" s="1">
        <f t="shared" si="7"/>
        <v>0.61067853170189101</v>
      </c>
      <c r="W15">
        <v>4.2</v>
      </c>
      <c r="X15" s="10">
        <f t="shared" si="8"/>
        <v>4.2</v>
      </c>
      <c r="Y15" s="4">
        <v>2262</v>
      </c>
      <c r="Z15" s="12">
        <f t="shared" si="9"/>
        <v>2262</v>
      </c>
    </row>
    <row r="16" spans="1:26" x14ac:dyDescent="0.25">
      <c r="A16">
        <v>15</v>
      </c>
      <c r="B16" t="s">
        <v>146</v>
      </c>
      <c r="C16" t="s">
        <v>147</v>
      </c>
      <c r="D16" t="str">
        <f t="shared" si="0"/>
        <v>Portronics Konnect L 1.2M POR-1401 Fast Charging 3A 8 Pin USB Cable with Charge and Sync Function (White)</v>
      </c>
      <c r="F16" t="str">
        <f t="shared" si="10"/>
        <v>Duplicate</v>
      </c>
      <c r="G16" t="str" cm="1">
        <f t="array" ref="G16">PROPER(_xlfn.TEXTJOIN(" ", TRUE, INDEX(_xlfn.FILTERXML("&lt;t&gt;&lt;s&gt;" &amp; SUBSTITUTE(D16," ","&lt;/s&gt;&lt;s&gt;") &amp; "&lt;/s&gt;&lt;/t&gt;", "//s"), _xlfn.SEQUENCE(4))))</f>
        <v>Portronics Konnect L 1.2M</v>
      </c>
      <c r="H16" t="str">
        <f t="shared" si="11"/>
        <v>Charging 3A 8 Pin USB Cable with Charge and Sync Function (White)</v>
      </c>
      <c r="I16" t="s">
        <v>17</v>
      </c>
      <c r="J16" t="s">
        <v>13085</v>
      </c>
      <c r="K16" s="7" t="str">
        <f t="shared" si="2"/>
        <v>Computers &amp; Accessories</v>
      </c>
      <c r="L16" t="s">
        <v>13086</v>
      </c>
      <c r="M16" t="str">
        <f t="shared" si="3"/>
        <v>Accessories &amp; Peripherals</v>
      </c>
      <c r="N16" t="s">
        <v>13087</v>
      </c>
      <c r="O16" s="2" t="str">
        <f t="shared" si="4"/>
        <v>Cables &amp; Accessories</v>
      </c>
      <c r="P16" s="1" t="s">
        <v>13088</v>
      </c>
      <c r="Q16" t="s">
        <v>13089</v>
      </c>
      <c r="R16">
        <v>159</v>
      </c>
      <c r="S16" s="8">
        <f t="shared" si="5"/>
        <v>159</v>
      </c>
      <c r="T16">
        <v>399</v>
      </c>
      <c r="U16" s="8">
        <f t="shared" si="6"/>
        <v>399</v>
      </c>
      <c r="V16" s="1">
        <f t="shared" si="7"/>
        <v>0.60150375939849621</v>
      </c>
      <c r="W16">
        <v>4.0999999999999996</v>
      </c>
      <c r="X16" s="10">
        <f t="shared" si="8"/>
        <v>4.0999999999999996</v>
      </c>
      <c r="Y16" s="4">
        <v>4768</v>
      </c>
      <c r="Z16" s="12">
        <f t="shared" si="9"/>
        <v>4768</v>
      </c>
    </row>
    <row r="17" spans="1:26" x14ac:dyDescent="0.25">
      <c r="A17">
        <v>16</v>
      </c>
      <c r="B17" t="s">
        <v>155</v>
      </c>
      <c r="C17" t="s">
        <v>156</v>
      </c>
      <c r="D17" t="str">
        <f t="shared" si="0"/>
        <v>MI Braided USB Type-C Cable for Charging Adapter (Red)</v>
      </c>
      <c r="F17" t="str">
        <f t="shared" si="10"/>
        <v>Duplicate</v>
      </c>
      <c r="G17" t="str" cm="1">
        <f t="array" ref="G17">PROPER(_xlfn.TEXTJOIN(" ", TRUE, INDEX(_xlfn.FILTERXML("&lt;t&gt;&lt;s&gt;" &amp; SUBSTITUTE(D17," ","&lt;/s&gt;&lt;s&gt;") &amp; "&lt;/s&gt;&lt;/t&gt;", "//s"), _xlfn.SEQUENCE(4))))</f>
        <v>Mi Braided Usb Type-C</v>
      </c>
      <c r="H17" t="str">
        <f t="shared" si="11"/>
        <v>Charging Adapter (Red)</v>
      </c>
      <c r="I17" t="s">
        <v>17</v>
      </c>
      <c r="J17" t="s">
        <v>13085</v>
      </c>
      <c r="K17" s="7" t="str">
        <f t="shared" si="2"/>
        <v>Computers &amp; Accessories</v>
      </c>
      <c r="L17" t="s">
        <v>13086</v>
      </c>
      <c r="M17" t="str">
        <f t="shared" si="3"/>
        <v>Accessories &amp; Peripherals</v>
      </c>
      <c r="N17" t="s">
        <v>13087</v>
      </c>
      <c r="O17" s="2" t="str">
        <f t="shared" si="4"/>
        <v>Cables &amp; Accessories</v>
      </c>
      <c r="P17" s="1" t="s">
        <v>13088</v>
      </c>
      <c r="Q17" t="s">
        <v>13089</v>
      </c>
      <c r="R17">
        <v>349</v>
      </c>
      <c r="S17" s="8">
        <f t="shared" si="5"/>
        <v>349</v>
      </c>
      <c r="T17">
        <v>399</v>
      </c>
      <c r="U17" s="8">
        <f t="shared" si="6"/>
        <v>399</v>
      </c>
      <c r="V17" s="1">
        <f t="shared" si="7"/>
        <v>0.12531328320802004</v>
      </c>
      <c r="W17">
        <v>4.4000000000000004</v>
      </c>
      <c r="X17" s="10">
        <f t="shared" si="8"/>
        <v>4.4000000000000004</v>
      </c>
      <c r="Y17" s="4">
        <v>18757</v>
      </c>
      <c r="Z17" s="12">
        <f t="shared" si="9"/>
        <v>18757</v>
      </c>
    </row>
    <row r="18" spans="1:26" x14ac:dyDescent="0.25">
      <c r="A18">
        <v>17</v>
      </c>
      <c r="B18" t="s">
        <v>165</v>
      </c>
      <c r="C18" t="s">
        <v>166</v>
      </c>
      <c r="D18" t="str">
        <f t="shared" si="0"/>
        <v>MI 80 cm (32 inches) 5A Series HD Ready Smart Android LED TV L32M7-5AIN (Black)</v>
      </c>
      <c r="F18" t="str">
        <f t="shared" si="10"/>
        <v>Unique</v>
      </c>
      <c r="G18" t="str" cm="1">
        <f t="array" ref="G18">PROPER(_xlfn.TEXTJOIN(" ", TRUE, INDEX(_xlfn.FILTERXML("&lt;t&gt;&lt;s&gt;" &amp; SUBSTITUTE(D18," ","&lt;/s&gt;&lt;s&gt;") &amp; "&lt;/s&gt;&lt;/t&gt;", "//s"), _xlfn.SEQUENCE(4))))</f>
        <v>Mi 80 Cm (32</v>
      </c>
      <c r="H18" t="str">
        <f t="shared" si="11"/>
        <v>Series HD Ready Smart Android LED TV L32M7-5AIN (Black)</v>
      </c>
      <c r="I18" t="s">
        <v>167</v>
      </c>
      <c r="J18" t="s">
        <v>13093</v>
      </c>
      <c r="K18" s="7" t="str">
        <f t="shared" si="2"/>
        <v>Electronics</v>
      </c>
      <c r="L18" s="2" t="s">
        <v>13094</v>
      </c>
      <c r="M18" t="str">
        <f t="shared" si="3"/>
        <v>HomeTheater , TV &amp; Video</v>
      </c>
      <c r="N18" s="2" t="s">
        <v>13097</v>
      </c>
      <c r="O18" s="2" t="str">
        <f t="shared" si="4"/>
        <v>Televisions</v>
      </c>
      <c r="P18" s="1" t="s">
        <v>13098</v>
      </c>
      <c r="R18" s="2">
        <v>13999</v>
      </c>
      <c r="S18" s="8">
        <f t="shared" si="5"/>
        <v>13999</v>
      </c>
      <c r="T18" s="2">
        <v>24999</v>
      </c>
      <c r="U18" s="8">
        <f t="shared" si="6"/>
        <v>24999</v>
      </c>
      <c r="V18" s="1">
        <f t="shared" si="7"/>
        <v>0.44001760070402818</v>
      </c>
      <c r="W18">
        <v>4.2</v>
      </c>
      <c r="X18" s="10">
        <f t="shared" si="8"/>
        <v>4.2</v>
      </c>
      <c r="Y18" s="4">
        <v>32840</v>
      </c>
      <c r="Z18" s="12">
        <f t="shared" si="9"/>
        <v>32840</v>
      </c>
    </row>
    <row r="19" spans="1:26" x14ac:dyDescent="0.25">
      <c r="A19">
        <v>18</v>
      </c>
      <c r="B19" t="s">
        <v>176</v>
      </c>
      <c r="C19" t="s">
        <v>177</v>
      </c>
      <c r="D19" t="str">
        <f t="shared" si="0"/>
        <v>Ambrane Unbreakable 60W 3A Fast Charging 1.5m Braided Type C to Type C Cable for Smartphones, Tablets, Laptops and Other Type C Devices, PD Technology, 480Mbps Data Sync (RCTT15, Black)</v>
      </c>
      <c r="F19" t="str">
        <f t="shared" si="10"/>
        <v>Duplicate</v>
      </c>
      <c r="G19" t="str" cm="1">
        <f t="array" ref="G19">PROPER(_xlfn.TEXTJOIN(" ", TRUE, INDEX(_xlfn.FILTERXML("&lt;t&gt;&lt;s&gt;" &amp; SUBSTITUTE(D19," ","&lt;/s&gt;&lt;s&gt;") &amp; "&lt;/s&gt;&lt;/t&gt;", "//s"), _xlfn.SEQUENCE(5))))</f>
        <v>Ambrane Unbreakable 60W 3A Fast</v>
      </c>
      <c r="H19" t="str">
        <f t="shared" si="11"/>
        <v>1.5m Braided Type C to Type C Cable for Smartphones, Tablets, Laptops and Other Type C Devices, PD Technology, 480Mbps Data Sync (RCTT15, Black)</v>
      </c>
      <c r="I19" t="s">
        <v>17</v>
      </c>
      <c r="J19" t="s">
        <v>13085</v>
      </c>
      <c r="K19" s="7" t="str">
        <f t="shared" si="2"/>
        <v>Computers &amp; Accessories</v>
      </c>
      <c r="L19" t="s">
        <v>13086</v>
      </c>
      <c r="M19" t="str">
        <f t="shared" si="3"/>
        <v>Accessories &amp; Peripherals</v>
      </c>
      <c r="N19" t="s">
        <v>13087</v>
      </c>
      <c r="O19" s="2" t="str">
        <f t="shared" si="4"/>
        <v>Cables &amp; Accessories</v>
      </c>
      <c r="P19" s="1" t="s">
        <v>13088</v>
      </c>
      <c r="Q19" t="s">
        <v>13089</v>
      </c>
      <c r="R19">
        <v>249</v>
      </c>
      <c r="S19" s="8">
        <f t="shared" si="5"/>
        <v>249</v>
      </c>
      <c r="T19">
        <v>399</v>
      </c>
      <c r="U19" s="8">
        <f t="shared" si="6"/>
        <v>399</v>
      </c>
      <c r="V19" s="1">
        <f t="shared" si="7"/>
        <v>0.37593984962406013</v>
      </c>
      <c r="W19">
        <v>4</v>
      </c>
      <c r="X19" s="10">
        <f t="shared" si="8"/>
        <v>4</v>
      </c>
      <c r="Y19" s="4">
        <v>43994</v>
      </c>
      <c r="Z19" s="12">
        <f t="shared" si="9"/>
        <v>43994</v>
      </c>
    </row>
    <row r="20" spans="1:26" x14ac:dyDescent="0.25">
      <c r="A20">
        <v>19</v>
      </c>
      <c r="B20" t="s">
        <v>181</v>
      </c>
      <c r="C20" t="s">
        <v>182</v>
      </c>
      <c r="D20" t="str">
        <f t="shared" si="0"/>
        <v>boAt Type C A325 Tangle-free, Sturdy Type C Cable with 3A Rapid Charging and 480mbps Data Transmission(Black)</v>
      </c>
      <c r="F20" t="str">
        <f t="shared" si="10"/>
        <v>Duplicate</v>
      </c>
      <c r="G20" t="str" cm="1">
        <f t="array" ref="G20">PROPER(_xlfn.TEXTJOIN(" ", TRUE, INDEX(_xlfn.FILTERXML("&lt;t&gt;&lt;s&gt;" &amp; SUBSTITUTE(D20," ","&lt;/s&gt;&lt;s&gt;") &amp; "&lt;/s&gt;&lt;/t&gt;", "//s"), _xlfn.SEQUENCE(4))))</f>
        <v>Boat Type C A325</v>
      </c>
      <c r="H20" t="str">
        <f t="shared" si="11"/>
        <v>Type C Cable with 3A Rapid Charging and 480mbps Data Transmission(Black)</v>
      </c>
      <c r="I20" t="s">
        <v>17</v>
      </c>
      <c r="J20" t="s">
        <v>13085</v>
      </c>
      <c r="K20" s="7" t="str">
        <f t="shared" si="2"/>
        <v>Computers &amp; Accessories</v>
      </c>
      <c r="L20" t="s">
        <v>13086</v>
      </c>
      <c r="M20" t="str">
        <f t="shared" si="3"/>
        <v>Accessories &amp; Peripherals</v>
      </c>
      <c r="N20" t="s">
        <v>13087</v>
      </c>
      <c r="O20" s="2" t="str">
        <f t="shared" si="4"/>
        <v>Cables &amp; Accessories</v>
      </c>
      <c r="P20" s="1" t="s">
        <v>13088</v>
      </c>
      <c r="Q20" t="s">
        <v>13089</v>
      </c>
      <c r="R20">
        <v>199</v>
      </c>
      <c r="S20" s="8">
        <f t="shared" si="5"/>
        <v>199</v>
      </c>
      <c r="T20">
        <v>499</v>
      </c>
      <c r="U20" s="8">
        <f t="shared" si="6"/>
        <v>499</v>
      </c>
      <c r="V20" s="1">
        <f t="shared" si="7"/>
        <v>0.60120240480961928</v>
      </c>
      <c r="W20">
        <v>4.0999999999999996</v>
      </c>
      <c r="X20" s="10">
        <f t="shared" si="8"/>
        <v>4.0999999999999996</v>
      </c>
      <c r="Y20" s="4">
        <v>13045</v>
      </c>
      <c r="Z20" s="12">
        <f t="shared" si="9"/>
        <v>13045</v>
      </c>
    </row>
    <row r="21" spans="1:26" x14ac:dyDescent="0.25">
      <c r="A21">
        <v>20</v>
      </c>
      <c r="B21" t="s">
        <v>191</v>
      </c>
      <c r="C21" t="s">
        <v>192</v>
      </c>
      <c r="D21" t="str">
        <f t="shared" si="0"/>
        <v>LG 80 cm (32 inches) HD Ready Smart LED TV 32LM563BPTC (Dark Iron Gray)</v>
      </c>
      <c r="F21" t="str">
        <f t="shared" si="10"/>
        <v>Duplicate</v>
      </c>
      <c r="G21" t="str" cm="1">
        <f t="array" ref="G21">PROPER(_xlfn.TEXTJOIN(" ", TRUE, INDEX(_xlfn.FILTERXML("&lt;t&gt;&lt;s&gt;" &amp; SUBSTITUTE(D21," ","&lt;/s&gt;&lt;s&gt;") &amp; "&lt;/s&gt;&lt;/t&gt;", "//s"), _xlfn.SEQUENCE(5))))</f>
        <v>Lg 80 Cm (32 Inches)</v>
      </c>
      <c r="H21" t="str">
        <f t="shared" si="11"/>
        <v>Ready Smart LED TV 32LM563BPTC (Dark Iron Gray)</v>
      </c>
      <c r="I21" t="s">
        <v>167</v>
      </c>
      <c r="J21" t="s">
        <v>13093</v>
      </c>
      <c r="K21" s="7" t="str">
        <f t="shared" si="2"/>
        <v>Electronics</v>
      </c>
      <c r="L21" s="2" t="s">
        <v>13094</v>
      </c>
      <c r="M21" t="str">
        <f t="shared" si="3"/>
        <v>HomeTheater , TV &amp; Video</v>
      </c>
      <c r="N21" s="2" t="s">
        <v>13097</v>
      </c>
      <c r="O21" s="2" t="str">
        <f t="shared" si="4"/>
        <v>Televisions</v>
      </c>
      <c r="P21" s="1" t="s">
        <v>13098</v>
      </c>
      <c r="R21" s="2">
        <v>13490</v>
      </c>
      <c r="S21" s="8">
        <f t="shared" si="5"/>
        <v>13490</v>
      </c>
      <c r="T21" s="2">
        <v>21990</v>
      </c>
      <c r="U21" s="8">
        <f t="shared" si="6"/>
        <v>21990</v>
      </c>
      <c r="V21" s="1">
        <f t="shared" si="7"/>
        <v>0.38653933606184632</v>
      </c>
      <c r="W21">
        <v>4.3</v>
      </c>
      <c r="X21" s="10">
        <f t="shared" si="8"/>
        <v>4.3</v>
      </c>
      <c r="Y21" s="4">
        <v>11976</v>
      </c>
      <c r="Z21" s="12">
        <f t="shared" si="9"/>
        <v>11976</v>
      </c>
    </row>
    <row r="22" spans="1:26" x14ac:dyDescent="0.25">
      <c r="A22">
        <v>21</v>
      </c>
      <c r="B22" t="s">
        <v>201</v>
      </c>
      <c r="C22" t="s">
        <v>202</v>
      </c>
      <c r="D22" t="str">
        <f t="shared" si="0"/>
        <v>Duracell USB Lightning Apple Certified (Mfi) Braided Sync and Charge Cable For Iphone, Ipad And Ipod. Fast Charging Lightning Cable, 3.9 Feet (1.2M) - Black</v>
      </c>
      <c r="F22" t="str">
        <f t="shared" si="10"/>
        <v>Duplicate</v>
      </c>
      <c r="G22" t="str" cm="1">
        <f t="array" ref="G22">PROPER(_xlfn.TEXTJOIN(" ", TRUE, INDEX(_xlfn.FILTERXML("&lt;t&gt;&lt;s&gt;" &amp; SUBSTITUTE(D22," ","&lt;/s&gt;&lt;s&gt;") &amp; "&lt;/s&gt;&lt;/t&gt;", "//s"), _xlfn.SEQUENCE(4))))</f>
        <v>Duracell Usb Lightning Apple</v>
      </c>
      <c r="H22" t="str">
        <f t="shared" si="11"/>
        <v>Braided Sync and Charge Cable For Iphone, Ipad And Ipod. Fast Charging Lightning Cable, 3.9 Feet (1.2M) - Black</v>
      </c>
      <c r="I22" t="s">
        <v>17</v>
      </c>
      <c r="J22" t="s">
        <v>13085</v>
      </c>
      <c r="K22" s="7" t="str">
        <f t="shared" si="2"/>
        <v>Computers &amp; Accessories</v>
      </c>
      <c r="L22" t="s">
        <v>13086</v>
      </c>
      <c r="M22" t="str">
        <f t="shared" si="3"/>
        <v>Accessories &amp; Peripherals</v>
      </c>
      <c r="N22" s="2" t="s">
        <v>13087</v>
      </c>
      <c r="O22" s="2" t="str">
        <f t="shared" si="4"/>
        <v>Cables &amp; Accessories</v>
      </c>
      <c r="P22" s="1" t="s">
        <v>13088</v>
      </c>
      <c r="Q22" t="s">
        <v>13089</v>
      </c>
      <c r="R22">
        <v>970</v>
      </c>
      <c r="S22" s="8">
        <f t="shared" si="5"/>
        <v>970</v>
      </c>
      <c r="T22" s="2">
        <v>1799</v>
      </c>
      <c r="U22" s="8">
        <f t="shared" si="6"/>
        <v>1799</v>
      </c>
      <c r="V22" s="1">
        <f t="shared" si="7"/>
        <v>0.46081156197887713</v>
      </c>
      <c r="W22">
        <v>4.5</v>
      </c>
      <c r="X22" s="10">
        <f t="shared" si="8"/>
        <v>4.5</v>
      </c>
      <c r="Y22" s="4">
        <v>815</v>
      </c>
      <c r="Z22" s="12">
        <f t="shared" si="9"/>
        <v>815</v>
      </c>
    </row>
    <row r="23" spans="1:26" x14ac:dyDescent="0.25">
      <c r="A23">
        <v>22</v>
      </c>
      <c r="B23" t="s">
        <v>211</v>
      </c>
      <c r="C23" t="s">
        <v>212</v>
      </c>
      <c r="D23" t="str">
        <f t="shared" si="0"/>
        <v>tizum HDMI to VGA Adapter Cable 1080P for Projector, Computer, Laptop, TV, Projectors and TV</v>
      </c>
      <c r="F23" t="str">
        <f t="shared" si="10"/>
        <v>Duplicate</v>
      </c>
      <c r="G23" t="str" cm="1">
        <f t="array" ref="G23">PROPER(_xlfn.TEXTJOIN(" ", TRUE, INDEX(_xlfn.FILTERXML("&lt;t&gt;&lt;s&gt;" &amp; SUBSTITUTE(D23," ","&lt;/s&gt;&lt;s&gt;") &amp; "&lt;/s&gt;&lt;/t&gt;", "//s"), _xlfn.SEQUENCE(4))))</f>
        <v>Tizum Hdmi To Vga</v>
      </c>
      <c r="H23" t="str">
        <f t="shared" si="11"/>
        <v>1080P for Projector, Computer, Laptop, TV, Projectors and TV</v>
      </c>
      <c r="I23" t="s">
        <v>127</v>
      </c>
      <c r="J23" t="s">
        <v>13093</v>
      </c>
      <c r="K23" s="7" t="str">
        <f t="shared" si="2"/>
        <v>Electronics</v>
      </c>
      <c r="L23" t="s">
        <v>13094</v>
      </c>
      <c r="M23" t="str">
        <f t="shared" si="3"/>
        <v>HomeTheater , TV &amp; Video</v>
      </c>
      <c r="N23" t="s">
        <v>13095</v>
      </c>
      <c r="O23" s="2" t="str">
        <f t="shared" si="4"/>
        <v>Accessories</v>
      </c>
      <c r="P23" s="1" t="s">
        <v>13088</v>
      </c>
      <c r="Q23" t="s">
        <v>13096</v>
      </c>
      <c r="R23">
        <v>279</v>
      </c>
      <c r="S23" s="8">
        <f t="shared" si="5"/>
        <v>279</v>
      </c>
      <c r="T23">
        <v>499</v>
      </c>
      <c r="U23" s="8">
        <f t="shared" si="6"/>
        <v>499</v>
      </c>
      <c r="V23" s="1">
        <f t="shared" si="7"/>
        <v>0.4408817635270541</v>
      </c>
      <c r="W23">
        <v>3.7</v>
      </c>
      <c r="X23" s="10">
        <f t="shared" si="8"/>
        <v>3.7</v>
      </c>
      <c r="Y23" s="4">
        <v>10962</v>
      </c>
      <c r="Z23" s="12">
        <f t="shared" si="9"/>
        <v>10962</v>
      </c>
    </row>
    <row r="24" spans="1:26" x14ac:dyDescent="0.25">
      <c r="A24">
        <v>23</v>
      </c>
      <c r="B24" t="s">
        <v>221</v>
      </c>
      <c r="C24" t="s">
        <v>222</v>
      </c>
      <c r="D24" t="str">
        <f t="shared" si="0"/>
        <v>Samsung 80 cm (32 Inches) Wondertainment Series HD Ready LED Smart TV UA32T4340BKXXL (Glossy Black)</v>
      </c>
      <c r="F24" t="str">
        <f t="shared" si="10"/>
        <v>Duplicate</v>
      </c>
      <c r="G24" t="str" cm="1">
        <f t="array" ref="G24">PROPER(_xlfn.TEXTJOIN(" ", TRUE, INDEX(_xlfn.FILTERXML("&lt;t&gt;&lt;s&gt;" &amp; SUBSTITUTE(D24," ","&lt;/s&gt;&lt;s&gt;") &amp; "&lt;/s&gt;&lt;/t&gt;", "//s"), _xlfn.SEQUENCE(5))))</f>
        <v>Samsung 80 Cm (32 Inches)</v>
      </c>
      <c r="H24" t="str">
        <f t="shared" si="11"/>
        <v>Series HD Ready LED Smart TV UA32T4340BKXXL (Glossy Black)</v>
      </c>
      <c r="I24" t="s">
        <v>167</v>
      </c>
      <c r="J24" t="s">
        <v>13093</v>
      </c>
      <c r="K24" s="7" t="str">
        <f t="shared" si="2"/>
        <v>Electronics</v>
      </c>
      <c r="L24" s="2" t="s">
        <v>13094</v>
      </c>
      <c r="M24" t="str">
        <f t="shared" si="3"/>
        <v>HomeTheater , TV &amp; Video</v>
      </c>
      <c r="N24" s="2" t="s">
        <v>13097</v>
      </c>
      <c r="O24" s="2" t="str">
        <f t="shared" si="4"/>
        <v>Televisions</v>
      </c>
      <c r="P24" s="1" t="s">
        <v>13098</v>
      </c>
      <c r="R24" s="2">
        <v>13490</v>
      </c>
      <c r="S24" s="8">
        <f t="shared" si="5"/>
        <v>13490</v>
      </c>
      <c r="T24" s="2">
        <v>22900</v>
      </c>
      <c r="U24" s="8">
        <f t="shared" si="6"/>
        <v>22900</v>
      </c>
      <c r="V24" s="1">
        <f t="shared" si="7"/>
        <v>0.41091703056768558</v>
      </c>
      <c r="W24">
        <v>4.3</v>
      </c>
      <c r="X24" s="10">
        <f t="shared" si="8"/>
        <v>4.3</v>
      </c>
      <c r="Y24" s="4">
        <v>16299</v>
      </c>
      <c r="Z24" s="12">
        <f t="shared" si="9"/>
        <v>16299</v>
      </c>
    </row>
    <row r="25" spans="1:26" x14ac:dyDescent="0.25">
      <c r="A25">
        <v>24</v>
      </c>
      <c r="B25" t="s">
        <v>231</v>
      </c>
      <c r="C25" t="s">
        <v>232</v>
      </c>
      <c r="D25" t="str">
        <f t="shared" si="0"/>
        <v>Flix Micro Usb Cable For Smartphone (Black)</v>
      </c>
      <c r="F25" t="str">
        <f t="shared" si="10"/>
        <v>Duplicate</v>
      </c>
      <c r="G25" t="str" cm="1">
        <f t="array" ref="G25">PROPER(_xlfn.TEXTJOIN(" ", TRUE, INDEX(_xlfn.FILTERXML("&lt;t&gt;&lt;s&gt;" &amp; SUBSTITUTE(D25," ","&lt;/s&gt;&lt;s&gt;") &amp; "&lt;/s&gt;&lt;/t&gt;", "//s"), _xlfn.SEQUENCE(4))))</f>
        <v>Flix Micro Usb Cable</v>
      </c>
      <c r="H25" t="str">
        <f t="shared" si="11"/>
        <v>(Black)</v>
      </c>
      <c r="I25" t="s">
        <v>17</v>
      </c>
      <c r="J25" t="s">
        <v>13085</v>
      </c>
      <c r="K25" s="7" t="str">
        <f t="shared" si="2"/>
        <v>Computers &amp; Accessories</v>
      </c>
      <c r="L25" t="s">
        <v>13086</v>
      </c>
      <c r="M25" t="str">
        <f t="shared" si="3"/>
        <v>Accessories &amp; Peripherals</v>
      </c>
      <c r="N25" t="s">
        <v>13087</v>
      </c>
      <c r="O25" s="2" t="str">
        <f t="shared" si="4"/>
        <v>Cables &amp; Accessories</v>
      </c>
      <c r="P25" s="1" t="s">
        <v>13088</v>
      </c>
      <c r="Q25" t="s">
        <v>13089</v>
      </c>
      <c r="R25">
        <v>59</v>
      </c>
      <c r="S25" s="8">
        <f t="shared" si="5"/>
        <v>59</v>
      </c>
      <c r="T25">
        <v>199</v>
      </c>
      <c r="U25" s="8">
        <f t="shared" si="6"/>
        <v>199</v>
      </c>
      <c r="V25" s="1">
        <f t="shared" si="7"/>
        <v>0.70351758793969854</v>
      </c>
      <c r="W25">
        <v>4</v>
      </c>
      <c r="X25" s="10">
        <f t="shared" si="8"/>
        <v>4</v>
      </c>
      <c r="Y25" s="4">
        <v>9378</v>
      </c>
      <c r="Z25" s="12">
        <f t="shared" si="9"/>
        <v>9378</v>
      </c>
    </row>
    <row r="26" spans="1:26" x14ac:dyDescent="0.25">
      <c r="A26">
        <v>25</v>
      </c>
      <c r="B26" t="s">
        <v>241</v>
      </c>
      <c r="C26" t="s">
        <v>242</v>
      </c>
      <c r="D26" t="str">
        <f t="shared" si="0"/>
        <v>Acer 80 cm (32 inches) I Series HD Ready Android Smart LED TV AR32AR2841HDFL (Black)</v>
      </c>
      <c r="F26" t="str">
        <f t="shared" si="10"/>
        <v>Unique</v>
      </c>
      <c r="G26" t="str" cm="1">
        <f t="array" ref="G26">PROPER(_xlfn.TEXTJOIN(" ", TRUE, INDEX(_xlfn.FILTERXML("&lt;t&gt;&lt;s&gt;" &amp; SUBSTITUTE(D26," ","&lt;/s&gt;&lt;s&gt;") &amp; "&lt;/s&gt;&lt;/t&gt;", "//s"), _xlfn.SEQUENCE(5))))</f>
        <v>Acer 80 Cm (32 Inches)</v>
      </c>
      <c r="H26" t="str">
        <f t="shared" si="11"/>
        <v>Series HD Ready Android Smart LED TV AR32AR2841HDFL (Black)</v>
      </c>
      <c r="I26" t="s">
        <v>167</v>
      </c>
      <c r="J26" t="s">
        <v>13093</v>
      </c>
      <c r="K26" s="7" t="str">
        <f t="shared" si="2"/>
        <v>Electronics</v>
      </c>
      <c r="L26" s="2" t="s">
        <v>13094</v>
      </c>
      <c r="M26" t="str">
        <f t="shared" si="3"/>
        <v>HomeTheater , TV &amp; Video</v>
      </c>
      <c r="N26" s="2" t="s">
        <v>13097</v>
      </c>
      <c r="O26" s="2" t="str">
        <f t="shared" si="4"/>
        <v>Televisions</v>
      </c>
      <c r="P26" s="1" t="s">
        <v>13098</v>
      </c>
      <c r="R26" s="2">
        <v>11499</v>
      </c>
      <c r="S26" s="8">
        <f t="shared" si="5"/>
        <v>11499</v>
      </c>
      <c r="T26" s="2">
        <v>19990</v>
      </c>
      <c r="U26" s="8">
        <f t="shared" si="6"/>
        <v>19990</v>
      </c>
      <c r="V26" s="1">
        <f t="shared" si="7"/>
        <v>0.42476238119059528</v>
      </c>
      <c r="W26">
        <v>4.3</v>
      </c>
      <c r="X26" s="10">
        <f t="shared" si="8"/>
        <v>4.3</v>
      </c>
      <c r="Y26" s="4">
        <v>4703</v>
      </c>
      <c r="Z26" s="12">
        <f t="shared" si="9"/>
        <v>4703</v>
      </c>
    </row>
    <row r="27" spans="1:26" x14ac:dyDescent="0.25">
      <c r="A27">
        <v>26</v>
      </c>
      <c r="B27" t="s">
        <v>250</v>
      </c>
      <c r="C27" t="s">
        <v>251</v>
      </c>
      <c r="D27" t="str">
        <f t="shared" si="0"/>
        <v>Tizum High Speed HDMI Cable with Ethernet | Supports 3D 4K | for All HDMI Devices Laptop Computer Gaming Console TV Set Top Box (1.5 Meter 5 Feet)</v>
      </c>
      <c r="F27" t="str">
        <f t="shared" si="10"/>
        <v>Duplicate</v>
      </c>
      <c r="G27" t="str" cm="1">
        <f t="array" ref="G27">PROPER(_xlfn.TEXTJOIN(" ", TRUE, INDEX(_xlfn.FILTERXML("&lt;t&gt;&lt;s&gt;" &amp; SUBSTITUTE(D27," ","&lt;/s&gt;&lt;s&gt;") &amp; "&lt;/s&gt;&lt;/t&gt;", "//s"), _xlfn.SEQUENCE(4))))</f>
        <v>Tizum High Speed Hdmi</v>
      </c>
      <c r="H27" t="str">
        <f t="shared" si="11"/>
        <v>Ethernet | Supports 3D 4K | for All HDMI Devices Laptop Computer Gaming Console TV Set Top Box (1.5 Meter 5 Feet)</v>
      </c>
      <c r="I27" t="s">
        <v>127</v>
      </c>
      <c r="J27" t="s">
        <v>13093</v>
      </c>
      <c r="K27" s="7" t="str">
        <f t="shared" si="2"/>
        <v>Electronics</v>
      </c>
      <c r="L27" t="s">
        <v>13094</v>
      </c>
      <c r="M27" t="str">
        <f t="shared" si="3"/>
        <v>HomeTheater , TV &amp; Video</v>
      </c>
      <c r="N27" t="s">
        <v>13095</v>
      </c>
      <c r="O27" s="2" t="str">
        <f t="shared" si="4"/>
        <v>Accessories</v>
      </c>
      <c r="P27" s="1" t="s">
        <v>13088</v>
      </c>
      <c r="Q27" t="s">
        <v>13096</v>
      </c>
      <c r="R27">
        <v>199</v>
      </c>
      <c r="S27" s="8">
        <f t="shared" si="5"/>
        <v>199</v>
      </c>
      <c r="T27">
        <v>699</v>
      </c>
      <c r="U27" s="8">
        <f t="shared" si="6"/>
        <v>699</v>
      </c>
      <c r="V27" s="1">
        <f t="shared" si="7"/>
        <v>0.71530758226037194</v>
      </c>
      <c r="W27">
        <v>4.2</v>
      </c>
      <c r="X27" s="10">
        <f t="shared" si="8"/>
        <v>4.2</v>
      </c>
      <c r="Y27" s="4">
        <v>12153</v>
      </c>
      <c r="Z27" s="12">
        <f t="shared" si="9"/>
        <v>12153</v>
      </c>
    </row>
    <row r="28" spans="1:26" x14ac:dyDescent="0.25">
      <c r="A28">
        <v>27</v>
      </c>
      <c r="B28" t="s">
        <v>260</v>
      </c>
      <c r="C28" t="s">
        <v>261</v>
      </c>
      <c r="D28" t="str">
        <f t="shared" si="0"/>
        <v>OnePlus 80 cm (32 inches) Y Series HD Ready LED Smart Android TV 32Y1 (Black)</v>
      </c>
      <c r="F28" t="str">
        <f t="shared" si="10"/>
        <v>Unique</v>
      </c>
      <c r="G28" t="str" cm="1">
        <f t="array" ref="G28">PROPER(_xlfn.TEXTJOIN(" ", TRUE, INDEX(_xlfn.FILTERXML("&lt;t&gt;&lt;s&gt;" &amp; SUBSTITUTE(D28," ","&lt;/s&gt;&lt;s&gt;") &amp; "&lt;/s&gt;&lt;/t&gt;", "//s"), _xlfn.SEQUENCE(5))))</f>
        <v>Oneplus 80 Cm (32 Inches)</v>
      </c>
      <c r="H28" t="str">
        <f t="shared" si="11"/>
        <v>Series HD Ready LED Smart Android TV 32Y1 (Black)</v>
      </c>
      <c r="I28" t="s">
        <v>167</v>
      </c>
      <c r="J28" t="s">
        <v>13093</v>
      </c>
      <c r="K28" s="7" t="str">
        <f t="shared" si="2"/>
        <v>Electronics</v>
      </c>
      <c r="L28" s="2" t="s">
        <v>13094</v>
      </c>
      <c r="M28" t="str">
        <f t="shared" si="3"/>
        <v>HomeTheater , TV &amp; Video</v>
      </c>
      <c r="N28" s="2" t="s">
        <v>13097</v>
      </c>
      <c r="O28" s="2" t="str">
        <f t="shared" si="4"/>
        <v>Televisions</v>
      </c>
      <c r="P28" s="1" t="s">
        <v>13098</v>
      </c>
      <c r="R28" s="2">
        <v>14999</v>
      </c>
      <c r="S28" s="8">
        <f t="shared" si="5"/>
        <v>14999</v>
      </c>
      <c r="T28" s="2">
        <v>19999</v>
      </c>
      <c r="U28" s="8">
        <f t="shared" si="6"/>
        <v>19999</v>
      </c>
      <c r="V28" s="1">
        <f t="shared" si="7"/>
        <v>0.25001250062503128</v>
      </c>
      <c r="W28">
        <v>4.2</v>
      </c>
      <c r="X28" s="10">
        <f t="shared" si="8"/>
        <v>4.2</v>
      </c>
      <c r="Y28" s="4">
        <v>34899</v>
      </c>
      <c r="Z28" s="12">
        <f t="shared" si="9"/>
        <v>34899</v>
      </c>
    </row>
    <row r="29" spans="1:26" x14ac:dyDescent="0.25">
      <c r="A29">
        <v>28</v>
      </c>
      <c r="B29" t="s">
        <v>270</v>
      </c>
      <c r="C29" t="s">
        <v>271</v>
      </c>
      <c r="D29" t="str">
        <f t="shared" si="0"/>
        <v>Ambrane Unbreakable 3 in 1 Fast Charging Braided Multipurpose Cable for Speaker with 2.1 A Speed - 1.25 meter, Black</v>
      </c>
      <c r="F29" t="str">
        <f t="shared" si="10"/>
        <v>Duplicate</v>
      </c>
      <c r="G29" t="str" cm="1">
        <f t="array" ref="G29">PROPER(_xlfn.TEXTJOIN(" ", TRUE, INDEX(_xlfn.FILTERXML("&lt;t&gt;&lt;s&gt;" &amp; SUBSTITUTE(D29," ","&lt;/s&gt;&lt;s&gt;") &amp; "&lt;/s&gt;&lt;/t&gt;", "//s"), _xlfn.SEQUENCE(5))))</f>
        <v>Ambrane Unbreakable 3 In 1</v>
      </c>
      <c r="H29" t="str">
        <f t="shared" si="11"/>
        <v>Charging Braided Multipurpose Cable for Speaker with 2.1 A Speed - 1.25 meter, Black</v>
      </c>
      <c r="I29" t="s">
        <v>17</v>
      </c>
      <c r="J29" t="s">
        <v>13085</v>
      </c>
      <c r="K29" s="7" t="str">
        <f t="shared" si="2"/>
        <v>Computers &amp; Accessories</v>
      </c>
      <c r="L29" t="s">
        <v>13086</v>
      </c>
      <c r="M29" t="str">
        <f t="shared" si="3"/>
        <v>Accessories &amp; Peripherals</v>
      </c>
      <c r="N29" t="s">
        <v>13087</v>
      </c>
      <c r="O29" s="2" t="str">
        <f t="shared" si="4"/>
        <v>Cables &amp; Accessories</v>
      </c>
      <c r="P29" s="1" t="s">
        <v>13088</v>
      </c>
      <c r="Q29" t="s">
        <v>13089</v>
      </c>
      <c r="R29">
        <v>299</v>
      </c>
      <c r="S29" s="8">
        <f t="shared" si="5"/>
        <v>299</v>
      </c>
      <c r="T29">
        <v>399</v>
      </c>
      <c r="U29" s="8">
        <f t="shared" si="6"/>
        <v>399</v>
      </c>
      <c r="V29" s="1">
        <f t="shared" si="7"/>
        <v>0.25062656641604009</v>
      </c>
      <c r="W29">
        <v>4</v>
      </c>
      <c r="X29" s="10">
        <f t="shared" si="8"/>
        <v>4</v>
      </c>
      <c r="Y29" s="4">
        <v>2766</v>
      </c>
      <c r="Z29" s="12">
        <f t="shared" si="9"/>
        <v>2766</v>
      </c>
    </row>
    <row r="30" spans="1:26" x14ac:dyDescent="0.25">
      <c r="A30">
        <v>29</v>
      </c>
      <c r="B30" t="s">
        <v>280</v>
      </c>
      <c r="C30" t="s">
        <v>281</v>
      </c>
      <c r="D30" t="str">
        <f t="shared" si="0"/>
        <v>Duracell USB C To Lightning Apple Certified (Mfi) Braided Sync and Charge Cable For Iphone, Ipad And Ipod. Fast Charging Lightning Cable, 3.9 Feet (1.2M) - Black</v>
      </c>
      <c r="F30" t="str">
        <f t="shared" si="10"/>
        <v>Duplicate</v>
      </c>
      <c r="G30" t="str" cm="1">
        <f t="array" ref="G30">PROPER(_xlfn.TEXTJOIN(" ", TRUE, INDEX(_xlfn.FILTERXML("&lt;t&gt;&lt;s&gt;" &amp; SUBSTITUTE(D30," ","&lt;/s&gt;&lt;s&gt;") &amp; "&lt;/s&gt;&lt;/t&gt;", "//s"), _xlfn.SEQUENCE(5))))</f>
        <v>Duracell Usb C To Lightning</v>
      </c>
      <c r="H30" t="str">
        <f t="shared" si="11"/>
        <v>Certified (Mfi) Braided Sync and Charge Cable For Iphone, Ipad And Ipod. Fast Charging Lightning Cable, 3.9 Feet (1.2M) - Black</v>
      </c>
      <c r="I30" t="s">
        <v>17</v>
      </c>
      <c r="J30" t="s">
        <v>13085</v>
      </c>
      <c r="K30" s="7" t="str">
        <f t="shared" si="2"/>
        <v>Computers &amp; Accessories</v>
      </c>
      <c r="L30" t="s">
        <v>13086</v>
      </c>
      <c r="M30" t="str">
        <f t="shared" si="3"/>
        <v>Accessories &amp; Peripherals</v>
      </c>
      <c r="N30" s="2" t="s">
        <v>13087</v>
      </c>
      <c r="O30" s="2" t="str">
        <f t="shared" si="4"/>
        <v>Cables &amp; Accessories</v>
      </c>
      <c r="P30" s="1" t="s">
        <v>13088</v>
      </c>
      <c r="Q30" t="s">
        <v>13089</v>
      </c>
      <c r="R30">
        <v>970</v>
      </c>
      <c r="S30" s="8">
        <f t="shared" si="5"/>
        <v>970</v>
      </c>
      <c r="T30" s="2">
        <v>1999</v>
      </c>
      <c r="U30" s="8">
        <f t="shared" si="6"/>
        <v>1999</v>
      </c>
      <c r="V30" s="1">
        <f t="shared" si="7"/>
        <v>0.51475737868934468</v>
      </c>
      <c r="W30">
        <v>4.4000000000000004</v>
      </c>
      <c r="X30" s="10">
        <f t="shared" si="8"/>
        <v>4.4000000000000004</v>
      </c>
      <c r="Y30" s="4">
        <v>184</v>
      </c>
      <c r="Z30" s="12">
        <f t="shared" si="9"/>
        <v>184</v>
      </c>
    </row>
    <row r="31" spans="1:26" x14ac:dyDescent="0.25">
      <c r="A31">
        <v>30</v>
      </c>
      <c r="B31" t="s">
        <v>290</v>
      </c>
      <c r="C31" t="s">
        <v>291</v>
      </c>
      <c r="D31" t="str">
        <f t="shared" si="0"/>
        <v>boAt A400 USB Type-C to USB-A 2.0 Male Data Cable, 2 Meter (Black)</v>
      </c>
      <c r="F31" t="str">
        <f t="shared" si="10"/>
        <v>Duplicate</v>
      </c>
      <c r="G31" t="str" cm="1">
        <f t="array" ref="G31">PROPER(_xlfn.TEXTJOIN(" ", TRUE, INDEX(_xlfn.FILTERXML("&lt;t&gt;&lt;s&gt;" &amp; SUBSTITUTE(D31," ","&lt;/s&gt;&lt;s&gt;") &amp; "&lt;/s&gt;&lt;/t&gt;", "//s"), _xlfn.SEQUENCE(4))))</f>
        <v>Boat A400 Usb Type-C</v>
      </c>
      <c r="H31" t="str">
        <f t="shared" si="11"/>
        <v>2.0 Male Data Cable, 2 Meter (Black)</v>
      </c>
      <c r="I31" t="s">
        <v>17</v>
      </c>
      <c r="J31" t="s">
        <v>13085</v>
      </c>
      <c r="K31" s="7" t="str">
        <f t="shared" si="2"/>
        <v>Computers &amp; Accessories</v>
      </c>
      <c r="L31" t="s">
        <v>13086</v>
      </c>
      <c r="M31" t="str">
        <f t="shared" si="3"/>
        <v>Accessories &amp; Peripherals</v>
      </c>
      <c r="N31" t="s">
        <v>13087</v>
      </c>
      <c r="O31" s="2" t="str">
        <f t="shared" si="4"/>
        <v>Cables &amp; Accessories</v>
      </c>
      <c r="P31" s="1" t="s">
        <v>13088</v>
      </c>
      <c r="Q31" t="s">
        <v>13089</v>
      </c>
      <c r="R31">
        <v>299</v>
      </c>
      <c r="S31" s="8">
        <f t="shared" si="5"/>
        <v>299</v>
      </c>
      <c r="T31">
        <v>999</v>
      </c>
      <c r="U31" s="8">
        <f t="shared" si="6"/>
        <v>999</v>
      </c>
      <c r="V31" s="1">
        <f t="shared" si="7"/>
        <v>0.70070070070070067</v>
      </c>
      <c r="W31">
        <v>4.3</v>
      </c>
      <c r="X31" s="10">
        <f t="shared" si="8"/>
        <v>4.3</v>
      </c>
      <c r="Y31" s="4">
        <v>20850</v>
      </c>
      <c r="Z31" s="12">
        <f t="shared" si="9"/>
        <v>20850</v>
      </c>
    </row>
    <row r="32" spans="1:26" x14ac:dyDescent="0.25">
      <c r="A32">
        <v>31</v>
      </c>
      <c r="B32" t="s">
        <v>300</v>
      </c>
      <c r="C32" t="s">
        <v>301</v>
      </c>
      <c r="D32" t="str">
        <f t="shared" si="0"/>
        <v>AmazonBasics USB 2.0 - A-Male to A-Female Extension Cable for Personal Computer, Printer (Black, 9.8 Feet 3 Meters)</v>
      </c>
      <c r="F32" t="str">
        <f t="shared" si="10"/>
        <v>Duplicate</v>
      </c>
      <c r="G32" t="str" cm="1">
        <f t="array" ref="G32">PROPER(_xlfn.TEXTJOIN(" ", TRUE, INDEX(_xlfn.FILTERXML("&lt;t&gt;&lt;s&gt;" &amp; SUBSTITUTE(D32," ","&lt;/s&gt;&lt;s&gt;") &amp; "&lt;/s&gt;&lt;/t&gt;", "//s"), _xlfn.SEQUENCE(4))))</f>
        <v>Amazonbasics Usb 2 -</v>
      </c>
      <c r="H32" t="str">
        <f t="shared" si="11"/>
        <v>A-Female Extension Cable for Personal Computer, Printer (Black, 9.8 Feet 3 Meters)</v>
      </c>
      <c r="I32" t="s">
        <v>17</v>
      </c>
      <c r="J32" t="s">
        <v>13085</v>
      </c>
      <c r="K32" s="7" t="str">
        <f t="shared" si="2"/>
        <v>Computers &amp; Accessories</v>
      </c>
      <c r="L32" t="s">
        <v>13086</v>
      </c>
      <c r="M32" t="str">
        <f t="shared" si="3"/>
        <v>Accessories &amp; Peripherals</v>
      </c>
      <c r="N32" t="s">
        <v>13087</v>
      </c>
      <c r="O32" s="2" t="str">
        <f t="shared" si="4"/>
        <v>Cables &amp; Accessories</v>
      </c>
      <c r="P32" s="1" t="s">
        <v>13088</v>
      </c>
      <c r="Q32" t="s">
        <v>13089</v>
      </c>
      <c r="R32">
        <v>199</v>
      </c>
      <c r="S32" s="8">
        <f t="shared" si="5"/>
        <v>199</v>
      </c>
      <c r="T32">
        <v>750</v>
      </c>
      <c r="U32" s="8">
        <f t="shared" si="6"/>
        <v>750</v>
      </c>
      <c r="V32" s="1">
        <f t="shared" si="7"/>
        <v>0.73466666666666669</v>
      </c>
      <c r="W32">
        <v>4.5</v>
      </c>
      <c r="X32" s="10">
        <f t="shared" si="8"/>
        <v>4.5</v>
      </c>
      <c r="Y32" s="4">
        <v>74976</v>
      </c>
      <c r="Z32" s="12">
        <f t="shared" si="9"/>
        <v>74976</v>
      </c>
    </row>
    <row r="33" spans="1:26" x14ac:dyDescent="0.25">
      <c r="A33">
        <v>32</v>
      </c>
      <c r="B33" t="s">
        <v>310</v>
      </c>
      <c r="C33" t="s">
        <v>311</v>
      </c>
      <c r="D33" t="str">
        <f t="shared" si="0"/>
        <v>Ambrane 60W 3A Type C Fast Charging Unbreakable 1.5m L Shaped Braided Cable, PD Technology, 480Mbps Data Transfer for Smartphones, Tablet, Laptops and other type c devices (ABLC10, Black)</v>
      </c>
      <c r="F33" t="str">
        <f t="shared" si="10"/>
        <v>Duplicate</v>
      </c>
      <c r="G33" t="str" cm="1">
        <f t="array" ref="G33">PROPER(_xlfn.TEXTJOIN(" ", TRUE, INDEX(_xlfn.FILTERXML("&lt;t&gt;&lt;s&gt;" &amp; SUBSTITUTE(D33," ","&lt;/s&gt;&lt;s&gt;") &amp; "&lt;/s&gt;&lt;/t&gt;", "//s"), _xlfn.SEQUENCE(4))))</f>
        <v>Ambrane 60W 3A Type</v>
      </c>
      <c r="H33" t="str">
        <f t="shared" si="11"/>
        <v>Charging Unbreakable 1.5m L Shaped Braided Cable, PD Technology, 480Mbps Data Transfer for Smartphones, Tablet, Laptops and other type c devices (ABLC10, Black)</v>
      </c>
      <c r="I33" t="s">
        <v>17</v>
      </c>
      <c r="J33" t="s">
        <v>13085</v>
      </c>
      <c r="K33" s="7" t="str">
        <f t="shared" si="2"/>
        <v>Computers &amp; Accessories</v>
      </c>
      <c r="L33" t="s">
        <v>13086</v>
      </c>
      <c r="M33" t="str">
        <f t="shared" si="3"/>
        <v>Accessories &amp; Peripherals</v>
      </c>
      <c r="N33" t="s">
        <v>13087</v>
      </c>
      <c r="O33" s="2" t="str">
        <f t="shared" si="4"/>
        <v>Cables &amp; Accessories</v>
      </c>
      <c r="P33" s="1" t="s">
        <v>13088</v>
      </c>
      <c r="Q33" t="s">
        <v>13089</v>
      </c>
      <c r="R33">
        <v>179</v>
      </c>
      <c r="S33" s="8">
        <f t="shared" si="5"/>
        <v>179</v>
      </c>
      <c r="T33">
        <v>499</v>
      </c>
      <c r="U33" s="8">
        <f t="shared" si="6"/>
        <v>499</v>
      </c>
      <c r="V33" s="1">
        <f t="shared" si="7"/>
        <v>0.6412825651302605</v>
      </c>
      <c r="W33">
        <v>4</v>
      </c>
      <c r="X33" s="10">
        <f t="shared" si="8"/>
        <v>4</v>
      </c>
      <c r="Y33" s="4">
        <v>1934</v>
      </c>
      <c r="Z33" s="12">
        <f t="shared" si="9"/>
        <v>1934</v>
      </c>
    </row>
    <row r="34" spans="1:26" x14ac:dyDescent="0.25">
      <c r="A34">
        <v>33</v>
      </c>
      <c r="B34" t="s">
        <v>318</v>
      </c>
      <c r="C34" t="s">
        <v>319</v>
      </c>
      <c r="D34" t="str">
        <f t="shared" si="0"/>
        <v>Zoul USB C 60W Fast Charging 3A 6ft 2M Long Type C Nylon Braided Data Cable Quick Charger Cable QC 3.0 for Samsung Galaxy M31S M30 S10 S9 S20 Plus, Note 10 9 8, A20e A40 A50 A70 (2M, Grey)</v>
      </c>
      <c r="F34" t="str">
        <f t="shared" si="10"/>
        <v>Duplicate</v>
      </c>
      <c r="G34" t="str" cm="1">
        <f t="array" ref="G34">PROPER(_xlfn.TEXTJOIN(" ", TRUE, INDEX(_xlfn.FILTERXML("&lt;t&gt;&lt;s&gt;" &amp; SUBSTITUTE(D34," ","&lt;/s&gt;&lt;s&gt;") &amp; "&lt;/s&gt;&lt;/t&gt;", "//s"), _xlfn.SEQUENCE(4))))</f>
        <v>Zoul Usb C 60W</v>
      </c>
      <c r="H34" t="str">
        <f t="shared" si="11"/>
        <v>3A 6ft 2M Long Type C Nylon Braided Data Cable Quick Charger Cable QC 3.0 for Samsung Galaxy M31S M30 S10 S9 S20 Plus, Note 10 9 8, A20e A40 A50 A70 (2M, Grey)</v>
      </c>
      <c r="I34" t="s">
        <v>17</v>
      </c>
      <c r="J34" t="s">
        <v>13085</v>
      </c>
      <c r="K34" s="7" t="str">
        <f t="shared" si="2"/>
        <v>Computers &amp; Accessories</v>
      </c>
      <c r="L34" t="s">
        <v>13086</v>
      </c>
      <c r="M34" t="str">
        <f t="shared" si="3"/>
        <v>Accessories &amp; Peripherals</v>
      </c>
      <c r="N34" s="2" t="s">
        <v>13087</v>
      </c>
      <c r="O34" s="2" t="str">
        <f t="shared" si="4"/>
        <v>Cables &amp; Accessories</v>
      </c>
      <c r="P34" s="1" t="s">
        <v>13088</v>
      </c>
      <c r="Q34" t="s">
        <v>13089</v>
      </c>
      <c r="R34">
        <v>389</v>
      </c>
      <c r="S34" s="8">
        <f t="shared" si="5"/>
        <v>389</v>
      </c>
      <c r="T34" s="2">
        <v>1099</v>
      </c>
      <c r="U34" s="8">
        <f t="shared" si="6"/>
        <v>1099</v>
      </c>
      <c r="V34" s="1">
        <f t="shared" si="7"/>
        <v>0.64604185623293908</v>
      </c>
      <c r="W34">
        <v>4.3</v>
      </c>
      <c r="X34" s="10">
        <f t="shared" si="8"/>
        <v>4.3</v>
      </c>
      <c r="Y34" s="4">
        <v>974</v>
      </c>
      <c r="Z34" s="12">
        <f t="shared" si="9"/>
        <v>974</v>
      </c>
    </row>
    <row r="35" spans="1:26" x14ac:dyDescent="0.25">
      <c r="A35">
        <v>34</v>
      </c>
      <c r="B35" t="s">
        <v>328</v>
      </c>
      <c r="C35" t="s">
        <v>329</v>
      </c>
      <c r="D35" t="str">
        <f t="shared" si="0"/>
        <v>Samsung Original Type C to C Cable - 3.28 Feet (1 Meter), White</v>
      </c>
      <c r="F35" t="str">
        <f t="shared" si="10"/>
        <v>Duplicate</v>
      </c>
      <c r="G35" t="str" cm="1">
        <f t="array" ref="G35">PROPER(_xlfn.TEXTJOIN(" ", TRUE, INDEX(_xlfn.FILTERXML("&lt;t&gt;&lt;s&gt;" &amp; SUBSTITUTE(D35," ","&lt;/s&gt;&lt;s&gt;") &amp; "&lt;/s&gt;&lt;/t&gt;", "//s"), _xlfn.SEQUENCE(4))))</f>
        <v>Samsung Original Type C</v>
      </c>
      <c r="H35" t="str">
        <f t="shared" si="11"/>
        <v>Cable - 3.28 Feet (1 Meter), White</v>
      </c>
      <c r="I35" t="s">
        <v>17</v>
      </c>
      <c r="J35" t="s">
        <v>13085</v>
      </c>
      <c r="K35" s="7" t="str">
        <f t="shared" si="2"/>
        <v>Computers &amp; Accessories</v>
      </c>
      <c r="L35" t="s">
        <v>13086</v>
      </c>
      <c r="M35" t="str">
        <f t="shared" si="3"/>
        <v>Accessories &amp; Peripherals</v>
      </c>
      <c r="N35" t="s">
        <v>13087</v>
      </c>
      <c r="O35" s="2" t="str">
        <f t="shared" si="4"/>
        <v>Cables &amp; Accessories</v>
      </c>
      <c r="P35" s="1" t="s">
        <v>13088</v>
      </c>
      <c r="Q35" t="s">
        <v>13089</v>
      </c>
      <c r="R35">
        <v>599</v>
      </c>
      <c r="S35" s="8">
        <f t="shared" si="5"/>
        <v>599</v>
      </c>
      <c r="T35">
        <v>599</v>
      </c>
      <c r="U35" s="8">
        <f t="shared" si="6"/>
        <v>599</v>
      </c>
      <c r="V35" s="1">
        <f t="shared" si="7"/>
        <v>0</v>
      </c>
      <c r="W35">
        <v>4.3</v>
      </c>
      <c r="X35" s="10">
        <f t="shared" si="8"/>
        <v>4.3</v>
      </c>
      <c r="Y35" s="4">
        <v>355</v>
      </c>
      <c r="Z35" s="12">
        <f t="shared" si="9"/>
        <v>355</v>
      </c>
    </row>
    <row r="36" spans="1:26" x14ac:dyDescent="0.25">
      <c r="A36">
        <v>35</v>
      </c>
      <c r="B36" t="s">
        <v>338</v>
      </c>
      <c r="C36" t="s">
        <v>339</v>
      </c>
      <c r="D36" t="str">
        <f t="shared" si="0"/>
        <v>pTron Solero T351 3.5Amps Fast Charging Type-C to Type-C PD Data and Charging USB Cable, Made in India, 480Mbps Data Sync, Durable 1 Meter Long Cable for Type-C Smartphones, Tablets and Laptops (Black)</v>
      </c>
      <c r="F36" t="str">
        <f t="shared" si="10"/>
        <v>Duplicate</v>
      </c>
      <c r="G36" t="str" cm="1">
        <f t="array" ref="G36">PROPER(_xlfn.TEXTJOIN(" ", TRUE, INDEX(_xlfn.FILTERXML("&lt;t&gt;&lt;s&gt;" &amp; SUBSTITUTE(D36," ","&lt;/s&gt;&lt;s&gt;") &amp; "&lt;/s&gt;&lt;/t&gt;", "//s"), _xlfn.SEQUENCE(4))))</f>
        <v>Ptron Solero T351 3.5Amps</v>
      </c>
      <c r="H36" t="str">
        <f t="shared" si="11"/>
        <v>Type-C to Type-C PD Data and Charging USB Cable, Made in India, 480Mbps Data Sync, Durable 1 Meter Long Cable for Type-C Smartphones, Tablets and Laptops (Black)</v>
      </c>
      <c r="I36" t="s">
        <v>17</v>
      </c>
      <c r="J36" t="s">
        <v>13085</v>
      </c>
      <c r="K36" s="7" t="str">
        <f t="shared" si="2"/>
        <v>Computers &amp; Accessories</v>
      </c>
      <c r="L36" t="s">
        <v>13086</v>
      </c>
      <c r="M36" t="str">
        <f t="shared" si="3"/>
        <v>Accessories &amp; Peripherals</v>
      </c>
      <c r="N36" t="s">
        <v>13087</v>
      </c>
      <c r="O36" s="2" t="str">
        <f t="shared" si="4"/>
        <v>Cables &amp; Accessories</v>
      </c>
      <c r="P36" s="1" t="s">
        <v>13088</v>
      </c>
      <c r="Q36" t="s">
        <v>13089</v>
      </c>
      <c r="R36">
        <v>199</v>
      </c>
      <c r="S36" s="8">
        <f t="shared" si="5"/>
        <v>199</v>
      </c>
      <c r="T36">
        <v>999</v>
      </c>
      <c r="U36" s="8">
        <f t="shared" si="6"/>
        <v>999</v>
      </c>
      <c r="V36" s="1">
        <f t="shared" si="7"/>
        <v>0.80080080080080085</v>
      </c>
      <c r="W36">
        <v>3.9</v>
      </c>
      <c r="X36" s="10">
        <f t="shared" si="8"/>
        <v>3.9</v>
      </c>
      <c r="Y36" s="4">
        <v>1075</v>
      </c>
      <c r="Z36" s="12">
        <f t="shared" si="9"/>
        <v>1075</v>
      </c>
    </row>
    <row r="37" spans="1:26" x14ac:dyDescent="0.25">
      <c r="A37">
        <v>36</v>
      </c>
      <c r="B37" t="s">
        <v>348</v>
      </c>
      <c r="C37" t="s">
        <v>349</v>
      </c>
      <c r="D37" t="str">
        <f t="shared" si="0"/>
        <v>pTron Solero MB301 3A Micro USB Data and Charging Cable, Made in India, 480Mbps Data Sync, Strong and Durable 1.5-Meter Nylon Braided USB Cable for Micro USB Devices - (Black)</v>
      </c>
      <c r="F37" t="str">
        <f t="shared" si="10"/>
        <v>Duplicate</v>
      </c>
      <c r="G37" t="str" cm="1">
        <f t="array" ref="G37">PROPER(_xlfn.TEXTJOIN(" ", TRUE, INDEX(_xlfn.FILTERXML("&lt;t&gt;&lt;s&gt;" &amp; SUBSTITUTE(D37," ","&lt;/s&gt;&lt;s&gt;") &amp; "&lt;/s&gt;&lt;/t&gt;", "//s"), _xlfn.SEQUENCE(4))))</f>
        <v>Ptron Solero Mb301 3A</v>
      </c>
      <c r="H37" t="str">
        <f t="shared" si="11"/>
        <v>Data and Charging Cable, Made in India, 480Mbps Data Sync, Strong and Durable 1.5-Meter Nylon Braided USB Cable for Micro USB Devices - (Black)</v>
      </c>
      <c r="I37" t="s">
        <v>17</v>
      </c>
      <c r="J37" t="s">
        <v>13085</v>
      </c>
      <c r="K37" s="7" t="str">
        <f t="shared" si="2"/>
        <v>Computers &amp; Accessories</v>
      </c>
      <c r="L37" t="s">
        <v>13086</v>
      </c>
      <c r="M37" t="str">
        <f t="shared" si="3"/>
        <v>Accessories &amp; Peripherals</v>
      </c>
      <c r="N37" t="s">
        <v>13087</v>
      </c>
      <c r="O37" s="2" t="str">
        <f t="shared" si="4"/>
        <v>Cables &amp; Accessories</v>
      </c>
      <c r="P37" s="1" t="s">
        <v>13088</v>
      </c>
      <c r="Q37" t="s">
        <v>13089</v>
      </c>
      <c r="R37">
        <v>99</v>
      </c>
      <c r="S37" s="8">
        <f t="shared" si="5"/>
        <v>99</v>
      </c>
      <c r="T37">
        <v>666.66</v>
      </c>
      <c r="U37" s="8">
        <f t="shared" si="6"/>
        <v>666.66</v>
      </c>
      <c r="V37" s="1">
        <f t="shared" si="7"/>
        <v>0.85149851498514983</v>
      </c>
      <c r="W37">
        <v>3.9</v>
      </c>
      <c r="X37" s="10">
        <f t="shared" si="8"/>
        <v>3.9</v>
      </c>
      <c r="Y37" s="4">
        <v>24871</v>
      </c>
      <c r="Z37" s="12">
        <f t="shared" si="9"/>
        <v>24871</v>
      </c>
    </row>
    <row r="38" spans="1:26" x14ac:dyDescent="0.25">
      <c r="A38">
        <v>37</v>
      </c>
      <c r="B38" t="s">
        <v>354</v>
      </c>
      <c r="C38" t="s">
        <v>355</v>
      </c>
      <c r="D38" t="str">
        <f t="shared" si="0"/>
        <v>Amazonbasics Nylon Braided Usb-C To Lightning Cable, Fast Charging Mfi Certified Smartphone, Iphone Charger (6-Foot, Dark Grey)</v>
      </c>
      <c r="F38" t="str">
        <f t="shared" si="10"/>
        <v>Duplicate</v>
      </c>
      <c r="G38" t="str" cm="1">
        <f t="array" ref="G38">PROPER(_xlfn.TEXTJOIN(" ", TRUE, INDEX(_xlfn.FILTERXML("&lt;t&gt;&lt;s&gt;" &amp; SUBSTITUTE(D38," ","&lt;/s&gt;&lt;s&gt;") &amp; "&lt;/s&gt;&lt;/t&gt;", "//s"), _xlfn.SEQUENCE(4))))</f>
        <v>Amazonbasics Nylon Braided Usb-C</v>
      </c>
      <c r="H38" t="str">
        <f t="shared" si="11"/>
        <v>Cable, Fast Charging Mfi Certified Smartphone, Iphone Charger (6-Foot, Dark Grey)</v>
      </c>
      <c r="I38" t="s">
        <v>17</v>
      </c>
      <c r="J38" t="s">
        <v>13085</v>
      </c>
      <c r="K38" s="7" t="str">
        <f t="shared" si="2"/>
        <v>Computers &amp; Accessories</v>
      </c>
      <c r="L38" t="s">
        <v>13086</v>
      </c>
      <c r="M38" t="str">
        <f t="shared" si="3"/>
        <v>Accessories &amp; Peripherals</v>
      </c>
      <c r="N38" s="2" t="s">
        <v>13087</v>
      </c>
      <c r="O38" s="2" t="str">
        <f t="shared" si="4"/>
        <v>Cables &amp; Accessories</v>
      </c>
      <c r="P38" s="1" t="s">
        <v>13088</v>
      </c>
      <c r="Q38" t="s">
        <v>13089</v>
      </c>
      <c r="R38">
        <v>899</v>
      </c>
      <c r="S38" s="8">
        <f t="shared" si="5"/>
        <v>899</v>
      </c>
      <c r="T38" s="2">
        <v>1900</v>
      </c>
      <c r="U38" s="8">
        <f t="shared" si="6"/>
        <v>1900</v>
      </c>
      <c r="V38" s="1">
        <f t="shared" si="7"/>
        <v>0.52684210526315789</v>
      </c>
      <c r="W38">
        <v>4.4000000000000004</v>
      </c>
      <c r="X38" s="10">
        <f t="shared" si="8"/>
        <v>4.4000000000000004</v>
      </c>
      <c r="Y38" s="4">
        <v>13552</v>
      </c>
      <c r="Z38" s="12">
        <f t="shared" si="9"/>
        <v>13552</v>
      </c>
    </row>
    <row r="39" spans="1:26" x14ac:dyDescent="0.25">
      <c r="A39">
        <v>38</v>
      </c>
      <c r="B39" t="s">
        <v>364</v>
      </c>
      <c r="C39" t="s">
        <v>365</v>
      </c>
      <c r="D39" t="str">
        <f t="shared" si="0"/>
        <v>Sounce 65W OnePlus Dash Warp Charge Cable, 6.5A Type-C to USB C PD Data Sync Fast Charging Cable Compatible with One Plus 8T 9 9R 9 pro 9RT 10R Nord and for All Type C Devices ‚Äì Red, 1 Meter</v>
      </c>
      <c r="F39" t="str">
        <f t="shared" si="10"/>
        <v>Duplicate</v>
      </c>
      <c r="G39" t="str" cm="1">
        <f t="array" ref="G39">PROPER(_xlfn.TEXTJOIN(" ", TRUE, INDEX(_xlfn.FILTERXML("&lt;t&gt;&lt;s&gt;" &amp; SUBSTITUTE(D39," ","&lt;/s&gt;&lt;s&gt;") &amp; "&lt;/s&gt;&lt;/t&gt;", "//s"), _xlfn.SEQUENCE(4))))</f>
        <v>Sounce 65W Oneplus Dash</v>
      </c>
      <c r="H39" t="str">
        <f t="shared" si="11"/>
        <v>Cable, 6.5A Type-C to USB C PD Data Sync Fast Charging Cable Compatible with One Plus 8T 9 9R 9 pro 9RT 10R Nord and for All Type C Devices ‚Äì Red, 1 Meter</v>
      </c>
      <c r="I39" t="s">
        <v>17</v>
      </c>
      <c r="J39" t="s">
        <v>13085</v>
      </c>
      <c r="K39" s="7" t="str">
        <f t="shared" si="2"/>
        <v>Computers &amp; Accessories</v>
      </c>
      <c r="L39" t="s">
        <v>13086</v>
      </c>
      <c r="M39" t="str">
        <f t="shared" si="3"/>
        <v>Accessories &amp; Peripherals</v>
      </c>
      <c r="N39" t="s">
        <v>13087</v>
      </c>
      <c r="O39" s="2" t="str">
        <f t="shared" si="4"/>
        <v>Cables &amp; Accessories</v>
      </c>
      <c r="P39" s="1" t="s">
        <v>13088</v>
      </c>
      <c r="Q39" t="s">
        <v>13089</v>
      </c>
      <c r="R39">
        <v>199</v>
      </c>
      <c r="S39" s="8">
        <f t="shared" si="5"/>
        <v>199</v>
      </c>
      <c r="T39">
        <v>999</v>
      </c>
      <c r="U39" s="8">
        <f t="shared" si="6"/>
        <v>999</v>
      </c>
      <c r="V39" s="1">
        <f t="shared" si="7"/>
        <v>0.80080080080080085</v>
      </c>
      <c r="W39">
        <v>4</v>
      </c>
      <c r="X39" s="10">
        <f t="shared" si="8"/>
        <v>4</v>
      </c>
      <c r="Y39" s="4">
        <v>576</v>
      </c>
      <c r="Z39" s="12">
        <f t="shared" si="9"/>
        <v>576</v>
      </c>
    </row>
    <row r="40" spans="1:26" x14ac:dyDescent="0.25">
      <c r="A40">
        <v>39</v>
      </c>
      <c r="B40" t="s">
        <v>374</v>
      </c>
      <c r="C40" t="s">
        <v>375</v>
      </c>
      <c r="D40" t="str">
        <f t="shared" si="0"/>
        <v>OnePlus 126 cm (50 inches) Y Series 4K Ultra HD Smart Android LED TV 50Y1S Pro (Black)</v>
      </c>
      <c r="F40" t="str">
        <f t="shared" si="10"/>
        <v>Unique</v>
      </c>
      <c r="G40" t="str" cm="1">
        <f t="array" ref="G40">PROPER(_xlfn.TEXTJOIN(" ", TRUE, INDEX(_xlfn.FILTERXML("&lt;t&gt;&lt;s&gt;" &amp; SUBSTITUTE(D40," ","&lt;/s&gt;&lt;s&gt;") &amp; "&lt;/s&gt;&lt;/t&gt;", "//s"), _xlfn.SEQUENCE(4))))</f>
        <v>Oneplus 126 Cm (50</v>
      </c>
      <c r="H40" t="str">
        <f t="shared" si="11"/>
        <v>Series 4K Ultra HD Smart Android LED TV 50Y1S Pro (Black)</v>
      </c>
      <c r="I40" t="s">
        <v>167</v>
      </c>
      <c r="J40" t="s">
        <v>13093</v>
      </c>
      <c r="K40" s="7" t="str">
        <f t="shared" si="2"/>
        <v>Electronics</v>
      </c>
      <c r="L40" s="2" t="s">
        <v>13094</v>
      </c>
      <c r="M40" t="str">
        <f t="shared" si="3"/>
        <v>HomeTheater , TV &amp; Video</v>
      </c>
      <c r="N40" s="2" t="s">
        <v>13097</v>
      </c>
      <c r="O40" s="2" t="str">
        <f t="shared" si="4"/>
        <v>Televisions</v>
      </c>
      <c r="P40" s="1" t="s">
        <v>13098</v>
      </c>
      <c r="R40" s="2">
        <v>32999</v>
      </c>
      <c r="S40" s="8">
        <f t="shared" si="5"/>
        <v>32999</v>
      </c>
      <c r="T40" s="2">
        <v>45999</v>
      </c>
      <c r="U40" s="8">
        <f t="shared" si="6"/>
        <v>45999</v>
      </c>
      <c r="V40" s="1">
        <f t="shared" si="7"/>
        <v>0.28261483945303156</v>
      </c>
      <c r="W40">
        <v>4.2</v>
      </c>
      <c r="X40" s="10">
        <f t="shared" si="8"/>
        <v>4.2</v>
      </c>
      <c r="Y40" s="4">
        <v>7298</v>
      </c>
      <c r="Z40" s="12">
        <f t="shared" si="9"/>
        <v>7298</v>
      </c>
    </row>
    <row r="41" spans="1:26" x14ac:dyDescent="0.25">
      <c r="A41">
        <v>40</v>
      </c>
      <c r="B41" t="s">
        <v>384</v>
      </c>
      <c r="C41" t="s">
        <v>385</v>
      </c>
      <c r="D41" t="str">
        <f t="shared" si="0"/>
        <v>Duracell Type C To Type C 5A (100W) Braided Sync and Fast Charging Cable, 3.9 Feet (1.2M). USB C to C Cable, Supports PD and QC 3.0 Charging, 5 GBPS Data Transmission ‚Äì Black</v>
      </c>
      <c r="F41" t="str">
        <f t="shared" si="10"/>
        <v>Duplicate</v>
      </c>
      <c r="G41" t="str" cm="1">
        <f t="array" ref="G41">PROPER(_xlfn.TEXTJOIN(" ", TRUE, INDEX(_xlfn.FILTERXML("&lt;t&gt;&lt;s&gt;" &amp; SUBSTITUTE(D41," ","&lt;/s&gt;&lt;s&gt;") &amp; "&lt;/s&gt;&lt;/t&gt;", "//s"), _xlfn.SEQUENCE(4))))</f>
        <v>Duracell Type C To</v>
      </c>
      <c r="H41" t="str">
        <f t="shared" si="11"/>
        <v>5A (100W) Braided Sync and Fast Charging Cable, 3.9 Feet (1.2M). USB C to C Cable, Supports PD and QC 3.0 Charging, 5 GBPS Data Transmission ‚Äì Black</v>
      </c>
      <c r="I41" t="s">
        <v>17</v>
      </c>
      <c r="J41" t="s">
        <v>13085</v>
      </c>
      <c r="K41" s="7" t="str">
        <f t="shared" si="2"/>
        <v>Computers &amp; Accessories</v>
      </c>
      <c r="L41" t="s">
        <v>13086</v>
      </c>
      <c r="M41" t="str">
        <f t="shared" si="3"/>
        <v>Accessories &amp; Peripherals</v>
      </c>
      <c r="N41" s="2" t="s">
        <v>13087</v>
      </c>
      <c r="O41" s="2" t="str">
        <f t="shared" si="4"/>
        <v>Cables &amp; Accessories</v>
      </c>
      <c r="P41" s="1" t="s">
        <v>13088</v>
      </c>
      <c r="Q41" t="s">
        <v>13089</v>
      </c>
      <c r="R41">
        <v>970</v>
      </c>
      <c r="S41" s="8">
        <f t="shared" si="5"/>
        <v>970</v>
      </c>
      <c r="T41" s="2">
        <v>1999</v>
      </c>
      <c r="U41" s="8">
        <f t="shared" si="6"/>
        <v>1999</v>
      </c>
      <c r="V41" s="1">
        <f t="shared" si="7"/>
        <v>0.51475737868934468</v>
      </c>
      <c r="W41">
        <v>4.2</v>
      </c>
      <c r="X41" s="10">
        <f t="shared" si="8"/>
        <v>4.2</v>
      </c>
      <c r="Y41" s="4">
        <v>462</v>
      </c>
      <c r="Z41" s="12">
        <f t="shared" si="9"/>
        <v>462</v>
      </c>
    </row>
    <row r="42" spans="1:26" x14ac:dyDescent="0.25">
      <c r="A42">
        <v>41</v>
      </c>
      <c r="B42" t="s">
        <v>394</v>
      </c>
      <c r="C42" t="s">
        <v>395</v>
      </c>
      <c r="D42" t="str">
        <f t="shared" si="0"/>
        <v>AmazonBasics USB 2.0 Cable - A-Male to B-Male - for Personal Computer, Printer- 6 Feet (1.8 Meters), Black</v>
      </c>
      <c r="F42" t="str">
        <f t="shared" si="10"/>
        <v>Duplicate</v>
      </c>
      <c r="G42" t="str" cm="1">
        <f t="array" ref="G42">PROPER(_xlfn.TEXTJOIN(" ", TRUE, INDEX(_xlfn.FILTERXML("&lt;t&gt;&lt;s&gt;" &amp; SUBSTITUTE(D42," ","&lt;/s&gt;&lt;s&gt;") &amp; "&lt;/s&gt;&lt;/t&gt;", "//s"), _xlfn.SEQUENCE(4))))</f>
        <v>Amazonbasics Usb 2 Cable</v>
      </c>
      <c r="H42" t="str">
        <f t="shared" si="11"/>
        <v>to B-Male - for Personal Computer, Printer- 6 Feet (1.8 Meters), Black</v>
      </c>
      <c r="I42" t="s">
        <v>17</v>
      </c>
      <c r="J42" t="s">
        <v>13085</v>
      </c>
      <c r="K42" s="7" t="str">
        <f t="shared" si="2"/>
        <v>Computers &amp; Accessories</v>
      </c>
      <c r="L42" t="s">
        <v>13086</v>
      </c>
      <c r="M42" t="str">
        <f t="shared" si="3"/>
        <v>Accessories &amp; Peripherals</v>
      </c>
      <c r="N42" t="s">
        <v>13087</v>
      </c>
      <c r="O42" s="2" t="str">
        <f t="shared" si="4"/>
        <v>Cables &amp; Accessories</v>
      </c>
      <c r="P42" s="1" t="s">
        <v>13088</v>
      </c>
      <c r="Q42" t="s">
        <v>13089</v>
      </c>
      <c r="R42">
        <v>209</v>
      </c>
      <c r="S42" s="8">
        <f t="shared" si="5"/>
        <v>209</v>
      </c>
      <c r="T42">
        <v>695</v>
      </c>
      <c r="U42" s="8">
        <f t="shared" si="6"/>
        <v>695</v>
      </c>
      <c r="V42" s="1">
        <f t="shared" si="7"/>
        <v>0.69928057553956835</v>
      </c>
      <c r="W42">
        <v>4.5</v>
      </c>
      <c r="X42" s="10">
        <f t="shared" si="8"/>
        <v>4.5</v>
      </c>
      <c r="Y42" s="4">
        <v>107687</v>
      </c>
      <c r="Z42" s="12">
        <f t="shared" si="9"/>
        <v>107687</v>
      </c>
    </row>
    <row r="43" spans="1:26" x14ac:dyDescent="0.25">
      <c r="A43">
        <v>42</v>
      </c>
      <c r="B43" t="s">
        <v>404</v>
      </c>
      <c r="C43" t="s">
        <v>405</v>
      </c>
      <c r="D43" t="str">
        <f t="shared" si="0"/>
        <v>Mi 108 cm (43 inches) Full HD Android LED TV 4C | L43M6-INC (Black)</v>
      </c>
      <c r="F43" t="str">
        <f t="shared" si="10"/>
        <v>Unique</v>
      </c>
      <c r="G43" t="str" cm="1">
        <f t="array" ref="G43">PROPER(_xlfn.TEXTJOIN(" ", TRUE, INDEX(_xlfn.FILTERXML("&lt;t&gt;&lt;s&gt;" &amp; SUBSTITUTE(D43," ","&lt;/s&gt;&lt;s&gt;") &amp; "&lt;/s&gt;&lt;/t&gt;", "//s"), _xlfn.SEQUENCE(4))))</f>
        <v>Mi 108 Cm (43</v>
      </c>
      <c r="H43" t="str">
        <f t="shared" si="11"/>
        <v>HD Android LED TV 4C | L43M6-INC (Black)</v>
      </c>
      <c r="I43" t="s">
        <v>167</v>
      </c>
      <c r="J43" t="s">
        <v>13093</v>
      </c>
      <c r="K43" s="7" t="str">
        <f t="shared" si="2"/>
        <v>Electronics</v>
      </c>
      <c r="L43" s="2" t="s">
        <v>13094</v>
      </c>
      <c r="M43" t="str">
        <f t="shared" si="3"/>
        <v>HomeTheater , TV &amp; Video</v>
      </c>
      <c r="N43" s="2" t="s">
        <v>13097</v>
      </c>
      <c r="O43" s="2" t="str">
        <f t="shared" si="4"/>
        <v>Televisions</v>
      </c>
      <c r="P43" s="1" t="s">
        <v>13098</v>
      </c>
      <c r="R43" s="2">
        <v>19999</v>
      </c>
      <c r="S43" s="8">
        <f t="shared" si="5"/>
        <v>19999</v>
      </c>
      <c r="T43" s="2">
        <v>34999</v>
      </c>
      <c r="U43" s="8">
        <f t="shared" si="6"/>
        <v>34999</v>
      </c>
      <c r="V43" s="1">
        <f t="shared" si="7"/>
        <v>0.428583673819252</v>
      </c>
      <c r="W43">
        <v>4.3</v>
      </c>
      <c r="X43" s="10">
        <f t="shared" si="8"/>
        <v>4.3</v>
      </c>
      <c r="Y43" s="4">
        <v>27151</v>
      </c>
      <c r="Z43" s="12">
        <f t="shared" si="9"/>
        <v>27151</v>
      </c>
    </row>
    <row r="44" spans="1:26" x14ac:dyDescent="0.25">
      <c r="A44">
        <v>43</v>
      </c>
      <c r="B44" t="s">
        <v>413</v>
      </c>
      <c r="C44" t="s">
        <v>414</v>
      </c>
      <c r="D44" t="str">
        <f t="shared" si="0"/>
        <v>Wayona Nylon Braided 3A Lightning to USB A Syncing and Fast Charging Data Cable for iPhone, Ipad (3 FT Pack of 1, Black)</v>
      </c>
      <c r="F44" t="str">
        <f t="shared" si="10"/>
        <v>Unique</v>
      </c>
      <c r="G44" t="str" cm="1">
        <f t="array" ref="G44">PROPER(_xlfn.TEXTJOIN(" ", TRUE, INDEX(_xlfn.FILTERXML("&lt;t&gt;&lt;s&gt;" &amp; SUBSTITUTE(D44," ","&lt;/s&gt;&lt;s&gt;") &amp; "&lt;/s&gt;&lt;/t&gt;", "//s"), _xlfn.SEQUENCE(4))))</f>
        <v>Wayona Nylon Braided 3A</v>
      </c>
      <c r="H44" t="str">
        <f t="shared" si="11"/>
        <v>USB A Syncing and Fast Charging Data Cable for iPhone, Ipad (3 FT Pack of 1, Black)</v>
      </c>
      <c r="I44" t="s">
        <v>17</v>
      </c>
      <c r="J44" t="s">
        <v>13085</v>
      </c>
      <c r="K44" s="7" t="str">
        <f t="shared" si="2"/>
        <v>Computers &amp; Accessories</v>
      </c>
      <c r="L44" t="s">
        <v>13086</v>
      </c>
      <c r="M44" t="str">
        <f t="shared" si="3"/>
        <v>Accessories &amp; Peripherals</v>
      </c>
      <c r="N44" s="2" t="s">
        <v>13087</v>
      </c>
      <c r="O44" s="2" t="str">
        <f t="shared" si="4"/>
        <v>Cables &amp; Accessories</v>
      </c>
      <c r="P44" s="1" t="s">
        <v>13088</v>
      </c>
      <c r="Q44" t="s">
        <v>13089</v>
      </c>
      <c r="R44">
        <v>399</v>
      </c>
      <c r="S44" s="8">
        <f t="shared" si="5"/>
        <v>399</v>
      </c>
      <c r="T44" s="2">
        <v>1099</v>
      </c>
      <c r="U44" s="8">
        <f t="shared" si="6"/>
        <v>1099</v>
      </c>
      <c r="V44" s="1">
        <f t="shared" si="7"/>
        <v>0.63694267515923564</v>
      </c>
      <c r="W44">
        <v>4.2</v>
      </c>
      <c r="X44" s="10">
        <f t="shared" si="8"/>
        <v>4.2</v>
      </c>
      <c r="Y44" s="4">
        <v>24269</v>
      </c>
      <c r="Z44" s="12">
        <f t="shared" si="9"/>
        <v>24269</v>
      </c>
    </row>
    <row r="45" spans="1:26" x14ac:dyDescent="0.25">
      <c r="A45">
        <v>44</v>
      </c>
      <c r="B45" t="s">
        <v>418</v>
      </c>
      <c r="C45" t="s">
        <v>419</v>
      </c>
      <c r="D45" t="str">
        <f t="shared" si="0"/>
        <v>TP-Link Nano AC600 USB Wi-Fi Adapter(Archer T2U Nano)- 2.4G 5G Dual Band Wireless Network Adapter for PC Desktop Laptop, Mini Travel Size, Supports Windows 11,10, 8.1, 8, 7, XP Mac OS 10.9-10.15</v>
      </c>
      <c r="F45" t="str">
        <f t="shared" si="10"/>
        <v>Duplicate</v>
      </c>
      <c r="G45" t="str" cm="1">
        <f t="array" ref="G45">PROPER(_xlfn.TEXTJOIN(" ", TRUE, INDEX(_xlfn.FILTERXML("&lt;t&gt;&lt;s&gt;" &amp; SUBSTITUTE(D45," ","&lt;/s&gt;&lt;s&gt;") &amp; "&lt;/s&gt;&lt;/t&gt;", "//s"), _xlfn.SEQUENCE(4))))</f>
        <v>Tp-Link Nano Ac600 Usb</v>
      </c>
      <c r="H45" t="str">
        <f t="shared" si="11"/>
        <v>T2U Nano)- 2.4G 5G Dual Band Wireless Network Adapter for PC Desktop Laptop, Mini Travel Size, Supports Windows 11,10, 8.1, 8, 7, XP Mac OS 10.9-10.15</v>
      </c>
      <c r="I45" t="s">
        <v>96</v>
      </c>
      <c r="J45" t="s">
        <v>13085</v>
      </c>
      <c r="K45" s="7" t="str">
        <f t="shared" si="2"/>
        <v>Computers &amp; Accessories</v>
      </c>
      <c r="L45" t="s">
        <v>13090</v>
      </c>
      <c r="M45" t="str">
        <f t="shared" si="3"/>
        <v>NetworkingDevices</v>
      </c>
      <c r="N45" s="2" t="s">
        <v>13091</v>
      </c>
      <c r="O45" s="2" t="str">
        <f t="shared" si="4"/>
        <v>NetworkAdapters</v>
      </c>
      <c r="P45" s="1" t="s">
        <v>13092</v>
      </c>
      <c r="R45">
        <v>999</v>
      </c>
      <c r="S45" s="8">
        <f t="shared" si="5"/>
        <v>999</v>
      </c>
      <c r="T45" s="2">
        <v>1599</v>
      </c>
      <c r="U45" s="8">
        <f t="shared" si="6"/>
        <v>1599</v>
      </c>
      <c r="V45" s="1">
        <f t="shared" si="7"/>
        <v>0.37523452157598497</v>
      </c>
      <c r="W45">
        <v>4.3</v>
      </c>
      <c r="X45" s="10">
        <f t="shared" si="8"/>
        <v>4.3</v>
      </c>
      <c r="Y45" s="4">
        <v>12093</v>
      </c>
      <c r="Z45" s="12">
        <f t="shared" si="9"/>
        <v>12093</v>
      </c>
    </row>
    <row r="46" spans="1:26" x14ac:dyDescent="0.25">
      <c r="A46">
        <v>45</v>
      </c>
      <c r="B46" t="s">
        <v>428</v>
      </c>
      <c r="C46" t="s">
        <v>429</v>
      </c>
      <c r="D46" t="str">
        <f t="shared" si="0"/>
        <v>FLiX (Beetel USB to Micro USB PVC Data Sync and 2A Fast Charging Cable, Made in India, 480Mbps Data Sync, Solid Cable, 1 Meter Long USB Cable for Micro USB Devices (White)(XCD-M11)</v>
      </c>
      <c r="F46" t="str">
        <f t="shared" si="10"/>
        <v>Unique</v>
      </c>
      <c r="G46" t="str" cm="1">
        <f t="array" ref="G46">PROPER(_xlfn.TEXTJOIN(" ", TRUE, INDEX(_xlfn.FILTERXML("&lt;t&gt;&lt;s&gt;" &amp; SUBSTITUTE(D46," ","&lt;/s&gt;&lt;s&gt;") &amp; "&lt;/s&gt;&lt;/t&gt;", "//s"), _xlfn.SEQUENCE(4))))</f>
        <v>Flix (Beetel Usb To</v>
      </c>
      <c r="H46" t="str">
        <f t="shared" si="11"/>
        <v>PVC Data Sync and 2A Fast Charging Cable, Made in India, 480Mbps Data Sync, Solid Cable, 1 Meter Long USB Cable for Micro USB Devices (White)(XCD-M11)</v>
      </c>
      <c r="I46" t="s">
        <v>17</v>
      </c>
      <c r="J46" t="s">
        <v>13085</v>
      </c>
      <c r="K46" s="7" t="str">
        <f t="shared" si="2"/>
        <v>Computers &amp; Accessories</v>
      </c>
      <c r="L46" t="s">
        <v>13086</v>
      </c>
      <c r="M46" t="str">
        <f t="shared" si="3"/>
        <v>Accessories &amp; Peripherals</v>
      </c>
      <c r="N46" t="s">
        <v>13087</v>
      </c>
      <c r="O46" s="2" t="str">
        <f t="shared" si="4"/>
        <v>Cables &amp; Accessories</v>
      </c>
      <c r="P46" s="1" t="s">
        <v>13088</v>
      </c>
      <c r="Q46" t="s">
        <v>13089</v>
      </c>
      <c r="R46">
        <v>59</v>
      </c>
      <c r="S46" s="8">
        <f t="shared" si="5"/>
        <v>59</v>
      </c>
      <c r="T46">
        <v>199</v>
      </c>
      <c r="U46" s="8">
        <f t="shared" si="6"/>
        <v>199</v>
      </c>
      <c r="V46" s="1">
        <f t="shared" si="7"/>
        <v>0.70351758793969854</v>
      </c>
      <c r="W46">
        <v>4</v>
      </c>
      <c r="X46" s="10">
        <f t="shared" si="8"/>
        <v>4</v>
      </c>
      <c r="Y46" s="4">
        <v>9378</v>
      </c>
      <c r="Z46" s="12">
        <f t="shared" si="9"/>
        <v>9378</v>
      </c>
    </row>
    <row r="47" spans="1:26" x14ac:dyDescent="0.25">
      <c r="A47">
        <v>46</v>
      </c>
      <c r="B47" t="s">
        <v>433</v>
      </c>
      <c r="C47" t="s">
        <v>434</v>
      </c>
      <c r="D47" t="str">
        <f t="shared" si="0"/>
        <v>Wecool Nylon Braided Multifunction Fast Charging Cable For Android Smartphone, Ios And Type C Usb Devices, 3 In 1 Charging Cable, 3A, (3 Feet) (Black)</v>
      </c>
      <c r="F47" t="str">
        <f t="shared" si="10"/>
        <v>Duplicate</v>
      </c>
      <c r="G47" t="str" cm="1">
        <f t="array" ref="G47">PROPER(_xlfn.TEXTJOIN(" ", TRUE, INDEX(_xlfn.FILTERXML("&lt;t&gt;&lt;s&gt;" &amp; SUBSTITUTE(D47," ","&lt;/s&gt;&lt;s&gt;") &amp; "&lt;/s&gt;&lt;/t&gt;", "//s"), _xlfn.SEQUENCE(4))))</f>
        <v>Wecool Nylon Braided Multifunction</v>
      </c>
      <c r="H47" t="str">
        <f t="shared" si="11"/>
        <v>Cable For Android Smartphone, Ios And Type C Usb Devices, 3 In 1 Charging Cable, 3A, (3 Feet) (Black)</v>
      </c>
      <c r="I47" t="s">
        <v>17</v>
      </c>
      <c r="J47" t="s">
        <v>13085</v>
      </c>
      <c r="K47" s="7" t="str">
        <f t="shared" si="2"/>
        <v>Computers &amp; Accessories</v>
      </c>
      <c r="L47" t="s">
        <v>13086</v>
      </c>
      <c r="M47" t="str">
        <f t="shared" si="3"/>
        <v>Accessories &amp; Peripherals</v>
      </c>
      <c r="N47" t="s">
        <v>13087</v>
      </c>
      <c r="O47" s="2" t="str">
        <f t="shared" si="4"/>
        <v>Cables &amp; Accessories</v>
      </c>
      <c r="P47" s="1" t="s">
        <v>13088</v>
      </c>
      <c r="Q47" t="s">
        <v>13089</v>
      </c>
      <c r="R47">
        <v>333</v>
      </c>
      <c r="S47" s="8">
        <f t="shared" si="5"/>
        <v>333</v>
      </c>
      <c r="T47">
        <v>999</v>
      </c>
      <c r="U47" s="8">
        <f t="shared" si="6"/>
        <v>999</v>
      </c>
      <c r="V47" s="1">
        <f t="shared" si="7"/>
        <v>0.66666666666666663</v>
      </c>
      <c r="W47">
        <v>3.3</v>
      </c>
      <c r="X47" s="10">
        <f t="shared" si="8"/>
        <v>3.3</v>
      </c>
      <c r="Y47" s="4">
        <v>9792</v>
      </c>
      <c r="Z47" s="12">
        <f t="shared" si="9"/>
        <v>9792</v>
      </c>
    </row>
    <row r="48" spans="1:26" x14ac:dyDescent="0.25">
      <c r="A48">
        <v>47</v>
      </c>
      <c r="B48" t="s">
        <v>443</v>
      </c>
      <c r="C48" t="s">
        <v>444</v>
      </c>
      <c r="D48" t="str">
        <f t="shared" si="0"/>
        <v>D-Link DWA-131 300 Mbps Wireless Nano USB Adapter (Black)</v>
      </c>
      <c r="F48" t="str">
        <f t="shared" si="10"/>
        <v>Duplicate</v>
      </c>
      <c r="G48" t="str" cm="1">
        <f t="array" ref="G48">PROPER(_xlfn.TEXTJOIN(" ", TRUE, INDEX(_xlfn.FILTERXML("&lt;t&gt;&lt;s&gt;" &amp; SUBSTITUTE(D48," ","&lt;/s&gt;&lt;s&gt;") &amp; "&lt;/s&gt;&lt;/t&gt;", "//s"), _xlfn.SEQUENCE(4))))</f>
        <v>D-Link Dwa-131 300 Mbps</v>
      </c>
      <c r="H48" t="str">
        <f t="shared" si="11"/>
        <v>USB Adapter (Black)</v>
      </c>
      <c r="I48" t="s">
        <v>96</v>
      </c>
      <c r="J48" t="s">
        <v>13085</v>
      </c>
      <c r="K48" s="7" t="str">
        <f t="shared" si="2"/>
        <v>Computers &amp; Accessories</v>
      </c>
      <c r="L48" t="s">
        <v>13090</v>
      </c>
      <c r="M48" t="str">
        <f t="shared" si="3"/>
        <v>NetworkingDevices</v>
      </c>
      <c r="N48" s="2" t="s">
        <v>13091</v>
      </c>
      <c r="O48" s="2" t="str">
        <f t="shared" si="4"/>
        <v>NetworkAdapters</v>
      </c>
      <c r="P48" s="1" t="s">
        <v>13092</v>
      </c>
      <c r="R48">
        <v>507</v>
      </c>
      <c r="S48" s="8">
        <f t="shared" si="5"/>
        <v>507</v>
      </c>
      <c r="T48" s="2">
        <v>1208</v>
      </c>
      <c r="U48" s="8">
        <f t="shared" si="6"/>
        <v>1208</v>
      </c>
      <c r="V48" s="1">
        <f t="shared" si="7"/>
        <v>0.58029801324503316</v>
      </c>
      <c r="W48">
        <v>4.0999999999999996</v>
      </c>
      <c r="X48" s="10">
        <f t="shared" si="8"/>
        <v>4.0999999999999996</v>
      </c>
      <c r="Y48" s="4">
        <v>8131</v>
      </c>
      <c r="Z48" s="12">
        <f t="shared" si="9"/>
        <v>8131</v>
      </c>
    </row>
    <row r="49" spans="1:26" x14ac:dyDescent="0.25">
      <c r="A49">
        <v>48</v>
      </c>
      <c r="B49" t="s">
        <v>453</v>
      </c>
      <c r="C49" t="s">
        <v>454</v>
      </c>
      <c r="D49" t="str">
        <f t="shared" si="0"/>
        <v>Amazon Basics High-Speed HDMI Cable, 6 Feet - Supports Ethernet, 3D, 4K video,Black</v>
      </c>
      <c r="F49" t="str">
        <f t="shared" si="10"/>
        <v>Unique</v>
      </c>
      <c r="G49" t="str" cm="1">
        <f t="array" ref="G49">PROPER(_xlfn.TEXTJOIN(" ", TRUE, INDEX(_xlfn.FILTERXML("&lt;t&gt;&lt;s&gt;" &amp; SUBSTITUTE(D49," ","&lt;/s&gt;&lt;s&gt;") &amp; "&lt;/s&gt;&lt;/t&gt;", "//s"), _xlfn.SEQUENCE(4))))</f>
        <v>Amazon Basics High-Speed Hdmi</v>
      </c>
      <c r="H49" t="str">
        <f t="shared" si="11"/>
        <v>Feet - Supports Ethernet, 3D, 4K video,Black</v>
      </c>
      <c r="I49" t="s">
        <v>127</v>
      </c>
      <c r="J49" t="s">
        <v>13093</v>
      </c>
      <c r="K49" s="7" t="str">
        <f t="shared" si="2"/>
        <v>Electronics</v>
      </c>
      <c r="L49" t="s">
        <v>13094</v>
      </c>
      <c r="M49" t="str">
        <f t="shared" si="3"/>
        <v>HomeTheater , TV &amp; Video</v>
      </c>
      <c r="N49" t="s">
        <v>13095</v>
      </c>
      <c r="O49" s="2" t="str">
        <f t="shared" si="4"/>
        <v>Accessories</v>
      </c>
      <c r="P49" s="1" t="s">
        <v>13088</v>
      </c>
      <c r="Q49" t="s">
        <v>13096</v>
      </c>
      <c r="R49">
        <v>309</v>
      </c>
      <c r="S49" s="8">
        <f t="shared" si="5"/>
        <v>309</v>
      </c>
      <c r="T49">
        <v>475</v>
      </c>
      <c r="U49" s="8">
        <f t="shared" si="6"/>
        <v>475</v>
      </c>
      <c r="V49" s="1">
        <f t="shared" si="7"/>
        <v>0.34947368421052633</v>
      </c>
      <c r="W49">
        <v>4.4000000000000004</v>
      </c>
      <c r="X49" s="10">
        <f t="shared" si="8"/>
        <v>4.4000000000000004</v>
      </c>
      <c r="Y49" s="4">
        <v>426973</v>
      </c>
      <c r="Z49" s="12">
        <f t="shared" si="9"/>
        <v>426973</v>
      </c>
    </row>
    <row r="50" spans="1:26" x14ac:dyDescent="0.25">
      <c r="A50">
        <v>49</v>
      </c>
      <c r="B50" t="s">
        <v>458</v>
      </c>
      <c r="C50" t="s">
        <v>12969</v>
      </c>
      <c r="D50" t="str">
        <f t="shared" si="0"/>
        <v>7SEVEN Compatible for Samsung Smart 4K Ultra HD TV Monitor Remote Control Replacement of Original Samsung TV Remote for LED OLED UHD QLED and Suitable for 6 7 8 Series Samsung TV with Hot Keys BN59-01259E</v>
      </c>
      <c r="F50" t="str">
        <f t="shared" si="10"/>
        <v>Unique</v>
      </c>
      <c r="G50" t="str" cm="1">
        <f t="array" ref="G50">PROPER(_xlfn.TEXTJOIN(" ", TRUE, INDEX(_xlfn.FILTERXML("&lt;t&gt;&lt;s&gt;" &amp; SUBSTITUTE(D50," ","&lt;/s&gt;&lt;s&gt;") &amp; "&lt;/s&gt;&lt;/t&gt;", "//s"), _xlfn.SEQUENCE(4))))</f>
        <v>7Seven Compatible For Samsung</v>
      </c>
      <c r="H50" t="str">
        <f t="shared" si="11"/>
        <v>Ultra HD TV Monitor Remote Control Replacement of Original Samsung TV Remote for LED OLED UHD QLED and Suitable for 6 7 8 Series Samsung TV with Hot Keys BN59-01259E</v>
      </c>
      <c r="I50" t="s">
        <v>459</v>
      </c>
      <c r="J50" t="s">
        <v>13093</v>
      </c>
      <c r="K50" s="7" t="str">
        <f t="shared" si="2"/>
        <v>Electronics</v>
      </c>
      <c r="L50" t="s">
        <v>13094</v>
      </c>
      <c r="M50" t="str">
        <f t="shared" si="3"/>
        <v>HomeTheater , TV &amp; Video</v>
      </c>
      <c r="N50" t="s">
        <v>13095</v>
      </c>
      <c r="O50" s="2" t="str">
        <f t="shared" si="4"/>
        <v>Accessories</v>
      </c>
      <c r="P50" s="1" t="s">
        <v>13099</v>
      </c>
      <c r="R50">
        <v>399</v>
      </c>
      <c r="S50" s="8">
        <f t="shared" si="5"/>
        <v>399</v>
      </c>
      <c r="T50">
        <v>999</v>
      </c>
      <c r="U50" s="8">
        <f t="shared" si="6"/>
        <v>999</v>
      </c>
      <c r="V50" s="1">
        <f t="shared" si="7"/>
        <v>0.60060060060060061</v>
      </c>
      <c r="W50">
        <v>3.6</v>
      </c>
      <c r="X50" s="10">
        <f t="shared" si="8"/>
        <v>3.6</v>
      </c>
      <c r="Y50" s="4">
        <v>493</v>
      </c>
      <c r="Z50" s="12">
        <f t="shared" si="9"/>
        <v>493</v>
      </c>
    </row>
    <row r="51" spans="1:26" x14ac:dyDescent="0.25">
      <c r="A51">
        <v>50</v>
      </c>
      <c r="B51" t="s">
        <v>468</v>
      </c>
      <c r="C51" t="s">
        <v>469</v>
      </c>
      <c r="D51" t="str">
        <f t="shared" si="0"/>
        <v>Amazonbasics Micro Usb Fast Charging Cable For Android Smartphone,Personal Computer,Printer With Gold Plated Connectors (6 Feet, Black)</v>
      </c>
      <c r="F51" t="str">
        <f t="shared" si="10"/>
        <v>Duplicate</v>
      </c>
      <c r="G51" t="str" cm="1">
        <f t="array" ref="G51">PROPER(_xlfn.TEXTJOIN(" ", TRUE, INDEX(_xlfn.FILTERXML("&lt;t&gt;&lt;s&gt;" &amp; SUBSTITUTE(D51," ","&lt;/s&gt;&lt;s&gt;") &amp; "&lt;/s&gt;&lt;/t&gt;", "//s"), _xlfn.SEQUENCE(4))))</f>
        <v>Amazonbasics Micro Usb Fast</v>
      </c>
      <c r="H51" t="str">
        <f t="shared" si="11"/>
        <v>For Android Smartphone,Personal Computer,Printer With Gold Plated Connectors (6 Feet, Black)</v>
      </c>
      <c r="I51" t="s">
        <v>17</v>
      </c>
      <c r="J51" t="s">
        <v>13085</v>
      </c>
      <c r="K51" s="7" t="str">
        <f t="shared" si="2"/>
        <v>Computers &amp; Accessories</v>
      </c>
      <c r="L51" t="s">
        <v>13086</v>
      </c>
      <c r="M51" t="str">
        <f t="shared" si="3"/>
        <v>Accessories &amp; Peripherals</v>
      </c>
      <c r="N51" t="s">
        <v>13087</v>
      </c>
      <c r="O51" s="2" t="str">
        <f t="shared" si="4"/>
        <v>Cables &amp; Accessories</v>
      </c>
      <c r="P51" s="1" t="s">
        <v>13088</v>
      </c>
      <c r="Q51" t="s">
        <v>13089</v>
      </c>
      <c r="R51">
        <v>199</v>
      </c>
      <c r="S51" s="8">
        <f t="shared" si="5"/>
        <v>199</v>
      </c>
      <c r="T51">
        <v>395</v>
      </c>
      <c r="U51" s="8">
        <f t="shared" si="6"/>
        <v>395</v>
      </c>
      <c r="V51" s="1">
        <f t="shared" si="7"/>
        <v>0.4962025316455696</v>
      </c>
      <c r="W51">
        <v>4.2</v>
      </c>
      <c r="X51" s="10">
        <f t="shared" si="8"/>
        <v>4.2</v>
      </c>
      <c r="Y51" s="4">
        <v>92595</v>
      </c>
      <c r="Z51" s="12">
        <f t="shared" si="9"/>
        <v>92595</v>
      </c>
    </row>
    <row r="52" spans="1:26" x14ac:dyDescent="0.25">
      <c r="A52">
        <v>51</v>
      </c>
      <c r="B52" t="s">
        <v>478</v>
      </c>
      <c r="C52" t="s">
        <v>479</v>
      </c>
      <c r="D52" t="str">
        <f t="shared" si="0"/>
        <v>TP-Link AC600 600 Mbps WiFi Wireless Network USB Adapter for Desktop PC with 2.4GHz 5GHz High Gain Dual Band 5dBi Antenna Wi-Fi, Supports Windows 11 10 8.1 8 7 XP, Mac OS 10.15 and earlier (Archer T2U Plus)</v>
      </c>
      <c r="F52" t="str">
        <f t="shared" si="10"/>
        <v>Duplicate</v>
      </c>
      <c r="G52" t="str" cm="1">
        <f t="array" ref="G52">PROPER(_xlfn.TEXTJOIN(" ", TRUE, INDEX(_xlfn.FILTERXML("&lt;t&gt;&lt;s&gt;" &amp; SUBSTITUTE(D52," ","&lt;/s&gt;&lt;s&gt;") &amp; "&lt;/s&gt;&lt;/t&gt;", "//s"), _xlfn.SEQUENCE(4))))</f>
        <v>Tp-Link Ac600 600 Mbps</v>
      </c>
      <c r="H52" t="str">
        <f t="shared" si="11"/>
        <v>Network USB Adapter for Desktop PC with 2.4GHz 5GHz High Gain Dual Band 5dBi Antenna Wi-Fi, Supports Windows 11 10 8.1 8 7 XP, Mac OS 10.15 and earlier (Archer T2U Plus)</v>
      </c>
      <c r="I52" t="s">
        <v>96</v>
      </c>
      <c r="J52" t="s">
        <v>13085</v>
      </c>
      <c r="K52" s="7" t="str">
        <f t="shared" si="2"/>
        <v>Computers &amp; Accessories</v>
      </c>
      <c r="L52" s="2" t="s">
        <v>13090</v>
      </c>
      <c r="M52" t="str">
        <f t="shared" si="3"/>
        <v>NetworkingDevices</v>
      </c>
      <c r="N52" s="2" t="s">
        <v>13091</v>
      </c>
      <c r="O52" s="2" t="str">
        <f t="shared" si="4"/>
        <v>NetworkAdapters</v>
      </c>
      <c r="P52" s="1" t="s">
        <v>13092</v>
      </c>
      <c r="R52" s="2">
        <v>1199</v>
      </c>
      <c r="S52" s="8">
        <f t="shared" si="5"/>
        <v>1199</v>
      </c>
      <c r="T52" s="2">
        <v>2199</v>
      </c>
      <c r="U52" s="8">
        <f t="shared" si="6"/>
        <v>2199</v>
      </c>
      <c r="V52" s="1">
        <f t="shared" si="7"/>
        <v>0.45475216007276037</v>
      </c>
      <c r="W52">
        <v>4.4000000000000004</v>
      </c>
      <c r="X52" s="10">
        <f t="shared" si="8"/>
        <v>4.4000000000000004</v>
      </c>
      <c r="Y52" s="4">
        <v>24780</v>
      </c>
      <c r="Z52" s="12">
        <f t="shared" si="9"/>
        <v>24780</v>
      </c>
    </row>
    <row r="53" spans="1:26" x14ac:dyDescent="0.25">
      <c r="A53">
        <v>52</v>
      </c>
      <c r="B53" t="s">
        <v>488</v>
      </c>
      <c r="C53" t="s">
        <v>489</v>
      </c>
      <c r="D53" t="str">
        <f t="shared" si="0"/>
        <v>AmazonBasics Micro USB Fast Charging Cable for Android Phones with Gold Plated Connectors (3 Feet, Black)</v>
      </c>
      <c r="F53" t="str">
        <f t="shared" si="10"/>
        <v>Unique</v>
      </c>
      <c r="G53" t="str" cm="1">
        <f t="array" ref="G53">PROPER(_xlfn.TEXTJOIN(" ", TRUE, INDEX(_xlfn.FILTERXML("&lt;t&gt;&lt;s&gt;" &amp; SUBSTITUTE(D53," ","&lt;/s&gt;&lt;s&gt;") &amp; "&lt;/s&gt;&lt;/t&gt;", "//s"), _xlfn.SEQUENCE(4))))</f>
        <v>Amazonbasics Micro Usb Fast</v>
      </c>
      <c r="H53" t="str">
        <f t="shared" si="11"/>
        <v>for Android Phones with Gold Plated Connectors (3 Feet, Black)</v>
      </c>
      <c r="I53" t="s">
        <v>17</v>
      </c>
      <c r="J53" t="s">
        <v>13085</v>
      </c>
      <c r="K53" s="7" t="str">
        <f t="shared" si="2"/>
        <v>Computers &amp; Accessories</v>
      </c>
      <c r="L53" t="s">
        <v>13086</v>
      </c>
      <c r="M53" t="str">
        <f t="shared" si="3"/>
        <v>Accessories &amp; Peripherals</v>
      </c>
      <c r="N53" t="s">
        <v>13087</v>
      </c>
      <c r="O53" s="2" t="str">
        <f t="shared" si="4"/>
        <v>Cables &amp; Accessories</v>
      </c>
      <c r="P53" s="1" t="s">
        <v>13088</v>
      </c>
      <c r="Q53" t="s">
        <v>13089</v>
      </c>
      <c r="R53">
        <v>179</v>
      </c>
      <c r="S53" s="8">
        <f t="shared" si="5"/>
        <v>179</v>
      </c>
      <c r="T53">
        <v>500</v>
      </c>
      <c r="U53" s="8">
        <f t="shared" si="6"/>
        <v>500</v>
      </c>
      <c r="V53" s="1">
        <f t="shared" si="7"/>
        <v>0.64200000000000002</v>
      </c>
      <c r="W53">
        <v>4.2</v>
      </c>
      <c r="X53" s="10">
        <f t="shared" si="8"/>
        <v>4.2</v>
      </c>
      <c r="Y53" s="4">
        <v>92595</v>
      </c>
      <c r="Z53" s="12">
        <f t="shared" si="9"/>
        <v>92595</v>
      </c>
    </row>
    <row r="54" spans="1:26" x14ac:dyDescent="0.25">
      <c r="A54">
        <v>53</v>
      </c>
      <c r="B54" t="s">
        <v>493</v>
      </c>
      <c r="C54" t="s">
        <v>494</v>
      </c>
      <c r="D54" t="str">
        <f t="shared" si="0"/>
        <v>AmazonBasics New Release Nylon USB-A to Lightning Cable Cord, Fast Charging MFi Certified Charger for Apple iPhone, iPad (6-Ft, Rose Gold)</v>
      </c>
      <c r="F54" t="str">
        <f t="shared" si="10"/>
        <v>Duplicate</v>
      </c>
      <c r="G54" t="str" cm="1">
        <f t="array" ref="G54">PROPER(_xlfn.TEXTJOIN(" ", TRUE, INDEX(_xlfn.FILTERXML("&lt;t&gt;&lt;s&gt;" &amp; SUBSTITUTE(D54," ","&lt;/s&gt;&lt;s&gt;") &amp; "&lt;/s&gt;&lt;/t&gt;", "//s"), _xlfn.SEQUENCE(4))))</f>
        <v>Amazonbasics New Release Nylon</v>
      </c>
      <c r="H54" t="str">
        <f t="shared" si="11"/>
        <v>Lightning Cable Cord, Fast Charging MFi Certified Charger for Apple iPhone, iPad (6-Ft, Rose Gold)</v>
      </c>
      <c r="I54" t="s">
        <v>17</v>
      </c>
      <c r="J54" t="s">
        <v>13085</v>
      </c>
      <c r="K54" s="7" t="str">
        <f t="shared" si="2"/>
        <v>Computers &amp; Accessories</v>
      </c>
      <c r="L54" t="s">
        <v>13086</v>
      </c>
      <c r="M54" t="str">
        <f t="shared" si="3"/>
        <v>Accessories &amp; Peripherals</v>
      </c>
      <c r="N54" s="2" t="s">
        <v>13087</v>
      </c>
      <c r="O54" s="2" t="str">
        <f t="shared" si="4"/>
        <v>Cables &amp; Accessories</v>
      </c>
      <c r="P54" s="1" t="s">
        <v>13088</v>
      </c>
      <c r="Q54" t="s">
        <v>13089</v>
      </c>
      <c r="R54">
        <v>799</v>
      </c>
      <c r="S54" s="8">
        <f t="shared" si="5"/>
        <v>799</v>
      </c>
      <c r="T54" s="2">
        <v>2100</v>
      </c>
      <c r="U54" s="8">
        <f t="shared" si="6"/>
        <v>2100</v>
      </c>
      <c r="V54" s="1">
        <f t="shared" si="7"/>
        <v>0.61952380952380948</v>
      </c>
      <c r="W54">
        <v>4.3</v>
      </c>
      <c r="X54" s="10">
        <f t="shared" si="8"/>
        <v>4.3</v>
      </c>
      <c r="Y54" s="4">
        <v>8188</v>
      </c>
      <c r="Z54" s="12">
        <f t="shared" si="9"/>
        <v>8188</v>
      </c>
    </row>
    <row r="55" spans="1:26" x14ac:dyDescent="0.25">
      <c r="A55">
        <v>54</v>
      </c>
      <c r="B55" t="s">
        <v>503</v>
      </c>
      <c r="C55" t="s">
        <v>504</v>
      </c>
      <c r="D55" t="str">
        <f t="shared" si="0"/>
        <v>VW 80 cm (32 inches) Frameless Series HD Ready LED TV VW32A (Black)</v>
      </c>
      <c r="F55" t="str">
        <f t="shared" si="10"/>
        <v>Unique</v>
      </c>
      <c r="G55" t="str" cm="1">
        <f t="array" ref="G55">PROPER(_xlfn.TEXTJOIN(" ", TRUE, INDEX(_xlfn.FILTERXML("&lt;t&gt;&lt;s&gt;" &amp; SUBSTITUTE(D55," ","&lt;/s&gt;&lt;s&gt;") &amp; "&lt;/s&gt;&lt;/t&gt;", "//s"), _xlfn.SEQUENCE(4))))</f>
        <v>Vw 80 Cm (32</v>
      </c>
      <c r="H55" t="str">
        <f t="shared" si="11"/>
        <v>Series HD Ready LED TV VW32A (Black)</v>
      </c>
      <c r="I55" t="s">
        <v>505</v>
      </c>
      <c r="J55" t="s">
        <v>13093</v>
      </c>
      <c r="K55" s="7" t="str">
        <f t="shared" si="2"/>
        <v>Electronics</v>
      </c>
      <c r="L55" s="2" t="s">
        <v>13094</v>
      </c>
      <c r="M55" t="str">
        <f t="shared" si="3"/>
        <v>HomeTheater , TV &amp; Video</v>
      </c>
      <c r="N55" s="2" t="s">
        <v>13097</v>
      </c>
      <c r="O55" s="2" t="str">
        <f t="shared" si="4"/>
        <v>Televisions</v>
      </c>
      <c r="P55" s="1" t="s">
        <v>13100</v>
      </c>
      <c r="R55" s="2">
        <v>6999</v>
      </c>
      <c r="S55" s="8">
        <f t="shared" si="5"/>
        <v>6999</v>
      </c>
      <c r="T55" s="2">
        <v>12999</v>
      </c>
      <c r="U55" s="8">
        <f t="shared" si="6"/>
        <v>12999</v>
      </c>
      <c r="V55" s="1">
        <f t="shared" si="7"/>
        <v>0.46157396722824834</v>
      </c>
      <c r="W55">
        <v>4.2</v>
      </c>
      <c r="X55" s="10">
        <f t="shared" si="8"/>
        <v>4.2</v>
      </c>
      <c r="Y55" s="4">
        <v>4003</v>
      </c>
      <c r="Z55" s="12">
        <f t="shared" si="9"/>
        <v>4003</v>
      </c>
    </row>
    <row r="56" spans="1:26" x14ac:dyDescent="0.25">
      <c r="A56">
        <v>55</v>
      </c>
      <c r="B56" t="s">
        <v>513</v>
      </c>
      <c r="C56" t="s">
        <v>514</v>
      </c>
      <c r="D56" t="str">
        <f t="shared" si="0"/>
        <v>Ambrane Unbreakable 3A Fast Charging Braided Type C Cable 1.5 Meter (RCT15, Blue) Supports QC 2.0 3.0 Charging</v>
      </c>
      <c r="F56" t="str">
        <f t="shared" si="10"/>
        <v>Duplicate</v>
      </c>
      <c r="G56" t="str" cm="1">
        <f t="array" ref="G56">PROPER(_xlfn.TEXTJOIN(" ", TRUE, INDEX(_xlfn.FILTERXML("&lt;t&gt;&lt;s&gt;" &amp; SUBSTITUTE(D56," ","&lt;/s&gt;&lt;s&gt;") &amp; "&lt;/s&gt;&lt;/t&gt;", "//s"), _xlfn.SEQUENCE(4))))</f>
        <v>Ambrane Unbreakable 3A Fast</v>
      </c>
      <c r="H56" t="str">
        <f t="shared" si="11"/>
        <v>Type C Cable 1.5 Meter (RCT15, Blue) Supports QC 2.0 3.0 Charging</v>
      </c>
      <c r="I56" t="s">
        <v>17</v>
      </c>
      <c r="J56" t="s">
        <v>13085</v>
      </c>
      <c r="K56" s="7" t="str">
        <f t="shared" si="2"/>
        <v>Computers &amp; Accessories</v>
      </c>
      <c r="L56" t="s">
        <v>13086</v>
      </c>
      <c r="M56" t="str">
        <f t="shared" si="3"/>
        <v>Accessories &amp; Peripherals</v>
      </c>
      <c r="N56" t="s">
        <v>13087</v>
      </c>
      <c r="O56" s="2" t="str">
        <f t="shared" si="4"/>
        <v>Cables &amp; Accessories</v>
      </c>
      <c r="P56" s="1" t="s">
        <v>13088</v>
      </c>
      <c r="Q56" t="s">
        <v>13089</v>
      </c>
      <c r="R56">
        <v>199</v>
      </c>
      <c r="S56" s="8">
        <f t="shared" si="5"/>
        <v>199</v>
      </c>
      <c r="T56">
        <v>349</v>
      </c>
      <c r="U56" s="8">
        <f t="shared" si="6"/>
        <v>349</v>
      </c>
      <c r="V56" s="1">
        <f t="shared" si="7"/>
        <v>0.42979942693409739</v>
      </c>
      <c r="W56">
        <v>4.0999999999999996</v>
      </c>
      <c r="X56" s="10">
        <f t="shared" si="8"/>
        <v>4.0999999999999996</v>
      </c>
      <c r="Y56" s="4">
        <v>314</v>
      </c>
      <c r="Z56" s="12">
        <f t="shared" si="9"/>
        <v>314</v>
      </c>
    </row>
    <row r="57" spans="1:26" x14ac:dyDescent="0.25">
      <c r="A57">
        <v>56</v>
      </c>
      <c r="B57" t="s">
        <v>523</v>
      </c>
      <c r="C57" t="s">
        <v>524</v>
      </c>
      <c r="D57" t="str">
        <f t="shared" si="0"/>
        <v>Tata Sky Universal Remote</v>
      </c>
      <c r="F57" t="str">
        <f t="shared" si="10"/>
        <v>Unique</v>
      </c>
      <c r="G57" t="str" cm="1">
        <f t="array" ref="G57">PROPER(_xlfn.TEXTJOIN(" ", TRUE, INDEX(_xlfn.FILTERXML("&lt;t&gt;&lt;s&gt;" &amp; SUBSTITUTE(D57," ","&lt;/s&gt;&lt;s&gt;") &amp; "&lt;/s&gt;&lt;/t&gt;", "//s"), _xlfn.SEQUENCE(4))))</f>
        <v>Tata Sky Universal Remote</v>
      </c>
      <c r="H57" t="str">
        <f t="shared" si="11"/>
        <v/>
      </c>
      <c r="I57" t="s">
        <v>459</v>
      </c>
      <c r="J57" t="s">
        <v>13093</v>
      </c>
      <c r="K57" s="7" t="str">
        <f t="shared" si="2"/>
        <v>Electronics</v>
      </c>
      <c r="L57" t="s">
        <v>13094</v>
      </c>
      <c r="M57" t="str">
        <f t="shared" si="3"/>
        <v>HomeTheater , TV &amp; Video</v>
      </c>
      <c r="N57" t="s">
        <v>13095</v>
      </c>
      <c r="O57" s="2" t="str">
        <f t="shared" si="4"/>
        <v>Accessories</v>
      </c>
      <c r="P57" s="1" t="s">
        <v>13099</v>
      </c>
      <c r="R57">
        <v>230</v>
      </c>
      <c r="S57" s="8">
        <f t="shared" si="5"/>
        <v>230</v>
      </c>
      <c r="T57">
        <v>499</v>
      </c>
      <c r="U57" s="8">
        <f t="shared" si="6"/>
        <v>499</v>
      </c>
      <c r="V57" s="1">
        <f t="shared" si="7"/>
        <v>0.53907815631262523</v>
      </c>
      <c r="W57">
        <v>3.7</v>
      </c>
      <c r="X57" s="10">
        <f t="shared" si="8"/>
        <v>3.7</v>
      </c>
      <c r="Y57" s="4">
        <v>2960</v>
      </c>
      <c r="Z57" s="12">
        <f t="shared" si="9"/>
        <v>2960</v>
      </c>
    </row>
    <row r="58" spans="1:26" x14ac:dyDescent="0.25">
      <c r="A58">
        <v>57</v>
      </c>
      <c r="B58" t="s">
        <v>533</v>
      </c>
      <c r="C58" t="s">
        <v>534</v>
      </c>
      <c r="D58" t="str">
        <f t="shared" si="0"/>
        <v>TP-LINK WiFi Dongle 300 Mbps Mini Wireless Network USB Wi-Fi Adapter for PC Desktop Laptop(Supports Windows 11 10 8.1 8 7 XP, Mac OS 10.9-10.15 and Linux, WPS, Soft AP Mode, USB 2.0) (TL-WN823N),Black</v>
      </c>
      <c r="F58" t="str">
        <f t="shared" si="10"/>
        <v>Unique</v>
      </c>
      <c r="G58" t="str" cm="1">
        <f t="array" ref="G58">PROPER(_xlfn.TEXTJOIN(" ", TRUE, INDEX(_xlfn.FILTERXML("&lt;t&gt;&lt;s&gt;" &amp; SUBSTITUTE(D58," ","&lt;/s&gt;&lt;s&gt;") &amp; "&lt;/s&gt;&lt;/t&gt;", "//s"), _xlfn.SEQUENCE(4))))</f>
        <v>Tp-Link Wifi Dongle 300</v>
      </c>
      <c r="H58" t="str">
        <f t="shared" si="11"/>
        <v>Wireless Network USB Wi-Fi Adapter for PC Desktop Laptop(Supports Windows 11 10 8.1 8 7 XP, Mac OS 10.9-10.15 and Linux, WPS, Soft AP Mode, USB 2.0) (TL-WN823N),Black</v>
      </c>
      <c r="I58" t="s">
        <v>96</v>
      </c>
      <c r="J58" t="s">
        <v>13085</v>
      </c>
      <c r="K58" s="7" t="str">
        <f t="shared" si="2"/>
        <v>Computers &amp; Accessories</v>
      </c>
      <c r="L58" t="s">
        <v>13090</v>
      </c>
      <c r="M58" t="str">
        <f t="shared" si="3"/>
        <v>NetworkingDevices</v>
      </c>
      <c r="N58" s="2" t="s">
        <v>13091</v>
      </c>
      <c r="O58" s="2" t="str">
        <f t="shared" si="4"/>
        <v>NetworkAdapters</v>
      </c>
      <c r="P58" s="1" t="s">
        <v>13092</v>
      </c>
      <c r="R58">
        <v>649</v>
      </c>
      <c r="S58" s="8">
        <f t="shared" si="5"/>
        <v>649</v>
      </c>
      <c r="T58" s="2">
        <v>1399</v>
      </c>
      <c r="U58" s="8">
        <f t="shared" si="6"/>
        <v>1399</v>
      </c>
      <c r="V58" s="1">
        <f t="shared" si="7"/>
        <v>0.53609721229449603</v>
      </c>
      <c r="W58">
        <v>4.2</v>
      </c>
      <c r="X58" s="10">
        <f t="shared" si="8"/>
        <v>4.2</v>
      </c>
      <c r="Y58" s="4">
        <v>179691</v>
      </c>
      <c r="Z58" s="12">
        <f t="shared" si="9"/>
        <v>179691</v>
      </c>
    </row>
    <row r="59" spans="1:26" x14ac:dyDescent="0.25">
      <c r="A59">
        <v>58</v>
      </c>
      <c r="B59" t="s">
        <v>538</v>
      </c>
      <c r="C59" t="s">
        <v>539</v>
      </c>
      <c r="D59" t="str">
        <f t="shared" si="0"/>
        <v>OnePlus 80 cm (32 inches) Y Series HD Ready Smart Android LED TV 32 Y1S (Black)</v>
      </c>
      <c r="F59" t="str">
        <f t="shared" si="10"/>
        <v>Unique</v>
      </c>
      <c r="G59" t="str" cm="1">
        <f t="array" ref="G59">PROPER(_xlfn.TEXTJOIN(" ", TRUE, INDEX(_xlfn.FILTERXML("&lt;t&gt;&lt;s&gt;" &amp; SUBSTITUTE(D59," ","&lt;/s&gt;&lt;s&gt;") &amp; "&lt;/s&gt;&lt;/t&gt;", "//s"), _xlfn.SEQUENCE(4))))</f>
        <v>Oneplus 80 Cm (32</v>
      </c>
      <c r="H59" t="str">
        <f t="shared" si="11"/>
        <v>Series HD Ready Smart Android LED TV 32 Y1S (Black)</v>
      </c>
      <c r="I59" t="s">
        <v>167</v>
      </c>
      <c r="J59" t="s">
        <v>13093</v>
      </c>
      <c r="K59" s="7" t="str">
        <f t="shared" si="2"/>
        <v>Electronics</v>
      </c>
      <c r="L59" s="2" t="s">
        <v>13094</v>
      </c>
      <c r="M59" t="str">
        <f t="shared" si="3"/>
        <v>HomeTheater , TV &amp; Video</v>
      </c>
      <c r="N59" s="2" t="s">
        <v>13097</v>
      </c>
      <c r="O59" s="2" t="str">
        <f t="shared" si="4"/>
        <v>Televisions</v>
      </c>
      <c r="P59" s="1" t="s">
        <v>13098</v>
      </c>
      <c r="R59" s="2">
        <v>15999</v>
      </c>
      <c r="S59" s="8">
        <f t="shared" si="5"/>
        <v>15999</v>
      </c>
      <c r="T59" s="2">
        <v>21999</v>
      </c>
      <c r="U59" s="8">
        <f t="shared" si="6"/>
        <v>21999</v>
      </c>
      <c r="V59" s="1">
        <f t="shared" si="7"/>
        <v>0.27273966998499932</v>
      </c>
      <c r="W59">
        <v>4.2</v>
      </c>
      <c r="X59" s="10">
        <f t="shared" si="8"/>
        <v>4.2</v>
      </c>
      <c r="Y59" s="4">
        <v>34899</v>
      </c>
      <c r="Z59" s="12">
        <f t="shared" si="9"/>
        <v>34899</v>
      </c>
    </row>
    <row r="60" spans="1:26" x14ac:dyDescent="0.25">
      <c r="A60">
        <v>59</v>
      </c>
      <c r="B60" t="s">
        <v>543</v>
      </c>
      <c r="C60" t="s">
        <v>544</v>
      </c>
      <c r="D60" t="str">
        <f t="shared" si="0"/>
        <v>Wecool Unbreakable 3 in 1 Charging Cable with 3A Speed, Fast Charging Multi Purpose Cable 1.25 Mtr Long, Type C cable, Micro Usb Cable and Cable for iPhone, White</v>
      </c>
      <c r="F60" t="str">
        <f t="shared" si="10"/>
        <v>Duplicate</v>
      </c>
      <c r="G60" t="str" cm="1">
        <f t="array" ref="G60">PROPER(_xlfn.TEXTJOIN(" ", TRUE, INDEX(_xlfn.FILTERXML("&lt;t&gt;&lt;s&gt;" &amp; SUBSTITUTE(D60," ","&lt;/s&gt;&lt;s&gt;") &amp; "&lt;/s&gt;&lt;/t&gt;", "//s"), _xlfn.SEQUENCE(4))))</f>
        <v>Wecool Unbreakable 3 In</v>
      </c>
      <c r="H60" t="str">
        <f t="shared" si="11"/>
        <v>Cable with 3A Speed, Fast Charging Multi Purpose Cable 1.25 Mtr Long, Type C cable, Micro Usb Cable and Cable for iPhone, White</v>
      </c>
      <c r="I60" t="s">
        <v>17</v>
      </c>
      <c r="J60" t="s">
        <v>13085</v>
      </c>
      <c r="K60" s="7" t="str">
        <f t="shared" si="2"/>
        <v>Computers &amp; Accessories</v>
      </c>
      <c r="L60" t="s">
        <v>13086</v>
      </c>
      <c r="M60" t="str">
        <f t="shared" si="3"/>
        <v>Accessories &amp; Peripherals</v>
      </c>
      <c r="N60" s="2" t="s">
        <v>13087</v>
      </c>
      <c r="O60" s="2" t="str">
        <f t="shared" si="4"/>
        <v>Cables &amp; Accessories</v>
      </c>
      <c r="P60" s="1" t="s">
        <v>13088</v>
      </c>
      <c r="Q60" t="s">
        <v>13089</v>
      </c>
      <c r="R60">
        <v>348</v>
      </c>
      <c r="S60" s="8">
        <f t="shared" si="5"/>
        <v>348</v>
      </c>
      <c r="T60" s="2">
        <v>1499</v>
      </c>
      <c r="U60" s="8">
        <f t="shared" si="6"/>
        <v>1499</v>
      </c>
      <c r="V60" s="1">
        <f t="shared" si="7"/>
        <v>0.76784523015343564</v>
      </c>
      <c r="W60">
        <v>4.2</v>
      </c>
      <c r="X60" s="10">
        <f t="shared" si="8"/>
        <v>4.2</v>
      </c>
      <c r="Y60" s="4">
        <v>656</v>
      </c>
      <c r="Z60" s="12">
        <f t="shared" si="9"/>
        <v>656</v>
      </c>
    </row>
    <row r="61" spans="1:26" x14ac:dyDescent="0.25">
      <c r="A61">
        <v>60</v>
      </c>
      <c r="B61" t="s">
        <v>553</v>
      </c>
      <c r="C61" t="s">
        <v>554</v>
      </c>
      <c r="D61" t="str">
        <f t="shared" si="0"/>
        <v>Portronics Konnect L 1.2Mtr, Fast Charging 3A Micro USB Cable with Charge and Sync Function (Grey)</v>
      </c>
      <c r="F61" t="str">
        <f t="shared" si="10"/>
        <v>Duplicate</v>
      </c>
      <c r="G61" t="str" cm="1">
        <f t="array" ref="G61">PROPER(_xlfn.TEXTJOIN(" ", TRUE, INDEX(_xlfn.FILTERXML("&lt;t&gt;&lt;s&gt;" &amp; SUBSTITUTE(D61," ","&lt;/s&gt;&lt;s&gt;") &amp; "&lt;/s&gt;&lt;/t&gt;", "//s"), _xlfn.SEQUENCE(4))))</f>
        <v>Portronics Konnect L 1.2Mtr,</v>
      </c>
      <c r="H61" t="str">
        <f t="shared" si="11"/>
        <v>3A Micro USB Cable with Charge and Sync Function (Grey)</v>
      </c>
      <c r="I61" t="s">
        <v>17</v>
      </c>
      <c r="J61" t="s">
        <v>13085</v>
      </c>
      <c r="K61" s="7" t="str">
        <f t="shared" si="2"/>
        <v>Computers &amp; Accessories</v>
      </c>
      <c r="L61" t="s">
        <v>13086</v>
      </c>
      <c r="M61" t="str">
        <f t="shared" si="3"/>
        <v>Accessories &amp; Peripherals</v>
      </c>
      <c r="N61" t="s">
        <v>13087</v>
      </c>
      <c r="O61" s="2" t="str">
        <f t="shared" si="4"/>
        <v>Cables &amp; Accessories</v>
      </c>
      <c r="P61" s="1" t="s">
        <v>13088</v>
      </c>
      <c r="Q61" t="s">
        <v>13089</v>
      </c>
      <c r="R61">
        <v>154</v>
      </c>
      <c r="S61" s="8">
        <f t="shared" si="5"/>
        <v>154</v>
      </c>
      <c r="T61">
        <v>349</v>
      </c>
      <c r="U61" s="8">
        <f t="shared" si="6"/>
        <v>349</v>
      </c>
      <c r="V61" s="1">
        <f t="shared" si="7"/>
        <v>0.55873925501432664</v>
      </c>
      <c r="W61">
        <v>4.3</v>
      </c>
      <c r="X61" s="10">
        <f t="shared" si="8"/>
        <v>4.3</v>
      </c>
      <c r="Y61" s="4">
        <v>7064</v>
      </c>
      <c r="Z61" s="12">
        <f t="shared" si="9"/>
        <v>7064</v>
      </c>
    </row>
    <row r="62" spans="1:26" x14ac:dyDescent="0.25">
      <c r="A62">
        <v>61</v>
      </c>
      <c r="B62" t="s">
        <v>563</v>
      </c>
      <c r="C62" t="s">
        <v>564</v>
      </c>
      <c r="D62" t="str">
        <f t="shared" si="0"/>
        <v>Airtel DigitalTV DTH Television, Setup Box Remote Compatible for SD and HD Recording (Black)</v>
      </c>
      <c r="F62" t="str">
        <f t="shared" si="10"/>
        <v>Unique</v>
      </c>
      <c r="G62" t="str" cm="1">
        <f t="array" ref="G62">PROPER(_xlfn.TEXTJOIN(" ", TRUE, INDEX(_xlfn.FILTERXML("&lt;t&gt;&lt;s&gt;" &amp; SUBSTITUTE(D62," ","&lt;/s&gt;&lt;s&gt;") &amp; "&lt;/s&gt;&lt;/t&gt;", "//s"), _xlfn.SEQUENCE(4))))</f>
        <v>Airtel Digitaltv Dth Television,</v>
      </c>
      <c r="H62" t="str">
        <f t="shared" si="11"/>
        <v>Remote Compatible for SD and HD Recording (Black)</v>
      </c>
      <c r="I62" t="s">
        <v>459</v>
      </c>
      <c r="J62" t="s">
        <v>13093</v>
      </c>
      <c r="K62" s="7" t="str">
        <f t="shared" si="2"/>
        <v>Electronics</v>
      </c>
      <c r="L62" t="s">
        <v>13094</v>
      </c>
      <c r="M62" t="str">
        <f t="shared" si="3"/>
        <v>HomeTheater , TV &amp; Video</v>
      </c>
      <c r="N62" t="s">
        <v>13095</v>
      </c>
      <c r="O62" s="2" t="str">
        <f t="shared" si="4"/>
        <v>Accessories</v>
      </c>
      <c r="P62" s="1" t="s">
        <v>13099</v>
      </c>
      <c r="R62">
        <v>179</v>
      </c>
      <c r="S62" s="8">
        <f t="shared" si="5"/>
        <v>179</v>
      </c>
      <c r="T62">
        <v>799</v>
      </c>
      <c r="U62" s="8">
        <f t="shared" si="6"/>
        <v>799</v>
      </c>
      <c r="V62" s="1">
        <f t="shared" si="7"/>
        <v>0.77596996245306638</v>
      </c>
      <c r="W62">
        <v>3.7</v>
      </c>
      <c r="X62" s="10">
        <f t="shared" si="8"/>
        <v>3.7</v>
      </c>
      <c r="Y62" s="4">
        <v>2201</v>
      </c>
      <c r="Z62" s="12">
        <f t="shared" si="9"/>
        <v>2201</v>
      </c>
    </row>
    <row r="63" spans="1:26" x14ac:dyDescent="0.25">
      <c r="A63">
        <v>62</v>
      </c>
      <c r="B63" t="s">
        <v>573</v>
      </c>
      <c r="C63" t="s">
        <v>574</v>
      </c>
      <c r="D63" t="str">
        <f t="shared" si="0"/>
        <v>Samsung 108 cm (43 inches) Crystal 4K Neo Series Ultra HD Smart LED TV UA43AUE65AKXXL (Black)</v>
      </c>
      <c r="F63" t="str">
        <f t="shared" si="10"/>
        <v>Unique</v>
      </c>
      <c r="G63" t="str" cm="1">
        <f t="array" ref="G63">PROPER(_xlfn.TEXTJOIN(" ", TRUE, INDEX(_xlfn.FILTERXML("&lt;t&gt;&lt;s&gt;" &amp; SUBSTITUTE(D63," ","&lt;/s&gt;&lt;s&gt;") &amp; "&lt;/s&gt;&lt;/t&gt;", "//s"), _xlfn.SEQUENCE(4))))</f>
        <v>Samsung 108 Cm (43</v>
      </c>
      <c r="H63" t="str">
        <f t="shared" si="11"/>
        <v>4K Neo Series Ultra HD Smart LED TV UA43AUE65AKXXL (Black)</v>
      </c>
      <c r="I63" t="s">
        <v>167</v>
      </c>
      <c r="J63" t="s">
        <v>13093</v>
      </c>
      <c r="K63" s="7" t="str">
        <f t="shared" si="2"/>
        <v>Electronics</v>
      </c>
      <c r="L63" s="2" t="s">
        <v>13094</v>
      </c>
      <c r="M63" t="str">
        <f t="shared" si="3"/>
        <v>HomeTheater , TV &amp; Video</v>
      </c>
      <c r="N63" s="2" t="s">
        <v>13097</v>
      </c>
      <c r="O63" s="2" t="str">
        <f t="shared" si="4"/>
        <v>Televisions</v>
      </c>
      <c r="P63" s="1" t="s">
        <v>13098</v>
      </c>
      <c r="R63" s="2">
        <v>32990</v>
      </c>
      <c r="S63" s="8">
        <f t="shared" si="5"/>
        <v>32990</v>
      </c>
      <c r="T63" s="2">
        <v>47900</v>
      </c>
      <c r="U63" s="8">
        <f t="shared" si="6"/>
        <v>47900</v>
      </c>
      <c r="V63" s="1">
        <f t="shared" si="7"/>
        <v>0.31127348643006264</v>
      </c>
      <c r="W63">
        <v>4.3</v>
      </c>
      <c r="X63" s="10">
        <f t="shared" si="8"/>
        <v>4.3</v>
      </c>
      <c r="Y63" s="4">
        <v>7109</v>
      </c>
      <c r="Z63" s="12">
        <f t="shared" si="9"/>
        <v>7109</v>
      </c>
    </row>
    <row r="64" spans="1:26" x14ac:dyDescent="0.25">
      <c r="A64">
        <v>63</v>
      </c>
      <c r="B64" t="s">
        <v>583</v>
      </c>
      <c r="C64" t="s">
        <v>584</v>
      </c>
      <c r="D64" t="str">
        <f t="shared" si="0"/>
        <v>Lapster 1.5 mtr USB 2.0 Type A Male to USB A Male Cable for computer and laptop</v>
      </c>
      <c r="F64" t="str">
        <f t="shared" si="10"/>
        <v>Duplicate</v>
      </c>
      <c r="G64" t="str" cm="1">
        <f t="array" ref="G64">PROPER(_xlfn.TEXTJOIN(" ", TRUE, INDEX(_xlfn.FILTERXML("&lt;t&gt;&lt;s&gt;" &amp; SUBSTITUTE(D64," ","&lt;/s&gt;&lt;s&gt;") &amp; "&lt;/s&gt;&lt;/t&gt;", "//s"), _xlfn.SEQUENCE(4))))</f>
        <v>Lapster 1.5 Mtr Usb</v>
      </c>
      <c r="H64" t="str">
        <f t="shared" si="11"/>
        <v>A Male to USB A Male Cable for computer and laptop</v>
      </c>
      <c r="I64" t="s">
        <v>17</v>
      </c>
      <c r="J64" t="s">
        <v>13085</v>
      </c>
      <c r="K64" s="7" t="str">
        <f t="shared" si="2"/>
        <v>Computers &amp; Accessories</v>
      </c>
      <c r="L64" t="s">
        <v>13086</v>
      </c>
      <c r="M64" t="str">
        <f t="shared" si="3"/>
        <v>Accessories &amp; Peripherals</v>
      </c>
      <c r="N64" t="s">
        <v>13087</v>
      </c>
      <c r="O64" s="2" t="str">
        <f t="shared" si="4"/>
        <v>Cables &amp; Accessories</v>
      </c>
      <c r="P64" s="1" t="s">
        <v>13088</v>
      </c>
      <c r="Q64" t="s">
        <v>13089</v>
      </c>
      <c r="R64">
        <v>139</v>
      </c>
      <c r="S64" s="8">
        <f t="shared" si="5"/>
        <v>139</v>
      </c>
      <c r="T64">
        <v>999</v>
      </c>
      <c r="U64" s="8">
        <f t="shared" si="6"/>
        <v>999</v>
      </c>
      <c r="V64" s="1">
        <f t="shared" si="7"/>
        <v>0.86086086086086089</v>
      </c>
      <c r="W64">
        <v>4</v>
      </c>
      <c r="X64" s="10">
        <f t="shared" si="8"/>
        <v>4</v>
      </c>
      <c r="Y64" s="4">
        <v>1313</v>
      </c>
      <c r="Z64" s="12">
        <f t="shared" si="9"/>
        <v>1313</v>
      </c>
    </row>
    <row r="65" spans="1:26" x14ac:dyDescent="0.25">
      <c r="A65">
        <v>64</v>
      </c>
      <c r="B65" t="s">
        <v>593</v>
      </c>
      <c r="C65" t="s">
        <v>594</v>
      </c>
      <c r="D65" t="str">
        <f t="shared" si="0"/>
        <v>AmazonBasics USB Type-C to USB Type-C 2.0 Cable - 3 Feet Laptop (0.9 Meters) - White</v>
      </c>
      <c r="F65" t="str">
        <f t="shared" si="10"/>
        <v>Duplicate</v>
      </c>
      <c r="G65" t="str" cm="1">
        <f t="array" ref="G65">PROPER(_xlfn.TEXTJOIN(" ", TRUE, INDEX(_xlfn.FILTERXML("&lt;t&gt;&lt;s&gt;" &amp; SUBSTITUTE(D65," ","&lt;/s&gt;&lt;s&gt;") &amp; "&lt;/s&gt;&lt;/t&gt;", "//s"), _xlfn.SEQUENCE(4))))</f>
        <v>Amazonbasics Usb Type-C To</v>
      </c>
      <c r="H65" t="str">
        <f t="shared" si="11"/>
        <v>2.0 Cable - 3 Feet Laptop (0.9 Meters) - White</v>
      </c>
      <c r="I65" t="s">
        <v>17</v>
      </c>
      <c r="J65" t="s">
        <v>13085</v>
      </c>
      <c r="K65" s="7" t="str">
        <f t="shared" si="2"/>
        <v>Computers &amp; Accessories</v>
      </c>
      <c r="L65" t="s">
        <v>13086</v>
      </c>
      <c r="M65" t="str">
        <f t="shared" si="3"/>
        <v>Accessories &amp; Peripherals</v>
      </c>
      <c r="N65" t="s">
        <v>13087</v>
      </c>
      <c r="O65" s="2" t="str">
        <f t="shared" si="4"/>
        <v>Cables &amp; Accessories</v>
      </c>
      <c r="P65" s="1" t="s">
        <v>13088</v>
      </c>
      <c r="Q65" t="s">
        <v>13089</v>
      </c>
      <c r="R65">
        <v>329</v>
      </c>
      <c r="S65" s="8">
        <f t="shared" si="5"/>
        <v>329</v>
      </c>
      <c r="T65">
        <v>845</v>
      </c>
      <c r="U65" s="8">
        <f t="shared" si="6"/>
        <v>845</v>
      </c>
      <c r="V65" s="1">
        <f t="shared" si="7"/>
        <v>0.61065088757396446</v>
      </c>
      <c r="W65">
        <v>4.2</v>
      </c>
      <c r="X65" s="10">
        <f t="shared" si="8"/>
        <v>4.2</v>
      </c>
      <c r="Y65" s="4">
        <v>29746</v>
      </c>
      <c r="Z65" s="12">
        <f t="shared" si="9"/>
        <v>29746</v>
      </c>
    </row>
    <row r="66" spans="1:26" x14ac:dyDescent="0.25">
      <c r="A66">
        <v>65</v>
      </c>
      <c r="B66" t="s">
        <v>603</v>
      </c>
      <c r="C66" t="s">
        <v>604</v>
      </c>
      <c r="D66" t="str">
        <f t="shared" ref="D66:D129" si="12">TRIM(SUBSTITUTE(SUBSTITUTE(SUBSTITUTE(SUBSTITUTE(SUBSTITUTE(SUBSTITUTE(C66,"&amp;","and"),"&lt;",""),"&gt;",""),"/"," "),CHAR(160)," "),CHAR(10)," "))</f>
        <v>Redmi 80 cm (32 inches) Android 11 Series HD Ready Smart LED TV | L32M6-RA L32M7-RA (Black)</v>
      </c>
      <c r="F66" t="str">
        <f t="shared" si="10"/>
        <v>Duplicate</v>
      </c>
      <c r="G66" t="str" cm="1">
        <f t="array" ref="G66">PROPER(_xlfn.TEXTJOIN(" ", TRUE, INDEX(_xlfn.FILTERXML("&lt;t&gt;&lt;s&gt;" &amp; SUBSTITUTE(D66," ","&lt;/s&gt;&lt;s&gt;") &amp; "&lt;/s&gt;&lt;/t&gt;", "//s"), _xlfn.SEQUENCE(4))))</f>
        <v>Redmi 80 Cm (32</v>
      </c>
      <c r="H66" t="str">
        <f t="shared" si="11"/>
        <v>11 Series HD Ready Smart LED TV | L32M6-RA L32M7-RA (Black)</v>
      </c>
      <c r="I66" t="s">
        <v>167</v>
      </c>
      <c r="J66" t="s">
        <v>13093</v>
      </c>
      <c r="K66" s="7" t="str">
        <f t="shared" ref="K66:K129" si="13">TRIM(SUBSTITUTE(SUBSTITUTE(J66, "&amp;", " &amp; "), ",", " , "))</f>
        <v>Electronics</v>
      </c>
      <c r="L66" s="2" t="s">
        <v>13094</v>
      </c>
      <c r="M66" t="str">
        <f t="shared" ref="M66:M129" si="14">TRIM(SUBSTITUTE(SUBSTITUTE(L66, "&amp;", " &amp; "), ",", " , "))</f>
        <v>HomeTheater , TV &amp; Video</v>
      </c>
      <c r="N66" s="2" t="s">
        <v>13097</v>
      </c>
      <c r="O66" s="2" t="str">
        <f t="shared" ref="O66:O129" si="15">TRIM(SUBSTITUTE(SUBSTITUTE(N66, "&amp;", " &amp; "), ",", " , "))</f>
        <v>Televisions</v>
      </c>
      <c r="P66" s="1" t="s">
        <v>13098</v>
      </c>
      <c r="R66" s="2">
        <v>13999</v>
      </c>
      <c r="S66" s="8">
        <f t="shared" ref="S66:S129" si="16">VALUE(R66)</f>
        <v>13999</v>
      </c>
      <c r="T66" s="2">
        <v>24999</v>
      </c>
      <c r="U66" s="8">
        <f t="shared" ref="U66:U129" si="17">VALUE(T66)</f>
        <v>24999</v>
      </c>
      <c r="V66" s="1">
        <f t="shared" ref="V66:V129" si="18">IFERROR((U66- S66) / U66, 0)</f>
        <v>0.44001760070402818</v>
      </c>
      <c r="W66">
        <v>4.2</v>
      </c>
      <c r="X66" s="10">
        <f t="shared" ref="X66:X129" si="19">VALUE(W66)</f>
        <v>4.2</v>
      </c>
      <c r="Y66" s="4">
        <v>45238</v>
      </c>
      <c r="Z66" s="12">
        <f t="shared" ref="Z66:Z129" si="20">VALUE(Y66)</f>
        <v>45238</v>
      </c>
    </row>
    <row r="67" spans="1:26" x14ac:dyDescent="0.25">
      <c r="A67">
        <v>66</v>
      </c>
      <c r="B67" t="s">
        <v>613</v>
      </c>
      <c r="C67" t="s">
        <v>614</v>
      </c>
      <c r="D67" t="str">
        <f t="shared" si="12"/>
        <v>Amazon Basics High-Speed HDMI Cable, 6 Feet (2-Pack),Black</v>
      </c>
      <c r="F67" t="str">
        <f t="shared" ref="F67:F130" si="21">IF(COUNTIF(B:B,B67) &gt; 1, "Duplicate", "Unique")</f>
        <v>Unique</v>
      </c>
      <c r="G67" t="str" cm="1">
        <f t="array" ref="G67">PROPER(_xlfn.TEXTJOIN(" ", TRUE, INDEX(_xlfn.FILTERXML("&lt;t&gt;&lt;s&gt;" &amp; SUBSTITUTE(D67," ","&lt;/s&gt;&lt;s&gt;") &amp; "&lt;/s&gt;&lt;/t&gt;", "//s"), _xlfn.SEQUENCE(4))))</f>
        <v>Amazon Basics High-Speed Hdmi</v>
      </c>
      <c r="H67" t="str">
        <f t="shared" si="11"/>
        <v>Feet (2-Pack),Black</v>
      </c>
      <c r="I67" t="s">
        <v>127</v>
      </c>
      <c r="J67" t="s">
        <v>13093</v>
      </c>
      <c r="K67" s="7" t="str">
        <f t="shared" si="13"/>
        <v>Electronics</v>
      </c>
      <c r="L67" t="s">
        <v>13094</v>
      </c>
      <c r="M67" t="str">
        <f t="shared" si="14"/>
        <v>HomeTheater , TV &amp; Video</v>
      </c>
      <c r="N67" s="2" t="s">
        <v>13095</v>
      </c>
      <c r="O67" s="2" t="str">
        <f t="shared" si="15"/>
        <v>Accessories</v>
      </c>
      <c r="P67" s="1" t="s">
        <v>13088</v>
      </c>
      <c r="Q67" t="s">
        <v>13096</v>
      </c>
      <c r="R67">
        <v>309</v>
      </c>
      <c r="S67" s="8">
        <f t="shared" si="16"/>
        <v>309</v>
      </c>
      <c r="T67" s="2">
        <v>1400</v>
      </c>
      <c r="U67" s="8">
        <f t="shared" si="17"/>
        <v>1400</v>
      </c>
      <c r="V67" s="1">
        <f t="shared" si="18"/>
        <v>0.77928571428571425</v>
      </c>
      <c r="W67">
        <v>4.4000000000000004</v>
      </c>
      <c r="X67" s="10">
        <f t="shared" si="19"/>
        <v>4.4000000000000004</v>
      </c>
      <c r="Y67" s="4">
        <v>426973</v>
      </c>
      <c r="Z67" s="12">
        <f t="shared" si="20"/>
        <v>426973</v>
      </c>
    </row>
    <row r="68" spans="1:26" x14ac:dyDescent="0.25">
      <c r="A68">
        <v>67</v>
      </c>
      <c r="B68" t="s">
        <v>618</v>
      </c>
      <c r="C68" t="s">
        <v>619</v>
      </c>
      <c r="D68" t="str">
        <f t="shared" si="12"/>
        <v>Portronics Konnect L 20W PD Quick Charge Type-C to 8-Pin USB Mobile Charging Cable, 1.2M, Tangle Resistant, Fast Data Sync(Grey)</v>
      </c>
      <c r="F68" t="str">
        <f t="shared" si="21"/>
        <v>Duplicate</v>
      </c>
      <c r="G68" t="str" cm="1">
        <f t="array" ref="G68">PROPER(_xlfn.TEXTJOIN(" ", TRUE, INDEX(_xlfn.FILTERXML("&lt;t&gt;&lt;s&gt;" &amp; SUBSTITUTE(D68," ","&lt;/s&gt;&lt;s&gt;") &amp; "&lt;/s&gt;&lt;/t&gt;", "//s"), _xlfn.SEQUENCE(4))))</f>
        <v>Portronics Konnect L 20W</v>
      </c>
      <c r="H68" t="str">
        <f t="shared" si="11"/>
        <v>Charge Type-C to 8-Pin USB Mobile Charging Cable, 1.2M, Tangle Resistant, Fast Data Sync(Grey)</v>
      </c>
      <c r="I68" t="s">
        <v>17</v>
      </c>
      <c r="J68" t="s">
        <v>13085</v>
      </c>
      <c r="K68" s="7" t="str">
        <f t="shared" si="13"/>
        <v>Computers &amp; Accessories</v>
      </c>
      <c r="L68" t="s">
        <v>13086</v>
      </c>
      <c r="M68" t="str">
        <f t="shared" si="14"/>
        <v>Accessories &amp; Peripherals</v>
      </c>
      <c r="N68" t="s">
        <v>13087</v>
      </c>
      <c r="O68" s="2" t="str">
        <f t="shared" si="15"/>
        <v>Cables &amp; Accessories</v>
      </c>
      <c r="P68" s="1" t="s">
        <v>13088</v>
      </c>
      <c r="Q68" t="s">
        <v>13089</v>
      </c>
      <c r="R68">
        <v>263</v>
      </c>
      <c r="S68" s="8">
        <f t="shared" si="16"/>
        <v>263</v>
      </c>
      <c r="T68">
        <v>699</v>
      </c>
      <c r="U68" s="8">
        <f t="shared" si="17"/>
        <v>699</v>
      </c>
      <c r="V68" s="1">
        <f t="shared" si="18"/>
        <v>0.62374821173104433</v>
      </c>
      <c r="W68">
        <v>4.0999999999999996</v>
      </c>
      <c r="X68" s="10">
        <f t="shared" si="19"/>
        <v>4.0999999999999996</v>
      </c>
      <c r="Y68" s="4">
        <v>450</v>
      </c>
      <c r="Z68" s="12">
        <f t="shared" si="20"/>
        <v>450</v>
      </c>
    </row>
    <row r="69" spans="1:26" x14ac:dyDescent="0.25">
      <c r="A69">
        <v>68</v>
      </c>
      <c r="B69" t="s">
        <v>628</v>
      </c>
      <c r="C69" t="s">
        <v>629</v>
      </c>
      <c r="D69" t="str">
        <f t="shared" si="12"/>
        <v>Acer 80 cm (32 inches) N Series HD Ready TV AR32NSV53HD (Black)</v>
      </c>
      <c r="F69" t="str">
        <f t="shared" si="21"/>
        <v>Unique</v>
      </c>
      <c r="G69" t="str" cm="1">
        <f t="array" ref="G69">PROPER(_xlfn.TEXTJOIN(" ", TRUE, INDEX(_xlfn.FILTERXML("&lt;t&gt;&lt;s&gt;" &amp; SUBSTITUTE(D69," ","&lt;/s&gt;&lt;s&gt;") &amp; "&lt;/s&gt;&lt;/t&gt;", "//s"), _xlfn.SEQUENCE(4))))</f>
        <v>Acer 80 Cm (32</v>
      </c>
      <c r="H69" t="str">
        <f t="shared" si="11"/>
        <v>Series HD Ready TV AR32NSV53HD (Black)</v>
      </c>
      <c r="I69" t="s">
        <v>505</v>
      </c>
      <c r="J69" t="s">
        <v>13093</v>
      </c>
      <c r="K69" s="7" t="str">
        <f t="shared" si="13"/>
        <v>Electronics</v>
      </c>
      <c r="L69" s="2" t="s">
        <v>13094</v>
      </c>
      <c r="M69" t="str">
        <f t="shared" si="14"/>
        <v>HomeTheater , TV &amp; Video</v>
      </c>
      <c r="N69" s="2" t="s">
        <v>13097</v>
      </c>
      <c r="O69" s="2" t="str">
        <f t="shared" si="15"/>
        <v>Televisions</v>
      </c>
      <c r="P69" s="1" t="s">
        <v>13100</v>
      </c>
      <c r="R69" s="2">
        <v>7999</v>
      </c>
      <c r="S69" s="8">
        <f t="shared" si="16"/>
        <v>7999</v>
      </c>
      <c r="T69" s="2">
        <v>14990</v>
      </c>
      <c r="U69" s="8">
        <f t="shared" si="17"/>
        <v>14990</v>
      </c>
      <c r="V69" s="1">
        <f t="shared" si="18"/>
        <v>0.46637758505670446</v>
      </c>
      <c r="W69">
        <v>4.3</v>
      </c>
      <c r="X69" s="10">
        <f t="shared" si="19"/>
        <v>4.3</v>
      </c>
      <c r="Y69" s="4">
        <v>457</v>
      </c>
      <c r="Z69" s="12">
        <f t="shared" si="20"/>
        <v>457</v>
      </c>
    </row>
    <row r="70" spans="1:26" x14ac:dyDescent="0.25">
      <c r="A70">
        <v>69</v>
      </c>
      <c r="B70" t="s">
        <v>638</v>
      </c>
      <c r="C70" t="s">
        <v>639</v>
      </c>
      <c r="D70" t="str">
        <f t="shared" si="12"/>
        <v>Model-P4 6 Way Swivel Tilt Wall Mount 32-55-inch Full Motion Cantilever for LED,LCD and Plasma TV's</v>
      </c>
      <c r="F70" t="str">
        <f t="shared" si="21"/>
        <v>Unique</v>
      </c>
      <c r="G70" t="str" cm="1">
        <f t="array" ref="G70">PROPER(_xlfn.TEXTJOIN(" ", TRUE, INDEX(_xlfn.FILTERXML("&lt;t&gt;&lt;s&gt;" &amp; SUBSTITUTE(D70," ","&lt;/s&gt;&lt;s&gt;") &amp; "&lt;/s&gt;&lt;/t&gt;", "//s"), _xlfn.SEQUENCE(4))))</f>
        <v>Model-P4 6 Way Swivel</v>
      </c>
      <c r="H70" t="str">
        <f t="shared" si="11"/>
        <v>Mount 32-55-inch Full Motion Cantilever for LED,LCD and Plasma TV's</v>
      </c>
      <c r="I70" t="s">
        <v>640</v>
      </c>
      <c r="J70" t="s">
        <v>13093</v>
      </c>
      <c r="K70" s="7" t="str">
        <f t="shared" si="13"/>
        <v>Electronics</v>
      </c>
      <c r="L70" s="2" t="s">
        <v>13094</v>
      </c>
      <c r="M70" t="str">
        <f t="shared" si="14"/>
        <v>HomeTheater , TV &amp; Video</v>
      </c>
      <c r="N70" s="2" t="s">
        <v>13095</v>
      </c>
      <c r="O70" s="2" t="str">
        <f t="shared" si="15"/>
        <v>Accessories</v>
      </c>
      <c r="P70" s="1" t="s">
        <v>13101</v>
      </c>
      <c r="Q70" t="s">
        <v>13102</v>
      </c>
      <c r="R70" s="2">
        <v>1599</v>
      </c>
      <c r="S70" s="8">
        <f t="shared" si="16"/>
        <v>1599</v>
      </c>
      <c r="T70" s="2">
        <v>2999</v>
      </c>
      <c r="U70" s="8">
        <f t="shared" si="17"/>
        <v>2999</v>
      </c>
      <c r="V70" s="1">
        <f t="shared" si="18"/>
        <v>0.46682227409136379</v>
      </c>
      <c r="W70">
        <v>4.2</v>
      </c>
      <c r="X70" s="10">
        <f t="shared" si="19"/>
        <v>4.2</v>
      </c>
      <c r="Y70" s="4">
        <v>2727</v>
      </c>
      <c r="Z70" s="12">
        <f t="shared" si="20"/>
        <v>2727</v>
      </c>
    </row>
    <row r="71" spans="1:26" x14ac:dyDescent="0.25">
      <c r="A71">
        <v>70</v>
      </c>
      <c r="B71" t="s">
        <v>649</v>
      </c>
      <c r="C71" t="s">
        <v>650</v>
      </c>
      <c r="D71" t="str">
        <f t="shared" si="12"/>
        <v>Amazon Basics USB Type-C to USB-A 2.0 Male Fast Charging Cable for Laptop - 3 Feet (0.9 Meters), Black</v>
      </c>
      <c r="F71" t="str">
        <f t="shared" si="21"/>
        <v>Duplicate</v>
      </c>
      <c r="G71" t="str" cm="1">
        <f t="array" ref="G71">PROPER(_xlfn.TEXTJOIN(" ", TRUE, INDEX(_xlfn.FILTERXML("&lt;t&gt;&lt;s&gt;" &amp; SUBSTITUTE(D71," ","&lt;/s&gt;&lt;s&gt;") &amp; "&lt;/s&gt;&lt;/t&gt;", "//s"), _xlfn.SEQUENCE(4))))</f>
        <v>Amazon Basics Usb Type-C</v>
      </c>
      <c r="H71" t="str">
        <f t="shared" si="11"/>
        <v>2.0 Male Fast Charging Cable for Laptop - 3 Feet (0.9 Meters), Black</v>
      </c>
      <c r="I71" t="s">
        <v>17</v>
      </c>
      <c r="J71" t="s">
        <v>13085</v>
      </c>
      <c r="K71" s="7" t="str">
        <f t="shared" si="13"/>
        <v>Computers &amp; Accessories</v>
      </c>
      <c r="L71" t="s">
        <v>13086</v>
      </c>
      <c r="M71" t="str">
        <f t="shared" si="14"/>
        <v>Accessories &amp; Peripherals</v>
      </c>
      <c r="N71" t="s">
        <v>13087</v>
      </c>
      <c r="O71" s="2" t="str">
        <f t="shared" si="15"/>
        <v>Cables &amp; Accessories</v>
      </c>
      <c r="P71" s="1" t="s">
        <v>13088</v>
      </c>
      <c r="Q71" t="s">
        <v>13089</v>
      </c>
      <c r="R71">
        <v>219</v>
      </c>
      <c r="S71" s="8">
        <f t="shared" si="16"/>
        <v>219</v>
      </c>
      <c r="T71">
        <v>700</v>
      </c>
      <c r="U71" s="8">
        <f t="shared" si="17"/>
        <v>700</v>
      </c>
      <c r="V71" s="1">
        <f t="shared" si="18"/>
        <v>0.68714285714285717</v>
      </c>
      <c r="W71">
        <v>4.3</v>
      </c>
      <c r="X71" s="10">
        <f t="shared" si="19"/>
        <v>4.3</v>
      </c>
      <c r="Y71" s="4">
        <v>20053</v>
      </c>
      <c r="Z71" s="12">
        <f t="shared" si="20"/>
        <v>20053</v>
      </c>
    </row>
    <row r="72" spans="1:26" x14ac:dyDescent="0.25">
      <c r="A72">
        <v>71</v>
      </c>
      <c r="B72" t="s">
        <v>659</v>
      </c>
      <c r="C72" t="s">
        <v>660</v>
      </c>
      <c r="D72" t="str">
        <f t="shared" si="12"/>
        <v>oraimo 65W Type C to C Fast Charging Cable USB C to USB C Cable High Speed Syncing, Nylon Braided 1M length with LED Indicator Compatible For Laptop, Macbook, Samsung Galaxy S22 S20 S10 S20Fe S21 S21 Ultra A70 A51 A71 A50S M31 M51 M31S M53 5G</v>
      </c>
      <c r="F72" t="str">
        <f t="shared" si="21"/>
        <v>Duplicate</v>
      </c>
      <c r="G72" t="str" cm="1">
        <f t="array" ref="G72">PROPER(_xlfn.TEXTJOIN(" ", TRUE, INDEX(_xlfn.FILTERXML("&lt;t&gt;&lt;s&gt;" &amp; SUBSTITUTE(D72," ","&lt;/s&gt;&lt;s&gt;") &amp; "&lt;/s&gt;&lt;/t&gt;", "//s"), _xlfn.SEQUENCE(4))))</f>
        <v>Oraimo 65W Type C</v>
      </c>
      <c r="H72" t="str">
        <f t="shared" si="11"/>
        <v>Fast Charging Cable USB C to USB C Cable High Speed Syncing, Nylon Braided 1M length with LED Indicator Compatible For Laptop, Macbook, Samsung Galaxy S22 S20 S10 S20Fe S21 S21 Ultra A70 A51 A71 A50S M31 M51 M31S M53 5G</v>
      </c>
      <c r="I72" t="s">
        <v>17</v>
      </c>
      <c r="J72" t="s">
        <v>13085</v>
      </c>
      <c r="K72" s="7" t="str">
        <f t="shared" si="13"/>
        <v>Computers &amp; Accessories</v>
      </c>
      <c r="L72" t="s">
        <v>13086</v>
      </c>
      <c r="M72" t="str">
        <f t="shared" si="14"/>
        <v>Accessories &amp; Peripherals</v>
      </c>
      <c r="N72" t="s">
        <v>13087</v>
      </c>
      <c r="O72" s="2" t="str">
        <f t="shared" si="15"/>
        <v>Cables &amp; Accessories</v>
      </c>
      <c r="P72" s="1" t="s">
        <v>13088</v>
      </c>
      <c r="Q72" t="s">
        <v>13089</v>
      </c>
      <c r="R72">
        <v>349</v>
      </c>
      <c r="S72" s="8">
        <f t="shared" si="16"/>
        <v>349</v>
      </c>
      <c r="T72">
        <v>899</v>
      </c>
      <c r="U72" s="8">
        <f t="shared" si="17"/>
        <v>899</v>
      </c>
      <c r="V72" s="1">
        <f t="shared" si="18"/>
        <v>0.61179087875417126</v>
      </c>
      <c r="W72">
        <v>4.5</v>
      </c>
      <c r="X72" s="10">
        <f t="shared" si="19"/>
        <v>4.5</v>
      </c>
      <c r="Y72" s="4">
        <v>149</v>
      </c>
      <c r="Z72" s="12">
        <f t="shared" si="20"/>
        <v>149</v>
      </c>
    </row>
    <row r="73" spans="1:26" x14ac:dyDescent="0.25">
      <c r="A73">
        <v>72</v>
      </c>
      <c r="B73" t="s">
        <v>668</v>
      </c>
      <c r="C73" t="s">
        <v>669</v>
      </c>
      <c r="D73" t="str">
        <f t="shared" si="12"/>
        <v>CEDO 65W OnePlus Dash Warp Charge Cable, USB A to Type C Data Sync Fast Charging Cable Compatible with One Plus 3 3T 5 5T 6 6T 7 7T 7 pro and for All Type C Devices - 1 Meter, Red</v>
      </c>
      <c r="F73" t="str">
        <f t="shared" si="21"/>
        <v>Duplicate</v>
      </c>
      <c r="G73" t="str" cm="1">
        <f t="array" ref="G73">PROPER(_xlfn.TEXTJOIN(" ", TRUE, INDEX(_xlfn.FILTERXML("&lt;t&gt;&lt;s&gt;" &amp; SUBSTITUTE(D73," ","&lt;/s&gt;&lt;s&gt;") &amp; "&lt;/s&gt;&lt;/t&gt;", "//s"), _xlfn.SEQUENCE(4))))</f>
        <v>Cedo 65W Oneplus Dash</v>
      </c>
      <c r="H73" t="str">
        <f t="shared" si="11"/>
        <v>Cable, USB A to Type C Data Sync Fast Charging Cable Compatible with One Plus 3 3T 5 5T 6 6T 7 7T 7 pro and for All Type C Devices - 1 Meter, Red</v>
      </c>
      <c r="I73" t="s">
        <v>17</v>
      </c>
      <c r="J73" t="s">
        <v>13085</v>
      </c>
      <c r="K73" s="7" t="str">
        <f t="shared" si="13"/>
        <v>Computers &amp; Accessories</v>
      </c>
      <c r="L73" t="s">
        <v>13086</v>
      </c>
      <c r="M73" t="str">
        <f t="shared" si="14"/>
        <v>Accessories &amp; Peripherals</v>
      </c>
      <c r="N73" t="s">
        <v>13087</v>
      </c>
      <c r="O73" s="2" t="str">
        <f t="shared" si="15"/>
        <v>Cables &amp; Accessories</v>
      </c>
      <c r="P73" s="1" t="s">
        <v>13088</v>
      </c>
      <c r="Q73" t="s">
        <v>13089</v>
      </c>
      <c r="R73">
        <v>349</v>
      </c>
      <c r="S73" s="8">
        <f t="shared" si="16"/>
        <v>349</v>
      </c>
      <c r="T73">
        <v>599</v>
      </c>
      <c r="U73" s="8">
        <f t="shared" si="17"/>
        <v>599</v>
      </c>
      <c r="V73" s="1">
        <f t="shared" si="18"/>
        <v>0.41736227045075125</v>
      </c>
      <c r="W73">
        <v>4.0999999999999996</v>
      </c>
      <c r="X73" s="10">
        <f t="shared" si="19"/>
        <v>4.0999999999999996</v>
      </c>
      <c r="Y73" s="4">
        <v>210</v>
      </c>
      <c r="Z73" s="12">
        <f t="shared" si="20"/>
        <v>210</v>
      </c>
    </row>
    <row r="74" spans="1:26" x14ac:dyDescent="0.25">
      <c r="A74">
        <v>73</v>
      </c>
      <c r="B74" t="s">
        <v>678</v>
      </c>
      <c r="C74" t="s">
        <v>679</v>
      </c>
      <c r="D74" t="str">
        <f t="shared" si="12"/>
        <v>Redmi 108 cm (43 inches) 4K Ultra HD Android Smart LED TV X43 | L43R7-7AIN (Black)</v>
      </c>
      <c r="F74" t="str">
        <f t="shared" si="21"/>
        <v>Unique</v>
      </c>
      <c r="G74" t="str" cm="1">
        <f t="array" ref="G74">PROPER(_xlfn.TEXTJOIN(" ", TRUE, INDEX(_xlfn.FILTERXML("&lt;t&gt;&lt;s&gt;" &amp; SUBSTITUTE(D74," ","&lt;/s&gt;&lt;s&gt;") &amp; "&lt;/s&gt;&lt;/t&gt;", "//s"), _xlfn.SEQUENCE(4))))</f>
        <v>Redmi 108 Cm (43</v>
      </c>
      <c r="H74" t="str">
        <f t="shared" ref="H74:H137" si="22">IFERROR(TRIM(MID(D74, FIND("~", SUBSTITUTE(D74, " ", "~", 6)) + 1, LEN(D74))), "")</f>
        <v>Ultra HD Android Smart LED TV X43 | L43R7-7AIN (Black)</v>
      </c>
      <c r="I74" t="s">
        <v>167</v>
      </c>
      <c r="J74" t="s">
        <v>13093</v>
      </c>
      <c r="K74" s="7" t="str">
        <f t="shared" si="13"/>
        <v>Electronics</v>
      </c>
      <c r="L74" s="2" t="s">
        <v>13094</v>
      </c>
      <c r="M74" t="str">
        <f t="shared" si="14"/>
        <v>HomeTheater , TV &amp; Video</v>
      </c>
      <c r="N74" s="2" t="s">
        <v>13097</v>
      </c>
      <c r="O74" s="2" t="str">
        <f t="shared" si="15"/>
        <v>Televisions</v>
      </c>
      <c r="P74" s="1" t="s">
        <v>13098</v>
      </c>
      <c r="R74" s="2">
        <v>26999</v>
      </c>
      <c r="S74" s="8">
        <f t="shared" si="16"/>
        <v>26999</v>
      </c>
      <c r="T74" s="2">
        <v>42999</v>
      </c>
      <c r="U74" s="8">
        <f t="shared" si="17"/>
        <v>42999</v>
      </c>
      <c r="V74" s="1">
        <f t="shared" si="18"/>
        <v>0.37210167678318101</v>
      </c>
      <c r="W74">
        <v>4.2</v>
      </c>
      <c r="X74" s="10">
        <f t="shared" si="19"/>
        <v>4.2</v>
      </c>
      <c r="Y74" s="4">
        <v>45238</v>
      </c>
      <c r="Z74" s="12">
        <f t="shared" si="20"/>
        <v>45238</v>
      </c>
    </row>
    <row r="75" spans="1:26" x14ac:dyDescent="0.25">
      <c r="A75">
        <v>74</v>
      </c>
      <c r="B75" t="s">
        <v>683</v>
      </c>
      <c r="C75" t="s">
        <v>684</v>
      </c>
      <c r="D75" t="str">
        <f t="shared" si="12"/>
        <v>Pinnaclz Original Combo of 2 Micro USB Fast Charging Cable, USB Charging Cable for Data Transfer Perfect for Android Smart Phones White 1.2 Meter Made in India (Pack of 2)</v>
      </c>
      <c r="F75" t="str">
        <f t="shared" si="21"/>
        <v>Duplicate</v>
      </c>
      <c r="G75" t="str" cm="1">
        <f t="array" ref="G75">PROPER(_xlfn.TEXTJOIN(" ", TRUE, INDEX(_xlfn.FILTERXML("&lt;t&gt;&lt;s&gt;" &amp; SUBSTITUTE(D75," ","&lt;/s&gt;&lt;s&gt;") &amp; "&lt;/s&gt;&lt;/t&gt;", "//s"), _xlfn.SEQUENCE(4))))</f>
        <v>Pinnaclz Original Combo Of</v>
      </c>
      <c r="H75" t="str">
        <f t="shared" si="22"/>
        <v>USB Fast Charging Cable, USB Charging Cable for Data Transfer Perfect for Android Smart Phones White 1.2 Meter Made in India (Pack of 2)</v>
      </c>
      <c r="I75" t="s">
        <v>17</v>
      </c>
      <c r="J75" t="s">
        <v>13085</v>
      </c>
      <c r="K75" s="7" t="str">
        <f t="shared" si="13"/>
        <v>Computers &amp; Accessories</v>
      </c>
      <c r="L75" t="s">
        <v>13086</v>
      </c>
      <c r="M75" t="str">
        <f t="shared" si="14"/>
        <v>Accessories &amp; Peripherals</v>
      </c>
      <c r="N75" t="s">
        <v>13087</v>
      </c>
      <c r="O75" s="2" t="str">
        <f t="shared" si="15"/>
        <v>Cables &amp; Accessories</v>
      </c>
      <c r="P75" s="1" t="s">
        <v>13088</v>
      </c>
      <c r="Q75" t="s">
        <v>13089</v>
      </c>
      <c r="R75">
        <v>115</v>
      </c>
      <c r="S75" s="8">
        <f t="shared" si="16"/>
        <v>115</v>
      </c>
      <c r="T75">
        <v>499</v>
      </c>
      <c r="U75" s="8">
        <f t="shared" si="17"/>
        <v>499</v>
      </c>
      <c r="V75" s="1">
        <f t="shared" si="18"/>
        <v>0.76953907815631262</v>
      </c>
      <c r="W75">
        <v>4</v>
      </c>
      <c r="X75" s="10">
        <f t="shared" si="19"/>
        <v>4</v>
      </c>
      <c r="Y75" s="4">
        <v>7732</v>
      </c>
      <c r="Z75" s="12">
        <f t="shared" si="20"/>
        <v>7732</v>
      </c>
    </row>
    <row r="76" spans="1:26" x14ac:dyDescent="0.25">
      <c r="A76">
        <v>75</v>
      </c>
      <c r="B76" t="s">
        <v>693</v>
      </c>
      <c r="C76" t="s">
        <v>694</v>
      </c>
      <c r="D76" t="str">
        <f t="shared" si="12"/>
        <v>boAt Type C A750 Stress Resistant, Tangle-free, Sturdy Flat Cable with 6.5A Fast Charging and 480Mbps Data Transmission, 10000+ Bends Lifespan and Extended 1.5m Length(Rebellious Black)</v>
      </c>
      <c r="F76" t="str">
        <f t="shared" si="21"/>
        <v>Duplicate</v>
      </c>
      <c r="G76" t="str" cm="1">
        <f t="array" ref="G76">PROPER(_xlfn.TEXTJOIN(" ", TRUE, INDEX(_xlfn.FILTERXML("&lt;t&gt;&lt;s&gt;" &amp; SUBSTITUTE(D76," ","&lt;/s&gt;&lt;s&gt;") &amp; "&lt;/s&gt;&lt;/t&gt;", "//s"), _xlfn.SEQUENCE(4))))</f>
        <v>Boat Type C A750</v>
      </c>
      <c r="H76" t="str">
        <f t="shared" si="22"/>
        <v>Tangle-free, Sturdy Flat Cable with 6.5A Fast Charging and 480Mbps Data Transmission, 10000+ Bends Lifespan and Extended 1.5m Length(Rebellious Black)</v>
      </c>
      <c r="I76" t="s">
        <v>17</v>
      </c>
      <c r="J76" t="s">
        <v>13085</v>
      </c>
      <c r="K76" s="7" t="str">
        <f t="shared" si="13"/>
        <v>Computers &amp; Accessories</v>
      </c>
      <c r="L76" t="s">
        <v>13086</v>
      </c>
      <c r="M76" t="str">
        <f t="shared" si="14"/>
        <v>Accessories &amp; Peripherals</v>
      </c>
      <c r="N76" t="s">
        <v>13087</v>
      </c>
      <c r="O76" s="2" t="str">
        <f t="shared" si="15"/>
        <v>Cables &amp; Accessories</v>
      </c>
      <c r="P76" s="1" t="s">
        <v>13088</v>
      </c>
      <c r="Q76" t="s">
        <v>13089</v>
      </c>
      <c r="R76">
        <v>399</v>
      </c>
      <c r="S76" s="8">
        <f t="shared" si="16"/>
        <v>399</v>
      </c>
      <c r="T76">
        <v>999</v>
      </c>
      <c r="U76" s="8">
        <f t="shared" si="17"/>
        <v>999</v>
      </c>
      <c r="V76" s="1">
        <f t="shared" si="18"/>
        <v>0.60060060060060061</v>
      </c>
      <c r="W76">
        <v>4.0999999999999996</v>
      </c>
      <c r="X76" s="10">
        <f t="shared" si="19"/>
        <v>4.0999999999999996</v>
      </c>
      <c r="Y76" s="4">
        <v>1780</v>
      </c>
      <c r="Z76" s="12">
        <f t="shared" si="20"/>
        <v>1780</v>
      </c>
    </row>
    <row r="77" spans="1:26" x14ac:dyDescent="0.25">
      <c r="A77">
        <v>76</v>
      </c>
      <c r="B77" t="s">
        <v>703</v>
      </c>
      <c r="C77" t="s">
        <v>704</v>
      </c>
      <c r="D77" t="str">
        <f t="shared" si="12"/>
        <v>Ambrane 2 in 1 Type-C and Micro USB Cable with 60W 3A Fast Charging, 480 mbps High Data, PD Technology and Quick Charge 3.0, Compatible with All Type-C and Micro USB Devices (ABDC-10, Black)</v>
      </c>
      <c r="F77" t="str">
        <f t="shared" si="21"/>
        <v>Duplicate</v>
      </c>
      <c r="G77" t="str" cm="1">
        <f t="array" ref="G77">PROPER(_xlfn.TEXTJOIN(" ", TRUE, INDEX(_xlfn.FILTERXML("&lt;t&gt;&lt;s&gt;" &amp; SUBSTITUTE(D77," ","&lt;/s&gt;&lt;s&gt;") &amp; "&lt;/s&gt;&lt;/t&gt;", "//s"), _xlfn.SEQUENCE(4))))</f>
        <v>Ambrane 2 In 1</v>
      </c>
      <c r="H77" t="str">
        <f t="shared" si="22"/>
        <v>Micro USB Cable with 60W 3A Fast Charging, 480 mbps High Data, PD Technology and Quick Charge 3.0, Compatible with All Type-C and Micro USB Devices (ABDC-10, Black)</v>
      </c>
      <c r="I77" t="s">
        <v>17</v>
      </c>
      <c r="J77" t="s">
        <v>13085</v>
      </c>
      <c r="K77" s="7" t="str">
        <f t="shared" si="13"/>
        <v>Computers &amp; Accessories</v>
      </c>
      <c r="L77" t="s">
        <v>13086</v>
      </c>
      <c r="M77" t="str">
        <f t="shared" si="14"/>
        <v>Accessories &amp; Peripherals</v>
      </c>
      <c r="N77" t="s">
        <v>13087</v>
      </c>
      <c r="O77" s="2" t="str">
        <f t="shared" si="15"/>
        <v>Cables &amp; Accessories</v>
      </c>
      <c r="P77" s="1" t="s">
        <v>13088</v>
      </c>
      <c r="Q77" t="s">
        <v>13089</v>
      </c>
      <c r="R77">
        <v>199</v>
      </c>
      <c r="S77" s="8">
        <f t="shared" si="16"/>
        <v>199</v>
      </c>
      <c r="T77">
        <v>499</v>
      </c>
      <c r="U77" s="8">
        <f t="shared" si="17"/>
        <v>499</v>
      </c>
      <c r="V77" s="1">
        <f t="shared" si="18"/>
        <v>0.60120240480961928</v>
      </c>
      <c r="W77">
        <v>4.0999999999999996</v>
      </c>
      <c r="X77" s="10">
        <f t="shared" si="19"/>
        <v>4.0999999999999996</v>
      </c>
      <c r="Y77" s="4">
        <v>602</v>
      </c>
      <c r="Z77" s="12">
        <f t="shared" si="20"/>
        <v>602</v>
      </c>
    </row>
    <row r="78" spans="1:26" x14ac:dyDescent="0.25">
      <c r="A78">
        <v>77</v>
      </c>
      <c r="B78" t="s">
        <v>713</v>
      </c>
      <c r="C78" t="s">
        <v>714</v>
      </c>
      <c r="D78" t="str">
        <f t="shared" si="12"/>
        <v>Ambrane 60W 3A Fast Charging Output Cable with Type-C to USB for Mobile, Neckband, True Wireless Earphone Charging, 480mbps Data Sync Speed, 1m Length (ACT - AZ10, Black)</v>
      </c>
      <c r="F78" t="str">
        <f t="shared" si="21"/>
        <v>Duplicate</v>
      </c>
      <c r="G78" t="str" cm="1">
        <f t="array" ref="G78">PROPER(_xlfn.TEXTJOIN(" ", TRUE, INDEX(_xlfn.FILTERXML("&lt;t&gt;&lt;s&gt;" &amp; SUBSTITUTE(D78," ","&lt;/s&gt;&lt;s&gt;") &amp; "&lt;/s&gt;&lt;/t&gt;", "//s"), _xlfn.SEQUENCE(4))))</f>
        <v>Ambrane 60W 3A Fast</v>
      </c>
      <c r="H78" t="str">
        <f t="shared" si="22"/>
        <v>Cable with Type-C to USB for Mobile, Neckband, True Wireless Earphone Charging, 480mbps Data Sync Speed, 1m Length (ACT - AZ10, Black)</v>
      </c>
      <c r="I78" t="s">
        <v>17</v>
      </c>
      <c r="J78" t="s">
        <v>13085</v>
      </c>
      <c r="K78" s="7" t="str">
        <f t="shared" si="13"/>
        <v>Computers &amp; Accessories</v>
      </c>
      <c r="L78" t="s">
        <v>13086</v>
      </c>
      <c r="M78" t="str">
        <f t="shared" si="14"/>
        <v>Accessories &amp; Peripherals</v>
      </c>
      <c r="N78" t="s">
        <v>13087</v>
      </c>
      <c r="O78" s="2" t="str">
        <f t="shared" si="15"/>
        <v>Cables &amp; Accessories</v>
      </c>
      <c r="P78" s="1" t="s">
        <v>13088</v>
      </c>
      <c r="Q78" t="s">
        <v>13089</v>
      </c>
      <c r="R78">
        <v>179</v>
      </c>
      <c r="S78" s="8">
        <f t="shared" si="16"/>
        <v>179</v>
      </c>
      <c r="T78">
        <v>399</v>
      </c>
      <c r="U78" s="8">
        <f t="shared" si="17"/>
        <v>399</v>
      </c>
      <c r="V78" s="1">
        <f t="shared" si="18"/>
        <v>0.55137844611528819</v>
      </c>
      <c r="W78">
        <v>4</v>
      </c>
      <c r="X78" s="10">
        <f t="shared" si="19"/>
        <v>4</v>
      </c>
      <c r="Y78" s="4">
        <v>1423</v>
      </c>
      <c r="Z78" s="12">
        <f t="shared" si="20"/>
        <v>1423</v>
      </c>
    </row>
    <row r="79" spans="1:26" x14ac:dyDescent="0.25">
      <c r="A79">
        <v>78</v>
      </c>
      <c r="B79" t="s">
        <v>722</v>
      </c>
      <c r="C79" t="s">
        <v>723</v>
      </c>
      <c r="D79" t="str">
        <f t="shared" si="12"/>
        <v>TCL 80 cm (32 inches) HD Ready Certified Android Smart LED TV 32S5205 (Black)</v>
      </c>
      <c r="F79" t="str">
        <f t="shared" si="21"/>
        <v>Unique</v>
      </c>
      <c r="G79" t="str" cm="1">
        <f t="array" ref="G79">PROPER(_xlfn.TEXTJOIN(" ", TRUE, INDEX(_xlfn.FILTERXML("&lt;t&gt;&lt;s&gt;" &amp; SUBSTITUTE(D79," ","&lt;/s&gt;&lt;s&gt;") &amp; "&lt;/s&gt;&lt;/t&gt;", "//s"), _xlfn.SEQUENCE(4))))</f>
        <v>Tcl 80 Cm (32</v>
      </c>
      <c r="H79" t="str">
        <f t="shared" si="22"/>
        <v>Ready Certified Android Smart LED TV 32S5205 (Black)</v>
      </c>
      <c r="I79" t="s">
        <v>167</v>
      </c>
      <c r="J79" t="s">
        <v>13093</v>
      </c>
      <c r="K79" s="7" t="str">
        <f t="shared" si="13"/>
        <v>Electronics</v>
      </c>
      <c r="L79" s="2" t="s">
        <v>13094</v>
      </c>
      <c r="M79" t="str">
        <f t="shared" si="14"/>
        <v>HomeTheater , TV &amp; Video</v>
      </c>
      <c r="N79" s="2" t="s">
        <v>13097</v>
      </c>
      <c r="O79" s="2" t="str">
        <f t="shared" si="15"/>
        <v>Televisions</v>
      </c>
      <c r="P79" s="1" t="s">
        <v>13098</v>
      </c>
      <c r="R79" s="2">
        <v>10901</v>
      </c>
      <c r="S79" s="8">
        <f t="shared" si="16"/>
        <v>10901</v>
      </c>
      <c r="T79" s="2">
        <v>30990</v>
      </c>
      <c r="U79" s="8">
        <f t="shared" si="17"/>
        <v>30990</v>
      </c>
      <c r="V79" s="1">
        <f t="shared" si="18"/>
        <v>0.64824136818328493</v>
      </c>
      <c r="W79">
        <v>4.0999999999999996</v>
      </c>
      <c r="X79" s="10">
        <f t="shared" si="19"/>
        <v>4.0999999999999996</v>
      </c>
      <c r="Y79" s="4">
        <v>398</v>
      </c>
      <c r="Z79" s="12">
        <f t="shared" si="20"/>
        <v>398</v>
      </c>
    </row>
    <row r="80" spans="1:26" x14ac:dyDescent="0.25">
      <c r="A80">
        <v>79</v>
      </c>
      <c r="B80" t="s">
        <v>732</v>
      </c>
      <c r="C80" t="s">
        <v>733</v>
      </c>
      <c r="D80" t="str">
        <f t="shared" si="12"/>
        <v>SWAPKART Fast Charging Cable and Data Sync USB Cable Compatible for iPhone 6 6S 7 7+ 8 8+ 10 11, 12, 13 Pro max iPad Air Mini, iPod and iOS Devices (White)</v>
      </c>
      <c r="F80" t="str">
        <f t="shared" si="21"/>
        <v>Duplicate</v>
      </c>
      <c r="G80" t="str" cm="1">
        <f t="array" ref="G80">PROPER(_xlfn.TEXTJOIN(" ", TRUE, INDEX(_xlfn.FILTERXML("&lt;t&gt;&lt;s&gt;" &amp; SUBSTITUTE(D80," ","&lt;/s&gt;&lt;s&gt;") &amp; "&lt;/s&gt;&lt;/t&gt;", "//s"), _xlfn.SEQUENCE(4))))</f>
        <v>Swapkart Fast Charging Cable</v>
      </c>
      <c r="H80" t="str">
        <f t="shared" si="22"/>
        <v>Sync USB Cable Compatible for iPhone 6 6S 7 7+ 8 8+ 10 11, 12, 13 Pro max iPad Air Mini, iPod and iOS Devices (White)</v>
      </c>
      <c r="I80" t="s">
        <v>17</v>
      </c>
      <c r="J80" t="s">
        <v>13085</v>
      </c>
      <c r="K80" s="7" t="str">
        <f t="shared" si="13"/>
        <v>Computers &amp; Accessories</v>
      </c>
      <c r="L80" t="s">
        <v>13086</v>
      </c>
      <c r="M80" t="str">
        <f t="shared" si="14"/>
        <v>Accessories &amp; Peripherals</v>
      </c>
      <c r="N80" t="s">
        <v>13087</v>
      </c>
      <c r="O80" s="2" t="str">
        <f t="shared" si="15"/>
        <v>Cables &amp; Accessories</v>
      </c>
      <c r="P80" s="1" t="s">
        <v>13088</v>
      </c>
      <c r="Q80" t="s">
        <v>13089</v>
      </c>
      <c r="R80">
        <v>209</v>
      </c>
      <c r="S80" s="8">
        <f t="shared" si="16"/>
        <v>209</v>
      </c>
      <c r="T80">
        <v>499</v>
      </c>
      <c r="U80" s="8">
        <f t="shared" si="17"/>
        <v>499</v>
      </c>
      <c r="V80" s="1">
        <f t="shared" si="18"/>
        <v>0.58116232464929862</v>
      </c>
      <c r="W80">
        <v>3.9</v>
      </c>
      <c r="X80" s="10">
        <f t="shared" si="19"/>
        <v>3.9</v>
      </c>
      <c r="Y80" s="4">
        <v>536</v>
      </c>
      <c r="Z80" s="12">
        <f t="shared" si="20"/>
        <v>536</v>
      </c>
    </row>
    <row r="81" spans="1:26" x14ac:dyDescent="0.25">
      <c r="A81">
        <v>80</v>
      </c>
      <c r="B81" t="s">
        <v>741</v>
      </c>
      <c r="C81" t="s">
        <v>742</v>
      </c>
      <c r="D81" t="str">
        <f t="shared" si="12"/>
        <v>Firestick Remote</v>
      </c>
      <c r="F81" t="str">
        <f t="shared" si="21"/>
        <v>Unique</v>
      </c>
      <c r="G81" t="str" cm="1">
        <f t="array" ref="G81">PROPER(_xlfn.TEXTJOIN(" ", TRUE, INDEX(_xlfn.FILTERXML("&lt;t&gt;&lt;s&gt;" &amp; SUBSTITUTE(D81," ","&lt;/s&gt;&lt;s&gt;") &amp; "&lt;/s&gt;&lt;/t&gt;", "//s"), _xlfn.SEQUENCE(2))))</f>
        <v>Firestick Remote</v>
      </c>
      <c r="H81" t="str">
        <f t="shared" si="22"/>
        <v/>
      </c>
      <c r="I81" t="s">
        <v>459</v>
      </c>
      <c r="J81" t="s">
        <v>13093</v>
      </c>
      <c r="K81" s="7" t="str">
        <f t="shared" si="13"/>
        <v>Electronics</v>
      </c>
      <c r="L81" s="2" t="s">
        <v>13094</v>
      </c>
      <c r="M81" t="str">
        <f t="shared" si="14"/>
        <v>HomeTheater , TV &amp; Video</v>
      </c>
      <c r="N81" s="2" t="s">
        <v>13095</v>
      </c>
      <c r="O81" s="2" t="str">
        <f t="shared" si="15"/>
        <v>Accessories</v>
      </c>
      <c r="P81" s="1" t="s">
        <v>13099</v>
      </c>
      <c r="R81" s="2">
        <v>1434</v>
      </c>
      <c r="S81" s="8">
        <f t="shared" si="16"/>
        <v>1434</v>
      </c>
      <c r="T81" s="2">
        <v>3999</v>
      </c>
      <c r="U81" s="8">
        <f t="shared" si="17"/>
        <v>3999</v>
      </c>
      <c r="V81" s="1">
        <f t="shared" si="18"/>
        <v>0.64141035258814705</v>
      </c>
      <c r="W81">
        <v>4</v>
      </c>
      <c r="X81" s="10">
        <f t="shared" si="19"/>
        <v>4</v>
      </c>
      <c r="Y81" s="4">
        <v>32</v>
      </c>
      <c r="Z81" s="12">
        <f t="shared" si="20"/>
        <v>32</v>
      </c>
    </row>
    <row r="82" spans="1:26" x14ac:dyDescent="0.25">
      <c r="A82">
        <v>81</v>
      </c>
      <c r="B82" t="s">
        <v>751</v>
      </c>
      <c r="C82" t="s">
        <v>752</v>
      </c>
      <c r="D82" t="str">
        <f t="shared" si="12"/>
        <v>Wayona Usb Nylon Braided Data Sync And Charging Cable For Iphone, Ipad Tablet (Red, Black)</v>
      </c>
      <c r="F82" t="str">
        <f t="shared" si="21"/>
        <v>Unique</v>
      </c>
      <c r="G82" t="str" cm="1">
        <f t="array" ref="G82">PROPER(_xlfn.TEXTJOIN(" ", TRUE, INDEX(_xlfn.FILTERXML("&lt;t&gt;&lt;s&gt;" &amp; SUBSTITUTE(D82," ","&lt;/s&gt;&lt;s&gt;") &amp; "&lt;/s&gt;&lt;/t&gt;", "//s"), _xlfn.SEQUENCE(4))))</f>
        <v>Wayona Usb Nylon Braided</v>
      </c>
      <c r="H82" t="str">
        <f t="shared" si="22"/>
        <v>And Charging Cable For Iphone, Ipad Tablet (Red, Black)</v>
      </c>
      <c r="I82" t="s">
        <v>17</v>
      </c>
      <c r="J82" t="s">
        <v>13085</v>
      </c>
      <c r="K82" s="7" t="str">
        <f t="shared" si="13"/>
        <v>Computers &amp; Accessories</v>
      </c>
      <c r="L82" t="s">
        <v>13086</v>
      </c>
      <c r="M82" t="str">
        <f t="shared" si="14"/>
        <v>Accessories &amp; Peripherals</v>
      </c>
      <c r="N82" s="2" t="s">
        <v>13087</v>
      </c>
      <c r="O82" s="2" t="str">
        <f t="shared" si="15"/>
        <v>Cables &amp; Accessories</v>
      </c>
      <c r="P82" s="1" t="s">
        <v>13088</v>
      </c>
      <c r="Q82" t="s">
        <v>13089</v>
      </c>
      <c r="R82">
        <v>399</v>
      </c>
      <c r="S82" s="8">
        <f t="shared" si="16"/>
        <v>399</v>
      </c>
      <c r="T82" s="2">
        <v>1099</v>
      </c>
      <c r="U82" s="8">
        <f t="shared" si="17"/>
        <v>1099</v>
      </c>
      <c r="V82" s="1">
        <f t="shared" si="18"/>
        <v>0.63694267515923564</v>
      </c>
      <c r="W82">
        <v>4.2</v>
      </c>
      <c r="X82" s="10">
        <f t="shared" si="19"/>
        <v>4.2</v>
      </c>
      <c r="Y82" s="4">
        <v>24269</v>
      </c>
      <c r="Z82" s="12">
        <f t="shared" si="20"/>
        <v>24269</v>
      </c>
    </row>
    <row r="83" spans="1:26" x14ac:dyDescent="0.25">
      <c r="A83">
        <v>82</v>
      </c>
      <c r="B83" t="s">
        <v>757</v>
      </c>
      <c r="C83" t="s">
        <v>758</v>
      </c>
      <c r="D83" t="str">
        <f t="shared" si="12"/>
        <v>Flix (Beetel) Usb To Type C Pvc Data Sync And 2A 480Mbps Data Sync, Tough Fast Charging Long Cable For Usb Type C Devices, Charging Adapter (White, 1 Meter) - Xcd-C12</v>
      </c>
      <c r="F83" t="str">
        <f t="shared" si="21"/>
        <v>Unique</v>
      </c>
      <c r="G83" t="str" cm="1">
        <f t="array" ref="G83">PROPER(_xlfn.TEXTJOIN(" ", TRUE, INDEX(_xlfn.FILTERXML("&lt;t&gt;&lt;s&gt;" &amp; SUBSTITUTE(D83," ","&lt;/s&gt;&lt;s&gt;") &amp; "&lt;/s&gt;&lt;/t&gt;", "//s"), _xlfn.SEQUENCE(4))))</f>
        <v>Flix (Beetel) Usb To</v>
      </c>
      <c r="H83" t="str">
        <f t="shared" si="22"/>
        <v>Pvc Data Sync And 2A 480Mbps Data Sync, Tough Fast Charging Long Cable For Usb Type C Devices, Charging Adapter (White, 1 Meter) - Xcd-C12</v>
      </c>
      <c r="I83" t="s">
        <v>17</v>
      </c>
      <c r="J83" t="s">
        <v>13085</v>
      </c>
      <c r="K83" s="7" t="str">
        <f t="shared" si="13"/>
        <v>Computers &amp; Accessories</v>
      </c>
      <c r="L83" t="s">
        <v>13086</v>
      </c>
      <c r="M83" t="str">
        <f t="shared" si="14"/>
        <v>Accessories &amp; Peripherals</v>
      </c>
      <c r="N83" t="s">
        <v>13087</v>
      </c>
      <c r="O83" s="2" t="str">
        <f t="shared" si="15"/>
        <v>Cables &amp; Accessories</v>
      </c>
      <c r="P83" s="1" t="s">
        <v>13088</v>
      </c>
      <c r="Q83" t="s">
        <v>13089</v>
      </c>
      <c r="R83">
        <v>139</v>
      </c>
      <c r="S83" s="8">
        <f t="shared" si="16"/>
        <v>139</v>
      </c>
      <c r="T83">
        <v>249</v>
      </c>
      <c r="U83" s="8">
        <f t="shared" si="17"/>
        <v>249</v>
      </c>
      <c r="V83" s="1">
        <f t="shared" si="18"/>
        <v>0.44176706827309237</v>
      </c>
      <c r="W83">
        <v>4</v>
      </c>
      <c r="X83" s="10">
        <f t="shared" si="19"/>
        <v>4</v>
      </c>
      <c r="Y83" s="4">
        <v>9378</v>
      </c>
      <c r="Z83" s="12">
        <f t="shared" si="20"/>
        <v>9378</v>
      </c>
    </row>
    <row r="84" spans="1:26" x14ac:dyDescent="0.25">
      <c r="A84">
        <v>83</v>
      </c>
      <c r="B84" t="s">
        <v>763</v>
      </c>
      <c r="C84" t="s">
        <v>764</v>
      </c>
      <c r="D84" t="str">
        <f t="shared" si="12"/>
        <v>SKYWALL 81.28 cm (32 inches) HD Ready Smart LED TV 32SWELS-PRO (Black)</v>
      </c>
      <c r="F84" t="str">
        <f t="shared" si="21"/>
        <v>Unique</v>
      </c>
      <c r="G84" t="str" cm="1">
        <f t="array" ref="G84">PROPER(_xlfn.TEXTJOIN(" ", TRUE, INDEX(_xlfn.FILTERXML("&lt;t&gt;&lt;s&gt;" &amp; SUBSTITUTE(D84," ","&lt;/s&gt;&lt;s&gt;") &amp; "&lt;/s&gt;&lt;/t&gt;", "//s"), _xlfn.SEQUENCE(4))))</f>
        <v>Skywall 81.28 Cm (32</v>
      </c>
      <c r="H84" t="str">
        <f t="shared" si="22"/>
        <v>Ready Smart LED TV 32SWELS-PRO (Black)</v>
      </c>
      <c r="I84" t="s">
        <v>167</v>
      </c>
      <c r="J84" t="s">
        <v>13093</v>
      </c>
      <c r="K84" s="7" t="str">
        <f t="shared" si="13"/>
        <v>Electronics</v>
      </c>
      <c r="L84" s="2" t="s">
        <v>13094</v>
      </c>
      <c r="M84" t="str">
        <f t="shared" si="14"/>
        <v>HomeTheater , TV &amp; Video</v>
      </c>
      <c r="N84" s="2" t="s">
        <v>13097</v>
      </c>
      <c r="O84" s="2" t="str">
        <f t="shared" si="15"/>
        <v>Televisions</v>
      </c>
      <c r="P84" s="1" t="s">
        <v>13098</v>
      </c>
      <c r="R84" s="2">
        <v>7299</v>
      </c>
      <c r="S84" s="8">
        <f t="shared" si="16"/>
        <v>7299</v>
      </c>
      <c r="T84" s="2">
        <v>19125</v>
      </c>
      <c r="U84" s="8">
        <f t="shared" si="17"/>
        <v>19125</v>
      </c>
      <c r="V84" s="1">
        <f t="shared" si="18"/>
        <v>0.61835294117647055</v>
      </c>
      <c r="W84">
        <v>3.4</v>
      </c>
      <c r="X84" s="10">
        <f t="shared" si="19"/>
        <v>3.4</v>
      </c>
      <c r="Y84" s="4">
        <v>902</v>
      </c>
      <c r="Z84" s="12">
        <f t="shared" si="20"/>
        <v>902</v>
      </c>
    </row>
    <row r="85" spans="1:26" x14ac:dyDescent="0.25">
      <c r="A85">
        <v>84</v>
      </c>
      <c r="B85" t="s">
        <v>773</v>
      </c>
      <c r="C85" t="s">
        <v>774</v>
      </c>
      <c r="D85" t="str">
        <f t="shared" si="12"/>
        <v>boAt A 350 Type C Cable for Smartphone, Charging Adapter (1.5m, Carbon Black)</v>
      </c>
      <c r="F85" t="str">
        <f t="shared" si="21"/>
        <v>Unique</v>
      </c>
      <c r="G85" t="str" cm="1">
        <f t="array" ref="G85">PROPER(_xlfn.TEXTJOIN(" ", TRUE, INDEX(_xlfn.FILTERXML("&lt;t&gt;&lt;s&gt;" &amp; SUBSTITUTE(D85," ","&lt;/s&gt;&lt;s&gt;") &amp; "&lt;/s&gt;&lt;/t&gt;", "//s"), _xlfn.SEQUENCE(4))))</f>
        <v>Boat A 350 Type</v>
      </c>
      <c r="H85" t="str">
        <f t="shared" si="22"/>
        <v>for Smartphone, Charging Adapter (1.5m, Carbon Black)</v>
      </c>
      <c r="I85" t="s">
        <v>17</v>
      </c>
      <c r="J85" t="s">
        <v>13085</v>
      </c>
      <c r="K85" s="7" t="str">
        <f t="shared" si="13"/>
        <v>Computers &amp; Accessories</v>
      </c>
      <c r="L85" t="s">
        <v>13086</v>
      </c>
      <c r="M85" t="str">
        <f t="shared" si="14"/>
        <v>Accessories &amp; Peripherals</v>
      </c>
      <c r="N85" t="s">
        <v>13087</v>
      </c>
      <c r="O85" s="2" t="str">
        <f t="shared" si="15"/>
        <v>Cables &amp; Accessories</v>
      </c>
      <c r="P85" s="1" t="s">
        <v>13088</v>
      </c>
      <c r="Q85" t="s">
        <v>13089</v>
      </c>
      <c r="R85">
        <v>299</v>
      </c>
      <c r="S85" s="8">
        <f t="shared" si="16"/>
        <v>299</v>
      </c>
      <c r="T85">
        <v>799</v>
      </c>
      <c r="U85" s="8">
        <f t="shared" si="17"/>
        <v>799</v>
      </c>
      <c r="V85" s="1">
        <f t="shared" si="18"/>
        <v>0.62578222778473092</v>
      </c>
      <c r="W85">
        <v>4.4000000000000004</v>
      </c>
      <c r="X85" s="10">
        <f t="shared" si="19"/>
        <v>4.4000000000000004</v>
      </c>
      <c r="Y85" s="4">
        <v>28791</v>
      </c>
      <c r="Z85" s="12">
        <f t="shared" si="20"/>
        <v>28791</v>
      </c>
    </row>
    <row r="86" spans="1:26" x14ac:dyDescent="0.25">
      <c r="A86">
        <v>85</v>
      </c>
      <c r="B86" t="s">
        <v>783</v>
      </c>
      <c r="C86" t="s">
        <v>784</v>
      </c>
      <c r="D86" t="str">
        <f t="shared" si="12"/>
        <v>Wayona Usb Type C Fast Charger Cable Fast Charging Usb C Cable Cord Compatible For Samsung Galaxy S10E S10 S9 S8 Plus S10+,Note 10 Note 9 Note 8,S20,M31S,M40,Realme X3,Pixel 2 Xl (3 Ft Pack Of 1,Grey)</v>
      </c>
      <c r="F86" t="str">
        <f t="shared" si="21"/>
        <v>Duplicate</v>
      </c>
      <c r="G86" t="str" cm="1">
        <f t="array" ref="G86">PROPER(_xlfn.TEXTJOIN(" ", TRUE, INDEX(_xlfn.FILTERXML("&lt;t&gt;&lt;s&gt;" &amp; SUBSTITUTE(D86," ","&lt;/s&gt;&lt;s&gt;") &amp; "&lt;/s&gt;&lt;/t&gt;", "//s"), _xlfn.SEQUENCE(4))))</f>
        <v>Wayona Usb Type C</v>
      </c>
      <c r="H86" t="str">
        <f t="shared" si="22"/>
        <v>Cable Fast Charging Usb C Cable Cord Compatible For Samsung Galaxy S10E S10 S9 S8 Plus S10+,Note 10 Note 9 Note 8,S20,M31S,M40,Realme X3,Pixel 2 Xl (3 Ft Pack Of 1,Grey)</v>
      </c>
      <c r="I86" t="s">
        <v>17</v>
      </c>
      <c r="J86" t="s">
        <v>13085</v>
      </c>
      <c r="K86" s="7" t="str">
        <f t="shared" si="13"/>
        <v>Computers &amp; Accessories</v>
      </c>
      <c r="L86" t="s">
        <v>13086</v>
      </c>
      <c r="M86" t="str">
        <f t="shared" si="14"/>
        <v>Accessories &amp; Peripherals</v>
      </c>
      <c r="N86" s="2" t="s">
        <v>13087</v>
      </c>
      <c r="O86" s="2" t="str">
        <f t="shared" si="15"/>
        <v>Cables &amp; Accessories</v>
      </c>
      <c r="P86" s="1" t="s">
        <v>13088</v>
      </c>
      <c r="Q86" t="s">
        <v>13089</v>
      </c>
      <c r="R86">
        <v>325</v>
      </c>
      <c r="S86" s="8">
        <f t="shared" si="16"/>
        <v>325</v>
      </c>
      <c r="T86" s="2">
        <v>1299</v>
      </c>
      <c r="U86" s="8">
        <f t="shared" si="17"/>
        <v>1299</v>
      </c>
      <c r="V86" s="1">
        <f t="shared" si="18"/>
        <v>0.7498075442648191</v>
      </c>
      <c r="W86">
        <v>4.2</v>
      </c>
      <c r="X86" s="10">
        <f t="shared" si="19"/>
        <v>4.2</v>
      </c>
      <c r="Y86" s="4">
        <v>10576</v>
      </c>
      <c r="Z86" s="12">
        <f t="shared" si="20"/>
        <v>10576</v>
      </c>
    </row>
    <row r="87" spans="1:26" x14ac:dyDescent="0.25">
      <c r="A87">
        <v>86</v>
      </c>
      <c r="B87" t="s">
        <v>793</v>
      </c>
      <c r="C87" t="s">
        <v>794</v>
      </c>
      <c r="D87" t="str">
        <f t="shared" si="12"/>
        <v>OnePlus 108 cm (43 inches) Y Series 4K Ultra HD Smart Android LED TV 43Y1S Pro (Black)</v>
      </c>
      <c r="F87" t="str">
        <f t="shared" si="21"/>
        <v>Unique</v>
      </c>
      <c r="G87" t="str" cm="1">
        <f t="array" ref="G87">PROPER(_xlfn.TEXTJOIN(" ", TRUE, INDEX(_xlfn.FILTERXML("&lt;t&gt;&lt;s&gt;" &amp; SUBSTITUTE(D87," ","&lt;/s&gt;&lt;s&gt;") &amp; "&lt;/s&gt;&lt;/t&gt;", "//s"), _xlfn.SEQUENCE(4))))</f>
        <v>Oneplus 108 Cm (43</v>
      </c>
      <c r="H87" t="str">
        <f t="shared" si="22"/>
        <v>Series 4K Ultra HD Smart Android LED TV 43Y1S Pro (Black)</v>
      </c>
      <c r="I87" t="s">
        <v>167</v>
      </c>
      <c r="J87" t="s">
        <v>13093</v>
      </c>
      <c r="K87" s="7" t="str">
        <f t="shared" si="13"/>
        <v>Electronics</v>
      </c>
      <c r="L87" s="2" t="s">
        <v>13094</v>
      </c>
      <c r="M87" t="str">
        <f t="shared" si="14"/>
        <v>HomeTheater , TV &amp; Video</v>
      </c>
      <c r="N87" s="2" t="s">
        <v>13097</v>
      </c>
      <c r="O87" s="2" t="str">
        <f t="shared" si="15"/>
        <v>Televisions</v>
      </c>
      <c r="P87" s="1" t="s">
        <v>13098</v>
      </c>
      <c r="R87" s="2">
        <v>29999</v>
      </c>
      <c r="S87" s="8">
        <f t="shared" si="16"/>
        <v>29999</v>
      </c>
      <c r="T87" s="2">
        <v>39999</v>
      </c>
      <c r="U87" s="8">
        <f t="shared" si="17"/>
        <v>39999</v>
      </c>
      <c r="V87" s="1">
        <f t="shared" si="18"/>
        <v>0.25000625015625388</v>
      </c>
      <c r="W87">
        <v>4.2</v>
      </c>
      <c r="X87" s="10">
        <f t="shared" si="19"/>
        <v>4.2</v>
      </c>
      <c r="Y87" s="4">
        <v>7298</v>
      </c>
      <c r="Z87" s="12">
        <f t="shared" si="20"/>
        <v>7298</v>
      </c>
    </row>
    <row r="88" spans="1:26" x14ac:dyDescent="0.25">
      <c r="A88">
        <v>87</v>
      </c>
      <c r="B88" t="s">
        <v>798</v>
      </c>
      <c r="C88" t="s">
        <v>799</v>
      </c>
      <c r="D88" t="str">
        <f t="shared" si="12"/>
        <v>Acer 127 cm (50 inches) I Series 4K Ultra HD Android Smart LED TV AR50AR2851UDFL (Black)</v>
      </c>
      <c r="F88" t="str">
        <f t="shared" si="21"/>
        <v>Unique</v>
      </c>
      <c r="G88" t="str" cm="1">
        <f t="array" ref="G88">PROPER(_xlfn.TEXTJOIN(" ", TRUE, INDEX(_xlfn.FILTERXML("&lt;t&gt;&lt;s&gt;" &amp; SUBSTITUTE(D88," ","&lt;/s&gt;&lt;s&gt;") &amp; "&lt;/s&gt;&lt;/t&gt;", "//s"), _xlfn.SEQUENCE(4))))</f>
        <v>Acer 127 Cm (50</v>
      </c>
      <c r="H88" t="str">
        <f t="shared" si="22"/>
        <v>Series 4K Ultra HD Android Smart LED TV AR50AR2851UDFL (Black)</v>
      </c>
      <c r="I88" t="s">
        <v>167</v>
      </c>
      <c r="J88" t="s">
        <v>13093</v>
      </c>
      <c r="K88" s="7" t="str">
        <f t="shared" si="13"/>
        <v>Electronics</v>
      </c>
      <c r="L88" s="2" t="s">
        <v>13094</v>
      </c>
      <c r="M88" t="str">
        <f t="shared" si="14"/>
        <v>HomeTheater , TV &amp; Video</v>
      </c>
      <c r="N88" s="2" t="s">
        <v>13097</v>
      </c>
      <c r="O88" s="2" t="str">
        <f t="shared" si="15"/>
        <v>Televisions</v>
      </c>
      <c r="P88" s="1" t="s">
        <v>13098</v>
      </c>
      <c r="R88" s="2">
        <v>27999</v>
      </c>
      <c r="S88" s="8">
        <f t="shared" si="16"/>
        <v>27999</v>
      </c>
      <c r="T88" s="2">
        <v>40990</v>
      </c>
      <c r="U88" s="8">
        <f t="shared" si="17"/>
        <v>40990</v>
      </c>
      <c r="V88" s="1">
        <f t="shared" si="18"/>
        <v>0.31693095877043181</v>
      </c>
      <c r="W88">
        <v>4.3</v>
      </c>
      <c r="X88" s="10">
        <f t="shared" si="19"/>
        <v>4.3</v>
      </c>
      <c r="Y88" s="4">
        <v>4703</v>
      </c>
      <c r="Z88" s="12">
        <f t="shared" si="20"/>
        <v>4703</v>
      </c>
    </row>
    <row r="89" spans="1:26" x14ac:dyDescent="0.25">
      <c r="A89">
        <v>88</v>
      </c>
      <c r="B89" t="s">
        <v>803</v>
      </c>
      <c r="C89" t="s">
        <v>804</v>
      </c>
      <c r="D89" t="str">
        <f t="shared" si="12"/>
        <v>Samsung 108 cm (43 inches) Crystal 4K Series Ultra HD Smart LED TV UA43AUE60AKLXL (Black)</v>
      </c>
      <c r="F89" t="str">
        <f t="shared" si="21"/>
        <v>Unique</v>
      </c>
      <c r="G89" t="str" cm="1">
        <f t="array" ref="G89">PROPER(_xlfn.TEXTJOIN(" ", TRUE, INDEX(_xlfn.FILTERXML("&lt;t&gt;&lt;s&gt;" &amp; SUBSTITUTE(D89," ","&lt;/s&gt;&lt;s&gt;") &amp; "&lt;/s&gt;&lt;/t&gt;", "//s"), _xlfn.SEQUENCE(4))))</f>
        <v>Samsung 108 Cm (43</v>
      </c>
      <c r="H89" t="str">
        <f t="shared" si="22"/>
        <v>4K Series Ultra HD Smart LED TV UA43AUE60AKLXL (Black)</v>
      </c>
      <c r="I89" t="s">
        <v>167</v>
      </c>
      <c r="J89" t="s">
        <v>13093</v>
      </c>
      <c r="K89" s="7" t="str">
        <f t="shared" si="13"/>
        <v>Electronics</v>
      </c>
      <c r="L89" s="2" t="s">
        <v>13094</v>
      </c>
      <c r="M89" t="str">
        <f t="shared" si="14"/>
        <v>HomeTheater , TV &amp; Video</v>
      </c>
      <c r="N89" s="2" t="s">
        <v>13097</v>
      </c>
      <c r="O89" s="2" t="str">
        <f t="shared" si="15"/>
        <v>Televisions</v>
      </c>
      <c r="P89" s="1" t="s">
        <v>13098</v>
      </c>
      <c r="R89" s="2">
        <v>30990</v>
      </c>
      <c r="S89" s="8">
        <f t="shared" si="16"/>
        <v>30990</v>
      </c>
      <c r="T89" s="2">
        <v>52900</v>
      </c>
      <c r="U89" s="8">
        <f t="shared" si="17"/>
        <v>52900</v>
      </c>
      <c r="V89" s="1">
        <f t="shared" si="18"/>
        <v>0.41417769376181474</v>
      </c>
      <c r="W89">
        <v>4.3</v>
      </c>
      <c r="X89" s="10">
        <f t="shared" si="19"/>
        <v>4.3</v>
      </c>
      <c r="Y89" s="4">
        <v>7109</v>
      </c>
      <c r="Z89" s="12">
        <f t="shared" si="20"/>
        <v>7109</v>
      </c>
    </row>
    <row r="90" spans="1:26" x14ac:dyDescent="0.25">
      <c r="A90">
        <v>89</v>
      </c>
      <c r="B90" t="s">
        <v>808</v>
      </c>
      <c r="C90" t="s">
        <v>809</v>
      </c>
      <c r="D90" t="str">
        <f t="shared" si="12"/>
        <v>Lapster 65W compatible for OnePlus Dash Warp Charge Cable , type c to c cable fast charging Data Sync Cable Compatible with One Plus 10R 9RT 9 pro 9R 8T 9 Nord and for All Type C Devices ‚Äì Red, 1 Meter</v>
      </c>
      <c r="F90" t="str">
        <f t="shared" si="21"/>
        <v>Duplicate</v>
      </c>
      <c r="G90" t="str" cm="1">
        <f t="array" ref="G90">PROPER(_xlfn.TEXTJOIN(" ", TRUE, INDEX(_xlfn.FILTERXML("&lt;t&gt;&lt;s&gt;" &amp; SUBSTITUTE(D90," ","&lt;/s&gt;&lt;s&gt;") &amp; "&lt;/s&gt;&lt;/t&gt;", "//s"), _xlfn.SEQUENCE(4))))</f>
        <v>Lapster 65W Compatible For</v>
      </c>
      <c r="H90" t="str">
        <f t="shared" si="22"/>
        <v>Warp Charge Cable , type c to c cable fast charging Data Sync Cable Compatible with One Plus 10R 9RT 9 pro 9R 8T 9 Nord and for All Type C Devices ‚Äì Red, 1 Meter</v>
      </c>
      <c r="I90" t="s">
        <v>17</v>
      </c>
      <c r="J90" t="s">
        <v>13085</v>
      </c>
      <c r="K90" s="7" t="str">
        <f t="shared" si="13"/>
        <v>Computers &amp; Accessories</v>
      </c>
      <c r="L90" t="s">
        <v>13086</v>
      </c>
      <c r="M90" t="str">
        <f t="shared" si="14"/>
        <v>Accessories &amp; Peripherals</v>
      </c>
      <c r="N90" t="s">
        <v>13087</v>
      </c>
      <c r="O90" s="2" t="str">
        <f t="shared" si="15"/>
        <v>Cables &amp; Accessories</v>
      </c>
      <c r="P90" s="1" t="s">
        <v>13088</v>
      </c>
      <c r="Q90" t="s">
        <v>13089</v>
      </c>
      <c r="R90">
        <v>199</v>
      </c>
      <c r="S90" s="8">
        <f t="shared" si="16"/>
        <v>199</v>
      </c>
      <c r="T90">
        <v>999</v>
      </c>
      <c r="U90" s="8">
        <f t="shared" si="17"/>
        <v>999</v>
      </c>
      <c r="V90" s="1">
        <f t="shared" si="18"/>
        <v>0.80080080080080085</v>
      </c>
      <c r="W90">
        <v>4.5</v>
      </c>
      <c r="X90" s="10">
        <f t="shared" si="19"/>
        <v>4.5</v>
      </c>
      <c r="Y90" s="4">
        <v>127</v>
      </c>
      <c r="Z90" s="12">
        <f t="shared" si="20"/>
        <v>127</v>
      </c>
    </row>
    <row r="91" spans="1:26" x14ac:dyDescent="0.25">
      <c r="A91">
        <v>90</v>
      </c>
      <c r="B91" t="s">
        <v>818</v>
      </c>
      <c r="C91" t="s">
        <v>819</v>
      </c>
      <c r="D91" t="str">
        <f t="shared" si="12"/>
        <v>Wayona Nylon Braided (2 Pack) Lightning Fast Usb Data Cable Fast Charger Cord For Iphone, Ipad Tablet (3 Ft Pack Of 2, Grey)</v>
      </c>
      <c r="F91" t="str">
        <f t="shared" si="21"/>
        <v>Unique</v>
      </c>
      <c r="G91" t="str" cm="1">
        <f t="array" ref="G91">PROPER(_xlfn.TEXTJOIN(" ", TRUE, INDEX(_xlfn.FILTERXML("&lt;t&gt;&lt;s&gt;" &amp; SUBSTITUTE(D91," ","&lt;/s&gt;&lt;s&gt;") &amp; "&lt;/s&gt;&lt;/t&gt;", "//s"), _xlfn.SEQUENCE(4))))</f>
        <v>Wayona Nylon Braided (2</v>
      </c>
      <c r="H91" t="str">
        <f t="shared" si="22"/>
        <v>Fast Usb Data Cable Fast Charger Cord For Iphone, Ipad Tablet (3 Ft Pack Of 2, Grey)</v>
      </c>
      <c r="I91" t="s">
        <v>17</v>
      </c>
      <c r="J91" t="s">
        <v>13085</v>
      </c>
      <c r="K91" s="7" t="str">
        <f t="shared" si="13"/>
        <v>Computers &amp; Accessories</v>
      </c>
      <c r="L91" t="s">
        <v>13086</v>
      </c>
      <c r="M91" t="str">
        <f t="shared" si="14"/>
        <v>Accessories &amp; Peripherals</v>
      </c>
      <c r="N91" s="2" t="s">
        <v>13087</v>
      </c>
      <c r="O91" s="2" t="str">
        <f t="shared" si="15"/>
        <v>Cables &amp; Accessories</v>
      </c>
      <c r="P91" s="1" t="s">
        <v>13088</v>
      </c>
      <c r="Q91" t="s">
        <v>13089</v>
      </c>
      <c r="R91">
        <v>649</v>
      </c>
      <c r="S91" s="8">
        <f t="shared" si="16"/>
        <v>649</v>
      </c>
      <c r="T91" s="2">
        <v>1999</v>
      </c>
      <c r="U91" s="8">
        <f t="shared" si="17"/>
        <v>1999</v>
      </c>
      <c r="V91" s="1">
        <f t="shared" si="18"/>
        <v>0.67533766883441726</v>
      </c>
      <c r="W91">
        <v>4.2</v>
      </c>
      <c r="X91" s="10">
        <f t="shared" si="19"/>
        <v>4.2</v>
      </c>
      <c r="Y91" s="4">
        <v>24269</v>
      </c>
      <c r="Z91" s="12">
        <f t="shared" si="20"/>
        <v>24269</v>
      </c>
    </row>
    <row r="92" spans="1:26" x14ac:dyDescent="0.25">
      <c r="A92">
        <v>91</v>
      </c>
      <c r="B92" t="s">
        <v>823</v>
      </c>
      <c r="C92" t="s">
        <v>824</v>
      </c>
      <c r="D92" t="str">
        <f t="shared" si="12"/>
        <v>Gizga Essentials USB WiFi Adapter for PC, 150 Mbps Wireless Network Adapter for Desktop - Nano Size WiFi Dongle Compatible with Windows, Mac OS and Linux Kernel | WPA WPA2 Encryption Standards| Black</v>
      </c>
      <c r="F92" t="str">
        <f t="shared" si="21"/>
        <v>Duplicate</v>
      </c>
      <c r="G92" t="str" cm="1">
        <f t="array" ref="G92">PROPER(_xlfn.TEXTJOIN(" ", TRUE, INDEX(_xlfn.FILTERXML("&lt;t&gt;&lt;s&gt;" &amp; SUBSTITUTE(D92," ","&lt;/s&gt;&lt;s&gt;") &amp; "&lt;/s&gt;&lt;/t&gt;", "//s"), _xlfn.SEQUENCE(4))))</f>
        <v>Gizga Essentials Usb Wifi</v>
      </c>
      <c r="H92" t="str">
        <f t="shared" si="22"/>
        <v>PC, 150 Mbps Wireless Network Adapter for Desktop - Nano Size WiFi Dongle Compatible with Windows, Mac OS and Linux Kernel | WPA WPA2 Encryption Standards| Black</v>
      </c>
      <c r="I92" t="s">
        <v>96</v>
      </c>
      <c r="J92" t="s">
        <v>13085</v>
      </c>
      <c r="K92" s="7" t="str">
        <f t="shared" si="13"/>
        <v>Computers &amp; Accessories</v>
      </c>
      <c r="L92" t="s">
        <v>13090</v>
      </c>
      <c r="M92" t="str">
        <f t="shared" si="14"/>
        <v>NetworkingDevices</v>
      </c>
      <c r="N92" t="s">
        <v>13091</v>
      </c>
      <c r="O92" s="2" t="str">
        <f t="shared" si="15"/>
        <v>NetworkAdapters</v>
      </c>
      <c r="P92" s="1" t="s">
        <v>13092</v>
      </c>
      <c r="R92">
        <v>269</v>
      </c>
      <c r="S92" s="8">
        <f t="shared" si="16"/>
        <v>269</v>
      </c>
      <c r="T92">
        <v>800</v>
      </c>
      <c r="U92" s="8">
        <f t="shared" si="17"/>
        <v>800</v>
      </c>
      <c r="V92" s="1">
        <f t="shared" si="18"/>
        <v>0.66374999999999995</v>
      </c>
      <c r="W92">
        <v>3.6</v>
      </c>
      <c r="X92" s="10">
        <f t="shared" si="19"/>
        <v>3.6</v>
      </c>
      <c r="Y92" s="4">
        <v>10134</v>
      </c>
      <c r="Z92" s="12">
        <f t="shared" si="20"/>
        <v>10134</v>
      </c>
    </row>
    <row r="93" spans="1:26" x14ac:dyDescent="0.25">
      <c r="A93">
        <v>92</v>
      </c>
      <c r="B93" t="s">
        <v>833</v>
      </c>
      <c r="C93" t="s">
        <v>834</v>
      </c>
      <c r="D93" t="str">
        <f t="shared" si="12"/>
        <v>OnePlus 108 cm (43 inches) Y Series Full HD Smart Android LED TV 43 Y1S (Black)</v>
      </c>
      <c r="F93" t="str">
        <f t="shared" si="21"/>
        <v>Unique</v>
      </c>
      <c r="G93" t="str" cm="1">
        <f t="array" ref="G93">PROPER(_xlfn.TEXTJOIN(" ", TRUE, INDEX(_xlfn.FILTERXML("&lt;t&gt;&lt;s&gt;" &amp; SUBSTITUTE(D93," ","&lt;/s&gt;&lt;s&gt;") &amp; "&lt;/s&gt;&lt;/t&gt;", "//s"), _xlfn.SEQUENCE(4))))</f>
        <v>Oneplus 108 Cm (43</v>
      </c>
      <c r="H93" t="str">
        <f t="shared" si="22"/>
        <v>Series Full HD Smart Android LED TV 43 Y1S (Black)</v>
      </c>
      <c r="I93" t="s">
        <v>167</v>
      </c>
      <c r="J93" t="s">
        <v>13093</v>
      </c>
      <c r="K93" s="7" t="str">
        <f t="shared" si="13"/>
        <v>Electronics</v>
      </c>
      <c r="L93" s="2" t="s">
        <v>13094</v>
      </c>
      <c r="M93" t="str">
        <f t="shared" si="14"/>
        <v>HomeTheater , TV &amp; Video</v>
      </c>
      <c r="N93" s="2" t="s">
        <v>13097</v>
      </c>
      <c r="O93" s="2" t="str">
        <f t="shared" si="15"/>
        <v>Televisions</v>
      </c>
      <c r="P93" s="1" t="s">
        <v>13098</v>
      </c>
      <c r="R93" s="2">
        <v>24999</v>
      </c>
      <c r="S93" s="8">
        <f t="shared" si="16"/>
        <v>24999</v>
      </c>
      <c r="T93" s="2">
        <v>31999</v>
      </c>
      <c r="U93" s="8">
        <f t="shared" si="17"/>
        <v>31999</v>
      </c>
      <c r="V93" s="1">
        <f t="shared" si="18"/>
        <v>0.21875683615112973</v>
      </c>
      <c r="W93">
        <v>4.2</v>
      </c>
      <c r="X93" s="10">
        <f t="shared" si="19"/>
        <v>4.2</v>
      </c>
      <c r="Y93" s="4">
        <v>34899</v>
      </c>
      <c r="Z93" s="12">
        <f t="shared" si="20"/>
        <v>34899</v>
      </c>
    </row>
    <row r="94" spans="1:26" x14ac:dyDescent="0.25">
      <c r="A94">
        <v>93</v>
      </c>
      <c r="B94" t="s">
        <v>838</v>
      </c>
      <c r="C94" t="s">
        <v>839</v>
      </c>
      <c r="D94" t="str">
        <f t="shared" si="12"/>
        <v>boAt Deuce USB 300 2 in 1 Type-C and Micro USB Stress Resistant, Sturdy Cable with 3A Fast Charging and 480mbps Data Transmission, 10000+ Bends Lifespan and Extended 1.5m Length(Mercurial Black)</v>
      </c>
      <c r="F94" t="str">
        <f t="shared" si="21"/>
        <v>Unique</v>
      </c>
      <c r="G94" t="str" cm="1">
        <f t="array" ref="G94">PROPER(_xlfn.TEXTJOIN(" ", TRUE, INDEX(_xlfn.FILTERXML("&lt;t&gt;&lt;s&gt;" &amp; SUBSTITUTE(D94," ","&lt;/s&gt;&lt;s&gt;") &amp; "&lt;/s&gt;&lt;/t&gt;", "//s"), _xlfn.SEQUENCE(4))))</f>
        <v>Boat Deuce Usb 300</v>
      </c>
      <c r="H94" t="str">
        <f t="shared" si="22"/>
        <v>1 Type-C and Micro USB Stress Resistant, Sturdy Cable with 3A Fast Charging and 480mbps Data Transmission, 10000+ Bends Lifespan and Extended 1.5m Length(Mercurial Black)</v>
      </c>
      <c r="I94" t="s">
        <v>17</v>
      </c>
      <c r="J94" t="s">
        <v>13085</v>
      </c>
      <c r="K94" s="7" t="str">
        <f t="shared" si="13"/>
        <v>Computers &amp; Accessories</v>
      </c>
      <c r="L94" t="s">
        <v>13086</v>
      </c>
      <c r="M94" t="str">
        <f t="shared" si="14"/>
        <v>Accessories &amp; Peripherals</v>
      </c>
      <c r="N94" t="s">
        <v>13087</v>
      </c>
      <c r="O94" s="2" t="str">
        <f t="shared" si="15"/>
        <v>Cables &amp; Accessories</v>
      </c>
      <c r="P94" s="1" t="s">
        <v>13088</v>
      </c>
      <c r="Q94" t="s">
        <v>13089</v>
      </c>
      <c r="R94">
        <v>299</v>
      </c>
      <c r="S94" s="8">
        <f t="shared" si="16"/>
        <v>299</v>
      </c>
      <c r="T94">
        <v>699</v>
      </c>
      <c r="U94" s="8">
        <f t="shared" si="17"/>
        <v>699</v>
      </c>
      <c r="V94" s="1">
        <f t="shared" si="18"/>
        <v>0.57224606580829762</v>
      </c>
      <c r="W94">
        <v>4.2</v>
      </c>
      <c r="X94" s="10">
        <f t="shared" si="19"/>
        <v>4.2</v>
      </c>
      <c r="Y94" s="4">
        <v>94363</v>
      </c>
      <c r="Z94" s="12">
        <f t="shared" si="20"/>
        <v>94363</v>
      </c>
    </row>
    <row r="95" spans="1:26" x14ac:dyDescent="0.25">
      <c r="A95">
        <v>94</v>
      </c>
      <c r="B95" t="s">
        <v>842</v>
      </c>
      <c r="C95" t="s">
        <v>843</v>
      </c>
      <c r="D95" t="str">
        <f t="shared" si="12"/>
        <v>Lapster USB 3.0 A to Micro B SuperSpeed for hard disk cable - short cable</v>
      </c>
      <c r="F95" t="str">
        <f t="shared" si="21"/>
        <v>Unique</v>
      </c>
      <c r="G95" t="str" cm="1">
        <f t="array" ref="G95">PROPER(_xlfn.TEXTJOIN(" ", TRUE, INDEX(_xlfn.FILTERXML("&lt;t&gt;&lt;s&gt;" &amp; SUBSTITUTE(D95," ","&lt;/s&gt;&lt;s&gt;") &amp; "&lt;/s&gt;&lt;/t&gt;", "//s"), _xlfn.SEQUENCE(4))))</f>
        <v>Lapster Usb 3 A</v>
      </c>
      <c r="H95" t="str">
        <f t="shared" si="22"/>
        <v>B SuperSpeed for hard disk cable - short cable</v>
      </c>
      <c r="I95" t="s">
        <v>17</v>
      </c>
      <c r="J95" t="s">
        <v>13085</v>
      </c>
      <c r="K95" s="7" t="str">
        <f t="shared" si="13"/>
        <v>Computers &amp; Accessories</v>
      </c>
      <c r="L95" t="s">
        <v>13086</v>
      </c>
      <c r="M95" t="str">
        <f t="shared" si="14"/>
        <v>Accessories &amp; Peripherals</v>
      </c>
      <c r="N95" t="s">
        <v>13087</v>
      </c>
      <c r="O95" s="2" t="str">
        <f t="shared" si="15"/>
        <v>Cables &amp; Accessories</v>
      </c>
      <c r="P95" s="1" t="s">
        <v>13088</v>
      </c>
      <c r="Q95" t="s">
        <v>13089</v>
      </c>
      <c r="R95">
        <v>199</v>
      </c>
      <c r="S95" s="8">
        <f t="shared" si="16"/>
        <v>199</v>
      </c>
      <c r="T95">
        <v>999</v>
      </c>
      <c r="U95" s="8">
        <f t="shared" si="17"/>
        <v>999</v>
      </c>
      <c r="V95" s="1">
        <f t="shared" si="18"/>
        <v>0.80080080080080085</v>
      </c>
      <c r="W95">
        <v>4.0999999999999996</v>
      </c>
      <c r="X95" s="10">
        <f t="shared" si="19"/>
        <v>4.0999999999999996</v>
      </c>
      <c r="Y95" s="4">
        <v>425</v>
      </c>
      <c r="Z95" s="12">
        <f t="shared" si="20"/>
        <v>425</v>
      </c>
    </row>
    <row r="96" spans="1:26" x14ac:dyDescent="0.25">
      <c r="A96">
        <v>95</v>
      </c>
      <c r="B96" t="s">
        <v>852</v>
      </c>
      <c r="C96" t="s">
        <v>853</v>
      </c>
      <c r="D96" t="str">
        <f t="shared" si="12"/>
        <v>TCL 100 cm (40 inches) Full HD Certified Android R Smart LED TV 40S6505 (Black)</v>
      </c>
      <c r="F96" t="str">
        <f t="shared" si="21"/>
        <v>Unique</v>
      </c>
      <c r="G96" t="str" cm="1">
        <f t="array" ref="G96">PROPER(_xlfn.TEXTJOIN(" ", TRUE, INDEX(_xlfn.FILTERXML("&lt;t&gt;&lt;s&gt;" &amp; SUBSTITUTE(D96," ","&lt;/s&gt;&lt;s&gt;") &amp; "&lt;/s&gt;&lt;/t&gt;", "//s"), _xlfn.SEQUENCE(4))))</f>
        <v>Tcl 100 Cm (40</v>
      </c>
      <c r="H96" t="str">
        <f t="shared" si="22"/>
        <v>HD Certified Android R Smart LED TV 40S6505 (Black)</v>
      </c>
      <c r="I96" t="s">
        <v>167</v>
      </c>
      <c r="J96" t="s">
        <v>13093</v>
      </c>
      <c r="K96" s="7" t="str">
        <f t="shared" si="13"/>
        <v>Electronics</v>
      </c>
      <c r="L96" s="2" t="s">
        <v>13094</v>
      </c>
      <c r="M96" t="str">
        <f t="shared" si="14"/>
        <v>HomeTheater , TV &amp; Video</v>
      </c>
      <c r="N96" s="2" t="s">
        <v>13097</v>
      </c>
      <c r="O96" s="2" t="str">
        <f t="shared" si="15"/>
        <v>Televisions</v>
      </c>
      <c r="P96" s="1" t="s">
        <v>13098</v>
      </c>
      <c r="R96" s="2">
        <v>18990</v>
      </c>
      <c r="S96" s="8">
        <f t="shared" si="16"/>
        <v>18990</v>
      </c>
      <c r="T96" s="2">
        <v>40990</v>
      </c>
      <c r="U96" s="8">
        <f t="shared" si="17"/>
        <v>40990</v>
      </c>
      <c r="V96" s="1">
        <f t="shared" si="18"/>
        <v>0.53671627226152718</v>
      </c>
      <c r="W96">
        <v>4.2</v>
      </c>
      <c r="X96" s="10">
        <f t="shared" si="19"/>
        <v>4.2</v>
      </c>
      <c r="Y96" s="4">
        <v>6659</v>
      </c>
      <c r="Z96" s="12">
        <f t="shared" si="20"/>
        <v>6659</v>
      </c>
    </row>
    <row r="97" spans="1:26" x14ac:dyDescent="0.25">
      <c r="A97">
        <v>96</v>
      </c>
      <c r="B97" t="s">
        <v>862</v>
      </c>
      <c r="C97" t="s">
        <v>863</v>
      </c>
      <c r="D97" t="str">
        <f t="shared" si="12"/>
        <v>ZEBRONICS ZEB-USB150WF1 WiFi USB Mini Adapter Supports 150 Mbps Wireless Data, Comes with Advanced Security WPA WPA2 encryption Standards</v>
      </c>
      <c r="F97" t="str">
        <f t="shared" si="21"/>
        <v>Unique</v>
      </c>
      <c r="G97" t="str" cm="1">
        <f t="array" ref="G97">PROPER(_xlfn.TEXTJOIN(" ", TRUE, INDEX(_xlfn.FILTERXML("&lt;t&gt;&lt;s&gt;" &amp; SUBSTITUTE(D97," ","&lt;/s&gt;&lt;s&gt;") &amp; "&lt;/s&gt;&lt;/t&gt;", "//s"), _xlfn.SEQUENCE(4))))</f>
        <v>Zebronics Zeb-Usb150Wf1 Wifi Usb</v>
      </c>
      <c r="H97" t="str">
        <f t="shared" si="22"/>
        <v>Supports 150 Mbps Wireless Data, Comes with Advanced Security WPA WPA2 encryption Standards</v>
      </c>
      <c r="I97" t="s">
        <v>96</v>
      </c>
      <c r="J97" t="s">
        <v>13085</v>
      </c>
      <c r="K97" s="7" t="str">
        <f t="shared" si="13"/>
        <v>Computers &amp; Accessories</v>
      </c>
      <c r="L97" t="s">
        <v>13090</v>
      </c>
      <c r="M97" t="str">
        <f t="shared" si="14"/>
        <v>NetworkingDevices</v>
      </c>
      <c r="N97" t="s">
        <v>13091</v>
      </c>
      <c r="O97" s="2" t="str">
        <f t="shared" si="15"/>
        <v>NetworkAdapters</v>
      </c>
      <c r="P97" s="1" t="s">
        <v>13092</v>
      </c>
      <c r="R97">
        <v>290</v>
      </c>
      <c r="S97" s="8">
        <f t="shared" si="16"/>
        <v>290</v>
      </c>
      <c r="T97">
        <v>349</v>
      </c>
      <c r="U97" s="8">
        <f t="shared" si="17"/>
        <v>349</v>
      </c>
      <c r="V97" s="1">
        <f t="shared" si="18"/>
        <v>0.16905444126074498</v>
      </c>
      <c r="W97">
        <v>3.7</v>
      </c>
      <c r="X97" s="10">
        <f t="shared" si="19"/>
        <v>3.7</v>
      </c>
      <c r="Y97" s="4">
        <v>1977</v>
      </c>
      <c r="Z97" s="12">
        <f t="shared" si="20"/>
        <v>1977</v>
      </c>
    </row>
    <row r="98" spans="1:26" x14ac:dyDescent="0.25">
      <c r="A98">
        <v>97</v>
      </c>
      <c r="B98" t="s">
        <v>872</v>
      </c>
      <c r="C98" t="s">
        <v>873</v>
      </c>
      <c r="D98" t="str">
        <f t="shared" si="12"/>
        <v>LOHAYA Remote Compatible for Mi Smart LED TV 4A Remote Control (32" 43") [ Compatible for Mi Tv Remote Control ] [ Compatible for Mi Smart LED Tv Remote Control ]</v>
      </c>
      <c r="F98" t="str">
        <f t="shared" si="21"/>
        <v>Unique</v>
      </c>
      <c r="G98" t="str" cm="1">
        <f t="array" ref="G98">PROPER(_xlfn.TEXTJOIN(" ", TRUE, INDEX(_xlfn.FILTERXML("&lt;t&gt;&lt;s&gt;" &amp; SUBSTITUTE(D98," ","&lt;/s&gt;&lt;s&gt;") &amp; "&lt;/s&gt;&lt;/t&gt;", "//s"), _xlfn.SEQUENCE(4))))</f>
        <v>Lohaya Remote Compatible For</v>
      </c>
      <c r="H98" t="str">
        <f t="shared" si="22"/>
        <v>LED TV 4A Remote Control (32" 43") [ Compatible for Mi Tv Remote Control ] [ Compatible for Mi Smart LED Tv Remote Control ]</v>
      </c>
      <c r="I98" t="s">
        <v>459</v>
      </c>
      <c r="J98" t="s">
        <v>13093</v>
      </c>
      <c r="K98" s="7" t="str">
        <f t="shared" si="13"/>
        <v>Electronics</v>
      </c>
      <c r="L98" t="s">
        <v>13094</v>
      </c>
      <c r="M98" t="str">
        <f t="shared" si="14"/>
        <v>HomeTheater , TV &amp; Video</v>
      </c>
      <c r="N98" t="s">
        <v>13095</v>
      </c>
      <c r="O98" s="2" t="str">
        <f t="shared" si="15"/>
        <v>Accessories</v>
      </c>
      <c r="P98" s="1" t="s">
        <v>13099</v>
      </c>
      <c r="R98">
        <v>249</v>
      </c>
      <c r="S98" s="8">
        <f t="shared" si="16"/>
        <v>249</v>
      </c>
      <c r="T98">
        <v>799</v>
      </c>
      <c r="U98" s="8">
        <f t="shared" si="17"/>
        <v>799</v>
      </c>
      <c r="V98" s="1">
        <f t="shared" si="18"/>
        <v>0.68836045056320405</v>
      </c>
      <c r="W98">
        <v>3.8</v>
      </c>
      <c r="X98" s="10">
        <f t="shared" si="19"/>
        <v>3.8</v>
      </c>
      <c r="Y98" s="4">
        <v>1079</v>
      </c>
      <c r="Z98" s="12">
        <f t="shared" si="20"/>
        <v>1079</v>
      </c>
    </row>
    <row r="99" spans="1:26" x14ac:dyDescent="0.25">
      <c r="A99">
        <v>98</v>
      </c>
      <c r="B99" t="s">
        <v>882</v>
      </c>
      <c r="C99" t="s">
        <v>883</v>
      </c>
      <c r="D99" t="str">
        <f t="shared" si="12"/>
        <v>Gilary Multi Charging Cable, 3 in 1 Nylon Braided Fast Charging Cable for iPhone Micro USB Type C Mobile Phone | Colour May Vary |</v>
      </c>
      <c r="F99" t="str">
        <f t="shared" si="21"/>
        <v>Unique</v>
      </c>
      <c r="G99" t="str" cm="1">
        <f t="array" ref="G99">PROPER(_xlfn.TEXTJOIN(" ", TRUE, INDEX(_xlfn.FILTERXML("&lt;t&gt;&lt;s&gt;" &amp; SUBSTITUTE(D99," ","&lt;/s&gt;&lt;s&gt;") &amp; "&lt;/s&gt;&lt;/t&gt;", "//s"), _xlfn.SEQUENCE(4))))</f>
        <v>Gilary Multi Charging Cable,</v>
      </c>
      <c r="H99" t="str">
        <f t="shared" si="22"/>
        <v>1 Nylon Braided Fast Charging Cable for iPhone Micro USB Type C Mobile Phone | Colour May Vary |</v>
      </c>
      <c r="I99" t="s">
        <v>17</v>
      </c>
      <c r="J99" t="s">
        <v>13085</v>
      </c>
      <c r="K99" s="7" t="str">
        <f t="shared" si="13"/>
        <v>Computers &amp; Accessories</v>
      </c>
      <c r="L99" t="s">
        <v>13086</v>
      </c>
      <c r="M99" t="str">
        <f t="shared" si="14"/>
        <v>Accessories &amp; Peripherals</v>
      </c>
      <c r="N99" t="s">
        <v>13087</v>
      </c>
      <c r="O99" s="2" t="str">
        <f t="shared" si="15"/>
        <v>Cables &amp; Accessories</v>
      </c>
      <c r="P99" s="1" t="s">
        <v>13088</v>
      </c>
      <c r="Q99" t="s">
        <v>13089</v>
      </c>
      <c r="R99">
        <v>345</v>
      </c>
      <c r="S99" s="8">
        <f t="shared" si="16"/>
        <v>345</v>
      </c>
      <c r="T99">
        <v>999</v>
      </c>
      <c r="U99" s="8">
        <f t="shared" si="17"/>
        <v>999</v>
      </c>
      <c r="V99" s="1">
        <f t="shared" si="18"/>
        <v>0.65465465465465467</v>
      </c>
      <c r="W99">
        <v>3.7</v>
      </c>
      <c r="X99" s="10">
        <f t="shared" si="19"/>
        <v>3.7</v>
      </c>
      <c r="Y99" s="4">
        <v>1097</v>
      </c>
      <c r="Z99" s="12">
        <f t="shared" si="20"/>
        <v>1097</v>
      </c>
    </row>
    <row r="100" spans="1:26" x14ac:dyDescent="0.25">
      <c r="A100">
        <v>99</v>
      </c>
      <c r="B100" t="s">
        <v>892</v>
      </c>
      <c r="C100" t="s">
        <v>893</v>
      </c>
      <c r="D100" t="str">
        <f t="shared" si="12"/>
        <v>TP-Link UE300 USB 3.0 to RJ45 Gigabit Ethernet Network Adapter - Plug and Play</v>
      </c>
      <c r="F100" t="str">
        <f t="shared" si="21"/>
        <v>Unique</v>
      </c>
      <c r="G100" t="str" cm="1">
        <f t="array" ref="G100">PROPER(_xlfn.TEXTJOIN(" ", TRUE, INDEX(_xlfn.FILTERXML("&lt;t&gt;&lt;s&gt;" &amp; SUBSTITUTE(D100," ","&lt;/s&gt;&lt;s&gt;") &amp; "&lt;/s&gt;&lt;/t&gt;", "//s"), _xlfn.SEQUENCE(4))))</f>
        <v>Tp-Link Ue300 Usb 3</v>
      </c>
      <c r="H100" t="str">
        <f t="shared" si="22"/>
        <v>Gigabit Ethernet Network Adapter - Plug and Play</v>
      </c>
      <c r="I100" t="s">
        <v>96</v>
      </c>
      <c r="J100" t="s">
        <v>13085</v>
      </c>
      <c r="K100" s="7" t="str">
        <f t="shared" si="13"/>
        <v>Computers &amp; Accessories</v>
      </c>
      <c r="L100" s="2" t="s">
        <v>13090</v>
      </c>
      <c r="M100" t="str">
        <f t="shared" si="14"/>
        <v>NetworkingDevices</v>
      </c>
      <c r="N100" s="2" t="s">
        <v>13091</v>
      </c>
      <c r="O100" s="2" t="str">
        <f t="shared" si="15"/>
        <v>NetworkAdapters</v>
      </c>
      <c r="P100" s="1" t="s">
        <v>13092</v>
      </c>
      <c r="R100" s="2">
        <v>1099</v>
      </c>
      <c r="S100" s="8">
        <f t="shared" si="16"/>
        <v>1099</v>
      </c>
      <c r="T100" s="2">
        <v>1899</v>
      </c>
      <c r="U100" s="8">
        <f t="shared" si="17"/>
        <v>1899</v>
      </c>
      <c r="V100" s="1">
        <f t="shared" si="18"/>
        <v>0.42127435492364401</v>
      </c>
      <c r="W100">
        <v>4.5</v>
      </c>
      <c r="X100" s="10">
        <f t="shared" si="19"/>
        <v>4.5</v>
      </c>
      <c r="Y100" s="4">
        <v>22420</v>
      </c>
      <c r="Z100" s="12">
        <f t="shared" si="20"/>
        <v>22420</v>
      </c>
    </row>
    <row r="101" spans="1:26" x14ac:dyDescent="0.25">
      <c r="A101">
        <v>100</v>
      </c>
      <c r="B101" t="s">
        <v>902</v>
      </c>
      <c r="C101" t="s">
        <v>903</v>
      </c>
      <c r="D101" t="str">
        <f t="shared" si="12"/>
        <v>Wayona Type C to Lightning MFI Certified 20W Fast charging Nylon Braided USB C Cable for iPhone 14, 14 Pro, 14 Pro Max, 14 Plus, 13, 13 Pro, 13 Pro Max, 13 Mini, 12, 12 Pro, 11, 11 Pro Max iPhone 12 Mini, X, 8 (2M, Grey)</v>
      </c>
      <c r="F101" t="str">
        <f t="shared" si="21"/>
        <v>Unique</v>
      </c>
      <c r="G101" t="str" cm="1">
        <f t="array" ref="G101">PROPER(_xlfn.TEXTJOIN(" ", TRUE, INDEX(_xlfn.FILTERXML("&lt;t&gt;&lt;s&gt;" &amp; SUBSTITUTE(D101," ","&lt;/s&gt;&lt;s&gt;") &amp; "&lt;/s&gt;&lt;/t&gt;", "//s"), _xlfn.SEQUENCE(4))))</f>
        <v>Wayona Type C To</v>
      </c>
      <c r="H101" t="str">
        <f t="shared" si="22"/>
        <v>Certified 20W Fast charging Nylon Braided USB C Cable for iPhone 14, 14 Pro, 14 Pro Max, 14 Plus, 13, 13 Pro, 13 Pro Max, 13 Mini, 12, 12 Pro, 11, 11 Pro Max iPhone 12 Mini, X, 8 (2M, Grey)</v>
      </c>
      <c r="I101" t="s">
        <v>17</v>
      </c>
      <c r="J101" t="s">
        <v>13085</v>
      </c>
      <c r="K101" s="7" t="str">
        <f t="shared" si="13"/>
        <v>Computers &amp; Accessories</v>
      </c>
      <c r="L101" t="s">
        <v>13086</v>
      </c>
      <c r="M101" t="str">
        <f t="shared" si="14"/>
        <v>Accessories &amp; Peripherals</v>
      </c>
      <c r="N101" s="2" t="s">
        <v>13087</v>
      </c>
      <c r="O101" s="2" t="str">
        <f t="shared" si="15"/>
        <v>Cables &amp; Accessories</v>
      </c>
      <c r="P101" s="1" t="s">
        <v>13088</v>
      </c>
      <c r="Q101" t="s">
        <v>13089</v>
      </c>
      <c r="R101">
        <v>719</v>
      </c>
      <c r="S101" s="8">
        <f t="shared" si="16"/>
        <v>719</v>
      </c>
      <c r="T101" s="2">
        <v>1499</v>
      </c>
      <c r="U101" s="8">
        <f t="shared" si="17"/>
        <v>1499</v>
      </c>
      <c r="V101" s="1">
        <f t="shared" si="18"/>
        <v>0.52034689793195466</v>
      </c>
      <c r="W101">
        <v>4.0999999999999996</v>
      </c>
      <c r="X101" s="10">
        <f t="shared" si="19"/>
        <v>4.0999999999999996</v>
      </c>
      <c r="Y101" s="4">
        <v>1045</v>
      </c>
      <c r="Z101" s="12">
        <f t="shared" si="20"/>
        <v>1045</v>
      </c>
    </row>
    <row r="102" spans="1:26" x14ac:dyDescent="0.25">
      <c r="A102">
        <v>101</v>
      </c>
      <c r="B102" t="s">
        <v>911</v>
      </c>
      <c r="C102" t="s">
        <v>912</v>
      </c>
      <c r="D102" t="str">
        <f t="shared" si="12"/>
        <v>Dealfreez Case Compatible with Fire TV Stick 3rd Gen 2021 Full Wrap Silicone Remote Cover Anti-Lost with Loop (D-Black)</v>
      </c>
      <c r="F102" t="str">
        <f t="shared" si="21"/>
        <v>Unique</v>
      </c>
      <c r="G102" t="str" cm="1">
        <f t="array" ref="G102">PROPER(_xlfn.TEXTJOIN(" ", TRUE, INDEX(_xlfn.FILTERXML("&lt;t&gt;&lt;s&gt;" &amp; SUBSTITUTE(D102," ","&lt;/s&gt;&lt;s&gt;") &amp; "&lt;/s&gt;&lt;/t&gt;", "//s"), _xlfn.SEQUENCE(4))))</f>
        <v>Dealfreez Case Compatible With</v>
      </c>
      <c r="H102" t="str">
        <f t="shared" si="22"/>
        <v>Stick 3rd Gen 2021 Full Wrap Silicone Remote Cover Anti-Lost with Loop (D-Black)</v>
      </c>
      <c r="I102" t="s">
        <v>459</v>
      </c>
      <c r="J102" t="s">
        <v>13093</v>
      </c>
      <c r="K102" s="7" t="str">
        <f t="shared" si="13"/>
        <v>Electronics</v>
      </c>
      <c r="L102" t="s">
        <v>13094</v>
      </c>
      <c r="M102" t="str">
        <f t="shared" si="14"/>
        <v>HomeTheater , TV &amp; Video</v>
      </c>
      <c r="N102" s="2" t="s">
        <v>13095</v>
      </c>
      <c r="O102" s="2" t="str">
        <f t="shared" si="15"/>
        <v>Accessories</v>
      </c>
      <c r="P102" s="1" t="s">
        <v>13099</v>
      </c>
      <c r="R102">
        <v>349</v>
      </c>
      <c r="S102" s="8">
        <f t="shared" si="16"/>
        <v>349</v>
      </c>
      <c r="T102" s="2">
        <v>1499</v>
      </c>
      <c r="U102" s="8">
        <f t="shared" si="17"/>
        <v>1499</v>
      </c>
      <c r="V102" s="1">
        <f t="shared" si="18"/>
        <v>0.76717811874583053</v>
      </c>
      <c r="W102">
        <v>4.3</v>
      </c>
      <c r="X102" s="10">
        <f t="shared" si="19"/>
        <v>4.3</v>
      </c>
      <c r="Y102" s="4">
        <v>4145</v>
      </c>
      <c r="Z102" s="12">
        <f t="shared" si="20"/>
        <v>4145</v>
      </c>
    </row>
    <row r="103" spans="1:26" x14ac:dyDescent="0.25">
      <c r="A103">
        <v>102</v>
      </c>
      <c r="B103" t="s">
        <v>920</v>
      </c>
      <c r="C103" t="s">
        <v>921</v>
      </c>
      <c r="D103" t="str">
        <f t="shared" si="12"/>
        <v>Amazon Basics New Release Nylon USB-A to Lightning Cable Cord, Fast Charging MFi Certified Charger for Apple iPhone, iPad (3-Ft, Rose Gold)</v>
      </c>
      <c r="F103" t="str">
        <f t="shared" si="21"/>
        <v>Unique</v>
      </c>
      <c r="G103" t="str" cm="1">
        <f t="array" ref="G103">PROPER(_xlfn.TEXTJOIN(" ", TRUE, INDEX(_xlfn.FILTERXML("&lt;t&gt;&lt;s&gt;" &amp; SUBSTITUTE(D103," ","&lt;/s&gt;&lt;s&gt;") &amp; "&lt;/s&gt;&lt;/t&gt;", "//s"), _xlfn.SEQUENCE(4))))</f>
        <v>Amazon Basics New Release</v>
      </c>
      <c r="H103" t="str">
        <f t="shared" si="22"/>
        <v>to Lightning Cable Cord, Fast Charging MFi Certified Charger for Apple iPhone, iPad (3-Ft, Rose Gold)</v>
      </c>
      <c r="I103" t="s">
        <v>17</v>
      </c>
      <c r="J103" t="s">
        <v>13085</v>
      </c>
      <c r="K103" s="7" t="str">
        <f t="shared" si="13"/>
        <v>Computers &amp; Accessories</v>
      </c>
      <c r="L103" t="s">
        <v>13086</v>
      </c>
      <c r="M103" t="str">
        <f t="shared" si="14"/>
        <v>Accessories &amp; Peripherals</v>
      </c>
      <c r="N103" s="2" t="s">
        <v>13087</v>
      </c>
      <c r="O103" s="2" t="str">
        <f t="shared" si="15"/>
        <v>Cables &amp; Accessories</v>
      </c>
      <c r="P103" s="1" t="s">
        <v>13088</v>
      </c>
      <c r="Q103" t="s">
        <v>13089</v>
      </c>
      <c r="R103">
        <v>849</v>
      </c>
      <c r="S103" s="8">
        <f t="shared" si="16"/>
        <v>849</v>
      </c>
      <c r="T103" s="2">
        <v>1809</v>
      </c>
      <c r="U103" s="8">
        <f t="shared" si="17"/>
        <v>1809</v>
      </c>
      <c r="V103" s="1">
        <f t="shared" si="18"/>
        <v>0.53067993366500832</v>
      </c>
      <c r="W103">
        <v>4.3</v>
      </c>
      <c r="X103" s="10">
        <f t="shared" si="19"/>
        <v>4.3</v>
      </c>
      <c r="Y103" s="4">
        <v>6547</v>
      </c>
      <c r="Z103" s="12">
        <f t="shared" si="20"/>
        <v>6547</v>
      </c>
    </row>
    <row r="104" spans="1:26" x14ac:dyDescent="0.25">
      <c r="A104">
        <v>103</v>
      </c>
      <c r="B104" t="s">
        <v>928</v>
      </c>
      <c r="C104" t="s">
        <v>929</v>
      </c>
      <c r="D104" t="str">
        <f t="shared" si="12"/>
        <v>Isoelite Remote Compatible for Samsung LED LCD Remote Control Works with All Samsung LED LCD TV Model No :- BN59-607A (Please Match The Image with Your Old Remote)</v>
      </c>
      <c r="F104" t="str">
        <f t="shared" si="21"/>
        <v>Unique</v>
      </c>
      <c r="G104" t="str" cm="1">
        <f t="array" ref="G104">PROPER(_xlfn.TEXTJOIN(" ", TRUE, INDEX(_xlfn.FILTERXML("&lt;t&gt;&lt;s&gt;" &amp; SUBSTITUTE(D104," ","&lt;/s&gt;&lt;s&gt;") &amp; "&lt;/s&gt;&lt;/t&gt;", "//s"), _xlfn.SEQUENCE(4))))</f>
        <v>Isoelite Remote Compatible For</v>
      </c>
      <c r="H104" t="str">
        <f t="shared" si="22"/>
        <v>LCD Remote Control Works with All Samsung LED LCD TV Model No :- BN59-607A (Please Match The Image with Your Old Remote)</v>
      </c>
      <c r="I104" t="s">
        <v>459</v>
      </c>
      <c r="J104" t="s">
        <v>13093</v>
      </c>
      <c r="K104" s="7" t="str">
        <f t="shared" si="13"/>
        <v>Electronics</v>
      </c>
      <c r="L104" t="s">
        <v>13094</v>
      </c>
      <c r="M104" t="str">
        <f t="shared" si="14"/>
        <v>HomeTheater , TV &amp; Video</v>
      </c>
      <c r="N104" t="s">
        <v>13095</v>
      </c>
      <c r="O104" s="2" t="str">
        <f t="shared" si="15"/>
        <v>Accessories</v>
      </c>
      <c r="P104" s="1" t="s">
        <v>13099</v>
      </c>
      <c r="R104">
        <v>299</v>
      </c>
      <c r="S104" s="8">
        <f t="shared" si="16"/>
        <v>299</v>
      </c>
      <c r="T104">
        <v>899</v>
      </c>
      <c r="U104" s="8">
        <f t="shared" si="17"/>
        <v>899</v>
      </c>
      <c r="V104" s="1">
        <f t="shared" si="18"/>
        <v>0.66740823136818683</v>
      </c>
      <c r="W104">
        <v>4</v>
      </c>
      <c r="X104" s="10">
        <f t="shared" si="19"/>
        <v>4</v>
      </c>
      <c r="Y104" s="4">
        <v>1588</v>
      </c>
      <c r="Z104" s="12">
        <f t="shared" si="20"/>
        <v>1588</v>
      </c>
    </row>
    <row r="105" spans="1:26" x14ac:dyDescent="0.25">
      <c r="A105">
        <v>104</v>
      </c>
      <c r="B105" t="s">
        <v>938</v>
      </c>
      <c r="C105" t="s">
        <v>939</v>
      </c>
      <c r="D105" t="str">
        <f t="shared" si="12"/>
        <v>MI 100 cm (40 inches) 5A Series Full HD Smart Android LED TV with 24W Dolby Audio and Metal Bezel-Less Frame (Black) (2022 Model)</v>
      </c>
      <c r="F105" t="str">
        <f t="shared" si="21"/>
        <v>Unique</v>
      </c>
      <c r="G105" t="str" cm="1">
        <f t="array" ref="G105">PROPER(_xlfn.TEXTJOIN(" ", TRUE, INDEX(_xlfn.FILTERXML("&lt;t&gt;&lt;s&gt;" &amp; SUBSTITUTE(D105," ","&lt;/s&gt;&lt;s&gt;") &amp; "&lt;/s&gt;&lt;/t&gt;", "//s"), _xlfn.SEQUENCE(4))))</f>
        <v>Mi 100 Cm (40</v>
      </c>
      <c r="H105" t="str">
        <f t="shared" si="22"/>
        <v>Series Full HD Smart Android LED TV with 24W Dolby Audio and Metal Bezel-Less Frame (Black) (2022 Model)</v>
      </c>
      <c r="I105" t="s">
        <v>167</v>
      </c>
      <c r="J105" t="s">
        <v>13093</v>
      </c>
      <c r="K105" s="7" t="str">
        <f t="shared" si="13"/>
        <v>Electronics</v>
      </c>
      <c r="L105" s="2" t="s">
        <v>13094</v>
      </c>
      <c r="M105" t="str">
        <f t="shared" si="14"/>
        <v>HomeTheater , TV &amp; Video</v>
      </c>
      <c r="N105" s="2" t="s">
        <v>13097</v>
      </c>
      <c r="O105" s="2" t="str">
        <f t="shared" si="15"/>
        <v>Televisions</v>
      </c>
      <c r="P105" s="1" t="s">
        <v>13098</v>
      </c>
      <c r="R105" s="2">
        <v>21999</v>
      </c>
      <c r="S105" s="8">
        <f t="shared" si="16"/>
        <v>21999</v>
      </c>
      <c r="T105" s="2">
        <v>29999</v>
      </c>
      <c r="U105" s="8">
        <f t="shared" si="17"/>
        <v>29999</v>
      </c>
      <c r="V105" s="1">
        <f t="shared" si="18"/>
        <v>0.26667555585186176</v>
      </c>
      <c r="W105">
        <v>4.2</v>
      </c>
      <c r="X105" s="10">
        <f t="shared" si="19"/>
        <v>4.2</v>
      </c>
      <c r="Y105" s="4">
        <v>32840</v>
      </c>
      <c r="Z105" s="12">
        <f t="shared" si="20"/>
        <v>32840</v>
      </c>
    </row>
    <row r="106" spans="1:26" x14ac:dyDescent="0.25">
      <c r="A106">
        <v>105</v>
      </c>
      <c r="B106" t="s">
        <v>944</v>
      </c>
      <c r="C106" t="s">
        <v>945</v>
      </c>
      <c r="D106" t="str">
        <f t="shared" si="12"/>
        <v>Wayona Nylon Braided USB Data Sync and Fast Charging 3A Short Power Bank Cable For iPhones, iPad Air, iPad mini, iPod Nano and iPod Touch (Grey)</v>
      </c>
      <c r="F106" t="str">
        <f t="shared" si="21"/>
        <v>Unique</v>
      </c>
      <c r="G106" t="str" cm="1">
        <f t="array" ref="G106">PROPER(_xlfn.TEXTJOIN(" ", TRUE, INDEX(_xlfn.FILTERXML("&lt;t&gt;&lt;s&gt;" &amp; SUBSTITUTE(D106," ","&lt;/s&gt;&lt;s&gt;") &amp; "&lt;/s&gt;&lt;/t&gt;", "//s"), _xlfn.SEQUENCE(4))))</f>
        <v>Wayona Nylon Braided Usb</v>
      </c>
      <c r="H106" t="str">
        <f t="shared" si="22"/>
        <v>and Fast Charging 3A Short Power Bank Cable For iPhones, iPad Air, iPad mini, iPod Nano and iPod Touch (Grey)</v>
      </c>
      <c r="I106" t="s">
        <v>17</v>
      </c>
      <c r="J106" t="s">
        <v>13085</v>
      </c>
      <c r="K106" s="7" t="str">
        <f t="shared" si="13"/>
        <v>Computers &amp; Accessories</v>
      </c>
      <c r="L106" t="s">
        <v>13086</v>
      </c>
      <c r="M106" t="str">
        <f t="shared" si="14"/>
        <v>Accessories &amp; Peripherals</v>
      </c>
      <c r="N106" t="s">
        <v>13087</v>
      </c>
      <c r="O106" s="2" t="str">
        <f t="shared" si="15"/>
        <v>Cables &amp; Accessories</v>
      </c>
      <c r="P106" s="1" t="s">
        <v>13088</v>
      </c>
      <c r="Q106" t="s">
        <v>13089</v>
      </c>
      <c r="R106">
        <v>349</v>
      </c>
      <c r="S106" s="8">
        <f t="shared" si="16"/>
        <v>349</v>
      </c>
      <c r="T106">
        <v>999</v>
      </c>
      <c r="U106" s="8">
        <f t="shared" si="17"/>
        <v>999</v>
      </c>
      <c r="V106" s="1">
        <f t="shared" si="18"/>
        <v>0.65065065065065064</v>
      </c>
      <c r="W106">
        <v>4.2</v>
      </c>
      <c r="X106" s="10">
        <f t="shared" si="19"/>
        <v>4.2</v>
      </c>
      <c r="Y106" s="4">
        <v>13120</v>
      </c>
      <c r="Z106" s="12">
        <f t="shared" si="20"/>
        <v>13120</v>
      </c>
    </row>
    <row r="107" spans="1:26" x14ac:dyDescent="0.25">
      <c r="A107">
        <v>106</v>
      </c>
      <c r="B107" t="s">
        <v>953</v>
      </c>
      <c r="C107" t="s">
        <v>954</v>
      </c>
      <c r="D107" t="str">
        <f t="shared" si="12"/>
        <v>Wayona Type C To Type C Long Fast Charging Cable Type C Charger Cord Compatible With Samsung S22 S20 S20 Fe 2022 S22 Ultra S21 Ultra A70 A51 A53 A33 A73 M51 M31 M33 M53 (Grey, 2M, 65W, 6Ft)</v>
      </c>
      <c r="F107" t="str">
        <f t="shared" si="21"/>
        <v>Unique</v>
      </c>
      <c r="G107" t="str" cm="1">
        <f t="array" ref="G107">PROPER(_xlfn.TEXTJOIN(" ", TRUE, INDEX(_xlfn.FILTERXML("&lt;t&gt;&lt;s&gt;" &amp; SUBSTITUTE(D107," ","&lt;/s&gt;&lt;s&gt;") &amp; "&lt;/s&gt;&lt;/t&gt;", "//s"), _xlfn.SEQUENCE(4))))</f>
        <v>Wayona Type C To</v>
      </c>
      <c r="H107" t="str">
        <f t="shared" si="22"/>
        <v>Long Fast Charging Cable Type C Charger Cord Compatible With Samsung S22 S20 S20 Fe 2022 S22 Ultra S21 Ultra A70 A51 A53 A33 A73 M51 M31 M33 M53 (Grey, 2M, 65W, 6Ft)</v>
      </c>
      <c r="I107" t="s">
        <v>17</v>
      </c>
      <c r="J107" t="s">
        <v>13085</v>
      </c>
      <c r="K107" s="7" t="str">
        <f t="shared" si="13"/>
        <v>Computers &amp; Accessories</v>
      </c>
      <c r="L107" t="s">
        <v>13086</v>
      </c>
      <c r="M107" t="str">
        <f t="shared" si="14"/>
        <v>Accessories &amp; Peripherals</v>
      </c>
      <c r="N107" t="s">
        <v>13087</v>
      </c>
      <c r="O107" s="2" t="str">
        <f t="shared" si="15"/>
        <v>Cables &amp; Accessories</v>
      </c>
      <c r="P107" s="1" t="s">
        <v>13088</v>
      </c>
      <c r="Q107" t="s">
        <v>13089</v>
      </c>
      <c r="R107">
        <v>399</v>
      </c>
      <c r="S107" s="8">
        <f t="shared" si="16"/>
        <v>399</v>
      </c>
      <c r="T107">
        <v>999</v>
      </c>
      <c r="U107" s="8">
        <f t="shared" si="17"/>
        <v>999</v>
      </c>
      <c r="V107" s="1">
        <f t="shared" si="18"/>
        <v>0.60060060060060061</v>
      </c>
      <c r="W107">
        <v>4.3</v>
      </c>
      <c r="X107" s="10">
        <f t="shared" si="19"/>
        <v>4.3</v>
      </c>
      <c r="Y107" s="4">
        <v>2806</v>
      </c>
      <c r="Z107" s="12">
        <f t="shared" si="20"/>
        <v>2806</v>
      </c>
    </row>
    <row r="108" spans="1:26" x14ac:dyDescent="0.25">
      <c r="A108">
        <v>107</v>
      </c>
      <c r="B108" t="s">
        <v>962</v>
      </c>
      <c r="C108" t="s">
        <v>963</v>
      </c>
      <c r="D108" t="str">
        <f t="shared" si="12"/>
        <v>Wayona Nylon Braided 2M 6Ft Fast Charge Usb To Lightning Data Sync And Charging Cable For Iphone, Ipad Tablet (6 Ft Pack Of 1, Grey)</v>
      </c>
      <c r="F108" t="str">
        <f t="shared" si="21"/>
        <v>Unique</v>
      </c>
      <c r="G108" t="str" cm="1">
        <f t="array" ref="G108">PROPER(_xlfn.TEXTJOIN(" ", TRUE, INDEX(_xlfn.FILTERXML("&lt;t&gt;&lt;s&gt;" &amp; SUBSTITUTE(D108," ","&lt;/s&gt;&lt;s&gt;") &amp; "&lt;/s&gt;&lt;/t&gt;", "//s"), _xlfn.SEQUENCE(4))))</f>
        <v>Wayona Nylon Braided 2M</v>
      </c>
      <c r="H108" t="str">
        <f t="shared" si="22"/>
        <v>Charge Usb To Lightning Data Sync And Charging Cable For Iphone, Ipad Tablet (6 Ft Pack Of 1, Grey)</v>
      </c>
      <c r="I108" t="s">
        <v>17</v>
      </c>
      <c r="J108" t="s">
        <v>13085</v>
      </c>
      <c r="K108" s="7" t="str">
        <f t="shared" si="13"/>
        <v>Computers &amp; Accessories</v>
      </c>
      <c r="L108" t="s">
        <v>13086</v>
      </c>
      <c r="M108" t="str">
        <f t="shared" si="14"/>
        <v>Accessories &amp; Peripherals</v>
      </c>
      <c r="N108" s="2" t="s">
        <v>13087</v>
      </c>
      <c r="O108" s="2" t="str">
        <f t="shared" si="15"/>
        <v>Cables &amp; Accessories</v>
      </c>
      <c r="P108" s="1" t="s">
        <v>13088</v>
      </c>
      <c r="Q108" t="s">
        <v>13089</v>
      </c>
      <c r="R108">
        <v>449</v>
      </c>
      <c r="S108" s="8">
        <f t="shared" si="16"/>
        <v>449</v>
      </c>
      <c r="T108" s="2">
        <v>1299</v>
      </c>
      <c r="U108" s="8">
        <f t="shared" si="17"/>
        <v>1299</v>
      </c>
      <c r="V108" s="1">
        <f t="shared" si="18"/>
        <v>0.65434949961508848</v>
      </c>
      <c r="W108">
        <v>4.2</v>
      </c>
      <c r="X108" s="10">
        <f t="shared" si="19"/>
        <v>4.2</v>
      </c>
      <c r="Y108" s="4">
        <v>24269</v>
      </c>
      <c r="Z108" s="12">
        <f t="shared" si="20"/>
        <v>24269</v>
      </c>
    </row>
    <row r="109" spans="1:26" x14ac:dyDescent="0.25">
      <c r="A109">
        <v>108</v>
      </c>
      <c r="B109" t="s">
        <v>966</v>
      </c>
      <c r="C109" t="s">
        <v>967</v>
      </c>
      <c r="D109" t="str">
        <f t="shared" si="12"/>
        <v>CROSSVOLT Compatible Dash Warp Data Sync Fast Charging Cable Supported for All C Type Devices (Cable)</v>
      </c>
      <c r="F109" t="str">
        <f t="shared" si="21"/>
        <v>Unique</v>
      </c>
      <c r="G109" t="str" cm="1">
        <f t="array" ref="G109">PROPER(_xlfn.TEXTJOIN(" ", TRUE, INDEX(_xlfn.FILTERXML("&lt;t&gt;&lt;s&gt;" &amp; SUBSTITUTE(D109," ","&lt;/s&gt;&lt;s&gt;") &amp; "&lt;/s&gt;&lt;/t&gt;", "//s"), _xlfn.SEQUENCE(4))))</f>
        <v>Crossvolt Compatible Dash Warp</v>
      </c>
      <c r="H109" t="str">
        <f t="shared" si="22"/>
        <v>Fast Charging Cable Supported for All C Type Devices (Cable)</v>
      </c>
      <c r="I109" t="s">
        <v>17</v>
      </c>
      <c r="J109" t="s">
        <v>13085</v>
      </c>
      <c r="K109" s="7" t="str">
        <f t="shared" si="13"/>
        <v>Computers &amp; Accessories</v>
      </c>
      <c r="L109" t="s">
        <v>13086</v>
      </c>
      <c r="M109" t="str">
        <f t="shared" si="14"/>
        <v>Accessories &amp; Peripherals</v>
      </c>
      <c r="N109" t="s">
        <v>13087</v>
      </c>
      <c r="O109" s="2" t="str">
        <f t="shared" si="15"/>
        <v>Cables &amp; Accessories</v>
      </c>
      <c r="P109" s="1" t="s">
        <v>13088</v>
      </c>
      <c r="Q109" t="s">
        <v>13089</v>
      </c>
      <c r="R109">
        <v>299</v>
      </c>
      <c r="S109" s="8">
        <f t="shared" si="16"/>
        <v>299</v>
      </c>
      <c r="T109">
        <v>999</v>
      </c>
      <c r="U109" s="8">
        <f t="shared" si="17"/>
        <v>999</v>
      </c>
      <c r="V109" s="1">
        <f t="shared" si="18"/>
        <v>0.70070070070070067</v>
      </c>
      <c r="W109">
        <v>4.3</v>
      </c>
      <c r="X109" s="10">
        <f t="shared" si="19"/>
        <v>4.3</v>
      </c>
      <c r="Y109" s="4">
        <v>766</v>
      </c>
      <c r="Z109" s="12">
        <f t="shared" si="20"/>
        <v>766</v>
      </c>
    </row>
    <row r="110" spans="1:26" x14ac:dyDescent="0.25">
      <c r="A110">
        <v>109</v>
      </c>
      <c r="B110" t="s">
        <v>976</v>
      </c>
      <c r="C110" t="s">
        <v>977</v>
      </c>
      <c r="D110" t="str">
        <f t="shared" si="12"/>
        <v>VU 139 cm (55 inches) The GloLED Series 4K Smart LED Google TV 55GloLED (Grey)</v>
      </c>
      <c r="F110" t="str">
        <f t="shared" si="21"/>
        <v>Unique</v>
      </c>
      <c r="G110" t="str" cm="1">
        <f t="array" ref="G110">PROPER(_xlfn.TEXTJOIN(" ", TRUE, INDEX(_xlfn.FILTERXML("&lt;t&gt;&lt;s&gt;" &amp; SUBSTITUTE(D110," ","&lt;/s&gt;&lt;s&gt;") &amp; "&lt;/s&gt;&lt;/t&gt;", "//s"), _xlfn.SEQUENCE(4))))</f>
        <v>Vu 139 Cm (55</v>
      </c>
      <c r="H110" t="str">
        <f t="shared" si="22"/>
        <v>GloLED Series 4K Smart LED Google TV 55GloLED (Grey)</v>
      </c>
      <c r="I110" t="s">
        <v>167</v>
      </c>
      <c r="J110" t="s">
        <v>13093</v>
      </c>
      <c r="K110" s="7" t="str">
        <f t="shared" si="13"/>
        <v>Electronics</v>
      </c>
      <c r="L110" s="2" t="s">
        <v>13094</v>
      </c>
      <c r="M110" t="str">
        <f t="shared" si="14"/>
        <v>HomeTheater , TV &amp; Video</v>
      </c>
      <c r="N110" s="2" t="s">
        <v>13097</v>
      </c>
      <c r="O110" s="2" t="str">
        <f t="shared" si="15"/>
        <v>Televisions</v>
      </c>
      <c r="P110" s="1" t="s">
        <v>13098</v>
      </c>
      <c r="R110" s="2">
        <v>37999</v>
      </c>
      <c r="S110" s="8">
        <f t="shared" si="16"/>
        <v>37999</v>
      </c>
      <c r="T110" s="2">
        <v>65000</v>
      </c>
      <c r="U110" s="8">
        <f t="shared" si="17"/>
        <v>65000</v>
      </c>
      <c r="V110" s="1">
        <f t="shared" si="18"/>
        <v>0.41539999999999999</v>
      </c>
      <c r="W110">
        <v>4.3</v>
      </c>
      <c r="X110" s="10">
        <f t="shared" si="19"/>
        <v>4.3</v>
      </c>
      <c r="Y110" s="4">
        <v>3587</v>
      </c>
      <c r="Z110" s="12">
        <f t="shared" si="20"/>
        <v>3587</v>
      </c>
    </row>
    <row r="111" spans="1:26" x14ac:dyDescent="0.25">
      <c r="A111">
        <v>110</v>
      </c>
      <c r="B111" t="s">
        <v>986</v>
      </c>
      <c r="C111" t="s">
        <v>987</v>
      </c>
      <c r="D111" t="str">
        <f t="shared" si="12"/>
        <v>PTron Solero T241 2.4A Type-C Data and Charging USB Cable, Made in India, 480Mbps Data Sync, Durable 1-Meter Long USB Cable for Type-C USB Devices for Charging Adapter (Black)</v>
      </c>
      <c r="F111" t="str">
        <f t="shared" si="21"/>
        <v>Unique</v>
      </c>
      <c r="G111" t="str" cm="1">
        <f t="array" ref="G111">PROPER(_xlfn.TEXTJOIN(" ", TRUE, INDEX(_xlfn.FILTERXML("&lt;t&gt;&lt;s&gt;" &amp; SUBSTITUTE(D111," ","&lt;/s&gt;&lt;s&gt;") &amp; "&lt;/s&gt;&lt;/t&gt;", "//s"), _xlfn.SEQUENCE(4))))</f>
        <v>Ptron Solero T241 2.4A</v>
      </c>
      <c r="H111" t="str">
        <f t="shared" si="22"/>
        <v>and Charging USB Cable, Made in India, 480Mbps Data Sync, Durable 1-Meter Long USB Cable for Type-C USB Devices for Charging Adapter (Black)</v>
      </c>
      <c r="I111" t="s">
        <v>17</v>
      </c>
      <c r="J111" t="s">
        <v>13085</v>
      </c>
      <c r="K111" s="7" t="str">
        <f t="shared" si="13"/>
        <v>Computers &amp; Accessories</v>
      </c>
      <c r="L111" t="s">
        <v>13086</v>
      </c>
      <c r="M111" t="str">
        <f t="shared" si="14"/>
        <v>Accessories &amp; Peripherals</v>
      </c>
      <c r="N111" t="s">
        <v>13087</v>
      </c>
      <c r="O111" s="2" t="str">
        <f t="shared" si="15"/>
        <v>Cables &amp; Accessories</v>
      </c>
      <c r="P111" s="1" t="s">
        <v>13088</v>
      </c>
      <c r="Q111" t="s">
        <v>13089</v>
      </c>
      <c r="R111">
        <v>99</v>
      </c>
      <c r="S111" s="8">
        <f t="shared" si="16"/>
        <v>99</v>
      </c>
      <c r="T111">
        <v>800</v>
      </c>
      <c r="U111" s="8">
        <f t="shared" si="17"/>
        <v>800</v>
      </c>
      <c r="V111" s="1">
        <f t="shared" si="18"/>
        <v>0.87624999999999997</v>
      </c>
      <c r="W111">
        <v>3.9</v>
      </c>
      <c r="X111" s="10">
        <f t="shared" si="19"/>
        <v>3.9</v>
      </c>
      <c r="Y111" s="4">
        <v>24871</v>
      </c>
      <c r="Z111" s="12">
        <f t="shared" si="20"/>
        <v>24871</v>
      </c>
    </row>
    <row r="112" spans="1:26" x14ac:dyDescent="0.25">
      <c r="A112">
        <v>111</v>
      </c>
      <c r="B112" t="s">
        <v>992</v>
      </c>
      <c r="C112" t="s">
        <v>993</v>
      </c>
      <c r="D112" t="str">
        <f t="shared" si="12"/>
        <v>Croma 80 cm (32 Inches) HD Ready LED TV (CREL7369, Black) (2021 Model)</v>
      </c>
      <c r="F112" t="str">
        <f t="shared" si="21"/>
        <v>Unique</v>
      </c>
      <c r="G112" t="str" cm="1">
        <f t="array" ref="G112">PROPER(_xlfn.TEXTJOIN(" ", TRUE, INDEX(_xlfn.FILTERXML("&lt;t&gt;&lt;s&gt;" &amp; SUBSTITUTE(D112," ","&lt;/s&gt;&lt;s&gt;") &amp; "&lt;/s&gt;&lt;/t&gt;", "//s"), _xlfn.SEQUENCE(4))))</f>
        <v>Croma 80 Cm (32</v>
      </c>
      <c r="H112" t="str">
        <f t="shared" si="22"/>
        <v>Ready LED TV (CREL7369, Black) (2021 Model)</v>
      </c>
      <c r="I112" t="s">
        <v>505</v>
      </c>
      <c r="J112" t="s">
        <v>13093</v>
      </c>
      <c r="K112" s="7" t="str">
        <f t="shared" si="13"/>
        <v>Electronics</v>
      </c>
      <c r="L112" s="2" t="s">
        <v>13094</v>
      </c>
      <c r="M112" t="str">
        <f t="shared" si="14"/>
        <v>HomeTheater , TV &amp; Video</v>
      </c>
      <c r="N112" s="2" t="s">
        <v>13097</v>
      </c>
      <c r="O112" s="2" t="str">
        <f t="shared" si="15"/>
        <v>Televisions</v>
      </c>
      <c r="P112" s="1" t="s">
        <v>13100</v>
      </c>
      <c r="R112" s="2">
        <v>7390</v>
      </c>
      <c r="S112" s="8">
        <f t="shared" si="16"/>
        <v>7390</v>
      </c>
      <c r="T112" s="2">
        <v>20000</v>
      </c>
      <c r="U112" s="8">
        <f t="shared" si="17"/>
        <v>20000</v>
      </c>
      <c r="V112" s="1">
        <f t="shared" si="18"/>
        <v>0.63049999999999995</v>
      </c>
      <c r="W112">
        <v>4.0999999999999996</v>
      </c>
      <c r="X112" s="10">
        <f t="shared" si="19"/>
        <v>4.0999999999999996</v>
      </c>
      <c r="Y112" s="4">
        <v>2581</v>
      </c>
      <c r="Z112" s="12">
        <f t="shared" si="20"/>
        <v>2581</v>
      </c>
    </row>
    <row r="113" spans="1:26" x14ac:dyDescent="0.25">
      <c r="A113">
        <v>112</v>
      </c>
      <c r="B113" t="s">
        <v>1002</v>
      </c>
      <c r="C113" t="s">
        <v>1003</v>
      </c>
      <c r="D113" t="str">
        <f t="shared" si="12"/>
        <v>boAt Laptop, Smartphone Type-c A400 Male Data Cable (Carbon Black)</v>
      </c>
      <c r="F113" t="str">
        <f t="shared" si="21"/>
        <v>Unique</v>
      </c>
      <c r="G113" t="str" cm="1">
        <f t="array" ref="G113">PROPER(_xlfn.TEXTJOIN(" ", TRUE, INDEX(_xlfn.FILTERXML("&lt;t&gt;&lt;s&gt;" &amp; SUBSTITUTE(D113," ","&lt;/s&gt;&lt;s&gt;") &amp; "&lt;/s&gt;&lt;/t&gt;", "//s"), _xlfn.SEQUENCE(4))))</f>
        <v>Boat Laptop, Smartphone Type-C</v>
      </c>
      <c r="H113" t="str">
        <f t="shared" si="22"/>
        <v>Data Cable (Carbon Black)</v>
      </c>
      <c r="I113" t="s">
        <v>17</v>
      </c>
      <c r="J113" t="s">
        <v>13085</v>
      </c>
      <c r="K113" s="7" t="str">
        <f t="shared" si="13"/>
        <v>Computers &amp; Accessories</v>
      </c>
      <c r="L113" t="s">
        <v>13086</v>
      </c>
      <c r="M113" t="str">
        <f t="shared" si="14"/>
        <v>Accessories &amp; Peripherals</v>
      </c>
      <c r="N113" t="s">
        <v>13087</v>
      </c>
      <c r="O113" s="2" t="str">
        <f t="shared" si="15"/>
        <v>Cables &amp; Accessories</v>
      </c>
      <c r="P113" s="1" t="s">
        <v>13088</v>
      </c>
      <c r="Q113" t="s">
        <v>13089</v>
      </c>
      <c r="R113">
        <v>273.10000000000002</v>
      </c>
      <c r="S113" s="8">
        <f t="shared" si="16"/>
        <v>273.10000000000002</v>
      </c>
      <c r="T113">
        <v>999</v>
      </c>
      <c r="U113" s="8">
        <f t="shared" si="17"/>
        <v>999</v>
      </c>
      <c r="V113" s="1">
        <f t="shared" si="18"/>
        <v>0.72662662662662658</v>
      </c>
      <c r="W113">
        <v>4.3</v>
      </c>
      <c r="X113" s="10">
        <f t="shared" si="19"/>
        <v>4.3</v>
      </c>
      <c r="Y113" s="4">
        <v>20850</v>
      </c>
      <c r="Z113" s="12">
        <f t="shared" si="20"/>
        <v>20850</v>
      </c>
    </row>
    <row r="114" spans="1:26" x14ac:dyDescent="0.25">
      <c r="A114">
        <v>113</v>
      </c>
      <c r="B114" t="s">
        <v>1007</v>
      </c>
      <c r="C114" t="s">
        <v>1008</v>
      </c>
      <c r="D114" t="str">
        <f t="shared" si="12"/>
        <v>LG 80 cm (32 inches) HD Ready Smart LED TV 32LQ576BPSA (Ceramic Black)</v>
      </c>
      <c r="F114" t="str">
        <f t="shared" si="21"/>
        <v>Unique</v>
      </c>
      <c r="G114" t="str" cm="1">
        <f t="array" ref="G114">PROPER(_xlfn.TEXTJOIN(" ", TRUE, INDEX(_xlfn.FILTERXML("&lt;t&gt;&lt;s&gt;" &amp; SUBSTITUTE(D114," ","&lt;/s&gt;&lt;s&gt;") &amp; "&lt;/s&gt;&lt;/t&gt;", "//s"), _xlfn.SEQUENCE(4))))</f>
        <v>Lg 80 Cm (32</v>
      </c>
      <c r="H114" t="str">
        <f t="shared" si="22"/>
        <v>Ready Smart LED TV 32LQ576BPSA (Ceramic Black)</v>
      </c>
      <c r="I114" t="s">
        <v>167</v>
      </c>
      <c r="J114" t="s">
        <v>13093</v>
      </c>
      <c r="K114" s="7" t="str">
        <f t="shared" si="13"/>
        <v>Electronics</v>
      </c>
      <c r="L114" s="2" t="s">
        <v>13094</v>
      </c>
      <c r="M114" t="str">
        <f t="shared" si="14"/>
        <v>HomeTheater , TV &amp; Video</v>
      </c>
      <c r="N114" s="2" t="s">
        <v>13097</v>
      </c>
      <c r="O114" s="2" t="str">
        <f t="shared" si="15"/>
        <v>Televisions</v>
      </c>
      <c r="P114" s="1" t="s">
        <v>13098</v>
      </c>
      <c r="R114" s="2">
        <v>15990</v>
      </c>
      <c r="S114" s="8">
        <f t="shared" si="16"/>
        <v>15990</v>
      </c>
      <c r="T114" s="2">
        <v>23990</v>
      </c>
      <c r="U114" s="8">
        <f t="shared" si="17"/>
        <v>23990</v>
      </c>
      <c r="V114" s="1">
        <f t="shared" si="18"/>
        <v>0.33347228011671531</v>
      </c>
      <c r="W114">
        <v>4.3</v>
      </c>
      <c r="X114" s="10">
        <f t="shared" si="19"/>
        <v>4.3</v>
      </c>
      <c r="Y114" s="4">
        <v>1035</v>
      </c>
      <c r="Z114" s="12">
        <f t="shared" si="20"/>
        <v>1035</v>
      </c>
    </row>
    <row r="115" spans="1:26" x14ac:dyDescent="0.25">
      <c r="A115">
        <v>114</v>
      </c>
      <c r="B115" t="s">
        <v>1017</v>
      </c>
      <c r="C115" t="s">
        <v>1018</v>
      </c>
      <c r="D115" t="str">
        <f t="shared" si="12"/>
        <v>boAt Type C A750 Stress Resistant, Tangle-free, Sturdy Flat Cable with 6.5A Fast Charging and 480Mbps Data Transmission, 10000+ Bends Lifespan and Extended 1.5m Length(Radiant Red)</v>
      </c>
      <c r="F115" t="str">
        <f t="shared" si="21"/>
        <v>Unique</v>
      </c>
      <c r="G115" t="str" cm="1">
        <f t="array" ref="G115">PROPER(_xlfn.TEXTJOIN(" ", TRUE, INDEX(_xlfn.FILTERXML("&lt;t&gt;&lt;s&gt;" &amp; SUBSTITUTE(D115," ","&lt;/s&gt;&lt;s&gt;") &amp; "&lt;/s&gt;&lt;/t&gt;", "//s"), _xlfn.SEQUENCE(4))))</f>
        <v>Boat Type C A750</v>
      </c>
      <c r="H115" t="str">
        <f t="shared" si="22"/>
        <v>Tangle-free, Sturdy Flat Cable with 6.5A Fast Charging and 480Mbps Data Transmission, 10000+ Bends Lifespan and Extended 1.5m Length(Radiant Red)</v>
      </c>
      <c r="I115" t="s">
        <v>17</v>
      </c>
      <c r="J115" t="s">
        <v>13085</v>
      </c>
      <c r="K115" s="7" t="str">
        <f t="shared" si="13"/>
        <v>Computers &amp; Accessories</v>
      </c>
      <c r="L115" t="s">
        <v>13086</v>
      </c>
      <c r="M115" t="str">
        <f t="shared" si="14"/>
        <v>Accessories &amp; Peripherals</v>
      </c>
      <c r="N115" t="s">
        <v>13087</v>
      </c>
      <c r="O115" s="2" t="str">
        <f t="shared" si="15"/>
        <v>Cables &amp; Accessories</v>
      </c>
      <c r="P115" s="1" t="s">
        <v>13088</v>
      </c>
      <c r="Q115" t="s">
        <v>13089</v>
      </c>
      <c r="R115">
        <v>399</v>
      </c>
      <c r="S115" s="8">
        <f t="shared" si="16"/>
        <v>399</v>
      </c>
      <c r="T115">
        <v>999</v>
      </c>
      <c r="U115" s="8">
        <f t="shared" si="17"/>
        <v>999</v>
      </c>
      <c r="V115" s="1">
        <f t="shared" si="18"/>
        <v>0.60060060060060061</v>
      </c>
      <c r="W115">
        <v>4.0999999999999996</v>
      </c>
      <c r="X115" s="10">
        <f t="shared" si="19"/>
        <v>4.0999999999999996</v>
      </c>
      <c r="Y115" s="4">
        <v>1780</v>
      </c>
      <c r="Z115" s="12">
        <f t="shared" si="20"/>
        <v>1780</v>
      </c>
    </row>
    <row r="116" spans="1:26" x14ac:dyDescent="0.25">
      <c r="A116">
        <v>115</v>
      </c>
      <c r="B116" t="s">
        <v>1022</v>
      </c>
      <c r="C116" t="s">
        <v>1023</v>
      </c>
      <c r="D116" t="str">
        <f t="shared" si="12"/>
        <v>Cotbolt Silicone Protective Case Cover for LG an MR21GA Magic Remote Shockproof for LG Smart TV Remote 2021 Protective Skin Waterproof Anti Lost (Black) (Remote Not Included)</v>
      </c>
      <c r="F116" t="str">
        <f t="shared" si="21"/>
        <v>Unique</v>
      </c>
      <c r="G116" t="str" cm="1">
        <f t="array" ref="G116">PROPER(_xlfn.TEXTJOIN(" ", TRUE, INDEX(_xlfn.FILTERXML("&lt;t&gt;&lt;s&gt;" &amp; SUBSTITUTE(D116," ","&lt;/s&gt;&lt;s&gt;") &amp; "&lt;/s&gt;&lt;/t&gt;", "//s"), _xlfn.SEQUENCE(4))))</f>
        <v>Cotbolt Silicone Protective Case</v>
      </c>
      <c r="H116" t="str">
        <f t="shared" si="22"/>
        <v>LG an MR21GA Magic Remote Shockproof for LG Smart TV Remote 2021 Protective Skin Waterproof Anti Lost (Black) (Remote Not Included)</v>
      </c>
      <c r="I116" t="s">
        <v>459</v>
      </c>
      <c r="J116" t="s">
        <v>13093</v>
      </c>
      <c r="K116" s="7" t="str">
        <f t="shared" si="13"/>
        <v>Electronics</v>
      </c>
      <c r="L116" t="s">
        <v>13094</v>
      </c>
      <c r="M116" t="str">
        <f t="shared" si="14"/>
        <v>HomeTheater , TV &amp; Video</v>
      </c>
      <c r="N116" s="2" t="s">
        <v>13095</v>
      </c>
      <c r="O116" s="2" t="str">
        <f t="shared" si="15"/>
        <v>Accessories</v>
      </c>
      <c r="P116" s="1" t="s">
        <v>13099</v>
      </c>
      <c r="R116">
        <v>399</v>
      </c>
      <c r="S116" s="8">
        <f t="shared" si="16"/>
        <v>399</v>
      </c>
      <c r="T116" s="2">
        <v>1999</v>
      </c>
      <c r="U116" s="8">
        <f t="shared" si="17"/>
        <v>1999</v>
      </c>
      <c r="V116" s="1">
        <f t="shared" si="18"/>
        <v>0.80040020010004997</v>
      </c>
      <c r="W116">
        <v>4.5</v>
      </c>
      <c r="X116" s="10">
        <f t="shared" si="19"/>
        <v>4.5</v>
      </c>
      <c r="Y116" s="4">
        <v>505</v>
      </c>
      <c r="Z116" s="12">
        <f t="shared" si="20"/>
        <v>505</v>
      </c>
    </row>
    <row r="117" spans="1:26" x14ac:dyDescent="0.25">
      <c r="A117">
        <v>116</v>
      </c>
      <c r="B117" t="s">
        <v>1031</v>
      </c>
      <c r="C117" t="s">
        <v>1032</v>
      </c>
      <c r="D117" t="str">
        <f t="shared" si="12"/>
        <v>Portronics Konnect L POR-1403 Fast Charging 3A Type-C Cable 1.2 Meter with Charge and Sync Function for All Type-C Devices (White)</v>
      </c>
      <c r="F117" t="str">
        <f t="shared" si="21"/>
        <v>Unique</v>
      </c>
      <c r="G117" t="str" cm="1">
        <f t="array" ref="G117">PROPER(_xlfn.TEXTJOIN(" ", TRUE, INDEX(_xlfn.FILTERXML("&lt;t&gt;&lt;s&gt;" &amp; SUBSTITUTE(D117," ","&lt;/s&gt;&lt;s&gt;") &amp; "&lt;/s&gt;&lt;/t&gt;", "//s"), _xlfn.SEQUENCE(4))))</f>
        <v>Portronics Konnect L Por-1403</v>
      </c>
      <c r="H117" t="str">
        <f t="shared" si="22"/>
        <v>3A Type-C Cable 1.2 Meter with Charge and Sync Function for All Type-C Devices (White)</v>
      </c>
      <c r="I117" t="s">
        <v>17</v>
      </c>
      <c r="J117" t="s">
        <v>13085</v>
      </c>
      <c r="K117" s="7" t="str">
        <f t="shared" si="13"/>
        <v>Computers &amp; Accessories</v>
      </c>
      <c r="L117" t="s">
        <v>13086</v>
      </c>
      <c r="M117" t="str">
        <f t="shared" si="14"/>
        <v>Accessories &amp; Peripherals</v>
      </c>
      <c r="N117" t="s">
        <v>13087</v>
      </c>
      <c r="O117" s="2" t="str">
        <f t="shared" si="15"/>
        <v>Cables &amp; Accessories</v>
      </c>
      <c r="P117" s="1" t="s">
        <v>13088</v>
      </c>
      <c r="Q117" t="s">
        <v>13089</v>
      </c>
      <c r="R117">
        <v>210</v>
      </c>
      <c r="S117" s="8">
        <f t="shared" si="16"/>
        <v>210</v>
      </c>
      <c r="T117">
        <v>399</v>
      </c>
      <c r="U117" s="8">
        <f t="shared" si="17"/>
        <v>399</v>
      </c>
      <c r="V117" s="1">
        <f t="shared" si="18"/>
        <v>0.47368421052631576</v>
      </c>
      <c r="W117">
        <v>4.0999999999999996</v>
      </c>
      <c r="X117" s="10">
        <f t="shared" si="19"/>
        <v>4.0999999999999996</v>
      </c>
      <c r="Y117" s="4">
        <v>1717</v>
      </c>
      <c r="Z117" s="12">
        <f t="shared" si="20"/>
        <v>1717</v>
      </c>
    </row>
    <row r="118" spans="1:26" x14ac:dyDescent="0.25">
      <c r="A118">
        <v>117</v>
      </c>
      <c r="B118" t="s">
        <v>1041</v>
      </c>
      <c r="C118" t="s">
        <v>1042</v>
      </c>
      <c r="D118" t="str">
        <f t="shared" si="12"/>
        <v>Electvision Remote Control Compatible with Amazon Fire tv Stick (Pairing Manual Will be Back Side Remote Control)(P)</v>
      </c>
      <c r="F118" t="str">
        <f t="shared" si="21"/>
        <v>Unique</v>
      </c>
      <c r="G118" t="str" cm="1">
        <f t="array" ref="G118">PROPER(_xlfn.TEXTJOIN(" ", TRUE, INDEX(_xlfn.FILTERXML("&lt;t&gt;&lt;s&gt;" &amp; SUBSTITUTE(D118," ","&lt;/s&gt;&lt;s&gt;") &amp; "&lt;/s&gt;&lt;/t&gt;", "//s"), _xlfn.SEQUENCE(4))))</f>
        <v>Electvision Remote Control Compatible</v>
      </c>
      <c r="H118" t="str">
        <f t="shared" si="22"/>
        <v>Fire tv Stick (Pairing Manual Will be Back Side Remote Control)(P)</v>
      </c>
      <c r="I118" t="s">
        <v>459</v>
      </c>
      <c r="J118" t="s">
        <v>13093</v>
      </c>
      <c r="K118" s="7" t="str">
        <f t="shared" si="13"/>
        <v>Electronics</v>
      </c>
      <c r="L118" s="2" t="s">
        <v>13094</v>
      </c>
      <c r="M118" t="str">
        <f t="shared" si="14"/>
        <v>HomeTheater , TV &amp; Video</v>
      </c>
      <c r="N118" s="2" t="s">
        <v>13095</v>
      </c>
      <c r="O118" s="2" t="str">
        <f t="shared" si="15"/>
        <v>Accessories</v>
      </c>
      <c r="P118" s="1" t="s">
        <v>13099</v>
      </c>
      <c r="R118" s="2">
        <v>1299</v>
      </c>
      <c r="S118" s="8">
        <f t="shared" si="16"/>
        <v>1299</v>
      </c>
      <c r="T118" s="2">
        <v>1999</v>
      </c>
      <c r="U118" s="8">
        <f t="shared" si="17"/>
        <v>1999</v>
      </c>
      <c r="V118" s="1">
        <f t="shared" si="18"/>
        <v>0.35017508754377191</v>
      </c>
      <c r="W118">
        <v>3.6</v>
      </c>
      <c r="X118" s="10">
        <f t="shared" si="19"/>
        <v>3.6</v>
      </c>
      <c r="Y118" s="4">
        <v>590</v>
      </c>
      <c r="Z118" s="12">
        <f t="shared" si="20"/>
        <v>590</v>
      </c>
    </row>
    <row r="119" spans="1:26" x14ac:dyDescent="0.25">
      <c r="A119">
        <v>118</v>
      </c>
      <c r="B119" t="s">
        <v>1051</v>
      </c>
      <c r="C119" t="s">
        <v>1052</v>
      </c>
      <c r="D119" t="str">
        <f t="shared" si="12"/>
        <v>King Shine Multi Retractable 3.0A Fast Charger Cord, Multiple Charging Cable 4Ft 1.2m 3-in-1 USB Charge Cord Compatible with Phone Type C Micro USB for All Android and iOS Smartphones (Random Colour)</v>
      </c>
      <c r="F119" t="str">
        <f t="shared" si="21"/>
        <v>Unique</v>
      </c>
      <c r="G119" t="str" cm="1">
        <f t="array" ref="G119">PROPER(_xlfn.TEXTJOIN(" ", TRUE, INDEX(_xlfn.FILTERXML("&lt;t&gt;&lt;s&gt;" &amp; SUBSTITUTE(D119," ","&lt;/s&gt;&lt;s&gt;") &amp; "&lt;/s&gt;&lt;/t&gt;", "//s"), _xlfn.SEQUENCE(4))))</f>
        <v>King Shine Multi Retractable</v>
      </c>
      <c r="H119" t="str">
        <f t="shared" si="22"/>
        <v>Charger Cord, Multiple Charging Cable 4Ft 1.2m 3-in-1 USB Charge Cord Compatible with Phone Type C Micro USB for All Android and iOS Smartphones (Random Colour)</v>
      </c>
      <c r="I119" t="s">
        <v>17</v>
      </c>
      <c r="J119" t="s">
        <v>13085</v>
      </c>
      <c r="K119" s="7" t="str">
        <f t="shared" si="13"/>
        <v>Computers &amp; Accessories</v>
      </c>
      <c r="L119" t="s">
        <v>13086</v>
      </c>
      <c r="M119" t="str">
        <f t="shared" si="14"/>
        <v>Accessories &amp; Peripherals</v>
      </c>
      <c r="N119" t="s">
        <v>13087</v>
      </c>
      <c r="O119" s="2" t="str">
        <f t="shared" si="15"/>
        <v>Cables &amp; Accessories</v>
      </c>
      <c r="P119" s="1" t="s">
        <v>13088</v>
      </c>
      <c r="Q119" t="s">
        <v>13089</v>
      </c>
      <c r="R119">
        <v>347</v>
      </c>
      <c r="S119" s="8">
        <f t="shared" si="16"/>
        <v>347</v>
      </c>
      <c r="T119">
        <v>999</v>
      </c>
      <c r="U119" s="8">
        <f t="shared" si="17"/>
        <v>999</v>
      </c>
      <c r="V119" s="1">
        <f t="shared" si="18"/>
        <v>0.6526526526526526</v>
      </c>
      <c r="W119">
        <v>3.5</v>
      </c>
      <c r="X119" s="10">
        <f t="shared" si="19"/>
        <v>3.5</v>
      </c>
      <c r="Y119" s="4">
        <v>1121</v>
      </c>
      <c r="Z119" s="12">
        <f t="shared" si="20"/>
        <v>1121</v>
      </c>
    </row>
    <row r="120" spans="1:26" x14ac:dyDescent="0.25">
      <c r="A120">
        <v>119</v>
      </c>
      <c r="B120" t="s">
        <v>1061</v>
      </c>
      <c r="C120" t="s">
        <v>1062</v>
      </c>
      <c r="D120" t="str">
        <f t="shared" si="12"/>
        <v>Lapster 5 pin mini usb cable, usb b cable,camera cable usb2.0 for External HDDS Card Readers Camera etc.</v>
      </c>
      <c r="F120" t="str">
        <f t="shared" si="21"/>
        <v>Unique</v>
      </c>
      <c r="G120" t="str" cm="1">
        <f t="array" ref="G120">PROPER(_xlfn.TEXTJOIN(" ", TRUE, INDEX(_xlfn.FILTERXML("&lt;t&gt;&lt;s&gt;" &amp; SUBSTITUTE(D120," ","&lt;/s&gt;&lt;s&gt;") &amp; "&lt;/s&gt;&lt;/t&gt;", "//s"), _xlfn.SEQUENCE(4))))</f>
        <v>Lapster 5 Pin Mini</v>
      </c>
      <c r="H120" t="str">
        <f t="shared" si="22"/>
        <v>usb b cable,camera cable usb2.0 for External HDDS Card Readers Camera etc.</v>
      </c>
      <c r="I120" t="s">
        <v>17</v>
      </c>
      <c r="J120" t="s">
        <v>13085</v>
      </c>
      <c r="K120" s="7" t="str">
        <f t="shared" si="13"/>
        <v>Computers &amp; Accessories</v>
      </c>
      <c r="L120" t="s">
        <v>13086</v>
      </c>
      <c r="M120" t="str">
        <f t="shared" si="14"/>
        <v>Accessories &amp; Peripherals</v>
      </c>
      <c r="N120" t="s">
        <v>13087</v>
      </c>
      <c r="O120" s="2" t="str">
        <f t="shared" si="15"/>
        <v>Cables &amp; Accessories</v>
      </c>
      <c r="P120" s="1" t="s">
        <v>13088</v>
      </c>
      <c r="Q120" t="s">
        <v>13089</v>
      </c>
      <c r="R120">
        <v>149</v>
      </c>
      <c r="S120" s="8">
        <f t="shared" si="16"/>
        <v>149</v>
      </c>
      <c r="T120">
        <v>999</v>
      </c>
      <c r="U120" s="8">
        <f t="shared" si="17"/>
        <v>999</v>
      </c>
      <c r="V120" s="1">
        <f t="shared" si="18"/>
        <v>0.85085085085085088</v>
      </c>
      <c r="W120">
        <v>4</v>
      </c>
      <c r="X120" s="10">
        <f t="shared" si="19"/>
        <v>4</v>
      </c>
      <c r="Y120" s="4">
        <v>1313</v>
      </c>
      <c r="Z120" s="12">
        <f t="shared" si="20"/>
        <v>1313</v>
      </c>
    </row>
    <row r="121" spans="1:26" x14ac:dyDescent="0.25">
      <c r="A121">
        <v>120</v>
      </c>
      <c r="B121" t="s">
        <v>1066</v>
      </c>
      <c r="C121" t="s">
        <v>1067</v>
      </c>
      <c r="D121" t="str">
        <f t="shared" si="12"/>
        <v>Portronics Konnect Spydr 31 3-in-1 Multi Functional Cable with 3.0A Output, Tangle Resistant, 1.2M Length, Nylon Braided(Zebra)</v>
      </c>
      <c r="F121" t="str">
        <f t="shared" si="21"/>
        <v>Unique</v>
      </c>
      <c r="G121" t="str" cm="1">
        <f t="array" ref="G121">PROPER(_xlfn.TEXTJOIN(" ", TRUE, INDEX(_xlfn.FILTERXML("&lt;t&gt;&lt;s&gt;" &amp; SUBSTITUTE(D121," ","&lt;/s&gt;&lt;s&gt;") &amp; "&lt;/s&gt;&lt;/t&gt;", "//s"), _xlfn.SEQUENCE(4))))</f>
        <v>Portronics Konnect Spydr 31</v>
      </c>
      <c r="H121" t="str">
        <f t="shared" si="22"/>
        <v>Functional Cable with 3.0A Output, Tangle Resistant, 1.2M Length, Nylon Braided(Zebra)</v>
      </c>
      <c r="I121" t="s">
        <v>17</v>
      </c>
      <c r="J121" t="s">
        <v>13085</v>
      </c>
      <c r="K121" s="7" t="str">
        <f t="shared" si="13"/>
        <v>Computers &amp; Accessories</v>
      </c>
      <c r="L121" t="s">
        <v>13086</v>
      </c>
      <c r="M121" t="str">
        <f t="shared" si="14"/>
        <v>Accessories &amp; Peripherals</v>
      </c>
      <c r="N121" t="s">
        <v>13087</v>
      </c>
      <c r="O121" s="2" t="str">
        <f t="shared" si="15"/>
        <v>Cables &amp; Accessories</v>
      </c>
      <c r="P121" s="1" t="s">
        <v>13088</v>
      </c>
      <c r="Q121" t="s">
        <v>13089</v>
      </c>
      <c r="R121">
        <v>228</v>
      </c>
      <c r="S121" s="8">
        <f t="shared" si="16"/>
        <v>228</v>
      </c>
      <c r="T121">
        <v>899</v>
      </c>
      <c r="U121" s="8">
        <f t="shared" si="17"/>
        <v>899</v>
      </c>
      <c r="V121" s="1">
        <f t="shared" si="18"/>
        <v>0.74638487208008897</v>
      </c>
      <c r="W121">
        <v>3.8</v>
      </c>
      <c r="X121" s="10">
        <f t="shared" si="19"/>
        <v>3.8</v>
      </c>
      <c r="Y121" s="4">
        <v>132</v>
      </c>
      <c r="Z121" s="12">
        <f t="shared" si="20"/>
        <v>132</v>
      </c>
    </row>
    <row r="122" spans="1:26" x14ac:dyDescent="0.25">
      <c r="A122">
        <v>121</v>
      </c>
      <c r="B122" t="s">
        <v>1076</v>
      </c>
      <c r="C122" t="s">
        <v>1077</v>
      </c>
      <c r="D122" t="str">
        <f t="shared" si="12"/>
        <v>Belkin Apple Certified Lightning To Type C Cable, Tough Unbreakable Braided Fast Charging For Iphone, Ipad, Air Pods, 3.3 Feet (1 Meters) White</v>
      </c>
      <c r="F122" t="str">
        <f t="shared" si="21"/>
        <v>Unique</v>
      </c>
      <c r="G122" t="str" cm="1">
        <f t="array" ref="G122">PROPER(_xlfn.TEXTJOIN(" ", TRUE, INDEX(_xlfn.FILTERXML("&lt;t&gt;&lt;s&gt;" &amp; SUBSTITUTE(D122," ","&lt;/s&gt;&lt;s&gt;") &amp; "&lt;/s&gt;&lt;/t&gt;", "//s"), _xlfn.SEQUENCE(4))))</f>
        <v>Belkin Apple Certified Lightning</v>
      </c>
      <c r="H122" t="str">
        <f t="shared" si="22"/>
        <v>C Cable, Tough Unbreakable Braided Fast Charging For Iphone, Ipad, Air Pods, 3.3 Feet (1 Meters) White</v>
      </c>
      <c r="I122" t="s">
        <v>17</v>
      </c>
      <c r="J122" t="s">
        <v>13085</v>
      </c>
      <c r="K122" s="7" t="str">
        <f t="shared" si="13"/>
        <v>Computers &amp; Accessories</v>
      </c>
      <c r="L122" s="2" t="s">
        <v>13086</v>
      </c>
      <c r="M122" t="str">
        <f t="shared" si="14"/>
        <v>Accessories &amp; Peripherals</v>
      </c>
      <c r="N122" s="2" t="s">
        <v>13087</v>
      </c>
      <c r="O122" s="2" t="str">
        <f t="shared" si="15"/>
        <v>Cables &amp; Accessories</v>
      </c>
      <c r="P122" s="1" t="s">
        <v>13088</v>
      </c>
      <c r="Q122" t="s">
        <v>13089</v>
      </c>
      <c r="R122" s="2">
        <v>1599</v>
      </c>
      <c r="S122" s="8">
        <f t="shared" si="16"/>
        <v>1599</v>
      </c>
      <c r="T122" s="2">
        <v>1999</v>
      </c>
      <c r="U122" s="8">
        <f t="shared" si="17"/>
        <v>1999</v>
      </c>
      <c r="V122" s="1">
        <f t="shared" si="18"/>
        <v>0.20010005002501249</v>
      </c>
      <c r="W122">
        <v>4.4000000000000004</v>
      </c>
      <c r="X122" s="10">
        <f t="shared" si="19"/>
        <v>4.4000000000000004</v>
      </c>
      <c r="Y122" s="4">
        <v>1951</v>
      </c>
      <c r="Z122" s="12">
        <f t="shared" si="20"/>
        <v>1951</v>
      </c>
    </row>
    <row r="123" spans="1:26" x14ac:dyDescent="0.25">
      <c r="A123">
        <v>122</v>
      </c>
      <c r="B123" t="s">
        <v>1086</v>
      </c>
      <c r="C123" t="s">
        <v>1087</v>
      </c>
      <c r="D123" t="str">
        <f t="shared" si="12"/>
        <v>Remote Control Compatible for Amazon Fire Tv Stick Remote Control [ 3rd Gen ](Not Compatible for Fire TV Edition Smart TV) from basesailor</v>
      </c>
      <c r="F123" t="str">
        <f t="shared" si="21"/>
        <v>Unique</v>
      </c>
      <c r="G123" t="str" cm="1">
        <f t="array" ref="G123">PROPER(_xlfn.TEXTJOIN(" ", TRUE, INDEX(_xlfn.FILTERXML("&lt;t&gt;&lt;s&gt;" &amp; SUBSTITUTE(D123," ","&lt;/s&gt;&lt;s&gt;") &amp; "&lt;/s&gt;&lt;/t&gt;", "//s"), _xlfn.SEQUENCE(4))))</f>
        <v>Remote Control Compatible For</v>
      </c>
      <c r="H123" t="str">
        <f t="shared" si="22"/>
        <v>Tv Stick Remote Control [ 3rd Gen ](Not Compatible for Fire TV Edition Smart TV) from basesailor</v>
      </c>
      <c r="I123" t="s">
        <v>459</v>
      </c>
      <c r="J123" t="s">
        <v>13093</v>
      </c>
      <c r="K123" s="7" t="str">
        <f t="shared" si="13"/>
        <v>Electronics</v>
      </c>
      <c r="L123" s="2" t="s">
        <v>13094</v>
      </c>
      <c r="M123" t="str">
        <f t="shared" si="14"/>
        <v>HomeTheater , TV &amp; Video</v>
      </c>
      <c r="N123" s="2" t="s">
        <v>13095</v>
      </c>
      <c r="O123" s="2" t="str">
        <f t="shared" si="15"/>
        <v>Accessories</v>
      </c>
      <c r="P123" s="1" t="s">
        <v>13099</v>
      </c>
      <c r="R123" s="2">
        <v>1499</v>
      </c>
      <c r="S123" s="8">
        <f t="shared" si="16"/>
        <v>1499</v>
      </c>
      <c r="T123" s="2">
        <v>3999</v>
      </c>
      <c r="U123" s="8">
        <f t="shared" si="17"/>
        <v>3999</v>
      </c>
      <c r="V123" s="1">
        <f t="shared" si="18"/>
        <v>0.62515628907226806</v>
      </c>
      <c r="W123">
        <v>3.7</v>
      </c>
      <c r="X123" s="10">
        <f t="shared" si="19"/>
        <v>3.7</v>
      </c>
      <c r="Y123" s="4">
        <v>37</v>
      </c>
      <c r="Z123" s="12">
        <f t="shared" si="20"/>
        <v>37</v>
      </c>
    </row>
    <row r="124" spans="1:26" x14ac:dyDescent="0.25">
      <c r="A124">
        <v>123</v>
      </c>
      <c r="B124" t="s">
        <v>1096</v>
      </c>
      <c r="C124" t="s">
        <v>1097</v>
      </c>
      <c r="D124" t="str">
        <f t="shared" si="12"/>
        <v>VW 80 cm (32 inches) Playwall Frameless Series HD Ready Android Smart LED TV VW3251 (Black)</v>
      </c>
      <c r="F124" t="str">
        <f t="shared" si="21"/>
        <v>Unique</v>
      </c>
      <c r="G124" t="str" cm="1">
        <f t="array" ref="G124">PROPER(_xlfn.TEXTJOIN(" ", TRUE, INDEX(_xlfn.FILTERXML("&lt;t&gt;&lt;s&gt;" &amp; SUBSTITUTE(D124," ","&lt;/s&gt;&lt;s&gt;") &amp; "&lt;/s&gt;&lt;/t&gt;", "//s"), _xlfn.SEQUENCE(4))))</f>
        <v>Vw 80 Cm (32</v>
      </c>
      <c r="H124" t="str">
        <f t="shared" si="22"/>
        <v>Frameless Series HD Ready Android Smart LED TV VW3251 (Black)</v>
      </c>
      <c r="I124" t="s">
        <v>167</v>
      </c>
      <c r="J124" t="s">
        <v>13093</v>
      </c>
      <c r="K124" s="7" t="str">
        <f t="shared" si="13"/>
        <v>Electronics</v>
      </c>
      <c r="L124" s="2" t="s">
        <v>13094</v>
      </c>
      <c r="M124" t="str">
        <f t="shared" si="14"/>
        <v>HomeTheater , TV &amp; Video</v>
      </c>
      <c r="N124" s="2" t="s">
        <v>13097</v>
      </c>
      <c r="O124" s="2" t="str">
        <f t="shared" si="15"/>
        <v>Televisions</v>
      </c>
      <c r="P124" s="1" t="s">
        <v>13098</v>
      </c>
      <c r="R124" s="2">
        <v>8499</v>
      </c>
      <c r="S124" s="8">
        <f t="shared" si="16"/>
        <v>8499</v>
      </c>
      <c r="T124" s="2">
        <v>15999</v>
      </c>
      <c r="U124" s="8">
        <f t="shared" si="17"/>
        <v>15999</v>
      </c>
      <c r="V124" s="1">
        <f t="shared" si="18"/>
        <v>0.46877929870616913</v>
      </c>
      <c r="W124">
        <v>4.3</v>
      </c>
      <c r="X124" s="10">
        <f t="shared" si="19"/>
        <v>4.3</v>
      </c>
      <c r="Y124" s="4">
        <v>592</v>
      </c>
      <c r="Z124" s="12">
        <f t="shared" si="20"/>
        <v>592</v>
      </c>
    </row>
    <row r="125" spans="1:26" x14ac:dyDescent="0.25">
      <c r="A125">
        <v>124</v>
      </c>
      <c r="B125" t="s">
        <v>1106</v>
      </c>
      <c r="C125" t="s">
        <v>1107</v>
      </c>
      <c r="D125" t="str">
        <f t="shared" si="12"/>
        <v>Hisense 108 cm (43 inches) 4K Ultra HD Smart Certified Android LED TV 43A6GE (Black)</v>
      </c>
      <c r="F125" t="str">
        <f t="shared" si="21"/>
        <v>Unique</v>
      </c>
      <c r="G125" t="str" cm="1">
        <f t="array" ref="G125">PROPER(_xlfn.TEXTJOIN(" ", TRUE, INDEX(_xlfn.FILTERXML("&lt;t&gt;&lt;s&gt;" &amp; SUBSTITUTE(D125," ","&lt;/s&gt;&lt;s&gt;") &amp; "&lt;/s&gt;&lt;/t&gt;", "//s"), _xlfn.SEQUENCE(4))))</f>
        <v>Hisense 108 Cm (43</v>
      </c>
      <c r="H125" t="str">
        <f t="shared" si="22"/>
        <v>Ultra HD Smart Certified Android LED TV 43A6GE (Black)</v>
      </c>
      <c r="I125" t="s">
        <v>167</v>
      </c>
      <c r="J125" t="s">
        <v>13093</v>
      </c>
      <c r="K125" s="7" t="str">
        <f t="shared" si="13"/>
        <v>Electronics</v>
      </c>
      <c r="L125" s="2" t="s">
        <v>13094</v>
      </c>
      <c r="M125" t="str">
        <f t="shared" si="14"/>
        <v>HomeTheater , TV &amp; Video</v>
      </c>
      <c r="N125" s="2" t="s">
        <v>13097</v>
      </c>
      <c r="O125" s="2" t="str">
        <f t="shared" si="15"/>
        <v>Televisions</v>
      </c>
      <c r="P125" s="1" t="s">
        <v>13098</v>
      </c>
      <c r="R125" s="2">
        <v>20990</v>
      </c>
      <c r="S125" s="8">
        <f t="shared" si="16"/>
        <v>20990</v>
      </c>
      <c r="T125" s="2">
        <v>44990</v>
      </c>
      <c r="U125" s="8">
        <f t="shared" si="17"/>
        <v>44990</v>
      </c>
      <c r="V125" s="1">
        <f t="shared" si="18"/>
        <v>0.53345187819515449</v>
      </c>
      <c r="W125">
        <v>4.0999999999999996</v>
      </c>
      <c r="X125" s="10">
        <f t="shared" si="19"/>
        <v>4.0999999999999996</v>
      </c>
      <c r="Y125" s="4">
        <v>1259</v>
      </c>
      <c r="Z125" s="12">
        <f t="shared" si="20"/>
        <v>1259</v>
      </c>
    </row>
    <row r="126" spans="1:26" x14ac:dyDescent="0.25">
      <c r="A126">
        <v>125</v>
      </c>
      <c r="B126" t="s">
        <v>1116</v>
      </c>
      <c r="C126" t="s">
        <v>1117</v>
      </c>
      <c r="D126" t="str">
        <f t="shared" si="12"/>
        <v>Redmi 126 cm (50 inches) 4K Ultra HD Android Smart LED TV X50 | L50M6-RA (Black)</v>
      </c>
      <c r="F126" t="str">
        <f t="shared" si="21"/>
        <v>Unique</v>
      </c>
      <c r="G126" t="str" cm="1">
        <f t="array" ref="G126">PROPER(_xlfn.TEXTJOIN(" ", TRUE, INDEX(_xlfn.FILTERXML("&lt;t&gt;&lt;s&gt;" &amp; SUBSTITUTE(D126," ","&lt;/s&gt;&lt;s&gt;") &amp; "&lt;/s&gt;&lt;/t&gt;", "//s"), _xlfn.SEQUENCE(4))))</f>
        <v>Redmi 126 Cm (50</v>
      </c>
      <c r="H126" t="str">
        <f t="shared" si="22"/>
        <v>Ultra HD Android Smart LED TV X50 | L50M6-RA (Black)</v>
      </c>
      <c r="I126" t="s">
        <v>167</v>
      </c>
      <c r="J126" t="s">
        <v>13093</v>
      </c>
      <c r="K126" s="7" t="str">
        <f t="shared" si="13"/>
        <v>Electronics</v>
      </c>
      <c r="L126" s="2" t="s">
        <v>13094</v>
      </c>
      <c r="M126" t="str">
        <f t="shared" si="14"/>
        <v>HomeTheater , TV &amp; Video</v>
      </c>
      <c r="N126" s="2" t="s">
        <v>13097</v>
      </c>
      <c r="O126" s="2" t="str">
        <f t="shared" si="15"/>
        <v>Televisions</v>
      </c>
      <c r="P126" s="1" t="s">
        <v>13098</v>
      </c>
      <c r="R126" s="2">
        <v>32999</v>
      </c>
      <c r="S126" s="8">
        <f t="shared" si="16"/>
        <v>32999</v>
      </c>
      <c r="T126" s="2">
        <v>44999</v>
      </c>
      <c r="U126" s="8">
        <f t="shared" si="17"/>
        <v>44999</v>
      </c>
      <c r="V126" s="1">
        <f t="shared" si="18"/>
        <v>0.26667259272428279</v>
      </c>
      <c r="W126">
        <v>4.2</v>
      </c>
      <c r="X126" s="10">
        <f t="shared" si="19"/>
        <v>4.2</v>
      </c>
      <c r="Y126" s="4">
        <v>45238</v>
      </c>
      <c r="Z126" s="12">
        <f t="shared" si="20"/>
        <v>45238</v>
      </c>
    </row>
    <row r="127" spans="1:26" x14ac:dyDescent="0.25">
      <c r="A127">
        <v>126</v>
      </c>
      <c r="B127" t="s">
        <v>1121</v>
      </c>
      <c r="C127" t="s">
        <v>1122</v>
      </c>
      <c r="D127" t="str">
        <f t="shared" si="12"/>
        <v>AmazonBasics 6-Feet DisplayPort (not USB port) to HDMI Cable Black</v>
      </c>
      <c r="F127" t="str">
        <f t="shared" si="21"/>
        <v>Unique</v>
      </c>
      <c r="G127" t="str" cm="1">
        <f t="array" ref="G127">PROPER(_xlfn.TEXTJOIN(" ", TRUE, INDEX(_xlfn.FILTERXML("&lt;t&gt;&lt;s&gt;" &amp; SUBSTITUTE(D127," ","&lt;/s&gt;&lt;s&gt;") &amp; "&lt;/s&gt;&lt;/t&gt;", "//s"), _xlfn.SEQUENCE(4))))</f>
        <v>Amazonbasics 6-Feet Displayport (Not</v>
      </c>
      <c r="H127" t="str">
        <f t="shared" si="22"/>
        <v>to HDMI Cable Black</v>
      </c>
      <c r="I127" t="s">
        <v>127</v>
      </c>
      <c r="J127" t="s">
        <v>13093</v>
      </c>
      <c r="K127" s="7" t="str">
        <f t="shared" si="13"/>
        <v>Electronics</v>
      </c>
      <c r="L127" t="s">
        <v>13094</v>
      </c>
      <c r="M127" t="str">
        <f t="shared" si="14"/>
        <v>HomeTheater , TV &amp; Video</v>
      </c>
      <c r="N127" s="2" t="s">
        <v>13095</v>
      </c>
      <c r="O127" s="2" t="str">
        <f t="shared" si="15"/>
        <v>Accessories</v>
      </c>
      <c r="P127" s="1" t="s">
        <v>13088</v>
      </c>
      <c r="Q127" t="s">
        <v>13096</v>
      </c>
      <c r="R127">
        <v>799</v>
      </c>
      <c r="S127" s="8">
        <f t="shared" si="16"/>
        <v>799</v>
      </c>
      <c r="T127" s="2">
        <v>1700</v>
      </c>
      <c r="U127" s="8">
        <f t="shared" si="17"/>
        <v>1700</v>
      </c>
      <c r="V127" s="1">
        <f t="shared" si="18"/>
        <v>0.53</v>
      </c>
      <c r="W127">
        <v>4.0999999999999996</v>
      </c>
      <c r="X127" s="10">
        <f t="shared" si="19"/>
        <v>4.0999999999999996</v>
      </c>
      <c r="Y127" s="4">
        <v>28638</v>
      </c>
      <c r="Z127" s="12">
        <f t="shared" si="20"/>
        <v>28638</v>
      </c>
    </row>
    <row r="128" spans="1:26" x14ac:dyDescent="0.25">
      <c r="A128">
        <v>127</v>
      </c>
      <c r="B128" t="s">
        <v>1131</v>
      </c>
      <c r="C128" t="s">
        <v>1132</v>
      </c>
      <c r="D128" t="str">
        <f t="shared" si="12"/>
        <v>AmazonBasics 3 Feet High Speed HDMI Male to Female 2.0 Extension Cable</v>
      </c>
      <c r="F128" t="str">
        <f t="shared" si="21"/>
        <v>Unique</v>
      </c>
      <c r="G128" t="str" cm="1">
        <f t="array" ref="G128">PROPER(_xlfn.TEXTJOIN(" ", TRUE, INDEX(_xlfn.FILTERXML("&lt;t&gt;&lt;s&gt;" &amp; SUBSTITUTE(D128," ","&lt;/s&gt;&lt;s&gt;") &amp; "&lt;/s&gt;&lt;/t&gt;", "//s"), _xlfn.SEQUENCE(4))))</f>
        <v>Amazonbasics 3 Feet High</v>
      </c>
      <c r="H128" t="str">
        <f t="shared" si="22"/>
        <v>Male to Female 2.0 Extension Cable</v>
      </c>
      <c r="I128" t="s">
        <v>127</v>
      </c>
      <c r="J128" t="s">
        <v>13093</v>
      </c>
      <c r="K128" s="7" t="str">
        <f t="shared" si="13"/>
        <v>Electronics</v>
      </c>
      <c r="L128" t="s">
        <v>13094</v>
      </c>
      <c r="M128" t="str">
        <f t="shared" si="14"/>
        <v>HomeTheater , TV &amp; Video</v>
      </c>
      <c r="N128" t="s">
        <v>13095</v>
      </c>
      <c r="O128" s="2" t="str">
        <f t="shared" si="15"/>
        <v>Accessories</v>
      </c>
      <c r="P128" s="1" t="s">
        <v>13088</v>
      </c>
      <c r="Q128" t="s">
        <v>13096</v>
      </c>
      <c r="R128">
        <v>229</v>
      </c>
      <c r="S128" s="8">
        <f t="shared" si="16"/>
        <v>229</v>
      </c>
      <c r="T128">
        <v>595</v>
      </c>
      <c r="U128" s="8">
        <f t="shared" si="17"/>
        <v>595</v>
      </c>
      <c r="V128" s="1">
        <f t="shared" si="18"/>
        <v>0.6151260504201681</v>
      </c>
      <c r="W128">
        <v>4.3</v>
      </c>
      <c r="X128" s="10">
        <f t="shared" si="19"/>
        <v>4.3</v>
      </c>
      <c r="Y128" s="4">
        <v>12835</v>
      </c>
      <c r="Z128" s="12">
        <f t="shared" si="20"/>
        <v>12835</v>
      </c>
    </row>
    <row r="129" spans="1:26" x14ac:dyDescent="0.25">
      <c r="A129">
        <v>128</v>
      </c>
      <c r="B129" t="s">
        <v>1141</v>
      </c>
      <c r="C129" t="s">
        <v>1142</v>
      </c>
      <c r="D129" t="str">
        <f t="shared" si="12"/>
        <v>iFFALCON 80 cm (32 inches) HD Ready Smart LED TV¬†32F53 (Black)</v>
      </c>
      <c r="F129" t="str">
        <f t="shared" si="21"/>
        <v>Unique</v>
      </c>
      <c r="G129" t="str" cm="1">
        <f t="array" ref="G129">PROPER(_xlfn.TEXTJOIN(" ", TRUE, INDEX(_xlfn.FILTERXML("&lt;t&gt;&lt;s&gt;" &amp; SUBSTITUTE(D129," ","&lt;/s&gt;&lt;s&gt;") &amp; "&lt;/s&gt;&lt;/t&gt;", "//s"), _xlfn.SEQUENCE(4))))</f>
        <v>Iffalcon 80 Cm (32</v>
      </c>
      <c r="H129" t="str">
        <f t="shared" si="22"/>
        <v>Ready Smart LED TV¬†32F53 (Black)</v>
      </c>
      <c r="I129" t="s">
        <v>167</v>
      </c>
      <c r="J129" t="s">
        <v>13093</v>
      </c>
      <c r="K129" s="7" t="str">
        <f t="shared" si="13"/>
        <v>Electronics</v>
      </c>
      <c r="L129" s="2" t="s">
        <v>13094</v>
      </c>
      <c r="M129" t="str">
        <f t="shared" si="14"/>
        <v>HomeTheater , TV &amp; Video</v>
      </c>
      <c r="N129" s="2" t="s">
        <v>13097</v>
      </c>
      <c r="O129" s="2" t="str">
        <f t="shared" si="15"/>
        <v>Televisions</v>
      </c>
      <c r="P129" s="1" t="s">
        <v>13098</v>
      </c>
      <c r="R129" s="2">
        <v>9999</v>
      </c>
      <c r="S129" s="8">
        <f t="shared" si="16"/>
        <v>9999</v>
      </c>
      <c r="T129" s="2">
        <v>27990</v>
      </c>
      <c r="U129" s="8">
        <f t="shared" si="17"/>
        <v>27990</v>
      </c>
      <c r="V129" s="1">
        <f t="shared" si="18"/>
        <v>0.64276527331189715</v>
      </c>
      <c r="W129">
        <v>4.2</v>
      </c>
      <c r="X129" s="10">
        <f t="shared" si="19"/>
        <v>4.2</v>
      </c>
      <c r="Y129" s="4">
        <v>1269</v>
      </c>
      <c r="Z129" s="12">
        <f t="shared" si="20"/>
        <v>1269</v>
      </c>
    </row>
    <row r="130" spans="1:26" x14ac:dyDescent="0.25">
      <c r="A130">
        <v>129</v>
      </c>
      <c r="B130" t="s">
        <v>1151</v>
      </c>
      <c r="C130" t="s">
        <v>12970</v>
      </c>
      <c r="D130" t="str">
        <f t="shared" ref="D130:D193" si="23">TRIM(SUBSTITUTE(SUBSTITUTE(SUBSTITUTE(SUBSTITUTE(SUBSTITUTE(SUBSTITUTE(C130,"&amp;","and"),"&lt;",""),"&gt;",""),"/"," "),CHAR(160)," "),CHAR(10)," "))</f>
        <v>7SEVEN Compatible Lg Smart Tv Remote Suitable for Any LG LED OLED LCD UHD Plasma Android Television and AKB75095303 replacement of Original Lg Tv Remote Control</v>
      </c>
      <c r="F130" t="str">
        <f t="shared" si="21"/>
        <v>Unique</v>
      </c>
      <c r="G130" t="str" cm="1">
        <f t="array" ref="G130">PROPER(_xlfn.TEXTJOIN(" ", TRUE, INDEX(_xlfn.FILTERXML("&lt;t&gt;&lt;s&gt;" &amp; SUBSTITUTE(D130," ","&lt;/s&gt;&lt;s&gt;") &amp; "&lt;/s&gt;&lt;/t&gt;", "//s"), _xlfn.SEQUENCE(4))))</f>
        <v>7Seven Compatible Lg Smart</v>
      </c>
      <c r="H130" t="str">
        <f t="shared" si="22"/>
        <v>Suitable for Any LG LED OLED LCD UHD Plasma Android Television and AKB75095303 replacement of Original Lg Tv Remote Control</v>
      </c>
      <c r="I130" t="s">
        <v>459</v>
      </c>
      <c r="J130" t="s">
        <v>13093</v>
      </c>
      <c r="K130" s="7" t="str">
        <f t="shared" ref="K130:K193" si="24">TRIM(SUBSTITUTE(SUBSTITUTE(J130, "&amp;", " &amp; "), ",", " , "))</f>
        <v>Electronics</v>
      </c>
      <c r="L130" t="s">
        <v>13094</v>
      </c>
      <c r="M130" t="str">
        <f t="shared" ref="M130:M193" si="25">TRIM(SUBSTITUTE(SUBSTITUTE(L130, "&amp;", " &amp; "), ",", " , "))</f>
        <v>HomeTheater , TV &amp; Video</v>
      </c>
      <c r="N130" t="s">
        <v>13095</v>
      </c>
      <c r="O130" s="2" t="str">
        <f t="shared" ref="O130:O193" si="26">TRIM(SUBSTITUTE(SUBSTITUTE(N130, "&amp;", " &amp; "), ",", " , "))</f>
        <v>Accessories</v>
      </c>
      <c r="P130" s="1" t="s">
        <v>13099</v>
      </c>
      <c r="R130">
        <v>349</v>
      </c>
      <c r="S130" s="8">
        <f t="shared" ref="S130:S193" si="27">VALUE(R130)</f>
        <v>349</v>
      </c>
      <c r="T130">
        <v>599</v>
      </c>
      <c r="U130" s="8">
        <f t="shared" ref="U130:U193" si="28">VALUE(T130)</f>
        <v>599</v>
      </c>
      <c r="V130" s="1">
        <f t="shared" ref="V130:V193" si="29">IFERROR((U130- S130) / U130, 0)</f>
        <v>0.41736227045075125</v>
      </c>
      <c r="W130">
        <v>4.2</v>
      </c>
      <c r="X130" s="10">
        <f t="shared" ref="X130:X193" si="30">VALUE(W130)</f>
        <v>4.2</v>
      </c>
      <c r="Y130" s="4">
        <v>284</v>
      </c>
      <c r="Z130" s="12">
        <f t="shared" ref="Z130:Z193" si="31">VALUE(Y130)</f>
        <v>284</v>
      </c>
    </row>
    <row r="131" spans="1:26" x14ac:dyDescent="0.25">
      <c r="A131">
        <v>130</v>
      </c>
      <c r="B131" t="s">
        <v>1160</v>
      </c>
      <c r="C131" t="s">
        <v>1161</v>
      </c>
      <c r="D131" t="str">
        <f t="shared" si="23"/>
        <v>AmazonBasics 3.5mm to 2-Male RCA Adapter Cable For Tablet, Smartphone (Black, 15 feet)</v>
      </c>
      <c r="F131" t="str">
        <f t="shared" ref="F131:F194" si="32">IF(COUNTIF(B:B,B131) &gt; 1, "Duplicate", "Unique")</f>
        <v>Unique</v>
      </c>
      <c r="G131" t="str" cm="1">
        <f t="array" ref="G131">PROPER(_xlfn.TEXTJOIN(" ", TRUE, INDEX(_xlfn.FILTERXML("&lt;t&gt;&lt;s&gt;" &amp; SUBSTITUTE(D131," ","&lt;/s&gt;&lt;s&gt;") &amp; "&lt;/s&gt;&lt;/t&gt;", "//s"), _xlfn.SEQUENCE(4))))</f>
        <v>Amazonbasics 3.5Mm To 2-Male</v>
      </c>
      <c r="H131" t="str">
        <f t="shared" si="22"/>
        <v>Cable For Tablet, Smartphone (Black, 15 feet)</v>
      </c>
      <c r="I131" t="s">
        <v>1162</v>
      </c>
      <c r="J131" t="s">
        <v>13093</v>
      </c>
      <c r="K131" s="7" t="str">
        <f t="shared" si="24"/>
        <v>Electronics</v>
      </c>
      <c r="L131" t="s">
        <v>13094</v>
      </c>
      <c r="M131" t="str">
        <f t="shared" si="25"/>
        <v>HomeTheater , TV &amp; Video</v>
      </c>
      <c r="N131" s="2" t="s">
        <v>13095</v>
      </c>
      <c r="O131" s="2" t="str">
        <f t="shared" si="26"/>
        <v>Accessories</v>
      </c>
      <c r="P131" s="1" t="s">
        <v>13088</v>
      </c>
      <c r="Q131" t="s">
        <v>13103</v>
      </c>
      <c r="R131">
        <v>489</v>
      </c>
      <c r="S131" s="8">
        <f t="shared" si="27"/>
        <v>489</v>
      </c>
      <c r="T131" s="2">
        <v>1200</v>
      </c>
      <c r="U131" s="8">
        <f t="shared" si="28"/>
        <v>1200</v>
      </c>
      <c r="V131" s="1">
        <f t="shared" si="29"/>
        <v>0.59250000000000003</v>
      </c>
      <c r="W131">
        <v>4.4000000000000004</v>
      </c>
      <c r="X131" s="10">
        <f t="shared" si="30"/>
        <v>4.4000000000000004</v>
      </c>
      <c r="Y131" s="4">
        <v>69538</v>
      </c>
      <c r="Z131" s="12">
        <f t="shared" si="31"/>
        <v>69538</v>
      </c>
    </row>
    <row r="132" spans="1:26" x14ac:dyDescent="0.25">
      <c r="A132">
        <v>131</v>
      </c>
      <c r="B132" t="s">
        <v>1171</v>
      </c>
      <c r="C132" t="s">
        <v>1172</v>
      </c>
      <c r="D132" t="str">
        <f t="shared" si="23"/>
        <v>Acer 109 cm (43 inches) I Series 4K Ultra HD Android Smart LED TV AR43AR2851UDFL (Black)</v>
      </c>
      <c r="F132" t="str">
        <f t="shared" si="32"/>
        <v>Unique</v>
      </c>
      <c r="G132" t="str" cm="1">
        <f t="array" ref="G132">PROPER(_xlfn.TEXTJOIN(" ", TRUE, INDEX(_xlfn.FILTERXML("&lt;t&gt;&lt;s&gt;" &amp; SUBSTITUTE(D132," ","&lt;/s&gt;&lt;s&gt;") &amp; "&lt;/s&gt;&lt;/t&gt;", "//s"), _xlfn.SEQUENCE(4))))</f>
        <v>Acer 109 Cm (43</v>
      </c>
      <c r="H132" t="str">
        <f t="shared" si="22"/>
        <v>Series 4K Ultra HD Android Smart LED TV AR43AR2851UDFL (Black)</v>
      </c>
      <c r="I132" t="s">
        <v>167</v>
      </c>
      <c r="J132" t="s">
        <v>13093</v>
      </c>
      <c r="K132" s="7" t="str">
        <f t="shared" si="24"/>
        <v>Electronics</v>
      </c>
      <c r="L132" s="2" t="s">
        <v>13094</v>
      </c>
      <c r="M132" t="str">
        <f t="shared" si="25"/>
        <v>HomeTheater , TV &amp; Video</v>
      </c>
      <c r="N132" s="2" t="s">
        <v>13097</v>
      </c>
      <c r="O132" s="2" t="str">
        <f t="shared" si="26"/>
        <v>Televisions</v>
      </c>
      <c r="P132" s="1" t="s">
        <v>13098</v>
      </c>
      <c r="R132" s="2">
        <v>23999</v>
      </c>
      <c r="S132" s="8">
        <f t="shared" si="27"/>
        <v>23999</v>
      </c>
      <c r="T132" s="2">
        <v>34990</v>
      </c>
      <c r="U132" s="8">
        <f t="shared" si="28"/>
        <v>34990</v>
      </c>
      <c r="V132" s="1">
        <f t="shared" si="29"/>
        <v>0.3141183195198628</v>
      </c>
      <c r="W132">
        <v>4.3</v>
      </c>
      <c r="X132" s="10">
        <f t="shared" si="30"/>
        <v>4.3</v>
      </c>
      <c r="Y132" s="4">
        <v>4703</v>
      </c>
      <c r="Z132" s="12">
        <f t="shared" si="31"/>
        <v>4703</v>
      </c>
    </row>
    <row r="133" spans="1:26" x14ac:dyDescent="0.25">
      <c r="A133">
        <v>132</v>
      </c>
      <c r="B133" t="s">
        <v>1175</v>
      </c>
      <c r="C133" t="s">
        <v>1176</v>
      </c>
      <c r="D133" t="str">
        <f t="shared" si="23"/>
        <v>Wayona Usb Type C 65W 6Ft 2M Long Fast Charging Cable Compatible For Samsung S22 S20 Fe S21 Ultra A33 A53 A01 A73 A70 A51 M33 M53 M51 M31(2M, Black)</v>
      </c>
      <c r="F133" t="str">
        <f t="shared" si="32"/>
        <v>Unique</v>
      </c>
      <c r="G133" t="str" cm="1">
        <f t="array" ref="G133">PROPER(_xlfn.TEXTJOIN(" ", TRUE, INDEX(_xlfn.FILTERXML("&lt;t&gt;&lt;s&gt;" &amp; SUBSTITUTE(D133," ","&lt;/s&gt;&lt;s&gt;") &amp; "&lt;/s&gt;&lt;/t&gt;", "//s"), _xlfn.SEQUENCE(4))))</f>
        <v>Wayona Usb Type C</v>
      </c>
      <c r="H133" t="str">
        <f t="shared" si="22"/>
        <v>2M Long Fast Charging Cable Compatible For Samsung S22 S20 Fe S21 Ultra A33 A53 A01 A73 A70 A51 M33 M53 M51 M31(2M, Black)</v>
      </c>
      <c r="I133" t="s">
        <v>17</v>
      </c>
      <c r="J133" t="s">
        <v>13085</v>
      </c>
      <c r="K133" s="7" t="str">
        <f t="shared" si="24"/>
        <v>Computers &amp; Accessories</v>
      </c>
      <c r="L133" t="s">
        <v>13086</v>
      </c>
      <c r="M133" t="str">
        <f t="shared" si="25"/>
        <v>Accessories &amp; Peripherals</v>
      </c>
      <c r="N133" t="s">
        <v>13087</v>
      </c>
      <c r="O133" s="2" t="str">
        <f t="shared" si="26"/>
        <v>Cables &amp; Accessories</v>
      </c>
      <c r="P133" s="1" t="s">
        <v>13088</v>
      </c>
      <c r="Q133" t="s">
        <v>13089</v>
      </c>
      <c r="R133">
        <v>399</v>
      </c>
      <c r="S133" s="8">
        <f t="shared" si="27"/>
        <v>399</v>
      </c>
      <c r="T133">
        <v>999</v>
      </c>
      <c r="U133" s="8">
        <f t="shared" si="28"/>
        <v>999</v>
      </c>
      <c r="V133" s="1">
        <f t="shared" si="29"/>
        <v>0.60060060060060061</v>
      </c>
      <c r="W133">
        <v>4.3</v>
      </c>
      <c r="X133" s="10">
        <f t="shared" si="30"/>
        <v>4.3</v>
      </c>
      <c r="Y133" s="4">
        <v>2806</v>
      </c>
      <c r="Z133" s="12">
        <f t="shared" si="31"/>
        <v>2806</v>
      </c>
    </row>
    <row r="134" spans="1:26" x14ac:dyDescent="0.25">
      <c r="A134">
        <v>133</v>
      </c>
      <c r="B134" t="s">
        <v>1179</v>
      </c>
      <c r="C134" t="s">
        <v>1180</v>
      </c>
      <c r="D134" t="str">
        <f t="shared" si="23"/>
        <v>Saifsmart Outlet Wall Mount Hanger Holder for Dot 3rd Gen, Compact Bracket Case Plug and Built-in Cable Management for Kitchen Bathroom, Bedroom (Black)</v>
      </c>
      <c r="F134" t="str">
        <f t="shared" si="32"/>
        <v>Unique</v>
      </c>
      <c r="G134" t="str" cm="1">
        <f t="array" ref="G134">PROPER(_xlfn.TEXTJOIN(" ", TRUE, INDEX(_xlfn.FILTERXML("&lt;t&gt;&lt;s&gt;" &amp; SUBSTITUTE(D134," ","&lt;/s&gt;&lt;s&gt;") &amp; "&lt;/s&gt;&lt;/t&gt;", "//s"), _xlfn.SEQUENCE(4))))</f>
        <v>Saifsmart Outlet Wall Mount</v>
      </c>
      <c r="H134" t="str">
        <f t="shared" si="22"/>
        <v>for Dot 3rd Gen, Compact Bracket Case Plug and Built-in Cable Management for Kitchen Bathroom, Bedroom (Black)</v>
      </c>
      <c r="I134" t="s">
        <v>1181</v>
      </c>
      <c r="J134" t="s">
        <v>13093</v>
      </c>
      <c r="K134" s="7" t="str">
        <f t="shared" si="24"/>
        <v>Electronics</v>
      </c>
      <c r="L134" t="s">
        <v>13104</v>
      </c>
      <c r="M134" t="str">
        <f t="shared" si="25"/>
        <v>HomeAudio</v>
      </c>
      <c r="N134" s="2" t="s">
        <v>13095</v>
      </c>
      <c r="O134" s="2" t="str">
        <f t="shared" si="26"/>
        <v>Accessories</v>
      </c>
      <c r="P134" s="1" t="s">
        <v>13105</v>
      </c>
      <c r="Q134" t="s">
        <v>13106</v>
      </c>
      <c r="R134">
        <v>349</v>
      </c>
      <c r="S134" s="8">
        <f t="shared" si="27"/>
        <v>349</v>
      </c>
      <c r="T134" s="2">
        <v>1299</v>
      </c>
      <c r="U134" s="8">
        <f t="shared" si="28"/>
        <v>1299</v>
      </c>
      <c r="V134" s="1">
        <f t="shared" si="29"/>
        <v>0.73133179368745194</v>
      </c>
      <c r="W134">
        <v>4</v>
      </c>
      <c r="X134" s="10">
        <f t="shared" si="30"/>
        <v>4</v>
      </c>
      <c r="Y134" s="4">
        <v>3295</v>
      </c>
      <c r="Z134" s="12">
        <f t="shared" si="31"/>
        <v>3295</v>
      </c>
    </row>
    <row r="135" spans="1:26" x14ac:dyDescent="0.25">
      <c r="A135">
        <v>134</v>
      </c>
      <c r="B135" t="s">
        <v>1190</v>
      </c>
      <c r="C135" t="s">
        <v>1191</v>
      </c>
      <c r="D135" t="str">
        <f t="shared" si="23"/>
        <v>MI 2-in-1 USB Type C Cable (Micro USB to Type C) 30cm for Smartphone, Headphone, Laptop (White)</v>
      </c>
      <c r="F135" t="str">
        <f t="shared" si="32"/>
        <v>Unique</v>
      </c>
      <c r="G135" t="str" cm="1">
        <f t="array" ref="G135">PROPER(_xlfn.TEXTJOIN(" ", TRUE, INDEX(_xlfn.FILTERXML("&lt;t&gt;&lt;s&gt;" &amp; SUBSTITUTE(D135," ","&lt;/s&gt;&lt;s&gt;") &amp; "&lt;/s&gt;&lt;/t&gt;", "//s"), _xlfn.SEQUENCE(4))))</f>
        <v>Mi 2-In-1 Usb Type</v>
      </c>
      <c r="H135" t="str">
        <f t="shared" si="22"/>
        <v>(Micro USB to Type C) 30cm for Smartphone, Headphone, Laptop (White)</v>
      </c>
      <c r="I135" t="s">
        <v>17</v>
      </c>
      <c r="J135" t="s">
        <v>13085</v>
      </c>
      <c r="K135" s="7" t="str">
        <f t="shared" si="24"/>
        <v>Computers &amp; Accessories</v>
      </c>
      <c r="L135" t="s">
        <v>13086</v>
      </c>
      <c r="M135" t="str">
        <f t="shared" si="25"/>
        <v>Accessories &amp; Peripherals</v>
      </c>
      <c r="N135" t="s">
        <v>13087</v>
      </c>
      <c r="O135" s="2" t="str">
        <f t="shared" si="26"/>
        <v>Cables &amp; Accessories</v>
      </c>
      <c r="P135" s="1" t="s">
        <v>13088</v>
      </c>
      <c r="Q135" t="s">
        <v>13089</v>
      </c>
      <c r="R135">
        <v>179</v>
      </c>
      <c r="S135" s="8">
        <f t="shared" si="27"/>
        <v>179</v>
      </c>
      <c r="T135">
        <v>299</v>
      </c>
      <c r="U135" s="8">
        <f t="shared" si="28"/>
        <v>299</v>
      </c>
      <c r="V135" s="1">
        <f t="shared" si="29"/>
        <v>0.40133779264214048</v>
      </c>
      <c r="W135">
        <v>3.9</v>
      </c>
      <c r="X135" s="10">
        <f t="shared" si="30"/>
        <v>3.9</v>
      </c>
      <c r="Y135" s="4">
        <v>81</v>
      </c>
      <c r="Z135" s="12">
        <f t="shared" si="31"/>
        <v>81</v>
      </c>
    </row>
    <row r="136" spans="1:26" x14ac:dyDescent="0.25">
      <c r="A136">
        <v>135</v>
      </c>
      <c r="B136" t="s">
        <v>1200</v>
      </c>
      <c r="C136" t="s">
        <v>1201</v>
      </c>
      <c r="D136" t="str">
        <f t="shared" si="23"/>
        <v>AmazonBasics New Release ABS USB-A to Lightning Cable Cord, Fast Charging MFi Certified Charger for Apple iPhone, iPad Tablet (3-Ft, White)</v>
      </c>
      <c r="F136" t="str">
        <f t="shared" si="32"/>
        <v>Unique</v>
      </c>
      <c r="G136" t="str" cm="1">
        <f t="array" ref="G136">PROPER(_xlfn.TEXTJOIN(" ", TRUE, INDEX(_xlfn.FILTERXML("&lt;t&gt;&lt;s&gt;" &amp; SUBSTITUTE(D136," ","&lt;/s&gt;&lt;s&gt;") &amp; "&lt;/s&gt;&lt;/t&gt;", "//s"), _xlfn.SEQUENCE(4))))</f>
        <v>Amazonbasics New Release Abs</v>
      </c>
      <c r="H136" t="str">
        <f t="shared" si="22"/>
        <v>Lightning Cable Cord, Fast Charging MFi Certified Charger for Apple iPhone, iPad Tablet (3-Ft, White)</v>
      </c>
      <c r="I136" t="s">
        <v>17</v>
      </c>
      <c r="J136" t="s">
        <v>13085</v>
      </c>
      <c r="K136" s="7" t="str">
        <f t="shared" si="24"/>
        <v>Computers &amp; Accessories</v>
      </c>
      <c r="L136" t="s">
        <v>13086</v>
      </c>
      <c r="M136" t="str">
        <f t="shared" si="25"/>
        <v>Accessories &amp; Peripherals</v>
      </c>
      <c r="N136" s="2" t="s">
        <v>13087</v>
      </c>
      <c r="O136" s="2" t="str">
        <f t="shared" si="26"/>
        <v>Cables &amp; Accessories</v>
      </c>
      <c r="P136" s="1" t="s">
        <v>13088</v>
      </c>
      <c r="Q136" t="s">
        <v>13089</v>
      </c>
      <c r="R136">
        <v>689</v>
      </c>
      <c r="S136" s="8">
        <f t="shared" si="27"/>
        <v>689</v>
      </c>
      <c r="T136" s="2">
        <v>1500</v>
      </c>
      <c r="U136" s="8">
        <f t="shared" si="28"/>
        <v>1500</v>
      </c>
      <c r="V136" s="1">
        <f t="shared" si="29"/>
        <v>0.54066666666666663</v>
      </c>
      <c r="W136">
        <v>4.2</v>
      </c>
      <c r="X136" s="10">
        <f t="shared" si="30"/>
        <v>4.2</v>
      </c>
      <c r="Y136" s="4">
        <v>42301</v>
      </c>
      <c r="Z136" s="12">
        <f t="shared" si="31"/>
        <v>42301</v>
      </c>
    </row>
    <row r="137" spans="1:26" x14ac:dyDescent="0.25">
      <c r="A137">
        <v>136</v>
      </c>
      <c r="B137" t="s">
        <v>1210</v>
      </c>
      <c r="C137" t="s">
        <v>1211</v>
      </c>
      <c r="D137" t="str">
        <f t="shared" si="23"/>
        <v>LG 108 cm (43 inches) 4K Ultra HD Smart LED TV 43UQ7500PSF (Ceramic Black)</v>
      </c>
      <c r="F137" t="str">
        <f t="shared" si="32"/>
        <v>Unique</v>
      </c>
      <c r="G137" t="str" cm="1">
        <f t="array" ref="G137">PROPER(_xlfn.TEXTJOIN(" ", TRUE, INDEX(_xlfn.FILTERXML("&lt;t&gt;&lt;s&gt;" &amp; SUBSTITUTE(D137," ","&lt;/s&gt;&lt;s&gt;") &amp; "&lt;/s&gt;&lt;/t&gt;", "//s"), _xlfn.SEQUENCE(4))))</f>
        <v>Lg 108 Cm (43</v>
      </c>
      <c r="H137" t="str">
        <f t="shared" si="22"/>
        <v>Ultra HD Smart LED TV 43UQ7500PSF (Ceramic Black)</v>
      </c>
      <c r="I137" t="s">
        <v>167</v>
      </c>
      <c r="J137" t="s">
        <v>13093</v>
      </c>
      <c r="K137" s="7" t="str">
        <f t="shared" si="24"/>
        <v>Electronics</v>
      </c>
      <c r="L137" s="2" t="s">
        <v>13094</v>
      </c>
      <c r="M137" t="str">
        <f t="shared" si="25"/>
        <v>HomeTheater , TV &amp; Video</v>
      </c>
      <c r="N137" s="2" t="s">
        <v>13097</v>
      </c>
      <c r="O137" s="2" t="str">
        <f t="shared" si="26"/>
        <v>Televisions</v>
      </c>
      <c r="P137" s="1" t="s">
        <v>13098</v>
      </c>
      <c r="R137" s="2">
        <v>30990</v>
      </c>
      <c r="S137" s="8">
        <f t="shared" si="27"/>
        <v>30990</v>
      </c>
      <c r="T137" s="2">
        <v>49990</v>
      </c>
      <c r="U137" s="8">
        <f t="shared" si="28"/>
        <v>49990</v>
      </c>
      <c r="V137" s="1">
        <f t="shared" si="29"/>
        <v>0.38007601520304063</v>
      </c>
      <c r="W137">
        <v>4.3</v>
      </c>
      <c r="X137" s="10">
        <f t="shared" si="30"/>
        <v>4.3</v>
      </c>
      <c r="Y137" s="4">
        <v>1376</v>
      </c>
      <c r="Z137" s="12">
        <f t="shared" si="31"/>
        <v>1376</v>
      </c>
    </row>
    <row r="138" spans="1:26" x14ac:dyDescent="0.25">
      <c r="A138">
        <v>137</v>
      </c>
      <c r="B138" t="s">
        <v>1220</v>
      </c>
      <c r="C138" t="s">
        <v>1221</v>
      </c>
      <c r="D138" t="str">
        <f t="shared" si="23"/>
        <v>pTron Solero 331 3.4Amps Multifunction Fast Charging Cable, 3-in-1 USB Cable Micro USB Type-C iOS, Made in India, Durable and Strong and Tangle-free 118cm in Length (Black)</v>
      </c>
      <c r="F138" t="str">
        <f t="shared" si="32"/>
        <v>Unique</v>
      </c>
      <c r="G138" t="str" cm="1">
        <f t="array" ref="G138">PROPER(_xlfn.TEXTJOIN(" ", TRUE, INDEX(_xlfn.FILTERXML("&lt;t&gt;&lt;s&gt;" &amp; SUBSTITUTE(D138," ","&lt;/s&gt;&lt;s&gt;") &amp; "&lt;/s&gt;&lt;/t&gt;", "//s"), _xlfn.SEQUENCE(4))))</f>
        <v>Ptron Solero 331 3.4Amps</v>
      </c>
      <c r="H138" t="str">
        <f t="shared" ref="H138:H201" si="33">IFERROR(TRIM(MID(D138, FIND("~", SUBSTITUTE(D138, " ", "~", 6)) + 1, LEN(D138))), "")</f>
        <v>Charging Cable, 3-in-1 USB Cable Micro USB Type-C iOS, Made in India, Durable and Strong and Tangle-free 118cm in Length (Black)</v>
      </c>
      <c r="I138" t="s">
        <v>17</v>
      </c>
      <c r="J138" t="s">
        <v>13085</v>
      </c>
      <c r="K138" s="7" t="str">
        <f t="shared" si="24"/>
        <v>Computers &amp; Accessories</v>
      </c>
      <c r="L138" t="s">
        <v>13086</v>
      </c>
      <c r="M138" t="str">
        <f t="shared" si="25"/>
        <v>Accessories &amp; Peripherals</v>
      </c>
      <c r="N138" t="s">
        <v>13087</v>
      </c>
      <c r="O138" s="2" t="str">
        <f t="shared" si="26"/>
        <v>Cables &amp; Accessories</v>
      </c>
      <c r="P138" s="1" t="s">
        <v>13088</v>
      </c>
      <c r="Q138" t="s">
        <v>13089</v>
      </c>
      <c r="R138">
        <v>249</v>
      </c>
      <c r="S138" s="8">
        <f t="shared" si="27"/>
        <v>249</v>
      </c>
      <c r="T138">
        <v>931</v>
      </c>
      <c r="U138" s="8">
        <f t="shared" si="28"/>
        <v>931</v>
      </c>
      <c r="V138" s="1">
        <f t="shared" si="29"/>
        <v>0.73254564983888293</v>
      </c>
      <c r="W138">
        <v>3.9</v>
      </c>
      <c r="X138" s="10">
        <f t="shared" si="30"/>
        <v>3.9</v>
      </c>
      <c r="Y138" s="4">
        <v>1075</v>
      </c>
      <c r="Z138" s="12">
        <f t="shared" si="31"/>
        <v>1075</v>
      </c>
    </row>
    <row r="139" spans="1:26" x14ac:dyDescent="0.25">
      <c r="A139">
        <v>138</v>
      </c>
      <c r="B139" t="s">
        <v>1225</v>
      </c>
      <c r="C139" t="s">
        <v>1226</v>
      </c>
      <c r="D139" t="str">
        <f t="shared" si="23"/>
        <v>10k 8k 4k HDMI Cable, Certified 48Gbps 1ms Ultra High Speed HDMI 2.1 Cable 4k 120Hz 144Hz 2k 165Hz 8k 60Hz Dynamic HDR ARC eARC DTS:X Compatible for Mac Gaming PC Soundbar TV Monitor Laptop PS5 4 Xbox</v>
      </c>
      <c r="F139" t="str">
        <f t="shared" si="32"/>
        <v>Unique</v>
      </c>
      <c r="G139" t="str" cm="1">
        <f t="array" ref="G139">PROPER(_xlfn.TEXTJOIN(" ", TRUE, INDEX(_xlfn.FILTERXML("&lt;t&gt;&lt;s&gt;" &amp; SUBSTITUTE(D139," ","&lt;/s&gt;&lt;s&gt;") &amp; "&lt;/s&gt;&lt;/t&gt;", "//s"), _xlfn.SEQUENCE(4))))</f>
        <v>10K 8K 4K Hdmi</v>
      </c>
      <c r="H139" t="str">
        <f t="shared" si="33"/>
        <v>48Gbps 1ms Ultra High Speed HDMI 2.1 Cable 4k 120Hz 144Hz 2k 165Hz 8k 60Hz Dynamic HDR ARC eARC DTS:X Compatible for Mac Gaming PC Soundbar TV Monitor Laptop PS5 4 Xbox</v>
      </c>
      <c r="I139" t="s">
        <v>127</v>
      </c>
      <c r="J139" t="s">
        <v>13093</v>
      </c>
      <c r="K139" s="7" t="str">
        <f t="shared" si="24"/>
        <v>Electronics</v>
      </c>
      <c r="L139" t="s">
        <v>13094</v>
      </c>
      <c r="M139" t="str">
        <f t="shared" si="25"/>
        <v>HomeTheater , TV &amp; Video</v>
      </c>
      <c r="N139" s="2" t="s">
        <v>13095</v>
      </c>
      <c r="O139" s="2" t="str">
        <f t="shared" si="26"/>
        <v>Accessories</v>
      </c>
      <c r="P139" s="1" t="s">
        <v>13088</v>
      </c>
      <c r="Q139" t="s">
        <v>13096</v>
      </c>
      <c r="R139">
        <v>999</v>
      </c>
      <c r="S139" s="8">
        <f t="shared" si="27"/>
        <v>999</v>
      </c>
      <c r="T139" s="2">
        <v>2399</v>
      </c>
      <c r="U139" s="8">
        <f t="shared" si="28"/>
        <v>2399</v>
      </c>
      <c r="V139" s="1">
        <f t="shared" si="29"/>
        <v>0.58357649020425173</v>
      </c>
      <c r="W139">
        <v>4.5999999999999996</v>
      </c>
      <c r="X139" s="10">
        <f t="shared" si="30"/>
        <v>4.5999999999999996</v>
      </c>
      <c r="Y139" s="4">
        <v>3664</v>
      </c>
      <c r="Z139" s="12">
        <f t="shared" si="31"/>
        <v>3664</v>
      </c>
    </row>
    <row r="140" spans="1:26" x14ac:dyDescent="0.25">
      <c r="A140">
        <v>139</v>
      </c>
      <c r="B140" t="s">
        <v>1235</v>
      </c>
      <c r="C140" t="s">
        <v>1236</v>
      </c>
      <c r="D140" t="str">
        <f t="shared" si="23"/>
        <v>LRIPL Compatible Sony Bravia LCD led Remote Works with Almost All Sony led LCD tv's</v>
      </c>
      <c r="F140" t="str">
        <f t="shared" si="32"/>
        <v>Unique</v>
      </c>
      <c r="G140" t="str" cm="1">
        <f t="array" ref="G140">PROPER(_xlfn.TEXTJOIN(" ", TRUE, INDEX(_xlfn.FILTERXML("&lt;t&gt;&lt;s&gt;" &amp; SUBSTITUTE(D140," ","&lt;/s&gt;&lt;s&gt;") &amp; "&lt;/s&gt;&lt;/t&gt;", "//s"), _xlfn.SEQUENCE(4))))</f>
        <v>Lripl Compatible Sony Bravia</v>
      </c>
      <c r="H140" t="str">
        <f t="shared" si="33"/>
        <v>Remote Works with Almost All Sony led LCD tv's</v>
      </c>
      <c r="I140" t="s">
        <v>459</v>
      </c>
      <c r="J140" t="s">
        <v>13093</v>
      </c>
      <c r="K140" s="7" t="str">
        <f t="shared" si="24"/>
        <v>Electronics</v>
      </c>
      <c r="L140" t="s">
        <v>13094</v>
      </c>
      <c r="M140" t="str">
        <f t="shared" si="25"/>
        <v>HomeTheater , TV &amp; Video</v>
      </c>
      <c r="N140" t="s">
        <v>13095</v>
      </c>
      <c r="O140" s="2" t="str">
        <f t="shared" si="26"/>
        <v>Accessories</v>
      </c>
      <c r="P140" s="1" t="s">
        <v>13099</v>
      </c>
      <c r="R140">
        <v>399</v>
      </c>
      <c r="S140" s="8">
        <f t="shared" si="27"/>
        <v>399</v>
      </c>
      <c r="T140">
        <v>399</v>
      </c>
      <c r="U140" s="8">
        <f t="shared" si="28"/>
        <v>399</v>
      </c>
      <c r="V140" s="1">
        <f t="shared" si="29"/>
        <v>0</v>
      </c>
      <c r="W140">
        <v>3.9</v>
      </c>
      <c r="X140" s="10">
        <f t="shared" si="30"/>
        <v>3.9</v>
      </c>
      <c r="Y140" s="4">
        <v>1951</v>
      </c>
      <c r="Z140" s="12">
        <f t="shared" si="31"/>
        <v>1951</v>
      </c>
    </row>
    <row r="141" spans="1:26" x14ac:dyDescent="0.25">
      <c r="A141">
        <v>140</v>
      </c>
      <c r="B141" t="s">
        <v>1245</v>
      </c>
      <c r="C141" t="s">
        <v>1246</v>
      </c>
      <c r="D141" t="str">
        <f t="shared" si="23"/>
        <v>boAt Type-c A400 Type-c to USB A Cable for All Type C Phones (Lg nexus 5x), 1Mtr(Black)</v>
      </c>
      <c r="F141" t="str">
        <f t="shared" si="32"/>
        <v>Unique</v>
      </c>
      <c r="G141" t="str" cm="1">
        <f t="array" ref="G141">PROPER(_xlfn.TEXTJOIN(" ", TRUE, INDEX(_xlfn.FILTERXML("&lt;t&gt;&lt;s&gt;" &amp; SUBSTITUTE(D141," ","&lt;/s&gt;&lt;s&gt;") &amp; "&lt;/s&gt;&lt;/t&gt;", "//s"), _xlfn.SEQUENCE(4))))</f>
        <v>Boat Type-C A400 Type-C</v>
      </c>
      <c r="H141" t="str">
        <f t="shared" si="33"/>
        <v>A Cable for All Type C Phones (Lg nexus 5x), 1Mtr(Black)</v>
      </c>
      <c r="I141" t="s">
        <v>17</v>
      </c>
      <c r="J141" t="s">
        <v>13085</v>
      </c>
      <c r="K141" s="7" t="str">
        <f t="shared" si="24"/>
        <v>Computers &amp; Accessories</v>
      </c>
      <c r="L141" t="s">
        <v>13086</v>
      </c>
      <c r="M141" t="str">
        <f t="shared" si="25"/>
        <v>Accessories &amp; Peripherals</v>
      </c>
      <c r="N141" t="s">
        <v>13087</v>
      </c>
      <c r="O141" s="2" t="str">
        <f t="shared" si="26"/>
        <v>Cables &amp; Accessories</v>
      </c>
      <c r="P141" s="1" t="s">
        <v>13088</v>
      </c>
      <c r="Q141" t="s">
        <v>13089</v>
      </c>
      <c r="R141">
        <v>349</v>
      </c>
      <c r="S141" s="8">
        <f t="shared" si="27"/>
        <v>349</v>
      </c>
      <c r="T141">
        <v>699</v>
      </c>
      <c r="U141" s="8">
        <f t="shared" si="28"/>
        <v>699</v>
      </c>
      <c r="V141" s="1">
        <f t="shared" si="29"/>
        <v>0.50071530758226035</v>
      </c>
      <c r="W141">
        <v>4.3</v>
      </c>
      <c r="X141" s="10">
        <f t="shared" si="30"/>
        <v>4.3</v>
      </c>
      <c r="Y141" s="4">
        <v>20850</v>
      </c>
      <c r="Z141" s="12">
        <f t="shared" si="31"/>
        <v>20850</v>
      </c>
    </row>
    <row r="142" spans="1:26" x14ac:dyDescent="0.25">
      <c r="A142">
        <v>141</v>
      </c>
      <c r="B142" t="s">
        <v>1250</v>
      </c>
      <c r="C142" t="s">
        <v>1251</v>
      </c>
      <c r="D142" t="str">
        <f t="shared" si="23"/>
        <v>Zoul Type C to Type C Fast Charging Cable 65W 2M 6ft USB C Nylon Braided Cord Compatible with MacBook Oneplus 9 9R Samsung Galaxy S21 Ultra S20+ (2M, Black)</v>
      </c>
      <c r="F142" t="str">
        <f t="shared" si="32"/>
        <v>Unique</v>
      </c>
      <c r="G142" t="str" cm="1">
        <f t="array" ref="G142">PROPER(_xlfn.TEXTJOIN(" ", TRUE, INDEX(_xlfn.FILTERXML("&lt;t&gt;&lt;s&gt;" &amp; SUBSTITUTE(D142," ","&lt;/s&gt;&lt;s&gt;") &amp; "&lt;/s&gt;&lt;/t&gt;", "//s"), _xlfn.SEQUENCE(4))))</f>
        <v>Zoul Type C To</v>
      </c>
      <c r="H142" t="str">
        <f t="shared" si="33"/>
        <v>Fast Charging Cable 65W 2M 6ft USB C Nylon Braided Cord Compatible with MacBook Oneplus 9 9R Samsung Galaxy S21 Ultra S20+ (2M, Black)</v>
      </c>
      <c r="I142" t="s">
        <v>17</v>
      </c>
      <c r="J142" t="s">
        <v>13085</v>
      </c>
      <c r="K142" s="7" t="str">
        <f t="shared" si="24"/>
        <v>Computers &amp; Accessories</v>
      </c>
      <c r="L142" t="s">
        <v>13086</v>
      </c>
      <c r="M142" t="str">
        <f t="shared" si="25"/>
        <v>Accessories &amp; Peripherals</v>
      </c>
      <c r="N142" s="2" t="s">
        <v>13087</v>
      </c>
      <c r="O142" s="2" t="str">
        <f t="shared" si="26"/>
        <v>Cables &amp; Accessories</v>
      </c>
      <c r="P142" s="1" t="s">
        <v>13088</v>
      </c>
      <c r="Q142" t="s">
        <v>13089</v>
      </c>
      <c r="R142">
        <v>399</v>
      </c>
      <c r="S142" s="8">
        <f t="shared" si="27"/>
        <v>399</v>
      </c>
      <c r="T142" s="2">
        <v>1099</v>
      </c>
      <c r="U142" s="8">
        <f t="shared" si="28"/>
        <v>1099</v>
      </c>
      <c r="V142" s="1">
        <f t="shared" si="29"/>
        <v>0.63694267515923564</v>
      </c>
      <c r="W142">
        <v>4.0999999999999996</v>
      </c>
      <c r="X142" s="10">
        <f t="shared" si="30"/>
        <v>4.0999999999999996</v>
      </c>
      <c r="Y142" s="4">
        <v>2685</v>
      </c>
      <c r="Z142" s="12">
        <f t="shared" si="31"/>
        <v>2685</v>
      </c>
    </row>
    <row r="143" spans="1:26" x14ac:dyDescent="0.25">
      <c r="A143">
        <v>142</v>
      </c>
      <c r="B143" t="s">
        <v>1259</v>
      </c>
      <c r="C143" t="s">
        <v>1260</v>
      </c>
      <c r="D143" t="str">
        <f t="shared" si="23"/>
        <v>TP-LINK AC1300 Archer T3U Plus High Gain USB 3.0 Wi-Fi Dongle, Wireless Dual Band MU-MIMO WiFi Adapter with High Gain Antenna, Supports Windows 11 10 8.1 8 7 XP MacOS</v>
      </c>
      <c r="F143" t="str">
        <f t="shared" si="32"/>
        <v>Unique</v>
      </c>
      <c r="G143" t="str" cm="1">
        <f t="array" ref="G143">PROPER(_xlfn.TEXTJOIN(" ", TRUE, INDEX(_xlfn.FILTERXML("&lt;t&gt;&lt;s&gt;" &amp; SUBSTITUTE(D143," ","&lt;/s&gt;&lt;s&gt;") &amp; "&lt;/s&gt;&lt;/t&gt;", "//s"), _xlfn.SEQUENCE(4))))</f>
        <v>Tp-Link Ac1300 Archer T3U</v>
      </c>
      <c r="H143" t="str">
        <f t="shared" si="33"/>
        <v>Gain USB 3.0 Wi-Fi Dongle, Wireless Dual Band MU-MIMO WiFi Adapter with High Gain Antenna, Supports Windows 11 10 8.1 8 7 XP MacOS</v>
      </c>
      <c r="I143" t="s">
        <v>96</v>
      </c>
      <c r="J143" t="s">
        <v>13085</v>
      </c>
      <c r="K143" s="7" t="str">
        <f t="shared" si="24"/>
        <v>Computers &amp; Accessories</v>
      </c>
      <c r="L143" s="2" t="s">
        <v>13090</v>
      </c>
      <c r="M143" t="str">
        <f t="shared" si="25"/>
        <v>NetworkingDevices</v>
      </c>
      <c r="N143" s="2" t="s">
        <v>13091</v>
      </c>
      <c r="O143" s="2" t="str">
        <f t="shared" si="26"/>
        <v>NetworkAdapters</v>
      </c>
      <c r="P143" s="1" t="s">
        <v>13092</v>
      </c>
      <c r="R143" s="2">
        <v>1699</v>
      </c>
      <c r="S143" s="8">
        <f t="shared" si="27"/>
        <v>1699</v>
      </c>
      <c r="T143" s="2">
        <v>2999</v>
      </c>
      <c r="U143" s="8">
        <f t="shared" si="28"/>
        <v>2999</v>
      </c>
      <c r="V143" s="1">
        <f t="shared" si="29"/>
        <v>0.43347782594198064</v>
      </c>
      <c r="W143">
        <v>4.4000000000000004</v>
      </c>
      <c r="X143" s="10">
        <f t="shared" si="30"/>
        <v>4.4000000000000004</v>
      </c>
      <c r="Y143" s="4">
        <v>24780</v>
      </c>
      <c r="Z143" s="12">
        <f t="shared" si="31"/>
        <v>24780</v>
      </c>
    </row>
    <row r="144" spans="1:26" x14ac:dyDescent="0.25">
      <c r="A144">
        <v>143</v>
      </c>
      <c r="B144" t="s">
        <v>1264</v>
      </c>
      <c r="C144" t="s">
        <v>1265</v>
      </c>
      <c r="D144" t="str">
        <f t="shared" si="23"/>
        <v>LRIPL Mi Remote Control with Netflix and Prime Video Button Compatible for Mi 4X LED Android Smart TV 4A Remote Control (32" 43") with Voice Command (Pairing Required)</v>
      </c>
      <c r="F144" t="str">
        <f t="shared" si="32"/>
        <v>Unique</v>
      </c>
      <c r="G144" t="str" cm="1">
        <f t="array" ref="G144">PROPER(_xlfn.TEXTJOIN(" ", TRUE, INDEX(_xlfn.FILTERXML("&lt;t&gt;&lt;s&gt;" &amp; SUBSTITUTE(D144," ","&lt;/s&gt;&lt;s&gt;") &amp; "&lt;/s&gt;&lt;/t&gt;", "//s"), _xlfn.SEQUENCE(4))))</f>
        <v>Lripl Mi Remote Control</v>
      </c>
      <c r="H144" t="str">
        <f t="shared" si="33"/>
        <v>and Prime Video Button Compatible for Mi 4X LED Android Smart TV 4A Remote Control (32" 43") with Voice Command (Pairing Required)</v>
      </c>
      <c r="I144" t="s">
        <v>459</v>
      </c>
      <c r="J144" t="s">
        <v>13093</v>
      </c>
      <c r="K144" s="7" t="str">
        <f t="shared" si="24"/>
        <v>Electronics</v>
      </c>
      <c r="L144" t="s">
        <v>13094</v>
      </c>
      <c r="M144" t="str">
        <f t="shared" si="25"/>
        <v>HomeTheater , TV &amp; Video</v>
      </c>
      <c r="N144" s="2" t="s">
        <v>13095</v>
      </c>
      <c r="O144" s="2" t="str">
        <f t="shared" si="26"/>
        <v>Accessories</v>
      </c>
      <c r="P144" s="1" t="s">
        <v>13099</v>
      </c>
      <c r="R144">
        <v>655</v>
      </c>
      <c r="S144" s="8">
        <f t="shared" si="27"/>
        <v>655</v>
      </c>
      <c r="T144" s="2">
        <v>1099</v>
      </c>
      <c r="U144" s="8">
        <f t="shared" si="28"/>
        <v>1099</v>
      </c>
      <c r="V144" s="1">
        <f t="shared" si="29"/>
        <v>0.40400363967242947</v>
      </c>
      <c r="W144">
        <v>3.2</v>
      </c>
      <c r="X144" s="10">
        <f t="shared" si="30"/>
        <v>3.2</v>
      </c>
      <c r="Y144" s="4">
        <v>285</v>
      </c>
      <c r="Z144" s="12">
        <f t="shared" si="31"/>
        <v>285</v>
      </c>
    </row>
    <row r="145" spans="1:26" x14ac:dyDescent="0.25">
      <c r="A145">
        <v>144</v>
      </c>
      <c r="B145" t="s">
        <v>1274</v>
      </c>
      <c r="C145" t="s">
        <v>1275</v>
      </c>
      <c r="D145" t="str">
        <f t="shared" si="23"/>
        <v>TP-Link Nano USB WiFi Dongle 150Mbps High Gain Wireless Network Wi-Fi Adapter for PC Desktop and Laptops, Supports Windows 10 8.1 8 7 XP, Linux, Mac OS X (TL-WN722N)</v>
      </c>
      <c r="F145" t="str">
        <f t="shared" si="32"/>
        <v>Unique</v>
      </c>
      <c r="G145" t="str" cm="1">
        <f t="array" ref="G145">PROPER(_xlfn.TEXTJOIN(" ", TRUE, INDEX(_xlfn.FILTERXML("&lt;t&gt;&lt;s&gt;" &amp; SUBSTITUTE(D145," ","&lt;/s&gt;&lt;s&gt;") &amp; "&lt;/s&gt;&lt;/t&gt;", "//s"), _xlfn.SEQUENCE(4))))</f>
        <v>Tp-Link Nano Usb Wifi</v>
      </c>
      <c r="H145" t="str">
        <f t="shared" si="33"/>
        <v>High Gain Wireless Network Wi-Fi Adapter for PC Desktop and Laptops, Supports Windows 10 8.1 8 7 XP, Linux, Mac OS X (TL-WN722N)</v>
      </c>
      <c r="I145" t="s">
        <v>96</v>
      </c>
      <c r="J145" t="s">
        <v>13085</v>
      </c>
      <c r="K145" s="7" t="str">
        <f t="shared" si="24"/>
        <v>Computers &amp; Accessories</v>
      </c>
      <c r="L145" t="s">
        <v>13090</v>
      </c>
      <c r="M145" t="str">
        <f t="shared" si="25"/>
        <v>NetworkingDevices</v>
      </c>
      <c r="N145" s="2" t="s">
        <v>13091</v>
      </c>
      <c r="O145" s="2" t="str">
        <f t="shared" si="26"/>
        <v>NetworkAdapters</v>
      </c>
      <c r="P145" s="1" t="s">
        <v>13092</v>
      </c>
      <c r="R145">
        <v>749</v>
      </c>
      <c r="S145" s="8">
        <f t="shared" si="27"/>
        <v>749</v>
      </c>
      <c r="T145" s="2">
        <v>1339</v>
      </c>
      <c r="U145" s="8">
        <f t="shared" si="28"/>
        <v>1339</v>
      </c>
      <c r="V145" s="1">
        <f t="shared" si="29"/>
        <v>0.44062733383121733</v>
      </c>
      <c r="W145">
        <v>4.2</v>
      </c>
      <c r="X145" s="10">
        <f t="shared" si="30"/>
        <v>4.2</v>
      </c>
      <c r="Y145" s="4">
        <v>179692</v>
      </c>
      <c r="Z145" s="12">
        <f t="shared" si="31"/>
        <v>179692</v>
      </c>
    </row>
    <row r="146" spans="1:26" x14ac:dyDescent="0.25">
      <c r="A146">
        <v>145</v>
      </c>
      <c r="B146" t="s">
        <v>1279</v>
      </c>
      <c r="C146" t="s">
        <v>1280</v>
      </c>
      <c r="D146" t="str">
        <f t="shared" si="23"/>
        <v>Kodak 80 cm (32 inches) HD Ready Certified Android LED TV 32HDX7XPRO (Black)</v>
      </c>
      <c r="F146" t="str">
        <f t="shared" si="32"/>
        <v>Unique</v>
      </c>
      <c r="G146" t="str" cm="1">
        <f t="array" ref="G146">PROPER(_xlfn.TEXTJOIN(" ", TRUE, INDEX(_xlfn.FILTERXML("&lt;t&gt;&lt;s&gt;" &amp; SUBSTITUTE(D146," ","&lt;/s&gt;&lt;s&gt;") &amp; "&lt;/s&gt;&lt;/t&gt;", "//s"), _xlfn.SEQUENCE(4))))</f>
        <v>Kodak 80 Cm (32</v>
      </c>
      <c r="H146" t="str">
        <f t="shared" si="33"/>
        <v>Ready Certified Android LED TV 32HDX7XPRO (Black)</v>
      </c>
      <c r="I146" t="s">
        <v>167</v>
      </c>
      <c r="J146" t="s">
        <v>13093</v>
      </c>
      <c r="K146" s="7" t="str">
        <f t="shared" si="24"/>
        <v>Electronics</v>
      </c>
      <c r="L146" s="2" t="s">
        <v>13094</v>
      </c>
      <c r="M146" t="str">
        <f t="shared" si="25"/>
        <v>HomeTheater , TV &amp; Video</v>
      </c>
      <c r="N146" s="2" t="s">
        <v>13097</v>
      </c>
      <c r="O146" s="2" t="str">
        <f t="shared" si="26"/>
        <v>Televisions</v>
      </c>
      <c r="P146" s="1" t="s">
        <v>13098</v>
      </c>
      <c r="R146" s="2">
        <v>9999</v>
      </c>
      <c r="S146" s="8">
        <f t="shared" si="27"/>
        <v>9999</v>
      </c>
      <c r="T146" s="2">
        <v>12999</v>
      </c>
      <c r="U146" s="8">
        <f t="shared" si="28"/>
        <v>12999</v>
      </c>
      <c r="V146" s="1">
        <f t="shared" si="29"/>
        <v>0.23078698361412417</v>
      </c>
      <c r="W146">
        <v>4.2</v>
      </c>
      <c r="X146" s="10">
        <f t="shared" si="30"/>
        <v>4.2</v>
      </c>
      <c r="Y146" s="4">
        <v>6088</v>
      </c>
      <c r="Z146" s="12">
        <f t="shared" si="31"/>
        <v>6088</v>
      </c>
    </row>
    <row r="147" spans="1:26" x14ac:dyDescent="0.25">
      <c r="A147">
        <v>146</v>
      </c>
      <c r="B147" t="s">
        <v>1289</v>
      </c>
      <c r="C147" t="s">
        <v>1290</v>
      </c>
      <c r="D147" t="str">
        <f t="shared" si="23"/>
        <v>Airtel DigitalTV DTH Remote SD HD HD Recording Compatible for Television (Shining Black )</v>
      </c>
      <c r="F147" t="str">
        <f t="shared" si="32"/>
        <v>Unique</v>
      </c>
      <c r="G147" t="str" cm="1">
        <f t="array" ref="G147">PROPER(_xlfn.TEXTJOIN(" ", TRUE, INDEX(_xlfn.FILTERXML("&lt;t&gt;&lt;s&gt;" &amp; SUBSTITUTE(D147," ","&lt;/s&gt;&lt;s&gt;") &amp; "&lt;/s&gt;&lt;/t&gt;", "//s"), _xlfn.SEQUENCE(4))))</f>
        <v>Airtel Digitaltv Dth Remote</v>
      </c>
      <c r="H147" t="str">
        <f t="shared" si="33"/>
        <v>HD Recording Compatible for Television (Shining Black )</v>
      </c>
      <c r="I147" t="s">
        <v>459</v>
      </c>
      <c r="J147" t="s">
        <v>13093</v>
      </c>
      <c r="K147" s="7" t="str">
        <f t="shared" si="24"/>
        <v>Electronics</v>
      </c>
      <c r="L147" t="s">
        <v>13094</v>
      </c>
      <c r="M147" t="str">
        <f t="shared" si="25"/>
        <v>HomeTheater , TV &amp; Video</v>
      </c>
      <c r="N147" t="s">
        <v>13095</v>
      </c>
      <c r="O147" s="2" t="str">
        <f t="shared" si="26"/>
        <v>Accessories</v>
      </c>
      <c r="P147" s="1" t="s">
        <v>13099</v>
      </c>
      <c r="R147">
        <v>195</v>
      </c>
      <c r="S147" s="8">
        <f t="shared" si="27"/>
        <v>195</v>
      </c>
      <c r="T147">
        <v>499</v>
      </c>
      <c r="U147" s="8">
        <f t="shared" si="28"/>
        <v>499</v>
      </c>
      <c r="V147" s="1">
        <f t="shared" si="29"/>
        <v>0.60921843687374755</v>
      </c>
      <c r="W147">
        <v>3.7</v>
      </c>
      <c r="X147" s="10">
        <f t="shared" si="30"/>
        <v>3.7</v>
      </c>
      <c r="Y147" s="4">
        <v>1383</v>
      </c>
      <c r="Z147" s="12">
        <f t="shared" si="31"/>
        <v>1383</v>
      </c>
    </row>
    <row r="148" spans="1:26" x14ac:dyDescent="0.25">
      <c r="A148">
        <v>147</v>
      </c>
      <c r="B148" t="s">
        <v>1299</v>
      </c>
      <c r="C148" t="s">
        <v>1300</v>
      </c>
      <c r="D148" t="str">
        <f t="shared" si="23"/>
        <v>AmazonBasics New Release Nylon USB-A to Lightning Cable Cord, MFi Certified Charger for Apple iPhone, iPad, Silver, 6-Ft</v>
      </c>
      <c r="F148" t="str">
        <f t="shared" si="32"/>
        <v>Unique</v>
      </c>
      <c r="G148" t="str" cm="1">
        <f t="array" ref="G148">PROPER(_xlfn.TEXTJOIN(" ", TRUE, INDEX(_xlfn.FILTERXML("&lt;t&gt;&lt;s&gt;" &amp; SUBSTITUTE(D148," ","&lt;/s&gt;&lt;s&gt;") &amp; "&lt;/s&gt;&lt;/t&gt;", "//s"), _xlfn.SEQUENCE(4))))</f>
        <v>Amazonbasics New Release Nylon</v>
      </c>
      <c r="H148" t="str">
        <f t="shared" si="33"/>
        <v>Lightning Cable Cord, MFi Certified Charger for Apple iPhone, iPad, Silver, 6-Ft</v>
      </c>
      <c r="I148" t="s">
        <v>17</v>
      </c>
      <c r="J148" t="s">
        <v>13085</v>
      </c>
      <c r="K148" s="7" t="str">
        <f t="shared" si="24"/>
        <v>Computers &amp; Accessories</v>
      </c>
      <c r="L148" t="s">
        <v>13086</v>
      </c>
      <c r="M148" t="str">
        <f t="shared" si="25"/>
        <v>Accessories &amp; Peripherals</v>
      </c>
      <c r="N148" s="2" t="s">
        <v>13087</v>
      </c>
      <c r="O148" s="2" t="str">
        <f t="shared" si="26"/>
        <v>Cables &amp; Accessories</v>
      </c>
      <c r="P148" s="1" t="s">
        <v>13088</v>
      </c>
      <c r="Q148" t="s">
        <v>13089</v>
      </c>
      <c r="R148">
        <v>999</v>
      </c>
      <c r="S148" s="8">
        <f t="shared" si="27"/>
        <v>999</v>
      </c>
      <c r="T148" s="2">
        <v>2100</v>
      </c>
      <c r="U148" s="8">
        <f t="shared" si="28"/>
        <v>2100</v>
      </c>
      <c r="V148" s="1">
        <f t="shared" si="29"/>
        <v>0.52428571428571424</v>
      </c>
      <c r="W148">
        <v>4.5</v>
      </c>
      <c r="X148" s="10">
        <f t="shared" si="30"/>
        <v>4.5</v>
      </c>
      <c r="Y148" s="4">
        <v>5492</v>
      </c>
      <c r="Z148" s="12">
        <f t="shared" si="31"/>
        <v>5492</v>
      </c>
    </row>
    <row r="149" spans="1:26" x14ac:dyDescent="0.25">
      <c r="A149">
        <v>148</v>
      </c>
      <c r="B149" t="s">
        <v>1308</v>
      </c>
      <c r="C149" t="s">
        <v>1309</v>
      </c>
      <c r="D149" t="str">
        <f t="shared" si="23"/>
        <v>Ambrane Fast 100W Output Cable with Type-C to Type-C for Mobile, Laptop, Macbook and Table Charging, 480mbps Data Sync Speed, Braided Cable, 1.5m Length (ABCC-100, Black-Grey)</v>
      </c>
      <c r="F149" t="str">
        <f t="shared" si="32"/>
        <v>Unique</v>
      </c>
      <c r="G149" t="str" cm="1">
        <f t="array" ref="G149">PROPER(_xlfn.TEXTJOIN(" ", TRUE, INDEX(_xlfn.FILTERXML("&lt;t&gt;&lt;s&gt;" &amp; SUBSTITUTE(D149," ","&lt;/s&gt;&lt;s&gt;") &amp; "&lt;/s&gt;&lt;/t&gt;", "//s"), _xlfn.SEQUENCE(4))))</f>
        <v>Ambrane Fast 100W Output</v>
      </c>
      <c r="H149" t="str">
        <f t="shared" si="33"/>
        <v>Type-C to Type-C for Mobile, Laptop, Macbook and Table Charging, 480mbps Data Sync Speed, Braided Cable, 1.5m Length (ABCC-100, Black-Grey)</v>
      </c>
      <c r="I149" t="s">
        <v>17</v>
      </c>
      <c r="J149" t="s">
        <v>13085</v>
      </c>
      <c r="K149" s="7" t="str">
        <f t="shared" si="24"/>
        <v>Computers &amp; Accessories</v>
      </c>
      <c r="L149" t="s">
        <v>13086</v>
      </c>
      <c r="M149" t="str">
        <f t="shared" si="25"/>
        <v>Accessories &amp; Peripherals</v>
      </c>
      <c r="N149" t="s">
        <v>13087</v>
      </c>
      <c r="O149" s="2" t="str">
        <f t="shared" si="26"/>
        <v>Cables &amp; Accessories</v>
      </c>
      <c r="P149" s="1" t="s">
        <v>13088</v>
      </c>
      <c r="Q149" t="s">
        <v>13089</v>
      </c>
      <c r="R149">
        <v>499</v>
      </c>
      <c r="S149" s="8">
        <f t="shared" si="27"/>
        <v>499</v>
      </c>
      <c r="T149">
        <v>899</v>
      </c>
      <c r="U149" s="8">
        <f t="shared" si="28"/>
        <v>899</v>
      </c>
      <c r="V149" s="1">
        <f t="shared" si="29"/>
        <v>0.44493882091212456</v>
      </c>
      <c r="W149">
        <v>4.2</v>
      </c>
      <c r="X149" s="10">
        <f t="shared" si="30"/>
        <v>4.2</v>
      </c>
      <c r="Y149" s="4">
        <v>919</v>
      </c>
      <c r="Z149" s="12">
        <f t="shared" si="31"/>
        <v>919</v>
      </c>
    </row>
    <row r="150" spans="1:26" x14ac:dyDescent="0.25">
      <c r="A150">
        <v>149</v>
      </c>
      <c r="B150" t="s">
        <v>1318</v>
      </c>
      <c r="C150" t="s">
        <v>1319</v>
      </c>
      <c r="D150" t="str">
        <f t="shared" si="23"/>
        <v>BlueRigger Digital Optical Audio Toslink Cable (3.3 Feet 1 Meter) With 8 Channel (7.1) Audio Support (for Home Theatre, Xbox, Playstation etc.)</v>
      </c>
      <c r="F150" t="str">
        <f t="shared" si="32"/>
        <v>Unique</v>
      </c>
      <c r="G150" t="str" cm="1">
        <f t="array" ref="G150">PROPER(_xlfn.TEXTJOIN(" ", TRUE, INDEX(_xlfn.FILTERXML("&lt;t&gt;&lt;s&gt;" &amp; SUBSTITUTE(D150," ","&lt;/s&gt;&lt;s&gt;") &amp; "&lt;/s&gt;&lt;/t&gt;", "//s"), _xlfn.SEQUENCE(4))))</f>
        <v>Bluerigger Digital Optical Audio</v>
      </c>
      <c r="H150" t="str">
        <f t="shared" si="33"/>
        <v>(3.3 Feet 1 Meter) With 8 Channel (7.1) Audio Support (for Home Theatre, Xbox, Playstation etc.)</v>
      </c>
      <c r="I150" t="s">
        <v>1320</v>
      </c>
      <c r="J150" t="s">
        <v>13093</v>
      </c>
      <c r="K150" s="7" t="str">
        <f t="shared" si="24"/>
        <v>Electronics</v>
      </c>
      <c r="L150" t="s">
        <v>13094</v>
      </c>
      <c r="M150" t="str">
        <f t="shared" si="25"/>
        <v>HomeTheater , TV &amp; Video</v>
      </c>
      <c r="N150" t="s">
        <v>13095</v>
      </c>
      <c r="O150" s="2" t="str">
        <f t="shared" si="26"/>
        <v>Accessories</v>
      </c>
      <c r="P150" s="1" t="s">
        <v>13088</v>
      </c>
      <c r="Q150" t="s">
        <v>13107</v>
      </c>
      <c r="R150">
        <v>416</v>
      </c>
      <c r="S150" s="8">
        <f t="shared" si="27"/>
        <v>416</v>
      </c>
      <c r="T150">
        <v>599</v>
      </c>
      <c r="U150" s="8">
        <f t="shared" si="28"/>
        <v>599</v>
      </c>
      <c r="V150" s="1">
        <f t="shared" si="29"/>
        <v>0.30550918196994992</v>
      </c>
      <c r="W150">
        <v>4.2</v>
      </c>
      <c r="X150" s="10">
        <f t="shared" si="30"/>
        <v>4.2</v>
      </c>
      <c r="Y150" s="4">
        <v>30023</v>
      </c>
      <c r="Z150" s="12">
        <f t="shared" si="31"/>
        <v>30023</v>
      </c>
    </row>
    <row r="151" spans="1:26" x14ac:dyDescent="0.25">
      <c r="A151">
        <v>150</v>
      </c>
      <c r="B151" t="s">
        <v>1329</v>
      </c>
      <c r="C151" t="s">
        <v>1330</v>
      </c>
      <c r="D151" t="str">
        <f t="shared" si="23"/>
        <v>Duracell Type-C To Micro 1.2M braided Sync and Charge Cable, USB C to Micro Fast Charge Compatible for fast data transmission (Black)</v>
      </c>
      <c r="F151" t="str">
        <f t="shared" si="32"/>
        <v>Unique</v>
      </c>
      <c r="G151" t="str" cm="1">
        <f t="array" ref="G151">PROPER(_xlfn.TEXTJOIN(" ", TRUE, INDEX(_xlfn.FILTERXML("&lt;t&gt;&lt;s&gt;" &amp; SUBSTITUTE(D151," ","&lt;/s&gt;&lt;s&gt;") &amp; "&lt;/s&gt;&lt;/t&gt;", "//s"), _xlfn.SEQUENCE(4))))</f>
        <v>Duracell Type-C To Micro</v>
      </c>
      <c r="H151" t="str">
        <f t="shared" si="33"/>
        <v>Sync and Charge Cable, USB C to Micro Fast Charge Compatible for fast data transmission (Black)</v>
      </c>
      <c r="I151" t="s">
        <v>17</v>
      </c>
      <c r="J151" t="s">
        <v>13085</v>
      </c>
      <c r="K151" s="7" t="str">
        <f t="shared" si="24"/>
        <v>Computers &amp; Accessories</v>
      </c>
      <c r="L151" t="s">
        <v>13086</v>
      </c>
      <c r="M151" t="str">
        <f t="shared" si="25"/>
        <v>Accessories &amp; Peripherals</v>
      </c>
      <c r="N151" t="s">
        <v>13087</v>
      </c>
      <c r="O151" s="2" t="str">
        <f t="shared" si="26"/>
        <v>Cables &amp; Accessories</v>
      </c>
      <c r="P151" s="1" t="s">
        <v>13088</v>
      </c>
      <c r="Q151" t="s">
        <v>13089</v>
      </c>
      <c r="R151">
        <v>368</v>
      </c>
      <c r="S151" s="8">
        <f t="shared" si="27"/>
        <v>368</v>
      </c>
      <c r="T151">
        <v>699</v>
      </c>
      <c r="U151" s="8">
        <f t="shared" si="28"/>
        <v>699</v>
      </c>
      <c r="V151" s="1">
        <f t="shared" si="29"/>
        <v>0.47353361945636624</v>
      </c>
      <c r="W151">
        <v>4.2</v>
      </c>
      <c r="X151" s="10">
        <f t="shared" si="30"/>
        <v>4.2</v>
      </c>
      <c r="Y151" s="4">
        <v>387</v>
      </c>
      <c r="Z151" s="12">
        <f t="shared" si="31"/>
        <v>387</v>
      </c>
    </row>
    <row r="152" spans="1:26" x14ac:dyDescent="0.25">
      <c r="A152">
        <v>151</v>
      </c>
      <c r="B152" t="s">
        <v>1339</v>
      </c>
      <c r="C152" t="s">
        <v>1340</v>
      </c>
      <c r="D152" t="str">
        <f t="shared" si="23"/>
        <v>VU 138 cm (55 inches) Premium Series 4K Ultra HD Smart IPS LED TV 55UT (Black)</v>
      </c>
      <c r="F152" t="str">
        <f t="shared" si="32"/>
        <v>Unique</v>
      </c>
      <c r="G152" t="str" cm="1">
        <f t="array" ref="G152">PROPER(_xlfn.TEXTJOIN(" ", TRUE, INDEX(_xlfn.FILTERXML("&lt;t&gt;&lt;s&gt;" &amp; SUBSTITUTE(D152," ","&lt;/s&gt;&lt;s&gt;") &amp; "&lt;/s&gt;&lt;/t&gt;", "//s"), _xlfn.SEQUENCE(4))))</f>
        <v>Vu 138 Cm (55</v>
      </c>
      <c r="H152" t="str">
        <f t="shared" si="33"/>
        <v>Series 4K Ultra HD Smart IPS LED TV 55UT (Black)</v>
      </c>
      <c r="I152" t="s">
        <v>167</v>
      </c>
      <c r="J152" t="s">
        <v>13093</v>
      </c>
      <c r="K152" s="7" t="str">
        <f t="shared" si="24"/>
        <v>Electronics</v>
      </c>
      <c r="L152" s="2" t="s">
        <v>13094</v>
      </c>
      <c r="M152" t="str">
        <f t="shared" si="25"/>
        <v>HomeTheater , TV &amp; Video</v>
      </c>
      <c r="N152" s="2" t="s">
        <v>13097</v>
      </c>
      <c r="O152" s="2" t="str">
        <f t="shared" si="26"/>
        <v>Televisions</v>
      </c>
      <c r="P152" s="1" t="s">
        <v>13098</v>
      </c>
      <c r="R152" s="2">
        <v>29990</v>
      </c>
      <c r="S152" s="8">
        <f t="shared" si="27"/>
        <v>29990</v>
      </c>
      <c r="T152" s="2">
        <v>65000</v>
      </c>
      <c r="U152" s="8">
        <f t="shared" si="28"/>
        <v>65000</v>
      </c>
      <c r="V152" s="1">
        <f t="shared" si="29"/>
        <v>0.53861538461538461</v>
      </c>
      <c r="W152">
        <v>4.0999999999999996</v>
      </c>
      <c r="X152" s="10">
        <f t="shared" si="30"/>
        <v>4.0999999999999996</v>
      </c>
      <c r="Y152" s="4">
        <v>211</v>
      </c>
      <c r="Z152" s="12">
        <f t="shared" si="31"/>
        <v>211</v>
      </c>
    </row>
    <row r="153" spans="1:26" x14ac:dyDescent="0.25">
      <c r="A153">
        <v>152</v>
      </c>
      <c r="B153" t="s">
        <v>1349</v>
      </c>
      <c r="C153" t="s">
        <v>1350</v>
      </c>
      <c r="D153" t="str">
        <f t="shared" si="23"/>
        <v>Zoul USB Type C Fast Charging 3A Nylon Braided Data Cable Quick Charger Cable QC 3.0 for Samsung Galaxy M31s M30 S10 S9 S20 Plus, Note 10 9 8, A20e A40 A50 A70 (1M, Grey)</v>
      </c>
      <c r="F153" t="str">
        <f t="shared" si="32"/>
        <v>Unique</v>
      </c>
      <c r="G153" t="str" cm="1">
        <f t="array" ref="G153">PROPER(_xlfn.TEXTJOIN(" ", TRUE, INDEX(_xlfn.FILTERXML("&lt;t&gt;&lt;s&gt;" &amp; SUBSTITUTE(D153," ","&lt;/s&gt;&lt;s&gt;") &amp; "&lt;/s&gt;&lt;/t&gt;", "//s"), _xlfn.SEQUENCE(4))))</f>
        <v>Zoul Usb Type C</v>
      </c>
      <c r="H153" t="str">
        <f t="shared" si="33"/>
        <v>3A Nylon Braided Data Cable Quick Charger Cable QC 3.0 for Samsung Galaxy M31s M30 S10 S9 S20 Plus, Note 10 9 8, A20e A40 A50 A70 (1M, Grey)</v>
      </c>
      <c r="I153" t="s">
        <v>17</v>
      </c>
      <c r="J153" t="s">
        <v>13085</v>
      </c>
      <c r="K153" s="7" t="str">
        <f t="shared" si="24"/>
        <v>Computers &amp; Accessories</v>
      </c>
      <c r="L153" t="s">
        <v>13086</v>
      </c>
      <c r="M153" t="str">
        <f t="shared" si="25"/>
        <v>Accessories &amp; Peripherals</v>
      </c>
      <c r="N153" s="2" t="s">
        <v>13087</v>
      </c>
      <c r="O153" s="2" t="str">
        <f t="shared" si="26"/>
        <v>Cables &amp; Accessories</v>
      </c>
      <c r="P153" s="1" t="s">
        <v>13088</v>
      </c>
      <c r="Q153" t="s">
        <v>13089</v>
      </c>
      <c r="R153">
        <v>339</v>
      </c>
      <c r="S153" s="8">
        <f t="shared" si="27"/>
        <v>339</v>
      </c>
      <c r="T153" s="2">
        <v>1099</v>
      </c>
      <c r="U153" s="8">
        <f t="shared" si="28"/>
        <v>1099</v>
      </c>
      <c r="V153" s="1">
        <f t="shared" si="29"/>
        <v>0.69153776160145586</v>
      </c>
      <c r="W153">
        <v>4.3</v>
      </c>
      <c r="X153" s="10">
        <f t="shared" si="30"/>
        <v>4.3</v>
      </c>
      <c r="Y153" s="4">
        <v>974</v>
      </c>
      <c r="Z153" s="12">
        <f t="shared" si="31"/>
        <v>974</v>
      </c>
    </row>
    <row r="154" spans="1:26" x14ac:dyDescent="0.25">
      <c r="A154">
        <v>153</v>
      </c>
      <c r="B154" t="s">
        <v>1354</v>
      </c>
      <c r="C154" t="s">
        <v>1355</v>
      </c>
      <c r="D154" t="str">
        <f t="shared" si="23"/>
        <v>Samsung 80 cm (32 inches) Wondertainment Series HD Ready LED Smart TV UA32TE40AAKBXL (Titan Gray)</v>
      </c>
      <c r="F154" t="str">
        <f t="shared" si="32"/>
        <v>Unique</v>
      </c>
      <c r="G154" t="str" cm="1">
        <f t="array" ref="G154">PROPER(_xlfn.TEXTJOIN(" ", TRUE, INDEX(_xlfn.FILTERXML("&lt;t&gt;&lt;s&gt;" &amp; SUBSTITUTE(D154," ","&lt;/s&gt;&lt;s&gt;") &amp; "&lt;/s&gt;&lt;/t&gt;", "//s"), _xlfn.SEQUENCE(4))))</f>
        <v>Samsung 80 Cm (32</v>
      </c>
      <c r="H154" t="str">
        <f t="shared" si="33"/>
        <v>Series HD Ready LED Smart TV UA32TE40AAKBXL (Titan Gray)</v>
      </c>
      <c r="I154" t="s">
        <v>167</v>
      </c>
      <c r="J154" t="s">
        <v>13093</v>
      </c>
      <c r="K154" s="7" t="str">
        <f t="shared" si="24"/>
        <v>Electronics</v>
      </c>
      <c r="L154" s="2" t="s">
        <v>13094</v>
      </c>
      <c r="M154" t="str">
        <f t="shared" si="25"/>
        <v>HomeTheater , TV &amp; Video</v>
      </c>
      <c r="N154" s="2" t="s">
        <v>13097</v>
      </c>
      <c r="O154" s="2" t="str">
        <f t="shared" si="26"/>
        <v>Televisions</v>
      </c>
      <c r="P154" s="1" t="s">
        <v>13098</v>
      </c>
      <c r="R154" s="2">
        <v>15490</v>
      </c>
      <c r="S154" s="8">
        <f t="shared" si="27"/>
        <v>15490</v>
      </c>
      <c r="T154" s="2">
        <v>20900</v>
      </c>
      <c r="U154" s="8">
        <f t="shared" si="28"/>
        <v>20900</v>
      </c>
      <c r="V154" s="1">
        <f t="shared" si="29"/>
        <v>0.25885167464114833</v>
      </c>
      <c r="W154">
        <v>4.3</v>
      </c>
      <c r="X154" s="10">
        <f t="shared" si="30"/>
        <v>4.3</v>
      </c>
      <c r="Y154" s="4">
        <v>16299</v>
      </c>
      <c r="Z154" s="12">
        <f t="shared" si="31"/>
        <v>16299</v>
      </c>
    </row>
    <row r="155" spans="1:26" x14ac:dyDescent="0.25">
      <c r="A155">
        <v>154</v>
      </c>
      <c r="B155" t="s">
        <v>1359</v>
      </c>
      <c r="C155" t="s">
        <v>1360</v>
      </c>
      <c r="D155" t="str">
        <f t="shared" si="23"/>
        <v>MI Xiaomi USB Type C HYperCharge Cable 6A 100cm Sturdy and Durable Black Supports 120W HyperCharging</v>
      </c>
      <c r="F155" t="str">
        <f t="shared" si="32"/>
        <v>Unique</v>
      </c>
      <c r="G155" t="str" cm="1">
        <f t="array" ref="G155">PROPER(_xlfn.TEXTJOIN(" ", TRUE, INDEX(_xlfn.FILTERXML("&lt;t&gt;&lt;s&gt;" &amp; SUBSTITUTE(D155," ","&lt;/s&gt;&lt;s&gt;") &amp; "&lt;/s&gt;&lt;/t&gt;", "//s"), _xlfn.SEQUENCE(4))))</f>
        <v>Mi Xiaomi Usb Type</v>
      </c>
      <c r="H155" t="str">
        <f t="shared" si="33"/>
        <v>Cable 6A 100cm Sturdy and Durable Black Supports 120W HyperCharging</v>
      </c>
      <c r="I155" t="s">
        <v>17</v>
      </c>
      <c r="J155" t="s">
        <v>13085</v>
      </c>
      <c r="K155" s="7" t="str">
        <f t="shared" si="24"/>
        <v>Computers &amp; Accessories</v>
      </c>
      <c r="L155" t="s">
        <v>13086</v>
      </c>
      <c r="M155" t="str">
        <f t="shared" si="25"/>
        <v>Accessories &amp; Peripherals</v>
      </c>
      <c r="N155" s="2" t="s">
        <v>13087</v>
      </c>
      <c r="O155" s="2" t="str">
        <f t="shared" si="26"/>
        <v>Cables &amp; Accessories</v>
      </c>
      <c r="P155" s="1" t="s">
        <v>13088</v>
      </c>
      <c r="Q155" t="s">
        <v>13089</v>
      </c>
      <c r="R155">
        <v>499</v>
      </c>
      <c r="S155" s="8">
        <f t="shared" si="27"/>
        <v>499</v>
      </c>
      <c r="T155" s="2">
        <v>1299</v>
      </c>
      <c r="U155" s="8">
        <f t="shared" si="28"/>
        <v>1299</v>
      </c>
      <c r="V155" s="1">
        <f t="shared" si="29"/>
        <v>0.61585835257890686</v>
      </c>
      <c r="W155">
        <v>4.3</v>
      </c>
      <c r="X155" s="10">
        <f t="shared" si="30"/>
        <v>4.3</v>
      </c>
      <c r="Y155" s="4">
        <v>30411</v>
      </c>
      <c r="Z155" s="12">
        <f t="shared" si="31"/>
        <v>30411</v>
      </c>
    </row>
    <row r="156" spans="1:26" x14ac:dyDescent="0.25">
      <c r="A156">
        <v>155</v>
      </c>
      <c r="B156" t="s">
        <v>1364</v>
      </c>
      <c r="C156" t="s">
        <v>1365</v>
      </c>
      <c r="D156" t="str">
        <f t="shared" si="23"/>
        <v>GENERIC Ultra-Mini Bluetooth CSR 4.0 USB Dongle Adapter for Windows Computer ( Black:Golden)</v>
      </c>
      <c r="F156" t="str">
        <f t="shared" si="32"/>
        <v>Unique</v>
      </c>
      <c r="G156" t="str" cm="1">
        <f t="array" ref="G156">PROPER(_xlfn.TEXTJOIN(" ", TRUE, INDEX(_xlfn.FILTERXML("&lt;t&gt;&lt;s&gt;" &amp; SUBSTITUTE(D156," ","&lt;/s&gt;&lt;s&gt;") &amp; "&lt;/s&gt;&lt;/t&gt;", "//s"), _xlfn.SEQUENCE(4))))</f>
        <v>Generic Ultra-Mini Bluetooth Csr</v>
      </c>
      <c r="H156" t="str">
        <f t="shared" si="33"/>
        <v>Dongle Adapter for Windows Computer ( Black:Golden)</v>
      </c>
      <c r="I156" t="s">
        <v>96</v>
      </c>
      <c r="J156" t="s">
        <v>13085</v>
      </c>
      <c r="K156" s="7" t="str">
        <f t="shared" si="24"/>
        <v>Computers &amp; Accessories</v>
      </c>
      <c r="L156" t="s">
        <v>13090</v>
      </c>
      <c r="M156" t="str">
        <f t="shared" si="25"/>
        <v>NetworkingDevices</v>
      </c>
      <c r="N156" t="s">
        <v>13091</v>
      </c>
      <c r="O156" s="2" t="str">
        <f t="shared" si="26"/>
        <v>NetworkAdapters</v>
      </c>
      <c r="P156" s="1" t="s">
        <v>13092</v>
      </c>
      <c r="R156">
        <v>249</v>
      </c>
      <c r="S156" s="8">
        <f t="shared" si="27"/>
        <v>249</v>
      </c>
      <c r="T156">
        <v>399</v>
      </c>
      <c r="U156" s="8">
        <f t="shared" si="28"/>
        <v>399</v>
      </c>
      <c r="V156" s="1">
        <f t="shared" si="29"/>
        <v>0.37593984962406013</v>
      </c>
      <c r="W156">
        <v>3.4</v>
      </c>
      <c r="X156" s="10">
        <f t="shared" si="30"/>
        <v>3.4</v>
      </c>
      <c r="Y156" s="4">
        <v>4642</v>
      </c>
      <c r="Z156" s="12">
        <f t="shared" si="31"/>
        <v>4642</v>
      </c>
    </row>
    <row r="157" spans="1:26" x14ac:dyDescent="0.25">
      <c r="A157">
        <v>156</v>
      </c>
      <c r="B157" t="s">
        <v>1374</v>
      </c>
      <c r="C157" t="s">
        <v>12971</v>
      </c>
      <c r="D157" t="str">
        <f t="shared" si="23"/>
        <v>7SEVEN Compatible for Tata Sky Remote Original Set Top¬†HD Box and Suitable for SD Tata Play setup Box Remote Control</v>
      </c>
      <c r="F157" t="str">
        <f t="shared" si="32"/>
        <v>Unique</v>
      </c>
      <c r="G157" t="str" cm="1">
        <f t="array" ref="G157">PROPER(_xlfn.TEXTJOIN(" ", TRUE, INDEX(_xlfn.FILTERXML("&lt;t&gt;&lt;s&gt;" &amp; SUBSTITUTE(D157," ","&lt;/s&gt;&lt;s&gt;") &amp; "&lt;/s&gt;&lt;/t&gt;", "//s"), _xlfn.SEQUENCE(4))))</f>
        <v>7Seven Compatible For Tata</v>
      </c>
      <c r="H157" t="str">
        <f t="shared" si="33"/>
        <v>Original Set Top¬†HD Box and Suitable for SD Tata Play setup Box Remote Control</v>
      </c>
      <c r="I157" t="s">
        <v>459</v>
      </c>
      <c r="J157" t="s">
        <v>13093</v>
      </c>
      <c r="K157" s="7" t="str">
        <f t="shared" si="24"/>
        <v>Electronics</v>
      </c>
      <c r="L157" t="s">
        <v>13094</v>
      </c>
      <c r="M157" t="str">
        <f t="shared" si="25"/>
        <v>HomeTheater , TV &amp; Video</v>
      </c>
      <c r="N157" t="s">
        <v>13095</v>
      </c>
      <c r="O157" s="2" t="str">
        <f t="shared" si="26"/>
        <v>Accessories</v>
      </c>
      <c r="P157" s="1" t="s">
        <v>13099</v>
      </c>
      <c r="R157">
        <v>399</v>
      </c>
      <c r="S157" s="8">
        <f t="shared" si="27"/>
        <v>399</v>
      </c>
      <c r="T157">
        <v>799</v>
      </c>
      <c r="U157" s="8">
        <f t="shared" si="28"/>
        <v>799</v>
      </c>
      <c r="V157" s="1">
        <f t="shared" si="29"/>
        <v>0.50062578222778475</v>
      </c>
      <c r="W157">
        <v>4.3</v>
      </c>
      <c r="X157" s="10">
        <f t="shared" si="30"/>
        <v>4.3</v>
      </c>
      <c r="Y157" s="4">
        <v>12</v>
      </c>
      <c r="Z157" s="12">
        <f t="shared" si="31"/>
        <v>12</v>
      </c>
    </row>
    <row r="158" spans="1:26" x14ac:dyDescent="0.25">
      <c r="A158">
        <v>157</v>
      </c>
      <c r="B158" t="s">
        <v>1383</v>
      </c>
      <c r="C158" t="s">
        <v>1384</v>
      </c>
      <c r="D158" t="str">
        <f t="shared" si="23"/>
        <v>Belkin Apple Certified Lightning To Type C Cable, Fast Charging For Iphone, Ipad, Air Pods, 3.3 Feet (1 Meters) White</v>
      </c>
      <c r="F158" t="str">
        <f t="shared" si="32"/>
        <v>Unique</v>
      </c>
      <c r="G158" t="str" cm="1">
        <f t="array" ref="G158">PROPER(_xlfn.TEXTJOIN(" ", TRUE, INDEX(_xlfn.FILTERXML("&lt;t&gt;&lt;s&gt;" &amp; SUBSTITUTE(D158," ","&lt;/s&gt;&lt;s&gt;") &amp; "&lt;/s&gt;&lt;/t&gt;", "//s"), _xlfn.SEQUENCE(4))))</f>
        <v>Belkin Apple Certified Lightning</v>
      </c>
      <c r="H158" t="str">
        <f t="shared" si="33"/>
        <v>C Cable, Fast Charging For Iphone, Ipad, Air Pods, 3.3 Feet (1 Meters) White</v>
      </c>
      <c r="I158" t="s">
        <v>17</v>
      </c>
      <c r="J158" t="s">
        <v>13085</v>
      </c>
      <c r="K158" s="7" t="str">
        <f t="shared" si="24"/>
        <v>Computers &amp; Accessories</v>
      </c>
      <c r="L158" s="2" t="s">
        <v>13086</v>
      </c>
      <c r="M158" t="str">
        <f t="shared" si="25"/>
        <v>Accessories &amp; Peripherals</v>
      </c>
      <c r="N158" s="2" t="s">
        <v>13087</v>
      </c>
      <c r="O158" s="2" t="str">
        <f t="shared" si="26"/>
        <v>Cables &amp; Accessories</v>
      </c>
      <c r="P158" s="1" t="s">
        <v>13088</v>
      </c>
      <c r="Q158" t="s">
        <v>13089</v>
      </c>
      <c r="R158" s="2">
        <v>1499</v>
      </c>
      <c r="S158" s="8">
        <f t="shared" si="27"/>
        <v>1499</v>
      </c>
      <c r="T158" s="2">
        <v>1999</v>
      </c>
      <c r="U158" s="8">
        <f t="shared" si="28"/>
        <v>1999</v>
      </c>
      <c r="V158" s="1">
        <f t="shared" si="29"/>
        <v>0.25012506253126565</v>
      </c>
      <c r="W158">
        <v>4.4000000000000004</v>
      </c>
      <c r="X158" s="10">
        <f t="shared" si="30"/>
        <v>4.4000000000000004</v>
      </c>
      <c r="Y158" s="4">
        <v>1951</v>
      </c>
      <c r="Z158" s="12">
        <f t="shared" si="31"/>
        <v>1951</v>
      </c>
    </row>
    <row r="159" spans="1:26" x14ac:dyDescent="0.25">
      <c r="A159">
        <v>158</v>
      </c>
      <c r="B159" t="s">
        <v>1388</v>
      </c>
      <c r="C159" t="s">
        <v>1389</v>
      </c>
      <c r="D159" t="str">
        <f t="shared" si="23"/>
        <v>EGate i9 Pro-Max 1080p Native Full HD Projector 4k Support | 3600 L (330 ANSI ) | 150" (381 cm) Large Screen | VGA, AV, HDMI, SD Card, USB, Audio Out | (E03i31 E04i32) Black</v>
      </c>
      <c r="F159" t="str">
        <f t="shared" si="32"/>
        <v>Unique</v>
      </c>
      <c r="G159" t="str" cm="1">
        <f t="array" ref="G159">PROPER(_xlfn.TEXTJOIN(" ", TRUE, INDEX(_xlfn.FILTERXML("&lt;t&gt;&lt;s&gt;" &amp; SUBSTITUTE(D159," ","&lt;/s&gt;&lt;s&gt;") &amp; "&lt;/s&gt;&lt;/t&gt;", "//s"), _xlfn.SEQUENCE(4))))</f>
        <v>Egate I9 Pro-Max 1080P</v>
      </c>
      <c r="H159" t="str">
        <f t="shared" si="33"/>
        <v>HD Projector 4k Support | 3600 L (330 ANSI ) | 150" (381 cm) Large Screen | VGA, AV, HDMI, SD Card, USB, Audio Out | (E03i31 E04i32) Black</v>
      </c>
      <c r="I159" t="s">
        <v>1390</v>
      </c>
      <c r="J159" t="s">
        <v>13093</v>
      </c>
      <c r="K159" s="7" t="str">
        <f t="shared" si="24"/>
        <v>Electronics</v>
      </c>
      <c r="L159" s="2" t="s">
        <v>13094</v>
      </c>
      <c r="M159" t="str">
        <f t="shared" si="25"/>
        <v>HomeTheater , TV &amp; Video</v>
      </c>
      <c r="N159" s="2" t="s">
        <v>13108</v>
      </c>
      <c r="O159" s="2" t="str">
        <f t="shared" si="26"/>
        <v>Projectors</v>
      </c>
      <c r="P159" s="1"/>
      <c r="R159" s="2">
        <v>9490</v>
      </c>
      <c r="S159" s="8">
        <f t="shared" si="27"/>
        <v>9490</v>
      </c>
      <c r="T159" s="2">
        <v>15990</v>
      </c>
      <c r="U159" s="8">
        <f t="shared" si="28"/>
        <v>15990</v>
      </c>
      <c r="V159" s="1">
        <f t="shared" si="29"/>
        <v>0.4065040650406504</v>
      </c>
      <c r="W159">
        <v>3.9</v>
      </c>
      <c r="X159" s="10">
        <f t="shared" si="30"/>
        <v>3.9</v>
      </c>
      <c r="Y159" s="4">
        <v>10480</v>
      </c>
      <c r="Z159" s="12">
        <f t="shared" si="31"/>
        <v>10480</v>
      </c>
    </row>
    <row r="160" spans="1:26" x14ac:dyDescent="0.25">
      <c r="A160">
        <v>159</v>
      </c>
      <c r="B160" t="s">
        <v>1399</v>
      </c>
      <c r="C160" t="s">
        <v>1400</v>
      </c>
      <c r="D160" t="str">
        <f t="shared" si="23"/>
        <v>ZEBRONICS HAA2021 HDMI version 2.1 cable with 8K @ 60Hz, 4K @ 120Hz, eARC and CEC support, 3D compatible, 2 meters length, 48Gbps max and Gold-plated connectors</v>
      </c>
      <c r="F160" t="str">
        <f t="shared" si="32"/>
        <v>Unique</v>
      </c>
      <c r="G160" t="str" cm="1">
        <f t="array" ref="G160">PROPER(_xlfn.TEXTJOIN(" ", TRUE, INDEX(_xlfn.FILTERXML("&lt;t&gt;&lt;s&gt;" &amp; SUBSTITUTE(D160," ","&lt;/s&gt;&lt;s&gt;") &amp; "&lt;/s&gt;&lt;/t&gt;", "//s"), _xlfn.SEQUENCE(4))))</f>
        <v>Zebronics Haa2021 Hdmi Version</v>
      </c>
      <c r="H160" t="str">
        <f t="shared" si="33"/>
        <v>with 8K @ 60Hz, 4K @ 120Hz, eARC and CEC support, 3D compatible, 2 meters length, 48Gbps max and Gold-plated connectors</v>
      </c>
      <c r="I160" t="s">
        <v>127</v>
      </c>
      <c r="J160" t="s">
        <v>13093</v>
      </c>
      <c r="K160" s="7" t="str">
        <f t="shared" si="24"/>
        <v>Electronics</v>
      </c>
      <c r="L160" t="s">
        <v>13094</v>
      </c>
      <c r="M160" t="str">
        <f t="shared" si="25"/>
        <v>HomeTheater , TV &amp; Video</v>
      </c>
      <c r="N160" s="2" t="s">
        <v>13095</v>
      </c>
      <c r="O160" s="2" t="str">
        <f t="shared" si="26"/>
        <v>Accessories</v>
      </c>
      <c r="P160" s="1" t="s">
        <v>13088</v>
      </c>
      <c r="Q160" t="s">
        <v>13096</v>
      </c>
      <c r="R160">
        <v>637</v>
      </c>
      <c r="S160" s="8">
        <f t="shared" si="27"/>
        <v>637</v>
      </c>
      <c r="T160" s="2">
        <v>1499</v>
      </c>
      <c r="U160" s="8">
        <f t="shared" si="28"/>
        <v>1499</v>
      </c>
      <c r="V160" s="1">
        <f t="shared" si="29"/>
        <v>0.57505003335557037</v>
      </c>
      <c r="W160">
        <v>4.0999999999999996</v>
      </c>
      <c r="X160" s="10">
        <f t="shared" si="30"/>
        <v>4.0999999999999996</v>
      </c>
      <c r="Y160" s="4">
        <v>24</v>
      </c>
      <c r="Z160" s="12">
        <f t="shared" si="31"/>
        <v>24</v>
      </c>
    </row>
    <row r="161" spans="1:26" x14ac:dyDescent="0.25">
      <c r="A161">
        <v>160</v>
      </c>
      <c r="B161" t="s">
        <v>1409</v>
      </c>
      <c r="C161" t="s">
        <v>12972</v>
      </c>
      <c r="D161" t="str">
        <f t="shared" si="23"/>
        <v>7SEVEN Compatible for Sony Bravia LCD LED UHD OLED QLED 4K Ultra HD TV remote control with YouTube and NETFLIX Hotkeys. Universal Replacement for Original Sony Smart Android tv Remote Control</v>
      </c>
      <c r="F161" t="str">
        <f t="shared" si="32"/>
        <v>Unique</v>
      </c>
      <c r="G161" t="str" cm="1">
        <f t="array" ref="G161">PROPER(_xlfn.TEXTJOIN(" ", TRUE, INDEX(_xlfn.FILTERXML("&lt;t&gt;&lt;s&gt;" &amp; SUBSTITUTE(D161," ","&lt;/s&gt;&lt;s&gt;") &amp; "&lt;/s&gt;&lt;/t&gt;", "//s"), _xlfn.SEQUENCE(4))))</f>
        <v>7Seven Compatible For Sony</v>
      </c>
      <c r="H161" t="str">
        <f t="shared" si="33"/>
        <v>LED UHD OLED QLED 4K Ultra HD TV remote control with YouTube and NETFLIX Hotkeys. Universal Replacement for Original Sony Smart Android tv Remote Control</v>
      </c>
      <c r="I161" t="s">
        <v>459</v>
      </c>
      <c r="J161" t="s">
        <v>13093</v>
      </c>
      <c r="K161" s="7" t="str">
        <f t="shared" si="24"/>
        <v>Electronics</v>
      </c>
      <c r="L161" t="s">
        <v>13094</v>
      </c>
      <c r="M161" t="str">
        <f t="shared" si="25"/>
        <v>HomeTheater , TV &amp; Video</v>
      </c>
      <c r="N161" t="s">
        <v>13095</v>
      </c>
      <c r="O161" s="2" t="str">
        <f t="shared" si="26"/>
        <v>Accessories</v>
      </c>
      <c r="P161" s="1" t="s">
        <v>13099</v>
      </c>
      <c r="R161">
        <v>399</v>
      </c>
      <c r="S161" s="8">
        <f t="shared" si="27"/>
        <v>399</v>
      </c>
      <c r="T161">
        <v>899</v>
      </c>
      <c r="U161" s="8">
        <f t="shared" si="28"/>
        <v>899</v>
      </c>
      <c r="V161" s="1">
        <f t="shared" si="29"/>
        <v>0.55617352614015569</v>
      </c>
      <c r="W161">
        <v>3.9</v>
      </c>
      <c r="X161" s="10">
        <f t="shared" si="30"/>
        <v>3.9</v>
      </c>
      <c r="Y161" s="4">
        <v>254</v>
      </c>
      <c r="Z161" s="12">
        <f t="shared" si="31"/>
        <v>254</v>
      </c>
    </row>
    <row r="162" spans="1:26" x14ac:dyDescent="0.25">
      <c r="A162">
        <v>161</v>
      </c>
      <c r="B162" t="s">
        <v>1418</v>
      </c>
      <c r="C162" t="s">
        <v>1419</v>
      </c>
      <c r="D162" t="str">
        <f t="shared" si="23"/>
        <v>AmazonBasics Digital Optical Coax to Analog RCA Audio Converter Adapter with Fiber Cable</v>
      </c>
      <c r="F162" t="str">
        <f t="shared" si="32"/>
        <v>Unique</v>
      </c>
      <c r="G162" t="str" cm="1">
        <f t="array" ref="G162">PROPER(_xlfn.TEXTJOIN(" ", TRUE, INDEX(_xlfn.FILTERXML("&lt;t&gt;&lt;s&gt;" &amp; SUBSTITUTE(D162," ","&lt;/s&gt;&lt;s&gt;") &amp; "&lt;/s&gt;&lt;/t&gt;", "//s"), _xlfn.SEQUENCE(4))))</f>
        <v>Amazonbasics Digital Optical Coax</v>
      </c>
      <c r="H162" t="str">
        <f t="shared" si="33"/>
        <v>RCA Audio Converter Adapter with Fiber Cable</v>
      </c>
      <c r="I162" t="s">
        <v>1320</v>
      </c>
      <c r="J162" t="s">
        <v>13093</v>
      </c>
      <c r="K162" s="7" t="str">
        <f t="shared" si="24"/>
        <v>Electronics</v>
      </c>
      <c r="L162" s="2" t="s">
        <v>13094</v>
      </c>
      <c r="M162" t="str">
        <f t="shared" si="25"/>
        <v>HomeTheater , TV &amp; Video</v>
      </c>
      <c r="N162" s="2" t="s">
        <v>13095</v>
      </c>
      <c r="O162" s="2" t="str">
        <f t="shared" si="26"/>
        <v>Accessories</v>
      </c>
      <c r="P162" s="1" t="s">
        <v>13088</v>
      </c>
      <c r="Q162" t="s">
        <v>13107</v>
      </c>
      <c r="R162" s="2">
        <v>1089</v>
      </c>
      <c r="S162" s="8">
        <f t="shared" si="27"/>
        <v>1089</v>
      </c>
      <c r="T162" s="2">
        <v>1600</v>
      </c>
      <c r="U162" s="8">
        <f t="shared" si="28"/>
        <v>1600</v>
      </c>
      <c r="V162" s="1">
        <f t="shared" si="29"/>
        <v>0.31937500000000002</v>
      </c>
      <c r="W162">
        <v>4</v>
      </c>
      <c r="X162" s="10">
        <f t="shared" si="30"/>
        <v>4</v>
      </c>
      <c r="Y162" s="4">
        <v>3565</v>
      </c>
      <c r="Z162" s="12">
        <f t="shared" si="31"/>
        <v>3565</v>
      </c>
    </row>
    <row r="163" spans="1:26" x14ac:dyDescent="0.25">
      <c r="A163">
        <v>162</v>
      </c>
      <c r="B163" t="s">
        <v>1428</v>
      </c>
      <c r="C163" t="s">
        <v>1429</v>
      </c>
      <c r="D163" t="str">
        <f t="shared" si="23"/>
        <v>Wayona Type C Cable Nylon Braided USB C QC 3.0 Fast Charging Short Power Bank Cable for Samsung Galaxy S10e S10+ S10 S9 S9+ Note 9 S8 Note 8, LG G7 G5 G6, Moto G6 G7 (0.25M, Black)</v>
      </c>
      <c r="F163" t="str">
        <f t="shared" si="32"/>
        <v>Unique</v>
      </c>
      <c r="G163" t="str" cm="1">
        <f t="array" ref="G163">PROPER(_xlfn.TEXTJOIN(" ", TRUE, INDEX(_xlfn.FILTERXML("&lt;t&gt;&lt;s&gt;" &amp; SUBSTITUTE(D163," ","&lt;/s&gt;&lt;s&gt;") &amp; "&lt;/s&gt;&lt;/t&gt;", "//s"), _xlfn.SEQUENCE(4))))</f>
        <v>Wayona Type C Cable</v>
      </c>
      <c r="H163" t="str">
        <f t="shared" si="33"/>
        <v>USB C QC 3.0 Fast Charging Short Power Bank Cable for Samsung Galaxy S10e S10+ S10 S9 S9+ Note 9 S8 Note 8, LG G7 G5 G6, Moto G6 G7 (0.25M, Black)</v>
      </c>
      <c r="I163" t="s">
        <v>17</v>
      </c>
      <c r="J163" t="s">
        <v>13085</v>
      </c>
      <c r="K163" s="7" t="str">
        <f t="shared" si="24"/>
        <v>Computers &amp; Accessories</v>
      </c>
      <c r="L163" t="s">
        <v>13086</v>
      </c>
      <c r="M163" t="str">
        <f t="shared" si="25"/>
        <v>Accessories &amp; Peripherals</v>
      </c>
      <c r="N163" t="s">
        <v>13087</v>
      </c>
      <c r="O163" s="2" t="str">
        <f t="shared" si="26"/>
        <v>Cables &amp; Accessories</v>
      </c>
      <c r="P163" s="1" t="s">
        <v>13088</v>
      </c>
      <c r="Q163" t="s">
        <v>13089</v>
      </c>
      <c r="R163">
        <v>339</v>
      </c>
      <c r="S163" s="8">
        <f t="shared" si="27"/>
        <v>339</v>
      </c>
      <c r="T163">
        <v>999</v>
      </c>
      <c r="U163" s="8">
        <f t="shared" si="28"/>
        <v>999</v>
      </c>
      <c r="V163" s="1">
        <f t="shared" si="29"/>
        <v>0.66066066066066065</v>
      </c>
      <c r="W163">
        <v>4.3</v>
      </c>
      <c r="X163" s="10">
        <f t="shared" si="30"/>
        <v>4.3</v>
      </c>
      <c r="Y163" s="4">
        <v>6255</v>
      </c>
      <c r="Z163" s="12">
        <f t="shared" si="31"/>
        <v>6255</v>
      </c>
    </row>
    <row r="164" spans="1:26" x14ac:dyDescent="0.25">
      <c r="A164">
        <v>163</v>
      </c>
      <c r="B164" t="s">
        <v>1436</v>
      </c>
      <c r="C164" t="s">
        <v>1437</v>
      </c>
      <c r="D164" t="str">
        <f t="shared" si="23"/>
        <v>Pinnaclz Original Combo of 2 USB Type C Fast Charging Cable, USB C Data Cable for Charging and Data Transfer Smart Phones White 1.2 Meter Made in India (Pack of 2)</v>
      </c>
      <c r="F164" t="str">
        <f t="shared" si="32"/>
        <v>Unique</v>
      </c>
      <c r="G164" t="str" cm="1">
        <f t="array" ref="G164">PROPER(_xlfn.TEXTJOIN(" ", TRUE, INDEX(_xlfn.FILTERXML("&lt;t&gt;&lt;s&gt;" &amp; SUBSTITUTE(D164," ","&lt;/s&gt;&lt;s&gt;") &amp; "&lt;/s&gt;&lt;/t&gt;", "//s"), _xlfn.SEQUENCE(4))))</f>
        <v>Pinnaclz Original Combo Of</v>
      </c>
      <c r="H164" t="str">
        <f t="shared" si="33"/>
        <v>Type C Fast Charging Cable, USB C Data Cable for Charging and Data Transfer Smart Phones White 1.2 Meter Made in India (Pack of 2)</v>
      </c>
      <c r="I164" t="s">
        <v>17</v>
      </c>
      <c r="J164" t="s">
        <v>13085</v>
      </c>
      <c r="K164" s="7" t="str">
        <f t="shared" si="24"/>
        <v>Computers &amp; Accessories</v>
      </c>
      <c r="L164" t="s">
        <v>13086</v>
      </c>
      <c r="M164" t="str">
        <f t="shared" si="25"/>
        <v>Accessories &amp; Peripherals</v>
      </c>
      <c r="N164" t="s">
        <v>13087</v>
      </c>
      <c r="O164" s="2" t="str">
        <f t="shared" si="26"/>
        <v>Cables &amp; Accessories</v>
      </c>
      <c r="P164" s="1" t="s">
        <v>13088</v>
      </c>
      <c r="Q164" t="s">
        <v>13089</v>
      </c>
      <c r="R164">
        <v>149</v>
      </c>
      <c r="S164" s="8">
        <f t="shared" si="27"/>
        <v>149</v>
      </c>
      <c r="T164">
        <v>499</v>
      </c>
      <c r="U164" s="8">
        <f t="shared" si="28"/>
        <v>499</v>
      </c>
      <c r="V164" s="1">
        <f t="shared" si="29"/>
        <v>0.70140280561122248</v>
      </c>
      <c r="W164">
        <v>4</v>
      </c>
      <c r="X164" s="10">
        <f t="shared" si="30"/>
        <v>4</v>
      </c>
      <c r="Y164" s="4">
        <v>7732</v>
      </c>
      <c r="Z164" s="12">
        <f t="shared" si="31"/>
        <v>7732</v>
      </c>
    </row>
    <row r="165" spans="1:26" x14ac:dyDescent="0.25">
      <c r="A165">
        <v>164</v>
      </c>
      <c r="B165" t="s">
        <v>1441</v>
      </c>
      <c r="C165" t="s">
        <v>1442</v>
      </c>
      <c r="D165" t="str">
        <f t="shared" si="23"/>
        <v>Ambrane BCL-15 Lightning Cable for Smartphone (1.5m Black)</v>
      </c>
      <c r="F165" t="str">
        <f t="shared" si="32"/>
        <v>Unique</v>
      </c>
      <c r="G165" t="str" cm="1">
        <f t="array" ref="G165">PROPER(_xlfn.TEXTJOIN(" ", TRUE, INDEX(_xlfn.FILTERXML("&lt;t&gt;&lt;s&gt;" &amp; SUBSTITUTE(D165," ","&lt;/s&gt;&lt;s&gt;") &amp; "&lt;/s&gt;&lt;/t&gt;", "//s"), _xlfn.SEQUENCE(4))))</f>
        <v>Ambrane Bcl-15 Lightning Cable</v>
      </c>
      <c r="H165" t="str">
        <f t="shared" si="33"/>
        <v>(1.5m Black)</v>
      </c>
      <c r="I165" t="s">
        <v>17</v>
      </c>
      <c r="J165" t="s">
        <v>13085</v>
      </c>
      <c r="K165" s="7" t="str">
        <f t="shared" si="24"/>
        <v>Computers &amp; Accessories</v>
      </c>
      <c r="L165" t="s">
        <v>13086</v>
      </c>
      <c r="M165" t="str">
        <f t="shared" si="25"/>
        <v>Accessories &amp; Peripherals</v>
      </c>
      <c r="N165" t="s">
        <v>13087</v>
      </c>
      <c r="O165" s="2" t="str">
        <f t="shared" si="26"/>
        <v>Cables &amp; Accessories</v>
      </c>
      <c r="P165" s="1" t="s">
        <v>13088</v>
      </c>
      <c r="Q165" t="s">
        <v>13089</v>
      </c>
      <c r="R165">
        <v>149</v>
      </c>
      <c r="S165" s="8">
        <f t="shared" si="27"/>
        <v>149</v>
      </c>
      <c r="T165">
        <v>399</v>
      </c>
      <c r="U165" s="8">
        <f t="shared" si="28"/>
        <v>399</v>
      </c>
      <c r="V165" s="1">
        <f t="shared" si="29"/>
        <v>0.62656641604010022</v>
      </c>
      <c r="W165">
        <v>3.9</v>
      </c>
      <c r="X165" s="10">
        <f t="shared" si="30"/>
        <v>3.9</v>
      </c>
      <c r="Y165" s="4">
        <v>57</v>
      </c>
      <c r="Z165" s="12">
        <f t="shared" si="31"/>
        <v>57</v>
      </c>
    </row>
    <row r="166" spans="1:26" x14ac:dyDescent="0.25">
      <c r="A166">
        <v>165</v>
      </c>
      <c r="B166" t="s">
        <v>1450</v>
      </c>
      <c r="C166" t="s">
        <v>1451</v>
      </c>
      <c r="D166" t="str">
        <f t="shared" si="23"/>
        <v>Belkin USB C to USB-C Fast Charging Type C Cable, 60W PD, 3.3 feet (1 meter) for Laptop, Personal Computer, Tablet, Smartphone - Black, USB-IF Certified</v>
      </c>
      <c r="F166" t="str">
        <f t="shared" si="32"/>
        <v>Unique</v>
      </c>
      <c r="G166" t="str" cm="1">
        <f t="array" ref="G166">PROPER(_xlfn.TEXTJOIN(" ", TRUE, INDEX(_xlfn.FILTERXML("&lt;t&gt;&lt;s&gt;" &amp; SUBSTITUTE(D166," ","&lt;/s&gt;&lt;s&gt;") &amp; "&lt;/s&gt;&lt;/t&gt;", "//s"), _xlfn.SEQUENCE(4))))</f>
        <v>Belkin Usb C To</v>
      </c>
      <c r="H166" t="str">
        <f t="shared" si="33"/>
        <v>Charging Type C Cable, 60W PD, 3.3 feet (1 meter) for Laptop, Personal Computer, Tablet, Smartphone - Black, USB-IF Certified</v>
      </c>
      <c r="I166" t="s">
        <v>17</v>
      </c>
      <c r="J166" t="s">
        <v>13085</v>
      </c>
      <c r="K166" s="7" t="str">
        <f t="shared" si="24"/>
        <v>Computers &amp; Accessories</v>
      </c>
      <c r="L166" t="s">
        <v>13086</v>
      </c>
      <c r="M166" t="str">
        <f t="shared" si="25"/>
        <v>Accessories &amp; Peripherals</v>
      </c>
      <c r="N166" t="s">
        <v>13087</v>
      </c>
      <c r="O166" s="2" t="str">
        <f t="shared" si="26"/>
        <v>Cables &amp; Accessories</v>
      </c>
      <c r="P166" s="1" t="s">
        <v>13088</v>
      </c>
      <c r="Q166" t="s">
        <v>13089</v>
      </c>
      <c r="R166">
        <v>599</v>
      </c>
      <c r="S166" s="8">
        <f t="shared" si="27"/>
        <v>599</v>
      </c>
      <c r="T166">
        <v>849</v>
      </c>
      <c r="U166" s="8">
        <f t="shared" si="28"/>
        <v>849</v>
      </c>
      <c r="V166" s="1">
        <f t="shared" si="29"/>
        <v>0.29446407538280328</v>
      </c>
      <c r="W166">
        <v>4.5</v>
      </c>
      <c r="X166" s="10">
        <f t="shared" si="30"/>
        <v>4.5</v>
      </c>
      <c r="Y166" s="4">
        <v>577</v>
      </c>
      <c r="Z166" s="12">
        <f t="shared" si="31"/>
        <v>577</v>
      </c>
    </row>
    <row r="167" spans="1:26" x14ac:dyDescent="0.25">
      <c r="A167">
        <v>166</v>
      </c>
      <c r="B167" t="s">
        <v>1460</v>
      </c>
      <c r="C167" t="s">
        <v>1461</v>
      </c>
      <c r="D167" t="str">
        <f t="shared" si="23"/>
        <v>LOHAYA Television Remote Compatible with Samsung Smart LED LCD HD TV Remote Control [ Compatible for All Samsung Tv Remote Control ]</v>
      </c>
      <c r="F167" t="str">
        <f t="shared" si="32"/>
        <v>Unique</v>
      </c>
      <c r="G167" t="str" cm="1">
        <f t="array" ref="G167">PROPER(_xlfn.TEXTJOIN(" ", TRUE, INDEX(_xlfn.FILTERXML("&lt;t&gt;&lt;s&gt;" &amp; SUBSTITUTE(D167," ","&lt;/s&gt;&lt;s&gt;") &amp; "&lt;/s&gt;&lt;/t&gt;", "//s"), _xlfn.SEQUENCE(4))))</f>
        <v>Lohaya Television Remote Compatible</v>
      </c>
      <c r="H167" t="str">
        <f t="shared" si="33"/>
        <v>Smart LED LCD HD TV Remote Control [ Compatible for All Samsung Tv Remote Control ]</v>
      </c>
      <c r="I167" t="s">
        <v>459</v>
      </c>
      <c r="J167" t="s">
        <v>13093</v>
      </c>
      <c r="K167" s="7" t="str">
        <f t="shared" si="24"/>
        <v>Electronics</v>
      </c>
      <c r="L167" t="s">
        <v>13094</v>
      </c>
      <c r="M167" t="str">
        <f t="shared" si="25"/>
        <v>HomeTheater , TV &amp; Video</v>
      </c>
      <c r="N167" s="2" t="s">
        <v>13095</v>
      </c>
      <c r="O167" s="2" t="str">
        <f t="shared" si="26"/>
        <v>Accessories</v>
      </c>
      <c r="P167" s="1" t="s">
        <v>13099</v>
      </c>
      <c r="R167">
        <v>299</v>
      </c>
      <c r="S167" s="8">
        <f t="shared" si="27"/>
        <v>299</v>
      </c>
      <c r="T167" s="2">
        <v>1199</v>
      </c>
      <c r="U167" s="8">
        <f t="shared" si="28"/>
        <v>1199</v>
      </c>
      <c r="V167" s="1">
        <f t="shared" si="29"/>
        <v>0.75062552126772308</v>
      </c>
      <c r="W167">
        <v>3.9</v>
      </c>
      <c r="X167" s="10">
        <f t="shared" si="30"/>
        <v>3.9</v>
      </c>
      <c r="Y167" s="4">
        <v>1193</v>
      </c>
      <c r="Z167" s="12">
        <f t="shared" si="31"/>
        <v>1193</v>
      </c>
    </row>
    <row r="168" spans="1:26" x14ac:dyDescent="0.25">
      <c r="A168">
        <v>167</v>
      </c>
      <c r="B168" t="s">
        <v>1470</v>
      </c>
      <c r="C168" t="s">
        <v>1471</v>
      </c>
      <c r="D168" t="str">
        <f t="shared" si="23"/>
        <v>Wayona Nylon Braided Lightning USB Data Sync and 3A Charging Cable for iPhones, iPad Air, iPad Mini, iPod Nano and iPod Touch (3 FT Pack of 1, Grey)</v>
      </c>
      <c r="F168" t="str">
        <f t="shared" si="32"/>
        <v>Unique</v>
      </c>
      <c r="G168" t="str" cm="1">
        <f t="array" ref="G168">PROPER(_xlfn.TEXTJOIN(" ", TRUE, INDEX(_xlfn.FILTERXML("&lt;t&gt;&lt;s&gt;" &amp; SUBSTITUTE(D168," ","&lt;/s&gt;&lt;s&gt;") &amp; "&lt;/s&gt;&lt;/t&gt;", "//s"), _xlfn.SEQUENCE(4))))</f>
        <v>Wayona Nylon Braided Lightning</v>
      </c>
      <c r="H168" t="str">
        <f t="shared" si="33"/>
        <v>Sync and 3A Charging Cable for iPhones, iPad Air, iPad Mini, iPod Nano and iPod Touch (3 FT Pack of 1, Grey)</v>
      </c>
      <c r="I168" t="s">
        <v>17</v>
      </c>
      <c r="J168" t="s">
        <v>13085</v>
      </c>
      <c r="K168" s="7" t="str">
        <f t="shared" si="24"/>
        <v>Computers &amp; Accessories</v>
      </c>
      <c r="L168" t="s">
        <v>13086</v>
      </c>
      <c r="M168" t="str">
        <f t="shared" si="25"/>
        <v>Accessories &amp; Peripherals</v>
      </c>
      <c r="N168" s="2" t="s">
        <v>13087</v>
      </c>
      <c r="O168" s="2" t="str">
        <f t="shared" si="26"/>
        <v>Cables &amp; Accessories</v>
      </c>
      <c r="P168" s="1" t="s">
        <v>13088</v>
      </c>
      <c r="Q168" t="s">
        <v>13089</v>
      </c>
      <c r="R168">
        <v>399</v>
      </c>
      <c r="S168" s="8">
        <f t="shared" si="27"/>
        <v>399</v>
      </c>
      <c r="T168" s="2">
        <v>1299</v>
      </c>
      <c r="U168" s="8">
        <f t="shared" si="28"/>
        <v>1299</v>
      </c>
      <c r="V168" s="1">
        <f t="shared" si="29"/>
        <v>0.69284064665127021</v>
      </c>
      <c r="W168">
        <v>4.2</v>
      </c>
      <c r="X168" s="10">
        <f t="shared" si="30"/>
        <v>4.2</v>
      </c>
      <c r="Y168" s="4">
        <v>13120</v>
      </c>
      <c r="Z168" s="12">
        <f t="shared" si="31"/>
        <v>13120</v>
      </c>
    </row>
    <row r="169" spans="1:26" x14ac:dyDescent="0.25">
      <c r="A169">
        <v>168</v>
      </c>
      <c r="B169" t="s">
        <v>1475</v>
      </c>
      <c r="C169" t="s">
        <v>1476</v>
      </c>
      <c r="D169" t="str">
        <f t="shared" si="23"/>
        <v>Electvision Remote Control Compatible with Kodak Thomson Smart led tv (Without Voice) Before Placing Order for verification Contact Our coustmer Care 7738090464</v>
      </c>
      <c r="F169" t="str">
        <f t="shared" si="32"/>
        <v>Unique</v>
      </c>
      <c r="G169" t="str" cm="1">
        <f t="array" ref="G169">PROPER(_xlfn.TEXTJOIN(" ", TRUE, INDEX(_xlfn.FILTERXML("&lt;t&gt;&lt;s&gt;" &amp; SUBSTITUTE(D169," ","&lt;/s&gt;&lt;s&gt;") &amp; "&lt;/s&gt;&lt;/t&gt;", "//s"), _xlfn.SEQUENCE(4))))</f>
        <v>Electvision Remote Control Compatible</v>
      </c>
      <c r="H169" t="str">
        <f t="shared" si="33"/>
        <v>Thomson Smart led tv (Without Voice) Before Placing Order for verification Contact Our coustmer Care 7738090464</v>
      </c>
      <c r="I169" t="s">
        <v>459</v>
      </c>
      <c r="J169" t="s">
        <v>13093</v>
      </c>
      <c r="K169" s="7" t="str">
        <f t="shared" si="24"/>
        <v>Electronics</v>
      </c>
      <c r="L169" t="s">
        <v>13094</v>
      </c>
      <c r="M169" t="str">
        <f t="shared" si="25"/>
        <v>HomeTheater , TV &amp; Video</v>
      </c>
      <c r="N169" s="2" t="s">
        <v>13095</v>
      </c>
      <c r="O169" s="2" t="str">
        <f t="shared" si="26"/>
        <v>Accessories</v>
      </c>
      <c r="P169" s="1" t="s">
        <v>13099</v>
      </c>
      <c r="R169">
        <v>339</v>
      </c>
      <c r="S169" s="8">
        <f t="shared" si="27"/>
        <v>339</v>
      </c>
      <c r="T169" s="2">
        <v>1999</v>
      </c>
      <c r="U169" s="8">
        <f t="shared" si="28"/>
        <v>1999</v>
      </c>
      <c r="V169" s="1">
        <f t="shared" si="29"/>
        <v>0.83041520760380194</v>
      </c>
      <c r="W169">
        <v>4</v>
      </c>
      <c r="X169" s="10">
        <f t="shared" si="30"/>
        <v>4</v>
      </c>
      <c r="Y169" s="4">
        <v>343</v>
      </c>
      <c r="Z169" s="12">
        <f t="shared" si="31"/>
        <v>343</v>
      </c>
    </row>
    <row r="170" spans="1:26" x14ac:dyDescent="0.25">
      <c r="A170">
        <v>169</v>
      </c>
      <c r="B170" t="s">
        <v>1485</v>
      </c>
      <c r="C170" t="s">
        <v>1486</v>
      </c>
      <c r="D170" t="str">
        <f t="shared" si="23"/>
        <v>Acer 80 cm (32 inches) S Series HD Ready Android Smart LED TV AR32AR2841HDSB (Black)</v>
      </c>
      <c r="F170" t="str">
        <f t="shared" si="32"/>
        <v>Unique</v>
      </c>
      <c r="G170" t="str" cm="1">
        <f t="array" ref="G170">PROPER(_xlfn.TEXTJOIN(" ", TRUE, INDEX(_xlfn.FILTERXML("&lt;t&gt;&lt;s&gt;" &amp; SUBSTITUTE(D170," ","&lt;/s&gt;&lt;s&gt;") &amp; "&lt;/s&gt;&lt;/t&gt;", "//s"), _xlfn.SEQUENCE(4))))</f>
        <v>Acer 80 Cm (32</v>
      </c>
      <c r="H170" t="str">
        <f t="shared" si="33"/>
        <v>Series HD Ready Android Smart LED TV AR32AR2841HDSB (Black)</v>
      </c>
      <c r="I170" t="s">
        <v>167</v>
      </c>
      <c r="J170" t="s">
        <v>13093</v>
      </c>
      <c r="K170" s="7" t="str">
        <f t="shared" si="24"/>
        <v>Electronics</v>
      </c>
      <c r="L170" s="2" t="s">
        <v>13094</v>
      </c>
      <c r="M170" t="str">
        <f t="shared" si="25"/>
        <v>HomeTheater , TV &amp; Video</v>
      </c>
      <c r="N170" s="2" t="s">
        <v>13097</v>
      </c>
      <c r="O170" s="2" t="str">
        <f t="shared" si="26"/>
        <v>Televisions</v>
      </c>
      <c r="P170" s="1" t="s">
        <v>13098</v>
      </c>
      <c r="R170" s="2">
        <v>12499</v>
      </c>
      <c r="S170" s="8">
        <f t="shared" si="27"/>
        <v>12499</v>
      </c>
      <c r="T170" s="2">
        <v>22990</v>
      </c>
      <c r="U170" s="8">
        <f t="shared" si="28"/>
        <v>22990</v>
      </c>
      <c r="V170" s="1">
        <f t="shared" si="29"/>
        <v>0.45632883862548934</v>
      </c>
      <c r="W170">
        <v>4.3</v>
      </c>
      <c r="X170" s="10">
        <f t="shared" si="30"/>
        <v>4.3</v>
      </c>
      <c r="Y170" s="4">
        <v>1611</v>
      </c>
      <c r="Z170" s="12">
        <f t="shared" si="31"/>
        <v>1611</v>
      </c>
    </row>
    <row r="171" spans="1:26" x14ac:dyDescent="0.25">
      <c r="A171">
        <v>170</v>
      </c>
      <c r="B171" t="s">
        <v>1495</v>
      </c>
      <c r="C171" t="s">
        <v>1496</v>
      </c>
      <c r="D171" t="str">
        <f t="shared" si="23"/>
        <v>realme 10W Fast Charging Micro-USB Cable (Braided, Black)</v>
      </c>
      <c r="F171" t="str">
        <f t="shared" si="32"/>
        <v>Unique</v>
      </c>
      <c r="G171" t="str" cm="1">
        <f t="array" ref="G171">PROPER(_xlfn.TEXTJOIN(" ", TRUE, INDEX(_xlfn.FILTERXML("&lt;t&gt;&lt;s&gt;" &amp; SUBSTITUTE(D171," ","&lt;/s&gt;&lt;s&gt;") &amp; "&lt;/s&gt;&lt;/t&gt;", "//s"), _xlfn.SEQUENCE(4))))</f>
        <v>Realme 10W Fast Charging</v>
      </c>
      <c r="H171" t="str">
        <f t="shared" si="33"/>
        <v>(Braided, Black)</v>
      </c>
      <c r="I171" t="s">
        <v>17</v>
      </c>
      <c r="J171" t="s">
        <v>13085</v>
      </c>
      <c r="K171" s="7" t="str">
        <f t="shared" si="24"/>
        <v>Computers &amp; Accessories</v>
      </c>
      <c r="L171" t="s">
        <v>13086</v>
      </c>
      <c r="M171" t="str">
        <f t="shared" si="25"/>
        <v>Accessories &amp; Peripherals</v>
      </c>
      <c r="N171" t="s">
        <v>13087</v>
      </c>
      <c r="O171" s="2" t="str">
        <f t="shared" si="26"/>
        <v>Cables &amp; Accessories</v>
      </c>
      <c r="P171" s="1" t="s">
        <v>13088</v>
      </c>
      <c r="Q171" t="s">
        <v>13089</v>
      </c>
      <c r="R171">
        <v>249</v>
      </c>
      <c r="S171" s="8">
        <f t="shared" si="27"/>
        <v>249</v>
      </c>
      <c r="T171">
        <v>399</v>
      </c>
      <c r="U171" s="8">
        <f t="shared" si="28"/>
        <v>399</v>
      </c>
      <c r="V171" s="1">
        <f t="shared" si="29"/>
        <v>0.37593984962406013</v>
      </c>
      <c r="W171">
        <v>4</v>
      </c>
      <c r="X171" s="10">
        <f t="shared" si="30"/>
        <v>4</v>
      </c>
      <c r="Y171" s="4">
        <v>6558</v>
      </c>
      <c r="Z171" s="12">
        <f t="shared" si="31"/>
        <v>6558</v>
      </c>
    </row>
    <row r="172" spans="1:26" x14ac:dyDescent="0.25">
      <c r="A172">
        <v>171</v>
      </c>
      <c r="B172" t="s">
        <v>1505</v>
      </c>
      <c r="C172" t="s">
        <v>1506</v>
      </c>
      <c r="D172" t="str">
        <f t="shared" si="23"/>
        <v>TP-Link AC1300 USB WiFi Adapter (Archer T3U) - 2.4G 5G Dual Band Mini Wireless Network Adapter for PC Desktop, MU-MIMO Wi-Fi Dongle, USB 3.0, Supports Windows 11,10, 8.1, 8, 7, XP Mac OS 10.15 and earlier</v>
      </c>
      <c r="F172" t="str">
        <f t="shared" si="32"/>
        <v>Unique</v>
      </c>
      <c r="G172" t="str" cm="1">
        <f t="array" ref="G172">PROPER(_xlfn.TEXTJOIN(" ", TRUE, INDEX(_xlfn.FILTERXML("&lt;t&gt;&lt;s&gt;" &amp; SUBSTITUTE(D172," ","&lt;/s&gt;&lt;s&gt;") &amp; "&lt;/s&gt;&lt;/t&gt;", "//s"), _xlfn.SEQUENCE(4))))</f>
        <v>Tp-Link Ac1300 Usb Wifi</v>
      </c>
      <c r="H172" t="str">
        <f t="shared" si="33"/>
        <v>T3U) - 2.4G 5G Dual Band Mini Wireless Network Adapter for PC Desktop, MU-MIMO Wi-Fi Dongle, USB 3.0, Supports Windows 11,10, 8.1, 8, 7, XP Mac OS 10.15 and earlier</v>
      </c>
      <c r="I172" t="s">
        <v>96</v>
      </c>
      <c r="J172" t="s">
        <v>13085</v>
      </c>
      <c r="K172" s="7" t="str">
        <f t="shared" si="24"/>
        <v>Computers &amp; Accessories</v>
      </c>
      <c r="L172" s="2" t="s">
        <v>13090</v>
      </c>
      <c r="M172" t="str">
        <f t="shared" si="25"/>
        <v>NetworkingDevices</v>
      </c>
      <c r="N172" s="2" t="s">
        <v>13091</v>
      </c>
      <c r="O172" s="2" t="str">
        <f t="shared" si="26"/>
        <v>NetworkAdapters</v>
      </c>
      <c r="P172" s="1" t="s">
        <v>13092</v>
      </c>
      <c r="R172" s="2">
        <v>1399</v>
      </c>
      <c r="S172" s="8">
        <f t="shared" si="27"/>
        <v>1399</v>
      </c>
      <c r="T172" s="2">
        <v>2499</v>
      </c>
      <c r="U172" s="8">
        <f t="shared" si="28"/>
        <v>2499</v>
      </c>
      <c r="V172" s="1">
        <f t="shared" si="29"/>
        <v>0.44017607042817125</v>
      </c>
      <c r="W172">
        <v>4.4000000000000004</v>
      </c>
      <c r="X172" s="10">
        <f t="shared" si="30"/>
        <v>4.4000000000000004</v>
      </c>
      <c r="Y172" s="4">
        <v>23169</v>
      </c>
      <c r="Z172" s="12">
        <f t="shared" si="31"/>
        <v>23169</v>
      </c>
    </row>
    <row r="173" spans="1:26" x14ac:dyDescent="0.25">
      <c r="A173">
        <v>172</v>
      </c>
      <c r="B173" t="s">
        <v>1515</v>
      </c>
      <c r="C173" t="s">
        <v>1516</v>
      </c>
      <c r="D173" t="str">
        <f t="shared" si="23"/>
        <v>Acer 139 cm (55 inches) I Series 4K Ultra HD Android Smart LED TV AR55AR2851UDFL (Black)</v>
      </c>
      <c r="F173" t="str">
        <f t="shared" si="32"/>
        <v>Unique</v>
      </c>
      <c r="G173" t="str" cm="1">
        <f t="array" ref="G173">PROPER(_xlfn.TEXTJOIN(" ", TRUE, INDEX(_xlfn.FILTERXML("&lt;t&gt;&lt;s&gt;" &amp; SUBSTITUTE(D173," ","&lt;/s&gt;&lt;s&gt;") &amp; "&lt;/s&gt;&lt;/t&gt;", "//s"), _xlfn.SEQUENCE(4))))</f>
        <v>Acer 139 Cm (55</v>
      </c>
      <c r="H173" t="str">
        <f t="shared" si="33"/>
        <v>Series 4K Ultra HD Android Smart LED TV AR55AR2851UDFL (Black)</v>
      </c>
      <c r="I173" t="s">
        <v>167</v>
      </c>
      <c r="J173" t="s">
        <v>13093</v>
      </c>
      <c r="K173" s="7" t="str">
        <f t="shared" si="24"/>
        <v>Electronics</v>
      </c>
      <c r="L173" s="2" t="s">
        <v>13094</v>
      </c>
      <c r="M173" t="str">
        <f t="shared" si="25"/>
        <v>HomeTheater , TV &amp; Video</v>
      </c>
      <c r="N173" s="2" t="s">
        <v>13097</v>
      </c>
      <c r="O173" s="2" t="str">
        <f t="shared" si="26"/>
        <v>Televisions</v>
      </c>
      <c r="P173" s="1" t="s">
        <v>13098</v>
      </c>
      <c r="R173" s="2">
        <v>32999</v>
      </c>
      <c r="S173" s="8">
        <f t="shared" si="27"/>
        <v>32999</v>
      </c>
      <c r="T173" s="2">
        <v>47990</v>
      </c>
      <c r="U173" s="8">
        <f t="shared" si="28"/>
        <v>47990</v>
      </c>
      <c r="V173" s="1">
        <f t="shared" si="29"/>
        <v>0.31237757866222132</v>
      </c>
      <c r="W173">
        <v>4.3</v>
      </c>
      <c r="X173" s="10">
        <f t="shared" si="30"/>
        <v>4.3</v>
      </c>
      <c r="Y173" s="4">
        <v>4703</v>
      </c>
      <c r="Z173" s="12">
        <f t="shared" si="31"/>
        <v>4703</v>
      </c>
    </row>
    <row r="174" spans="1:26" x14ac:dyDescent="0.25">
      <c r="A174">
        <v>173</v>
      </c>
      <c r="B174" t="s">
        <v>1519</v>
      </c>
      <c r="C174" t="s">
        <v>1520</v>
      </c>
      <c r="D174" t="str">
        <f t="shared" si="23"/>
        <v>Ambrane 60W 3A Fast Charging Output Cable with Micro to USB for Mobile, Neckband, True Wireless Earphone Charging, 480mbps Data Sync Speed, 1m Length (ACM - AZ1, Black)</v>
      </c>
      <c r="F174" t="str">
        <f t="shared" si="32"/>
        <v>Unique</v>
      </c>
      <c r="G174" t="str" cm="1">
        <f t="array" ref="G174">PROPER(_xlfn.TEXTJOIN(" ", TRUE, INDEX(_xlfn.FILTERXML("&lt;t&gt;&lt;s&gt;" &amp; SUBSTITUTE(D174," ","&lt;/s&gt;&lt;s&gt;") &amp; "&lt;/s&gt;&lt;/t&gt;", "//s"), _xlfn.SEQUENCE(4))))</f>
        <v>Ambrane 60W 3A Fast</v>
      </c>
      <c r="H174" t="str">
        <f t="shared" si="33"/>
        <v>Cable with Micro to USB for Mobile, Neckband, True Wireless Earphone Charging, 480mbps Data Sync Speed, 1m Length (ACM - AZ1, Black)</v>
      </c>
      <c r="I174" t="s">
        <v>17</v>
      </c>
      <c r="J174" t="s">
        <v>13085</v>
      </c>
      <c r="K174" s="7" t="str">
        <f t="shared" si="24"/>
        <v>Computers &amp; Accessories</v>
      </c>
      <c r="L174" t="s">
        <v>13086</v>
      </c>
      <c r="M174" t="str">
        <f t="shared" si="25"/>
        <v>Accessories &amp; Peripherals</v>
      </c>
      <c r="N174" t="s">
        <v>13087</v>
      </c>
      <c r="O174" s="2" t="str">
        <f t="shared" si="26"/>
        <v>Cables &amp; Accessories</v>
      </c>
      <c r="P174" s="1" t="s">
        <v>13088</v>
      </c>
      <c r="Q174" t="s">
        <v>13089</v>
      </c>
      <c r="R174">
        <v>149</v>
      </c>
      <c r="S174" s="8">
        <f t="shared" si="27"/>
        <v>149</v>
      </c>
      <c r="T174">
        <v>399</v>
      </c>
      <c r="U174" s="8">
        <f t="shared" si="28"/>
        <v>399</v>
      </c>
      <c r="V174" s="1">
        <f t="shared" si="29"/>
        <v>0.62656641604010022</v>
      </c>
      <c r="W174">
        <v>4</v>
      </c>
      <c r="X174" s="10">
        <f t="shared" si="30"/>
        <v>4</v>
      </c>
      <c r="Y174" s="4">
        <v>1423</v>
      </c>
      <c r="Z174" s="12">
        <f t="shared" si="31"/>
        <v>1423</v>
      </c>
    </row>
    <row r="175" spans="1:26" x14ac:dyDescent="0.25">
      <c r="A175">
        <v>174</v>
      </c>
      <c r="B175" t="s">
        <v>1524</v>
      </c>
      <c r="C175" t="s">
        <v>1525</v>
      </c>
      <c r="D175" t="str">
        <f t="shared" si="23"/>
        <v>Wayona USB Type C 65W Fast Charging 2M 6Ft Long Flash Charge Cable 3A QC 3.0 Data Cable Compatible with Samsung Galaxy S21 S10 S9 S8, iQOO Z3, Vivo, Note 10 9 8, A20e A40 A50 A70, Moto G7 G8 (2M, Grey)</v>
      </c>
      <c r="F175" t="str">
        <f t="shared" si="32"/>
        <v>Unique</v>
      </c>
      <c r="G175" t="str" cm="1">
        <f t="array" ref="G175">PROPER(_xlfn.TEXTJOIN(" ", TRUE, INDEX(_xlfn.FILTERXML("&lt;t&gt;&lt;s&gt;" &amp; SUBSTITUTE(D175," ","&lt;/s&gt;&lt;s&gt;") &amp; "&lt;/s&gt;&lt;/t&gt;", "//s"), _xlfn.SEQUENCE(4))))</f>
        <v>Wayona Usb Type C</v>
      </c>
      <c r="H175" t="str">
        <f t="shared" si="33"/>
        <v>Charging 2M 6Ft Long Flash Charge Cable 3A QC 3.0 Data Cable Compatible with Samsung Galaxy S21 S10 S9 S8, iQOO Z3, Vivo, Note 10 9 8, A20e A40 A50 A70, Moto G7 G8 (2M, Grey)</v>
      </c>
      <c r="I175" t="s">
        <v>17</v>
      </c>
      <c r="J175" t="s">
        <v>13085</v>
      </c>
      <c r="K175" s="7" t="str">
        <f t="shared" si="24"/>
        <v>Computers &amp; Accessories</v>
      </c>
      <c r="L175" t="s">
        <v>13086</v>
      </c>
      <c r="M175" t="str">
        <f t="shared" si="25"/>
        <v>Accessories &amp; Peripherals</v>
      </c>
      <c r="N175" t="s">
        <v>13087</v>
      </c>
      <c r="O175" s="2" t="str">
        <f t="shared" si="26"/>
        <v>Cables &amp; Accessories</v>
      </c>
      <c r="P175" s="1" t="s">
        <v>13088</v>
      </c>
      <c r="Q175" t="s">
        <v>13089</v>
      </c>
      <c r="R175">
        <v>325</v>
      </c>
      <c r="S175" s="8">
        <f t="shared" si="27"/>
        <v>325</v>
      </c>
      <c r="T175">
        <v>999</v>
      </c>
      <c r="U175" s="8">
        <f t="shared" si="28"/>
        <v>999</v>
      </c>
      <c r="V175" s="1">
        <f t="shared" si="29"/>
        <v>0.67467467467467468</v>
      </c>
      <c r="W175">
        <v>4.3</v>
      </c>
      <c r="X175" s="10">
        <f t="shared" si="30"/>
        <v>4.3</v>
      </c>
      <c r="Y175" s="4">
        <v>2651</v>
      </c>
      <c r="Z175" s="12">
        <f t="shared" si="31"/>
        <v>2651</v>
      </c>
    </row>
    <row r="176" spans="1:26" x14ac:dyDescent="0.25">
      <c r="A176">
        <v>175</v>
      </c>
      <c r="B176" t="s">
        <v>1534</v>
      </c>
      <c r="C176" t="s">
        <v>1535</v>
      </c>
      <c r="D176" t="str">
        <f t="shared" si="23"/>
        <v>Syncwire LTG to USB Cable for Fast Charging Compatible with Phone 5 5C 5S 6 6S 7 8 X XR XS Max 11 12 13 Series and Pad Air Mini, Pod and Other Devices (1.1 Meter, White)</v>
      </c>
      <c r="F176" t="str">
        <f t="shared" si="32"/>
        <v>Unique</v>
      </c>
      <c r="G176" t="str" cm="1">
        <f t="array" ref="G176">PROPER(_xlfn.TEXTJOIN(" ", TRUE, INDEX(_xlfn.FILTERXML("&lt;t&gt;&lt;s&gt;" &amp; SUBSTITUTE(D176," ","&lt;/s&gt;&lt;s&gt;") &amp; "&lt;/s&gt;&lt;/t&gt;", "//s"), _xlfn.SEQUENCE(4))))</f>
        <v>Syncwire Ltg To Usb</v>
      </c>
      <c r="H176" t="str">
        <f t="shared" si="33"/>
        <v>Fast Charging Compatible with Phone 5 5C 5S 6 6S 7 8 X XR XS Max 11 12 13 Series and Pad Air Mini, Pod and Other Devices (1.1 Meter, White)</v>
      </c>
      <c r="I176" t="s">
        <v>17</v>
      </c>
      <c r="J176" t="s">
        <v>13085</v>
      </c>
      <c r="K176" s="7" t="str">
        <f t="shared" si="24"/>
        <v>Computers &amp; Accessories</v>
      </c>
      <c r="L176" t="s">
        <v>13086</v>
      </c>
      <c r="M176" t="str">
        <f t="shared" si="25"/>
        <v>Accessories &amp; Peripherals</v>
      </c>
      <c r="N176" s="2" t="s">
        <v>13087</v>
      </c>
      <c r="O176" s="2" t="str">
        <f t="shared" si="26"/>
        <v>Cables &amp; Accessories</v>
      </c>
      <c r="P176" s="1" t="s">
        <v>13088</v>
      </c>
      <c r="Q176" t="s">
        <v>13089</v>
      </c>
      <c r="R176">
        <v>399</v>
      </c>
      <c r="S176" s="8">
        <f t="shared" si="27"/>
        <v>399</v>
      </c>
      <c r="T176" s="2">
        <v>1999</v>
      </c>
      <c r="U176" s="8">
        <f t="shared" si="28"/>
        <v>1999</v>
      </c>
      <c r="V176" s="1">
        <f t="shared" si="29"/>
        <v>0.80040020010004997</v>
      </c>
      <c r="W176">
        <v>5</v>
      </c>
      <c r="X176" s="10">
        <f t="shared" si="30"/>
        <v>5</v>
      </c>
      <c r="Y176" s="4">
        <v>5</v>
      </c>
      <c r="Z176" s="12">
        <f t="shared" si="31"/>
        <v>5</v>
      </c>
    </row>
    <row r="177" spans="1:26" x14ac:dyDescent="0.25">
      <c r="A177">
        <v>176</v>
      </c>
      <c r="B177" t="s">
        <v>1544</v>
      </c>
      <c r="C177" t="s">
        <v>1545</v>
      </c>
      <c r="D177" t="str">
        <f t="shared" si="23"/>
        <v>Skadioo WiFi Adapter for pc | Car Accessories, WiFi Dongle for pc | USB WiFi Adapter for pc | Wi-Fi Receiver 2.4GHz, 802.11b g n UNano Size WiFi Dongle Compatible Adapter,WiFi dongle for pc</v>
      </c>
      <c r="F177" t="str">
        <f t="shared" si="32"/>
        <v>Unique</v>
      </c>
      <c r="G177" t="str" cm="1">
        <f t="array" ref="G177">PROPER(_xlfn.TEXTJOIN(" ", TRUE, INDEX(_xlfn.FILTERXML("&lt;t&gt;&lt;s&gt;" &amp; SUBSTITUTE(D177," ","&lt;/s&gt;&lt;s&gt;") &amp; "&lt;/s&gt;&lt;/t&gt;", "//s"), _xlfn.SEQUENCE(4))))</f>
        <v>Skadioo Wifi Adapter For</v>
      </c>
      <c r="H177" t="str">
        <f t="shared" si="33"/>
        <v>Car Accessories, WiFi Dongle for pc | USB WiFi Adapter for pc | Wi-Fi Receiver 2.4GHz, 802.11b g n UNano Size WiFi Dongle Compatible Adapter,WiFi dongle for pc</v>
      </c>
      <c r="I177" t="s">
        <v>96</v>
      </c>
      <c r="J177" t="s">
        <v>13085</v>
      </c>
      <c r="K177" s="7" t="str">
        <f t="shared" si="24"/>
        <v>Computers &amp; Accessories</v>
      </c>
      <c r="L177" t="s">
        <v>13090</v>
      </c>
      <c r="M177" t="str">
        <f t="shared" si="25"/>
        <v>NetworkingDevices</v>
      </c>
      <c r="N177" t="s">
        <v>13091</v>
      </c>
      <c r="O177" s="2" t="str">
        <f t="shared" si="26"/>
        <v>NetworkAdapters</v>
      </c>
      <c r="P177" s="1" t="s">
        <v>13092</v>
      </c>
      <c r="R177">
        <v>199</v>
      </c>
      <c r="S177" s="8">
        <f t="shared" si="27"/>
        <v>199</v>
      </c>
      <c r="T177">
        <v>499</v>
      </c>
      <c r="U177" s="8">
        <f t="shared" si="28"/>
        <v>499</v>
      </c>
      <c r="V177" s="1">
        <f t="shared" si="29"/>
        <v>0.60120240480961928</v>
      </c>
      <c r="W177">
        <v>3.7</v>
      </c>
      <c r="X177" s="10">
        <f t="shared" si="30"/>
        <v>3.7</v>
      </c>
      <c r="Y177" s="4">
        <v>612</v>
      </c>
      <c r="Z177" s="12">
        <f t="shared" si="31"/>
        <v>612</v>
      </c>
    </row>
    <row r="178" spans="1:26" x14ac:dyDescent="0.25">
      <c r="A178">
        <v>177</v>
      </c>
      <c r="B178" t="s">
        <v>1553</v>
      </c>
      <c r="C178" t="s">
        <v>1554</v>
      </c>
      <c r="D178" t="str">
        <f t="shared" si="23"/>
        <v>FLiX (Beetel USB to Type C PVC Data Sync and 15W(3A) TPE Fast Charging Cable, Made in India, 480Mbps Data Sync, 1 Meter Long cable for all Andriod and all Type C Devices (Black)(XCD - FPC02)</v>
      </c>
      <c r="F178" t="str">
        <f t="shared" si="32"/>
        <v>Unique</v>
      </c>
      <c r="G178" t="str" cm="1">
        <f t="array" ref="G178">PROPER(_xlfn.TEXTJOIN(" ", TRUE, INDEX(_xlfn.FILTERXML("&lt;t&gt;&lt;s&gt;" &amp; SUBSTITUTE(D178," ","&lt;/s&gt;&lt;s&gt;") &amp; "&lt;/s&gt;&lt;/t&gt;", "//s"), _xlfn.SEQUENCE(4))))</f>
        <v>Flix (Beetel Usb To</v>
      </c>
      <c r="H178" t="str">
        <f t="shared" si="33"/>
        <v>PVC Data Sync and 15W(3A) TPE Fast Charging Cable, Made in India, 480Mbps Data Sync, 1 Meter Long cable for all Andriod and all Type C Devices (Black)(XCD - FPC02)</v>
      </c>
      <c r="I178" t="s">
        <v>17</v>
      </c>
      <c r="J178" t="s">
        <v>13085</v>
      </c>
      <c r="K178" s="7" t="str">
        <f t="shared" si="24"/>
        <v>Computers &amp; Accessories</v>
      </c>
      <c r="L178" t="s">
        <v>13086</v>
      </c>
      <c r="M178" t="str">
        <f t="shared" si="25"/>
        <v>Accessories &amp; Peripherals</v>
      </c>
      <c r="N178" t="s">
        <v>13087</v>
      </c>
      <c r="O178" s="2" t="str">
        <f t="shared" si="26"/>
        <v>Cables &amp; Accessories</v>
      </c>
      <c r="P178" s="1" t="s">
        <v>13088</v>
      </c>
      <c r="Q178" t="s">
        <v>13089</v>
      </c>
      <c r="R178">
        <v>88</v>
      </c>
      <c r="S178" s="8">
        <f t="shared" si="27"/>
        <v>88</v>
      </c>
      <c r="T178">
        <v>299</v>
      </c>
      <c r="U178" s="8">
        <f t="shared" si="28"/>
        <v>299</v>
      </c>
      <c r="V178" s="1">
        <f t="shared" si="29"/>
        <v>0.70568561872909696</v>
      </c>
      <c r="W178">
        <v>4</v>
      </c>
      <c r="X178" s="10">
        <f t="shared" si="30"/>
        <v>4</v>
      </c>
      <c r="Y178" s="4">
        <v>9378</v>
      </c>
      <c r="Z178" s="12">
        <f t="shared" si="31"/>
        <v>9378</v>
      </c>
    </row>
    <row r="179" spans="1:26" x14ac:dyDescent="0.25">
      <c r="A179">
        <v>178</v>
      </c>
      <c r="B179" t="s">
        <v>1559</v>
      </c>
      <c r="C179" t="s">
        <v>1560</v>
      </c>
      <c r="D179" t="str">
        <f t="shared" si="23"/>
        <v>Zoul USB C to USB C Fast Charging Cable 65W Type C to Type C Nylon Braided Cord Compatible with Macbook Oneplus 9 10R Samsung Galaxy S22 S21 Ultra Z Flip3 Macbook Air Pro M1 Google Pixel 11'' iPad Pro 2020 2018 (2M, Grey)</v>
      </c>
      <c r="F179" t="str">
        <f t="shared" si="32"/>
        <v>Unique</v>
      </c>
      <c r="G179" t="str" cm="1">
        <f t="array" ref="G179">PROPER(_xlfn.TEXTJOIN(" ", TRUE, INDEX(_xlfn.FILTERXML("&lt;t&gt;&lt;s&gt;" &amp; SUBSTITUTE(D179," ","&lt;/s&gt;&lt;s&gt;") &amp; "&lt;/s&gt;&lt;/t&gt;", "//s"), _xlfn.SEQUENCE(4))))</f>
        <v>Zoul Usb C To</v>
      </c>
      <c r="H179" t="str">
        <f t="shared" si="33"/>
        <v>Fast Charging Cable 65W Type C to Type C Nylon Braided Cord Compatible with Macbook Oneplus 9 10R Samsung Galaxy S22 S21 Ultra Z Flip3 Macbook Air Pro M1 Google Pixel 11'' iPad Pro 2020 2018 (2M, Grey)</v>
      </c>
      <c r="I179" t="s">
        <v>17</v>
      </c>
      <c r="J179" t="s">
        <v>13085</v>
      </c>
      <c r="K179" s="7" t="str">
        <f t="shared" si="24"/>
        <v>Computers &amp; Accessories</v>
      </c>
      <c r="L179" t="s">
        <v>13086</v>
      </c>
      <c r="M179" t="str">
        <f t="shared" si="25"/>
        <v>Accessories &amp; Peripherals</v>
      </c>
      <c r="N179" s="2" t="s">
        <v>13087</v>
      </c>
      <c r="O179" s="2" t="str">
        <f t="shared" si="26"/>
        <v>Cables &amp; Accessories</v>
      </c>
      <c r="P179" s="1" t="s">
        <v>13088</v>
      </c>
      <c r="Q179" t="s">
        <v>13089</v>
      </c>
      <c r="R179">
        <v>399</v>
      </c>
      <c r="S179" s="8">
        <f t="shared" si="27"/>
        <v>399</v>
      </c>
      <c r="T179" s="2">
        <v>1099</v>
      </c>
      <c r="U179" s="8">
        <f t="shared" si="28"/>
        <v>1099</v>
      </c>
      <c r="V179" s="1">
        <f t="shared" si="29"/>
        <v>0.63694267515923564</v>
      </c>
      <c r="W179">
        <v>4.0999999999999996</v>
      </c>
      <c r="X179" s="10">
        <f t="shared" si="30"/>
        <v>4.0999999999999996</v>
      </c>
      <c r="Y179" s="4">
        <v>2685</v>
      </c>
      <c r="Z179" s="12">
        <f t="shared" si="31"/>
        <v>2685</v>
      </c>
    </row>
    <row r="180" spans="1:26" x14ac:dyDescent="0.25">
      <c r="A180">
        <v>179</v>
      </c>
      <c r="B180" t="s">
        <v>1563</v>
      </c>
      <c r="C180" t="s">
        <v>1564</v>
      </c>
      <c r="D180" t="str">
        <f t="shared" si="23"/>
        <v>FLiX (Beetel Flow USB to Micro USB PVC Data Sync and 12W(2.4A) Fast Charging Cable,Made in India,480Mbps Data Sync,Solid Cable,1 Meter Long cable for all Andriod and Micro USB Devices (Black)(XCD-FPM01)</v>
      </c>
      <c r="F180" t="str">
        <f t="shared" si="32"/>
        <v>Unique</v>
      </c>
      <c r="G180" t="str" cm="1">
        <f t="array" ref="G180">PROPER(_xlfn.TEXTJOIN(" ", TRUE, INDEX(_xlfn.FILTERXML("&lt;t&gt;&lt;s&gt;" &amp; SUBSTITUTE(D180," ","&lt;/s&gt;&lt;s&gt;") &amp; "&lt;/s&gt;&lt;/t&gt;", "//s"), _xlfn.SEQUENCE(4))))</f>
        <v>Flix (Beetel Flow Usb</v>
      </c>
      <c r="H180" t="str">
        <f t="shared" si="33"/>
        <v>USB PVC Data Sync and 12W(2.4A) Fast Charging Cable,Made in India,480Mbps Data Sync,Solid Cable,1 Meter Long cable for all Andriod and Micro USB Devices (Black)(XCD-FPM01)</v>
      </c>
      <c r="I180" t="s">
        <v>17</v>
      </c>
      <c r="J180" t="s">
        <v>13085</v>
      </c>
      <c r="K180" s="7" t="str">
        <f t="shared" si="24"/>
        <v>Computers &amp; Accessories</v>
      </c>
      <c r="L180" t="s">
        <v>13086</v>
      </c>
      <c r="M180" t="str">
        <f t="shared" si="25"/>
        <v>Accessories &amp; Peripherals</v>
      </c>
      <c r="N180" t="s">
        <v>13087</v>
      </c>
      <c r="O180" s="2" t="str">
        <f t="shared" si="26"/>
        <v>Cables &amp; Accessories</v>
      </c>
      <c r="P180" s="1" t="s">
        <v>13088</v>
      </c>
      <c r="Q180" t="s">
        <v>13089</v>
      </c>
      <c r="R180">
        <v>57.89</v>
      </c>
      <c r="S180" s="8">
        <f t="shared" si="27"/>
        <v>57.89</v>
      </c>
      <c r="T180">
        <v>199</v>
      </c>
      <c r="U180" s="8">
        <f t="shared" si="28"/>
        <v>199</v>
      </c>
      <c r="V180" s="1">
        <f t="shared" si="29"/>
        <v>0.70909547738693479</v>
      </c>
      <c r="W180">
        <v>4</v>
      </c>
      <c r="X180" s="10">
        <f t="shared" si="30"/>
        <v>4</v>
      </c>
      <c r="Y180" s="4">
        <v>9378</v>
      </c>
      <c r="Z180" s="12">
        <f t="shared" si="31"/>
        <v>9378</v>
      </c>
    </row>
    <row r="181" spans="1:26" x14ac:dyDescent="0.25">
      <c r="A181">
        <v>180</v>
      </c>
      <c r="B181" t="s">
        <v>1568</v>
      </c>
      <c r="C181" t="s">
        <v>12973</v>
      </c>
      <c r="D181" t="str">
        <f t="shared" si="23"/>
        <v>7SEVEN Bluetooth Voice Command Remote for Xiaomi Redmi Mi Smart TV with Netflix and Prime Video Hot Keys XMRM-00A</v>
      </c>
      <c r="F181" t="str">
        <f t="shared" si="32"/>
        <v>Unique</v>
      </c>
      <c r="G181" t="str" cm="1">
        <f t="array" ref="G181">PROPER(_xlfn.TEXTJOIN(" ", TRUE, INDEX(_xlfn.FILTERXML("&lt;t&gt;&lt;s&gt;" &amp; SUBSTITUTE(D181," ","&lt;/s&gt;&lt;s&gt;") &amp; "&lt;/s&gt;&lt;/t&gt;", "//s"), _xlfn.SEQUENCE(4))))</f>
        <v>7Seven Bluetooth Voice Command</v>
      </c>
      <c r="H181" t="str">
        <f t="shared" si="33"/>
        <v>Xiaomi Redmi Mi Smart TV with Netflix and Prime Video Hot Keys XMRM-00A</v>
      </c>
      <c r="I181" t="s">
        <v>459</v>
      </c>
      <c r="J181" t="s">
        <v>13093</v>
      </c>
      <c r="K181" s="7" t="str">
        <f t="shared" si="24"/>
        <v>Electronics</v>
      </c>
      <c r="L181" t="s">
        <v>13094</v>
      </c>
      <c r="M181" t="str">
        <f t="shared" si="25"/>
        <v>HomeTheater , TV &amp; Video</v>
      </c>
      <c r="N181" s="2" t="s">
        <v>13095</v>
      </c>
      <c r="O181" s="2" t="str">
        <f t="shared" si="26"/>
        <v>Accessories</v>
      </c>
      <c r="P181" s="1" t="s">
        <v>13099</v>
      </c>
      <c r="R181">
        <v>799</v>
      </c>
      <c r="S181" s="8">
        <f t="shared" si="27"/>
        <v>799</v>
      </c>
      <c r="T181" s="2">
        <v>1999</v>
      </c>
      <c r="U181" s="8">
        <f t="shared" si="28"/>
        <v>1999</v>
      </c>
      <c r="V181" s="1">
        <f t="shared" si="29"/>
        <v>0.60030015007503756</v>
      </c>
      <c r="W181">
        <v>3.3</v>
      </c>
      <c r="X181" s="10">
        <f t="shared" si="30"/>
        <v>3.3</v>
      </c>
      <c r="Y181" s="4">
        <v>576</v>
      </c>
      <c r="Z181" s="12">
        <f t="shared" si="31"/>
        <v>576</v>
      </c>
    </row>
    <row r="182" spans="1:26" x14ac:dyDescent="0.25">
      <c r="A182">
        <v>181</v>
      </c>
      <c r="B182" t="s">
        <v>1577</v>
      </c>
      <c r="C182" t="s">
        <v>1578</v>
      </c>
      <c r="D182" t="str">
        <f t="shared" si="23"/>
        <v>Sony TV - Remote Compatible for Sony LED Remote Control Works with Sony LED TV by Trend Trail Speed tech and Remote hi Remote and REO India only</v>
      </c>
      <c r="F182" t="str">
        <f t="shared" si="32"/>
        <v>Unique</v>
      </c>
      <c r="G182" t="str" cm="1">
        <f t="array" ref="G182">PROPER(_xlfn.TEXTJOIN(" ", TRUE, INDEX(_xlfn.FILTERXML("&lt;t&gt;&lt;s&gt;" &amp; SUBSTITUTE(D182," ","&lt;/s&gt;&lt;s&gt;") &amp; "&lt;/s&gt;&lt;/t&gt;", "//s"), _xlfn.SEQUENCE(4))))</f>
        <v>Sony Tv - Remote</v>
      </c>
      <c r="H182" t="str">
        <f t="shared" si="33"/>
        <v>Sony LED Remote Control Works with Sony LED TV by Trend Trail Speed tech and Remote hi Remote and REO India only</v>
      </c>
      <c r="I182" t="s">
        <v>459</v>
      </c>
      <c r="J182" t="s">
        <v>13093</v>
      </c>
      <c r="K182" s="7" t="str">
        <f t="shared" si="24"/>
        <v>Electronics</v>
      </c>
      <c r="L182" t="s">
        <v>13094</v>
      </c>
      <c r="M182" t="str">
        <f t="shared" si="25"/>
        <v>HomeTheater , TV &amp; Video</v>
      </c>
      <c r="N182" t="s">
        <v>13095</v>
      </c>
      <c r="O182" s="2" t="str">
        <f t="shared" si="26"/>
        <v>Accessories</v>
      </c>
      <c r="P182" s="1" t="s">
        <v>13099</v>
      </c>
      <c r="R182">
        <v>205</v>
      </c>
      <c r="S182" s="8">
        <f t="shared" si="27"/>
        <v>205</v>
      </c>
      <c r="T182">
        <v>499</v>
      </c>
      <c r="U182" s="8">
        <f t="shared" si="28"/>
        <v>499</v>
      </c>
      <c r="V182" s="1">
        <f t="shared" si="29"/>
        <v>0.58917835671342689</v>
      </c>
      <c r="W182">
        <v>3.8</v>
      </c>
      <c r="X182" s="10">
        <f t="shared" si="30"/>
        <v>3.8</v>
      </c>
      <c r="Y182" s="4">
        <v>313</v>
      </c>
      <c r="Z182" s="12">
        <f t="shared" si="31"/>
        <v>313</v>
      </c>
    </row>
    <row r="183" spans="1:26" x14ac:dyDescent="0.25">
      <c r="A183">
        <v>182</v>
      </c>
      <c r="B183" t="s">
        <v>1587</v>
      </c>
      <c r="C183" t="s">
        <v>1588</v>
      </c>
      <c r="D183" t="str">
        <f t="shared" si="23"/>
        <v>Storite USB 3.0 Cable A to Micro B high Speed Upto 5 Gbps Data Transfer Cable for Portable External Hard Drive - (20cm), Black</v>
      </c>
      <c r="F183" t="str">
        <f t="shared" si="32"/>
        <v>Unique</v>
      </c>
      <c r="G183" t="str" cm="1">
        <f t="array" ref="G183">PROPER(_xlfn.TEXTJOIN(" ", TRUE, INDEX(_xlfn.FILTERXML("&lt;t&gt;&lt;s&gt;" &amp; SUBSTITUTE(D183," ","&lt;/s&gt;&lt;s&gt;") &amp; "&lt;/s&gt;&lt;/t&gt;", "//s"), _xlfn.SEQUENCE(4))))</f>
        <v>Storite Usb 3 Cable</v>
      </c>
      <c r="H183" t="str">
        <f t="shared" si="33"/>
        <v>Micro B high Speed Upto 5 Gbps Data Transfer Cable for Portable External Hard Drive - (20cm), Black</v>
      </c>
      <c r="I183" t="s">
        <v>17</v>
      </c>
      <c r="J183" t="s">
        <v>13085</v>
      </c>
      <c r="K183" s="7" t="str">
        <f t="shared" si="24"/>
        <v>Computers &amp; Accessories</v>
      </c>
      <c r="L183" t="s">
        <v>13086</v>
      </c>
      <c r="M183" t="str">
        <f t="shared" si="25"/>
        <v>Accessories &amp; Peripherals</v>
      </c>
      <c r="N183" t="s">
        <v>13087</v>
      </c>
      <c r="O183" s="2" t="str">
        <f t="shared" si="26"/>
        <v>Cables &amp; Accessories</v>
      </c>
      <c r="P183" s="1" t="s">
        <v>13088</v>
      </c>
      <c r="Q183" t="s">
        <v>13089</v>
      </c>
      <c r="R183">
        <v>299</v>
      </c>
      <c r="S183" s="8">
        <f t="shared" si="27"/>
        <v>299</v>
      </c>
      <c r="T183">
        <v>699</v>
      </c>
      <c r="U183" s="8">
        <f t="shared" si="28"/>
        <v>699</v>
      </c>
      <c r="V183" s="1">
        <f t="shared" si="29"/>
        <v>0.57224606580829762</v>
      </c>
      <c r="W183">
        <v>4.0999999999999996</v>
      </c>
      <c r="X183" s="10">
        <f t="shared" si="30"/>
        <v>4.0999999999999996</v>
      </c>
      <c r="Y183" s="4">
        <v>2957</v>
      </c>
      <c r="Z183" s="12">
        <f t="shared" si="31"/>
        <v>2957</v>
      </c>
    </row>
    <row r="184" spans="1:26" x14ac:dyDescent="0.25">
      <c r="A184">
        <v>183</v>
      </c>
      <c r="B184" t="s">
        <v>1597</v>
      </c>
      <c r="C184" t="s">
        <v>1598</v>
      </c>
      <c r="D184" t="str">
        <f t="shared" si="23"/>
        <v>boAt LTG 500 Apple MFI Certified for iPhone, iPad and iPod 2Mtr Data Cable(Space Grey)</v>
      </c>
      <c r="F184" t="str">
        <f t="shared" si="32"/>
        <v>Unique</v>
      </c>
      <c r="G184" t="str" cm="1">
        <f t="array" ref="G184">PROPER(_xlfn.TEXTJOIN(" ", TRUE, INDEX(_xlfn.FILTERXML("&lt;t&gt;&lt;s&gt;" &amp; SUBSTITUTE(D184," ","&lt;/s&gt;&lt;s&gt;") &amp; "&lt;/s&gt;&lt;/t&gt;", "//s"), _xlfn.SEQUENCE(4))))</f>
        <v>Boat Ltg 500 Apple</v>
      </c>
      <c r="H184" t="str">
        <f t="shared" si="33"/>
        <v>for iPhone, iPad and iPod 2Mtr Data Cable(Space Grey)</v>
      </c>
      <c r="I184" t="s">
        <v>17</v>
      </c>
      <c r="J184" t="s">
        <v>13085</v>
      </c>
      <c r="K184" s="7" t="str">
        <f t="shared" si="24"/>
        <v>Computers &amp; Accessories</v>
      </c>
      <c r="L184" t="s">
        <v>13086</v>
      </c>
      <c r="M184" t="str">
        <f t="shared" si="25"/>
        <v>Accessories &amp; Peripherals</v>
      </c>
      <c r="N184" t="s">
        <v>13087</v>
      </c>
      <c r="O184" s="2" t="str">
        <f t="shared" si="26"/>
        <v>Cables &amp; Accessories</v>
      </c>
      <c r="P184" s="1" t="s">
        <v>13088</v>
      </c>
      <c r="Q184" t="s">
        <v>13089</v>
      </c>
      <c r="R184">
        <v>849</v>
      </c>
      <c r="S184" s="8">
        <f t="shared" si="27"/>
        <v>849</v>
      </c>
      <c r="T184">
        <v>999</v>
      </c>
      <c r="U184" s="8">
        <f t="shared" si="28"/>
        <v>999</v>
      </c>
      <c r="V184" s="1">
        <f t="shared" si="29"/>
        <v>0.15015015015015015</v>
      </c>
      <c r="W184">
        <v>4.0999999999999996</v>
      </c>
      <c r="X184" s="10">
        <f t="shared" si="30"/>
        <v>4.0999999999999996</v>
      </c>
      <c r="Y184" s="4">
        <v>6736</v>
      </c>
      <c r="Z184" s="12">
        <f t="shared" si="31"/>
        <v>6736</v>
      </c>
    </row>
    <row r="185" spans="1:26" x14ac:dyDescent="0.25">
      <c r="A185">
        <v>184</v>
      </c>
      <c r="B185" t="s">
        <v>1607</v>
      </c>
      <c r="C185" t="s">
        <v>1608</v>
      </c>
      <c r="D185" t="str">
        <f t="shared" si="23"/>
        <v>AmazonBasics USB C to Lightning Aluminum with Nylon Braided MFi Certified Charging Cable (Grey, 1.2 meter)</v>
      </c>
      <c r="F185" t="str">
        <f t="shared" si="32"/>
        <v>Unique</v>
      </c>
      <c r="G185" t="str" cm="1">
        <f t="array" ref="G185">PROPER(_xlfn.TEXTJOIN(" ", TRUE, INDEX(_xlfn.FILTERXML("&lt;t&gt;&lt;s&gt;" &amp; SUBSTITUTE(D185," ","&lt;/s&gt;&lt;s&gt;") &amp; "&lt;/s&gt;&lt;/t&gt;", "//s"), _xlfn.SEQUENCE(4))))</f>
        <v>Amazonbasics Usb C To</v>
      </c>
      <c r="H185" t="str">
        <f t="shared" si="33"/>
        <v>with Nylon Braided MFi Certified Charging Cable (Grey, 1.2 meter)</v>
      </c>
      <c r="I185" t="s">
        <v>17</v>
      </c>
      <c r="J185" t="s">
        <v>13085</v>
      </c>
      <c r="K185" s="7" t="str">
        <f t="shared" si="24"/>
        <v>Computers &amp; Accessories</v>
      </c>
      <c r="L185" t="s">
        <v>13086</v>
      </c>
      <c r="M185" t="str">
        <f t="shared" si="25"/>
        <v>Accessories &amp; Peripherals</v>
      </c>
      <c r="N185" s="2" t="s">
        <v>13087</v>
      </c>
      <c r="O185" s="2" t="str">
        <f t="shared" si="26"/>
        <v>Cables &amp; Accessories</v>
      </c>
      <c r="P185" s="1" t="s">
        <v>13088</v>
      </c>
      <c r="Q185" t="s">
        <v>13089</v>
      </c>
      <c r="R185">
        <v>949</v>
      </c>
      <c r="S185" s="8">
        <f t="shared" si="27"/>
        <v>949</v>
      </c>
      <c r="T185" s="2">
        <v>1999</v>
      </c>
      <c r="U185" s="8">
        <f t="shared" si="28"/>
        <v>1999</v>
      </c>
      <c r="V185" s="1">
        <f t="shared" si="29"/>
        <v>0.52526263131565787</v>
      </c>
      <c r="W185">
        <v>4.4000000000000004</v>
      </c>
      <c r="X185" s="10">
        <f t="shared" si="30"/>
        <v>4.4000000000000004</v>
      </c>
      <c r="Y185" s="4">
        <v>13552</v>
      </c>
      <c r="Z185" s="12">
        <f t="shared" si="31"/>
        <v>13552</v>
      </c>
    </row>
    <row r="186" spans="1:26" x14ac:dyDescent="0.25">
      <c r="A186">
        <v>185</v>
      </c>
      <c r="B186" t="s">
        <v>1612</v>
      </c>
      <c r="C186" t="s">
        <v>1613</v>
      </c>
      <c r="D186" t="str">
        <f t="shared" si="23"/>
        <v>AmazonBasics Double Braided Nylon USB Type-C to Type-C 2.0 Cable Smartphone (Dark Grey, 3 feet)</v>
      </c>
      <c r="F186" t="str">
        <f t="shared" si="32"/>
        <v>Unique</v>
      </c>
      <c r="G186" t="str" cm="1">
        <f t="array" ref="G186">PROPER(_xlfn.TEXTJOIN(" ", TRUE, INDEX(_xlfn.FILTERXML("&lt;t&gt;&lt;s&gt;" &amp; SUBSTITUTE(D186," ","&lt;/s&gt;&lt;s&gt;") &amp; "&lt;/s&gt;&lt;/t&gt;", "//s"), _xlfn.SEQUENCE(4))))</f>
        <v>Amazonbasics Double Braided Nylon</v>
      </c>
      <c r="H186" t="str">
        <f t="shared" si="33"/>
        <v>to Type-C 2.0 Cable Smartphone (Dark Grey, 3 feet)</v>
      </c>
      <c r="I186" t="s">
        <v>17</v>
      </c>
      <c r="J186" t="s">
        <v>13085</v>
      </c>
      <c r="K186" s="7" t="str">
        <f t="shared" si="24"/>
        <v>Computers &amp; Accessories</v>
      </c>
      <c r="L186" t="s">
        <v>13086</v>
      </c>
      <c r="M186" t="str">
        <f t="shared" si="25"/>
        <v>Accessories &amp; Peripherals</v>
      </c>
      <c r="N186" s="2" t="s">
        <v>13087</v>
      </c>
      <c r="O186" s="2" t="str">
        <f t="shared" si="26"/>
        <v>Cables &amp; Accessories</v>
      </c>
      <c r="P186" s="1" t="s">
        <v>13088</v>
      </c>
      <c r="Q186" t="s">
        <v>13089</v>
      </c>
      <c r="R186">
        <v>499</v>
      </c>
      <c r="S186" s="8">
        <f t="shared" si="27"/>
        <v>499</v>
      </c>
      <c r="T186" s="2">
        <v>1200</v>
      </c>
      <c r="U186" s="8">
        <f t="shared" si="28"/>
        <v>1200</v>
      </c>
      <c r="V186" s="1">
        <f t="shared" si="29"/>
        <v>0.58416666666666661</v>
      </c>
      <c r="W186">
        <v>4.3</v>
      </c>
      <c r="X186" s="10">
        <f t="shared" si="30"/>
        <v>4.3</v>
      </c>
      <c r="Y186" s="4">
        <v>5451</v>
      </c>
      <c r="Z186" s="12">
        <f t="shared" si="31"/>
        <v>5451</v>
      </c>
    </row>
    <row r="187" spans="1:26" x14ac:dyDescent="0.25">
      <c r="A187">
        <v>186</v>
      </c>
      <c r="B187" t="s">
        <v>1622</v>
      </c>
      <c r="C187" t="s">
        <v>1623</v>
      </c>
      <c r="D187" t="str">
        <f t="shared" si="23"/>
        <v>Amazon Basics USB 3.0 Cable - A Male to Micro B - 6 Feet (1.8 Meters), Black</v>
      </c>
      <c r="F187" t="str">
        <f t="shared" si="32"/>
        <v>Unique</v>
      </c>
      <c r="G187" t="str" cm="1">
        <f t="array" ref="G187">PROPER(_xlfn.TEXTJOIN(" ", TRUE, INDEX(_xlfn.FILTERXML("&lt;t&gt;&lt;s&gt;" &amp; SUBSTITUTE(D187," ","&lt;/s&gt;&lt;s&gt;") &amp; "&lt;/s&gt;&lt;/t&gt;", "//s"), _xlfn.SEQUENCE(4))))</f>
        <v>Amazon Basics Usb 3</v>
      </c>
      <c r="H187" t="str">
        <f t="shared" si="33"/>
        <v>A Male to Micro B - 6 Feet (1.8 Meters), Black</v>
      </c>
      <c r="I187" t="s">
        <v>17</v>
      </c>
      <c r="J187" t="s">
        <v>13085</v>
      </c>
      <c r="K187" s="7" t="str">
        <f t="shared" si="24"/>
        <v>Computers &amp; Accessories</v>
      </c>
      <c r="L187" t="s">
        <v>13086</v>
      </c>
      <c r="M187" t="str">
        <f t="shared" si="25"/>
        <v>Accessories &amp; Peripherals</v>
      </c>
      <c r="N187" t="s">
        <v>13087</v>
      </c>
      <c r="O187" s="2" t="str">
        <f t="shared" si="26"/>
        <v>Cables &amp; Accessories</v>
      </c>
      <c r="P187" s="1" t="s">
        <v>13088</v>
      </c>
      <c r="Q187" t="s">
        <v>13089</v>
      </c>
      <c r="R187">
        <v>299</v>
      </c>
      <c r="S187" s="8">
        <f t="shared" si="27"/>
        <v>299</v>
      </c>
      <c r="T187">
        <v>485</v>
      </c>
      <c r="U187" s="8">
        <f t="shared" si="28"/>
        <v>485</v>
      </c>
      <c r="V187" s="1">
        <f t="shared" si="29"/>
        <v>0.38350515463917528</v>
      </c>
      <c r="W187">
        <v>4.3</v>
      </c>
      <c r="X187" s="10">
        <f t="shared" si="30"/>
        <v>4.3</v>
      </c>
      <c r="Y187" s="4">
        <v>10911</v>
      </c>
      <c r="Z187" s="12">
        <f t="shared" si="31"/>
        <v>10911</v>
      </c>
    </row>
    <row r="188" spans="1:26" x14ac:dyDescent="0.25">
      <c r="A188">
        <v>187</v>
      </c>
      <c r="B188" t="s">
        <v>1632</v>
      </c>
      <c r="C188" t="s">
        <v>1633</v>
      </c>
      <c r="D188" t="str">
        <f t="shared" si="23"/>
        <v>AmazonBasics USB C to Lightning Aluminum with Nylon Braided MFi Certified Charging Cable (Grey, 1.8 meter)</v>
      </c>
      <c r="F188" t="str">
        <f t="shared" si="32"/>
        <v>Unique</v>
      </c>
      <c r="G188" t="str" cm="1">
        <f t="array" ref="G188">PROPER(_xlfn.TEXTJOIN(" ", TRUE, INDEX(_xlfn.FILTERXML("&lt;t&gt;&lt;s&gt;" &amp; SUBSTITUTE(D188," ","&lt;/s&gt;&lt;s&gt;") &amp; "&lt;/s&gt;&lt;/t&gt;", "//s"), _xlfn.SEQUENCE(4))))</f>
        <v>Amazonbasics Usb C To</v>
      </c>
      <c r="H188" t="str">
        <f t="shared" si="33"/>
        <v>with Nylon Braided MFi Certified Charging Cable (Grey, 1.8 meter)</v>
      </c>
      <c r="I188" t="s">
        <v>17</v>
      </c>
      <c r="J188" t="s">
        <v>13085</v>
      </c>
      <c r="K188" s="7" t="str">
        <f t="shared" si="24"/>
        <v>Computers &amp; Accessories</v>
      </c>
      <c r="L188" t="s">
        <v>13086</v>
      </c>
      <c r="M188" t="str">
        <f t="shared" si="25"/>
        <v>Accessories &amp; Peripherals</v>
      </c>
      <c r="N188" s="2" t="s">
        <v>13087</v>
      </c>
      <c r="O188" s="2" t="str">
        <f t="shared" si="26"/>
        <v>Cables &amp; Accessories</v>
      </c>
      <c r="P188" s="1" t="s">
        <v>13088</v>
      </c>
      <c r="Q188" t="s">
        <v>13089</v>
      </c>
      <c r="R188">
        <v>949</v>
      </c>
      <c r="S188" s="8">
        <f t="shared" si="27"/>
        <v>949</v>
      </c>
      <c r="T188" s="2">
        <v>1999</v>
      </c>
      <c r="U188" s="8">
        <f t="shared" si="28"/>
        <v>1999</v>
      </c>
      <c r="V188" s="1">
        <f t="shared" si="29"/>
        <v>0.52526263131565787</v>
      </c>
      <c r="W188">
        <v>4.4000000000000004</v>
      </c>
      <c r="X188" s="10">
        <f t="shared" si="30"/>
        <v>4.4000000000000004</v>
      </c>
      <c r="Y188" s="4">
        <v>13552</v>
      </c>
      <c r="Z188" s="12">
        <f t="shared" si="31"/>
        <v>13552</v>
      </c>
    </row>
    <row r="189" spans="1:26" x14ac:dyDescent="0.25">
      <c r="A189">
        <v>188</v>
      </c>
      <c r="B189" t="s">
        <v>1637</v>
      </c>
      <c r="C189" t="s">
        <v>1638</v>
      </c>
      <c r="D189" t="str">
        <f t="shared" si="23"/>
        <v>Wayona Usb C 65W Fast Charging Cable Compatible For Tablets Samsung S22 S20 S10 S20Fe S21 S21 Ultra A70 A51 A71 A50S M31 M51 M31S M53 5G (1M, Black)</v>
      </c>
      <c r="F189" t="str">
        <f t="shared" si="32"/>
        <v>Unique</v>
      </c>
      <c r="G189" t="str" cm="1">
        <f t="array" ref="G189">PROPER(_xlfn.TEXTJOIN(" ", TRUE, INDEX(_xlfn.FILTERXML("&lt;t&gt;&lt;s&gt;" &amp; SUBSTITUTE(D189," ","&lt;/s&gt;&lt;s&gt;") &amp; "&lt;/s&gt;&lt;/t&gt;", "//s"), _xlfn.SEQUENCE(4))))</f>
        <v>Wayona Usb C 65W</v>
      </c>
      <c r="H189" t="str">
        <f t="shared" si="33"/>
        <v>Cable Compatible For Tablets Samsung S22 S20 S10 S20Fe S21 S21 Ultra A70 A51 A71 A50S M31 M51 M31S M53 5G (1M, Black)</v>
      </c>
      <c r="I189" t="s">
        <v>17</v>
      </c>
      <c r="J189" t="s">
        <v>13085</v>
      </c>
      <c r="K189" s="7" t="str">
        <f t="shared" si="24"/>
        <v>Computers &amp; Accessories</v>
      </c>
      <c r="L189" t="s">
        <v>13086</v>
      </c>
      <c r="M189" t="str">
        <f t="shared" si="25"/>
        <v>Accessories &amp; Peripherals</v>
      </c>
      <c r="N189" s="2" t="s">
        <v>13087</v>
      </c>
      <c r="O189" s="2" t="str">
        <f t="shared" si="26"/>
        <v>Cables &amp; Accessories</v>
      </c>
      <c r="P189" s="1" t="s">
        <v>13088</v>
      </c>
      <c r="Q189" t="s">
        <v>13089</v>
      </c>
      <c r="R189">
        <v>379</v>
      </c>
      <c r="S189" s="8">
        <f t="shared" si="27"/>
        <v>379</v>
      </c>
      <c r="T189" s="2">
        <v>1099</v>
      </c>
      <c r="U189" s="8">
        <f t="shared" si="28"/>
        <v>1099</v>
      </c>
      <c r="V189" s="1">
        <f t="shared" si="29"/>
        <v>0.65514103730664242</v>
      </c>
      <c r="W189">
        <v>4.3</v>
      </c>
      <c r="X189" s="10">
        <f t="shared" si="30"/>
        <v>4.3</v>
      </c>
      <c r="Y189" s="4">
        <v>2806</v>
      </c>
      <c r="Z189" s="12">
        <f t="shared" si="31"/>
        <v>2806</v>
      </c>
    </row>
    <row r="190" spans="1:26" x14ac:dyDescent="0.25">
      <c r="A190">
        <v>189</v>
      </c>
      <c r="B190" t="s">
        <v>1641</v>
      </c>
      <c r="C190" t="s">
        <v>1642</v>
      </c>
      <c r="D190" t="str">
        <f t="shared" si="23"/>
        <v>Karbonn 80 cm (32 inches) Millenium Bezel-Less Series HD Ready Smart LED TV KJW32SKHD (Phantom Black)</v>
      </c>
      <c r="F190" t="str">
        <f t="shared" si="32"/>
        <v>Unique</v>
      </c>
      <c r="G190" t="str" cm="1">
        <f t="array" ref="G190">PROPER(_xlfn.TEXTJOIN(" ", TRUE, INDEX(_xlfn.FILTERXML("&lt;t&gt;&lt;s&gt;" &amp; SUBSTITUTE(D190," ","&lt;/s&gt;&lt;s&gt;") &amp; "&lt;/s&gt;&lt;/t&gt;", "//s"), _xlfn.SEQUENCE(4))))</f>
        <v>Karbonn 80 Cm (32</v>
      </c>
      <c r="H190" t="str">
        <f t="shared" si="33"/>
        <v>Bezel-Less Series HD Ready Smart LED TV KJW32SKHD (Phantom Black)</v>
      </c>
      <c r="I190" t="s">
        <v>167</v>
      </c>
      <c r="J190" t="s">
        <v>13093</v>
      </c>
      <c r="K190" s="7" t="str">
        <f t="shared" si="24"/>
        <v>Electronics</v>
      </c>
      <c r="L190" s="2" t="s">
        <v>13094</v>
      </c>
      <c r="M190" t="str">
        <f t="shared" si="25"/>
        <v>HomeTheater , TV &amp; Video</v>
      </c>
      <c r="N190" s="2" t="s">
        <v>13097</v>
      </c>
      <c r="O190" s="2" t="str">
        <f t="shared" si="26"/>
        <v>Televisions</v>
      </c>
      <c r="P190" s="1" t="s">
        <v>13098</v>
      </c>
      <c r="R190" s="2">
        <v>8990</v>
      </c>
      <c r="S190" s="8">
        <f t="shared" si="27"/>
        <v>8990</v>
      </c>
      <c r="T190" s="2">
        <v>18990</v>
      </c>
      <c r="U190" s="8">
        <f t="shared" si="28"/>
        <v>18990</v>
      </c>
      <c r="V190" s="1">
        <f t="shared" si="29"/>
        <v>0.526592943654555</v>
      </c>
      <c r="W190">
        <v>3.9</v>
      </c>
      <c r="X190" s="10">
        <f t="shared" si="30"/>
        <v>3.9</v>
      </c>
      <c r="Y190" s="4">
        <v>350</v>
      </c>
      <c r="Z190" s="12">
        <f t="shared" si="31"/>
        <v>350</v>
      </c>
    </row>
    <row r="191" spans="1:26" x14ac:dyDescent="0.25">
      <c r="A191">
        <v>190</v>
      </c>
      <c r="B191" t="s">
        <v>1651</v>
      </c>
      <c r="C191" t="s">
        <v>1652</v>
      </c>
      <c r="D191" t="str">
        <f t="shared" si="23"/>
        <v>BlueRigger Digital Optical Audio Toslink Cable (6 Feet 1.8 Meter) With 8 Channel (7.1) Audio Support (for Home Theatre, Xbox, Playstation etc.)</v>
      </c>
      <c r="F191" t="str">
        <f t="shared" si="32"/>
        <v>Unique</v>
      </c>
      <c r="G191" t="str" cm="1">
        <f t="array" ref="G191">PROPER(_xlfn.TEXTJOIN(" ", TRUE, INDEX(_xlfn.FILTERXML("&lt;t&gt;&lt;s&gt;" &amp; SUBSTITUTE(D191," ","&lt;/s&gt;&lt;s&gt;") &amp; "&lt;/s&gt;&lt;/t&gt;", "//s"), _xlfn.SEQUENCE(4))))</f>
        <v>Bluerigger Digital Optical Audio</v>
      </c>
      <c r="H191" t="str">
        <f t="shared" si="33"/>
        <v>(6 Feet 1.8 Meter) With 8 Channel (7.1) Audio Support (for Home Theatre, Xbox, Playstation etc.)</v>
      </c>
      <c r="I191" t="s">
        <v>1320</v>
      </c>
      <c r="J191" t="s">
        <v>13093</v>
      </c>
      <c r="K191" s="7" t="str">
        <f t="shared" si="24"/>
        <v>Electronics</v>
      </c>
      <c r="L191" t="s">
        <v>13094</v>
      </c>
      <c r="M191" t="str">
        <f t="shared" si="25"/>
        <v>HomeTheater , TV &amp; Video</v>
      </c>
      <c r="N191" s="2" t="s">
        <v>13095</v>
      </c>
      <c r="O191" s="2" t="str">
        <f t="shared" si="26"/>
        <v>Accessories</v>
      </c>
      <c r="P191" s="1" t="s">
        <v>13088</v>
      </c>
      <c r="Q191" t="s">
        <v>13107</v>
      </c>
      <c r="R191">
        <v>486</v>
      </c>
      <c r="S191" s="8">
        <f t="shared" si="27"/>
        <v>486</v>
      </c>
      <c r="T191" s="2">
        <v>1999</v>
      </c>
      <c r="U191" s="8">
        <f t="shared" si="28"/>
        <v>1999</v>
      </c>
      <c r="V191" s="1">
        <f t="shared" si="29"/>
        <v>0.75687843921960984</v>
      </c>
      <c r="W191">
        <v>4.2</v>
      </c>
      <c r="X191" s="10">
        <f t="shared" si="30"/>
        <v>4.2</v>
      </c>
      <c r="Y191" s="4">
        <v>30023</v>
      </c>
      <c r="Z191" s="12">
        <f t="shared" si="31"/>
        <v>30023</v>
      </c>
    </row>
    <row r="192" spans="1:26" x14ac:dyDescent="0.25">
      <c r="A192">
        <v>191</v>
      </c>
      <c r="B192" t="s">
        <v>1656</v>
      </c>
      <c r="C192" t="s">
        <v>1657</v>
      </c>
      <c r="D192" t="str">
        <f t="shared" si="23"/>
        <v>VW 60 cm (24 inches) Premium Series HD Ready LED TV VW24A (Black)</v>
      </c>
      <c r="F192" t="str">
        <f t="shared" si="32"/>
        <v>Unique</v>
      </c>
      <c r="G192" t="str" cm="1">
        <f t="array" ref="G192">PROPER(_xlfn.TEXTJOIN(" ", TRUE, INDEX(_xlfn.FILTERXML("&lt;t&gt;&lt;s&gt;" &amp; SUBSTITUTE(D192," ","&lt;/s&gt;&lt;s&gt;") &amp; "&lt;/s&gt;&lt;/t&gt;", "//s"), _xlfn.SEQUENCE(4))))</f>
        <v>Vw 60 Cm (24</v>
      </c>
      <c r="H192" t="str">
        <f t="shared" si="33"/>
        <v>Series HD Ready LED TV VW24A (Black)</v>
      </c>
      <c r="I192" t="s">
        <v>505</v>
      </c>
      <c r="J192" t="s">
        <v>13093</v>
      </c>
      <c r="K192" s="7" t="str">
        <f t="shared" si="24"/>
        <v>Electronics</v>
      </c>
      <c r="L192" s="2" t="s">
        <v>13094</v>
      </c>
      <c r="M192" t="str">
        <f t="shared" si="25"/>
        <v>HomeTheater , TV &amp; Video</v>
      </c>
      <c r="N192" s="2" t="s">
        <v>13097</v>
      </c>
      <c r="O192" s="2" t="str">
        <f t="shared" si="26"/>
        <v>Televisions</v>
      </c>
      <c r="P192" s="1" t="s">
        <v>13100</v>
      </c>
      <c r="R192" s="2">
        <v>5699</v>
      </c>
      <c r="S192" s="8">
        <f t="shared" si="27"/>
        <v>5699</v>
      </c>
      <c r="T192" s="2">
        <v>11000</v>
      </c>
      <c r="U192" s="8">
        <f t="shared" si="28"/>
        <v>11000</v>
      </c>
      <c r="V192" s="1">
        <f t="shared" si="29"/>
        <v>0.4819090909090909</v>
      </c>
      <c r="W192">
        <v>4.2</v>
      </c>
      <c r="X192" s="10">
        <f t="shared" si="30"/>
        <v>4.2</v>
      </c>
      <c r="Y192" s="4">
        <v>4003</v>
      </c>
      <c r="Z192" s="12">
        <f t="shared" si="31"/>
        <v>4003</v>
      </c>
    </row>
    <row r="193" spans="1:26" x14ac:dyDescent="0.25">
      <c r="A193">
        <v>192</v>
      </c>
      <c r="B193" t="s">
        <v>1661</v>
      </c>
      <c r="C193" t="s">
        <v>1662</v>
      </c>
      <c r="D193" t="str">
        <f t="shared" si="23"/>
        <v>Amazon Basics USB A to Lightning MFi Certified Charging Cable (White, 1.2 meter)</v>
      </c>
      <c r="F193" t="str">
        <f t="shared" si="32"/>
        <v>Unique</v>
      </c>
      <c r="G193" t="str" cm="1">
        <f t="array" ref="G193">PROPER(_xlfn.TEXTJOIN(" ", TRUE, INDEX(_xlfn.FILTERXML("&lt;t&gt;&lt;s&gt;" &amp; SUBSTITUTE(D193," ","&lt;/s&gt;&lt;s&gt;") &amp; "&lt;/s&gt;&lt;/t&gt;", "//s"), _xlfn.SEQUENCE(4))))</f>
        <v>Amazon Basics Usb A</v>
      </c>
      <c r="H193" t="str">
        <f t="shared" si="33"/>
        <v>MFi Certified Charging Cable (White, 1.2 meter)</v>
      </c>
      <c r="I193" t="s">
        <v>17</v>
      </c>
      <c r="J193" t="s">
        <v>13085</v>
      </c>
      <c r="K193" s="7" t="str">
        <f t="shared" si="24"/>
        <v>Computers &amp; Accessories</v>
      </c>
      <c r="L193" t="s">
        <v>13086</v>
      </c>
      <c r="M193" t="str">
        <f t="shared" si="25"/>
        <v>Accessories &amp; Peripherals</v>
      </c>
      <c r="N193" s="2" t="s">
        <v>13087</v>
      </c>
      <c r="O193" s="2" t="str">
        <f t="shared" si="26"/>
        <v>Cables &amp; Accessories</v>
      </c>
      <c r="P193" s="1" t="s">
        <v>13088</v>
      </c>
      <c r="Q193" t="s">
        <v>13089</v>
      </c>
      <c r="R193">
        <v>709</v>
      </c>
      <c r="S193" s="8">
        <f t="shared" si="27"/>
        <v>709</v>
      </c>
      <c r="T193" s="2">
        <v>1999</v>
      </c>
      <c r="U193" s="8">
        <f t="shared" si="28"/>
        <v>1999</v>
      </c>
      <c r="V193" s="1">
        <f t="shared" si="29"/>
        <v>0.64532266133066529</v>
      </c>
      <c r="W193">
        <v>4.0999999999999996</v>
      </c>
      <c r="X193" s="10">
        <f t="shared" si="30"/>
        <v>4.0999999999999996</v>
      </c>
      <c r="Y193" s="4">
        <v>178817</v>
      </c>
      <c r="Z193" s="12">
        <f t="shared" si="31"/>
        <v>178817</v>
      </c>
    </row>
    <row r="194" spans="1:26" x14ac:dyDescent="0.25">
      <c r="A194">
        <v>193</v>
      </c>
      <c r="B194" t="s">
        <v>1670</v>
      </c>
      <c r="C194" t="s">
        <v>1671</v>
      </c>
      <c r="D194" t="str">
        <f t="shared" ref="D194:D257" si="34">TRIM(SUBSTITUTE(SUBSTITUTE(SUBSTITUTE(SUBSTITUTE(SUBSTITUTE(SUBSTITUTE(C194,"&amp;","and"),"&lt;",""),"&gt;",""),"/"," "),CHAR(160)," "),CHAR(10)," "))</f>
        <v>Samsung 138 cm (55 inches) Crystal 4K Neo Series Ultra HD Smart LED TV UA55AUE65AKXXL (Black)</v>
      </c>
      <c r="F194" t="str">
        <f t="shared" si="32"/>
        <v>Unique</v>
      </c>
      <c r="G194" t="str" cm="1">
        <f t="array" ref="G194">PROPER(_xlfn.TEXTJOIN(" ", TRUE, INDEX(_xlfn.FILTERXML("&lt;t&gt;&lt;s&gt;" &amp; SUBSTITUTE(D194," ","&lt;/s&gt;&lt;s&gt;") &amp; "&lt;/s&gt;&lt;/t&gt;", "//s"), _xlfn.SEQUENCE(4))))</f>
        <v>Samsung 138 Cm (55</v>
      </c>
      <c r="H194" t="str">
        <f t="shared" si="33"/>
        <v>4K Neo Series Ultra HD Smart LED TV UA55AUE65AKXXL (Black)</v>
      </c>
      <c r="I194" t="s">
        <v>167</v>
      </c>
      <c r="J194" t="s">
        <v>13093</v>
      </c>
      <c r="K194" s="7" t="str">
        <f t="shared" ref="K194:K257" si="35">TRIM(SUBSTITUTE(SUBSTITUTE(J194, "&amp;", " &amp; "), ",", " , "))</f>
        <v>Electronics</v>
      </c>
      <c r="L194" s="2" t="s">
        <v>13094</v>
      </c>
      <c r="M194" t="str">
        <f t="shared" ref="M194:M257" si="36">TRIM(SUBSTITUTE(SUBSTITUTE(L194, "&amp;", " &amp; "), ",", " , "))</f>
        <v>HomeTheater , TV &amp; Video</v>
      </c>
      <c r="N194" s="2" t="s">
        <v>13097</v>
      </c>
      <c r="O194" s="2" t="str">
        <f t="shared" ref="O194:O257" si="37">TRIM(SUBSTITUTE(SUBSTITUTE(N194, "&amp;", " &amp; "), ",", " , "))</f>
        <v>Televisions</v>
      </c>
      <c r="P194" s="1" t="s">
        <v>13098</v>
      </c>
      <c r="R194" s="2">
        <v>47990</v>
      </c>
      <c r="S194" s="8">
        <f t="shared" ref="S194:S257" si="38">VALUE(R194)</f>
        <v>47990</v>
      </c>
      <c r="T194" s="2">
        <v>70900</v>
      </c>
      <c r="U194" s="8">
        <f t="shared" ref="U194:U257" si="39">VALUE(T194)</f>
        <v>70900</v>
      </c>
      <c r="V194" s="1">
        <f t="shared" ref="V194:V257" si="40">IFERROR((U194- S194) / U194, 0)</f>
        <v>0.32313117066290548</v>
      </c>
      <c r="W194">
        <v>4.3</v>
      </c>
      <c r="X194" s="10">
        <f t="shared" ref="X194:X257" si="41">VALUE(W194)</f>
        <v>4.3</v>
      </c>
      <c r="Y194" s="4">
        <v>7109</v>
      </c>
      <c r="Z194" s="12">
        <f t="shared" ref="Z194:Z257" si="42">VALUE(Y194)</f>
        <v>7109</v>
      </c>
    </row>
    <row r="195" spans="1:26" x14ac:dyDescent="0.25">
      <c r="A195">
        <v>194</v>
      </c>
      <c r="B195" t="s">
        <v>1674</v>
      </c>
      <c r="C195" t="s">
        <v>1675</v>
      </c>
      <c r="D195" t="str">
        <f t="shared" si="34"/>
        <v>LOHAYA Television Remote Compatible for VU LED LCD HD Tv Remote Control Model No :- EN2B27V</v>
      </c>
      <c r="F195" t="str">
        <f t="shared" ref="F195:F258" si="43">IF(COUNTIF(B:B,B195) &gt; 1, "Duplicate", "Unique")</f>
        <v>Unique</v>
      </c>
      <c r="G195" t="str" cm="1">
        <f t="array" ref="G195">PROPER(_xlfn.TEXTJOIN(" ", TRUE, INDEX(_xlfn.FILTERXML("&lt;t&gt;&lt;s&gt;" &amp; SUBSTITUTE(D195," ","&lt;/s&gt;&lt;s&gt;") &amp; "&lt;/s&gt;&lt;/t&gt;", "//s"), _xlfn.SEQUENCE(4))))</f>
        <v>Lohaya Television Remote Compatible</v>
      </c>
      <c r="H195" t="str">
        <f t="shared" si="33"/>
        <v>LED LCD HD Tv Remote Control Model No :- EN2B27V</v>
      </c>
      <c r="I195" t="s">
        <v>459</v>
      </c>
      <c r="J195" t="s">
        <v>13093</v>
      </c>
      <c r="K195" s="7" t="str">
        <f t="shared" si="35"/>
        <v>Electronics</v>
      </c>
      <c r="L195" t="s">
        <v>13094</v>
      </c>
      <c r="M195" t="str">
        <f t="shared" si="36"/>
        <v>HomeTheater , TV &amp; Video</v>
      </c>
      <c r="N195" s="2" t="s">
        <v>13095</v>
      </c>
      <c r="O195" s="2" t="str">
        <f t="shared" si="37"/>
        <v>Accessories</v>
      </c>
      <c r="P195" s="1" t="s">
        <v>13099</v>
      </c>
      <c r="R195">
        <v>299</v>
      </c>
      <c r="S195" s="8">
        <f t="shared" si="38"/>
        <v>299</v>
      </c>
      <c r="T195" s="2">
        <v>1199</v>
      </c>
      <c r="U195" s="8">
        <f t="shared" si="39"/>
        <v>1199</v>
      </c>
      <c r="V195" s="1">
        <f t="shared" si="40"/>
        <v>0.75062552126772308</v>
      </c>
      <c r="W195">
        <v>3.7</v>
      </c>
      <c r="X195" s="10">
        <f t="shared" si="41"/>
        <v>3.7</v>
      </c>
      <c r="Y195" s="4">
        <v>490</v>
      </c>
      <c r="Z195" s="12">
        <f t="shared" si="42"/>
        <v>490</v>
      </c>
    </row>
    <row r="196" spans="1:26" x14ac:dyDescent="0.25">
      <c r="A196">
        <v>195</v>
      </c>
      <c r="B196" t="s">
        <v>1684</v>
      </c>
      <c r="C196" t="s">
        <v>1685</v>
      </c>
      <c r="D196" t="str">
        <f t="shared" si="34"/>
        <v>Duracell Micro USB 3A Braided Sync and Fast Charging Cable, 3.9 Feet (1.2M). Supports QC 2.0 3.0 Charging, High Speed Data Transmission - Black</v>
      </c>
      <c r="F196" t="str">
        <f t="shared" si="43"/>
        <v>Unique</v>
      </c>
      <c r="G196" t="str" cm="1">
        <f t="array" ref="G196">PROPER(_xlfn.TEXTJOIN(" ", TRUE, INDEX(_xlfn.FILTERXML("&lt;t&gt;&lt;s&gt;" &amp; SUBSTITUTE(D196," ","&lt;/s&gt;&lt;s&gt;") &amp; "&lt;/s&gt;&lt;/t&gt;", "//s"), _xlfn.SEQUENCE(4))))</f>
        <v>Duracell Micro Usb 3A</v>
      </c>
      <c r="H196" t="str">
        <f t="shared" si="33"/>
        <v>and Fast Charging Cable, 3.9 Feet (1.2M). Supports QC 2.0 3.0 Charging, High Speed Data Transmission - Black</v>
      </c>
      <c r="I196" t="s">
        <v>17</v>
      </c>
      <c r="J196" t="s">
        <v>13085</v>
      </c>
      <c r="K196" s="7" t="str">
        <f t="shared" si="35"/>
        <v>Computers &amp; Accessories</v>
      </c>
      <c r="L196" t="s">
        <v>13086</v>
      </c>
      <c r="M196" t="str">
        <f t="shared" si="36"/>
        <v>Accessories &amp; Peripherals</v>
      </c>
      <c r="N196" t="s">
        <v>13087</v>
      </c>
      <c r="O196" s="2" t="str">
        <f t="shared" si="37"/>
        <v>Cables &amp; Accessories</v>
      </c>
      <c r="P196" s="1" t="s">
        <v>13088</v>
      </c>
      <c r="Q196" t="s">
        <v>13089</v>
      </c>
      <c r="R196">
        <v>320</v>
      </c>
      <c r="S196" s="8">
        <f t="shared" si="38"/>
        <v>320</v>
      </c>
      <c r="T196">
        <v>599</v>
      </c>
      <c r="U196" s="8">
        <f t="shared" si="39"/>
        <v>599</v>
      </c>
      <c r="V196" s="1">
        <f t="shared" si="40"/>
        <v>0.46577629382303842</v>
      </c>
      <c r="W196">
        <v>4.0999999999999996</v>
      </c>
      <c r="X196" s="10">
        <f t="shared" si="41"/>
        <v>4.0999999999999996</v>
      </c>
      <c r="Y196" s="4">
        <v>491</v>
      </c>
      <c r="Z196" s="12">
        <f t="shared" si="42"/>
        <v>491</v>
      </c>
    </row>
    <row r="197" spans="1:26" x14ac:dyDescent="0.25">
      <c r="A197">
        <v>196</v>
      </c>
      <c r="B197" t="s">
        <v>1694</v>
      </c>
      <c r="C197" t="s">
        <v>1695</v>
      </c>
      <c r="D197" t="str">
        <f t="shared" si="34"/>
        <v>Zebronics CU3100V Fast charging Type C cable with QC 18W support, 3A max capacity, 1 meter braided cable, Data transfer and Superior durability (Braided Black + White)</v>
      </c>
      <c r="F197" t="str">
        <f t="shared" si="43"/>
        <v>Unique</v>
      </c>
      <c r="G197" t="str" cm="1">
        <f t="array" ref="G197">PROPER(_xlfn.TEXTJOIN(" ", TRUE, INDEX(_xlfn.FILTERXML("&lt;t&gt;&lt;s&gt;" &amp; SUBSTITUTE(D197," ","&lt;/s&gt;&lt;s&gt;") &amp; "&lt;/s&gt;&lt;/t&gt;", "//s"), _xlfn.SEQUENCE(4))))</f>
        <v>Zebronics Cu3100V Fast Charging</v>
      </c>
      <c r="H197" t="str">
        <f t="shared" si="33"/>
        <v>cable with QC 18W support, 3A max capacity, 1 meter braided cable, Data transfer and Superior durability (Braided Black + White)</v>
      </c>
      <c r="I197" t="s">
        <v>17</v>
      </c>
      <c r="J197" t="s">
        <v>13085</v>
      </c>
      <c r="K197" s="7" t="str">
        <f t="shared" si="35"/>
        <v>Computers &amp; Accessories</v>
      </c>
      <c r="L197" t="s">
        <v>13086</v>
      </c>
      <c r="M197" t="str">
        <f t="shared" si="36"/>
        <v>Accessories &amp; Peripherals</v>
      </c>
      <c r="N197" t="s">
        <v>13087</v>
      </c>
      <c r="O197" s="2" t="str">
        <f t="shared" si="37"/>
        <v>Cables &amp; Accessories</v>
      </c>
      <c r="P197" s="1" t="s">
        <v>13088</v>
      </c>
      <c r="Q197" t="s">
        <v>13089</v>
      </c>
      <c r="R197">
        <v>139</v>
      </c>
      <c r="S197" s="8">
        <f t="shared" si="38"/>
        <v>139</v>
      </c>
      <c r="T197">
        <v>549</v>
      </c>
      <c r="U197" s="8">
        <f t="shared" si="39"/>
        <v>549</v>
      </c>
      <c r="V197" s="1">
        <f t="shared" si="40"/>
        <v>0.74681238615664847</v>
      </c>
      <c r="W197">
        <v>3.9</v>
      </c>
      <c r="X197" s="10">
        <f t="shared" si="41"/>
        <v>3.9</v>
      </c>
      <c r="Y197" s="4">
        <v>61</v>
      </c>
      <c r="Z197" s="12">
        <f t="shared" si="42"/>
        <v>61</v>
      </c>
    </row>
    <row r="198" spans="1:26" x14ac:dyDescent="0.25">
      <c r="A198">
        <v>197</v>
      </c>
      <c r="B198" t="s">
        <v>1704</v>
      </c>
      <c r="C198" t="s">
        <v>1705</v>
      </c>
      <c r="D198" t="str">
        <f t="shared" si="34"/>
        <v>FLiX (Beetel) USB to iPhone Lightning Textured Pattern Data Sync and 2A Fast Charging Cable, Made in India, 480Mbps Data Sync, Tough Cable, 1 Meter Long USB Cable for Apple Devices (Black)(XCD-L102)</v>
      </c>
      <c r="F198" t="str">
        <f t="shared" si="43"/>
        <v>Unique</v>
      </c>
      <c r="G198" t="str" cm="1">
        <f t="array" ref="G198">PROPER(_xlfn.TEXTJOIN(" ", TRUE, INDEX(_xlfn.FILTERXML("&lt;t&gt;&lt;s&gt;" &amp; SUBSTITUTE(D198," ","&lt;/s&gt;&lt;s&gt;") &amp; "&lt;/s&gt;&lt;/t&gt;", "//s"), _xlfn.SEQUENCE(4))))</f>
        <v>Flix (Beetel) Usb To</v>
      </c>
      <c r="H198" t="str">
        <f t="shared" si="33"/>
        <v>Textured Pattern Data Sync and 2A Fast Charging Cable, Made in India, 480Mbps Data Sync, Tough Cable, 1 Meter Long USB Cable for Apple Devices (Black)(XCD-L102)</v>
      </c>
      <c r="I198" t="s">
        <v>17</v>
      </c>
      <c r="J198" t="s">
        <v>13085</v>
      </c>
      <c r="K198" s="7" t="str">
        <f t="shared" si="35"/>
        <v>Computers &amp; Accessories</v>
      </c>
      <c r="L198" t="s">
        <v>13086</v>
      </c>
      <c r="M198" t="str">
        <f t="shared" si="36"/>
        <v>Accessories &amp; Peripherals</v>
      </c>
      <c r="N198" t="s">
        <v>13087</v>
      </c>
      <c r="O198" s="2" t="str">
        <f t="shared" si="37"/>
        <v>Cables &amp; Accessories</v>
      </c>
      <c r="P198" s="1" t="s">
        <v>13088</v>
      </c>
      <c r="Q198" t="s">
        <v>13089</v>
      </c>
      <c r="R198">
        <v>129</v>
      </c>
      <c r="S198" s="8">
        <f t="shared" si="38"/>
        <v>129</v>
      </c>
      <c r="T198">
        <v>249</v>
      </c>
      <c r="U198" s="8">
        <f t="shared" si="39"/>
        <v>249</v>
      </c>
      <c r="V198" s="1">
        <f t="shared" si="40"/>
        <v>0.48192771084337349</v>
      </c>
      <c r="W198">
        <v>4</v>
      </c>
      <c r="X198" s="10">
        <f t="shared" si="41"/>
        <v>4</v>
      </c>
      <c r="Y198" s="4">
        <v>9378</v>
      </c>
      <c r="Z198" s="12">
        <f t="shared" si="42"/>
        <v>9378</v>
      </c>
    </row>
    <row r="199" spans="1:26" x14ac:dyDescent="0.25">
      <c r="A199">
        <v>198</v>
      </c>
      <c r="B199" t="s">
        <v>1709</v>
      </c>
      <c r="C199" t="s">
        <v>1710</v>
      </c>
      <c r="D199" t="str">
        <f t="shared" si="34"/>
        <v>MI 108 cm (43 inches) 5A Series Full HD Smart Android LED TV L43M7-EAIN (Black)</v>
      </c>
      <c r="F199" t="str">
        <f t="shared" si="43"/>
        <v>Unique</v>
      </c>
      <c r="G199" t="str" cm="1">
        <f t="array" ref="G199">PROPER(_xlfn.TEXTJOIN(" ", TRUE, INDEX(_xlfn.FILTERXML("&lt;t&gt;&lt;s&gt;" &amp; SUBSTITUTE(D199," ","&lt;/s&gt;&lt;s&gt;") &amp; "&lt;/s&gt;&lt;/t&gt;", "//s"), _xlfn.SEQUENCE(4))))</f>
        <v>Mi 108 Cm (43</v>
      </c>
      <c r="H199" t="str">
        <f t="shared" si="33"/>
        <v>Series Full HD Smart Android LED TV L43M7-EAIN (Black)</v>
      </c>
      <c r="I199" t="s">
        <v>167</v>
      </c>
      <c r="J199" t="s">
        <v>13093</v>
      </c>
      <c r="K199" s="7" t="str">
        <f t="shared" si="35"/>
        <v>Electronics</v>
      </c>
      <c r="L199" s="2" t="s">
        <v>13094</v>
      </c>
      <c r="M199" t="str">
        <f t="shared" si="36"/>
        <v>HomeTheater , TV &amp; Video</v>
      </c>
      <c r="N199" s="2" t="s">
        <v>13097</v>
      </c>
      <c r="O199" s="2" t="str">
        <f t="shared" si="37"/>
        <v>Televisions</v>
      </c>
      <c r="P199" s="1" t="s">
        <v>13098</v>
      </c>
      <c r="R199" s="2">
        <v>24999</v>
      </c>
      <c r="S199" s="8">
        <f t="shared" si="38"/>
        <v>24999</v>
      </c>
      <c r="T199" s="2">
        <v>35999</v>
      </c>
      <c r="U199" s="8">
        <f t="shared" si="39"/>
        <v>35999</v>
      </c>
      <c r="V199" s="1">
        <f t="shared" si="40"/>
        <v>0.30556404344565125</v>
      </c>
      <c r="W199">
        <v>4.2</v>
      </c>
      <c r="X199" s="10">
        <f t="shared" si="41"/>
        <v>4.2</v>
      </c>
      <c r="Y199" s="4">
        <v>32840</v>
      </c>
      <c r="Z199" s="12">
        <f t="shared" si="42"/>
        <v>32840</v>
      </c>
    </row>
    <row r="200" spans="1:26" x14ac:dyDescent="0.25">
      <c r="A200">
        <v>199</v>
      </c>
      <c r="B200" t="s">
        <v>1714</v>
      </c>
      <c r="C200" t="s">
        <v>1715</v>
      </c>
      <c r="D200" t="str">
        <f t="shared" si="34"/>
        <v>Belkin Apple Certified Lightning to USB Charge and Sync Cable for iPhone, iPad, Air Pods, 39.6 inch (100cm) ‚Äì Black</v>
      </c>
      <c r="F200" t="str">
        <f t="shared" si="43"/>
        <v>Unique</v>
      </c>
      <c r="G200" t="str" cm="1">
        <f t="array" ref="G200">PROPER(_xlfn.TEXTJOIN(" ", TRUE, INDEX(_xlfn.FILTERXML("&lt;t&gt;&lt;s&gt;" &amp; SUBSTITUTE(D200," ","&lt;/s&gt;&lt;s&gt;") &amp; "&lt;/s&gt;&lt;/t&gt;", "//s"), _xlfn.SEQUENCE(4))))</f>
        <v>Belkin Apple Certified Lightning</v>
      </c>
      <c r="H200" t="str">
        <f t="shared" si="33"/>
        <v>Charge and Sync Cable for iPhone, iPad, Air Pods, 39.6 inch (100cm) ‚Äì Black</v>
      </c>
      <c r="I200" t="s">
        <v>17</v>
      </c>
      <c r="J200" t="s">
        <v>13085</v>
      </c>
      <c r="K200" s="7" t="str">
        <f t="shared" si="35"/>
        <v>Computers &amp; Accessories</v>
      </c>
      <c r="L200" t="s">
        <v>13086</v>
      </c>
      <c r="M200" t="str">
        <f t="shared" si="36"/>
        <v>Accessories &amp; Peripherals</v>
      </c>
      <c r="N200" s="2" t="s">
        <v>13087</v>
      </c>
      <c r="O200" s="2" t="str">
        <f t="shared" si="37"/>
        <v>Cables &amp; Accessories</v>
      </c>
      <c r="P200" s="1" t="s">
        <v>13088</v>
      </c>
      <c r="Q200" t="s">
        <v>13089</v>
      </c>
      <c r="R200">
        <v>999</v>
      </c>
      <c r="S200" s="8">
        <f t="shared" si="38"/>
        <v>999</v>
      </c>
      <c r="T200" s="2">
        <v>1699</v>
      </c>
      <c r="U200" s="8">
        <f t="shared" si="39"/>
        <v>1699</v>
      </c>
      <c r="V200" s="1">
        <f t="shared" si="40"/>
        <v>0.41200706297822248</v>
      </c>
      <c r="W200">
        <v>4.4000000000000004</v>
      </c>
      <c r="X200" s="10">
        <f t="shared" si="41"/>
        <v>4.4000000000000004</v>
      </c>
      <c r="Y200" s="4">
        <v>7318</v>
      </c>
      <c r="Z200" s="12">
        <f t="shared" si="42"/>
        <v>7318</v>
      </c>
    </row>
    <row r="201" spans="1:26" x14ac:dyDescent="0.25">
      <c r="A201">
        <v>200</v>
      </c>
      <c r="B201" t="s">
        <v>1724</v>
      </c>
      <c r="C201" t="s">
        <v>1725</v>
      </c>
      <c r="D201" t="str">
        <f t="shared" si="34"/>
        <v>Time Office Scanner Replacement Cable for Startek FM220U (Type C) Ivory</v>
      </c>
      <c r="F201" t="str">
        <f t="shared" si="43"/>
        <v>Unique</v>
      </c>
      <c r="G201" t="str" cm="1">
        <f t="array" ref="G201">PROPER(_xlfn.TEXTJOIN(" ", TRUE, INDEX(_xlfn.FILTERXML("&lt;t&gt;&lt;s&gt;" &amp; SUBSTITUTE(D201," ","&lt;/s&gt;&lt;s&gt;") &amp; "&lt;/s&gt;&lt;/t&gt;", "//s"), _xlfn.SEQUENCE(4))))</f>
        <v>Time Office Scanner Replacement</v>
      </c>
      <c r="H201" t="str">
        <f t="shared" si="33"/>
        <v>Startek FM220U (Type C) Ivory</v>
      </c>
      <c r="I201" t="s">
        <v>17</v>
      </c>
      <c r="J201" t="s">
        <v>13085</v>
      </c>
      <c r="K201" s="7" t="str">
        <f t="shared" si="35"/>
        <v>Computers &amp; Accessories</v>
      </c>
      <c r="L201" t="s">
        <v>13086</v>
      </c>
      <c r="M201" t="str">
        <f t="shared" si="36"/>
        <v>Accessories &amp; Peripherals</v>
      </c>
      <c r="N201" t="s">
        <v>13087</v>
      </c>
      <c r="O201" s="2" t="str">
        <f t="shared" si="37"/>
        <v>Cables &amp; Accessories</v>
      </c>
      <c r="P201" s="1" t="s">
        <v>13088</v>
      </c>
      <c r="Q201" t="s">
        <v>13089</v>
      </c>
      <c r="R201">
        <v>225</v>
      </c>
      <c r="S201" s="8">
        <f t="shared" si="38"/>
        <v>225</v>
      </c>
      <c r="T201">
        <v>499</v>
      </c>
      <c r="U201" s="8">
        <f t="shared" si="39"/>
        <v>499</v>
      </c>
      <c r="V201" s="1">
        <f t="shared" si="40"/>
        <v>0.54909819639278556</v>
      </c>
      <c r="W201">
        <v>4.0999999999999996</v>
      </c>
      <c r="X201" s="10">
        <f t="shared" si="41"/>
        <v>4.0999999999999996</v>
      </c>
      <c r="Y201" s="4">
        <v>789</v>
      </c>
      <c r="Z201" s="12">
        <f t="shared" si="42"/>
        <v>789</v>
      </c>
    </row>
    <row r="202" spans="1:26" x14ac:dyDescent="0.25">
      <c r="A202">
        <v>201</v>
      </c>
      <c r="B202" t="s">
        <v>1734</v>
      </c>
      <c r="C202" t="s">
        <v>1735</v>
      </c>
      <c r="D202" t="str">
        <f t="shared" si="34"/>
        <v>Caldipree Silicone Case Cover Compatible for 2022 Samsung Smart TV Remote QLED TV BN68-13897A TM2280E (2022-BLACK)</v>
      </c>
      <c r="F202" t="str">
        <f t="shared" si="43"/>
        <v>Unique</v>
      </c>
      <c r="G202" t="str" cm="1">
        <f t="array" ref="G202">PROPER(_xlfn.TEXTJOIN(" ", TRUE, INDEX(_xlfn.FILTERXML("&lt;t&gt;&lt;s&gt;" &amp; SUBSTITUTE(D202," ","&lt;/s&gt;&lt;s&gt;") &amp; "&lt;/s&gt;&lt;/t&gt;", "//s"), _xlfn.SEQUENCE(4))))</f>
        <v>Caldipree Silicone Case Cover</v>
      </c>
      <c r="H202" t="str">
        <f t="shared" ref="H202:H219" si="44">IFERROR(TRIM(MID(D202, FIND("~", SUBSTITUTE(D202, " ", "~", 6)) + 1, LEN(D202))), "")</f>
        <v>2022 Samsung Smart TV Remote QLED TV BN68-13897A TM2280E (2022-BLACK)</v>
      </c>
      <c r="I202" t="s">
        <v>459</v>
      </c>
      <c r="J202" t="s">
        <v>13093</v>
      </c>
      <c r="K202" s="7" t="str">
        <f t="shared" si="35"/>
        <v>Electronics</v>
      </c>
      <c r="L202" t="s">
        <v>13094</v>
      </c>
      <c r="M202" t="str">
        <f t="shared" si="36"/>
        <v>HomeTheater , TV &amp; Video</v>
      </c>
      <c r="N202" s="2" t="s">
        <v>13095</v>
      </c>
      <c r="O202" s="2" t="str">
        <f t="shared" si="37"/>
        <v>Accessories</v>
      </c>
      <c r="P202" s="1" t="s">
        <v>13099</v>
      </c>
      <c r="R202">
        <v>547</v>
      </c>
      <c r="S202" s="8">
        <f t="shared" si="38"/>
        <v>547</v>
      </c>
      <c r="T202" s="2">
        <v>2999</v>
      </c>
      <c r="U202" s="8">
        <f t="shared" si="39"/>
        <v>2999</v>
      </c>
      <c r="V202" s="1">
        <f t="shared" si="40"/>
        <v>0.81760586862287432</v>
      </c>
      <c r="W202">
        <v>4.3</v>
      </c>
      <c r="X202" s="10">
        <f t="shared" si="41"/>
        <v>4.3</v>
      </c>
      <c r="Y202" s="4">
        <v>407</v>
      </c>
      <c r="Z202" s="12">
        <f t="shared" si="42"/>
        <v>407</v>
      </c>
    </row>
    <row r="203" spans="1:26" x14ac:dyDescent="0.25">
      <c r="A203">
        <v>202</v>
      </c>
      <c r="B203" t="s">
        <v>1744</v>
      </c>
      <c r="C203" t="s">
        <v>1745</v>
      </c>
      <c r="D203" t="str">
        <f t="shared" si="34"/>
        <v>Storite USB 2.0 A to Mini 5 pin B Cable for External HDDS Camera Card Readers 35cm</v>
      </c>
      <c r="F203" t="str">
        <f t="shared" si="43"/>
        <v>Unique</v>
      </c>
      <c r="G203" t="str" cm="1">
        <f t="array" ref="G203">PROPER(_xlfn.TEXTJOIN(" ", TRUE, INDEX(_xlfn.FILTERXML("&lt;t&gt;&lt;s&gt;" &amp; SUBSTITUTE(D203," ","&lt;/s&gt;&lt;s&gt;") &amp; "&lt;/s&gt;&lt;/t&gt;", "//s"), _xlfn.SEQUENCE(4))))</f>
        <v>Storite Usb 2 A</v>
      </c>
      <c r="H203" t="str">
        <f t="shared" si="44"/>
        <v>5 pin B Cable for External HDDS Camera Card Readers 35cm</v>
      </c>
      <c r="I203" t="s">
        <v>17</v>
      </c>
      <c r="J203" t="s">
        <v>13085</v>
      </c>
      <c r="K203" s="7" t="str">
        <f t="shared" si="35"/>
        <v>Computers &amp; Accessories</v>
      </c>
      <c r="L203" t="s">
        <v>13086</v>
      </c>
      <c r="M203" t="str">
        <f t="shared" si="36"/>
        <v>Accessories &amp; Peripherals</v>
      </c>
      <c r="N203" t="s">
        <v>13087</v>
      </c>
      <c r="O203" s="2" t="str">
        <f t="shared" si="37"/>
        <v>Cables &amp; Accessories</v>
      </c>
      <c r="P203" s="1" t="s">
        <v>13088</v>
      </c>
      <c r="Q203" t="s">
        <v>13089</v>
      </c>
      <c r="R203">
        <v>259</v>
      </c>
      <c r="S203" s="8">
        <f t="shared" si="38"/>
        <v>259</v>
      </c>
      <c r="T203">
        <v>699</v>
      </c>
      <c r="U203" s="8">
        <f t="shared" si="39"/>
        <v>699</v>
      </c>
      <c r="V203" s="1">
        <f t="shared" si="40"/>
        <v>0.62947067238912735</v>
      </c>
      <c r="W203">
        <v>3.8</v>
      </c>
      <c r="X203" s="10">
        <f t="shared" si="41"/>
        <v>3.8</v>
      </c>
      <c r="Y203" s="4">
        <v>2399</v>
      </c>
      <c r="Z203" s="12">
        <f t="shared" si="42"/>
        <v>2399</v>
      </c>
    </row>
    <row r="204" spans="1:26" x14ac:dyDescent="0.25">
      <c r="A204">
        <v>203</v>
      </c>
      <c r="B204" t="s">
        <v>1754</v>
      </c>
      <c r="C204" t="s">
        <v>1755</v>
      </c>
      <c r="D204" t="str">
        <f t="shared" si="34"/>
        <v>Universal Remote Control for All Sony TV for All LCD LED and Bravia TVs Remote</v>
      </c>
      <c r="F204" t="str">
        <f t="shared" si="43"/>
        <v>Unique</v>
      </c>
      <c r="G204" t="str" cm="1">
        <f t="array" ref="G204">PROPER(_xlfn.TEXTJOIN(" ", TRUE, INDEX(_xlfn.FILTERXML("&lt;t&gt;&lt;s&gt;" &amp; SUBSTITUTE(D204," ","&lt;/s&gt;&lt;s&gt;") &amp; "&lt;/s&gt;&lt;/t&gt;", "//s"), _xlfn.SEQUENCE(4))))</f>
        <v>Universal Remote Control For</v>
      </c>
      <c r="H204" t="str">
        <f t="shared" si="44"/>
        <v>TV for All LCD LED and Bravia TVs Remote</v>
      </c>
      <c r="I204" t="s">
        <v>459</v>
      </c>
      <c r="J204" t="s">
        <v>13093</v>
      </c>
      <c r="K204" s="7" t="str">
        <f t="shared" si="35"/>
        <v>Electronics</v>
      </c>
      <c r="L204" t="s">
        <v>13094</v>
      </c>
      <c r="M204" t="str">
        <f t="shared" si="36"/>
        <v>HomeTheater , TV &amp; Video</v>
      </c>
      <c r="N204" t="s">
        <v>13095</v>
      </c>
      <c r="O204" s="2" t="str">
        <f t="shared" si="37"/>
        <v>Accessories</v>
      </c>
      <c r="P204" s="1" t="s">
        <v>13099</v>
      </c>
      <c r="R204">
        <v>239</v>
      </c>
      <c r="S204" s="8">
        <f t="shared" si="38"/>
        <v>239</v>
      </c>
      <c r="T204">
        <v>699</v>
      </c>
      <c r="U204" s="8">
        <f t="shared" si="39"/>
        <v>699</v>
      </c>
      <c r="V204" s="1">
        <f t="shared" si="40"/>
        <v>0.65808297567954221</v>
      </c>
      <c r="W204">
        <v>4.4000000000000004</v>
      </c>
      <c r="X204" s="10">
        <f t="shared" si="41"/>
        <v>4.4000000000000004</v>
      </c>
      <c r="Y204" s="4">
        <v>2640</v>
      </c>
      <c r="Z204" s="12">
        <f t="shared" si="42"/>
        <v>2640</v>
      </c>
    </row>
    <row r="205" spans="1:26" x14ac:dyDescent="0.25">
      <c r="A205">
        <v>204</v>
      </c>
      <c r="B205" t="s">
        <v>1764</v>
      </c>
      <c r="C205" t="s">
        <v>1765</v>
      </c>
      <c r="D205" t="str">
        <f t="shared" si="34"/>
        <v>Cotbolt Silicone Case Cover Compatible for Samsung BN59-01312A QLED 8K 4K Smart TV Remote Shockproof Protective Remote Cover (Black)</v>
      </c>
      <c r="F205" t="str">
        <f t="shared" si="43"/>
        <v>Unique</v>
      </c>
      <c r="G205" t="str" cm="1">
        <f t="array" ref="G205">PROPER(_xlfn.TEXTJOIN(" ", TRUE, INDEX(_xlfn.FILTERXML("&lt;t&gt;&lt;s&gt;" &amp; SUBSTITUTE(D205," ","&lt;/s&gt;&lt;s&gt;") &amp; "&lt;/s&gt;&lt;/t&gt;", "//s"), _xlfn.SEQUENCE(4))))</f>
        <v>Cotbolt Silicone Case Cover</v>
      </c>
      <c r="H205" t="str">
        <f t="shared" si="44"/>
        <v>Samsung BN59-01312A QLED 8K 4K Smart TV Remote Shockproof Protective Remote Cover (Black)</v>
      </c>
      <c r="I205" t="s">
        <v>459</v>
      </c>
      <c r="J205" t="s">
        <v>13093</v>
      </c>
      <c r="K205" s="7" t="str">
        <f t="shared" si="35"/>
        <v>Electronics</v>
      </c>
      <c r="L205" t="s">
        <v>13094</v>
      </c>
      <c r="M205" t="str">
        <f t="shared" si="36"/>
        <v>HomeTheater , TV &amp; Video</v>
      </c>
      <c r="N205" t="s">
        <v>13095</v>
      </c>
      <c r="O205" s="2" t="str">
        <f t="shared" si="37"/>
        <v>Accessories</v>
      </c>
      <c r="P205" s="1" t="s">
        <v>13099</v>
      </c>
      <c r="R205">
        <v>349</v>
      </c>
      <c r="S205" s="8">
        <f t="shared" si="38"/>
        <v>349</v>
      </c>
      <c r="T205">
        <v>999</v>
      </c>
      <c r="U205" s="8">
        <f t="shared" si="39"/>
        <v>999</v>
      </c>
      <c r="V205" s="1">
        <f t="shared" si="40"/>
        <v>0.65065065065065064</v>
      </c>
      <c r="W205">
        <v>4</v>
      </c>
      <c r="X205" s="10">
        <f t="shared" si="41"/>
        <v>4</v>
      </c>
      <c r="Y205" s="4">
        <v>839</v>
      </c>
      <c r="Z205" s="12">
        <f t="shared" si="42"/>
        <v>839</v>
      </c>
    </row>
    <row r="206" spans="1:26" x14ac:dyDescent="0.25">
      <c r="A206">
        <v>205</v>
      </c>
      <c r="B206" t="s">
        <v>1774</v>
      </c>
      <c r="C206" t="s">
        <v>1775</v>
      </c>
      <c r="D206" t="str">
        <f t="shared" si="34"/>
        <v>BlueRigger High Speed HDMI Cable with Ethernet - Supports 3D, 4K 60Hz and Audio Return - Latest Version (3 Feet 0.9 Meter)</v>
      </c>
      <c r="F206" t="str">
        <f t="shared" si="43"/>
        <v>Unique</v>
      </c>
      <c r="G206" t="str" cm="1">
        <f t="array" ref="G206">PROPER(_xlfn.TEXTJOIN(" ", TRUE, INDEX(_xlfn.FILTERXML("&lt;t&gt;&lt;s&gt;" &amp; SUBSTITUTE(D206," ","&lt;/s&gt;&lt;s&gt;") &amp; "&lt;/s&gt;&lt;/t&gt;", "//s"), _xlfn.SEQUENCE(4))))</f>
        <v>Bluerigger High Speed Hdmi</v>
      </c>
      <c r="H206" t="str">
        <f t="shared" si="44"/>
        <v>Ethernet - Supports 3D, 4K 60Hz and Audio Return - Latest Version (3 Feet 0.9 Meter)</v>
      </c>
      <c r="I206" t="s">
        <v>127</v>
      </c>
      <c r="J206" t="s">
        <v>13093</v>
      </c>
      <c r="K206" s="7" t="str">
        <f t="shared" si="35"/>
        <v>Electronics</v>
      </c>
      <c r="L206" t="s">
        <v>13094</v>
      </c>
      <c r="M206" t="str">
        <f t="shared" si="36"/>
        <v>HomeTheater , TV &amp; Video</v>
      </c>
      <c r="N206" t="s">
        <v>13095</v>
      </c>
      <c r="O206" s="2" t="str">
        <f t="shared" si="37"/>
        <v>Accessories</v>
      </c>
      <c r="P206" s="1" t="s">
        <v>13088</v>
      </c>
      <c r="Q206" t="s">
        <v>13096</v>
      </c>
      <c r="R206">
        <v>467</v>
      </c>
      <c r="S206" s="8">
        <f t="shared" si="38"/>
        <v>467</v>
      </c>
      <c r="T206">
        <v>599</v>
      </c>
      <c r="U206" s="8">
        <f t="shared" si="39"/>
        <v>599</v>
      </c>
      <c r="V206" s="1">
        <f t="shared" si="40"/>
        <v>0.22036727879799667</v>
      </c>
      <c r="W206">
        <v>4.4000000000000004</v>
      </c>
      <c r="X206" s="10">
        <f t="shared" si="41"/>
        <v>4.4000000000000004</v>
      </c>
      <c r="Y206" s="4">
        <v>44054</v>
      </c>
      <c r="Z206" s="12">
        <f t="shared" si="42"/>
        <v>44054</v>
      </c>
    </row>
    <row r="207" spans="1:26" x14ac:dyDescent="0.25">
      <c r="A207">
        <v>206</v>
      </c>
      <c r="B207" t="s">
        <v>1784</v>
      </c>
      <c r="C207" t="s">
        <v>1785</v>
      </c>
      <c r="D207" t="str">
        <f t="shared" si="34"/>
        <v>Amkette 30 Pin to USB Charging and Data Sync Cable for iPhone 3G 3GS 4 4s iPad 1 2 3, iPod Nano 5th 6th Gen and iPod Touch 3rd 4th Gen -1.5m (Black)</v>
      </c>
      <c r="F207" t="str">
        <f t="shared" si="43"/>
        <v>Unique</v>
      </c>
      <c r="G207" t="str" cm="1">
        <f t="array" ref="G207">PROPER(_xlfn.TEXTJOIN(" ", TRUE, INDEX(_xlfn.FILTERXML("&lt;t&gt;&lt;s&gt;" &amp; SUBSTITUTE(D207," ","&lt;/s&gt;&lt;s&gt;") &amp; "&lt;/s&gt;&lt;/t&gt;", "//s"), _xlfn.SEQUENCE(4))))</f>
        <v>Amkette 30 Pin To</v>
      </c>
      <c r="H207" t="str">
        <f t="shared" si="44"/>
        <v>and Data Sync Cable for iPhone 3G 3GS 4 4s iPad 1 2 3, iPod Nano 5th 6th Gen and iPod Touch 3rd 4th Gen -1.5m (Black)</v>
      </c>
      <c r="I207" t="s">
        <v>17</v>
      </c>
      <c r="J207" t="s">
        <v>13085</v>
      </c>
      <c r="K207" s="7" t="str">
        <f t="shared" si="35"/>
        <v>Computers &amp; Accessories</v>
      </c>
      <c r="L207" t="s">
        <v>13086</v>
      </c>
      <c r="M207" t="str">
        <f t="shared" si="36"/>
        <v>Accessories &amp; Peripherals</v>
      </c>
      <c r="N207" t="s">
        <v>13087</v>
      </c>
      <c r="O207" s="2" t="str">
        <f t="shared" si="37"/>
        <v>Cables &amp; Accessories</v>
      </c>
      <c r="P207" s="1" t="s">
        <v>13088</v>
      </c>
      <c r="Q207" t="s">
        <v>13089</v>
      </c>
      <c r="R207">
        <v>449</v>
      </c>
      <c r="S207" s="8">
        <f t="shared" si="38"/>
        <v>449</v>
      </c>
      <c r="T207">
        <v>599</v>
      </c>
      <c r="U207" s="8">
        <f t="shared" si="39"/>
        <v>599</v>
      </c>
      <c r="V207" s="1">
        <f t="shared" si="40"/>
        <v>0.25041736227045075</v>
      </c>
      <c r="W207">
        <v>4</v>
      </c>
      <c r="X207" s="10">
        <f t="shared" si="41"/>
        <v>4</v>
      </c>
      <c r="Y207" s="4">
        <v>3231</v>
      </c>
      <c r="Z207" s="12">
        <f t="shared" si="42"/>
        <v>3231</v>
      </c>
    </row>
    <row r="208" spans="1:26" x14ac:dyDescent="0.25">
      <c r="A208">
        <v>207</v>
      </c>
      <c r="B208" t="s">
        <v>1794</v>
      </c>
      <c r="C208" t="s">
        <v>1795</v>
      </c>
      <c r="D208" t="str">
        <f t="shared" si="34"/>
        <v>TCL 80 cm (32 inches) HD Ready Certified Android Smart LED TV 32S615 (Black)</v>
      </c>
      <c r="F208" t="str">
        <f t="shared" si="43"/>
        <v>Unique</v>
      </c>
      <c r="G208" t="str" cm="1">
        <f t="array" ref="G208">PROPER(_xlfn.TEXTJOIN(" ", TRUE, INDEX(_xlfn.FILTERXML("&lt;t&gt;&lt;s&gt;" &amp; SUBSTITUTE(D208," ","&lt;/s&gt;&lt;s&gt;") &amp; "&lt;/s&gt;&lt;/t&gt;", "//s"), _xlfn.SEQUENCE(4))))</f>
        <v>Tcl 80 Cm (32</v>
      </c>
      <c r="H208" t="str">
        <f t="shared" si="44"/>
        <v>Ready Certified Android Smart LED TV 32S615 (Black)</v>
      </c>
      <c r="I208" t="s">
        <v>167</v>
      </c>
      <c r="J208" t="s">
        <v>13093</v>
      </c>
      <c r="K208" s="7" t="str">
        <f t="shared" si="35"/>
        <v>Electronics</v>
      </c>
      <c r="L208" s="2" t="s">
        <v>13094</v>
      </c>
      <c r="M208" t="str">
        <f t="shared" si="36"/>
        <v>HomeTheater , TV &amp; Video</v>
      </c>
      <c r="N208" s="2" t="s">
        <v>13097</v>
      </c>
      <c r="O208" s="2" t="str">
        <f t="shared" si="37"/>
        <v>Televisions</v>
      </c>
      <c r="P208" s="1" t="s">
        <v>13098</v>
      </c>
      <c r="R208" s="2">
        <v>11990</v>
      </c>
      <c r="S208" s="8">
        <f t="shared" si="38"/>
        <v>11990</v>
      </c>
      <c r="T208" s="2">
        <v>31990</v>
      </c>
      <c r="U208" s="8">
        <f t="shared" si="39"/>
        <v>31990</v>
      </c>
      <c r="V208" s="1">
        <f t="shared" si="40"/>
        <v>0.62519537355423571</v>
      </c>
      <c r="W208">
        <v>4.2</v>
      </c>
      <c r="X208" s="10">
        <f t="shared" si="41"/>
        <v>4.2</v>
      </c>
      <c r="Y208" s="4">
        <v>64</v>
      </c>
      <c r="Z208" s="12">
        <f t="shared" si="42"/>
        <v>64</v>
      </c>
    </row>
    <row r="209" spans="1:26" x14ac:dyDescent="0.25">
      <c r="A209">
        <v>208</v>
      </c>
      <c r="B209" t="s">
        <v>1803</v>
      </c>
      <c r="C209" t="s">
        <v>1804</v>
      </c>
      <c r="D209" t="str">
        <f t="shared" si="34"/>
        <v>POPIO Type C Dash Charging USB Data Cable for OnePlus Devices</v>
      </c>
      <c r="F209" t="str">
        <f t="shared" si="43"/>
        <v>Unique</v>
      </c>
      <c r="G209" t="str" cm="1">
        <f t="array" ref="G209">PROPER(_xlfn.TEXTJOIN(" ", TRUE, INDEX(_xlfn.FILTERXML("&lt;t&gt;&lt;s&gt;" &amp; SUBSTITUTE(D209," ","&lt;/s&gt;&lt;s&gt;") &amp; "&lt;/s&gt;&lt;/t&gt;", "//s"), _xlfn.SEQUENCE(4))))</f>
        <v>Popio Type C Dash</v>
      </c>
      <c r="H209" t="str">
        <f t="shared" si="44"/>
        <v>Data Cable for OnePlus Devices</v>
      </c>
      <c r="I209" t="s">
        <v>17</v>
      </c>
      <c r="J209" t="s">
        <v>13085</v>
      </c>
      <c r="K209" s="7" t="str">
        <f t="shared" si="35"/>
        <v>Computers &amp; Accessories</v>
      </c>
      <c r="L209" t="s">
        <v>13086</v>
      </c>
      <c r="M209" t="str">
        <f t="shared" si="36"/>
        <v>Accessories &amp; Peripherals</v>
      </c>
      <c r="N209" t="s">
        <v>13087</v>
      </c>
      <c r="O209" s="2" t="str">
        <f t="shared" si="37"/>
        <v>Cables &amp; Accessories</v>
      </c>
      <c r="P209" s="1" t="s">
        <v>13088</v>
      </c>
      <c r="Q209" t="s">
        <v>13089</v>
      </c>
      <c r="R209">
        <v>350</v>
      </c>
      <c r="S209" s="8">
        <f t="shared" si="38"/>
        <v>350</v>
      </c>
      <c r="T209">
        <v>599</v>
      </c>
      <c r="U209" s="8">
        <f t="shared" si="39"/>
        <v>599</v>
      </c>
      <c r="V209" s="1">
        <f t="shared" si="40"/>
        <v>0.41569282136894825</v>
      </c>
      <c r="W209">
        <v>3.9</v>
      </c>
      <c r="X209" s="10">
        <f t="shared" si="41"/>
        <v>3.9</v>
      </c>
      <c r="Y209" s="4">
        <v>8314</v>
      </c>
      <c r="Z209" s="12">
        <f t="shared" si="42"/>
        <v>8314</v>
      </c>
    </row>
    <row r="210" spans="1:26" x14ac:dyDescent="0.25">
      <c r="A210">
        <v>209</v>
      </c>
      <c r="B210" t="s">
        <v>1813</v>
      </c>
      <c r="C210" t="s">
        <v>1814</v>
      </c>
      <c r="D210" t="str">
        <f t="shared" si="34"/>
        <v>MYVN LTG to USB for¬†Fast Charging and Data Sync USB Cable Compatible for iPhone 5 5s 6 6S 7 7+ 8 8+ 10 11, iPad Air Mini, iPod and iOS Devices (1 M)</v>
      </c>
      <c r="F210" t="str">
        <f t="shared" si="43"/>
        <v>Unique</v>
      </c>
      <c r="G210" t="str" cm="1">
        <f t="array" ref="G210">PROPER(_xlfn.TEXTJOIN(" ", TRUE, INDEX(_xlfn.FILTERXML("&lt;t&gt;&lt;s&gt;" &amp; SUBSTITUTE(D210," ","&lt;/s&gt;&lt;s&gt;") &amp; "&lt;/s&gt;&lt;/t&gt;", "//s"), _xlfn.SEQUENCE(4))))</f>
        <v>Myvn Ltg To Usb</v>
      </c>
      <c r="H210" t="str">
        <f t="shared" si="44"/>
        <v>and Data Sync USB Cable Compatible for iPhone 5 5s 6 6S 7 7+ 8 8+ 10 11, iPad Air Mini, iPod and iOS Devices (1 M)</v>
      </c>
      <c r="I210" t="s">
        <v>17</v>
      </c>
      <c r="J210" t="s">
        <v>13085</v>
      </c>
      <c r="K210" s="7" t="str">
        <f t="shared" si="35"/>
        <v>Computers &amp; Accessories</v>
      </c>
      <c r="L210" t="s">
        <v>13086</v>
      </c>
      <c r="M210" t="str">
        <f t="shared" si="36"/>
        <v>Accessories &amp; Peripherals</v>
      </c>
      <c r="N210" t="s">
        <v>13087</v>
      </c>
      <c r="O210" s="2" t="str">
        <f t="shared" si="37"/>
        <v>Cables &amp; Accessories</v>
      </c>
      <c r="P210" s="1" t="s">
        <v>13088</v>
      </c>
      <c r="Q210" t="s">
        <v>13089</v>
      </c>
      <c r="R210">
        <v>252</v>
      </c>
      <c r="S210" s="8">
        <f t="shared" si="38"/>
        <v>252</v>
      </c>
      <c r="T210">
        <v>999</v>
      </c>
      <c r="U210" s="8">
        <f t="shared" si="39"/>
        <v>999</v>
      </c>
      <c r="V210" s="1">
        <f t="shared" si="40"/>
        <v>0.74774774774774777</v>
      </c>
      <c r="W210">
        <v>3.7</v>
      </c>
      <c r="X210" s="10">
        <f t="shared" si="41"/>
        <v>3.7</v>
      </c>
      <c r="Y210" s="4">
        <v>2249</v>
      </c>
      <c r="Z210" s="12">
        <f t="shared" si="42"/>
        <v>2249</v>
      </c>
    </row>
    <row r="211" spans="1:26" x14ac:dyDescent="0.25">
      <c r="A211">
        <v>210</v>
      </c>
      <c r="B211" t="s">
        <v>1823</v>
      </c>
      <c r="C211" t="s">
        <v>1824</v>
      </c>
      <c r="D211" t="str">
        <f t="shared" si="34"/>
        <v>Tata Sky Universal Remote Compatible for SD HD</v>
      </c>
      <c r="F211" t="str">
        <f t="shared" si="43"/>
        <v>Unique</v>
      </c>
      <c r="G211" t="str" cm="1">
        <f t="array" ref="G211">PROPER(_xlfn.TEXTJOIN(" ", TRUE, INDEX(_xlfn.FILTERXML("&lt;t&gt;&lt;s&gt;" &amp; SUBSTITUTE(D211," ","&lt;/s&gt;&lt;s&gt;") &amp; "&lt;/s&gt;&lt;/t&gt;", "//s"), _xlfn.SEQUENCE(4))))</f>
        <v>Tata Sky Universal Remote</v>
      </c>
      <c r="H211" t="str">
        <f t="shared" si="44"/>
        <v>SD HD</v>
      </c>
      <c r="I211" t="s">
        <v>459</v>
      </c>
      <c r="J211" t="s">
        <v>13093</v>
      </c>
      <c r="K211" s="7" t="str">
        <f t="shared" si="35"/>
        <v>Electronics</v>
      </c>
      <c r="L211" t="s">
        <v>13094</v>
      </c>
      <c r="M211" t="str">
        <f t="shared" si="36"/>
        <v>HomeTheater , TV &amp; Video</v>
      </c>
      <c r="N211" t="s">
        <v>13095</v>
      </c>
      <c r="O211" s="2" t="str">
        <f t="shared" si="37"/>
        <v>Accessories</v>
      </c>
      <c r="P211" s="1" t="s">
        <v>13099</v>
      </c>
      <c r="R211">
        <v>204</v>
      </c>
      <c r="S211" s="8">
        <f t="shared" si="38"/>
        <v>204</v>
      </c>
      <c r="T211">
        <v>599</v>
      </c>
      <c r="U211" s="8">
        <f t="shared" si="39"/>
        <v>599</v>
      </c>
      <c r="V211" s="1">
        <f t="shared" si="40"/>
        <v>0.65943238731218701</v>
      </c>
      <c r="W211">
        <v>3.6</v>
      </c>
      <c r="X211" s="10">
        <f t="shared" si="41"/>
        <v>3.6</v>
      </c>
      <c r="Y211" s="4">
        <v>339</v>
      </c>
      <c r="Z211" s="12">
        <f t="shared" si="42"/>
        <v>339</v>
      </c>
    </row>
    <row r="212" spans="1:26" x14ac:dyDescent="0.25">
      <c r="A212">
        <v>211</v>
      </c>
      <c r="B212" t="s">
        <v>1833</v>
      </c>
      <c r="C212" t="s">
        <v>1834</v>
      </c>
      <c r="D212" t="str">
        <f t="shared" si="34"/>
        <v>WZATCO Pixel | Portable LED Projector | Native 720p with Full HD 1080P Support | 2000 Lumens (200 ANSI) | 176" Large Screen | Projector for Home and Outdoor | Compatible with TV Stick, PC, PS4</v>
      </c>
      <c r="F212" t="str">
        <f t="shared" si="43"/>
        <v>Unique</v>
      </c>
      <c r="G212" t="str" cm="1">
        <f t="array" ref="G212">PROPER(_xlfn.TEXTJOIN(" ", TRUE, INDEX(_xlfn.FILTERXML("&lt;t&gt;&lt;s&gt;" &amp; SUBSTITUTE(D212," ","&lt;/s&gt;&lt;s&gt;") &amp; "&lt;/s&gt;&lt;/t&gt;", "//s"), _xlfn.SEQUENCE(4))))</f>
        <v>Wzatco Pixel | Portable</v>
      </c>
      <c r="H212" t="str">
        <f t="shared" si="44"/>
        <v>| Native 720p with Full HD 1080P Support | 2000 Lumens (200 ANSI) | 176" Large Screen | Projector for Home and Outdoor | Compatible with TV Stick, PC, PS4</v>
      </c>
      <c r="I212" t="s">
        <v>1390</v>
      </c>
      <c r="J212" t="s">
        <v>13093</v>
      </c>
      <c r="K212" s="7" t="str">
        <f t="shared" si="35"/>
        <v>Electronics</v>
      </c>
      <c r="L212" s="2" t="s">
        <v>13094</v>
      </c>
      <c r="M212" t="str">
        <f t="shared" si="36"/>
        <v>HomeTheater , TV &amp; Video</v>
      </c>
      <c r="N212" s="2" t="s">
        <v>13108</v>
      </c>
      <c r="O212" s="2" t="str">
        <f t="shared" si="37"/>
        <v>Projectors</v>
      </c>
      <c r="P212" s="1"/>
      <c r="R212" s="2">
        <v>6490</v>
      </c>
      <c r="S212" s="8">
        <f t="shared" si="38"/>
        <v>6490</v>
      </c>
      <c r="T212" s="2">
        <v>9990</v>
      </c>
      <c r="U212" s="8">
        <f t="shared" si="39"/>
        <v>9990</v>
      </c>
      <c r="V212" s="1">
        <f t="shared" si="40"/>
        <v>0.35035035035035034</v>
      </c>
      <c r="W212">
        <v>4</v>
      </c>
      <c r="X212" s="10">
        <f t="shared" si="41"/>
        <v>4</v>
      </c>
      <c r="Y212" s="4">
        <v>27</v>
      </c>
      <c r="Z212" s="12">
        <f t="shared" si="42"/>
        <v>27</v>
      </c>
    </row>
    <row r="213" spans="1:26" x14ac:dyDescent="0.25">
      <c r="A213">
        <v>212</v>
      </c>
      <c r="B213" t="s">
        <v>1843</v>
      </c>
      <c r="C213" t="s">
        <v>12974</v>
      </c>
      <c r="D213" t="str">
        <f t="shared" si="34"/>
        <v>7SEVEN Compatible Tata Sky Remote Control Replacement of Original dth SD HD tata Play Set top Box Remote - IR Learning Universal Remote for Any Brand TV - Pairing Must</v>
      </c>
      <c r="F213" t="str">
        <f t="shared" si="43"/>
        <v>Unique</v>
      </c>
      <c r="G213" t="str" cm="1">
        <f t="array" ref="G213">PROPER(_xlfn.TEXTJOIN(" ", TRUE, INDEX(_xlfn.FILTERXML("&lt;t&gt;&lt;s&gt;" &amp; SUBSTITUTE(D213," ","&lt;/s&gt;&lt;s&gt;") &amp; "&lt;/s&gt;&lt;/t&gt;", "//s"), _xlfn.SEQUENCE(4))))</f>
        <v>7Seven Compatible Tata Sky</v>
      </c>
      <c r="H213" t="str">
        <f t="shared" si="44"/>
        <v>Replacement of Original dth SD HD tata Play Set top Box Remote - IR Learning Universal Remote for Any Brand TV - Pairing Must</v>
      </c>
      <c r="I213" t="s">
        <v>459</v>
      </c>
      <c r="J213" t="s">
        <v>13093</v>
      </c>
      <c r="K213" s="7" t="str">
        <f t="shared" si="35"/>
        <v>Electronics</v>
      </c>
      <c r="L213" t="s">
        <v>13094</v>
      </c>
      <c r="M213" t="str">
        <f t="shared" si="36"/>
        <v>HomeTheater , TV &amp; Video</v>
      </c>
      <c r="N213" t="s">
        <v>13095</v>
      </c>
      <c r="O213" s="2" t="str">
        <f t="shared" si="37"/>
        <v>Accessories</v>
      </c>
      <c r="P213" s="1" t="s">
        <v>13099</v>
      </c>
      <c r="R213">
        <v>235</v>
      </c>
      <c r="S213" s="8">
        <f t="shared" si="38"/>
        <v>235</v>
      </c>
      <c r="T213">
        <v>599</v>
      </c>
      <c r="U213" s="8">
        <f t="shared" si="39"/>
        <v>599</v>
      </c>
      <c r="V213" s="1">
        <f t="shared" si="40"/>
        <v>0.60767946577629384</v>
      </c>
      <c r="W213">
        <v>3.5</v>
      </c>
      <c r="X213" s="10">
        <f t="shared" si="41"/>
        <v>3.5</v>
      </c>
      <c r="Y213" s="4">
        <v>197</v>
      </c>
      <c r="Z213" s="12">
        <f t="shared" si="42"/>
        <v>197</v>
      </c>
    </row>
    <row r="214" spans="1:26" x14ac:dyDescent="0.25">
      <c r="A214">
        <v>213</v>
      </c>
      <c r="B214" t="s">
        <v>1852</v>
      </c>
      <c r="C214" t="s">
        <v>1853</v>
      </c>
      <c r="D214" t="str">
        <f t="shared" si="34"/>
        <v>AmazonBasics USB 2.0 Extension Cable for Personal Computer, Printer, 2-Pack - A-Male to A-Female - 3.3 Feet (1 Meter, Black)</v>
      </c>
      <c r="F214" t="str">
        <f t="shared" si="43"/>
        <v>Unique</v>
      </c>
      <c r="G214" t="str" cm="1">
        <f t="array" ref="G214">PROPER(_xlfn.TEXTJOIN(" ", TRUE, INDEX(_xlfn.FILTERXML("&lt;t&gt;&lt;s&gt;" &amp; SUBSTITUTE(D214," ","&lt;/s&gt;&lt;s&gt;") &amp; "&lt;/s&gt;&lt;/t&gt;", "//s"), _xlfn.SEQUENCE(4))))</f>
        <v>Amazonbasics Usb 2 Extension</v>
      </c>
      <c r="H214" t="str">
        <f t="shared" si="44"/>
        <v>Personal Computer, Printer, 2-Pack - A-Male to A-Female - 3.3 Feet (1 Meter, Black)</v>
      </c>
      <c r="I214" t="s">
        <v>17</v>
      </c>
      <c r="J214" t="s">
        <v>13085</v>
      </c>
      <c r="K214" s="7" t="str">
        <f t="shared" si="35"/>
        <v>Computers &amp; Accessories</v>
      </c>
      <c r="L214" t="s">
        <v>13086</v>
      </c>
      <c r="M214" t="str">
        <f t="shared" si="36"/>
        <v>Accessories &amp; Peripherals</v>
      </c>
      <c r="N214" t="s">
        <v>13087</v>
      </c>
      <c r="O214" s="2" t="str">
        <f t="shared" si="37"/>
        <v>Cables &amp; Accessories</v>
      </c>
      <c r="P214" s="1" t="s">
        <v>13088</v>
      </c>
      <c r="Q214" t="s">
        <v>13089</v>
      </c>
      <c r="R214">
        <v>299</v>
      </c>
      <c r="S214" s="8">
        <f t="shared" si="38"/>
        <v>299</v>
      </c>
      <c r="T214">
        <v>800</v>
      </c>
      <c r="U214" s="8">
        <f t="shared" si="39"/>
        <v>800</v>
      </c>
      <c r="V214" s="1">
        <f t="shared" si="40"/>
        <v>0.62624999999999997</v>
      </c>
      <c r="W214">
        <v>4.5</v>
      </c>
      <c r="X214" s="10">
        <f t="shared" si="41"/>
        <v>4.5</v>
      </c>
      <c r="Y214" s="4">
        <v>74977</v>
      </c>
      <c r="Z214" s="12">
        <f t="shared" si="42"/>
        <v>74977</v>
      </c>
    </row>
    <row r="215" spans="1:26" x14ac:dyDescent="0.25">
      <c r="A215">
        <v>214</v>
      </c>
      <c r="B215" t="s">
        <v>1857</v>
      </c>
      <c r="C215" t="s">
        <v>1858</v>
      </c>
      <c r="D215" t="str">
        <f t="shared" si="34"/>
        <v>Amazon Basics USB C to Lightning TPE MFi Certified Charging Cable (White, 1.2 meter)</v>
      </c>
      <c r="F215" t="str">
        <f t="shared" si="43"/>
        <v>Unique</v>
      </c>
      <c r="G215" t="str" cm="1">
        <f t="array" ref="G215">PROPER(_xlfn.TEXTJOIN(" ", TRUE, INDEX(_xlfn.FILTERXML("&lt;t&gt;&lt;s&gt;" &amp; SUBSTITUTE(D215," ","&lt;/s&gt;&lt;s&gt;") &amp; "&lt;/s&gt;&lt;/t&gt;", "//s"), _xlfn.SEQUENCE(4))))</f>
        <v>Amazon Basics Usb C</v>
      </c>
      <c r="H215" t="str">
        <f t="shared" si="44"/>
        <v>TPE MFi Certified Charging Cable (White, 1.2 meter)</v>
      </c>
      <c r="I215" t="s">
        <v>17</v>
      </c>
      <c r="J215" t="s">
        <v>13085</v>
      </c>
      <c r="K215" s="7" t="str">
        <f t="shared" si="35"/>
        <v>Computers &amp; Accessories</v>
      </c>
      <c r="L215" t="s">
        <v>13086</v>
      </c>
      <c r="M215" t="str">
        <f t="shared" si="36"/>
        <v>Accessories &amp; Peripherals</v>
      </c>
      <c r="N215" s="2" t="s">
        <v>13087</v>
      </c>
      <c r="O215" s="2" t="str">
        <f t="shared" si="37"/>
        <v>Cables &amp; Accessories</v>
      </c>
      <c r="P215" s="1" t="s">
        <v>13088</v>
      </c>
      <c r="Q215" t="s">
        <v>13089</v>
      </c>
      <c r="R215">
        <v>799</v>
      </c>
      <c r="S215" s="8">
        <f t="shared" si="38"/>
        <v>799</v>
      </c>
      <c r="T215" s="2">
        <v>1999</v>
      </c>
      <c r="U215" s="8">
        <f t="shared" si="39"/>
        <v>1999</v>
      </c>
      <c r="V215" s="1">
        <f t="shared" si="40"/>
        <v>0.60030015007503756</v>
      </c>
      <c r="W215">
        <v>4.2</v>
      </c>
      <c r="X215" s="10">
        <f t="shared" si="41"/>
        <v>4.2</v>
      </c>
      <c r="Y215" s="4">
        <v>8583</v>
      </c>
      <c r="Z215" s="12">
        <f t="shared" si="42"/>
        <v>8583</v>
      </c>
    </row>
    <row r="216" spans="1:26" x14ac:dyDescent="0.25">
      <c r="A216">
        <v>215</v>
      </c>
      <c r="B216" t="s">
        <v>1867</v>
      </c>
      <c r="C216" t="s">
        <v>1868</v>
      </c>
      <c r="D216" t="str">
        <f t="shared" si="34"/>
        <v>Crypo‚Ñ¢ Universal Remote Compatible with Tata Sky Universal HD and SD Set top Box (Also Works with All TV)</v>
      </c>
      <c r="F216" t="str">
        <f t="shared" si="43"/>
        <v>Unique</v>
      </c>
      <c r="G216" t="str" cm="1">
        <f t="array" ref="G216">PROPER(_xlfn.TEXTJOIN(" ", TRUE, INDEX(_xlfn.FILTERXML("&lt;t&gt;&lt;s&gt;" &amp; SUBSTITUTE(D216," ","&lt;/s&gt;&lt;s&gt;") &amp; "&lt;/s&gt;&lt;/t&gt;", "//s"), _xlfn.SEQUENCE(4))))</f>
        <v>Crypo‚Ñ¢ Universal Remote Compatible</v>
      </c>
      <c r="H216" t="str">
        <f t="shared" si="44"/>
        <v>Sky Universal HD and SD Set top Box (Also Works with All TV)</v>
      </c>
      <c r="I216" t="s">
        <v>459</v>
      </c>
      <c r="J216" t="s">
        <v>13093</v>
      </c>
      <c r="K216" s="7" t="str">
        <f t="shared" si="35"/>
        <v>Electronics</v>
      </c>
      <c r="L216" t="s">
        <v>13094</v>
      </c>
      <c r="M216" t="str">
        <f t="shared" si="36"/>
        <v>HomeTheater , TV &amp; Video</v>
      </c>
      <c r="N216" t="s">
        <v>13095</v>
      </c>
      <c r="O216" s="2" t="str">
        <f t="shared" si="37"/>
        <v>Accessories</v>
      </c>
      <c r="P216" s="1" t="s">
        <v>13099</v>
      </c>
      <c r="R216">
        <v>299</v>
      </c>
      <c r="S216" s="8">
        <f t="shared" si="38"/>
        <v>299</v>
      </c>
      <c r="T216">
        <v>999</v>
      </c>
      <c r="U216" s="8">
        <f t="shared" si="39"/>
        <v>999</v>
      </c>
      <c r="V216" s="1">
        <f t="shared" si="40"/>
        <v>0.70070070070070067</v>
      </c>
      <c r="W216">
        <v>3.8</v>
      </c>
      <c r="X216" s="10">
        <f t="shared" si="41"/>
        <v>3.8</v>
      </c>
      <c r="Y216" s="4">
        <v>928</v>
      </c>
      <c r="Z216" s="12">
        <f t="shared" si="42"/>
        <v>928</v>
      </c>
    </row>
    <row r="217" spans="1:26" x14ac:dyDescent="0.25">
      <c r="A217">
        <v>216</v>
      </c>
      <c r="B217" t="s">
        <v>1877</v>
      </c>
      <c r="C217" t="s">
        <v>1878</v>
      </c>
      <c r="D217" t="str">
        <f t="shared" si="34"/>
        <v>Karbonn 80 cm (32 Inches) Millennium Series HD Ready LED TV KJW32NSHDF (Phantom Black) with Bezel-Less Design</v>
      </c>
      <c r="F217" t="str">
        <f t="shared" si="43"/>
        <v>Unique</v>
      </c>
      <c r="G217" t="str" cm="1">
        <f t="array" ref="G217">PROPER(_xlfn.TEXTJOIN(" ", TRUE, INDEX(_xlfn.FILTERXML("&lt;t&gt;&lt;s&gt;" &amp; SUBSTITUTE(D217," ","&lt;/s&gt;&lt;s&gt;") &amp; "&lt;/s&gt;&lt;/t&gt;", "//s"), _xlfn.SEQUENCE(4))))</f>
        <v>Karbonn 80 Cm (32</v>
      </c>
      <c r="H217" t="str">
        <f t="shared" si="44"/>
        <v>Series HD Ready LED TV KJW32NSHDF (Phantom Black) with Bezel-Less Design</v>
      </c>
      <c r="I217" t="s">
        <v>505</v>
      </c>
      <c r="J217" t="s">
        <v>13093</v>
      </c>
      <c r="K217" s="7" t="str">
        <f t="shared" si="35"/>
        <v>Electronics</v>
      </c>
      <c r="L217" s="2" t="s">
        <v>13094</v>
      </c>
      <c r="M217" t="str">
        <f t="shared" si="36"/>
        <v>HomeTheater , TV &amp; Video</v>
      </c>
      <c r="N217" s="2" t="s">
        <v>13097</v>
      </c>
      <c r="O217" s="2" t="str">
        <f t="shared" si="37"/>
        <v>Televisions</v>
      </c>
      <c r="P217" s="1" t="s">
        <v>13100</v>
      </c>
      <c r="R217" s="2">
        <v>6999</v>
      </c>
      <c r="S217" s="8">
        <f t="shared" si="38"/>
        <v>6999</v>
      </c>
      <c r="T217" s="2">
        <v>16990</v>
      </c>
      <c r="U217" s="8">
        <f t="shared" si="39"/>
        <v>16990</v>
      </c>
      <c r="V217" s="1">
        <f t="shared" si="40"/>
        <v>0.5880517951736316</v>
      </c>
      <c r="W217">
        <v>3.8</v>
      </c>
      <c r="X217" s="10">
        <f t="shared" si="41"/>
        <v>3.8</v>
      </c>
      <c r="Y217" s="4">
        <v>110</v>
      </c>
      <c r="Z217" s="12">
        <f t="shared" si="42"/>
        <v>110</v>
      </c>
    </row>
    <row r="218" spans="1:26" x14ac:dyDescent="0.25">
      <c r="A218">
        <v>217</v>
      </c>
      <c r="B218" t="s">
        <v>1887</v>
      </c>
      <c r="C218" t="s">
        <v>1888</v>
      </c>
      <c r="D218" t="str">
        <f t="shared" si="34"/>
        <v>OnePlus 138.7 cm (55 inches) U Series 4K LED Smart Android TV 55U1S (Black)</v>
      </c>
      <c r="F218" t="str">
        <f t="shared" si="43"/>
        <v>Unique</v>
      </c>
      <c r="G218" t="str" cm="1">
        <f t="array" ref="G218">PROPER(_xlfn.TEXTJOIN(" ", TRUE, INDEX(_xlfn.FILTERXML("&lt;t&gt;&lt;s&gt;" &amp; SUBSTITUTE(D218," ","&lt;/s&gt;&lt;s&gt;") &amp; "&lt;/s&gt;&lt;/t&gt;", "//s"), _xlfn.SEQUENCE(4))))</f>
        <v>Oneplus 138.7 Cm (55</v>
      </c>
      <c r="H218" t="str">
        <f t="shared" si="44"/>
        <v>Series 4K LED Smart Android TV 55U1S (Black)</v>
      </c>
      <c r="I218" t="s">
        <v>167</v>
      </c>
      <c r="J218" t="s">
        <v>13093</v>
      </c>
      <c r="K218" s="7" t="str">
        <f t="shared" si="35"/>
        <v>Electronics</v>
      </c>
      <c r="L218" s="2" t="s">
        <v>13094</v>
      </c>
      <c r="M218" t="str">
        <f t="shared" si="36"/>
        <v>HomeTheater , TV &amp; Video</v>
      </c>
      <c r="N218" s="2" t="s">
        <v>13097</v>
      </c>
      <c r="O218" s="2" t="str">
        <f t="shared" si="37"/>
        <v>Televisions</v>
      </c>
      <c r="P218" s="1" t="s">
        <v>13098</v>
      </c>
      <c r="R218" s="2">
        <v>42999</v>
      </c>
      <c r="S218" s="8">
        <f t="shared" si="38"/>
        <v>42999</v>
      </c>
      <c r="T218" s="2">
        <v>59999</v>
      </c>
      <c r="U218" s="8">
        <f t="shared" si="39"/>
        <v>59999</v>
      </c>
      <c r="V218" s="1">
        <f t="shared" si="40"/>
        <v>0.28333805563426057</v>
      </c>
      <c r="W218">
        <v>4.0999999999999996</v>
      </c>
      <c r="X218" s="10">
        <f t="shared" si="41"/>
        <v>4.0999999999999996</v>
      </c>
      <c r="Y218" s="4">
        <v>6753</v>
      </c>
      <c r="Z218" s="12">
        <f t="shared" si="42"/>
        <v>6753</v>
      </c>
    </row>
    <row r="219" spans="1:26" x14ac:dyDescent="0.25">
      <c r="A219">
        <v>218</v>
      </c>
      <c r="B219" t="s">
        <v>1897</v>
      </c>
      <c r="C219" t="s">
        <v>1898</v>
      </c>
      <c r="D219" t="str">
        <f t="shared" si="34"/>
        <v>Posh 1.5 Meter High Speed Gold Plated HDMI Male to Female Extension Cable (Black)</v>
      </c>
      <c r="F219" t="str">
        <f t="shared" si="43"/>
        <v>Unique</v>
      </c>
      <c r="G219" t="str" cm="1">
        <f t="array" ref="G219">PROPER(_xlfn.TEXTJOIN(" ", TRUE, INDEX(_xlfn.FILTERXML("&lt;t&gt;&lt;s&gt;" &amp; SUBSTITUTE(D219," ","&lt;/s&gt;&lt;s&gt;") &amp; "&lt;/s&gt;&lt;/t&gt;", "//s"), _xlfn.SEQUENCE(4))))</f>
        <v>Posh 1.5 Meter High</v>
      </c>
      <c r="H219" t="str">
        <f t="shared" si="44"/>
        <v>Plated HDMI Male to Female Extension Cable (Black)</v>
      </c>
      <c r="I219" t="s">
        <v>127</v>
      </c>
      <c r="J219" t="s">
        <v>13093</v>
      </c>
      <c r="K219" s="7" t="str">
        <f t="shared" si="35"/>
        <v>Electronics</v>
      </c>
      <c r="L219" t="s">
        <v>13094</v>
      </c>
      <c r="M219" t="str">
        <f t="shared" si="36"/>
        <v>HomeTheater , TV &amp; Video</v>
      </c>
      <c r="N219" t="s">
        <v>13095</v>
      </c>
      <c r="O219" s="2" t="str">
        <f t="shared" si="37"/>
        <v>Accessories</v>
      </c>
      <c r="P219" s="1" t="s">
        <v>13088</v>
      </c>
      <c r="Q219" t="s">
        <v>13096</v>
      </c>
      <c r="R219">
        <v>173</v>
      </c>
      <c r="S219" s="8">
        <f t="shared" si="38"/>
        <v>173</v>
      </c>
      <c r="T219">
        <v>999</v>
      </c>
      <c r="U219" s="8">
        <f t="shared" si="39"/>
        <v>999</v>
      </c>
      <c r="V219" s="1">
        <f t="shared" si="40"/>
        <v>0.82682682682682684</v>
      </c>
      <c r="W219">
        <v>4.3</v>
      </c>
      <c r="X219" s="10">
        <f t="shared" si="41"/>
        <v>4.3</v>
      </c>
      <c r="Y219" s="4">
        <v>1237</v>
      </c>
      <c r="Z219" s="12">
        <f t="shared" si="42"/>
        <v>1237</v>
      </c>
    </row>
    <row r="220" spans="1:26" x14ac:dyDescent="0.25">
      <c r="A220">
        <v>219</v>
      </c>
      <c r="B220" t="s">
        <v>1907</v>
      </c>
      <c r="C220" t="s">
        <v>1908</v>
      </c>
      <c r="D220" t="str">
        <f t="shared" si="34"/>
        <v>Amazon Basics HDMI Coupler,Black</v>
      </c>
      <c r="F220" t="str">
        <f t="shared" si="43"/>
        <v>Unique</v>
      </c>
      <c r="G220" t="str" cm="1">
        <f t="array" ref="G220">PROPER(_xlfn.TEXTJOIN(" ", TRUE, INDEX(_xlfn.FILTERXML("&lt;t&gt;&lt;s&gt;" &amp; SUBSTITUTE(D220," ","&lt;/s&gt;&lt;s&gt;") &amp; "&lt;/s&gt;&lt;/t&gt;", "//s"), _xlfn.SEQUENCE(3))))</f>
        <v>Amazon Basics Hdmi</v>
      </c>
      <c r="H220" t="str">
        <f>IFERROR(TRIM(MID(D220, FIND("~", SUBSTITUTE(D220, " ", "~", 3)) + 1, LEN(D220))), "")</f>
        <v>Coupler,Black</v>
      </c>
      <c r="I220" t="s">
        <v>1909</v>
      </c>
      <c r="J220" t="s">
        <v>13093</v>
      </c>
      <c r="K220" s="7" t="str">
        <f t="shared" si="35"/>
        <v>Electronics</v>
      </c>
      <c r="L220" t="s">
        <v>13104</v>
      </c>
      <c r="M220" t="str">
        <f t="shared" si="36"/>
        <v>HomeAudio</v>
      </c>
      <c r="N220" t="s">
        <v>13095</v>
      </c>
      <c r="O220" s="2" t="str">
        <f t="shared" si="37"/>
        <v>Accessories</v>
      </c>
      <c r="P220" s="1" t="s">
        <v>13109</v>
      </c>
      <c r="R220">
        <v>209</v>
      </c>
      <c r="S220" s="8">
        <f t="shared" si="38"/>
        <v>209</v>
      </c>
      <c r="T220">
        <v>600</v>
      </c>
      <c r="U220" s="8">
        <f t="shared" si="39"/>
        <v>600</v>
      </c>
      <c r="V220" s="1">
        <f t="shared" si="40"/>
        <v>0.65166666666666662</v>
      </c>
      <c r="W220">
        <v>4.4000000000000004</v>
      </c>
      <c r="X220" s="10">
        <f t="shared" si="41"/>
        <v>4.4000000000000004</v>
      </c>
      <c r="Y220" s="4">
        <v>18872</v>
      </c>
      <c r="Z220" s="12">
        <f t="shared" si="42"/>
        <v>18872</v>
      </c>
    </row>
    <row r="221" spans="1:26" x14ac:dyDescent="0.25">
      <c r="A221">
        <v>220</v>
      </c>
      <c r="B221" t="s">
        <v>1918</v>
      </c>
      <c r="C221" t="s">
        <v>1919</v>
      </c>
      <c r="D221" t="str">
        <f t="shared" si="34"/>
        <v>boAt LTG 550v3 Lightning Apple MFi Certified Cable with Spaceship Grade Aluminium Housing,Stress Resistance, Rapid 2.4A Charging and 480mbps Data Sync, 1m Length and 10000+ Bends Lifespan(Mercurial Black)</v>
      </c>
      <c r="F221" t="str">
        <f t="shared" si="43"/>
        <v>Unique</v>
      </c>
      <c r="G221" t="str" cm="1">
        <f t="array" ref="G221">PROPER(_xlfn.TEXTJOIN(" ", TRUE, INDEX(_xlfn.FILTERXML("&lt;t&gt;&lt;s&gt;" &amp; SUBSTITUTE(D221," ","&lt;/s&gt;&lt;s&gt;") &amp; "&lt;/s&gt;&lt;/t&gt;", "//s"), _xlfn.SEQUENCE(4))))</f>
        <v>Boat Ltg 550V3 Lightning</v>
      </c>
      <c r="H221" t="str">
        <f t="shared" ref="H221:H284" si="45">IFERROR(TRIM(MID(D221, FIND("~", SUBSTITUTE(D221, " ", "~", 6)) + 1, LEN(D221))), "")</f>
        <v>Certified Cable with Spaceship Grade Aluminium Housing,Stress Resistance, Rapid 2.4A Charging and 480mbps Data Sync, 1m Length and 10000+ Bends Lifespan(Mercurial Black)</v>
      </c>
      <c r="I221" t="s">
        <v>17</v>
      </c>
      <c r="J221" t="s">
        <v>13085</v>
      </c>
      <c r="K221" s="7" t="str">
        <f t="shared" si="35"/>
        <v>Computers &amp; Accessories</v>
      </c>
      <c r="L221" t="s">
        <v>13086</v>
      </c>
      <c r="M221" t="str">
        <f t="shared" si="36"/>
        <v>Accessories &amp; Peripherals</v>
      </c>
      <c r="N221" s="2" t="s">
        <v>13087</v>
      </c>
      <c r="O221" s="2" t="str">
        <f t="shared" si="37"/>
        <v>Cables &amp; Accessories</v>
      </c>
      <c r="P221" s="1" t="s">
        <v>13088</v>
      </c>
      <c r="Q221" t="s">
        <v>13089</v>
      </c>
      <c r="R221">
        <v>848.99</v>
      </c>
      <c r="S221" s="8">
        <f t="shared" si="38"/>
        <v>848.99</v>
      </c>
      <c r="T221" s="2">
        <v>1490</v>
      </c>
      <c r="U221" s="8">
        <f t="shared" si="39"/>
        <v>1490</v>
      </c>
      <c r="V221" s="1">
        <f t="shared" si="40"/>
        <v>0.43020805369127518</v>
      </c>
      <c r="W221">
        <v>3.9</v>
      </c>
      <c r="X221" s="10">
        <f t="shared" si="41"/>
        <v>3.9</v>
      </c>
      <c r="Y221" s="4">
        <v>356</v>
      </c>
      <c r="Z221" s="12">
        <f t="shared" si="42"/>
        <v>356</v>
      </c>
    </row>
    <row r="222" spans="1:26" x14ac:dyDescent="0.25">
      <c r="A222">
        <v>221</v>
      </c>
      <c r="B222" t="s">
        <v>1928</v>
      </c>
      <c r="C222" t="s">
        <v>1929</v>
      </c>
      <c r="D222" t="str">
        <f t="shared" si="34"/>
        <v>Wayona Nylon Braided Usb Syncing And Charging Cable Sync And Charging Cable For Iphone, Ipad (3 Ft, Black) - Pack Of 2</v>
      </c>
      <c r="F222" t="str">
        <f t="shared" si="43"/>
        <v>Unique</v>
      </c>
      <c r="G222" t="str" cm="1">
        <f t="array" ref="G222">PROPER(_xlfn.TEXTJOIN(" ", TRUE, INDEX(_xlfn.FILTERXML("&lt;t&gt;&lt;s&gt;" &amp; SUBSTITUTE(D222," ","&lt;/s&gt;&lt;s&gt;") &amp; "&lt;/s&gt;&lt;/t&gt;", "//s"), _xlfn.SEQUENCE(4))))</f>
        <v>Wayona Nylon Braided Usb</v>
      </c>
      <c r="H222" t="str">
        <f t="shared" si="45"/>
        <v>Charging Cable Sync And Charging Cable For Iphone, Ipad (3 Ft, Black) - Pack Of 2</v>
      </c>
      <c r="I222" t="s">
        <v>17</v>
      </c>
      <c r="J222" t="s">
        <v>13085</v>
      </c>
      <c r="K222" s="7" t="str">
        <f t="shared" si="35"/>
        <v>Computers &amp; Accessories</v>
      </c>
      <c r="L222" t="s">
        <v>13086</v>
      </c>
      <c r="M222" t="str">
        <f t="shared" si="36"/>
        <v>Accessories &amp; Peripherals</v>
      </c>
      <c r="N222" s="2" t="s">
        <v>13087</v>
      </c>
      <c r="O222" s="2" t="str">
        <f t="shared" si="37"/>
        <v>Cables &amp; Accessories</v>
      </c>
      <c r="P222" s="1" t="s">
        <v>13088</v>
      </c>
      <c r="Q222" t="s">
        <v>13089</v>
      </c>
      <c r="R222">
        <v>649</v>
      </c>
      <c r="S222" s="8">
        <f t="shared" si="38"/>
        <v>649</v>
      </c>
      <c r="T222" s="2">
        <v>1999</v>
      </c>
      <c r="U222" s="8">
        <f t="shared" si="39"/>
        <v>1999</v>
      </c>
      <c r="V222" s="1">
        <f t="shared" si="40"/>
        <v>0.67533766883441726</v>
      </c>
      <c r="W222">
        <v>4.2</v>
      </c>
      <c r="X222" s="10">
        <f t="shared" si="41"/>
        <v>4.2</v>
      </c>
      <c r="Y222" s="4">
        <v>24269</v>
      </c>
      <c r="Z222" s="12">
        <f t="shared" si="42"/>
        <v>24269</v>
      </c>
    </row>
    <row r="223" spans="1:26" x14ac:dyDescent="0.25">
      <c r="A223">
        <v>222</v>
      </c>
      <c r="B223" t="s">
        <v>1933</v>
      </c>
      <c r="C223" t="s">
        <v>1934</v>
      </c>
      <c r="D223" t="str">
        <f t="shared" si="34"/>
        <v>Astigo Compatible Remote for Airtel Digital Set Top Box (Pairing Required with TV Remote)</v>
      </c>
      <c r="F223" t="str">
        <f t="shared" si="43"/>
        <v>Unique</v>
      </c>
      <c r="G223" t="str" cm="1">
        <f t="array" ref="G223">PROPER(_xlfn.TEXTJOIN(" ", TRUE, INDEX(_xlfn.FILTERXML("&lt;t&gt;&lt;s&gt;" &amp; SUBSTITUTE(D223," ","&lt;/s&gt;&lt;s&gt;") &amp; "&lt;/s&gt;&lt;/t&gt;", "//s"), _xlfn.SEQUENCE(4))))</f>
        <v>Astigo Compatible Remote For</v>
      </c>
      <c r="H223" t="str">
        <f t="shared" si="45"/>
        <v>Set Top Box (Pairing Required with TV Remote)</v>
      </c>
      <c r="I223" t="s">
        <v>459</v>
      </c>
      <c r="J223" t="s">
        <v>13093</v>
      </c>
      <c r="K223" s="7" t="str">
        <f t="shared" si="35"/>
        <v>Electronics</v>
      </c>
      <c r="L223" t="s">
        <v>13094</v>
      </c>
      <c r="M223" t="str">
        <f t="shared" si="36"/>
        <v>HomeTheater , TV &amp; Video</v>
      </c>
      <c r="N223" t="s">
        <v>13095</v>
      </c>
      <c r="O223" s="2" t="str">
        <f t="shared" si="37"/>
        <v>Accessories</v>
      </c>
      <c r="P223" s="1" t="s">
        <v>13099</v>
      </c>
      <c r="R223">
        <v>299</v>
      </c>
      <c r="S223" s="8">
        <f t="shared" si="38"/>
        <v>299</v>
      </c>
      <c r="T223">
        <v>899</v>
      </c>
      <c r="U223" s="8">
        <f t="shared" si="39"/>
        <v>899</v>
      </c>
      <c r="V223" s="1">
        <f t="shared" si="40"/>
        <v>0.66740823136818683</v>
      </c>
      <c r="W223">
        <v>3.8</v>
      </c>
      <c r="X223" s="10">
        <f t="shared" si="41"/>
        <v>3.8</v>
      </c>
      <c r="Y223" s="4">
        <v>425</v>
      </c>
      <c r="Z223" s="12">
        <f t="shared" si="42"/>
        <v>425</v>
      </c>
    </row>
    <row r="224" spans="1:26" x14ac:dyDescent="0.25">
      <c r="A224">
        <v>223</v>
      </c>
      <c r="B224" t="s">
        <v>1943</v>
      </c>
      <c r="C224" t="s">
        <v>1944</v>
      </c>
      <c r="D224" t="str">
        <f t="shared" si="34"/>
        <v>Caprigo Heavy Duty TV Wall Mount Stand for 12 to 27 inches LED LCD Monitor Screen's, Full Motion Rotatable Universal TV and Monitor Wall Mount Bracket with Swivel and Tilt Adjustments (Single Arm - M416)</v>
      </c>
      <c r="F224" t="str">
        <f t="shared" si="43"/>
        <v>Unique</v>
      </c>
      <c r="G224" t="str" cm="1">
        <f t="array" ref="G224">PROPER(_xlfn.TEXTJOIN(" ", TRUE, INDEX(_xlfn.FILTERXML("&lt;t&gt;&lt;s&gt;" &amp; SUBSTITUTE(D224," ","&lt;/s&gt;&lt;s&gt;") &amp; "&lt;/s&gt;&lt;/t&gt;", "//s"), _xlfn.SEQUENCE(4))))</f>
        <v>Caprigo Heavy Duty Tv</v>
      </c>
      <c r="H224" t="str">
        <f t="shared" si="45"/>
        <v>Stand for 12 to 27 inches LED LCD Monitor Screen's, Full Motion Rotatable Universal TV and Monitor Wall Mount Bracket with Swivel and Tilt Adjustments (Single Arm - M416)</v>
      </c>
      <c r="I224" t="s">
        <v>640</v>
      </c>
      <c r="J224" t="s">
        <v>13093</v>
      </c>
      <c r="K224" s="7" t="str">
        <f t="shared" si="35"/>
        <v>Electronics</v>
      </c>
      <c r="L224" t="s">
        <v>13094</v>
      </c>
      <c r="M224" t="str">
        <f t="shared" si="36"/>
        <v>HomeTheater , TV &amp; Video</v>
      </c>
      <c r="N224" t="s">
        <v>13095</v>
      </c>
      <c r="O224" s="2" t="str">
        <f t="shared" si="37"/>
        <v>Accessories</v>
      </c>
      <c r="P224" s="1" t="s">
        <v>13101</v>
      </c>
      <c r="Q224" t="s">
        <v>13102</v>
      </c>
      <c r="R224">
        <v>399</v>
      </c>
      <c r="S224" s="8">
        <f t="shared" si="38"/>
        <v>399</v>
      </c>
      <c r="T224">
        <v>799</v>
      </c>
      <c r="U224" s="8">
        <f t="shared" si="39"/>
        <v>799</v>
      </c>
      <c r="V224" s="1">
        <f t="shared" si="40"/>
        <v>0.50062578222778475</v>
      </c>
      <c r="W224">
        <v>4.0999999999999996</v>
      </c>
      <c r="X224" s="10">
        <f t="shared" si="41"/>
        <v>4.0999999999999996</v>
      </c>
      <c r="Y224" s="4">
        <v>1161</v>
      </c>
      <c r="Z224" s="12">
        <f t="shared" si="42"/>
        <v>1161</v>
      </c>
    </row>
    <row r="225" spans="1:26" x14ac:dyDescent="0.25">
      <c r="A225">
        <v>224</v>
      </c>
      <c r="B225" t="s">
        <v>1953</v>
      </c>
      <c r="C225" t="s">
        <v>1954</v>
      </c>
      <c r="D225" t="str">
        <f t="shared" si="34"/>
        <v>Portronics Konnect L 60W PD Type C to Type C Mobile Charging Cable, 1.2M, Fast Data Sync, Tangle Resistant, TPE+Nylon Braided(Grey)</v>
      </c>
      <c r="F225" t="str">
        <f t="shared" si="43"/>
        <v>Unique</v>
      </c>
      <c r="G225" t="str" cm="1">
        <f t="array" ref="G225">PROPER(_xlfn.TEXTJOIN(" ", TRUE, INDEX(_xlfn.FILTERXML("&lt;t&gt;&lt;s&gt;" &amp; SUBSTITUTE(D225," ","&lt;/s&gt;&lt;s&gt;") &amp; "&lt;/s&gt;&lt;/t&gt;", "//s"), _xlfn.SEQUENCE(4))))</f>
        <v>Portronics Konnect L 60W</v>
      </c>
      <c r="H225" t="str">
        <f t="shared" si="45"/>
        <v>C to Type C Mobile Charging Cable, 1.2M, Fast Data Sync, Tangle Resistant, TPE+Nylon Braided(Grey)</v>
      </c>
      <c r="I225" t="s">
        <v>17</v>
      </c>
      <c r="J225" t="s">
        <v>13085</v>
      </c>
      <c r="K225" s="7" t="str">
        <f t="shared" si="35"/>
        <v>Computers &amp; Accessories</v>
      </c>
      <c r="L225" t="s">
        <v>13086</v>
      </c>
      <c r="M225" t="str">
        <f t="shared" si="36"/>
        <v>Accessories &amp; Peripherals</v>
      </c>
      <c r="N225" t="s">
        <v>13087</v>
      </c>
      <c r="O225" s="2" t="str">
        <f t="shared" si="37"/>
        <v>Cables &amp; Accessories</v>
      </c>
      <c r="P225" s="1" t="s">
        <v>13088</v>
      </c>
      <c r="Q225" t="s">
        <v>13089</v>
      </c>
      <c r="R225">
        <v>249</v>
      </c>
      <c r="S225" s="8">
        <f t="shared" si="38"/>
        <v>249</v>
      </c>
      <c r="T225">
        <v>499</v>
      </c>
      <c r="U225" s="8">
        <f t="shared" si="39"/>
        <v>499</v>
      </c>
      <c r="V225" s="1">
        <f t="shared" si="40"/>
        <v>0.50100200400801598</v>
      </c>
      <c r="W225">
        <v>4.0999999999999996</v>
      </c>
      <c r="X225" s="10">
        <f t="shared" si="41"/>
        <v>4.0999999999999996</v>
      </c>
      <c r="Y225" s="4">
        <v>1508</v>
      </c>
      <c r="Z225" s="12">
        <f t="shared" si="42"/>
        <v>1508</v>
      </c>
    </row>
    <row r="226" spans="1:26" x14ac:dyDescent="0.25">
      <c r="A226">
        <v>225</v>
      </c>
      <c r="B226" t="s">
        <v>1962</v>
      </c>
      <c r="C226" t="s">
        <v>1963</v>
      </c>
      <c r="D226" t="str">
        <f t="shared" si="34"/>
        <v>TATA SKY HD Connection with 1 month basic package and free installation</v>
      </c>
      <c r="F226" t="str">
        <f t="shared" si="43"/>
        <v>Unique</v>
      </c>
      <c r="G226" t="str" cm="1">
        <f t="array" ref="G226">PROPER(_xlfn.TEXTJOIN(" ", TRUE, INDEX(_xlfn.FILTERXML("&lt;t&gt;&lt;s&gt;" &amp; SUBSTITUTE(D226," ","&lt;/s&gt;&lt;s&gt;") &amp; "&lt;/s&gt;&lt;/t&gt;", "//s"), _xlfn.SEQUENCE(4))))</f>
        <v>Tata Sky Hd Connection</v>
      </c>
      <c r="H226" t="str">
        <f t="shared" si="45"/>
        <v>month basic package and free installation</v>
      </c>
      <c r="I226" t="s">
        <v>1964</v>
      </c>
      <c r="J226" t="s">
        <v>13093</v>
      </c>
      <c r="K226" s="7" t="str">
        <f t="shared" si="35"/>
        <v>Electronics</v>
      </c>
      <c r="L226" s="2" t="s">
        <v>13094</v>
      </c>
      <c r="M226" t="str">
        <f t="shared" si="36"/>
        <v>HomeTheater , TV &amp; Video</v>
      </c>
      <c r="N226" s="2" t="s">
        <v>13110</v>
      </c>
      <c r="O226" s="2" t="str">
        <f t="shared" si="37"/>
        <v>SatelliteEquipment</v>
      </c>
      <c r="P226" s="1" t="s">
        <v>13111</v>
      </c>
      <c r="R226" s="2">
        <v>1249</v>
      </c>
      <c r="S226" s="8">
        <f t="shared" si="38"/>
        <v>1249</v>
      </c>
      <c r="T226" s="2">
        <v>2299</v>
      </c>
      <c r="U226" s="8">
        <f t="shared" si="39"/>
        <v>2299</v>
      </c>
      <c r="V226" s="1">
        <f t="shared" si="40"/>
        <v>0.45672031317964334</v>
      </c>
      <c r="W226">
        <v>4.3</v>
      </c>
      <c r="X226" s="10">
        <f t="shared" si="41"/>
        <v>4.3</v>
      </c>
      <c r="Y226" s="4">
        <v>7636</v>
      </c>
      <c r="Z226" s="12">
        <f t="shared" si="42"/>
        <v>7636</v>
      </c>
    </row>
    <row r="227" spans="1:26" x14ac:dyDescent="0.25">
      <c r="A227">
        <v>226</v>
      </c>
      <c r="B227" t="s">
        <v>1973</v>
      </c>
      <c r="C227" t="s">
        <v>1974</v>
      </c>
      <c r="D227" t="str">
        <f t="shared" si="34"/>
        <v>Remote Compatible for Samsung LED LCD Remote Control Works with Samsung LED LCD TV by Trend Trail</v>
      </c>
      <c r="F227" t="str">
        <f t="shared" si="43"/>
        <v>Unique</v>
      </c>
      <c r="G227" t="str" cm="1">
        <f t="array" ref="G227">PROPER(_xlfn.TEXTJOIN(" ", TRUE, INDEX(_xlfn.FILTERXML("&lt;t&gt;&lt;s&gt;" &amp; SUBSTITUTE(D227," ","&lt;/s&gt;&lt;s&gt;") &amp; "&lt;/s&gt;&lt;/t&gt;", "//s"), _xlfn.SEQUENCE(4))))</f>
        <v>Remote Compatible For Samsung</v>
      </c>
      <c r="H227" t="str">
        <f t="shared" si="45"/>
        <v>Remote Control Works with Samsung LED LCD TV by Trend Trail</v>
      </c>
      <c r="I227" t="s">
        <v>459</v>
      </c>
      <c r="J227" t="s">
        <v>13093</v>
      </c>
      <c r="K227" s="7" t="str">
        <f t="shared" si="35"/>
        <v>Electronics</v>
      </c>
      <c r="L227" t="s">
        <v>13094</v>
      </c>
      <c r="M227" t="str">
        <f t="shared" si="36"/>
        <v>HomeTheater , TV &amp; Video</v>
      </c>
      <c r="N227" t="s">
        <v>13095</v>
      </c>
      <c r="O227" s="2" t="str">
        <f t="shared" si="37"/>
        <v>Accessories</v>
      </c>
      <c r="P227" s="1" t="s">
        <v>13099</v>
      </c>
      <c r="R227">
        <v>213</v>
      </c>
      <c r="S227" s="8">
        <f t="shared" si="38"/>
        <v>213</v>
      </c>
      <c r="T227">
        <v>499</v>
      </c>
      <c r="U227" s="8">
        <f t="shared" si="39"/>
        <v>499</v>
      </c>
      <c r="V227" s="1">
        <f t="shared" si="40"/>
        <v>0.57314629258517036</v>
      </c>
      <c r="W227">
        <v>3.7</v>
      </c>
      <c r="X227" s="10">
        <f t="shared" si="41"/>
        <v>3.7</v>
      </c>
      <c r="Y227" s="4">
        <v>246</v>
      </c>
      <c r="Z227" s="12">
        <f t="shared" si="42"/>
        <v>246</v>
      </c>
    </row>
    <row r="228" spans="1:26" x14ac:dyDescent="0.25">
      <c r="A228">
        <v>227</v>
      </c>
      <c r="B228" t="s">
        <v>1983</v>
      </c>
      <c r="C228" t="s">
        <v>1984</v>
      </c>
      <c r="D228" t="str">
        <f t="shared" si="34"/>
        <v>SoniVision SA-D10 SA-D100 SA-D40 Home Theater Systems Remote Compatible with Sony RM-ANU156</v>
      </c>
      <c r="F228" t="str">
        <f t="shared" si="43"/>
        <v>Unique</v>
      </c>
      <c r="G228" t="str" cm="1">
        <f t="array" ref="G228">PROPER(_xlfn.TEXTJOIN(" ", TRUE, INDEX(_xlfn.FILTERXML("&lt;t&gt;&lt;s&gt;" &amp; SUBSTITUTE(D228," ","&lt;/s&gt;&lt;s&gt;") &amp; "&lt;/s&gt;&lt;/t&gt;", "//s"), _xlfn.SEQUENCE(4))))</f>
        <v>Sonivision Sa-D10 Sa-D100 Sa-D40</v>
      </c>
      <c r="H228" t="str">
        <f t="shared" si="45"/>
        <v>Systems Remote Compatible with Sony RM-ANU156</v>
      </c>
      <c r="I228" t="s">
        <v>459</v>
      </c>
      <c r="J228" t="s">
        <v>13093</v>
      </c>
      <c r="K228" s="7" t="str">
        <f t="shared" si="35"/>
        <v>Electronics</v>
      </c>
      <c r="L228" t="s">
        <v>13094</v>
      </c>
      <c r="M228" t="str">
        <f t="shared" si="36"/>
        <v>HomeTheater , TV &amp; Video</v>
      </c>
      <c r="N228" t="s">
        <v>13095</v>
      </c>
      <c r="O228" s="2" t="str">
        <f t="shared" si="37"/>
        <v>Accessories</v>
      </c>
      <c r="P228" s="1" t="s">
        <v>13099</v>
      </c>
      <c r="R228">
        <v>209</v>
      </c>
      <c r="S228" s="8">
        <f t="shared" si="38"/>
        <v>209</v>
      </c>
      <c r="T228">
        <v>499</v>
      </c>
      <c r="U228" s="8">
        <f t="shared" si="39"/>
        <v>499</v>
      </c>
      <c r="V228" s="1">
        <f t="shared" si="40"/>
        <v>0.58116232464929862</v>
      </c>
      <c r="W228">
        <v>4</v>
      </c>
      <c r="X228" s="10">
        <f t="shared" si="41"/>
        <v>4</v>
      </c>
      <c r="Y228" s="4">
        <v>479</v>
      </c>
      <c r="Z228" s="12">
        <f t="shared" si="42"/>
        <v>479</v>
      </c>
    </row>
    <row r="229" spans="1:26" x14ac:dyDescent="0.25">
      <c r="A229">
        <v>228</v>
      </c>
      <c r="B229" t="s">
        <v>1993</v>
      </c>
      <c r="C229" t="s">
        <v>1994</v>
      </c>
      <c r="D229" t="str">
        <f t="shared" si="34"/>
        <v>Rts‚Ñ¢ High Speed 3D Full HD 1080p Support (10 Meters) HDMI Male to HDMI Male Cable TV Lead 1.4V for All Hdmi Devices- Black (10M - 30 FEET)</v>
      </c>
      <c r="F229" t="str">
        <f t="shared" si="43"/>
        <v>Unique</v>
      </c>
      <c r="G229" t="str" cm="1">
        <f t="array" ref="G229">PROPER(_xlfn.TEXTJOIN(" ", TRUE, INDEX(_xlfn.FILTERXML("&lt;t&gt;&lt;s&gt;" &amp; SUBSTITUTE(D229," ","&lt;/s&gt;&lt;s&gt;") &amp; "&lt;/s&gt;&lt;/t&gt;", "//s"), _xlfn.SEQUENCE(4))))</f>
        <v>Rts‚Ñ¢ High Speed 3D</v>
      </c>
      <c r="H229" t="str">
        <f t="shared" si="45"/>
        <v>1080p Support (10 Meters) HDMI Male to HDMI Male Cable TV Lead 1.4V for All Hdmi Devices- Black (10M - 30 FEET)</v>
      </c>
      <c r="I229" t="s">
        <v>127</v>
      </c>
      <c r="J229" t="s">
        <v>13093</v>
      </c>
      <c r="K229" s="7" t="str">
        <f t="shared" si="35"/>
        <v>Electronics</v>
      </c>
      <c r="L229" t="s">
        <v>13094</v>
      </c>
      <c r="M229" t="str">
        <f t="shared" si="36"/>
        <v>HomeTheater , TV &amp; Video</v>
      </c>
      <c r="N229" s="2" t="s">
        <v>13095</v>
      </c>
      <c r="O229" s="2" t="str">
        <f t="shared" si="37"/>
        <v>Accessories</v>
      </c>
      <c r="P229" s="1" t="s">
        <v>13088</v>
      </c>
      <c r="Q229" t="s">
        <v>13096</v>
      </c>
      <c r="R229">
        <v>598</v>
      </c>
      <c r="S229" s="8">
        <f t="shared" si="38"/>
        <v>598</v>
      </c>
      <c r="T229" s="2">
        <v>4999</v>
      </c>
      <c r="U229" s="8">
        <f t="shared" si="39"/>
        <v>4999</v>
      </c>
      <c r="V229" s="1">
        <f t="shared" si="40"/>
        <v>0.88037607521504302</v>
      </c>
      <c r="W229">
        <v>4.2</v>
      </c>
      <c r="X229" s="10">
        <f t="shared" si="41"/>
        <v>4.2</v>
      </c>
      <c r="Y229" s="4">
        <v>910</v>
      </c>
      <c r="Z229" s="12">
        <f t="shared" si="42"/>
        <v>910</v>
      </c>
    </row>
    <row r="230" spans="1:26" x14ac:dyDescent="0.25">
      <c r="A230">
        <v>229</v>
      </c>
      <c r="B230" t="s">
        <v>2003</v>
      </c>
      <c r="C230" t="s">
        <v>2004</v>
      </c>
      <c r="D230" t="str">
        <f t="shared" si="34"/>
        <v>boAt LTG 500 Apple MFI Certified for iPhone, iPad and iPod 2Mtr Data Cable(Metallic Silver)</v>
      </c>
      <c r="F230" t="str">
        <f t="shared" si="43"/>
        <v>Unique</v>
      </c>
      <c r="G230" t="str" cm="1">
        <f t="array" ref="G230">PROPER(_xlfn.TEXTJOIN(" ", TRUE, INDEX(_xlfn.FILTERXML("&lt;t&gt;&lt;s&gt;" &amp; SUBSTITUTE(D230," ","&lt;/s&gt;&lt;s&gt;") &amp; "&lt;/s&gt;&lt;/t&gt;", "//s"), _xlfn.SEQUENCE(4))))</f>
        <v>Boat Ltg 500 Apple</v>
      </c>
      <c r="H230" t="str">
        <f t="shared" si="45"/>
        <v>for iPhone, iPad and iPod 2Mtr Data Cable(Metallic Silver)</v>
      </c>
      <c r="I230" t="s">
        <v>17</v>
      </c>
      <c r="J230" t="s">
        <v>13085</v>
      </c>
      <c r="K230" s="7" t="str">
        <f t="shared" si="35"/>
        <v>Computers &amp; Accessories</v>
      </c>
      <c r="L230" t="s">
        <v>13086</v>
      </c>
      <c r="M230" t="str">
        <f t="shared" si="36"/>
        <v>Accessories &amp; Peripherals</v>
      </c>
      <c r="N230" s="2" t="s">
        <v>13087</v>
      </c>
      <c r="O230" s="2" t="str">
        <f t="shared" si="37"/>
        <v>Cables &amp; Accessories</v>
      </c>
      <c r="P230" s="1" t="s">
        <v>13088</v>
      </c>
      <c r="Q230" t="s">
        <v>13089</v>
      </c>
      <c r="R230">
        <v>799</v>
      </c>
      <c r="S230" s="8">
        <f t="shared" si="38"/>
        <v>799</v>
      </c>
      <c r="T230" s="2">
        <v>1749</v>
      </c>
      <c r="U230" s="8">
        <f t="shared" si="39"/>
        <v>1749</v>
      </c>
      <c r="V230" s="1">
        <f t="shared" si="40"/>
        <v>0.5431675242995998</v>
      </c>
      <c r="W230">
        <v>4.0999999999999996</v>
      </c>
      <c r="X230" s="10">
        <f t="shared" si="41"/>
        <v>4.0999999999999996</v>
      </c>
      <c r="Y230" s="4">
        <v>5626</v>
      </c>
      <c r="Z230" s="12">
        <f t="shared" si="42"/>
        <v>5626</v>
      </c>
    </row>
    <row r="231" spans="1:26" x14ac:dyDescent="0.25">
      <c r="A231">
        <v>230</v>
      </c>
      <c r="B231" t="s">
        <v>2013</v>
      </c>
      <c r="C231" t="s">
        <v>2014</v>
      </c>
      <c r="D231" t="str">
        <f t="shared" si="34"/>
        <v>Agaro Blaze USBA to micro +Type C 2in1 Braided 1.2M Cable</v>
      </c>
      <c r="F231" t="str">
        <f t="shared" si="43"/>
        <v>Unique</v>
      </c>
      <c r="G231" t="str" cm="1">
        <f t="array" ref="G231">PROPER(_xlfn.TEXTJOIN(" ", TRUE, INDEX(_xlfn.FILTERXML("&lt;t&gt;&lt;s&gt;" &amp; SUBSTITUTE(D231," ","&lt;/s&gt;&lt;s&gt;") &amp; "&lt;/s&gt;&lt;/t&gt;", "//s"), _xlfn.SEQUENCE(4))))</f>
        <v>Agaro Blaze Usba To</v>
      </c>
      <c r="H231" t="str">
        <f t="shared" si="45"/>
        <v>C 2in1 Braided 1.2M Cable</v>
      </c>
      <c r="I231" t="s">
        <v>17</v>
      </c>
      <c r="J231" t="s">
        <v>13085</v>
      </c>
      <c r="K231" s="7" t="str">
        <f t="shared" si="35"/>
        <v>Computers &amp; Accessories</v>
      </c>
      <c r="L231" t="s">
        <v>13086</v>
      </c>
      <c r="M231" t="str">
        <f t="shared" si="36"/>
        <v>Accessories &amp; Peripherals</v>
      </c>
      <c r="N231" t="s">
        <v>13087</v>
      </c>
      <c r="O231" s="2" t="str">
        <f t="shared" si="37"/>
        <v>Cables &amp; Accessories</v>
      </c>
      <c r="P231" s="1" t="s">
        <v>13088</v>
      </c>
      <c r="Q231" t="s">
        <v>13089</v>
      </c>
      <c r="R231">
        <v>159</v>
      </c>
      <c r="S231" s="8">
        <f t="shared" si="38"/>
        <v>159</v>
      </c>
      <c r="T231">
        <v>595</v>
      </c>
      <c r="U231" s="8">
        <f t="shared" si="39"/>
        <v>595</v>
      </c>
      <c r="V231" s="1">
        <f t="shared" si="40"/>
        <v>0.73277310924369743</v>
      </c>
      <c r="W231">
        <v>4.3</v>
      </c>
      <c r="X231" s="10">
        <f t="shared" si="41"/>
        <v>4.3</v>
      </c>
      <c r="Y231" s="4">
        <v>14184</v>
      </c>
      <c r="Z231" s="12">
        <f t="shared" si="42"/>
        <v>14184</v>
      </c>
    </row>
    <row r="232" spans="1:26" x14ac:dyDescent="0.25">
      <c r="A232">
        <v>231</v>
      </c>
      <c r="B232" t="s">
        <v>2023</v>
      </c>
      <c r="C232" t="s">
        <v>2024</v>
      </c>
      <c r="D232" t="str">
        <f t="shared" si="34"/>
        <v>AmazonBasics 6 Feet DisplayPort to DisplayPort Cable - (Not HDMI Cable) (Gold)</v>
      </c>
      <c r="F232" t="str">
        <f t="shared" si="43"/>
        <v>Unique</v>
      </c>
      <c r="G232" t="str" cm="1">
        <f t="array" ref="G232">PROPER(_xlfn.TEXTJOIN(" ", TRUE, INDEX(_xlfn.FILTERXML("&lt;t&gt;&lt;s&gt;" &amp; SUBSTITUTE(D232," ","&lt;/s&gt;&lt;s&gt;") &amp; "&lt;/s&gt;&lt;/t&gt;", "//s"), _xlfn.SEQUENCE(4))))</f>
        <v>Amazonbasics 6 Feet Displayport</v>
      </c>
      <c r="H232" t="str">
        <f t="shared" si="45"/>
        <v>Cable - (Not HDMI Cable) (Gold)</v>
      </c>
      <c r="I232" t="s">
        <v>2025</v>
      </c>
      <c r="J232" t="s">
        <v>13085</v>
      </c>
      <c r="K232" s="7" t="str">
        <f t="shared" si="35"/>
        <v>Computers &amp; Accessories</v>
      </c>
      <c r="L232" t="s">
        <v>13086</v>
      </c>
      <c r="M232" t="str">
        <f t="shared" si="36"/>
        <v>Accessories &amp; Peripherals</v>
      </c>
      <c r="N232" s="2" t="s">
        <v>13087</v>
      </c>
      <c r="O232" s="2" t="str">
        <f t="shared" si="37"/>
        <v>Cables &amp; Accessories</v>
      </c>
      <c r="P232" s="1" t="s">
        <v>13088</v>
      </c>
      <c r="Q232" t="s">
        <v>13112</v>
      </c>
      <c r="R232">
        <v>499</v>
      </c>
      <c r="S232" s="8">
        <f t="shared" si="38"/>
        <v>499</v>
      </c>
      <c r="T232" s="2">
        <v>1100</v>
      </c>
      <c r="U232" s="8">
        <f t="shared" si="39"/>
        <v>1100</v>
      </c>
      <c r="V232" s="1">
        <f t="shared" si="40"/>
        <v>0.54636363636363638</v>
      </c>
      <c r="W232">
        <v>4.4000000000000004</v>
      </c>
      <c r="X232" s="10">
        <f t="shared" si="41"/>
        <v>4.4000000000000004</v>
      </c>
      <c r="Y232" s="4">
        <v>25177</v>
      </c>
      <c r="Z232" s="12">
        <f t="shared" si="42"/>
        <v>25177</v>
      </c>
    </row>
    <row r="233" spans="1:26" x14ac:dyDescent="0.25">
      <c r="A233">
        <v>232</v>
      </c>
      <c r="B233" t="s">
        <v>2034</v>
      </c>
      <c r="C233" t="s">
        <v>2035</v>
      </c>
      <c r="D233" t="str">
        <f t="shared" si="34"/>
        <v>MI 108 cm (43 inches) 5X Series 4K Ultra HD LED Smart Android TV L43M6-ES (Grey)</v>
      </c>
      <c r="F233" t="str">
        <f t="shared" si="43"/>
        <v>Unique</v>
      </c>
      <c r="G233" t="str" cm="1">
        <f t="array" ref="G233">PROPER(_xlfn.TEXTJOIN(" ", TRUE, INDEX(_xlfn.FILTERXML("&lt;t&gt;&lt;s&gt;" &amp; SUBSTITUTE(D233," ","&lt;/s&gt;&lt;s&gt;") &amp; "&lt;/s&gt;&lt;/t&gt;", "//s"), _xlfn.SEQUENCE(4))))</f>
        <v>Mi 108 Cm (43</v>
      </c>
      <c r="H233" t="str">
        <f t="shared" si="45"/>
        <v>Series 4K Ultra HD LED Smart Android TV L43M6-ES (Grey)</v>
      </c>
      <c r="I233" t="s">
        <v>167</v>
      </c>
      <c r="J233" t="s">
        <v>13093</v>
      </c>
      <c r="K233" s="7" t="str">
        <f t="shared" si="35"/>
        <v>Electronics</v>
      </c>
      <c r="L233" s="2" t="s">
        <v>13094</v>
      </c>
      <c r="M233" t="str">
        <f t="shared" si="36"/>
        <v>HomeTheater , TV &amp; Video</v>
      </c>
      <c r="N233" s="2" t="s">
        <v>13097</v>
      </c>
      <c r="O233" s="2" t="str">
        <f t="shared" si="37"/>
        <v>Televisions</v>
      </c>
      <c r="P233" s="1" t="s">
        <v>13098</v>
      </c>
      <c r="R233" s="2">
        <v>31999</v>
      </c>
      <c r="S233" s="8">
        <f t="shared" si="38"/>
        <v>31999</v>
      </c>
      <c r="T233" s="2">
        <v>49999</v>
      </c>
      <c r="U233" s="8">
        <f t="shared" si="39"/>
        <v>49999</v>
      </c>
      <c r="V233" s="1">
        <f t="shared" si="40"/>
        <v>0.36000720014400289</v>
      </c>
      <c r="W233">
        <v>4.3</v>
      </c>
      <c r="X233" s="10">
        <f t="shared" si="41"/>
        <v>4.3</v>
      </c>
      <c r="Y233" s="4">
        <v>21252</v>
      </c>
      <c r="Z233" s="12">
        <f t="shared" si="42"/>
        <v>21252</v>
      </c>
    </row>
    <row r="234" spans="1:26" x14ac:dyDescent="0.25">
      <c r="A234">
        <v>233</v>
      </c>
      <c r="B234" t="s">
        <v>2044</v>
      </c>
      <c r="C234" t="s">
        <v>2045</v>
      </c>
      <c r="D234" t="str">
        <f t="shared" si="34"/>
        <v>Sansui 140cm (55 inches) 4K Ultra HD Certified Android LED TV with Dolby Audio and Dolby Vision JSW55ASUHD (Mystique Black)</v>
      </c>
      <c r="F234" t="str">
        <f t="shared" si="43"/>
        <v>Unique</v>
      </c>
      <c r="G234" t="str" cm="1">
        <f t="array" ref="G234">PROPER(_xlfn.TEXTJOIN(" ", TRUE, INDEX(_xlfn.FILTERXML("&lt;t&gt;&lt;s&gt;" &amp; SUBSTITUTE(D234," ","&lt;/s&gt;&lt;s&gt;") &amp; "&lt;/s&gt;&lt;/t&gt;", "//s"), _xlfn.SEQUENCE(4))))</f>
        <v>Sansui 140Cm (55 Inches)</v>
      </c>
      <c r="H234" t="str">
        <f t="shared" si="45"/>
        <v>HD Certified Android LED TV with Dolby Audio and Dolby Vision JSW55ASUHD (Mystique Black)</v>
      </c>
      <c r="I234" t="s">
        <v>167</v>
      </c>
      <c r="J234" t="s">
        <v>13093</v>
      </c>
      <c r="K234" s="7" t="str">
        <f t="shared" si="35"/>
        <v>Electronics</v>
      </c>
      <c r="L234" s="2" t="s">
        <v>13094</v>
      </c>
      <c r="M234" t="str">
        <f t="shared" si="36"/>
        <v>HomeTheater , TV &amp; Video</v>
      </c>
      <c r="N234" s="2" t="s">
        <v>13097</v>
      </c>
      <c r="O234" s="2" t="str">
        <f t="shared" si="37"/>
        <v>Televisions</v>
      </c>
      <c r="P234" s="1" t="s">
        <v>13098</v>
      </c>
      <c r="R234" s="2">
        <v>32990</v>
      </c>
      <c r="S234" s="8">
        <f t="shared" si="38"/>
        <v>32990</v>
      </c>
      <c r="T234" s="2">
        <v>56790</v>
      </c>
      <c r="U234" s="8">
        <f t="shared" si="39"/>
        <v>56790</v>
      </c>
      <c r="V234" s="1">
        <f t="shared" si="40"/>
        <v>0.41908786758232081</v>
      </c>
      <c r="W234">
        <v>4.3</v>
      </c>
      <c r="X234" s="10">
        <f t="shared" si="41"/>
        <v>4.3</v>
      </c>
      <c r="Y234" s="4">
        <v>567</v>
      </c>
      <c r="Z234" s="12">
        <f t="shared" si="42"/>
        <v>567</v>
      </c>
    </row>
    <row r="235" spans="1:26" x14ac:dyDescent="0.25">
      <c r="A235">
        <v>234</v>
      </c>
      <c r="B235" t="s">
        <v>2054</v>
      </c>
      <c r="C235" t="s">
        <v>2055</v>
      </c>
      <c r="D235" t="str">
        <f t="shared" si="34"/>
        <v>LOHAYA LCD LED Remote Compatible for Sony Bravia Smart LCD LED UHD OLED QLED 4K Ultra HD TV Remote Control with YouTube and Netflix Function [ Compatible for Sony Tv Remote Control ]</v>
      </c>
      <c r="F235" t="str">
        <f t="shared" si="43"/>
        <v>Unique</v>
      </c>
      <c r="G235" t="str" cm="1">
        <f t="array" ref="G235">PROPER(_xlfn.TEXTJOIN(" ", TRUE, INDEX(_xlfn.FILTERXML("&lt;t&gt;&lt;s&gt;" &amp; SUBSTITUTE(D235," ","&lt;/s&gt;&lt;s&gt;") &amp; "&lt;/s&gt;&lt;/t&gt;", "//s"), _xlfn.SEQUENCE(4))))</f>
        <v>Lohaya Lcd Led Remote</v>
      </c>
      <c r="H235" t="str">
        <f t="shared" si="45"/>
        <v>Sony Bravia Smart LCD LED UHD OLED QLED 4K Ultra HD TV Remote Control with YouTube and Netflix Function [ Compatible for Sony Tv Remote Control ]</v>
      </c>
      <c r="I235" t="s">
        <v>459</v>
      </c>
      <c r="J235" t="s">
        <v>13093</v>
      </c>
      <c r="K235" s="7" t="str">
        <f t="shared" si="35"/>
        <v>Electronics</v>
      </c>
      <c r="L235" t="s">
        <v>13094</v>
      </c>
      <c r="M235" t="str">
        <f t="shared" si="36"/>
        <v>HomeTheater , TV &amp; Video</v>
      </c>
      <c r="N235" s="2" t="s">
        <v>13095</v>
      </c>
      <c r="O235" s="2" t="str">
        <f t="shared" si="37"/>
        <v>Accessories</v>
      </c>
      <c r="P235" s="1" t="s">
        <v>13099</v>
      </c>
      <c r="R235">
        <v>299</v>
      </c>
      <c r="S235" s="8">
        <f t="shared" si="38"/>
        <v>299</v>
      </c>
      <c r="T235" s="2">
        <v>1199</v>
      </c>
      <c r="U235" s="8">
        <f t="shared" si="39"/>
        <v>1199</v>
      </c>
      <c r="V235" s="1">
        <f t="shared" si="40"/>
        <v>0.75062552126772308</v>
      </c>
      <c r="W235">
        <v>3.5</v>
      </c>
      <c r="X235" s="10">
        <f t="shared" si="41"/>
        <v>3.5</v>
      </c>
      <c r="Y235" s="4">
        <v>466</v>
      </c>
      <c r="Z235" s="12">
        <f t="shared" si="42"/>
        <v>466</v>
      </c>
    </row>
    <row r="236" spans="1:26" x14ac:dyDescent="0.25">
      <c r="A236">
        <v>235</v>
      </c>
      <c r="B236" t="s">
        <v>2064</v>
      </c>
      <c r="C236" t="s">
        <v>2065</v>
      </c>
      <c r="D236" t="str">
        <f t="shared" si="34"/>
        <v>Zebronics CU3100V Fast charging Type C cable with QC 18W support, 3A max capacity, 1 meter braided cable, Data transfer and Superior durability (Braided Black )</v>
      </c>
      <c r="F236" t="str">
        <f t="shared" si="43"/>
        <v>Unique</v>
      </c>
      <c r="G236" t="str" cm="1">
        <f t="array" ref="G236">PROPER(_xlfn.TEXTJOIN(" ", TRUE, INDEX(_xlfn.FILTERXML("&lt;t&gt;&lt;s&gt;" &amp; SUBSTITUTE(D236," ","&lt;/s&gt;&lt;s&gt;") &amp; "&lt;/s&gt;&lt;/t&gt;", "//s"), _xlfn.SEQUENCE(4))))</f>
        <v>Zebronics Cu3100V Fast Charging</v>
      </c>
      <c r="H236" t="str">
        <f t="shared" si="45"/>
        <v>cable with QC 18W support, 3A max capacity, 1 meter braided cable, Data transfer and Superior durability (Braided Black )</v>
      </c>
      <c r="I236" t="s">
        <v>17</v>
      </c>
      <c r="J236" t="s">
        <v>13085</v>
      </c>
      <c r="K236" s="7" t="str">
        <f t="shared" si="35"/>
        <v>Computers &amp; Accessories</v>
      </c>
      <c r="L236" t="s">
        <v>13086</v>
      </c>
      <c r="M236" t="str">
        <f t="shared" si="36"/>
        <v>Accessories &amp; Peripherals</v>
      </c>
      <c r="N236" t="s">
        <v>13087</v>
      </c>
      <c r="O236" s="2" t="str">
        <f t="shared" si="37"/>
        <v>Cables &amp; Accessories</v>
      </c>
      <c r="P236" s="1" t="s">
        <v>13088</v>
      </c>
      <c r="Q236" t="s">
        <v>13089</v>
      </c>
      <c r="R236">
        <v>128.31</v>
      </c>
      <c r="S236" s="8">
        <f t="shared" si="38"/>
        <v>128.31</v>
      </c>
      <c r="T236">
        <v>549</v>
      </c>
      <c r="U236" s="8">
        <f t="shared" si="39"/>
        <v>549</v>
      </c>
      <c r="V236" s="1">
        <f t="shared" si="40"/>
        <v>0.76628415300546449</v>
      </c>
      <c r="W236">
        <v>3.9</v>
      </c>
      <c r="X236" s="10">
        <f t="shared" si="41"/>
        <v>3.9</v>
      </c>
      <c r="Y236" s="4">
        <v>61</v>
      </c>
      <c r="Z236" s="12">
        <f t="shared" si="42"/>
        <v>61</v>
      </c>
    </row>
    <row r="237" spans="1:26" x14ac:dyDescent="0.25">
      <c r="A237">
        <v>236</v>
      </c>
      <c r="B237" t="s">
        <v>2068</v>
      </c>
      <c r="C237" t="s">
        <v>2069</v>
      </c>
      <c r="D237" t="str">
        <f t="shared" si="34"/>
        <v>Belkin USB C to USB-C Fast Charging Type C Cable, 60W PD, 3.3 feet (1 meter) for Laptop, Personal Computer, Tablet, Smartphone - White, USB-IF Certified</v>
      </c>
      <c r="F237" t="str">
        <f t="shared" si="43"/>
        <v>Unique</v>
      </c>
      <c r="G237" t="str" cm="1">
        <f t="array" ref="G237">PROPER(_xlfn.TEXTJOIN(" ", TRUE, INDEX(_xlfn.FILTERXML("&lt;t&gt;&lt;s&gt;" &amp; SUBSTITUTE(D237," ","&lt;/s&gt;&lt;s&gt;") &amp; "&lt;/s&gt;&lt;/t&gt;", "//s"), _xlfn.SEQUENCE(4))))</f>
        <v>Belkin Usb C To</v>
      </c>
      <c r="H237" t="str">
        <f t="shared" si="45"/>
        <v>Charging Type C Cable, 60W PD, 3.3 feet (1 meter) for Laptop, Personal Computer, Tablet, Smartphone - White, USB-IF Certified</v>
      </c>
      <c r="I237" t="s">
        <v>17</v>
      </c>
      <c r="J237" t="s">
        <v>13085</v>
      </c>
      <c r="K237" s="7" t="str">
        <f t="shared" si="35"/>
        <v>Computers &amp; Accessories</v>
      </c>
      <c r="L237" t="s">
        <v>13086</v>
      </c>
      <c r="M237" t="str">
        <f t="shared" si="36"/>
        <v>Accessories &amp; Peripherals</v>
      </c>
      <c r="N237" t="s">
        <v>13087</v>
      </c>
      <c r="O237" s="2" t="str">
        <f t="shared" si="37"/>
        <v>Cables &amp; Accessories</v>
      </c>
      <c r="P237" s="1" t="s">
        <v>13088</v>
      </c>
      <c r="Q237" t="s">
        <v>13089</v>
      </c>
      <c r="R237">
        <v>599</v>
      </c>
      <c r="S237" s="8">
        <f t="shared" si="38"/>
        <v>599</v>
      </c>
      <c r="T237">
        <v>849</v>
      </c>
      <c r="U237" s="8">
        <f t="shared" si="39"/>
        <v>849</v>
      </c>
      <c r="V237" s="1">
        <f t="shared" si="40"/>
        <v>0.29446407538280328</v>
      </c>
      <c r="W237">
        <v>4.5</v>
      </c>
      <c r="X237" s="10">
        <f t="shared" si="41"/>
        <v>4.5</v>
      </c>
      <c r="Y237" s="4">
        <v>474</v>
      </c>
      <c r="Z237" s="12">
        <f t="shared" si="42"/>
        <v>474</v>
      </c>
    </row>
    <row r="238" spans="1:26" x14ac:dyDescent="0.25">
      <c r="A238">
        <v>237</v>
      </c>
      <c r="B238" t="s">
        <v>2077</v>
      </c>
      <c r="C238" t="s">
        <v>12975</v>
      </c>
      <c r="D238" t="str">
        <f t="shared" si="34"/>
        <v>7SEVEN TCL Remote Control Smart TV RC802V Remote Compatible for TCL TV Remote Original 55EP680 40A325 49S6500 55P8S 55P8 50P8 65P8 40S6500 43S6500FS 49S6800FS 49S6800 49S6510FS(Without Voice Function Google Assistant and Non-Bluetooth remote)</v>
      </c>
      <c r="F238" t="str">
        <f t="shared" si="43"/>
        <v>Unique</v>
      </c>
      <c r="G238" t="str" cm="1">
        <f t="array" ref="G238">PROPER(_xlfn.TEXTJOIN(" ", TRUE, INDEX(_xlfn.FILTERXML("&lt;t&gt;&lt;s&gt;" &amp; SUBSTITUTE(D238," ","&lt;/s&gt;&lt;s&gt;") &amp; "&lt;/s&gt;&lt;/t&gt;", "//s"), _xlfn.SEQUENCE(4))))</f>
        <v>7Seven Tcl Remote Control</v>
      </c>
      <c r="H238" t="str">
        <f t="shared" si="45"/>
        <v>RC802V Remote Compatible for TCL TV Remote Original 55EP680 40A325 49S6500 55P8S 55P8 50P8 65P8 40S6500 43S6500FS 49S6800FS 49S6800 49S6510FS(Without Voice Function Google Assistant and Non-Bluetooth remote)</v>
      </c>
      <c r="I238" t="s">
        <v>459</v>
      </c>
      <c r="J238" t="s">
        <v>13093</v>
      </c>
      <c r="K238" s="7" t="str">
        <f t="shared" si="35"/>
        <v>Electronics</v>
      </c>
      <c r="L238" t="s">
        <v>13094</v>
      </c>
      <c r="M238" t="str">
        <f t="shared" si="36"/>
        <v>HomeTheater , TV &amp; Video</v>
      </c>
      <c r="N238" t="s">
        <v>13095</v>
      </c>
      <c r="O238" s="2" t="str">
        <f t="shared" si="37"/>
        <v>Accessories</v>
      </c>
      <c r="P238" s="1" t="s">
        <v>13099</v>
      </c>
      <c r="R238">
        <v>399</v>
      </c>
      <c r="S238" s="8">
        <f t="shared" si="38"/>
        <v>399</v>
      </c>
      <c r="T238">
        <v>899</v>
      </c>
      <c r="U238" s="8">
        <f t="shared" si="39"/>
        <v>899</v>
      </c>
      <c r="V238" s="1">
        <f t="shared" si="40"/>
        <v>0.55617352614015569</v>
      </c>
      <c r="W238">
        <v>3.4</v>
      </c>
      <c r="X238" s="10">
        <f t="shared" si="41"/>
        <v>3.4</v>
      </c>
      <c r="Y238" s="4">
        <v>431</v>
      </c>
      <c r="Z238" s="12">
        <f t="shared" si="42"/>
        <v>431</v>
      </c>
    </row>
    <row r="239" spans="1:26" x14ac:dyDescent="0.25">
      <c r="A239">
        <v>238</v>
      </c>
      <c r="B239" t="s">
        <v>2086</v>
      </c>
      <c r="C239" t="s">
        <v>2087</v>
      </c>
      <c r="D239" t="str">
        <f t="shared" si="34"/>
        <v>Wayona 3in1 Nylon Braided 66W USB Fast Charging Cable with Type C, Lightening and Micro USB Port, Compatible with iPhone, iPad, Samsung Galaxy, OnePlus, Mi, Oppo, Vivo, iQOO, Xiaomi (1M, Black)</v>
      </c>
      <c r="F239" t="str">
        <f t="shared" si="43"/>
        <v>Unique</v>
      </c>
      <c r="G239" t="str" cm="1">
        <f t="array" ref="G239">PROPER(_xlfn.TEXTJOIN(" ", TRUE, INDEX(_xlfn.FILTERXML("&lt;t&gt;&lt;s&gt;" &amp; SUBSTITUTE(D239," ","&lt;/s&gt;&lt;s&gt;") &amp; "&lt;/s&gt;&lt;/t&gt;", "//s"), _xlfn.SEQUENCE(4))))</f>
        <v>Wayona 3In1 Nylon Braided</v>
      </c>
      <c r="H239" t="str">
        <f t="shared" si="45"/>
        <v>Fast Charging Cable with Type C, Lightening and Micro USB Port, Compatible with iPhone, iPad, Samsung Galaxy, OnePlus, Mi, Oppo, Vivo, iQOO, Xiaomi (1M, Black)</v>
      </c>
      <c r="I239" t="s">
        <v>17</v>
      </c>
      <c r="J239" t="s">
        <v>13085</v>
      </c>
      <c r="K239" s="7" t="str">
        <f t="shared" si="35"/>
        <v>Computers &amp; Accessories</v>
      </c>
      <c r="L239" t="s">
        <v>13086</v>
      </c>
      <c r="M239" t="str">
        <f t="shared" si="36"/>
        <v>Accessories &amp; Peripherals</v>
      </c>
      <c r="N239" s="2" t="s">
        <v>13087</v>
      </c>
      <c r="O239" s="2" t="str">
        <f t="shared" si="37"/>
        <v>Cables &amp; Accessories</v>
      </c>
      <c r="P239" s="1" t="s">
        <v>13088</v>
      </c>
      <c r="Q239" t="s">
        <v>13089</v>
      </c>
      <c r="R239">
        <v>449</v>
      </c>
      <c r="S239" s="8">
        <f t="shared" si="38"/>
        <v>449</v>
      </c>
      <c r="T239" s="2">
        <v>1099</v>
      </c>
      <c r="U239" s="8">
        <f t="shared" si="39"/>
        <v>1099</v>
      </c>
      <c r="V239" s="1">
        <f t="shared" si="40"/>
        <v>0.59144676979071886</v>
      </c>
      <c r="W239">
        <v>4</v>
      </c>
      <c r="X239" s="10">
        <f t="shared" si="41"/>
        <v>4</v>
      </c>
      <c r="Y239" s="4">
        <v>242</v>
      </c>
      <c r="Z239" s="12">
        <f t="shared" si="42"/>
        <v>242</v>
      </c>
    </row>
    <row r="240" spans="1:26" x14ac:dyDescent="0.25">
      <c r="A240">
        <v>239</v>
      </c>
      <c r="B240" t="s">
        <v>2096</v>
      </c>
      <c r="C240" t="s">
        <v>2097</v>
      </c>
      <c r="D240" t="str">
        <f t="shared" si="34"/>
        <v>Hi-Mobiler iPhone Charger Lightning Cable,2 Pack Apple MFi Certified USB iPhone Fast Chargering Cord,Data Sync Transfer for 13 12 11 Pro Max Xs X XR 8 7 6 5 5s iPad iPod More Model Cell Phone Cables</v>
      </c>
      <c r="F240" t="str">
        <f t="shared" si="43"/>
        <v>Unique</v>
      </c>
      <c r="G240" t="str" cm="1">
        <f t="array" ref="G240">PROPER(_xlfn.TEXTJOIN(" ", TRUE, INDEX(_xlfn.FILTERXML("&lt;t&gt;&lt;s&gt;" &amp; SUBSTITUTE(D240," ","&lt;/s&gt;&lt;s&gt;") &amp; "&lt;/s&gt;&lt;/t&gt;", "//s"), _xlfn.SEQUENCE(4))))</f>
        <v>Hi-Mobiler Iphone Charger Lightning</v>
      </c>
      <c r="H240" t="str">
        <f t="shared" si="45"/>
        <v>Apple MFi Certified USB iPhone Fast Chargering Cord,Data Sync Transfer for 13 12 11 Pro Max Xs X XR 8 7 6 5 5s iPad iPod More Model Cell Phone Cables</v>
      </c>
      <c r="I240" t="s">
        <v>17</v>
      </c>
      <c r="J240" t="s">
        <v>13085</v>
      </c>
      <c r="K240" s="7" t="str">
        <f t="shared" si="35"/>
        <v>Computers &amp; Accessories</v>
      </c>
      <c r="L240" t="s">
        <v>13086</v>
      </c>
      <c r="M240" t="str">
        <f t="shared" si="36"/>
        <v>Accessories &amp; Peripherals</v>
      </c>
      <c r="N240" t="s">
        <v>13087</v>
      </c>
      <c r="O240" s="2" t="str">
        <f t="shared" si="37"/>
        <v>Cables &amp; Accessories</v>
      </c>
      <c r="P240" s="1" t="s">
        <v>13088</v>
      </c>
      <c r="Q240" t="s">
        <v>13089</v>
      </c>
      <c r="R240">
        <v>254</v>
      </c>
      <c r="S240" s="8">
        <f t="shared" si="38"/>
        <v>254</v>
      </c>
      <c r="T240">
        <v>799</v>
      </c>
      <c r="U240" s="8">
        <f t="shared" si="39"/>
        <v>799</v>
      </c>
      <c r="V240" s="1">
        <f t="shared" si="40"/>
        <v>0.68210262828535673</v>
      </c>
      <c r="W240">
        <v>4</v>
      </c>
      <c r="X240" s="10">
        <f t="shared" si="41"/>
        <v>4</v>
      </c>
      <c r="Y240" s="4">
        <v>2905</v>
      </c>
      <c r="Z240" s="12">
        <f t="shared" si="42"/>
        <v>2905</v>
      </c>
    </row>
    <row r="241" spans="1:26" x14ac:dyDescent="0.25">
      <c r="A241">
        <v>240</v>
      </c>
      <c r="B241" t="s">
        <v>2106</v>
      </c>
      <c r="C241" t="s">
        <v>2107</v>
      </c>
      <c r="D241" t="str">
        <f t="shared" si="34"/>
        <v>Amazon Basics 16-Gauge Speaker Wire - 50 Feet</v>
      </c>
      <c r="F241" t="str">
        <f t="shared" si="43"/>
        <v>Unique</v>
      </c>
      <c r="G241" t="str" cm="1">
        <f t="array" ref="G241">PROPER(_xlfn.TEXTJOIN(" ", TRUE, INDEX(_xlfn.FILTERXML("&lt;t&gt;&lt;s&gt;" &amp; SUBSTITUTE(D241," ","&lt;/s&gt;&lt;s&gt;") &amp; "&lt;/s&gt;&lt;/t&gt;", "//s"), _xlfn.SEQUENCE(4))))</f>
        <v>Amazon Basics 16-Gauge Speaker</v>
      </c>
      <c r="H241" t="str">
        <f t="shared" si="45"/>
        <v>50 Feet</v>
      </c>
      <c r="I241" t="s">
        <v>2108</v>
      </c>
      <c r="J241" t="s">
        <v>13093</v>
      </c>
      <c r="K241" s="7" t="str">
        <f t="shared" si="35"/>
        <v>Electronics</v>
      </c>
      <c r="L241" t="s">
        <v>13094</v>
      </c>
      <c r="M241" t="str">
        <f t="shared" si="36"/>
        <v>HomeTheater , TV &amp; Video</v>
      </c>
      <c r="N241" t="s">
        <v>13095</v>
      </c>
      <c r="O241" s="2" t="str">
        <f t="shared" si="37"/>
        <v>Accessories</v>
      </c>
      <c r="P241" s="1" t="s">
        <v>13088</v>
      </c>
      <c r="Q241" t="s">
        <v>13113</v>
      </c>
      <c r="R241">
        <v>399</v>
      </c>
      <c r="S241" s="8">
        <f t="shared" si="38"/>
        <v>399</v>
      </c>
      <c r="T241">
        <v>795</v>
      </c>
      <c r="U241" s="8">
        <f t="shared" si="39"/>
        <v>795</v>
      </c>
      <c r="V241" s="1">
        <f t="shared" si="40"/>
        <v>0.49811320754716981</v>
      </c>
      <c r="W241">
        <v>4.4000000000000004</v>
      </c>
      <c r="X241" s="10">
        <f t="shared" si="41"/>
        <v>4.4000000000000004</v>
      </c>
      <c r="Y241" s="4">
        <v>12091</v>
      </c>
      <c r="Z241" s="12">
        <f t="shared" si="42"/>
        <v>12091</v>
      </c>
    </row>
    <row r="242" spans="1:26" x14ac:dyDescent="0.25">
      <c r="A242">
        <v>241</v>
      </c>
      <c r="B242" t="s">
        <v>2117</v>
      </c>
      <c r="C242" t="s">
        <v>2118</v>
      </c>
      <c r="D242" t="str">
        <f t="shared" si="34"/>
        <v>Ambrane 60W 3A Fast Charging Output Cable with Type-C to USB for Mobile, Neckband, True Wireless Earphone Charging, 480mbps Data Sync Speed, 1m Length (ACT - AZ10, White)</v>
      </c>
      <c r="F242" t="str">
        <f t="shared" si="43"/>
        <v>Unique</v>
      </c>
      <c r="G242" t="str" cm="1">
        <f t="array" ref="G242">PROPER(_xlfn.TEXTJOIN(" ", TRUE, INDEX(_xlfn.FILTERXML("&lt;t&gt;&lt;s&gt;" &amp; SUBSTITUTE(D242," ","&lt;/s&gt;&lt;s&gt;") &amp; "&lt;/s&gt;&lt;/t&gt;", "//s"), _xlfn.SEQUENCE(4))))</f>
        <v>Ambrane 60W 3A Fast</v>
      </c>
      <c r="H242" t="str">
        <f t="shared" si="45"/>
        <v>Cable with Type-C to USB for Mobile, Neckband, True Wireless Earphone Charging, 480mbps Data Sync Speed, 1m Length (ACT - AZ10, White)</v>
      </c>
      <c r="I242" t="s">
        <v>17</v>
      </c>
      <c r="J242" t="s">
        <v>13085</v>
      </c>
      <c r="K242" s="7" t="str">
        <f t="shared" si="35"/>
        <v>Computers &amp; Accessories</v>
      </c>
      <c r="L242" t="s">
        <v>13086</v>
      </c>
      <c r="M242" t="str">
        <f t="shared" si="36"/>
        <v>Accessories &amp; Peripherals</v>
      </c>
      <c r="N242" t="s">
        <v>13087</v>
      </c>
      <c r="O242" s="2" t="str">
        <f t="shared" si="37"/>
        <v>Cables &amp; Accessories</v>
      </c>
      <c r="P242" s="1" t="s">
        <v>13088</v>
      </c>
      <c r="Q242" t="s">
        <v>13089</v>
      </c>
      <c r="R242">
        <v>179</v>
      </c>
      <c r="S242" s="8">
        <f t="shared" si="38"/>
        <v>179</v>
      </c>
      <c r="T242">
        <v>399</v>
      </c>
      <c r="U242" s="8">
        <f t="shared" si="39"/>
        <v>399</v>
      </c>
      <c r="V242" s="1">
        <f t="shared" si="40"/>
        <v>0.55137844611528819</v>
      </c>
      <c r="W242">
        <v>4</v>
      </c>
      <c r="X242" s="10">
        <f t="shared" si="41"/>
        <v>4</v>
      </c>
      <c r="Y242" s="4">
        <v>1423</v>
      </c>
      <c r="Z242" s="12">
        <f t="shared" si="42"/>
        <v>1423</v>
      </c>
    </row>
    <row r="243" spans="1:26" x14ac:dyDescent="0.25">
      <c r="A243">
        <v>242</v>
      </c>
      <c r="B243" t="s">
        <v>2121</v>
      </c>
      <c r="C243" t="s">
        <v>2122</v>
      </c>
      <c r="D243" t="str">
        <f t="shared" si="34"/>
        <v>Wayona Usb Type C To Usb Nylon Braided Quick Charger Fast Charging Short Cable For Smartphone (Samsung Galaxy S21 S20 S10 S9 S9+ Note 9 S8 Note 8, Lg G7 G5 G6, Moto G6 G7) (0.25M,Grey)</v>
      </c>
      <c r="F243" t="str">
        <f t="shared" si="43"/>
        <v>Unique</v>
      </c>
      <c r="G243" t="str" cm="1">
        <f t="array" ref="G243">PROPER(_xlfn.TEXTJOIN(" ", TRUE, INDEX(_xlfn.FILTERXML("&lt;t&gt;&lt;s&gt;" &amp; SUBSTITUTE(D243," ","&lt;/s&gt;&lt;s&gt;") &amp; "&lt;/s&gt;&lt;/t&gt;", "//s"), _xlfn.SEQUENCE(4))))</f>
        <v>Wayona Usb Type C</v>
      </c>
      <c r="H243" t="str">
        <f t="shared" si="45"/>
        <v>Nylon Braided Quick Charger Fast Charging Short Cable For Smartphone (Samsung Galaxy S21 S20 S10 S9 S9+ Note 9 S8 Note 8, Lg G7 G5 G6, Moto G6 G7) (0.25M,Grey)</v>
      </c>
      <c r="I243" t="s">
        <v>17</v>
      </c>
      <c r="J243" t="s">
        <v>13085</v>
      </c>
      <c r="K243" s="7" t="str">
        <f t="shared" si="35"/>
        <v>Computers &amp; Accessories</v>
      </c>
      <c r="L243" t="s">
        <v>13086</v>
      </c>
      <c r="M243" t="str">
        <f t="shared" si="36"/>
        <v>Accessories &amp; Peripherals</v>
      </c>
      <c r="N243" t="s">
        <v>13087</v>
      </c>
      <c r="O243" s="2" t="str">
        <f t="shared" si="37"/>
        <v>Cables &amp; Accessories</v>
      </c>
      <c r="P243" s="1" t="s">
        <v>13088</v>
      </c>
      <c r="Q243" t="s">
        <v>13089</v>
      </c>
      <c r="R243">
        <v>339</v>
      </c>
      <c r="S243" s="8">
        <f t="shared" si="38"/>
        <v>339</v>
      </c>
      <c r="T243">
        <v>999</v>
      </c>
      <c r="U243" s="8">
        <f t="shared" si="39"/>
        <v>999</v>
      </c>
      <c r="V243" s="1">
        <f t="shared" si="40"/>
        <v>0.66066066066066065</v>
      </c>
      <c r="W243">
        <v>4.3</v>
      </c>
      <c r="X243" s="10">
        <f t="shared" si="41"/>
        <v>4.3</v>
      </c>
      <c r="Y243" s="4">
        <v>6255</v>
      </c>
      <c r="Z243" s="12">
        <f t="shared" si="42"/>
        <v>6255</v>
      </c>
    </row>
    <row r="244" spans="1:26" x14ac:dyDescent="0.25">
      <c r="A244">
        <v>243</v>
      </c>
      <c r="B244" t="s">
        <v>2125</v>
      </c>
      <c r="C244" t="s">
        <v>2126</v>
      </c>
      <c r="D244" t="str">
        <f t="shared" si="34"/>
        <v>Caprigo Heavy Duty TV Wall Mount Bracket for 14 to 32 Inch LED HD Smart TV‚Äôs, Universal Fixed TV Wall Mount Stand (M452)</v>
      </c>
      <c r="F244" t="str">
        <f t="shared" si="43"/>
        <v>Unique</v>
      </c>
      <c r="G244" t="str" cm="1">
        <f t="array" ref="G244">PROPER(_xlfn.TEXTJOIN(" ", TRUE, INDEX(_xlfn.FILTERXML("&lt;t&gt;&lt;s&gt;" &amp; SUBSTITUTE(D244," ","&lt;/s&gt;&lt;s&gt;") &amp; "&lt;/s&gt;&lt;/t&gt;", "//s"), _xlfn.SEQUENCE(4))))</f>
        <v>Caprigo Heavy Duty Tv</v>
      </c>
      <c r="H244" t="str">
        <f t="shared" si="45"/>
        <v>Bracket for 14 to 32 Inch LED HD Smart TV‚Äôs, Universal Fixed TV Wall Mount Stand (M452)</v>
      </c>
      <c r="I244" t="s">
        <v>640</v>
      </c>
      <c r="J244" t="s">
        <v>13093</v>
      </c>
      <c r="K244" s="7" t="str">
        <f t="shared" si="35"/>
        <v>Electronics</v>
      </c>
      <c r="L244" t="s">
        <v>13094</v>
      </c>
      <c r="M244" t="str">
        <f t="shared" si="36"/>
        <v>HomeTheater , TV &amp; Video</v>
      </c>
      <c r="N244" t="s">
        <v>13095</v>
      </c>
      <c r="O244" s="2" t="str">
        <f t="shared" si="37"/>
        <v>Accessories</v>
      </c>
      <c r="P244" s="1" t="s">
        <v>13101</v>
      </c>
      <c r="Q244" t="s">
        <v>13102</v>
      </c>
      <c r="R244">
        <v>399</v>
      </c>
      <c r="S244" s="8">
        <f t="shared" si="38"/>
        <v>399</v>
      </c>
      <c r="T244">
        <v>999</v>
      </c>
      <c r="U244" s="8">
        <f t="shared" si="39"/>
        <v>999</v>
      </c>
      <c r="V244" s="1">
        <f t="shared" si="40"/>
        <v>0.60060060060060061</v>
      </c>
      <c r="W244">
        <v>4</v>
      </c>
      <c r="X244" s="10">
        <f t="shared" si="41"/>
        <v>4</v>
      </c>
      <c r="Y244" s="4">
        <v>1236</v>
      </c>
      <c r="Z244" s="12">
        <f t="shared" si="42"/>
        <v>1236</v>
      </c>
    </row>
    <row r="245" spans="1:26" x14ac:dyDescent="0.25">
      <c r="A245">
        <v>244</v>
      </c>
      <c r="B245" t="s">
        <v>2135</v>
      </c>
      <c r="C245" t="s">
        <v>12976</v>
      </c>
      <c r="D245" t="str">
        <f t="shared" si="34"/>
        <v>Smashtronics - Case for Firetv Remote, Fire Stick Remote Cover Case, Silicone Cover for TV Firestick 4K TV 2nd Gen(3rd Gen) Remote Control - Light Weight Anti Slip Shockproof (Black)</v>
      </c>
      <c r="F245" t="str">
        <f t="shared" si="43"/>
        <v>Unique</v>
      </c>
      <c r="G245" t="str" cm="1">
        <f t="array" ref="G245">PROPER(_xlfn.TEXTJOIN(" ", TRUE, INDEX(_xlfn.FILTERXML("&lt;t&gt;&lt;s&gt;" &amp; SUBSTITUTE(D245," ","&lt;/s&gt;&lt;s&gt;") &amp; "&lt;/s&gt;&lt;/t&gt;", "//s"), _xlfn.SEQUENCE(4))))</f>
        <v>Smashtronics - Case For</v>
      </c>
      <c r="H245" t="str">
        <f t="shared" si="45"/>
        <v>Fire Stick Remote Cover Case, Silicone Cover for TV Firestick 4K TV 2nd Gen(3rd Gen) Remote Control - Light Weight Anti Slip Shockproof (Black)</v>
      </c>
      <c r="I245" t="s">
        <v>459</v>
      </c>
      <c r="J245" t="s">
        <v>13093</v>
      </c>
      <c r="K245" s="7" t="str">
        <f t="shared" si="35"/>
        <v>Electronics</v>
      </c>
      <c r="L245" t="s">
        <v>13094</v>
      </c>
      <c r="M245" t="str">
        <f t="shared" si="36"/>
        <v>HomeTheater , TV &amp; Video</v>
      </c>
      <c r="N245" t="s">
        <v>13095</v>
      </c>
      <c r="O245" s="2" t="str">
        <f t="shared" si="37"/>
        <v>Accessories</v>
      </c>
      <c r="P245" s="1" t="s">
        <v>13099</v>
      </c>
      <c r="R245">
        <v>199</v>
      </c>
      <c r="S245" s="8">
        <f t="shared" si="38"/>
        <v>199</v>
      </c>
      <c r="T245">
        <v>399</v>
      </c>
      <c r="U245" s="8">
        <f t="shared" si="39"/>
        <v>399</v>
      </c>
      <c r="V245" s="1">
        <f t="shared" si="40"/>
        <v>0.50125313283208017</v>
      </c>
      <c r="W245">
        <v>4.2</v>
      </c>
      <c r="X245" s="10">
        <f t="shared" si="41"/>
        <v>4.2</v>
      </c>
      <c r="Y245" s="4">
        <v>1335</v>
      </c>
      <c r="Z245" s="12">
        <f t="shared" si="42"/>
        <v>1335</v>
      </c>
    </row>
    <row r="246" spans="1:26" x14ac:dyDescent="0.25">
      <c r="A246">
        <v>245</v>
      </c>
      <c r="B246" t="s">
        <v>2143</v>
      </c>
      <c r="C246" t="s">
        <v>2144</v>
      </c>
      <c r="D246" t="str">
        <f t="shared" si="34"/>
        <v>Electvision Remote Control for led Smart tv Compatible with VU Smart Led (Without Voice)</v>
      </c>
      <c r="F246" t="str">
        <f t="shared" si="43"/>
        <v>Unique</v>
      </c>
      <c r="G246" t="str" cm="1">
        <f t="array" ref="G246">PROPER(_xlfn.TEXTJOIN(" ", TRUE, INDEX(_xlfn.FILTERXML("&lt;t&gt;&lt;s&gt;" &amp; SUBSTITUTE(D246," ","&lt;/s&gt;&lt;s&gt;") &amp; "&lt;/s&gt;&lt;/t&gt;", "//s"), _xlfn.SEQUENCE(4))))</f>
        <v>Electvision Remote Control For</v>
      </c>
      <c r="H246" t="str">
        <f t="shared" si="45"/>
        <v>tv Compatible with VU Smart Led (Without Voice)</v>
      </c>
      <c r="I246" t="s">
        <v>459</v>
      </c>
      <c r="J246" t="s">
        <v>13093</v>
      </c>
      <c r="K246" s="7" t="str">
        <f t="shared" si="35"/>
        <v>Electronics</v>
      </c>
      <c r="L246" t="s">
        <v>13094</v>
      </c>
      <c r="M246" t="str">
        <f t="shared" si="36"/>
        <v>HomeTheater , TV &amp; Video</v>
      </c>
      <c r="N246" s="2" t="s">
        <v>13095</v>
      </c>
      <c r="O246" s="2" t="str">
        <f t="shared" si="37"/>
        <v>Accessories</v>
      </c>
      <c r="P246" s="1" t="s">
        <v>13099</v>
      </c>
      <c r="R246">
        <v>349</v>
      </c>
      <c r="S246" s="8">
        <f t="shared" si="38"/>
        <v>349</v>
      </c>
      <c r="T246" s="2">
        <v>1999</v>
      </c>
      <c r="U246" s="8">
        <f t="shared" si="39"/>
        <v>1999</v>
      </c>
      <c r="V246" s="1">
        <f t="shared" si="40"/>
        <v>0.82541270635317654</v>
      </c>
      <c r="W246">
        <v>3.8</v>
      </c>
      <c r="X246" s="10">
        <f t="shared" si="41"/>
        <v>3.8</v>
      </c>
      <c r="Y246" s="4">
        <v>197</v>
      </c>
      <c r="Z246" s="12">
        <f t="shared" si="42"/>
        <v>197</v>
      </c>
    </row>
    <row r="247" spans="1:26" x14ac:dyDescent="0.25">
      <c r="A247">
        <v>246</v>
      </c>
      <c r="B247" t="s">
        <v>2153</v>
      </c>
      <c r="C247" t="s">
        <v>2154</v>
      </c>
      <c r="D247" t="str">
        <f t="shared" si="34"/>
        <v>Boat A 350 Type C Cable 1.5m(Jet Black)</v>
      </c>
      <c r="F247" t="str">
        <f t="shared" si="43"/>
        <v>Unique</v>
      </c>
      <c r="G247" t="str" cm="1">
        <f t="array" ref="G247">PROPER(_xlfn.TEXTJOIN(" ", TRUE, INDEX(_xlfn.FILTERXML("&lt;t&gt;&lt;s&gt;" &amp; SUBSTITUTE(D247," ","&lt;/s&gt;&lt;s&gt;") &amp; "&lt;/s&gt;&lt;/t&gt;", "//s"), _xlfn.SEQUENCE(4))))</f>
        <v>Boat A 350 Type</v>
      </c>
      <c r="H247" t="str">
        <f t="shared" si="45"/>
        <v>1.5m(Jet Black)</v>
      </c>
      <c r="I247" t="s">
        <v>17</v>
      </c>
      <c r="J247" t="s">
        <v>13085</v>
      </c>
      <c r="K247" s="7" t="str">
        <f t="shared" si="35"/>
        <v>Computers &amp; Accessories</v>
      </c>
      <c r="L247" t="s">
        <v>13086</v>
      </c>
      <c r="M247" t="str">
        <f t="shared" si="36"/>
        <v>Accessories &amp; Peripherals</v>
      </c>
      <c r="N247" t="s">
        <v>13087</v>
      </c>
      <c r="O247" s="2" t="str">
        <f t="shared" si="37"/>
        <v>Cables &amp; Accessories</v>
      </c>
      <c r="P247" s="1" t="s">
        <v>13088</v>
      </c>
      <c r="Q247" t="s">
        <v>13089</v>
      </c>
      <c r="R247">
        <v>299</v>
      </c>
      <c r="S247" s="8">
        <f t="shared" si="38"/>
        <v>299</v>
      </c>
      <c r="T247">
        <v>798</v>
      </c>
      <c r="U247" s="8">
        <f t="shared" si="39"/>
        <v>798</v>
      </c>
      <c r="V247" s="1">
        <f t="shared" si="40"/>
        <v>0.62531328320802004</v>
      </c>
      <c r="W247">
        <v>4.4000000000000004</v>
      </c>
      <c r="X247" s="10">
        <f t="shared" si="41"/>
        <v>4.4000000000000004</v>
      </c>
      <c r="Y247" s="4">
        <v>28791</v>
      </c>
      <c r="Z247" s="12">
        <f t="shared" si="42"/>
        <v>28791</v>
      </c>
    </row>
    <row r="248" spans="1:26" x14ac:dyDescent="0.25">
      <c r="A248">
        <v>247</v>
      </c>
      <c r="B248" t="s">
        <v>2157</v>
      </c>
      <c r="C248" t="s">
        <v>2158</v>
      </c>
      <c r="D248" t="str">
        <f t="shared" si="34"/>
        <v>pTron Solero M241 2.4A Micro USB Data and Charging Cable, Made in India, 480Mbps Data Sync, Durable 1-Meter Long USB Cable for Micro USB Devices (White)</v>
      </c>
      <c r="F248" t="str">
        <f t="shared" si="43"/>
        <v>Unique</v>
      </c>
      <c r="G248" t="str" cm="1">
        <f t="array" ref="G248">PROPER(_xlfn.TEXTJOIN(" ", TRUE, INDEX(_xlfn.FILTERXML("&lt;t&gt;&lt;s&gt;" &amp; SUBSTITUTE(D248," ","&lt;/s&gt;&lt;s&gt;") &amp; "&lt;/s&gt;&lt;/t&gt;", "//s"), _xlfn.SEQUENCE(4))))</f>
        <v>Ptron Solero M241 2.4A</v>
      </c>
      <c r="H248" t="str">
        <f t="shared" si="45"/>
        <v>Data and Charging Cable, Made in India, 480Mbps Data Sync, Durable 1-Meter Long USB Cable for Micro USB Devices (White)</v>
      </c>
      <c r="I248" t="s">
        <v>17</v>
      </c>
      <c r="J248" t="s">
        <v>13085</v>
      </c>
      <c r="K248" s="7" t="str">
        <f t="shared" si="35"/>
        <v>Computers &amp; Accessories</v>
      </c>
      <c r="L248" t="s">
        <v>13086</v>
      </c>
      <c r="M248" t="str">
        <f t="shared" si="36"/>
        <v>Accessories &amp; Peripherals</v>
      </c>
      <c r="N248" t="s">
        <v>13087</v>
      </c>
      <c r="O248" s="2" t="str">
        <f t="shared" si="37"/>
        <v>Cables &amp; Accessories</v>
      </c>
      <c r="P248" s="1" t="s">
        <v>13088</v>
      </c>
      <c r="Q248" t="s">
        <v>13089</v>
      </c>
      <c r="R248">
        <v>89</v>
      </c>
      <c r="S248" s="8">
        <f t="shared" si="38"/>
        <v>89</v>
      </c>
      <c r="T248">
        <v>800</v>
      </c>
      <c r="U248" s="8">
        <f t="shared" si="39"/>
        <v>800</v>
      </c>
      <c r="V248" s="1">
        <f t="shared" si="40"/>
        <v>0.88875000000000004</v>
      </c>
      <c r="W248">
        <v>3.9</v>
      </c>
      <c r="X248" s="10">
        <f t="shared" si="41"/>
        <v>3.9</v>
      </c>
      <c r="Y248" s="4">
        <v>1075</v>
      </c>
      <c r="Z248" s="12">
        <f t="shared" si="42"/>
        <v>1075</v>
      </c>
    </row>
    <row r="249" spans="1:26" x14ac:dyDescent="0.25">
      <c r="A249">
        <v>248</v>
      </c>
      <c r="B249" t="s">
        <v>2162</v>
      </c>
      <c r="C249" t="s">
        <v>2163</v>
      </c>
      <c r="D249" t="str">
        <f t="shared" si="34"/>
        <v>AmazonBasics USB Type-C to USB Type-C 2.0 Cable for Charging Adapter, Smartphone - 9 Feet (2.7 Meters) - White</v>
      </c>
      <c r="F249" t="str">
        <f t="shared" si="43"/>
        <v>Unique</v>
      </c>
      <c r="G249" t="str" cm="1">
        <f t="array" ref="G249">PROPER(_xlfn.TEXTJOIN(" ", TRUE, INDEX(_xlfn.FILTERXML("&lt;t&gt;&lt;s&gt;" &amp; SUBSTITUTE(D249," ","&lt;/s&gt;&lt;s&gt;") &amp; "&lt;/s&gt;&lt;/t&gt;", "//s"), _xlfn.SEQUENCE(4))))</f>
        <v>Amazonbasics Usb Type-C To</v>
      </c>
      <c r="H249" t="str">
        <f t="shared" si="45"/>
        <v>2.0 Cable for Charging Adapter, Smartphone - 9 Feet (2.7 Meters) - White</v>
      </c>
      <c r="I249" t="s">
        <v>17</v>
      </c>
      <c r="J249" t="s">
        <v>13085</v>
      </c>
      <c r="K249" s="7" t="str">
        <f t="shared" si="35"/>
        <v>Computers &amp; Accessories</v>
      </c>
      <c r="L249" t="s">
        <v>13086</v>
      </c>
      <c r="M249" t="str">
        <f t="shared" si="36"/>
        <v>Accessories &amp; Peripherals</v>
      </c>
      <c r="N249" t="s">
        <v>13087</v>
      </c>
      <c r="O249" s="2" t="str">
        <f t="shared" si="37"/>
        <v>Cables &amp; Accessories</v>
      </c>
      <c r="P249" s="1" t="s">
        <v>13088</v>
      </c>
      <c r="Q249" t="s">
        <v>13089</v>
      </c>
      <c r="R249">
        <v>549</v>
      </c>
      <c r="S249" s="8">
        <f t="shared" si="38"/>
        <v>549</v>
      </c>
      <c r="T249">
        <v>995</v>
      </c>
      <c r="U249" s="8">
        <f t="shared" si="39"/>
        <v>995</v>
      </c>
      <c r="V249" s="1">
        <f t="shared" si="40"/>
        <v>0.44824120603015077</v>
      </c>
      <c r="W249">
        <v>4.2</v>
      </c>
      <c r="X249" s="10">
        <f t="shared" si="41"/>
        <v>4.2</v>
      </c>
      <c r="Y249" s="4">
        <v>29746</v>
      </c>
      <c r="Z249" s="12">
        <f t="shared" si="42"/>
        <v>29746</v>
      </c>
    </row>
    <row r="250" spans="1:26" x14ac:dyDescent="0.25">
      <c r="A250">
        <v>249</v>
      </c>
      <c r="B250" t="s">
        <v>2167</v>
      </c>
      <c r="C250" t="s">
        <v>2168</v>
      </c>
      <c r="D250" t="str">
        <f t="shared" si="34"/>
        <v>Croma 3A Fast charge 1m Type-C to All Type-C Phones sync and charge cable, Made in India, 480Mbps Data transfer rate, Tested Durability with 8000+ bends (12 months warranty) - CRCMA0106sTC10, Black</v>
      </c>
      <c r="F250" t="str">
        <f t="shared" si="43"/>
        <v>Unique</v>
      </c>
      <c r="G250" t="str" cm="1">
        <f t="array" ref="G250">PROPER(_xlfn.TEXTJOIN(" ", TRUE, INDEX(_xlfn.FILTERXML("&lt;t&gt;&lt;s&gt;" &amp; SUBSTITUTE(D250," ","&lt;/s&gt;&lt;s&gt;") &amp; "&lt;/s&gt;&lt;/t&gt;", "//s"), _xlfn.SEQUENCE(4))))</f>
        <v>Croma 3A Fast Charge</v>
      </c>
      <c r="H250" t="str">
        <f t="shared" si="45"/>
        <v>to All Type-C Phones sync and charge cable, Made in India, 480Mbps Data transfer rate, Tested Durability with 8000+ bends (12 months warranty) - CRCMA0106sTC10, Black</v>
      </c>
      <c r="I250" t="s">
        <v>17</v>
      </c>
      <c r="J250" t="s">
        <v>13085</v>
      </c>
      <c r="K250" s="7" t="str">
        <f t="shared" si="35"/>
        <v>Computers &amp; Accessories</v>
      </c>
      <c r="L250" t="s">
        <v>13086</v>
      </c>
      <c r="M250" t="str">
        <f t="shared" si="36"/>
        <v>Accessories &amp; Peripherals</v>
      </c>
      <c r="N250" s="2" t="s">
        <v>13087</v>
      </c>
      <c r="O250" s="2" t="str">
        <f t="shared" si="37"/>
        <v>Cables &amp; Accessories</v>
      </c>
      <c r="P250" s="1" t="s">
        <v>13088</v>
      </c>
      <c r="Q250" t="s">
        <v>13089</v>
      </c>
      <c r="R250">
        <v>129</v>
      </c>
      <c r="S250" s="8">
        <f t="shared" si="38"/>
        <v>129</v>
      </c>
      <c r="T250" s="2">
        <v>1000</v>
      </c>
      <c r="U250" s="8">
        <f t="shared" si="39"/>
        <v>1000</v>
      </c>
      <c r="V250" s="1">
        <f t="shared" si="40"/>
        <v>0.871</v>
      </c>
      <c r="W250">
        <v>3.9</v>
      </c>
      <c r="X250" s="10">
        <f t="shared" si="41"/>
        <v>3.9</v>
      </c>
      <c r="Y250" s="4">
        <v>295</v>
      </c>
      <c r="Z250" s="12">
        <f t="shared" si="42"/>
        <v>295</v>
      </c>
    </row>
    <row r="251" spans="1:26" x14ac:dyDescent="0.25">
      <c r="A251">
        <v>250</v>
      </c>
      <c r="B251" t="s">
        <v>2177</v>
      </c>
      <c r="C251" t="s">
        <v>2178</v>
      </c>
      <c r="D251" t="str">
        <f t="shared" si="34"/>
        <v>Sony Bravia 164 cm (65 inches) 4K Ultra HD Smart LED Google TV KD-65X74K (Black)</v>
      </c>
      <c r="F251" t="str">
        <f t="shared" si="43"/>
        <v>Unique</v>
      </c>
      <c r="G251" t="str" cm="1">
        <f t="array" ref="G251">PROPER(_xlfn.TEXTJOIN(" ", TRUE, INDEX(_xlfn.FILTERXML("&lt;t&gt;&lt;s&gt;" &amp; SUBSTITUTE(D251," ","&lt;/s&gt;&lt;s&gt;") &amp; "&lt;/s&gt;&lt;/t&gt;", "//s"), _xlfn.SEQUENCE(4))))</f>
        <v>Sony Bravia 164 Cm</v>
      </c>
      <c r="H251" t="str">
        <f t="shared" si="45"/>
        <v>4K Ultra HD Smart LED Google TV KD-65X74K (Black)</v>
      </c>
      <c r="I251" t="s">
        <v>167</v>
      </c>
      <c r="J251" t="s">
        <v>13093</v>
      </c>
      <c r="K251" s="7" t="str">
        <f t="shared" si="35"/>
        <v>Electronics</v>
      </c>
      <c r="L251" s="2" t="s">
        <v>13094</v>
      </c>
      <c r="M251" t="str">
        <f t="shared" si="36"/>
        <v>HomeTheater , TV &amp; Video</v>
      </c>
      <c r="N251" t="s">
        <v>13097</v>
      </c>
      <c r="O251" s="2" t="str">
        <f t="shared" si="37"/>
        <v>Televisions</v>
      </c>
      <c r="P251" s="1" t="s">
        <v>13098</v>
      </c>
      <c r="R251" s="2">
        <v>77990</v>
      </c>
      <c r="S251" s="8">
        <f t="shared" si="38"/>
        <v>77990</v>
      </c>
      <c r="T251" s="2">
        <v>139900</v>
      </c>
      <c r="U251" s="8">
        <f t="shared" si="39"/>
        <v>139900</v>
      </c>
      <c r="V251" s="1">
        <f t="shared" si="40"/>
        <v>0.44253037884203</v>
      </c>
      <c r="W251">
        <v>4.7</v>
      </c>
      <c r="X251" s="10">
        <f t="shared" si="41"/>
        <v>4.7</v>
      </c>
      <c r="Y251" s="4">
        <v>5935</v>
      </c>
      <c r="Z251" s="12">
        <f t="shared" si="42"/>
        <v>5935</v>
      </c>
    </row>
    <row r="252" spans="1:26" x14ac:dyDescent="0.25">
      <c r="A252">
        <v>251</v>
      </c>
      <c r="B252" t="s">
        <v>2187</v>
      </c>
      <c r="C252" t="s">
        <v>12977</v>
      </c>
      <c r="D252" t="str">
        <f t="shared" si="34"/>
        <v>7SEVEN Compatible for Mi tv Remote Control Original Suitable with Smart Android 4K LED Non Voice Command Xiaomi Redmi Remote of 4A Model 32 43 55 65 inches</v>
      </c>
      <c r="F252" t="str">
        <f t="shared" si="43"/>
        <v>Unique</v>
      </c>
      <c r="G252" t="str" cm="1">
        <f t="array" ref="G252">PROPER(_xlfn.TEXTJOIN(" ", TRUE, INDEX(_xlfn.FILTERXML("&lt;t&gt;&lt;s&gt;" &amp; SUBSTITUTE(D252," ","&lt;/s&gt;&lt;s&gt;") &amp; "&lt;/s&gt;&lt;/t&gt;", "//s"), _xlfn.SEQUENCE(4))))</f>
        <v>7Seven Compatible For Mi</v>
      </c>
      <c r="H252" t="str">
        <f t="shared" si="45"/>
        <v>Control Original Suitable with Smart Android 4K LED Non Voice Command Xiaomi Redmi Remote of 4A Model 32 43 55 65 inches</v>
      </c>
      <c r="I252" t="s">
        <v>459</v>
      </c>
      <c r="J252" t="s">
        <v>13093</v>
      </c>
      <c r="K252" s="7" t="str">
        <f t="shared" si="35"/>
        <v>Electronics</v>
      </c>
      <c r="L252" t="s">
        <v>13094</v>
      </c>
      <c r="M252" t="str">
        <f t="shared" si="36"/>
        <v>HomeTheater , TV &amp; Video</v>
      </c>
      <c r="N252" t="s">
        <v>13095</v>
      </c>
      <c r="O252" s="2" t="str">
        <f t="shared" si="37"/>
        <v>Accessories</v>
      </c>
      <c r="P252" s="1" t="s">
        <v>13099</v>
      </c>
      <c r="R252">
        <v>349</v>
      </c>
      <c r="S252" s="8">
        <f t="shared" si="38"/>
        <v>349</v>
      </c>
      <c r="T252">
        <v>799</v>
      </c>
      <c r="U252" s="8">
        <f t="shared" si="39"/>
        <v>799</v>
      </c>
      <c r="V252" s="1">
        <f t="shared" si="40"/>
        <v>0.56320400500625778</v>
      </c>
      <c r="W252">
        <v>3.6</v>
      </c>
      <c r="X252" s="10">
        <f t="shared" si="41"/>
        <v>3.6</v>
      </c>
      <c r="Y252" s="4">
        <v>323</v>
      </c>
      <c r="Z252" s="12">
        <f t="shared" si="42"/>
        <v>323</v>
      </c>
    </row>
    <row r="253" spans="1:26" x14ac:dyDescent="0.25">
      <c r="A253">
        <v>252</v>
      </c>
      <c r="B253" t="s">
        <v>2196</v>
      </c>
      <c r="C253" t="s">
        <v>12978</v>
      </c>
      <c r="D253" t="str">
        <f t="shared" si="34"/>
        <v>7SEVEN Compatible Vu Smart Tv Remote Control Suitable for Original 4K Android LED Ultra HD UHD Vu Tv Remote with Non Voice Feature without google assistant</v>
      </c>
      <c r="F253" t="str">
        <f t="shared" si="43"/>
        <v>Unique</v>
      </c>
      <c r="G253" t="str" cm="1">
        <f t="array" ref="G253">PROPER(_xlfn.TEXTJOIN(" ", TRUE, INDEX(_xlfn.FILTERXML("&lt;t&gt;&lt;s&gt;" &amp; SUBSTITUTE(D253," ","&lt;/s&gt;&lt;s&gt;") &amp; "&lt;/s&gt;&lt;/t&gt;", "//s"), _xlfn.SEQUENCE(4))))</f>
        <v>7Seven Compatible Vu Smart</v>
      </c>
      <c r="H253" t="str">
        <f t="shared" si="45"/>
        <v>Control Suitable for Original 4K Android LED Ultra HD UHD Vu Tv Remote with Non Voice Feature without google assistant</v>
      </c>
      <c r="I253" t="s">
        <v>459</v>
      </c>
      <c r="J253" t="s">
        <v>13093</v>
      </c>
      <c r="K253" s="7" t="str">
        <f t="shared" si="35"/>
        <v>Electronics</v>
      </c>
      <c r="L253" t="s">
        <v>13094</v>
      </c>
      <c r="M253" t="str">
        <f t="shared" si="36"/>
        <v>HomeTheater , TV &amp; Video</v>
      </c>
      <c r="N253" t="s">
        <v>13095</v>
      </c>
      <c r="O253" s="2" t="str">
        <f t="shared" si="37"/>
        <v>Accessories</v>
      </c>
      <c r="P253" s="1" t="s">
        <v>13099</v>
      </c>
      <c r="R253">
        <v>499</v>
      </c>
      <c r="S253" s="8">
        <f t="shared" si="38"/>
        <v>499</v>
      </c>
      <c r="T253">
        <v>899</v>
      </c>
      <c r="U253" s="8">
        <f t="shared" si="39"/>
        <v>899</v>
      </c>
      <c r="V253" s="1">
        <f t="shared" si="40"/>
        <v>0.44493882091212456</v>
      </c>
      <c r="W253">
        <v>3.7</v>
      </c>
      <c r="X253" s="10">
        <f t="shared" si="41"/>
        <v>3.7</v>
      </c>
      <c r="Y253" s="4">
        <v>185</v>
      </c>
      <c r="Z253" s="12">
        <f t="shared" si="42"/>
        <v>185</v>
      </c>
    </row>
    <row r="254" spans="1:26" x14ac:dyDescent="0.25">
      <c r="A254">
        <v>253</v>
      </c>
      <c r="B254" t="s">
        <v>2205</v>
      </c>
      <c r="C254" t="s">
        <v>2206</v>
      </c>
      <c r="D254" t="str">
        <f t="shared" si="34"/>
        <v>Storite High Speed Micro USB 3.0 Cable A to Micro B for External and Desktop Hard Drives 45cm</v>
      </c>
      <c r="F254" t="str">
        <f t="shared" si="43"/>
        <v>Unique</v>
      </c>
      <c r="G254" t="str" cm="1">
        <f t="array" ref="G254">PROPER(_xlfn.TEXTJOIN(" ", TRUE, INDEX(_xlfn.FILTERXML("&lt;t&gt;&lt;s&gt;" &amp; SUBSTITUTE(D254," ","&lt;/s&gt;&lt;s&gt;") &amp; "&lt;/s&gt;&lt;/t&gt;", "//s"), _xlfn.SEQUENCE(4))))</f>
        <v>Storite High Speed Micro</v>
      </c>
      <c r="H254" t="str">
        <f t="shared" si="45"/>
        <v>Cable A to Micro B for External and Desktop Hard Drives 45cm</v>
      </c>
      <c r="I254" t="s">
        <v>17</v>
      </c>
      <c r="J254" t="s">
        <v>13085</v>
      </c>
      <c r="K254" s="7" t="str">
        <f t="shared" si="35"/>
        <v>Computers &amp; Accessories</v>
      </c>
      <c r="L254" t="s">
        <v>13086</v>
      </c>
      <c r="M254" t="str">
        <f t="shared" si="36"/>
        <v>Accessories &amp; Peripherals</v>
      </c>
      <c r="N254" t="s">
        <v>13087</v>
      </c>
      <c r="O254" s="2" t="str">
        <f t="shared" si="37"/>
        <v>Cables &amp; Accessories</v>
      </c>
      <c r="P254" s="1" t="s">
        <v>13088</v>
      </c>
      <c r="Q254" t="s">
        <v>13089</v>
      </c>
      <c r="R254">
        <v>299</v>
      </c>
      <c r="S254" s="8">
        <f t="shared" si="38"/>
        <v>299</v>
      </c>
      <c r="T254">
        <v>799</v>
      </c>
      <c r="U254" s="8">
        <f t="shared" si="39"/>
        <v>799</v>
      </c>
      <c r="V254" s="1">
        <f t="shared" si="40"/>
        <v>0.62578222778473092</v>
      </c>
      <c r="W254">
        <v>4.2</v>
      </c>
      <c r="X254" s="10">
        <f t="shared" si="41"/>
        <v>4.2</v>
      </c>
      <c r="Y254" s="4">
        <v>2117</v>
      </c>
      <c r="Z254" s="12">
        <f t="shared" si="42"/>
        <v>2117</v>
      </c>
    </row>
    <row r="255" spans="1:26" x14ac:dyDescent="0.25">
      <c r="A255">
        <v>254</v>
      </c>
      <c r="B255" t="s">
        <v>2215</v>
      </c>
      <c r="C255" t="s">
        <v>2216</v>
      </c>
      <c r="D255" t="str">
        <f t="shared" si="34"/>
        <v>FLiX (Beetel) 3in1 (Type C|Micro|Iphone Lightening) Textured Pattern 3A Fast Charging Cable with QC and PD Support for Type C,Micro USB and Lightning Iphone Cable,Made in India,1.5 Meter Long Cable(T101)</v>
      </c>
      <c r="F255" t="str">
        <f t="shared" si="43"/>
        <v>Unique</v>
      </c>
      <c r="G255" t="str" cm="1">
        <f t="array" ref="G255">PROPER(_xlfn.TEXTJOIN(" ", TRUE, INDEX(_xlfn.FILTERXML("&lt;t&gt;&lt;s&gt;" &amp; SUBSTITUTE(D255," ","&lt;/s&gt;&lt;s&gt;") &amp; "&lt;/s&gt;&lt;/t&gt;", "//s"), _xlfn.SEQUENCE(4))))</f>
        <v>Flix (Beetel) 3In1 (Type</v>
      </c>
      <c r="H255" t="str">
        <f t="shared" si="45"/>
        <v>Textured Pattern 3A Fast Charging Cable with QC and PD Support for Type C,Micro USB and Lightning Iphone Cable,Made in India,1.5 Meter Long Cable(T101)</v>
      </c>
      <c r="I255" t="s">
        <v>17</v>
      </c>
      <c r="J255" t="s">
        <v>13085</v>
      </c>
      <c r="K255" s="7" t="str">
        <f t="shared" si="35"/>
        <v>Computers &amp; Accessories</v>
      </c>
      <c r="L255" t="s">
        <v>13086</v>
      </c>
      <c r="M255" t="str">
        <f t="shared" si="36"/>
        <v>Accessories &amp; Peripherals</v>
      </c>
      <c r="N255" t="s">
        <v>13087</v>
      </c>
      <c r="O255" s="2" t="str">
        <f t="shared" si="37"/>
        <v>Cables &amp; Accessories</v>
      </c>
      <c r="P255" s="1" t="s">
        <v>13088</v>
      </c>
      <c r="Q255" t="s">
        <v>13089</v>
      </c>
      <c r="R255">
        <v>182</v>
      </c>
      <c r="S255" s="8">
        <f t="shared" si="38"/>
        <v>182</v>
      </c>
      <c r="T255">
        <v>599</v>
      </c>
      <c r="U255" s="8">
        <f t="shared" si="39"/>
        <v>599</v>
      </c>
      <c r="V255" s="1">
        <f t="shared" si="40"/>
        <v>0.69616026711185308</v>
      </c>
      <c r="W255">
        <v>4</v>
      </c>
      <c r="X255" s="10">
        <f t="shared" si="41"/>
        <v>4</v>
      </c>
      <c r="Y255" s="4">
        <v>9378</v>
      </c>
      <c r="Z255" s="12">
        <f t="shared" si="42"/>
        <v>9378</v>
      </c>
    </row>
    <row r="256" spans="1:26" x14ac:dyDescent="0.25">
      <c r="A256">
        <v>255</v>
      </c>
      <c r="B256" t="s">
        <v>2220</v>
      </c>
      <c r="C256" t="s">
        <v>2221</v>
      </c>
      <c r="D256" t="str">
        <f t="shared" si="34"/>
        <v>SVM Products Unbreakable Set Top Box Stand with Dual Remote Holder (Black)</v>
      </c>
      <c r="F256" t="str">
        <f t="shared" si="43"/>
        <v>Unique</v>
      </c>
      <c r="G256" t="str" cm="1">
        <f t="array" ref="G256">PROPER(_xlfn.TEXTJOIN(" ", TRUE, INDEX(_xlfn.FILTERXML("&lt;t&gt;&lt;s&gt;" &amp; SUBSTITUTE(D256," ","&lt;/s&gt;&lt;s&gt;") &amp; "&lt;/s&gt;&lt;/t&gt;", "//s"), _xlfn.SEQUENCE(4))))</f>
        <v>Svm Products Unbreakable Set</v>
      </c>
      <c r="H256" t="str">
        <f t="shared" si="45"/>
        <v>Stand with Dual Remote Holder (Black)</v>
      </c>
      <c r="I256" t="s">
        <v>640</v>
      </c>
      <c r="J256" t="s">
        <v>13093</v>
      </c>
      <c r="K256" s="7" t="str">
        <f t="shared" si="35"/>
        <v>Electronics</v>
      </c>
      <c r="L256" t="s">
        <v>13094</v>
      </c>
      <c r="M256" t="str">
        <f t="shared" si="36"/>
        <v>HomeTheater , TV &amp; Video</v>
      </c>
      <c r="N256" t="s">
        <v>13095</v>
      </c>
      <c r="O256" s="2" t="str">
        <f t="shared" si="37"/>
        <v>Accessories</v>
      </c>
      <c r="P256" s="1" t="s">
        <v>13101</v>
      </c>
      <c r="Q256" t="s">
        <v>13102</v>
      </c>
      <c r="R256">
        <v>96</v>
      </c>
      <c r="S256" s="8">
        <f t="shared" si="38"/>
        <v>96</v>
      </c>
      <c r="T256">
        <v>399</v>
      </c>
      <c r="U256" s="8">
        <f t="shared" si="39"/>
        <v>399</v>
      </c>
      <c r="V256" s="1">
        <f t="shared" si="40"/>
        <v>0.75939849624060152</v>
      </c>
      <c r="W256">
        <v>3.6</v>
      </c>
      <c r="X256" s="10">
        <f t="shared" si="41"/>
        <v>3.6</v>
      </c>
      <c r="Y256" s="4">
        <v>1796</v>
      </c>
      <c r="Z256" s="12">
        <f t="shared" si="42"/>
        <v>1796</v>
      </c>
    </row>
    <row r="257" spans="1:26" x14ac:dyDescent="0.25">
      <c r="A257">
        <v>256</v>
      </c>
      <c r="B257" t="s">
        <v>2230</v>
      </c>
      <c r="C257" t="s">
        <v>2231</v>
      </c>
      <c r="D257" t="str">
        <f t="shared" si="34"/>
        <v>VU 164 cm (65 inches) The GloLED Series 4K Smart LED Google TV 65GloLED (Grey)</v>
      </c>
      <c r="F257" t="str">
        <f t="shared" si="43"/>
        <v>Unique</v>
      </c>
      <c r="G257" t="str" cm="1">
        <f t="array" ref="G257">PROPER(_xlfn.TEXTJOIN(" ", TRUE, INDEX(_xlfn.FILTERXML("&lt;t&gt;&lt;s&gt;" &amp; SUBSTITUTE(D257," ","&lt;/s&gt;&lt;s&gt;") &amp; "&lt;/s&gt;&lt;/t&gt;", "//s"), _xlfn.SEQUENCE(4))))</f>
        <v>Vu 164 Cm (65</v>
      </c>
      <c r="H257" t="str">
        <f t="shared" si="45"/>
        <v>GloLED Series 4K Smart LED Google TV 65GloLED (Grey)</v>
      </c>
      <c r="I257" t="s">
        <v>167</v>
      </c>
      <c r="J257" t="s">
        <v>13093</v>
      </c>
      <c r="K257" s="7" t="str">
        <f t="shared" si="35"/>
        <v>Electronics</v>
      </c>
      <c r="L257" s="2" t="s">
        <v>13094</v>
      </c>
      <c r="M257" t="str">
        <f t="shared" si="36"/>
        <v>HomeTheater , TV &amp; Video</v>
      </c>
      <c r="N257" s="2" t="s">
        <v>13097</v>
      </c>
      <c r="O257" s="2" t="str">
        <f t="shared" si="37"/>
        <v>Televisions</v>
      </c>
      <c r="P257" s="1" t="s">
        <v>13098</v>
      </c>
      <c r="R257" s="2">
        <v>54990</v>
      </c>
      <c r="S257" s="8">
        <f t="shared" si="38"/>
        <v>54990</v>
      </c>
      <c r="T257" s="2">
        <v>85000</v>
      </c>
      <c r="U257" s="8">
        <f t="shared" si="39"/>
        <v>85000</v>
      </c>
      <c r="V257" s="1">
        <f t="shared" si="40"/>
        <v>0.35305882352941176</v>
      </c>
      <c r="W257">
        <v>4.3</v>
      </c>
      <c r="X257" s="10">
        <f t="shared" si="41"/>
        <v>4.3</v>
      </c>
      <c r="Y257" s="4">
        <v>3587</v>
      </c>
      <c r="Z257" s="12">
        <f t="shared" si="42"/>
        <v>3587</v>
      </c>
    </row>
    <row r="258" spans="1:26" x14ac:dyDescent="0.25">
      <c r="A258">
        <v>257</v>
      </c>
      <c r="B258" t="s">
        <v>2234</v>
      </c>
      <c r="C258" t="s">
        <v>2235</v>
      </c>
      <c r="D258" t="str">
        <f t="shared" ref="D258:D321" si="46">TRIM(SUBSTITUTE(SUBSTITUTE(SUBSTITUTE(SUBSTITUTE(SUBSTITUTE(SUBSTITUTE(C258,"&amp;","and"),"&lt;",""),"&gt;",""),"/"," "),CHAR(160)," "),CHAR(10)," "))</f>
        <v>CableCreation RCA to 3.5mm Male Audio Cable, 3.5mm to 2RCA Cable Male RCA Cable,Y Splitter Stereo Jack Cable for Home Theater,Subwoofer, Receiver, Speakers and More (3Feet 0.9Meter,Black)</v>
      </c>
      <c r="F258" t="str">
        <f t="shared" si="43"/>
        <v>Unique</v>
      </c>
      <c r="G258" t="str" cm="1">
        <f t="array" ref="G258">PROPER(_xlfn.TEXTJOIN(" ", TRUE, INDEX(_xlfn.FILTERXML("&lt;t&gt;&lt;s&gt;" &amp; SUBSTITUTE(D258," ","&lt;/s&gt;&lt;s&gt;") &amp; "&lt;/s&gt;&lt;/t&gt;", "//s"), _xlfn.SEQUENCE(4))))</f>
        <v>Cablecreation Rca To 3.5Mm</v>
      </c>
      <c r="H258" t="str">
        <f t="shared" si="45"/>
        <v>Cable, 3.5mm to 2RCA Cable Male RCA Cable,Y Splitter Stereo Jack Cable for Home Theater,Subwoofer, Receiver, Speakers and More (3Feet 0.9Meter,Black)</v>
      </c>
      <c r="I258" t="s">
        <v>1162</v>
      </c>
      <c r="J258" t="s">
        <v>13093</v>
      </c>
      <c r="K258" s="7" t="str">
        <f t="shared" ref="K258:K321" si="47">TRIM(SUBSTITUTE(SUBSTITUTE(J258, "&amp;", " &amp; "), ",", " , "))</f>
        <v>Electronics</v>
      </c>
      <c r="L258" t="s">
        <v>13094</v>
      </c>
      <c r="M258" t="str">
        <f t="shared" ref="M258:M321" si="48">TRIM(SUBSTITUTE(SUBSTITUTE(L258, "&amp;", " &amp; "), ",", " , "))</f>
        <v>HomeTheater , TV &amp; Video</v>
      </c>
      <c r="N258" t="s">
        <v>13095</v>
      </c>
      <c r="O258" s="2" t="str">
        <f t="shared" ref="O258:O321" si="49">TRIM(SUBSTITUTE(SUBSTITUTE(N258, "&amp;", " &amp; "), ",", " , "))</f>
        <v>Accessories</v>
      </c>
      <c r="P258" s="1" t="s">
        <v>13088</v>
      </c>
      <c r="Q258" t="s">
        <v>13103</v>
      </c>
      <c r="R258">
        <v>439</v>
      </c>
      <c r="S258" s="8">
        <f t="shared" ref="S258:S321" si="50">VALUE(R258)</f>
        <v>439</v>
      </c>
      <c r="T258">
        <v>758</v>
      </c>
      <c r="U258" s="8">
        <f t="shared" ref="U258:U321" si="51">VALUE(T258)</f>
        <v>758</v>
      </c>
      <c r="V258" s="1">
        <f t="shared" ref="V258:V321" si="52">IFERROR((U258- S258) / U258, 0)</f>
        <v>0.420844327176781</v>
      </c>
      <c r="W258">
        <v>4.2</v>
      </c>
      <c r="X258" s="10">
        <f t="shared" ref="X258:X321" si="53">VALUE(W258)</f>
        <v>4.2</v>
      </c>
      <c r="Y258" s="4">
        <v>4296</v>
      </c>
      <c r="Z258" s="12">
        <f t="shared" ref="Z258:Z321" si="54">VALUE(Y258)</f>
        <v>4296</v>
      </c>
    </row>
    <row r="259" spans="1:26" x14ac:dyDescent="0.25">
      <c r="A259">
        <v>258</v>
      </c>
      <c r="B259" t="s">
        <v>2243</v>
      </c>
      <c r="C259" t="s">
        <v>2244</v>
      </c>
      <c r="D259" t="str">
        <f t="shared" si="46"/>
        <v>Wayona USB Type C Fast Charging Cable Charger Cord 3A QC 3.0 Data Cable Compatible with Samsung Galaxy S10e S10 S9 S8 S20 Plus, Note 10 9 8, M51 A40 A50 A70, Moto G7 G8 (1M, Grey)</v>
      </c>
      <c r="F259" t="str">
        <f t="shared" ref="F259:F322" si="55">IF(COUNTIF(B:B,B259) &gt; 1, "Duplicate", "Unique")</f>
        <v>Unique</v>
      </c>
      <c r="G259" t="str" cm="1">
        <f t="array" ref="G259">PROPER(_xlfn.TEXTJOIN(" ", TRUE, INDEX(_xlfn.FILTERXML("&lt;t&gt;&lt;s&gt;" &amp; SUBSTITUTE(D259," ","&lt;/s&gt;&lt;s&gt;") &amp; "&lt;/s&gt;&lt;/t&gt;", "//s"), _xlfn.SEQUENCE(4))))</f>
        <v>Wayona Usb Type C</v>
      </c>
      <c r="H259" t="str">
        <f t="shared" si="45"/>
        <v>Cable Charger Cord 3A QC 3.0 Data Cable Compatible with Samsung Galaxy S10e S10 S9 S8 S20 Plus, Note 10 9 8, M51 A40 A50 A70, Moto G7 G8 (1M, Grey)</v>
      </c>
      <c r="I259" t="s">
        <v>17</v>
      </c>
      <c r="J259" t="s">
        <v>13085</v>
      </c>
      <c r="K259" s="7" t="str">
        <f t="shared" si="47"/>
        <v>Computers &amp; Accessories</v>
      </c>
      <c r="L259" t="s">
        <v>13086</v>
      </c>
      <c r="M259" t="str">
        <f t="shared" si="48"/>
        <v>Accessories &amp; Peripherals</v>
      </c>
      <c r="N259" t="s">
        <v>13087</v>
      </c>
      <c r="O259" s="2" t="str">
        <f t="shared" si="49"/>
        <v>Cables &amp; Accessories</v>
      </c>
      <c r="P259" s="1" t="s">
        <v>13088</v>
      </c>
      <c r="Q259" t="s">
        <v>13089</v>
      </c>
      <c r="R259">
        <v>299</v>
      </c>
      <c r="S259" s="8">
        <f t="shared" si="50"/>
        <v>299</v>
      </c>
      <c r="T259">
        <v>999</v>
      </c>
      <c r="U259" s="8">
        <f t="shared" si="51"/>
        <v>999</v>
      </c>
      <c r="V259" s="1">
        <f t="shared" si="52"/>
        <v>0.70070070070070067</v>
      </c>
      <c r="W259">
        <v>4.3</v>
      </c>
      <c r="X259" s="10">
        <f t="shared" si="53"/>
        <v>4.3</v>
      </c>
      <c r="Y259" s="4">
        <v>2651</v>
      </c>
      <c r="Z259" s="12">
        <f t="shared" si="54"/>
        <v>2651</v>
      </c>
    </row>
    <row r="260" spans="1:26" x14ac:dyDescent="0.25">
      <c r="A260">
        <v>259</v>
      </c>
      <c r="B260" t="s">
        <v>2247</v>
      </c>
      <c r="C260" t="s">
        <v>2248</v>
      </c>
      <c r="D260" t="str">
        <f t="shared" si="46"/>
        <v>boAt Rugged V3 Braided Micro USB Cable (Pearl White)</v>
      </c>
      <c r="F260" t="str">
        <f t="shared" si="55"/>
        <v>Unique</v>
      </c>
      <c r="G260" t="str" cm="1">
        <f t="array" ref="G260">PROPER(_xlfn.TEXTJOIN(" ", TRUE, INDEX(_xlfn.FILTERXML("&lt;t&gt;&lt;s&gt;" &amp; SUBSTITUTE(D260," ","&lt;/s&gt;&lt;s&gt;") &amp; "&lt;/s&gt;&lt;/t&gt;", "//s"), _xlfn.SEQUENCE(4))))</f>
        <v>Boat Rugged V3 Braided</v>
      </c>
      <c r="H260" t="str">
        <f t="shared" si="45"/>
        <v>Cable (Pearl White)</v>
      </c>
      <c r="I260" t="s">
        <v>17</v>
      </c>
      <c r="J260" t="s">
        <v>13085</v>
      </c>
      <c r="K260" s="7" t="str">
        <f t="shared" si="47"/>
        <v>Computers &amp; Accessories</v>
      </c>
      <c r="L260" t="s">
        <v>13086</v>
      </c>
      <c r="M260" t="str">
        <f t="shared" si="48"/>
        <v>Accessories &amp; Peripherals</v>
      </c>
      <c r="N260" t="s">
        <v>13087</v>
      </c>
      <c r="O260" s="2" t="str">
        <f t="shared" si="49"/>
        <v>Cables &amp; Accessories</v>
      </c>
      <c r="P260" s="1" t="s">
        <v>13088</v>
      </c>
      <c r="Q260" t="s">
        <v>13089</v>
      </c>
      <c r="R260">
        <v>299</v>
      </c>
      <c r="S260" s="8">
        <f t="shared" si="50"/>
        <v>299</v>
      </c>
      <c r="T260">
        <v>799</v>
      </c>
      <c r="U260" s="8">
        <f t="shared" si="51"/>
        <v>799</v>
      </c>
      <c r="V260" s="1">
        <f t="shared" si="52"/>
        <v>0.62578222778473092</v>
      </c>
      <c r="W260">
        <v>4.2</v>
      </c>
      <c r="X260" s="10">
        <f t="shared" si="53"/>
        <v>4.2</v>
      </c>
      <c r="Y260" s="4">
        <v>94363</v>
      </c>
      <c r="Z260" s="12">
        <f t="shared" si="54"/>
        <v>94363</v>
      </c>
    </row>
    <row r="261" spans="1:26" x14ac:dyDescent="0.25">
      <c r="A261">
        <v>260</v>
      </c>
      <c r="B261" t="s">
        <v>2252</v>
      </c>
      <c r="C261" t="s">
        <v>2253</v>
      </c>
      <c r="D261" t="str">
        <f t="shared" si="46"/>
        <v>Amazon Basics USB A to Lightning PVC Molded Nylon MFi Certified Charging Cable (Black, 1.2 meter)</v>
      </c>
      <c r="F261" t="str">
        <f t="shared" si="55"/>
        <v>Unique</v>
      </c>
      <c r="G261" t="str" cm="1">
        <f t="array" ref="G261">PROPER(_xlfn.TEXTJOIN(" ", TRUE, INDEX(_xlfn.FILTERXML("&lt;t&gt;&lt;s&gt;" &amp; SUBSTITUTE(D261," ","&lt;/s&gt;&lt;s&gt;") &amp; "&lt;/s&gt;&lt;/t&gt;", "//s"), _xlfn.SEQUENCE(4))))</f>
        <v>Amazon Basics Usb A</v>
      </c>
      <c r="H261" t="str">
        <f t="shared" si="45"/>
        <v>PVC Molded Nylon MFi Certified Charging Cable (Black, 1.2 meter)</v>
      </c>
      <c r="I261" t="s">
        <v>17</v>
      </c>
      <c r="J261" t="s">
        <v>13085</v>
      </c>
      <c r="K261" s="7" t="str">
        <f t="shared" si="47"/>
        <v>Computers &amp; Accessories</v>
      </c>
      <c r="L261" t="s">
        <v>13086</v>
      </c>
      <c r="M261" t="str">
        <f t="shared" si="48"/>
        <v>Accessories &amp; Peripherals</v>
      </c>
      <c r="N261" s="2" t="s">
        <v>13087</v>
      </c>
      <c r="O261" s="2" t="str">
        <f t="shared" si="49"/>
        <v>Cables &amp; Accessories</v>
      </c>
      <c r="P261" s="1" t="s">
        <v>13088</v>
      </c>
      <c r="Q261" t="s">
        <v>13089</v>
      </c>
      <c r="R261">
        <v>789</v>
      </c>
      <c r="S261" s="8">
        <f t="shared" si="50"/>
        <v>789</v>
      </c>
      <c r="T261" s="2">
        <v>1999</v>
      </c>
      <c r="U261" s="8">
        <f t="shared" si="51"/>
        <v>1999</v>
      </c>
      <c r="V261" s="1">
        <f t="shared" si="52"/>
        <v>0.60530265132566285</v>
      </c>
      <c r="W261">
        <v>4.2</v>
      </c>
      <c r="X261" s="10">
        <f t="shared" si="53"/>
        <v>4.2</v>
      </c>
      <c r="Y261" s="4">
        <v>34540</v>
      </c>
      <c r="Z261" s="12">
        <f t="shared" si="54"/>
        <v>34540</v>
      </c>
    </row>
    <row r="262" spans="1:26" x14ac:dyDescent="0.25">
      <c r="A262">
        <v>261</v>
      </c>
      <c r="B262" t="s">
        <v>2262</v>
      </c>
      <c r="C262" t="s">
        <v>2263</v>
      </c>
      <c r="D262" t="str">
        <f t="shared" si="46"/>
        <v>AmazonBasics - High-Speed Male to Female HDMI Extension Cable - 6 Feet</v>
      </c>
      <c r="F262" t="str">
        <f t="shared" si="55"/>
        <v>Unique</v>
      </c>
      <c r="G262" t="str" cm="1">
        <f t="array" ref="G262">PROPER(_xlfn.TEXTJOIN(" ", TRUE, INDEX(_xlfn.FILTERXML("&lt;t&gt;&lt;s&gt;" &amp; SUBSTITUTE(D262," ","&lt;/s&gt;&lt;s&gt;") &amp; "&lt;/s&gt;&lt;/t&gt;", "//s"), _xlfn.SEQUENCE(4))))</f>
        <v>Amazonbasics - High-Speed Male</v>
      </c>
      <c r="H262" t="str">
        <f t="shared" si="45"/>
        <v>HDMI Extension Cable - 6 Feet</v>
      </c>
      <c r="I262" t="s">
        <v>127</v>
      </c>
      <c r="J262" t="s">
        <v>13093</v>
      </c>
      <c r="K262" s="7" t="str">
        <f t="shared" si="47"/>
        <v>Electronics</v>
      </c>
      <c r="L262" t="s">
        <v>13094</v>
      </c>
      <c r="M262" t="str">
        <f t="shared" si="48"/>
        <v>HomeTheater , TV &amp; Video</v>
      </c>
      <c r="N262" t="s">
        <v>13095</v>
      </c>
      <c r="O262" s="2" t="str">
        <f t="shared" si="49"/>
        <v>Accessories</v>
      </c>
      <c r="P262" s="1" t="s">
        <v>13088</v>
      </c>
      <c r="Q262" t="s">
        <v>13096</v>
      </c>
      <c r="R262">
        <v>299</v>
      </c>
      <c r="S262" s="8">
        <f t="shared" si="50"/>
        <v>299</v>
      </c>
      <c r="T262">
        <v>700</v>
      </c>
      <c r="U262" s="8">
        <f t="shared" si="51"/>
        <v>700</v>
      </c>
      <c r="V262" s="1">
        <f t="shared" si="52"/>
        <v>0.57285714285714284</v>
      </c>
      <c r="W262">
        <v>4.4000000000000004</v>
      </c>
      <c r="X262" s="10">
        <f t="shared" si="53"/>
        <v>4.4000000000000004</v>
      </c>
      <c r="Y262" s="4">
        <v>8714</v>
      </c>
      <c r="Z262" s="12">
        <f t="shared" si="54"/>
        <v>8714</v>
      </c>
    </row>
    <row r="263" spans="1:26" x14ac:dyDescent="0.25">
      <c r="A263">
        <v>262</v>
      </c>
      <c r="B263" t="s">
        <v>2272</v>
      </c>
      <c r="C263" t="s">
        <v>2273</v>
      </c>
      <c r="D263" t="str">
        <f t="shared" si="46"/>
        <v>Wayona Nylon Braided Usb Type C 3Ft 1M 3A Fast Charger Cable For Samsung Galaxy S9 S8 (Wc3Cb1, Black)</v>
      </c>
      <c r="F263" t="str">
        <f t="shared" si="55"/>
        <v>Unique</v>
      </c>
      <c r="G263" t="str" cm="1">
        <f t="array" ref="G263">PROPER(_xlfn.TEXTJOIN(" ", TRUE, INDEX(_xlfn.FILTERXML("&lt;t&gt;&lt;s&gt;" &amp; SUBSTITUTE(D263," ","&lt;/s&gt;&lt;s&gt;") &amp; "&lt;/s&gt;&lt;/t&gt;", "//s"), _xlfn.SEQUENCE(4))))</f>
        <v>Wayona Nylon Braided Usb</v>
      </c>
      <c r="H263" t="str">
        <f t="shared" si="45"/>
        <v>3Ft 1M 3A Fast Charger Cable For Samsung Galaxy S9 S8 (Wc3Cb1, Black)</v>
      </c>
      <c r="I263" t="s">
        <v>17</v>
      </c>
      <c r="J263" t="s">
        <v>13085</v>
      </c>
      <c r="K263" s="7" t="str">
        <f t="shared" si="47"/>
        <v>Computers &amp; Accessories</v>
      </c>
      <c r="L263" t="s">
        <v>13086</v>
      </c>
      <c r="M263" t="str">
        <f t="shared" si="48"/>
        <v>Accessories &amp; Peripherals</v>
      </c>
      <c r="N263" s="2" t="s">
        <v>13087</v>
      </c>
      <c r="O263" s="2" t="str">
        <f t="shared" si="49"/>
        <v>Cables &amp; Accessories</v>
      </c>
      <c r="P263" s="1" t="s">
        <v>13088</v>
      </c>
      <c r="Q263" t="s">
        <v>13089</v>
      </c>
      <c r="R263">
        <v>325</v>
      </c>
      <c r="S263" s="8">
        <f t="shared" si="50"/>
        <v>325</v>
      </c>
      <c r="T263" s="2">
        <v>1099</v>
      </c>
      <c r="U263" s="8">
        <f t="shared" si="51"/>
        <v>1099</v>
      </c>
      <c r="V263" s="1">
        <f t="shared" si="52"/>
        <v>0.70427661510464057</v>
      </c>
      <c r="W263">
        <v>4.2</v>
      </c>
      <c r="X263" s="10">
        <f t="shared" si="53"/>
        <v>4.2</v>
      </c>
      <c r="Y263" s="4">
        <v>10576</v>
      </c>
      <c r="Z263" s="12">
        <f t="shared" si="54"/>
        <v>10576</v>
      </c>
    </row>
    <row r="264" spans="1:26" x14ac:dyDescent="0.25">
      <c r="A264">
        <v>263</v>
      </c>
      <c r="B264" t="s">
        <v>2277</v>
      </c>
      <c r="C264" t="s">
        <v>2278</v>
      </c>
      <c r="D264" t="str">
        <f t="shared" si="46"/>
        <v>Belkin Apple Certified Lightning to USB Charge and Sync Tough Braided Cable for iPhone, iPad, Air Pods, 3.3 feet (1 meters) ‚Äì Black</v>
      </c>
      <c r="F264" t="str">
        <f t="shared" si="55"/>
        <v>Unique</v>
      </c>
      <c r="G264" t="str" cm="1">
        <f t="array" ref="G264">PROPER(_xlfn.TEXTJOIN(" ", TRUE, INDEX(_xlfn.FILTERXML("&lt;t&gt;&lt;s&gt;" &amp; SUBSTITUTE(D264," ","&lt;/s&gt;&lt;s&gt;") &amp; "&lt;/s&gt;&lt;/t&gt;", "//s"), _xlfn.SEQUENCE(4))))</f>
        <v>Belkin Apple Certified Lightning</v>
      </c>
      <c r="H264" t="str">
        <f t="shared" si="45"/>
        <v>Charge and Sync Tough Braided Cable for iPhone, iPad, Air Pods, 3.3 feet (1 meters) ‚Äì Black</v>
      </c>
      <c r="I264" t="s">
        <v>17</v>
      </c>
      <c r="J264" t="s">
        <v>13085</v>
      </c>
      <c r="K264" s="7" t="str">
        <f t="shared" si="47"/>
        <v>Computers &amp; Accessories</v>
      </c>
      <c r="L264" s="2" t="s">
        <v>13086</v>
      </c>
      <c r="M264" t="str">
        <f t="shared" si="48"/>
        <v>Accessories &amp; Peripherals</v>
      </c>
      <c r="N264" s="2" t="s">
        <v>13087</v>
      </c>
      <c r="O264" s="2" t="str">
        <f t="shared" si="49"/>
        <v>Cables &amp; Accessories</v>
      </c>
      <c r="P264" s="1" t="s">
        <v>13088</v>
      </c>
      <c r="Q264" t="s">
        <v>13089</v>
      </c>
      <c r="R264" s="2">
        <v>1299</v>
      </c>
      <c r="S264" s="8">
        <f t="shared" si="50"/>
        <v>1299</v>
      </c>
      <c r="T264" s="2">
        <v>1999</v>
      </c>
      <c r="U264" s="8">
        <f t="shared" si="51"/>
        <v>1999</v>
      </c>
      <c r="V264" s="1">
        <f t="shared" si="52"/>
        <v>0.35017508754377191</v>
      </c>
      <c r="W264">
        <v>4.4000000000000004</v>
      </c>
      <c r="X264" s="10">
        <f t="shared" si="53"/>
        <v>4.4000000000000004</v>
      </c>
      <c r="Y264" s="4">
        <v>7318</v>
      </c>
      <c r="Z264" s="12">
        <f t="shared" si="54"/>
        <v>7318</v>
      </c>
    </row>
    <row r="265" spans="1:26" x14ac:dyDescent="0.25">
      <c r="A265">
        <v>264</v>
      </c>
      <c r="B265" t="s">
        <v>2282</v>
      </c>
      <c r="C265" t="s">
        <v>2283</v>
      </c>
      <c r="D265" t="str">
        <f t="shared" si="46"/>
        <v>7SEVEN Compatible LG TV Remote Suitable for LG Non Magic Smart tv Remote Control (Mouse and Voice Non-Support) MR20GA Prime Video and Netflix Hotkeys</v>
      </c>
      <c r="F265" t="str">
        <f t="shared" si="55"/>
        <v>Unique</v>
      </c>
      <c r="G265" t="str" cm="1">
        <f t="array" ref="G265">PROPER(_xlfn.TEXTJOIN(" ", TRUE, INDEX(_xlfn.FILTERXML("&lt;t&gt;&lt;s&gt;" &amp; SUBSTITUTE(D265," ","&lt;/s&gt;&lt;s&gt;") &amp; "&lt;/s&gt;&lt;/t&gt;", "//s"), _xlfn.SEQUENCE(4))))</f>
        <v>7Seven Compatible Lg Tv</v>
      </c>
      <c r="H265" t="str">
        <f t="shared" si="45"/>
        <v>for LG Non Magic Smart tv Remote Control (Mouse and Voice Non-Support) MR20GA Prime Video and Netflix Hotkeys</v>
      </c>
      <c r="I265" t="s">
        <v>459</v>
      </c>
      <c r="J265" t="s">
        <v>13093</v>
      </c>
      <c r="K265" s="7" t="str">
        <f t="shared" si="47"/>
        <v>Electronics</v>
      </c>
      <c r="L265" t="s">
        <v>13094</v>
      </c>
      <c r="M265" t="str">
        <f t="shared" si="48"/>
        <v>HomeTheater , TV &amp; Video</v>
      </c>
      <c r="N265" s="2" t="s">
        <v>13095</v>
      </c>
      <c r="O265" s="2" t="str">
        <f t="shared" si="49"/>
        <v>Accessories</v>
      </c>
      <c r="P265" s="1" t="s">
        <v>13099</v>
      </c>
      <c r="R265">
        <v>790</v>
      </c>
      <c r="S265" s="8">
        <f t="shared" si="50"/>
        <v>790</v>
      </c>
      <c r="T265" s="2">
        <v>1999</v>
      </c>
      <c r="U265" s="8">
        <f t="shared" si="51"/>
        <v>1999</v>
      </c>
      <c r="V265" s="1">
        <f t="shared" si="52"/>
        <v>0.60480240120060025</v>
      </c>
      <c r="W265">
        <v>3</v>
      </c>
      <c r="X265" s="10">
        <f t="shared" si="53"/>
        <v>3</v>
      </c>
      <c r="Y265" s="4">
        <v>103</v>
      </c>
      <c r="Z265" s="12">
        <f t="shared" si="54"/>
        <v>103</v>
      </c>
    </row>
    <row r="266" spans="1:26" x14ac:dyDescent="0.25">
      <c r="A266">
        <v>265</v>
      </c>
      <c r="B266" t="s">
        <v>2292</v>
      </c>
      <c r="C266" t="s">
        <v>2293</v>
      </c>
      <c r="D266" t="str">
        <f t="shared" si="46"/>
        <v>Realme Smart TV Stick 4K</v>
      </c>
      <c r="F266" t="str">
        <f t="shared" si="55"/>
        <v>Unique</v>
      </c>
      <c r="G266" t="str" cm="1">
        <f t="array" ref="G266">PROPER(_xlfn.TEXTJOIN(" ", TRUE, INDEX(_xlfn.FILTERXML("&lt;t&gt;&lt;s&gt;" &amp; SUBSTITUTE(D266," ","&lt;/s&gt;&lt;s&gt;") &amp; "&lt;/s&gt;&lt;/t&gt;", "//s"), _xlfn.SEQUENCE(4))))</f>
        <v>Realme Smart Tv Stick</v>
      </c>
      <c r="H266" t="str">
        <f t="shared" si="45"/>
        <v/>
      </c>
      <c r="I266" t="s">
        <v>2294</v>
      </c>
      <c r="J266" t="s">
        <v>13093</v>
      </c>
      <c r="K266" s="7" t="str">
        <f t="shared" si="47"/>
        <v>Electronics</v>
      </c>
      <c r="L266" s="2" t="s">
        <v>13104</v>
      </c>
      <c r="M266" t="str">
        <f t="shared" si="48"/>
        <v>HomeAudio</v>
      </c>
      <c r="N266" s="2" t="s">
        <v>13114</v>
      </c>
      <c r="O266" s="2" t="str">
        <f t="shared" si="49"/>
        <v>MediaStreamingDevices</v>
      </c>
      <c r="P266" s="1" t="s">
        <v>13115</v>
      </c>
      <c r="R266" s="2">
        <v>4699</v>
      </c>
      <c r="S266" s="8">
        <f t="shared" si="50"/>
        <v>4699</v>
      </c>
      <c r="T266" s="2">
        <v>4699</v>
      </c>
      <c r="U266" s="8">
        <f t="shared" si="51"/>
        <v>4699</v>
      </c>
      <c r="V266" s="1">
        <f t="shared" si="52"/>
        <v>0</v>
      </c>
      <c r="W266">
        <v>4.5</v>
      </c>
      <c r="X266" s="10">
        <f t="shared" si="53"/>
        <v>4.5</v>
      </c>
      <c r="Y266" s="4">
        <v>224</v>
      </c>
      <c r="Z266" s="12">
        <f t="shared" si="54"/>
        <v>224</v>
      </c>
    </row>
    <row r="267" spans="1:26" x14ac:dyDescent="0.25">
      <c r="A267">
        <v>266</v>
      </c>
      <c r="B267" t="s">
        <v>2303</v>
      </c>
      <c r="C267" t="s">
        <v>2304</v>
      </c>
      <c r="D267" t="str">
        <f t="shared" si="46"/>
        <v>Acer 100 cm (40 inches) P Series Full HD Android Smart LED TV AR40AR2841FDFL (Black)</v>
      </c>
      <c r="F267" t="str">
        <f t="shared" si="55"/>
        <v>Unique</v>
      </c>
      <c r="G267" t="str" cm="1">
        <f t="array" ref="G267">PROPER(_xlfn.TEXTJOIN(" ", TRUE, INDEX(_xlfn.FILTERXML("&lt;t&gt;&lt;s&gt;" &amp; SUBSTITUTE(D267," ","&lt;/s&gt;&lt;s&gt;") &amp; "&lt;/s&gt;&lt;/t&gt;", "//s"), _xlfn.SEQUENCE(4))))</f>
        <v>Acer 100 Cm (40</v>
      </c>
      <c r="H267" t="str">
        <f t="shared" si="45"/>
        <v>Series Full HD Android Smart LED TV AR40AR2841FDFL (Black)</v>
      </c>
      <c r="I267" t="s">
        <v>167</v>
      </c>
      <c r="J267" t="s">
        <v>13093</v>
      </c>
      <c r="K267" s="7" t="str">
        <f t="shared" si="47"/>
        <v>Electronics</v>
      </c>
      <c r="L267" s="2" t="s">
        <v>13094</v>
      </c>
      <c r="M267" t="str">
        <f t="shared" si="48"/>
        <v>HomeTheater , TV &amp; Video</v>
      </c>
      <c r="N267" s="2" t="s">
        <v>13097</v>
      </c>
      <c r="O267" s="2" t="str">
        <f t="shared" si="49"/>
        <v>Televisions</v>
      </c>
      <c r="P267" s="1" t="s">
        <v>13098</v>
      </c>
      <c r="R267" s="2">
        <v>18999</v>
      </c>
      <c r="S267" s="8">
        <f t="shared" si="50"/>
        <v>18999</v>
      </c>
      <c r="T267" s="2">
        <v>24990</v>
      </c>
      <c r="U267" s="8">
        <f t="shared" si="51"/>
        <v>24990</v>
      </c>
      <c r="V267" s="1">
        <f t="shared" si="52"/>
        <v>0.23973589435774309</v>
      </c>
      <c r="W267">
        <v>4.3</v>
      </c>
      <c r="X267" s="10">
        <f t="shared" si="53"/>
        <v>4.3</v>
      </c>
      <c r="Y267" s="4">
        <v>4702</v>
      </c>
      <c r="Z267" s="12">
        <f t="shared" si="54"/>
        <v>4702</v>
      </c>
    </row>
    <row r="268" spans="1:26" x14ac:dyDescent="0.25">
      <c r="A268">
        <v>267</v>
      </c>
      <c r="B268" t="s">
        <v>2308</v>
      </c>
      <c r="C268" t="s">
        <v>2309</v>
      </c>
      <c r="D268" t="str">
        <f t="shared" si="46"/>
        <v>Lapster usb 2.0 mantra cable, mantra mfs 100 data cable (black)</v>
      </c>
      <c r="F268" t="str">
        <f t="shared" si="55"/>
        <v>Unique</v>
      </c>
      <c r="G268" t="str" cm="1">
        <f t="array" ref="G268">PROPER(_xlfn.TEXTJOIN(" ", TRUE, INDEX(_xlfn.FILTERXML("&lt;t&gt;&lt;s&gt;" &amp; SUBSTITUTE(D268," ","&lt;/s&gt;&lt;s&gt;") &amp; "&lt;/s&gt;&lt;/t&gt;", "//s"), _xlfn.SEQUENCE(4))))</f>
        <v>Lapster Usb 2 Mantra</v>
      </c>
      <c r="H268" t="str">
        <f t="shared" si="45"/>
        <v>mfs 100 data cable (black)</v>
      </c>
      <c r="I268" t="s">
        <v>17</v>
      </c>
      <c r="J268" t="s">
        <v>13085</v>
      </c>
      <c r="K268" s="7" t="str">
        <f t="shared" si="47"/>
        <v>Computers &amp; Accessories</v>
      </c>
      <c r="L268" t="s">
        <v>13086</v>
      </c>
      <c r="M268" t="str">
        <f t="shared" si="48"/>
        <v>Accessories &amp; Peripherals</v>
      </c>
      <c r="N268" t="s">
        <v>13087</v>
      </c>
      <c r="O268" s="2" t="str">
        <f t="shared" si="49"/>
        <v>Cables &amp; Accessories</v>
      </c>
      <c r="P268" s="1" t="s">
        <v>13088</v>
      </c>
      <c r="Q268" t="s">
        <v>13089</v>
      </c>
      <c r="R268">
        <v>199</v>
      </c>
      <c r="S268" s="8">
        <f t="shared" si="50"/>
        <v>199</v>
      </c>
      <c r="T268">
        <v>999</v>
      </c>
      <c r="U268" s="8">
        <f t="shared" si="51"/>
        <v>999</v>
      </c>
      <c r="V268" s="1">
        <f t="shared" si="52"/>
        <v>0.80080080080080085</v>
      </c>
      <c r="W268">
        <v>4.2</v>
      </c>
      <c r="X268" s="10">
        <f t="shared" si="53"/>
        <v>4.2</v>
      </c>
      <c r="Y268" s="4">
        <v>85</v>
      </c>
      <c r="Z268" s="12">
        <f t="shared" si="54"/>
        <v>85</v>
      </c>
    </row>
    <row r="269" spans="1:26" x14ac:dyDescent="0.25">
      <c r="A269">
        <v>268</v>
      </c>
      <c r="B269" t="s">
        <v>2318</v>
      </c>
      <c r="C269" t="s">
        <v>2319</v>
      </c>
      <c r="D269" t="str">
        <f t="shared" si="46"/>
        <v>AmazonBasics High-Speed Braided HDMI Cable - 3 Feet - Supports Ethernet, 3D, 4K and Audio Return (Black)</v>
      </c>
      <c r="F269" t="str">
        <f t="shared" si="55"/>
        <v>Unique</v>
      </c>
      <c r="G269" t="str" cm="1">
        <f t="array" ref="G269">PROPER(_xlfn.TEXTJOIN(" ", TRUE, INDEX(_xlfn.FILTERXML("&lt;t&gt;&lt;s&gt;" &amp; SUBSTITUTE(D269," ","&lt;/s&gt;&lt;s&gt;") &amp; "&lt;/s&gt;&lt;/t&gt;", "//s"), _xlfn.SEQUENCE(4))))</f>
        <v>Amazonbasics High-Speed Braided Hdmi</v>
      </c>
      <c r="H269" t="str">
        <f t="shared" si="45"/>
        <v>3 Feet - Supports Ethernet, 3D, 4K and Audio Return (Black)</v>
      </c>
      <c r="I269" t="s">
        <v>127</v>
      </c>
      <c r="J269" t="s">
        <v>13093</v>
      </c>
      <c r="K269" s="7" t="str">
        <f t="shared" si="47"/>
        <v>Electronics</v>
      </c>
      <c r="L269" t="s">
        <v>13094</v>
      </c>
      <c r="M269" t="str">
        <f t="shared" si="48"/>
        <v>HomeTheater , TV &amp; Video</v>
      </c>
      <c r="N269" t="s">
        <v>13095</v>
      </c>
      <c r="O269" s="2" t="str">
        <f t="shared" si="49"/>
        <v>Accessories</v>
      </c>
      <c r="P269" s="1" t="s">
        <v>13088</v>
      </c>
      <c r="Q269" t="s">
        <v>13096</v>
      </c>
      <c r="R269">
        <v>269</v>
      </c>
      <c r="S269" s="8">
        <f t="shared" si="50"/>
        <v>269</v>
      </c>
      <c r="T269">
        <v>650</v>
      </c>
      <c r="U269" s="8">
        <f t="shared" si="51"/>
        <v>650</v>
      </c>
      <c r="V269" s="1">
        <f t="shared" si="52"/>
        <v>0.58615384615384614</v>
      </c>
      <c r="W269">
        <v>4.4000000000000004</v>
      </c>
      <c r="X269" s="10">
        <f t="shared" si="53"/>
        <v>4.4000000000000004</v>
      </c>
      <c r="Y269" s="4">
        <v>35877</v>
      </c>
      <c r="Z269" s="12">
        <f t="shared" si="54"/>
        <v>35877</v>
      </c>
    </row>
    <row r="270" spans="1:26" x14ac:dyDescent="0.25">
      <c r="A270">
        <v>269</v>
      </c>
      <c r="B270" t="s">
        <v>2328</v>
      </c>
      <c r="C270" t="s">
        <v>2329</v>
      </c>
      <c r="D270" t="str">
        <f t="shared" si="46"/>
        <v>Cubetek 3 in 1 LCD Display V5.0 Bluetooth Transmitter Receiver, Bypass Audio Adapter with Aux, Optical, Dual Link Support for TV, Home Stereo, PC, Headphones, Speakers, Model: CB-BT27</v>
      </c>
      <c r="F270" t="str">
        <f t="shared" si="55"/>
        <v>Unique</v>
      </c>
      <c r="G270" t="str" cm="1">
        <f t="array" ref="G270">PROPER(_xlfn.TEXTJOIN(" ", TRUE, INDEX(_xlfn.FILTERXML("&lt;t&gt;&lt;s&gt;" &amp; SUBSTITUTE(D270," ","&lt;/s&gt;&lt;s&gt;") &amp; "&lt;/s&gt;&lt;/t&gt;", "//s"), _xlfn.SEQUENCE(4))))</f>
        <v>Cubetek 3 In 1</v>
      </c>
      <c r="H270" t="str">
        <f t="shared" si="45"/>
        <v>V5.0 Bluetooth Transmitter Receiver, Bypass Audio Adapter with Aux, Optical, Dual Link Support for TV, Home Stereo, PC, Headphones, Speakers, Model: CB-BT27</v>
      </c>
      <c r="I270" t="s">
        <v>2330</v>
      </c>
      <c r="J270" t="s">
        <v>13093</v>
      </c>
      <c r="K270" s="7" t="str">
        <f t="shared" si="47"/>
        <v>Electronics</v>
      </c>
      <c r="L270" s="2" t="s">
        <v>13094</v>
      </c>
      <c r="M270" t="str">
        <f t="shared" si="48"/>
        <v>HomeTheater , TV &amp; Video</v>
      </c>
      <c r="N270" s="2" t="s">
        <v>13116</v>
      </c>
      <c r="O270" s="2" t="str">
        <f t="shared" si="49"/>
        <v>AVReceivers &amp; Amplifiers</v>
      </c>
      <c r="P270" s="1"/>
      <c r="R270" s="2">
        <v>1990</v>
      </c>
      <c r="S270" s="8">
        <f t="shared" si="50"/>
        <v>1990</v>
      </c>
      <c r="T270" s="2">
        <v>3100</v>
      </c>
      <c r="U270" s="8">
        <f t="shared" si="51"/>
        <v>3100</v>
      </c>
      <c r="V270" s="1">
        <f t="shared" si="52"/>
        <v>0.35806451612903228</v>
      </c>
      <c r="W270">
        <v>4</v>
      </c>
      <c r="X270" s="10">
        <f t="shared" si="53"/>
        <v>4</v>
      </c>
      <c r="Y270" s="4">
        <v>897</v>
      </c>
      <c r="Z270" s="12">
        <f t="shared" si="54"/>
        <v>897</v>
      </c>
    </row>
    <row r="271" spans="1:26" x14ac:dyDescent="0.25">
      <c r="A271">
        <v>270</v>
      </c>
      <c r="B271" t="s">
        <v>2339</v>
      </c>
      <c r="C271" t="s">
        <v>2340</v>
      </c>
      <c r="D271" t="str">
        <f t="shared" si="46"/>
        <v>KRISONS Thunder Speaker, Multimedia Home Theatre, Floor Standing Speaker, LED Display with Bluetooth, FM, USB, Micro SD Card, AUX Connectivity</v>
      </c>
      <c r="F271" t="str">
        <f t="shared" si="55"/>
        <v>Unique</v>
      </c>
      <c r="G271" t="str" cm="1">
        <f t="array" ref="G271">PROPER(_xlfn.TEXTJOIN(" ", TRUE, INDEX(_xlfn.FILTERXML("&lt;t&gt;&lt;s&gt;" &amp; SUBSTITUTE(D271," ","&lt;/s&gt;&lt;s&gt;") &amp; "&lt;/s&gt;&lt;/t&gt;", "//s"), _xlfn.SEQUENCE(4))))</f>
        <v>Krisons Thunder Speaker, Multimedia</v>
      </c>
      <c r="H271" t="str">
        <f t="shared" si="45"/>
        <v>Floor Standing Speaker, LED Display with Bluetooth, FM, USB, Micro SD Card, AUX Connectivity</v>
      </c>
      <c r="I271" t="s">
        <v>2341</v>
      </c>
      <c r="J271" t="s">
        <v>13093</v>
      </c>
      <c r="K271" s="7" t="str">
        <f t="shared" si="47"/>
        <v>Electronics</v>
      </c>
      <c r="L271" s="2" t="s">
        <v>13104</v>
      </c>
      <c r="M271" t="str">
        <f t="shared" si="48"/>
        <v>HomeAudio</v>
      </c>
      <c r="N271" s="2" t="s">
        <v>13117</v>
      </c>
      <c r="O271" s="2" t="str">
        <f t="shared" si="49"/>
        <v>Speakers</v>
      </c>
      <c r="P271" s="1" t="s">
        <v>13118</v>
      </c>
      <c r="R271" s="2">
        <v>2299</v>
      </c>
      <c r="S271" s="8">
        <f t="shared" si="50"/>
        <v>2299</v>
      </c>
      <c r="T271" s="2">
        <v>3999</v>
      </c>
      <c r="U271" s="8">
        <f t="shared" si="51"/>
        <v>3999</v>
      </c>
      <c r="V271" s="1">
        <f t="shared" si="52"/>
        <v>0.42510627656914229</v>
      </c>
      <c r="W271">
        <v>3.8</v>
      </c>
      <c r="X271" s="10">
        <f t="shared" si="53"/>
        <v>3.8</v>
      </c>
      <c r="Y271" s="4">
        <v>282</v>
      </c>
      <c r="Z271" s="12">
        <f t="shared" si="54"/>
        <v>282</v>
      </c>
    </row>
    <row r="272" spans="1:26" x14ac:dyDescent="0.25">
      <c r="A272">
        <v>271</v>
      </c>
      <c r="B272" t="s">
        <v>2350</v>
      </c>
      <c r="C272" t="s">
        <v>2351</v>
      </c>
      <c r="D272" t="str">
        <f t="shared" si="46"/>
        <v>Acer 139 cm (55 inches) H Series 4K Ultra HD Android Smart LED TV AR55AR2851UDPRO (Black)</v>
      </c>
      <c r="F272" t="str">
        <f t="shared" si="55"/>
        <v>Unique</v>
      </c>
      <c r="G272" t="str" cm="1">
        <f t="array" ref="G272">PROPER(_xlfn.TEXTJOIN(" ", TRUE, INDEX(_xlfn.FILTERXML("&lt;t&gt;&lt;s&gt;" &amp; SUBSTITUTE(D272," ","&lt;/s&gt;&lt;s&gt;") &amp; "&lt;/s&gt;&lt;/t&gt;", "//s"), _xlfn.SEQUENCE(4))))</f>
        <v>Acer 139 Cm (55</v>
      </c>
      <c r="H272" t="str">
        <f t="shared" si="45"/>
        <v>Series 4K Ultra HD Android Smart LED TV AR55AR2851UDPRO (Black)</v>
      </c>
      <c r="I272" t="s">
        <v>167</v>
      </c>
      <c r="J272" t="s">
        <v>13093</v>
      </c>
      <c r="K272" s="7" t="str">
        <f t="shared" si="47"/>
        <v>Electronics</v>
      </c>
      <c r="L272" s="2" t="s">
        <v>13094</v>
      </c>
      <c r="M272" t="str">
        <f t="shared" si="48"/>
        <v>HomeTheater , TV &amp; Video</v>
      </c>
      <c r="N272" s="2" t="s">
        <v>13097</v>
      </c>
      <c r="O272" s="2" t="str">
        <f t="shared" si="49"/>
        <v>Televisions</v>
      </c>
      <c r="P272" s="1" t="s">
        <v>13098</v>
      </c>
      <c r="R272" s="2">
        <v>35999</v>
      </c>
      <c r="S272" s="8">
        <f t="shared" si="50"/>
        <v>35999</v>
      </c>
      <c r="T272" s="2">
        <v>49990</v>
      </c>
      <c r="U272" s="8">
        <f t="shared" si="51"/>
        <v>49990</v>
      </c>
      <c r="V272" s="1">
        <f t="shared" si="52"/>
        <v>0.27987597519503898</v>
      </c>
      <c r="W272">
        <v>4.3</v>
      </c>
      <c r="X272" s="10">
        <f t="shared" si="53"/>
        <v>4.3</v>
      </c>
      <c r="Y272" s="4">
        <v>1611</v>
      </c>
      <c r="Z272" s="12">
        <f t="shared" si="54"/>
        <v>1611</v>
      </c>
    </row>
    <row r="273" spans="1:26" x14ac:dyDescent="0.25">
      <c r="A273">
        <v>272</v>
      </c>
      <c r="B273" t="s">
        <v>2355</v>
      </c>
      <c r="C273" t="s">
        <v>2356</v>
      </c>
      <c r="D273" t="str">
        <f t="shared" si="46"/>
        <v>Dealfreez Case Compatible for Fire TV Stick 4K All Alexa Voice Remote Shockproof Silicone Anti-Lost Cover with Loop (C-Black)</v>
      </c>
      <c r="F273" t="str">
        <f t="shared" si="55"/>
        <v>Unique</v>
      </c>
      <c r="G273" t="str" cm="1">
        <f t="array" ref="G273">PROPER(_xlfn.TEXTJOIN(" ", TRUE, INDEX(_xlfn.FILTERXML("&lt;t&gt;&lt;s&gt;" &amp; SUBSTITUTE(D273," ","&lt;/s&gt;&lt;s&gt;") &amp; "&lt;/s&gt;&lt;/t&gt;", "//s"), _xlfn.SEQUENCE(4))))</f>
        <v>Dealfreez Case Compatible For</v>
      </c>
      <c r="H273" t="str">
        <f t="shared" si="45"/>
        <v>Stick 4K All Alexa Voice Remote Shockproof Silicone Anti-Lost Cover with Loop (C-Black)</v>
      </c>
      <c r="I273" t="s">
        <v>459</v>
      </c>
      <c r="J273" t="s">
        <v>13093</v>
      </c>
      <c r="K273" s="7" t="str">
        <f t="shared" si="47"/>
        <v>Electronics</v>
      </c>
      <c r="L273" t="s">
        <v>13094</v>
      </c>
      <c r="M273" t="str">
        <f t="shared" si="48"/>
        <v>HomeTheater , TV &amp; Video</v>
      </c>
      <c r="N273" t="s">
        <v>13095</v>
      </c>
      <c r="O273" s="2" t="str">
        <f t="shared" si="49"/>
        <v>Accessories</v>
      </c>
      <c r="P273" s="1" t="s">
        <v>13099</v>
      </c>
      <c r="R273">
        <v>349</v>
      </c>
      <c r="S273" s="8">
        <f t="shared" si="50"/>
        <v>349</v>
      </c>
      <c r="T273">
        <v>999</v>
      </c>
      <c r="U273" s="8">
        <f t="shared" si="51"/>
        <v>999</v>
      </c>
      <c r="V273" s="1">
        <f t="shared" si="52"/>
        <v>0.65065065065065064</v>
      </c>
      <c r="W273">
        <v>4.2</v>
      </c>
      <c r="X273" s="10">
        <f t="shared" si="53"/>
        <v>4.2</v>
      </c>
      <c r="Y273" s="4">
        <v>513</v>
      </c>
      <c r="Z273" s="12">
        <f t="shared" si="54"/>
        <v>513</v>
      </c>
    </row>
    <row r="274" spans="1:26" x14ac:dyDescent="0.25">
      <c r="A274">
        <v>273</v>
      </c>
      <c r="B274" t="s">
        <v>2364</v>
      </c>
      <c r="C274" t="s">
        <v>2365</v>
      </c>
      <c r="D274" t="str">
        <f t="shared" si="46"/>
        <v>Wayona Type C to Lightning MFI Certified 20W Fast charging Nylon Braided USB C Cable for iPhone 14 Pro, 14 Pro Max, 14, 14 Plus, 13, 13 Pro, 13 Pro Max, 13 Mini, 12, 12 Pro, 11, 11 Pro Max, iPhone 12 Mini (2M, Black)</v>
      </c>
      <c r="F274" t="str">
        <f t="shared" si="55"/>
        <v>Unique</v>
      </c>
      <c r="G274" t="str" cm="1">
        <f t="array" ref="G274">PROPER(_xlfn.TEXTJOIN(" ", TRUE, INDEX(_xlfn.FILTERXML("&lt;t&gt;&lt;s&gt;" &amp; SUBSTITUTE(D274," ","&lt;/s&gt;&lt;s&gt;") &amp; "&lt;/s&gt;&lt;/t&gt;", "//s"), _xlfn.SEQUENCE(4))))</f>
        <v>Wayona Type C To</v>
      </c>
      <c r="H274" t="str">
        <f t="shared" si="45"/>
        <v>Certified 20W Fast charging Nylon Braided USB C Cable for iPhone 14 Pro, 14 Pro Max, 14, 14 Plus, 13, 13 Pro, 13 Pro Max, 13 Mini, 12, 12 Pro, 11, 11 Pro Max, iPhone 12 Mini (2M, Black)</v>
      </c>
      <c r="I274" t="s">
        <v>17</v>
      </c>
      <c r="J274" t="s">
        <v>13085</v>
      </c>
      <c r="K274" s="7" t="str">
        <f t="shared" si="47"/>
        <v>Computers &amp; Accessories</v>
      </c>
      <c r="L274" t="s">
        <v>13086</v>
      </c>
      <c r="M274" t="str">
        <f t="shared" si="48"/>
        <v>Accessories &amp; Peripherals</v>
      </c>
      <c r="N274" s="2" t="s">
        <v>13087</v>
      </c>
      <c r="O274" s="2" t="str">
        <f t="shared" si="49"/>
        <v>Cables &amp; Accessories</v>
      </c>
      <c r="P274" s="1" t="s">
        <v>13088</v>
      </c>
      <c r="Q274" t="s">
        <v>13089</v>
      </c>
      <c r="R274">
        <v>719</v>
      </c>
      <c r="S274" s="8">
        <f t="shared" si="50"/>
        <v>719</v>
      </c>
      <c r="T274" s="2">
        <v>1499</v>
      </c>
      <c r="U274" s="8">
        <f t="shared" si="51"/>
        <v>1499</v>
      </c>
      <c r="V274" s="1">
        <f t="shared" si="52"/>
        <v>0.52034689793195466</v>
      </c>
      <c r="W274">
        <v>4.0999999999999996</v>
      </c>
      <c r="X274" s="10">
        <f t="shared" si="53"/>
        <v>4.0999999999999996</v>
      </c>
      <c r="Y274" s="4">
        <v>1045</v>
      </c>
      <c r="Z274" s="12">
        <f t="shared" si="54"/>
        <v>1045</v>
      </c>
    </row>
    <row r="275" spans="1:26" x14ac:dyDescent="0.25">
      <c r="A275">
        <v>274</v>
      </c>
      <c r="B275" t="s">
        <v>2368</v>
      </c>
      <c r="C275" t="s">
        <v>2369</v>
      </c>
      <c r="D275" t="str">
        <f t="shared" si="46"/>
        <v>VW 80 cm (32 inches) HD Ready Android Smart LED TV VW32PRO (Black)</v>
      </c>
      <c r="F275" t="str">
        <f t="shared" si="55"/>
        <v>Unique</v>
      </c>
      <c r="G275" t="str" cm="1">
        <f t="array" ref="G275">PROPER(_xlfn.TEXTJOIN(" ", TRUE, INDEX(_xlfn.FILTERXML("&lt;t&gt;&lt;s&gt;" &amp; SUBSTITUTE(D275," ","&lt;/s&gt;&lt;s&gt;") &amp; "&lt;/s&gt;&lt;/t&gt;", "//s"), _xlfn.SEQUENCE(4))))</f>
        <v>Vw 80 Cm (32</v>
      </c>
      <c r="H275" t="str">
        <f t="shared" si="45"/>
        <v>Ready Android Smart LED TV VW32PRO (Black)</v>
      </c>
      <c r="I275" t="s">
        <v>167</v>
      </c>
      <c r="J275" t="s">
        <v>13093</v>
      </c>
      <c r="K275" s="7" t="str">
        <f t="shared" si="47"/>
        <v>Electronics</v>
      </c>
      <c r="L275" s="2" t="s">
        <v>13094</v>
      </c>
      <c r="M275" t="str">
        <f t="shared" si="48"/>
        <v>HomeTheater , TV &amp; Video</v>
      </c>
      <c r="N275" s="2" t="s">
        <v>13097</v>
      </c>
      <c r="O275" s="2" t="str">
        <f t="shared" si="49"/>
        <v>Televisions</v>
      </c>
      <c r="P275" s="1" t="s">
        <v>13098</v>
      </c>
      <c r="R275" s="2">
        <v>8999</v>
      </c>
      <c r="S275" s="8">
        <f t="shared" si="50"/>
        <v>8999</v>
      </c>
      <c r="T275" s="2">
        <v>18999</v>
      </c>
      <c r="U275" s="8">
        <f t="shared" si="51"/>
        <v>18999</v>
      </c>
      <c r="V275" s="1">
        <f t="shared" si="52"/>
        <v>0.52634349176272432</v>
      </c>
      <c r="W275">
        <v>4</v>
      </c>
      <c r="X275" s="10">
        <f t="shared" si="53"/>
        <v>4</v>
      </c>
      <c r="Y275" s="4">
        <v>6347</v>
      </c>
      <c r="Z275" s="12">
        <f t="shared" si="54"/>
        <v>6347</v>
      </c>
    </row>
    <row r="276" spans="1:26" x14ac:dyDescent="0.25">
      <c r="A276">
        <v>275</v>
      </c>
      <c r="B276" t="s">
        <v>2378</v>
      </c>
      <c r="C276" t="s">
        <v>2379</v>
      </c>
      <c r="D276" t="str">
        <f t="shared" si="46"/>
        <v>Airtel Digital TV HD Set Top Box with 1 Month Basic Pack with Recording + Free Standard Installation</v>
      </c>
      <c r="F276" t="str">
        <f t="shared" si="55"/>
        <v>Unique</v>
      </c>
      <c r="G276" t="str" cm="1">
        <f t="array" ref="G276">PROPER(_xlfn.TEXTJOIN(" ", TRUE, INDEX(_xlfn.FILTERXML("&lt;t&gt;&lt;s&gt;" &amp; SUBSTITUTE(D276," ","&lt;/s&gt;&lt;s&gt;") &amp; "&lt;/s&gt;&lt;/t&gt;", "//s"), _xlfn.SEQUENCE(4))))</f>
        <v>Airtel Digital Tv Hd</v>
      </c>
      <c r="H276" t="str">
        <f t="shared" si="45"/>
        <v>Box with 1 Month Basic Pack with Recording + Free Standard Installation</v>
      </c>
      <c r="I276" t="s">
        <v>1964</v>
      </c>
      <c r="J276" t="s">
        <v>13093</v>
      </c>
      <c r="K276" s="7" t="str">
        <f t="shared" si="47"/>
        <v>Electronics</v>
      </c>
      <c r="L276" t="s">
        <v>13094</v>
      </c>
      <c r="M276" t="str">
        <f t="shared" si="48"/>
        <v>HomeTheater , TV &amp; Video</v>
      </c>
      <c r="N276" s="2" t="s">
        <v>13110</v>
      </c>
      <c r="O276" s="2" t="str">
        <f t="shared" si="49"/>
        <v>SatelliteEquipment</v>
      </c>
      <c r="P276" s="1" t="s">
        <v>13111</v>
      </c>
      <c r="R276">
        <v>917</v>
      </c>
      <c r="S276" s="8">
        <f t="shared" si="50"/>
        <v>917</v>
      </c>
      <c r="T276" s="2">
        <v>2299</v>
      </c>
      <c r="U276" s="8">
        <f t="shared" si="51"/>
        <v>2299</v>
      </c>
      <c r="V276" s="1">
        <f t="shared" si="52"/>
        <v>0.60113092648977817</v>
      </c>
      <c r="W276">
        <v>4.2</v>
      </c>
      <c r="X276" s="10">
        <f t="shared" si="53"/>
        <v>4.2</v>
      </c>
      <c r="Y276" s="4">
        <v>3300</v>
      </c>
      <c r="Z276" s="12">
        <f t="shared" si="54"/>
        <v>3300</v>
      </c>
    </row>
    <row r="277" spans="1:26" x14ac:dyDescent="0.25">
      <c r="A277">
        <v>276</v>
      </c>
      <c r="B277" t="s">
        <v>2388</v>
      </c>
      <c r="C277" t="s">
        <v>2389</v>
      </c>
      <c r="D277" t="str">
        <f t="shared" si="46"/>
        <v>LOHAYA Voice Assistant Remote Compatible for Airtel Xstream Set-Top Box Remote Control with Netflix Function (Black) (Non - Voice)</v>
      </c>
      <c r="F277" t="str">
        <f t="shared" si="55"/>
        <v>Unique</v>
      </c>
      <c r="G277" t="str" cm="1">
        <f t="array" ref="G277">PROPER(_xlfn.TEXTJOIN(" ", TRUE, INDEX(_xlfn.FILTERXML("&lt;t&gt;&lt;s&gt;" &amp; SUBSTITUTE(D277," ","&lt;/s&gt;&lt;s&gt;") &amp; "&lt;/s&gt;&lt;/t&gt;", "//s"), _xlfn.SEQUENCE(4))))</f>
        <v>Lohaya Voice Assistant Remote</v>
      </c>
      <c r="H277" t="str">
        <f t="shared" si="45"/>
        <v>Airtel Xstream Set-Top Box Remote Control with Netflix Function (Black) (Non - Voice)</v>
      </c>
      <c r="I277" t="s">
        <v>459</v>
      </c>
      <c r="J277" t="s">
        <v>13093</v>
      </c>
      <c r="K277" s="7" t="str">
        <f t="shared" si="47"/>
        <v>Electronics</v>
      </c>
      <c r="L277" t="s">
        <v>13094</v>
      </c>
      <c r="M277" t="str">
        <f t="shared" si="48"/>
        <v>HomeTheater , TV &amp; Video</v>
      </c>
      <c r="N277" t="s">
        <v>13095</v>
      </c>
      <c r="O277" s="2" t="str">
        <f t="shared" si="49"/>
        <v>Accessories</v>
      </c>
      <c r="P277" s="1" t="s">
        <v>13099</v>
      </c>
      <c r="R277">
        <v>399</v>
      </c>
      <c r="S277" s="8">
        <f t="shared" si="50"/>
        <v>399</v>
      </c>
      <c r="T277">
        <v>999</v>
      </c>
      <c r="U277" s="8">
        <f t="shared" si="51"/>
        <v>999</v>
      </c>
      <c r="V277" s="1">
        <f t="shared" si="52"/>
        <v>0.60060060060060061</v>
      </c>
      <c r="W277">
        <v>3.3</v>
      </c>
      <c r="X277" s="10">
        <f t="shared" si="53"/>
        <v>3.3</v>
      </c>
      <c r="Y277" s="4">
        <v>23</v>
      </c>
      <c r="Z277" s="12">
        <f t="shared" si="54"/>
        <v>23</v>
      </c>
    </row>
    <row r="278" spans="1:26" x14ac:dyDescent="0.25">
      <c r="A278">
        <v>277</v>
      </c>
      <c r="B278" t="s">
        <v>2398</v>
      </c>
      <c r="C278" t="s">
        <v>2399</v>
      </c>
      <c r="D278" t="str">
        <f t="shared" si="46"/>
        <v>Samsung 138 cm (55 inches) Crystal 4K Series Ultra HD Smart LED TV UA55AUE60AKLXL (Black)</v>
      </c>
      <c r="F278" t="str">
        <f t="shared" si="55"/>
        <v>Unique</v>
      </c>
      <c r="G278" t="str" cm="1">
        <f t="array" ref="G278">PROPER(_xlfn.TEXTJOIN(" ", TRUE, INDEX(_xlfn.FILTERXML("&lt;t&gt;&lt;s&gt;" &amp; SUBSTITUTE(D278," ","&lt;/s&gt;&lt;s&gt;") &amp; "&lt;/s&gt;&lt;/t&gt;", "//s"), _xlfn.SEQUENCE(4))))</f>
        <v>Samsung 138 Cm (55</v>
      </c>
      <c r="H278" t="str">
        <f t="shared" si="45"/>
        <v>4K Series Ultra HD Smart LED TV UA55AUE60AKLXL (Black)</v>
      </c>
      <c r="I278" t="s">
        <v>167</v>
      </c>
      <c r="J278" t="s">
        <v>13093</v>
      </c>
      <c r="K278" s="7" t="str">
        <f t="shared" si="47"/>
        <v>Electronics</v>
      </c>
      <c r="L278" s="2" t="s">
        <v>13094</v>
      </c>
      <c r="M278" t="str">
        <f t="shared" si="48"/>
        <v>HomeTheater , TV &amp; Video</v>
      </c>
      <c r="N278" s="2" t="s">
        <v>13097</v>
      </c>
      <c r="O278" s="2" t="str">
        <f t="shared" si="49"/>
        <v>Televisions</v>
      </c>
      <c r="P278" s="1" t="s">
        <v>13098</v>
      </c>
      <c r="R278" s="2">
        <v>45999</v>
      </c>
      <c r="S278" s="8">
        <f t="shared" si="50"/>
        <v>45999</v>
      </c>
      <c r="T278" s="2">
        <v>69900</v>
      </c>
      <c r="U278" s="8">
        <f t="shared" si="51"/>
        <v>69900</v>
      </c>
      <c r="V278" s="1">
        <f t="shared" si="52"/>
        <v>0.341931330472103</v>
      </c>
      <c r="W278">
        <v>4.3</v>
      </c>
      <c r="X278" s="10">
        <f t="shared" si="53"/>
        <v>4.3</v>
      </c>
      <c r="Y278" s="4">
        <v>7109</v>
      </c>
      <c r="Z278" s="12">
        <f t="shared" si="54"/>
        <v>7109</v>
      </c>
    </row>
    <row r="279" spans="1:26" x14ac:dyDescent="0.25">
      <c r="A279">
        <v>278</v>
      </c>
      <c r="B279" t="s">
        <v>2403</v>
      </c>
      <c r="C279" t="s">
        <v>2404</v>
      </c>
      <c r="D279" t="str">
        <f t="shared" si="46"/>
        <v>Amazon Brand - Solimo 3A Fast Charging Tough Type C USB Data Cable¬† ‚Äì 1 Meter</v>
      </c>
      <c r="F279" t="str">
        <f t="shared" si="55"/>
        <v>Unique</v>
      </c>
      <c r="G279" t="str" cm="1">
        <f t="array" ref="G279">PROPER(_xlfn.TEXTJOIN(" ", TRUE, INDEX(_xlfn.FILTERXML("&lt;t&gt;&lt;s&gt;" &amp; SUBSTITUTE(D279," ","&lt;/s&gt;&lt;s&gt;") &amp; "&lt;/s&gt;&lt;/t&gt;", "//s"), _xlfn.SEQUENCE(4))))</f>
        <v>Amazon Brand - Solimo</v>
      </c>
      <c r="H279" t="str">
        <f t="shared" si="45"/>
        <v>Charging Tough Type C USB Data Cable¬† ‚Äì 1 Meter</v>
      </c>
      <c r="I279" t="s">
        <v>17</v>
      </c>
      <c r="J279" t="s">
        <v>13085</v>
      </c>
      <c r="K279" s="7" t="str">
        <f t="shared" si="47"/>
        <v>Computers &amp; Accessories</v>
      </c>
      <c r="L279" t="s">
        <v>13086</v>
      </c>
      <c r="M279" t="str">
        <f t="shared" si="48"/>
        <v>Accessories &amp; Peripherals</v>
      </c>
      <c r="N279" t="s">
        <v>13087</v>
      </c>
      <c r="O279" s="2" t="str">
        <f t="shared" si="49"/>
        <v>Cables &amp; Accessories</v>
      </c>
      <c r="P279" s="1" t="s">
        <v>13088</v>
      </c>
      <c r="Q279" t="s">
        <v>13089</v>
      </c>
      <c r="R279">
        <v>119</v>
      </c>
      <c r="S279" s="8">
        <f t="shared" si="50"/>
        <v>119</v>
      </c>
      <c r="T279">
        <v>299</v>
      </c>
      <c r="U279" s="8">
        <f t="shared" si="51"/>
        <v>299</v>
      </c>
      <c r="V279" s="1">
        <f t="shared" si="52"/>
        <v>0.60200668896321075</v>
      </c>
      <c r="W279">
        <v>3.8</v>
      </c>
      <c r="X279" s="10">
        <f t="shared" si="53"/>
        <v>3.8</v>
      </c>
      <c r="Y279" s="4">
        <v>51</v>
      </c>
      <c r="Z279" s="12">
        <f t="shared" si="54"/>
        <v>51</v>
      </c>
    </row>
    <row r="280" spans="1:26" x14ac:dyDescent="0.25">
      <c r="A280">
        <v>279</v>
      </c>
      <c r="B280" t="s">
        <v>2413</v>
      </c>
      <c r="C280" t="s">
        <v>2414</v>
      </c>
      <c r="D280" t="str">
        <f t="shared" si="46"/>
        <v>Mi 100 cm (40 inches) Horizon Edition Full HD Android LED TV 4A | L40M6-EI (Black)</v>
      </c>
      <c r="F280" t="str">
        <f t="shared" si="55"/>
        <v>Unique</v>
      </c>
      <c r="G280" t="str" cm="1">
        <f t="array" ref="G280">PROPER(_xlfn.TEXTJOIN(" ", TRUE, INDEX(_xlfn.FILTERXML("&lt;t&gt;&lt;s&gt;" &amp; SUBSTITUTE(D280," ","&lt;/s&gt;&lt;s&gt;") &amp; "&lt;/s&gt;&lt;/t&gt;", "//s"), _xlfn.SEQUENCE(4))))</f>
        <v>Mi 100 Cm (40</v>
      </c>
      <c r="H280" t="str">
        <f t="shared" si="45"/>
        <v>Edition Full HD Android LED TV 4A | L40M6-EI (Black)</v>
      </c>
      <c r="I280" t="s">
        <v>167</v>
      </c>
      <c r="J280" t="s">
        <v>13093</v>
      </c>
      <c r="K280" s="7" t="str">
        <f t="shared" si="47"/>
        <v>Electronics</v>
      </c>
      <c r="L280" s="2" t="s">
        <v>13094</v>
      </c>
      <c r="M280" t="str">
        <f t="shared" si="48"/>
        <v>HomeTheater , TV &amp; Video</v>
      </c>
      <c r="N280" s="2" t="s">
        <v>13097</v>
      </c>
      <c r="O280" s="2" t="str">
        <f t="shared" si="49"/>
        <v>Televisions</v>
      </c>
      <c r="P280" s="1" t="s">
        <v>13098</v>
      </c>
      <c r="R280" s="2">
        <v>21999</v>
      </c>
      <c r="S280" s="8">
        <f t="shared" si="50"/>
        <v>21999</v>
      </c>
      <c r="T280" s="2">
        <v>29999</v>
      </c>
      <c r="U280" s="8">
        <f t="shared" si="51"/>
        <v>29999</v>
      </c>
      <c r="V280" s="1">
        <f t="shared" si="52"/>
        <v>0.26667555585186176</v>
      </c>
      <c r="W280">
        <v>4.2</v>
      </c>
      <c r="X280" s="10">
        <f t="shared" si="53"/>
        <v>4.2</v>
      </c>
      <c r="Y280" s="4">
        <v>32840</v>
      </c>
      <c r="Z280" s="12">
        <f t="shared" si="54"/>
        <v>32840</v>
      </c>
    </row>
    <row r="281" spans="1:26" x14ac:dyDescent="0.25">
      <c r="A281">
        <v>280</v>
      </c>
      <c r="B281" t="s">
        <v>2418</v>
      </c>
      <c r="C281" t="s">
        <v>2419</v>
      </c>
      <c r="D281" t="str">
        <f t="shared" si="46"/>
        <v>Astigo Compatible Remote Control for Mi Smart LED 4A (43" 32")</v>
      </c>
      <c r="F281" t="str">
        <f t="shared" si="55"/>
        <v>Unique</v>
      </c>
      <c r="G281" t="str" cm="1">
        <f t="array" ref="G281">PROPER(_xlfn.TEXTJOIN(" ", TRUE, INDEX(_xlfn.FILTERXML("&lt;t&gt;&lt;s&gt;" &amp; SUBSTITUTE(D281," ","&lt;/s&gt;&lt;s&gt;") &amp; "&lt;/s&gt;&lt;/t&gt;", "//s"), _xlfn.SEQUENCE(4))))</f>
        <v>Astigo Compatible Remote Control</v>
      </c>
      <c r="H281" t="str">
        <f t="shared" si="45"/>
        <v>Smart LED 4A (43" 32")</v>
      </c>
      <c r="I281" t="s">
        <v>459</v>
      </c>
      <c r="J281" t="s">
        <v>13093</v>
      </c>
      <c r="K281" s="7" t="str">
        <f t="shared" si="47"/>
        <v>Electronics</v>
      </c>
      <c r="L281" t="s">
        <v>13094</v>
      </c>
      <c r="M281" t="str">
        <f t="shared" si="48"/>
        <v>HomeTheater , TV &amp; Video</v>
      </c>
      <c r="N281" t="s">
        <v>13095</v>
      </c>
      <c r="O281" s="2" t="str">
        <f t="shared" si="49"/>
        <v>Accessories</v>
      </c>
      <c r="P281" s="1" t="s">
        <v>13099</v>
      </c>
      <c r="R281">
        <v>299</v>
      </c>
      <c r="S281" s="8">
        <f t="shared" si="50"/>
        <v>299</v>
      </c>
      <c r="T281">
        <v>599</v>
      </c>
      <c r="U281" s="8">
        <f t="shared" si="51"/>
        <v>599</v>
      </c>
      <c r="V281" s="1">
        <f t="shared" si="52"/>
        <v>0.5008347245409015</v>
      </c>
      <c r="W281">
        <v>3.7</v>
      </c>
      <c r="X281" s="10">
        <f t="shared" si="53"/>
        <v>3.7</v>
      </c>
      <c r="Y281" s="4">
        <v>708</v>
      </c>
      <c r="Z281" s="12">
        <f t="shared" si="54"/>
        <v>708</v>
      </c>
    </row>
    <row r="282" spans="1:26" x14ac:dyDescent="0.25">
      <c r="A282">
        <v>281</v>
      </c>
      <c r="B282" t="s">
        <v>2428</v>
      </c>
      <c r="C282" t="s">
        <v>2429</v>
      </c>
      <c r="D282" t="str">
        <f t="shared" si="46"/>
        <v>Toshiba 108 cm (43 inches) V Series Full HD Smart Android LED TV 43V35KP (Silver)</v>
      </c>
      <c r="F282" t="str">
        <f t="shared" si="55"/>
        <v>Unique</v>
      </c>
      <c r="G282" t="str" cm="1">
        <f t="array" ref="G282">PROPER(_xlfn.TEXTJOIN(" ", TRUE, INDEX(_xlfn.FILTERXML("&lt;t&gt;&lt;s&gt;" &amp; SUBSTITUTE(D282," ","&lt;/s&gt;&lt;s&gt;") &amp; "&lt;/s&gt;&lt;/t&gt;", "//s"), _xlfn.SEQUENCE(4))))</f>
        <v>Toshiba 108 Cm (43</v>
      </c>
      <c r="H282" t="str">
        <f t="shared" si="45"/>
        <v>Series Full HD Smart Android LED TV 43V35KP (Silver)</v>
      </c>
      <c r="I282" t="s">
        <v>167</v>
      </c>
      <c r="J282" t="s">
        <v>13093</v>
      </c>
      <c r="K282" s="7" t="str">
        <f t="shared" si="47"/>
        <v>Electronics</v>
      </c>
      <c r="L282" s="2" t="s">
        <v>13094</v>
      </c>
      <c r="M282" t="str">
        <f t="shared" si="48"/>
        <v>HomeTheater , TV &amp; Video</v>
      </c>
      <c r="N282" s="2" t="s">
        <v>13097</v>
      </c>
      <c r="O282" s="2" t="str">
        <f t="shared" si="49"/>
        <v>Televisions</v>
      </c>
      <c r="P282" s="1" t="s">
        <v>13098</v>
      </c>
      <c r="R282" s="2">
        <v>21990</v>
      </c>
      <c r="S282" s="8">
        <f t="shared" si="50"/>
        <v>21990</v>
      </c>
      <c r="T282" s="2">
        <v>34990</v>
      </c>
      <c r="U282" s="8">
        <f t="shared" si="51"/>
        <v>34990</v>
      </c>
      <c r="V282" s="1">
        <f t="shared" si="52"/>
        <v>0.37153472420691624</v>
      </c>
      <c r="W282">
        <v>4.3</v>
      </c>
      <c r="X282" s="10">
        <f t="shared" si="53"/>
        <v>4.3</v>
      </c>
      <c r="Y282" s="4">
        <v>1657</v>
      </c>
      <c r="Z282" s="12">
        <f t="shared" si="54"/>
        <v>1657</v>
      </c>
    </row>
    <row r="283" spans="1:26" x14ac:dyDescent="0.25">
      <c r="A283">
        <v>282</v>
      </c>
      <c r="B283" t="s">
        <v>2438</v>
      </c>
      <c r="C283" t="s">
        <v>2439</v>
      </c>
      <c r="D283" t="str">
        <f t="shared" si="46"/>
        <v>Lenovo USB A to Type-C Tangle-free¬†¬†Aramid fiber braided¬†1.2m cable with 4A Fast charging and 480 MBPS data transmission, certified 10000+ bend lifespan, Metallic Grey</v>
      </c>
      <c r="F283" t="str">
        <f t="shared" si="55"/>
        <v>Unique</v>
      </c>
      <c r="G283" t="str" cm="1">
        <f t="array" ref="G283">PROPER(_xlfn.TEXTJOIN(" ", TRUE, INDEX(_xlfn.FILTERXML("&lt;t&gt;&lt;s&gt;" &amp; SUBSTITUTE(D283," ","&lt;/s&gt;&lt;s&gt;") &amp; "&lt;/s&gt;&lt;/t&gt;", "//s"), _xlfn.SEQUENCE(4))))</f>
        <v>Lenovo Usb A To</v>
      </c>
      <c r="H283" t="str">
        <f t="shared" si="45"/>
        <v>fiber braided¬†1.2m cable with 4A Fast charging and 480 MBPS data transmission, certified 10000+ bend lifespan, Metallic Grey</v>
      </c>
      <c r="I283" t="s">
        <v>17</v>
      </c>
      <c r="J283" t="s">
        <v>13085</v>
      </c>
      <c r="K283" s="7" t="str">
        <f t="shared" si="47"/>
        <v>Computers &amp; Accessories</v>
      </c>
      <c r="L283" t="s">
        <v>13086</v>
      </c>
      <c r="M283" t="str">
        <f t="shared" si="48"/>
        <v>Accessories &amp; Peripherals</v>
      </c>
      <c r="N283" t="s">
        <v>13087</v>
      </c>
      <c r="O283" s="2" t="str">
        <f t="shared" si="49"/>
        <v>Cables &amp; Accessories</v>
      </c>
      <c r="P283" s="1" t="s">
        <v>13088</v>
      </c>
      <c r="Q283" t="s">
        <v>13089</v>
      </c>
      <c r="R283">
        <v>417.44</v>
      </c>
      <c r="S283" s="8">
        <f t="shared" si="50"/>
        <v>417.44</v>
      </c>
      <c r="T283">
        <v>670</v>
      </c>
      <c r="U283" s="8">
        <f t="shared" si="51"/>
        <v>670</v>
      </c>
      <c r="V283" s="1">
        <f t="shared" si="52"/>
        <v>0.37695522388059705</v>
      </c>
      <c r="W283">
        <v>3.9</v>
      </c>
      <c r="X283" s="10">
        <f t="shared" si="53"/>
        <v>3.9</v>
      </c>
      <c r="Y283" s="4">
        <v>523</v>
      </c>
      <c r="Z283" s="12">
        <f t="shared" si="54"/>
        <v>523</v>
      </c>
    </row>
    <row r="284" spans="1:26" x14ac:dyDescent="0.25">
      <c r="A284">
        <v>283</v>
      </c>
      <c r="B284" t="s">
        <v>2448</v>
      </c>
      <c r="C284" t="s">
        <v>2449</v>
      </c>
      <c r="D284" t="str">
        <f t="shared" si="46"/>
        <v>Amazon Brand - Solimo 65W Fast Charging Braided Type C to C Data Cable | Suitable For All Supported Mobile Phones (1 Meter, Black)</v>
      </c>
      <c r="F284" t="str">
        <f t="shared" si="55"/>
        <v>Unique</v>
      </c>
      <c r="G284" t="str" cm="1">
        <f t="array" ref="G284">PROPER(_xlfn.TEXTJOIN(" ", TRUE, INDEX(_xlfn.FILTERXML("&lt;t&gt;&lt;s&gt;" &amp; SUBSTITUTE(D284," ","&lt;/s&gt;&lt;s&gt;") &amp; "&lt;/s&gt;&lt;/t&gt;", "//s"), _xlfn.SEQUENCE(4))))</f>
        <v>Amazon Brand - Solimo</v>
      </c>
      <c r="H284" t="str">
        <f t="shared" si="45"/>
        <v>Charging Braided Type C to C Data Cable | Suitable For All Supported Mobile Phones (1 Meter, Black)</v>
      </c>
      <c r="I284" t="s">
        <v>17</v>
      </c>
      <c r="J284" t="s">
        <v>13085</v>
      </c>
      <c r="K284" s="7" t="str">
        <f t="shared" si="47"/>
        <v>Computers &amp; Accessories</v>
      </c>
      <c r="L284" t="s">
        <v>13086</v>
      </c>
      <c r="M284" t="str">
        <f t="shared" si="48"/>
        <v>Accessories &amp; Peripherals</v>
      </c>
      <c r="N284" t="s">
        <v>13087</v>
      </c>
      <c r="O284" s="2" t="str">
        <f t="shared" si="49"/>
        <v>Cables &amp; Accessories</v>
      </c>
      <c r="P284" s="1" t="s">
        <v>13088</v>
      </c>
      <c r="Q284" t="s">
        <v>13089</v>
      </c>
      <c r="R284">
        <v>199</v>
      </c>
      <c r="S284" s="8">
        <f t="shared" si="50"/>
        <v>199</v>
      </c>
      <c r="T284">
        <v>999</v>
      </c>
      <c r="U284" s="8">
        <f t="shared" si="51"/>
        <v>999</v>
      </c>
      <c r="V284" s="1">
        <f t="shared" si="52"/>
        <v>0.80080080080080085</v>
      </c>
      <c r="W284">
        <v>3</v>
      </c>
      <c r="X284" s="10">
        <f t="shared" si="53"/>
        <v>3</v>
      </c>
      <c r="Z284" s="12">
        <f t="shared" si="54"/>
        <v>0</v>
      </c>
    </row>
    <row r="285" spans="1:26" x14ac:dyDescent="0.25">
      <c r="A285">
        <v>284</v>
      </c>
      <c r="B285" t="s">
        <v>2458</v>
      </c>
      <c r="C285" t="s">
        <v>2459</v>
      </c>
      <c r="D285" t="str">
        <f t="shared" si="46"/>
        <v>LG 139 cm (55 inches) 4K Ultra HD Smart LED TV 55UQ7500PSF (Ceramic Black)</v>
      </c>
      <c r="F285" t="str">
        <f t="shared" si="55"/>
        <v>Unique</v>
      </c>
      <c r="G285" t="str" cm="1">
        <f t="array" ref="G285">PROPER(_xlfn.TEXTJOIN(" ", TRUE, INDEX(_xlfn.FILTERXML("&lt;t&gt;&lt;s&gt;" &amp; SUBSTITUTE(D285," ","&lt;/s&gt;&lt;s&gt;") &amp; "&lt;/s&gt;&lt;/t&gt;", "//s"), _xlfn.SEQUENCE(4))))</f>
        <v>Lg 139 Cm (55</v>
      </c>
      <c r="H285" t="str">
        <f t="shared" ref="H285:H348" si="56">IFERROR(TRIM(MID(D285, FIND("~", SUBSTITUTE(D285, " ", "~", 6)) + 1, LEN(D285))), "")</f>
        <v>Ultra HD Smart LED TV 55UQ7500PSF (Ceramic Black)</v>
      </c>
      <c r="I285" t="s">
        <v>167</v>
      </c>
      <c r="J285" t="s">
        <v>13093</v>
      </c>
      <c r="K285" s="7" t="str">
        <f t="shared" si="47"/>
        <v>Electronics</v>
      </c>
      <c r="L285" s="2" t="s">
        <v>13094</v>
      </c>
      <c r="M285" t="str">
        <f t="shared" si="48"/>
        <v>HomeTheater , TV &amp; Video</v>
      </c>
      <c r="N285" s="2" t="s">
        <v>13097</v>
      </c>
      <c r="O285" s="2" t="str">
        <f t="shared" si="49"/>
        <v>Televisions</v>
      </c>
      <c r="P285" s="1" t="s">
        <v>13098</v>
      </c>
      <c r="R285" s="2">
        <v>47990</v>
      </c>
      <c r="S285" s="8">
        <f t="shared" si="50"/>
        <v>47990</v>
      </c>
      <c r="T285" s="2">
        <v>79990</v>
      </c>
      <c r="U285" s="8">
        <f t="shared" si="51"/>
        <v>79990</v>
      </c>
      <c r="V285" s="1">
        <f t="shared" si="52"/>
        <v>0.40005000625078135</v>
      </c>
      <c r="W285">
        <v>4.3</v>
      </c>
      <c r="X285" s="10">
        <f t="shared" si="53"/>
        <v>4.3</v>
      </c>
      <c r="Y285" s="4">
        <v>1376</v>
      </c>
      <c r="Z285" s="12">
        <f t="shared" si="54"/>
        <v>1376</v>
      </c>
    </row>
    <row r="286" spans="1:26" x14ac:dyDescent="0.25">
      <c r="A286">
        <v>285</v>
      </c>
      <c r="B286" t="s">
        <v>2462</v>
      </c>
      <c r="C286" t="s">
        <v>2463</v>
      </c>
      <c r="D286" t="str">
        <f t="shared" si="46"/>
        <v>Tata Sky Digital TV HD Setup Box Remote</v>
      </c>
      <c r="F286" t="str">
        <f t="shared" si="55"/>
        <v>Unique</v>
      </c>
      <c r="G286" t="str" cm="1">
        <f t="array" ref="G286">PROPER(_xlfn.TEXTJOIN(" ", TRUE, INDEX(_xlfn.FILTERXML("&lt;t&gt;&lt;s&gt;" &amp; SUBSTITUTE(D286," ","&lt;/s&gt;&lt;s&gt;") &amp; "&lt;/s&gt;&lt;/t&gt;", "//s"), _xlfn.SEQUENCE(4))))</f>
        <v>Tata Sky Digital Tv</v>
      </c>
      <c r="H286" t="str">
        <f t="shared" si="56"/>
        <v>Box Remote</v>
      </c>
      <c r="I286" t="s">
        <v>459</v>
      </c>
      <c r="J286" t="s">
        <v>13093</v>
      </c>
      <c r="K286" s="7" t="str">
        <f t="shared" si="47"/>
        <v>Electronics</v>
      </c>
      <c r="L286" t="s">
        <v>13094</v>
      </c>
      <c r="M286" t="str">
        <f t="shared" si="48"/>
        <v>HomeTheater , TV &amp; Video</v>
      </c>
      <c r="N286" t="s">
        <v>13095</v>
      </c>
      <c r="O286" s="2" t="str">
        <f t="shared" si="49"/>
        <v>Accessories</v>
      </c>
      <c r="P286" s="1" t="s">
        <v>13099</v>
      </c>
      <c r="R286">
        <v>215</v>
      </c>
      <c r="S286" s="8">
        <f t="shared" si="50"/>
        <v>215</v>
      </c>
      <c r="T286">
        <v>499</v>
      </c>
      <c r="U286" s="8">
        <f t="shared" si="51"/>
        <v>499</v>
      </c>
      <c r="V286" s="1">
        <f t="shared" si="52"/>
        <v>0.56913827655310623</v>
      </c>
      <c r="W286">
        <v>3.5</v>
      </c>
      <c r="X286" s="10">
        <f t="shared" si="53"/>
        <v>3.5</v>
      </c>
      <c r="Y286" s="4">
        <v>121</v>
      </c>
      <c r="Z286" s="12">
        <f t="shared" si="54"/>
        <v>121</v>
      </c>
    </row>
    <row r="287" spans="1:26" x14ac:dyDescent="0.25">
      <c r="A287">
        <v>286</v>
      </c>
      <c r="B287" t="s">
        <v>2472</v>
      </c>
      <c r="C287" t="s">
        <v>2473</v>
      </c>
      <c r="D287" t="str">
        <f t="shared" si="46"/>
        <v>pTron Solero T241 2.4A Type-C Data and Charging USB Cable, Made in India, 480Mbps Data Sync, Durable 1-Meter Long USB Cable for Smartphone, Type-C USB Devices (White)</v>
      </c>
      <c r="F287" t="str">
        <f t="shared" si="55"/>
        <v>Unique</v>
      </c>
      <c r="G287" t="str" cm="1">
        <f t="array" ref="G287">PROPER(_xlfn.TEXTJOIN(" ", TRUE, INDEX(_xlfn.FILTERXML("&lt;t&gt;&lt;s&gt;" &amp; SUBSTITUTE(D287," ","&lt;/s&gt;&lt;s&gt;") &amp; "&lt;/s&gt;&lt;/t&gt;", "//s"), _xlfn.SEQUENCE(4))))</f>
        <v>Ptron Solero T241 2.4A</v>
      </c>
      <c r="H287" t="str">
        <f t="shared" si="56"/>
        <v>and Charging USB Cable, Made in India, 480Mbps Data Sync, Durable 1-Meter Long USB Cable for Smartphone, Type-C USB Devices (White)</v>
      </c>
      <c r="I287" t="s">
        <v>17</v>
      </c>
      <c r="J287" t="s">
        <v>13085</v>
      </c>
      <c r="K287" s="7" t="str">
        <f t="shared" si="47"/>
        <v>Computers &amp; Accessories</v>
      </c>
      <c r="L287" t="s">
        <v>13086</v>
      </c>
      <c r="M287" t="str">
        <f t="shared" si="48"/>
        <v>Accessories &amp; Peripherals</v>
      </c>
      <c r="N287" t="s">
        <v>13087</v>
      </c>
      <c r="O287" s="2" t="str">
        <f t="shared" si="49"/>
        <v>Cables &amp; Accessories</v>
      </c>
      <c r="P287" s="1" t="s">
        <v>13088</v>
      </c>
      <c r="Q287" t="s">
        <v>13089</v>
      </c>
      <c r="R287">
        <v>99</v>
      </c>
      <c r="S287" s="8">
        <f t="shared" si="50"/>
        <v>99</v>
      </c>
      <c r="T287">
        <v>800</v>
      </c>
      <c r="U287" s="8">
        <f t="shared" si="51"/>
        <v>800</v>
      </c>
      <c r="V287" s="1">
        <f t="shared" si="52"/>
        <v>0.87624999999999997</v>
      </c>
      <c r="W287">
        <v>3.9</v>
      </c>
      <c r="X287" s="10">
        <f t="shared" si="53"/>
        <v>3.9</v>
      </c>
      <c r="Y287" s="4">
        <v>1075</v>
      </c>
      <c r="Z287" s="12">
        <f t="shared" si="54"/>
        <v>1075</v>
      </c>
    </row>
    <row r="288" spans="1:26" x14ac:dyDescent="0.25">
      <c r="A288">
        <v>287</v>
      </c>
      <c r="B288" t="s">
        <v>2477</v>
      </c>
      <c r="C288" t="s">
        <v>2478</v>
      </c>
      <c r="D288" t="str">
        <f t="shared" si="46"/>
        <v>VU 108 cm (43 inches) Premium Series Full HD Smart LED TV 43GA (Black)</v>
      </c>
      <c r="F288" t="str">
        <f t="shared" si="55"/>
        <v>Unique</v>
      </c>
      <c r="G288" t="str" cm="1">
        <f t="array" ref="G288">PROPER(_xlfn.TEXTJOIN(" ", TRUE, INDEX(_xlfn.FILTERXML("&lt;t&gt;&lt;s&gt;" &amp; SUBSTITUTE(D288," ","&lt;/s&gt;&lt;s&gt;") &amp; "&lt;/s&gt;&lt;/t&gt;", "//s"), _xlfn.SEQUENCE(4))))</f>
        <v>Vu 108 Cm (43</v>
      </c>
      <c r="H288" t="str">
        <f t="shared" si="56"/>
        <v>Series Full HD Smart LED TV 43GA (Black)</v>
      </c>
      <c r="I288" t="s">
        <v>167</v>
      </c>
      <c r="J288" t="s">
        <v>13093</v>
      </c>
      <c r="K288" s="7" t="str">
        <f t="shared" si="47"/>
        <v>Electronics</v>
      </c>
      <c r="L288" s="2" t="s">
        <v>13094</v>
      </c>
      <c r="M288" t="str">
        <f t="shared" si="48"/>
        <v>HomeTheater , TV &amp; Video</v>
      </c>
      <c r="N288" s="2" t="s">
        <v>13097</v>
      </c>
      <c r="O288" s="2" t="str">
        <f t="shared" si="49"/>
        <v>Televisions</v>
      </c>
      <c r="P288" s="1" t="s">
        <v>13098</v>
      </c>
      <c r="R288" s="2">
        <v>18999</v>
      </c>
      <c r="S288" s="8">
        <f t="shared" si="50"/>
        <v>18999</v>
      </c>
      <c r="T288" s="2">
        <v>35000</v>
      </c>
      <c r="U288" s="8">
        <f t="shared" si="51"/>
        <v>35000</v>
      </c>
      <c r="V288" s="1">
        <f t="shared" si="52"/>
        <v>0.45717142857142856</v>
      </c>
      <c r="W288">
        <v>4</v>
      </c>
      <c r="X288" s="10">
        <f t="shared" si="53"/>
        <v>4</v>
      </c>
      <c r="Y288" s="4">
        <v>1001</v>
      </c>
      <c r="Z288" s="12">
        <f t="shared" si="54"/>
        <v>1001</v>
      </c>
    </row>
    <row r="289" spans="1:26" x14ac:dyDescent="0.25">
      <c r="A289">
        <v>288</v>
      </c>
      <c r="B289" t="s">
        <v>2487</v>
      </c>
      <c r="C289" t="s">
        <v>2488</v>
      </c>
      <c r="D289" t="str">
        <f t="shared" si="46"/>
        <v>Storite Super Speed USB 3.0 Male to Male Cable for Hard Drive Enclosures, Laptop Cooling Pad, DVD Players(60cm,Black)</v>
      </c>
      <c r="F289" t="str">
        <f t="shared" si="55"/>
        <v>Unique</v>
      </c>
      <c r="G289" t="str" cm="1">
        <f t="array" ref="G289">PROPER(_xlfn.TEXTJOIN(" ", TRUE, INDEX(_xlfn.FILTERXML("&lt;t&gt;&lt;s&gt;" &amp; SUBSTITUTE(D289," ","&lt;/s&gt;&lt;s&gt;") &amp; "&lt;/s&gt;&lt;/t&gt;", "//s"), _xlfn.SEQUENCE(4))))</f>
        <v>Storite Super Speed Usb</v>
      </c>
      <c r="H289" t="str">
        <f t="shared" si="56"/>
        <v>to Male Cable for Hard Drive Enclosures, Laptop Cooling Pad, DVD Players(60cm,Black)</v>
      </c>
      <c r="I289" t="s">
        <v>17</v>
      </c>
      <c r="J289" t="s">
        <v>13085</v>
      </c>
      <c r="K289" s="7" t="str">
        <f t="shared" si="47"/>
        <v>Computers &amp; Accessories</v>
      </c>
      <c r="L289" t="s">
        <v>13086</v>
      </c>
      <c r="M289" t="str">
        <f t="shared" si="48"/>
        <v>Accessories &amp; Peripherals</v>
      </c>
      <c r="N289" t="s">
        <v>13087</v>
      </c>
      <c r="O289" s="2" t="str">
        <f t="shared" si="49"/>
        <v>Cables &amp; Accessories</v>
      </c>
      <c r="P289" s="1" t="s">
        <v>13088</v>
      </c>
      <c r="Q289" t="s">
        <v>13089</v>
      </c>
      <c r="R289">
        <v>249</v>
      </c>
      <c r="S289" s="8">
        <f t="shared" si="50"/>
        <v>249</v>
      </c>
      <c r="T289">
        <v>999</v>
      </c>
      <c r="U289" s="8">
        <f t="shared" si="51"/>
        <v>999</v>
      </c>
      <c r="V289" s="1">
        <f t="shared" si="52"/>
        <v>0.75075075075075071</v>
      </c>
      <c r="W289">
        <v>4.3</v>
      </c>
      <c r="X289" s="10">
        <f t="shared" si="53"/>
        <v>4.3</v>
      </c>
      <c r="Y289" s="4">
        <v>112</v>
      </c>
      <c r="Z289" s="12">
        <f t="shared" si="54"/>
        <v>112</v>
      </c>
    </row>
    <row r="290" spans="1:26" x14ac:dyDescent="0.25">
      <c r="A290">
        <v>289</v>
      </c>
      <c r="B290" t="s">
        <v>2497</v>
      </c>
      <c r="C290" t="s">
        <v>2498</v>
      </c>
      <c r="D290" t="str">
        <f t="shared" si="46"/>
        <v>Kodak 80 cm (32 Inches) HD Ready LED TV Kodak 32HDX900S (Black)</v>
      </c>
      <c r="F290" t="str">
        <f t="shared" si="55"/>
        <v>Unique</v>
      </c>
      <c r="G290" t="str" cm="1">
        <f t="array" ref="G290">PROPER(_xlfn.TEXTJOIN(" ", TRUE, INDEX(_xlfn.FILTERXML("&lt;t&gt;&lt;s&gt;" &amp; SUBSTITUTE(D290," ","&lt;/s&gt;&lt;s&gt;") &amp; "&lt;/s&gt;&lt;/t&gt;", "//s"), _xlfn.SEQUENCE(4))))</f>
        <v>Kodak 80 Cm (32</v>
      </c>
      <c r="H290" t="str">
        <f t="shared" si="56"/>
        <v>Ready LED TV Kodak 32HDX900S (Black)</v>
      </c>
      <c r="I290" t="s">
        <v>505</v>
      </c>
      <c r="J290" t="s">
        <v>13093</v>
      </c>
      <c r="K290" s="7" t="str">
        <f t="shared" si="47"/>
        <v>Electronics</v>
      </c>
      <c r="L290" s="2" t="s">
        <v>13094</v>
      </c>
      <c r="M290" t="str">
        <f t="shared" si="48"/>
        <v>HomeTheater , TV &amp; Video</v>
      </c>
      <c r="N290" s="2" t="s">
        <v>13097</v>
      </c>
      <c r="O290" s="2" t="str">
        <f t="shared" si="49"/>
        <v>Televisions</v>
      </c>
      <c r="P290" s="1" t="s">
        <v>13100</v>
      </c>
      <c r="R290" s="2">
        <v>7999</v>
      </c>
      <c r="S290" s="8">
        <f t="shared" si="50"/>
        <v>7999</v>
      </c>
      <c r="T290" s="2">
        <v>15999</v>
      </c>
      <c r="U290" s="8">
        <f t="shared" si="51"/>
        <v>15999</v>
      </c>
      <c r="V290" s="1">
        <f t="shared" si="52"/>
        <v>0.50003125195324705</v>
      </c>
      <c r="W290">
        <v>3.8</v>
      </c>
      <c r="X290" s="10">
        <f t="shared" si="53"/>
        <v>3.8</v>
      </c>
      <c r="Y290" s="4">
        <v>3022</v>
      </c>
      <c r="Z290" s="12">
        <f t="shared" si="54"/>
        <v>3022</v>
      </c>
    </row>
    <row r="291" spans="1:26" x14ac:dyDescent="0.25">
      <c r="A291">
        <v>290</v>
      </c>
      <c r="B291" t="s">
        <v>2507</v>
      </c>
      <c r="C291" t="s">
        <v>2508</v>
      </c>
      <c r="D291" t="str">
        <f t="shared" si="46"/>
        <v>AmazonBasics Double Braided Nylon USB Type-C to Type-C 2.0 Cable, Charging Adapter, Smartphone 6 feet, Dark Grey</v>
      </c>
      <c r="F291" t="str">
        <f t="shared" si="55"/>
        <v>Unique</v>
      </c>
      <c r="G291" t="str" cm="1">
        <f t="array" ref="G291">PROPER(_xlfn.TEXTJOIN(" ", TRUE, INDEX(_xlfn.FILTERXML("&lt;t&gt;&lt;s&gt;" &amp; SUBSTITUTE(D291," ","&lt;/s&gt;&lt;s&gt;") &amp; "&lt;/s&gt;&lt;/t&gt;", "//s"), _xlfn.SEQUENCE(4))))</f>
        <v>Amazonbasics Double Braided Nylon</v>
      </c>
      <c r="H291" t="str">
        <f t="shared" si="56"/>
        <v>to Type-C 2.0 Cable, Charging Adapter, Smartphone 6 feet, Dark Grey</v>
      </c>
      <c r="I291" t="s">
        <v>17</v>
      </c>
      <c r="J291" t="s">
        <v>13085</v>
      </c>
      <c r="K291" s="7" t="str">
        <f t="shared" si="47"/>
        <v>Computers &amp; Accessories</v>
      </c>
      <c r="L291" t="s">
        <v>13086</v>
      </c>
      <c r="M291" t="str">
        <f t="shared" si="48"/>
        <v>Accessories &amp; Peripherals</v>
      </c>
      <c r="N291" s="2" t="s">
        <v>13087</v>
      </c>
      <c r="O291" s="2" t="str">
        <f t="shared" si="49"/>
        <v>Cables &amp; Accessories</v>
      </c>
      <c r="P291" s="1" t="s">
        <v>13088</v>
      </c>
      <c r="Q291" t="s">
        <v>13089</v>
      </c>
      <c r="R291">
        <v>649</v>
      </c>
      <c r="S291" s="8">
        <f t="shared" si="50"/>
        <v>649</v>
      </c>
      <c r="T291" s="2">
        <v>1600</v>
      </c>
      <c r="U291" s="8">
        <f t="shared" si="51"/>
        <v>1600</v>
      </c>
      <c r="V291" s="1">
        <f t="shared" si="52"/>
        <v>0.59437499999999999</v>
      </c>
      <c r="W291">
        <v>4.3</v>
      </c>
      <c r="X291" s="10">
        <f t="shared" si="53"/>
        <v>4.3</v>
      </c>
      <c r="Y291" s="4">
        <v>5451</v>
      </c>
      <c r="Z291" s="12">
        <f t="shared" si="54"/>
        <v>5451</v>
      </c>
    </row>
    <row r="292" spans="1:26" x14ac:dyDescent="0.25">
      <c r="A292">
        <v>291</v>
      </c>
      <c r="B292" t="s">
        <v>2512</v>
      </c>
      <c r="C292" t="s">
        <v>742</v>
      </c>
      <c r="D292" t="str">
        <f t="shared" si="46"/>
        <v>Firestick Remote</v>
      </c>
      <c r="F292" t="str">
        <f t="shared" si="55"/>
        <v>Unique</v>
      </c>
      <c r="G292" t="str" cm="1">
        <f t="array" ref="G292">PROPER(_xlfn.TEXTJOIN(" ", TRUE, INDEX(_xlfn.FILTERXML("&lt;t&gt;&lt;s&gt;" &amp; SUBSTITUTE(D292," ","&lt;/s&gt;&lt;s&gt;") &amp; "&lt;/s&gt;&lt;/t&gt;", "//s"), _xlfn.SEQUENCE(2))))</f>
        <v>Firestick Remote</v>
      </c>
      <c r="H292" t="str">
        <f t="shared" si="56"/>
        <v/>
      </c>
      <c r="I292" t="s">
        <v>459</v>
      </c>
      <c r="J292" t="s">
        <v>13093</v>
      </c>
      <c r="K292" s="7" t="str">
        <f t="shared" si="47"/>
        <v>Electronics</v>
      </c>
      <c r="L292" s="2" t="s">
        <v>13094</v>
      </c>
      <c r="M292" t="str">
        <f t="shared" si="48"/>
        <v>HomeTheater , TV &amp; Video</v>
      </c>
      <c r="N292" s="2" t="s">
        <v>13095</v>
      </c>
      <c r="O292" s="2" t="str">
        <f t="shared" si="49"/>
        <v>Accessories</v>
      </c>
      <c r="P292" s="1" t="s">
        <v>13099</v>
      </c>
      <c r="R292" s="2">
        <v>1289</v>
      </c>
      <c r="S292" s="8">
        <f t="shared" si="50"/>
        <v>1289</v>
      </c>
      <c r="T292" s="2">
        <v>2499</v>
      </c>
      <c r="U292" s="8">
        <f t="shared" si="51"/>
        <v>2499</v>
      </c>
      <c r="V292" s="1">
        <f t="shared" si="52"/>
        <v>0.4841936774709884</v>
      </c>
      <c r="W292">
        <v>3.3</v>
      </c>
      <c r="X292" s="10">
        <f t="shared" si="53"/>
        <v>3.3</v>
      </c>
      <c r="Y292" s="4">
        <v>73</v>
      </c>
      <c r="Z292" s="12">
        <f t="shared" si="54"/>
        <v>73</v>
      </c>
    </row>
    <row r="293" spans="1:26" x14ac:dyDescent="0.25">
      <c r="A293">
        <v>292</v>
      </c>
      <c r="B293" t="s">
        <v>2521</v>
      </c>
      <c r="C293" t="s">
        <v>2522</v>
      </c>
      <c r="D293" t="str">
        <f t="shared" si="46"/>
        <v>AmazonBasics 10.2 Gbps High-Speed 4K HDMI Cable with Braided Cord (10-Foot, Dark Grey)</v>
      </c>
      <c r="F293" t="str">
        <f t="shared" si="55"/>
        <v>Unique</v>
      </c>
      <c r="G293" t="str" cm="1">
        <f t="array" ref="G293">PROPER(_xlfn.TEXTJOIN(" ", TRUE, INDEX(_xlfn.FILTERXML("&lt;t&gt;&lt;s&gt;" &amp; SUBSTITUTE(D293," ","&lt;/s&gt;&lt;s&gt;") &amp; "&lt;/s&gt;&lt;/t&gt;", "//s"), _xlfn.SEQUENCE(4))))</f>
        <v>Amazonbasics 10.2 Gbps High-Speed</v>
      </c>
      <c r="H293" t="str">
        <f t="shared" si="56"/>
        <v>Cable with Braided Cord (10-Foot, Dark Grey)</v>
      </c>
      <c r="I293" t="s">
        <v>127</v>
      </c>
      <c r="J293" t="s">
        <v>13093</v>
      </c>
      <c r="K293" s="7" t="str">
        <f t="shared" si="47"/>
        <v>Electronics</v>
      </c>
      <c r="L293" t="s">
        <v>13094</v>
      </c>
      <c r="M293" t="str">
        <f t="shared" si="48"/>
        <v>HomeTheater , TV &amp; Video</v>
      </c>
      <c r="N293" s="2" t="s">
        <v>13095</v>
      </c>
      <c r="O293" s="2" t="str">
        <f t="shared" si="49"/>
        <v>Accessories</v>
      </c>
      <c r="P293" s="1" t="s">
        <v>13088</v>
      </c>
      <c r="Q293" t="s">
        <v>13096</v>
      </c>
      <c r="R293">
        <v>609</v>
      </c>
      <c r="S293" s="8">
        <f t="shared" si="50"/>
        <v>609</v>
      </c>
      <c r="T293" s="2">
        <v>1500</v>
      </c>
      <c r="U293" s="8">
        <f t="shared" si="51"/>
        <v>1500</v>
      </c>
      <c r="V293" s="1">
        <f t="shared" si="52"/>
        <v>0.59399999999999997</v>
      </c>
      <c r="W293">
        <v>4.5</v>
      </c>
      <c r="X293" s="10">
        <f t="shared" si="53"/>
        <v>4.5</v>
      </c>
      <c r="Y293" s="4">
        <v>1029</v>
      </c>
      <c r="Z293" s="12">
        <f t="shared" si="54"/>
        <v>1029</v>
      </c>
    </row>
    <row r="294" spans="1:26" x14ac:dyDescent="0.25">
      <c r="A294">
        <v>293</v>
      </c>
      <c r="B294" t="s">
        <v>2531</v>
      </c>
      <c r="C294" t="s">
        <v>2532</v>
      </c>
      <c r="D294" t="str">
        <f t="shared" si="46"/>
        <v>Hisense 126 cm (50 inches) Bezelless Series 4K Ultra HD Smart LED Google TV 50A6H (Black)</v>
      </c>
      <c r="F294" t="str">
        <f t="shared" si="55"/>
        <v>Unique</v>
      </c>
      <c r="G294" t="str" cm="1">
        <f t="array" ref="G294">PROPER(_xlfn.TEXTJOIN(" ", TRUE, INDEX(_xlfn.FILTERXML("&lt;t&gt;&lt;s&gt;" &amp; SUBSTITUTE(D294," ","&lt;/s&gt;&lt;s&gt;") &amp; "&lt;/s&gt;&lt;/t&gt;", "//s"), _xlfn.SEQUENCE(4))))</f>
        <v>Hisense 126 Cm (50</v>
      </c>
      <c r="H294" t="str">
        <f t="shared" si="56"/>
        <v>Series 4K Ultra HD Smart LED Google TV 50A6H (Black)</v>
      </c>
      <c r="I294" t="s">
        <v>167</v>
      </c>
      <c r="J294" t="s">
        <v>13093</v>
      </c>
      <c r="K294" s="7" t="str">
        <f t="shared" si="47"/>
        <v>Electronics</v>
      </c>
      <c r="L294" s="2" t="s">
        <v>13094</v>
      </c>
      <c r="M294" t="str">
        <f t="shared" si="48"/>
        <v>HomeTheater , TV &amp; Video</v>
      </c>
      <c r="N294" s="2" t="s">
        <v>13097</v>
      </c>
      <c r="O294" s="2" t="str">
        <f t="shared" si="49"/>
        <v>Televisions</v>
      </c>
      <c r="P294" s="1" t="s">
        <v>13098</v>
      </c>
      <c r="R294" s="2">
        <v>32990</v>
      </c>
      <c r="S294" s="8">
        <f t="shared" si="50"/>
        <v>32990</v>
      </c>
      <c r="T294" s="2">
        <v>54990</v>
      </c>
      <c r="U294" s="8">
        <f t="shared" si="51"/>
        <v>54990</v>
      </c>
      <c r="V294" s="1">
        <f t="shared" si="52"/>
        <v>0.40007274049827241</v>
      </c>
      <c r="W294">
        <v>4.0999999999999996</v>
      </c>
      <c r="X294" s="10">
        <f t="shared" si="53"/>
        <v>4.0999999999999996</v>
      </c>
      <c r="Y294" s="4">
        <v>1555</v>
      </c>
      <c r="Z294" s="12">
        <f t="shared" si="54"/>
        <v>1555</v>
      </c>
    </row>
    <row r="295" spans="1:26" x14ac:dyDescent="0.25">
      <c r="A295">
        <v>294</v>
      </c>
      <c r="B295" t="s">
        <v>2541</v>
      </c>
      <c r="C295" t="s">
        <v>2542</v>
      </c>
      <c r="D295" t="str">
        <f t="shared" si="46"/>
        <v>Tuarso 8K HDMI 2.1 Cable 48Gbps , 1.5 Meter High-Speed Braided HDMI Cable ( 8K@60HZ„ÄÅ4K@120HZ„ÄÅ2K@240HZ ) HDMI 2.1 Cable Compatible with Monitors , Television , Laptops , Projectors , Game Consoles and more with HDMI Ports Device</v>
      </c>
      <c r="F295" t="str">
        <f t="shared" si="55"/>
        <v>Unique</v>
      </c>
      <c r="G295" t="str" cm="1">
        <f t="array" ref="G295">PROPER(_xlfn.TEXTJOIN(" ", TRUE, INDEX(_xlfn.FILTERXML("&lt;t&gt;&lt;s&gt;" &amp; SUBSTITUTE(D295," ","&lt;/s&gt;&lt;s&gt;") &amp; "&lt;/s&gt;&lt;/t&gt;", "//s"), _xlfn.SEQUENCE(4))))</f>
        <v>Tuarso 8K Hdmi 2.1</v>
      </c>
      <c r="H295" t="str">
        <f t="shared" si="56"/>
        <v>, 1.5 Meter High-Speed Braided HDMI Cable ( 8K@60HZ„ÄÅ4K@120HZ„ÄÅ2K@240HZ ) HDMI 2.1 Cable Compatible with Monitors , Television , Laptops , Projectors , Game Consoles and more with HDMI Ports Device</v>
      </c>
      <c r="I295" t="s">
        <v>127</v>
      </c>
      <c r="J295" t="s">
        <v>13093</v>
      </c>
      <c r="K295" s="7" t="str">
        <f t="shared" si="47"/>
        <v>Electronics</v>
      </c>
      <c r="L295" t="s">
        <v>13094</v>
      </c>
      <c r="M295" t="str">
        <f t="shared" si="48"/>
        <v>HomeTheater , TV &amp; Video</v>
      </c>
      <c r="N295" s="2" t="s">
        <v>13095</v>
      </c>
      <c r="O295" s="2" t="str">
        <f t="shared" si="49"/>
        <v>Accessories</v>
      </c>
      <c r="P295" s="1" t="s">
        <v>13088</v>
      </c>
      <c r="Q295" t="s">
        <v>13096</v>
      </c>
      <c r="R295">
        <v>599</v>
      </c>
      <c r="S295" s="8">
        <f t="shared" si="50"/>
        <v>599</v>
      </c>
      <c r="T295" s="2">
        <v>1999</v>
      </c>
      <c r="U295" s="8">
        <f t="shared" si="51"/>
        <v>1999</v>
      </c>
      <c r="V295" s="1">
        <f t="shared" si="52"/>
        <v>0.70035017508754382</v>
      </c>
      <c r="W295">
        <v>4.2</v>
      </c>
      <c r="X295" s="10">
        <f t="shared" si="53"/>
        <v>4.2</v>
      </c>
      <c r="Y295" s="4">
        <v>47</v>
      </c>
      <c r="Z295" s="12">
        <f t="shared" si="54"/>
        <v>47</v>
      </c>
    </row>
    <row r="296" spans="1:26" x14ac:dyDescent="0.25">
      <c r="A296">
        <v>295</v>
      </c>
      <c r="B296" t="s">
        <v>2551</v>
      </c>
      <c r="C296" t="s">
        <v>2552</v>
      </c>
      <c r="D296" t="str">
        <f t="shared" si="46"/>
        <v>AmazonBasics USB Type-C to Micro-B 2.0 Cable - 6 Inches (15.2 Centimeters) - White</v>
      </c>
      <c r="F296" t="str">
        <f t="shared" si="55"/>
        <v>Unique</v>
      </c>
      <c r="G296" t="str" cm="1">
        <f t="array" ref="G296">PROPER(_xlfn.TEXTJOIN(" ", TRUE, INDEX(_xlfn.FILTERXML("&lt;t&gt;&lt;s&gt;" &amp; SUBSTITUTE(D296," ","&lt;/s&gt;&lt;s&gt;") &amp; "&lt;/s&gt;&lt;/t&gt;", "//s"), _xlfn.SEQUENCE(4))))</f>
        <v>Amazonbasics Usb Type-C To</v>
      </c>
      <c r="H296" t="str">
        <f t="shared" si="56"/>
        <v>Cable - 6 Inches (15.2 Centimeters) - White</v>
      </c>
      <c r="I296" t="s">
        <v>17</v>
      </c>
      <c r="J296" t="s">
        <v>13085</v>
      </c>
      <c r="K296" s="7" t="str">
        <f t="shared" si="47"/>
        <v>Computers &amp; Accessories</v>
      </c>
      <c r="L296" t="s">
        <v>13086</v>
      </c>
      <c r="M296" t="str">
        <f t="shared" si="48"/>
        <v>Accessories &amp; Peripherals</v>
      </c>
      <c r="N296" t="s">
        <v>13087</v>
      </c>
      <c r="O296" s="2" t="str">
        <f t="shared" si="49"/>
        <v>Cables &amp; Accessories</v>
      </c>
      <c r="P296" s="1" t="s">
        <v>13088</v>
      </c>
      <c r="Q296" t="s">
        <v>13089</v>
      </c>
      <c r="R296">
        <v>349</v>
      </c>
      <c r="S296" s="8">
        <f t="shared" si="50"/>
        <v>349</v>
      </c>
      <c r="T296">
        <v>899</v>
      </c>
      <c r="U296" s="8">
        <f t="shared" si="51"/>
        <v>899</v>
      </c>
      <c r="V296" s="1">
        <f t="shared" si="52"/>
        <v>0.61179087875417126</v>
      </c>
      <c r="W296">
        <v>4.0999999999999996</v>
      </c>
      <c r="X296" s="10">
        <f t="shared" si="53"/>
        <v>4.0999999999999996</v>
      </c>
      <c r="Y296" s="4">
        <v>14896</v>
      </c>
      <c r="Z296" s="12">
        <f t="shared" si="54"/>
        <v>14896</v>
      </c>
    </row>
    <row r="297" spans="1:26" x14ac:dyDescent="0.25">
      <c r="A297">
        <v>296</v>
      </c>
      <c r="B297" t="s">
        <v>2561</v>
      </c>
      <c r="C297" t="s">
        <v>2562</v>
      </c>
      <c r="D297" t="str">
        <f t="shared" si="46"/>
        <v>Kodak 139 cm (55 inches) 4K Ultra HD Smart LED TV 55CA0909 (Black)</v>
      </c>
      <c r="F297" t="str">
        <f t="shared" si="55"/>
        <v>Unique</v>
      </c>
      <c r="G297" t="str" cm="1">
        <f t="array" ref="G297">PROPER(_xlfn.TEXTJOIN(" ", TRUE, INDEX(_xlfn.FILTERXML("&lt;t&gt;&lt;s&gt;" &amp; SUBSTITUTE(D297," ","&lt;/s&gt;&lt;s&gt;") &amp; "&lt;/s&gt;&lt;/t&gt;", "//s"), _xlfn.SEQUENCE(4))))</f>
        <v>Kodak 139 Cm (55</v>
      </c>
      <c r="H297" t="str">
        <f t="shared" si="56"/>
        <v>Ultra HD Smart LED TV 55CA0909 (Black)</v>
      </c>
      <c r="I297" t="s">
        <v>167</v>
      </c>
      <c r="J297" t="s">
        <v>13093</v>
      </c>
      <c r="K297" s="7" t="str">
        <f t="shared" si="47"/>
        <v>Electronics</v>
      </c>
      <c r="L297" s="2" t="s">
        <v>13094</v>
      </c>
      <c r="M297" t="str">
        <f t="shared" si="48"/>
        <v>HomeTheater , TV &amp; Video</v>
      </c>
      <c r="N297" s="2" t="s">
        <v>13097</v>
      </c>
      <c r="O297" s="2" t="str">
        <f t="shared" si="49"/>
        <v>Televisions</v>
      </c>
      <c r="P297" s="1" t="s">
        <v>13098</v>
      </c>
      <c r="R297" s="2">
        <v>29999</v>
      </c>
      <c r="S297" s="8">
        <f t="shared" si="50"/>
        <v>29999</v>
      </c>
      <c r="T297" s="2">
        <v>50999</v>
      </c>
      <c r="U297" s="8">
        <f t="shared" si="51"/>
        <v>50999</v>
      </c>
      <c r="V297" s="1">
        <f t="shared" si="52"/>
        <v>0.41177277985842858</v>
      </c>
      <c r="W297">
        <v>4.4000000000000004</v>
      </c>
      <c r="X297" s="10">
        <f t="shared" si="53"/>
        <v>4.4000000000000004</v>
      </c>
      <c r="Y297" s="4">
        <v>1712</v>
      </c>
      <c r="Z297" s="12">
        <f t="shared" si="54"/>
        <v>1712</v>
      </c>
    </row>
    <row r="298" spans="1:26" x14ac:dyDescent="0.25">
      <c r="A298">
        <v>297</v>
      </c>
      <c r="B298" t="s">
        <v>2571</v>
      </c>
      <c r="C298" t="s">
        <v>12976</v>
      </c>
      <c r="D298" t="str">
        <f t="shared" si="46"/>
        <v>Smashtronics - Case for Firetv Remote, Fire Stick Remote Cover Case, Silicone Cover for TV Firestick 4K TV 2nd Gen(3rd Gen) Remote Control - Light Weight Anti Slip Shockproof (Black)</v>
      </c>
      <c r="F298" t="str">
        <f t="shared" si="55"/>
        <v>Unique</v>
      </c>
      <c r="G298" t="str" cm="1">
        <f t="array" ref="G298">PROPER(_xlfn.TEXTJOIN(" ", TRUE, INDEX(_xlfn.FILTERXML("&lt;t&gt;&lt;s&gt;" &amp; SUBSTITUTE(D298," ","&lt;/s&gt;&lt;s&gt;") &amp; "&lt;/s&gt;&lt;/t&gt;", "//s"), _xlfn.SEQUENCE(4))))</f>
        <v>Smashtronics - Case For</v>
      </c>
      <c r="H298" t="str">
        <f t="shared" si="56"/>
        <v>Fire Stick Remote Cover Case, Silicone Cover for TV Firestick 4K TV 2nd Gen(3rd Gen) Remote Control - Light Weight Anti Slip Shockproof (Black)</v>
      </c>
      <c r="I298" t="s">
        <v>459</v>
      </c>
      <c r="J298" t="s">
        <v>13093</v>
      </c>
      <c r="K298" s="7" t="str">
        <f t="shared" si="47"/>
        <v>Electronics</v>
      </c>
      <c r="L298" t="s">
        <v>13094</v>
      </c>
      <c r="M298" t="str">
        <f t="shared" si="48"/>
        <v>HomeTheater , TV &amp; Video</v>
      </c>
      <c r="N298" t="s">
        <v>13095</v>
      </c>
      <c r="O298" s="2" t="str">
        <f t="shared" si="49"/>
        <v>Accessories</v>
      </c>
      <c r="P298" s="1" t="s">
        <v>13099</v>
      </c>
      <c r="R298">
        <v>199</v>
      </c>
      <c r="S298" s="8">
        <f t="shared" si="50"/>
        <v>199</v>
      </c>
      <c r="T298">
        <v>399</v>
      </c>
      <c r="U298" s="8">
        <f t="shared" si="51"/>
        <v>399</v>
      </c>
      <c r="V298" s="1">
        <f t="shared" si="52"/>
        <v>0.50125313283208017</v>
      </c>
      <c r="W298">
        <v>4.2</v>
      </c>
      <c r="X298" s="10">
        <f t="shared" si="53"/>
        <v>4.2</v>
      </c>
      <c r="Y298" s="4">
        <v>1335</v>
      </c>
      <c r="Z298" s="12">
        <f t="shared" si="54"/>
        <v>1335</v>
      </c>
    </row>
    <row r="299" spans="1:26" x14ac:dyDescent="0.25">
      <c r="A299">
        <v>298</v>
      </c>
      <c r="B299" t="s">
        <v>2573</v>
      </c>
      <c r="C299" t="s">
        <v>12979</v>
      </c>
      <c r="D299" t="str">
        <f t="shared" si="46"/>
        <v>7SEVEN Suitable Sony Tv Remote Original Bravia for Smart Android Television Compatible for Any Model of LCD LED OLED UHD 4K Universal Sony Remote Control</v>
      </c>
      <c r="F299" t="str">
        <f t="shared" si="55"/>
        <v>Unique</v>
      </c>
      <c r="G299" t="str" cm="1">
        <f t="array" ref="G299">PROPER(_xlfn.TEXTJOIN(" ", TRUE, INDEX(_xlfn.FILTERXML("&lt;t&gt;&lt;s&gt;" &amp; SUBSTITUTE(D299," ","&lt;/s&gt;&lt;s&gt;") &amp; "&lt;/s&gt;&lt;/t&gt;", "//s"), _xlfn.SEQUENCE(4))))</f>
        <v>7Seven Suitable Sony Tv</v>
      </c>
      <c r="H299" t="str">
        <f t="shared" si="56"/>
        <v>Bravia for Smart Android Television Compatible for Any Model of LCD LED OLED UHD 4K Universal Sony Remote Control</v>
      </c>
      <c r="I299" t="s">
        <v>459</v>
      </c>
      <c r="J299" t="s">
        <v>13093</v>
      </c>
      <c r="K299" s="7" t="str">
        <f t="shared" si="47"/>
        <v>Electronics</v>
      </c>
      <c r="L299" t="s">
        <v>13094</v>
      </c>
      <c r="M299" t="str">
        <f t="shared" si="48"/>
        <v>HomeTheater , TV &amp; Video</v>
      </c>
      <c r="N299" t="s">
        <v>13095</v>
      </c>
      <c r="O299" s="2" t="str">
        <f t="shared" si="49"/>
        <v>Accessories</v>
      </c>
      <c r="P299" s="1" t="s">
        <v>13099</v>
      </c>
      <c r="R299">
        <v>349</v>
      </c>
      <c r="S299" s="8">
        <f t="shared" si="50"/>
        <v>349</v>
      </c>
      <c r="T299">
        <v>699</v>
      </c>
      <c r="U299" s="8">
        <f t="shared" si="51"/>
        <v>699</v>
      </c>
      <c r="V299" s="1">
        <f t="shared" si="52"/>
        <v>0.50071530758226035</v>
      </c>
      <c r="W299">
        <v>3.9</v>
      </c>
      <c r="X299" s="10">
        <f t="shared" si="53"/>
        <v>3.9</v>
      </c>
      <c r="Y299" s="4">
        <v>214</v>
      </c>
      <c r="Z299" s="12">
        <f t="shared" si="54"/>
        <v>214</v>
      </c>
    </row>
    <row r="300" spans="1:26" x14ac:dyDescent="0.25">
      <c r="A300">
        <v>299</v>
      </c>
      <c r="B300" t="s">
        <v>2582</v>
      </c>
      <c r="C300" t="s">
        <v>12980</v>
      </c>
      <c r="D300" t="str">
        <f t="shared" si="46"/>
        <v>PROLEGEND PL-T002 Universal TV Stand Table Top for Most 22 to 65 inch LCD Flat Screen TV, VESA up to 800 by 400mm</v>
      </c>
      <c r="F300" t="str">
        <f t="shared" si="55"/>
        <v>Unique</v>
      </c>
      <c r="G300" t="str" cm="1">
        <f t="array" ref="G300">PROPER(_xlfn.TEXTJOIN(" ", TRUE, INDEX(_xlfn.FILTERXML("&lt;t&gt;&lt;s&gt;" &amp; SUBSTITUTE(D300," ","&lt;/s&gt;&lt;s&gt;") &amp; "&lt;/s&gt;&lt;/t&gt;", "//s"), _xlfn.SEQUENCE(4))))</f>
        <v>Prolegend Pl-T002 Universal Tv</v>
      </c>
      <c r="H300" t="str">
        <f t="shared" si="56"/>
        <v>Top for Most 22 to 65 inch LCD Flat Screen TV, VESA up to 800 by 400mm</v>
      </c>
      <c r="I300" t="s">
        <v>640</v>
      </c>
      <c r="J300" t="s">
        <v>13093</v>
      </c>
      <c r="K300" s="7" t="str">
        <f t="shared" si="47"/>
        <v>Electronics</v>
      </c>
      <c r="L300" s="2" t="s">
        <v>13094</v>
      </c>
      <c r="M300" t="str">
        <f t="shared" si="48"/>
        <v>HomeTheater , TV &amp; Video</v>
      </c>
      <c r="N300" s="2" t="s">
        <v>13095</v>
      </c>
      <c r="O300" s="2" t="str">
        <f t="shared" si="49"/>
        <v>Accessories</v>
      </c>
      <c r="P300" s="1" t="s">
        <v>13101</v>
      </c>
      <c r="Q300" t="s">
        <v>13102</v>
      </c>
      <c r="R300" s="2">
        <v>1850</v>
      </c>
      <c r="S300" s="8">
        <f t="shared" si="50"/>
        <v>1850</v>
      </c>
      <c r="T300" s="2">
        <v>4500</v>
      </c>
      <c r="U300" s="8">
        <f t="shared" si="51"/>
        <v>4500</v>
      </c>
      <c r="V300" s="1">
        <f t="shared" si="52"/>
        <v>0.58888888888888891</v>
      </c>
      <c r="W300">
        <v>4</v>
      </c>
      <c r="X300" s="10">
        <f t="shared" si="53"/>
        <v>4</v>
      </c>
      <c r="Y300" s="4">
        <v>184</v>
      </c>
      <c r="Z300" s="12">
        <f t="shared" si="54"/>
        <v>184</v>
      </c>
    </row>
    <row r="301" spans="1:26" x14ac:dyDescent="0.25">
      <c r="A301">
        <v>300</v>
      </c>
      <c r="B301" t="s">
        <v>2590</v>
      </c>
      <c r="C301" t="s">
        <v>2591</v>
      </c>
      <c r="D301" t="str">
        <f t="shared" si="46"/>
        <v>WANBO X1 Pro (Upgraded) | Native 1080P Full HD | Android 9 | Projector for Home | LED Cinema | 350ANSI | 3900 lumens | WiFi Bluetooth | HDMI ARC | Dolby DTS | 4D Keystone Correction (Global Version)</v>
      </c>
      <c r="F301" t="str">
        <f t="shared" si="55"/>
        <v>Unique</v>
      </c>
      <c r="G301" t="str" cm="1">
        <f t="array" ref="G301">PROPER(_xlfn.TEXTJOIN(" ", TRUE, INDEX(_xlfn.FILTERXML("&lt;t&gt;&lt;s&gt;" &amp; SUBSTITUTE(D301," ","&lt;/s&gt;&lt;s&gt;") &amp; "&lt;/s&gt;&lt;/t&gt;", "//s"), _xlfn.SEQUENCE(4))))</f>
        <v>Wanbo X1 Pro (Upgraded)</v>
      </c>
      <c r="H301" t="str">
        <f t="shared" si="56"/>
        <v>1080P Full HD | Android 9 | Projector for Home | LED Cinema | 350ANSI | 3900 lumens | WiFi Bluetooth | HDMI ARC | Dolby DTS | 4D Keystone Correction (Global Version)</v>
      </c>
      <c r="I301" t="s">
        <v>1390</v>
      </c>
      <c r="J301" t="s">
        <v>13093</v>
      </c>
      <c r="K301" s="7" t="str">
        <f t="shared" si="47"/>
        <v>Electronics</v>
      </c>
      <c r="L301" s="2" t="s">
        <v>13094</v>
      </c>
      <c r="M301" t="str">
        <f t="shared" si="48"/>
        <v>HomeTheater , TV &amp; Video</v>
      </c>
      <c r="N301" s="2" t="s">
        <v>13108</v>
      </c>
      <c r="O301" s="2" t="str">
        <f t="shared" si="49"/>
        <v>Projectors</v>
      </c>
      <c r="P301" s="1"/>
      <c r="R301" s="2">
        <v>13990</v>
      </c>
      <c r="S301" s="8">
        <f t="shared" si="50"/>
        <v>13990</v>
      </c>
      <c r="T301" s="2">
        <v>28900</v>
      </c>
      <c r="U301" s="8">
        <f t="shared" si="51"/>
        <v>28900</v>
      </c>
      <c r="V301" s="1">
        <f t="shared" si="52"/>
        <v>0.51591695501730106</v>
      </c>
      <c r="W301">
        <v>4.5</v>
      </c>
      <c r="X301" s="10">
        <f t="shared" si="53"/>
        <v>4.5</v>
      </c>
      <c r="Y301" s="4">
        <v>7</v>
      </c>
      <c r="Z301" s="12">
        <f t="shared" si="54"/>
        <v>7</v>
      </c>
    </row>
    <row r="302" spans="1:26" x14ac:dyDescent="0.25">
      <c r="A302">
        <v>301</v>
      </c>
      <c r="B302" t="s">
        <v>2600</v>
      </c>
      <c r="C302" t="s">
        <v>2601</v>
      </c>
      <c r="D302" t="str">
        <f t="shared" si="46"/>
        <v>Lava Charging Adapter Elements D3 2A Fast Charging Speed Usb Type C Data Cable, White</v>
      </c>
      <c r="F302" t="str">
        <f t="shared" si="55"/>
        <v>Unique</v>
      </c>
      <c r="G302" t="str" cm="1">
        <f t="array" ref="G302">PROPER(_xlfn.TEXTJOIN(" ", TRUE, INDEX(_xlfn.FILTERXML("&lt;t&gt;&lt;s&gt;" &amp; SUBSTITUTE(D302," ","&lt;/s&gt;&lt;s&gt;") &amp; "&lt;/s&gt;&lt;/t&gt;", "//s"), _xlfn.SEQUENCE(4))))</f>
        <v>Lava Charging Adapter Elements</v>
      </c>
      <c r="H302" t="str">
        <f t="shared" si="56"/>
        <v>Fast Charging Speed Usb Type C Data Cable, White</v>
      </c>
      <c r="I302" t="s">
        <v>17</v>
      </c>
      <c r="J302" t="s">
        <v>13085</v>
      </c>
      <c r="K302" s="7" t="str">
        <f t="shared" si="47"/>
        <v>Computers &amp; Accessories</v>
      </c>
      <c r="L302" t="s">
        <v>13086</v>
      </c>
      <c r="M302" t="str">
        <f t="shared" si="48"/>
        <v>Accessories &amp; Peripherals</v>
      </c>
      <c r="N302" t="s">
        <v>13087</v>
      </c>
      <c r="O302" s="2" t="str">
        <f t="shared" si="49"/>
        <v>Cables &amp; Accessories</v>
      </c>
      <c r="P302" s="1" t="s">
        <v>13088</v>
      </c>
      <c r="Q302" t="s">
        <v>13089</v>
      </c>
      <c r="R302">
        <v>129</v>
      </c>
      <c r="S302" s="8">
        <f t="shared" si="50"/>
        <v>129</v>
      </c>
      <c r="T302">
        <v>449</v>
      </c>
      <c r="U302" s="8">
        <f t="shared" si="51"/>
        <v>449</v>
      </c>
      <c r="V302" s="1">
        <f t="shared" si="52"/>
        <v>0.71269487750556793</v>
      </c>
      <c r="W302">
        <v>3.7</v>
      </c>
      <c r="X302" s="10">
        <f t="shared" si="53"/>
        <v>3.7</v>
      </c>
      <c r="Y302" s="4">
        <v>41</v>
      </c>
      <c r="Z302" s="12">
        <f t="shared" si="54"/>
        <v>41</v>
      </c>
    </row>
    <row r="303" spans="1:26" x14ac:dyDescent="0.25">
      <c r="A303">
        <v>302</v>
      </c>
      <c r="B303" t="s">
        <v>2610</v>
      </c>
      <c r="C303" t="s">
        <v>2611</v>
      </c>
      <c r="D303" t="str">
        <f t="shared" si="46"/>
        <v>TIZUM High Speed HDMI Cable Aura -Gold Plated-High Speed Data 10.2Gbps, 3D, 4K, HD 1080P (10 Ft 3 M)</v>
      </c>
      <c r="F303" t="str">
        <f t="shared" si="55"/>
        <v>Unique</v>
      </c>
      <c r="G303" t="str" cm="1">
        <f t="array" ref="G303">PROPER(_xlfn.TEXTJOIN(" ", TRUE, INDEX(_xlfn.FILTERXML("&lt;t&gt;&lt;s&gt;" &amp; SUBSTITUTE(D303," ","&lt;/s&gt;&lt;s&gt;") &amp; "&lt;/s&gt;&lt;/t&gt;", "//s"), _xlfn.SEQUENCE(4))))</f>
        <v>Tizum High Speed Hdmi</v>
      </c>
      <c r="H303" t="str">
        <f t="shared" si="56"/>
        <v>-Gold Plated-High Speed Data 10.2Gbps, 3D, 4K, HD 1080P (10 Ft 3 M)</v>
      </c>
      <c r="I303" t="s">
        <v>127</v>
      </c>
      <c r="J303" t="s">
        <v>13093</v>
      </c>
      <c r="K303" s="7" t="str">
        <f t="shared" si="47"/>
        <v>Electronics</v>
      </c>
      <c r="L303" t="s">
        <v>13094</v>
      </c>
      <c r="M303" t="str">
        <f t="shared" si="48"/>
        <v>HomeTheater , TV &amp; Video</v>
      </c>
      <c r="N303" t="s">
        <v>13095</v>
      </c>
      <c r="O303" s="2" t="str">
        <f t="shared" si="49"/>
        <v>Accessories</v>
      </c>
      <c r="P303" s="1" t="s">
        <v>13088</v>
      </c>
      <c r="Q303" t="s">
        <v>13096</v>
      </c>
      <c r="R303">
        <v>379</v>
      </c>
      <c r="S303" s="8">
        <f t="shared" si="50"/>
        <v>379</v>
      </c>
      <c r="T303">
        <v>999</v>
      </c>
      <c r="U303" s="8">
        <f t="shared" si="51"/>
        <v>999</v>
      </c>
      <c r="V303" s="1">
        <f t="shared" si="52"/>
        <v>0.62062062062062062</v>
      </c>
      <c r="W303">
        <v>4.2</v>
      </c>
      <c r="X303" s="10">
        <f t="shared" si="53"/>
        <v>4.2</v>
      </c>
      <c r="Y303" s="4">
        <v>12153</v>
      </c>
      <c r="Z303" s="12">
        <f t="shared" si="54"/>
        <v>12153</v>
      </c>
    </row>
    <row r="304" spans="1:26" x14ac:dyDescent="0.25">
      <c r="A304">
        <v>303</v>
      </c>
      <c r="B304" t="s">
        <v>2615</v>
      </c>
      <c r="C304" t="s">
        <v>2616</v>
      </c>
      <c r="D304" t="str">
        <f t="shared" si="46"/>
        <v>Technotech High Speed HDMI Cable 5 Meter V1.4 - Supports Full HD 1080p (Color May Vary)</v>
      </c>
      <c r="F304" t="str">
        <f t="shared" si="55"/>
        <v>Unique</v>
      </c>
      <c r="G304" t="str" cm="1">
        <f t="array" ref="G304">PROPER(_xlfn.TEXTJOIN(" ", TRUE, INDEX(_xlfn.FILTERXML("&lt;t&gt;&lt;s&gt;" &amp; SUBSTITUTE(D304," ","&lt;/s&gt;&lt;s&gt;") &amp; "&lt;/s&gt;&lt;/t&gt;", "//s"), _xlfn.SEQUENCE(4))))</f>
        <v>Technotech High Speed Hdmi</v>
      </c>
      <c r="H304" t="str">
        <f t="shared" si="56"/>
        <v>Meter V1.4 - Supports Full HD 1080p (Color May Vary)</v>
      </c>
      <c r="I304" t="s">
        <v>127</v>
      </c>
      <c r="J304" t="s">
        <v>13093</v>
      </c>
      <c r="K304" s="7" t="str">
        <f t="shared" si="47"/>
        <v>Electronics</v>
      </c>
      <c r="L304" t="s">
        <v>13094</v>
      </c>
      <c r="M304" t="str">
        <f t="shared" si="48"/>
        <v>HomeTheater , TV &amp; Video</v>
      </c>
      <c r="N304" t="s">
        <v>13095</v>
      </c>
      <c r="O304" s="2" t="str">
        <f t="shared" si="49"/>
        <v>Accessories</v>
      </c>
      <c r="P304" s="1" t="s">
        <v>13088</v>
      </c>
      <c r="Q304" t="s">
        <v>13096</v>
      </c>
      <c r="R304">
        <v>185</v>
      </c>
      <c r="S304" s="8">
        <f t="shared" si="50"/>
        <v>185</v>
      </c>
      <c r="T304">
        <v>499</v>
      </c>
      <c r="U304" s="8">
        <f t="shared" si="51"/>
        <v>499</v>
      </c>
      <c r="V304" s="1">
        <f t="shared" si="52"/>
        <v>0.6292585170340681</v>
      </c>
      <c r="W304">
        <v>4.2</v>
      </c>
      <c r="X304" s="10">
        <f t="shared" si="53"/>
        <v>4.2</v>
      </c>
      <c r="Y304" s="4">
        <v>25</v>
      </c>
      <c r="Z304" s="12">
        <f t="shared" si="54"/>
        <v>25</v>
      </c>
    </row>
    <row r="305" spans="1:26" x14ac:dyDescent="0.25">
      <c r="A305">
        <v>304</v>
      </c>
      <c r="B305" t="s">
        <v>2625</v>
      </c>
      <c r="C305" t="s">
        <v>2626</v>
      </c>
      <c r="D305" t="str">
        <f t="shared" si="46"/>
        <v>NK STAR 950 Mbps USB WiFi Adapter Wireless Network Receiver Dongle for Desktop Laptop, (Support- Windows XP 7 8 10 and MAC OS) NOt Support to DVR and HDTV</v>
      </c>
      <c r="F305" t="str">
        <f t="shared" si="55"/>
        <v>Unique</v>
      </c>
      <c r="G305" t="str" cm="1">
        <f t="array" ref="G305">PROPER(_xlfn.TEXTJOIN(" ", TRUE, INDEX(_xlfn.FILTERXML("&lt;t&gt;&lt;s&gt;" &amp; SUBSTITUTE(D305," ","&lt;/s&gt;&lt;s&gt;") &amp; "&lt;/s&gt;&lt;/t&gt;", "//s"), _xlfn.SEQUENCE(4))))</f>
        <v>Nk Star 950 Mbps</v>
      </c>
      <c r="H305" t="str">
        <f t="shared" si="56"/>
        <v>Adapter Wireless Network Receiver Dongle for Desktop Laptop, (Support- Windows XP 7 8 10 and MAC OS) NOt Support to DVR and HDTV</v>
      </c>
      <c r="I305" t="s">
        <v>96</v>
      </c>
      <c r="J305" t="s">
        <v>13085</v>
      </c>
      <c r="K305" s="7" t="str">
        <f t="shared" si="47"/>
        <v>Computers &amp; Accessories</v>
      </c>
      <c r="L305" t="s">
        <v>13090</v>
      </c>
      <c r="M305" t="str">
        <f t="shared" si="48"/>
        <v>NetworkingDevices</v>
      </c>
      <c r="N305" t="s">
        <v>13091</v>
      </c>
      <c r="O305" s="2" t="str">
        <f t="shared" si="49"/>
        <v>NetworkAdapters</v>
      </c>
      <c r="P305" s="1" t="s">
        <v>13092</v>
      </c>
      <c r="R305">
        <v>218</v>
      </c>
      <c r="S305" s="8">
        <f t="shared" si="50"/>
        <v>218</v>
      </c>
      <c r="T305">
        <v>999</v>
      </c>
      <c r="U305" s="8">
        <f t="shared" si="51"/>
        <v>999</v>
      </c>
      <c r="V305" s="1">
        <f t="shared" si="52"/>
        <v>0.78178178178178181</v>
      </c>
      <c r="W305">
        <v>4.2</v>
      </c>
      <c r="X305" s="10">
        <f t="shared" si="53"/>
        <v>4.2</v>
      </c>
      <c r="Y305" s="4">
        <v>163</v>
      </c>
      <c r="Z305" s="12">
        <f t="shared" si="54"/>
        <v>163</v>
      </c>
    </row>
    <row r="306" spans="1:26" x14ac:dyDescent="0.25">
      <c r="A306">
        <v>305</v>
      </c>
      <c r="B306" t="s">
        <v>2635</v>
      </c>
      <c r="C306" t="s">
        <v>2636</v>
      </c>
      <c r="D306" t="str">
        <f t="shared" si="46"/>
        <v>LS LAPSTER Quality Assured USB 2.0 morpho cable, morpho device cable for Mso 1300 E3 E2 E Biometric Finger Print Scanner morpho USB cable (Black)</v>
      </c>
      <c r="F306" t="str">
        <f t="shared" si="55"/>
        <v>Unique</v>
      </c>
      <c r="G306" t="str" cm="1">
        <f t="array" ref="G306">PROPER(_xlfn.TEXTJOIN(" ", TRUE, INDEX(_xlfn.FILTERXML("&lt;t&gt;&lt;s&gt;" &amp; SUBSTITUTE(D306," ","&lt;/s&gt;&lt;s&gt;") &amp; "&lt;/s&gt;&lt;/t&gt;", "//s"), _xlfn.SEQUENCE(4))))</f>
        <v>Ls Lapster Quality Assured</v>
      </c>
      <c r="H306" t="str">
        <f t="shared" si="56"/>
        <v>morpho cable, morpho device cable for Mso 1300 E3 E2 E Biometric Finger Print Scanner morpho USB cable (Black)</v>
      </c>
      <c r="I306" t="s">
        <v>17</v>
      </c>
      <c r="J306" t="s">
        <v>13085</v>
      </c>
      <c r="K306" s="7" t="str">
        <f t="shared" si="47"/>
        <v>Computers &amp; Accessories</v>
      </c>
      <c r="L306" t="s">
        <v>13086</v>
      </c>
      <c r="M306" t="str">
        <f t="shared" si="48"/>
        <v>Accessories &amp; Peripherals</v>
      </c>
      <c r="N306" t="s">
        <v>13087</v>
      </c>
      <c r="O306" s="2" t="str">
        <f t="shared" si="49"/>
        <v>Cables &amp; Accessories</v>
      </c>
      <c r="P306" s="1" t="s">
        <v>13088</v>
      </c>
      <c r="Q306" t="s">
        <v>13089</v>
      </c>
      <c r="R306">
        <v>199</v>
      </c>
      <c r="S306" s="8">
        <f t="shared" si="50"/>
        <v>199</v>
      </c>
      <c r="T306">
        <v>999</v>
      </c>
      <c r="U306" s="8">
        <f t="shared" si="51"/>
        <v>999</v>
      </c>
      <c r="V306" s="1">
        <f t="shared" si="52"/>
        <v>0.80080080080080085</v>
      </c>
      <c r="W306">
        <v>4.3</v>
      </c>
      <c r="X306" s="10">
        <f t="shared" si="53"/>
        <v>4.3</v>
      </c>
      <c r="Y306" s="4">
        <v>87</v>
      </c>
      <c r="Z306" s="12">
        <f t="shared" si="54"/>
        <v>87</v>
      </c>
    </row>
    <row r="307" spans="1:26" x14ac:dyDescent="0.25">
      <c r="A307">
        <v>306</v>
      </c>
      <c r="B307" t="s">
        <v>2645</v>
      </c>
      <c r="C307" t="s">
        <v>2646</v>
      </c>
      <c r="D307" t="str">
        <f t="shared" si="46"/>
        <v>Amazon Basics 10.2 Gbps High-Speed 4K HDMI Cable with Braided Cord, 1.8 Meter, Dark Grey</v>
      </c>
      <c r="F307" t="str">
        <f t="shared" si="55"/>
        <v>Unique</v>
      </c>
      <c r="G307" t="str" cm="1">
        <f t="array" ref="G307">PROPER(_xlfn.TEXTJOIN(" ", TRUE, INDEX(_xlfn.FILTERXML("&lt;t&gt;&lt;s&gt;" &amp; SUBSTITUTE(D307," ","&lt;/s&gt;&lt;s&gt;") &amp; "&lt;/s&gt;&lt;/t&gt;", "//s"), _xlfn.SEQUENCE(4))))</f>
        <v>Amazon Basics 10.2 Gbps</v>
      </c>
      <c r="H307" t="str">
        <f t="shared" si="56"/>
        <v>HDMI Cable with Braided Cord, 1.8 Meter, Dark Grey</v>
      </c>
      <c r="I307" t="s">
        <v>127</v>
      </c>
      <c r="J307" t="s">
        <v>13093</v>
      </c>
      <c r="K307" s="7" t="str">
        <f t="shared" si="47"/>
        <v>Electronics</v>
      </c>
      <c r="L307" t="s">
        <v>13094</v>
      </c>
      <c r="M307" t="str">
        <f t="shared" si="48"/>
        <v>HomeTheater , TV &amp; Video</v>
      </c>
      <c r="N307" t="s">
        <v>13095</v>
      </c>
      <c r="O307" s="2" t="str">
        <f t="shared" si="49"/>
        <v>Accessories</v>
      </c>
      <c r="P307" s="1" t="s">
        <v>13088</v>
      </c>
      <c r="Q307" t="s">
        <v>13096</v>
      </c>
      <c r="R307">
        <v>499</v>
      </c>
      <c r="S307" s="8">
        <f t="shared" si="50"/>
        <v>499</v>
      </c>
      <c r="T307">
        <v>900</v>
      </c>
      <c r="U307" s="8">
        <f t="shared" si="51"/>
        <v>900</v>
      </c>
      <c r="V307" s="1">
        <f t="shared" si="52"/>
        <v>0.44555555555555554</v>
      </c>
      <c r="W307">
        <v>4.4000000000000004</v>
      </c>
      <c r="X307" s="10">
        <f t="shared" si="53"/>
        <v>4.4000000000000004</v>
      </c>
      <c r="Y307" s="4">
        <v>2165</v>
      </c>
      <c r="Z307" s="12">
        <f t="shared" si="54"/>
        <v>2165</v>
      </c>
    </row>
    <row r="308" spans="1:26" x14ac:dyDescent="0.25">
      <c r="A308">
        <v>307</v>
      </c>
      <c r="B308" t="s">
        <v>2654</v>
      </c>
      <c r="C308" t="s">
        <v>2655</v>
      </c>
      <c r="D308" t="str">
        <f t="shared" si="46"/>
        <v>Kodak 126 cm (50 inches) Bezel-Less Design Series 4K Ultra HD Smart Android LED TV 50UHDX7XPROBL (Black)</v>
      </c>
      <c r="F308" t="str">
        <f t="shared" si="55"/>
        <v>Unique</v>
      </c>
      <c r="G308" t="str" cm="1">
        <f t="array" ref="G308">PROPER(_xlfn.TEXTJOIN(" ", TRUE, INDEX(_xlfn.FILTERXML("&lt;t&gt;&lt;s&gt;" &amp; SUBSTITUTE(D308," ","&lt;/s&gt;&lt;s&gt;") &amp; "&lt;/s&gt;&lt;/t&gt;", "//s"), _xlfn.SEQUENCE(4))))</f>
        <v>Kodak 126 Cm (50</v>
      </c>
      <c r="H308" t="str">
        <f t="shared" si="56"/>
        <v>Design Series 4K Ultra HD Smart Android LED TV 50UHDX7XPROBL (Black)</v>
      </c>
      <c r="I308" t="s">
        <v>167</v>
      </c>
      <c r="J308" t="s">
        <v>13093</v>
      </c>
      <c r="K308" s="7" t="str">
        <f t="shared" si="47"/>
        <v>Electronics</v>
      </c>
      <c r="L308" s="2" t="s">
        <v>13094</v>
      </c>
      <c r="M308" t="str">
        <f t="shared" si="48"/>
        <v>HomeTheater , TV &amp; Video</v>
      </c>
      <c r="N308" s="2" t="s">
        <v>13097</v>
      </c>
      <c r="O308" s="2" t="str">
        <f t="shared" si="49"/>
        <v>Televisions</v>
      </c>
      <c r="P308" s="1" t="s">
        <v>13098</v>
      </c>
      <c r="R308" s="2">
        <v>26999</v>
      </c>
      <c r="S308" s="8">
        <f t="shared" si="50"/>
        <v>26999</v>
      </c>
      <c r="T308" s="2">
        <v>42999</v>
      </c>
      <c r="U308" s="8">
        <f t="shared" si="51"/>
        <v>42999</v>
      </c>
      <c r="V308" s="1">
        <f t="shared" si="52"/>
        <v>0.37210167678318101</v>
      </c>
      <c r="W308">
        <v>4.2</v>
      </c>
      <c r="X308" s="10">
        <f t="shared" si="53"/>
        <v>4.2</v>
      </c>
      <c r="Y308" s="4">
        <v>1510</v>
      </c>
      <c r="Z308" s="12">
        <f t="shared" si="54"/>
        <v>1510</v>
      </c>
    </row>
    <row r="309" spans="1:26" x14ac:dyDescent="0.25">
      <c r="A309">
        <v>308</v>
      </c>
      <c r="B309" t="s">
        <v>2664</v>
      </c>
      <c r="C309" t="s">
        <v>12981</v>
      </c>
      <c r="D309" t="str">
        <f t="shared" si="46"/>
        <v>ZORBES Wall Adapter Holder for Alexa Echo Dot 4th Generation,A Space-Saving Solution with Cord Management for Your Smart Home Speakers -White (Holder Only)</v>
      </c>
      <c r="F309" t="str">
        <f t="shared" si="55"/>
        <v>Unique</v>
      </c>
      <c r="G309" t="str" cm="1">
        <f t="array" ref="G309">PROPER(_xlfn.TEXTJOIN(" ", TRUE, INDEX(_xlfn.FILTERXML("&lt;t&gt;&lt;s&gt;" &amp; SUBSTITUTE(D309," ","&lt;/s&gt;&lt;s&gt;") &amp; "&lt;/s&gt;&lt;/t&gt;", "//s"), _xlfn.SEQUENCE(4))))</f>
        <v>Zorbes Wall Adapter Holder</v>
      </c>
      <c r="H309" t="str">
        <f t="shared" si="56"/>
        <v>Echo Dot 4th Generation,A Space-Saving Solution with Cord Management for Your Smart Home Speakers -White (Holder Only)</v>
      </c>
      <c r="I309" t="s">
        <v>640</v>
      </c>
      <c r="J309" t="s">
        <v>13093</v>
      </c>
      <c r="K309" s="7" t="str">
        <f t="shared" si="47"/>
        <v>Electronics</v>
      </c>
      <c r="L309" t="s">
        <v>13094</v>
      </c>
      <c r="M309" t="str">
        <f t="shared" si="48"/>
        <v>HomeTheater , TV &amp; Video</v>
      </c>
      <c r="N309" s="2" t="s">
        <v>13095</v>
      </c>
      <c r="O309" s="2" t="str">
        <f t="shared" si="49"/>
        <v>Accessories</v>
      </c>
      <c r="P309" s="1" t="s">
        <v>13101</v>
      </c>
      <c r="Q309" t="s">
        <v>13102</v>
      </c>
      <c r="R309">
        <v>893</v>
      </c>
      <c r="S309" s="8">
        <f t="shared" si="50"/>
        <v>893</v>
      </c>
      <c r="T309" s="2">
        <v>1052</v>
      </c>
      <c r="U309" s="8">
        <f t="shared" si="51"/>
        <v>1052</v>
      </c>
      <c r="V309" s="1">
        <f t="shared" si="52"/>
        <v>0.15114068441064638</v>
      </c>
      <c r="W309">
        <v>4.3</v>
      </c>
      <c r="X309" s="10">
        <f t="shared" si="53"/>
        <v>4.3</v>
      </c>
      <c r="Y309" s="4">
        <v>106</v>
      </c>
      <c r="Z309" s="12">
        <f t="shared" si="54"/>
        <v>106</v>
      </c>
    </row>
    <row r="310" spans="1:26" x14ac:dyDescent="0.25">
      <c r="A310">
        <v>309</v>
      </c>
      <c r="B310" t="s">
        <v>2673</v>
      </c>
      <c r="C310" t="s">
        <v>2674</v>
      </c>
      <c r="D310" t="str">
        <f t="shared" si="46"/>
        <v>Sansui 80cm (32 inches) HD Ready Smart LED TV JSY32SKHD (BLACK) With Bezel-less Design</v>
      </c>
      <c r="F310" t="str">
        <f t="shared" si="55"/>
        <v>Unique</v>
      </c>
      <c r="G310" t="str" cm="1">
        <f t="array" ref="G310">PROPER(_xlfn.TEXTJOIN(" ", TRUE, INDEX(_xlfn.FILTERXML("&lt;t&gt;&lt;s&gt;" &amp; SUBSTITUTE(D310," ","&lt;/s&gt;&lt;s&gt;") &amp; "&lt;/s&gt;&lt;/t&gt;", "//s"), _xlfn.SEQUENCE(4))))</f>
        <v>Sansui 80Cm (32 Inches)</v>
      </c>
      <c r="H310" t="str">
        <f t="shared" si="56"/>
        <v>Smart LED TV JSY32SKHD (BLACK) With Bezel-less Design</v>
      </c>
      <c r="I310" t="s">
        <v>167</v>
      </c>
      <c r="J310" t="s">
        <v>13093</v>
      </c>
      <c r="K310" s="7" t="str">
        <f t="shared" si="47"/>
        <v>Electronics</v>
      </c>
      <c r="L310" s="2" t="s">
        <v>13094</v>
      </c>
      <c r="M310" t="str">
        <f t="shared" si="48"/>
        <v>HomeTheater , TV &amp; Video</v>
      </c>
      <c r="N310" s="2" t="s">
        <v>13097</v>
      </c>
      <c r="O310" s="2" t="str">
        <f t="shared" si="49"/>
        <v>Televisions</v>
      </c>
      <c r="P310" s="1" t="s">
        <v>13098</v>
      </c>
      <c r="R310" s="2">
        <v>10990</v>
      </c>
      <c r="S310" s="8">
        <f t="shared" si="50"/>
        <v>10990</v>
      </c>
      <c r="T310" s="2">
        <v>19990</v>
      </c>
      <c r="U310" s="8">
        <f t="shared" si="51"/>
        <v>19990</v>
      </c>
      <c r="V310" s="1">
        <f t="shared" si="52"/>
        <v>0.45022511255627812</v>
      </c>
      <c r="W310">
        <v>3.7</v>
      </c>
      <c r="X310" s="10">
        <f t="shared" si="53"/>
        <v>3.7</v>
      </c>
      <c r="Y310" s="4">
        <v>129</v>
      </c>
      <c r="Z310" s="12">
        <f t="shared" si="54"/>
        <v>129</v>
      </c>
    </row>
    <row r="311" spans="1:26" x14ac:dyDescent="0.25">
      <c r="A311">
        <v>310</v>
      </c>
      <c r="B311" t="s">
        <v>2683</v>
      </c>
      <c r="C311" t="s">
        <v>2684</v>
      </c>
      <c r="D311" t="str">
        <f t="shared" si="46"/>
        <v>Synqe USB Type C Fast Charging Cable 2M Charger Cord Data Cable Compatible with Samsung Galaxy M51,Galaxy M31S, S10e S10 S9 S20 Plus, Note10 9 8,M40 A50 A70, Redmi Note 9, Moto G7, Poco F1 (2M, Grey)</v>
      </c>
      <c r="F311" t="str">
        <f t="shared" si="55"/>
        <v>Unique</v>
      </c>
      <c r="G311" t="str" cm="1">
        <f t="array" ref="G311">PROPER(_xlfn.TEXTJOIN(" ", TRUE, INDEX(_xlfn.FILTERXML("&lt;t&gt;&lt;s&gt;" &amp; SUBSTITUTE(D311," ","&lt;/s&gt;&lt;s&gt;") &amp; "&lt;/s&gt;&lt;/t&gt;", "//s"), _xlfn.SEQUENCE(4))))</f>
        <v>Synqe Usb Type C</v>
      </c>
      <c r="H311" t="str">
        <f t="shared" si="56"/>
        <v>Cable 2M Charger Cord Data Cable Compatible with Samsung Galaxy M51,Galaxy M31S, S10e S10 S9 S20 Plus, Note10 9 8,M40 A50 A70, Redmi Note 9, Moto G7, Poco F1 (2M, Grey)</v>
      </c>
      <c r="I311" t="s">
        <v>17</v>
      </c>
      <c r="J311" t="s">
        <v>13085</v>
      </c>
      <c r="K311" s="7" t="str">
        <f t="shared" si="47"/>
        <v>Computers &amp; Accessories</v>
      </c>
      <c r="L311" t="s">
        <v>13086</v>
      </c>
      <c r="M311" t="str">
        <f t="shared" si="48"/>
        <v>Accessories &amp; Peripherals</v>
      </c>
      <c r="N311" s="2" t="s">
        <v>13087</v>
      </c>
      <c r="O311" s="2" t="str">
        <f t="shared" si="49"/>
        <v>Cables &amp; Accessories</v>
      </c>
      <c r="P311" s="1" t="s">
        <v>13088</v>
      </c>
      <c r="Q311" t="s">
        <v>13089</v>
      </c>
      <c r="R311">
        <v>379</v>
      </c>
      <c r="S311" s="8">
        <f t="shared" si="50"/>
        <v>379</v>
      </c>
      <c r="T311" s="2">
        <v>1099</v>
      </c>
      <c r="U311" s="8">
        <f t="shared" si="51"/>
        <v>1099</v>
      </c>
      <c r="V311" s="1">
        <f t="shared" si="52"/>
        <v>0.65514103730664242</v>
      </c>
      <c r="W311">
        <v>4.3</v>
      </c>
      <c r="X311" s="10">
        <f t="shared" si="53"/>
        <v>4.3</v>
      </c>
      <c r="Y311" s="4">
        <v>3049</v>
      </c>
      <c r="Z311" s="12">
        <f t="shared" si="54"/>
        <v>3049</v>
      </c>
    </row>
    <row r="312" spans="1:26" x14ac:dyDescent="0.25">
      <c r="A312">
        <v>311</v>
      </c>
      <c r="B312" t="s">
        <v>2693</v>
      </c>
      <c r="C312" t="s">
        <v>2694</v>
      </c>
      <c r="D312" t="str">
        <f t="shared" si="46"/>
        <v>MI 80 cm (32 inches) HD Ready Smart Android LED TV 5A Pro | L32M7-EAIN (Black)</v>
      </c>
      <c r="F312" t="str">
        <f t="shared" si="55"/>
        <v>Unique</v>
      </c>
      <c r="G312" t="str" cm="1">
        <f t="array" ref="G312">PROPER(_xlfn.TEXTJOIN(" ", TRUE, INDEX(_xlfn.FILTERXML("&lt;t&gt;&lt;s&gt;" &amp; SUBSTITUTE(D312," ","&lt;/s&gt;&lt;s&gt;") &amp; "&lt;/s&gt;&lt;/t&gt;", "//s"), _xlfn.SEQUENCE(4))))</f>
        <v>Mi 80 Cm (32</v>
      </c>
      <c r="H312" t="str">
        <f t="shared" si="56"/>
        <v>Ready Smart Android LED TV 5A Pro | L32M7-EAIN (Black)</v>
      </c>
      <c r="I312" t="s">
        <v>167</v>
      </c>
      <c r="J312" t="s">
        <v>13093</v>
      </c>
      <c r="K312" s="7" t="str">
        <f t="shared" si="47"/>
        <v>Electronics</v>
      </c>
      <c r="L312" s="2" t="s">
        <v>13094</v>
      </c>
      <c r="M312" t="str">
        <f t="shared" si="48"/>
        <v>HomeTheater , TV &amp; Video</v>
      </c>
      <c r="N312" s="2" t="s">
        <v>13097</v>
      </c>
      <c r="O312" s="2" t="str">
        <f t="shared" si="49"/>
        <v>Televisions</v>
      </c>
      <c r="P312" s="1" t="s">
        <v>13098</v>
      </c>
      <c r="R312" s="2">
        <v>16999</v>
      </c>
      <c r="S312" s="8">
        <f t="shared" si="50"/>
        <v>16999</v>
      </c>
      <c r="T312" s="2">
        <v>25999</v>
      </c>
      <c r="U312" s="8">
        <f t="shared" si="51"/>
        <v>25999</v>
      </c>
      <c r="V312" s="1">
        <f t="shared" si="52"/>
        <v>0.34616716027539518</v>
      </c>
      <c r="W312">
        <v>4.2</v>
      </c>
      <c r="X312" s="10">
        <f t="shared" si="53"/>
        <v>4.2</v>
      </c>
      <c r="Y312" s="4">
        <v>32840</v>
      </c>
      <c r="Z312" s="12">
        <f t="shared" si="54"/>
        <v>32840</v>
      </c>
    </row>
    <row r="313" spans="1:26" x14ac:dyDescent="0.25">
      <c r="A313">
        <v>312</v>
      </c>
      <c r="B313" t="s">
        <v>2698</v>
      </c>
      <c r="C313" t="s">
        <v>12982</v>
      </c>
      <c r="D313" t="str">
        <f t="shared" si="46"/>
        <v>Bestor 8K Hdmi 2.1 Cable 48Gbps 9.80Ft Ultra High Speed Hdmi Braided Cord For Roku Tv Ps5 Hdtv Blu-Ray Projector, Laptop, Television, Personal Computer, Xbox, Ps4, Ps5, Ps4 Pro (1 M, Grey)</v>
      </c>
      <c r="F313" t="str">
        <f t="shared" si="55"/>
        <v>Unique</v>
      </c>
      <c r="G313" t="str" cm="1">
        <f t="array" ref="G313">PROPER(_xlfn.TEXTJOIN(" ", TRUE, INDEX(_xlfn.FILTERXML("&lt;t&gt;&lt;s&gt;" &amp; SUBSTITUTE(D313," ","&lt;/s&gt;&lt;s&gt;") &amp; "&lt;/s&gt;&lt;/t&gt;", "//s"), _xlfn.SEQUENCE(4))))</f>
        <v>Bestor 8K Hdmi 2.1</v>
      </c>
      <c r="H313" t="str">
        <f t="shared" si="56"/>
        <v>9.80Ft Ultra High Speed Hdmi Braided Cord For Roku Tv Ps5 Hdtv Blu-Ray Projector, Laptop, Television, Personal Computer, Xbox, Ps4, Ps5, Ps4 Pro (1 M, Grey)</v>
      </c>
      <c r="I313" t="s">
        <v>127</v>
      </c>
      <c r="J313" t="s">
        <v>13093</v>
      </c>
      <c r="K313" s="7" t="str">
        <f t="shared" si="47"/>
        <v>Electronics</v>
      </c>
      <c r="L313" t="s">
        <v>13094</v>
      </c>
      <c r="M313" t="str">
        <f t="shared" si="48"/>
        <v>HomeTheater , TV &amp; Video</v>
      </c>
      <c r="N313" s="2" t="s">
        <v>13095</v>
      </c>
      <c r="O313" s="2" t="str">
        <f t="shared" si="49"/>
        <v>Accessories</v>
      </c>
      <c r="P313" s="1" t="s">
        <v>13088</v>
      </c>
      <c r="Q313" t="s">
        <v>13096</v>
      </c>
      <c r="R313">
        <v>699</v>
      </c>
      <c r="S313" s="8">
        <f t="shared" si="50"/>
        <v>699</v>
      </c>
      <c r="T313" s="2">
        <v>1899</v>
      </c>
      <c r="U313" s="8">
        <f t="shared" si="51"/>
        <v>1899</v>
      </c>
      <c r="V313" s="1">
        <f t="shared" si="52"/>
        <v>0.63191153238546605</v>
      </c>
      <c r="W313">
        <v>4.4000000000000004</v>
      </c>
      <c r="X313" s="10">
        <f t="shared" si="53"/>
        <v>4.4000000000000004</v>
      </c>
      <c r="Y313" s="4">
        <v>390</v>
      </c>
      <c r="Z313" s="12">
        <f t="shared" si="54"/>
        <v>390</v>
      </c>
    </row>
    <row r="314" spans="1:26" x14ac:dyDescent="0.25">
      <c r="A314">
        <v>313</v>
      </c>
      <c r="B314" t="s">
        <v>2707</v>
      </c>
      <c r="C314" t="s">
        <v>2708</v>
      </c>
      <c r="D314" t="str">
        <f t="shared" si="46"/>
        <v>Irusu Play VR Plus Virtual Reality Headset with Headphones for Gaming (Black)</v>
      </c>
      <c r="F314" t="str">
        <f t="shared" si="55"/>
        <v>Unique</v>
      </c>
      <c r="G314" t="str" cm="1">
        <f t="array" ref="G314">PROPER(_xlfn.TEXTJOIN(" ", TRUE, INDEX(_xlfn.FILTERXML("&lt;t&gt;&lt;s&gt;" &amp; SUBSTITUTE(D314," ","&lt;/s&gt;&lt;s&gt;") &amp; "&lt;/s&gt;&lt;/t&gt;", "//s"), _xlfn.SEQUENCE(4))))</f>
        <v>Irusu Play Vr Plus</v>
      </c>
      <c r="H314" t="str">
        <f t="shared" si="56"/>
        <v>Headset with Headphones for Gaming (Black)</v>
      </c>
      <c r="I314" t="s">
        <v>2709</v>
      </c>
      <c r="J314" t="s">
        <v>13093</v>
      </c>
      <c r="K314" s="7" t="str">
        <f t="shared" si="47"/>
        <v>Electronics</v>
      </c>
      <c r="L314" s="2" t="s">
        <v>13094</v>
      </c>
      <c r="M314" t="str">
        <f t="shared" si="48"/>
        <v>HomeTheater , TV &amp; Video</v>
      </c>
      <c r="N314" s="2" t="s">
        <v>13095</v>
      </c>
      <c r="O314" s="2" t="str">
        <f t="shared" si="49"/>
        <v>Accessories</v>
      </c>
      <c r="P314" s="1" t="s">
        <v>13119</v>
      </c>
      <c r="R314" s="2">
        <v>2699</v>
      </c>
      <c r="S314" s="8">
        <f t="shared" si="50"/>
        <v>2699</v>
      </c>
      <c r="T314" s="2">
        <v>3500</v>
      </c>
      <c r="U314" s="8">
        <f t="shared" si="51"/>
        <v>3500</v>
      </c>
      <c r="V314" s="1">
        <f t="shared" si="52"/>
        <v>0.22885714285714287</v>
      </c>
      <c r="W314">
        <v>3.5</v>
      </c>
      <c r="X314" s="10">
        <f t="shared" si="53"/>
        <v>3.5</v>
      </c>
      <c r="Y314" s="4">
        <v>621</v>
      </c>
      <c r="Z314" s="12">
        <f t="shared" si="54"/>
        <v>621</v>
      </c>
    </row>
    <row r="315" spans="1:26" x14ac:dyDescent="0.25">
      <c r="A315">
        <v>314</v>
      </c>
      <c r="B315" t="s">
        <v>2718</v>
      </c>
      <c r="C315" t="s">
        <v>2719</v>
      </c>
      <c r="D315" t="str">
        <f t="shared" si="46"/>
        <v>Amazon Brand - Solimo Fast Charging Braided Type C Data Cable Seam, Suitable For All Supported Mobile Phones (1 Meter, Black)</v>
      </c>
      <c r="F315" t="str">
        <f t="shared" si="55"/>
        <v>Unique</v>
      </c>
      <c r="G315" t="str" cm="1">
        <f t="array" ref="G315">PROPER(_xlfn.TEXTJOIN(" ", TRUE, INDEX(_xlfn.FILTERXML("&lt;t&gt;&lt;s&gt;" &amp; SUBSTITUTE(D315," ","&lt;/s&gt;&lt;s&gt;") &amp; "&lt;/s&gt;&lt;/t&gt;", "//s"), _xlfn.SEQUENCE(4))))</f>
        <v>Amazon Brand - Solimo</v>
      </c>
      <c r="H315" t="str">
        <f t="shared" si="56"/>
        <v>Braided Type C Data Cable Seam, Suitable For All Supported Mobile Phones (1 Meter, Black)</v>
      </c>
      <c r="I315" t="s">
        <v>17</v>
      </c>
      <c r="J315" t="s">
        <v>13085</v>
      </c>
      <c r="K315" s="7" t="str">
        <f t="shared" si="47"/>
        <v>Computers &amp; Accessories</v>
      </c>
      <c r="L315" t="s">
        <v>13086</v>
      </c>
      <c r="M315" t="str">
        <f t="shared" si="48"/>
        <v>Accessories &amp; Peripherals</v>
      </c>
      <c r="N315" t="s">
        <v>13087</v>
      </c>
      <c r="O315" s="2" t="str">
        <f t="shared" si="49"/>
        <v>Cables &amp; Accessories</v>
      </c>
      <c r="P315" s="1" t="s">
        <v>13088</v>
      </c>
      <c r="Q315" t="s">
        <v>13089</v>
      </c>
      <c r="R315">
        <v>129</v>
      </c>
      <c r="S315" s="8">
        <f t="shared" si="50"/>
        <v>129</v>
      </c>
      <c r="T315">
        <v>599</v>
      </c>
      <c r="U315" s="8">
        <f t="shared" si="51"/>
        <v>599</v>
      </c>
      <c r="V315" s="1">
        <f t="shared" si="52"/>
        <v>0.78464106844741233</v>
      </c>
      <c r="W315">
        <v>4.0999999999999996</v>
      </c>
      <c r="X315" s="10">
        <f t="shared" si="53"/>
        <v>4.0999999999999996</v>
      </c>
      <c r="Y315" s="4">
        <v>265</v>
      </c>
      <c r="Z315" s="12">
        <f t="shared" si="54"/>
        <v>265</v>
      </c>
    </row>
    <row r="316" spans="1:26" x14ac:dyDescent="0.25">
      <c r="A316">
        <v>315</v>
      </c>
      <c r="B316" t="s">
        <v>2728</v>
      </c>
      <c r="C316" t="s">
        <v>2729</v>
      </c>
      <c r="D316" t="str">
        <f t="shared" si="46"/>
        <v>Synqe USB C to USB C 60W Nylon Braided Fast Charging Type C to Type C Cable Compatible with Samsung Galaxy Note 20 Ultra, S20 S22 S21 S20 FE A73 A53 A33 (2M, Black)</v>
      </c>
      <c r="F316" t="str">
        <f t="shared" si="55"/>
        <v>Unique</v>
      </c>
      <c r="G316" t="str" cm="1">
        <f t="array" ref="G316">PROPER(_xlfn.TEXTJOIN(" ", TRUE, INDEX(_xlfn.FILTERXML("&lt;t&gt;&lt;s&gt;" &amp; SUBSTITUTE(D316," ","&lt;/s&gt;&lt;s&gt;") &amp; "&lt;/s&gt;&lt;/t&gt;", "//s"), _xlfn.SEQUENCE(4))))</f>
        <v>Synqe Usb C To</v>
      </c>
      <c r="H316" t="str">
        <f t="shared" si="56"/>
        <v>60W Nylon Braided Fast Charging Type C to Type C Cable Compatible with Samsung Galaxy Note 20 Ultra, S20 S22 S21 S20 FE A73 A53 A33 (2M, Black)</v>
      </c>
      <c r="I316" t="s">
        <v>17</v>
      </c>
      <c r="J316" t="s">
        <v>13085</v>
      </c>
      <c r="K316" s="7" t="str">
        <f t="shared" si="47"/>
        <v>Computers &amp; Accessories</v>
      </c>
      <c r="L316" t="s">
        <v>13086</v>
      </c>
      <c r="M316" t="str">
        <f t="shared" si="48"/>
        <v>Accessories &amp; Peripherals</v>
      </c>
      <c r="N316" t="s">
        <v>13087</v>
      </c>
      <c r="O316" s="2" t="str">
        <f t="shared" si="49"/>
        <v>Cables &amp; Accessories</v>
      </c>
      <c r="P316" s="1" t="s">
        <v>13088</v>
      </c>
      <c r="Q316" t="s">
        <v>13089</v>
      </c>
      <c r="R316">
        <v>389</v>
      </c>
      <c r="S316" s="8">
        <f t="shared" si="50"/>
        <v>389</v>
      </c>
      <c r="T316">
        <v>999</v>
      </c>
      <c r="U316" s="8">
        <f t="shared" si="51"/>
        <v>999</v>
      </c>
      <c r="V316" s="1">
        <f t="shared" si="52"/>
        <v>0.61061061061061062</v>
      </c>
      <c r="W316">
        <v>4.3</v>
      </c>
      <c r="X316" s="10">
        <f t="shared" si="53"/>
        <v>4.3</v>
      </c>
      <c r="Y316" s="4">
        <v>838</v>
      </c>
      <c r="Z316" s="12">
        <f t="shared" si="54"/>
        <v>838</v>
      </c>
    </row>
    <row r="317" spans="1:26" x14ac:dyDescent="0.25">
      <c r="A317">
        <v>316</v>
      </c>
      <c r="B317" t="s">
        <v>2737</v>
      </c>
      <c r="C317" t="s">
        <v>2738</v>
      </c>
      <c r="D317" t="str">
        <f t="shared" si="46"/>
        <v>Shopoflux Silicone Remote Cover for Mi Smart TV and Mi TV Stick MI Box S 3S MI 4X 4A Smart LED TV (Black)</v>
      </c>
      <c r="F317" t="str">
        <f t="shared" si="55"/>
        <v>Unique</v>
      </c>
      <c r="G317" t="str" cm="1">
        <f t="array" ref="G317">PROPER(_xlfn.TEXTJOIN(" ", TRUE, INDEX(_xlfn.FILTERXML("&lt;t&gt;&lt;s&gt;" &amp; SUBSTITUTE(D317," ","&lt;/s&gt;&lt;s&gt;") &amp; "&lt;/s&gt;&lt;/t&gt;", "//s"), _xlfn.SEQUENCE(4))))</f>
        <v>Shopoflux Silicone Remote Cover</v>
      </c>
      <c r="H317" t="str">
        <f t="shared" si="56"/>
        <v>Smart TV and Mi TV Stick MI Box S 3S MI 4X 4A Smart LED TV (Black)</v>
      </c>
      <c r="I317" t="s">
        <v>459</v>
      </c>
      <c r="J317" t="s">
        <v>13093</v>
      </c>
      <c r="K317" s="7" t="str">
        <f t="shared" si="47"/>
        <v>Electronics</v>
      </c>
      <c r="L317" t="s">
        <v>13094</v>
      </c>
      <c r="M317" t="str">
        <f t="shared" si="48"/>
        <v>HomeTheater , TV &amp; Video</v>
      </c>
      <c r="N317" t="s">
        <v>13095</v>
      </c>
      <c r="O317" s="2" t="str">
        <f t="shared" si="49"/>
        <v>Accessories</v>
      </c>
      <c r="P317" s="1" t="s">
        <v>13099</v>
      </c>
      <c r="R317">
        <v>246</v>
      </c>
      <c r="S317" s="8">
        <f t="shared" si="50"/>
        <v>246</v>
      </c>
      <c r="T317">
        <v>600</v>
      </c>
      <c r="U317" s="8">
        <f t="shared" si="51"/>
        <v>600</v>
      </c>
      <c r="V317" s="1">
        <f t="shared" si="52"/>
        <v>0.59</v>
      </c>
      <c r="W317">
        <v>4.2</v>
      </c>
      <c r="X317" s="10">
        <f t="shared" si="53"/>
        <v>4.2</v>
      </c>
      <c r="Y317" s="4">
        <v>143</v>
      </c>
      <c r="Z317" s="12">
        <f t="shared" si="54"/>
        <v>143</v>
      </c>
    </row>
    <row r="318" spans="1:26" x14ac:dyDescent="0.25">
      <c r="A318">
        <v>317</v>
      </c>
      <c r="B318" t="s">
        <v>2747</v>
      </c>
      <c r="C318" t="s">
        <v>2748</v>
      </c>
      <c r="D318" t="str">
        <f t="shared" si="46"/>
        <v>EYNK Extra Long Micro USB Fast Charging USB Cable | Micro USB Data Cable | Quick Fast Charging Cable | Charger Sync Cable | High Speed Transfer Android Smartphones V8 Cable (2.4 Amp, 3m,) (White)</v>
      </c>
      <c r="F318" t="str">
        <f t="shared" si="55"/>
        <v>Unique</v>
      </c>
      <c r="G318" t="str" cm="1">
        <f t="array" ref="G318">PROPER(_xlfn.TEXTJOIN(" ", TRUE, INDEX(_xlfn.FILTERXML("&lt;t&gt;&lt;s&gt;" &amp; SUBSTITUTE(D318," ","&lt;/s&gt;&lt;s&gt;") &amp; "&lt;/s&gt;&lt;/t&gt;", "//s"), _xlfn.SEQUENCE(4))))</f>
        <v>Eynk Extra Long Micro</v>
      </c>
      <c r="H318" t="str">
        <f t="shared" si="56"/>
        <v>Charging USB Cable | Micro USB Data Cable | Quick Fast Charging Cable | Charger Sync Cable | High Speed Transfer Android Smartphones V8 Cable (2.4 Amp, 3m,) (White)</v>
      </c>
      <c r="I318" t="s">
        <v>17</v>
      </c>
      <c r="J318" t="s">
        <v>13085</v>
      </c>
      <c r="K318" s="7" t="str">
        <f t="shared" si="47"/>
        <v>Computers &amp; Accessories</v>
      </c>
      <c r="L318" t="s">
        <v>13086</v>
      </c>
      <c r="M318" t="str">
        <f t="shared" si="48"/>
        <v>Accessories &amp; Peripherals</v>
      </c>
      <c r="N318" t="s">
        <v>13087</v>
      </c>
      <c r="O318" s="2" t="str">
        <f t="shared" si="49"/>
        <v>Cables &amp; Accessories</v>
      </c>
      <c r="P318" s="1" t="s">
        <v>13088</v>
      </c>
      <c r="Q318" t="s">
        <v>13089</v>
      </c>
      <c r="R318">
        <v>299</v>
      </c>
      <c r="S318" s="8">
        <f t="shared" si="50"/>
        <v>299</v>
      </c>
      <c r="T318">
        <v>799</v>
      </c>
      <c r="U318" s="8">
        <f t="shared" si="51"/>
        <v>799</v>
      </c>
      <c r="V318" s="1">
        <f t="shared" si="52"/>
        <v>0.62578222778473092</v>
      </c>
      <c r="W318">
        <v>4</v>
      </c>
      <c r="X318" s="10">
        <f t="shared" si="53"/>
        <v>4</v>
      </c>
      <c r="Y318" s="4">
        <v>151</v>
      </c>
      <c r="Z318" s="12">
        <f t="shared" si="54"/>
        <v>151</v>
      </c>
    </row>
    <row r="319" spans="1:26" x14ac:dyDescent="0.25">
      <c r="A319">
        <v>318</v>
      </c>
      <c r="B319" t="s">
        <v>2757</v>
      </c>
      <c r="C319" t="s">
        <v>12983</v>
      </c>
      <c r="D319" t="str">
        <f t="shared" si="46"/>
        <v>LUNAGARIYA, Protective Case Compatible with JIO Settop Box Remote Control,PU Leather Cover Holder (Before Placing Order,Please Compare The Dimensions of The Product with Your Remote)</v>
      </c>
      <c r="F319" t="str">
        <f t="shared" si="55"/>
        <v>Unique</v>
      </c>
      <c r="G319" t="str" cm="1">
        <f t="array" ref="G319">PROPER(_xlfn.TEXTJOIN(" ", TRUE, INDEX(_xlfn.FILTERXML("&lt;t&gt;&lt;s&gt;" &amp; SUBSTITUTE(D319," ","&lt;/s&gt;&lt;s&gt;") &amp; "&lt;/s&gt;&lt;/t&gt;", "//s"), _xlfn.SEQUENCE(4))))</f>
        <v>Lunagariya, Protective Case Compatible</v>
      </c>
      <c r="H319" t="str">
        <f t="shared" si="56"/>
        <v>Settop Box Remote Control,PU Leather Cover Holder (Before Placing Order,Please Compare The Dimensions of The Product with Your Remote)</v>
      </c>
      <c r="I319" t="s">
        <v>459</v>
      </c>
      <c r="J319" t="s">
        <v>13093</v>
      </c>
      <c r="K319" s="7" t="str">
        <f t="shared" si="47"/>
        <v>Electronics</v>
      </c>
      <c r="L319" t="s">
        <v>13094</v>
      </c>
      <c r="M319" t="str">
        <f t="shared" si="48"/>
        <v>HomeTheater , TV &amp; Video</v>
      </c>
      <c r="N319" t="s">
        <v>13095</v>
      </c>
      <c r="O319" s="2" t="str">
        <f t="shared" si="49"/>
        <v>Accessories</v>
      </c>
      <c r="P319" s="1" t="s">
        <v>13099</v>
      </c>
      <c r="R319">
        <v>247</v>
      </c>
      <c r="S319" s="8">
        <f t="shared" si="50"/>
        <v>247</v>
      </c>
      <c r="T319">
        <v>399</v>
      </c>
      <c r="U319" s="8">
        <f t="shared" si="51"/>
        <v>399</v>
      </c>
      <c r="V319" s="1">
        <f t="shared" si="52"/>
        <v>0.38095238095238093</v>
      </c>
      <c r="W319">
        <v>3.9</v>
      </c>
      <c r="X319" s="10">
        <f t="shared" si="53"/>
        <v>3.9</v>
      </c>
      <c r="Y319" s="4">
        <v>200</v>
      </c>
      <c r="Z319" s="12">
        <f t="shared" si="54"/>
        <v>200</v>
      </c>
    </row>
    <row r="320" spans="1:26" x14ac:dyDescent="0.25">
      <c r="A320">
        <v>319</v>
      </c>
      <c r="B320" t="s">
        <v>2765</v>
      </c>
      <c r="C320" t="s">
        <v>12984</v>
      </c>
      <c r="D320" t="str">
        <f t="shared" si="46"/>
        <v>7SEVEN Compatible with Fire Tv Stick Remote with Voice Command Feature Suitable for Second Generation Amazon Fire Tv Stick Remote Only - Pairing Must</v>
      </c>
      <c r="F320" t="str">
        <f t="shared" si="55"/>
        <v>Unique</v>
      </c>
      <c r="G320" t="str" cm="1">
        <f t="array" ref="G320">PROPER(_xlfn.TEXTJOIN(" ", TRUE, INDEX(_xlfn.FILTERXML("&lt;t&gt;&lt;s&gt;" &amp; SUBSTITUTE(D320," ","&lt;/s&gt;&lt;s&gt;") &amp; "&lt;/s&gt;&lt;/t&gt;", "//s"), _xlfn.SEQUENCE(4))))</f>
        <v>7Seven Compatible With Fire</v>
      </c>
      <c r="H320" t="str">
        <f t="shared" si="56"/>
        <v>Remote with Voice Command Feature Suitable for Second Generation Amazon Fire Tv Stick Remote Only - Pairing Must</v>
      </c>
      <c r="I320" t="s">
        <v>459</v>
      </c>
      <c r="J320" t="s">
        <v>13093</v>
      </c>
      <c r="K320" s="7" t="str">
        <f t="shared" si="47"/>
        <v>Electronics</v>
      </c>
      <c r="L320" s="2" t="s">
        <v>13094</v>
      </c>
      <c r="M320" t="str">
        <f t="shared" si="48"/>
        <v>HomeTheater , TV &amp; Video</v>
      </c>
      <c r="N320" s="2" t="s">
        <v>13095</v>
      </c>
      <c r="O320" s="2" t="str">
        <f t="shared" si="49"/>
        <v>Accessories</v>
      </c>
      <c r="P320" s="1" t="s">
        <v>13099</v>
      </c>
      <c r="R320" s="2">
        <v>1369</v>
      </c>
      <c r="S320" s="8">
        <f t="shared" si="50"/>
        <v>1369</v>
      </c>
      <c r="T320" s="2">
        <v>2999</v>
      </c>
      <c r="U320" s="8">
        <f t="shared" si="51"/>
        <v>2999</v>
      </c>
      <c r="V320" s="1">
        <f t="shared" si="52"/>
        <v>0.54351450483494501</v>
      </c>
      <c r="W320">
        <v>3.3</v>
      </c>
      <c r="X320" s="10">
        <f t="shared" si="53"/>
        <v>3.3</v>
      </c>
      <c r="Y320" s="4">
        <v>227</v>
      </c>
      <c r="Z320" s="12">
        <f t="shared" si="54"/>
        <v>227</v>
      </c>
    </row>
    <row r="321" spans="1:26" x14ac:dyDescent="0.25">
      <c r="A321">
        <v>320</v>
      </c>
      <c r="B321" t="s">
        <v>2774</v>
      </c>
      <c r="C321" t="s">
        <v>2775</v>
      </c>
      <c r="D321" t="str">
        <f t="shared" si="46"/>
        <v>PRUSHTI COVER AND BAGS, Protective Case for Airtel Xstream settop Box Remote Remote Control Pouch Cover Holder PU Leather Cover Holder(only Cover for Selling Purpose)</v>
      </c>
      <c r="F321" t="str">
        <f t="shared" si="55"/>
        <v>Unique</v>
      </c>
      <c r="G321" t="str" cm="1">
        <f t="array" ref="G321">PROPER(_xlfn.TEXTJOIN(" ", TRUE, INDEX(_xlfn.FILTERXML("&lt;t&gt;&lt;s&gt;" &amp; SUBSTITUTE(D321," ","&lt;/s&gt;&lt;s&gt;") &amp; "&lt;/s&gt;&lt;/t&gt;", "//s"), _xlfn.SEQUENCE(4))))</f>
        <v>Prushti Cover And Bags,</v>
      </c>
      <c r="H321" t="str">
        <f t="shared" si="56"/>
        <v>for Airtel Xstream settop Box Remote Remote Control Pouch Cover Holder PU Leather Cover Holder(only Cover for Selling Purpose)</v>
      </c>
      <c r="I321" t="s">
        <v>459</v>
      </c>
      <c r="J321" t="s">
        <v>13093</v>
      </c>
      <c r="K321" s="7" t="str">
        <f t="shared" si="47"/>
        <v>Electronics</v>
      </c>
      <c r="L321" t="s">
        <v>13094</v>
      </c>
      <c r="M321" t="str">
        <f t="shared" si="48"/>
        <v>HomeTheater , TV &amp; Video</v>
      </c>
      <c r="N321" t="s">
        <v>13095</v>
      </c>
      <c r="O321" s="2" t="str">
        <f t="shared" si="49"/>
        <v>Accessories</v>
      </c>
      <c r="P321" s="1" t="s">
        <v>13099</v>
      </c>
      <c r="R321">
        <v>199</v>
      </c>
      <c r="S321" s="8">
        <f t="shared" si="50"/>
        <v>199</v>
      </c>
      <c r="T321">
        <v>499</v>
      </c>
      <c r="U321" s="8">
        <f t="shared" si="51"/>
        <v>499</v>
      </c>
      <c r="V321" s="1">
        <f t="shared" si="52"/>
        <v>0.60120240480961928</v>
      </c>
      <c r="W321">
        <v>3.8</v>
      </c>
      <c r="X321" s="10">
        <f t="shared" si="53"/>
        <v>3.8</v>
      </c>
      <c r="Y321" s="4">
        <v>538</v>
      </c>
      <c r="Z321" s="12">
        <f t="shared" si="54"/>
        <v>538</v>
      </c>
    </row>
    <row r="322" spans="1:26" x14ac:dyDescent="0.25">
      <c r="A322">
        <v>321</v>
      </c>
      <c r="B322" t="s">
        <v>2784</v>
      </c>
      <c r="C322" t="s">
        <v>2785</v>
      </c>
      <c r="D322" t="str">
        <f t="shared" ref="D322:D385" si="57">TRIM(SUBSTITUTE(SUBSTITUTE(SUBSTITUTE(SUBSTITUTE(SUBSTITUTE(SUBSTITUTE(C322,"&amp;","and"),"&lt;",""),"&gt;",""),"/"," "),CHAR(160)," "),CHAR(10)," "))</f>
        <v>Aine HDMI Male to VGA Female Video Converter Adapter Cable (Black)</v>
      </c>
      <c r="F322" t="str">
        <f t="shared" si="55"/>
        <v>Unique</v>
      </c>
      <c r="G322" t="str" cm="1">
        <f t="array" ref="G322">PROPER(_xlfn.TEXTJOIN(" ", TRUE, INDEX(_xlfn.FILTERXML("&lt;t&gt;&lt;s&gt;" &amp; SUBSTITUTE(D322," ","&lt;/s&gt;&lt;s&gt;") &amp; "&lt;/s&gt;&lt;/t&gt;", "//s"), _xlfn.SEQUENCE(4))))</f>
        <v>Aine Hdmi Male To</v>
      </c>
      <c r="H322" t="str">
        <f t="shared" si="56"/>
        <v>Video Converter Adapter Cable (Black)</v>
      </c>
      <c r="I322" t="s">
        <v>127</v>
      </c>
      <c r="J322" t="s">
        <v>13093</v>
      </c>
      <c r="K322" s="7" t="str">
        <f t="shared" ref="K322:K385" si="58">TRIM(SUBSTITUTE(SUBSTITUTE(J322, "&amp;", " &amp; "), ",", " , "))</f>
        <v>Electronics</v>
      </c>
      <c r="L322" t="s">
        <v>13094</v>
      </c>
      <c r="M322" t="str">
        <f t="shared" ref="M322:M385" si="59">TRIM(SUBSTITUTE(SUBSTITUTE(L322, "&amp;", " &amp; "), ",", " , "))</f>
        <v>HomeTheater , TV &amp; Video</v>
      </c>
      <c r="N322" t="s">
        <v>13095</v>
      </c>
      <c r="O322" s="2" t="str">
        <f t="shared" ref="O322:O385" si="60">TRIM(SUBSTITUTE(SUBSTITUTE(N322, "&amp;", " &amp; "), ",", " , "))</f>
        <v>Accessories</v>
      </c>
      <c r="P322" s="1" t="s">
        <v>13088</v>
      </c>
      <c r="Q322" t="s">
        <v>13096</v>
      </c>
      <c r="R322">
        <v>299</v>
      </c>
      <c r="S322" s="8">
        <f t="shared" ref="S322:S385" si="61">VALUE(R322)</f>
        <v>299</v>
      </c>
      <c r="T322">
        <v>599</v>
      </c>
      <c r="U322" s="8">
        <f t="shared" ref="U322:U385" si="62">VALUE(T322)</f>
        <v>599</v>
      </c>
      <c r="V322" s="1">
        <f t="shared" ref="V322:V385" si="63">IFERROR((U322- S322) / U322, 0)</f>
        <v>0.5008347245409015</v>
      </c>
      <c r="W322">
        <v>4</v>
      </c>
      <c r="X322" s="10">
        <f t="shared" ref="X322:X385" si="64">VALUE(W322)</f>
        <v>4</v>
      </c>
      <c r="Y322" s="4">
        <v>171</v>
      </c>
      <c r="Z322" s="12">
        <f t="shared" ref="Z322:Z385" si="65">VALUE(Y322)</f>
        <v>171</v>
      </c>
    </row>
    <row r="323" spans="1:26" x14ac:dyDescent="0.25">
      <c r="A323">
        <v>322</v>
      </c>
      <c r="B323" t="s">
        <v>2794</v>
      </c>
      <c r="C323" t="s">
        <v>2795</v>
      </c>
      <c r="D323" t="str">
        <f t="shared" si="57"/>
        <v>Mi 80 cm (32 inches) HD Ready Android Smart LED TV 4A PRO | L32M5-AL (Black)</v>
      </c>
      <c r="F323" t="str">
        <f t="shared" ref="F323:F386" si="66">IF(COUNTIF(B:B,B323) &gt; 1, "Duplicate", "Unique")</f>
        <v>Unique</v>
      </c>
      <c r="G323" t="str" cm="1">
        <f t="array" ref="G323">PROPER(_xlfn.TEXTJOIN(" ", TRUE, INDEX(_xlfn.FILTERXML("&lt;t&gt;&lt;s&gt;" &amp; SUBSTITUTE(D323," ","&lt;/s&gt;&lt;s&gt;") &amp; "&lt;/s&gt;&lt;/t&gt;", "//s"), _xlfn.SEQUENCE(4))))</f>
        <v>Mi 80 Cm (32</v>
      </c>
      <c r="H323" t="str">
        <f t="shared" si="56"/>
        <v>Ready Android Smart LED TV 4A PRO | L32M5-AL (Black)</v>
      </c>
      <c r="I323" t="s">
        <v>167</v>
      </c>
      <c r="J323" t="s">
        <v>13093</v>
      </c>
      <c r="K323" s="7" t="str">
        <f t="shared" si="58"/>
        <v>Electronics</v>
      </c>
      <c r="L323" s="2" t="s">
        <v>13094</v>
      </c>
      <c r="M323" t="str">
        <f t="shared" si="59"/>
        <v>HomeTheater , TV &amp; Video</v>
      </c>
      <c r="N323" s="2" t="s">
        <v>13097</v>
      </c>
      <c r="O323" s="2" t="str">
        <f t="shared" si="60"/>
        <v>Televisions</v>
      </c>
      <c r="P323" s="1" t="s">
        <v>13098</v>
      </c>
      <c r="R323" s="2">
        <v>14999</v>
      </c>
      <c r="S323" s="8">
        <f t="shared" si="61"/>
        <v>14999</v>
      </c>
      <c r="T323" s="2">
        <v>14999</v>
      </c>
      <c r="U323" s="8">
        <f t="shared" si="62"/>
        <v>14999</v>
      </c>
      <c r="V323" s="1">
        <f t="shared" si="63"/>
        <v>0</v>
      </c>
      <c r="W323">
        <v>4.3</v>
      </c>
      <c r="X323" s="10">
        <f t="shared" si="64"/>
        <v>4.3</v>
      </c>
      <c r="Y323" s="4">
        <v>27508</v>
      </c>
      <c r="Z323" s="12">
        <f t="shared" si="65"/>
        <v>27508</v>
      </c>
    </row>
    <row r="324" spans="1:26" x14ac:dyDescent="0.25">
      <c r="A324">
        <v>323</v>
      </c>
      <c r="B324" t="s">
        <v>2804</v>
      </c>
      <c r="C324" t="s">
        <v>2805</v>
      </c>
      <c r="D324" t="str">
        <f t="shared" si="57"/>
        <v>Storite USB 2.0 A to Mini 5 pin B Cable for External HDDS Camera Card Readers (150cm - 1.5M)</v>
      </c>
      <c r="F324" t="str">
        <f t="shared" si="66"/>
        <v>Unique</v>
      </c>
      <c r="G324" t="str" cm="1">
        <f t="array" ref="G324">PROPER(_xlfn.TEXTJOIN(" ", TRUE, INDEX(_xlfn.FILTERXML("&lt;t&gt;&lt;s&gt;" &amp; SUBSTITUTE(D324," ","&lt;/s&gt;&lt;s&gt;") &amp; "&lt;/s&gt;&lt;/t&gt;", "//s"), _xlfn.SEQUENCE(4))))</f>
        <v>Storite Usb 2 A</v>
      </c>
      <c r="H324" t="str">
        <f t="shared" si="56"/>
        <v>5 pin B Cable for External HDDS Camera Card Readers (150cm - 1.5M)</v>
      </c>
      <c r="I324" t="s">
        <v>17</v>
      </c>
      <c r="J324" t="s">
        <v>13085</v>
      </c>
      <c r="K324" s="7" t="str">
        <f t="shared" si="58"/>
        <v>Computers &amp; Accessories</v>
      </c>
      <c r="L324" t="s">
        <v>13086</v>
      </c>
      <c r="M324" t="str">
        <f t="shared" si="59"/>
        <v>Accessories &amp; Peripherals</v>
      </c>
      <c r="N324" t="s">
        <v>13087</v>
      </c>
      <c r="O324" s="2" t="str">
        <f t="shared" si="60"/>
        <v>Cables &amp; Accessories</v>
      </c>
      <c r="P324" s="1" t="s">
        <v>13088</v>
      </c>
      <c r="Q324" t="s">
        <v>13089</v>
      </c>
      <c r="R324">
        <v>299</v>
      </c>
      <c r="S324" s="8">
        <f t="shared" si="61"/>
        <v>299</v>
      </c>
      <c r="T324">
        <v>699</v>
      </c>
      <c r="U324" s="8">
        <f t="shared" si="62"/>
        <v>699</v>
      </c>
      <c r="V324" s="1">
        <f t="shared" si="63"/>
        <v>0.57224606580829762</v>
      </c>
      <c r="W324">
        <v>3.9</v>
      </c>
      <c r="X324" s="10">
        <f t="shared" si="64"/>
        <v>3.9</v>
      </c>
      <c r="Y324" s="4">
        <v>1454</v>
      </c>
      <c r="Z324" s="12">
        <f t="shared" si="65"/>
        <v>1454</v>
      </c>
    </row>
    <row r="325" spans="1:26" x14ac:dyDescent="0.25">
      <c r="A325">
        <v>324</v>
      </c>
      <c r="B325" t="s">
        <v>2814</v>
      </c>
      <c r="C325" t="s">
        <v>2815</v>
      </c>
      <c r="D325" t="str">
        <f t="shared" si="57"/>
        <v>TCL 108 cm (43 inches) 4K Ultra HD Certified Android Smart LED TV 43P615 (Black)</v>
      </c>
      <c r="F325" t="str">
        <f t="shared" si="66"/>
        <v>Unique</v>
      </c>
      <c r="G325" t="str" cm="1">
        <f t="array" ref="G325">PROPER(_xlfn.TEXTJOIN(" ", TRUE, INDEX(_xlfn.FILTERXML("&lt;t&gt;&lt;s&gt;" &amp; SUBSTITUTE(D325," ","&lt;/s&gt;&lt;s&gt;") &amp; "&lt;/s&gt;&lt;/t&gt;", "//s"), _xlfn.SEQUENCE(4))))</f>
        <v>Tcl 108 Cm (43</v>
      </c>
      <c r="H325" t="str">
        <f t="shared" si="56"/>
        <v>Ultra HD Certified Android Smart LED TV 43P615 (Black)</v>
      </c>
      <c r="I325" t="s">
        <v>167</v>
      </c>
      <c r="J325" t="s">
        <v>13093</v>
      </c>
      <c r="K325" s="7" t="str">
        <f t="shared" si="58"/>
        <v>Electronics</v>
      </c>
      <c r="L325" s="2" t="s">
        <v>13094</v>
      </c>
      <c r="M325" t="str">
        <f t="shared" si="59"/>
        <v>HomeTheater , TV &amp; Video</v>
      </c>
      <c r="N325" s="2" t="s">
        <v>13097</v>
      </c>
      <c r="O325" s="2" t="str">
        <f t="shared" si="60"/>
        <v>Televisions</v>
      </c>
      <c r="P325" s="1" t="s">
        <v>13098</v>
      </c>
      <c r="R325" s="2">
        <v>24990</v>
      </c>
      <c r="S325" s="8">
        <f t="shared" si="61"/>
        <v>24990</v>
      </c>
      <c r="T325" s="2">
        <v>51990</v>
      </c>
      <c r="U325" s="8">
        <f t="shared" si="62"/>
        <v>51990</v>
      </c>
      <c r="V325" s="1">
        <f t="shared" si="63"/>
        <v>0.51933064050778999</v>
      </c>
      <c r="W325">
        <v>4.2</v>
      </c>
      <c r="X325" s="10">
        <f t="shared" si="64"/>
        <v>4.2</v>
      </c>
      <c r="Y325" s="4">
        <v>2951</v>
      </c>
      <c r="Z325" s="12">
        <f t="shared" si="65"/>
        <v>2951</v>
      </c>
    </row>
    <row r="326" spans="1:26" x14ac:dyDescent="0.25">
      <c r="A326">
        <v>325</v>
      </c>
      <c r="B326" t="s">
        <v>2824</v>
      </c>
      <c r="C326" t="s">
        <v>2825</v>
      </c>
      <c r="D326" t="str">
        <f t="shared" si="57"/>
        <v>REDTECH USB-C to Lightning Cable 3.3FT, [Apple MFi Certified] Lightning to Type C Fast Charging Cord Compatible with iPhone 14 13 13 pro Max 12 11 X XS XR 8, Supports Power Delivery - White</v>
      </c>
      <c r="F326" t="str">
        <f t="shared" si="66"/>
        <v>Unique</v>
      </c>
      <c r="G326" t="str" cm="1">
        <f t="array" ref="G326">PROPER(_xlfn.TEXTJOIN(" ", TRUE, INDEX(_xlfn.FILTERXML("&lt;t&gt;&lt;s&gt;" &amp; SUBSTITUTE(D326," ","&lt;/s&gt;&lt;s&gt;") &amp; "&lt;/s&gt;&lt;/t&gt;", "//s"), _xlfn.SEQUENCE(4))))</f>
        <v>Redtech Usb-C To Lightning</v>
      </c>
      <c r="H326" t="str">
        <f t="shared" si="56"/>
        <v>[Apple MFi Certified] Lightning to Type C Fast Charging Cord Compatible with iPhone 14 13 13 pro Max 12 11 X XS XR 8, Supports Power Delivery - White</v>
      </c>
      <c r="I326" t="s">
        <v>17</v>
      </c>
      <c r="J326" t="s">
        <v>13085</v>
      </c>
      <c r="K326" s="7" t="str">
        <f t="shared" si="58"/>
        <v>Computers &amp; Accessories</v>
      </c>
      <c r="L326" t="s">
        <v>13086</v>
      </c>
      <c r="M326" t="str">
        <f t="shared" si="59"/>
        <v>Accessories &amp; Peripherals</v>
      </c>
      <c r="N326" t="s">
        <v>13087</v>
      </c>
      <c r="O326" s="2" t="str">
        <f t="shared" si="60"/>
        <v>Cables &amp; Accessories</v>
      </c>
      <c r="P326" s="1" t="s">
        <v>13088</v>
      </c>
      <c r="Q326" t="s">
        <v>13089</v>
      </c>
      <c r="R326">
        <v>249</v>
      </c>
      <c r="S326" s="8">
        <f t="shared" si="61"/>
        <v>249</v>
      </c>
      <c r="T326">
        <v>999</v>
      </c>
      <c r="U326" s="8">
        <f t="shared" si="62"/>
        <v>999</v>
      </c>
      <c r="V326" s="1">
        <f t="shared" si="63"/>
        <v>0.75075075075075071</v>
      </c>
      <c r="W326">
        <v>5</v>
      </c>
      <c r="X326" s="10">
        <f t="shared" si="64"/>
        <v>5</v>
      </c>
      <c r="Z326" s="12">
        <f t="shared" si="65"/>
        <v>0</v>
      </c>
    </row>
    <row r="327" spans="1:26" x14ac:dyDescent="0.25">
      <c r="A327">
        <v>326</v>
      </c>
      <c r="B327" t="s">
        <v>2834</v>
      </c>
      <c r="C327" t="s">
        <v>2835</v>
      </c>
      <c r="D327" t="str">
        <f t="shared" si="57"/>
        <v>OnePlus 163.8 cm (65 inches) U Series 4K LED Smart Android TV 65U1S (Black)</v>
      </c>
      <c r="F327" t="str">
        <f t="shared" si="66"/>
        <v>Unique</v>
      </c>
      <c r="G327" t="str" cm="1">
        <f t="array" ref="G327">PROPER(_xlfn.TEXTJOIN(" ", TRUE, INDEX(_xlfn.FILTERXML("&lt;t&gt;&lt;s&gt;" &amp; SUBSTITUTE(D327," ","&lt;/s&gt;&lt;s&gt;") &amp; "&lt;/s&gt;&lt;/t&gt;", "//s"), _xlfn.SEQUENCE(4))))</f>
        <v>Oneplus 163.8 Cm (65</v>
      </c>
      <c r="H327" t="str">
        <f t="shared" si="56"/>
        <v>Series 4K LED Smart Android TV 65U1S (Black)</v>
      </c>
      <c r="I327" t="s">
        <v>167</v>
      </c>
      <c r="J327" t="s">
        <v>13093</v>
      </c>
      <c r="K327" s="7" t="str">
        <f t="shared" si="58"/>
        <v>Electronics</v>
      </c>
      <c r="L327" s="2" t="s">
        <v>13094</v>
      </c>
      <c r="M327" t="str">
        <f t="shared" si="59"/>
        <v>HomeTheater , TV &amp; Video</v>
      </c>
      <c r="N327" s="2" t="s">
        <v>13097</v>
      </c>
      <c r="O327" s="2" t="str">
        <f t="shared" si="60"/>
        <v>Televisions</v>
      </c>
      <c r="P327" s="1" t="s">
        <v>13098</v>
      </c>
      <c r="R327" s="2">
        <v>61999</v>
      </c>
      <c r="S327" s="8">
        <f t="shared" si="61"/>
        <v>61999</v>
      </c>
      <c r="T327" s="2">
        <v>69999</v>
      </c>
      <c r="U327" s="8">
        <f t="shared" si="62"/>
        <v>69999</v>
      </c>
      <c r="V327" s="1">
        <f t="shared" si="63"/>
        <v>0.11428734696209945</v>
      </c>
      <c r="W327">
        <v>4.0999999999999996</v>
      </c>
      <c r="X327" s="10">
        <f t="shared" si="64"/>
        <v>4.0999999999999996</v>
      </c>
      <c r="Y327" s="4">
        <v>6753</v>
      </c>
      <c r="Z327" s="12">
        <f t="shared" si="65"/>
        <v>6753</v>
      </c>
    </row>
    <row r="328" spans="1:26" x14ac:dyDescent="0.25">
      <c r="A328">
        <v>327</v>
      </c>
      <c r="B328" t="s">
        <v>2839</v>
      </c>
      <c r="C328" t="s">
        <v>2840</v>
      </c>
      <c r="D328" t="str">
        <f t="shared" si="57"/>
        <v>AmazonBasics 108 cm (43 inches) 4K Ultra HD Smart LED Fire TV AB43U20PS (Black)</v>
      </c>
      <c r="F328" t="str">
        <f t="shared" si="66"/>
        <v>Unique</v>
      </c>
      <c r="G328" t="str" cm="1">
        <f t="array" ref="G328">PROPER(_xlfn.TEXTJOIN(" ", TRUE, INDEX(_xlfn.FILTERXML("&lt;t&gt;&lt;s&gt;" &amp; SUBSTITUTE(D328," ","&lt;/s&gt;&lt;s&gt;") &amp; "&lt;/s&gt;&lt;/t&gt;", "//s"), _xlfn.SEQUENCE(4))))</f>
        <v>Amazonbasics 108 Cm (43</v>
      </c>
      <c r="H328" t="str">
        <f t="shared" si="56"/>
        <v>Ultra HD Smart LED Fire TV AB43U20PS (Black)</v>
      </c>
      <c r="I328" t="s">
        <v>167</v>
      </c>
      <c r="J328" t="s">
        <v>13093</v>
      </c>
      <c r="K328" s="7" t="str">
        <f t="shared" si="58"/>
        <v>Electronics</v>
      </c>
      <c r="L328" s="2" t="s">
        <v>13094</v>
      </c>
      <c r="M328" t="str">
        <f t="shared" si="59"/>
        <v>HomeTheater , TV &amp; Video</v>
      </c>
      <c r="N328" s="2" t="s">
        <v>13097</v>
      </c>
      <c r="O328" s="2" t="str">
        <f t="shared" si="60"/>
        <v>Televisions</v>
      </c>
      <c r="P328" s="1" t="s">
        <v>13098</v>
      </c>
      <c r="R328" s="2">
        <v>24499</v>
      </c>
      <c r="S328" s="8">
        <f t="shared" si="61"/>
        <v>24499</v>
      </c>
      <c r="T328" s="2">
        <v>50000</v>
      </c>
      <c r="U328" s="8">
        <f t="shared" si="62"/>
        <v>50000</v>
      </c>
      <c r="V328" s="1">
        <f t="shared" si="63"/>
        <v>0.51002000000000003</v>
      </c>
      <c r="W328">
        <v>3.9</v>
      </c>
      <c r="X328" s="10">
        <f t="shared" si="64"/>
        <v>3.9</v>
      </c>
      <c r="Y328" s="4">
        <v>3518</v>
      </c>
      <c r="Z328" s="12">
        <f t="shared" si="65"/>
        <v>3518</v>
      </c>
    </row>
    <row r="329" spans="1:26" x14ac:dyDescent="0.25">
      <c r="A329">
        <v>328</v>
      </c>
      <c r="B329" t="s">
        <v>2849</v>
      </c>
      <c r="C329" t="s">
        <v>2850</v>
      </c>
      <c r="D329" t="str">
        <f t="shared" si="57"/>
        <v>Kodak 80 cm (32 inches) HD Ready Certified Android Smart LED TV 32HDX7XPROBL (Black)</v>
      </c>
      <c r="F329" t="str">
        <f t="shared" si="66"/>
        <v>Unique</v>
      </c>
      <c r="G329" t="str" cm="1">
        <f t="array" ref="G329">PROPER(_xlfn.TEXTJOIN(" ", TRUE, INDEX(_xlfn.FILTERXML("&lt;t&gt;&lt;s&gt;" &amp; SUBSTITUTE(D329," ","&lt;/s&gt;&lt;s&gt;") &amp; "&lt;/s&gt;&lt;/t&gt;", "//s"), _xlfn.SEQUENCE(4))))</f>
        <v>Kodak 80 Cm (32</v>
      </c>
      <c r="H329" t="str">
        <f t="shared" si="56"/>
        <v>Ready Certified Android Smart LED TV 32HDX7XPROBL (Black)</v>
      </c>
      <c r="I329" t="s">
        <v>167</v>
      </c>
      <c r="J329" t="s">
        <v>13093</v>
      </c>
      <c r="K329" s="7" t="str">
        <f t="shared" si="58"/>
        <v>Electronics</v>
      </c>
      <c r="L329" s="2" t="s">
        <v>13094</v>
      </c>
      <c r="M329" t="str">
        <f t="shared" si="59"/>
        <v>HomeTheater , TV &amp; Video</v>
      </c>
      <c r="N329" s="2" t="s">
        <v>13097</v>
      </c>
      <c r="O329" s="2" t="str">
        <f t="shared" si="60"/>
        <v>Televisions</v>
      </c>
      <c r="P329" s="1" t="s">
        <v>13098</v>
      </c>
      <c r="R329" s="2">
        <v>10499</v>
      </c>
      <c r="S329" s="8">
        <f t="shared" si="61"/>
        <v>10499</v>
      </c>
      <c r="T329" s="2">
        <v>19499</v>
      </c>
      <c r="U329" s="8">
        <f t="shared" si="62"/>
        <v>19499</v>
      </c>
      <c r="V329" s="1">
        <f t="shared" si="63"/>
        <v>0.46156213139135338</v>
      </c>
      <c r="W329">
        <v>4.2</v>
      </c>
      <c r="X329" s="10">
        <f t="shared" si="64"/>
        <v>4.2</v>
      </c>
      <c r="Y329" s="4">
        <v>1510</v>
      </c>
      <c r="Z329" s="12">
        <f t="shared" si="65"/>
        <v>1510</v>
      </c>
    </row>
    <row r="330" spans="1:26" x14ac:dyDescent="0.25">
      <c r="A330">
        <v>329</v>
      </c>
      <c r="B330" t="s">
        <v>2854</v>
      </c>
      <c r="C330" t="s">
        <v>2855</v>
      </c>
      <c r="D330" t="str">
        <f t="shared" si="57"/>
        <v>Synqe Type C to Type C Short Fast Charging 60W Cable Compatible with Samsung Galaxy Z Fold3 5G, Z Flip3 5G, S22 5G, S22 Ultra, S21, S20, S20FE, A52, A73, A53 (0.25M, Black)</v>
      </c>
      <c r="F330" t="str">
        <f t="shared" si="66"/>
        <v>Unique</v>
      </c>
      <c r="G330" t="str" cm="1">
        <f t="array" ref="G330">PROPER(_xlfn.TEXTJOIN(" ", TRUE, INDEX(_xlfn.FILTERXML("&lt;t&gt;&lt;s&gt;" &amp; SUBSTITUTE(D330," ","&lt;/s&gt;&lt;s&gt;") &amp; "&lt;/s&gt;&lt;/t&gt;", "//s"), _xlfn.SEQUENCE(4))))</f>
        <v>Synqe Type C To</v>
      </c>
      <c r="H330" t="str">
        <f t="shared" si="56"/>
        <v>Short Fast Charging 60W Cable Compatible with Samsung Galaxy Z Fold3 5G, Z Flip3 5G, S22 5G, S22 Ultra, S21, S20, S20FE, A52, A73, A53 (0.25M, Black)</v>
      </c>
      <c r="I330" t="s">
        <v>17</v>
      </c>
      <c r="J330" t="s">
        <v>13085</v>
      </c>
      <c r="K330" s="7" t="str">
        <f t="shared" si="58"/>
        <v>Computers &amp; Accessories</v>
      </c>
      <c r="L330" t="s">
        <v>13086</v>
      </c>
      <c r="M330" t="str">
        <f t="shared" si="59"/>
        <v>Accessories &amp; Peripherals</v>
      </c>
      <c r="N330" t="s">
        <v>13087</v>
      </c>
      <c r="O330" s="2" t="str">
        <f t="shared" si="60"/>
        <v>Cables &amp; Accessories</v>
      </c>
      <c r="P330" s="1" t="s">
        <v>13088</v>
      </c>
      <c r="Q330" t="s">
        <v>13089</v>
      </c>
      <c r="R330">
        <v>349</v>
      </c>
      <c r="S330" s="8">
        <f t="shared" si="61"/>
        <v>349</v>
      </c>
      <c r="T330">
        <v>999</v>
      </c>
      <c r="U330" s="8">
        <f t="shared" si="62"/>
        <v>999</v>
      </c>
      <c r="V330" s="1">
        <f t="shared" si="63"/>
        <v>0.65065065065065064</v>
      </c>
      <c r="W330">
        <v>4.3</v>
      </c>
      <c r="X330" s="10">
        <f t="shared" si="64"/>
        <v>4.3</v>
      </c>
      <c r="Y330" s="4">
        <v>838</v>
      </c>
      <c r="Z330" s="12">
        <f t="shared" si="65"/>
        <v>838</v>
      </c>
    </row>
    <row r="331" spans="1:26" x14ac:dyDescent="0.25">
      <c r="A331">
        <v>330</v>
      </c>
      <c r="B331" t="s">
        <v>2858</v>
      </c>
      <c r="C331" t="s">
        <v>2859</v>
      </c>
      <c r="D331" t="str">
        <f t="shared" si="57"/>
        <v>Airtel DigitalTV HD Setup Box Remote</v>
      </c>
      <c r="F331" t="str">
        <f t="shared" si="66"/>
        <v>Unique</v>
      </c>
      <c r="G331" t="str" cm="1">
        <f t="array" ref="G331">PROPER(_xlfn.TEXTJOIN(" ", TRUE, INDEX(_xlfn.FILTERXML("&lt;t&gt;&lt;s&gt;" &amp; SUBSTITUTE(D331," ","&lt;/s&gt;&lt;s&gt;") &amp; "&lt;/s&gt;&lt;/t&gt;", "//s"), _xlfn.SEQUENCE(4))))</f>
        <v>Airtel Digitaltv Hd Setup</v>
      </c>
      <c r="H331" t="str">
        <f t="shared" si="56"/>
        <v/>
      </c>
      <c r="I331" t="s">
        <v>459</v>
      </c>
      <c r="J331" t="s">
        <v>13093</v>
      </c>
      <c r="K331" s="7" t="str">
        <f t="shared" si="58"/>
        <v>Electronics</v>
      </c>
      <c r="L331" t="s">
        <v>13094</v>
      </c>
      <c r="M331" t="str">
        <f t="shared" si="59"/>
        <v>HomeTheater , TV &amp; Video</v>
      </c>
      <c r="N331" t="s">
        <v>13095</v>
      </c>
      <c r="O331" s="2" t="str">
        <f t="shared" si="60"/>
        <v>Accessories</v>
      </c>
      <c r="P331" s="1" t="s">
        <v>13099</v>
      </c>
      <c r="R331">
        <v>197</v>
      </c>
      <c r="S331" s="8">
        <f t="shared" si="61"/>
        <v>197</v>
      </c>
      <c r="T331">
        <v>499</v>
      </c>
      <c r="U331" s="8">
        <f t="shared" si="62"/>
        <v>499</v>
      </c>
      <c r="V331" s="1">
        <f t="shared" si="63"/>
        <v>0.60521042084168342</v>
      </c>
      <c r="W331">
        <v>3.8</v>
      </c>
      <c r="X331" s="10">
        <f t="shared" si="64"/>
        <v>3.8</v>
      </c>
      <c r="Y331" s="4">
        <v>136</v>
      </c>
      <c r="Z331" s="12">
        <f t="shared" si="65"/>
        <v>136</v>
      </c>
    </row>
    <row r="332" spans="1:26" x14ac:dyDescent="0.25">
      <c r="A332">
        <v>331</v>
      </c>
      <c r="B332" t="s">
        <v>2868</v>
      </c>
      <c r="C332" t="s">
        <v>2869</v>
      </c>
      <c r="D332" t="str">
        <f t="shared" si="57"/>
        <v>Airtel Digital TV HD Set Top Box with FTA Pack | Unlimited Entertainment + Recording Feature + Free Standard Installation (6 Months Pack)</v>
      </c>
      <c r="F332" t="str">
        <f t="shared" si="66"/>
        <v>Unique</v>
      </c>
      <c r="G332" t="str" cm="1">
        <f t="array" ref="G332">PROPER(_xlfn.TEXTJOIN(" ", TRUE, INDEX(_xlfn.FILTERXML("&lt;t&gt;&lt;s&gt;" &amp; SUBSTITUTE(D332," ","&lt;/s&gt;&lt;s&gt;") &amp; "&lt;/s&gt;&lt;/t&gt;", "//s"), _xlfn.SEQUENCE(4))))</f>
        <v>Airtel Digital Tv Hd</v>
      </c>
      <c r="H332" t="str">
        <f t="shared" si="56"/>
        <v>Box with FTA Pack | Unlimited Entertainment + Recording Feature + Free Standard Installation (6 Months Pack)</v>
      </c>
      <c r="I332" t="s">
        <v>1964</v>
      </c>
      <c r="J332" t="s">
        <v>13093</v>
      </c>
      <c r="K332" s="7" t="str">
        <f t="shared" si="58"/>
        <v>Electronics</v>
      </c>
      <c r="L332" s="2" t="s">
        <v>13094</v>
      </c>
      <c r="M332" t="str">
        <f t="shared" si="59"/>
        <v>HomeTheater , TV &amp; Video</v>
      </c>
      <c r="N332" s="2" t="s">
        <v>13110</v>
      </c>
      <c r="O332" s="2" t="str">
        <f t="shared" si="60"/>
        <v>SatelliteEquipment</v>
      </c>
      <c r="P332" s="1" t="s">
        <v>13111</v>
      </c>
      <c r="R332" s="2">
        <v>1299</v>
      </c>
      <c r="S332" s="8">
        <f t="shared" si="61"/>
        <v>1299</v>
      </c>
      <c r="T332" s="2">
        <v>2499</v>
      </c>
      <c r="U332" s="8">
        <f t="shared" si="62"/>
        <v>2499</v>
      </c>
      <c r="V332" s="1">
        <f t="shared" si="63"/>
        <v>0.48019207683073228</v>
      </c>
      <c r="W332">
        <v>4.3</v>
      </c>
      <c r="X332" s="10">
        <f t="shared" si="64"/>
        <v>4.3</v>
      </c>
      <c r="Y332" s="4">
        <v>301</v>
      </c>
      <c r="Z332" s="12">
        <f t="shared" si="65"/>
        <v>301</v>
      </c>
    </row>
    <row r="333" spans="1:26" x14ac:dyDescent="0.25">
      <c r="A333">
        <v>332</v>
      </c>
      <c r="B333" t="s">
        <v>2878</v>
      </c>
      <c r="C333" t="s">
        <v>2879</v>
      </c>
      <c r="D333" t="str">
        <f t="shared" si="57"/>
        <v>ESR USB C to Lightning Cable, 10 ft (3 m), MFi-Certified, Braided Nylon Power Delivery Fast Charging for iPhone 14 14 Plus 14 Pro 14 Pro Max, iPhone 13 12 11 X 8 Series, Use with Type-C Chargers, Black</v>
      </c>
      <c r="F333" t="str">
        <f t="shared" si="66"/>
        <v>Unique</v>
      </c>
      <c r="G333" t="str" cm="1">
        <f t="array" ref="G333">PROPER(_xlfn.TEXTJOIN(" ", TRUE, INDEX(_xlfn.FILTERXML("&lt;t&gt;&lt;s&gt;" &amp; SUBSTITUTE(D333," ","&lt;/s&gt;&lt;s&gt;") &amp; "&lt;/s&gt;&lt;/t&gt;", "//s"), _xlfn.SEQUENCE(4))))</f>
        <v>Esr Usb C To</v>
      </c>
      <c r="H333" t="str">
        <f t="shared" si="56"/>
        <v>10 ft (3 m), MFi-Certified, Braided Nylon Power Delivery Fast Charging for iPhone 14 14 Plus 14 Pro 14 Pro Max, iPhone 13 12 11 X 8 Series, Use with Type-C Chargers, Black</v>
      </c>
      <c r="I333" t="s">
        <v>17</v>
      </c>
      <c r="J333" t="s">
        <v>13085</v>
      </c>
      <c r="K333" s="7" t="str">
        <f t="shared" si="58"/>
        <v>Computers &amp; Accessories</v>
      </c>
      <c r="L333" s="2" t="s">
        <v>13086</v>
      </c>
      <c r="M333" t="str">
        <f t="shared" si="59"/>
        <v>Accessories &amp; Peripherals</v>
      </c>
      <c r="N333" s="2" t="s">
        <v>13087</v>
      </c>
      <c r="O333" s="2" t="str">
        <f t="shared" si="60"/>
        <v>Cables &amp; Accessories</v>
      </c>
      <c r="P333" s="1" t="s">
        <v>13088</v>
      </c>
      <c r="Q333" t="s">
        <v>13089</v>
      </c>
      <c r="R333" s="2">
        <v>1519</v>
      </c>
      <c r="S333" s="8">
        <f t="shared" si="61"/>
        <v>1519</v>
      </c>
      <c r="T333" s="2">
        <v>1899</v>
      </c>
      <c r="U333" s="8">
        <f t="shared" si="62"/>
        <v>1899</v>
      </c>
      <c r="V333" s="1">
        <f t="shared" si="63"/>
        <v>0.2001053185887309</v>
      </c>
      <c r="W333">
        <v>4.4000000000000004</v>
      </c>
      <c r="X333" s="10">
        <f t="shared" si="64"/>
        <v>4.4000000000000004</v>
      </c>
      <c r="Y333" s="4">
        <v>19763</v>
      </c>
      <c r="Z333" s="12">
        <f t="shared" si="65"/>
        <v>19763</v>
      </c>
    </row>
    <row r="334" spans="1:26" x14ac:dyDescent="0.25">
      <c r="A334">
        <v>333</v>
      </c>
      <c r="B334" t="s">
        <v>2888</v>
      </c>
      <c r="C334" t="s">
        <v>2889</v>
      </c>
      <c r="D334" t="str">
        <f t="shared" si="57"/>
        <v>MI 138.8 cm (55 inches) 5X Series 4K Ultra HD LED Smart Android TV L55M6-ES (Grey)</v>
      </c>
      <c r="F334" t="str">
        <f t="shared" si="66"/>
        <v>Unique</v>
      </c>
      <c r="G334" t="str" cm="1">
        <f t="array" ref="G334">PROPER(_xlfn.TEXTJOIN(" ", TRUE, INDEX(_xlfn.FILTERXML("&lt;t&gt;&lt;s&gt;" &amp; SUBSTITUTE(D334," ","&lt;/s&gt;&lt;s&gt;") &amp; "&lt;/s&gt;&lt;/t&gt;", "//s"), _xlfn.SEQUENCE(4))))</f>
        <v>Mi 138.8 Cm (55</v>
      </c>
      <c r="H334" t="str">
        <f t="shared" si="56"/>
        <v>Series 4K Ultra HD LED Smart Android TV L55M6-ES (Grey)</v>
      </c>
      <c r="I334" t="s">
        <v>167</v>
      </c>
      <c r="J334" t="s">
        <v>13093</v>
      </c>
      <c r="K334" s="7" t="str">
        <f t="shared" si="58"/>
        <v>Electronics</v>
      </c>
      <c r="L334" s="2" t="s">
        <v>13094</v>
      </c>
      <c r="M334" t="str">
        <f t="shared" si="59"/>
        <v>HomeTheater , TV &amp; Video</v>
      </c>
      <c r="N334" s="2" t="s">
        <v>13097</v>
      </c>
      <c r="O334" s="2" t="str">
        <f t="shared" si="60"/>
        <v>Televisions</v>
      </c>
      <c r="P334" s="1" t="s">
        <v>13098</v>
      </c>
      <c r="R334" s="2">
        <v>46999</v>
      </c>
      <c r="S334" s="8">
        <f t="shared" si="61"/>
        <v>46999</v>
      </c>
      <c r="T334" s="2">
        <v>69999</v>
      </c>
      <c r="U334" s="8">
        <f t="shared" si="62"/>
        <v>69999</v>
      </c>
      <c r="V334" s="1">
        <f t="shared" si="63"/>
        <v>0.32857612251603596</v>
      </c>
      <c r="W334">
        <v>4.3</v>
      </c>
      <c r="X334" s="10">
        <f t="shared" si="64"/>
        <v>4.3</v>
      </c>
      <c r="Y334" s="4">
        <v>21252</v>
      </c>
      <c r="Z334" s="12">
        <f t="shared" si="65"/>
        <v>21252</v>
      </c>
    </row>
    <row r="335" spans="1:26" x14ac:dyDescent="0.25">
      <c r="A335">
        <v>334</v>
      </c>
      <c r="B335" t="s">
        <v>2898</v>
      </c>
      <c r="C335" t="s">
        <v>2899</v>
      </c>
      <c r="D335" t="str">
        <f t="shared" si="57"/>
        <v>Storite USB Extension Cable USB 3.0 Male to Female Extension Cable High Speed 5GBps Extension Cable Data Transfer for Keyboard, Mouse, Flash Drive, Hard Drive, Printer and More- 1.5M - Blue</v>
      </c>
      <c r="F335" t="str">
        <f t="shared" si="66"/>
        <v>Unique</v>
      </c>
      <c r="G335" t="str" cm="1">
        <f t="array" ref="G335">PROPER(_xlfn.TEXTJOIN(" ", TRUE, INDEX(_xlfn.FILTERXML("&lt;t&gt;&lt;s&gt;" &amp; SUBSTITUTE(D335," ","&lt;/s&gt;&lt;s&gt;") &amp; "&lt;/s&gt;&lt;/t&gt;", "//s"), _xlfn.SEQUENCE(4))))</f>
        <v>Storite Usb Extension Cable</v>
      </c>
      <c r="H335" t="str">
        <f t="shared" si="56"/>
        <v>Male to Female Extension Cable High Speed 5GBps Extension Cable Data Transfer for Keyboard, Mouse, Flash Drive, Hard Drive, Printer and More- 1.5M - Blue</v>
      </c>
      <c r="I335" t="s">
        <v>17</v>
      </c>
      <c r="J335" t="s">
        <v>13085</v>
      </c>
      <c r="K335" s="7" t="str">
        <f t="shared" si="58"/>
        <v>Computers &amp; Accessories</v>
      </c>
      <c r="L335" t="s">
        <v>13086</v>
      </c>
      <c r="M335" t="str">
        <f t="shared" si="59"/>
        <v>Accessories &amp; Peripherals</v>
      </c>
      <c r="N335" t="s">
        <v>13087</v>
      </c>
      <c r="O335" s="2" t="str">
        <f t="shared" si="60"/>
        <v>Cables &amp; Accessories</v>
      </c>
      <c r="P335" s="1" t="s">
        <v>13088</v>
      </c>
      <c r="Q335" t="s">
        <v>13089</v>
      </c>
      <c r="R335">
        <v>299</v>
      </c>
      <c r="S335" s="8">
        <f t="shared" si="61"/>
        <v>299</v>
      </c>
      <c r="T335">
        <v>799</v>
      </c>
      <c r="U335" s="8">
        <f t="shared" si="62"/>
        <v>799</v>
      </c>
      <c r="V335" s="1">
        <f t="shared" si="63"/>
        <v>0.62578222778473092</v>
      </c>
      <c r="W335">
        <v>4.3</v>
      </c>
      <c r="X335" s="10">
        <f t="shared" si="64"/>
        <v>4.3</v>
      </c>
      <c r="Y335" s="4">
        <v>1902</v>
      </c>
      <c r="Z335" s="12">
        <f t="shared" si="65"/>
        <v>1902</v>
      </c>
    </row>
    <row r="336" spans="1:26" x14ac:dyDescent="0.25">
      <c r="A336">
        <v>335</v>
      </c>
      <c r="B336" t="s">
        <v>2908</v>
      </c>
      <c r="C336" t="s">
        <v>2909</v>
      </c>
      <c r="D336" t="str">
        <f t="shared" si="57"/>
        <v>Fire-Boltt Ninja Call Pro Plus 1.83" Smart Watch with Bluetooth Calling, AI Voice Assistance, 100 Sports Modes IP67 Rating, 240*280 Pixel High Resolution</v>
      </c>
      <c r="F336" t="str">
        <f t="shared" si="66"/>
        <v>Unique</v>
      </c>
      <c r="G336" t="str" cm="1">
        <f t="array" ref="G336">PROPER(_xlfn.TEXTJOIN(" ", TRUE, INDEX(_xlfn.FILTERXML("&lt;t&gt;&lt;s&gt;" &amp; SUBSTITUTE(D336," ","&lt;/s&gt;&lt;s&gt;") &amp; "&lt;/s&gt;&lt;/t&gt;", "//s"), _xlfn.SEQUENCE(4))))</f>
        <v>Fire-Boltt Ninja Call Pro</v>
      </c>
      <c r="H336" t="str">
        <f t="shared" si="56"/>
        <v>Smart Watch with Bluetooth Calling, AI Voice Assistance, 100 Sports Modes IP67 Rating, 240*280 Pixel High Resolution</v>
      </c>
      <c r="I336" t="s">
        <v>2910</v>
      </c>
      <c r="J336" t="s">
        <v>13093</v>
      </c>
      <c r="K336" s="7" t="str">
        <f t="shared" si="58"/>
        <v>Electronics</v>
      </c>
      <c r="L336" s="2" t="s">
        <v>13120</v>
      </c>
      <c r="M336" t="str">
        <f t="shared" si="59"/>
        <v>WearableTechnology</v>
      </c>
      <c r="N336" s="2" t="s">
        <v>13121</v>
      </c>
      <c r="O336" s="2" t="str">
        <f t="shared" si="60"/>
        <v>SmartWatches</v>
      </c>
      <c r="P336" s="1"/>
      <c r="R336" s="2">
        <v>1799</v>
      </c>
      <c r="S336" s="8">
        <f t="shared" si="61"/>
        <v>1799</v>
      </c>
      <c r="T336" s="2">
        <v>19999</v>
      </c>
      <c r="U336" s="8">
        <f t="shared" si="62"/>
        <v>19999</v>
      </c>
      <c r="V336" s="1">
        <f t="shared" si="63"/>
        <v>0.91004550227511372</v>
      </c>
      <c r="W336">
        <v>4.2</v>
      </c>
      <c r="X336" s="10">
        <f t="shared" si="64"/>
        <v>4.2</v>
      </c>
      <c r="Y336" s="4">
        <v>13937</v>
      </c>
      <c r="Z336" s="12">
        <f t="shared" si="65"/>
        <v>13937</v>
      </c>
    </row>
    <row r="337" spans="1:26" x14ac:dyDescent="0.25">
      <c r="A337">
        <v>336</v>
      </c>
      <c r="B337" t="s">
        <v>2918</v>
      </c>
      <c r="C337" t="s">
        <v>2919</v>
      </c>
      <c r="D337" t="str">
        <f t="shared" si="57"/>
        <v>Fire-Boltt Phoenix Smart Watch with Bluetooth Calling 1.3",120+ Sports Modes, 240*240 PX High Res with SpO2, Heart Rate Monitoring and IP67 Rating</v>
      </c>
      <c r="F337" t="str">
        <f t="shared" si="66"/>
        <v>Duplicate</v>
      </c>
      <c r="G337" t="str" cm="1">
        <f t="array" ref="G337">PROPER(_xlfn.TEXTJOIN(" ", TRUE, INDEX(_xlfn.FILTERXML("&lt;t&gt;&lt;s&gt;" &amp; SUBSTITUTE(D337," ","&lt;/s&gt;&lt;s&gt;") &amp; "&lt;/s&gt;&lt;/t&gt;", "//s"), _xlfn.SEQUENCE(4))))</f>
        <v>Fire-Boltt Phoenix Smart Watch</v>
      </c>
      <c r="H337" t="str">
        <f t="shared" si="56"/>
        <v>Calling 1.3",120+ Sports Modes, 240*240 PX High Res with SpO2, Heart Rate Monitoring and IP67 Rating</v>
      </c>
      <c r="I337" t="s">
        <v>2910</v>
      </c>
      <c r="J337" t="s">
        <v>13093</v>
      </c>
      <c r="K337" s="7" t="str">
        <f t="shared" si="58"/>
        <v>Electronics</v>
      </c>
      <c r="L337" s="2" t="s">
        <v>13120</v>
      </c>
      <c r="M337" t="str">
        <f t="shared" si="59"/>
        <v>WearableTechnology</v>
      </c>
      <c r="N337" s="2" t="s">
        <v>13121</v>
      </c>
      <c r="O337" s="2" t="str">
        <f t="shared" si="60"/>
        <v>SmartWatches</v>
      </c>
      <c r="P337" s="1"/>
      <c r="R337" s="2">
        <v>1998</v>
      </c>
      <c r="S337" s="8">
        <f t="shared" si="61"/>
        <v>1998</v>
      </c>
      <c r="T337" s="2">
        <v>9999</v>
      </c>
      <c r="U337" s="8">
        <f t="shared" si="62"/>
        <v>9999</v>
      </c>
      <c r="V337" s="1">
        <f t="shared" si="63"/>
        <v>0.80018001800180016</v>
      </c>
      <c r="W337">
        <v>4.3</v>
      </c>
      <c r="X337" s="10">
        <f t="shared" si="64"/>
        <v>4.3</v>
      </c>
      <c r="Y337" s="4">
        <v>27696</v>
      </c>
      <c r="Z337" s="12">
        <f t="shared" si="65"/>
        <v>27696</v>
      </c>
    </row>
    <row r="338" spans="1:26" x14ac:dyDescent="0.25">
      <c r="A338">
        <v>337</v>
      </c>
      <c r="B338" t="s">
        <v>2927</v>
      </c>
      <c r="C338" t="s">
        <v>2928</v>
      </c>
      <c r="D338" t="str">
        <f t="shared" si="57"/>
        <v>boAt Wave Call Smart Watch, Smart Talk with Advanced Dedicated Bluetooth Calling Chip, 1.69‚Äù HD Display with 550 NITS and 70% Color Gamut, 150+ Watch Faces, Multi-Sport Modes,HR,SpO2, IP68(Active Black)</v>
      </c>
      <c r="F338" t="str">
        <f t="shared" si="66"/>
        <v>Duplicate</v>
      </c>
      <c r="G338" t="str" cm="1">
        <f t="array" ref="G338">PROPER(_xlfn.TEXTJOIN(" ", TRUE, INDEX(_xlfn.FILTERXML("&lt;t&gt;&lt;s&gt;" &amp; SUBSTITUTE(D338," ","&lt;/s&gt;&lt;s&gt;") &amp; "&lt;/s&gt;&lt;/t&gt;", "//s"), _xlfn.SEQUENCE(4))))</f>
        <v>Boat Wave Call Smart</v>
      </c>
      <c r="H338" t="str">
        <f t="shared" si="56"/>
        <v>Talk with Advanced Dedicated Bluetooth Calling Chip, 1.69‚Äù HD Display with 550 NITS and 70% Color Gamut, 150+ Watch Faces, Multi-Sport Modes,HR,SpO2, IP68(Active Black)</v>
      </c>
      <c r="I338" t="s">
        <v>2910</v>
      </c>
      <c r="J338" t="s">
        <v>13093</v>
      </c>
      <c r="K338" s="7" t="str">
        <f t="shared" si="58"/>
        <v>Electronics</v>
      </c>
      <c r="L338" s="2" t="s">
        <v>13120</v>
      </c>
      <c r="M338" t="str">
        <f t="shared" si="59"/>
        <v>WearableTechnology</v>
      </c>
      <c r="N338" s="2" t="s">
        <v>13121</v>
      </c>
      <c r="O338" s="2" t="str">
        <f t="shared" si="60"/>
        <v>SmartWatches</v>
      </c>
      <c r="P338" s="1"/>
      <c r="R338" s="2">
        <v>1999</v>
      </c>
      <c r="S338" s="8">
        <f t="shared" si="61"/>
        <v>1999</v>
      </c>
      <c r="T338" s="2">
        <v>7990</v>
      </c>
      <c r="U338" s="8">
        <f t="shared" si="62"/>
        <v>7990</v>
      </c>
      <c r="V338" s="1">
        <f t="shared" si="63"/>
        <v>0.74981226533166456</v>
      </c>
      <c r="W338">
        <v>3.8</v>
      </c>
      <c r="X338" s="10">
        <f t="shared" si="64"/>
        <v>3.8</v>
      </c>
      <c r="Y338" s="4">
        <v>17831</v>
      </c>
      <c r="Z338" s="12">
        <f t="shared" si="65"/>
        <v>17831</v>
      </c>
    </row>
    <row r="339" spans="1:26" x14ac:dyDescent="0.25">
      <c r="A339">
        <v>338</v>
      </c>
      <c r="B339" t="s">
        <v>2937</v>
      </c>
      <c r="C339" t="s">
        <v>2938</v>
      </c>
      <c r="D339" t="str">
        <f t="shared" si="57"/>
        <v>MI Power Bank 3i 20000mAh Lithium Polymer 18W Fast Power Delivery Charging | Input- Type C | Micro USB| Triple Output | Sandstone Black</v>
      </c>
      <c r="F339" t="str">
        <f t="shared" si="66"/>
        <v>Unique</v>
      </c>
      <c r="G339" t="str" cm="1">
        <f t="array" ref="G339">PROPER(_xlfn.TEXTJOIN(" ", TRUE, INDEX(_xlfn.FILTERXML("&lt;t&gt;&lt;s&gt;" &amp; SUBSTITUTE(D339," ","&lt;/s&gt;&lt;s&gt;") &amp; "&lt;/s&gt;&lt;/t&gt;", "//s"), _xlfn.SEQUENCE(4))))</f>
        <v>Mi Power Bank 3I</v>
      </c>
      <c r="H339" t="str">
        <f t="shared" si="56"/>
        <v>Polymer 18W Fast Power Delivery Charging | Input- Type C | Micro USB| Triple Output | Sandstone Black</v>
      </c>
      <c r="I339" t="s">
        <v>2939</v>
      </c>
      <c r="J339" t="s">
        <v>13093</v>
      </c>
      <c r="K339" s="7" t="str">
        <f t="shared" si="58"/>
        <v>Electronics</v>
      </c>
      <c r="L339" s="2" t="s">
        <v>13122</v>
      </c>
      <c r="M339" t="str">
        <f t="shared" si="59"/>
        <v>Mobiles &amp; Accessories</v>
      </c>
      <c r="N339" s="2" t="s">
        <v>13123</v>
      </c>
      <c r="O339" s="2" t="str">
        <f t="shared" si="60"/>
        <v>MobileAccessories</v>
      </c>
      <c r="P339" s="1" t="s">
        <v>13124</v>
      </c>
      <c r="Q339" t="s">
        <v>13125</v>
      </c>
      <c r="R339" s="2">
        <v>2049</v>
      </c>
      <c r="S339" s="8">
        <f t="shared" si="61"/>
        <v>2049</v>
      </c>
      <c r="T339" s="2">
        <v>2199</v>
      </c>
      <c r="U339" s="8">
        <f t="shared" si="62"/>
        <v>2199</v>
      </c>
      <c r="V339" s="1">
        <f t="shared" si="63"/>
        <v>6.8212824010914053E-2</v>
      </c>
      <c r="W339">
        <v>4.3</v>
      </c>
      <c r="X339" s="10">
        <f t="shared" si="64"/>
        <v>4.3</v>
      </c>
      <c r="Y339" s="4">
        <v>178912</v>
      </c>
      <c r="Z339" s="12">
        <f t="shared" si="65"/>
        <v>178912</v>
      </c>
    </row>
    <row r="340" spans="1:26" x14ac:dyDescent="0.25">
      <c r="A340">
        <v>339</v>
      </c>
      <c r="B340" t="s">
        <v>2948</v>
      </c>
      <c r="C340" t="s">
        <v>2949</v>
      </c>
      <c r="D340" t="str">
        <f t="shared" si="57"/>
        <v>Redmi A1 (Light Blue, 2GB RAM, 32GB Storage) | Segment Best AI Dual Cam | 5000mAh Battery | Leather Texture Design | Android 12</v>
      </c>
      <c r="F340" t="str">
        <f t="shared" si="66"/>
        <v>Unique</v>
      </c>
      <c r="G340" t="str" cm="1">
        <f t="array" ref="G340">PROPER(_xlfn.TEXTJOIN(" ", TRUE, INDEX(_xlfn.FILTERXML("&lt;t&gt;&lt;s&gt;" &amp; SUBSTITUTE(D340," ","&lt;/s&gt;&lt;s&gt;") &amp; "&lt;/s&gt;&lt;/t&gt;", "//s"), _xlfn.SEQUENCE(4))))</f>
        <v>Redmi A1 (Light Blue,</v>
      </c>
      <c r="H340" t="str">
        <f t="shared" si="56"/>
        <v>32GB Storage) | Segment Best AI Dual Cam | 5000mAh Battery | Leather Texture Design | Android 12</v>
      </c>
      <c r="I340" t="s">
        <v>2950</v>
      </c>
      <c r="J340" t="s">
        <v>13093</v>
      </c>
      <c r="K340" s="7" t="str">
        <f t="shared" si="58"/>
        <v>Electronics</v>
      </c>
      <c r="L340" s="2" t="s">
        <v>13122</v>
      </c>
      <c r="M340" t="str">
        <f t="shared" si="59"/>
        <v>Mobiles &amp; Accessories</v>
      </c>
      <c r="N340" s="2" t="s">
        <v>13126</v>
      </c>
      <c r="O340" s="2" t="str">
        <f t="shared" si="60"/>
        <v>Smartphones &amp; BasicMobiles</v>
      </c>
      <c r="P340" s="1" t="s">
        <v>13127</v>
      </c>
      <c r="R340" s="2">
        <v>6499</v>
      </c>
      <c r="S340" s="8">
        <f t="shared" si="61"/>
        <v>6499</v>
      </c>
      <c r="T340" s="2">
        <v>8999</v>
      </c>
      <c r="U340" s="8">
        <f t="shared" si="62"/>
        <v>8999</v>
      </c>
      <c r="V340" s="1">
        <f t="shared" si="63"/>
        <v>0.27780864540504502</v>
      </c>
      <c r="W340">
        <v>4</v>
      </c>
      <c r="X340" s="10">
        <f t="shared" si="64"/>
        <v>4</v>
      </c>
      <c r="Y340" s="4">
        <v>7807</v>
      </c>
      <c r="Z340" s="12">
        <f t="shared" si="65"/>
        <v>7807</v>
      </c>
    </row>
    <row r="341" spans="1:26" x14ac:dyDescent="0.25">
      <c r="A341">
        <v>340</v>
      </c>
      <c r="B341" t="s">
        <v>2959</v>
      </c>
      <c r="C341" t="s">
        <v>2960</v>
      </c>
      <c r="D341" t="str">
        <f t="shared" si="57"/>
        <v>OnePlus Nord 2T 5G (Jade Fog, 8GB RAM, 128GB Storage)</v>
      </c>
      <c r="F341" t="str">
        <f t="shared" si="66"/>
        <v>Unique</v>
      </c>
      <c r="G341" t="str" cm="1">
        <f t="array" ref="G341">PROPER(_xlfn.TEXTJOIN(" ", TRUE, INDEX(_xlfn.FILTERXML("&lt;t&gt;&lt;s&gt;" &amp; SUBSTITUTE(D341," ","&lt;/s&gt;&lt;s&gt;") &amp; "&lt;/s&gt;&lt;/t&gt;", "//s"), _xlfn.SEQUENCE(4))))</f>
        <v>Oneplus Nord 2T 5G</v>
      </c>
      <c r="H341" t="str">
        <f t="shared" si="56"/>
        <v>8GB RAM, 128GB Storage)</v>
      </c>
      <c r="I341" t="s">
        <v>2950</v>
      </c>
      <c r="J341" t="s">
        <v>13093</v>
      </c>
      <c r="K341" s="7" t="str">
        <f t="shared" si="58"/>
        <v>Electronics</v>
      </c>
      <c r="L341" s="2" t="s">
        <v>13122</v>
      </c>
      <c r="M341" t="str">
        <f t="shared" si="59"/>
        <v>Mobiles &amp; Accessories</v>
      </c>
      <c r="N341" s="2" t="s">
        <v>13126</v>
      </c>
      <c r="O341" s="2" t="str">
        <f t="shared" si="60"/>
        <v>Smartphones &amp; BasicMobiles</v>
      </c>
      <c r="P341" s="1" t="s">
        <v>13127</v>
      </c>
      <c r="R341" s="2">
        <v>28999</v>
      </c>
      <c r="S341" s="8">
        <f t="shared" si="61"/>
        <v>28999</v>
      </c>
      <c r="T341" s="2">
        <v>28999</v>
      </c>
      <c r="U341" s="8">
        <f t="shared" si="62"/>
        <v>28999</v>
      </c>
      <c r="V341" s="1">
        <f t="shared" si="63"/>
        <v>0</v>
      </c>
      <c r="W341">
        <v>4.3</v>
      </c>
      <c r="X341" s="10">
        <f t="shared" si="64"/>
        <v>4.3</v>
      </c>
      <c r="Y341" s="4">
        <v>17415</v>
      </c>
      <c r="Z341" s="12">
        <f t="shared" si="65"/>
        <v>17415</v>
      </c>
    </row>
    <row r="342" spans="1:26" x14ac:dyDescent="0.25">
      <c r="A342">
        <v>341</v>
      </c>
      <c r="B342" t="s">
        <v>2969</v>
      </c>
      <c r="C342" t="s">
        <v>2970</v>
      </c>
      <c r="D342" t="str">
        <f t="shared" si="57"/>
        <v>OnePlus Nord 2T 5G (Gray Shadow, 8GB RAM, 128GB Storage)</v>
      </c>
      <c r="F342" t="str">
        <f t="shared" si="66"/>
        <v>Unique</v>
      </c>
      <c r="G342" t="str" cm="1">
        <f t="array" ref="G342">PROPER(_xlfn.TEXTJOIN(" ", TRUE, INDEX(_xlfn.FILTERXML("&lt;t&gt;&lt;s&gt;" &amp; SUBSTITUTE(D342," ","&lt;/s&gt;&lt;s&gt;") &amp; "&lt;/s&gt;&lt;/t&gt;", "//s"), _xlfn.SEQUENCE(4))))</f>
        <v>Oneplus Nord 2T 5G</v>
      </c>
      <c r="H342" t="str">
        <f t="shared" si="56"/>
        <v>8GB RAM, 128GB Storage)</v>
      </c>
      <c r="I342" t="s">
        <v>2950</v>
      </c>
      <c r="J342" t="s">
        <v>13093</v>
      </c>
      <c r="K342" s="7" t="str">
        <f t="shared" si="58"/>
        <v>Electronics</v>
      </c>
      <c r="L342" s="2" t="s">
        <v>13122</v>
      </c>
      <c r="M342" t="str">
        <f t="shared" si="59"/>
        <v>Mobiles &amp; Accessories</v>
      </c>
      <c r="N342" s="2" t="s">
        <v>13126</v>
      </c>
      <c r="O342" s="2" t="str">
        <f t="shared" si="60"/>
        <v>Smartphones &amp; BasicMobiles</v>
      </c>
      <c r="P342" s="1" t="s">
        <v>13127</v>
      </c>
      <c r="R342" s="2">
        <v>28999</v>
      </c>
      <c r="S342" s="8">
        <f t="shared" si="61"/>
        <v>28999</v>
      </c>
      <c r="T342" s="2">
        <v>28999</v>
      </c>
      <c r="U342" s="8">
        <f t="shared" si="62"/>
        <v>28999</v>
      </c>
      <c r="V342" s="1">
        <f t="shared" si="63"/>
        <v>0</v>
      </c>
      <c r="W342">
        <v>4.3</v>
      </c>
      <c r="X342" s="10">
        <f t="shared" si="64"/>
        <v>4.3</v>
      </c>
      <c r="Y342" s="4">
        <v>17415</v>
      </c>
      <c r="Z342" s="12">
        <f t="shared" si="65"/>
        <v>17415</v>
      </c>
    </row>
    <row r="343" spans="1:26" x14ac:dyDescent="0.25">
      <c r="A343">
        <v>342</v>
      </c>
      <c r="B343" t="s">
        <v>2974</v>
      </c>
      <c r="C343" t="s">
        <v>2975</v>
      </c>
      <c r="D343" t="str">
        <f t="shared" si="57"/>
        <v>Redmi A1 (Black, 2GB RAM, 32GB Storage) | Segment Best AI Dual Cam | 5000mAh Battery | Leather Texture Design | Android 12</v>
      </c>
      <c r="F343" t="str">
        <f t="shared" si="66"/>
        <v>Unique</v>
      </c>
      <c r="G343" t="str" cm="1">
        <f t="array" ref="G343">PROPER(_xlfn.TEXTJOIN(" ", TRUE, INDEX(_xlfn.FILTERXML("&lt;t&gt;&lt;s&gt;" &amp; SUBSTITUTE(D343," ","&lt;/s&gt;&lt;s&gt;") &amp; "&lt;/s&gt;&lt;/t&gt;", "//s"), _xlfn.SEQUENCE(4))))</f>
        <v>Redmi A1 (Black, 2Gb</v>
      </c>
      <c r="H343" t="str">
        <f t="shared" si="56"/>
        <v>Storage) | Segment Best AI Dual Cam | 5000mAh Battery | Leather Texture Design | Android 12</v>
      </c>
      <c r="I343" t="s">
        <v>2950</v>
      </c>
      <c r="J343" t="s">
        <v>13093</v>
      </c>
      <c r="K343" s="7" t="str">
        <f t="shared" si="58"/>
        <v>Electronics</v>
      </c>
      <c r="L343" s="2" t="s">
        <v>13122</v>
      </c>
      <c r="M343" t="str">
        <f t="shared" si="59"/>
        <v>Mobiles &amp; Accessories</v>
      </c>
      <c r="N343" s="2" t="s">
        <v>13126</v>
      </c>
      <c r="O343" s="2" t="str">
        <f t="shared" si="60"/>
        <v>Smartphones &amp; BasicMobiles</v>
      </c>
      <c r="P343" s="1" t="s">
        <v>13127</v>
      </c>
      <c r="R343" s="2">
        <v>6499</v>
      </c>
      <c r="S343" s="8">
        <f t="shared" si="61"/>
        <v>6499</v>
      </c>
      <c r="T343" s="2">
        <v>8999</v>
      </c>
      <c r="U343" s="8">
        <f t="shared" si="62"/>
        <v>8999</v>
      </c>
      <c r="V343" s="1">
        <f t="shared" si="63"/>
        <v>0.27780864540504502</v>
      </c>
      <c r="W343">
        <v>4</v>
      </c>
      <c r="X343" s="10">
        <f t="shared" si="64"/>
        <v>4</v>
      </c>
      <c r="Y343" s="4">
        <v>7807</v>
      </c>
      <c r="Z343" s="12">
        <f t="shared" si="65"/>
        <v>7807</v>
      </c>
    </row>
    <row r="344" spans="1:26" x14ac:dyDescent="0.25">
      <c r="A344">
        <v>343</v>
      </c>
      <c r="B344" t="s">
        <v>2978</v>
      </c>
      <c r="C344" t="s">
        <v>2979</v>
      </c>
      <c r="D344" t="str">
        <f t="shared" si="57"/>
        <v>Redmi A1 (Light Green, 2GB RAM 32GB ROM) | Segment Best AI Dual Cam | 5000mAh Battery | Leather Texture Design | Android 12</v>
      </c>
      <c r="F344" t="str">
        <f t="shared" si="66"/>
        <v>Unique</v>
      </c>
      <c r="G344" t="str" cm="1">
        <f t="array" ref="G344">PROPER(_xlfn.TEXTJOIN(" ", TRUE, INDEX(_xlfn.FILTERXML("&lt;t&gt;&lt;s&gt;" &amp; SUBSTITUTE(D344," ","&lt;/s&gt;&lt;s&gt;") &amp; "&lt;/s&gt;&lt;/t&gt;", "//s"), _xlfn.SEQUENCE(4))))</f>
        <v>Redmi A1 (Light Green,</v>
      </c>
      <c r="H344" t="str">
        <f t="shared" si="56"/>
        <v>32GB ROM) | Segment Best AI Dual Cam | 5000mAh Battery | Leather Texture Design | Android 12</v>
      </c>
      <c r="I344" t="s">
        <v>2950</v>
      </c>
      <c r="J344" t="s">
        <v>13093</v>
      </c>
      <c r="K344" s="7" t="str">
        <f t="shared" si="58"/>
        <v>Electronics</v>
      </c>
      <c r="L344" s="2" t="s">
        <v>13122</v>
      </c>
      <c r="M344" t="str">
        <f t="shared" si="59"/>
        <v>Mobiles &amp; Accessories</v>
      </c>
      <c r="N344" s="2" t="s">
        <v>13126</v>
      </c>
      <c r="O344" s="2" t="str">
        <f t="shared" si="60"/>
        <v>Smartphones &amp; BasicMobiles</v>
      </c>
      <c r="P344" s="1" t="s">
        <v>13127</v>
      </c>
      <c r="R344" s="2">
        <v>6499</v>
      </c>
      <c r="S344" s="8">
        <f t="shared" si="61"/>
        <v>6499</v>
      </c>
      <c r="T344" s="2">
        <v>8999</v>
      </c>
      <c r="U344" s="8">
        <f t="shared" si="62"/>
        <v>8999</v>
      </c>
      <c r="V344" s="1">
        <f t="shared" si="63"/>
        <v>0.27780864540504502</v>
      </c>
      <c r="W344">
        <v>4</v>
      </c>
      <c r="X344" s="10">
        <f t="shared" si="64"/>
        <v>4</v>
      </c>
      <c r="Y344" s="4">
        <v>7807</v>
      </c>
      <c r="Z344" s="12">
        <f t="shared" si="65"/>
        <v>7807</v>
      </c>
    </row>
    <row r="345" spans="1:26" x14ac:dyDescent="0.25">
      <c r="A345">
        <v>344</v>
      </c>
      <c r="B345" t="s">
        <v>2982</v>
      </c>
      <c r="C345" t="s">
        <v>12985</v>
      </c>
      <c r="D345" t="str">
        <f t="shared" si="57"/>
        <v>SanDisk Ultra microSDXC‚Ñ¢ UHS-I Card, 64GB, 140MB s R, 10 Y Warranty, for Smartphones</v>
      </c>
      <c r="F345" t="str">
        <f t="shared" si="66"/>
        <v>Duplicate</v>
      </c>
      <c r="G345" t="str" cm="1">
        <f t="array" ref="G345">PROPER(_xlfn.TEXTJOIN(" ", TRUE, INDEX(_xlfn.FILTERXML("&lt;t&gt;&lt;s&gt;" &amp; SUBSTITUTE(D345," ","&lt;/s&gt;&lt;s&gt;") &amp; "&lt;/s&gt;&lt;/t&gt;", "//s"), _xlfn.SEQUENCE(4))))</f>
        <v>Sandisk Ultra Microsdxc‚Ñ¢ Uhs-I</v>
      </c>
      <c r="H345" t="str">
        <f t="shared" si="56"/>
        <v>140MB s R, 10 Y Warranty, for Smartphones</v>
      </c>
      <c r="I345" t="s">
        <v>2983</v>
      </c>
      <c r="J345" t="s">
        <v>13093</v>
      </c>
      <c r="K345" s="7" t="str">
        <f t="shared" si="58"/>
        <v>Electronics</v>
      </c>
      <c r="L345" t="s">
        <v>13095</v>
      </c>
      <c r="M345" t="str">
        <f t="shared" si="59"/>
        <v>Accessories</v>
      </c>
      <c r="N345" s="2" t="s">
        <v>13128</v>
      </c>
      <c r="O345" s="2" t="str">
        <f t="shared" si="60"/>
        <v>MemoryCards</v>
      </c>
      <c r="P345" s="1" t="s">
        <v>13129</v>
      </c>
      <c r="R345">
        <v>569</v>
      </c>
      <c r="S345" s="8">
        <f t="shared" si="61"/>
        <v>569</v>
      </c>
      <c r="T345" s="2">
        <v>1000</v>
      </c>
      <c r="U345" s="8">
        <f t="shared" si="62"/>
        <v>1000</v>
      </c>
      <c r="V345" s="1">
        <f t="shared" si="63"/>
        <v>0.43099999999999999</v>
      </c>
      <c r="W345">
        <v>4.4000000000000004</v>
      </c>
      <c r="X345" s="10">
        <f t="shared" si="64"/>
        <v>4.4000000000000004</v>
      </c>
      <c r="Y345" s="4">
        <v>67259</v>
      </c>
      <c r="Z345" s="12">
        <f t="shared" si="65"/>
        <v>67259</v>
      </c>
    </row>
    <row r="346" spans="1:26" x14ac:dyDescent="0.25">
      <c r="A346">
        <v>345</v>
      </c>
      <c r="B346" t="s">
        <v>2992</v>
      </c>
      <c r="C346" t="s">
        <v>2993</v>
      </c>
      <c r="D346" t="str">
        <f t="shared" si="57"/>
        <v>Noise Pulse Go Buzz Smart Watch Bluetooth Calling with 1.69" Display, 550 NITS, 150+ Cloud Watch Face, SPo2, Heart Rate Tracking, 100 Sports Mode with Auto Detection, Longer Battery (Jet Black)</v>
      </c>
      <c r="F346" t="str">
        <f t="shared" si="66"/>
        <v>Duplicate</v>
      </c>
      <c r="G346" t="str" cm="1">
        <f t="array" ref="G346">PROPER(_xlfn.TEXTJOIN(" ", TRUE, INDEX(_xlfn.FILTERXML("&lt;t&gt;&lt;s&gt;" &amp; SUBSTITUTE(D346," ","&lt;/s&gt;&lt;s&gt;") &amp; "&lt;/s&gt;&lt;/t&gt;", "//s"), _xlfn.SEQUENCE(4))))</f>
        <v>Noise Pulse Go Buzz</v>
      </c>
      <c r="H346" t="str">
        <f t="shared" si="56"/>
        <v>Bluetooth Calling with 1.69" Display, 550 NITS, 150+ Cloud Watch Face, SPo2, Heart Rate Tracking, 100 Sports Mode with Auto Detection, Longer Battery (Jet Black)</v>
      </c>
      <c r="I346" t="s">
        <v>2910</v>
      </c>
      <c r="J346" t="s">
        <v>13093</v>
      </c>
      <c r="K346" s="7" t="str">
        <f t="shared" si="58"/>
        <v>Electronics</v>
      </c>
      <c r="L346" s="2" t="s">
        <v>13120</v>
      </c>
      <c r="M346" t="str">
        <f t="shared" si="59"/>
        <v>WearableTechnology</v>
      </c>
      <c r="N346" s="2" t="s">
        <v>13121</v>
      </c>
      <c r="O346" s="2" t="str">
        <f t="shared" si="60"/>
        <v>SmartWatches</v>
      </c>
      <c r="P346" s="1"/>
      <c r="R346" s="2">
        <v>1898</v>
      </c>
      <c r="S346" s="8">
        <f t="shared" si="61"/>
        <v>1898</v>
      </c>
      <c r="T346" s="2">
        <v>4999</v>
      </c>
      <c r="U346" s="8">
        <f t="shared" si="62"/>
        <v>4999</v>
      </c>
      <c r="V346" s="1">
        <f t="shared" si="63"/>
        <v>0.62032406481296254</v>
      </c>
      <c r="W346">
        <v>4.0999999999999996</v>
      </c>
      <c r="X346" s="10">
        <f t="shared" si="64"/>
        <v>4.0999999999999996</v>
      </c>
      <c r="Y346" s="4">
        <v>10689</v>
      </c>
      <c r="Z346" s="12">
        <f t="shared" si="65"/>
        <v>10689</v>
      </c>
    </row>
    <row r="347" spans="1:26" x14ac:dyDescent="0.25">
      <c r="A347">
        <v>346</v>
      </c>
      <c r="B347" t="s">
        <v>3002</v>
      </c>
      <c r="C347" t="s">
        <v>3003</v>
      </c>
      <c r="D347" t="str">
        <f t="shared" si="57"/>
        <v>Nokia 105 Single SIM, Keypad Mobile Phone with Wireless FM Radio | Charcoal</v>
      </c>
      <c r="F347" t="str">
        <f t="shared" si="66"/>
        <v>Unique</v>
      </c>
      <c r="G347" t="str" cm="1">
        <f t="array" ref="G347">PROPER(_xlfn.TEXTJOIN(" ", TRUE, INDEX(_xlfn.FILTERXML("&lt;t&gt;&lt;s&gt;" &amp; SUBSTITUTE(D347," ","&lt;/s&gt;&lt;s&gt;") &amp; "&lt;/s&gt;&lt;/t&gt;", "//s"), _xlfn.SEQUENCE(4))))</f>
        <v>Nokia 105 Single Sim,</v>
      </c>
      <c r="H347" t="str">
        <f t="shared" si="56"/>
        <v>Phone with Wireless FM Radio | Charcoal</v>
      </c>
      <c r="I347" t="s">
        <v>3004</v>
      </c>
      <c r="J347" t="s">
        <v>13093</v>
      </c>
      <c r="K347" s="7" t="str">
        <f t="shared" si="58"/>
        <v>Electronics</v>
      </c>
      <c r="L347" s="2" t="s">
        <v>13122</v>
      </c>
      <c r="M347" t="str">
        <f t="shared" si="59"/>
        <v>Mobiles &amp; Accessories</v>
      </c>
      <c r="N347" s="2" t="s">
        <v>13126</v>
      </c>
      <c r="O347" s="2" t="str">
        <f t="shared" si="60"/>
        <v>Smartphones &amp; BasicMobiles</v>
      </c>
      <c r="P347" s="1" t="s">
        <v>13130</v>
      </c>
      <c r="R347" s="2">
        <v>1299</v>
      </c>
      <c r="S347" s="8">
        <f t="shared" si="61"/>
        <v>1299</v>
      </c>
      <c r="T347" s="2">
        <v>1599</v>
      </c>
      <c r="U347" s="8">
        <f t="shared" si="62"/>
        <v>1599</v>
      </c>
      <c r="V347" s="1">
        <f t="shared" si="63"/>
        <v>0.18761726078799248</v>
      </c>
      <c r="W347">
        <v>4</v>
      </c>
      <c r="X347" s="10">
        <f t="shared" si="64"/>
        <v>4</v>
      </c>
      <c r="Y347" s="4">
        <v>128311</v>
      </c>
      <c r="Z347" s="12">
        <f t="shared" si="65"/>
        <v>128311</v>
      </c>
    </row>
    <row r="348" spans="1:26" x14ac:dyDescent="0.25">
      <c r="A348">
        <v>347</v>
      </c>
      <c r="B348" t="s">
        <v>3013</v>
      </c>
      <c r="C348" t="s">
        <v>3014</v>
      </c>
      <c r="D348" t="str">
        <f t="shared" si="57"/>
        <v>boAt Wave Lite Smartwatch with 1.69" HD Display, Sleek Metal Body, HR and SpO2 Level Monitor, 140+ Watch Faces, Activity Tracker, Multiple Sports Modes, IP68 and 7 Days Battery Life(Active Black)</v>
      </c>
      <c r="F348" t="str">
        <f t="shared" si="66"/>
        <v>Duplicate</v>
      </c>
      <c r="G348" t="str" cm="1">
        <f t="array" ref="G348">PROPER(_xlfn.TEXTJOIN(" ", TRUE, INDEX(_xlfn.FILTERXML("&lt;t&gt;&lt;s&gt;" &amp; SUBSTITUTE(D348," ","&lt;/s&gt;&lt;s&gt;") &amp; "&lt;/s&gt;&lt;/t&gt;", "//s"), _xlfn.SEQUENCE(4))))</f>
        <v>Boat Wave Lite Smartwatch</v>
      </c>
      <c r="H348" t="str">
        <f t="shared" si="56"/>
        <v>HD Display, Sleek Metal Body, HR and SpO2 Level Monitor, 140+ Watch Faces, Activity Tracker, Multiple Sports Modes, IP68 and 7 Days Battery Life(Active Black)</v>
      </c>
      <c r="I348" t="s">
        <v>2910</v>
      </c>
      <c r="J348" t="s">
        <v>13093</v>
      </c>
      <c r="K348" s="7" t="str">
        <f t="shared" si="58"/>
        <v>Electronics</v>
      </c>
      <c r="L348" s="2" t="s">
        <v>13120</v>
      </c>
      <c r="M348" t="str">
        <f t="shared" si="59"/>
        <v>WearableTechnology</v>
      </c>
      <c r="N348" s="2" t="s">
        <v>13121</v>
      </c>
      <c r="O348" s="2" t="str">
        <f t="shared" si="60"/>
        <v>SmartWatches</v>
      </c>
      <c r="P348" s="1"/>
      <c r="R348" s="2">
        <v>1499</v>
      </c>
      <c r="S348" s="8">
        <f t="shared" si="61"/>
        <v>1499</v>
      </c>
      <c r="T348" s="2">
        <v>6990</v>
      </c>
      <c r="U348" s="8">
        <f t="shared" si="62"/>
        <v>6990</v>
      </c>
      <c r="V348" s="1">
        <f t="shared" si="63"/>
        <v>0.78555078683834045</v>
      </c>
      <c r="W348">
        <v>3.9</v>
      </c>
      <c r="X348" s="10">
        <f t="shared" si="64"/>
        <v>3.9</v>
      </c>
      <c r="Y348" s="4">
        <v>21796</v>
      </c>
      <c r="Z348" s="12">
        <f t="shared" si="65"/>
        <v>21796</v>
      </c>
    </row>
    <row r="349" spans="1:26" x14ac:dyDescent="0.25">
      <c r="A349">
        <v>348</v>
      </c>
      <c r="B349" t="s">
        <v>3023</v>
      </c>
      <c r="C349" t="s">
        <v>3024</v>
      </c>
      <c r="D349" t="str">
        <f t="shared" si="57"/>
        <v>JBL C100SI Wired In Ear Headphones with Mic, JBL Pure Bass Sound, One Button Multi-function Remote, Angled Buds for Comfort fit (Black)</v>
      </c>
      <c r="F349" t="str">
        <f t="shared" si="66"/>
        <v>Duplicate</v>
      </c>
      <c r="G349" t="str" cm="1">
        <f t="array" ref="G349">PROPER(_xlfn.TEXTJOIN(" ", TRUE, INDEX(_xlfn.FILTERXML("&lt;t&gt;&lt;s&gt;" &amp; SUBSTITUTE(D349," ","&lt;/s&gt;&lt;s&gt;") &amp; "&lt;/s&gt;&lt;/t&gt;", "//s"), _xlfn.SEQUENCE(4))))</f>
        <v>Jbl C100Si Wired In</v>
      </c>
      <c r="H349" t="str">
        <f t="shared" ref="H349:H412" si="67">IFERROR(TRIM(MID(D349, FIND("~", SUBSTITUTE(D349, " ", "~", 6)) + 1, LEN(D349))), "")</f>
        <v>with Mic, JBL Pure Bass Sound, One Button Multi-function Remote, Angled Buds for Comfort fit (Black)</v>
      </c>
      <c r="I349" t="s">
        <v>3025</v>
      </c>
      <c r="J349" t="s">
        <v>13093</v>
      </c>
      <c r="K349" s="7" t="str">
        <f t="shared" si="58"/>
        <v>Electronics</v>
      </c>
      <c r="L349" t="s">
        <v>13131</v>
      </c>
      <c r="M349" t="str">
        <f t="shared" si="59"/>
        <v>Headphones , Earbuds &amp; Accessories</v>
      </c>
      <c r="N349" t="s">
        <v>13132</v>
      </c>
      <c r="O349" s="2" t="str">
        <f t="shared" si="60"/>
        <v>Headphones</v>
      </c>
      <c r="P349" s="1" t="s">
        <v>13133</v>
      </c>
      <c r="R349">
        <v>599</v>
      </c>
      <c r="S349" s="8">
        <f t="shared" si="61"/>
        <v>599</v>
      </c>
      <c r="T349">
        <v>999</v>
      </c>
      <c r="U349" s="8">
        <f t="shared" si="62"/>
        <v>999</v>
      </c>
      <c r="V349" s="1">
        <f t="shared" si="63"/>
        <v>0.40040040040040042</v>
      </c>
      <c r="W349">
        <v>4.0999999999999996</v>
      </c>
      <c r="X349" s="10">
        <f t="shared" si="64"/>
        <v>4.0999999999999996</v>
      </c>
      <c r="Y349" s="4">
        <v>192590</v>
      </c>
      <c r="Z349" s="12">
        <f t="shared" si="65"/>
        <v>192590</v>
      </c>
    </row>
    <row r="350" spans="1:26" x14ac:dyDescent="0.25">
      <c r="A350">
        <v>349</v>
      </c>
      <c r="B350" t="s">
        <v>3034</v>
      </c>
      <c r="C350" t="s">
        <v>3035</v>
      </c>
      <c r="D350" t="str">
        <f t="shared" si="57"/>
        <v>Samsung Galaxy M04 Dark Blue, 4GB RAM, 64GB Storage | Upto 8GB RAM with RAM Plus | MediaTek Helio P35 | 5000 mAh Battery</v>
      </c>
      <c r="F350" t="str">
        <f t="shared" si="66"/>
        <v>Unique</v>
      </c>
      <c r="G350" t="str" cm="1">
        <f t="array" ref="G350">PROPER(_xlfn.TEXTJOIN(" ", TRUE, INDEX(_xlfn.FILTERXML("&lt;t&gt;&lt;s&gt;" &amp; SUBSTITUTE(D350," ","&lt;/s&gt;&lt;s&gt;") &amp; "&lt;/s&gt;&lt;/t&gt;", "//s"), _xlfn.SEQUENCE(4))))</f>
        <v>Samsung Galaxy M04 Dark</v>
      </c>
      <c r="H350" t="str">
        <f t="shared" si="67"/>
        <v>RAM, 64GB Storage | Upto 8GB RAM with RAM Plus | MediaTek Helio P35 | 5000 mAh Battery</v>
      </c>
      <c r="I350" t="s">
        <v>2950</v>
      </c>
      <c r="J350" t="s">
        <v>13093</v>
      </c>
      <c r="K350" s="7" t="str">
        <f t="shared" si="58"/>
        <v>Electronics</v>
      </c>
      <c r="L350" s="2" t="s">
        <v>13122</v>
      </c>
      <c r="M350" t="str">
        <f t="shared" si="59"/>
        <v>Mobiles &amp; Accessories</v>
      </c>
      <c r="N350" s="2" t="s">
        <v>13126</v>
      </c>
      <c r="O350" s="2" t="str">
        <f t="shared" si="60"/>
        <v>Smartphones &amp; BasicMobiles</v>
      </c>
      <c r="P350" s="1" t="s">
        <v>13127</v>
      </c>
      <c r="R350" s="2">
        <v>9499</v>
      </c>
      <c r="S350" s="8">
        <f t="shared" si="61"/>
        <v>9499</v>
      </c>
      <c r="T350" s="2">
        <v>11999</v>
      </c>
      <c r="U350" s="8">
        <f t="shared" si="62"/>
        <v>11999</v>
      </c>
      <c r="V350" s="1">
        <f t="shared" si="63"/>
        <v>0.20835069589132427</v>
      </c>
      <c r="W350">
        <v>4.2</v>
      </c>
      <c r="X350" s="10">
        <f t="shared" si="64"/>
        <v>4.2</v>
      </c>
      <c r="Y350" s="4">
        <v>284</v>
      </c>
      <c r="Z350" s="12">
        <f t="shared" si="65"/>
        <v>284</v>
      </c>
    </row>
    <row r="351" spans="1:26" x14ac:dyDescent="0.25">
      <c r="A351">
        <v>350</v>
      </c>
      <c r="B351" t="s">
        <v>3044</v>
      </c>
      <c r="C351" t="s">
        <v>3045</v>
      </c>
      <c r="D351" t="str">
        <f t="shared" si="57"/>
        <v>PTron Tangentbeat in-Ear Bluetooth 5.0 Wireless Headphones with Mic, Enhanced Bass, 10mm Drivers, Clear Calls, Snug-Fit, Fast Charging, Magnetic Buds, Voice Assistant and IPX4 Wireless Neckband (Black)</v>
      </c>
      <c r="F351" t="str">
        <f t="shared" si="66"/>
        <v>Unique</v>
      </c>
      <c r="G351" t="str" cm="1">
        <f t="array" ref="G351">PROPER(_xlfn.TEXTJOIN(" ", TRUE, INDEX(_xlfn.FILTERXML("&lt;t&gt;&lt;s&gt;" &amp; SUBSTITUTE(D351," ","&lt;/s&gt;&lt;s&gt;") &amp; "&lt;/s&gt;&lt;/t&gt;", "//s"), _xlfn.SEQUENCE(4))))</f>
        <v>Ptron Tangentbeat In-Ear Bluetooth</v>
      </c>
      <c r="H351" t="str">
        <f t="shared" si="67"/>
        <v>Headphones with Mic, Enhanced Bass, 10mm Drivers, Clear Calls, Snug-Fit, Fast Charging, Magnetic Buds, Voice Assistant and IPX4 Wireless Neckband (Black)</v>
      </c>
      <c r="I351" t="s">
        <v>3025</v>
      </c>
      <c r="J351" t="s">
        <v>13093</v>
      </c>
      <c r="K351" s="7" t="str">
        <f t="shared" si="58"/>
        <v>Electronics</v>
      </c>
      <c r="L351" t="s">
        <v>13131</v>
      </c>
      <c r="M351" t="str">
        <f t="shared" si="59"/>
        <v>Headphones , Earbuds &amp; Accessories</v>
      </c>
      <c r="N351" s="2" t="s">
        <v>13132</v>
      </c>
      <c r="O351" s="2" t="str">
        <f t="shared" si="60"/>
        <v>Headphones</v>
      </c>
      <c r="P351" s="1" t="s">
        <v>13133</v>
      </c>
      <c r="R351">
        <v>599</v>
      </c>
      <c r="S351" s="8">
        <f t="shared" si="61"/>
        <v>599</v>
      </c>
      <c r="T351" s="2">
        <v>2499</v>
      </c>
      <c r="U351" s="8">
        <f t="shared" si="62"/>
        <v>2499</v>
      </c>
      <c r="V351" s="1">
        <f t="shared" si="63"/>
        <v>0.76030412164865946</v>
      </c>
      <c r="W351">
        <v>3.9</v>
      </c>
      <c r="X351" s="10">
        <f t="shared" si="64"/>
        <v>3.9</v>
      </c>
      <c r="Y351" s="4">
        <v>58162</v>
      </c>
      <c r="Z351" s="12">
        <f t="shared" si="65"/>
        <v>58162</v>
      </c>
    </row>
    <row r="352" spans="1:26" x14ac:dyDescent="0.25">
      <c r="A352">
        <v>351</v>
      </c>
      <c r="B352" t="s">
        <v>3054</v>
      </c>
      <c r="C352" t="s">
        <v>3055</v>
      </c>
      <c r="D352" t="str">
        <f t="shared" si="57"/>
        <v>Redmi 10A (Charcoal Black, 4GB RAM, 64GB Storage) | 2 Ghz Octa Core Helio G25 | 5000 mAh Battery | Finger Print Sensor | Upto 5GB RAM with RAM Booster</v>
      </c>
      <c r="F352" t="str">
        <f t="shared" si="66"/>
        <v>Unique</v>
      </c>
      <c r="G352" t="str" cm="1">
        <f t="array" ref="G352">PROPER(_xlfn.TEXTJOIN(" ", TRUE, INDEX(_xlfn.FILTERXML("&lt;t&gt;&lt;s&gt;" &amp; SUBSTITUTE(D352," ","&lt;/s&gt;&lt;s&gt;") &amp; "&lt;/s&gt;&lt;/t&gt;", "//s"), _xlfn.SEQUENCE(4))))</f>
        <v>Redmi 10A (Charcoal Black,</v>
      </c>
      <c r="H352" t="str">
        <f t="shared" si="67"/>
        <v>64GB Storage) | 2 Ghz Octa Core Helio G25 | 5000 mAh Battery | Finger Print Sensor | Upto 5GB RAM with RAM Booster</v>
      </c>
      <c r="I352" t="s">
        <v>2950</v>
      </c>
      <c r="J352" t="s">
        <v>13093</v>
      </c>
      <c r="K352" s="7" t="str">
        <f t="shared" si="58"/>
        <v>Electronics</v>
      </c>
      <c r="L352" s="2" t="s">
        <v>13122</v>
      </c>
      <c r="M352" t="str">
        <f t="shared" si="59"/>
        <v>Mobiles &amp; Accessories</v>
      </c>
      <c r="N352" s="2" t="s">
        <v>13126</v>
      </c>
      <c r="O352" s="2" t="str">
        <f t="shared" si="60"/>
        <v>Smartphones &amp; BasicMobiles</v>
      </c>
      <c r="P352" s="1" t="s">
        <v>13127</v>
      </c>
      <c r="R352" s="2">
        <v>8999</v>
      </c>
      <c r="S352" s="8">
        <f t="shared" si="61"/>
        <v>8999</v>
      </c>
      <c r="T352" s="2">
        <v>11999</v>
      </c>
      <c r="U352" s="8">
        <f t="shared" si="62"/>
        <v>11999</v>
      </c>
      <c r="V352" s="1">
        <f t="shared" si="63"/>
        <v>0.25002083506958911</v>
      </c>
      <c r="W352">
        <v>4</v>
      </c>
      <c r="X352" s="10">
        <f t="shared" si="64"/>
        <v>4</v>
      </c>
      <c r="Y352" s="4">
        <v>12796</v>
      </c>
      <c r="Z352" s="12">
        <f t="shared" si="65"/>
        <v>12796</v>
      </c>
    </row>
    <row r="353" spans="1:26" x14ac:dyDescent="0.25">
      <c r="A353">
        <v>352</v>
      </c>
      <c r="B353" t="s">
        <v>3064</v>
      </c>
      <c r="C353" t="s">
        <v>3065</v>
      </c>
      <c r="D353" t="str">
        <f t="shared" si="57"/>
        <v>pTron Bullet Pro 36W PD Quick Charger, 3 Port Fast Car Charger Adapter - Compatible with All Smartphones and Tablets (Black)</v>
      </c>
      <c r="F353" t="str">
        <f t="shared" si="66"/>
        <v>Duplicate</v>
      </c>
      <c r="G353" t="str" cm="1">
        <f t="array" ref="G353">PROPER(_xlfn.TEXTJOIN(" ", TRUE, INDEX(_xlfn.FILTERXML("&lt;t&gt;&lt;s&gt;" &amp; SUBSTITUTE(D353," ","&lt;/s&gt;&lt;s&gt;") &amp; "&lt;/s&gt;&lt;/t&gt;", "//s"), _xlfn.SEQUENCE(4))))</f>
        <v>Ptron Bullet Pro 36W</v>
      </c>
      <c r="H353" t="str">
        <f t="shared" si="67"/>
        <v>Charger, 3 Port Fast Car Charger Adapter - Compatible with All Smartphones and Tablets (Black)</v>
      </c>
      <c r="I353" t="s">
        <v>3066</v>
      </c>
      <c r="J353" t="s">
        <v>13093</v>
      </c>
      <c r="K353" s="7" t="str">
        <f t="shared" si="58"/>
        <v>Electronics</v>
      </c>
      <c r="L353" t="s">
        <v>13122</v>
      </c>
      <c r="M353" t="str">
        <f t="shared" si="59"/>
        <v>Mobiles &amp; Accessories</v>
      </c>
      <c r="N353" s="2" t="s">
        <v>13123</v>
      </c>
      <c r="O353" s="2" t="str">
        <f t="shared" si="60"/>
        <v>MobileAccessories</v>
      </c>
      <c r="P353" s="1" t="s">
        <v>13124</v>
      </c>
      <c r="Q353" t="s">
        <v>13134</v>
      </c>
      <c r="R353">
        <v>349</v>
      </c>
      <c r="S353" s="8">
        <f t="shared" si="61"/>
        <v>349</v>
      </c>
      <c r="T353" s="2">
        <v>1299</v>
      </c>
      <c r="U353" s="8">
        <f t="shared" si="62"/>
        <v>1299</v>
      </c>
      <c r="V353" s="1">
        <f t="shared" si="63"/>
        <v>0.73133179368745194</v>
      </c>
      <c r="W353">
        <v>4</v>
      </c>
      <c r="X353" s="10">
        <f t="shared" si="64"/>
        <v>4</v>
      </c>
      <c r="Y353" s="4">
        <v>14282</v>
      </c>
      <c r="Z353" s="12">
        <f t="shared" si="65"/>
        <v>14282</v>
      </c>
    </row>
    <row r="354" spans="1:26" x14ac:dyDescent="0.25">
      <c r="A354">
        <v>353</v>
      </c>
      <c r="B354" t="s">
        <v>3075</v>
      </c>
      <c r="C354" t="s">
        <v>3076</v>
      </c>
      <c r="D354" t="str">
        <f t="shared" si="57"/>
        <v>boAt Bassheads 100 in Ear Wired Earphones with Mic(Taffy Pink)</v>
      </c>
      <c r="F354" t="str">
        <f t="shared" si="66"/>
        <v>Unique</v>
      </c>
      <c r="G354" t="str" cm="1">
        <f t="array" ref="G354">PROPER(_xlfn.TEXTJOIN(" ", TRUE, INDEX(_xlfn.FILTERXML("&lt;t&gt;&lt;s&gt;" &amp; SUBSTITUTE(D354," ","&lt;/s&gt;&lt;s&gt;") &amp; "&lt;/s&gt;&lt;/t&gt;", "//s"), _xlfn.SEQUENCE(4))))</f>
        <v>Boat Bassheads 100 In</v>
      </c>
      <c r="H354" t="str">
        <f t="shared" si="67"/>
        <v>Earphones with Mic(Taffy Pink)</v>
      </c>
      <c r="I354" t="s">
        <v>3025</v>
      </c>
      <c r="J354" t="s">
        <v>13093</v>
      </c>
      <c r="K354" s="7" t="str">
        <f t="shared" si="58"/>
        <v>Electronics</v>
      </c>
      <c r="L354" t="s">
        <v>13131</v>
      </c>
      <c r="M354" t="str">
        <f t="shared" si="59"/>
        <v>Headphones , Earbuds &amp; Accessories</v>
      </c>
      <c r="N354" t="s">
        <v>13132</v>
      </c>
      <c r="O354" s="2" t="str">
        <f t="shared" si="60"/>
        <v>Headphones</v>
      </c>
      <c r="P354" s="1" t="s">
        <v>13133</v>
      </c>
      <c r="R354">
        <v>349</v>
      </c>
      <c r="S354" s="8">
        <f t="shared" si="61"/>
        <v>349</v>
      </c>
      <c r="T354">
        <v>999</v>
      </c>
      <c r="U354" s="8">
        <f t="shared" si="62"/>
        <v>999</v>
      </c>
      <c r="V354" s="1">
        <f t="shared" si="63"/>
        <v>0.65065065065065064</v>
      </c>
      <c r="W354">
        <v>4.0999999999999996</v>
      </c>
      <c r="X354" s="10">
        <f t="shared" si="64"/>
        <v>4.0999999999999996</v>
      </c>
      <c r="Y354" s="4">
        <v>363713</v>
      </c>
      <c r="Z354" s="12">
        <f t="shared" si="65"/>
        <v>363713</v>
      </c>
    </row>
    <row r="355" spans="1:26" x14ac:dyDescent="0.25">
      <c r="A355">
        <v>354</v>
      </c>
      <c r="B355" t="s">
        <v>3085</v>
      </c>
      <c r="C355" t="s">
        <v>12986</v>
      </c>
      <c r="D355" t="str">
        <f t="shared" si="57"/>
        <v>SanDisk Ultra microSDXC‚Ñ¢ UHS-I Card, 128GB, 140MB s R, 10 Y Warranty, for Smartphones</v>
      </c>
      <c r="F355" t="str">
        <f t="shared" si="66"/>
        <v>Unique</v>
      </c>
      <c r="G355" t="str" cm="1">
        <f t="array" ref="G355">PROPER(_xlfn.TEXTJOIN(" ", TRUE, INDEX(_xlfn.FILTERXML("&lt;t&gt;&lt;s&gt;" &amp; SUBSTITUTE(D355," ","&lt;/s&gt;&lt;s&gt;") &amp; "&lt;/s&gt;&lt;/t&gt;", "//s"), _xlfn.SEQUENCE(4))))</f>
        <v>Sandisk Ultra Microsdxc‚Ñ¢ Uhs-I</v>
      </c>
      <c r="H355" t="str">
        <f t="shared" si="67"/>
        <v>140MB s R, 10 Y Warranty, for Smartphones</v>
      </c>
      <c r="I355" t="s">
        <v>2983</v>
      </c>
      <c r="J355" t="s">
        <v>13093</v>
      </c>
      <c r="K355" s="7" t="str">
        <f t="shared" si="58"/>
        <v>Electronics</v>
      </c>
      <c r="L355" t="s">
        <v>13095</v>
      </c>
      <c r="M355" t="str">
        <f t="shared" si="59"/>
        <v>Accessories</v>
      </c>
      <c r="N355" s="2" t="s">
        <v>13128</v>
      </c>
      <c r="O355" s="2" t="str">
        <f t="shared" si="60"/>
        <v>MemoryCards</v>
      </c>
      <c r="P355" s="1" t="s">
        <v>13129</v>
      </c>
      <c r="R355">
        <v>959</v>
      </c>
      <c r="S355" s="8">
        <f t="shared" si="61"/>
        <v>959</v>
      </c>
      <c r="T355" s="2">
        <v>1800</v>
      </c>
      <c r="U355" s="8">
        <f t="shared" si="62"/>
        <v>1800</v>
      </c>
      <c r="V355" s="1">
        <f t="shared" si="63"/>
        <v>0.46722222222222221</v>
      </c>
      <c r="W355">
        <v>4.4000000000000004</v>
      </c>
      <c r="X355" s="10">
        <f t="shared" si="64"/>
        <v>4.4000000000000004</v>
      </c>
      <c r="Y355" s="4">
        <v>67259</v>
      </c>
      <c r="Z355" s="12">
        <f t="shared" si="65"/>
        <v>67259</v>
      </c>
    </row>
    <row r="356" spans="1:26" x14ac:dyDescent="0.25">
      <c r="A356">
        <v>355</v>
      </c>
      <c r="B356" t="s">
        <v>3088</v>
      </c>
      <c r="C356" t="s">
        <v>3089</v>
      </c>
      <c r="D356" t="str">
        <f t="shared" si="57"/>
        <v>Samsung Galaxy M04 Light Green, 4GB RAM, 64GB Storage | Upto 8GB RAM with RAM Plus | MediaTek Helio P35 | 5000 mAh Battery</v>
      </c>
      <c r="F356" t="str">
        <f t="shared" si="66"/>
        <v>Unique</v>
      </c>
      <c r="G356" t="str" cm="1">
        <f t="array" ref="G356">PROPER(_xlfn.TEXTJOIN(" ", TRUE, INDEX(_xlfn.FILTERXML("&lt;t&gt;&lt;s&gt;" &amp; SUBSTITUTE(D356," ","&lt;/s&gt;&lt;s&gt;") &amp; "&lt;/s&gt;&lt;/t&gt;", "//s"), _xlfn.SEQUENCE(4))))</f>
        <v>Samsung Galaxy M04 Light</v>
      </c>
      <c r="H356" t="str">
        <f t="shared" si="67"/>
        <v>RAM, 64GB Storage | Upto 8GB RAM with RAM Plus | MediaTek Helio P35 | 5000 mAh Battery</v>
      </c>
      <c r="I356" t="s">
        <v>2950</v>
      </c>
      <c r="J356" t="s">
        <v>13093</v>
      </c>
      <c r="K356" s="7" t="str">
        <f t="shared" si="58"/>
        <v>Electronics</v>
      </c>
      <c r="L356" s="2" t="s">
        <v>13122</v>
      </c>
      <c r="M356" t="str">
        <f t="shared" si="59"/>
        <v>Mobiles &amp; Accessories</v>
      </c>
      <c r="N356" s="2" t="s">
        <v>13126</v>
      </c>
      <c r="O356" s="2" t="str">
        <f t="shared" si="60"/>
        <v>Smartphones &amp; BasicMobiles</v>
      </c>
      <c r="P356" s="1" t="s">
        <v>13127</v>
      </c>
      <c r="R356" s="2">
        <v>9499</v>
      </c>
      <c r="S356" s="8">
        <f t="shared" si="61"/>
        <v>9499</v>
      </c>
      <c r="T356" s="2">
        <v>11999</v>
      </c>
      <c r="U356" s="8">
        <f t="shared" si="62"/>
        <v>11999</v>
      </c>
      <c r="V356" s="1">
        <f t="shared" si="63"/>
        <v>0.20835069589132427</v>
      </c>
      <c r="W356">
        <v>4.2</v>
      </c>
      <c r="X356" s="10">
        <f t="shared" si="64"/>
        <v>4.2</v>
      </c>
      <c r="Y356" s="4">
        <v>284</v>
      </c>
      <c r="Z356" s="12">
        <f t="shared" si="65"/>
        <v>284</v>
      </c>
    </row>
    <row r="357" spans="1:26" x14ac:dyDescent="0.25">
      <c r="A357">
        <v>356</v>
      </c>
      <c r="B357" t="s">
        <v>3092</v>
      </c>
      <c r="C357" t="s">
        <v>3093</v>
      </c>
      <c r="D357" t="str">
        <f t="shared" si="57"/>
        <v>MI 10000mAh Lithium Ion, Lithium Polymer Power Bank Pocket Pro with 22.5 Watt Fast Charging, Dual Input Ports(Micro-USB and Type C), Triple Output Ports, (Black)</v>
      </c>
      <c r="F357" t="str">
        <f t="shared" si="66"/>
        <v>Unique</v>
      </c>
      <c r="G357" t="str" cm="1">
        <f t="array" ref="G357">PROPER(_xlfn.TEXTJOIN(" ", TRUE, INDEX(_xlfn.FILTERXML("&lt;t&gt;&lt;s&gt;" &amp; SUBSTITUTE(D357," ","&lt;/s&gt;&lt;s&gt;") &amp; "&lt;/s&gt;&lt;/t&gt;", "//s"), _xlfn.SEQUENCE(4))))</f>
        <v>Mi 10000Mah Lithium Ion,</v>
      </c>
      <c r="H357" t="str">
        <f t="shared" si="67"/>
        <v>Power Bank Pocket Pro with 22.5 Watt Fast Charging, Dual Input Ports(Micro-USB and Type C), Triple Output Ports, (Black)</v>
      </c>
      <c r="I357" t="s">
        <v>2939</v>
      </c>
      <c r="J357" t="s">
        <v>13093</v>
      </c>
      <c r="K357" s="7" t="str">
        <f t="shared" si="58"/>
        <v>Electronics</v>
      </c>
      <c r="L357" s="2" t="s">
        <v>13122</v>
      </c>
      <c r="M357" t="str">
        <f t="shared" si="59"/>
        <v>Mobiles &amp; Accessories</v>
      </c>
      <c r="N357" s="2" t="s">
        <v>13123</v>
      </c>
      <c r="O357" s="2" t="str">
        <f t="shared" si="60"/>
        <v>MobileAccessories</v>
      </c>
      <c r="P357" s="1" t="s">
        <v>13124</v>
      </c>
      <c r="Q357" t="s">
        <v>13125</v>
      </c>
      <c r="R357" s="2">
        <v>1499</v>
      </c>
      <c r="S357" s="8">
        <f t="shared" si="61"/>
        <v>1499</v>
      </c>
      <c r="T357" s="2">
        <v>2499</v>
      </c>
      <c r="U357" s="8">
        <f t="shared" si="62"/>
        <v>2499</v>
      </c>
      <c r="V357" s="1">
        <f t="shared" si="63"/>
        <v>0.40016006402561022</v>
      </c>
      <c r="W357">
        <v>4.3</v>
      </c>
      <c r="X357" s="10">
        <f t="shared" si="64"/>
        <v>4.3</v>
      </c>
      <c r="Y357" s="4">
        <v>15970</v>
      </c>
      <c r="Z357" s="12">
        <f t="shared" si="65"/>
        <v>15970</v>
      </c>
    </row>
    <row r="358" spans="1:26" x14ac:dyDescent="0.25">
      <c r="A358">
        <v>357</v>
      </c>
      <c r="B358" t="s">
        <v>3102</v>
      </c>
      <c r="C358" t="s">
        <v>3103</v>
      </c>
      <c r="D358" t="str">
        <f t="shared" si="57"/>
        <v>Mi 10000mAH Li-Polymer, Micro-USB and Type C Input Port, Power Bank 3i with 18W Fast Charging (Midnight Black)</v>
      </c>
      <c r="F358" t="str">
        <f t="shared" si="66"/>
        <v>Unique</v>
      </c>
      <c r="G358" t="str" cm="1">
        <f t="array" ref="G358">PROPER(_xlfn.TEXTJOIN(" ", TRUE, INDEX(_xlfn.FILTERXML("&lt;t&gt;&lt;s&gt;" &amp; SUBSTITUTE(D358," ","&lt;/s&gt;&lt;s&gt;") &amp; "&lt;/s&gt;&lt;/t&gt;", "//s"), _xlfn.SEQUENCE(4))))</f>
        <v>Mi 10000Mah Li-Polymer, Micro-Usb</v>
      </c>
      <c r="H358" t="str">
        <f t="shared" si="67"/>
        <v>C Input Port, Power Bank 3i with 18W Fast Charging (Midnight Black)</v>
      </c>
      <c r="I358" t="s">
        <v>2939</v>
      </c>
      <c r="J358" t="s">
        <v>13093</v>
      </c>
      <c r="K358" s="7" t="str">
        <f t="shared" si="58"/>
        <v>Electronics</v>
      </c>
      <c r="L358" s="2" t="s">
        <v>13122</v>
      </c>
      <c r="M358" t="str">
        <f t="shared" si="59"/>
        <v>Mobiles &amp; Accessories</v>
      </c>
      <c r="N358" s="2" t="s">
        <v>13123</v>
      </c>
      <c r="O358" s="2" t="str">
        <f t="shared" si="60"/>
        <v>MobileAccessories</v>
      </c>
      <c r="P358" s="1" t="s">
        <v>13124</v>
      </c>
      <c r="Q358" t="s">
        <v>13125</v>
      </c>
      <c r="R358" s="2">
        <v>1149</v>
      </c>
      <c r="S358" s="8">
        <f t="shared" si="61"/>
        <v>1149</v>
      </c>
      <c r="T358" s="2">
        <v>2199</v>
      </c>
      <c r="U358" s="8">
        <f t="shared" si="62"/>
        <v>2199</v>
      </c>
      <c r="V358" s="1">
        <f t="shared" si="63"/>
        <v>0.47748976807639837</v>
      </c>
      <c r="W358">
        <v>4.3</v>
      </c>
      <c r="X358" s="10">
        <f t="shared" si="64"/>
        <v>4.3</v>
      </c>
      <c r="Y358" s="4">
        <v>178912</v>
      </c>
      <c r="Z358" s="12">
        <f t="shared" si="65"/>
        <v>178912</v>
      </c>
    </row>
    <row r="359" spans="1:26" x14ac:dyDescent="0.25">
      <c r="A359">
        <v>358</v>
      </c>
      <c r="B359" t="s">
        <v>3107</v>
      </c>
      <c r="C359" t="s">
        <v>3108</v>
      </c>
      <c r="D359" t="str">
        <f t="shared" si="57"/>
        <v>ELV Car Mount Adjustable Car Phone Holder Universal Long Arm, Windshield for Smartphones - Black</v>
      </c>
      <c r="F359" t="str">
        <f t="shared" si="66"/>
        <v>Unique</v>
      </c>
      <c r="G359" t="str" cm="1">
        <f t="array" ref="G359">PROPER(_xlfn.TEXTJOIN(" ", TRUE, INDEX(_xlfn.FILTERXML("&lt;t&gt;&lt;s&gt;" &amp; SUBSTITUTE(D359," ","&lt;/s&gt;&lt;s&gt;") &amp; "&lt;/s&gt;&lt;/t&gt;", "//s"), _xlfn.SEQUENCE(4))))</f>
        <v>Elv Car Mount Adjustable</v>
      </c>
      <c r="H359" t="str">
        <f t="shared" si="67"/>
        <v>Holder Universal Long Arm, Windshield for Smartphones - Black</v>
      </c>
      <c r="I359" t="s">
        <v>3109</v>
      </c>
      <c r="J359" t="s">
        <v>13093</v>
      </c>
      <c r="K359" s="7" t="str">
        <f t="shared" si="58"/>
        <v>Electronics</v>
      </c>
      <c r="L359" t="s">
        <v>13122</v>
      </c>
      <c r="M359" t="str">
        <f t="shared" si="59"/>
        <v>Mobiles &amp; Accessories</v>
      </c>
      <c r="N359" t="s">
        <v>13123</v>
      </c>
      <c r="O359" s="2" t="str">
        <f t="shared" si="60"/>
        <v>MobileAccessories</v>
      </c>
      <c r="P359" s="1" t="s">
        <v>13135</v>
      </c>
      <c r="Q359" t="s">
        <v>13136</v>
      </c>
      <c r="R359">
        <v>349</v>
      </c>
      <c r="S359" s="8">
        <f t="shared" si="61"/>
        <v>349</v>
      </c>
      <c r="T359">
        <v>999</v>
      </c>
      <c r="U359" s="8">
        <f t="shared" si="62"/>
        <v>999</v>
      </c>
      <c r="V359" s="1">
        <f t="shared" si="63"/>
        <v>0.65065065065065064</v>
      </c>
      <c r="W359">
        <v>3.9</v>
      </c>
      <c r="X359" s="10">
        <f t="shared" si="64"/>
        <v>3.9</v>
      </c>
      <c r="Y359" s="4">
        <v>46399</v>
      </c>
      <c r="Z359" s="12">
        <f t="shared" si="65"/>
        <v>46399</v>
      </c>
    </row>
    <row r="360" spans="1:26" x14ac:dyDescent="0.25">
      <c r="A360">
        <v>359</v>
      </c>
      <c r="B360" t="s">
        <v>3118</v>
      </c>
      <c r="C360" t="s">
        <v>3119</v>
      </c>
      <c r="D360" t="str">
        <f t="shared" si="57"/>
        <v>Samsung 25W USB Travel Adapter for Cellular Phones - White</v>
      </c>
      <c r="F360" t="str">
        <f t="shared" si="66"/>
        <v>Unique</v>
      </c>
      <c r="G360" t="str" cm="1">
        <f t="array" ref="G360">PROPER(_xlfn.TEXTJOIN(" ", TRUE, INDEX(_xlfn.FILTERXML("&lt;t&gt;&lt;s&gt;" &amp; SUBSTITUTE(D360," ","&lt;/s&gt;&lt;s&gt;") &amp; "&lt;/s&gt;&lt;/t&gt;", "//s"), _xlfn.SEQUENCE(4))))</f>
        <v>Samsung 25W Usb Travel</v>
      </c>
      <c r="H360" t="str">
        <f t="shared" si="67"/>
        <v>Cellular Phones - White</v>
      </c>
      <c r="I360" t="s">
        <v>3120</v>
      </c>
      <c r="J360" t="s">
        <v>13093</v>
      </c>
      <c r="K360" s="7" t="str">
        <f t="shared" si="58"/>
        <v>Electronics</v>
      </c>
      <c r="L360" s="2" t="s">
        <v>13122</v>
      </c>
      <c r="M360" t="str">
        <f t="shared" si="59"/>
        <v>Mobiles &amp; Accessories</v>
      </c>
      <c r="N360" s="2" t="s">
        <v>13123</v>
      </c>
      <c r="O360" s="2" t="str">
        <f t="shared" si="60"/>
        <v>MobileAccessories</v>
      </c>
      <c r="P360" s="1" t="s">
        <v>13124</v>
      </c>
      <c r="Q360" t="s">
        <v>13137</v>
      </c>
      <c r="R360" s="2">
        <v>1219</v>
      </c>
      <c r="S360" s="8">
        <f t="shared" si="61"/>
        <v>1219</v>
      </c>
      <c r="T360" s="2">
        <v>1699</v>
      </c>
      <c r="U360" s="8">
        <f t="shared" si="62"/>
        <v>1699</v>
      </c>
      <c r="V360" s="1">
        <f t="shared" si="63"/>
        <v>0.28251912889935255</v>
      </c>
      <c r="W360">
        <v>4.4000000000000004</v>
      </c>
      <c r="X360" s="10">
        <f t="shared" si="64"/>
        <v>4.4000000000000004</v>
      </c>
      <c r="Y360" s="4">
        <v>8891</v>
      </c>
      <c r="Z360" s="12">
        <f t="shared" si="65"/>
        <v>8891</v>
      </c>
    </row>
    <row r="361" spans="1:26" x14ac:dyDescent="0.25">
      <c r="A361">
        <v>360</v>
      </c>
      <c r="B361" t="s">
        <v>3129</v>
      </c>
      <c r="C361" t="s">
        <v>3130</v>
      </c>
      <c r="D361" t="str">
        <f t="shared" si="57"/>
        <v>Noise ColorFit Pulse Grand Smart Watch with 1.69"(4.29cm) HD Display, 60 Sports Modes, 150 Watch Faces, Fast Charge, Spo2, Stress, Sleep, Heart Rate Monitoring and IP68 Waterproof (Jet Black)</v>
      </c>
      <c r="F361" t="str">
        <f t="shared" si="66"/>
        <v>Duplicate</v>
      </c>
      <c r="G361" t="str" cm="1">
        <f t="array" ref="G361">PROPER(_xlfn.TEXTJOIN(" ", TRUE, INDEX(_xlfn.FILTERXML("&lt;t&gt;&lt;s&gt;" &amp; SUBSTITUTE(D361," ","&lt;/s&gt;&lt;s&gt;") &amp; "&lt;/s&gt;&lt;/t&gt;", "//s"), _xlfn.SEQUENCE(4))))</f>
        <v>Noise Colorfit Pulse Grand</v>
      </c>
      <c r="H361" t="str">
        <f t="shared" si="67"/>
        <v>with 1.69"(4.29cm) HD Display, 60 Sports Modes, 150 Watch Faces, Fast Charge, Spo2, Stress, Sleep, Heart Rate Monitoring and IP68 Waterproof (Jet Black)</v>
      </c>
      <c r="I361" t="s">
        <v>2910</v>
      </c>
      <c r="J361" t="s">
        <v>13093</v>
      </c>
      <c r="K361" s="7" t="str">
        <f t="shared" si="58"/>
        <v>Electronics</v>
      </c>
      <c r="L361" s="2" t="s">
        <v>13120</v>
      </c>
      <c r="M361" t="str">
        <f t="shared" si="59"/>
        <v>WearableTechnology</v>
      </c>
      <c r="N361" s="2" t="s">
        <v>13121</v>
      </c>
      <c r="O361" s="2" t="str">
        <f t="shared" si="60"/>
        <v>SmartWatches</v>
      </c>
      <c r="P361" s="1"/>
      <c r="R361" s="2">
        <v>1599</v>
      </c>
      <c r="S361" s="8">
        <f t="shared" si="61"/>
        <v>1599</v>
      </c>
      <c r="T361" s="2">
        <v>3999</v>
      </c>
      <c r="U361" s="8">
        <f t="shared" si="62"/>
        <v>3999</v>
      </c>
      <c r="V361" s="1">
        <f t="shared" si="63"/>
        <v>0.60015003750937734</v>
      </c>
      <c r="W361">
        <v>4</v>
      </c>
      <c r="X361" s="10">
        <f t="shared" si="64"/>
        <v>4</v>
      </c>
      <c r="Y361" s="4">
        <v>30254</v>
      </c>
      <c r="Z361" s="12">
        <f t="shared" si="65"/>
        <v>30254</v>
      </c>
    </row>
    <row r="362" spans="1:26" x14ac:dyDescent="0.25">
      <c r="A362">
        <v>361</v>
      </c>
      <c r="B362" t="s">
        <v>3139</v>
      </c>
      <c r="C362" t="s">
        <v>3140</v>
      </c>
      <c r="D362" t="str">
        <f t="shared" si="57"/>
        <v>Fire-Boltt Ninja 3 Smartwatch Full Touch 1.69 and 60 Sports Modes with IP68, Sp02 Tracking, Over 100 Cloud based watch faces - Black</v>
      </c>
      <c r="F362" t="str">
        <f t="shared" si="66"/>
        <v>Duplicate</v>
      </c>
      <c r="G362" t="str" cm="1">
        <f t="array" ref="G362">PROPER(_xlfn.TEXTJOIN(" ", TRUE, INDEX(_xlfn.FILTERXML("&lt;t&gt;&lt;s&gt;" &amp; SUBSTITUTE(D362," ","&lt;/s&gt;&lt;s&gt;") &amp; "&lt;/s&gt;&lt;/t&gt;", "//s"), _xlfn.SEQUENCE(4))))</f>
        <v>Fire-Boltt Ninja 3 Smartwatch</v>
      </c>
      <c r="H362" t="str">
        <f t="shared" si="67"/>
        <v>1.69 and 60 Sports Modes with IP68, Sp02 Tracking, Over 100 Cloud based watch faces - Black</v>
      </c>
      <c r="I362" t="s">
        <v>2910</v>
      </c>
      <c r="J362" t="s">
        <v>13093</v>
      </c>
      <c r="K362" s="7" t="str">
        <f t="shared" si="58"/>
        <v>Electronics</v>
      </c>
      <c r="L362" s="2" t="s">
        <v>13120</v>
      </c>
      <c r="M362" t="str">
        <f t="shared" si="59"/>
        <v>WearableTechnology</v>
      </c>
      <c r="N362" s="2" t="s">
        <v>13121</v>
      </c>
      <c r="O362" s="2" t="str">
        <f t="shared" si="60"/>
        <v>SmartWatches</v>
      </c>
      <c r="P362" s="1"/>
      <c r="R362" s="2">
        <v>1499</v>
      </c>
      <c r="S362" s="8">
        <f t="shared" si="61"/>
        <v>1499</v>
      </c>
      <c r="T362" s="2">
        <v>7999</v>
      </c>
      <c r="U362" s="8">
        <f t="shared" si="62"/>
        <v>7999</v>
      </c>
      <c r="V362" s="1">
        <f t="shared" si="63"/>
        <v>0.81260157519689957</v>
      </c>
      <c r="W362">
        <v>4.2</v>
      </c>
      <c r="X362" s="10">
        <f t="shared" si="64"/>
        <v>4.2</v>
      </c>
      <c r="Y362" s="4">
        <v>22636</v>
      </c>
      <c r="Z362" s="12">
        <f t="shared" si="65"/>
        <v>22636</v>
      </c>
    </row>
    <row r="363" spans="1:26" x14ac:dyDescent="0.25">
      <c r="A363">
        <v>362</v>
      </c>
      <c r="B363" t="s">
        <v>3148</v>
      </c>
      <c r="C363" t="s">
        <v>3149</v>
      </c>
      <c r="D363" t="str">
        <f t="shared" si="57"/>
        <v>Samsung Galaxy M33 5G (Mystique Green, 8GB, 128GB Storage) | 6000mAh Battery | Upto 16GB RAM with RAM Plus | Travel Adapter to be Purchased Separately</v>
      </c>
      <c r="F363" t="str">
        <f t="shared" si="66"/>
        <v>Unique</v>
      </c>
      <c r="G363" t="str" cm="1">
        <f t="array" ref="G363">PROPER(_xlfn.TEXTJOIN(" ", TRUE, INDEX(_xlfn.FILTERXML("&lt;t&gt;&lt;s&gt;" &amp; SUBSTITUTE(D363," ","&lt;/s&gt;&lt;s&gt;") &amp; "&lt;/s&gt;&lt;/t&gt;", "//s"), _xlfn.SEQUENCE(4))))</f>
        <v>Samsung Galaxy M33 5G</v>
      </c>
      <c r="H363" t="str">
        <f t="shared" si="67"/>
        <v>8GB, 128GB Storage) | 6000mAh Battery | Upto 16GB RAM with RAM Plus | Travel Adapter to be Purchased Separately</v>
      </c>
      <c r="I363" t="s">
        <v>2950</v>
      </c>
      <c r="J363" t="s">
        <v>13093</v>
      </c>
      <c r="K363" s="7" t="str">
        <f t="shared" si="58"/>
        <v>Electronics</v>
      </c>
      <c r="L363" s="2" t="s">
        <v>13122</v>
      </c>
      <c r="M363" t="str">
        <f t="shared" si="59"/>
        <v>Mobiles &amp; Accessories</v>
      </c>
      <c r="N363" s="2" t="s">
        <v>13126</v>
      </c>
      <c r="O363" s="2" t="str">
        <f t="shared" si="60"/>
        <v>Smartphones &amp; BasicMobiles</v>
      </c>
      <c r="P363" s="1" t="s">
        <v>13127</v>
      </c>
      <c r="R363" s="2">
        <v>18499</v>
      </c>
      <c r="S363" s="8">
        <f t="shared" si="61"/>
        <v>18499</v>
      </c>
      <c r="T363" s="2">
        <v>25999</v>
      </c>
      <c r="U363" s="8">
        <f t="shared" si="62"/>
        <v>25999</v>
      </c>
      <c r="V363" s="1">
        <f t="shared" si="63"/>
        <v>0.28847263356282932</v>
      </c>
      <c r="W363">
        <v>4.0999999999999996</v>
      </c>
      <c r="X363" s="10">
        <f t="shared" si="64"/>
        <v>4.0999999999999996</v>
      </c>
      <c r="Y363" s="4">
        <v>22318</v>
      </c>
      <c r="Z363" s="12">
        <f t="shared" si="65"/>
        <v>22318</v>
      </c>
    </row>
    <row r="364" spans="1:26" x14ac:dyDescent="0.25">
      <c r="A364">
        <v>363</v>
      </c>
      <c r="B364" t="s">
        <v>3158</v>
      </c>
      <c r="C364" t="s">
        <v>3159</v>
      </c>
      <c r="D364" t="str">
        <f t="shared" si="57"/>
        <v>SanDisk Ultra microSD UHS-I Card 32GB, 120MB s R</v>
      </c>
      <c r="F364" t="str">
        <f t="shared" si="66"/>
        <v>Unique</v>
      </c>
      <c r="G364" t="str" cm="1">
        <f t="array" ref="G364">PROPER(_xlfn.TEXTJOIN(" ", TRUE, INDEX(_xlfn.FILTERXML("&lt;t&gt;&lt;s&gt;" &amp; SUBSTITUTE(D364," ","&lt;/s&gt;&lt;s&gt;") &amp; "&lt;/s&gt;&lt;/t&gt;", "//s"), _xlfn.SEQUENCE(4))))</f>
        <v>Sandisk Ultra Microsd Uhs-I</v>
      </c>
      <c r="H364" t="str">
        <f t="shared" si="67"/>
        <v>120MB s R</v>
      </c>
      <c r="I364" t="s">
        <v>2983</v>
      </c>
      <c r="J364" t="s">
        <v>13093</v>
      </c>
      <c r="K364" s="7" t="str">
        <f t="shared" si="58"/>
        <v>Electronics</v>
      </c>
      <c r="L364" t="s">
        <v>13095</v>
      </c>
      <c r="M364" t="str">
        <f t="shared" si="59"/>
        <v>Accessories</v>
      </c>
      <c r="N364" t="s">
        <v>13128</v>
      </c>
      <c r="O364" s="2" t="str">
        <f t="shared" si="60"/>
        <v>MemoryCards</v>
      </c>
      <c r="P364" s="1" t="s">
        <v>13129</v>
      </c>
      <c r="R364">
        <v>369</v>
      </c>
      <c r="S364" s="8">
        <f t="shared" si="61"/>
        <v>369</v>
      </c>
      <c r="T364">
        <v>700</v>
      </c>
      <c r="U364" s="8">
        <f t="shared" si="62"/>
        <v>700</v>
      </c>
      <c r="V364" s="1">
        <f t="shared" si="63"/>
        <v>0.47285714285714286</v>
      </c>
      <c r="W364">
        <v>4.4000000000000004</v>
      </c>
      <c r="X364" s="10">
        <f t="shared" si="64"/>
        <v>4.4000000000000004</v>
      </c>
      <c r="Y364" s="4">
        <v>67259</v>
      </c>
      <c r="Z364" s="12">
        <f t="shared" si="65"/>
        <v>67259</v>
      </c>
    </row>
    <row r="365" spans="1:26" x14ac:dyDescent="0.25">
      <c r="A365">
        <v>364</v>
      </c>
      <c r="B365" t="s">
        <v>3163</v>
      </c>
      <c r="C365" t="s">
        <v>3164</v>
      </c>
      <c r="D365" t="str">
        <f t="shared" si="57"/>
        <v>Samsung Galaxy M13 (Aqua Green, 6GB, 128GB Storage) | 6000mAh Battery | Upto 12GB RAM with RAM Plus</v>
      </c>
      <c r="F365" t="str">
        <f t="shared" si="66"/>
        <v>Unique</v>
      </c>
      <c r="G365" t="str" cm="1">
        <f t="array" ref="G365">PROPER(_xlfn.TEXTJOIN(" ", TRUE, INDEX(_xlfn.FILTERXML("&lt;t&gt;&lt;s&gt;" &amp; SUBSTITUTE(D365," ","&lt;/s&gt;&lt;s&gt;") &amp; "&lt;/s&gt;&lt;/t&gt;", "//s"), _xlfn.SEQUENCE(4))))</f>
        <v>Samsung Galaxy M13 (Aqua</v>
      </c>
      <c r="H365" t="str">
        <f t="shared" si="67"/>
        <v>128GB Storage) | 6000mAh Battery | Upto 12GB RAM with RAM Plus</v>
      </c>
      <c r="I365" t="s">
        <v>2950</v>
      </c>
      <c r="J365" t="s">
        <v>13093</v>
      </c>
      <c r="K365" s="7" t="str">
        <f t="shared" si="58"/>
        <v>Electronics</v>
      </c>
      <c r="L365" s="2" t="s">
        <v>13122</v>
      </c>
      <c r="M365" t="str">
        <f t="shared" si="59"/>
        <v>Mobiles &amp; Accessories</v>
      </c>
      <c r="N365" s="2" t="s">
        <v>13126</v>
      </c>
      <c r="O365" s="2" t="str">
        <f t="shared" si="60"/>
        <v>Smartphones &amp; BasicMobiles</v>
      </c>
      <c r="P365" s="1" t="s">
        <v>13127</v>
      </c>
      <c r="R365" s="2">
        <v>12999</v>
      </c>
      <c r="S365" s="8">
        <f t="shared" si="61"/>
        <v>12999</v>
      </c>
      <c r="T365" s="2">
        <v>17999</v>
      </c>
      <c r="U365" s="8">
        <f t="shared" si="62"/>
        <v>17999</v>
      </c>
      <c r="V365" s="1">
        <f t="shared" si="63"/>
        <v>0.27779321073392965</v>
      </c>
      <c r="W365">
        <v>4.0999999999999996</v>
      </c>
      <c r="X365" s="10">
        <f t="shared" si="64"/>
        <v>4.0999999999999996</v>
      </c>
      <c r="Y365" s="4">
        <v>18998</v>
      </c>
      <c r="Z365" s="12">
        <f t="shared" si="65"/>
        <v>18998</v>
      </c>
    </row>
    <row r="366" spans="1:26" x14ac:dyDescent="0.25">
      <c r="A366">
        <v>365</v>
      </c>
      <c r="B366" t="s">
        <v>3173</v>
      </c>
      <c r="C366" t="s">
        <v>2909</v>
      </c>
      <c r="D366" t="str">
        <f t="shared" si="57"/>
        <v>Fire-Boltt Ninja Call Pro Plus 1.83" Smart Watch with Bluetooth Calling, AI Voice Assistance, 100 Sports Modes IP67 Rating, 240*280 Pixel High Resolution</v>
      </c>
      <c r="F366" t="str">
        <f t="shared" si="66"/>
        <v>Unique</v>
      </c>
      <c r="G366" t="str" cm="1">
        <f t="array" ref="G366">PROPER(_xlfn.TEXTJOIN(" ", TRUE, INDEX(_xlfn.FILTERXML("&lt;t&gt;&lt;s&gt;" &amp; SUBSTITUTE(D366," ","&lt;/s&gt;&lt;s&gt;") &amp; "&lt;/s&gt;&lt;/t&gt;", "//s"), _xlfn.SEQUENCE(4))))</f>
        <v>Fire-Boltt Ninja Call Pro</v>
      </c>
      <c r="H366" t="str">
        <f t="shared" si="67"/>
        <v>Smart Watch with Bluetooth Calling, AI Voice Assistance, 100 Sports Modes IP67 Rating, 240*280 Pixel High Resolution</v>
      </c>
      <c r="I366" t="s">
        <v>2910</v>
      </c>
      <c r="J366" t="s">
        <v>13093</v>
      </c>
      <c r="K366" s="7" t="str">
        <f t="shared" si="58"/>
        <v>Electronics</v>
      </c>
      <c r="L366" s="2" t="s">
        <v>13120</v>
      </c>
      <c r="M366" t="str">
        <f t="shared" si="59"/>
        <v>WearableTechnology</v>
      </c>
      <c r="N366" s="2" t="s">
        <v>13121</v>
      </c>
      <c r="O366" s="2" t="str">
        <f t="shared" si="60"/>
        <v>SmartWatches</v>
      </c>
      <c r="P366" s="1"/>
      <c r="R366" s="2">
        <v>1799</v>
      </c>
      <c r="S366" s="8">
        <f t="shared" si="61"/>
        <v>1799</v>
      </c>
      <c r="T366" s="2">
        <v>19999</v>
      </c>
      <c r="U366" s="8">
        <f t="shared" si="62"/>
        <v>19999</v>
      </c>
      <c r="V366" s="1">
        <f t="shared" si="63"/>
        <v>0.91004550227511372</v>
      </c>
      <c r="W366">
        <v>4.2</v>
      </c>
      <c r="X366" s="10">
        <f t="shared" si="64"/>
        <v>4.2</v>
      </c>
      <c r="Y366" s="4">
        <v>13937</v>
      </c>
      <c r="Z366" s="12">
        <f t="shared" si="65"/>
        <v>13937</v>
      </c>
    </row>
    <row r="367" spans="1:26" x14ac:dyDescent="0.25">
      <c r="A367">
        <v>366</v>
      </c>
      <c r="B367" t="s">
        <v>3176</v>
      </c>
      <c r="C367" t="s">
        <v>3177</v>
      </c>
      <c r="D367" t="str">
        <f t="shared" si="57"/>
        <v>Fire-Boltt India's No 1 Smartwatch Brand Talk 2 Bluetooth Calling Smartwatch with Dual Button, Hands On Voice Assistance, 60 Sports Modes, in Built Mic and Speaker with IP68 Rating</v>
      </c>
      <c r="F367" t="str">
        <f t="shared" si="66"/>
        <v>Duplicate</v>
      </c>
      <c r="G367" t="str" cm="1">
        <f t="array" ref="G367">PROPER(_xlfn.TEXTJOIN(" ", TRUE, INDEX(_xlfn.FILTERXML("&lt;t&gt;&lt;s&gt;" &amp; SUBSTITUTE(D367," ","&lt;/s&gt;&lt;s&gt;") &amp; "&lt;/s&gt;&lt;/t&gt;", "//s"), _xlfn.SEQUENCE(4))))</f>
        <v>Fire-Boltt India'S No 1</v>
      </c>
      <c r="H367" t="str">
        <f t="shared" si="67"/>
        <v>Talk 2 Bluetooth Calling Smartwatch with Dual Button, Hands On Voice Assistance, 60 Sports Modes, in Built Mic and Speaker with IP68 Rating</v>
      </c>
      <c r="I367" t="s">
        <v>2910</v>
      </c>
      <c r="J367" t="s">
        <v>13093</v>
      </c>
      <c r="K367" s="7" t="str">
        <f t="shared" si="58"/>
        <v>Electronics</v>
      </c>
      <c r="L367" s="2" t="s">
        <v>13120</v>
      </c>
      <c r="M367" t="str">
        <f t="shared" si="59"/>
        <v>WearableTechnology</v>
      </c>
      <c r="N367" s="2" t="s">
        <v>13121</v>
      </c>
      <c r="O367" s="2" t="str">
        <f t="shared" si="60"/>
        <v>SmartWatches</v>
      </c>
      <c r="P367" s="1"/>
      <c r="R367" s="2">
        <v>2199</v>
      </c>
      <c r="S367" s="8">
        <f t="shared" si="61"/>
        <v>2199</v>
      </c>
      <c r="T367" s="2">
        <v>9999</v>
      </c>
      <c r="U367" s="8">
        <f t="shared" si="62"/>
        <v>9999</v>
      </c>
      <c r="V367" s="1">
        <f t="shared" si="63"/>
        <v>0.78007800780078007</v>
      </c>
      <c r="W367">
        <v>4.2</v>
      </c>
      <c r="X367" s="10">
        <f t="shared" si="64"/>
        <v>4.2</v>
      </c>
      <c r="Y367" s="4">
        <v>29471</v>
      </c>
      <c r="Z367" s="12">
        <f t="shared" si="65"/>
        <v>29471</v>
      </c>
    </row>
    <row r="368" spans="1:26" x14ac:dyDescent="0.25">
      <c r="A368">
        <v>367</v>
      </c>
      <c r="B368" t="s">
        <v>3185</v>
      </c>
      <c r="C368" t="s">
        <v>3186</v>
      </c>
      <c r="D368" t="str">
        <f t="shared" si="57"/>
        <v>Samsung Galaxy M33 5G (Emerald Brown, 6GB, 128GB Storage) | 6000mAh Battery | Upto 12GB RAM with RAM Plus | Travel Adapter to be Purchased Separately</v>
      </c>
      <c r="F368" t="str">
        <f t="shared" si="66"/>
        <v>Unique</v>
      </c>
      <c r="G368" t="str" cm="1">
        <f t="array" ref="G368">PROPER(_xlfn.TEXTJOIN(" ", TRUE, INDEX(_xlfn.FILTERXML("&lt;t&gt;&lt;s&gt;" &amp; SUBSTITUTE(D368," ","&lt;/s&gt;&lt;s&gt;") &amp; "&lt;/s&gt;&lt;/t&gt;", "//s"), _xlfn.SEQUENCE(4))))</f>
        <v>Samsung Galaxy M33 5G</v>
      </c>
      <c r="H368" t="str">
        <f t="shared" si="67"/>
        <v>6GB, 128GB Storage) | 6000mAh Battery | Upto 12GB RAM with RAM Plus | Travel Adapter to be Purchased Separately</v>
      </c>
      <c r="I368" t="s">
        <v>2950</v>
      </c>
      <c r="J368" t="s">
        <v>13093</v>
      </c>
      <c r="K368" s="7" t="str">
        <f t="shared" si="58"/>
        <v>Electronics</v>
      </c>
      <c r="L368" s="2" t="s">
        <v>13122</v>
      </c>
      <c r="M368" t="str">
        <f t="shared" si="59"/>
        <v>Mobiles &amp; Accessories</v>
      </c>
      <c r="N368" s="2" t="s">
        <v>13126</v>
      </c>
      <c r="O368" s="2" t="str">
        <f t="shared" si="60"/>
        <v>Smartphones &amp; BasicMobiles</v>
      </c>
      <c r="P368" s="1" t="s">
        <v>13127</v>
      </c>
      <c r="R368" s="2">
        <v>16999</v>
      </c>
      <c r="S368" s="8">
        <f t="shared" si="61"/>
        <v>16999</v>
      </c>
      <c r="T368" s="2">
        <v>24999</v>
      </c>
      <c r="U368" s="8">
        <f t="shared" si="62"/>
        <v>24999</v>
      </c>
      <c r="V368" s="1">
        <f t="shared" si="63"/>
        <v>0.32001280051202047</v>
      </c>
      <c r="W368">
        <v>4.0999999999999996</v>
      </c>
      <c r="X368" s="10">
        <f t="shared" si="64"/>
        <v>4.0999999999999996</v>
      </c>
      <c r="Y368" s="4">
        <v>22318</v>
      </c>
      <c r="Z368" s="12">
        <f t="shared" si="65"/>
        <v>22318</v>
      </c>
    </row>
    <row r="369" spans="1:26" x14ac:dyDescent="0.25">
      <c r="A369">
        <v>368</v>
      </c>
      <c r="B369" t="s">
        <v>3190</v>
      </c>
      <c r="C369" t="s">
        <v>3191</v>
      </c>
      <c r="D369" t="str">
        <f t="shared" si="57"/>
        <v>iQOO vivo Z6 5G (Chromatic Blue, 6GB RAM, 128GB Storage) | Snapdragon 695-6nm Processor | 120Hz FHD+ Display | 5000mAh Battery</v>
      </c>
      <c r="F369" t="str">
        <f t="shared" si="66"/>
        <v>Unique</v>
      </c>
      <c r="G369" t="str" cm="1">
        <f t="array" ref="G369">PROPER(_xlfn.TEXTJOIN(" ", TRUE, INDEX(_xlfn.FILTERXML("&lt;t&gt;&lt;s&gt;" &amp; SUBSTITUTE(D369," ","&lt;/s&gt;&lt;s&gt;") &amp; "&lt;/s&gt;&lt;/t&gt;", "//s"), _xlfn.SEQUENCE(4))))</f>
        <v>Iqoo Vivo Z6 5G</v>
      </c>
      <c r="H369" t="str">
        <f t="shared" si="67"/>
        <v>6GB RAM, 128GB Storage) | Snapdragon 695-6nm Processor | 120Hz FHD+ Display | 5000mAh Battery</v>
      </c>
      <c r="I369" t="s">
        <v>2950</v>
      </c>
      <c r="J369" t="s">
        <v>13093</v>
      </c>
      <c r="K369" s="7" t="str">
        <f t="shared" si="58"/>
        <v>Electronics</v>
      </c>
      <c r="L369" s="2" t="s">
        <v>13122</v>
      </c>
      <c r="M369" t="str">
        <f t="shared" si="59"/>
        <v>Mobiles &amp; Accessories</v>
      </c>
      <c r="N369" s="2" t="s">
        <v>13126</v>
      </c>
      <c r="O369" s="2" t="str">
        <f t="shared" si="60"/>
        <v>Smartphones &amp; BasicMobiles</v>
      </c>
      <c r="P369" s="1" t="s">
        <v>13127</v>
      </c>
      <c r="R369" s="2">
        <v>16499</v>
      </c>
      <c r="S369" s="8">
        <f t="shared" si="61"/>
        <v>16499</v>
      </c>
      <c r="T369" s="2">
        <v>20999</v>
      </c>
      <c r="U369" s="8">
        <f t="shared" si="62"/>
        <v>20999</v>
      </c>
      <c r="V369" s="1">
        <f t="shared" si="63"/>
        <v>0.21429591885327873</v>
      </c>
      <c r="W369">
        <v>4</v>
      </c>
      <c r="X369" s="10">
        <f t="shared" si="64"/>
        <v>4</v>
      </c>
      <c r="Y369" s="4">
        <v>21350</v>
      </c>
      <c r="Z369" s="12">
        <f t="shared" si="65"/>
        <v>21350</v>
      </c>
    </row>
    <row r="370" spans="1:26" x14ac:dyDescent="0.25">
      <c r="A370">
        <v>369</v>
      </c>
      <c r="B370" t="s">
        <v>3200</v>
      </c>
      <c r="C370" t="s">
        <v>2909</v>
      </c>
      <c r="D370" t="str">
        <f t="shared" si="57"/>
        <v>Fire-Boltt Ninja Call Pro Plus 1.83" Smart Watch with Bluetooth Calling, AI Voice Assistance, 100 Sports Modes IP67 Rating, 240*280 Pixel High Resolution</v>
      </c>
      <c r="F370" t="str">
        <f t="shared" si="66"/>
        <v>Unique</v>
      </c>
      <c r="G370" t="str" cm="1">
        <f t="array" ref="G370">PROPER(_xlfn.TEXTJOIN(" ", TRUE, INDEX(_xlfn.FILTERXML("&lt;t&gt;&lt;s&gt;" &amp; SUBSTITUTE(D370," ","&lt;/s&gt;&lt;s&gt;") &amp; "&lt;/s&gt;&lt;/t&gt;", "//s"), _xlfn.SEQUENCE(4))))</f>
        <v>Fire-Boltt Ninja Call Pro</v>
      </c>
      <c r="H370" t="str">
        <f t="shared" si="67"/>
        <v>Smart Watch with Bluetooth Calling, AI Voice Assistance, 100 Sports Modes IP67 Rating, 240*280 Pixel High Resolution</v>
      </c>
      <c r="I370" t="s">
        <v>2910</v>
      </c>
      <c r="J370" t="s">
        <v>13093</v>
      </c>
      <c r="K370" s="7" t="str">
        <f t="shared" si="58"/>
        <v>Electronics</v>
      </c>
      <c r="L370" s="2" t="s">
        <v>13120</v>
      </c>
      <c r="M370" t="str">
        <f t="shared" si="59"/>
        <v>WearableTechnology</v>
      </c>
      <c r="N370" s="2" t="s">
        <v>13121</v>
      </c>
      <c r="O370" s="2" t="str">
        <f t="shared" si="60"/>
        <v>SmartWatches</v>
      </c>
      <c r="P370" s="1"/>
      <c r="R370" s="2">
        <v>1799</v>
      </c>
      <c r="S370" s="8">
        <f t="shared" si="61"/>
        <v>1799</v>
      </c>
      <c r="T370" s="2">
        <v>19999</v>
      </c>
      <c r="U370" s="8">
        <f t="shared" si="62"/>
        <v>19999</v>
      </c>
      <c r="V370" s="1">
        <f t="shared" si="63"/>
        <v>0.91004550227511372</v>
      </c>
      <c r="W370">
        <v>4.2</v>
      </c>
      <c r="X370" s="10">
        <f t="shared" si="64"/>
        <v>4.2</v>
      </c>
      <c r="Y370" s="4">
        <v>13937</v>
      </c>
      <c r="Z370" s="12">
        <f t="shared" si="65"/>
        <v>13937</v>
      </c>
    </row>
    <row r="371" spans="1:26" x14ac:dyDescent="0.25">
      <c r="A371">
        <v>370</v>
      </c>
      <c r="B371" t="s">
        <v>15</v>
      </c>
      <c r="C371" t="s">
        <v>16</v>
      </c>
      <c r="D371" t="str">
        <f t="shared" si="57"/>
        <v>Wayona Nylon Braided USB to Lightning Fast Charging and Data Sync Cable Compatible for iPhone 13, 12,11, X, 8, 7, 6, 5, iPad Air, Pro, Mini (3 FT Pack of 1, Grey)</v>
      </c>
      <c r="F371" t="str">
        <f t="shared" si="66"/>
        <v>Duplicate</v>
      </c>
      <c r="G371" t="str" cm="1">
        <f t="array" ref="G371">PROPER(_xlfn.TEXTJOIN(" ", TRUE, INDEX(_xlfn.FILTERXML("&lt;t&gt;&lt;s&gt;" &amp; SUBSTITUTE(D371," ","&lt;/s&gt;&lt;s&gt;") &amp; "&lt;/s&gt;&lt;/t&gt;", "//s"), _xlfn.SEQUENCE(4))))</f>
        <v>Wayona Nylon Braided Usb</v>
      </c>
      <c r="H371" t="str">
        <f t="shared" si="67"/>
        <v>Fast Charging and Data Sync Cable Compatible for iPhone 13, 12,11, X, 8, 7, 6, 5, iPad Air, Pro, Mini (3 FT Pack of 1, Grey)</v>
      </c>
      <c r="I371" t="s">
        <v>17</v>
      </c>
      <c r="J371" t="s">
        <v>13085</v>
      </c>
      <c r="K371" s="7" t="str">
        <f t="shared" si="58"/>
        <v>Computers &amp; Accessories</v>
      </c>
      <c r="L371" t="s">
        <v>13086</v>
      </c>
      <c r="M371" t="str">
        <f t="shared" si="59"/>
        <v>Accessories &amp; Peripherals</v>
      </c>
      <c r="N371" s="2" t="s">
        <v>13087</v>
      </c>
      <c r="O371" s="2" t="str">
        <f t="shared" si="60"/>
        <v>Cables &amp; Accessories</v>
      </c>
      <c r="P371" s="1" t="s">
        <v>13088</v>
      </c>
      <c r="Q371" t="s">
        <v>13089</v>
      </c>
      <c r="R371">
        <v>399</v>
      </c>
      <c r="S371" s="8">
        <f t="shared" si="61"/>
        <v>399</v>
      </c>
      <c r="T371" s="2">
        <v>1099</v>
      </c>
      <c r="U371" s="8">
        <f t="shared" si="62"/>
        <v>1099</v>
      </c>
      <c r="V371" s="1">
        <f t="shared" si="63"/>
        <v>0.63694267515923564</v>
      </c>
      <c r="W371">
        <v>4.2</v>
      </c>
      <c r="X371" s="10">
        <f t="shared" si="64"/>
        <v>4.2</v>
      </c>
      <c r="Y371" s="4">
        <v>24270</v>
      </c>
      <c r="Z371" s="12">
        <f t="shared" si="65"/>
        <v>24270</v>
      </c>
    </row>
    <row r="372" spans="1:26" x14ac:dyDescent="0.25">
      <c r="A372">
        <v>371</v>
      </c>
      <c r="B372" t="s">
        <v>3205</v>
      </c>
      <c r="C372" t="s">
        <v>3206</v>
      </c>
      <c r="D372" t="str">
        <f t="shared" si="57"/>
        <v>Redmi 9 Activ (Carbon Black, 4GB RAM, 64GB Storage) | Octa-core Helio G35 | 5000 mAh Battery</v>
      </c>
      <c r="F372" t="str">
        <f t="shared" si="66"/>
        <v>Unique</v>
      </c>
      <c r="G372" t="str" cm="1">
        <f t="array" ref="G372">PROPER(_xlfn.TEXTJOIN(" ", TRUE, INDEX(_xlfn.FILTERXML("&lt;t&gt;&lt;s&gt;" &amp; SUBSTITUTE(D372," ","&lt;/s&gt;&lt;s&gt;") &amp; "&lt;/s&gt;&lt;/t&gt;", "//s"), _xlfn.SEQUENCE(4))))</f>
        <v>Redmi 9 Activ (Carbon</v>
      </c>
      <c r="H372" t="str">
        <f t="shared" si="67"/>
        <v>RAM, 64GB Storage) | Octa-core Helio G35 | 5000 mAh Battery</v>
      </c>
      <c r="I372" t="s">
        <v>2950</v>
      </c>
      <c r="J372" t="s">
        <v>13093</v>
      </c>
      <c r="K372" s="7" t="str">
        <f t="shared" si="58"/>
        <v>Electronics</v>
      </c>
      <c r="L372" s="2" t="s">
        <v>13122</v>
      </c>
      <c r="M372" t="str">
        <f t="shared" si="59"/>
        <v>Mobiles &amp; Accessories</v>
      </c>
      <c r="N372" s="2" t="s">
        <v>13126</v>
      </c>
      <c r="O372" s="2" t="str">
        <f t="shared" si="60"/>
        <v>Smartphones &amp; BasicMobiles</v>
      </c>
      <c r="P372" s="1" t="s">
        <v>13127</v>
      </c>
      <c r="R372" s="2">
        <v>8499</v>
      </c>
      <c r="S372" s="8">
        <f t="shared" si="61"/>
        <v>8499</v>
      </c>
      <c r="T372" s="2">
        <v>10999</v>
      </c>
      <c r="U372" s="8">
        <f t="shared" si="62"/>
        <v>10999</v>
      </c>
      <c r="V372" s="1">
        <f t="shared" si="63"/>
        <v>0.22729339030820983</v>
      </c>
      <c r="W372">
        <v>4.0999999999999996</v>
      </c>
      <c r="X372" s="10">
        <f t="shared" si="64"/>
        <v>4.0999999999999996</v>
      </c>
      <c r="Y372" s="4">
        <v>313836</v>
      </c>
      <c r="Z372" s="12">
        <f t="shared" si="65"/>
        <v>313836</v>
      </c>
    </row>
    <row r="373" spans="1:26" x14ac:dyDescent="0.25">
      <c r="A373">
        <v>372</v>
      </c>
      <c r="B373" t="s">
        <v>3215</v>
      </c>
      <c r="C373" t="s">
        <v>3216</v>
      </c>
      <c r="D373" t="str">
        <f t="shared" si="57"/>
        <v>Redmi 9A Sport (Coral Green, 2GB RAM, 32GB Storage) | 2GHz Octa-core Helio G25 Processor | 5000 mAh Battery</v>
      </c>
      <c r="F373" t="str">
        <f t="shared" si="66"/>
        <v>Unique</v>
      </c>
      <c r="G373" t="str" cm="1">
        <f t="array" ref="G373">PROPER(_xlfn.TEXTJOIN(" ", TRUE, INDEX(_xlfn.FILTERXML("&lt;t&gt;&lt;s&gt;" &amp; SUBSTITUTE(D373," ","&lt;/s&gt;&lt;s&gt;") &amp; "&lt;/s&gt;&lt;/t&gt;", "//s"), _xlfn.SEQUENCE(4))))</f>
        <v>Redmi 9A Sport (Coral</v>
      </c>
      <c r="H373" t="str">
        <f t="shared" si="67"/>
        <v>RAM, 32GB Storage) | 2GHz Octa-core Helio G25 Processor | 5000 mAh Battery</v>
      </c>
      <c r="I373" t="s">
        <v>2950</v>
      </c>
      <c r="J373" t="s">
        <v>13093</v>
      </c>
      <c r="K373" s="7" t="str">
        <f t="shared" si="58"/>
        <v>Electronics</v>
      </c>
      <c r="L373" s="2" t="s">
        <v>13122</v>
      </c>
      <c r="M373" t="str">
        <f t="shared" si="59"/>
        <v>Mobiles &amp; Accessories</v>
      </c>
      <c r="N373" s="2" t="s">
        <v>13126</v>
      </c>
      <c r="O373" s="2" t="str">
        <f t="shared" si="60"/>
        <v>Smartphones &amp; BasicMobiles</v>
      </c>
      <c r="P373" s="1" t="s">
        <v>13127</v>
      </c>
      <c r="R373" s="2">
        <v>6499</v>
      </c>
      <c r="S373" s="8">
        <f t="shared" si="61"/>
        <v>6499</v>
      </c>
      <c r="T373" s="2">
        <v>8499</v>
      </c>
      <c r="U373" s="8">
        <f t="shared" si="62"/>
        <v>8499</v>
      </c>
      <c r="V373" s="1">
        <f t="shared" si="63"/>
        <v>0.23532180256500765</v>
      </c>
      <c r="W373">
        <v>4.0999999999999996</v>
      </c>
      <c r="X373" s="10">
        <f t="shared" si="64"/>
        <v>4.0999999999999996</v>
      </c>
      <c r="Y373" s="4">
        <v>313836</v>
      </c>
      <c r="Z373" s="12">
        <f t="shared" si="65"/>
        <v>313836</v>
      </c>
    </row>
    <row r="374" spans="1:26" x14ac:dyDescent="0.25">
      <c r="A374">
        <v>373</v>
      </c>
      <c r="B374" t="s">
        <v>3220</v>
      </c>
      <c r="C374" t="s">
        <v>2909</v>
      </c>
      <c r="D374" t="str">
        <f t="shared" si="57"/>
        <v>Fire-Boltt Ninja Call Pro Plus 1.83" Smart Watch with Bluetooth Calling, AI Voice Assistance, 100 Sports Modes IP67 Rating, 240*280 Pixel High Resolution</v>
      </c>
      <c r="F374" t="str">
        <f t="shared" si="66"/>
        <v>Unique</v>
      </c>
      <c r="G374" t="str" cm="1">
        <f t="array" ref="G374">PROPER(_xlfn.TEXTJOIN(" ", TRUE, INDEX(_xlfn.FILTERXML("&lt;t&gt;&lt;s&gt;" &amp; SUBSTITUTE(D374," ","&lt;/s&gt;&lt;s&gt;") &amp; "&lt;/s&gt;&lt;/t&gt;", "//s"), _xlfn.SEQUENCE(4))))</f>
        <v>Fire-Boltt Ninja Call Pro</v>
      </c>
      <c r="H374" t="str">
        <f t="shared" si="67"/>
        <v>Smart Watch with Bluetooth Calling, AI Voice Assistance, 100 Sports Modes IP67 Rating, 240*280 Pixel High Resolution</v>
      </c>
      <c r="I374" t="s">
        <v>2910</v>
      </c>
      <c r="J374" t="s">
        <v>13093</v>
      </c>
      <c r="K374" s="7" t="str">
        <f t="shared" si="58"/>
        <v>Electronics</v>
      </c>
      <c r="L374" s="2" t="s">
        <v>13120</v>
      </c>
      <c r="M374" t="str">
        <f t="shared" si="59"/>
        <v>WearableTechnology</v>
      </c>
      <c r="N374" s="2" t="s">
        <v>13121</v>
      </c>
      <c r="O374" s="2" t="str">
        <f t="shared" si="60"/>
        <v>SmartWatches</v>
      </c>
      <c r="P374" s="1"/>
      <c r="R374" s="2">
        <v>1799</v>
      </c>
      <c r="S374" s="8">
        <f t="shared" si="61"/>
        <v>1799</v>
      </c>
      <c r="T374" s="2">
        <v>19999</v>
      </c>
      <c r="U374" s="8">
        <f t="shared" si="62"/>
        <v>19999</v>
      </c>
      <c r="V374" s="1">
        <f t="shared" si="63"/>
        <v>0.91004550227511372</v>
      </c>
      <c r="W374">
        <v>4.2</v>
      </c>
      <c r="X374" s="10">
        <f t="shared" si="64"/>
        <v>4.2</v>
      </c>
      <c r="Y374" s="4">
        <v>13937</v>
      </c>
      <c r="Z374" s="12">
        <f t="shared" si="65"/>
        <v>13937</v>
      </c>
    </row>
    <row r="375" spans="1:26" x14ac:dyDescent="0.25">
      <c r="A375">
        <v>374</v>
      </c>
      <c r="B375" t="s">
        <v>3223</v>
      </c>
      <c r="C375" t="s">
        <v>3224</v>
      </c>
      <c r="D375" t="str">
        <f t="shared" si="57"/>
        <v>Redmi 10A (Sea Blue, 4GB RAM, 64GB Storage) | 2 Ghz Octa Core Helio G25 | 5000 mAh Battery | Finger Print Sensor | Upto 5GB RAM with RAM Booster</v>
      </c>
      <c r="F375" t="str">
        <f t="shared" si="66"/>
        <v>Unique</v>
      </c>
      <c r="G375" t="str" cm="1">
        <f t="array" ref="G375">PROPER(_xlfn.TEXTJOIN(" ", TRUE, INDEX(_xlfn.FILTERXML("&lt;t&gt;&lt;s&gt;" &amp; SUBSTITUTE(D375," ","&lt;/s&gt;&lt;s&gt;") &amp; "&lt;/s&gt;&lt;/t&gt;", "//s"), _xlfn.SEQUENCE(4))))</f>
        <v>Redmi 10A (Sea Blue,</v>
      </c>
      <c r="H375" t="str">
        <f t="shared" si="67"/>
        <v>64GB Storage) | 2 Ghz Octa Core Helio G25 | 5000 mAh Battery | Finger Print Sensor | Upto 5GB RAM with RAM Booster</v>
      </c>
      <c r="I375" t="s">
        <v>2950</v>
      </c>
      <c r="J375" t="s">
        <v>13093</v>
      </c>
      <c r="K375" s="7" t="str">
        <f t="shared" si="58"/>
        <v>Electronics</v>
      </c>
      <c r="L375" s="2" t="s">
        <v>13122</v>
      </c>
      <c r="M375" t="str">
        <f t="shared" si="59"/>
        <v>Mobiles &amp; Accessories</v>
      </c>
      <c r="N375" s="2" t="s">
        <v>13126</v>
      </c>
      <c r="O375" s="2" t="str">
        <f t="shared" si="60"/>
        <v>Smartphones &amp; BasicMobiles</v>
      </c>
      <c r="P375" s="1" t="s">
        <v>13127</v>
      </c>
      <c r="R375" s="2">
        <v>8999</v>
      </c>
      <c r="S375" s="8">
        <f t="shared" si="61"/>
        <v>8999</v>
      </c>
      <c r="T375" s="2">
        <v>11999</v>
      </c>
      <c r="U375" s="8">
        <f t="shared" si="62"/>
        <v>11999</v>
      </c>
      <c r="V375" s="1">
        <f t="shared" si="63"/>
        <v>0.25002083506958911</v>
      </c>
      <c r="W375">
        <v>4</v>
      </c>
      <c r="X375" s="10">
        <f t="shared" si="64"/>
        <v>4</v>
      </c>
      <c r="Y375" s="4">
        <v>12796</v>
      </c>
      <c r="Z375" s="12">
        <f t="shared" si="65"/>
        <v>12796</v>
      </c>
    </row>
    <row r="376" spans="1:26" x14ac:dyDescent="0.25">
      <c r="A376">
        <v>375</v>
      </c>
      <c r="B376" t="s">
        <v>3227</v>
      </c>
      <c r="C376" t="s">
        <v>3228</v>
      </c>
      <c r="D376" t="str">
        <f t="shared" si="57"/>
        <v>AGARO Blaze USB 3.0 to USB Type C OTG Adapter</v>
      </c>
      <c r="F376" t="str">
        <f t="shared" si="66"/>
        <v>Unique</v>
      </c>
      <c r="G376" t="str" cm="1">
        <f t="array" ref="G376">PROPER(_xlfn.TEXTJOIN(" ", TRUE, INDEX(_xlfn.FILTERXML("&lt;t&gt;&lt;s&gt;" &amp; SUBSTITUTE(D376," ","&lt;/s&gt;&lt;s&gt;") &amp; "&lt;/s&gt;&lt;/t&gt;", "//s"), _xlfn.SEQUENCE(4))))</f>
        <v>Agaro Blaze Usb 3</v>
      </c>
      <c r="H376" t="str">
        <f t="shared" si="67"/>
        <v>Type C OTG Adapter</v>
      </c>
      <c r="I376" t="s">
        <v>3229</v>
      </c>
      <c r="J376" t="s">
        <v>13093</v>
      </c>
      <c r="K376" s="7" t="str">
        <f t="shared" si="58"/>
        <v>Electronics</v>
      </c>
      <c r="L376" t="s">
        <v>13122</v>
      </c>
      <c r="M376" t="str">
        <f t="shared" si="59"/>
        <v>Mobiles &amp; Accessories</v>
      </c>
      <c r="N376" t="s">
        <v>13123</v>
      </c>
      <c r="O376" s="2" t="str">
        <f t="shared" si="60"/>
        <v>MobileAccessories</v>
      </c>
      <c r="P376" s="1" t="s">
        <v>13138</v>
      </c>
      <c r="Q376" t="s">
        <v>13139</v>
      </c>
      <c r="R376">
        <v>139</v>
      </c>
      <c r="S376" s="8">
        <f t="shared" si="61"/>
        <v>139</v>
      </c>
      <c r="T376">
        <v>495</v>
      </c>
      <c r="U376" s="8">
        <f t="shared" si="62"/>
        <v>495</v>
      </c>
      <c r="V376" s="1">
        <f t="shared" si="63"/>
        <v>0.71919191919191916</v>
      </c>
      <c r="W376">
        <v>4.3</v>
      </c>
      <c r="X376" s="10">
        <f t="shared" si="64"/>
        <v>4.3</v>
      </c>
      <c r="Y376" s="4">
        <v>14185</v>
      </c>
      <c r="Z376" s="12">
        <f t="shared" si="65"/>
        <v>14185</v>
      </c>
    </row>
    <row r="377" spans="1:26" x14ac:dyDescent="0.25">
      <c r="A377">
        <v>376</v>
      </c>
      <c r="B377" t="s">
        <v>3234</v>
      </c>
      <c r="C377" t="s">
        <v>3235</v>
      </c>
      <c r="D377" t="str">
        <f t="shared" si="57"/>
        <v>Fire-Boltt Visionary 1.78" AMOLED Bluetooth Calling Smartwatch with 368*448 Pixel Resolution 100+ Sports Mode, TWS Connection, Voice Assistance, SPO2 and Heart Rate Monitoring</v>
      </c>
      <c r="F377" t="str">
        <f t="shared" si="66"/>
        <v>Duplicate</v>
      </c>
      <c r="G377" t="str" cm="1">
        <f t="array" ref="G377">PROPER(_xlfn.TEXTJOIN(" ", TRUE, INDEX(_xlfn.FILTERXML("&lt;t&gt;&lt;s&gt;" &amp; SUBSTITUTE(D377," ","&lt;/s&gt;&lt;s&gt;") &amp; "&lt;/s&gt;&lt;/t&gt;", "//s"), _xlfn.SEQUENCE(4))))</f>
        <v>Fire-Boltt Visionary 1.78" Amoled</v>
      </c>
      <c r="H377" t="str">
        <f t="shared" si="67"/>
        <v>Smartwatch with 368*448 Pixel Resolution 100+ Sports Mode, TWS Connection, Voice Assistance, SPO2 and Heart Rate Monitoring</v>
      </c>
      <c r="I377" t="s">
        <v>2910</v>
      </c>
      <c r="J377" t="s">
        <v>13093</v>
      </c>
      <c r="K377" s="7" t="str">
        <f t="shared" si="58"/>
        <v>Electronics</v>
      </c>
      <c r="L377" s="2" t="s">
        <v>13120</v>
      </c>
      <c r="M377" t="str">
        <f t="shared" si="59"/>
        <v>WearableTechnology</v>
      </c>
      <c r="N377" s="2" t="s">
        <v>13121</v>
      </c>
      <c r="O377" s="2" t="str">
        <f t="shared" si="60"/>
        <v>SmartWatches</v>
      </c>
      <c r="P377" s="1"/>
      <c r="R377" s="2">
        <v>3999</v>
      </c>
      <c r="S377" s="8">
        <f t="shared" si="61"/>
        <v>3999</v>
      </c>
      <c r="T377" s="2">
        <v>16999</v>
      </c>
      <c r="U377" s="8">
        <f t="shared" si="62"/>
        <v>16999</v>
      </c>
      <c r="V377" s="1">
        <f t="shared" si="63"/>
        <v>0.76475086769809986</v>
      </c>
      <c r="W377">
        <v>4.3</v>
      </c>
      <c r="X377" s="10">
        <f t="shared" si="64"/>
        <v>4.3</v>
      </c>
      <c r="Y377" s="4">
        <v>17159</v>
      </c>
      <c r="Z377" s="12">
        <f t="shared" si="65"/>
        <v>17159</v>
      </c>
    </row>
    <row r="378" spans="1:26" x14ac:dyDescent="0.25">
      <c r="A378">
        <v>377</v>
      </c>
      <c r="B378" t="s">
        <v>3243</v>
      </c>
      <c r="C378" t="s">
        <v>3244</v>
      </c>
      <c r="D378" t="str">
        <f t="shared" si="57"/>
        <v>Noise ColorFit Pro 4 Advanced Bluetooth Calling Smart Watch with 1.72" TruView Display, Fully-Functional Digital Crown, 311 PPI, 60Hz Refresh Rate, 500 NITS Brightness (Charcoal Black)</v>
      </c>
      <c r="F378" t="str">
        <f t="shared" si="66"/>
        <v>Duplicate</v>
      </c>
      <c r="G378" t="str" cm="1">
        <f t="array" ref="G378">PROPER(_xlfn.TEXTJOIN(" ", TRUE, INDEX(_xlfn.FILTERXML("&lt;t&gt;&lt;s&gt;" &amp; SUBSTITUTE(D378," ","&lt;/s&gt;&lt;s&gt;") &amp; "&lt;/s&gt;&lt;/t&gt;", "//s"), _xlfn.SEQUENCE(4))))</f>
        <v>Noise Colorfit Pro 4</v>
      </c>
      <c r="H378" t="str">
        <f t="shared" si="67"/>
        <v>Calling Smart Watch with 1.72" TruView Display, Fully-Functional Digital Crown, 311 PPI, 60Hz Refresh Rate, 500 NITS Brightness (Charcoal Black)</v>
      </c>
      <c r="I378" t="s">
        <v>2910</v>
      </c>
      <c r="J378" t="s">
        <v>13093</v>
      </c>
      <c r="K378" s="7" t="str">
        <f t="shared" si="58"/>
        <v>Electronics</v>
      </c>
      <c r="L378" s="2" t="s">
        <v>13120</v>
      </c>
      <c r="M378" t="str">
        <f t="shared" si="59"/>
        <v>WearableTechnology</v>
      </c>
      <c r="N378" s="2" t="s">
        <v>13121</v>
      </c>
      <c r="O378" s="2" t="str">
        <f t="shared" si="60"/>
        <v>SmartWatches</v>
      </c>
      <c r="P378" s="1"/>
      <c r="R378" s="2">
        <v>2998</v>
      </c>
      <c r="S378" s="8">
        <f t="shared" si="61"/>
        <v>2998</v>
      </c>
      <c r="T378" s="2">
        <v>5999</v>
      </c>
      <c r="U378" s="8">
        <f t="shared" si="62"/>
        <v>5999</v>
      </c>
      <c r="V378" s="1">
        <f t="shared" si="63"/>
        <v>0.50025004167361231</v>
      </c>
      <c r="W378">
        <v>4.0999999999999996</v>
      </c>
      <c r="X378" s="10">
        <f t="shared" si="64"/>
        <v>4.0999999999999996</v>
      </c>
      <c r="Y378" s="4">
        <v>5179</v>
      </c>
      <c r="Z378" s="12">
        <f t="shared" si="65"/>
        <v>5179</v>
      </c>
    </row>
    <row r="379" spans="1:26" x14ac:dyDescent="0.25">
      <c r="A379">
        <v>378</v>
      </c>
      <c r="B379" t="s">
        <v>26</v>
      </c>
      <c r="C379" t="s">
        <v>27</v>
      </c>
      <c r="D379" t="str">
        <f t="shared" si="57"/>
        <v>Ambrane Unbreakable 60W 3A Fast Charging 1.5m Braided Type C Cable for Smartphones, Tablets, Laptops and other Type C devices, PD Technology, 480Mbps Data Sync, Quick Charge 3.0 (RCT15A, Black)</v>
      </c>
      <c r="F379" t="str">
        <f t="shared" si="66"/>
        <v>Duplicate</v>
      </c>
      <c r="G379" t="str" cm="1">
        <f t="array" ref="G379">PROPER(_xlfn.TEXTJOIN(" ", TRUE, INDEX(_xlfn.FILTERXML("&lt;t&gt;&lt;s&gt;" &amp; SUBSTITUTE(D379," ","&lt;/s&gt;&lt;s&gt;") &amp; "&lt;/s&gt;&lt;/t&gt;", "//s"), _xlfn.SEQUENCE(4))))</f>
        <v>Ambrane Unbreakable 60W 3A</v>
      </c>
      <c r="H379" t="str">
        <f t="shared" si="67"/>
        <v>1.5m Braided Type C Cable for Smartphones, Tablets, Laptops and other Type C devices, PD Technology, 480Mbps Data Sync, Quick Charge 3.0 (RCT15A, Black)</v>
      </c>
      <c r="I379" t="s">
        <v>17</v>
      </c>
      <c r="J379" t="s">
        <v>13085</v>
      </c>
      <c r="K379" s="7" t="str">
        <f t="shared" si="58"/>
        <v>Computers &amp; Accessories</v>
      </c>
      <c r="L379" t="s">
        <v>13086</v>
      </c>
      <c r="M379" t="str">
        <f t="shared" si="59"/>
        <v>Accessories &amp; Peripherals</v>
      </c>
      <c r="N379" t="s">
        <v>13087</v>
      </c>
      <c r="O379" s="2" t="str">
        <f t="shared" si="60"/>
        <v>Cables &amp; Accessories</v>
      </c>
      <c r="P379" s="1" t="s">
        <v>13088</v>
      </c>
      <c r="Q379" t="s">
        <v>13089</v>
      </c>
      <c r="R379">
        <v>199</v>
      </c>
      <c r="S379" s="8">
        <f t="shared" si="61"/>
        <v>199</v>
      </c>
      <c r="T379">
        <v>349</v>
      </c>
      <c r="U379" s="8">
        <f t="shared" si="62"/>
        <v>349</v>
      </c>
      <c r="V379" s="1">
        <f t="shared" si="63"/>
        <v>0.42979942693409739</v>
      </c>
      <c r="W379">
        <v>4</v>
      </c>
      <c r="X379" s="10">
        <f t="shared" si="64"/>
        <v>4</v>
      </c>
      <c r="Y379" s="4">
        <v>43993</v>
      </c>
      <c r="Z379" s="12">
        <f t="shared" si="65"/>
        <v>43993</v>
      </c>
    </row>
    <row r="380" spans="1:26" x14ac:dyDescent="0.25">
      <c r="A380">
        <v>379</v>
      </c>
      <c r="B380" t="s">
        <v>3255</v>
      </c>
      <c r="C380" t="s">
        <v>3256</v>
      </c>
      <c r="D380" t="str">
        <f t="shared" si="57"/>
        <v>iQOO Z6 Lite 5G by vivo (Stellar Green, 6GB RAM, 128GB Storage) | World's First Snapdragon 4 Gen 1 | 120Hz Refresh Rate | 5000mAh Battery | Travel Adapter to be Purchased Separately</v>
      </c>
      <c r="F380" t="str">
        <f t="shared" si="66"/>
        <v>Unique</v>
      </c>
      <c r="G380" t="str" cm="1">
        <f t="array" ref="G380">PROPER(_xlfn.TEXTJOIN(" ", TRUE, INDEX(_xlfn.FILTERXML("&lt;t&gt;&lt;s&gt;" &amp; SUBSTITUTE(D380," ","&lt;/s&gt;&lt;s&gt;") &amp; "&lt;/s&gt;&lt;/t&gt;", "//s"), _xlfn.SEQUENCE(4))))</f>
        <v>Iqoo Z6 Lite 5G</v>
      </c>
      <c r="H380" t="str">
        <f t="shared" si="67"/>
        <v>(Stellar Green, 6GB RAM, 128GB Storage) | World's First Snapdragon 4 Gen 1 | 120Hz Refresh Rate | 5000mAh Battery | Travel Adapter to be Purchased Separately</v>
      </c>
      <c r="I380" t="s">
        <v>2950</v>
      </c>
      <c r="J380" t="s">
        <v>13093</v>
      </c>
      <c r="K380" s="7" t="str">
        <f t="shared" si="58"/>
        <v>Electronics</v>
      </c>
      <c r="L380" s="2" t="s">
        <v>13122</v>
      </c>
      <c r="M380" t="str">
        <f t="shared" si="59"/>
        <v>Mobiles &amp; Accessories</v>
      </c>
      <c r="N380" s="2" t="s">
        <v>13126</v>
      </c>
      <c r="O380" s="2" t="str">
        <f t="shared" si="60"/>
        <v>Smartphones &amp; BasicMobiles</v>
      </c>
      <c r="P380" s="1" t="s">
        <v>13127</v>
      </c>
      <c r="R380" s="2">
        <v>15499</v>
      </c>
      <c r="S380" s="8">
        <f t="shared" si="61"/>
        <v>15499</v>
      </c>
      <c r="T380" s="2">
        <v>18999</v>
      </c>
      <c r="U380" s="8">
        <f t="shared" si="62"/>
        <v>18999</v>
      </c>
      <c r="V380" s="1">
        <f t="shared" si="63"/>
        <v>0.18422022211695352</v>
      </c>
      <c r="W380">
        <v>4.0999999999999996</v>
      </c>
      <c r="X380" s="10">
        <f t="shared" si="64"/>
        <v>4.0999999999999996</v>
      </c>
      <c r="Y380" s="4">
        <v>19252</v>
      </c>
      <c r="Z380" s="12">
        <f t="shared" si="65"/>
        <v>19252</v>
      </c>
    </row>
    <row r="381" spans="1:26" x14ac:dyDescent="0.25">
      <c r="A381">
        <v>380</v>
      </c>
      <c r="B381" t="s">
        <v>36</v>
      </c>
      <c r="C381" t="s">
        <v>37</v>
      </c>
      <c r="D381" t="str">
        <f t="shared" si="57"/>
        <v>Sounce Fast Phone Charging Cable and Data Sync USB Cable Compatible for iPhone 13, 12,11, X, 8, 7, 6, 5, iPad Air, Pro, Mini and iOS Devices</v>
      </c>
      <c r="F381" t="str">
        <f t="shared" si="66"/>
        <v>Duplicate</v>
      </c>
      <c r="G381" t="str" cm="1">
        <f t="array" ref="G381">PROPER(_xlfn.TEXTJOIN(" ", TRUE, INDEX(_xlfn.FILTERXML("&lt;t&gt;&lt;s&gt;" &amp; SUBSTITUTE(D381," ","&lt;/s&gt;&lt;s&gt;") &amp; "&lt;/s&gt;&lt;/t&gt;", "//s"), _xlfn.SEQUENCE(4))))</f>
        <v>Sounce Fast Phone Charging</v>
      </c>
      <c r="H381" t="str">
        <f t="shared" si="67"/>
        <v>Data Sync USB Cable Compatible for iPhone 13, 12,11, X, 8, 7, 6, 5, iPad Air, Pro, Mini and iOS Devices</v>
      </c>
      <c r="I381" t="s">
        <v>17</v>
      </c>
      <c r="J381" t="s">
        <v>13085</v>
      </c>
      <c r="K381" s="7" t="str">
        <f t="shared" si="58"/>
        <v>Computers &amp; Accessories</v>
      </c>
      <c r="L381" t="s">
        <v>13086</v>
      </c>
      <c r="M381" t="str">
        <f t="shared" si="59"/>
        <v>Accessories &amp; Peripherals</v>
      </c>
      <c r="N381" t="s">
        <v>13087</v>
      </c>
      <c r="O381" s="2" t="str">
        <f t="shared" si="60"/>
        <v>Cables &amp; Accessories</v>
      </c>
      <c r="P381" s="1" t="s">
        <v>13088</v>
      </c>
      <c r="Q381" t="s">
        <v>13089</v>
      </c>
      <c r="R381">
        <v>199</v>
      </c>
      <c r="S381" s="8">
        <f t="shared" si="61"/>
        <v>199</v>
      </c>
      <c r="T381">
        <v>999</v>
      </c>
      <c r="U381" s="8">
        <f t="shared" si="62"/>
        <v>999</v>
      </c>
      <c r="V381" s="1">
        <f t="shared" si="63"/>
        <v>0.80080080080080085</v>
      </c>
      <c r="W381">
        <v>3.9</v>
      </c>
      <c r="X381" s="10">
        <f t="shared" si="64"/>
        <v>3.9</v>
      </c>
      <c r="Y381" s="4">
        <v>7928</v>
      </c>
      <c r="Z381" s="12">
        <f t="shared" si="65"/>
        <v>7928</v>
      </c>
    </row>
    <row r="382" spans="1:26" x14ac:dyDescent="0.25">
      <c r="A382">
        <v>381</v>
      </c>
      <c r="B382" t="s">
        <v>3268</v>
      </c>
      <c r="C382" t="s">
        <v>2909</v>
      </c>
      <c r="D382" t="str">
        <f t="shared" si="57"/>
        <v>Fire-Boltt Ninja Call Pro Plus 1.83" Smart Watch with Bluetooth Calling, AI Voice Assistance, 100 Sports Modes IP67 Rating, 240*280 Pixel High Resolution</v>
      </c>
      <c r="F382" t="str">
        <f t="shared" si="66"/>
        <v>Unique</v>
      </c>
      <c r="G382" t="str" cm="1">
        <f t="array" ref="G382">PROPER(_xlfn.TEXTJOIN(" ", TRUE, INDEX(_xlfn.FILTERXML("&lt;t&gt;&lt;s&gt;" &amp; SUBSTITUTE(D382," ","&lt;/s&gt;&lt;s&gt;") &amp; "&lt;/s&gt;&lt;/t&gt;", "//s"), _xlfn.SEQUENCE(4))))</f>
        <v>Fire-Boltt Ninja Call Pro</v>
      </c>
      <c r="H382" t="str">
        <f t="shared" si="67"/>
        <v>Smart Watch with Bluetooth Calling, AI Voice Assistance, 100 Sports Modes IP67 Rating, 240*280 Pixel High Resolution</v>
      </c>
      <c r="I382" t="s">
        <v>2910</v>
      </c>
      <c r="J382" t="s">
        <v>13093</v>
      </c>
      <c r="K382" s="7" t="str">
        <f t="shared" si="58"/>
        <v>Electronics</v>
      </c>
      <c r="L382" s="2" t="s">
        <v>13120</v>
      </c>
      <c r="M382" t="str">
        <f t="shared" si="59"/>
        <v>WearableTechnology</v>
      </c>
      <c r="N382" s="2" t="s">
        <v>13121</v>
      </c>
      <c r="O382" s="2" t="str">
        <f t="shared" si="60"/>
        <v>SmartWatches</v>
      </c>
      <c r="P382" s="1"/>
      <c r="R382" s="2">
        <v>1799</v>
      </c>
      <c r="S382" s="8">
        <f t="shared" si="61"/>
        <v>1799</v>
      </c>
      <c r="T382" s="2">
        <v>19999</v>
      </c>
      <c r="U382" s="8">
        <f t="shared" si="62"/>
        <v>19999</v>
      </c>
      <c r="V382" s="1">
        <f t="shared" si="63"/>
        <v>0.91004550227511372</v>
      </c>
      <c r="W382">
        <v>4.2</v>
      </c>
      <c r="X382" s="10">
        <f t="shared" si="64"/>
        <v>4.2</v>
      </c>
      <c r="Y382" s="4">
        <v>13937</v>
      </c>
      <c r="Z382" s="12">
        <f t="shared" si="65"/>
        <v>13937</v>
      </c>
    </row>
    <row r="383" spans="1:26" x14ac:dyDescent="0.25">
      <c r="A383">
        <v>382</v>
      </c>
      <c r="B383" t="s">
        <v>3271</v>
      </c>
      <c r="C383" t="s">
        <v>3272</v>
      </c>
      <c r="D383" t="str">
        <f t="shared" si="57"/>
        <v>Redmi 10A (Slate Grey, 4GB RAM, 64GB Storage) | 2 Ghz Octa Core Helio G25 | 5000 mAh Battery | Finger Print Sensor | Upto 5GB RAM with RAM Booster</v>
      </c>
      <c r="F383" t="str">
        <f t="shared" si="66"/>
        <v>Unique</v>
      </c>
      <c r="G383" t="str" cm="1">
        <f t="array" ref="G383">PROPER(_xlfn.TEXTJOIN(" ", TRUE, INDEX(_xlfn.FILTERXML("&lt;t&gt;&lt;s&gt;" &amp; SUBSTITUTE(D383," ","&lt;/s&gt;&lt;s&gt;") &amp; "&lt;/s&gt;&lt;/t&gt;", "//s"), _xlfn.SEQUENCE(4))))</f>
        <v>Redmi 10A (Slate Grey,</v>
      </c>
      <c r="H383" t="str">
        <f t="shared" si="67"/>
        <v>64GB Storage) | 2 Ghz Octa Core Helio G25 | 5000 mAh Battery | Finger Print Sensor | Upto 5GB RAM with RAM Booster</v>
      </c>
      <c r="I383" t="s">
        <v>2950</v>
      </c>
      <c r="J383" t="s">
        <v>13093</v>
      </c>
      <c r="K383" s="7" t="str">
        <f t="shared" si="58"/>
        <v>Electronics</v>
      </c>
      <c r="L383" s="2" t="s">
        <v>13122</v>
      </c>
      <c r="M383" t="str">
        <f t="shared" si="59"/>
        <v>Mobiles &amp; Accessories</v>
      </c>
      <c r="N383" s="2" t="s">
        <v>13126</v>
      </c>
      <c r="O383" s="2" t="str">
        <f t="shared" si="60"/>
        <v>Smartphones &amp; BasicMobiles</v>
      </c>
      <c r="P383" s="1" t="s">
        <v>13127</v>
      </c>
      <c r="R383" s="2">
        <v>8999</v>
      </c>
      <c r="S383" s="8">
        <f t="shared" si="61"/>
        <v>8999</v>
      </c>
      <c r="T383" s="2">
        <v>11999</v>
      </c>
      <c r="U383" s="8">
        <f t="shared" si="62"/>
        <v>11999</v>
      </c>
      <c r="V383" s="1">
        <f t="shared" si="63"/>
        <v>0.25002083506958911</v>
      </c>
      <c r="W383">
        <v>4</v>
      </c>
      <c r="X383" s="10">
        <f t="shared" si="64"/>
        <v>4</v>
      </c>
      <c r="Y383" s="4">
        <v>12796</v>
      </c>
      <c r="Z383" s="12">
        <f t="shared" si="65"/>
        <v>12796</v>
      </c>
    </row>
    <row r="384" spans="1:26" x14ac:dyDescent="0.25">
      <c r="A384">
        <v>383</v>
      </c>
      <c r="B384" t="s">
        <v>3275</v>
      </c>
      <c r="C384" t="s">
        <v>3276</v>
      </c>
      <c r="D384" t="str">
        <f t="shared" si="57"/>
        <v>Duracell 38W Fast Car Charger Adapter with Dual Output. Quick Charge, Type C PD 20W and Qualcomm Certified 3.0 Compatible for iPhone, All Smartphones, Tablets and More (Copper and Black)</v>
      </c>
      <c r="F384" t="str">
        <f t="shared" si="66"/>
        <v>Unique</v>
      </c>
      <c r="G384" t="str" cm="1">
        <f t="array" ref="G384">PROPER(_xlfn.TEXTJOIN(" ", TRUE, INDEX(_xlfn.FILTERXML("&lt;t&gt;&lt;s&gt;" &amp; SUBSTITUTE(D384," ","&lt;/s&gt;&lt;s&gt;") &amp; "&lt;/s&gt;&lt;/t&gt;", "//s"), _xlfn.SEQUENCE(4))))</f>
        <v>Duracell 38W Fast Car</v>
      </c>
      <c r="H384" t="str">
        <f t="shared" si="67"/>
        <v>with Dual Output. Quick Charge, Type C PD 20W and Qualcomm Certified 3.0 Compatible for iPhone, All Smartphones, Tablets and More (Copper and Black)</v>
      </c>
      <c r="I384" t="s">
        <v>3066</v>
      </c>
      <c r="J384" t="s">
        <v>13093</v>
      </c>
      <c r="K384" s="7" t="str">
        <f t="shared" si="58"/>
        <v>Electronics</v>
      </c>
      <c r="L384" t="s">
        <v>13122</v>
      </c>
      <c r="M384" t="str">
        <f t="shared" si="59"/>
        <v>Mobiles &amp; Accessories</v>
      </c>
      <c r="N384" s="2" t="s">
        <v>13123</v>
      </c>
      <c r="O384" s="2" t="str">
        <f t="shared" si="60"/>
        <v>MobileAccessories</v>
      </c>
      <c r="P384" s="1" t="s">
        <v>13124</v>
      </c>
      <c r="Q384" t="s">
        <v>13134</v>
      </c>
      <c r="R384">
        <v>873</v>
      </c>
      <c r="S384" s="8">
        <f t="shared" si="61"/>
        <v>873</v>
      </c>
      <c r="T384" s="2">
        <v>1699</v>
      </c>
      <c r="U384" s="8">
        <f t="shared" si="62"/>
        <v>1699</v>
      </c>
      <c r="V384" s="1">
        <f t="shared" si="63"/>
        <v>0.48616833431430251</v>
      </c>
      <c r="W384">
        <v>4.4000000000000004</v>
      </c>
      <c r="X384" s="10">
        <f t="shared" si="64"/>
        <v>4.4000000000000004</v>
      </c>
      <c r="Y384" s="4">
        <v>1680</v>
      </c>
      <c r="Z384" s="12">
        <f t="shared" si="65"/>
        <v>1680</v>
      </c>
    </row>
    <row r="385" spans="1:26" x14ac:dyDescent="0.25">
      <c r="A385">
        <v>384</v>
      </c>
      <c r="B385" t="s">
        <v>3285</v>
      </c>
      <c r="C385" t="s">
        <v>3286</v>
      </c>
      <c r="D385" t="str">
        <f t="shared" si="57"/>
        <v>realme narzo 50 (Speed Blue, 4GB RAM+64GB Storage) Helio G96 Processor | 50MP AI Triple Camera | 120Hz Ultra Smooth Display</v>
      </c>
      <c r="F385" t="str">
        <f t="shared" si="66"/>
        <v>Unique</v>
      </c>
      <c r="G385" t="str" cm="1">
        <f t="array" ref="G385">PROPER(_xlfn.TEXTJOIN(" ", TRUE, INDEX(_xlfn.FILTERXML("&lt;t&gt;&lt;s&gt;" &amp; SUBSTITUTE(D385," ","&lt;/s&gt;&lt;s&gt;") &amp; "&lt;/s&gt;&lt;/t&gt;", "//s"), _xlfn.SEQUENCE(4))))</f>
        <v>Realme Narzo 50 (Speed</v>
      </c>
      <c r="H385" t="str">
        <f t="shared" si="67"/>
        <v>RAM+64GB Storage) Helio G96 Processor | 50MP AI Triple Camera | 120Hz Ultra Smooth Display</v>
      </c>
      <c r="I385" t="s">
        <v>2950</v>
      </c>
      <c r="J385" t="s">
        <v>13093</v>
      </c>
      <c r="K385" s="7" t="str">
        <f t="shared" si="58"/>
        <v>Electronics</v>
      </c>
      <c r="L385" s="2" t="s">
        <v>13122</v>
      </c>
      <c r="M385" t="str">
        <f t="shared" si="59"/>
        <v>Mobiles &amp; Accessories</v>
      </c>
      <c r="N385" s="2" t="s">
        <v>13126</v>
      </c>
      <c r="O385" s="2" t="str">
        <f t="shared" si="60"/>
        <v>Smartphones &amp; BasicMobiles</v>
      </c>
      <c r="P385" s="1" t="s">
        <v>13127</v>
      </c>
      <c r="R385" s="2">
        <v>12999</v>
      </c>
      <c r="S385" s="8">
        <f t="shared" si="61"/>
        <v>12999</v>
      </c>
      <c r="T385" s="2">
        <v>15999</v>
      </c>
      <c r="U385" s="8">
        <f t="shared" si="62"/>
        <v>15999</v>
      </c>
      <c r="V385" s="1">
        <f t="shared" si="63"/>
        <v>0.18751171948246764</v>
      </c>
      <c r="W385">
        <v>4.2</v>
      </c>
      <c r="X385" s="10">
        <f t="shared" si="64"/>
        <v>4.2</v>
      </c>
      <c r="Y385" s="4">
        <v>13246</v>
      </c>
      <c r="Z385" s="12">
        <f t="shared" si="65"/>
        <v>13246</v>
      </c>
    </row>
    <row r="386" spans="1:26" x14ac:dyDescent="0.25">
      <c r="A386">
        <v>385</v>
      </c>
      <c r="B386" t="s">
        <v>3295</v>
      </c>
      <c r="C386" t="s">
        <v>3296</v>
      </c>
      <c r="D386" t="str">
        <f t="shared" ref="D386:D449" si="68">TRIM(SUBSTITUTE(SUBSTITUTE(SUBSTITUTE(SUBSTITUTE(SUBSTITUTE(SUBSTITUTE(C386,"&amp;","and"),"&lt;",""),"&gt;",""),"/"," "),CHAR(160)," "),CHAR(10)," "))</f>
        <v>WeCool Bluetooth Extendable Selfie Sticks with Wireless Remote and Tripod Stand, 3-in-1 Multifunctional Selfie Stick with Tripod Stand Compatible with iPhone OnePlus Samsung Oppo Vivo and All Phones</v>
      </c>
      <c r="F386" t="str">
        <f t="shared" si="66"/>
        <v>Unique</v>
      </c>
      <c r="G386" t="str" cm="1">
        <f t="array" ref="G386">PROPER(_xlfn.TEXTJOIN(" ", TRUE, INDEX(_xlfn.FILTERXML("&lt;t&gt;&lt;s&gt;" &amp; SUBSTITUTE(D386," ","&lt;/s&gt;&lt;s&gt;") &amp; "&lt;/s&gt;&lt;/t&gt;", "//s"), _xlfn.SEQUENCE(4))))</f>
        <v>Wecool Bluetooth Extendable Selfie</v>
      </c>
      <c r="H386" t="str">
        <f t="shared" si="67"/>
        <v>Wireless Remote and Tripod Stand, 3-in-1 Multifunctional Selfie Stick with Tripod Stand Compatible with iPhone OnePlus Samsung Oppo Vivo and All Phones</v>
      </c>
      <c r="I386" t="s">
        <v>3297</v>
      </c>
      <c r="J386" t="s">
        <v>13093</v>
      </c>
      <c r="K386" s="7" t="str">
        <f t="shared" ref="K386:K449" si="69">TRIM(SUBSTITUTE(SUBSTITUTE(J386, "&amp;", " &amp; "), ",", " , "))</f>
        <v>Electronics</v>
      </c>
      <c r="L386" t="s">
        <v>13122</v>
      </c>
      <c r="M386" t="str">
        <f t="shared" ref="M386:M449" si="70">TRIM(SUBSTITUTE(SUBSTITUTE(L386, "&amp;", " &amp; "), ",", " , "))</f>
        <v>Mobiles &amp; Accessories</v>
      </c>
      <c r="N386" s="2" t="s">
        <v>13123</v>
      </c>
      <c r="O386" s="2" t="str">
        <f t="shared" ref="O386:O449" si="71">TRIM(SUBSTITUTE(SUBSTITUTE(N386, "&amp;", " &amp; "), ",", " , "))</f>
        <v>MobileAccessories</v>
      </c>
      <c r="P386" s="1" t="s">
        <v>13140</v>
      </c>
      <c r="Q386" t="s">
        <v>13141</v>
      </c>
      <c r="R386">
        <v>539</v>
      </c>
      <c r="S386" s="8">
        <f t="shared" ref="S386:S449" si="72">VALUE(R386)</f>
        <v>539</v>
      </c>
      <c r="T386" s="2">
        <v>1599</v>
      </c>
      <c r="U386" s="8">
        <f t="shared" ref="U386:U449" si="73">VALUE(T386)</f>
        <v>1599</v>
      </c>
      <c r="V386" s="1">
        <f t="shared" ref="V386:V449" si="74">IFERROR((U386- S386) / U386, 0)</f>
        <v>0.66291432145090678</v>
      </c>
      <c r="W386">
        <v>3.8</v>
      </c>
      <c r="X386" s="10">
        <f t="shared" ref="X386:X449" si="75">VALUE(W386)</f>
        <v>3.8</v>
      </c>
      <c r="Y386" s="4">
        <v>14648</v>
      </c>
      <c r="Z386" s="12">
        <f t="shared" ref="Z386:Z449" si="76">VALUE(Y386)</f>
        <v>14648</v>
      </c>
    </row>
    <row r="387" spans="1:26" x14ac:dyDescent="0.25">
      <c r="A387">
        <v>386</v>
      </c>
      <c r="B387" t="s">
        <v>3306</v>
      </c>
      <c r="C387" t="s">
        <v>2919</v>
      </c>
      <c r="D387" t="str">
        <f t="shared" si="68"/>
        <v>Fire-Boltt Phoenix Smart Watch with Bluetooth Calling 1.3",120+ Sports Modes, 240*240 PX High Res with SpO2, Heart Rate Monitoring and IP67 Rating</v>
      </c>
      <c r="F387" t="str">
        <f t="shared" ref="F387:F450" si="77">IF(COUNTIF(B:B,B387) &gt; 1, "Duplicate", "Unique")</f>
        <v>Unique</v>
      </c>
      <c r="G387" t="str" cm="1">
        <f t="array" ref="G387">PROPER(_xlfn.TEXTJOIN(" ", TRUE, INDEX(_xlfn.FILTERXML("&lt;t&gt;&lt;s&gt;" &amp; SUBSTITUTE(D387," ","&lt;/s&gt;&lt;s&gt;") &amp; "&lt;/s&gt;&lt;/t&gt;", "//s"), _xlfn.SEQUENCE(4))))</f>
        <v>Fire-Boltt Phoenix Smart Watch</v>
      </c>
      <c r="H387" t="str">
        <f t="shared" si="67"/>
        <v>Calling 1.3",120+ Sports Modes, 240*240 PX High Res with SpO2, Heart Rate Monitoring and IP67 Rating</v>
      </c>
      <c r="I387" t="s">
        <v>2910</v>
      </c>
      <c r="J387" t="s">
        <v>13093</v>
      </c>
      <c r="K387" s="7" t="str">
        <f t="shared" si="69"/>
        <v>Electronics</v>
      </c>
      <c r="L387" s="2" t="s">
        <v>13120</v>
      </c>
      <c r="M387" t="str">
        <f t="shared" si="70"/>
        <v>WearableTechnology</v>
      </c>
      <c r="N387" s="2" t="s">
        <v>13121</v>
      </c>
      <c r="O387" s="2" t="str">
        <f t="shared" si="71"/>
        <v>SmartWatches</v>
      </c>
      <c r="P387" s="1"/>
      <c r="R387" s="2">
        <v>1999</v>
      </c>
      <c r="S387" s="8">
        <f t="shared" si="72"/>
        <v>1999</v>
      </c>
      <c r="T387" s="2">
        <v>9999</v>
      </c>
      <c r="U387" s="8">
        <f t="shared" si="73"/>
        <v>9999</v>
      </c>
      <c r="V387" s="1">
        <f t="shared" si="74"/>
        <v>0.80008000800080004</v>
      </c>
      <c r="W387">
        <v>4.3</v>
      </c>
      <c r="X387" s="10">
        <f t="shared" si="75"/>
        <v>4.3</v>
      </c>
      <c r="Y387" s="4">
        <v>27696</v>
      </c>
      <c r="Z387" s="12">
        <f t="shared" si="76"/>
        <v>27696</v>
      </c>
    </row>
    <row r="388" spans="1:26" x14ac:dyDescent="0.25">
      <c r="A388">
        <v>387</v>
      </c>
      <c r="B388" t="s">
        <v>3309</v>
      </c>
      <c r="C388" t="s">
        <v>3310</v>
      </c>
      <c r="D388" t="str">
        <f t="shared" si="68"/>
        <v>OPPO A74 5G (Fantastic Purple,6GB RAM,128GB Storage) with No Cost EMI Additional Exchange Offers</v>
      </c>
      <c r="F388" t="str">
        <f t="shared" si="77"/>
        <v>Unique</v>
      </c>
      <c r="G388" t="str" cm="1">
        <f t="array" ref="G388">PROPER(_xlfn.TEXTJOIN(" ", TRUE, INDEX(_xlfn.FILTERXML("&lt;t&gt;&lt;s&gt;" &amp; SUBSTITUTE(D388," ","&lt;/s&gt;&lt;s&gt;") &amp; "&lt;/s&gt;&lt;/t&gt;", "//s"), _xlfn.SEQUENCE(4))))</f>
        <v>Oppo A74 5G (Fantastic</v>
      </c>
      <c r="H388" t="str">
        <f t="shared" si="67"/>
        <v>Storage) with No Cost EMI Additional Exchange Offers</v>
      </c>
      <c r="I388" t="s">
        <v>2950</v>
      </c>
      <c r="J388" t="s">
        <v>13093</v>
      </c>
      <c r="K388" s="7" t="str">
        <f t="shared" si="69"/>
        <v>Electronics</v>
      </c>
      <c r="L388" s="2" t="s">
        <v>13122</v>
      </c>
      <c r="M388" t="str">
        <f t="shared" si="70"/>
        <v>Mobiles &amp; Accessories</v>
      </c>
      <c r="N388" s="2" t="s">
        <v>13126</v>
      </c>
      <c r="O388" s="2" t="str">
        <f t="shared" si="71"/>
        <v>Smartphones &amp; BasicMobiles</v>
      </c>
      <c r="P388" s="1" t="s">
        <v>13127</v>
      </c>
      <c r="R388" s="2">
        <v>15490</v>
      </c>
      <c r="S388" s="8">
        <f t="shared" si="72"/>
        <v>15490</v>
      </c>
      <c r="T388" s="2">
        <v>20990</v>
      </c>
      <c r="U388" s="8">
        <f t="shared" si="73"/>
        <v>20990</v>
      </c>
      <c r="V388" s="1">
        <f t="shared" si="74"/>
        <v>0.26202953787517863</v>
      </c>
      <c r="W388">
        <v>4.2</v>
      </c>
      <c r="X388" s="10">
        <f t="shared" si="75"/>
        <v>4.2</v>
      </c>
      <c r="Y388" s="4">
        <v>32916</v>
      </c>
      <c r="Z388" s="12">
        <f t="shared" si="76"/>
        <v>32916</v>
      </c>
    </row>
    <row r="389" spans="1:26" x14ac:dyDescent="0.25">
      <c r="A389">
        <v>388</v>
      </c>
      <c r="B389" t="s">
        <v>3319</v>
      </c>
      <c r="C389" t="s">
        <v>3320</v>
      </c>
      <c r="D389" t="str">
        <f t="shared" si="68"/>
        <v>Redmi Note 11 Pro + 5G (Stealth Black, 6GB RAM, 128GB Storage) | 67W Turbo Charge | 120Hz Super AMOLED Display | Additional Exchange Offers | Charger Included</v>
      </c>
      <c r="F389" t="str">
        <f t="shared" si="77"/>
        <v>Unique</v>
      </c>
      <c r="G389" t="str" cm="1">
        <f t="array" ref="G389">PROPER(_xlfn.TEXTJOIN(" ", TRUE, INDEX(_xlfn.FILTERXML("&lt;t&gt;&lt;s&gt;" &amp; SUBSTITUTE(D389," ","&lt;/s&gt;&lt;s&gt;") &amp; "&lt;/s&gt;&lt;/t&gt;", "//s"), _xlfn.SEQUENCE(4))))</f>
        <v>Redmi Note 11 Pro</v>
      </c>
      <c r="H389" t="str">
        <f t="shared" si="67"/>
        <v>(Stealth Black, 6GB RAM, 128GB Storage) | 67W Turbo Charge | 120Hz Super AMOLED Display | Additional Exchange Offers | Charger Included</v>
      </c>
      <c r="I389" t="s">
        <v>2950</v>
      </c>
      <c r="J389" t="s">
        <v>13093</v>
      </c>
      <c r="K389" s="7" t="str">
        <f t="shared" si="69"/>
        <v>Electronics</v>
      </c>
      <c r="L389" s="2" t="s">
        <v>13122</v>
      </c>
      <c r="M389" t="str">
        <f t="shared" si="70"/>
        <v>Mobiles &amp; Accessories</v>
      </c>
      <c r="N389" s="2" t="s">
        <v>13126</v>
      </c>
      <c r="O389" s="2" t="str">
        <f t="shared" si="71"/>
        <v>Smartphones &amp; BasicMobiles</v>
      </c>
      <c r="P389" s="1" t="s">
        <v>13127</v>
      </c>
      <c r="R389" s="2">
        <v>19999</v>
      </c>
      <c r="S389" s="8">
        <f t="shared" si="72"/>
        <v>19999</v>
      </c>
      <c r="T389" s="2">
        <v>24999</v>
      </c>
      <c r="U389" s="8">
        <f t="shared" si="73"/>
        <v>24999</v>
      </c>
      <c r="V389" s="1">
        <f t="shared" si="74"/>
        <v>0.20000800032001281</v>
      </c>
      <c r="W389">
        <v>3.9</v>
      </c>
      <c r="X389" s="10">
        <f t="shared" si="75"/>
        <v>3.9</v>
      </c>
      <c r="Y389" s="4">
        <v>25824</v>
      </c>
      <c r="Z389" s="12">
        <f t="shared" si="76"/>
        <v>25824</v>
      </c>
    </row>
    <row r="390" spans="1:26" x14ac:dyDescent="0.25">
      <c r="A390">
        <v>389</v>
      </c>
      <c r="B390" t="s">
        <v>3329</v>
      </c>
      <c r="C390" t="s">
        <v>3330</v>
      </c>
      <c r="D390" t="str">
        <f t="shared" si="68"/>
        <v>Samsung Original 25W USB Travel Lightning Adapter for Cellular Phones, Black</v>
      </c>
      <c r="F390" t="str">
        <f t="shared" si="77"/>
        <v>Unique</v>
      </c>
      <c r="G390" t="str" cm="1">
        <f t="array" ref="G390">PROPER(_xlfn.TEXTJOIN(" ", TRUE, INDEX(_xlfn.FILTERXML("&lt;t&gt;&lt;s&gt;" &amp; SUBSTITUTE(D390," ","&lt;/s&gt;&lt;s&gt;") &amp; "&lt;/s&gt;&lt;/t&gt;", "//s"), _xlfn.SEQUENCE(4))))</f>
        <v>Samsung Original 25W Usb</v>
      </c>
      <c r="H390" t="str">
        <f t="shared" si="67"/>
        <v>Adapter for Cellular Phones, Black</v>
      </c>
      <c r="I390" t="s">
        <v>3120</v>
      </c>
      <c r="J390" t="s">
        <v>13093</v>
      </c>
      <c r="K390" s="7" t="str">
        <f t="shared" si="69"/>
        <v>Electronics</v>
      </c>
      <c r="L390" s="2" t="s">
        <v>13122</v>
      </c>
      <c r="M390" t="str">
        <f t="shared" si="70"/>
        <v>Mobiles &amp; Accessories</v>
      </c>
      <c r="N390" s="2" t="s">
        <v>13123</v>
      </c>
      <c r="O390" s="2" t="str">
        <f t="shared" si="71"/>
        <v>MobileAccessories</v>
      </c>
      <c r="P390" s="1" t="s">
        <v>13124</v>
      </c>
      <c r="Q390" t="s">
        <v>13137</v>
      </c>
      <c r="R390" s="2">
        <v>1075</v>
      </c>
      <c r="S390" s="8">
        <f t="shared" si="72"/>
        <v>1075</v>
      </c>
      <c r="T390" s="2">
        <v>1699</v>
      </c>
      <c r="U390" s="8">
        <f t="shared" si="73"/>
        <v>1699</v>
      </c>
      <c r="V390" s="1">
        <f t="shared" si="74"/>
        <v>0.36727486756915834</v>
      </c>
      <c r="W390">
        <v>4.4000000000000004</v>
      </c>
      <c r="X390" s="10">
        <f t="shared" si="75"/>
        <v>4.4000000000000004</v>
      </c>
      <c r="Y390" s="4">
        <v>7462</v>
      </c>
      <c r="Z390" s="12">
        <f t="shared" si="76"/>
        <v>7462</v>
      </c>
    </row>
    <row r="391" spans="1:26" x14ac:dyDescent="0.25">
      <c r="A391">
        <v>390</v>
      </c>
      <c r="B391" t="s">
        <v>3339</v>
      </c>
      <c r="C391" t="s">
        <v>3340</v>
      </c>
      <c r="D391" t="str">
        <f t="shared" si="68"/>
        <v>realme Buds Classic Wired in Ear Earphones with Mic (Black)</v>
      </c>
      <c r="F391" t="str">
        <f t="shared" si="77"/>
        <v>Unique</v>
      </c>
      <c r="G391" t="str" cm="1">
        <f t="array" ref="G391">PROPER(_xlfn.TEXTJOIN(" ", TRUE, INDEX(_xlfn.FILTERXML("&lt;t&gt;&lt;s&gt;" &amp; SUBSTITUTE(D391," ","&lt;/s&gt;&lt;s&gt;") &amp; "&lt;/s&gt;&lt;/t&gt;", "//s"), _xlfn.SEQUENCE(4))))</f>
        <v>Realme Buds Classic Wired</v>
      </c>
      <c r="H391" t="str">
        <f t="shared" si="67"/>
        <v>Earphones with Mic (Black)</v>
      </c>
      <c r="I391" t="s">
        <v>3025</v>
      </c>
      <c r="J391" t="s">
        <v>13093</v>
      </c>
      <c r="K391" s="7" t="str">
        <f t="shared" si="69"/>
        <v>Electronics</v>
      </c>
      <c r="L391" t="s">
        <v>13131</v>
      </c>
      <c r="M391" t="str">
        <f t="shared" si="70"/>
        <v>Headphones , Earbuds &amp; Accessories</v>
      </c>
      <c r="N391" t="s">
        <v>13132</v>
      </c>
      <c r="O391" s="2" t="str">
        <f t="shared" si="71"/>
        <v>Headphones</v>
      </c>
      <c r="P391" s="1" t="s">
        <v>13133</v>
      </c>
      <c r="R391">
        <v>399</v>
      </c>
      <c r="S391" s="8">
        <f t="shared" si="72"/>
        <v>399</v>
      </c>
      <c r="T391">
        <v>699</v>
      </c>
      <c r="U391" s="8">
        <f t="shared" si="73"/>
        <v>699</v>
      </c>
      <c r="V391" s="1">
        <f t="shared" si="74"/>
        <v>0.42918454935622319</v>
      </c>
      <c r="W391">
        <v>4</v>
      </c>
      <c r="X391" s="10">
        <f t="shared" si="75"/>
        <v>4</v>
      </c>
      <c r="Y391" s="4">
        <v>37817</v>
      </c>
      <c r="Z391" s="12">
        <f t="shared" si="76"/>
        <v>37817</v>
      </c>
    </row>
    <row r="392" spans="1:26" x14ac:dyDescent="0.25">
      <c r="A392">
        <v>391</v>
      </c>
      <c r="B392" t="s">
        <v>3349</v>
      </c>
      <c r="C392" t="s">
        <v>3350</v>
      </c>
      <c r="D392" t="str">
        <f t="shared" si="68"/>
        <v>Noise ColorFit Pulse Grand Smart Watch with 1.69" HD Display, 60 Sports Modes, 150 Watch Faces, Spo2 Monitoring, Call Notification, Quick Replies to Text and Calls (Rose Pink)</v>
      </c>
      <c r="F392" t="str">
        <f t="shared" si="77"/>
        <v>Unique</v>
      </c>
      <c r="G392" t="str" cm="1">
        <f t="array" ref="G392">PROPER(_xlfn.TEXTJOIN(" ", TRUE, INDEX(_xlfn.FILTERXML("&lt;t&gt;&lt;s&gt;" &amp; SUBSTITUTE(D392," ","&lt;/s&gt;&lt;s&gt;") &amp; "&lt;/s&gt;&lt;/t&gt;", "//s"), _xlfn.SEQUENCE(4))))</f>
        <v>Noise Colorfit Pulse Grand</v>
      </c>
      <c r="H392" t="str">
        <f t="shared" si="67"/>
        <v>with 1.69" HD Display, 60 Sports Modes, 150 Watch Faces, Spo2 Monitoring, Call Notification, Quick Replies to Text and Calls (Rose Pink)</v>
      </c>
      <c r="I392" t="s">
        <v>2910</v>
      </c>
      <c r="J392" t="s">
        <v>13093</v>
      </c>
      <c r="K392" s="7" t="str">
        <f t="shared" si="69"/>
        <v>Electronics</v>
      </c>
      <c r="L392" s="2" t="s">
        <v>13120</v>
      </c>
      <c r="M392" t="str">
        <f t="shared" si="70"/>
        <v>WearableTechnology</v>
      </c>
      <c r="N392" s="2" t="s">
        <v>13121</v>
      </c>
      <c r="O392" s="2" t="str">
        <f t="shared" si="71"/>
        <v>SmartWatches</v>
      </c>
      <c r="P392" s="1"/>
      <c r="R392" s="2">
        <v>1999</v>
      </c>
      <c r="S392" s="8">
        <f t="shared" si="72"/>
        <v>1999</v>
      </c>
      <c r="T392" s="2">
        <v>3990</v>
      </c>
      <c r="U392" s="8">
        <f t="shared" si="73"/>
        <v>3990</v>
      </c>
      <c r="V392" s="1">
        <f t="shared" si="74"/>
        <v>0.49899749373433583</v>
      </c>
      <c r="W392">
        <v>4</v>
      </c>
      <c r="X392" s="10">
        <f t="shared" si="75"/>
        <v>4</v>
      </c>
      <c r="Y392" s="4">
        <v>30254</v>
      </c>
      <c r="Z392" s="12">
        <f t="shared" si="76"/>
        <v>30254</v>
      </c>
    </row>
    <row r="393" spans="1:26" x14ac:dyDescent="0.25">
      <c r="A393">
        <v>392</v>
      </c>
      <c r="B393" t="s">
        <v>3354</v>
      </c>
      <c r="C393" t="s">
        <v>3355</v>
      </c>
      <c r="D393" t="str">
        <f t="shared" si="68"/>
        <v>boAt Wave Call Smart Watch, Smart Talk with Advanced Dedicated Bluetooth Calling Chip, 1.69‚Äù HD Display with 550 NITS and 70% Color Gamut, 150+ Watch Faces, Multi-Sport Modes, HR, SpO2, IP68(Mauve)</v>
      </c>
      <c r="F393" t="str">
        <f t="shared" si="77"/>
        <v>Unique</v>
      </c>
      <c r="G393" t="str" cm="1">
        <f t="array" ref="G393">PROPER(_xlfn.TEXTJOIN(" ", TRUE, INDEX(_xlfn.FILTERXML("&lt;t&gt;&lt;s&gt;" &amp; SUBSTITUTE(D393," ","&lt;/s&gt;&lt;s&gt;") &amp; "&lt;/s&gt;&lt;/t&gt;", "//s"), _xlfn.SEQUENCE(4))))</f>
        <v>Boat Wave Call Smart</v>
      </c>
      <c r="H393" t="str">
        <f t="shared" si="67"/>
        <v>Talk with Advanced Dedicated Bluetooth Calling Chip, 1.69‚Äù HD Display with 550 NITS and 70% Color Gamut, 150+ Watch Faces, Multi-Sport Modes, HR, SpO2, IP68(Mauve)</v>
      </c>
      <c r="I393" t="s">
        <v>2910</v>
      </c>
      <c r="J393" t="s">
        <v>13093</v>
      </c>
      <c r="K393" s="7" t="str">
        <f t="shared" si="69"/>
        <v>Electronics</v>
      </c>
      <c r="L393" s="2" t="s">
        <v>13120</v>
      </c>
      <c r="M393" t="str">
        <f t="shared" si="70"/>
        <v>WearableTechnology</v>
      </c>
      <c r="N393" s="2" t="s">
        <v>13121</v>
      </c>
      <c r="O393" s="2" t="str">
        <f t="shared" si="71"/>
        <v>SmartWatches</v>
      </c>
      <c r="P393" s="1"/>
      <c r="R393" s="2">
        <v>1999</v>
      </c>
      <c r="S393" s="8">
        <f t="shared" si="72"/>
        <v>1999</v>
      </c>
      <c r="T393" s="2">
        <v>7990</v>
      </c>
      <c r="U393" s="8">
        <f t="shared" si="73"/>
        <v>7990</v>
      </c>
      <c r="V393" s="1">
        <f t="shared" si="74"/>
        <v>0.74981226533166456</v>
      </c>
      <c r="W393">
        <v>3.8</v>
      </c>
      <c r="X393" s="10">
        <f t="shared" si="75"/>
        <v>3.8</v>
      </c>
      <c r="Y393" s="4">
        <v>17831</v>
      </c>
      <c r="Z393" s="12">
        <f t="shared" si="76"/>
        <v>17831</v>
      </c>
    </row>
    <row r="394" spans="1:26" x14ac:dyDescent="0.25">
      <c r="A394">
        <v>393</v>
      </c>
      <c r="B394" t="s">
        <v>45</v>
      </c>
      <c r="C394" t="s">
        <v>46</v>
      </c>
      <c r="D394" t="str">
        <f t="shared" si="68"/>
        <v>boAt Deuce USB 300 2 in 1 Type-C and Micro USB Stress Resistant, Tangle-Free, Sturdy Cable with 3A Fast Charging and 480mbps Data Transmission, 10000+ Bends Lifespan and Extended 1.5m Length(Martian Red)</v>
      </c>
      <c r="F394" t="str">
        <f t="shared" si="77"/>
        <v>Duplicate</v>
      </c>
      <c r="G394" t="str" cm="1">
        <f t="array" ref="G394">PROPER(_xlfn.TEXTJOIN(" ", TRUE, INDEX(_xlfn.FILTERXML("&lt;t&gt;&lt;s&gt;" &amp; SUBSTITUTE(D394," ","&lt;/s&gt;&lt;s&gt;") &amp; "&lt;/s&gt;&lt;/t&gt;", "//s"), _xlfn.SEQUENCE(4))))</f>
        <v>Boat Deuce Usb 300</v>
      </c>
      <c r="H394" t="str">
        <f t="shared" si="67"/>
        <v>1 Type-C and Micro USB Stress Resistant, Tangle-Free, Sturdy Cable with 3A Fast Charging and 480mbps Data Transmission, 10000+ Bends Lifespan and Extended 1.5m Length(Martian Red)</v>
      </c>
      <c r="I394" t="s">
        <v>17</v>
      </c>
      <c r="J394" t="s">
        <v>13085</v>
      </c>
      <c r="K394" s="7" t="str">
        <f t="shared" si="69"/>
        <v>Computers &amp; Accessories</v>
      </c>
      <c r="L394" t="s">
        <v>13086</v>
      </c>
      <c r="M394" t="str">
        <f t="shared" si="70"/>
        <v>Accessories &amp; Peripherals</v>
      </c>
      <c r="N394" t="s">
        <v>13087</v>
      </c>
      <c r="O394" s="2" t="str">
        <f t="shared" si="71"/>
        <v>Cables &amp; Accessories</v>
      </c>
      <c r="P394" s="1" t="s">
        <v>13088</v>
      </c>
      <c r="Q394" t="s">
        <v>13089</v>
      </c>
      <c r="R394">
        <v>329</v>
      </c>
      <c r="S394" s="8">
        <f t="shared" si="72"/>
        <v>329</v>
      </c>
      <c r="T394">
        <v>699</v>
      </c>
      <c r="U394" s="8">
        <f t="shared" si="73"/>
        <v>699</v>
      </c>
      <c r="V394" s="1">
        <f t="shared" si="74"/>
        <v>0.52932761087267521</v>
      </c>
      <c r="W394">
        <v>4.2</v>
      </c>
      <c r="X394" s="10">
        <f t="shared" si="75"/>
        <v>4.2</v>
      </c>
      <c r="Y394" s="4">
        <v>94364</v>
      </c>
      <c r="Z394" s="12">
        <f t="shared" si="76"/>
        <v>94364</v>
      </c>
    </row>
    <row r="395" spans="1:26" x14ac:dyDescent="0.25">
      <c r="A395">
        <v>394</v>
      </c>
      <c r="B395" t="s">
        <v>55</v>
      </c>
      <c r="C395" t="s">
        <v>56</v>
      </c>
      <c r="D395" t="str">
        <f t="shared" si="68"/>
        <v>Portronics Konnect L 1.2M Fast Charging 3A 8 Pin USB Cable with Charge and Sync Function for iPhone, iPad (Grey)</v>
      </c>
      <c r="F395" t="str">
        <f t="shared" si="77"/>
        <v>Duplicate</v>
      </c>
      <c r="G395" t="str" cm="1">
        <f t="array" ref="G395">PROPER(_xlfn.TEXTJOIN(" ", TRUE, INDEX(_xlfn.FILTERXML("&lt;t&gt;&lt;s&gt;" &amp; SUBSTITUTE(D395," ","&lt;/s&gt;&lt;s&gt;") &amp; "&lt;/s&gt;&lt;/t&gt;", "//s"), _xlfn.SEQUENCE(4))))</f>
        <v>Portronics Konnect L 1.2M</v>
      </c>
      <c r="H395" t="str">
        <f t="shared" si="67"/>
        <v>3A 8 Pin USB Cable with Charge and Sync Function for iPhone, iPad (Grey)</v>
      </c>
      <c r="I395" t="s">
        <v>17</v>
      </c>
      <c r="J395" t="s">
        <v>13085</v>
      </c>
      <c r="K395" s="7" t="str">
        <f t="shared" si="69"/>
        <v>Computers &amp; Accessories</v>
      </c>
      <c r="L395" t="s">
        <v>13086</v>
      </c>
      <c r="M395" t="str">
        <f t="shared" si="70"/>
        <v>Accessories &amp; Peripherals</v>
      </c>
      <c r="N395" t="s">
        <v>13087</v>
      </c>
      <c r="O395" s="2" t="str">
        <f t="shared" si="71"/>
        <v>Cables &amp; Accessories</v>
      </c>
      <c r="P395" s="1" t="s">
        <v>13088</v>
      </c>
      <c r="Q395" t="s">
        <v>13089</v>
      </c>
      <c r="R395">
        <v>154</v>
      </c>
      <c r="S395" s="8">
        <f t="shared" si="72"/>
        <v>154</v>
      </c>
      <c r="T395">
        <v>399</v>
      </c>
      <c r="U395" s="8">
        <f t="shared" si="73"/>
        <v>399</v>
      </c>
      <c r="V395" s="1">
        <f t="shared" si="74"/>
        <v>0.61403508771929827</v>
      </c>
      <c r="W395">
        <v>4.2</v>
      </c>
      <c r="X395" s="10">
        <f t="shared" si="75"/>
        <v>4.2</v>
      </c>
      <c r="Y395" s="4">
        <v>16905</v>
      </c>
      <c r="Z395" s="12">
        <f t="shared" si="76"/>
        <v>16905</v>
      </c>
    </row>
    <row r="396" spans="1:26" x14ac:dyDescent="0.25">
      <c r="A396">
        <v>395</v>
      </c>
      <c r="B396" t="s">
        <v>3362</v>
      </c>
      <c r="C396" t="s">
        <v>12987</v>
      </c>
      <c r="D396" t="str">
        <f t="shared" si="68"/>
        <v>iQOO Neo 6 5G (Dark Nova, 8GB RAM, 128GB Storage) | Snapdragon 870 5G | 80W FlashCharge</v>
      </c>
      <c r="F396" t="str">
        <f t="shared" si="77"/>
        <v>Unique</v>
      </c>
      <c r="G396" t="str" cm="1">
        <f t="array" ref="G396">PROPER(_xlfn.TEXTJOIN(" ", TRUE, INDEX(_xlfn.FILTERXML("&lt;t&gt;&lt;s&gt;" &amp; SUBSTITUTE(D396," ","&lt;/s&gt;&lt;s&gt;") &amp; "&lt;/s&gt;&lt;/t&gt;", "//s"), _xlfn.SEQUENCE(4))))</f>
        <v>Iqoo Neo 6 5G</v>
      </c>
      <c r="H396" t="str">
        <f t="shared" si="67"/>
        <v>8GB RAM, 128GB Storage) | Snapdragon 870 5G | 80W FlashCharge</v>
      </c>
      <c r="I396" t="s">
        <v>2950</v>
      </c>
      <c r="J396" t="s">
        <v>13093</v>
      </c>
      <c r="K396" s="7" t="str">
        <f t="shared" si="69"/>
        <v>Electronics</v>
      </c>
      <c r="L396" s="2" t="s">
        <v>13122</v>
      </c>
      <c r="M396" t="str">
        <f t="shared" si="70"/>
        <v>Mobiles &amp; Accessories</v>
      </c>
      <c r="N396" s="2" t="s">
        <v>13126</v>
      </c>
      <c r="O396" s="2" t="str">
        <f t="shared" si="71"/>
        <v>Smartphones &amp; BasicMobiles</v>
      </c>
      <c r="P396" s="1" t="s">
        <v>13127</v>
      </c>
      <c r="R396" s="2">
        <v>28999</v>
      </c>
      <c r="S396" s="8">
        <f t="shared" si="72"/>
        <v>28999</v>
      </c>
      <c r="T396" s="2">
        <v>34999</v>
      </c>
      <c r="U396" s="8">
        <f t="shared" si="73"/>
        <v>34999</v>
      </c>
      <c r="V396" s="1">
        <f t="shared" si="74"/>
        <v>0.1714334695277008</v>
      </c>
      <c r="W396">
        <v>4.4000000000000004</v>
      </c>
      <c r="X396" s="10">
        <f t="shared" si="75"/>
        <v>4.4000000000000004</v>
      </c>
      <c r="Y396" s="4">
        <v>20311</v>
      </c>
      <c r="Z396" s="12">
        <f t="shared" si="76"/>
        <v>20311</v>
      </c>
    </row>
    <row r="397" spans="1:26" x14ac:dyDescent="0.25">
      <c r="A397">
        <v>396</v>
      </c>
      <c r="B397" t="s">
        <v>3371</v>
      </c>
      <c r="C397" t="s">
        <v>3372</v>
      </c>
      <c r="D397" t="str">
        <f t="shared" si="68"/>
        <v>boAt Xtend Smartwatch with Alexa Built-in, 1.69‚Äù HD Display, Multiple Watch Faces, Stress Monitor, Heart and SpO2 Monitoring, 14 Sports Modes, Sleep Monitor, 5 ATM and 7 Days Battery(Charcoal Black)</v>
      </c>
      <c r="F397" t="str">
        <f t="shared" si="77"/>
        <v>Duplicate</v>
      </c>
      <c r="G397" t="str" cm="1">
        <f t="array" ref="G397">PROPER(_xlfn.TEXTJOIN(" ", TRUE, INDEX(_xlfn.FILTERXML("&lt;t&gt;&lt;s&gt;" &amp; SUBSTITUTE(D397," ","&lt;/s&gt;&lt;s&gt;") &amp; "&lt;/s&gt;&lt;/t&gt;", "//s"), _xlfn.SEQUENCE(4))))</f>
        <v>Boat Xtend Smartwatch With</v>
      </c>
      <c r="H397" t="str">
        <f t="shared" si="67"/>
        <v>1.69‚Äù HD Display, Multiple Watch Faces, Stress Monitor, Heart and SpO2 Monitoring, 14 Sports Modes, Sleep Monitor, 5 ATM and 7 Days Battery(Charcoal Black)</v>
      </c>
      <c r="I397" t="s">
        <v>2910</v>
      </c>
      <c r="J397" t="s">
        <v>13093</v>
      </c>
      <c r="K397" s="7" t="str">
        <f t="shared" si="69"/>
        <v>Electronics</v>
      </c>
      <c r="L397" s="2" t="s">
        <v>13120</v>
      </c>
      <c r="M397" t="str">
        <f t="shared" si="70"/>
        <v>WearableTechnology</v>
      </c>
      <c r="N397" s="2" t="s">
        <v>13121</v>
      </c>
      <c r="O397" s="2" t="str">
        <f t="shared" si="71"/>
        <v>SmartWatches</v>
      </c>
      <c r="P397" s="1"/>
      <c r="R397" s="2">
        <v>2299</v>
      </c>
      <c r="S397" s="8">
        <f t="shared" si="72"/>
        <v>2299</v>
      </c>
      <c r="T397" s="2">
        <v>7990</v>
      </c>
      <c r="U397" s="8">
        <f t="shared" si="73"/>
        <v>7990</v>
      </c>
      <c r="V397" s="1">
        <f t="shared" si="74"/>
        <v>0.71226533166458073</v>
      </c>
      <c r="W397">
        <v>4.2</v>
      </c>
      <c r="X397" s="10">
        <f t="shared" si="75"/>
        <v>4.2</v>
      </c>
      <c r="Y397" s="4">
        <v>69622</v>
      </c>
      <c r="Z397" s="12">
        <f t="shared" si="76"/>
        <v>69622</v>
      </c>
    </row>
    <row r="398" spans="1:26" x14ac:dyDescent="0.25">
      <c r="A398">
        <v>397</v>
      </c>
      <c r="B398" t="s">
        <v>3381</v>
      </c>
      <c r="C398" t="s">
        <v>3382</v>
      </c>
      <c r="D398" t="str">
        <f t="shared" si="68"/>
        <v>Tygot Bluetooth Extendable Selfie Sticks with Wireless Remote and Tripod Stand, 3-in-1 Multifunctional Selfie Stick with Tripod Stand Compatible with iPhone OnePlus Samsung Oppo Vivo and All Phones</v>
      </c>
      <c r="F398" t="str">
        <f t="shared" si="77"/>
        <v>Duplicate</v>
      </c>
      <c r="G398" t="str" cm="1">
        <f t="array" ref="G398">PROPER(_xlfn.TEXTJOIN(" ", TRUE, INDEX(_xlfn.FILTERXML("&lt;t&gt;&lt;s&gt;" &amp; SUBSTITUTE(D398," ","&lt;/s&gt;&lt;s&gt;") &amp; "&lt;/s&gt;&lt;/t&gt;", "//s"), _xlfn.SEQUENCE(4))))</f>
        <v>Tygot Bluetooth Extendable Selfie</v>
      </c>
      <c r="H398" t="str">
        <f t="shared" si="67"/>
        <v>Wireless Remote and Tripod Stand, 3-in-1 Multifunctional Selfie Stick with Tripod Stand Compatible with iPhone OnePlus Samsung Oppo Vivo and All Phones</v>
      </c>
      <c r="I398" t="s">
        <v>3383</v>
      </c>
      <c r="J398" t="s">
        <v>13093</v>
      </c>
      <c r="K398" s="7" t="str">
        <f t="shared" si="69"/>
        <v>Electronics</v>
      </c>
      <c r="L398" t="s">
        <v>13122</v>
      </c>
      <c r="M398" t="str">
        <f t="shared" si="70"/>
        <v>Mobiles &amp; Accessories</v>
      </c>
      <c r="N398" s="2" t="s">
        <v>13123</v>
      </c>
      <c r="O398" s="2" t="str">
        <f t="shared" si="71"/>
        <v>MobileAccessories</v>
      </c>
      <c r="P398" s="1" t="s">
        <v>13140</v>
      </c>
      <c r="Q398" t="s">
        <v>13142</v>
      </c>
      <c r="R398">
        <v>399</v>
      </c>
      <c r="S398" s="8">
        <f t="shared" si="72"/>
        <v>399</v>
      </c>
      <c r="T398" s="2">
        <v>1999</v>
      </c>
      <c r="U398" s="8">
        <f t="shared" si="73"/>
        <v>1999</v>
      </c>
      <c r="V398" s="1">
        <f t="shared" si="74"/>
        <v>0.80040020010004997</v>
      </c>
      <c r="W398">
        <v>4</v>
      </c>
      <c r="X398" s="10">
        <f t="shared" si="75"/>
        <v>4</v>
      </c>
      <c r="Y398" s="4">
        <v>3382</v>
      </c>
      <c r="Z398" s="12">
        <f t="shared" si="76"/>
        <v>3382</v>
      </c>
    </row>
    <row r="399" spans="1:26" x14ac:dyDescent="0.25">
      <c r="A399">
        <v>398</v>
      </c>
      <c r="B399" t="s">
        <v>3391</v>
      </c>
      <c r="C399" t="s">
        <v>3392</v>
      </c>
      <c r="D399" t="str">
        <f t="shared" si="68"/>
        <v>Samsung EVO Plus 128GB microSDXC UHS-I U3 130MB s Full HD and 4K UHD Memory Card with Adapter (MB-MC128KA), Blue</v>
      </c>
      <c r="F399" t="str">
        <f t="shared" si="77"/>
        <v>Duplicate</v>
      </c>
      <c r="G399" t="str" cm="1">
        <f t="array" ref="G399">PROPER(_xlfn.TEXTJOIN(" ", TRUE, INDEX(_xlfn.FILTERXML("&lt;t&gt;&lt;s&gt;" &amp; SUBSTITUTE(D399," ","&lt;/s&gt;&lt;s&gt;") &amp; "&lt;/s&gt;&lt;/t&gt;", "//s"), _xlfn.SEQUENCE(4))))</f>
        <v>Samsung Evo Plus 128Gb</v>
      </c>
      <c r="H399" t="str">
        <f t="shared" si="67"/>
        <v>U3 130MB s Full HD and 4K UHD Memory Card with Adapter (MB-MC128KA), Blue</v>
      </c>
      <c r="I399" t="s">
        <v>2983</v>
      </c>
      <c r="J399" t="s">
        <v>13093</v>
      </c>
      <c r="K399" s="7" t="str">
        <f t="shared" si="69"/>
        <v>Electronics</v>
      </c>
      <c r="L399" s="2" t="s">
        <v>13095</v>
      </c>
      <c r="M399" t="str">
        <f t="shared" si="70"/>
        <v>Accessories</v>
      </c>
      <c r="N399" s="2" t="s">
        <v>13128</v>
      </c>
      <c r="O399" s="2" t="str">
        <f t="shared" si="71"/>
        <v>MemoryCards</v>
      </c>
      <c r="P399" s="1" t="s">
        <v>13129</v>
      </c>
      <c r="R399" s="2">
        <v>1149</v>
      </c>
      <c r="S399" s="8">
        <f t="shared" si="72"/>
        <v>1149</v>
      </c>
      <c r="T399" s="2">
        <v>3999</v>
      </c>
      <c r="U399" s="8">
        <f t="shared" si="73"/>
        <v>3999</v>
      </c>
      <c r="V399" s="1">
        <f t="shared" si="74"/>
        <v>0.71267816954238561</v>
      </c>
      <c r="W399">
        <v>4.3</v>
      </c>
      <c r="X399" s="10">
        <f t="shared" si="75"/>
        <v>4.3</v>
      </c>
      <c r="Y399" s="4">
        <v>140036</v>
      </c>
      <c r="Z399" s="12">
        <f t="shared" si="76"/>
        <v>140036</v>
      </c>
    </row>
    <row r="400" spans="1:26" x14ac:dyDescent="0.25">
      <c r="A400">
        <v>399</v>
      </c>
      <c r="B400" t="s">
        <v>3401</v>
      </c>
      <c r="C400" t="s">
        <v>3402</v>
      </c>
      <c r="D400" t="str">
        <f t="shared" si="68"/>
        <v>Portronics Adapto 20 Type C 20W Fast PD Type C Adapter Charger with Fast Charging for iPhone 12 12 Pro 12 Mini 12 Pro Max 11 XS XR X 8 Plus, iPad Pro Air Mini, Galaxy 10 9 8 (Adapter Only) White</v>
      </c>
      <c r="F400" t="str">
        <f t="shared" si="77"/>
        <v>Unique</v>
      </c>
      <c r="G400" t="str" cm="1">
        <f t="array" ref="G400">PROPER(_xlfn.TEXTJOIN(" ", TRUE, INDEX(_xlfn.FILTERXML("&lt;t&gt;&lt;s&gt;" &amp; SUBSTITUTE(D400," ","&lt;/s&gt;&lt;s&gt;") &amp; "&lt;/s&gt;&lt;/t&gt;", "//s"), _xlfn.SEQUENCE(4))))</f>
        <v>Portronics Adapto 20 Type</v>
      </c>
      <c r="H400" t="str">
        <f t="shared" si="67"/>
        <v>Fast PD Type C Adapter Charger with Fast Charging for iPhone 12 12 Pro 12 Mini 12 Pro Max 11 XS XR X 8 Plus, iPad Pro Air Mini, Galaxy 10 9 8 (Adapter Only) White</v>
      </c>
      <c r="I400" t="s">
        <v>3120</v>
      </c>
      <c r="J400" t="s">
        <v>13093</v>
      </c>
      <c r="K400" s="7" t="str">
        <f t="shared" si="69"/>
        <v>Electronics</v>
      </c>
      <c r="L400" t="s">
        <v>13122</v>
      </c>
      <c r="M400" t="str">
        <f t="shared" si="70"/>
        <v>Mobiles &amp; Accessories</v>
      </c>
      <c r="N400" s="2" t="s">
        <v>13123</v>
      </c>
      <c r="O400" s="2" t="str">
        <f t="shared" si="71"/>
        <v>MobileAccessories</v>
      </c>
      <c r="P400" s="1" t="s">
        <v>13124</v>
      </c>
      <c r="Q400" t="s">
        <v>13137</v>
      </c>
      <c r="R400">
        <v>529</v>
      </c>
      <c r="S400" s="8">
        <f t="shared" si="72"/>
        <v>529</v>
      </c>
      <c r="T400" s="2">
        <v>1499</v>
      </c>
      <c r="U400" s="8">
        <f t="shared" si="73"/>
        <v>1499</v>
      </c>
      <c r="V400" s="1">
        <f t="shared" si="74"/>
        <v>0.64709806537691794</v>
      </c>
      <c r="W400">
        <v>4.0999999999999996</v>
      </c>
      <c r="X400" s="10">
        <f t="shared" si="75"/>
        <v>4.0999999999999996</v>
      </c>
      <c r="Y400" s="4">
        <v>8599</v>
      </c>
      <c r="Z400" s="12">
        <f t="shared" si="76"/>
        <v>8599</v>
      </c>
    </row>
    <row r="401" spans="1:26" x14ac:dyDescent="0.25">
      <c r="A401">
        <v>400</v>
      </c>
      <c r="B401" t="s">
        <v>3411</v>
      </c>
      <c r="C401" t="s">
        <v>3412</v>
      </c>
      <c r="D401" t="str">
        <f t="shared" si="68"/>
        <v>Samsung Galaxy M13 5G (Aqua Green, 6GB, 128GB Storage) | 5000mAh Battery | Upto 12GB RAM with RAM Plus</v>
      </c>
      <c r="F401" t="str">
        <f t="shared" si="77"/>
        <v>Unique</v>
      </c>
      <c r="G401" t="str" cm="1">
        <f t="array" ref="G401">PROPER(_xlfn.TEXTJOIN(" ", TRUE, INDEX(_xlfn.FILTERXML("&lt;t&gt;&lt;s&gt;" &amp; SUBSTITUTE(D401," ","&lt;/s&gt;&lt;s&gt;") &amp; "&lt;/s&gt;&lt;/t&gt;", "//s"), _xlfn.SEQUENCE(4))))</f>
        <v>Samsung Galaxy M13 5G</v>
      </c>
      <c r="H401" t="str">
        <f t="shared" si="67"/>
        <v>6GB, 128GB Storage) | 5000mAh Battery | Upto 12GB RAM with RAM Plus</v>
      </c>
      <c r="I401" t="s">
        <v>2950</v>
      </c>
      <c r="J401" t="s">
        <v>13093</v>
      </c>
      <c r="K401" s="7" t="str">
        <f t="shared" si="69"/>
        <v>Electronics</v>
      </c>
      <c r="L401" s="2" t="s">
        <v>13122</v>
      </c>
      <c r="M401" t="str">
        <f t="shared" si="70"/>
        <v>Mobiles &amp; Accessories</v>
      </c>
      <c r="N401" s="2" t="s">
        <v>13126</v>
      </c>
      <c r="O401" s="2" t="str">
        <f t="shared" si="71"/>
        <v>Smartphones &amp; BasicMobiles</v>
      </c>
      <c r="P401" s="1" t="s">
        <v>13127</v>
      </c>
      <c r="R401" s="2">
        <v>13999</v>
      </c>
      <c r="S401" s="8">
        <f t="shared" si="72"/>
        <v>13999</v>
      </c>
      <c r="T401" s="2">
        <v>19499</v>
      </c>
      <c r="U401" s="8">
        <f t="shared" si="73"/>
        <v>19499</v>
      </c>
      <c r="V401" s="1">
        <f t="shared" si="74"/>
        <v>0.28206574696138265</v>
      </c>
      <c r="W401">
        <v>4.0999999999999996</v>
      </c>
      <c r="X401" s="10">
        <f t="shared" si="75"/>
        <v>4.0999999999999996</v>
      </c>
      <c r="Y401" s="4">
        <v>18998</v>
      </c>
      <c r="Z401" s="12">
        <f t="shared" si="76"/>
        <v>18998</v>
      </c>
    </row>
    <row r="402" spans="1:26" x14ac:dyDescent="0.25">
      <c r="A402">
        <v>401</v>
      </c>
      <c r="B402" t="s">
        <v>3416</v>
      </c>
      <c r="C402" t="s">
        <v>3417</v>
      </c>
      <c r="D402" t="str">
        <f t="shared" si="68"/>
        <v>boAt Bassheads 100 in Ear Wired Earphones with Mic(Furious Red)</v>
      </c>
      <c r="F402" t="str">
        <f t="shared" si="77"/>
        <v>Unique</v>
      </c>
      <c r="G402" t="str" cm="1">
        <f t="array" ref="G402">PROPER(_xlfn.TEXTJOIN(" ", TRUE, INDEX(_xlfn.FILTERXML("&lt;t&gt;&lt;s&gt;" &amp; SUBSTITUTE(D402," ","&lt;/s&gt;&lt;s&gt;") &amp; "&lt;/s&gt;&lt;/t&gt;", "//s"), _xlfn.SEQUENCE(4))))</f>
        <v>Boat Bassheads 100 In</v>
      </c>
      <c r="H402" t="str">
        <f t="shared" si="67"/>
        <v>Earphones with Mic(Furious Red)</v>
      </c>
      <c r="I402" t="s">
        <v>3025</v>
      </c>
      <c r="J402" t="s">
        <v>13093</v>
      </c>
      <c r="K402" s="7" t="str">
        <f t="shared" si="69"/>
        <v>Electronics</v>
      </c>
      <c r="L402" t="s">
        <v>13131</v>
      </c>
      <c r="M402" t="str">
        <f t="shared" si="70"/>
        <v>Headphones , Earbuds &amp; Accessories</v>
      </c>
      <c r="N402" t="s">
        <v>13132</v>
      </c>
      <c r="O402" s="2" t="str">
        <f t="shared" si="71"/>
        <v>Headphones</v>
      </c>
      <c r="P402" s="1" t="s">
        <v>13133</v>
      </c>
      <c r="R402">
        <v>379</v>
      </c>
      <c r="S402" s="8">
        <f t="shared" si="72"/>
        <v>379</v>
      </c>
      <c r="T402">
        <v>999</v>
      </c>
      <c r="U402" s="8">
        <f t="shared" si="73"/>
        <v>999</v>
      </c>
      <c r="V402" s="1">
        <f t="shared" si="74"/>
        <v>0.62062062062062062</v>
      </c>
      <c r="W402">
        <v>4.0999999999999996</v>
      </c>
      <c r="X402" s="10">
        <f t="shared" si="75"/>
        <v>4.0999999999999996</v>
      </c>
      <c r="Y402" s="4">
        <v>363713</v>
      </c>
      <c r="Z402" s="12">
        <f t="shared" si="76"/>
        <v>363713</v>
      </c>
    </row>
    <row r="403" spans="1:26" x14ac:dyDescent="0.25">
      <c r="A403">
        <v>402</v>
      </c>
      <c r="B403" t="s">
        <v>3421</v>
      </c>
      <c r="C403" t="s">
        <v>3422</v>
      </c>
      <c r="D403" t="str">
        <f t="shared" si="68"/>
        <v>iQOO Z6 44W by vivo (Lumina Blue, 4GB RAM, 128GB Storage) | 6.44" FHD+ AMOLED Display | 50% Charge in just 27 mins | in-Display Fingerprint Scanning</v>
      </c>
      <c r="F403" t="str">
        <f t="shared" si="77"/>
        <v>Unique</v>
      </c>
      <c r="G403" t="str" cm="1">
        <f t="array" ref="G403">PROPER(_xlfn.TEXTJOIN(" ", TRUE, INDEX(_xlfn.FILTERXML("&lt;t&gt;&lt;s&gt;" &amp; SUBSTITUTE(D403," ","&lt;/s&gt;&lt;s&gt;") &amp; "&lt;/s&gt;&lt;/t&gt;", "//s"), _xlfn.SEQUENCE(4))))</f>
        <v>Iqoo Z6 44W By</v>
      </c>
      <c r="H403" t="str">
        <f t="shared" si="67"/>
        <v>Blue, 4GB RAM, 128GB Storage) | 6.44" FHD+ AMOLED Display | 50% Charge in just 27 mins | in-Display Fingerprint Scanning</v>
      </c>
      <c r="I403" t="s">
        <v>2950</v>
      </c>
      <c r="J403" t="s">
        <v>13093</v>
      </c>
      <c r="K403" s="7" t="str">
        <f t="shared" si="69"/>
        <v>Electronics</v>
      </c>
      <c r="L403" s="2" t="s">
        <v>13122</v>
      </c>
      <c r="M403" t="str">
        <f t="shared" si="70"/>
        <v>Mobiles &amp; Accessories</v>
      </c>
      <c r="N403" s="2" t="s">
        <v>13126</v>
      </c>
      <c r="O403" s="2" t="str">
        <f t="shared" si="71"/>
        <v>Smartphones &amp; BasicMobiles</v>
      </c>
      <c r="P403" s="1" t="s">
        <v>13127</v>
      </c>
      <c r="R403" s="2">
        <v>13999</v>
      </c>
      <c r="S403" s="8">
        <f t="shared" si="72"/>
        <v>13999</v>
      </c>
      <c r="T403" s="2">
        <v>19999</v>
      </c>
      <c r="U403" s="8">
        <f t="shared" si="73"/>
        <v>19999</v>
      </c>
      <c r="V403" s="1">
        <f t="shared" si="74"/>
        <v>0.30001500075003751</v>
      </c>
      <c r="W403">
        <v>4.0999999999999996</v>
      </c>
      <c r="X403" s="10">
        <f t="shared" si="75"/>
        <v>4.0999999999999996</v>
      </c>
      <c r="Y403" s="4">
        <v>19252</v>
      </c>
      <c r="Z403" s="12">
        <f t="shared" si="76"/>
        <v>19252</v>
      </c>
    </row>
    <row r="404" spans="1:26" x14ac:dyDescent="0.25">
      <c r="A404">
        <v>403</v>
      </c>
      <c r="B404" t="s">
        <v>3426</v>
      </c>
      <c r="C404" t="s">
        <v>3427</v>
      </c>
      <c r="D404" t="str">
        <f t="shared" si="68"/>
        <v>Fire-Boltt Gladiator 1.96" Biggest Display Smart Watch with Bluetooth Calling, Voice Assistant and123 Sports Modes, 8 Unique UI Interactions, SpO2, 24 7 Heart Rate Tracking</v>
      </c>
      <c r="F404" t="str">
        <f t="shared" si="77"/>
        <v>Unique</v>
      </c>
      <c r="G404" t="str" cm="1">
        <f t="array" ref="G404">PROPER(_xlfn.TEXTJOIN(" ", TRUE, INDEX(_xlfn.FILTERXML("&lt;t&gt;&lt;s&gt;" &amp; SUBSTITUTE(D404," ","&lt;/s&gt;&lt;s&gt;") &amp; "&lt;/s&gt;&lt;/t&gt;", "//s"), _xlfn.SEQUENCE(4))))</f>
        <v>Fire-Boltt Gladiator 1.96" Biggest</v>
      </c>
      <c r="H404" t="str">
        <f t="shared" si="67"/>
        <v>Watch with Bluetooth Calling, Voice Assistant and123 Sports Modes, 8 Unique UI Interactions, SpO2, 24 7 Heart Rate Tracking</v>
      </c>
      <c r="I404" t="s">
        <v>2910</v>
      </c>
      <c r="J404" t="s">
        <v>13093</v>
      </c>
      <c r="K404" s="7" t="str">
        <f t="shared" si="69"/>
        <v>Electronics</v>
      </c>
      <c r="L404" s="2" t="s">
        <v>13120</v>
      </c>
      <c r="M404" t="str">
        <f t="shared" si="70"/>
        <v>WearableTechnology</v>
      </c>
      <c r="N404" s="2" t="s">
        <v>13121</v>
      </c>
      <c r="O404" s="2" t="str">
        <f t="shared" si="71"/>
        <v>SmartWatches</v>
      </c>
      <c r="P404" s="1"/>
      <c r="R404" s="2">
        <v>3999</v>
      </c>
      <c r="S404" s="8">
        <f t="shared" si="72"/>
        <v>3999</v>
      </c>
      <c r="T404" s="2">
        <v>9999</v>
      </c>
      <c r="U404" s="8">
        <f t="shared" si="73"/>
        <v>9999</v>
      </c>
      <c r="V404" s="1">
        <f t="shared" si="74"/>
        <v>0.60006000600060005</v>
      </c>
      <c r="W404">
        <v>4.4000000000000004</v>
      </c>
      <c r="X404" s="10">
        <f t="shared" si="75"/>
        <v>4.4000000000000004</v>
      </c>
      <c r="Y404" s="4">
        <v>73</v>
      </c>
      <c r="Z404" s="12">
        <f t="shared" si="76"/>
        <v>73</v>
      </c>
    </row>
    <row r="405" spans="1:26" x14ac:dyDescent="0.25">
      <c r="A405">
        <v>404</v>
      </c>
      <c r="B405" t="s">
        <v>64</v>
      </c>
      <c r="C405" t="s">
        <v>65</v>
      </c>
      <c r="D405" t="str">
        <f t="shared" si="68"/>
        <v>pTron Solero TB301 3A Type-C Data and Fast Charging Cable, Made in India, 480Mbps Data Sync, Strong and Durable 1.5-Meter Nylon Braided USB Cable for Type-C Devices for Charging Adapter (Black)</v>
      </c>
      <c r="F405" t="str">
        <f t="shared" si="77"/>
        <v>Duplicate</v>
      </c>
      <c r="G405" t="str" cm="1">
        <f t="array" ref="G405">PROPER(_xlfn.TEXTJOIN(" ", TRUE, INDEX(_xlfn.FILTERXML("&lt;t&gt;&lt;s&gt;" &amp; SUBSTITUTE(D405," ","&lt;/s&gt;&lt;s&gt;") &amp; "&lt;/s&gt;&lt;/t&gt;", "//s"), _xlfn.SEQUENCE(4))))</f>
        <v>Ptron Solero Tb301 3A</v>
      </c>
      <c r="H405" t="str">
        <f t="shared" si="67"/>
        <v>and Fast Charging Cable, Made in India, 480Mbps Data Sync, Strong and Durable 1.5-Meter Nylon Braided USB Cable for Type-C Devices for Charging Adapter (Black)</v>
      </c>
      <c r="I405" t="s">
        <v>17</v>
      </c>
      <c r="J405" t="s">
        <v>13085</v>
      </c>
      <c r="K405" s="7" t="str">
        <f t="shared" si="69"/>
        <v>Computers &amp; Accessories</v>
      </c>
      <c r="L405" t="s">
        <v>13086</v>
      </c>
      <c r="M405" t="str">
        <f t="shared" si="70"/>
        <v>Accessories &amp; Peripherals</v>
      </c>
      <c r="N405" s="2" t="s">
        <v>13087</v>
      </c>
      <c r="O405" s="2" t="str">
        <f t="shared" si="71"/>
        <v>Cables &amp; Accessories</v>
      </c>
      <c r="P405" s="1" t="s">
        <v>13088</v>
      </c>
      <c r="Q405" t="s">
        <v>13089</v>
      </c>
      <c r="R405">
        <v>149</v>
      </c>
      <c r="S405" s="8">
        <f t="shared" si="72"/>
        <v>149</v>
      </c>
      <c r="T405" s="2">
        <v>1000</v>
      </c>
      <c r="U405" s="8">
        <f t="shared" si="73"/>
        <v>1000</v>
      </c>
      <c r="V405" s="1">
        <f t="shared" si="74"/>
        <v>0.85099999999999998</v>
      </c>
      <c r="W405">
        <v>3.9</v>
      </c>
      <c r="X405" s="10">
        <f t="shared" si="75"/>
        <v>3.9</v>
      </c>
      <c r="Y405" s="4">
        <v>24870</v>
      </c>
      <c r="Z405" s="12">
        <f t="shared" si="76"/>
        <v>24870</v>
      </c>
    </row>
    <row r="406" spans="1:26" x14ac:dyDescent="0.25">
      <c r="A406">
        <v>405</v>
      </c>
      <c r="B406" t="s">
        <v>3443</v>
      </c>
      <c r="C406" t="s">
        <v>3444</v>
      </c>
      <c r="D406" t="str">
        <f t="shared" si="68"/>
        <v>STRIFF PS2_01 Multi Angle Mobile Tablet Tabletop Stand. Phone Holder for iPhone, Android, Samsung, OnePlus, Xiaomi. Portable, Foldable Cell Phone Stand. Perfect for Bed, Office, Home and Desktop (Black)</v>
      </c>
      <c r="F406" t="str">
        <f t="shared" si="77"/>
        <v>Unique</v>
      </c>
      <c r="G406" t="str" cm="1">
        <f t="array" ref="G406">PROPER(_xlfn.TEXTJOIN(" ", TRUE, INDEX(_xlfn.FILTERXML("&lt;t&gt;&lt;s&gt;" &amp; SUBSTITUTE(D406," ","&lt;/s&gt;&lt;s&gt;") &amp; "&lt;/s&gt;&lt;/t&gt;", "//s"), _xlfn.SEQUENCE(4))))</f>
        <v>Striff Ps2_01 Multi Angle</v>
      </c>
      <c r="H406" t="str">
        <f t="shared" si="67"/>
        <v>Tabletop Stand. Phone Holder for iPhone, Android, Samsung, OnePlus, Xiaomi. Portable, Foldable Cell Phone Stand. Perfect for Bed, Office, Home and Desktop (Black)</v>
      </c>
      <c r="I406" t="s">
        <v>3445</v>
      </c>
      <c r="J406" t="s">
        <v>13093</v>
      </c>
      <c r="K406" s="7" t="str">
        <f t="shared" si="69"/>
        <v>Electronics</v>
      </c>
      <c r="L406" t="s">
        <v>13122</v>
      </c>
      <c r="M406" t="str">
        <f t="shared" si="70"/>
        <v>Mobiles &amp; Accessories</v>
      </c>
      <c r="N406" t="s">
        <v>13123</v>
      </c>
      <c r="O406" s="2" t="str">
        <f t="shared" si="71"/>
        <v>MobileAccessories</v>
      </c>
      <c r="P406" s="1" t="s">
        <v>13143</v>
      </c>
      <c r="R406">
        <v>99</v>
      </c>
      <c r="S406" s="8">
        <f t="shared" si="72"/>
        <v>99</v>
      </c>
      <c r="T406">
        <v>499</v>
      </c>
      <c r="U406" s="8">
        <f t="shared" si="73"/>
        <v>499</v>
      </c>
      <c r="V406" s="1">
        <f t="shared" si="74"/>
        <v>0.80160320641282568</v>
      </c>
      <c r="W406">
        <v>4.3</v>
      </c>
      <c r="X406" s="10">
        <f t="shared" si="75"/>
        <v>4.3</v>
      </c>
      <c r="Y406" s="4">
        <v>42641</v>
      </c>
      <c r="Z406" s="12">
        <f t="shared" si="76"/>
        <v>42641</v>
      </c>
    </row>
    <row r="407" spans="1:26" x14ac:dyDescent="0.25">
      <c r="A407">
        <v>406</v>
      </c>
      <c r="B407" t="s">
        <v>3453</v>
      </c>
      <c r="C407" t="s">
        <v>3454</v>
      </c>
      <c r="D407" t="str">
        <f t="shared" si="68"/>
        <v>Samsung Galaxy Buds Live Bluetooth Truly Wireless in Ear Earbuds with Mic, Upto 21 Hours Playtime, Mystic Black</v>
      </c>
      <c r="F407" t="str">
        <f t="shared" si="77"/>
        <v>Unique</v>
      </c>
      <c r="G407" t="str" cm="1">
        <f t="array" ref="G407">PROPER(_xlfn.TEXTJOIN(" ", TRUE, INDEX(_xlfn.FILTERXML("&lt;t&gt;&lt;s&gt;" &amp; SUBSTITUTE(D407," ","&lt;/s&gt;&lt;s&gt;") &amp; "&lt;/s&gt;&lt;/t&gt;", "//s"), _xlfn.SEQUENCE(4))))</f>
        <v>Samsung Galaxy Buds Live</v>
      </c>
      <c r="H407" t="str">
        <f t="shared" si="67"/>
        <v>Wireless in Ear Earbuds with Mic, Upto 21 Hours Playtime, Mystic Black</v>
      </c>
      <c r="I407" t="s">
        <v>3025</v>
      </c>
      <c r="J407" t="s">
        <v>13093</v>
      </c>
      <c r="K407" s="7" t="str">
        <f t="shared" si="69"/>
        <v>Electronics</v>
      </c>
      <c r="L407" s="2" t="s">
        <v>13131</v>
      </c>
      <c r="M407" t="str">
        <f t="shared" si="70"/>
        <v>Headphones , Earbuds &amp; Accessories</v>
      </c>
      <c r="N407" s="2" t="s">
        <v>13132</v>
      </c>
      <c r="O407" s="2" t="str">
        <f t="shared" si="71"/>
        <v>Headphones</v>
      </c>
      <c r="P407" s="1" t="s">
        <v>13133</v>
      </c>
      <c r="R407" s="2">
        <v>4790</v>
      </c>
      <c r="S407" s="8">
        <f t="shared" si="72"/>
        <v>4790</v>
      </c>
      <c r="T407" s="2">
        <v>15990</v>
      </c>
      <c r="U407" s="8">
        <f t="shared" si="73"/>
        <v>15990</v>
      </c>
      <c r="V407" s="1">
        <f t="shared" si="74"/>
        <v>0.70043777360850534</v>
      </c>
      <c r="W407">
        <v>4</v>
      </c>
      <c r="X407" s="10">
        <f t="shared" si="75"/>
        <v>4</v>
      </c>
      <c r="Y407" s="4">
        <v>4390</v>
      </c>
      <c r="Z407" s="12">
        <f t="shared" si="76"/>
        <v>4390</v>
      </c>
    </row>
    <row r="408" spans="1:26" x14ac:dyDescent="0.25">
      <c r="A408">
        <v>407</v>
      </c>
      <c r="B408" t="s">
        <v>3463</v>
      </c>
      <c r="C408" t="s">
        <v>3464</v>
      </c>
      <c r="D408" t="str">
        <f t="shared" si="68"/>
        <v>OnePlus Nord 2T 5G (Jade Fog, 12GB RAM, 256GB Storage)</v>
      </c>
      <c r="F408" t="str">
        <f t="shared" si="77"/>
        <v>Unique</v>
      </c>
      <c r="G408" t="str" cm="1">
        <f t="array" ref="G408">PROPER(_xlfn.TEXTJOIN(" ", TRUE, INDEX(_xlfn.FILTERXML("&lt;t&gt;&lt;s&gt;" &amp; SUBSTITUTE(D408," ","&lt;/s&gt;&lt;s&gt;") &amp; "&lt;/s&gt;&lt;/t&gt;", "//s"), _xlfn.SEQUENCE(4))))</f>
        <v>Oneplus Nord 2T 5G</v>
      </c>
      <c r="H408" t="str">
        <f t="shared" si="67"/>
        <v>12GB RAM, 256GB Storage)</v>
      </c>
      <c r="I408" t="s">
        <v>2950</v>
      </c>
      <c r="J408" t="s">
        <v>13093</v>
      </c>
      <c r="K408" s="7" t="str">
        <f t="shared" si="69"/>
        <v>Electronics</v>
      </c>
      <c r="L408" s="2" t="s">
        <v>13122</v>
      </c>
      <c r="M408" t="str">
        <f t="shared" si="70"/>
        <v>Mobiles &amp; Accessories</v>
      </c>
      <c r="N408" s="2" t="s">
        <v>13126</v>
      </c>
      <c r="O408" s="2" t="str">
        <f t="shared" si="71"/>
        <v>Smartphones &amp; BasicMobiles</v>
      </c>
      <c r="P408" s="1" t="s">
        <v>13127</v>
      </c>
      <c r="R408" s="2">
        <v>33999</v>
      </c>
      <c r="S408" s="8">
        <f t="shared" si="72"/>
        <v>33999</v>
      </c>
      <c r="T408" s="2">
        <v>33999</v>
      </c>
      <c r="U408" s="8">
        <f t="shared" si="73"/>
        <v>33999</v>
      </c>
      <c r="V408" s="1">
        <f t="shared" si="74"/>
        <v>0</v>
      </c>
      <c r="W408">
        <v>4.3</v>
      </c>
      <c r="X408" s="10">
        <f t="shared" si="75"/>
        <v>4.3</v>
      </c>
      <c r="Y408" s="4">
        <v>17415</v>
      </c>
      <c r="Z408" s="12">
        <f t="shared" si="76"/>
        <v>17415</v>
      </c>
    </row>
    <row r="409" spans="1:26" x14ac:dyDescent="0.25">
      <c r="A409">
        <v>408</v>
      </c>
      <c r="B409" t="s">
        <v>3467</v>
      </c>
      <c r="C409" t="s">
        <v>3468</v>
      </c>
      <c r="D409" t="str">
        <f t="shared" si="68"/>
        <v>Sounce Spiral Charger Cable Protector Data Cable Saver Charging Cord Protective Cable Cover Headphone MacBook Laptop Earphone Cell Phone Set of 3 (Cable Protector (12 Units))</v>
      </c>
      <c r="F409" t="str">
        <f t="shared" si="77"/>
        <v>Duplicate</v>
      </c>
      <c r="G409" t="str" cm="1">
        <f t="array" ref="G409">PROPER(_xlfn.TEXTJOIN(" ", TRUE, INDEX(_xlfn.FILTERXML("&lt;t&gt;&lt;s&gt;" &amp; SUBSTITUTE(D409," ","&lt;/s&gt;&lt;s&gt;") &amp; "&lt;/s&gt;&lt;/t&gt;", "//s"), _xlfn.SEQUENCE(4))))</f>
        <v>Sounce Spiral Charger Cable</v>
      </c>
      <c r="H409" t="str">
        <f t="shared" si="67"/>
        <v>Cable Saver Charging Cord Protective Cable Cover Headphone MacBook Laptop Earphone Cell Phone Set of 3 (Cable Protector (12 Units))</v>
      </c>
      <c r="I409" t="s">
        <v>3469</v>
      </c>
      <c r="J409" t="s">
        <v>13085</v>
      </c>
      <c r="K409" s="7" t="str">
        <f t="shared" si="69"/>
        <v>Computers &amp; Accessories</v>
      </c>
      <c r="L409" t="s">
        <v>13086</v>
      </c>
      <c r="M409" t="str">
        <f t="shared" si="70"/>
        <v>Accessories &amp; Peripherals</v>
      </c>
      <c r="N409" t="s">
        <v>13087</v>
      </c>
      <c r="O409" s="2" t="str">
        <f t="shared" si="71"/>
        <v>Cables &amp; Accessories</v>
      </c>
      <c r="P409" s="1" t="s">
        <v>13144</v>
      </c>
      <c r="R409">
        <v>99</v>
      </c>
      <c r="S409" s="8">
        <f t="shared" si="72"/>
        <v>99</v>
      </c>
      <c r="T409">
        <v>999</v>
      </c>
      <c r="U409" s="8">
        <f t="shared" si="73"/>
        <v>999</v>
      </c>
      <c r="V409" s="1">
        <f t="shared" si="74"/>
        <v>0.90090090090090091</v>
      </c>
      <c r="W409">
        <v>4</v>
      </c>
      <c r="X409" s="10">
        <f t="shared" si="75"/>
        <v>4</v>
      </c>
      <c r="Y409" s="4">
        <v>1396</v>
      </c>
      <c r="Z409" s="12">
        <f t="shared" si="76"/>
        <v>1396</v>
      </c>
    </row>
    <row r="410" spans="1:26" x14ac:dyDescent="0.25">
      <c r="A410">
        <v>409</v>
      </c>
      <c r="B410" t="s">
        <v>3478</v>
      </c>
      <c r="C410" t="s">
        <v>3479</v>
      </c>
      <c r="D410" t="str">
        <f t="shared" si="68"/>
        <v>PTron Boom Ultima 4D Dual Driver, in-Ear Gaming Wired Headphones with in-line Mic, Volume Control and Passive Noise Cancelling Boom 3 Earphones - (Dark Blue)</v>
      </c>
      <c r="F410" t="str">
        <f t="shared" si="77"/>
        <v>Unique</v>
      </c>
      <c r="G410" t="str" cm="1">
        <f t="array" ref="G410">PROPER(_xlfn.TEXTJOIN(" ", TRUE, INDEX(_xlfn.FILTERXML("&lt;t&gt;&lt;s&gt;" &amp; SUBSTITUTE(D410," ","&lt;/s&gt;&lt;s&gt;") &amp; "&lt;/s&gt;&lt;/t&gt;", "//s"), _xlfn.SEQUENCE(4))))</f>
        <v>Ptron Boom Ultima 4D</v>
      </c>
      <c r="H410" t="str">
        <f t="shared" si="67"/>
        <v>in-Ear Gaming Wired Headphones with in-line Mic, Volume Control and Passive Noise Cancelling Boom 3 Earphones - (Dark Blue)</v>
      </c>
      <c r="I410" t="s">
        <v>3025</v>
      </c>
      <c r="J410" t="s">
        <v>13093</v>
      </c>
      <c r="K410" s="7" t="str">
        <f t="shared" si="69"/>
        <v>Electronics</v>
      </c>
      <c r="L410" t="s">
        <v>13131</v>
      </c>
      <c r="M410" t="str">
        <f t="shared" si="70"/>
        <v>Headphones , Earbuds &amp; Accessories</v>
      </c>
      <c r="N410" s="2" t="s">
        <v>13132</v>
      </c>
      <c r="O410" s="2" t="str">
        <f t="shared" si="71"/>
        <v>Headphones</v>
      </c>
      <c r="P410" s="1" t="s">
        <v>13133</v>
      </c>
      <c r="R410">
        <v>299</v>
      </c>
      <c r="S410" s="8">
        <f t="shared" si="72"/>
        <v>299</v>
      </c>
      <c r="T410" s="2">
        <v>1900</v>
      </c>
      <c r="U410" s="8">
        <f t="shared" si="73"/>
        <v>1900</v>
      </c>
      <c r="V410" s="1">
        <f t="shared" si="74"/>
        <v>0.8426315789473684</v>
      </c>
      <c r="W410">
        <v>3.6</v>
      </c>
      <c r="X410" s="10">
        <f t="shared" si="75"/>
        <v>3.6</v>
      </c>
      <c r="Y410" s="4">
        <v>18202</v>
      </c>
      <c r="Z410" s="12">
        <f t="shared" si="76"/>
        <v>18202</v>
      </c>
    </row>
    <row r="411" spans="1:26" x14ac:dyDescent="0.25">
      <c r="A411">
        <v>410</v>
      </c>
      <c r="B411" t="s">
        <v>3488</v>
      </c>
      <c r="C411" t="s">
        <v>3489</v>
      </c>
      <c r="D411" t="str">
        <f t="shared" si="68"/>
        <v>Samsung Galaxy M13 (Aqua Green, 4GB, 64GB Storage) | 6000mAh Battery | Upto 8GB RAM with RAM Plus</v>
      </c>
      <c r="F411" t="str">
        <f t="shared" si="77"/>
        <v>Unique</v>
      </c>
      <c r="G411" t="str" cm="1">
        <f t="array" ref="G411">PROPER(_xlfn.TEXTJOIN(" ", TRUE, INDEX(_xlfn.FILTERXML("&lt;t&gt;&lt;s&gt;" &amp; SUBSTITUTE(D411," ","&lt;/s&gt;&lt;s&gt;") &amp; "&lt;/s&gt;&lt;/t&gt;", "//s"), _xlfn.SEQUENCE(4))))</f>
        <v>Samsung Galaxy M13 (Aqua</v>
      </c>
      <c r="H411" t="str">
        <f t="shared" si="67"/>
        <v>64GB Storage) | 6000mAh Battery | Upto 8GB RAM with RAM Plus</v>
      </c>
      <c r="I411" t="s">
        <v>2950</v>
      </c>
      <c r="J411" t="s">
        <v>13093</v>
      </c>
      <c r="K411" s="7" t="str">
        <f t="shared" si="69"/>
        <v>Electronics</v>
      </c>
      <c r="L411" s="2" t="s">
        <v>13122</v>
      </c>
      <c r="M411" t="str">
        <f t="shared" si="70"/>
        <v>Mobiles &amp; Accessories</v>
      </c>
      <c r="N411" s="2" t="s">
        <v>13126</v>
      </c>
      <c r="O411" s="2" t="str">
        <f t="shared" si="71"/>
        <v>Smartphones &amp; BasicMobiles</v>
      </c>
      <c r="P411" s="1" t="s">
        <v>13127</v>
      </c>
      <c r="R411" s="2">
        <v>10999</v>
      </c>
      <c r="S411" s="8">
        <f t="shared" si="72"/>
        <v>10999</v>
      </c>
      <c r="T411" s="2">
        <v>14999</v>
      </c>
      <c r="U411" s="8">
        <f t="shared" si="73"/>
        <v>14999</v>
      </c>
      <c r="V411" s="1">
        <f t="shared" si="74"/>
        <v>0.26668444562970867</v>
      </c>
      <c r="W411">
        <v>4.0999999999999996</v>
      </c>
      <c r="X411" s="10">
        <f t="shared" si="75"/>
        <v>4.0999999999999996</v>
      </c>
      <c r="Y411" s="4">
        <v>18998</v>
      </c>
      <c r="Z411" s="12">
        <f t="shared" si="76"/>
        <v>18998</v>
      </c>
    </row>
    <row r="412" spans="1:26" x14ac:dyDescent="0.25">
      <c r="A412">
        <v>411</v>
      </c>
      <c r="B412" t="s">
        <v>3492</v>
      </c>
      <c r="C412" t="s">
        <v>3493</v>
      </c>
      <c r="D412" t="str">
        <f t="shared" si="68"/>
        <v>OnePlus 10R 5G (Forest Green, 8GB RAM, 128GB Storage, 80W SuperVOOC)</v>
      </c>
      <c r="F412" t="str">
        <f t="shared" si="77"/>
        <v>Unique</v>
      </c>
      <c r="G412" t="str" cm="1">
        <f t="array" ref="G412">PROPER(_xlfn.TEXTJOIN(" ", TRUE, INDEX(_xlfn.FILTERXML("&lt;t&gt;&lt;s&gt;" &amp; SUBSTITUTE(D412," ","&lt;/s&gt;&lt;s&gt;") &amp; "&lt;/s&gt;&lt;/t&gt;", "//s"), _xlfn.SEQUENCE(4))))</f>
        <v>Oneplus 10R 5G (Forest</v>
      </c>
      <c r="H412" t="str">
        <f t="shared" si="67"/>
        <v>RAM, 128GB Storage, 80W SuperVOOC)</v>
      </c>
      <c r="I412" t="s">
        <v>2950</v>
      </c>
      <c r="J412" t="s">
        <v>13093</v>
      </c>
      <c r="K412" s="7" t="str">
        <f t="shared" si="69"/>
        <v>Electronics</v>
      </c>
      <c r="L412" s="2" t="s">
        <v>13122</v>
      </c>
      <c r="M412" t="str">
        <f t="shared" si="70"/>
        <v>Mobiles &amp; Accessories</v>
      </c>
      <c r="N412" s="2" t="s">
        <v>13126</v>
      </c>
      <c r="O412" s="2" t="str">
        <f t="shared" si="71"/>
        <v>Smartphones &amp; BasicMobiles</v>
      </c>
      <c r="P412" s="1" t="s">
        <v>13127</v>
      </c>
      <c r="R412" s="2">
        <v>34999</v>
      </c>
      <c r="S412" s="8">
        <f t="shared" si="72"/>
        <v>34999</v>
      </c>
      <c r="T412" s="2">
        <v>38999</v>
      </c>
      <c r="U412" s="8">
        <f t="shared" si="73"/>
        <v>38999</v>
      </c>
      <c r="V412" s="1">
        <f t="shared" si="74"/>
        <v>0.10256673248032001</v>
      </c>
      <c r="W412">
        <v>4.2</v>
      </c>
      <c r="X412" s="10">
        <f t="shared" si="75"/>
        <v>4.2</v>
      </c>
      <c r="Y412" s="4">
        <v>11029</v>
      </c>
      <c r="Z412" s="12">
        <f t="shared" si="76"/>
        <v>11029</v>
      </c>
    </row>
    <row r="413" spans="1:26" x14ac:dyDescent="0.25">
      <c r="A413">
        <v>412</v>
      </c>
      <c r="B413" t="s">
        <v>3502</v>
      </c>
      <c r="C413" t="s">
        <v>3186</v>
      </c>
      <c r="D413" t="str">
        <f t="shared" si="68"/>
        <v>Samsung Galaxy M33 5G (Emerald Brown, 6GB, 128GB Storage) | 6000mAh Battery | Upto 12GB RAM with RAM Plus | Travel Adapter to be Purchased Separately</v>
      </c>
      <c r="F413" t="str">
        <f t="shared" si="77"/>
        <v>Unique</v>
      </c>
      <c r="G413" t="str" cm="1">
        <f t="array" ref="G413">PROPER(_xlfn.TEXTJOIN(" ", TRUE, INDEX(_xlfn.FILTERXML("&lt;t&gt;&lt;s&gt;" &amp; SUBSTITUTE(D413," ","&lt;/s&gt;&lt;s&gt;") &amp; "&lt;/s&gt;&lt;/t&gt;", "//s"), _xlfn.SEQUENCE(4))))</f>
        <v>Samsung Galaxy M33 5G</v>
      </c>
      <c r="H413" t="str">
        <f t="shared" ref="H413:H476" si="78">IFERROR(TRIM(MID(D413, FIND("~", SUBSTITUTE(D413, " ", "~", 6)) + 1, LEN(D413))), "")</f>
        <v>6GB, 128GB Storage) | 6000mAh Battery | Upto 12GB RAM with RAM Plus | Travel Adapter to be Purchased Separately</v>
      </c>
      <c r="I413" t="s">
        <v>2950</v>
      </c>
      <c r="J413" t="s">
        <v>13093</v>
      </c>
      <c r="K413" s="7" t="str">
        <f t="shared" si="69"/>
        <v>Electronics</v>
      </c>
      <c r="L413" s="2" t="s">
        <v>13122</v>
      </c>
      <c r="M413" t="str">
        <f t="shared" si="70"/>
        <v>Mobiles &amp; Accessories</v>
      </c>
      <c r="N413" s="2" t="s">
        <v>13126</v>
      </c>
      <c r="O413" s="2" t="str">
        <f t="shared" si="71"/>
        <v>Smartphones &amp; BasicMobiles</v>
      </c>
      <c r="P413" s="1" t="s">
        <v>13127</v>
      </c>
      <c r="R413" s="2">
        <v>16999</v>
      </c>
      <c r="S413" s="8">
        <f t="shared" si="72"/>
        <v>16999</v>
      </c>
      <c r="T413" s="2">
        <v>24999</v>
      </c>
      <c r="U413" s="8">
        <f t="shared" si="73"/>
        <v>24999</v>
      </c>
      <c r="V413" s="1">
        <f t="shared" si="74"/>
        <v>0.32001280051202047</v>
      </c>
      <c r="W413">
        <v>4.0999999999999996</v>
      </c>
      <c r="X413" s="10">
        <f t="shared" si="75"/>
        <v>4.0999999999999996</v>
      </c>
      <c r="Y413" s="4">
        <v>22318</v>
      </c>
      <c r="Z413" s="12">
        <f t="shared" si="76"/>
        <v>22318</v>
      </c>
    </row>
    <row r="414" spans="1:26" x14ac:dyDescent="0.25">
      <c r="A414">
        <v>413</v>
      </c>
      <c r="B414" t="s">
        <v>3504</v>
      </c>
      <c r="C414" t="s">
        <v>3505</v>
      </c>
      <c r="D414" t="str">
        <f t="shared" si="68"/>
        <v>Ambrane Mobile Holding Stand, 180¬∞ Perfect View, Height Adjustment, Wide Compatibility, Multipurpose, Anti-Skid Design (Twistand, Black)</v>
      </c>
      <c r="F414" t="str">
        <f t="shared" si="77"/>
        <v>Unique</v>
      </c>
      <c r="G414" t="str" cm="1">
        <f t="array" ref="G414">PROPER(_xlfn.TEXTJOIN(" ", TRUE, INDEX(_xlfn.FILTERXML("&lt;t&gt;&lt;s&gt;" &amp; SUBSTITUTE(D414," ","&lt;/s&gt;&lt;s&gt;") &amp; "&lt;/s&gt;&lt;/t&gt;", "//s"), _xlfn.SEQUENCE(4))))</f>
        <v>Ambrane Mobile Holding Stand,</v>
      </c>
      <c r="H414" t="str">
        <f t="shared" si="78"/>
        <v>View, Height Adjustment, Wide Compatibility, Multipurpose, Anti-Skid Design (Twistand, Black)</v>
      </c>
      <c r="I414" t="s">
        <v>3445</v>
      </c>
      <c r="J414" t="s">
        <v>13093</v>
      </c>
      <c r="K414" s="7" t="str">
        <f t="shared" si="69"/>
        <v>Electronics</v>
      </c>
      <c r="L414" t="s">
        <v>13122</v>
      </c>
      <c r="M414" t="str">
        <f t="shared" si="70"/>
        <v>Mobiles &amp; Accessories</v>
      </c>
      <c r="N414" t="s">
        <v>13123</v>
      </c>
      <c r="O414" s="2" t="str">
        <f t="shared" si="71"/>
        <v>MobileAccessories</v>
      </c>
      <c r="P414" s="1" t="s">
        <v>13143</v>
      </c>
      <c r="R414">
        <v>199</v>
      </c>
      <c r="S414" s="8">
        <f t="shared" si="72"/>
        <v>199</v>
      </c>
      <c r="T414">
        <v>499</v>
      </c>
      <c r="U414" s="8">
        <f t="shared" si="73"/>
        <v>499</v>
      </c>
      <c r="V414" s="1">
        <f t="shared" si="74"/>
        <v>0.60120240480961928</v>
      </c>
      <c r="W414">
        <v>4.0999999999999996</v>
      </c>
      <c r="X414" s="10">
        <f t="shared" si="75"/>
        <v>4.0999999999999996</v>
      </c>
      <c r="Y414" s="4">
        <v>1786</v>
      </c>
      <c r="Z414" s="12">
        <f t="shared" si="76"/>
        <v>1786</v>
      </c>
    </row>
    <row r="415" spans="1:26" x14ac:dyDescent="0.25">
      <c r="A415">
        <v>414</v>
      </c>
      <c r="B415" t="s">
        <v>3514</v>
      </c>
      <c r="C415" t="s">
        <v>3515</v>
      </c>
      <c r="D415" t="str">
        <f t="shared" si="68"/>
        <v>Ambrane 10000mAh Slim Power Bank, 20W Fast Charging, Dual Output, Type C PD (Input and Output), Quick Charge, Li-Polymer, Multi-Layer Protection for iPhone, Anrdoid and Other Devices (Stylo 10K, Black)</v>
      </c>
      <c r="F415" t="str">
        <f t="shared" si="77"/>
        <v>Unique</v>
      </c>
      <c r="G415" t="str" cm="1">
        <f t="array" ref="G415">PROPER(_xlfn.TEXTJOIN(" ", TRUE, INDEX(_xlfn.FILTERXML("&lt;t&gt;&lt;s&gt;" &amp; SUBSTITUTE(D415," ","&lt;/s&gt;&lt;s&gt;") &amp; "&lt;/s&gt;&lt;/t&gt;", "//s"), _xlfn.SEQUENCE(4))))</f>
        <v>Ambrane 10000Mah Slim Power</v>
      </c>
      <c r="H415" t="str">
        <f t="shared" si="78"/>
        <v>Fast Charging, Dual Output, Type C PD (Input and Output), Quick Charge, Li-Polymer, Multi-Layer Protection for iPhone, Anrdoid and Other Devices (Stylo 10K, Black)</v>
      </c>
      <c r="I415" t="s">
        <v>2939</v>
      </c>
      <c r="J415" t="s">
        <v>13093</v>
      </c>
      <c r="K415" s="7" t="str">
        <f t="shared" si="69"/>
        <v>Electronics</v>
      </c>
      <c r="L415" t="s">
        <v>13122</v>
      </c>
      <c r="M415" t="str">
        <f t="shared" si="70"/>
        <v>Mobiles &amp; Accessories</v>
      </c>
      <c r="N415" s="2" t="s">
        <v>13123</v>
      </c>
      <c r="O415" s="2" t="str">
        <f t="shared" si="71"/>
        <v>MobileAccessories</v>
      </c>
      <c r="P415" s="1" t="s">
        <v>13124</v>
      </c>
      <c r="Q415" t="s">
        <v>13125</v>
      </c>
      <c r="R415">
        <v>999</v>
      </c>
      <c r="S415" s="8">
        <f t="shared" si="72"/>
        <v>999</v>
      </c>
      <c r="T415" s="2">
        <v>1599</v>
      </c>
      <c r="U415" s="8">
        <f t="shared" si="73"/>
        <v>1599</v>
      </c>
      <c r="V415" s="1">
        <f t="shared" si="74"/>
        <v>0.37523452157598497</v>
      </c>
      <c r="W415">
        <v>4</v>
      </c>
      <c r="X415" s="10">
        <f t="shared" si="75"/>
        <v>4</v>
      </c>
      <c r="Y415" s="4">
        <v>7222</v>
      </c>
      <c r="Z415" s="12">
        <f t="shared" si="76"/>
        <v>7222</v>
      </c>
    </row>
    <row r="416" spans="1:26" x14ac:dyDescent="0.25">
      <c r="A416">
        <v>415</v>
      </c>
      <c r="B416" t="s">
        <v>3524</v>
      </c>
      <c r="C416" t="s">
        <v>3525</v>
      </c>
      <c r="D416" t="str">
        <f t="shared" si="68"/>
        <v>Nokia 105 Single SIM, Keypad Mobile Phone with Wireless FM Radio | Blue</v>
      </c>
      <c r="F416" t="str">
        <f t="shared" si="77"/>
        <v>Unique</v>
      </c>
      <c r="G416" t="str" cm="1">
        <f t="array" ref="G416">PROPER(_xlfn.TEXTJOIN(" ", TRUE, INDEX(_xlfn.FILTERXML("&lt;t&gt;&lt;s&gt;" &amp; SUBSTITUTE(D416," ","&lt;/s&gt;&lt;s&gt;") &amp; "&lt;/s&gt;&lt;/t&gt;", "//s"), _xlfn.SEQUENCE(4))))</f>
        <v>Nokia 105 Single Sim,</v>
      </c>
      <c r="H416" t="str">
        <f t="shared" si="78"/>
        <v>Phone with Wireless FM Radio | Blue</v>
      </c>
      <c r="I416" t="s">
        <v>3004</v>
      </c>
      <c r="J416" t="s">
        <v>13093</v>
      </c>
      <c r="K416" s="7" t="str">
        <f t="shared" si="69"/>
        <v>Electronics</v>
      </c>
      <c r="L416" s="2" t="s">
        <v>13122</v>
      </c>
      <c r="M416" t="str">
        <f t="shared" si="70"/>
        <v>Mobiles &amp; Accessories</v>
      </c>
      <c r="N416" s="2" t="s">
        <v>13126</v>
      </c>
      <c r="O416" s="2" t="str">
        <f t="shared" si="71"/>
        <v>Smartphones &amp; BasicMobiles</v>
      </c>
      <c r="P416" s="1" t="s">
        <v>13130</v>
      </c>
      <c r="R416" s="2">
        <v>1299</v>
      </c>
      <c r="S416" s="8">
        <f t="shared" si="72"/>
        <v>1299</v>
      </c>
      <c r="T416" s="2">
        <v>1599</v>
      </c>
      <c r="U416" s="8">
        <f t="shared" si="73"/>
        <v>1599</v>
      </c>
      <c r="V416" s="1">
        <f t="shared" si="74"/>
        <v>0.18761726078799248</v>
      </c>
      <c r="W416">
        <v>4</v>
      </c>
      <c r="X416" s="10">
        <f t="shared" si="75"/>
        <v>4</v>
      </c>
      <c r="Y416" s="4">
        <v>128311</v>
      </c>
      <c r="Z416" s="12">
        <f t="shared" si="76"/>
        <v>128311</v>
      </c>
    </row>
    <row r="417" spans="1:26" x14ac:dyDescent="0.25">
      <c r="A417">
        <v>416</v>
      </c>
      <c r="B417" t="s">
        <v>3528</v>
      </c>
      <c r="C417" t="s">
        <v>3529</v>
      </c>
      <c r="D417" t="str">
        <f t="shared" si="68"/>
        <v>PTron Tangent Lite Bluetooth 5.0 Earphones with Mic, Hi-Fi Stereo Sound Neckband, 8Hrs Playtime, Lightweight Snug-fit in-Ear Headphones, IPX4 Water Resistant, Fast Charge and Voice Assistant (Black)</v>
      </c>
      <c r="F417" t="str">
        <f t="shared" si="77"/>
        <v>Unique</v>
      </c>
      <c r="G417" t="str" cm="1">
        <f t="array" ref="G417">PROPER(_xlfn.TEXTJOIN(" ", TRUE, INDEX(_xlfn.FILTERXML("&lt;t&gt;&lt;s&gt;" &amp; SUBSTITUTE(D417," ","&lt;/s&gt;&lt;s&gt;") &amp; "&lt;/s&gt;&lt;/t&gt;", "//s"), _xlfn.SEQUENCE(4))))</f>
        <v>Ptron Tangent Lite Bluetooth</v>
      </c>
      <c r="H417" t="str">
        <f t="shared" si="78"/>
        <v>with Mic, Hi-Fi Stereo Sound Neckband, 8Hrs Playtime, Lightweight Snug-fit in-Ear Headphones, IPX4 Water Resistant, Fast Charge and Voice Assistant (Black)</v>
      </c>
      <c r="I417" t="s">
        <v>3025</v>
      </c>
      <c r="J417" t="s">
        <v>13093</v>
      </c>
      <c r="K417" s="7" t="str">
        <f t="shared" si="69"/>
        <v>Electronics</v>
      </c>
      <c r="L417" t="s">
        <v>13131</v>
      </c>
      <c r="M417" t="str">
        <f t="shared" si="70"/>
        <v>Headphones , Earbuds &amp; Accessories</v>
      </c>
      <c r="N417" s="2" t="s">
        <v>13132</v>
      </c>
      <c r="O417" s="2" t="str">
        <f t="shared" si="71"/>
        <v>Headphones</v>
      </c>
      <c r="P417" s="1" t="s">
        <v>13133</v>
      </c>
      <c r="R417">
        <v>599</v>
      </c>
      <c r="S417" s="8">
        <f t="shared" si="72"/>
        <v>599</v>
      </c>
      <c r="T417" s="2">
        <v>1800</v>
      </c>
      <c r="U417" s="8">
        <f t="shared" si="73"/>
        <v>1800</v>
      </c>
      <c r="V417" s="1">
        <f t="shared" si="74"/>
        <v>0.66722222222222227</v>
      </c>
      <c r="W417">
        <v>3.5</v>
      </c>
      <c r="X417" s="10">
        <f t="shared" si="75"/>
        <v>3.5</v>
      </c>
      <c r="Y417" s="4">
        <v>83996</v>
      </c>
      <c r="Z417" s="12">
        <f t="shared" si="76"/>
        <v>83996</v>
      </c>
    </row>
    <row r="418" spans="1:26" x14ac:dyDescent="0.25">
      <c r="A418">
        <v>417</v>
      </c>
      <c r="B418" t="s">
        <v>3538</v>
      </c>
      <c r="C418" t="s">
        <v>3539</v>
      </c>
      <c r="D418" t="str">
        <f t="shared" si="68"/>
        <v>Samsung EVO Plus 64GB microSDXC UHS-I U1 130MB s Full HD and 4K UHD Memory Card with Adapter (MB-MC64KA), Blue</v>
      </c>
      <c r="F418" t="str">
        <f t="shared" si="77"/>
        <v>Unique</v>
      </c>
      <c r="G418" t="str" cm="1">
        <f t="array" ref="G418">PROPER(_xlfn.TEXTJOIN(" ", TRUE, INDEX(_xlfn.FILTERXML("&lt;t&gt;&lt;s&gt;" &amp; SUBSTITUTE(D418," ","&lt;/s&gt;&lt;s&gt;") &amp; "&lt;/s&gt;&lt;/t&gt;", "//s"), _xlfn.SEQUENCE(4))))</f>
        <v>Samsung Evo Plus 64Gb</v>
      </c>
      <c r="H418" t="str">
        <f t="shared" si="78"/>
        <v>U1 130MB s Full HD and 4K UHD Memory Card with Adapter (MB-MC64KA), Blue</v>
      </c>
      <c r="I418" t="s">
        <v>2983</v>
      </c>
      <c r="J418" t="s">
        <v>13093</v>
      </c>
      <c r="K418" s="7" t="str">
        <f t="shared" si="69"/>
        <v>Electronics</v>
      </c>
      <c r="L418" t="s">
        <v>13095</v>
      </c>
      <c r="M418" t="str">
        <f t="shared" si="70"/>
        <v>Accessories</v>
      </c>
      <c r="N418" s="2" t="s">
        <v>13128</v>
      </c>
      <c r="O418" s="2" t="str">
        <f t="shared" si="71"/>
        <v>MemoryCards</v>
      </c>
      <c r="P418" s="1" t="s">
        <v>13129</v>
      </c>
      <c r="R418">
        <v>599</v>
      </c>
      <c r="S418" s="8">
        <f t="shared" si="72"/>
        <v>599</v>
      </c>
      <c r="T418" s="2">
        <v>1899</v>
      </c>
      <c r="U418" s="8">
        <f t="shared" si="73"/>
        <v>1899</v>
      </c>
      <c r="V418" s="1">
        <f t="shared" si="74"/>
        <v>0.68457082675092151</v>
      </c>
      <c r="W418">
        <v>4.3</v>
      </c>
      <c r="X418" s="10">
        <f t="shared" si="75"/>
        <v>4.3</v>
      </c>
      <c r="Y418" s="4">
        <v>140036</v>
      </c>
      <c r="Z418" s="12">
        <f t="shared" si="76"/>
        <v>140036</v>
      </c>
    </row>
    <row r="419" spans="1:26" x14ac:dyDescent="0.25">
      <c r="A419">
        <v>418</v>
      </c>
      <c r="B419" t="s">
        <v>3542</v>
      </c>
      <c r="C419" t="s">
        <v>3543</v>
      </c>
      <c r="D419" t="str">
        <f t="shared" si="68"/>
        <v>Ambrane 20000mAh Power Bank with 20W Fast Charging, Triple Output, Power Delivery, Type C Input, Made in India, Multi-Layer Protection, Li-Polymer + Type C Cable (Stylo-20k, Black)</v>
      </c>
      <c r="F419" t="str">
        <f t="shared" si="77"/>
        <v>Duplicate</v>
      </c>
      <c r="G419" t="str" cm="1">
        <f t="array" ref="G419">PROPER(_xlfn.TEXTJOIN(" ", TRUE, INDEX(_xlfn.FILTERXML("&lt;t&gt;&lt;s&gt;" &amp; SUBSTITUTE(D419," ","&lt;/s&gt;&lt;s&gt;") &amp; "&lt;/s&gt;&lt;/t&gt;", "//s"), _xlfn.SEQUENCE(4))))</f>
        <v>Ambrane 20000Mah Power Bank</v>
      </c>
      <c r="H419" t="str">
        <f t="shared" si="78"/>
        <v>Fast Charging, Triple Output, Power Delivery, Type C Input, Made in India, Multi-Layer Protection, Li-Polymer + Type C Cable (Stylo-20k, Black)</v>
      </c>
      <c r="I419" t="s">
        <v>2939</v>
      </c>
      <c r="J419" t="s">
        <v>13093</v>
      </c>
      <c r="K419" s="7" t="str">
        <f t="shared" si="69"/>
        <v>Electronics</v>
      </c>
      <c r="L419" s="2" t="s">
        <v>13122</v>
      </c>
      <c r="M419" t="str">
        <f t="shared" si="70"/>
        <v>Mobiles &amp; Accessories</v>
      </c>
      <c r="N419" s="2" t="s">
        <v>13123</v>
      </c>
      <c r="O419" s="2" t="str">
        <f t="shared" si="71"/>
        <v>MobileAccessories</v>
      </c>
      <c r="P419" s="1" t="s">
        <v>13124</v>
      </c>
      <c r="Q419" t="s">
        <v>13125</v>
      </c>
      <c r="R419" s="2">
        <v>1799</v>
      </c>
      <c r="S419" s="8">
        <f t="shared" si="72"/>
        <v>1799</v>
      </c>
      <c r="T419" s="2">
        <v>2499</v>
      </c>
      <c r="U419" s="8">
        <f t="shared" si="73"/>
        <v>2499</v>
      </c>
      <c r="V419" s="1">
        <f t="shared" si="74"/>
        <v>0.28011204481792717</v>
      </c>
      <c r="W419">
        <v>4.0999999999999996</v>
      </c>
      <c r="X419" s="10">
        <f t="shared" si="75"/>
        <v>4.0999999999999996</v>
      </c>
      <c r="Y419" s="4">
        <v>18678</v>
      </c>
      <c r="Z419" s="12">
        <f t="shared" si="76"/>
        <v>18678</v>
      </c>
    </row>
    <row r="420" spans="1:26" x14ac:dyDescent="0.25">
      <c r="A420">
        <v>419</v>
      </c>
      <c r="B420" t="s">
        <v>74</v>
      </c>
      <c r="C420" t="s">
        <v>75</v>
      </c>
      <c r="D420" t="str">
        <f t="shared" si="68"/>
        <v>boAt Micro USB 55 Tangle-free, Sturdy Micro USB Cable with 3A Fast Charging and 480mbps Data Transmission (Black)</v>
      </c>
      <c r="F420" t="str">
        <f t="shared" si="77"/>
        <v>Duplicate</v>
      </c>
      <c r="G420" t="str" cm="1">
        <f t="array" ref="G420">PROPER(_xlfn.TEXTJOIN(" ", TRUE, INDEX(_xlfn.FILTERXML("&lt;t&gt;&lt;s&gt;" &amp; SUBSTITUTE(D420," ","&lt;/s&gt;&lt;s&gt;") &amp; "&lt;/s&gt;&lt;/t&gt;", "//s"), _xlfn.SEQUENCE(4))))</f>
        <v>Boat Micro Usb 55</v>
      </c>
      <c r="H420" t="str">
        <f t="shared" si="78"/>
        <v>Micro USB Cable with 3A Fast Charging and 480mbps Data Transmission (Black)</v>
      </c>
      <c r="I420" t="s">
        <v>17</v>
      </c>
      <c r="J420" t="s">
        <v>13085</v>
      </c>
      <c r="K420" s="7" t="str">
        <f t="shared" si="69"/>
        <v>Computers &amp; Accessories</v>
      </c>
      <c r="L420" t="s">
        <v>13086</v>
      </c>
      <c r="M420" t="str">
        <f t="shared" si="70"/>
        <v>Accessories &amp; Peripherals</v>
      </c>
      <c r="N420" t="s">
        <v>13087</v>
      </c>
      <c r="O420" s="2" t="str">
        <f t="shared" si="71"/>
        <v>Cables &amp; Accessories</v>
      </c>
      <c r="P420" s="1" t="s">
        <v>13088</v>
      </c>
      <c r="Q420" t="s">
        <v>13089</v>
      </c>
      <c r="R420">
        <v>176.63</v>
      </c>
      <c r="S420" s="8">
        <f t="shared" si="72"/>
        <v>176.63</v>
      </c>
      <c r="T420">
        <v>499</v>
      </c>
      <c r="U420" s="8">
        <f t="shared" si="73"/>
        <v>499</v>
      </c>
      <c r="V420" s="1">
        <f t="shared" si="74"/>
        <v>0.64603206412825653</v>
      </c>
      <c r="W420">
        <v>4.0999999999999996</v>
      </c>
      <c r="X420" s="10">
        <f t="shared" si="75"/>
        <v>4.0999999999999996</v>
      </c>
      <c r="Y420" s="4">
        <v>15189</v>
      </c>
      <c r="Z420" s="12">
        <f t="shared" si="76"/>
        <v>15189</v>
      </c>
    </row>
    <row r="421" spans="1:26" x14ac:dyDescent="0.25">
      <c r="A421">
        <v>420</v>
      </c>
      <c r="B421" t="s">
        <v>3553</v>
      </c>
      <c r="C421" t="s">
        <v>3554</v>
      </c>
      <c r="D421" t="str">
        <f t="shared" si="68"/>
        <v>Samsung Galaxy M13 (Midnight Blue, 4GB, 64GB Storage) | 6000mAh Battery | Upto 8GB RAM with RAM Plus</v>
      </c>
      <c r="F421" t="str">
        <f t="shared" si="77"/>
        <v>Unique</v>
      </c>
      <c r="G421" t="str" cm="1">
        <f t="array" ref="G421">PROPER(_xlfn.TEXTJOIN(" ", TRUE, INDEX(_xlfn.FILTERXML("&lt;t&gt;&lt;s&gt;" &amp; SUBSTITUTE(D421," ","&lt;/s&gt;&lt;s&gt;") &amp; "&lt;/s&gt;&lt;/t&gt;", "//s"), _xlfn.SEQUENCE(4))))</f>
        <v>Samsung Galaxy M13 (Midnight</v>
      </c>
      <c r="H421" t="str">
        <f t="shared" si="78"/>
        <v>64GB Storage) | 6000mAh Battery | Upto 8GB RAM with RAM Plus</v>
      </c>
      <c r="I421" t="s">
        <v>2950</v>
      </c>
      <c r="J421" t="s">
        <v>13093</v>
      </c>
      <c r="K421" s="7" t="str">
        <f t="shared" si="69"/>
        <v>Electronics</v>
      </c>
      <c r="L421" s="2" t="s">
        <v>13122</v>
      </c>
      <c r="M421" t="str">
        <f t="shared" si="70"/>
        <v>Mobiles &amp; Accessories</v>
      </c>
      <c r="N421" s="2" t="s">
        <v>13126</v>
      </c>
      <c r="O421" s="2" t="str">
        <f t="shared" si="71"/>
        <v>Smartphones &amp; BasicMobiles</v>
      </c>
      <c r="P421" s="1" t="s">
        <v>13127</v>
      </c>
      <c r="R421" s="2">
        <v>10999</v>
      </c>
      <c r="S421" s="8">
        <f t="shared" si="72"/>
        <v>10999</v>
      </c>
      <c r="T421" s="2">
        <v>14999</v>
      </c>
      <c r="U421" s="8">
        <f t="shared" si="73"/>
        <v>14999</v>
      </c>
      <c r="V421" s="1">
        <f t="shared" si="74"/>
        <v>0.26668444562970867</v>
      </c>
      <c r="W421">
        <v>4.0999999999999996</v>
      </c>
      <c r="X421" s="10">
        <f t="shared" si="75"/>
        <v>4.0999999999999996</v>
      </c>
      <c r="Y421" s="4">
        <v>18998</v>
      </c>
      <c r="Z421" s="12">
        <f t="shared" si="76"/>
        <v>18998</v>
      </c>
    </row>
    <row r="422" spans="1:26" x14ac:dyDescent="0.25">
      <c r="A422">
        <v>421</v>
      </c>
      <c r="B422" t="s">
        <v>3557</v>
      </c>
      <c r="C422" t="s">
        <v>3558</v>
      </c>
      <c r="D422" t="str">
        <f t="shared" si="68"/>
        <v>boAt Xtend Smartwatch with Alexa Built-in, 1.69‚Äù HD Display, Multiple Watch Faces, Stress Monitor, Heart and SpO2 Monitoring, 14 Sports Modes, Sleep Monitor, 5 ATM and 7 Days Battery(Pitch Black)</v>
      </c>
      <c r="F422" t="str">
        <f t="shared" si="77"/>
        <v>Duplicate</v>
      </c>
      <c r="G422" t="str" cm="1">
        <f t="array" ref="G422">PROPER(_xlfn.TEXTJOIN(" ", TRUE, INDEX(_xlfn.FILTERXML("&lt;t&gt;&lt;s&gt;" &amp; SUBSTITUTE(D422," ","&lt;/s&gt;&lt;s&gt;") &amp; "&lt;/s&gt;&lt;/t&gt;", "//s"), _xlfn.SEQUENCE(4))))</f>
        <v>Boat Xtend Smartwatch With</v>
      </c>
      <c r="H422" t="str">
        <f t="shared" si="78"/>
        <v>1.69‚Äù HD Display, Multiple Watch Faces, Stress Monitor, Heart and SpO2 Monitoring, 14 Sports Modes, Sleep Monitor, 5 ATM and 7 Days Battery(Pitch Black)</v>
      </c>
      <c r="I422" t="s">
        <v>2910</v>
      </c>
      <c r="J422" t="s">
        <v>13093</v>
      </c>
      <c r="K422" s="7" t="str">
        <f t="shared" si="69"/>
        <v>Electronics</v>
      </c>
      <c r="L422" s="2" t="s">
        <v>13120</v>
      </c>
      <c r="M422" t="str">
        <f t="shared" si="70"/>
        <v>WearableTechnology</v>
      </c>
      <c r="N422" s="2" t="s">
        <v>13121</v>
      </c>
      <c r="O422" s="2" t="str">
        <f t="shared" si="71"/>
        <v>SmartWatches</v>
      </c>
      <c r="P422" s="1"/>
      <c r="R422" s="2">
        <v>2999</v>
      </c>
      <c r="S422" s="8">
        <f t="shared" si="72"/>
        <v>2999</v>
      </c>
      <c r="T422" s="2">
        <v>7990</v>
      </c>
      <c r="U422" s="8">
        <f t="shared" si="73"/>
        <v>7990</v>
      </c>
      <c r="V422" s="1">
        <f t="shared" si="74"/>
        <v>0.6246558197747184</v>
      </c>
      <c r="W422">
        <v>4.0999999999999996</v>
      </c>
      <c r="X422" s="10">
        <f t="shared" si="75"/>
        <v>4.0999999999999996</v>
      </c>
      <c r="Y422" s="4">
        <v>48449</v>
      </c>
      <c r="Z422" s="12">
        <f t="shared" si="76"/>
        <v>48449</v>
      </c>
    </row>
    <row r="423" spans="1:26" x14ac:dyDescent="0.25">
      <c r="A423">
        <v>422</v>
      </c>
      <c r="B423" t="s">
        <v>3566</v>
      </c>
      <c r="C423" t="s">
        <v>3567</v>
      </c>
      <c r="D423" t="str">
        <f t="shared" si="68"/>
        <v>boAt Wave Call Smart Watch, Smart Talk with Advanced Dedicated Bluetooth Calling Chip, 1.69‚Äù HD Display with 550 NITS and 70% Color Gamut, 150+ Watch Faces, Multi-Sport Modes, HR, SpO2, IP68(Deep Blue)</v>
      </c>
      <c r="F423" t="str">
        <f t="shared" si="77"/>
        <v>Unique</v>
      </c>
      <c r="G423" t="str" cm="1">
        <f t="array" ref="G423">PROPER(_xlfn.TEXTJOIN(" ", TRUE, INDEX(_xlfn.FILTERXML("&lt;t&gt;&lt;s&gt;" &amp; SUBSTITUTE(D423," ","&lt;/s&gt;&lt;s&gt;") &amp; "&lt;/s&gt;&lt;/t&gt;", "//s"), _xlfn.SEQUENCE(4))))</f>
        <v>Boat Wave Call Smart</v>
      </c>
      <c r="H423" t="str">
        <f t="shared" si="78"/>
        <v>Talk with Advanced Dedicated Bluetooth Calling Chip, 1.69‚Äù HD Display with 550 NITS and 70% Color Gamut, 150+ Watch Faces, Multi-Sport Modes, HR, SpO2, IP68(Deep Blue)</v>
      </c>
      <c r="I423" t="s">
        <v>2910</v>
      </c>
      <c r="J423" t="s">
        <v>13093</v>
      </c>
      <c r="K423" s="7" t="str">
        <f t="shared" si="69"/>
        <v>Electronics</v>
      </c>
      <c r="L423" s="2" t="s">
        <v>13120</v>
      </c>
      <c r="M423" t="str">
        <f t="shared" si="70"/>
        <v>WearableTechnology</v>
      </c>
      <c r="N423" s="2" t="s">
        <v>13121</v>
      </c>
      <c r="O423" s="2" t="str">
        <f t="shared" si="71"/>
        <v>SmartWatches</v>
      </c>
      <c r="P423" s="1"/>
      <c r="R423" s="2">
        <v>1999</v>
      </c>
      <c r="S423" s="8">
        <f t="shared" si="72"/>
        <v>1999</v>
      </c>
      <c r="T423" s="2">
        <v>7990</v>
      </c>
      <c r="U423" s="8">
        <f t="shared" si="73"/>
        <v>7990</v>
      </c>
      <c r="V423" s="1">
        <f t="shared" si="74"/>
        <v>0.74981226533166456</v>
      </c>
      <c r="W423">
        <v>3.8</v>
      </c>
      <c r="X423" s="10">
        <f t="shared" si="75"/>
        <v>3.8</v>
      </c>
      <c r="Y423" s="4">
        <v>17831</v>
      </c>
      <c r="Z423" s="12">
        <f t="shared" si="76"/>
        <v>17831</v>
      </c>
    </row>
    <row r="424" spans="1:26" x14ac:dyDescent="0.25">
      <c r="A424">
        <v>423</v>
      </c>
      <c r="B424" t="s">
        <v>84</v>
      </c>
      <c r="C424" t="s">
        <v>85</v>
      </c>
      <c r="D424" t="str">
        <f t="shared" si="68"/>
        <v>MI Usb Type-C Cable Smartphone (Black)</v>
      </c>
      <c r="F424" t="str">
        <f t="shared" si="77"/>
        <v>Duplicate</v>
      </c>
      <c r="G424" t="str" cm="1">
        <f t="array" ref="G424">PROPER(_xlfn.TEXTJOIN(" ", TRUE, INDEX(_xlfn.FILTERXML("&lt;t&gt;&lt;s&gt;" &amp; SUBSTITUTE(D424," ","&lt;/s&gt;&lt;s&gt;") &amp; "&lt;/s&gt;&lt;/t&gt;", "//s"), _xlfn.SEQUENCE(4))))</f>
        <v>Mi Usb Type-C Cable</v>
      </c>
      <c r="H424" t="str">
        <f t="shared" si="78"/>
        <v/>
      </c>
      <c r="I424" t="s">
        <v>17</v>
      </c>
      <c r="J424" t="s">
        <v>13085</v>
      </c>
      <c r="K424" s="7" t="str">
        <f t="shared" si="69"/>
        <v>Computers &amp; Accessories</v>
      </c>
      <c r="L424" t="s">
        <v>13086</v>
      </c>
      <c r="M424" t="str">
        <f t="shared" si="70"/>
        <v>Accessories &amp; Peripherals</v>
      </c>
      <c r="N424" t="s">
        <v>13087</v>
      </c>
      <c r="O424" s="2" t="str">
        <f t="shared" si="71"/>
        <v>Cables &amp; Accessories</v>
      </c>
      <c r="P424" s="1" t="s">
        <v>13088</v>
      </c>
      <c r="Q424" t="s">
        <v>13089</v>
      </c>
      <c r="R424">
        <v>229</v>
      </c>
      <c r="S424" s="8">
        <f t="shared" si="72"/>
        <v>229</v>
      </c>
      <c r="T424">
        <v>299</v>
      </c>
      <c r="U424" s="8">
        <f t="shared" si="73"/>
        <v>299</v>
      </c>
      <c r="V424" s="1">
        <f t="shared" si="74"/>
        <v>0.23411371237458195</v>
      </c>
      <c r="W424">
        <v>4.3</v>
      </c>
      <c r="X424" s="10">
        <f t="shared" si="75"/>
        <v>4.3</v>
      </c>
      <c r="Y424" s="4">
        <v>30411</v>
      </c>
      <c r="Z424" s="12">
        <f t="shared" si="76"/>
        <v>30411</v>
      </c>
    </row>
    <row r="425" spans="1:26" x14ac:dyDescent="0.25">
      <c r="A425">
        <v>424</v>
      </c>
      <c r="B425" t="s">
        <v>105</v>
      </c>
      <c r="C425" t="s">
        <v>106</v>
      </c>
      <c r="D425" t="str">
        <f t="shared" si="68"/>
        <v>Ambrane Unbreakable 60W 3A Fast Charging 1.5m Braided Micro USB Cable for Smartphones, Tablets, Laptops and Other Micro USB Devices, 480Mbps Data Sync, Quick Charge 3.0 (RCM15, Black)</v>
      </c>
      <c r="F425" t="str">
        <f t="shared" si="77"/>
        <v>Duplicate</v>
      </c>
      <c r="G425" t="str" cm="1">
        <f t="array" ref="G425">PROPER(_xlfn.TEXTJOIN(" ", TRUE, INDEX(_xlfn.FILTERXML("&lt;t&gt;&lt;s&gt;" &amp; SUBSTITUTE(D425," ","&lt;/s&gt;&lt;s&gt;") &amp; "&lt;/s&gt;&lt;/t&gt;", "//s"), _xlfn.SEQUENCE(4))))</f>
        <v>Ambrane Unbreakable 60W 3A</v>
      </c>
      <c r="H425" t="str">
        <f t="shared" si="78"/>
        <v>1.5m Braided Micro USB Cable for Smartphones, Tablets, Laptops and Other Micro USB Devices, 480Mbps Data Sync, Quick Charge 3.0 (RCM15, Black)</v>
      </c>
      <c r="I425" t="s">
        <v>17</v>
      </c>
      <c r="J425" t="s">
        <v>13085</v>
      </c>
      <c r="K425" s="7" t="str">
        <f t="shared" si="69"/>
        <v>Computers &amp; Accessories</v>
      </c>
      <c r="L425" t="s">
        <v>13086</v>
      </c>
      <c r="M425" t="str">
        <f t="shared" si="70"/>
        <v>Accessories &amp; Peripherals</v>
      </c>
      <c r="N425" t="s">
        <v>13087</v>
      </c>
      <c r="O425" s="2" t="str">
        <f t="shared" si="71"/>
        <v>Cables &amp; Accessories</v>
      </c>
      <c r="P425" s="1" t="s">
        <v>13088</v>
      </c>
      <c r="Q425" t="s">
        <v>13089</v>
      </c>
      <c r="R425">
        <v>199</v>
      </c>
      <c r="S425" s="8">
        <f t="shared" si="72"/>
        <v>199</v>
      </c>
      <c r="T425">
        <v>299</v>
      </c>
      <c r="U425" s="8">
        <f t="shared" si="73"/>
        <v>299</v>
      </c>
      <c r="V425" s="1">
        <f t="shared" si="74"/>
        <v>0.33444816053511706</v>
      </c>
      <c r="W425">
        <v>4</v>
      </c>
      <c r="X425" s="10">
        <f t="shared" si="75"/>
        <v>4</v>
      </c>
      <c r="Y425" s="4">
        <v>43994</v>
      </c>
      <c r="Z425" s="12">
        <f t="shared" si="76"/>
        <v>43994</v>
      </c>
    </row>
    <row r="426" spans="1:26" x14ac:dyDescent="0.25">
      <c r="A426">
        <v>425</v>
      </c>
      <c r="B426" t="s">
        <v>3574</v>
      </c>
      <c r="C426" t="s">
        <v>3575</v>
      </c>
      <c r="D426" t="str">
        <f t="shared" si="68"/>
        <v>MI Xiaomi 22.5W Fast USB Type C Charger Combo for Tablets - White</v>
      </c>
      <c r="F426" t="str">
        <f t="shared" si="77"/>
        <v>Unique</v>
      </c>
      <c r="G426" t="str" cm="1">
        <f t="array" ref="G426">PROPER(_xlfn.TEXTJOIN(" ", TRUE, INDEX(_xlfn.FILTERXML("&lt;t&gt;&lt;s&gt;" &amp; SUBSTITUTE(D426," ","&lt;/s&gt;&lt;s&gt;") &amp; "&lt;/s&gt;&lt;/t&gt;", "//s"), _xlfn.SEQUENCE(4))))</f>
        <v>Mi Xiaomi 22.5W Fast</v>
      </c>
      <c r="H426" t="str">
        <f t="shared" si="78"/>
        <v>C Charger Combo for Tablets - White</v>
      </c>
      <c r="I426" t="s">
        <v>3120</v>
      </c>
      <c r="J426" t="s">
        <v>13093</v>
      </c>
      <c r="K426" s="7" t="str">
        <f t="shared" si="69"/>
        <v>Electronics</v>
      </c>
      <c r="L426" t="s">
        <v>13122</v>
      </c>
      <c r="M426" t="str">
        <f t="shared" si="70"/>
        <v>Mobiles &amp; Accessories</v>
      </c>
      <c r="N426" t="s">
        <v>13123</v>
      </c>
      <c r="O426" s="2" t="str">
        <f t="shared" si="71"/>
        <v>MobileAccessories</v>
      </c>
      <c r="P426" s="1" t="s">
        <v>13124</v>
      </c>
      <c r="Q426" t="s">
        <v>13137</v>
      </c>
      <c r="R426">
        <v>649</v>
      </c>
      <c r="S426" s="8">
        <f t="shared" si="72"/>
        <v>649</v>
      </c>
      <c r="T426">
        <v>999</v>
      </c>
      <c r="U426" s="8">
        <f t="shared" si="73"/>
        <v>999</v>
      </c>
      <c r="V426" s="1">
        <f t="shared" si="74"/>
        <v>0.35035035035035034</v>
      </c>
      <c r="W426">
        <v>4.2</v>
      </c>
      <c r="X426" s="10">
        <f t="shared" si="75"/>
        <v>4.2</v>
      </c>
      <c r="Y426" s="4">
        <v>1315</v>
      </c>
      <c r="Z426" s="12">
        <f t="shared" si="76"/>
        <v>1315</v>
      </c>
    </row>
    <row r="427" spans="1:26" x14ac:dyDescent="0.25">
      <c r="A427">
        <v>426</v>
      </c>
      <c r="B427" t="s">
        <v>3584</v>
      </c>
      <c r="C427" t="s">
        <v>3412</v>
      </c>
      <c r="D427" t="str">
        <f t="shared" si="68"/>
        <v>Samsung Galaxy M13 5G (Aqua Green, 6GB, 128GB Storage) | 5000mAh Battery | Upto 12GB RAM with RAM Plus</v>
      </c>
      <c r="F427" t="str">
        <f t="shared" si="77"/>
        <v>Unique</v>
      </c>
      <c r="G427" t="str" cm="1">
        <f t="array" ref="G427">PROPER(_xlfn.TEXTJOIN(" ", TRUE, INDEX(_xlfn.FILTERXML("&lt;t&gt;&lt;s&gt;" &amp; SUBSTITUTE(D427," ","&lt;/s&gt;&lt;s&gt;") &amp; "&lt;/s&gt;&lt;/t&gt;", "//s"), _xlfn.SEQUENCE(4))))</f>
        <v>Samsung Galaxy M13 5G</v>
      </c>
      <c r="H427" t="str">
        <f t="shared" si="78"/>
        <v>6GB, 128GB Storage) | 5000mAh Battery | Upto 12GB RAM with RAM Plus</v>
      </c>
      <c r="I427" t="s">
        <v>2950</v>
      </c>
      <c r="J427" t="s">
        <v>13093</v>
      </c>
      <c r="K427" s="7" t="str">
        <f t="shared" si="69"/>
        <v>Electronics</v>
      </c>
      <c r="L427" s="2" t="s">
        <v>13122</v>
      </c>
      <c r="M427" t="str">
        <f t="shared" si="70"/>
        <v>Mobiles &amp; Accessories</v>
      </c>
      <c r="N427" s="2" t="s">
        <v>13126</v>
      </c>
      <c r="O427" s="2" t="str">
        <f t="shared" si="71"/>
        <v>Smartphones &amp; BasicMobiles</v>
      </c>
      <c r="P427" s="1" t="s">
        <v>13127</v>
      </c>
      <c r="R427" s="2">
        <v>13999</v>
      </c>
      <c r="S427" s="8">
        <f t="shared" si="72"/>
        <v>13999</v>
      </c>
      <c r="T427" s="2">
        <v>19499</v>
      </c>
      <c r="U427" s="8">
        <f t="shared" si="73"/>
        <v>19499</v>
      </c>
      <c r="V427" s="1">
        <f t="shared" si="74"/>
        <v>0.28206574696138265</v>
      </c>
      <c r="W427">
        <v>4.0999999999999996</v>
      </c>
      <c r="X427" s="10">
        <f t="shared" si="75"/>
        <v>4.0999999999999996</v>
      </c>
      <c r="Y427" s="4">
        <v>18998</v>
      </c>
      <c r="Z427" s="12">
        <f t="shared" si="76"/>
        <v>18998</v>
      </c>
    </row>
    <row r="428" spans="1:26" x14ac:dyDescent="0.25">
      <c r="A428">
        <v>427</v>
      </c>
      <c r="B428" t="s">
        <v>3586</v>
      </c>
      <c r="C428" t="s">
        <v>3587</v>
      </c>
      <c r="D428" t="str">
        <f t="shared" si="68"/>
        <v>Gizga Essentials Spiral Cable Protector Cord Saver for Mac Charger, iPhone Charger, Wire Protector, Lightweight Durable Flexible Wire Winder for Charging Cables, Data Cables, Earphones, Pack of 10</v>
      </c>
      <c r="F428" t="str">
        <f t="shared" si="77"/>
        <v>Duplicate</v>
      </c>
      <c r="G428" t="str" cm="1">
        <f t="array" ref="G428">PROPER(_xlfn.TEXTJOIN(" ", TRUE, INDEX(_xlfn.FILTERXML("&lt;t&gt;&lt;s&gt;" &amp; SUBSTITUTE(D428," ","&lt;/s&gt;&lt;s&gt;") &amp; "&lt;/s&gt;&lt;/t&gt;", "//s"), _xlfn.SEQUENCE(4))))</f>
        <v>Gizga Essentials Spiral Cable</v>
      </c>
      <c r="H428" t="str">
        <f t="shared" si="78"/>
        <v>Saver for Mac Charger, iPhone Charger, Wire Protector, Lightweight Durable Flexible Wire Winder for Charging Cables, Data Cables, Earphones, Pack of 10</v>
      </c>
      <c r="I428" t="s">
        <v>3588</v>
      </c>
      <c r="J428" t="s">
        <v>13093</v>
      </c>
      <c r="K428" s="7" t="str">
        <f t="shared" si="69"/>
        <v>Electronics</v>
      </c>
      <c r="L428" t="s">
        <v>13122</v>
      </c>
      <c r="M428" t="str">
        <f t="shared" si="70"/>
        <v>Mobiles &amp; Accessories</v>
      </c>
      <c r="N428" t="s">
        <v>13123</v>
      </c>
      <c r="O428" s="2" t="str">
        <f t="shared" si="71"/>
        <v>MobileAccessories</v>
      </c>
      <c r="P428" s="1" t="s">
        <v>13145</v>
      </c>
      <c r="R428">
        <v>119</v>
      </c>
      <c r="S428" s="8">
        <f t="shared" si="72"/>
        <v>119</v>
      </c>
      <c r="T428">
        <v>299</v>
      </c>
      <c r="U428" s="8">
        <f t="shared" si="73"/>
        <v>299</v>
      </c>
      <c r="V428" s="1">
        <f t="shared" si="74"/>
        <v>0.60200668896321075</v>
      </c>
      <c r="W428">
        <v>4.0999999999999996</v>
      </c>
      <c r="X428" s="10">
        <f t="shared" si="75"/>
        <v>4.0999999999999996</v>
      </c>
      <c r="Y428" s="4">
        <v>5999</v>
      </c>
      <c r="Z428" s="12">
        <f t="shared" si="76"/>
        <v>5999</v>
      </c>
    </row>
    <row r="429" spans="1:26" x14ac:dyDescent="0.25">
      <c r="A429">
        <v>428</v>
      </c>
      <c r="B429" t="s">
        <v>3597</v>
      </c>
      <c r="C429" t="s">
        <v>12988</v>
      </c>
      <c r="D429" t="str">
        <f t="shared" si="68"/>
        <v>Redmi Note 11 (Space Black, 4GB RAM, 64GB Storage)|90Hz FHD+ AMOLED Display | Qualcomm Snapdragon‚Ñ¢ 680-6nm | 33W Charger Included</v>
      </c>
      <c r="F429" t="str">
        <f t="shared" si="77"/>
        <v>Unique</v>
      </c>
      <c r="G429" t="str" cm="1">
        <f t="array" ref="G429">PROPER(_xlfn.TEXTJOIN(" ", TRUE, INDEX(_xlfn.FILTERXML("&lt;t&gt;&lt;s&gt;" &amp; SUBSTITUTE(D429," ","&lt;/s&gt;&lt;s&gt;") &amp; "&lt;/s&gt;&lt;/t&gt;", "//s"), _xlfn.SEQUENCE(4))))</f>
        <v>Redmi Note 11 (Space</v>
      </c>
      <c r="H429" t="str">
        <f t="shared" si="78"/>
        <v>RAM, 64GB Storage)|90Hz FHD+ AMOLED Display | Qualcomm Snapdragon‚Ñ¢ 680-6nm | 33W Charger Included</v>
      </c>
      <c r="I429" t="s">
        <v>2950</v>
      </c>
      <c r="J429" t="s">
        <v>13093</v>
      </c>
      <c r="K429" s="7" t="str">
        <f t="shared" si="69"/>
        <v>Electronics</v>
      </c>
      <c r="L429" s="2" t="s">
        <v>13122</v>
      </c>
      <c r="M429" t="str">
        <f t="shared" si="70"/>
        <v>Mobiles &amp; Accessories</v>
      </c>
      <c r="N429" s="2" t="s">
        <v>13126</v>
      </c>
      <c r="O429" s="2" t="str">
        <f t="shared" si="71"/>
        <v>Smartphones &amp; BasicMobiles</v>
      </c>
      <c r="P429" s="1" t="s">
        <v>13127</v>
      </c>
      <c r="R429" s="2">
        <v>12999</v>
      </c>
      <c r="S429" s="8">
        <f t="shared" si="72"/>
        <v>12999</v>
      </c>
      <c r="T429" s="2">
        <v>17999</v>
      </c>
      <c r="U429" s="8">
        <f t="shared" si="73"/>
        <v>17999</v>
      </c>
      <c r="V429" s="1">
        <f t="shared" si="74"/>
        <v>0.27779321073392965</v>
      </c>
      <c r="W429">
        <v>4.0999999999999996</v>
      </c>
      <c r="X429" s="10">
        <f t="shared" si="75"/>
        <v>4.0999999999999996</v>
      </c>
      <c r="Y429" s="4">
        <v>50772</v>
      </c>
      <c r="Z429" s="12">
        <f t="shared" si="76"/>
        <v>50772</v>
      </c>
    </row>
    <row r="430" spans="1:26" x14ac:dyDescent="0.25">
      <c r="A430">
        <v>429</v>
      </c>
      <c r="B430" t="s">
        <v>110</v>
      </c>
      <c r="C430" t="s">
        <v>111</v>
      </c>
      <c r="D430" t="str">
        <f t="shared" si="68"/>
        <v>Portronics Konnect L POR-1081 Fast Charging 3A Type-C Cable 1.2Meter with Charge and Sync Function for All Type-C Devices (Grey)</v>
      </c>
      <c r="F430" t="str">
        <f t="shared" si="77"/>
        <v>Duplicate</v>
      </c>
      <c r="G430" t="str" cm="1">
        <f t="array" ref="G430">PROPER(_xlfn.TEXTJOIN(" ", TRUE, INDEX(_xlfn.FILTERXML("&lt;t&gt;&lt;s&gt;" &amp; SUBSTITUTE(D430," ","&lt;/s&gt;&lt;s&gt;") &amp; "&lt;/s&gt;&lt;/t&gt;", "//s"), _xlfn.SEQUENCE(4))))</f>
        <v>Portronics Konnect L Por-1081</v>
      </c>
      <c r="H430" t="str">
        <f t="shared" si="78"/>
        <v>3A Type-C Cable 1.2Meter with Charge and Sync Function for All Type-C Devices (Grey)</v>
      </c>
      <c r="I430" t="s">
        <v>17</v>
      </c>
      <c r="J430" t="s">
        <v>13085</v>
      </c>
      <c r="K430" s="7" t="str">
        <f t="shared" si="69"/>
        <v>Computers &amp; Accessories</v>
      </c>
      <c r="L430" t="s">
        <v>13086</v>
      </c>
      <c r="M430" t="str">
        <f t="shared" si="70"/>
        <v>Accessories &amp; Peripherals</v>
      </c>
      <c r="N430" t="s">
        <v>13087</v>
      </c>
      <c r="O430" s="2" t="str">
        <f t="shared" si="71"/>
        <v>Cables &amp; Accessories</v>
      </c>
      <c r="P430" s="1" t="s">
        <v>13088</v>
      </c>
      <c r="Q430" t="s">
        <v>13089</v>
      </c>
      <c r="R430">
        <v>154</v>
      </c>
      <c r="S430" s="8">
        <f t="shared" si="72"/>
        <v>154</v>
      </c>
      <c r="T430">
        <v>339</v>
      </c>
      <c r="U430" s="8">
        <f t="shared" si="73"/>
        <v>339</v>
      </c>
      <c r="V430" s="1">
        <f t="shared" si="74"/>
        <v>0.54572271386430682</v>
      </c>
      <c r="W430">
        <v>4.3</v>
      </c>
      <c r="X430" s="10">
        <f t="shared" si="75"/>
        <v>4.3</v>
      </c>
      <c r="Y430" s="4">
        <v>13391</v>
      </c>
      <c r="Z430" s="12">
        <f t="shared" si="76"/>
        <v>13391</v>
      </c>
    </row>
    <row r="431" spans="1:26" x14ac:dyDescent="0.25">
      <c r="A431">
        <v>430</v>
      </c>
      <c r="B431" t="s">
        <v>3607</v>
      </c>
      <c r="C431" t="s">
        <v>3608</v>
      </c>
      <c r="D431" t="str">
        <f t="shared" si="68"/>
        <v>Redmi Note 11 Pro + 5G (Phantom White, 8GB RAM, 128GB Storage) | 67W Turbo Charge | 120Hz Super AMOLED Display | Additional Exchange Offers | Charger Included</v>
      </c>
      <c r="F431" t="str">
        <f t="shared" si="77"/>
        <v>Unique</v>
      </c>
      <c r="G431" t="str" cm="1">
        <f t="array" ref="G431">PROPER(_xlfn.TEXTJOIN(" ", TRUE, INDEX(_xlfn.FILTERXML("&lt;t&gt;&lt;s&gt;" &amp; SUBSTITUTE(D431," ","&lt;/s&gt;&lt;s&gt;") &amp; "&lt;/s&gt;&lt;/t&gt;", "//s"), _xlfn.SEQUENCE(4))))</f>
        <v>Redmi Note 11 Pro</v>
      </c>
      <c r="H431" t="str">
        <f t="shared" si="78"/>
        <v>(Phantom White, 8GB RAM, 128GB Storage) | 67W Turbo Charge | 120Hz Super AMOLED Display | Additional Exchange Offers | Charger Included</v>
      </c>
      <c r="I431" t="s">
        <v>2950</v>
      </c>
      <c r="J431" t="s">
        <v>13093</v>
      </c>
      <c r="K431" s="7" t="str">
        <f t="shared" si="69"/>
        <v>Electronics</v>
      </c>
      <c r="L431" s="2" t="s">
        <v>13122</v>
      </c>
      <c r="M431" t="str">
        <f t="shared" si="70"/>
        <v>Mobiles &amp; Accessories</v>
      </c>
      <c r="N431" s="2" t="s">
        <v>13126</v>
      </c>
      <c r="O431" s="2" t="str">
        <f t="shared" si="71"/>
        <v>Smartphones &amp; BasicMobiles</v>
      </c>
      <c r="P431" s="1" t="s">
        <v>13127</v>
      </c>
      <c r="R431" s="2">
        <v>20999</v>
      </c>
      <c r="S431" s="8">
        <f t="shared" si="72"/>
        <v>20999</v>
      </c>
      <c r="T431" s="2">
        <v>26999</v>
      </c>
      <c r="U431" s="8">
        <f t="shared" si="73"/>
        <v>26999</v>
      </c>
      <c r="V431" s="1">
        <f t="shared" si="74"/>
        <v>0.22223045297973998</v>
      </c>
      <c r="W431">
        <v>3.9</v>
      </c>
      <c r="X431" s="10">
        <f t="shared" si="75"/>
        <v>3.9</v>
      </c>
      <c r="Y431" s="4">
        <v>25824</v>
      </c>
      <c r="Z431" s="12">
        <f t="shared" si="76"/>
        <v>25824</v>
      </c>
    </row>
    <row r="432" spans="1:26" x14ac:dyDescent="0.25">
      <c r="A432">
        <v>431</v>
      </c>
      <c r="B432" t="s">
        <v>3612</v>
      </c>
      <c r="C432" t="s">
        <v>3613</v>
      </c>
      <c r="D432" t="str">
        <f t="shared" si="68"/>
        <v>USB Charger, Oraimo Elite Dual Port 5V 2.4A Wall Charger, USB Wall Charger Adapter for iPhone 11 Xs XS Max XR X 8 7 6 Plus, iPad Pro Air 2 Mini 3 Mini 4, Samsung S4 S5, and More</v>
      </c>
      <c r="F432" t="str">
        <f t="shared" si="77"/>
        <v>Unique</v>
      </c>
      <c r="G432" t="str" cm="1">
        <f t="array" ref="G432">PROPER(_xlfn.TEXTJOIN(" ", TRUE, INDEX(_xlfn.FILTERXML("&lt;t&gt;&lt;s&gt;" &amp; SUBSTITUTE(D432," ","&lt;/s&gt;&lt;s&gt;") &amp; "&lt;/s&gt;&lt;/t&gt;", "//s"), _xlfn.SEQUENCE(4))))</f>
        <v>Usb Charger, Oraimo Elite</v>
      </c>
      <c r="H432" t="str">
        <f t="shared" si="78"/>
        <v>5V 2.4A Wall Charger, USB Wall Charger Adapter for iPhone 11 Xs XS Max XR X 8 7 6 Plus, iPad Pro Air 2 Mini 3 Mini 4, Samsung S4 S5, and More</v>
      </c>
      <c r="I432" t="s">
        <v>3120</v>
      </c>
      <c r="J432" t="s">
        <v>13093</v>
      </c>
      <c r="K432" s="7" t="str">
        <f t="shared" si="69"/>
        <v>Electronics</v>
      </c>
      <c r="L432" t="s">
        <v>13122</v>
      </c>
      <c r="M432" t="str">
        <f t="shared" si="70"/>
        <v>Mobiles &amp; Accessories</v>
      </c>
      <c r="N432" t="s">
        <v>13123</v>
      </c>
      <c r="O432" s="2" t="str">
        <f t="shared" si="71"/>
        <v>MobileAccessories</v>
      </c>
      <c r="P432" s="1" t="s">
        <v>13124</v>
      </c>
      <c r="Q432" t="s">
        <v>13137</v>
      </c>
      <c r="R432">
        <v>249</v>
      </c>
      <c r="S432" s="8">
        <f t="shared" si="72"/>
        <v>249</v>
      </c>
      <c r="T432">
        <v>649</v>
      </c>
      <c r="U432" s="8">
        <f t="shared" si="73"/>
        <v>649</v>
      </c>
      <c r="V432" s="1">
        <f t="shared" si="74"/>
        <v>0.61633281972265019</v>
      </c>
      <c r="W432">
        <v>4</v>
      </c>
      <c r="X432" s="10">
        <f t="shared" si="75"/>
        <v>4</v>
      </c>
      <c r="Y432" s="4">
        <v>14404</v>
      </c>
      <c r="Z432" s="12">
        <f t="shared" si="76"/>
        <v>14404</v>
      </c>
    </row>
    <row r="433" spans="1:26" x14ac:dyDescent="0.25">
      <c r="A433">
        <v>432</v>
      </c>
      <c r="B433" t="s">
        <v>3621</v>
      </c>
      <c r="C433" t="s">
        <v>3622</v>
      </c>
      <c r="D433" t="str">
        <f t="shared" si="68"/>
        <v>Goldmedal Curve Plus 202042 Plastic Spice 3-Pin 240V Universal Travel Adaptor (White)</v>
      </c>
      <c r="F433" t="str">
        <f t="shared" si="77"/>
        <v>Unique</v>
      </c>
      <c r="G433" t="str" cm="1">
        <f t="array" ref="G433">PROPER(_xlfn.TEXTJOIN(" ", TRUE, INDEX(_xlfn.FILTERXML("&lt;t&gt;&lt;s&gt;" &amp; SUBSTITUTE(D433," ","&lt;/s&gt;&lt;s&gt;") &amp; "&lt;/s&gt;&lt;/t&gt;", "//s"), _xlfn.SEQUENCE(4))))</f>
        <v>Goldmedal Curve Plus 202042</v>
      </c>
      <c r="H433" t="str">
        <f t="shared" si="78"/>
        <v>3-Pin 240V Universal Travel Adaptor (White)</v>
      </c>
      <c r="I433" t="s">
        <v>3120</v>
      </c>
      <c r="J433" t="s">
        <v>13093</v>
      </c>
      <c r="K433" s="7" t="str">
        <f t="shared" si="69"/>
        <v>Electronics</v>
      </c>
      <c r="L433" t="s">
        <v>13122</v>
      </c>
      <c r="M433" t="str">
        <f t="shared" si="70"/>
        <v>Mobiles &amp; Accessories</v>
      </c>
      <c r="N433" t="s">
        <v>13123</v>
      </c>
      <c r="O433" s="2" t="str">
        <f t="shared" si="71"/>
        <v>MobileAccessories</v>
      </c>
      <c r="P433" s="1" t="s">
        <v>13124</v>
      </c>
      <c r="Q433" t="s">
        <v>13137</v>
      </c>
      <c r="R433">
        <v>99</v>
      </c>
      <c r="S433" s="8">
        <f t="shared" si="72"/>
        <v>99</v>
      </c>
      <c r="T433">
        <v>171</v>
      </c>
      <c r="U433" s="8">
        <f t="shared" si="73"/>
        <v>171</v>
      </c>
      <c r="V433" s="1">
        <f t="shared" si="74"/>
        <v>0.42105263157894735</v>
      </c>
      <c r="W433">
        <v>4.5</v>
      </c>
      <c r="X433" s="10">
        <f t="shared" si="75"/>
        <v>4.5</v>
      </c>
      <c r="Y433" s="4">
        <v>11339</v>
      </c>
      <c r="Z433" s="12">
        <f t="shared" si="76"/>
        <v>11339</v>
      </c>
    </row>
    <row r="434" spans="1:26" x14ac:dyDescent="0.25">
      <c r="A434">
        <v>433</v>
      </c>
      <c r="B434" t="s">
        <v>3631</v>
      </c>
      <c r="C434" t="s">
        <v>3632</v>
      </c>
      <c r="D434" t="str">
        <f t="shared" si="68"/>
        <v>WeCool C1 Car Mobile Holder with One Click Technology,360¬∞ Rotational, Strong Suction Cup,Compatible with 4 to 6 Inch Devices, Wildshield and Dashboard Mobile Holder for Car, and Use</v>
      </c>
      <c r="F434" t="str">
        <f t="shared" si="77"/>
        <v>Unique</v>
      </c>
      <c r="G434" t="str" cm="1">
        <f t="array" ref="G434">PROPER(_xlfn.TEXTJOIN(" ", TRUE, INDEX(_xlfn.FILTERXML("&lt;t&gt;&lt;s&gt;" &amp; SUBSTITUTE(D434," ","&lt;/s&gt;&lt;s&gt;") &amp; "&lt;/s&gt;&lt;/t&gt;", "//s"), _xlfn.SEQUENCE(4))))</f>
        <v>Wecool C1 Car Mobile</v>
      </c>
      <c r="H434" t="str">
        <f t="shared" si="78"/>
        <v>One Click Technology,360¬∞ Rotational, Strong Suction Cup,Compatible with 4 to 6 Inch Devices, Wildshield and Dashboard Mobile Holder for Car, and Use</v>
      </c>
      <c r="I434" t="s">
        <v>3109</v>
      </c>
      <c r="J434" t="s">
        <v>13093</v>
      </c>
      <c r="K434" s="7" t="str">
        <f t="shared" si="69"/>
        <v>Electronics</v>
      </c>
      <c r="L434" t="s">
        <v>13122</v>
      </c>
      <c r="M434" t="str">
        <f t="shared" si="70"/>
        <v>Mobiles &amp; Accessories</v>
      </c>
      <c r="N434" s="2" t="s">
        <v>13123</v>
      </c>
      <c r="O434" s="2" t="str">
        <f t="shared" si="71"/>
        <v>MobileAccessories</v>
      </c>
      <c r="P434" s="1" t="s">
        <v>13135</v>
      </c>
      <c r="Q434" t="s">
        <v>13136</v>
      </c>
      <c r="R434">
        <v>489</v>
      </c>
      <c r="S434" s="8">
        <f t="shared" si="72"/>
        <v>489</v>
      </c>
      <c r="T434" s="2">
        <v>1999</v>
      </c>
      <c r="U434" s="8">
        <f t="shared" si="73"/>
        <v>1999</v>
      </c>
      <c r="V434" s="1">
        <f t="shared" si="74"/>
        <v>0.75537768884442225</v>
      </c>
      <c r="W434">
        <v>4</v>
      </c>
      <c r="X434" s="10">
        <f t="shared" si="75"/>
        <v>4</v>
      </c>
      <c r="Y434" s="4">
        <v>3626</v>
      </c>
      <c r="Z434" s="12">
        <f t="shared" si="76"/>
        <v>3626</v>
      </c>
    </row>
    <row r="435" spans="1:26" x14ac:dyDescent="0.25">
      <c r="A435">
        <v>434</v>
      </c>
      <c r="B435" t="s">
        <v>3641</v>
      </c>
      <c r="C435" t="s">
        <v>3642</v>
      </c>
      <c r="D435" t="str">
        <f t="shared" si="68"/>
        <v>HP 32GB Class 10 MicroSD Memory Card (U1 TF Card¬†32GB)</v>
      </c>
      <c r="F435" t="str">
        <f t="shared" si="77"/>
        <v>Duplicate</v>
      </c>
      <c r="G435" t="str" cm="1">
        <f t="array" ref="G435">PROPER(_xlfn.TEXTJOIN(" ", TRUE, INDEX(_xlfn.FILTERXML("&lt;t&gt;&lt;s&gt;" &amp; SUBSTITUTE(D435," ","&lt;/s&gt;&lt;s&gt;") &amp; "&lt;/s&gt;&lt;/t&gt;", "//s"), _xlfn.SEQUENCE(4))))</f>
        <v>Hp 32Gb Class 10</v>
      </c>
      <c r="H435" t="str">
        <f t="shared" si="78"/>
        <v>Card (U1 TF Card¬†32GB)</v>
      </c>
      <c r="I435" t="s">
        <v>2983</v>
      </c>
      <c r="J435" t="s">
        <v>13093</v>
      </c>
      <c r="K435" s="7" t="str">
        <f t="shared" si="69"/>
        <v>Electronics</v>
      </c>
      <c r="L435" t="s">
        <v>13095</v>
      </c>
      <c r="M435" t="str">
        <f t="shared" si="70"/>
        <v>Accessories</v>
      </c>
      <c r="N435" s="2" t="s">
        <v>13128</v>
      </c>
      <c r="O435" s="2" t="str">
        <f t="shared" si="71"/>
        <v>MemoryCards</v>
      </c>
      <c r="P435" s="1" t="s">
        <v>13129</v>
      </c>
      <c r="R435">
        <v>369</v>
      </c>
      <c r="S435" s="8">
        <f t="shared" si="72"/>
        <v>369</v>
      </c>
      <c r="T435" s="2">
        <v>1600</v>
      </c>
      <c r="U435" s="8">
        <f t="shared" si="73"/>
        <v>1600</v>
      </c>
      <c r="V435" s="1">
        <f t="shared" si="74"/>
        <v>0.76937500000000003</v>
      </c>
      <c r="W435">
        <v>4</v>
      </c>
      <c r="X435" s="10">
        <f t="shared" si="75"/>
        <v>4</v>
      </c>
      <c r="Y435" s="4">
        <v>32625</v>
      </c>
      <c r="Z435" s="12">
        <f t="shared" si="76"/>
        <v>32625</v>
      </c>
    </row>
    <row r="436" spans="1:26" x14ac:dyDescent="0.25">
      <c r="A436">
        <v>435</v>
      </c>
      <c r="B436" t="s">
        <v>3651</v>
      </c>
      <c r="C436" t="s">
        <v>3652</v>
      </c>
      <c r="D436" t="str">
        <f t="shared" si="68"/>
        <v>iQOO Z6 44W by vivo (Lumina Blue, 6GB RAM, 128GB Storage) | 6.44" FHD+ AMOLED Display | 50% Charge in just 27 mins | in-Display Fingerprint Scanning</v>
      </c>
      <c r="F436" t="str">
        <f t="shared" si="77"/>
        <v>Unique</v>
      </c>
      <c r="G436" t="str" cm="1">
        <f t="array" ref="G436">PROPER(_xlfn.TEXTJOIN(" ", TRUE, INDEX(_xlfn.FILTERXML("&lt;t&gt;&lt;s&gt;" &amp; SUBSTITUTE(D436," ","&lt;/s&gt;&lt;s&gt;") &amp; "&lt;/s&gt;&lt;/t&gt;", "//s"), _xlfn.SEQUENCE(4))))</f>
        <v>Iqoo Z6 44W By</v>
      </c>
      <c r="H436" t="str">
        <f t="shared" si="78"/>
        <v>Blue, 6GB RAM, 128GB Storage) | 6.44" FHD+ AMOLED Display | 50% Charge in just 27 mins | in-Display Fingerprint Scanning</v>
      </c>
      <c r="I436" t="s">
        <v>2950</v>
      </c>
      <c r="J436" t="s">
        <v>13093</v>
      </c>
      <c r="K436" s="7" t="str">
        <f t="shared" si="69"/>
        <v>Electronics</v>
      </c>
      <c r="L436" s="2" t="s">
        <v>13122</v>
      </c>
      <c r="M436" t="str">
        <f t="shared" si="70"/>
        <v>Mobiles &amp; Accessories</v>
      </c>
      <c r="N436" s="2" t="s">
        <v>13126</v>
      </c>
      <c r="O436" s="2" t="str">
        <f t="shared" si="71"/>
        <v>Smartphones &amp; BasicMobiles</v>
      </c>
      <c r="P436" s="1" t="s">
        <v>13127</v>
      </c>
      <c r="R436" s="2">
        <v>15499</v>
      </c>
      <c r="S436" s="8">
        <f t="shared" si="72"/>
        <v>15499</v>
      </c>
      <c r="T436" s="2">
        <v>20999</v>
      </c>
      <c r="U436" s="8">
        <f t="shared" si="73"/>
        <v>20999</v>
      </c>
      <c r="V436" s="1">
        <f t="shared" si="74"/>
        <v>0.26191723415400736</v>
      </c>
      <c r="W436">
        <v>4.0999999999999996</v>
      </c>
      <c r="X436" s="10">
        <f t="shared" si="75"/>
        <v>4.0999999999999996</v>
      </c>
      <c r="Y436" s="4">
        <v>19252</v>
      </c>
      <c r="Z436" s="12">
        <f t="shared" si="76"/>
        <v>19252</v>
      </c>
    </row>
    <row r="437" spans="1:26" x14ac:dyDescent="0.25">
      <c r="A437">
        <v>436</v>
      </c>
      <c r="B437" t="s">
        <v>3655</v>
      </c>
      <c r="C437" t="s">
        <v>3656</v>
      </c>
      <c r="D437" t="str">
        <f t="shared" si="68"/>
        <v>iQOO Z6 Lite 5G by vivo (Mystic Night, 6GB RAM, 128GB Storage) | World's First Snapdragon 4 Gen 1 | 120Hz Refresh Rate | 5000mAh Battery | Travel Adapter to be Purchased Separately</v>
      </c>
      <c r="F437" t="str">
        <f t="shared" si="77"/>
        <v>Unique</v>
      </c>
      <c r="G437" t="str" cm="1">
        <f t="array" ref="G437">PROPER(_xlfn.TEXTJOIN(" ", TRUE, INDEX(_xlfn.FILTERXML("&lt;t&gt;&lt;s&gt;" &amp; SUBSTITUTE(D437," ","&lt;/s&gt;&lt;s&gt;") &amp; "&lt;/s&gt;&lt;/t&gt;", "//s"), _xlfn.SEQUENCE(4))))</f>
        <v>Iqoo Z6 Lite 5G</v>
      </c>
      <c r="H437" t="str">
        <f t="shared" si="78"/>
        <v>(Mystic Night, 6GB RAM, 128GB Storage) | World's First Snapdragon 4 Gen 1 | 120Hz Refresh Rate | 5000mAh Battery | Travel Adapter to be Purchased Separately</v>
      </c>
      <c r="I437" t="s">
        <v>2950</v>
      </c>
      <c r="J437" t="s">
        <v>13093</v>
      </c>
      <c r="K437" s="7" t="str">
        <f t="shared" si="69"/>
        <v>Electronics</v>
      </c>
      <c r="L437" s="2" t="s">
        <v>13122</v>
      </c>
      <c r="M437" t="str">
        <f t="shared" si="70"/>
        <v>Mobiles &amp; Accessories</v>
      </c>
      <c r="N437" s="2" t="s">
        <v>13126</v>
      </c>
      <c r="O437" s="2" t="str">
        <f t="shared" si="71"/>
        <v>Smartphones &amp; BasicMobiles</v>
      </c>
      <c r="P437" s="1" t="s">
        <v>13127</v>
      </c>
      <c r="R437" s="2">
        <v>15499</v>
      </c>
      <c r="S437" s="8">
        <f t="shared" si="72"/>
        <v>15499</v>
      </c>
      <c r="T437" s="2">
        <v>18999</v>
      </c>
      <c r="U437" s="8">
        <f t="shared" si="73"/>
        <v>18999</v>
      </c>
      <c r="V437" s="1">
        <f t="shared" si="74"/>
        <v>0.18422022211695352</v>
      </c>
      <c r="W437">
        <v>4.0999999999999996</v>
      </c>
      <c r="X437" s="10">
        <f t="shared" si="75"/>
        <v>4.0999999999999996</v>
      </c>
      <c r="Y437" s="4">
        <v>19252</v>
      </c>
      <c r="Z437" s="12">
        <f t="shared" si="76"/>
        <v>19252</v>
      </c>
    </row>
    <row r="438" spans="1:26" x14ac:dyDescent="0.25">
      <c r="A438">
        <v>437</v>
      </c>
      <c r="B438" t="s">
        <v>3659</v>
      </c>
      <c r="C438" t="s">
        <v>3660</v>
      </c>
      <c r="D438" t="str">
        <f t="shared" si="68"/>
        <v>Redmi Note 11 Pro + 5G (Stealth Black, 8GB RAM, 256GB Storage) | 67W Turbo Charge | 120Hz Super AMOLED Display | Additional Exchange Offers | Charger Included</v>
      </c>
      <c r="F438" t="str">
        <f t="shared" si="77"/>
        <v>Unique</v>
      </c>
      <c r="G438" t="str" cm="1">
        <f t="array" ref="G438">PROPER(_xlfn.TEXTJOIN(" ", TRUE, INDEX(_xlfn.FILTERXML("&lt;t&gt;&lt;s&gt;" &amp; SUBSTITUTE(D438," ","&lt;/s&gt;&lt;s&gt;") &amp; "&lt;/s&gt;&lt;/t&gt;", "//s"), _xlfn.SEQUENCE(4))))</f>
        <v>Redmi Note 11 Pro</v>
      </c>
      <c r="H438" t="str">
        <f t="shared" si="78"/>
        <v>(Stealth Black, 8GB RAM, 256GB Storage) | 67W Turbo Charge | 120Hz Super AMOLED Display | Additional Exchange Offers | Charger Included</v>
      </c>
      <c r="I438" t="s">
        <v>2950</v>
      </c>
      <c r="J438" t="s">
        <v>13093</v>
      </c>
      <c r="K438" s="7" t="str">
        <f t="shared" si="69"/>
        <v>Electronics</v>
      </c>
      <c r="L438" s="2" t="s">
        <v>13122</v>
      </c>
      <c r="M438" t="str">
        <f t="shared" si="70"/>
        <v>Mobiles &amp; Accessories</v>
      </c>
      <c r="N438" s="2" t="s">
        <v>13126</v>
      </c>
      <c r="O438" s="2" t="str">
        <f t="shared" si="71"/>
        <v>Smartphones &amp; BasicMobiles</v>
      </c>
      <c r="P438" s="1" t="s">
        <v>13127</v>
      </c>
      <c r="R438" s="2">
        <v>22999</v>
      </c>
      <c r="S438" s="8">
        <f t="shared" si="72"/>
        <v>22999</v>
      </c>
      <c r="T438" s="2">
        <v>28999</v>
      </c>
      <c r="U438" s="8">
        <f t="shared" si="73"/>
        <v>28999</v>
      </c>
      <c r="V438" s="1">
        <f t="shared" si="74"/>
        <v>0.20690368633401152</v>
      </c>
      <c r="W438">
        <v>3.9</v>
      </c>
      <c r="X438" s="10">
        <f t="shared" si="75"/>
        <v>3.9</v>
      </c>
      <c r="Y438" s="4">
        <v>25824</v>
      </c>
      <c r="Z438" s="12">
        <f t="shared" si="76"/>
        <v>25824</v>
      </c>
    </row>
    <row r="439" spans="1:26" x14ac:dyDescent="0.25">
      <c r="A439">
        <v>438</v>
      </c>
      <c r="B439" t="s">
        <v>3663</v>
      </c>
      <c r="C439" t="s">
        <v>3664</v>
      </c>
      <c r="D439" t="str">
        <f t="shared" si="68"/>
        <v>boAt Bassheads 242 in Ear Wired Earphones with Mic(Active Black)</v>
      </c>
      <c r="F439" t="str">
        <f t="shared" si="77"/>
        <v>Unique</v>
      </c>
      <c r="G439" t="str" cm="1">
        <f t="array" ref="G439">PROPER(_xlfn.TEXTJOIN(" ", TRUE, INDEX(_xlfn.FILTERXML("&lt;t&gt;&lt;s&gt;" &amp; SUBSTITUTE(D439," ","&lt;/s&gt;&lt;s&gt;") &amp; "&lt;/s&gt;&lt;/t&gt;", "//s"), _xlfn.SEQUENCE(4))))</f>
        <v>Boat Bassheads 242 In</v>
      </c>
      <c r="H439" t="str">
        <f t="shared" si="78"/>
        <v>Earphones with Mic(Active Black)</v>
      </c>
      <c r="I439" t="s">
        <v>3025</v>
      </c>
      <c r="J439" t="s">
        <v>13093</v>
      </c>
      <c r="K439" s="7" t="str">
        <f t="shared" si="69"/>
        <v>Electronics</v>
      </c>
      <c r="L439" t="s">
        <v>13131</v>
      </c>
      <c r="M439" t="str">
        <f t="shared" si="70"/>
        <v>Headphones , Earbuds &amp; Accessories</v>
      </c>
      <c r="N439" s="2" t="s">
        <v>13132</v>
      </c>
      <c r="O439" s="2" t="str">
        <f t="shared" si="71"/>
        <v>Headphones</v>
      </c>
      <c r="P439" s="1" t="s">
        <v>13133</v>
      </c>
      <c r="R439">
        <v>599</v>
      </c>
      <c r="S439" s="8">
        <f t="shared" si="72"/>
        <v>599</v>
      </c>
      <c r="T439" s="2">
        <v>1490</v>
      </c>
      <c r="U439" s="8">
        <f t="shared" si="73"/>
        <v>1490</v>
      </c>
      <c r="V439" s="1">
        <f t="shared" si="74"/>
        <v>0.59798657718120807</v>
      </c>
      <c r="W439">
        <v>4.0999999999999996</v>
      </c>
      <c r="X439" s="10">
        <f t="shared" si="75"/>
        <v>4.0999999999999996</v>
      </c>
      <c r="Y439" s="4">
        <v>161679</v>
      </c>
      <c r="Z439" s="12">
        <f t="shared" si="76"/>
        <v>161679</v>
      </c>
    </row>
    <row r="440" spans="1:26" x14ac:dyDescent="0.25">
      <c r="A440">
        <v>439</v>
      </c>
      <c r="B440" t="s">
        <v>3673</v>
      </c>
      <c r="C440" t="s">
        <v>3674</v>
      </c>
      <c r="D440" t="str">
        <f t="shared" si="68"/>
        <v>Portronics MODESK POR-122 Universal Mobile Tabletop Holder (Black)</v>
      </c>
      <c r="F440" t="str">
        <f t="shared" si="77"/>
        <v>Unique</v>
      </c>
      <c r="G440" t="str" cm="1">
        <f t="array" ref="G440">PROPER(_xlfn.TEXTJOIN(" ", TRUE, INDEX(_xlfn.FILTERXML("&lt;t&gt;&lt;s&gt;" &amp; SUBSTITUTE(D440," ","&lt;/s&gt;&lt;s&gt;") &amp; "&lt;/s&gt;&lt;/t&gt;", "//s"), _xlfn.SEQUENCE(4))))</f>
        <v>Portronics Modesk Por-122 Universal</v>
      </c>
      <c r="H440" t="str">
        <f t="shared" si="78"/>
        <v>Holder (Black)</v>
      </c>
      <c r="I440" t="s">
        <v>3445</v>
      </c>
      <c r="J440" t="s">
        <v>13093</v>
      </c>
      <c r="K440" s="7" t="str">
        <f t="shared" si="69"/>
        <v>Electronics</v>
      </c>
      <c r="L440" t="s">
        <v>13122</v>
      </c>
      <c r="M440" t="str">
        <f t="shared" si="70"/>
        <v>Mobiles &amp; Accessories</v>
      </c>
      <c r="N440" t="s">
        <v>13123</v>
      </c>
      <c r="O440" s="2" t="str">
        <f t="shared" si="71"/>
        <v>MobileAccessories</v>
      </c>
      <c r="P440" s="1" t="s">
        <v>13143</v>
      </c>
      <c r="R440">
        <v>134</v>
      </c>
      <c r="S440" s="8">
        <f t="shared" si="72"/>
        <v>134</v>
      </c>
      <c r="T440">
        <v>699</v>
      </c>
      <c r="U440" s="8">
        <f t="shared" si="73"/>
        <v>699</v>
      </c>
      <c r="V440" s="1">
        <f t="shared" si="74"/>
        <v>0.80829756795422036</v>
      </c>
      <c r="W440">
        <v>4.0999999999999996</v>
      </c>
      <c r="X440" s="10">
        <f t="shared" si="75"/>
        <v>4.0999999999999996</v>
      </c>
      <c r="Y440" s="4">
        <v>16685</v>
      </c>
      <c r="Z440" s="12">
        <f t="shared" si="76"/>
        <v>16685</v>
      </c>
    </row>
    <row r="441" spans="1:26" x14ac:dyDescent="0.25">
      <c r="A441">
        <v>440</v>
      </c>
      <c r="B441" t="s">
        <v>3683</v>
      </c>
      <c r="C441" t="s">
        <v>3684</v>
      </c>
      <c r="D441" t="str">
        <f t="shared" si="68"/>
        <v>realme narzo 50i (Mint Green, 2GB RAM+32GB Storage) Octa Core Processor | 6.5" inch Large Display</v>
      </c>
      <c r="F441" t="str">
        <f t="shared" si="77"/>
        <v>Unique</v>
      </c>
      <c r="G441" t="str" cm="1">
        <f t="array" ref="G441">PROPER(_xlfn.TEXTJOIN(" ", TRUE, INDEX(_xlfn.FILTERXML("&lt;t&gt;&lt;s&gt;" &amp; SUBSTITUTE(D441," ","&lt;/s&gt;&lt;s&gt;") &amp; "&lt;/s&gt;&lt;/t&gt;", "//s"), _xlfn.SEQUENCE(4))))</f>
        <v>Realme Narzo 50I (Mint</v>
      </c>
      <c r="H441" t="str">
        <f t="shared" si="78"/>
        <v>RAM+32GB Storage) Octa Core Processor | 6.5" inch Large Display</v>
      </c>
      <c r="I441" t="s">
        <v>2950</v>
      </c>
      <c r="J441" t="s">
        <v>13093</v>
      </c>
      <c r="K441" s="7" t="str">
        <f t="shared" si="69"/>
        <v>Electronics</v>
      </c>
      <c r="L441" s="2" t="s">
        <v>13122</v>
      </c>
      <c r="M441" t="str">
        <f t="shared" si="70"/>
        <v>Mobiles &amp; Accessories</v>
      </c>
      <c r="N441" s="2" t="s">
        <v>13126</v>
      </c>
      <c r="O441" s="2" t="str">
        <f t="shared" si="71"/>
        <v>Smartphones &amp; BasicMobiles</v>
      </c>
      <c r="P441" s="1" t="s">
        <v>13127</v>
      </c>
      <c r="R441" s="2">
        <v>7499</v>
      </c>
      <c r="S441" s="8">
        <f t="shared" si="72"/>
        <v>7499</v>
      </c>
      <c r="T441" s="2">
        <v>7999</v>
      </c>
      <c r="U441" s="8">
        <f t="shared" si="73"/>
        <v>7999</v>
      </c>
      <c r="V441" s="1">
        <f t="shared" si="74"/>
        <v>6.250781347668459E-2</v>
      </c>
      <c r="W441">
        <v>4</v>
      </c>
      <c r="X441" s="10">
        <f t="shared" si="75"/>
        <v>4</v>
      </c>
      <c r="Y441" s="4">
        <v>30907</v>
      </c>
      <c r="Z441" s="12">
        <f t="shared" si="76"/>
        <v>30907</v>
      </c>
    </row>
    <row r="442" spans="1:26" x14ac:dyDescent="0.25">
      <c r="A442">
        <v>441</v>
      </c>
      <c r="B442" t="s">
        <v>3693</v>
      </c>
      <c r="C442" t="s">
        <v>3694</v>
      </c>
      <c r="D442" t="str">
        <f t="shared" si="68"/>
        <v>MI 10000mAh 3i Lithium Polymer Power Bank Dual Input(Micro-USB and Type C) and Output Ports 18W Fast Charging (Metallic Blue)</v>
      </c>
      <c r="F442" t="str">
        <f t="shared" si="77"/>
        <v>Unique</v>
      </c>
      <c r="G442" t="str" cm="1">
        <f t="array" ref="G442">PROPER(_xlfn.TEXTJOIN(" ", TRUE, INDEX(_xlfn.FILTERXML("&lt;t&gt;&lt;s&gt;" &amp; SUBSTITUTE(D442," ","&lt;/s&gt;&lt;s&gt;") &amp; "&lt;/s&gt;&lt;/t&gt;", "//s"), _xlfn.SEQUENCE(4))))</f>
        <v>Mi 10000Mah 3I Lithium</v>
      </c>
      <c r="H442" t="str">
        <f t="shared" si="78"/>
        <v>Bank Dual Input(Micro-USB and Type C) and Output Ports 18W Fast Charging (Metallic Blue)</v>
      </c>
      <c r="I442" t="s">
        <v>2939</v>
      </c>
      <c r="J442" t="s">
        <v>13093</v>
      </c>
      <c r="K442" s="7" t="str">
        <f t="shared" si="69"/>
        <v>Electronics</v>
      </c>
      <c r="L442" s="2" t="s">
        <v>13122</v>
      </c>
      <c r="M442" t="str">
        <f t="shared" si="70"/>
        <v>Mobiles &amp; Accessories</v>
      </c>
      <c r="N442" s="2" t="s">
        <v>13123</v>
      </c>
      <c r="O442" s="2" t="str">
        <f t="shared" si="71"/>
        <v>MobileAccessories</v>
      </c>
      <c r="P442" s="1" t="s">
        <v>13124</v>
      </c>
      <c r="Q442" t="s">
        <v>13125</v>
      </c>
      <c r="R442" s="2">
        <v>1149</v>
      </c>
      <c r="S442" s="8">
        <f t="shared" si="72"/>
        <v>1149</v>
      </c>
      <c r="T442" s="2">
        <v>2199</v>
      </c>
      <c r="U442" s="8">
        <f t="shared" si="73"/>
        <v>2199</v>
      </c>
      <c r="V442" s="1">
        <f t="shared" si="74"/>
        <v>0.47748976807639837</v>
      </c>
      <c r="W442">
        <v>4.3</v>
      </c>
      <c r="X442" s="10">
        <f t="shared" si="75"/>
        <v>4.3</v>
      </c>
      <c r="Y442" s="4">
        <v>178912</v>
      </c>
      <c r="Z442" s="12">
        <f t="shared" si="76"/>
        <v>178912</v>
      </c>
    </row>
    <row r="443" spans="1:26" x14ac:dyDescent="0.25">
      <c r="A443">
        <v>442</v>
      </c>
      <c r="B443" t="s">
        <v>3698</v>
      </c>
      <c r="C443" t="s">
        <v>3699</v>
      </c>
      <c r="D443" t="str">
        <f t="shared" si="68"/>
        <v>Nokia 105 Plus Single SIM, Keypad Mobile Phone with Wireless FM Radio, Memory Card Slot and MP3 Player | Red</v>
      </c>
      <c r="F443" t="str">
        <f t="shared" si="77"/>
        <v>Unique</v>
      </c>
      <c r="G443" t="str" cm="1">
        <f t="array" ref="G443">PROPER(_xlfn.TEXTJOIN(" ", TRUE, INDEX(_xlfn.FILTERXML("&lt;t&gt;&lt;s&gt;" &amp; SUBSTITUTE(D443," ","&lt;/s&gt;&lt;s&gt;") &amp; "&lt;/s&gt;&lt;/t&gt;", "//s"), _xlfn.SEQUENCE(4))))</f>
        <v>Nokia 105 Plus Single</v>
      </c>
      <c r="H443" t="str">
        <f t="shared" si="78"/>
        <v>Mobile Phone with Wireless FM Radio, Memory Card Slot and MP3 Player | Red</v>
      </c>
      <c r="I443" t="s">
        <v>3004</v>
      </c>
      <c r="J443" t="s">
        <v>13093</v>
      </c>
      <c r="K443" s="7" t="str">
        <f t="shared" si="69"/>
        <v>Electronics</v>
      </c>
      <c r="L443" s="2" t="s">
        <v>13122</v>
      </c>
      <c r="M443" t="str">
        <f t="shared" si="70"/>
        <v>Mobiles &amp; Accessories</v>
      </c>
      <c r="N443" s="2" t="s">
        <v>13126</v>
      </c>
      <c r="O443" s="2" t="str">
        <f t="shared" si="71"/>
        <v>Smartphones &amp; BasicMobiles</v>
      </c>
      <c r="P443" s="1" t="s">
        <v>13130</v>
      </c>
      <c r="R443" s="2">
        <v>1324</v>
      </c>
      <c r="S443" s="8">
        <f t="shared" si="72"/>
        <v>1324</v>
      </c>
      <c r="T443" s="2">
        <v>1699</v>
      </c>
      <c r="U443" s="8">
        <f t="shared" si="73"/>
        <v>1699</v>
      </c>
      <c r="V443" s="1">
        <f t="shared" si="74"/>
        <v>0.22071806945261918</v>
      </c>
      <c r="W443">
        <v>4</v>
      </c>
      <c r="X443" s="10">
        <f t="shared" si="75"/>
        <v>4</v>
      </c>
      <c r="Y443" s="4">
        <v>128311</v>
      </c>
      <c r="Z443" s="12">
        <f t="shared" si="76"/>
        <v>128311</v>
      </c>
    </row>
    <row r="444" spans="1:26" x14ac:dyDescent="0.25">
      <c r="A444">
        <v>443</v>
      </c>
      <c r="B444" t="s">
        <v>3703</v>
      </c>
      <c r="C444" t="s">
        <v>3704</v>
      </c>
      <c r="D444" t="str">
        <f t="shared" si="68"/>
        <v>iQOO Z6 44W by vivo (Raven Black, 4GB RAM, 128GB Storage) | 6.44" FHD+ AMOLED Display | 50% Charge in just 27 mins | in-Display Fingerprint Scanning</v>
      </c>
      <c r="F444" t="str">
        <f t="shared" si="77"/>
        <v>Unique</v>
      </c>
      <c r="G444" t="str" cm="1">
        <f t="array" ref="G444">PROPER(_xlfn.TEXTJOIN(" ", TRUE, INDEX(_xlfn.FILTERXML("&lt;t&gt;&lt;s&gt;" &amp; SUBSTITUTE(D444," ","&lt;/s&gt;&lt;s&gt;") &amp; "&lt;/s&gt;&lt;/t&gt;", "//s"), _xlfn.SEQUENCE(4))))</f>
        <v>Iqoo Z6 44W By</v>
      </c>
      <c r="H444" t="str">
        <f t="shared" si="78"/>
        <v>Black, 4GB RAM, 128GB Storage) | 6.44" FHD+ AMOLED Display | 50% Charge in just 27 mins | in-Display Fingerprint Scanning</v>
      </c>
      <c r="I444" t="s">
        <v>2950</v>
      </c>
      <c r="J444" t="s">
        <v>13093</v>
      </c>
      <c r="K444" s="7" t="str">
        <f t="shared" si="69"/>
        <v>Electronics</v>
      </c>
      <c r="L444" s="2" t="s">
        <v>13122</v>
      </c>
      <c r="M444" t="str">
        <f t="shared" si="70"/>
        <v>Mobiles &amp; Accessories</v>
      </c>
      <c r="N444" s="2" t="s">
        <v>13126</v>
      </c>
      <c r="O444" s="2" t="str">
        <f t="shared" si="71"/>
        <v>Smartphones &amp; BasicMobiles</v>
      </c>
      <c r="P444" s="1" t="s">
        <v>13127</v>
      </c>
      <c r="R444" s="2">
        <v>13999</v>
      </c>
      <c r="S444" s="8">
        <f t="shared" si="72"/>
        <v>13999</v>
      </c>
      <c r="T444" s="2">
        <v>19999</v>
      </c>
      <c r="U444" s="8">
        <f t="shared" si="73"/>
        <v>19999</v>
      </c>
      <c r="V444" s="1">
        <f t="shared" si="74"/>
        <v>0.30001500075003751</v>
      </c>
      <c r="W444">
        <v>4.0999999999999996</v>
      </c>
      <c r="X444" s="10">
        <f t="shared" si="75"/>
        <v>4.0999999999999996</v>
      </c>
      <c r="Y444" s="4">
        <v>19252</v>
      </c>
      <c r="Z444" s="12">
        <f t="shared" si="76"/>
        <v>19252</v>
      </c>
    </row>
    <row r="445" spans="1:26" x14ac:dyDescent="0.25">
      <c r="A445">
        <v>444</v>
      </c>
      <c r="B445" t="s">
        <v>120</v>
      </c>
      <c r="C445" t="s">
        <v>121</v>
      </c>
      <c r="D445" t="str">
        <f t="shared" si="68"/>
        <v>boAt Rugged v3 Extra Tough Unbreakable Braided Micro USB Cable 1.5 Meter (Black)</v>
      </c>
      <c r="F445" t="str">
        <f t="shared" si="77"/>
        <v>Duplicate</v>
      </c>
      <c r="G445" t="str" cm="1">
        <f t="array" ref="G445">PROPER(_xlfn.TEXTJOIN(" ", TRUE, INDEX(_xlfn.FILTERXML("&lt;t&gt;&lt;s&gt;" &amp; SUBSTITUTE(D445," ","&lt;/s&gt;&lt;s&gt;") &amp; "&lt;/s&gt;&lt;/t&gt;", "//s"), _xlfn.SEQUENCE(4))))</f>
        <v>Boat Rugged V3 Extra</v>
      </c>
      <c r="H445" t="str">
        <f t="shared" si="78"/>
        <v>Braided Micro USB Cable 1.5 Meter (Black)</v>
      </c>
      <c r="I445" t="s">
        <v>17</v>
      </c>
      <c r="J445" t="s">
        <v>13085</v>
      </c>
      <c r="K445" s="7" t="str">
        <f t="shared" si="69"/>
        <v>Computers &amp; Accessories</v>
      </c>
      <c r="L445" t="s">
        <v>13086</v>
      </c>
      <c r="M445" t="str">
        <f t="shared" si="70"/>
        <v>Accessories &amp; Peripherals</v>
      </c>
      <c r="N445" t="s">
        <v>13087</v>
      </c>
      <c r="O445" s="2" t="str">
        <f t="shared" si="71"/>
        <v>Cables &amp; Accessories</v>
      </c>
      <c r="P445" s="1" t="s">
        <v>13088</v>
      </c>
      <c r="Q445" t="s">
        <v>13089</v>
      </c>
      <c r="R445">
        <v>299</v>
      </c>
      <c r="S445" s="8">
        <f t="shared" si="72"/>
        <v>299</v>
      </c>
      <c r="T445">
        <v>799</v>
      </c>
      <c r="U445" s="8">
        <f t="shared" si="73"/>
        <v>799</v>
      </c>
      <c r="V445" s="1">
        <f t="shared" si="74"/>
        <v>0.62578222778473092</v>
      </c>
      <c r="W445">
        <v>4.2</v>
      </c>
      <c r="X445" s="10">
        <f t="shared" si="75"/>
        <v>4.2</v>
      </c>
      <c r="Y445" s="4">
        <v>94364</v>
      </c>
      <c r="Z445" s="12">
        <f t="shared" si="76"/>
        <v>94364</v>
      </c>
    </row>
    <row r="446" spans="1:26" x14ac:dyDescent="0.25">
      <c r="A446">
        <v>445</v>
      </c>
      <c r="B446" t="s">
        <v>3709</v>
      </c>
      <c r="C446" t="s">
        <v>3710</v>
      </c>
      <c r="D446" t="str">
        <f t="shared" si="68"/>
        <v>Ambrane 10000mAh Slim Power Bank, 20W Fast Charging, Dual Output, Type C PD (Input and Output), Quick Charge, Li-Polymer, Multi-Layer Protection for iPhone, Anrdoid and Other Devices (Stylo 10K, Green)</v>
      </c>
      <c r="F446" t="str">
        <f t="shared" si="77"/>
        <v>Unique</v>
      </c>
      <c r="G446" t="str" cm="1">
        <f t="array" ref="G446">PROPER(_xlfn.TEXTJOIN(" ", TRUE, INDEX(_xlfn.FILTERXML("&lt;t&gt;&lt;s&gt;" &amp; SUBSTITUTE(D446," ","&lt;/s&gt;&lt;s&gt;") &amp; "&lt;/s&gt;&lt;/t&gt;", "//s"), _xlfn.SEQUENCE(4))))</f>
        <v>Ambrane 10000Mah Slim Power</v>
      </c>
      <c r="H446" t="str">
        <f t="shared" si="78"/>
        <v>Fast Charging, Dual Output, Type C PD (Input and Output), Quick Charge, Li-Polymer, Multi-Layer Protection for iPhone, Anrdoid and Other Devices (Stylo 10K, Green)</v>
      </c>
      <c r="I446" t="s">
        <v>2939</v>
      </c>
      <c r="J446" t="s">
        <v>13093</v>
      </c>
      <c r="K446" s="7" t="str">
        <f t="shared" si="69"/>
        <v>Electronics</v>
      </c>
      <c r="L446" t="s">
        <v>13122</v>
      </c>
      <c r="M446" t="str">
        <f t="shared" si="70"/>
        <v>Mobiles &amp; Accessories</v>
      </c>
      <c r="N446" s="2" t="s">
        <v>13123</v>
      </c>
      <c r="O446" s="2" t="str">
        <f t="shared" si="71"/>
        <v>MobileAccessories</v>
      </c>
      <c r="P446" s="1" t="s">
        <v>13124</v>
      </c>
      <c r="Q446" t="s">
        <v>13125</v>
      </c>
      <c r="R446">
        <v>999</v>
      </c>
      <c r="S446" s="8">
        <f t="shared" si="72"/>
        <v>999</v>
      </c>
      <c r="T446" s="2">
        <v>1599</v>
      </c>
      <c r="U446" s="8">
        <f t="shared" si="73"/>
        <v>1599</v>
      </c>
      <c r="V446" s="1">
        <f t="shared" si="74"/>
        <v>0.37523452157598497</v>
      </c>
      <c r="W446">
        <v>4</v>
      </c>
      <c r="X446" s="10">
        <f t="shared" si="75"/>
        <v>4</v>
      </c>
      <c r="Y446" s="4">
        <v>7222</v>
      </c>
      <c r="Z446" s="12">
        <f t="shared" si="76"/>
        <v>7222</v>
      </c>
    </row>
    <row r="447" spans="1:26" x14ac:dyDescent="0.25">
      <c r="A447">
        <v>446</v>
      </c>
      <c r="B447" t="s">
        <v>3714</v>
      </c>
      <c r="C447" t="s">
        <v>3715</v>
      </c>
      <c r="D447" t="str">
        <f t="shared" si="68"/>
        <v>Samsung Galaxy M13 (Stardust Brown, 6GB, 128GB Storage) | 6000mAh Battery | Upto 12GB RAM with RAM Plus</v>
      </c>
      <c r="F447" t="str">
        <f t="shared" si="77"/>
        <v>Unique</v>
      </c>
      <c r="G447" t="str" cm="1">
        <f t="array" ref="G447">PROPER(_xlfn.TEXTJOIN(" ", TRUE, INDEX(_xlfn.FILTERXML("&lt;t&gt;&lt;s&gt;" &amp; SUBSTITUTE(D447," ","&lt;/s&gt;&lt;s&gt;") &amp; "&lt;/s&gt;&lt;/t&gt;", "//s"), _xlfn.SEQUENCE(4))))</f>
        <v>Samsung Galaxy M13 (Stardust</v>
      </c>
      <c r="H447" t="str">
        <f t="shared" si="78"/>
        <v>128GB Storage) | 6000mAh Battery | Upto 12GB RAM with RAM Plus</v>
      </c>
      <c r="I447" t="s">
        <v>2950</v>
      </c>
      <c r="J447" t="s">
        <v>13093</v>
      </c>
      <c r="K447" s="7" t="str">
        <f t="shared" si="69"/>
        <v>Electronics</v>
      </c>
      <c r="L447" s="2" t="s">
        <v>13122</v>
      </c>
      <c r="M447" t="str">
        <f t="shared" si="70"/>
        <v>Mobiles &amp; Accessories</v>
      </c>
      <c r="N447" s="2" t="s">
        <v>13126</v>
      </c>
      <c r="O447" s="2" t="str">
        <f t="shared" si="71"/>
        <v>Smartphones &amp; BasicMobiles</v>
      </c>
      <c r="P447" s="1" t="s">
        <v>13127</v>
      </c>
      <c r="R447" s="2">
        <v>12999</v>
      </c>
      <c r="S447" s="8">
        <f t="shared" si="72"/>
        <v>12999</v>
      </c>
      <c r="T447" s="2">
        <v>17999</v>
      </c>
      <c r="U447" s="8">
        <f t="shared" si="73"/>
        <v>17999</v>
      </c>
      <c r="V447" s="1">
        <f t="shared" si="74"/>
        <v>0.27779321073392965</v>
      </c>
      <c r="W447">
        <v>4.0999999999999996</v>
      </c>
      <c r="X447" s="10">
        <f t="shared" si="75"/>
        <v>4.0999999999999996</v>
      </c>
      <c r="Y447" s="4">
        <v>18998</v>
      </c>
      <c r="Z447" s="12">
        <f t="shared" si="76"/>
        <v>18998</v>
      </c>
    </row>
    <row r="448" spans="1:26" x14ac:dyDescent="0.25">
      <c r="A448">
        <v>447</v>
      </c>
      <c r="B448" t="s">
        <v>3718</v>
      </c>
      <c r="C448" t="s">
        <v>3719</v>
      </c>
      <c r="D448" t="str">
        <f t="shared" si="68"/>
        <v>OPPO A74 5G (Fluid Black, 6GB RAM, 128GB Storage) with No Cost EMI Additional Exchange Offers</v>
      </c>
      <c r="F448" t="str">
        <f t="shared" si="77"/>
        <v>Unique</v>
      </c>
      <c r="G448" t="str" cm="1">
        <f t="array" ref="G448">PROPER(_xlfn.TEXTJOIN(" ", TRUE, INDEX(_xlfn.FILTERXML("&lt;t&gt;&lt;s&gt;" &amp; SUBSTITUTE(D448," ","&lt;/s&gt;&lt;s&gt;") &amp; "&lt;/s&gt;&lt;/t&gt;", "//s"), _xlfn.SEQUENCE(4))))</f>
        <v>Oppo A74 5G (Fluid</v>
      </c>
      <c r="H448" t="str">
        <f t="shared" si="78"/>
        <v>RAM, 128GB Storage) with No Cost EMI Additional Exchange Offers</v>
      </c>
      <c r="I448" t="s">
        <v>2950</v>
      </c>
      <c r="J448" t="s">
        <v>13093</v>
      </c>
      <c r="K448" s="7" t="str">
        <f t="shared" si="69"/>
        <v>Electronics</v>
      </c>
      <c r="L448" s="2" t="s">
        <v>13122</v>
      </c>
      <c r="M448" t="str">
        <f t="shared" si="70"/>
        <v>Mobiles &amp; Accessories</v>
      </c>
      <c r="N448" s="2" t="s">
        <v>13126</v>
      </c>
      <c r="O448" s="2" t="str">
        <f t="shared" si="71"/>
        <v>Smartphones &amp; BasicMobiles</v>
      </c>
      <c r="P448" s="1" t="s">
        <v>13127</v>
      </c>
      <c r="R448" s="2">
        <v>15490</v>
      </c>
      <c r="S448" s="8">
        <f t="shared" si="72"/>
        <v>15490</v>
      </c>
      <c r="T448" s="2">
        <v>20990</v>
      </c>
      <c r="U448" s="8">
        <f t="shared" si="73"/>
        <v>20990</v>
      </c>
      <c r="V448" s="1">
        <f t="shared" si="74"/>
        <v>0.26202953787517863</v>
      </c>
      <c r="W448">
        <v>4.2</v>
      </c>
      <c r="X448" s="10">
        <f t="shared" si="75"/>
        <v>4.2</v>
      </c>
      <c r="Y448" s="4">
        <v>32916</v>
      </c>
      <c r="Z448" s="12">
        <f t="shared" si="76"/>
        <v>32916</v>
      </c>
    </row>
    <row r="449" spans="1:26" x14ac:dyDescent="0.25">
      <c r="A449">
        <v>448</v>
      </c>
      <c r="B449" t="s">
        <v>3723</v>
      </c>
      <c r="C449" t="s">
        <v>3724</v>
      </c>
      <c r="D449" t="str">
        <f t="shared" si="68"/>
        <v>Spigen EZ Fit Tempered Glass Screen Protector Guard for iPhone 14 13 13 Pro - 2 Pack</v>
      </c>
      <c r="F449" t="str">
        <f t="shared" si="77"/>
        <v>Unique</v>
      </c>
      <c r="G449" t="str" cm="1">
        <f t="array" ref="G449">PROPER(_xlfn.TEXTJOIN(" ", TRUE, INDEX(_xlfn.FILTERXML("&lt;t&gt;&lt;s&gt;" &amp; SUBSTITUTE(D449," ","&lt;/s&gt;&lt;s&gt;") &amp; "&lt;/s&gt;&lt;/t&gt;", "//s"), _xlfn.SEQUENCE(4))))</f>
        <v>Spigen Ez Fit Tempered</v>
      </c>
      <c r="H449" t="str">
        <f t="shared" si="78"/>
        <v>Protector Guard for iPhone 14 13 13 Pro - 2 Pack</v>
      </c>
      <c r="I449" t="s">
        <v>3725</v>
      </c>
      <c r="J449" t="s">
        <v>13093</v>
      </c>
      <c r="K449" s="7" t="str">
        <f t="shared" si="69"/>
        <v>Electronics</v>
      </c>
      <c r="L449" t="s">
        <v>13122</v>
      </c>
      <c r="M449" t="str">
        <f t="shared" si="70"/>
        <v>Mobiles &amp; Accessories</v>
      </c>
      <c r="N449" s="2" t="s">
        <v>13123</v>
      </c>
      <c r="O449" s="2" t="str">
        <f t="shared" si="71"/>
        <v>MobileAccessories</v>
      </c>
      <c r="P449" s="1" t="s">
        <v>13146</v>
      </c>
      <c r="Q449" t="s">
        <v>13147</v>
      </c>
      <c r="R449">
        <v>999</v>
      </c>
      <c r="S449" s="8">
        <f t="shared" si="72"/>
        <v>999</v>
      </c>
      <c r="T449" s="2">
        <v>2899</v>
      </c>
      <c r="U449" s="8">
        <f t="shared" si="73"/>
        <v>2899</v>
      </c>
      <c r="V449" s="1">
        <f t="shared" si="74"/>
        <v>0.65539841324594683</v>
      </c>
      <c r="W449">
        <v>4.5999999999999996</v>
      </c>
      <c r="X449" s="10">
        <f t="shared" si="75"/>
        <v>4.5999999999999996</v>
      </c>
      <c r="Y449" s="4">
        <v>26603</v>
      </c>
      <c r="Z449" s="12">
        <f t="shared" si="76"/>
        <v>26603</v>
      </c>
    </row>
    <row r="450" spans="1:26" x14ac:dyDescent="0.25">
      <c r="A450">
        <v>449</v>
      </c>
      <c r="B450" t="s">
        <v>3734</v>
      </c>
      <c r="C450" t="s">
        <v>3735</v>
      </c>
      <c r="D450" t="str">
        <f t="shared" ref="D450:D513" si="79">TRIM(SUBSTITUTE(SUBSTITUTE(SUBSTITUTE(SUBSTITUTE(SUBSTITUTE(SUBSTITUTE(C450,"&amp;","and"),"&lt;",""),"&gt;",""),"/"," "),CHAR(160)," "),CHAR(10)," "))</f>
        <v>Noise ColorFit Pulse Smartwatch with 3.56 cm (1.4") Full Touch HD Display, SpO2, Heart Rate, Sleep Monitors and 10-Day Battery - Jet Black</v>
      </c>
      <c r="F450" t="str">
        <f t="shared" si="77"/>
        <v>Duplicate</v>
      </c>
      <c r="G450" t="str" cm="1">
        <f t="array" ref="G450">PROPER(_xlfn.TEXTJOIN(" ", TRUE, INDEX(_xlfn.FILTERXML("&lt;t&gt;&lt;s&gt;" &amp; SUBSTITUTE(D450," ","&lt;/s&gt;&lt;s&gt;") &amp; "&lt;/s&gt;&lt;/t&gt;", "//s"), _xlfn.SEQUENCE(4))))</f>
        <v>Noise Colorfit Pulse Smartwatch</v>
      </c>
      <c r="H450" t="str">
        <f t="shared" si="78"/>
        <v>cm (1.4") Full Touch HD Display, SpO2, Heart Rate, Sleep Monitors and 10-Day Battery - Jet Black</v>
      </c>
      <c r="I450" t="s">
        <v>2910</v>
      </c>
      <c r="J450" t="s">
        <v>13093</v>
      </c>
      <c r="K450" s="7" t="str">
        <f t="shared" ref="K450:K513" si="80">TRIM(SUBSTITUTE(SUBSTITUTE(J450, "&amp;", " &amp; "), ",", " , "))</f>
        <v>Electronics</v>
      </c>
      <c r="L450" s="2" t="s">
        <v>13120</v>
      </c>
      <c r="M450" t="str">
        <f t="shared" ref="M450:M513" si="81">TRIM(SUBSTITUTE(SUBSTITUTE(L450, "&amp;", " &amp; "), ",", " , "))</f>
        <v>WearableTechnology</v>
      </c>
      <c r="N450" s="2" t="s">
        <v>13121</v>
      </c>
      <c r="O450" s="2" t="str">
        <f t="shared" ref="O450:O513" si="82">TRIM(SUBSTITUTE(SUBSTITUTE(N450, "&amp;", " &amp; "), ",", " , "))</f>
        <v>SmartWatches</v>
      </c>
      <c r="P450" s="1"/>
      <c r="R450" s="2">
        <v>1599</v>
      </c>
      <c r="S450" s="8">
        <f t="shared" ref="S450:S513" si="83">VALUE(R450)</f>
        <v>1599</v>
      </c>
      <c r="T450" s="2">
        <v>4999</v>
      </c>
      <c r="U450" s="8">
        <f t="shared" ref="U450:U513" si="84">VALUE(T450)</f>
        <v>4999</v>
      </c>
      <c r="V450" s="1">
        <f t="shared" ref="V450:V513" si="85">IFERROR((U450- S450) / U450, 0)</f>
        <v>0.68013602720544108</v>
      </c>
      <c r="W450">
        <v>4</v>
      </c>
      <c r="X450" s="10">
        <f t="shared" ref="X450:X513" si="86">VALUE(W450)</f>
        <v>4</v>
      </c>
      <c r="Y450" s="4">
        <v>67950</v>
      </c>
      <c r="Z450" s="12">
        <f t="shared" ref="Z450:Z513" si="87">VALUE(Y450)</f>
        <v>67950</v>
      </c>
    </row>
    <row r="451" spans="1:26" x14ac:dyDescent="0.25">
      <c r="A451">
        <v>450</v>
      </c>
      <c r="B451" t="s">
        <v>3744</v>
      </c>
      <c r="C451" t="s">
        <v>3745</v>
      </c>
      <c r="D451" t="str">
        <f t="shared" si="79"/>
        <v>Nokia 105 Plus Single SIM, Keypad Mobile Phone with Wireless FM Radio, Memory Card Slot and MP3 Player | Charcoal</v>
      </c>
      <c r="F451" t="str">
        <f t="shared" ref="F451:F514" si="88">IF(COUNTIF(B:B,B451) &gt; 1, "Duplicate", "Unique")</f>
        <v>Unique</v>
      </c>
      <c r="G451" t="str" cm="1">
        <f t="array" ref="G451">PROPER(_xlfn.TEXTJOIN(" ", TRUE, INDEX(_xlfn.FILTERXML("&lt;t&gt;&lt;s&gt;" &amp; SUBSTITUTE(D451," ","&lt;/s&gt;&lt;s&gt;") &amp; "&lt;/s&gt;&lt;/t&gt;", "//s"), _xlfn.SEQUENCE(4))))</f>
        <v>Nokia 105 Plus Single</v>
      </c>
      <c r="H451" t="str">
        <f t="shared" si="78"/>
        <v>Mobile Phone with Wireless FM Radio, Memory Card Slot and MP3 Player | Charcoal</v>
      </c>
      <c r="I451" t="s">
        <v>3004</v>
      </c>
      <c r="J451" t="s">
        <v>13093</v>
      </c>
      <c r="K451" s="7" t="str">
        <f t="shared" si="80"/>
        <v>Electronics</v>
      </c>
      <c r="L451" s="2" t="s">
        <v>13122</v>
      </c>
      <c r="M451" t="str">
        <f t="shared" si="81"/>
        <v>Mobiles &amp; Accessories</v>
      </c>
      <c r="N451" s="2" t="s">
        <v>13126</v>
      </c>
      <c r="O451" s="2" t="str">
        <f t="shared" si="82"/>
        <v>Smartphones &amp; BasicMobiles</v>
      </c>
      <c r="P451" s="1" t="s">
        <v>13130</v>
      </c>
      <c r="R451" s="2">
        <v>1324</v>
      </c>
      <c r="S451" s="8">
        <f t="shared" si="83"/>
        <v>1324</v>
      </c>
      <c r="T451" s="2">
        <v>1699</v>
      </c>
      <c r="U451" s="8">
        <f t="shared" si="84"/>
        <v>1699</v>
      </c>
      <c r="V451" s="1">
        <f t="shared" si="85"/>
        <v>0.22071806945261918</v>
      </c>
      <c r="W451">
        <v>4</v>
      </c>
      <c r="X451" s="10">
        <f t="shared" si="86"/>
        <v>4</v>
      </c>
      <c r="Y451" s="4">
        <v>128311</v>
      </c>
      <c r="Z451" s="12">
        <f t="shared" si="87"/>
        <v>128311</v>
      </c>
    </row>
    <row r="452" spans="1:26" x14ac:dyDescent="0.25">
      <c r="A452">
        <v>451</v>
      </c>
      <c r="B452" t="s">
        <v>3747</v>
      </c>
      <c r="C452" t="s">
        <v>3748</v>
      </c>
      <c r="D452" t="str">
        <f t="shared" si="79"/>
        <v>iQOO Z6 Pro 5G by vivo (Legion Sky, 8GB RAM, 128GB Storage) | Snapdragon 778G 5G | 66W FlashCharge | 1300 nits Peak Brightness | HDR10+</v>
      </c>
      <c r="F452" t="str">
        <f t="shared" si="88"/>
        <v>Unique</v>
      </c>
      <c r="G452" t="str" cm="1">
        <f t="array" ref="G452">PROPER(_xlfn.TEXTJOIN(" ", TRUE, INDEX(_xlfn.FILTERXML("&lt;t&gt;&lt;s&gt;" &amp; SUBSTITUTE(D452," ","&lt;/s&gt;&lt;s&gt;") &amp; "&lt;/s&gt;&lt;/t&gt;", "//s"), _xlfn.SEQUENCE(4))))</f>
        <v>Iqoo Z6 Pro 5G</v>
      </c>
      <c r="H452" t="str">
        <f t="shared" si="78"/>
        <v>(Legion Sky, 8GB RAM, 128GB Storage) | Snapdragon 778G 5G | 66W FlashCharge | 1300 nits Peak Brightness | HDR10+</v>
      </c>
      <c r="I452" t="s">
        <v>2950</v>
      </c>
      <c r="J452" t="s">
        <v>13093</v>
      </c>
      <c r="K452" s="7" t="str">
        <f t="shared" si="80"/>
        <v>Electronics</v>
      </c>
      <c r="L452" s="2" t="s">
        <v>13122</v>
      </c>
      <c r="M452" t="str">
        <f t="shared" si="81"/>
        <v>Mobiles &amp; Accessories</v>
      </c>
      <c r="N452" s="2" t="s">
        <v>13126</v>
      </c>
      <c r="O452" s="2" t="str">
        <f t="shared" si="82"/>
        <v>Smartphones &amp; BasicMobiles</v>
      </c>
      <c r="P452" s="1" t="s">
        <v>13127</v>
      </c>
      <c r="R452" s="2">
        <v>20999</v>
      </c>
      <c r="S452" s="8">
        <f t="shared" si="83"/>
        <v>20999</v>
      </c>
      <c r="T452" s="2">
        <v>29990</v>
      </c>
      <c r="U452" s="8">
        <f t="shared" si="84"/>
        <v>29990</v>
      </c>
      <c r="V452" s="1">
        <f t="shared" si="85"/>
        <v>0.29979993331110372</v>
      </c>
      <c r="W452">
        <v>4.3</v>
      </c>
      <c r="X452" s="10">
        <f t="shared" si="86"/>
        <v>4.3</v>
      </c>
      <c r="Y452" s="4">
        <v>9499</v>
      </c>
      <c r="Z452" s="12">
        <f t="shared" si="87"/>
        <v>9499</v>
      </c>
    </row>
    <row r="453" spans="1:26" x14ac:dyDescent="0.25">
      <c r="A453">
        <v>452</v>
      </c>
      <c r="B453" t="s">
        <v>3757</v>
      </c>
      <c r="C453" t="s">
        <v>3758</v>
      </c>
      <c r="D453" t="str">
        <f t="shared" si="79"/>
        <v>MI 33W SonicCharge 2.0 USB Charger for Cellular Phones - White</v>
      </c>
      <c r="F453" t="str">
        <f t="shared" si="88"/>
        <v>Unique</v>
      </c>
      <c r="G453" t="str" cm="1">
        <f t="array" ref="G453">PROPER(_xlfn.TEXTJOIN(" ", TRUE, INDEX(_xlfn.FILTERXML("&lt;t&gt;&lt;s&gt;" &amp; SUBSTITUTE(D453," ","&lt;/s&gt;&lt;s&gt;") &amp; "&lt;/s&gt;&lt;/t&gt;", "//s"), _xlfn.SEQUENCE(4))))</f>
        <v>Mi 33W Soniccharge 2</v>
      </c>
      <c r="H453" t="str">
        <f t="shared" si="78"/>
        <v>for Cellular Phones - White</v>
      </c>
      <c r="I453" t="s">
        <v>3120</v>
      </c>
      <c r="J453" t="s">
        <v>13093</v>
      </c>
      <c r="K453" s="7" t="str">
        <f t="shared" si="80"/>
        <v>Electronics</v>
      </c>
      <c r="L453" t="s">
        <v>13122</v>
      </c>
      <c r="M453" t="str">
        <f t="shared" si="81"/>
        <v>Mobiles &amp; Accessories</v>
      </c>
      <c r="N453" s="2" t="s">
        <v>13123</v>
      </c>
      <c r="O453" s="2" t="str">
        <f t="shared" si="82"/>
        <v>MobileAccessories</v>
      </c>
      <c r="P453" s="1" t="s">
        <v>13124</v>
      </c>
      <c r="Q453" t="s">
        <v>13137</v>
      </c>
      <c r="R453">
        <v>999</v>
      </c>
      <c r="S453" s="8">
        <f t="shared" si="83"/>
        <v>999</v>
      </c>
      <c r="T453" s="2">
        <v>1999</v>
      </c>
      <c r="U453" s="8">
        <f t="shared" si="84"/>
        <v>1999</v>
      </c>
      <c r="V453" s="1">
        <f t="shared" si="85"/>
        <v>0.5002501250625313</v>
      </c>
      <c r="W453">
        <v>4.3</v>
      </c>
      <c r="X453" s="10">
        <f t="shared" si="86"/>
        <v>4.3</v>
      </c>
      <c r="Y453" s="4">
        <v>1777</v>
      </c>
      <c r="Z453" s="12">
        <f t="shared" si="87"/>
        <v>1777</v>
      </c>
    </row>
    <row r="454" spans="1:26" x14ac:dyDescent="0.25">
      <c r="A454">
        <v>453</v>
      </c>
      <c r="B454" t="s">
        <v>3767</v>
      </c>
      <c r="C454" t="s">
        <v>3768</v>
      </c>
      <c r="D454" t="str">
        <f t="shared" si="79"/>
        <v>OPPO A31 (Mystery Black, 6GB RAM, 128GB Storage) with No Cost EMI Additional Exchange Offers</v>
      </c>
      <c r="F454" t="str">
        <f t="shared" si="88"/>
        <v>Unique</v>
      </c>
      <c r="G454" t="str" cm="1">
        <f t="array" ref="G454">PROPER(_xlfn.TEXTJOIN(" ", TRUE, INDEX(_xlfn.FILTERXML("&lt;t&gt;&lt;s&gt;" &amp; SUBSTITUTE(D454," ","&lt;/s&gt;&lt;s&gt;") &amp; "&lt;/s&gt;&lt;/t&gt;", "//s"), _xlfn.SEQUENCE(4))))</f>
        <v>Oppo A31 (Mystery Black,</v>
      </c>
      <c r="H454" t="str">
        <f t="shared" si="78"/>
        <v>128GB Storage) with No Cost EMI Additional Exchange Offers</v>
      </c>
      <c r="I454" t="s">
        <v>2950</v>
      </c>
      <c r="J454" t="s">
        <v>13093</v>
      </c>
      <c r="K454" s="7" t="str">
        <f t="shared" si="80"/>
        <v>Electronics</v>
      </c>
      <c r="L454" s="2" t="s">
        <v>13122</v>
      </c>
      <c r="M454" t="str">
        <f t="shared" si="81"/>
        <v>Mobiles &amp; Accessories</v>
      </c>
      <c r="N454" s="2" t="s">
        <v>13126</v>
      </c>
      <c r="O454" s="2" t="str">
        <f t="shared" si="82"/>
        <v>Smartphones &amp; BasicMobiles</v>
      </c>
      <c r="P454" s="1" t="s">
        <v>13127</v>
      </c>
      <c r="R454" s="2">
        <v>12490</v>
      </c>
      <c r="S454" s="8">
        <f t="shared" si="83"/>
        <v>12490</v>
      </c>
      <c r="T454" s="2">
        <v>15990</v>
      </c>
      <c r="U454" s="8">
        <f t="shared" si="84"/>
        <v>15990</v>
      </c>
      <c r="V454" s="1">
        <f t="shared" si="85"/>
        <v>0.21888680425265791</v>
      </c>
      <c r="W454">
        <v>4.2</v>
      </c>
      <c r="X454" s="10">
        <f t="shared" si="86"/>
        <v>4.2</v>
      </c>
      <c r="Y454" s="4">
        <v>58506</v>
      </c>
      <c r="Z454" s="12">
        <f t="shared" si="87"/>
        <v>58506</v>
      </c>
    </row>
    <row r="455" spans="1:26" x14ac:dyDescent="0.25">
      <c r="A455">
        <v>454</v>
      </c>
      <c r="B455" t="s">
        <v>3777</v>
      </c>
      <c r="C455" t="s">
        <v>3778</v>
      </c>
      <c r="D455" t="str">
        <f t="shared" si="79"/>
        <v>iQOO vivo Z6 5G (Chromatic Blue, 8GB RAM, 128GB Storage) | Snapdragon 695-6nm Processor | 120Hz FHD+ Display | 5000mAh Battery</v>
      </c>
      <c r="F455" t="str">
        <f t="shared" si="88"/>
        <v>Unique</v>
      </c>
      <c r="G455" t="str" cm="1">
        <f t="array" ref="G455">PROPER(_xlfn.TEXTJOIN(" ", TRUE, INDEX(_xlfn.FILTERXML("&lt;t&gt;&lt;s&gt;" &amp; SUBSTITUTE(D455," ","&lt;/s&gt;&lt;s&gt;") &amp; "&lt;/s&gt;&lt;/t&gt;", "//s"), _xlfn.SEQUENCE(4))))</f>
        <v>Iqoo Vivo Z6 5G</v>
      </c>
      <c r="H455" t="str">
        <f t="shared" si="78"/>
        <v>8GB RAM, 128GB Storage) | Snapdragon 695-6nm Processor | 120Hz FHD+ Display | 5000mAh Battery</v>
      </c>
      <c r="I455" t="s">
        <v>2950</v>
      </c>
      <c r="J455" t="s">
        <v>13093</v>
      </c>
      <c r="K455" s="7" t="str">
        <f t="shared" si="80"/>
        <v>Electronics</v>
      </c>
      <c r="L455" s="2" t="s">
        <v>13122</v>
      </c>
      <c r="M455" t="str">
        <f t="shared" si="81"/>
        <v>Mobiles &amp; Accessories</v>
      </c>
      <c r="N455" s="2" t="s">
        <v>13126</v>
      </c>
      <c r="O455" s="2" t="str">
        <f t="shared" si="82"/>
        <v>Smartphones &amp; BasicMobiles</v>
      </c>
      <c r="P455" s="1" t="s">
        <v>13127</v>
      </c>
      <c r="R455" s="2">
        <v>17999</v>
      </c>
      <c r="S455" s="8">
        <f t="shared" si="83"/>
        <v>17999</v>
      </c>
      <c r="T455" s="2">
        <v>21990</v>
      </c>
      <c r="U455" s="8">
        <f t="shared" si="84"/>
        <v>21990</v>
      </c>
      <c r="V455" s="1">
        <f t="shared" si="85"/>
        <v>0.18149158708503865</v>
      </c>
      <c r="W455">
        <v>4</v>
      </c>
      <c r="X455" s="10">
        <f t="shared" si="86"/>
        <v>4</v>
      </c>
      <c r="Y455" s="4">
        <v>21350</v>
      </c>
      <c r="Z455" s="12">
        <f t="shared" si="87"/>
        <v>21350</v>
      </c>
    </row>
    <row r="456" spans="1:26" x14ac:dyDescent="0.25">
      <c r="A456">
        <v>455</v>
      </c>
      <c r="B456" t="s">
        <v>136</v>
      </c>
      <c r="C456" t="s">
        <v>137</v>
      </c>
      <c r="D456" t="str">
        <f t="shared" si="79"/>
        <v>Portronics Konnect CL 20W POR-1067 Type-C to 8 Pin USB 1.2M Cable with Power Delivery and 3A Quick Charge Support, Nylon Braided for All Type-C and 8 Pin Devices, Green</v>
      </c>
      <c r="F456" t="str">
        <f t="shared" si="88"/>
        <v>Duplicate</v>
      </c>
      <c r="G456" t="str" cm="1">
        <f t="array" ref="G456">PROPER(_xlfn.TEXTJOIN(" ", TRUE, INDEX(_xlfn.FILTERXML("&lt;t&gt;&lt;s&gt;" &amp; SUBSTITUTE(D456," ","&lt;/s&gt;&lt;s&gt;") &amp; "&lt;/s&gt;&lt;/t&gt;", "//s"), _xlfn.SEQUENCE(4))))</f>
        <v>Portronics Konnect Cl 20W</v>
      </c>
      <c r="H456" t="str">
        <f t="shared" si="78"/>
        <v>to 8 Pin USB 1.2M Cable with Power Delivery and 3A Quick Charge Support, Nylon Braided for All Type-C and 8 Pin Devices, Green</v>
      </c>
      <c r="I456" t="s">
        <v>17</v>
      </c>
      <c r="J456" t="s">
        <v>13085</v>
      </c>
      <c r="K456" s="7" t="str">
        <f t="shared" si="80"/>
        <v>Computers &amp; Accessories</v>
      </c>
      <c r="L456" t="s">
        <v>13086</v>
      </c>
      <c r="M456" t="str">
        <f t="shared" si="81"/>
        <v>Accessories &amp; Peripherals</v>
      </c>
      <c r="N456" t="s">
        <v>13087</v>
      </c>
      <c r="O456" s="2" t="str">
        <f t="shared" si="82"/>
        <v>Cables &amp; Accessories</v>
      </c>
      <c r="P456" s="1" t="s">
        <v>13088</v>
      </c>
      <c r="Q456" t="s">
        <v>13089</v>
      </c>
      <c r="R456">
        <v>350</v>
      </c>
      <c r="S456" s="8">
        <f t="shared" si="83"/>
        <v>350</v>
      </c>
      <c r="T456">
        <v>899</v>
      </c>
      <c r="U456" s="8">
        <f t="shared" si="84"/>
        <v>899</v>
      </c>
      <c r="V456" s="1">
        <f t="shared" si="85"/>
        <v>0.61067853170189101</v>
      </c>
      <c r="W456">
        <v>4.2</v>
      </c>
      <c r="X456" s="10">
        <f t="shared" si="86"/>
        <v>4.2</v>
      </c>
      <c r="Y456" s="4">
        <v>2263</v>
      </c>
      <c r="Z456" s="12">
        <f t="shared" si="87"/>
        <v>2263</v>
      </c>
    </row>
    <row r="457" spans="1:26" x14ac:dyDescent="0.25">
      <c r="A457">
        <v>456</v>
      </c>
      <c r="B457" t="s">
        <v>3783</v>
      </c>
      <c r="C457" t="s">
        <v>3784</v>
      </c>
      <c r="D457" t="str">
        <f t="shared" si="79"/>
        <v>Motorola a10 Dual Sim keypad Mobile with 1750 mAh Battery, Expandable Storage Upto 32GB, Wireless FM with Recording - Rose Gold</v>
      </c>
      <c r="F457" t="str">
        <f t="shared" si="88"/>
        <v>Unique</v>
      </c>
      <c r="G457" t="str" cm="1">
        <f t="array" ref="G457">PROPER(_xlfn.TEXTJOIN(" ", TRUE, INDEX(_xlfn.FILTERXML("&lt;t&gt;&lt;s&gt;" &amp; SUBSTITUTE(D457," ","&lt;/s&gt;&lt;s&gt;") &amp; "&lt;/s&gt;&lt;/t&gt;", "//s"), _xlfn.SEQUENCE(4))))</f>
        <v>Motorola A10 Dual Sim</v>
      </c>
      <c r="H457" t="str">
        <f t="shared" si="78"/>
        <v>with 1750 mAh Battery, Expandable Storage Upto 32GB, Wireless FM with Recording - Rose Gold</v>
      </c>
      <c r="I457" t="s">
        <v>3004</v>
      </c>
      <c r="J457" t="s">
        <v>13093</v>
      </c>
      <c r="K457" s="7" t="str">
        <f t="shared" si="80"/>
        <v>Electronics</v>
      </c>
      <c r="L457" s="2" t="s">
        <v>13122</v>
      </c>
      <c r="M457" t="str">
        <f t="shared" si="81"/>
        <v>Mobiles &amp; Accessories</v>
      </c>
      <c r="N457" s="2" t="s">
        <v>13126</v>
      </c>
      <c r="O457" s="2" t="str">
        <f t="shared" si="82"/>
        <v>Smartphones &amp; BasicMobiles</v>
      </c>
      <c r="P457" s="1" t="s">
        <v>13130</v>
      </c>
      <c r="R457" s="2">
        <v>1399</v>
      </c>
      <c r="S457" s="8">
        <f t="shared" si="83"/>
        <v>1399</v>
      </c>
      <c r="T457" s="2">
        <v>1630</v>
      </c>
      <c r="U457" s="8">
        <f t="shared" si="84"/>
        <v>1630</v>
      </c>
      <c r="V457" s="1">
        <f t="shared" si="85"/>
        <v>0.14171779141104293</v>
      </c>
      <c r="W457">
        <v>4</v>
      </c>
      <c r="X457" s="10">
        <f t="shared" si="86"/>
        <v>4</v>
      </c>
      <c r="Y457" s="4">
        <v>9378</v>
      </c>
      <c r="Z457" s="12">
        <f t="shared" si="87"/>
        <v>9378</v>
      </c>
    </row>
    <row r="458" spans="1:26" x14ac:dyDescent="0.25">
      <c r="A458">
        <v>457</v>
      </c>
      <c r="B458" t="s">
        <v>146</v>
      </c>
      <c r="C458" t="s">
        <v>147</v>
      </c>
      <c r="D458" t="str">
        <f t="shared" si="79"/>
        <v>Portronics Konnect L 1.2M POR-1401 Fast Charging 3A 8 Pin USB Cable with Charge and Sync Function (White)</v>
      </c>
      <c r="F458" t="str">
        <f t="shared" si="88"/>
        <v>Duplicate</v>
      </c>
      <c r="G458" t="str" cm="1">
        <f t="array" ref="G458">PROPER(_xlfn.TEXTJOIN(" ", TRUE, INDEX(_xlfn.FILTERXML("&lt;t&gt;&lt;s&gt;" &amp; SUBSTITUTE(D458," ","&lt;/s&gt;&lt;s&gt;") &amp; "&lt;/s&gt;&lt;/t&gt;", "//s"), _xlfn.SEQUENCE(4))))</f>
        <v>Portronics Konnect L 1.2M</v>
      </c>
      <c r="H458" t="str">
        <f t="shared" si="78"/>
        <v>Charging 3A 8 Pin USB Cable with Charge and Sync Function (White)</v>
      </c>
      <c r="I458" t="s">
        <v>17</v>
      </c>
      <c r="J458" t="s">
        <v>13085</v>
      </c>
      <c r="K458" s="7" t="str">
        <f t="shared" si="80"/>
        <v>Computers &amp; Accessories</v>
      </c>
      <c r="L458" t="s">
        <v>13086</v>
      </c>
      <c r="M458" t="str">
        <f t="shared" si="81"/>
        <v>Accessories &amp; Peripherals</v>
      </c>
      <c r="N458" t="s">
        <v>13087</v>
      </c>
      <c r="O458" s="2" t="str">
        <f t="shared" si="82"/>
        <v>Cables &amp; Accessories</v>
      </c>
      <c r="P458" s="1" t="s">
        <v>13088</v>
      </c>
      <c r="Q458" t="s">
        <v>13089</v>
      </c>
      <c r="R458">
        <v>159</v>
      </c>
      <c r="S458" s="8">
        <f t="shared" si="83"/>
        <v>159</v>
      </c>
      <c r="T458">
        <v>399</v>
      </c>
      <c r="U458" s="8">
        <f t="shared" si="84"/>
        <v>399</v>
      </c>
      <c r="V458" s="1">
        <f t="shared" si="85"/>
        <v>0.60150375939849621</v>
      </c>
      <c r="W458">
        <v>4.0999999999999996</v>
      </c>
      <c r="X458" s="10">
        <f t="shared" si="86"/>
        <v>4.0999999999999996</v>
      </c>
      <c r="Y458" s="4">
        <v>4768</v>
      </c>
      <c r="Z458" s="12">
        <f t="shared" si="87"/>
        <v>4768</v>
      </c>
    </row>
    <row r="459" spans="1:26" x14ac:dyDescent="0.25">
      <c r="A459">
        <v>458</v>
      </c>
      <c r="B459" t="s">
        <v>3795</v>
      </c>
      <c r="C459" t="s">
        <v>3796</v>
      </c>
      <c r="D459" t="str">
        <f t="shared" si="79"/>
        <v>boAt Wave Lite Smartwatch with 1.69" HD Display, Heart Rate and SpO2 Level Monitor, Multiple Watch Faces, Activity Tracker, Multiple Sports Modes and IP68 (Deep Blue)</v>
      </c>
      <c r="F459" t="str">
        <f t="shared" si="88"/>
        <v>Unique</v>
      </c>
      <c r="G459" t="str" cm="1">
        <f t="array" ref="G459">PROPER(_xlfn.TEXTJOIN(" ", TRUE, INDEX(_xlfn.FILTERXML("&lt;t&gt;&lt;s&gt;" &amp; SUBSTITUTE(D459," ","&lt;/s&gt;&lt;s&gt;") &amp; "&lt;/s&gt;&lt;/t&gt;", "//s"), _xlfn.SEQUENCE(4))))</f>
        <v>Boat Wave Lite Smartwatch</v>
      </c>
      <c r="H459" t="str">
        <f t="shared" si="78"/>
        <v>HD Display, Heart Rate and SpO2 Level Monitor, Multiple Watch Faces, Activity Tracker, Multiple Sports Modes and IP68 (Deep Blue)</v>
      </c>
      <c r="I459" t="s">
        <v>2910</v>
      </c>
      <c r="J459" t="s">
        <v>13093</v>
      </c>
      <c r="K459" s="7" t="str">
        <f t="shared" si="80"/>
        <v>Electronics</v>
      </c>
      <c r="L459" s="2" t="s">
        <v>13120</v>
      </c>
      <c r="M459" t="str">
        <f t="shared" si="81"/>
        <v>WearableTechnology</v>
      </c>
      <c r="N459" s="2" t="s">
        <v>13121</v>
      </c>
      <c r="O459" s="2" t="str">
        <f t="shared" si="82"/>
        <v>SmartWatches</v>
      </c>
      <c r="P459" s="1"/>
      <c r="R459" s="2">
        <v>1499</v>
      </c>
      <c r="S459" s="8">
        <f t="shared" si="83"/>
        <v>1499</v>
      </c>
      <c r="T459" s="2">
        <v>6990</v>
      </c>
      <c r="U459" s="8">
        <f t="shared" si="84"/>
        <v>6990</v>
      </c>
      <c r="V459" s="1">
        <f t="shared" si="85"/>
        <v>0.78555078683834045</v>
      </c>
      <c r="W459">
        <v>3.9</v>
      </c>
      <c r="X459" s="10">
        <f t="shared" si="86"/>
        <v>3.9</v>
      </c>
      <c r="Y459" s="4">
        <v>21796</v>
      </c>
      <c r="Z459" s="12">
        <f t="shared" si="87"/>
        <v>21796</v>
      </c>
    </row>
    <row r="460" spans="1:26" x14ac:dyDescent="0.25">
      <c r="A460">
        <v>459</v>
      </c>
      <c r="B460" t="s">
        <v>3799</v>
      </c>
      <c r="C460" t="s">
        <v>3800</v>
      </c>
      <c r="D460" t="str">
        <f t="shared" si="79"/>
        <v>boAt Wave Call Smart Watch, Smart Talk with Advanced Dedicated Bluetooth Calling Chip, 1.69‚Äù HD Display with 550 NITS and 70% Color Gamut, 150+ Watch Faces, Multi-Sport Modes,HR,SpO2(Caribbean Green)</v>
      </c>
      <c r="F460" t="str">
        <f t="shared" si="88"/>
        <v>Unique</v>
      </c>
      <c r="G460" t="str" cm="1">
        <f t="array" ref="G460">PROPER(_xlfn.TEXTJOIN(" ", TRUE, INDEX(_xlfn.FILTERXML("&lt;t&gt;&lt;s&gt;" &amp; SUBSTITUTE(D460," ","&lt;/s&gt;&lt;s&gt;") &amp; "&lt;/s&gt;&lt;/t&gt;", "//s"), _xlfn.SEQUENCE(4))))</f>
        <v>Boat Wave Call Smart</v>
      </c>
      <c r="H460" t="str">
        <f t="shared" si="78"/>
        <v>Talk with Advanced Dedicated Bluetooth Calling Chip, 1.69‚Äù HD Display with 550 NITS and 70% Color Gamut, 150+ Watch Faces, Multi-Sport Modes,HR,SpO2(Caribbean Green)</v>
      </c>
      <c r="I460" t="s">
        <v>2910</v>
      </c>
      <c r="J460" t="s">
        <v>13093</v>
      </c>
      <c r="K460" s="7" t="str">
        <f t="shared" si="80"/>
        <v>Electronics</v>
      </c>
      <c r="L460" s="2" t="s">
        <v>13120</v>
      </c>
      <c r="M460" t="str">
        <f t="shared" si="81"/>
        <v>WearableTechnology</v>
      </c>
      <c r="N460" s="2" t="s">
        <v>13121</v>
      </c>
      <c r="O460" s="2" t="str">
        <f t="shared" si="82"/>
        <v>SmartWatches</v>
      </c>
      <c r="P460" s="1"/>
      <c r="R460" s="2">
        <v>1999</v>
      </c>
      <c r="S460" s="8">
        <f t="shared" si="83"/>
        <v>1999</v>
      </c>
      <c r="T460" s="2">
        <v>7990</v>
      </c>
      <c r="U460" s="8">
        <f t="shared" si="84"/>
        <v>7990</v>
      </c>
      <c r="V460" s="1">
        <f t="shared" si="85"/>
        <v>0.74981226533166456</v>
      </c>
      <c r="W460">
        <v>3.8</v>
      </c>
      <c r="X460" s="10">
        <f t="shared" si="86"/>
        <v>3.8</v>
      </c>
      <c r="Y460" s="4">
        <v>17833</v>
      </c>
      <c r="Z460" s="12">
        <f t="shared" si="87"/>
        <v>17833</v>
      </c>
    </row>
    <row r="461" spans="1:26" x14ac:dyDescent="0.25">
      <c r="A461">
        <v>460</v>
      </c>
      <c r="B461" t="s">
        <v>3803</v>
      </c>
      <c r="C461" t="s">
        <v>3804</v>
      </c>
      <c r="D461" t="str">
        <f t="shared" si="79"/>
        <v>Spigen EZ Fit Tempered Glass Screen Protector for iPhone 14 Pro Max - 2 Pack (Sensor Protection)</v>
      </c>
      <c r="F461" t="str">
        <f t="shared" si="88"/>
        <v>Unique</v>
      </c>
      <c r="G461" t="str" cm="1">
        <f t="array" ref="G461">PROPER(_xlfn.TEXTJOIN(" ", TRUE, INDEX(_xlfn.FILTERXML("&lt;t&gt;&lt;s&gt;" &amp; SUBSTITUTE(D461," ","&lt;/s&gt;&lt;s&gt;") &amp; "&lt;/s&gt;&lt;/t&gt;", "//s"), _xlfn.SEQUENCE(4))))</f>
        <v>Spigen Ez Fit Tempered</v>
      </c>
      <c r="H461" t="str">
        <f t="shared" si="78"/>
        <v>Protector for iPhone 14 Pro Max - 2 Pack (Sensor Protection)</v>
      </c>
      <c r="I461" t="s">
        <v>3725</v>
      </c>
      <c r="J461" t="s">
        <v>13093</v>
      </c>
      <c r="K461" s="7" t="str">
        <f t="shared" si="80"/>
        <v>Electronics</v>
      </c>
      <c r="L461" t="s">
        <v>13122</v>
      </c>
      <c r="M461" t="str">
        <f t="shared" si="81"/>
        <v>Mobiles &amp; Accessories</v>
      </c>
      <c r="N461" s="2" t="s">
        <v>13123</v>
      </c>
      <c r="O461" s="2" t="str">
        <f t="shared" si="82"/>
        <v>MobileAccessories</v>
      </c>
      <c r="P461" s="1" t="s">
        <v>13146</v>
      </c>
      <c r="Q461" t="s">
        <v>13147</v>
      </c>
      <c r="R461">
        <v>999</v>
      </c>
      <c r="S461" s="8">
        <f t="shared" si="83"/>
        <v>999</v>
      </c>
      <c r="T461" s="2">
        <v>2899</v>
      </c>
      <c r="U461" s="8">
        <f t="shared" si="84"/>
        <v>2899</v>
      </c>
      <c r="V461" s="1">
        <f t="shared" si="85"/>
        <v>0.65539841324594683</v>
      </c>
      <c r="W461">
        <v>4.7</v>
      </c>
      <c r="X461" s="10">
        <f t="shared" si="86"/>
        <v>4.7</v>
      </c>
      <c r="Y461" s="4">
        <v>7779</v>
      </c>
      <c r="Z461" s="12">
        <f t="shared" si="87"/>
        <v>7779</v>
      </c>
    </row>
    <row r="462" spans="1:26" x14ac:dyDescent="0.25">
      <c r="A462">
        <v>461</v>
      </c>
      <c r="B462" t="s">
        <v>3813</v>
      </c>
      <c r="C462" t="s">
        <v>3814</v>
      </c>
      <c r="D462" t="str">
        <f t="shared" si="79"/>
        <v>KINGONE Upgraded Stylus Pen, iPad Pencil, Ultra High Precision and Sensitivity, Palm Rejection, Prevents False ON Off Touch, Power Display, Tilt Sensitivity, Magnetic Adsorption for iPad 2018 and Later</v>
      </c>
      <c r="F462" t="str">
        <f t="shared" si="88"/>
        <v>Duplicate</v>
      </c>
      <c r="G462" t="str" cm="1">
        <f t="array" ref="G462">PROPER(_xlfn.TEXTJOIN(" ", TRUE, INDEX(_xlfn.FILTERXML("&lt;t&gt;&lt;s&gt;" &amp; SUBSTITUTE(D462," ","&lt;/s&gt;&lt;s&gt;") &amp; "&lt;/s&gt;&lt;/t&gt;", "//s"), _xlfn.SEQUENCE(4))))</f>
        <v>Kingone Upgraded Stylus Pen,</v>
      </c>
      <c r="H462" t="str">
        <f t="shared" si="78"/>
        <v>Ultra High Precision and Sensitivity, Palm Rejection, Prevents False ON Off Touch, Power Display, Tilt Sensitivity, Magnetic Adsorption for iPad 2018 and Later</v>
      </c>
      <c r="I462" t="s">
        <v>3815</v>
      </c>
      <c r="J462" t="s">
        <v>13093</v>
      </c>
      <c r="K462" s="7" t="str">
        <f t="shared" si="80"/>
        <v>Electronics</v>
      </c>
      <c r="L462" s="2" t="s">
        <v>13122</v>
      </c>
      <c r="M462" t="str">
        <f t="shared" si="81"/>
        <v>Mobiles &amp; Accessories</v>
      </c>
      <c r="N462" s="2" t="s">
        <v>13123</v>
      </c>
      <c r="O462" s="2" t="str">
        <f t="shared" si="82"/>
        <v>MobileAccessories</v>
      </c>
      <c r="P462" s="1" t="s">
        <v>13148</v>
      </c>
      <c r="R462" s="2">
        <v>2099</v>
      </c>
      <c r="S462" s="8">
        <f t="shared" si="83"/>
        <v>2099</v>
      </c>
      <c r="T462" s="2">
        <v>5999</v>
      </c>
      <c r="U462" s="8">
        <f t="shared" si="84"/>
        <v>5999</v>
      </c>
      <c r="V462" s="1">
        <f t="shared" si="85"/>
        <v>0.6501083513918986</v>
      </c>
      <c r="W462">
        <v>4.3</v>
      </c>
      <c r="X462" s="10">
        <f t="shared" si="86"/>
        <v>4.3</v>
      </c>
      <c r="Y462" s="4">
        <v>17129</v>
      </c>
      <c r="Z462" s="12">
        <f t="shared" si="87"/>
        <v>17129</v>
      </c>
    </row>
    <row r="463" spans="1:26" x14ac:dyDescent="0.25">
      <c r="A463">
        <v>462</v>
      </c>
      <c r="B463" t="s">
        <v>3824</v>
      </c>
      <c r="C463" t="s">
        <v>3825</v>
      </c>
      <c r="D463" t="str">
        <f t="shared" si="79"/>
        <v>Portronics CarPower Mini Car Charger with Dual Output, Fast Charging (Type C PD 18W + QC 3.0A) Compatible with All Smartphones(Black)</v>
      </c>
      <c r="F463" t="str">
        <f t="shared" si="88"/>
        <v>Unique</v>
      </c>
      <c r="G463" t="str" cm="1">
        <f t="array" ref="G463">PROPER(_xlfn.TEXTJOIN(" ", TRUE, INDEX(_xlfn.FILTERXML("&lt;t&gt;&lt;s&gt;" &amp; SUBSTITUTE(D463," ","&lt;/s&gt;&lt;s&gt;") &amp; "&lt;/s&gt;&lt;/t&gt;", "//s"), _xlfn.SEQUENCE(4))))</f>
        <v>Portronics Carpower Mini Car</v>
      </c>
      <c r="H463" t="str">
        <f t="shared" si="78"/>
        <v>Dual Output, Fast Charging (Type C PD 18W + QC 3.0A) Compatible with All Smartphones(Black)</v>
      </c>
      <c r="I463" t="s">
        <v>3066</v>
      </c>
      <c r="J463" t="s">
        <v>13093</v>
      </c>
      <c r="K463" s="7" t="str">
        <f t="shared" si="80"/>
        <v>Electronics</v>
      </c>
      <c r="L463" t="s">
        <v>13122</v>
      </c>
      <c r="M463" t="str">
        <f t="shared" si="81"/>
        <v>Mobiles &amp; Accessories</v>
      </c>
      <c r="N463" t="s">
        <v>13123</v>
      </c>
      <c r="O463" s="2" t="str">
        <f t="shared" si="82"/>
        <v>MobileAccessories</v>
      </c>
      <c r="P463" s="1" t="s">
        <v>13124</v>
      </c>
      <c r="Q463" t="s">
        <v>13134</v>
      </c>
      <c r="R463">
        <v>337</v>
      </c>
      <c r="S463" s="8">
        <f t="shared" si="83"/>
        <v>337</v>
      </c>
      <c r="T463">
        <v>699</v>
      </c>
      <c r="U463" s="8">
        <f t="shared" si="84"/>
        <v>699</v>
      </c>
      <c r="V463" s="1">
        <f t="shared" si="85"/>
        <v>0.51788268955650929</v>
      </c>
      <c r="W463">
        <v>4.2</v>
      </c>
      <c r="X463" s="10">
        <f t="shared" si="86"/>
        <v>4.2</v>
      </c>
      <c r="Y463" s="4">
        <v>4969</v>
      </c>
      <c r="Z463" s="12">
        <f t="shared" si="87"/>
        <v>4969</v>
      </c>
    </row>
    <row r="464" spans="1:26" x14ac:dyDescent="0.25">
      <c r="A464">
        <v>463</v>
      </c>
      <c r="B464" t="s">
        <v>3834</v>
      </c>
      <c r="C464" t="s">
        <v>3835</v>
      </c>
      <c r="D464" t="str">
        <f t="shared" si="79"/>
        <v>boAt Newly Launched Wave Electra with 1.81" HD Display, Smart Calling with Ultra-Seamless BT Calling Chip,20 Built-In Watch Faces,100 + Sports Modes,Menu Personalization,In-Built Games(Charcoal Black)</v>
      </c>
      <c r="F464" t="str">
        <f t="shared" si="88"/>
        <v>Unique</v>
      </c>
      <c r="G464" t="str" cm="1">
        <f t="array" ref="G464">PROPER(_xlfn.TEXTJOIN(" ", TRUE, INDEX(_xlfn.FILTERXML("&lt;t&gt;&lt;s&gt;" &amp; SUBSTITUTE(D464," ","&lt;/s&gt;&lt;s&gt;") &amp; "&lt;/s&gt;&lt;/t&gt;", "//s"), _xlfn.SEQUENCE(4))))</f>
        <v>Boat Newly Launched Wave</v>
      </c>
      <c r="H464" t="str">
        <f t="shared" si="78"/>
        <v>1.81" HD Display, Smart Calling with Ultra-Seamless BT Calling Chip,20 Built-In Watch Faces,100 + Sports Modes,Menu Personalization,In-Built Games(Charcoal Black)</v>
      </c>
      <c r="I464" t="s">
        <v>2910</v>
      </c>
      <c r="J464" t="s">
        <v>13093</v>
      </c>
      <c r="K464" s="7" t="str">
        <f t="shared" si="80"/>
        <v>Electronics</v>
      </c>
      <c r="L464" s="2" t="s">
        <v>13120</v>
      </c>
      <c r="M464" t="str">
        <f t="shared" si="81"/>
        <v>WearableTechnology</v>
      </c>
      <c r="N464" s="2" t="s">
        <v>13121</v>
      </c>
      <c r="O464" s="2" t="str">
        <f t="shared" si="82"/>
        <v>SmartWatches</v>
      </c>
      <c r="P464" s="1"/>
      <c r="R464" s="2">
        <v>2999</v>
      </c>
      <c r="S464" s="8">
        <f t="shared" si="83"/>
        <v>2999</v>
      </c>
      <c r="T464" s="2">
        <v>7990</v>
      </c>
      <c r="U464" s="8">
        <f t="shared" si="84"/>
        <v>7990</v>
      </c>
      <c r="V464" s="1">
        <f t="shared" si="85"/>
        <v>0.6246558197747184</v>
      </c>
      <c r="W464">
        <v>4.0999999999999996</v>
      </c>
      <c r="X464" s="10">
        <f t="shared" si="86"/>
        <v>4.0999999999999996</v>
      </c>
      <c r="Y464" s="4">
        <v>154</v>
      </c>
      <c r="Z464" s="12">
        <f t="shared" si="87"/>
        <v>154</v>
      </c>
    </row>
    <row r="465" spans="1:26" x14ac:dyDescent="0.25">
      <c r="A465">
        <v>464</v>
      </c>
      <c r="B465" t="s">
        <v>3843</v>
      </c>
      <c r="C465" t="s">
        <v>3844</v>
      </c>
      <c r="D465" t="str">
        <f t="shared" si="79"/>
        <v>PTron Newly Launched Force X10 Bluetooth Calling Smartwatch with 1.7" Full Touch Color Display, Real Heart Rate Monitor, SpO2, Watch Faces, 5 Days Runtime, Fitness Trackers and IP68 Waterproof (Pink)</v>
      </c>
      <c r="F465" t="str">
        <f t="shared" si="88"/>
        <v>Unique</v>
      </c>
      <c r="G465" t="str" cm="1">
        <f t="array" ref="G465">PROPER(_xlfn.TEXTJOIN(" ", TRUE, INDEX(_xlfn.FILTERXML("&lt;t&gt;&lt;s&gt;" &amp; SUBSTITUTE(D465," ","&lt;/s&gt;&lt;s&gt;") &amp; "&lt;/s&gt;&lt;/t&gt;", "//s"), _xlfn.SEQUENCE(4))))</f>
        <v>Ptron Newly Launched Force</v>
      </c>
      <c r="H465" t="str">
        <f t="shared" si="78"/>
        <v>Calling Smartwatch with 1.7" Full Touch Color Display, Real Heart Rate Monitor, SpO2, Watch Faces, 5 Days Runtime, Fitness Trackers and IP68 Waterproof (Pink)</v>
      </c>
      <c r="I465" t="s">
        <v>2910</v>
      </c>
      <c r="J465" t="s">
        <v>13093</v>
      </c>
      <c r="K465" s="7" t="str">
        <f t="shared" si="80"/>
        <v>Electronics</v>
      </c>
      <c r="L465" s="2" t="s">
        <v>13120</v>
      </c>
      <c r="M465" t="str">
        <f t="shared" si="81"/>
        <v>WearableTechnology</v>
      </c>
      <c r="N465" s="2" t="s">
        <v>13121</v>
      </c>
      <c r="O465" s="2" t="str">
        <f t="shared" si="82"/>
        <v>SmartWatches</v>
      </c>
      <c r="P465" s="1"/>
      <c r="R465" s="2">
        <v>1299</v>
      </c>
      <c r="S465" s="8">
        <f t="shared" si="83"/>
        <v>1299</v>
      </c>
      <c r="T465" s="2">
        <v>5999</v>
      </c>
      <c r="U465" s="8">
        <f t="shared" si="84"/>
        <v>5999</v>
      </c>
      <c r="V465" s="1">
        <f t="shared" si="85"/>
        <v>0.78346391065177534</v>
      </c>
      <c r="W465">
        <v>3.3</v>
      </c>
      <c r="X465" s="10">
        <f t="shared" si="86"/>
        <v>3.3</v>
      </c>
      <c r="Y465" s="4">
        <v>4415</v>
      </c>
      <c r="Z465" s="12">
        <f t="shared" si="87"/>
        <v>4415</v>
      </c>
    </row>
    <row r="466" spans="1:26" x14ac:dyDescent="0.25">
      <c r="A466">
        <v>465</v>
      </c>
      <c r="B466" t="s">
        <v>155</v>
      </c>
      <c r="C466" t="s">
        <v>156</v>
      </c>
      <c r="D466" t="str">
        <f t="shared" si="79"/>
        <v>MI Braided USB Type-C Cable for Charging Adapter (Red)</v>
      </c>
      <c r="F466" t="str">
        <f t="shared" si="88"/>
        <v>Duplicate</v>
      </c>
      <c r="G466" t="str" cm="1">
        <f t="array" ref="G466">PROPER(_xlfn.TEXTJOIN(" ", TRUE, INDEX(_xlfn.FILTERXML("&lt;t&gt;&lt;s&gt;" &amp; SUBSTITUTE(D466," ","&lt;/s&gt;&lt;s&gt;") &amp; "&lt;/s&gt;&lt;/t&gt;", "//s"), _xlfn.SEQUENCE(4))))</f>
        <v>Mi Braided Usb Type-C</v>
      </c>
      <c r="H466" t="str">
        <f t="shared" si="78"/>
        <v>Charging Adapter (Red)</v>
      </c>
      <c r="I466" t="s">
        <v>17</v>
      </c>
      <c r="J466" t="s">
        <v>13085</v>
      </c>
      <c r="K466" s="7" t="str">
        <f t="shared" si="80"/>
        <v>Computers &amp; Accessories</v>
      </c>
      <c r="L466" t="s">
        <v>13086</v>
      </c>
      <c r="M466" t="str">
        <f t="shared" si="81"/>
        <v>Accessories &amp; Peripherals</v>
      </c>
      <c r="N466" t="s">
        <v>13087</v>
      </c>
      <c r="O466" s="2" t="str">
        <f t="shared" si="82"/>
        <v>Cables &amp; Accessories</v>
      </c>
      <c r="P466" s="1" t="s">
        <v>13088</v>
      </c>
      <c r="Q466" t="s">
        <v>13089</v>
      </c>
      <c r="R466">
        <v>349</v>
      </c>
      <c r="S466" s="8">
        <f t="shared" si="83"/>
        <v>349</v>
      </c>
      <c r="T466">
        <v>399</v>
      </c>
      <c r="U466" s="8">
        <f t="shared" si="84"/>
        <v>399</v>
      </c>
      <c r="V466" s="1">
        <f t="shared" si="85"/>
        <v>0.12531328320802004</v>
      </c>
      <c r="W466">
        <v>4.4000000000000004</v>
      </c>
      <c r="X466" s="10">
        <f t="shared" si="86"/>
        <v>4.4000000000000004</v>
      </c>
      <c r="Y466" s="4">
        <v>18757</v>
      </c>
      <c r="Z466" s="12">
        <f t="shared" si="87"/>
        <v>18757</v>
      </c>
    </row>
    <row r="467" spans="1:26" x14ac:dyDescent="0.25">
      <c r="A467">
        <v>466</v>
      </c>
      <c r="B467" t="s">
        <v>3856</v>
      </c>
      <c r="C467" t="s">
        <v>3857</v>
      </c>
      <c r="D467" t="str">
        <f t="shared" si="79"/>
        <v>iQOO vivo Z6 5G (Dynamo Black, 6GB RAM, 128GB Storage) | Snapdragon 695-6nm Processor | 120Hz FHD+ Display | 5000mAh Battery</v>
      </c>
      <c r="F467" t="str">
        <f t="shared" si="88"/>
        <v>Unique</v>
      </c>
      <c r="G467" t="str" cm="1">
        <f t="array" ref="G467">PROPER(_xlfn.TEXTJOIN(" ", TRUE, INDEX(_xlfn.FILTERXML("&lt;t&gt;&lt;s&gt;" &amp; SUBSTITUTE(D467," ","&lt;/s&gt;&lt;s&gt;") &amp; "&lt;/s&gt;&lt;/t&gt;", "//s"), _xlfn.SEQUENCE(4))))</f>
        <v>Iqoo Vivo Z6 5G</v>
      </c>
      <c r="H467" t="str">
        <f t="shared" si="78"/>
        <v>6GB RAM, 128GB Storage) | Snapdragon 695-6nm Processor | 120Hz FHD+ Display | 5000mAh Battery</v>
      </c>
      <c r="I467" t="s">
        <v>2950</v>
      </c>
      <c r="J467" t="s">
        <v>13093</v>
      </c>
      <c r="K467" s="7" t="str">
        <f t="shared" si="80"/>
        <v>Electronics</v>
      </c>
      <c r="L467" s="2" t="s">
        <v>13122</v>
      </c>
      <c r="M467" t="str">
        <f t="shared" si="81"/>
        <v>Mobiles &amp; Accessories</v>
      </c>
      <c r="N467" s="2" t="s">
        <v>13126</v>
      </c>
      <c r="O467" s="2" t="str">
        <f t="shared" si="82"/>
        <v>Smartphones &amp; BasicMobiles</v>
      </c>
      <c r="P467" s="1" t="s">
        <v>13127</v>
      </c>
      <c r="R467" s="2">
        <v>16499</v>
      </c>
      <c r="S467" s="8">
        <f t="shared" si="83"/>
        <v>16499</v>
      </c>
      <c r="T467" s="2">
        <v>20990</v>
      </c>
      <c r="U467" s="8">
        <f t="shared" si="84"/>
        <v>20990</v>
      </c>
      <c r="V467" s="1">
        <f t="shared" si="85"/>
        <v>0.21395902810862316</v>
      </c>
      <c r="W467">
        <v>4</v>
      </c>
      <c r="X467" s="10">
        <f t="shared" si="86"/>
        <v>4</v>
      </c>
      <c r="Y467" s="4">
        <v>21350</v>
      </c>
      <c r="Z467" s="12">
        <f t="shared" si="87"/>
        <v>21350</v>
      </c>
    </row>
    <row r="468" spans="1:26" x14ac:dyDescent="0.25">
      <c r="A468">
        <v>467</v>
      </c>
      <c r="B468" t="s">
        <v>3860</v>
      </c>
      <c r="C468" t="s">
        <v>3861</v>
      </c>
      <c r="D468" t="str">
        <f t="shared" si="79"/>
        <v>Samsung Ehs64 Ehs64Avfwecinu Hands-Free Wired In Ear Earphones With Mic With Remote Note (White)</v>
      </c>
      <c r="F468" t="str">
        <f t="shared" si="88"/>
        <v>Unique</v>
      </c>
      <c r="G468" t="str" cm="1">
        <f t="array" ref="G468">PROPER(_xlfn.TEXTJOIN(" ", TRUE, INDEX(_xlfn.FILTERXML("&lt;t&gt;&lt;s&gt;" &amp; SUBSTITUTE(D468," ","&lt;/s&gt;&lt;s&gt;") &amp; "&lt;/s&gt;&lt;/t&gt;", "//s"), _xlfn.SEQUENCE(4))))</f>
        <v>Samsung Ehs64 Ehs64Avfwecinu Hands-Free</v>
      </c>
      <c r="H468" t="str">
        <f t="shared" si="78"/>
        <v>Ear Earphones With Mic With Remote Note (White)</v>
      </c>
      <c r="I468" t="s">
        <v>3025</v>
      </c>
      <c r="J468" t="s">
        <v>13093</v>
      </c>
      <c r="K468" s="7" t="str">
        <f t="shared" si="80"/>
        <v>Electronics</v>
      </c>
      <c r="L468" t="s">
        <v>13131</v>
      </c>
      <c r="M468" t="str">
        <f t="shared" si="81"/>
        <v>Headphones , Earbuds &amp; Accessories</v>
      </c>
      <c r="N468" t="s">
        <v>13132</v>
      </c>
      <c r="O468" s="2" t="str">
        <f t="shared" si="82"/>
        <v>Headphones</v>
      </c>
      <c r="P468" s="1" t="s">
        <v>13133</v>
      </c>
      <c r="R468">
        <v>499</v>
      </c>
      <c r="S468" s="8">
        <f t="shared" si="83"/>
        <v>499</v>
      </c>
      <c r="T468">
        <v>499</v>
      </c>
      <c r="U468" s="8">
        <f t="shared" si="84"/>
        <v>499</v>
      </c>
      <c r="V468" s="1">
        <f t="shared" si="85"/>
        <v>0</v>
      </c>
      <c r="W468">
        <v>4.2</v>
      </c>
      <c r="X468" s="10">
        <f t="shared" si="86"/>
        <v>4.2</v>
      </c>
      <c r="Y468" s="4">
        <v>31539</v>
      </c>
      <c r="Z468" s="12">
        <f t="shared" si="87"/>
        <v>31539</v>
      </c>
    </row>
    <row r="469" spans="1:26" x14ac:dyDescent="0.25">
      <c r="A469">
        <v>468</v>
      </c>
      <c r="B469" t="s">
        <v>201</v>
      </c>
      <c r="C469" t="s">
        <v>202</v>
      </c>
      <c r="D469" t="str">
        <f t="shared" si="79"/>
        <v>Duracell USB Lightning Apple Certified (Mfi) Braided Sync and Charge Cable For Iphone, Ipad And Ipod. Fast Charging Lightning Cable, 3.9 Feet (1.2M) - Black</v>
      </c>
      <c r="F469" t="str">
        <f t="shared" si="88"/>
        <v>Duplicate</v>
      </c>
      <c r="G469" t="str" cm="1">
        <f t="array" ref="G469">PROPER(_xlfn.TEXTJOIN(" ", TRUE, INDEX(_xlfn.FILTERXML("&lt;t&gt;&lt;s&gt;" &amp; SUBSTITUTE(D469," ","&lt;/s&gt;&lt;s&gt;") &amp; "&lt;/s&gt;&lt;/t&gt;", "//s"), _xlfn.SEQUENCE(4))))</f>
        <v>Duracell Usb Lightning Apple</v>
      </c>
      <c r="H469" t="str">
        <f t="shared" si="78"/>
        <v>Braided Sync and Charge Cable For Iphone, Ipad And Ipod. Fast Charging Lightning Cable, 3.9 Feet (1.2M) - Black</v>
      </c>
      <c r="I469" t="s">
        <v>17</v>
      </c>
      <c r="J469" t="s">
        <v>13085</v>
      </c>
      <c r="K469" s="7" t="str">
        <f t="shared" si="80"/>
        <v>Computers &amp; Accessories</v>
      </c>
      <c r="L469" t="s">
        <v>13086</v>
      </c>
      <c r="M469" t="str">
        <f t="shared" si="81"/>
        <v>Accessories &amp; Peripherals</v>
      </c>
      <c r="N469" s="2" t="s">
        <v>13087</v>
      </c>
      <c r="O469" s="2" t="str">
        <f t="shared" si="82"/>
        <v>Cables &amp; Accessories</v>
      </c>
      <c r="P469" s="1" t="s">
        <v>13088</v>
      </c>
      <c r="Q469" t="s">
        <v>13089</v>
      </c>
      <c r="R469">
        <v>970</v>
      </c>
      <c r="S469" s="8">
        <f t="shared" si="83"/>
        <v>970</v>
      </c>
      <c r="T469" s="2">
        <v>1799</v>
      </c>
      <c r="U469" s="8">
        <f t="shared" si="84"/>
        <v>1799</v>
      </c>
      <c r="V469" s="1">
        <f t="shared" si="85"/>
        <v>0.46081156197887713</v>
      </c>
      <c r="W469">
        <v>4.5</v>
      </c>
      <c r="X469" s="10">
        <f t="shared" si="86"/>
        <v>4.5</v>
      </c>
      <c r="Y469" s="4">
        <v>815</v>
      </c>
      <c r="Z469" s="12">
        <f t="shared" si="87"/>
        <v>815</v>
      </c>
    </row>
    <row r="470" spans="1:26" x14ac:dyDescent="0.25">
      <c r="A470">
        <v>469</v>
      </c>
      <c r="B470" t="s">
        <v>3872</v>
      </c>
      <c r="C470" t="s">
        <v>3873</v>
      </c>
      <c r="D470" t="str">
        <f t="shared" si="79"/>
        <v>Spigen EZ Fit Tempered Glass Screen Protector for iPhone 14 Pro - 2 Pack (Sensor Protection)</v>
      </c>
      <c r="F470" t="str">
        <f t="shared" si="88"/>
        <v>Unique</v>
      </c>
      <c r="G470" t="str" cm="1">
        <f t="array" ref="G470">PROPER(_xlfn.TEXTJOIN(" ", TRUE, INDEX(_xlfn.FILTERXML("&lt;t&gt;&lt;s&gt;" &amp; SUBSTITUTE(D470," ","&lt;/s&gt;&lt;s&gt;") &amp; "&lt;/s&gt;&lt;/t&gt;", "//s"), _xlfn.SEQUENCE(4))))</f>
        <v>Spigen Ez Fit Tempered</v>
      </c>
      <c r="H470" t="str">
        <f t="shared" si="78"/>
        <v>Protector for iPhone 14 Pro - 2 Pack (Sensor Protection)</v>
      </c>
      <c r="I470" t="s">
        <v>3725</v>
      </c>
      <c r="J470" t="s">
        <v>13093</v>
      </c>
      <c r="K470" s="7" t="str">
        <f t="shared" si="80"/>
        <v>Electronics</v>
      </c>
      <c r="L470" t="s">
        <v>13122</v>
      </c>
      <c r="M470" t="str">
        <f t="shared" si="81"/>
        <v>Mobiles &amp; Accessories</v>
      </c>
      <c r="N470" s="2" t="s">
        <v>13123</v>
      </c>
      <c r="O470" s="2" t="str">
        <f t="shared" si="82"/>
        <v>MobileAccessories</v>
      </c>
      <c r="P470" s="1" t="s">
        <v>13146</v>
      </c>
      <c r="Q470" t="s">
        <v>13147</v>
      </c>
      <c r="R470">
        <v>999</v>
      </c>
      <c r="S470" s="8">
        <f t="shared" si="83"/>
        <v>999</v>
      </c>
      <c r="T470" s="2">
        <v>2899</v>
      </c>
      <c r="U470" s="8">
        <f t="shared" si="84"/>
        <v>2899</v>
      </c>
      <c r="V470" s="1">
        <f t="shared" si="85"/>
        <v>0.65539841324594683</v>
      </c>
      <c r="W470">
        <v>4.5999999999999996</v>
      </c>
      <c r="X470" s="10">
        <f t="shared" si="86"/>
        <v>4.5999999999999996</v>
      </c>
      <c r="Y470" s="4">
        <v>6129</v>
      </c>
      <c r="Z470" s="12">
        <f t="shared" si="87"/>
        <v>6129</v>
      </c>
    </row>
    <row r="471" spans="1:26" x14ac:dyDescent="0.25">
      <c r="A471">
        <v>470</v>
      </c>
      <c r="B471" t="s">
        <v>3881</v>
      </c>
      <c r="C471" t="s">
        <v>3882</v>
      </c>
      <c r="D471" t="str">
        <f t="shared" si="79"/>
        <v>Samsung Galaxy M04 Dark Blue, 4GB RAM, 128GB Storage | Upto 8GB RAM with RAM Plus | MediaTek Helio P35 | 5000 mAh Battery</v>
      </c>
      <c r="F471" t="str">
        <f t="shared" si="88"/>
        <v>Unique</v>
      </c>
      <c r="G471" t="str" cm="1">
        <f t="array" ref="G471">PROPER(_xlfn.TEXTJOIN(" ", TRUE, INDEX(_xlfn.FILTERXML("&lt;t&gt;&lt;s&gt;" &amp; SUBSTITUTE(D471," ","&lt;/s&gt;&lt;s&gt;") &amp; "&lt;/s&gt;&lt;/t&gt;", "//s"), _xlfn.SEQUENCE(4))))</f>
        <v>Samsung Galaxy M04 Dark</v>
      </c>
      <c r="H471" t="str">
        <f t="shared" si="78"/>
        <v>RAM, 128GB Storage | Upto 8GB RAM with RAM Plus | MediaTek Helio P35 | 5000 mAh Battery</v>
      </c>
      <c r="I471" t="s">
        <v>2950</v>
      </c>
      <c r="J471" t="s">
        <v>13093</v>
      </c>
      <c r="K471" s="7" t="str">
        <f t="shared" si="80"/>
        <v>Electronics</v>
      </c>
      <c r="L471" s="2" t="s">
        <v>13122</v>
      </c>
      <c r="M471" t="str">
        <f t="shared" si="81"/>
        <v>Mobiles &amp; Accessories</v>
      </c>
      <c r="N471" s="2" t="s">
        <v>13126</v>
      </c>
      <c r="O471" s="2" t="str">
        <f t="shared" si="82"/>
        <v>Smartphones &amp; BasicMobiles</v>
      </c>
      <c r="P471" s="1" t="s">
        <v>13127</v>
      </c>
      <c r="R471" s="2">
        <v>10499</v>
      </c>
      <c r="S471" s="8">
        <f t="shared" si="83"/>
        <v>10499</v>
      </c>
      <c r="T471" s="2">
        <v>13499</v>
      </c>
      <c r="U471" s="8">
        <f t="shared" si="84"/>
        <v>13499</v>
      </c>
      <c r="V471" s="1">
        <f t="shared" si="85"/>
        <v>0.22223868434698868</v>
      </c>
      <c r="W471">
        <v>4.2</v>
      </c>
      <c r="X471" s="10">
        <f t="shared" si="86"/>
        <v>4.2</v>
      </c>
      <c r="Y471" s="4">
        <v>284</v>
      </c>
      <c r="Z471" s="12">
        <f t="shared" si="87"/>
        <v>284</v>
      </c>
    </row>
    <row r="472" spans="1:26" x14ac:dyDescent="0.25">
      <c r="A472">
        <v>471</v>
      </c>
      <c r="B472" t="s">
        <v>176</v>
      </c>
      <c r="C472" t="s">
        <v>177</v>
      </c>
      <c r="D472" t="str">
        <f t="shared" si="79"/>
        <v>Ambrane Unbreakable 60W 3A Fast Charging 1.5m Braided Type C to Type C Cable for Smartphones, Tablets, Laptops and Other Type C Devices, PD Technology, 480Mbps Data Sync (RCTT15, Black)</v>
      </c>
      <c r="F472" t="str">
        <f t="shared" si="88"/>
        <v>Duplicate</v>
      </c>
      <c r="G472" t="str" cm="1">
        <f t="array" ref="G472">PROPER(_xlfn.TEXTJOIN(" ", TRUE, INDEX(_xlfn.FILTERXML("&lt;t&gt;&lt;s&gt;" &amp; SUBSTITUTE(D472," ","&lt;/s&gt;&lt;s&gt;") &amp; "&lt;/s&gt;&lt;/t&gt;", "//s"), _xlfn.SEQUENCE(4))))</f>
        <v>Ambrane Unbreakable 60W 3A</v>
      </c>
      <c r="H472" t="str">
        <f t="shared" si="78"/>
        <v>1.5m Braided Type C to Type C Cable for Smartphones, Tablets, Laptops and Other Type C Devices, PD Technology, 480Mbps Data Sync (RCTT15, Black)</v>
      </c>
      <c r="I472" t="s">
        <v>17</v>
      </c>
      <c r="J472" t="s">
        <v>13085</v>
      </c>
      <c r="K472" s="7" t="str">
        <f t="shared" si="80"/>
        <v>Computers &amp; Accessories</v>
      </c>
      <c r="L472" t="s">
        <v>13086</v>
      </c>
      <c r="M472" t="str">
        <f t="shared" si="81"/>
        <v>Accessories &amp; Peripherals</v>
      </c>
      <c r="N472" t="s">
        <v>13087</v>
      </c>
      <c r="O472" s="2" t="str">
        <f t="shared" si="82"/>
        <v>Cables &amp; Accessories</v>
      </c>
      <c r="P472" s="1" t="s">
        <v>13088</v>
      </c>
      <c r="Q472" t="s">
        <v>13089</v>
      </c>
      <c r="R472">
        <v>249</v>
      </c>
      <c r="S472" s="8">
        <f t="shared" si="83"/>
        <v>249</v>
      </c>
      <c r="T472">
        <v>399</v>
      </c>
      <c r="U472" s="8">
        <f t="shared" si="84"/>
        <v>399</v>
      </c>
      <c r="V472" s="1">
        <f t="shared" si="85"/>
        <v>0.37593984962406013</v>
      </c>
      <c r="W472">
        <v>4</v>
      </c>
      <c r="X472" s="10">
        <f t="shared" si="86"/>
        <v>4</v>
      </c>
      <c r="Y472" s="4">
        <v>43994</v>
      </c>
      <c r="Z472" s="12">
        <f t="shared" si="87"/>
        <v>43994</v>
      </c>
    </row>
    <row r="473" spans="1:26" x14ac:dyDescent="0.25">
      <c r="A473">
        <v>472</v>
      </c>
      <c r="B473" t="s">
        <v>3886</v>
      </c>
      <c r="C473" t="s">
        <v>3887</v>
      </c>
      <c r="D473" t="str">
        <f t="shared" si="79"/>
        <v>SWAPKART Flexible Mobile Tabletop Stand, Metal Built, Heavy Duty Foldable Lazy Bracket Clip Mount Multi Angle Clamp for All Smartphones (Pack of 1), Multi Color</v>
      </c>
      <c r="F473" t="str">
        <f t="shared" si="88"/>
        <v>Unique</v>
      </c>
      <c r="G473" t="str" cm="1">
        <f t="array" ref="G473">PROPER(_xlfn.TEXTJOIN(" ", TRUE, INDEX(_xlfn.FILTERXML("&lt;t&gt;&lt;s&gt;" &amp; SUBSTITUTE(D473," ","&lt;/s&gt;&lt;s&gt;") &amp; "&lt;/s&gt;&lt;/t&gt;", "//s"), _xlfn.SEQUENCE(4))))</f>
        <v>Swapkart Flexible Mobile Tabletop</v>
      </c>
      <c r="H473" t="str">
        <f t="shared" si="78"/>
        <v>Built, Heavy Duty Foldable Lazy Bracket Clip Mount Multi Angle Clamp for All Smartphones (Pack of 1), Multi Color</v>
      </c>
      <c r="I473" t="s">
        <v>3888</v>
      </c>
      <c r="J473" t="s">
        <v>13093</v>
      </c>
      <c r="K473" s="7" t="str">
        <f t="shared" si="80"/>
        <v>Electronics</v>
      </c>
      <c r="L473" t="s">
        <v>13122</v>
      </c>
      <c r="M473" t="str">
        <f t="shared" si="81"/>
        <v>Mobiles &amp; Accessories</v>
      </c>
      <c r="N473" t="s">
        <v>13123</v>
      </c>
      <c r="O473" s="2" t="str">
        <f t="shared" si="82"/>
        <v>MobileAccessories</v>
      </c>
      <c r="P473" s="1" t="s">
        <v>13106</v>
      </c>
      <c r="Q473" t="s">
        <v>13149</v>
      </c>
      <c r="R473">
        <v>251</v>
      </c>
      <c r="S473" s="8">
        <f t="shared" si="83"/>
        <v>251</v>
      </c>
      <c r="T473">
        <v>999</v>
      </c>
      <c r="U473" s="8">
        <f t="shared" si="84"/>
        <v>999</v>
      </c>
      <c r="V473" s="1">
        <f t="shared" si="85"/>
        <v>0.74874874874874875</v>
      </c>
      <c r="W473">
        <v>3.7</v>
      </c>
      <c r="X473" s="10">
        <f t="shared" si="86"/>
        <v>3.7</v>
      </c>
      <c r="Y473" s="4">
        <v>3234</v>
      </c>
      <c r="Z473" s="12">
        <f t="shared" si="87"/>
        <v>3234</v>
      </c>
    </row>
    <row r="474" spans="1:26" x14ac:dyDescent="0.25">
      <c r="A474">
        <v>473</v>
      </c>
      <c r="B474" t="s">
        <v>181</v>
      </c>
      <c r="C474" t="s">
        <v>182</v>
      </c>
      <c r="D474" t="str">
        <f t="shared" si="79"/>
        <v>boAt Type C A325 Tangle-free, Sturdy Type C Cable with 3A Rapid Charging and 480mbps Data Transmission(Black)</v>
      </c>
      <c r="F474" t="str">
        <f t="shared" si="88"/>
        <v>Duplicate</v>
      </c>
      <c r="G474" t="str" cm="1">
        <f t="array" ref="G474">PROPER(_xlfn.TEXTJOIN(" ", TRUE, INDEX(_xlfn.FILTERXML("&lt;t&gt;&lt;s&gt;" &amp; SUBSTITUTE(D474," ","&lt;/s&gt;&lt;s&gt;") &amp; "&lt;/s&gt;&lt;/t&gt;", "//s"), _xlfn.SEQUENCE(4))))</f>
        <v>Boat Type C A325</v>
      </c>
      <c r="H474" t="str">
        <f t="shared" si="78"/>
        <v>Type C Cable with 3A Rapid Charging and 480mbps Data Transmission(Black)</v>
      </c>
      <c r="I474" t="s">
        <v>17</v>
      </c>
      <c r="J474" t="s">
        <v>13085</v>
      </c>
      <c r="K474" s="7" t="str">
        <f t="shared" si="80"/>
        <v>Computers &amp; Accessories</v>
      </c>
      <c r="L474" t="s">
        <v>13086</v>
      </c>
      <c r="M474" t="str">
        <f t="shared" si="81"/>
        <v>Accessories &amp; Peripherals</v>
      </c>
      <c r="N474" t="s">
        <v>13087</v>
      </c>
      <c r="O474" s="2" t="str">
        <f t="shared" si="82"/>
        <v>Cables &amp; Accessories</v>
      </c>
      <c r="P474" s="1" t="s">
        <v>13088</v>
      </c>
      <c r="Q474" t="s">
        <v>13089</v>
      </c>
      <c r="R474">
        <v>199</v>
      </c>
      <c r="S474" s="8">
        <f t="shared" si="83"/>
        <v>199</v>
      </c>
      <c r="T474">
        <v>499</v>
      </c>
      <c r="U474" s="8">
        <f t="shared" si="84"/>
        <v>499</v>
      </c>
      <c r="V474" s="1">
        <f t="shared" si="85"/>
        <v>0.60120240480961928</v>
      </c>
      <c r="W474">
        <v>4.0999999999999996</v>
      </c>
      <c r="X474" s="10">
        <f t="shared" si="86"/>
        <v>4.0999999999999996</v>
      </c>
      <c r="Y474" s="4">
        <v>13045</v>
      </c>
      <c r="Z474" s="12">
        <f t="shared" si="87"/>
        <v>13045</v>
      </c>
    </row>
    <row r="475" spans="1:26" x14ac:dyDescent="0.25">
      <c r="A475">
        <v>474</v>
      </c>
      <c r="B475" t="s">
        <v>3904</v>
      </c>
      <c r="C475" t="s">
        <v>3905</v>
      </c>
      <c r="D475" t="str">
        <f t="shared" si="79"/>
        <v>Redmi 9A Sport (Carbon Black, 2GB RAM, 32GB Storage) | 2GHz Octa-core Helio G25 Processor | 5000 mAh Battery</v>
      </c>
      <c r="F475" t="str">
        <f t="shared" si="88"/>
        <v>Unique</v>
      </c>
      <c r="G475" t="str" cm="1">
        <f t="array" ref="G475">PROPER(_xlfn.TEXTJOIN(" ", TRUE, INDEX(_xlfn.FILTERXML("&lt;t&gt;&lt;s&gt;" &amp; SUBSTITUTE(D475," ","&lt;/s&gt;&lt;s&gt;") &amp; "&lt;/s&gt;&lt;/t&gt;", "//s"), _xlfn.SEQUENCE(4))))</f>
        <v>Redmi 9A Sport (Carbon</v>
      </c>
      <c r="H475" t="str">
        <f t="shared" si="78"/>
        <v>RAM, 32GB Storage) | 2GHz Octa-core Helio G25 Processor | 5000 mAh Battery</v>
      </c>
      <c r="I475" t="s">
        <v>2950</v>
      </c>
      <c r="J475" t="s">
        <v>13093</v>
      </c>
      <c r="K475" s="7" t="str">
        <f t="shared" si="80"/>
        <v>Electronics</v>
      </c>
      <c r="L475" s="2" t="s">
        <v>13122</v>
      </c>
      <c r="M475" t="str">
        <f t="shared" si="81"/>
        <v>Mobiles &amp; Accessories</v>
      </c>
      <c r="N475" s="2" t="s">
        <v>13126</v>
      </c>
      <c r="O475" s="2" t="str">
        <f t="shared" si="82"/>
        <v>Smartphones &amp; BasicMobiles</v>
      </c>
      <c r="P475" s="1" t="s">
        <v>13127</v>
      </c>
      <c r="R475" s="2">
        <v>6499</v>
      </c>
      <c r="S475" s="8">
        <f t="shared" si="83"/>
        <v>6499</v>
      </c>
      <c r="T475" s="2">
        <v>7999</v>
      </c>
      <c r="U475" s="8">
        <f t="shared" si="84"/>
        <v>7999</v>
      </c>
      <c r="V475" s="1">
        <f t="shared" si="85"/>
        <v>0.18752344043005376</v>
      </c>
      <c r="W475">
        <v>4.0999999999999996</v>
      </c>
      <c r="X475" s="10">
        <f t="shared" si="86"/>
        <v>4.0999999999999996</v>
      </c>
      <c r="Y475" s="4">
        <v>313832</v>
      </c>
      <c r="Z475" s="12">
        <f t="shared" si="87"/>
        <v>313832</v>
      </c>
    </row>
    <row r="476" spans="1:26" x14ac:dyDescent="0.25">
      <c r="A476">
        <v>475</v>
      </c>
      <c r="B476" t="s">
        <v>3909</v>
      </c>
      <c r="C476" t="s">
        <v>3910</v>
      </c>
      <c r="D476" t="str">
        <f t="shared" si="79"/>
        <v>Fire-Boltt Ring 3 Smart Watch 1.8 Biggest Display with Advanced Bluetooth Calling Chip, Voice Assistance,118 Sports Modes, in Built Calculator and Games, SpO2, Heart Rate Monitoring</v>
      </c>
      <c r="F476" t="str">
        <f t="shared" si="88"/>
        <v>Duplicate</v>
      </c>
      <c r="G476" t="str" cm="1">
        <f t="array" ref="G476">PROPER(_xlfn.TEXTJOIN(" ", TRUE, INDEX(_xlfn.FILTERXML("&lt;t&gt;&lt;s&gt;" &amp; SUBSTITUTE(D476," ","&lt;/s&gt;&lt;s&gt;") &amp; "&lt;/s&gt;&lt;/t&gt;", "//s"), _xlfn.SEQUENCE(4))))</f>
        <v>Fire-Boltt Ring 3 Smart</v>
      </c>
      <c r="H476" t="str">
        <f t="shared" si="78"/>
        <v>Biggest Display with Advanced Bluetooth Calling Chip, Voice Assistance,118 Sports Modes, in Built Calculator and Games, SpO2, Heart Rate Monitoring</v>
      </c>
      <c r="I476" t="s">
        <v>2910</v>
      </c>
      <c r="J476" t="s">
        <v>13093</v>
      </c>
      <c r="K476" s="7" t="str">
        <f t="shared" si="80"/>
        <v>Electronics</v>
      </c>
      <c r="L476" s="2" t="s">
        <v>13120</v>
      </c>
      <c r="M476" t="str">
        <f t="shared" si="81"/>
        <v>WearableTechnology</v>
      </c>
      <c r="N476" s="2" t="s">
        <v>13121</v>
      </c>
      <c r="O476" s="2" t="str">
        <f t="shared" si="82"/>
        <v>SmartWatches</v>
      </c>
      <c r="P476" s="1"/>
      <c r="R476" s="2">
        <v>2999</v>
      </c>
      <c r="S476" s="8">
        <f t="shared" si="83"/>
        <v>2999</v>
      </c>
      <c r="T476" s="2">
        <v>9999</v>
      </c>
      <c r="U476" s="8">
        <f t="shared" si="84"/>
        <v>9999</v>
      </c>
      <c r="V476" s="1">
        <f t="shared" si="85"/>
        <v>0.7000700070007001</v>
      </c>
      <c r="W476">
        <v>4.2</v>
      </c>
      <c r="X476" s="10">
        <f t="shared" si="86"/>
        <v>4.2</v>
      </c>
      <c r="Y476" s="4">
        <v>20879</v>
      </c>
      <c r="Z476" s="12">
        <f t="shared" si="87"/>
        <v>20879</v>
      </c>
    </row>
    <row r="477" spans="1:26" x14ac:dyDescent="0.25">
      <c r="A477">
        <v>476</v>
      </c>
      <c r="B477" t="s">
        <v>3918</v>
      </c>
      <c r="C477" t="s">
        <v>3919</v>
      </c>
      <c r="D477" t="str">
        <f t="shared" si="79"/>
        <v>Amozo Ultra Hybrid Camera and Drop Protection Back Cover Case for iPhone 13 (TPU + Polycarbonate | Crystal Transparent)</v>
      </c>
      <c r="F477" t="str">
        <f t="shared" si="88"/>
        <v>Unique</v>
      </c>
      <c r="G477" t="str" cm="1">
        <f t="array" ref="G477">PROPER(_xlfn.TEXTJOIN(" ", TRUE, INDEX(_xlfn.FILTERXML("&lt;t&gt;&lt;s&gt;" &amp; SUBSTITUTE(D477," ","&lt;/s&gt;&lt;s&gt;") &amp; "&lt;/s&gt;&lt;/t&gt;", "//s"), _xlfn.SEQUENCE(4))))</f>
        <v>Amozo Ultra Hybrid Camera</v>
      </c>
      <c r="H477" t="str">
        <f t="shared" ref="H477:H540" si="89">IFERROR(TRIM(MID(D477, FIND("~", SUBSTITUTE(D477, " ", "~", 6)) + 1, LEN(D477))), "")</f>
        <v>Protection Back Cover Case for iPhone 13 (TPU + Polycarbonate | Crystal Transparent)</v>
      </c>
      <c r="I477" t="s">
        <v>3920</v>
      </c>
      <c r="J477" t="s">
        <v>13093</v>
      </c>
      <c r="K477" s="7" t="str">
        <f t="shared" si="80"/>
        <v>Electronics</v>
      </c>
      <c r="L477" t="s">
        <v>13122</v>
      </c>
      <c r="M477" t="str">
        <f t="shared" si="81"/>
        <v>Mobiles &amp; Accessories</v>
      </c>
      <c r="N477" s="2" t="s">
        <v>13123</v>
      </c>
      <c r="O477" s="2" t="str">
        <f t="shared" si="82"/>
        <v>MobileAccessories</v>
      </c>
      <c r="P477" s="1" t="s">
        <v>13150</v>
      </c>
      <c r="Q477" t="s">
        <v>13151</v>
      </c>
      <c r="R477">
        <v>279</v>
      </c>
      <c r="S477" s="8">
        <f t="shared" si="83"/>
        <v>279</v>
      </c>
      <c r="T477" s="2">
        <v>1499</v>
      </c>
      <c r="U477" s="8">
        <f t="shared" si="84"/>
        <v>1499</v>
      </c>
      <c r="V477" s="1">
        <f t="shared" si="85"/>
        <v>0.81387591727818542</v>
      </c>
      <c r="W477">
        <v>4.2</v>
      </c>
      <c r="X477" s="10">
        <f t="shared" si="86"/>
        <v>4.2</v>
      </c>
      <c r="Y477" s="4">
        <v>2646</v>
      </c>
      <c r="Z477" s="12">
        <f t="shared" si="87"/>
        <v>2646</v>
      </c>
    </row>
    <row r="478" spans="1:26" x14ac:dyDescent="0.25">
      <c r="A478">
        <v>477</v>
      </c>
      <c r="B478" t="s">
        <v>3929</v>
      </c>
      <c r="C478" t="s">
        <v>3930</v>
      </c>
      <c r="D478" t="str">
        <f t="shared" si="79"/>
        <v>ELV Aluminum Adjustable Mobile Phone Foldable Tabletop Stand Dock Mount for All Smartphones, Tabs, Kindle, iPad (Black)</v>
      </c>
      <c r="F478" t="str">
        <f t="shared" si="88"/>
        <v>Unique</v>
      </c>
      <c r="G478" t="str" cm="1">
        <f t="array" ref="G478">PROPER(_xlfn.TEXTJOIN(" ", TRUE, INDEX(_xlfn.FILTERXML("&lt;t&gt;&lt;s&gt;" &amp; SUBSTITUTE(D478," ","&lt;/s&gt;&lt;s&gt;") &amp; "&lt;/s&gt;&lt;/t&gt;", "//s"), _xlfn.SEQUENCE(4))))</f>
        <v>Elv Aluminum Adjustable Mobile</v>
      </c>
      <c r="H478" t="str">
        <f t="shared" si="89"/>
        <v>Tabletop Stand Dock Mount for All Smartphones, Tabs, Kindle, iPad (Black)</v>
      </c>
      <c r="I478" t="s">
        <v>3445</v>
      </c>
      <c r="J478" t="s">
        <v>13093</v>
      </c>
      <c r="K478" s="7" t="str">
        <f t="shared" si="80"/>
        <v>Electronics</v>
      </c>
      <c r="L478" t="s">
        <v>13122</v>
      </c>
      <c r="M478" t="str">
        <f t="shared" si="81"/>
        <v>Mobiles &amp; Accessories</v>
      </c>
      <c r="N478" s="2" t="s">
        <v>13123</v>
      </c>
      <c r="O478" s="2" t="str">
        <f t="shared" si="82"/>
        <v>MobileAccessories</v>
      </c>
      <c r="P478" s="1" t="s">
        <v>13143</v>
      </c>
      <c r="R478">
        <v>269</v>
      </c>
      <c r="S478" s="8">
        <f t="shared" si="83"/>
        <v>269</v>
      </c>
      <c r="T478" s="2">
        <v>1499</v>
      </c>
      <c r="U478" s="8">
        <f t="shared" si="84"/>
        <v>1499</v>
      </c>
      <c r="V478" s="1">
        <f t="shared" si="85"/>
        <v>0.82054703135423612</v>
      </c>
      <c r="W478">
        <v>4.5</v>
      </c>
      <c r="X478" s="10">
        <f t="shared" si="86"/>
        <v>4.5</v>
      </c>
      <c r="Y478" s="4">
        <v>28978</v>
      </c>
      <c r="Z478" s="12">
        <f t="shared" si="87"/>
        <v>28978</v>
      </c>
    </row>
    <row r="479" spans="1:26" x14ac:dyDescent="0.25">
      <c r="A479">
        <v>478</v>
      </c>
      <c r="B479" t="s">
        <v>3939</v>
      </c>
      <c r="C479" t="s">
        <v>3940</v>
      </c>
      <c r="D479" t="str">
        <f t="shared" si="79"/>
        <v>Tecno Spark 9 (Sky Mirror, 6GB RAM,128GB Storage) | 11GB Expandable RAM | Helio G37 Gaming Processor</v>
      </c>
      <c r="F479" t="str">
        <f t="shared" si="88"/>
        <v>Unique</v>
      </c>
      <c r="G479" t="str" cm="1">
        <f t="array" ref="G479">PROPER(_xlfn.TEXTJOIN(" ", TRUE, INDEX(_xlfn.FILTERXML("&lt;t&gt;&lt;s&gt;" &amp; SUBSTITUTE(D479," ","&lt;/s&gt;&lt;s&gt;") &amp; "&lt;/s&gt;&lt;/t&gt;", "//s"), _xlfn.SEQUENCE(4))))</f>
        <v>Tecno Spark 9 (Sky</v>
      </c>
      <c r="H479" t="str">
        <f t="shared" si="89"/>
        <v>RAM,128GB Storage) | 11GB Expandable RAM | Helio G37 Gaming Processor</v>
      </c>
      <c r="I479" t="s">
        <v>2950</v>
      </c>
      <c r="J479" t="s">
        <v>13093</v>
      </c>
      <c r="K479" s="7" t="str">
        <f t="shared" si="80"/>
        <v>Electronics</v>
      </c>
      <c r="L479" s="2" t="s">
        <v>13122</v>
      </c>
      <c r="M479" t="str">
        <f t="shared" si="81"/>
        <v>Mobiles &amp; Accessories</v>
      </c>
      <c r="N479" s="2" t="s">
        <v>13126</v>
      </c>
      <c r="O479" s="2" t="str">
        <f t="shared" si="82"/>
        <v>Smartphones &amp; BasicMobiles</v>
      </c>
      <c r="P479" s="1" t="s">
        <v>13127</v>
      </c>
      <c r="R479" s="2">
        <v>8999</v>
      </c>
      <c r="S479" s="8">
        <f t="shared" si="83"/>
        <v>8999</v>
      </c>
      <c r="T479" s="2">
        <v>13499</v>
      </c>
      <c r="U479" s="8">
        <f t="shared" si="84"/>
        <v>13499</v>
      </c>
      <c r="V479" s="1">
        <f t="shared" si="85"/>
        <v>0.33335802652048302</v>
      </c>
      <c r="W479">
        <v>3.8</v>
      </c>
      <c r="X479" s="10">
        <f t="shared" si="86"/>
        <v>3.8</v>
      </c>
      <c r="Y479" s="4">
        <v>3145</v>
      </c>
      <c r="Z479" s="12">
        <f t="shared" si="87"/>
        <v>3145</v>
      </c>
    </row>
    <row r="480" spans="1:26" x14ac:dyDescent="0.25">
      <c r="A480">
        <v>479</v>
      </c>
      <c r="B480" t="s">
        <v>231</v>
      </c>
      <c r="C480" t="s">
        <v>232</v>
      </c>
      <c r="D480" t="str">
        <f t="shared" si="79"/>
        <v>Flix Micro Usb Cable For Smartphone (Black)</v>
      </c>
      <c r="F480" t="str">
        <f t="shared" si="88"/>
        <v>Duplicate</v>
      </c>
      <c r="G480" t="str" cm="1">
        <f t="array" ref="G480">PROPER(_xlfn.TEXTJOIN(" ", TRUE, INDEX(_xlfn.FILTERXML("&lt;t&gt;&lt;s&gt;" &amp; SUBSTITUTE(D480," ","&lt;/s&gt;&lt;s&gt;") &amp; "&lt;/s&gt;&lt;/t&gt;", "//s"), _xlfn.SEQUENCE(4))))</f>
        <v>Flix Micro Usb Cable</v>
      </c>
      <c r="H480" t="str">
        <f t="shared" si="89"/>
        <v>(Black)</v>
      </c>
      <c r="I480" t="s">
        <v>17</v>
      </c>
      <c r="J480" t="s">
        <v>13085</v>
      </c>
      <c r="K480" s="7" t="str">
        <f t="shared" si="80"/>
        <v>Computers &amp; Accessories</v>
      </c>
      <c r="L480" t="s">
        <v>13086</v>
      </c>
      <c r="M480" t="str">
        <f t="shared" si="81"/>
        <v>Accessories &amp; Peripherals</v>
      </c>
      <c r="N480" t="s">
        <v>13087</v>
      </c>
      <c r="O480" s="2" t="str">
        <f t="shared" si="82"/>
        <v>Cables &amp; Accessories</v>
      </c>
      <c r="P480" s="1" t="s">
        <v>13088</v>
      </c>
      <c r="Q480" t="s">
        <v>13089</v>
      </c>
      <c r="R480">
        <v>59</v>
      </c>
      <c r="S480" s="8">
        <f t="shared" si="83"/>
        <v>59</v>
      </c>
      <c r="T480">
        <v>199</v>
      </c>
      <c r="U480" s="8">
        <f t="shared" si="84"/>
        <v>199</v>
      </c>
      <c r="V480" s="1">
        <f t="shared" si="85"/>
        <v>0.70351758793969854</v>
      </c>
      <c r="W480">
        <v>4</v>
      </c>
      <c r="X480" s="10">
        <f t="shared" si="86"/>
        <v>4</v>
      </c>
      <c r="Y480" s="4">
        <v>9377</v>
      </c>
      <c r="Z480" s="12">
        <f t="shared" si="87"/>
        <v>9377</v>
      </c>
    </row>
    <row r="481" spans="1:26" x14ac:dyDescent="0.25">
      <c r="A481">
        <v>480</v>
      </c>
      <c r="B481" t="s">
        <v>3951</v>
      </c>
      <c r="C481" t="s">
        <v>3952</v>
      </c>
      <c r="D481" t="str">
        <f t="shared" si="79"/>
        <v>JBL C100SI Wired In Ear Headphones with Mic, JBL Pure Bass Sound, One Button Multi-function Remote, Premium Metallic Finish, Angled Buds for Comfort fit (Red)</v>
      </c>
      <c r="F481" t="str">
        <f t="shared" si="88"/>
        <v>Unique</v>
      </c>
      <c r="G481" t="str" cm="1">
        <f t="array" ref="G481">PROPER(_xlfn.TEXTJOIN(" ", TRUE, INDEX(_xlfn.FILTERXML("&lt;t&gt;&lt;s&gt;" &amp; SUBSTITUTE(D481," ","&lt;/s&gt;&lt;s&gt;") &amp; "&lt;/s&gt;&lt;/t&gt;", "//s"), _xlfn.SEQUENCE(4))))</f>
        <v>Jbl C100Si Wired In</v>
      </c>
      <c r="H481" t="str">
        <f t="shared" si="89"/>
        <v>with Mic, JBL Pure Bass Sound, One Button Multi-function Remote, Premium Metallic Finish, Angled Buds for Comfort fit (Red)</v>
      </c>
      <c r="I481" t="s">
        <v>3025</v>
      </c>
      <c r="J481" t="s">
        <v>13093</v>
      </c>
      <c r="K481" s="7" t="str">
        <f t="shared" si="80"/>
        <v>Electronics</v>
      </c>
      <c r="L481" t="s">
        <v>13131</v>
      </c>
      <c r="M481" t="str">
        <f t="shared" si="81"/>
        <v>Headphones , Earbuds &amp; Accessories</v>
      </c>
      <c r="N481" s="2" t="s">
        <v>13132</v>
      </c>
      <c r="O481" s="2" t="str">
        <f t="shared" si="82"/>
        <v>Headphones</v>
      </c>
      <c r="P481" s="1" t="s">
        <v>13133</v>
      </c>
      <c r="R481">
        <v>599</v>
      </c>
      <c r="S481" s="8">
        <f t="shared" si="83"/>
        <v>599</v>
      </c>
      <c r="T481" s="2">
        <v>1299</v>
      </c>
      <c r="U481" s="8">
        <f t="shared" si="84"/>
        <v>1299</v>
      </c>
      <c r="V481" s="1">
        <f t="shared" si="85"/>
        <v>0.53887605850654352</v>
      </c>
      <c r="W481">
        <v>4.0999999999999996</v>
      </c>
      <c r="X481" s="10">
        <f t="shared" si="86"/>
        <v>4.0999999999999996</v>
      </c>
      <c r="Y481" s="4">
        <v>192589</v>
      </c>
      <c r="Z481" s="12">
        <f t="shared" si="87"/>
        <v>192589</v>
      </c>
    </row>
    <row r="482" spans="1:26" x14ac:dyDescent="0.25">
      <c r="A482">
        <v>481</v>
      </c>
      <c r="B482" t="s">
        <v>3956</v>
      </c>
      <c r="C482" t="s">
        <v>3957</v>
      </c>
      <c r="D482" t="str">
        <f t="shared" si="79"/>
        <v>Tukzer Capacitive Stylus Pen for Touch Screens Devices, Fine Point, Lightweight Metal Body with Magnetism Cover Cap for Smartphones Tablets iPad iPad Pro iPhone (Grey)</v>
      </c>
      <c r="F482" t="str">
        <f t="shared" si="88"/>
        <v>Duplicate</v>
      </c>
      <c r="G482" t="str" cm="1">
        <f t="array" ref="G482">PROPER(_xlfn.TEXTJOIN(" ", TRUE, INDEX(_xlfn.FILTERXML("&lt;t&gt;&lt;s&gt;" &amp; SUBSTITUTE(D482," ","&lt;/s&gt;&lt;s&gt;") &amp; "&lt;/s&gt;&lt;/t&gt;", "//s"), _xlfn.SEQUENCE(4))))</f>
        <v>Tukzer Capacitive Stylus Pen</v>
      </c>
      <c r="H482" t="str">
        <f t="shared" si="89"/>
        <v>Screens Devices, Fine Point, Lightweight Metal Body with Magnetism Cover Cap for Smartphones Tablets iPad iPad Pro iPhone (Grey)</v>
      </c>
      <c r="I482" t="s">
        <v>3815</v>
      </c>
      <c r="J482" t="s">
        <v>13093</v>
      </c>
      <c r="K482" s="7" t="str">
        <f t="shared" si="80"/>
        <v>Electronics</v>
      </c>
      <c r="L482" t="s">
        <v>13122</v>
      </c>
      <c r="M482" t="str">
        <f t="shared" si="81"/>
        <v>Mobiles &amp; Accessories</v>
      </c>
      <c r="N482" t="s">
        <v>13123</v>
      </c>
      <c r="O482" s="2" t="str">
        <f t="shared" si="82"/>
        <v>MobileAccessories</v>
      </c>
      <c r="P482" s="1" t="s">
        <v>13148</v>
      </c>
      <c r="R482">
        <v>349</v>
      </c>
      <c r="S482" s="8">
        <f t="shared" si="83"/>
        <v>349</v>
      </c>
      <c r="T482">
        <v>999</v>
      </c>
      <c r="U482" s="8">
        <f t="shared" si="84"/>
        <v>999</v>
      </c>
      <c r="V482" s="1">
        <f t="shared" si="85"/>
        <v>0.65065065065065064</v>
      </c>
      <c r="W482">
        <v>3.8</v>
      </c>
      <c r="X482" s="10">
        <f t="shared" si="86"/>
        <v>3.8</v>
      </c>
      <c r="Y482" s="4">
        <v>16557</v>
      </c>
      <c r="Z482" s="12">
        <f t="shared" si="87"/>
        <v>16557</v>
      </c>
    </row>
    <row r="483" spans="1:26" x14ac:dyDescent="0.25">
      <c r="A483">
        <v>482</v>
      </c>
      <c r="B483" t="s">
        <v>3966</v>
      </c>
      <c r="C483" t="s">
        <v>3412</v>
      </c>
      <c r="D483" t="str">
        <f t="shared" si="79"/>
        <v>Samsung Galaxy M13 5G (Aqua Green, 6GB, 128GB Storage) | 5000mAh Battery | Upto 12GB RAM with RAM Plus</v>
      </c>
      <c r="F483" t="str">
        <f t="shared" si="88"/>
        <v>Unique</v>
      </c>
      <c r="G483" t="str" cm="1">
        <f t="array" ref="G483">PROPER(_xlfn.TEXTJOIN(" ", TRUE, INDEX(_xlfn.FILTERXML("&lt;t&gt;&lt;s&gt;" &amp; SUBSTITUTE(D483," ","&lt;/s&gt;&lt;s&gt;") &amp; "&lt;/s&gt;&lt;/t&gt;", "//s"), _xlfn.SEQUENCE(4))))</f>
        <v>Samsung Galaxy M13 5G</v>
      </c>
      <c r="H483" t="str">
        <f t="shared" si="89"/>
        <v>6GB, 128GB Storage) | 5000mAh Battery | Upto 12GB RAM with RAM Plus</v>
      </c>
      <c r="I483" t="s">
        <v>2950</v>
      </c>
      <c r="J483" t="s">
        <v>13093</v>
      </c>
      <c r="K483" s="7" t="str">
        <f t="shared" si="80"/>
        <v>Electronics</v>
      </c>
      <c r="L483" s="2" t="s">
        <v>13122</v>
      </c>
      <c r="M483" t="str">
        <f t="shared" si="81"/>
        <v>Mobiles &amp; Accessories</v>
      </c>
      <c r="N483" s="2" t="s">
        <v>13126</v>
      </c>
      <c r="O483" s="2" t="str">
        <f t="shared" si="82"/>
        <v>Smartphones &amp; BasicMobiles</v>
      </c>
      <c r="P483" s="1" t="s">
        <v>13127</v>
      </c>
      <c r="R483" s="2">
        <v>13999</v>
      </c>
      <c r="S483" s="8">
        <f t="shared" si="83"/>
        <v>13999</v>
      </c>
      <c r="T483" s="2">
        <v>19499</v>
      </c>
      <c r="U483" s="8">
        <f t="shared" si="84"/>
        <v>19499</v>
      </c>
      <c r="V483" s="1">
        <f t="shared" si="85"/>
        <v>0.28206574696138265</v>
      </c>
      <c r="W483">
        <v>4.0999999999999996</v>
      </c>
      <c r="X483" s="10">
        <f t="shared" si="86"/>
        <v>4.0999999999999996</v>
      </c>
      <c r="Y483" s="4">
        <v>18998</v>
      </c>
      <c r="Z483" s="12">
        <f t="shared" si="87"/>
        <v>18998</v>
      </c>
    </row>
    <row r="484" spans="1:26" x14ac:dyDescent="0.25">
      <c r="A484">
        <v>483</v>
      </c>
      <c r="B484" t="s">
        <v>3968</v>
      </c>
      <c r="C484" t="s">
        <v>3969</v>
      </c>
      <c r="D484" t="str">
        <f t="shared" si="79"/>
        <v>Tukzer Capacitive Stylus Pen for Touch Screens Devices, Fine Point, Lightweight Metal Body with Magnetism Cover Cap for Smartphones Tablets iPad iPad Pro iPhone (White)</v>
      </c>
      <c r="F484" t="str">
        <f t="shared" si="88"/>
        <v>Unique</v>
      </c>
      <c r="G484" t="str" cm="1">
        <f t="array" ref="G484">PROPER(_xlfn.TEXTJOIN(" ", TRUE, INDEX(_xlfn.FILTERXML("&lt;t&gt;&lt;s&gt;" &amp; SUBSTITUTE(D484," ","&lt;/s&gt;&lt;s&gt;") &amp; "&lt;/s&gt;&lt;/t&gt;", "//s"), _xlfn.SEQUENCE(4))))</f>
        <v>Tukzer Capacitive Stylus Pen</v>
      </c>
      <c r="H484" t="str">
        <f t="shared" si="89"/>
        <v>Screens Devices, Fine Point, Lightweight Metal Body with Magnetism Cover Cap for Smartphones Tablets iPad iPad Pro iPhone (White)</v>
      </c>
      <c r="I484" t="s">
        <v>3815</v>
      </c>
      <c r="J484" t="s">
        <v>13093</v>
      </c>
      <c r="K484" s="7" t="str">
        <f t="shared" si="80"/>
        <v>Electronics</v>
      </c>
      <c r="L484" t="s">
        <v>13122</v>
      </c>
      <c r="M484" t="str">
        <f t="shared" si="81"/>
        <v>Mobiles &amp; Accessories</v>
      </c>
      <c r="N484" t="s">
        <v>13123</v>
      </c>
      <c r="O484" s="2" t="str">
        <f t="shared" si="82"/>
        <v>MobileAccessories</v>
      </c>
      <c r="P484" s="1" t="s">
        <v>13148</v>
      </c>
      <c r="R484">
        <v>349</v>
      </c>
      <c r="S484" s="8">
        <f t="shared" si="83"/>
        <v>349</v>
      </c>
      <c r="T484">
        <v>999</v>
      </c>
      <c r="U484" s="8">
        <f t="shared" si="84"/>
        <v>999</v>
      </c>
      <c r="V484" s="1">
        <f t="shared" si="85"/>
        <v>0.65065065065065064</v>
      </c>
      <c r="W484">
        <v>3.8</v>
      </c>
      <c r="X484" s="10">
        <f t="shared" si="86"/>
        <v>3.8</v>
      </c>
      <c r="Y484" s="4">
        <v>16557</v>
      </c>
      <c r="Z484" s="12">
        <f t="shared" si="87"/>
        <v>16557</v>
      </c>
    </row>
    <row r="485" spans="1:26" x14ac:dyDescent="0.25">
      <c r="A485">
        <v>484</v>
      </c>
      <c r="B485" t="s">
        <v>3973</v>
      </c>
      <c r="C485" t="s">
        <v>3974</v>
      </c>
      <c r="D485" t="str">
        <f t="shared" si="79"/>
        <v>Mi 10W Wall Charger for Mobile Phones with Micro USB Cable (Black)</v>
      </c>
      <c r="F485" t="str">
        <f t="shared" si="88"/>
        <v>Unique</v>
      </c>
      <c r="G485" t="str" cm="1">
        <f t="array" ref="G485">PROPER(_xlfn.TEXTJOIN(" ", TRUE, INDEX(_xlfn.FILTERXML("&lt;t&gt;&lt;s&gt;" &amp; SUBSTITUTE(D485," ","&lt;/s&gt;&lt;s&gt;") &amp; "&lt;/s&gt;&lt;/t&gt;", "//s"), _xlfn.SEQUENCE(4))))</f>
        <v>Mi 10W Wall Charger</v>
      </c>
      <c r="H485" t="str">
        <f t="shared" si="89"/>
        <v>Phones with Micro USB Cable (Black)</v>
      </c>
      <c r="I485" t="s">
        <v>3120</v>
      </c>
      <c r="J485" t="s">
        <v>13093</v>
      </c>
      <c r="K485" s="7" t="str">
        <f t="shared" si="80"/>
        <v>Electronics</v>
      </c>
      <c r="L485" t="s">
        <v>13122</v>
      </c>
      <c r="M485" t="str">
        <f t="shared" si="81"/>
        <v>Mobiles &amp; Accessories</v>
      </c>
      <c r="N485" t="s">
        <v>13123</v>
      </c>
      <c r="O485" s="2" t="str">
        <f t="shared" si="82"/>
        <v>MobileAccessories</v>
      </c>
      <c r="P485" s="1" t="s">
        <v>13124</v>
      </c>
      <c r="Q485" t="s">
        <v>13137</v>
      </c>
      <c r="R485">
        <v>499</v>
      </c>
      <c r="S485" s="8">
        <f t="shared" si="83"/>
        <v>499</v>
      </c>
      <c r="T485">
        <v>599</v>
      </c>
      <c r="U485" s="8">
        <f t="shared" si="84"/>
        <v>599</v>
      </c>
      <c r="V485" s="1">
        <f t="shared" si="85"/>
        <v>0.1669449081803005</v>
      </c>
      <c r="W485">
        <v>4.2</v>
      </c>
      <c r="X485" s="10">
        <f t="shared" si="86"/>
        <v>4.2</v>
      </c>
      <c r="Y485" s="4">
        <v>21916</v>
      </c>
      <c r="Z485" s="12">
        <f t="shared" si="87"/>
        <v>21916</v>
      </c>
    </row>
    <row r="486" spans="1:26" x14ac:dyDescent="0.25">
      <c r="A486">
        <v>485</v>
      </c>
      <c r="B486" t="s">
        <v>3983</v>
      </c>
      <c r="C486" t="s">
        <v>3177</v>
      </c>
      <c r="D486" t="str">
        <f t="shared" si="79"/>
        <v>Fire-Boltt India's No 1 Smartwatch Brand Talk 2 Bluetooth Calling Smartwatch with Dual Button, Hands On Voice Assistance, 60 Sports Modes, in Built Mic and Speaker with IP68 Rating</v>
      </c>
      <c r="F486" t="str">
        <f t="shared" si="88"/>
        <v>Unique</v>
      </c>
      <c r="G486" t="str" cm="1">
        <f t="array" ref="G486">PROPER(_xlfn.TEXTJOIN(" ", TRUE, INDEX(_xlfn.FILTERXML("&lt;t&gt;&lt;s&gt;" &amp; SUBSTITUTE(D486," ","&lt;/s&gt;&lt;s&gt;") &amp; "&lt;/s&gt;&lt;/t&gt;", "//s"), _xlfn.SEQUENCE(4))))</f>
        <v>Fire-Boltt India'S No 1</v>
      </c>
      <c r="H486" t="str">
        <f t="shared" si="89"/>
        <v>Talk 2 Bluetooth Calling Smartwatch with Dual Button, Hands On Voice Assistance, 60 Sports Modes, in Built Mic and Speaker with IP68 Rating</v>
      </c>
      <c r="I486" t="s">
        <v>2910</v>
      </c>
      <c r="J486" t="s">
        <v>13093</v>
      </c>
      <c r="K486" s="7" t="str">
        <f t="shared" si="80"/>
        <v>Electronics</v>
      </c>
      <c r="L486" s="2" t="s">
        <v>13120</v>
      </c>
      <c r="M486" t="str">
        <f t="shared" si="81"/>
        <v>WearableTechnology</v>
      </c>
      <c r="N486" s="2" t="s">
        <v>13121</v>
      </c>
      <c r="O486" s="2" t="str">
        <f t="shared" si="82"/>
        <v>SmartWatches</v>
      </c>
      <c r="P486" s="1"/>
      <c r="R486" s="2">
        <v>2199</v>
      </c>
      <c r="S486" s="8">
        <f t="shared" si="83"/>
        <v>2199</v>
      </c>
      <c r="T486" s="2">
        <v>9999</v>
      </c>
      <c r="U486" s="8">
        <f t="shared" si="84"/>
        <v>9999</v>
      </c>
      <c r="V486" s="1">
        <f t="shared" si="85"/>
        <v>0.78007800780078007</v>
      </c>
      <c r="W486">
        <v>4.2</v>
      </c>
      <c r="X486" s="10">
        <f t="shared" si="86"/>
        <v>4.2</v>
      </c>
      <c r="Y486" s="4">
        <v>29472</v>
      </c>
      <c r="Z486" s="12">
        <f t="shared" si="87"/>
        <v>29472</v>
      </c>
    </row>
    <row r="487" spans="1:26" x14ac:dyDescent="0.25">
      <c r="A487">
        <v>486</v>
      </c>
      <c r="B487" t="s">
        <v>3986</v>
      </c>
      <c r="C487" t="s">
        <v>3987</v>
      </c>
      <c r="D487" t="str">
        <f t="shared" si="79"/>
        <v>STRIFF 12 Pieces Highly Flexible Silicone Micro USB Protector, Mouse Cable Protector, Suit for All Cell Phones, Computers and Chargers (White)</v>
      </c>
      <c r="F487" t="str">
        <f t="shared" si="88"/>
        <v>Duplicate</v>
      </c>
      <c r="G487" t="str" cm="1">
        <f t="array" ref="G487">PROPER(_xlfn.TEXTJOIN(" ", TRUE, INDEX(_xlfn.FILTERXML("&lt;t&gt;&lt;s&gt;" &amp; SUBSTITUTE(D487," ","&lt;/s&gt;&lt;s&gt;") &amp; "&lt;/s&gt;&lt;/t&gt;", "//s"), _xlfn.SEQUENCE(4))))</f>
        <v>Striff 12 Pieces Highly</v>
      </c>
      <c r="H487" t="str">
        <f t="shared" si="89"/>
        <v>Micro USB Protector, Mouse Cable Protector, Suit for All Cell Phones, Computers and Chargers (White)</v>
      </c>
      <c r="I487" t="s">
        <v>3588</v>
      </c>
      <c r="J487" t="s">
        <v>13093</v>
      </c>
      <c r="K487" s="7" t="str">
        <f t="shared" si="80"/>
        <v>Electronics</v>
      </c>
      <c r="L487" t="s">
        <v>13122</v>
      </c>
      <c r="M487" t="str">
        <f t="shared" si="81"/>
        <v>Mobiles &amp; Accessories</v>
      </c>
      <c r="N487" t="s">
        <v>13123</v>
      </c>
      <c r="O487" s="2" t="str">
        <f t="shared" si="82"/>
        <v>MobileAccessories</v>
      </c>
      <c r="P487" s="1" t="s">
        <v>13145</v>
      </c>
      <c r="R487">
        <v>95</v>
      </c>
      <c r="S487" s="8">
        <f t="shared" si="83"/>
        <v>95</v>
      </c>
      <c r="T487">
        <v>499</v>
      </c>
      <c r="U487" s="8">
        <f t="shared" si="84"/>
        <v>499</v>
      </c>
      <c r="V487" s="1">
        <f t="shared" si="85"/>
        <v>0.80961923847695394</v>
      </c>
      <c r="W487">
        <v>4.2</v>
      </c>
      <c r="X487" s="10">
        <f t="shared" si="86"/>
        <v>4.2</v>
      </c>
      <c r="Y487" s="4">
        <v>1949</v>
      </c>
      <c r="Z487" s="12">
        <f t="shared" si="87"/>
        <v>1949</v>
      </c>
    </row>
    <row r="488" spans="1:26" x14ac:dyDescent="0.25">
      <c r="A488">
        <v>487</v>
      </c>
      <c r="B488" t="s">
        <v>3996</v>
      </c>
      <c r="C488" t="s">
        <v>3997</v>
      </c>
      <c r="D488" t="str">
        <f t="shared" si="79"/>
        <v>FLiX (Beetel) USB to Type C PVC Data Sync and 2A Smartphone Fast Charging Cable, Made in India, 480Mbps Data Sync, Tough Cable, 1 Meter Long USB Cable for USB Type C Devices Black XCD-C12</v>
      </c>
      <c r="F488" t="str">
        <f t="shared" si="88"/>
        <v>Unique</v>
      </c>
      <c r="G488" t="str" cm="1">
        <f t="array" ref="G488">PROPER(_xlfn.TEXTJOIN(" ", TRUE, INDEX(_xlfn.FILTERXML("&lt;t&gt;&lt;s&gt;" &amp; SUBSTITUTE(D488," ","&lt;/s&gt;&lt;s&gt;") &amp; "&lt;/s&gt;&lt;/t&gt;", "//s"), _xlfn.SEQUENCE(4))))</f>
        <v>Flix (Beetel) Usb To</v>
      </c>
      <c r="H488" t="str">
        <f t="shared" si="89"/>
        <v>PVC Data Sync and 2A Smartphone Fast Charging Cable, Made in India, 480Mbps Data Sync, Tough Cable, 1 Meter Long USB Cable for USB Type C Devices Black XCD-C12</v>
      </c>
      <c r="I488" t="s">
        <v>17</v>
      </c>
      <c r="J488" t="s">
        <v>13085</v>
      </c>
      <c r="K488" s="7" t="str">
        <f t="shared" si="80"/>
        <v>Computers &amp; Accessories</v>
      </c>
      <c r="L488" t="s">
        <v>13086</v>
      </c>
      <c r="M488" t="str">
        <f t="shared" si="81"/>
        <v>Accessories &amp; Peripherals</v>
      </c>
      <c r="N488" t="s">
        <v>13087</v>
      </c>
      <c r="O488" s="2" t="str">
        <f t="shared" si="82"/>
        <v>Cables &amp; Accessories</v>
      </c>
      <c r="P488" s="1" t="s">
        <v>13088</v>
      </c>
      <c r="Q488" t="s">
        <v>13089</v>
      </c>
      <c r="R488">
        <v>139</v>
      </c>
      <c r="S488" s="8">
        <f t="shared" si="83"/>
        <v>139</v>
      </c>
      <c r="T488">
        <v>249</v>
      </c>
      <c r="U488" s="8">
        <f t="shared" si="84"/>
        <v>249</v>
      </c>
      <c r="V488" s="1">
        <f t="shared" si="85"/>
        <v>0.44176706827309237</v>
      </c>
      <c r="W488">
        <v>4</v>
      </c>
      <c r="X488" s="10">
        <f t="shared" si="86"/>
        <v>4</v>
      </c>
      <c r="Y488" s="4">
        <v>9377</v>
      </c>
      <c r="Z488" s="12">
        <f t="shared" si="87"/>
        <v>9377</v>
      </c>
    </row>
    <row r="489" spans="1:26" x14ac:dyDescent="0.25">
      <c r="A489">
        <v>488</v>
      </c>
      <c r="B489" t="s">
        <v>4000</v>
      </c>
      <c r="C489" t="s">
        <v>4001</v>
      </c>
      <c r="D489" t="str">
        <f t="shared" si="79"/>
        <v>Noise ColorFit Pro 4 Alpha Bluetooth Calling Smart Watch with 1.78 AMOLED Display, Tru Sync, 60hz Refresh Rate, instacharge, Gesture Control, Functional 360 Digital Crown (Jet Black)</v>
      </c>
      <c r="F489" t="str">
        <f t="shared" si="88"/>
        <v>Unique</v>
      </c>
      <c r="G489" t="str" cm="1">
        <f t="array" ref="G489">PROPER(_xlfn.TEXTJOIN(" ", TRUE, INDEX(_xlfn.FILTERXML("&lt;t&gt;&lt;s&gt;" &amp; SUBSTITUTE(D489," ","&lt;/s&gt;&lt;s&gt;") &amp; "&lt;/s&gt;&lt;/t&gt;", "//s"), _xlfn.SEQUENCE(4))))</f>
        <v>Noise Colorfit Pro 4</v>
      </c>
      <c r="H489" t="str">
        <f t="shared" si="89"/>
        <v>Calling Smart Watch with 1.78 AMOLED Display, Tru Sync, 60hz Refresh Rate, instacharge, Gesture Control, Functional 360 Digital Crown (Jet Black)</v>
      </c>
      <c r="I489" t="s">
        <v>2910</v>
      </c>
      <c r="J489" t="s">
        <v>13093</v>
      </c>
      <c r="K489" s="7" t="str">
        <f t="shared" si="80"/>
        <v>Electronics</v>
      </c>
      <c r="L489" s="2" t="s">
        <v>13120</v>
      </c>
      <c r="M489" t="str">
        <f t="shared" si="81"/>
        <v>WearableTechnology</v>
      </c>
      <c r="N489" s="2" t="s">
        <v>13121</v>
      </c>
      <c r="O489" s="2" t="str">
        <f t="shared" si="82"/>
        <v>SmartWatches</v>
      </c>
      <c r="P489" s="1"/>
      <c r="R489" s="2">
        <v>4499</v>
      </c>
      <c r="S489" s="8">
        <f t="shared" si="83"/>
        <v>4499</v>
      </c>
      <c r="T489" s="2">
        <v>7999</v>
      </c>
      <c r="U489" s="8">
        <f t="shared" si="84"/>
        <v>7999</v>
      </c>
      <c r="V489" s="1">
        <f t="shared" si="85"/>
        <v>0.43755469433679212</v>
      </c>
      <c r="W489">
        <v>3.5</v>
      </c>
      <c r="X489" s="10">
        <f t="shared" si="86"/>
        <v>3.5</v>
      </c>
      <c r="Y489" s="4">
        <v>37</v>
      </c>
      <c r="Z489" s="12">
        <f t="shared" si="87"/>
        <v>37</v>
      </c>
    </row>
    <row r="490" spans="1:26" x14ac:dyDescent="0.25">
      <c r="A490">
        <v>489</v>
      </c>
      <c r="B490" t="s">
        <v>4010</v>
      </c>
      <c r="C490" t="s">
        <v>4011</v>
      </c>
      <c r="D490" t="str">
        <f t="shared" si="79"/>
        <v>Elv Mobile Phone Mount Tabletop Holder for Phones and Tablets - Black</v>
      </c>
      <c r="F490" t="str">
        <f t="shared" si="88"/>
        <v>Unique</v>
      </c>
      <c r="G490" t="str" cm="1">
        <f t="array" ref="G490">PROPER(_xlfn.TEXTJOIN(" ", TRUE, INDEX(_xlfn.FILTERXML("&lt;t&gt;&lt;s&gt;" &amp; SUBSTITUTE(D490," ","&lt;/s&gt;&lt;s&gt;") &amp; "&lt;/s&gt;&lt;/t&gt;", "//s"), _xlfn.SEQUENCE(4))))</f>
        <v>Elv Mobile Phone Mount</v>
      </c>
      <c r="H490" t="str">
        <f t="shared" si="89"/>
        <v>for Phones and Tablets - Black</v>
      </c>
      <c r="I490" t="s">
        <v>3445</v>
      </c>
      <c r="J490" t="s">
        <v>13093</v>
      </c>
      <c r="K490" s="7" t="str">
        <f t="shared" si="80"/>
        <v>Electronics</v>
      </c>
      <c r="L490" t="s">
        <v>13122</v>
      </c>
      <c r="M490" t="str">
        <f t="shared" si="81"/>
        <v>Mobiles &amp; Accessories</v>
      </c>
      <c r="N490" t="s">
        <v>13123</v>
      </c>
      <c r="O490" s="2" t="str">
        <f t="shared" si="82"/>
        <v>MobileAccessories</v>
      </c>
      <c r="P490" s="1" t="s">
        <v>13143</v>
      </c>
      <c r="R490">
        <v>89</v>
      </c>
      <c r="S490" s="8">
        <f t="shared" si="83"/>
        <v>89</v>
      </c>
      <c r="T490">
        <v>599</v>
      </c>
      <c r="U490" s="8">
        <f t="shared" si="84"/>
        <v>599</v>
      </c>
      <c r="V490" s="1">
        <f t="shared" si="85"/>
        <v>0.85141903171953259</v>
      </c>
      <c r="W490">
        <v>4.3</v>
      </c>
      <c r="X490" s="10">
        <f t="shared" si="86"/>
        <v>4.3</v>
      </c>
      <c r="Y490" s="4">
        <v>2351</v>
      </c>
      <c r="Z490" s="12">
        <f t="shared" si="87"/>
        <v>2351</v>
      </c>
    </row>
    <row r="491" spans="1:26" x14ac:dyDescent="0.25">
      <c r="A491">
        <v>490</v>
      </c>
      <c r="B491" t="s">
        <v>4020</v>
      </c>
      <c r="C491" t="s">
        <v>4021</v>
      </c>
      <c r="D491" t="str">
        <f t="shared" si="79"/>
        <v>iQOO Z6 44W by vivo (Raven Black, 6GB RAM, 128GB Storage) | 6.44" FHD+ AMOLED Display | 50% Charge in just 27 mins | in-Display Fingerprint Scanning</v>
      </c>
      <c r="F491" t="str">
        <f t="shared" si="88"/>
        <v>Unique</v>
      </c>
      <c r="G491" t="str" cm="1">
        <f t="array" ref="G491">PROPER(_xlfn.TEXTJOIN(" ", TRUE, INDEX(_xlfn.FILTERXML("&lt;t&gt;&lt;s&gt;" &amp; SUBSTITUTE(D491," ","&lt;/s&gt;&lt;s&gt;") &amp; "&lt;/s&gt;&lt;/t&gt;", "//s"), _xlfn.SEQUENCE(4))))</f>
        <v>Iqoo Z6 44W By</v>
      </c>
      <c r="H491" t="str">
        <f t="shared" si="89"/>
        <v>Black, 6GB RAM, 128GB Storage) | 6.44" FHD+ AMOLED Display | 50% Charge in just 27 mins | in-Display Fingerprint Scanning</v>
      </c>
      <c r="I491" t="s">
        <v>2950</v>
      </c>
      <c r="J491" t="s">
        <v>13093</v>
      </c>
      <c r="K491" s="7" t="str">
        <f t="shared" si="80"/>
        <v>Electronics</v>
      </c>
      <c r="L491" s="2" t="s">
        <v>13122</v>
      </c>
      <c r="M491" t="str">
        <f t="shared" si="81"/>
        <v>Mobiles &amp; Accessories</v>
      </c>
      <c r="N491" s="2" t="s">
        <v>13126</v>
      </c>
      <c r="O491" s="2" t="str">
        <f t="shared" si="82"/>
        <v>Smartphones &amp; BasicMobiles</v>
      </c>
      <c r="P491" s="1" t="s">
        <v>13127</v>
      </c>
      <c r="R491" s="2">
        <v>15499</v>
      </c>
      <c r="S491" s="8">
        <f t="shared" si="83"/>
        <v>15499</v>
      </c>
      <c r="T491" s="2">
        <v>20999</v>
      </c>
      <c r="U491" s="8">
        <f t="shared" si="84"/>
        <v>20999</v>
      </c>
      <c r="V491" s="1">
        <f t="shared" si="85"/>
        <v>0.26191723415400736</v>
      </c>
      <c r="W491">
        <v>4.0999999999999996</v>
      </c>
      <c r="X491" s="10">
        <f t="shared" si="86"/>
        <v>4.0999999999999996</v>
      </c>
      <c r="Y491" s="4">
        <v>19253</v>
      </c>
      <c r="Z491" s="12">
        <f t="shared" si="87"/>
        <v>19253</v>
      </c>
    </row>
    <row r="492" spans="1:26" x14ac:dyDescent="0.25">
      <c r="A492">
        <v>491</v>
      </c>
      <c r="B492" t="s">
        <v>4023</v>
      </c>
      <c r="C492" t="s">
        <v>4024</v>
      </c>
      <c r="D492" t="str">
        <f t="shared" si="79"/>
        <v>Redmi 11 Prime 5G (Meadow Green, 4GB RAM 64GB ROM) | Prime Design | MTK Dimensity 700 | 50 MP Dual Cam | 5000mAh | 7 Band 5G</v>
      </c>
      <c r="F492" t="str">
        <f t="shared" si="88"/>
        <v>Unique</v>
      </c>
      <c r="G492" t="str" cm="1">
        <f t="array" ref="G492">PROPER(_xlfn.TEXTJOIN(" ", TRUE, INDEX(_xlfn.FILTERXML("&lt;t&gt;&lt;s&gt;" &amp; SUBSTITUTE(D492," ","&lt;/s&gt;&lt;s&gt;") &amp; "&lt;/s&gt;&lt;/t&gt;", "//s"), _xlfn.SEQUENCE(4))))</f>
        <v>Redmi 11 Prime 5G</v>
      </c>
      <c r="H492" t="str">
        <f t="shared" si="89"/>
        <v>4GB RAM 64GB ROM) | Prime Design | MTK Dimensity 700 | 50 MP Dual Cam | 5000mAh | 7 Band 5G</v>
      </c>
      <c r="I492" t="s">
        <v>2950</v>
      </c>
      <c r="J492" t="s">
        <v>13093</v>
      </c>
      <c r="K492" s="7" t="str">
        <f t="shared" si="80"/>
        <v>Electronics</v>
      </c>
      <c r="L492" s="2" t="s">
        <v>13122</v>
      </c>
      <c r="M492" t="str">
        <f t="shared" si="81"/>
        <v>Mobiles &amp; Accessories</v>
      </c>
      <c r="N492" s="2" t="s">
        <v>13126</v>
      </c>
      <c r="O492" s="2" t="str">
        <f t="shared" si="82"/>
        <v>Smartphones &amp; BasicMobiles</v>
      </c>
      <c r="P492" s="1" t="s">
        <v>13127</v>
      </c>
      <c r="R492" s="2">
        <v>13999</v>
      </c>
      <c r="S492" s="8">
        <f t="shared" si="83"/>
        <v>13999</v>
      </c>
      <c r="T492" s="2">
        <v>15999</v>
      </c>
      <c r="U492" s="8">
        <f t="shared" si="84"/>
        <v>15999</v>
      </c>
      <c r="V492" s="1">
        <f t="shared" si="85"/>
        <v>0.12500781298831176</v>
      </c>
      <c r="W492">
        <v>3.9</v>
      </c>
      <c r="X492" s="10">
        <f t="shared" si="86"/>
        <v>3.9</v>
      </c>
      <c r="Y492" s="4">
        <v>2180</v>
      </c>
      <c r="Z492" s="12">
        <f t="shared" si="87"/>
        <v>2180</v>
      </c>
    </row>
    <row r="493" spans="1:26" x14ac:dyDescent="0.25">
      <c r="A493">
        <v>492</v>
      </c>
      <c r="B493" t="s">
        <v>4033</v>
      </c>
      <c r="C493" t="s">
        <v>4034</v>
      </c>
      <c r="D493" t="str">
        <f t="shared" si="79"/>
        <v>Noise Pulse Buzz 1.69" Bluetooth Calling Smart Watch with Call Function, 150 Watch Faces, 60 Sports Modes, Spo2 and Heart Rate Monitoring, Calling Smart Watch for Men and Women - Rose Pink</v>
      </c>
      <c r="F493" t="str">
        <f t="shared" si="88"/>
        <v>Unique</v>
      </c>
      <c r="G493" t="str" cm="1">
        <f t="array" ref="G493">PROPER(_xlfn.TEXTJOIN(" ", TRUE, INDEX(_xlfn.FILTERXML("&lt;t&gt;&lt;s&gt;" &amp; SUBSTITUTE(D493," ","&lt;/s&gt;&lt;s&gt;") &amp; "&lt;/s&gt;&lt;/t&gt;", "//s"), _xlfn.SEQUENCE(4))))</f>
        <v>Noise Pulse Buzz 1.69"</v>
      </c>
      <c r="H493" t="str">
        <f t="shared" si="89"/>
        <v>Smart Watch with Call Function, 150 Watch Faces, 60 Sports Modes, Spo2 and Heart Rate Monitoring, Calling Smart Watch for Men and Women - Rose Pink</v>
      </c>
      <c r="I493" t="s">
        <v>2910</v>
      </c>
      <c r="J493" t="s">
        <v>13093</v>
      </c>
      <c r="K493" s="7" t="str">
        <f t="shared" si="80"/>
        <v>Electronics</v>
      </c>
      <c r="L493" s="2" t="s">
        <v>13120</v>
      </c>
      <c r="M493" t="str">
        <f t="shared" si="81"/>
        <v>WearableTechnology</v>
      </c>
      <c r="N493" s="2" t="s">
        <v>13121</v>
      </c>
      <c r="O493" s="2" t="str">
        <f t="shared" si="82"/>
        <v>SmartWatches</v>
      </c>
      <c r="P493" s="1"/>
      <c r="R493" s="2">
        <v>1999</v>
      </c>
      <c r="S493" s="8">
        <f t="shared" si="83"/>
        <v>1999</v>
      </c>
      <c r="T493" s="2">
        <v>4999</v>
      </c>
      <c r="U493" s="8">
        <f t="shared" si="84"/>
        <v>4999</v>
      </c>
      <c r="V493" s="1">
        <f t="shared" si="85"/>
        <v>0.60012002400480091</v>
      </c>
      <c r="W493">
        <v>3.9</v>
      </c>
      <c r="X493" s="10">
        <f t="shared" si="86"/>
        <v>3.9</v>
      </c>
      <c r="Y493" s="4">
        <v>7571</v>
      </c>
      <c r="Z493" s="12">
        <f t="shared" si="87"/>
        <v>7571</v>
      </c>
    </row>
    <row r="494" spans="1:26" x14ac:dyDescent="0.25">
      <c r="A494">
        <v>493</v>
      </c>
      <c r="B494" t="s">
        <v>4043</v>
      </c>
      <c r="C494" t="s">
        <v>4044</v>
      </c>
      <c r="D494" t="str">
        <f t="shared" si="79"/>
        <v>PTron Newly Launched Force X10 Bluetooth Calling Smartwatch with 1.7" Full Touch Display, Real Heart Rate Monitor, SpO2, Watch Faces, 5 Days Runtime, Health Fitness Trackers and IP68 Waterproof (Black)</v>
      </c>
      <c r="F494" t="str">
        <f t="shared" si="88"/>
        <v>Unique</v>
      </c>
      <c r="G494" t="str" cm="1">
        <f t="array" ref="G494">PROPER(_xlfn.TEXTJOIN(" ", TRUE, INDEX(_xlfn.FILTERXML("&lt;t&gt;&lt;s&gt;" &amp; SUBSTITUTE(D494," ","&lt;/s&gt;&lt;s&gt;") &amp; "&lt;/s&gt;&lt;/t&gt;", "//s"), _xlfn.SEQUENCE(4))))</f>
        <v>Ptron Newly Launched Force</v>
      </c>
      <c r="H494" t="str">
        <f t="shared" si="89"/>
        <v>Calling Smartwatch with 1.7" Full Touch Display, Real Heart Rate Monitor, SpO2, Watch Faces, 5 Days Runtime, Health Fitness Trackers and IP68 Waterproof (Black)</v>
      </c>
      <c r="I494" t="s">
        <v>2910</v>
      </c>
      <c r="J494" t="s">
        <v>13093</v>
      </c>
      <c r="K494" s="7" t="str">
        <f t="shared" si="80"/>
        <v>Electronics</v>
      </c>
      <c r="L494" s="2" t="s">
        <v>13120</v>
      </c>
      <c r="M494" t="str">
        <f t="shared" si="81"/>
        <v>WearableTechnology</v>
      </c>
      <c r="N494" s="2" t="s">
        <v>13121</v>
      </c>
      <c r="O494" s="2" t="str">
        <f t="shared" si="82"/>
        <v>SmartWatches</v>
      </c>
      <c r="P494" s="1"/>
      <c r="R494" s="2">
        <v>1399</v>
      </c>
      <c r="S494" s="8">
        <f t="shared" si="83"/>
        <v>1399</v>
      </c>
      <c r="T494" s="2">
        <v>5999</v>
      </c>
      <c r="U494" s="8">
        <f t="shared" si="84"/>
        <v>5999</v>
      </c>
      <c r="V494" s="1">
        <f t="shared" si="85"/>
        <v>0.76679446574429067</v>
      </c>
      <c r="W494">
        <v>3.3</v>
      </c>
      <c r="X494" s="10">
        <f t="shared" si="86"/>
        <v>3.3</v>
      </c>
      <c r="Y494" s="4">
        <v>4415</v>
      </c>
      <c r="Z494" s="12">
        <f t="shared" si="87"/>
        <v>4415</v>
      </c>
    </row>
    <row r="495" spans="1:26" x14ac:dyDescent="0.25">
      <c r="A495">
        <v>494</v>
      </c>
      <c r="B495" t="s">
        <v>4048</v>
      </c>
      <c r="C495" t="s">
        <v>4049</v>
      </c>
      <c r="D495" t="str">
        <f t="shared" si="79"/>
        <v>Portronics CLAMP X Car-Vent Mobile Holder 360 Degree Rotational(Black)</v>
      </c>
      <c r="F495" t="str">
        <f t="shared" si="88"/>
        <v>Unique</v>
      </c>
      <c r="G495" t="str" cm="1">
        <f t="array" ref="G495">PROPER(_xlfn.TEXTJOIN(" ", TRUE, INDEX(_xlfn.FILTERXML("&lt;t&gt;&lt;s&gt;" &amp; SUBSTITUTE(D495," ","&lt;/s&gt;&lt;s&gt;") &amp; "&lt;/s&gt;&lt;/t&gt;", "//s"), _xlfn.SEQUENCE(4))))</f>
        <v>Portronics Clamp X Car-Vent</v>
      </c>
      <c r="H495" t="str">
        <f t="shared" si="89"/>
        <v>360 Degree Rotational(Black)</v>
      </c>
      <c r="I495" t="s">
        <v>3109</v>
      </c>
      <c r="J495" t="s">
        <v>13093</v>
      </c>
      <c r="K495" s="7" t="str">
        <f t="shared" si="80"/>
        <v>Electronics</v>
      </c>
      <c r="L495" t="s">
        <v>13122</v>
      </c>
      <c r="M495" t="str">
        <f t="shared" si="81"/>
        <v>Mobiles &amp; Accessories</v>
      </c>
      <c r="N495" t="s">
        <v>13123</v>
      </c>
      <c r="O495" s="2" t="str">
        <f t="shared" si="82"/>
        <v>MobileAccessories</v>
      </c>
      <c r="P495" s="1" t="s">
        <v>13135</v>
      </c>
      <c r="Q495" t="s">
        <v>13136</v>
      </c>
      <c r="R495">
        <v>599</v>
      </c>
      <c r="S495" s="8">
        <f t="shared" si="83"/>
        <v>599</v>
      </c>
      <c r="T495">
        <v>999</v>
      </c>
      <c r="U495" s="8">
        <f t="shared" si="84"/>
        <v>999</v>
      </c>
      <c r="V495" s="1">
        <f t="shared" si="85"/>
        <v>0.40040040040040042</v>
      </c>
      <c r="W495">
        <v>4</v>
      </c>
      <c r="X495" s="10">
        <f t="shared" si="86"/>
        <v>4</v>
      </c>
      <c r="Y495" s="4">
        <v>18654</v>
      </c>
      <c r="Z495" s="12">
        <f t="shared" si="87"/>
        <v>18654</v>
      </c>
    </row>
    <row r="496" spans="1:26" x14ac:dyDescent="0.25">
      <c r="A496">
        <v>495</v>
      </c>
      <c r="B496" t="s">
        <v>4058</v>
      </c>
      <c r="C496" t="s">
        <v>4059</v>
      </c>
      <c r="D496" t="str">
        <f t="shared" si="79"/>
        <v>pTron Volta Dual Port 12W Smart USB Charger Adapter, Multi-Layer Protection, Made in India, BIS Certified, Fast Charging Power Adaptor Without Cable for All iOS and Android Devices (Black)</v>
      </c>
      <c r="F496" t="str">
        <f t="shared" si="88"/>
        <v>Unique</v>
      </c>
      <c r="G496" t="str" cm="1">
        <f t="array" ref="G496">PROPER(_xlfn.TEXTJOIN(" ", TRUE, INDEX(_xlfn.FILTERXML("&lt;t&gt;&lt;s&gt;" &amp; SUBSTITUTE(D496," ","&lt;/s&gt;&lt;s&gt;") &amp; "&lt;/s&gt;&lt;/t&gt;", "//s"), _xlfn.SEQUENCE(4))))</f>
        <v>Ptron Volta Dual Port</v>
      </c>
      <c r="H496" t="str">
        <f t="shared" si="89"/>
        <v>USB Charger Adapter, Multi-Layer Protection, Made in India, BIS Certified, Fast Charging Power Adaptor Without Cable for All iOS and Android Devices (Black)</v>
      </c>
      <c r="I496" t="s">
        <v>3120</v>
      </c>
      <c r="J496" t="s">
        <v>13093</v>
      </c>
      <c r="K496" s="7" t="str">
        <f t="shared" si="80"/>
        <v>Electronics</v>
      </c>
      <c r="L496" t="s">
        <v>13122</v>
      </c>
      <c r="M496" t="str">
        <f t="shared" si="81"/>
        <v>Mobiles &amp; Accessories</v>
      </c>
      <c r="N496" s="2" t="s">
        <v>13123</v>
      </c>
      <c r="O496" s="2" t="str">
        <f t="shared" si="82"/>
        <v>MobileAccessories</v>
      </c>
      <c r="P496" s="1" t="s">
        <v>13124</v>
      </c>
      <c r="Q496" t="s">
        <v>13137</v>
      </c>
      <c r="R496">
        <v>199</v>
      </c>
      <c r="S496" s="8">
        <f t="shared" si="83"/>
        <v>199</v>
      </c>
      <c r="T496" s="2">
        <v>1099</v>
      </c>
      <c r="U496" s="8">
        <f t="shared" si="84"/>
        <v>1099</v>
      </c>
      <c r="V496" s="1">
        <f t="shared" si="85"/>
        <v>0.81892629663330296</v>
      </c>
      <c r="W496">
        <v>4</v>
      </c>
      <c r="X496" s="10">
        <f t="shared" si="86"/>
        <v>4</v>
      </c>
      <c r="Y496" s="4">
        <v>3197</v>
      </c>
      <c r="Z496" s="12">
        <f t="shared" si="87"/>
        <v>3197</v>
      </c>
    </row>
    <row r="497" spans="1:26" x14ac:dyDescent="0.25">
      <c r="A497">
        <v>496</v>
      </c>
      <c r="B497" t="s">
        <v>4068</v>
      </c>
      <c r="C497" t="s">
        <v>4069</v>
      </c>
      <c r="D497" t="str">
        <f t="shared" si="79"/>
        <v>boAt Flash Edition Smart Watch with Activity Tracker, Multiple Sports Modes, 1.3" Screen, 170+ Watch Faces, Sleep Monitor, Gesture, Camera and Music Control, IP68 and 7 Days Battery Life(Lightning Black)</v>
      </c>
      <c r="F497" t="str">
        <f t="shared" si="88"/>
        <v>Duplicate</v>
      </c>
      <c r="G497" t="str" cm="1">
        <f t="array" ref="G497">PROPER(_xlfn.TEXTJOIN(" ", TRUE, INDEX(_xlfn.FILTERXML("&lt;t&gt;&lt;s&gt;" &amp; SUBSTITUTE(D497," ","&lt;/s&gt;&lt;s&gt;") &amp; "&lt;/s&gt;&lt;/t&gt;", "//s"), _xlfn.SEQUENCE(4))))</f>
        <v>Boat Flash Edition Smart</v>
      </c>
      <c r="H497" t="str">
        <f t="shared" si="89"/>
        <v>Activity Tracker, Multiple Sports Modes, 1.3" Screen, 170+ Watch Faces, Sleep Monitor, Gesture, Camera and Music Control, IP68 and 7 Days Battery Life(Lightning Black)</v>
      </c>
      <c r="I497" t="s">
        <v>2910</v>
      </c>
      <c r="J497" t="s">
        <v>13093</v>
      </c>
      <c r="K497" s="7" t="str">
        <f t="shared" si="80"/>
        <v>Electronics</v>
      </c>
      <c r="L497" s="2" t="s">
        <v>13120</v>
      </c>
      <c r="M497" t="str">
        <f t="shared" si="81"/>
        <v>WearableTechnology</v>
      </c>
      <c r="N497" s="2" t="s">
        <v>13121</v>
      </c>
      <c r="O497" s="2" t="str">
        <f t="shared" si="82"/>
        <v>SmartWatches</v>
      </c>
      <c r="P497" s="1"/>
      <c r="R497" s="2">
        <v>1799</v>
      </c>
      <c r="S497" s="8">
        <f t="shared" si="83"/>
        <v>1799</v>
      </c>
      <c r="T497" s="2">
        <v>6990</v>
      </c>
      <c r="U497" s="8">
        <f t="shared" si="84"/>
        <v>6990</v>
      </c>
      <c r="V497" s="1">
        <f t="shared" si="85"/>
        <v>0.74263233190271816</v>
      </c>
      <c r="W497">
        <v>4</v>
      </c>
      <c r="X497" s="10">
        <f t="shared" si="86"/>
        <v>4</v>
      </c>
      <c r="Y497" s="4">
        <v>26880</v>
      </c>
      <c r="Z497" s="12">
        <f t="shared" si="87"/>
        <v>26880</v>
      </c>
    </row>
    <row r="498" spans="1:26" x14ac:dyDescent="0.25">
      <c r="A498">
        <v>497</v>
      </c>
      <c r="B498" t="s">
        <v>4078</v>
      </c>
      <c r="C498" t="s">
        <v>4079</v>
      </c>
      <c r="D498" t="str">
        <f t="shared" si="79"/>
        <v>boAt Wave Lite Smartwatch with 1.69 Inches(4.29cm) HD Display, Heart Rate and SpO2 Level Monitor, Multiple Watch Faces, Activity Tracker, Multiple Sports Modes and IP68 (Scarlet Red)</v>
      </c>
      <c r="F498" t="str">
        <f t="shared" si="88"/>
        <v>Unique</v>
      </c>
      <c r="G498" t="str" cm="1">
        <f t="array" ref="G498">PROPER(_xlfn.TEXTJOIN(" ", TRUE, INDEX(_xlfn.FILTERXML("&lt;t&gt;&lt;s&gt;" &amp; SUBSTITUTE(D498," ","&lt;/s&gt;&lt;s&gt;") &amp; "&lt;/s&gt;&lt;/t&gt;", "//s"), _xlfn.SEQUENCE(4))))</f>
        <v>Boat Wave Lite Smartwatch</v>
      </c>
      <c r="H498" t="str">
        <f t="shared" si="89"/>
        <v>Inches(4.29cm) HD Display, Heart Rate and SpO2 Level Monitor, Multiple Watch Faces, Activity Tracker, Multiple Sports Modes and IP68 (Scarlet Red)</v>
      </c>
      <c r="I498" t="s">
        <v>2910</v>
      </c>
      <c r="J498" t="s">
        <v>13093</v>
      </c>
      <c r="K498" s="7" t="str">
        <f t="shared" si="80"/>
        <v>Electronics</v>
      </c>
      <c r="L498" s="2" t="s">
        <v>13120</v>
      </c>
      <c r="M498" t="str">
        <f t="shared" si="81"/>
        <v>WearableTechnology</v>
      </c>
      <c r="N498" s="2" t="s">
        <v>13121</v>
      </c>
      <c r="O498" s="2" t="str">
        <f t="shared" si="82"/>
        <v>SmartWatches</v>
      </c>
      <c r="P498" s="1"/>
      <c r="R498" s="2">
        <v>1499</v>
      </c>
      <c r="S498" s="8">
        <f t="shared" si="83"/>
        <v>1499</v>
      </c>
      <c r="T498" s="2">
        <v>6990</v>
      </c>
      <c r="U498" s="8">
        <f t="shared" si="84"/>
        <v>6990</v>
      </c>
      <c r="V498" s="1">
        <f t="shared" si="85"/>
        <v>0.78555078683834045</v>
      </c>
      <c r="W498">
        <v>3.9</v>
      </c>
      <c r="X498" s="10">
        <f t="shared" si="86"/>
        <v>3.9</v>
      </c>
      <c r="Y498" s="4">
        <v>21796</v>
      </c>
      <c r="Z498" s="12">
        <f t="shared" si="87"/>
        <v>21796</v>
      </c>
    </row>
    <row r="499" spans="1:26" x14ac:dyDescent="0.25">
      <c r="A499">
        <v>498</v>
      </c>
      <c r="B499" t="s">
        <v>4082</v>
      </c>
      <c r="C499" t="s">
        <v>4083</v>
      </c>
      <c r="D499" t="str">
        <f t="shared" si="79"/>
        <v>iQOO Z6 Pro 5G by vivo (Phantom Dusk, 8GB RAM, 128GB Storage) | Snapdragon 778G 5G | 66W FlashCharge | 1300 nits Peak Brightness | HDR10+</v>
      </c>
      <c r="F499" t="str">
        <f t="shared" si="88"/>
        <v>Unique</v>
      </c>
      <c r="G499" t="str" cm="1">
        <f t="array" ref="G499">PROPER(_xlfn.TEXTJOIN(" ", TRUE, INDEX(_xlfn.FILTERXML("&lt;t&gt;&lt;s&gt;" &amp; SUBSTITUTE(D499," ","&lt;/s&gt;&lt;s&gt;") &amp; "&lt;/s&gt;&lt;/t&gt;", "//s"), _xlfn.SEQUENCE(4))))</f>
        <v>Iqoo Z6 Pro 5G</v>
      </c>
      <c r="H499" t="str">
        <f t="shared" si="89"/>
        <v>(Phantom Dusk, 8GB RAM, 128GB Storage) | Snapdragon 778G 5G | 66W FlashCharge | 1300 nits Peak Brightness | HDR10+</v>
      </c>
      <c r="I499" t="s">
        <v>2950</v>
      </c>
      <c r="J499" t="s">
        <v>13093</v>
      </c>
      <c r="K499" s="7" t="str">
        <f t="shared" si="80"/>
        <v>Electronics</v>
      </c>
      <c r="L499" s="2" t="s">
        <v>13122</v>
      </c>
      <c r="M499" t="str">
        <f t="shared" si="81"/>
        <v>Mobiles &amp; Accessories</v>
      </c>
      <c r="N499" s="2" t="s">
        <v>13126</v>
      </c>
      <c r="O499" s="2" t="str">
        <f t="shared" si="82"/>
        <v>Smartphones &amp; BasicMobiles</v>
      </c>
      <c r="P499" s="1" t="s">
        <v>13127</v>
      </c>
      <c r="R499" s="2">
        <v>20999</v>
      </c>
      <c r="S499" s="8">
        <f t="shared" si="83"/>
        <v>20999</v>
      </c>
      <c r="T499" s="2">
        <v>29990</v>
      </c>
      <c r="U499" s="8">
        <f t="shared" si="84"/>
        <v>29990</v>
      </c>
      <c r="V499" s="1">
        <f t="shared" si="85"/>
        <v>0.29979993331110372</v>
      </c>
      <c r="W499">
        <v>4.3</v>
      </c>
      <c r="X499" s="10">
        <f t="shared" si="86"/>
        <v>4.3</v>
      </c>
      <c r="Y499" s="4">
        <v>9499</v>
      </c>
      <c r="Z499" s="12">
        <f t="shared" si="87"/>
        <v>9499</v>
      </c>
    </row>
    <row r="500" spans="1:26" x14ac:dyDescent="0.25">
      <c r="A500">
        <v>499</v>
      </c>
      <c r="B500" t="s">
        <v>4086</v>
      </c>
      <c r="C500" t="s">
        <v>4087</v>
      </c>
      <c r="D500" t="str">
        <f t="shared" si="79"/>
        <v>Samsung Galaxy M32 Prime Edition (Light Blue, 4GB RAM, 64GB)</v>
      </c>
      <c r="F500" t="str">
        <f t="shared" si="88"/>
        <v>Unique</v>
      </c>
      <c r="G500" t="str" cm="1">
        <f t="array" ref="G500">PROPER(_xlfn.TEXTJOIN(" ", TRUE, INDEX(_xlfn.FILTERXML("&lt;t&gt;&lt;s&gt;" &amp; SUBSTITUTE(D500," ","&lt;/s&gt;&lt;s&gt;") &amp; "&lt;/s&gt;&lt;/t&gt;", "//s"), _xlfn.SEQUENCE(4))))</f>
        <v>Samsung Galaxy M32 Prime</v>
      </c>
      <c r="H500" t="str">
        <f t="shared" si="89"/>
        <v>Blue, 4GB RAM, 64GB)</v>
      </c>
      <c r="I500" t="s">
        <v>2950</v>
      </c>
      <c r="J500" t="s">
        <v>13093</v>
      </c>
      <c r="K500" s="7" t="str">
        <f t="shared" si="80"/>
        <v>Electronics</v>
      </c>
      <c r="L500" s="2" t="s">
        <v>13122</v>
      </c>
      <c r="M500" t="str">
        <f t="shared" si="81"/>
        <v>Mobiles &amp; Accessories</v>
      </c>
      <c r="N500" s="2" t="s">
        <v>13126</v>
      </c>
      <c r="O500" s="2" t="str">
        <f t="shared" si="82"/>
        <v>Smartphones &amp; BasicMobiles</v>
      </c>
      <c r="P500" s="1" t="s">
        <v>13127</v>
      </c>
      <c r="R500" s="2">
        <v>12999</v>
      </c>
      <c r="S500" s="8">
        <f t="shared" si="83"/>
        <v>12999</v>
      </c>
      <c r="T500" s="2">
        <v>13499</v>
      </c>
      <c r="U500" s="8">
        <f t="shared" si="84"/>
        <v>13499</v>
      </c>
      <c r="V500" s="1">
        <f t="shared" si="85"/>
        <v>3.7039780724498109E-2</v>
      </c>
      <c r="W500">
        <v>4.0999999999999996</v>
      </c>
      <c r="X500" s="10">
        <f t="shared" si="86"/>
        <v>4.0999999999999996</v>
      </c>
      <c r="Y500" s="4">
        <v>56098</v>
      </c>
      <c r="Z500" s="12">
        <f t="shared" si="87"/>
        <v>56098</v>
      </c>
    </row>
    <row r="501" spans="1:26" x14ac:dyDescent="0.25">
      <c r="A501">
        <v>500</v>
      </c>
      <c r="B501" t="s">
        <v>4096</v>
      </c>
      <c r="C501" t="s">
        <v>4097</v>
      </c>
      <c r="D501" t="str">
        <f t="shared" si="79"/>
        <v>Redmi Note 11T 5G (Matte Black, 6GB RAM, 128GB ROM)| Dimensity 810 5G | 33W Pro Fast Charging | Charger Included | Additional Exchange Offers|Get 2 Months of YouTube Premium Free!</v>
      </c>
      <c r="F501" t="str">
        <f t="shared" si="88"/>
        <v>Unique</v>
      </c>
      <c r="G501" t="str" cm="1">
        <f t="array" ref="G501">PROPER(_xlfn.TEXTJOIN(" ", TRUE, INDEX(_xlfn.FILTERXML("&lt;t&gt;&lt;s&gt;" &amp; SUBSTITUTE(D501," ","&lt;/s&gt;&lt;s&gt;") &amp; "&lt;/s&gt;&lt;/t&gt;", "//s"), _xlfn.SEQUENCE(4))))</f>
        <v>Redmi Note 11T 5G</v>
      </c>
      <c r="H501" t="str">
        <f t="shared" si="89"/>
        <v>6GB RAM, 128GB ROM)| Dimensity 810 5G | 33W Pro Fast Charging | Charger Included | Additional Exchange Offers|Get 2 Months of YouTube Premium Free!</v>
      </c>
      <c r="I501" t="s">
        <v>2950</v>
      </c>
      <c r="J501" t="s">
        <v>13093</v>
      </c>
      <c r="K501" s="7" t="str">
        <f t="shared" si="80"/>
        <v>Electronics</v>
      </c>
      <c r="L501" s="2" t="s">
        <v>13122</v>
      </c>
      <c r="M501" t="str">
        <f t="shared" si="81"/>
        <v>Mobiles &amp; Accessories</v>
      </c>
      <c r="N501" s="2" t="s">
        <v>13126</v>
      </c>
      <c r="O501" s="2" t="str">
        <f t="shared" si="82"/>
        <v>Smartphones &amp; BasicMobiles</v>
      </c>
      <c r="P501" s="1" t="s">
        <v>13127</v>
      </c>
      <c r="R501" s="2">
        <v>16999</v>
      </c>
      <c r="S501" s="8">
        <f t="shared" si="83"/>
        <v>16999</v>
      </c>
      <c r="T501" s="2">
        <v>20999</v>
      </c>
      <c r="U501" s="8">
        <f t="shared" si="84"/>
        <v>20999</v>
      </c>
      <c r="V501" s="1">
        <f t="shared" si="85"/>
        <v>0.19048526120291442</v>
      </c>
      <c r="W501">
        <v>4.0999999999999996</v>
      </c>
      <c r="X501" s="10">
        <f t="shared" si="86"/>
        <v>4.0999999999999996</v>
      </c>
      <c r="Y501" s="4">
        <v>31822</v>
      </c>
      <c r="Z501" s="12">
        <f t="shared" si="87"/>
        <v>31822</v>
      </c>
    </row>
    <row r="502" spans="1:26" x14ac:dyDescent="0.25">
      <c r="A502">
        <v>501</v>
      </c>
      <c r="B502" t="s">
        <v>4106</v>
      </c>
      <c r="C502" t="s">
        <v>4107</v>
      </c>
      <c r="D502" t="str">
        <f t="shared" si="79"/>
        <v>iQOO Z6 Pro 5G by vivo (Legion Sky, 6GB RAM, 128GB Storage) | Snapdragon 778G 5G | 66W FlashCharge | 1300 nits Peak Brightness | HDR10+</v>
      </c>
      <c r="F502" t="str">
        <f t="shared" si="88"/>
        <v>Unique</v>
      </c>
      <c r="G502" t="str" cm="1">
        <f t="array" ref="G502">PROPER(_xlfn.TEXTJOIN(" ", TRUE, INDEX(_xlfn.FILTERXML("&lt;t&gt;&lt;s&gt;" &amp; SUBSTITUTE(D502," ","&lt;/s&gt;&lt;s&gt;") &amp; "&lt;/s&gt;&lt;/t&gt;", "//s"), _xlfn.SEQUENCE(4))))</f>
        <v>Iqoo Z6 Pro 5G</v>
      </c>
      <c r="H502" t="str">
        <f t="shared" si="89"/>
        <v>(Legion Sky, 6GB RAM, 128GB Storage) | Snapdragon 778G 5G | 66W FlashCharge | 1300 nits Peak Brightness | HDR10+</v>
      </c>
      <c r="I502" t="s">
        <v>2950</v>
      </c>
      <c r="J502" t="s">
        <v>13093</v>
      </c>
      <c r="K502" s="7" t="str">
        <f t="shared" si="80"/>
        <v>Electronics</v>
      </c>
      <c r="L502" s="2" t="s">
        <v>13122</v>
      </c>
      <c r="M502" t="str">
        <f t="shared" si="81"/>
        <v>Mobiles &amp; Accessories</v>
      </c>
      <c r="N502" s="2" t="s">
        <v>13126</v>
      </c>
      <c r="O502" s="2" t="str">
        <f t="shared" si="82"/>
        <v>Smartphones &amp; BasicMobiles</v>
      </c>
      <c r="P502" s="1" t="s">
        <v>13127</v>
      </c>
      <c r="R502" s="2">
        <v>19999</v>
      </c>
      <c r="S502" s="8">
        <f t="shared" si="83"/>
        <v>19999</v>
      </c>
      <c r="T502" s="2">
        <v>27990</v>
      </c>
      <c r="U502" s="8">
        <f t="shared" si="84"/>
        <v>27990</v>
      </c>
      <c r="V502" s="1">
        <f t="shared" si="85"/>
        <v>0.28549481957842088</v>
      </c>
      <c r="W502">
        <v>4.3</v>
      </c>
      <c r="X502" s="10">
        <f t="shared" si="86"/>
        <v>4.3</v>
      </c>
      <c r="Y502" s="4">
        <v>9499</v>
      </c>
      <c r="Z502" s="12">
        <f t="shared" si="87"/>
        <v>9499</v>
      </c>
    </row>
    <row r="503" spans="1:26" x14ac:dyDescent="0.25">
      <c r="A503">
        <v>502</v>
      </c>
      <c r="B503" t="s">
        <v>4110</v>
      </c>
      <c r="C503" t="s">
        <v>12989</v>
      </c>
      <c r="D503" t="str">
        <f t="shared" si="79"/>
        <v>Redmi Note 11 (Horizon Blue, 6GB RAM, 64GB Storage)|90Hz FHD+ AMOLED Display | Qualcomm Snapdragon‚Ñ¢ 680-6nm | 33W Charger Included</v>
      </c>
      <c r="F503" t="str">
        <f t="shared" si="88"/>
        <v>Unique</v>
      </c>
      <c r="G503" t="str" cm="1">
        <f t="array" ref="G503">PROPER(_xlfn.TEXTJOIN(" ", TRUE, INDEX(_xlfn.FILTERXML("&lt;t&gt;&lt;s&gt;" &amp; SUBSTITUTE(D503," ","&lt;/s&gt;&lt;s&gt;") &amp; "&lt;/s&gt;&lt;/t&gt;", "//s"), _xlfn.SEQUENCE(4))))</f>
        <v>Redmi Note 11 (Horizon</v>
      </c>
      <c r="H503" t="str">
        <f t="shared" si="89"/>
        <v>RAM, 64GB Storage)|90Hz FHD+ AMOLED Display | Qualcomm Snapdragon‚Ñ¢ 680-6nm | 33W Charger Included</v>
      </c>
      <c r="I503" t="s">
        <v>2950</v>
      </c>
      <c r="J503" t="s">
        <v>13093</v>
      </c>
      <c r="K503" s="7" t="str">
        <f t="shared" si="80"/>
        <v>Electronics</v>
      </c>
      <c r="L503" s="2" t="s">
        <v>13122</v>
      </c>
      <c r="M503" t="str">
        <f t="shared" si="81"/>
        <v>Mobiles &amp; Accessories</v>
      </c>
      <c r="N503" s="2" t="s">
        <v>13126</v>
      </c>
      <c r="O503" s="2" t="str">
        <f t="shared" si="82"/>
        <v>Smartphones &amp; BasicMobiles</v>
      </c>
      <c r="P503" s="1" t="s">
        <v>13127</v>
      </c>
      <c r="R503" s="2">
        <v>12999</v>
      </c>
      <c r="S503" s="8">
        <f t="shared" si="83"/>
        <v>12999</v>
      </c>
      <c r="T503" s="2">
        <v>18999</v>
      </c>
      <c r="U503" s="8">
        <f t="shared" si="84"/>
        <v>18999</v>
      </c>
      <c r="V503" s="1">
        <f t="shared" si="85"/>
        <v>0.31580609505763463</v>
      </c>
      <c r="W503">
        <v>4.0999999999999996</v>
      </c>
      <c r="X503" s="10">
        <f t="shared" si="86"/>
        <v>4.0999999999999996</v>
      </c>
      <c r="Y503" s="4">
        <v>50772</v>
      </c>
      <c r="Z503" s="12">
        <f t="shared" si="87"/>
        <v>50772</v>
      </c>
    </row>
    <row r="504" spans="1:26" x14ac:dyDescent="0.25">
      <c r="A504">
        <v>503</v>
      </c>
      <c r="B504" t="s">
        <v>4114</v>
      </c>
      <c r="C504" t="s">
        <v>4115</v>
      </c>
      <c r="D504" t="str">
        <f t="shared" si="79"/>
        <v>Noise Pulse 2 Max Advanced Bluetooth Calling Smart Watch with 1.85'' TFT and 550 Nits Brightness, Smart DND, 10 Days Battery, 100 Sports Mode, Smartwatch for Men and Women - (Jet Black)</v>
      </c>
      <c r="F504" t="str">
        <f t="shared" si="88"/>
        <v>Unique</v>
      </c>
      <c r="G504" t="str" cm="1">
        <f t="array" ref="G504">PROPER(_xlfn.TEXTJOIN(" ", TRUE, INDEX(_xlfn.FILTERXML("&lt;t&gt;&lt;s&gt;" &amp; SUBSTITUTE(D504," ","&lt;/s&gt;&lt;s&gt;") &amp; "&lt;/s&gt;&lt;/t&gt;", "//s"), _xlfn.SEQUENCE(4))))</f>
        <v>Noise Pulse 2 Max</v>
      </c>
      <c r="H504" t="str">
        <f t="shared" si="89"/>
        <v>Calling Smart Watch with 1.85'' TFT and 550 Nits Brightness, Smart DND, 10 Days Battery, 100 Sports Mode, Smartwatch for Men and Women - (Jet Black)</v>
      </c>
      <c r="I504" t="s">
        <v>2910</v>
      </c>
      <c r="J504" t="s">
        <v>13093</v>
      </c>
      <c r="K504" s="7" t="str">
        <f t="shared" si="80"/>
        <v>Electronics</v>
      </c>
      <c r="L504" s="2" t="s">
        <v>13120</v>
      </c>
      <c r="M504" t="str">
        <f t="shared" si="81"/>
        <v>WearableTechnology</v>
      </c>
      <c r="N504" s="2" t="s">
        <v>13121</v>
      </c>
      <c r="O504" s="2" t="str">
        <f t="shared" si="82"/>
        <v>SmartWatches</v>
      </c>
      <c r="P504" s="1"/>
      <c r="R504" s="2">
        <v>2999</v>
      </c>
      <c r="S504" s="8">
        <f t="shared" si="83"/>
        <v>2999</v>
      </c>
      <c r="T504" s="2">
        <v>5999</v>
      </c>
      <c r="U504" s="8">
        <f t="shared" si="84"/>
        <v>5999</v>
      </c>
      <c r="V504" s="1">
        <f t="shared" si="85"/>
        <v>0.5000833472245374</v>
      </c>
      <c r="W504">
        <v>4.0999999999999996</v>
      </c>
      <c r="X504" s="10">
        <f t="shared" si="86"/>
        <v>4.0999999999999996</v>
      </c>
      <c r="Y504" s="4">
        <v>7148</v>
      </c>
      <c r="Z504" s="12">
        <f t="shared" si="87"/>
        <v>7148</v>
      </c>
    </row>
    <row r="505" spans="1:26" x14ac:dyDescent="0.25">
      <c r="A505">
        <v>504</v>
      </c>
      <c r="B505" t="s">
        <v>290</v>
      </c>
      <c r="C505" t="s">
        <v>291</v>
      </c>
      <c r="D505" t="str">
        <f t="shared" si="79"/>
        <v>boAt A400 USB Type-C to USB-A 2.0 Male Data Cable, 2 Meter (Black)</v>
      </c>
      <c r="F505" t="str">
        <f t="shared" si="88"/>
        <v>Duplicate</v>
      </c>
      <c r="G505" t="str" cm="1">
        <f t="array" ref="G505">PROPER(_xlfn.TEXTJOIN(" ", TRUE, INDEX(_xlfn.FILTERXML("&lt;t&gt;&lt;s&gt;" &amp; SUBSTITUTE(D505," ","&lt;/s&gt;&lt;s&gt;") &amp; "&lt;/s&gt;&lt;/t&gt;", "//s"), _xlfn.SEQUENCE(4))))</f>
        <v>Boat A400 Usb Type-C</v>
      </c>
      <c r="H505" t="str">
        <f t="shared" si="89"/>
        <v>2.0 Male Data Cable, 2 Meter (Black)</v>
      </c>
      <c r="I505" t="s">
        <v>17</v>
      </c>
      <c r="J505" t="s">
        <v>13085</v>
      </c>
      <c r="K505" s="7" t="str">
        <f t="shared" si="80"/>
        <v>Computers &amp; Accessories</v>
      </c>
      <c r="L505" t="s">
        <v>13086</v>
      </c>
      <c r="M505" t="str">
        <f t="shared" si="81"/>
        <v>Accessories &amp; Peripherals</v>
      </c>
      <c r="N505" t="s">
        <v>13087</v>
      </c>
      <c r="O505" s="2" t="str">
        <f t="shared" si="82"/>
        <v>Cables &amp; Accessories</v>
      </c>
      <c r="P505" s="1" t="s">
        <v>13088</v>
      </c>
      <c r="Q505" t="s">
        <v>13089</v>
      </c>
      <c r="R505">
        <v>299</v>
      </c>
      <c r="S505" s="8">
        <f t="shared" si="83"/>
        <v>299</v>
      </c>
      <c r="T505">
        <v>999</v>
      </c>
      <c r="U505" s="8">
        <f t="shared" si="84"/>
        <v>999</v>
      </c>
      <c r="V505" s="1">
        <f t="shared" si="85"/>
        <v>0.70070070070070067</v>
      </c>
      <c r="W505">
        <v>4.3</v>
      </c>
      <c r="X505" s="10">
        <f t="shared" si="86"/>
        <v>4.3</v>
      </c>
      <c r="Y505" s="4">
        <v>20850</v>
      </c>
      <c r="Z505" s="12">
        <f t="shared" si="87"/>
        <v>20850</v>
      </c>
    </row>
    <row r="506" spans="1:26" x14ac:dyDescent="0.25">
      <c r="A506">
        <v>505</v>
      </c>
      <c r="B506" t="s">
        <v>280</v>
      </c>
      <c r="C506" t="s">
        <v>281</v>
      </c>
      <c r="D506" t="str">
        <f t="shared" si="79"/>
        <v>Duracell USB C To Lightning Apple Certified (Mfi) Braided Sync and Charge Cable For Iphone, Ipad And Ipod. Fast Charging Lightning Cable, 3.9 Feet (1.2M) - Black</v>
      </c>
      <c r="F506" t="str">
        <f t="shared" si="88"/>
        <v>Duplicate</v>
      </c>
      <c r="G506" t="str" cm="1">
        <f t="array" ref="G506">PROPER(_xlfn.TEXTJOIN(" ", TRUE, INDEX(_xlfn.FILTERXML("&lt;t&gt;&lt;s&gt;" &amp; SUBSTITUTE(D506," ","&lt;/s&gt;&lt;s&gt;") &amp; "&lt;/s&gt;&lt;/t&gt;", "//s"), _xlfn.SEQUENCE(4))))</f>
        <v>Duracell Usb C To</v>
      </c>
      <c r="H506" t="str">
        <f t="shared" si="89"/>
        <v>Certified (Mfi) Braided Sync and Charge Cable For Iphone, Ipad And Ipod. Fast Charging Lightning Cable, 3.9 Feet (1.2M) - Black</v>
      </c>
      <c r="I506" t="s">
        <v>17</v>
      </c>
      <c r="J506" t="s">
        <v>13085</v>
      </c>
      <c r="K506" s="7" t="str">
        <f t="shared" si="80"/>
        <v>Computers &amp; Accessories</v>
      </c>
      <c r="L506" t="s">
        <v>13086</v>
      </c>
      <c r="M506" t="str">
        <f t="shared" si="81"/>
        <v>Accessories &amp; Peripherals</v>
      </c>
      <c r="N506" s="2" t="s">
        <v>13087</v>
      </c>
      <c r="O506" s="2" t="str">
        <f t="shared" si="82"/>
        <v>Cables &amp; Accessories</v>
      </c>
      <c r="P506" s="1" t="s">
        <v>13088</v>
      </c>
      <c r="Q506" t="s">
        <v>13089</v>
      </c>
      <c r="R506">
        <v>970</v>
      </c>
      <c r="S506" s="8">
        <f t="shared" si="83"/>
        <v>970</v>
      </c>
      <c r="T506" s="2">
        <v>1999</v>
      </c>
      <c r="U506" s="8">
        <f t="shared" si="84"/>
        <v>1999</v>
      </c>
      <c r="V506" s="1">
        <f t="shared" si="85"/>
        <v>0.51475737868934468</v>
      </c>
      <c r="W506">
        <v>4.4000000000000004</v>
      </c>
      <c r="X506" s="10">
        <f t="shared" si="86"/>
        <v>4.4000000000000004</v>
      </c>
      <c r="Y506" s="4">
        <v>184</v>
      </c>
      <c r="Z506" s="12">
        <f t="shared" si="87"/>
        <v>184</v>
      </c>
    </row>
    <row r="507" spans="1:26" x14ac:dyDescent="0.25">
      <c r="A507">
        <v>506</v>
      </c>
      <c r="B507" t="s">
        <v>4133</v>
      </c>
      <c r="C507" t="s">
        <v>4134</v>
      </c>
      <c r="D507" t="str">
        <f t="shared" si="79"/>
        <v>Myvn 30W Warp 20W Dash Charging Usb Type C Charger Cable Compatible For Cellular Phones Oneplus 8T 8 8Pro 7 Pro 7T 7T Pro Nord And Oneplus 3 3T 5 5T 6 6T 7</v>
      </c>
      <c r="F507" t="str">
        <f t="shared" si="88"/>
        <v>Unique</v>
      </c>
      <c r="G507" t="str" cm="1">
        <f t="array" ref="G507">PROPER(_xlfn.TEXTJOIN(" ", TRUE, INDEX(_xlfn.FILTERXML("&lt;t&gt;&lt;s&gt;" &amp; SUBSTITUTE(D507," ","&lt;/s&gt;&lt;s&gt;") &amp; "&lt;/s&gt;&lt;/t&gt;", "//s"), _xlfn.SEQUENCE(4))))</f>
        <v>Myvn 30W Warp 20W</v>
      </c>
      <c r="H507" t="str">
        <f t="shared" si="89"/>
        <v>Usb Type C Charger Cable Compatible For Cellular Phones Oneplus 8T 8 8Pro 7 Pro 7T 7T Pro Nord And Oneplus 3 3T 5 5T 6 6T 7</v>
      </c>
      <c r="I507" t="s">
        <v>3120</v>
      </c>
      <c r="J507" t="s">
        <v>13093</v>
      </c>
      <c r="K507" s="7" t="str">
        <f t="shared" si="80"/>
        <v>Electronics</v>
      </c>
      <c r="L507" t="s">
        <v>13122</v>
      </c>
      <c r="M507" t="str">
        <f t="shared" si="81"/>
        <v>Mobiles &amp; Accessories</v>
      </c>
      <c r="N507" t="s">
        <v>13123</v>
      </c>
      <c r="O507" s="2" t="str">
        <f t="shared" si="82"/>
        <v>MobileAccessories</v>
      </c>
      <c r="P507" s="1" t="s">
        <v>13124</v>
      </c>
      <c r="Q507" t="s">
        <v>13137</v>
      </c>
      <c r="R507">
        <v>329</v>
      </c>
      <c r="S507" s="8">
        <f t="shared" si="83"/>
        <v>329</v>
      </c>
      <c r="T507">
        <v>999</v>
      </c>
      <c r="U507" s="8">
        <f t="shared" si="84"/>
        <v>999</v>
      </c>
      <c r="V507" s="1">
        <f t="shared" si="85"/>
        <v>0.67067067067067065</v>
      </c>
      <c r="W507">
        <v>4.2</v>
      </c>
      <c r="X507" s="10">
        <f t="shared" si="86"/>
        <v>4.2</v>
      </c>
      <c r="Y507" s="4">
        <v>3492</v>
      </c>
      <c r="Z507" s="12">
        <f t="shared" si="87"/>
        <v>3492</v>
      </c>
    </row>
    <row r="508" spans="1:26" x14ac:dyDescent="0.25">
      <c r="A508">
        <v>507</v>
      </c>
      <c r="B508" t="s">
        <v>4143</v>
      </c>
      <c r="C508" t="s">
        <v>4144</v>
      </c>
      <c r="D508" t="str">
        <f t="shared" si="79"/>
        <v>PTron Newly Launched Force X10 Bluetooth Calling Smartwatch with 1.7" Full Touch Color Display, Real Heart Rate Monitor, SpO2, Watch Faces, 5 Days Runtime, Fitness Trackers and IP68 Waterproof (Blue)</v>
      </c>
      <c r="F508" t="str">
        <f t="shared" si="88"/>
        <v>Unique</v>
      </c>
      <c r="G508" t="str" cm="1">
        <f t="array" ref="G508">PROPER(_xlfn.TEXTJOIN(" ", TRUE, INDEX(_xlfn.FILTERXML("&lt;t&gt;&lt;s&gt;" &amp; SUBSTITUTE(D508," ","&lt;/s&gt;&lt;s&gt;") &amp; "&lt;/s&gt;&lt;/t&gt;", "//s"), _xlfn.SEQUENCE(4))))</f>
        <v>Ptron Newly Launched Force</v>
      </c>
      <c r="H508" t="str">
        <f t="shared" si="89"/>
        <v>Calling Smartwatch with 1.7" Full Touch Color Display, Real Heart Rate Monitor, SpO2, Watch Faces, 5 Days Runtime, Fitness Trackers and IP68 Waterproof (Blue)</v>
      </c>
      <c r="I508" t="s">
        <v>2910</v>
      </c>
      <c r="J508" t="s">
        <v>13093</v>
      </c>
      <c r="K508" s="7" t="str">
        <f t="shared" si="80"/>
        <v>Electronics</v>
      </c>
      <c r="L508" s="2" t="s">
        <v>13120</v>
      </c>
      <c r="M508" t="str">
        <f t="shared" si="81"/>
        <v>WearableTechnology</v>
      </c>
      <c r="N508" s="2" t="s">
        <v>13121</v>
      </c>
      <c r="O508" s="2" t="str">
        <f t="shared" si="82"/>
        <v>SmartWatches</v>
      </c>
      <c r="P508" s="1"/>
      <c r="R508" s="2">
        <v>1299</v>
      </c>
      <c r="S508" s="8">
        <f t="shared" si="83"/>
        <v>1299</v>
      </c>
      <c r="T508" s="2">
        <v>5999</v>
      </c>
      <c r="U508" s="8">
        <f t="shared" si="84"/>
        <v>5999</v>
      </c>
      <c r="V508" s="1">
        <f t="shared" si="85"/>
        <v>0.78346391065177534</v>
      </c>
      <c r="W508">
        <v>3.3</v>
      </c>
      <c r="X508" s="10">
        <f t="shared" si="86"/>
        <v>3.3</v>
      </c>
      <c r="Y508" s="4">
        <v>4415</v>
      </c>
      <c r="Z508" s="12">
        <f t="shared" si="87"/>
        <v>4415</v>
      </c>
    </row>
    <row r="509" spans="1:26" x14ac:dyDescent="0.25">
      <c r="A509">
        <v>508</v>
      </c>
      <c r="B509" t="s">
        <v>4148</v>
      </c>
      <c r="C509" t="s">
        <v>12990</v>
      </c>
      <c r="D509" t="str">
        <f t="shared" si="79"/>
        <v>SanDisk Ultra microSDXC‚Ñ¢ UHS-I Card, 256GB, 150MB s R, 10 Y Warranty, for Smartphones</v>
      </c>
      <c r="F509" t="str">
        <f t="shared" si="88"/>
        <v>Unique</v>
      </c>
      <c r="G509" t="str" cm="1">
        <f t="array" ref="G509">PROPER(_xlfn.TEXTJOIN(" ", TRUE, INDEX(_xlfn.FILTERXML("&lt;t&gt;&lt;s&gt;" &amp; SUBSTITUTE(D509," ","&lt;/s&gt;&lt;s&gt;") &amp; "&lt;/s&gt;&lt;/t&gt;", "//s"), _xlfn.SEQUENCE(4))))</f>
        <v>Sandisk Ultra Microsdxc‚Ñ¢ Uhs-I</v>
      </c>
      <c r="H509" t="str">
        <f t="shared" si="89"/>
        <v>150MB s R, 10 Y Warranty, for Smartphones</v>
      </c>
      <c r="I509" t="s">
        <v>2983</v>
      </c>
      <c r="J509" t="s">
        <v>13093</v>
      </c>
      <c r="K509" s="7" t="str">
        <f t="shared" si="80"/>
        <v>Electronics</v>
      </c>
      <c r="L509" s="2" t="s">
        <v>13095</v>
      </c>
      <c r="M509" t="str">
        <f t="shared" si="81"/>
        <v>Accessories</v>
      </c>
      <c r="N509" s="2" t="s">
        <v>13128</v>
      </c>
      <c r="O509" s="2" t="str">
        <f t="shared" si="82"/>
        <v>MemoryCards</v>
      </c>
      <c r="P509" s="1" t="s">
        <v>13129</v>
      </c>
      <c r="R509" s="2">
        <v>1989</v>
      </c>
      <c r="S509" s="8">
        <f t="shared" si="83"/>
        <v>1989</v>
      </c>
      <c r="T509" s="2">
        <v>3500</v>
      </c>
      <c r="U509" s="8">
        <f t="shared" si="84"/>
        <v>3500</v>
      </c>
      <c r="V509" s="1">
        <f t="shared" si="85"/>
        <v>0.43171428571428572</v>
      </c>
      <c r="W509">
        <v>4.4000000000000004</v>
      </c>
      <c r="X509" s="10">
        <f t="shared" si="86"/>
        <v>4.4000000000000004</v>
      </c>
      <c r="Y509" s="4">
        <v>67260</v>
      </c>
      <c r="Z509" s="12">
        <f t="shared" si="87"/>
        <v>67260</v>
      </c>
    </row>
    <row r="510" spans="1:26" x14ac:dyDescent="0.25">
      <c r="A510">
        <v>509</v>
      </c>
      <c r="B510" t="s">
        <v>4152</v>
      </c>
      <c r="C510" t="s">
        <v>2919</v>
      </c>
      <c r="D510" t="str">
        <f t="shared" si="79"/>
        <v>Fire-Boltt Phoenix Smart Watch with Bluetooth Calling 1.3",120+ Sports Modes, 240*240 PX High Res with SpO2, Heart Rate Monitoring and IP67 Rating</v>
      </c>
      <c r="F510" t="str">
        <f t="shared" si="88"/>
        <v>Unique</v>
      </c>
      <c r="G510" t="str" cm="1">
        <f t="array" ref="G510">PROPER(_xlfn.TEXTJOIN(" ", TRUE, INDEX(_xlfn.FILTERXML("&lt;t&gt;&lt;s&gt;" &amp; SUBSTITUTE(D510," ","&lt;/s&gt;&lt;s&gt;") &amp; "&lt;/s&gt;&lt;/t&gt;", "//s"), _xlfn.SEQUENCE(4))))</f>
        <v>Fire-Boltt Phoenix Smart Watch</v>
      </c>
      <c r="H510" t="str">
        <f t="shared" si="89"/>
        <v>Calling 1.3",120+ Sports Modes, 240*240 PX High Res with SpO2, Heart Rate Monitoring and IP67 Rating</v>
      </c>
      <c r="I510" t="s">
        <v>2910</v>
      </c>
      <c r="J510" t="s">
        <v>13093</v>
      </c>
      <c r="K510" s="7" t="str">
        <f t="shared" si="80"/>
        <v>Electronics</v>
      </c>
      <c r="L510" s="2" t="s">
        <v>13120</v>
      </c>
      <c r="M510" t="str">
        <f t="shared" si="81"/>
        <v>WearableTechnology</v>
      </c>
      <c r="N510" s="2" t="s">
        <v>13121</v>
      </c>
      <c r="O510" s="2" t="str">
        <f t="shared" si="82"/>
        <v>SmartWatches</v>
      </c>
      <c r="P510" s="1"/>
      <c r="R510" s="2">
        <v>1999</v>
      </c>
      <c r="S510" s="8">
        <f t="shared" si="83"/>
        <v>1999</v>
      </c>
      <c r="T510" s="2">
        <v>9999</v>
      </c>
      <c r="U510" s="8">
        <f t="shared" si="84"/>
        <v>9999</v>
      </c>
      <c r="V510" s="1">
        <f t="shared" si="85"/>
        <v>0.80008000800080004</v>
      </c>
      <c r="W510">
        <v>4.3</v>
      </c>
      <c r="X510" s="10">
        <f t="shared" si="86"/>
        <v>4.3</v>
      </c>
      <c r="Y510" s="4">
        <v>27704</v>
      </c>
      <c r="Z510" s="12">
        <f t="shared" si="87"/>
        <v>27704</v>
      </c>
    </row>
    <row r="511" spans="1:26" x14ac:dyDescent="0.25">
      <c r="A511">
        <v>510</v>
      </c>
      <c r="B511" t="s">
        <v>4155</v>
      </c>
      <c r="C511" t="s">
        <v>12991</v>
      </c>
      <c r="D511" t="str">
        <f t="shared" si="79"/>
        <v>Redmi Note 11 (Space Black, 6GB RAM, 64GB Storage) | 90Hz FHD+ AMOLED Display | Qualcomm Snapdragon‚Ñ¢ 680-6nm | 33W Charger Included</v>
      </c>
      <c r="F511" t="str">
        <f t="shared" si="88"/>
        <v>Unique</v>
      </c>
      <c r="G511" t="str" cm="1">
        <f t="array" ref="G511">PROPER(_xlfn.TEXTJOIN(" ", TRUE, INDEX(_xlfn.FILTERXML("&lt;t&gt;&lt;s&gt;" &amp; SUBSTITUTE(D511," ","&lt;/s&gt;&lt;s&gt;") &amp; "&lt;/s&gt;&lt;/t&gt;", "//s"), _xlfn.SEQUENCE(4))))</f>
        <v>Redmi Note 11 (Space</v>
      </c>
      <c r="H511" t="str">
        <f t="shared" si="89"/>
        <v>RAM, 64GB Storage) | 90Hz FHD+ AMOLED Display | Qualcomm Snapdragon‚Ñ¢ 680-6nm | 33W Charger Included</v>
      </c>
      <c r="I511" t="s">
        <v>2950</v>
      </c>
      <c r="J511" t="s">
        <v>13093</v>
      </c>
      <c r="K511" s="7" t="str">
        <f t="shared" si="80"/>
        <v>Electronics</v>
      </c>
      <c r="L511" s="2" t="s">
        <v>13122</v>
      </c>
      <c r="M511" t="str">
        <f t="shared" si="81"/>
        <v>Mobiles &amp; Accessories</v>
      </c>
      <c r="N511" s="2" t="s">
        <v>13126</v>
      </c>
      <c r="O511" s="2" t="str">
        <f t="shared" si="82"/>
        <v>Smartphones &amp; BasicMobiles</v>
      </c>
      <c r="P511" s="1" t="s">
        <v>13127</v>
      </c>
      <c r="R511" s="2">
        <v>12999</v>
      </c>
      <c r="S511" s="8">
        <f t="shared" si="83"/>
        <v>12999</v>
      </c>
      <c r="T511" s="2">
        <v>18999</v>
      </c>
      <c r="U511" s="8">
        <f t="shared" si="84"/>
        <v>18999</v>
      </c>
      <c r="V511" s="1">
        <f t="shared" si="85"/>
        <v>0.31580609505763463</v>
      </c>
      <c r="W511">
        <v>4.0999999999999996</v>
      </c>
      <c r="X511" s="10">
        <f t="shared" si="86"/>
        <v>4.0999999999999996</v>
      </c>
      <c r="Y511" s="4">
        <v>50772</v>
      </c>
      <c r="Z511" s="12">
        <f t="shared" si="87"/>
        <v>50772</v>
      </c>
    </row>
    <row r="512" spans="1:26" x14ac:dyDescent="0.25">
      <c r="A512">
        <v>511</v>
      </c>
      <c r="B512" t="s">
        <v>4157</v>
      </c>
      <c r="C512" t="s">
        <v>4158</v>
      </c>
      <c r="D512" t="str">
        <f t="shared" si="79"/>
        <v>Noise ColorFit Pro 2 Full Touch Control Smart Watch with 35g Weight and Upgraded LCD Display (Deep Wine)</v>
      </c>
      <c r="F512" t="str">
        <f t="shared" si="88"/>
        <v>Unique</v>
      </c>
      <c r="G512" t="str" cm="1">
        <f t="array" ref="G512">PROPER(_xlfn.TEXTJOIN(" ", TRUE, INDEX(_xlfn.FILTERXML("&lt;t&gt;&lt;s&gt;" &amp; SUBSTITUTE(D512," ","&lt;/s&gt;&lt;s&gt;") &amp; "&lt;/s&gt;&lt;/t&gt;", "//s"), _xlfn.SEQUENCE(4))))</f>
        <v>Noise Colorfit Pro 2</v>
      </c>
      <c r="H512" t="str">
        <f t="shared" si="89"/>
        <v>Control Smart Watch with 35g Weight and Upgraded LCD Display (Deep Wine)</v>
      </c>
      <c r="I512" t="s">
        <v>2910</v>
      </c>
      <c r="J512" t="s">
        <v>13093</v>
      </c>
      <c r="K512" s="7" t="str">
        <f t="shared" si="80"/>
        <v>Electronics</v>
      </c>
      <c r="L512" s="2" t="s">
        <v>13120</v>
      </c>
      <c r="M512" t="str">
        <f t="shared" si="81"/>
        <v>WearableTechnology</v>
      </c>
      <c r="N512" s="2" t="s">
        <v>13121</v>
      </c>
      <c r="O512" s="2" t="str">
        <f t="shared" si="82"/>
        <v>SmartWatches</v>
      </c>
      <c r="P512" s="1"/>
      <c r="R512" s="2">
        <v>1499</v>
      </c>
      <c r="S512" s="8">
        <f t="shared" si="83"/>
        <v>1499</v>
      </c>
      <c r="T512" s="2">
        <v>4999</v>
      </c>
      <c r="U512" s="8">
        <f t="shared" si="84"/>
        <v>4999</v>
      </c>
      <c r="V512" s="1">
        <f t="shared" si="85"/>
        <v>0.70014002800560116</v>
      </c>
      <c r="W512">
        <v>4</v>
      </c>
      <c r="X512" s="10">
        <f t="shared" si="86"/>
        <v>4</v>
      </c>
      <c r="Y512" s="4">
        <v>92588</v>
      </c>
      <c r="Z512" s="12">
        <f t="shared" si="87"/>
        <v>92588</v>
      </c>
    </row>
    <row r="513" spans="1:26" x14ac:dyDescent="0.25">
      <c r="A513">
        <v>512</v>
      </c>
      <c r="B513" t="s">
        <v>4167</v>
      </c>
      <c r="C513" t="s">
        <v>4168</v>
      </c>
      <c r="D513" t="str">
        <f t="shared" si="79"/>
        <v>Redmi Note 11T 5G (Aquamarine Blue, 6GB RAM, 128GB ROM)| Dimensity 810 5G | 33W Pro Fast Charging | Charger Included | Additional Exchange Offers| Get 2 Months of YouTube Premium Free!</v>
      </c>
      <c r="F513" t="str">
        <f t="shared" si="88"/>
        <v>Unique</v>
      </c>
      <c r="G513" t="str" cm="1">
        <f t="array" ref="G513">PROPER(_xlfn.TEXTJOIN(" ", TRUE, INDEX(_xlfn.FILTERXML("&lt;t&gt;&lt;s&gt;" &amp; SUBSTITUTE(D513," ","&lt;/s&gt;&lt;s&gt;") &amp; "&lt;/s&gt;&lt;/t&gt;", "//s"), _xlfn.SEQUENCE(4))))</f>
        <v>Redmi Note 11T 5G</v>
      </c>
      <c r="H513" t="str">
        <f t="shared" si="89"/>
        <v>6GB RAM, 128GB ROM)| Dimensity 810 5G | 33W Pro Fast Charging | Charger Included | Additional Exchange Offers| Get 2 Months of YouTube Premium Free!</v>
      </c>
      <c r="I513" t="s">
        <v>2950</v>
      </c>
      <c r="J513" t="s">
        <v>13093</v>
      </c>
      <c r="K513" s="7" t="str">
        <f t="shared" si="80"/>
        <v>Electronics</v>
      </c>
      <c r="L513" s="2" t="s">
        <v>13122</v>
      </c>
      <c r="M513" t="str">
        <f t="shared" si="81"/>
        <v>Mobiles &amp; Accessories</v>
      </c>
      <c r="N513" s="2" t="s">
        <v>13126</v>
      </c>
      <c r="O513" s="2" t="str">
        <f t="shared" si="82"/>
        <v>Smartphones &amp; BasicMobiles</v>
      </c>
      <c r="P513" s="1" t="s">
        <v>13127</v>
      </c>
      <c r="R513" s="2">
        <v>16999</v>
      </c>
      <c r="S513" s="8">
        <f t="shared" si="83"/>
        <v>16999</v>
      </c>
      <c r="T513" s="2">
        <v>20999</v>
      </c>
      <c r="U513" s="8">
        <f t="shared" si="84"/>
        <v>20999</v>
      </c>
      <c r="V513" s="1">
        <f t="shared" si="85"/>
        <v>0.19048526120291442</v>
      </c>
      <c r="W513">
        <v>4.0999999999999996</v>
      </c>
      <c r="X513" s="10">
        <f t="shared" si="86"/>
        <v>4.0999999999999996</v>
      </c>
      <c r="Y513" s="4">
        <v>31822</v>
      </c>
      <c r="Z513" s="12">
        <f t="shared" si="87"/>
        <v>31822</v>
      </c>
    </row>
    <row r="514" spans="1:26" x14ac:dyDescent="0.25">
      <c r="A514">
        <v>513</v>
      </c>
      <c r="B514" t="s">
        <v>4172</v>
      </c>
      <c r="C514" t="s">
        <v>4173</v>
      </c>
      <c r="D514" t="str">
        <f t="shared" ref="D514:D577" si="90">TRIM(SUBSTITUTE(SUBSTITUTE(SUBSTITUTE(SUBSTITUTE(SUBSTITUTE(SUBSTITUTE(C514,"&amp;","and"),"&lt;",""),"&gt;",""),"/"," "),CHAR(160)," "),CHAR(10)," "))</f>
        <v>Newly Launched Boult Dive+ with 1.85" HD Display, Bluetooth Calling Smartwatch, 500 Nits Brightness, 7 Days Battery Life, 150+ Watch Faces, 100+ Sport Modes, IP68 Waterproof Smart Watch (Jet Black)</v>
      </c>
      <c r="F514" t="str">
        <f t="shared" si="88"/>
        <v>Unique</v>
      </c>
      <c r="G514" t="str" cm="1">
        <f t="array" ref="G514">PROPER(_xlfn.TEXTJOIN(" ", TRUE, INDEX(_xlfn.FILTERXML("&lt;t&gt;&lt;s&gt;" &amp; SUBSTITUTE(D514," ","&lt;/s&gt;&lt;s&gt;") &amp; "&lt;/s&gt;&lt;/t&gt;", "//s"), _xlfn.SEQUENCE(4))))</f>
        <v>Newly Launched Boult Dive+</v>
      </c>
      <c r="H514" t="str">
        <f t="shared" si="89"/>
        <v>HD Display, Bluetooth Calling Smartwatch, 500 Nits Brightness, 7 Days Battery Life, 150+ Watch Faces, 100+ Sport Modes, IP68 Waterproof Smart Watch (Jet Black)</v>
      </c>
      <c r="I514" t="s">
        <v>2910</v>
      </c>
      <c r="J514" t="s">
        <v>13093</v>
      </c>
      <c r="K514" s="7" t="str">
        <f t="shared" ref="K514:K577" si="91">TRIM(SUBSTITUTE(SUBSTITUTE(J514, "&amp;", " &amp; "), ",", " , "))</f>
        <v>Electronics</v>
      </c>
      <c r="L514" s="2" t="s">
        <v>13120</v>
      </c>
      <c r="M514" t="str">
        <f t="shared" ref="M514:M577" si="92">TRIM(SUBSTITUTE(SUBSTITUTE(L514, "&amp;", " &amp; "), ",", " , "))</f>
        <v>WearableTechnology</v>
      </c>
      <c r="N514" s="2" t="s">
        <v>13121</v>
      </c>
      <c r="O514" s="2" t="str">
        <f t="shared" ref="O514:O577" si="93">TRIM(SUBSTITUTE(SUBSTITUTE(N514, "&amp;", " &amp; "), ",", " , "))</f>
        <v>SmartWatches</v>
      </c>
      <c r="P514" s="1"/>
      <c r="R514" s="2">
        <v>1999</v>
      </c>
      <c r="S514" s="8">
        <f t="shared" ref="S514:S577" si="94">VALUE(R514)</f>
        <v>1999</v>
      </c>
      <c r="T514" s="2">
        <v>8499</v>
      </c>
      <c r="U514" s="8">
        <f t="shared" ref="U514:U577" si="95">VALUE(T514)</f>
        <v>8499</v>
      </c>
      <c r="V514" s="1">
        <f t="shared" ref="V514:V577" si="96">IFERROR((U514- S514) / U514, 0)</f>
        <v>0.76479585833627484</v>
      </c>
      <c r="W514">
        <v>4.3</v>
      </c>
      <c r="X514" s="10">
        <f t="shared" ref="X514:X577" si="97">VALUE(W514)</f>
        <v>4.3</v>
      </c>
      <c r="Y514" s="4">
        <v>240</v>
      </c>
      <c r="Z514" s="12">
        <f t="shared" ref="Z514:Z577" si="98">VALUE(Y514)</f>
        <v>240</v>
      </c>
    </row>
    <row r="515" spans="1:26" x14ac:dyDescent="0.25">
      <c r="A515">
        <v>514</v>
      </c>
      <c r="B515" t="s">
        <v>4182</v>
      </c>
      <c r="C515" t="s">
        <v>4183</v>
      </c>
      <c r="D515" t="str">
        <f t="shared" si="90"/>
        <v>OnePlus Nord Watch with 1.78‚Äù AMOLED Display, 60 Hz Refresh Rate, 105 Fitness Modes, 10 Days Battery, SPO2, Heart Rate, Stress Monitor, Women Health Tracker and Multiple Watch Face [Midnight Black]</v>
      </c>
      <c r="F515" t="str">
        <f t="shared" ref="F515:F578" si="99">IF(COUNTIF(B:B,B515) &gt; 1, "Duplicate", "Unique")</f>
        <v>Unique</v>
      </c>
      <c r="G515" t="str" cm="1">
        <f t="array" ref="G515">PROPER(_xlfn.TEXTJOIN(" ", TRUE, INDEX(_xlfn.FILTERXML("&lt;t&gt;&lt;s&gt;" &amp; SUBSTITUTE(D515," ","&lt;/s&gt;&lt;s&gt;") &amp; "&lt;/s&gt;&lt;/t&gt;", "//s"), _xlfn.SEQUENCE(4))))</f>
        <v>Oneplus Nord Watch With</v>
      </c>
      <c r="H515" t="str">
        <f t="shared" si="89"/>
        <v>Display, 60 Hz Refresh Rate, 105 Fitness Modes, 10 Days Battery, SPO2, Heart Rate, Stress Monitor, Women Health Tracker and Multiple Watch Face [Midnight Black]</v>
      </c>
      <c r="I515" t="s">
        <v>2910</v>
      </c>
      <c r="J515" t="s">
        <v>13093</v>
      </c>
      <c r="K515" s="7" t="str">
        <f t="shared" si="91"/>
        <v>Electronics</v>
      </c>
      <c r="L515" s="2" t="s">
        <v>13120</v>
      </c>
      <c r="M515" t="str">
        <f t="shared" si="92"/>
        <v>WearableTechnology</v>
      </c>
      <c r="N515" s="2" t="s">
        <v>13121</v>
      </c>
      <c r="O515" s="2" t="str">
        <f t="shared" si="93"/>
        <v>SmartWatches</v>
      </c>
      <c r="P515" s="1"/>
      <c r="R515" s="2">
        <v>4999</v>
      </c>
      <c r="S515" s="8">
        <f t="shared" si="94"/>
        <v>4999</v>
      </c>
      <c r="T515" s="2">
        <v>6999</v>
      </c>
      <c r="U515" s="8">
        <f t="shared" si="95"/>
        <v>6999</v>
      </c>
      <c r="V515" s="1">
        <f t="shared" si="96"/>
        <v>0.2857551078725532</v>
      </c>
      <c r="W515">
        <v>3.8</v>
      </c>
      <c r="X515" s="10">
        <f t="shared" si="97"/>
        <v>3.8</v>
      </c>
      <c r="Y515" s="4">
        <v>758</v>
      </c>
      <c r="Z515" s="12">
        <f t="shared" si="98"/>
        <v>758</v>
      </c>
    </row>
    <row r="516" spans="1:26" x14ac:dyDescent="0.25">
      <c r="A516">
        <v>515</v>
      </c>
      <c r="B516" t="s">
        <v>348</v>
      </c>
      <c r="C516" t="s">
        <v>349</v>
      </c>
      <c r="D516" t="str">
        <f t="shared" si="90"/>
        <v>pTron Solero MB301 3A Micro USB Data and Charging Cable, Made in India, 480Mbps Data Sync, Strong and Durable 1.5-Meter Nylon Braided USB Cable for Micro USB Devices - (Black)</v>
      </c>
      <c r="F516" t="str">
        <f t="shared" si="99"/>
        <v>Duplicate</v>
      </c>
      <c r="G516" t="str" cm="1">
        <f t="array" ref="G516">PROPER(_xlfn.TEXTJOIN(" ", TRUE, INDEX(_xlfn.FILTERXML("&lt;t&gt;&lt;s&gt;" &amp; SUBSTITUTE(D516," ","&lt;/s&gt;&lt;s&gt;") &amp; "&lt;/s&gt;&lt;/t&gt;", "//s"), _xlfn.SEQUENCE(4))))</f>
        <v>Ptron Solero Mb301 3A</v>
      </c>
      <c r="H516" t="str">
        <f t="shared" si="89"/>
        <v>Data and Charging Cable, Made in India, 480Mbps Data Sync, Strong and Durable 1.5-Meter Nylon Braided USB Cable for Micro USB Devices - (Black)</v>
      </c>
      <c r="I516" t="s">
        <v>17</v>
      </c>
      <c r="J516" t="s">
        <v>13085</v>
      </c>
      <c r="K516" s="7" t="str">
        <f t="shared" si="91"/>
        <v>Computers &amp; Accessories</v>
      </c>
      <c r="L516" t="s">
        <v>13086</v>
      </c>
      <c r="M516" t="str">
        <f t="shared" si="92"/>
        <v>Accessories &amp; Peripherals</v>
      </c>
      <c r="N516" t="s">
        <v>13087</v>
      </c>
      <c r="O516" s="2" t="str">
        <f t="shared" si="93"/>
        <v>Cables &amp; Accessories</v>
      </c>
      <c r="P516" s="1" t="s">
        <v>13088</v>
      </c>
      <c r="Q516" t="s">
        <v>13089</v>
      </c>
      <c r="R516">
        <v>99</v>
      </c>
      <c r="S516" s="8">
        <f t="shared" si="94"/>
        <v>99</v>
      </c>
      <c r="T516">
        <v>666.66</v>
      </c>
      <c r="U516" s="8">
        <f t="shared" si="95"/>
        <v>666.66</v>
      </c>
      <c r="V516" s="1">
        <f t="shared" si="96"/>
        <v>0.85149851498514983</v>
      </c>
      <c r="W516">
        <v>3.9</v>
      </c>
      <c r="X516" s="10">
        <f t="shared" si="97"/>
        <v>3.9</v>
      </c>
      <c r="Y516" s="4">
        <v>24870</v>
      </c>
      <c r="Z516" s="12">
        <f t="shared" si="98"/>
        <v>24870</v>
      </c>
    </row>
    <row r="517" spans="1:26" x14ac:dyDescent="0.25">
      <c r="A517">
        <v>516</v>
      </c>
      <c r="B517" t="s">
        <v>4193</v>
      </c>
      <c r="C517" t="s">
        <v>4194</v>
      </c>
      <c r="D517" t="str">
        <f t="shared" si="90"/>
        <v>Noise Agile 2 Buzz Bluetooth Calling Smart Watch with 1.28" TFT Display,Dual Button,in-Built Mic and Speaker,AI Voice Assistant, Health Suite,in-Built Games, 100 Watch Faces-(Jet Black)</v>
      </c>
      <c r="F517" t="str">
        <f t="shared" si="99"/>
        <v>Unique</v>
      </c>
      <c r="G517" t="str" cm="1">
        <f t="array" ref="G517">PROPER(_xlfn.TEXTJOIN(" ", TRUE, INDEX(_xlfn.FILTERXML("&lt;t&gt;&lt;s&gt;" &amp; SUBSTITUTE(D517," ","&lt;/s&gt;&lt;s&gt;") &amp; "&lt;/s&gt;&lt;/t&gt;", "//s"), _xlfn.SEQUENCE(4))))</f>
        <v>Noise Agile 2 Buzz</v>
      </c>
      <c r="H517" t="str">
        <f t="shared" si="89"/>
        <v>Smart Watch with 1.28" TFT Display,Dual Button,in-Built Mic and Speaker,AI Voice Assistant, Health Suite,in-Built Games, 100 Watch Faces-(Jet Black)</v>
      </c>
      <c r="I517" t="s">
        <v>2910</v>
      </c>
      <c r="J517" t="s">
        <v>13093</v>
      </c>
      <c r="K517" s="7" t="str">
        <f t="shared" si="91"/>
        <v>Electronics</v>
      </c>
      <c r="L517" s="2" t="s">
        <v>13120</v>
      </c>
      <c r="M517" t="str">
        <f t="shared" si="92"/>
        <v>WearableTechnology</v>
      </c>
      <c r="N517" s="2" t="s">
        <v>13121</v>
      </c>
      <c r="O517" s="2" t="str">
        <f t="shared" si="93"/>
        <v>SmartWatches</v>
      </c>
      <c r="P517" s="1"/>
      <c r="R517" s="2">
        <v>2499</v>
      </c>
      <c r="S517" s="8">
        <f t="shared" si="94"/>
        <v>2499</v>
      </c>
      <c r="T517" s="2">
        <v>5999</v>
      </c>
      <c r="U517" s="8">
        <f t="shared" si="95"/>
        <v>5999</v>
      </c>
      <c r="V517" s="1">
        <f t="shared" si="96"/>
        <v>0.58343057176196034</v>
      </c>
      <c r="W517">
        <v>3.7</v>
      </c>
      <c r="X517" s="10">
        <f t="shared" si="97"/>
        <v>3.7</v>
      </c>
      <c r="Y517" s="4">
        <v>828</v>
      </c>
      <c r="Z517" s="12">
        <f t="shared" si="98"/>
        <v>828</v>
      </c>
    </row>
    <row r="518" spans="1:26" x14ac:dyDescent="0.25">
      <c r="A518">
        <v>517</v>
      </c>
      <c r="B518" t="s">
        <v>4203</v>
      </c>
      <c r="C518" t="s">
        <v>4204</v>
      </c>
      <c r="D518" t="str">
        <f t="shared" si="90"/>
        <v>Motorola a10 Dual Sim keypad Mobile with 1750 mAh Battery, Expandable Storage Upto 32GB, Wireless FM with Recording - Dark Blue</v>
      </c>
      <c r="F518" t="str">
        <f t="shared" si="99"/>
        <v>Unique</v>
      </c>
      <c r="G518" t="str" cm="1">
        <f t="array" ref="G518">PROPER(_xlfn.TEXTJOIN(" ", TRUE, INDEX(_xlfn.FILTERXML("&lt;t&gt;&lt;s&gt;" &amp; SUBSTITUTE(D518," ","&lt;/s&gt;&lt;s&gt;") &amp; "&lt;/s&gt;&lt;/t&gt;", "//s"), _xlfn.SEQUENCE(4))))</f>
        <v>Motorola A10 Dual Sim</v>
      </c>
      <c r="H518" t="str">
        <f t="shared" si="89"/>
        <v>with 1750 mAh Battery, Expandable Storage Upto 32GB, Wireless FM with Recording - Dark Blue</v>
      </c>
      <c r="I518" t="s">
        <v>3004</v>
      </c>
      <c r="J518" t="s">
        <v>13093</v>
      </c>
      <c r="K518" s="7" t="str">
        <f t="shared" si="91"/>
        <v>Electronics</v>
      </c>
      <c r="L518" s="2" t="s">
        <v>13122</v>
      </c>
      <c r="M518" t="str">
        <f t="shared" si="92"/>
        <v>Mobiles &amp; Accessories</v>
      </c>
      <c r="N518" s="2" t="s">
        <v>13126</v>
      </c>
      <c r="O518" s="2" t="str">
        <f t="shared" si="93"/>
        <v>Smartphones &amp; BasicMobiles</v>
      </c>
      <c r="P518" s="1" t="s">
        <v>13130</v>
      </c>
      <c r="R518" s="2">
        <v>1399</v>
      </c>
      <c r="S518" s="8">
        <f t="shared" si="94"/>
        <v>1399</v>
      </c>
      <c r="T518" s="2">
        <v>1630</v>
      </c>
      <c r="U518" s="8">
        <f t="shared" si="95"/>
        <v>1630</v>
      </c>
      <c r="V518" s="1">
        <f t="shared" si="96"/>
        <v>0.14171779141104293</v>
      </c>
      <c r="W518">
        <v>4</v>
      </c>
      <c r="X518" s="10">
        <f t="shared" si="97"/>
        <v>4</v>
      </c>
      <c r="Y518" s="4">
        <v>9378</v>
      </c>
      <c r="Z518" s="12">
        <f t="shared" si="98"/>
        <v>9378</v>
      </c>
    </row>
    <row r="519" spans="1:26" x14ac:dyDescent="0.25">
      <c r="A519">
        <v>518</v>
      </c>
      <c r="B519" t="s">
        <v>4208</v>
      </c>
      <c r="C519" t="s">
        <v>4209</v>
      </c>
      <c r="D519" t="str">
        <f t="shared" si="90"/>
        <v>Fire-Boltt Ninja 3 Smartwatch Full Touch 1.69 " and 60 Sports Modes with IP68, Sp02 Tracking, Over 100 Cloud based watch faces ( Silver )</v>
      </c>
      <c r="F519" t="str">
        <f t="shared" si="99"/>
        <v>Unique</v>
      </c>
      <c r="G519" t="str" cm="1">
        <f t="array" ref="G519">PROPER(_xlfn.TEXTJOIN(" ", TRUE, INDEX(_xlfn.FILTERXML("&lt;t&gt;&lt;s&gt;" &amp; SUBSTITUTE(D519," ","&lt;/s&gt;&lt;s&gt;") &amp; "&lt;/s&gt;&lt;/t&gt;", "//s"), _xlfn.SEQUENCE(4))))</f>
        <v>Fire-Boltt Ninja 3 Smartwatch</v>
      </c>
      <c r="H519" t="str">
        <f t="shared" si="89"/>
        <v>1.69 " and 60 Sports Modes with IP68, Sp02 Tracking, Over 100 Cloud based watch faces ( Silver )</v>
      </c>
      <c r="I519" t="s">
        <v>2910</v>
      </c>
      <c r="J519" t="s">
        <v>13093</v>
      </c>
      <c r="K519" s="7" t="str">
        <f t="shared" si="91"/>
        <v>Electronics</v>
      </c>
      <c r="L519" s="2" t="s">
        <v>13120</v>
      </c>
      <c r="M519" t="str">
        <f t="shared" si="92"/>
        <v>WearableTechnology</v>
      </c>
      <c r="N519" s="2" t="s">
        <v>13121</v>
      </c>
      <c r="O519" s="2" t="str">
        <f t="shared" si="93"/>
        <v>SmartWatches</v>
      </c>
      <c r="P519" s="1"/>
      <c r="R519" s="2">
        <v>1499</v>
      </c>
      <c r="S519" s="8">
        <f t="shared" si="94"/>
        <v>1499</v>
      </c>
      <c r="T519" s="2">
        <v>9999</v>
      </c>
      <c r="U519" s="8">
        <f t="shared" si="95"/>
        <v>9999</v>
      </c>
      <c r="V519" s="1">
        <f t="shared" si="96"/>
        <v>0.85008500850085011</v>
      </c>
      <c r="W519">
        <v>4.2</v>
      </c>
      <c r="X519" s="10">
        <f t="shared" si="97"/>
        <v>4.2</v>
      </c>
      <c r="Y519" s="4">
        <v>22638</v>
      </c>
      <c r="Z519" s="12">
        <f t="shared" si="98"/>
        <v>22638</v>
      </c>
    </row>
    <row r="520" spans="1:26" x14ac:dyDescent="0.25">
      <c r="A520">
        <v>519</v>
      </c>
      <c r="B520" t="s">
        <v>354</v>
      </c>
      <c r="C520" t="s">
        <v>355</v>
      </c>
      <c r="D520" t="str">
        <f t="shared" si="90"/>
        <v>Amazonbasics Nylon Braided Usb-C To Lightning Cable, Fast Charging Mfi Certified Smartphone, Iphone Charger (6-Foot, Dark Grey)</v>
      </c>
      <c r="F520" t="str">
        <f t="shared" si="99"/>
        <v>Duplicate</v>
      </c>
      <c r="G520" t="str" cm="1">
        <f t="array" ref="G520">PROPER(_xlfn.TEXTJOIN(" ", TRUE, INDEX(_xlfn.FILTERXML("&lt;t&gt;&lt;s&gt;" &amp; SUBSTITUTE(D520," ","&lt;/s&gt;&lt;s&gt;") &amp; "&lt;/s&gt;&lt;/t&gt;", "//s"), _xlfn.SEQUENCE(4))))</f>
        <v>Amazonbasics Nylon Braided Usb-C</v>
      </c>
      <c r="H520" t="str">
        <f t="shared" si="89"/>
        <v>Cable, Fast Charging Mfi Certified Smartphone, Iphone Charger (6-Foot, Dark Grey)</v>
      </c>
      <c r="I520" t="s">
        <v>17</v>
      </c>
      <c r="J520" t="s">
        <v>13085</v>
      </c>
      <c r="K520" s="7" t="str">
        <f t="shared" si="91"/>
        <v>Computers &amp; Accessories</v>
      </c>
      <c r="L520" t="s">
        <v>13086</v>
      </c>
      <c r="M520" t="str">
        <f t="shared" si="92"/>
        <v>Accessories &amp; Peripherals</v>
      </c>
      <c r="N520" s="2" t="s">
        <v>13087</v>
      </c>
      <c r="O520" s="2" t="str">
        <f t="shared" si="93"/>
        <v>Cables &amp; Accessories</v>
      </c>
      <c r="P520" s="1" t="s">
        <v>13088</v>
      </c>
      <c r="Q520" t="s">
        <v>13089</v>
      </c>
      <c r="R520">
        <v>899</v>
      </c>
      <c r="S520" s="8">
        <f t="shared" si="94"/>
        <v>899</v>
      </c>
      <c r="T520" s="2">
        <v>1900</v>
      </c>
      <c r="U520" s="8">
        <f t="shared" si="95"/>
        <v>1900</v>
      </c>
      <c r="V520" s="1">
        <f t="shared" si="96"/>
        <v>0.52684210526315789</v>
      </c>
      <c r="W520">
        <v>4.4000000000000004</v>
      </c>
      <c r="X520" s="10">
        <f t="shared" si="97"/>
        <v>4.4000000000000004</v>
      </c>
      <c r="Y520" s="4">
        <v>13552</v>
      </c>
      <c r="Z520" s="12">
        <f t="shared" si="98"/>
        <v>13552</v>
      </c>
    </row>
    <row r="521" spans="1:26" x14ac:dyDescent="0.25">
      <c r="A521">
        <v>520</v>
      </c>
      <c r="B521" t="s">
        <v>4214</v>
      </c>
      <c r="C521" t="s">
        <v>4215</v>
      </c>
      <c r="D521" t="str">
        <f t="shared" si="90"/>
        <v>Flix (Beetel) Bolt 2.4 12W Dual USB Smart Charger, Made in India, Bis Certified, Fast Charging Power Adaptor with 1 Meter USB to Type C Cable for Cellular Phones (White)(Xwc-64D)</v>
      </c>
      <c r="F521" t="str">
        <f t="shared" si="99"/>
        <v>Unique</v>
      </c>
      <c r="G521" t="str" cm="1">
        <f t="array" ref="G521">PROPER(_xlfn.TEXTJOIN(" ", TRUE, INDEX(_xlfn.FILTERXML("&lt;t&gt;&lt;s&gt;" &amp; SUBSTITUTE(D521," ","&lt;/s&gt;&lt;s&gt;") &amp; "&lt;/s&gt;&lt;/t&gt;", "//s"), _xlfn.SEQUENCE(4))))</f>
        <v>Flix (Beetel) Bolt 2.4</v>
      </c>
      <c r="H521" t="str">
        <f t="shared" si="89"/>
        <v>USB Smart Charger, Made in India, Bis Certified, Fast Charging Power Adaptor with 1 Meter USB to Type C Cable for Cellular Phones (White)(Xwc-64D)</v>
      </c>
      <c r="I521" t="s">
        <v>3120</v>
      </c>
      <c r="J521" t="s">
        <v>13093</v>
      </c>
      <c r="K521" s="7" t="str">
        <f t="shared" si="91"/>
        <v>Electronics</v>
      </c>
      <c r="L521" t="s">
        <v>13122</v>
      </c>
      <c r="M521" t="str">
        <f t="shared" si="92"/>
        <v>Mobiles &amp; Accessories</v>
      </c>
      <c r="N521" t="s">
        <v>13123</v>
      </c>
      <c r="O521" s="2" t="str">
        <f t="shared" si="93"/>
        <v>MobileAccessories</v>
      </c>
      <c r="P521" s="1" t="s">
        <v>13124</v>
      </c>
      <c r="Q521" t="s">
        <v>13137</v>
      </c>
      <c r="R521">
        <v>249</v>
      </c>
      <c r="S521" s="8">
        <f t="shared" si="94"/>
        <v>249</v>
      </c>
      <c r="T521">
        <v>599</v>
      </c>
      <c r="U521" s="8">
        <f t="shared" si="95"/>
        <v>599</v>
      </c>
      <c r="V521" s="1">
        <f t="shared" si="96"/>
        <v>0.58430717863105175</v>
      </c>
      <c r="W521">
        <v>3.9</v>
      </c>
      <c r="X521" s="10">
        <f t="shared" si="97"/>
        <v>3.9</v>
      </c>
      <c r="Y521" s="4">
        <v>2147</v>
      </c>
      <c r="Z521" s="12">
        <f t="shared" si="98"/>
        <v>2147</v>
      </c>
    </row>
    <row r="522" spans="1:26" x14ac:dyDescent="0.25">
      <c r="A522">
        <v>521</v>
      </c>
      <c r="B522" t="s">
        <v>4224</v>
      </c>
      <c r="C522" t="s">
        <v>4225</v>
      </c>
      <c r="D522" t="str">
        <f t="shared" si="90"/>
        <v>Kyosei Advanced Tempered Glass Compatible with Google Pixel 6a with Military-Grade Anti-Explosion Edge-to-Edge Coverage Screen Protector Guard</v>
      </c>
      <c r="F522" t="str">
        <f t="shared" si="99"/>
        <v>Unique</v>
      </c>
      <c r="G522" t="str" cm="1">
        <f t="array" ref="G522">PROPER(_xlfn.TEXTJOIN(" ", TRUE, INDEX(_xlfn.FILTERXML("&lt;t&gt;&lt;s&gt;" &amp; SUBSTITUTE(D522," ","&lt;/s&gt;&lt;s&gt;") &amp; "&lt;/s&gt;&lt;/t&gt;", "//s"), _xlfn.SEQUENCE(4))))</f>
        <v>Kyosei Advanced Tempered Glass</v>
      </c>
      <c r="H522" t="str">
        <f t="shared" si="89"/>
        <v>Google Pixel 6a with Military-Grade Anti-Explosion Edge-to-Edge Coverage Screen Protector Guard</v>
      </c>
      <c r="I522" t="s">
        <v>3725</v>
      </c>
      <c r="J522" t="s">
        <v>13093</v>
      </c>
      <c r="K522" s="7" t="str">
        <f t="shared" si="91"/>
        <v>Electronics</v>
      </c>
      <c r="L522" t="s">
        <v>13122</v>
      </c>
      <c r="M522" t="str">
        <f t="shared" si="92"/>
        <v>Mobiles &amp; Accessories</v>
      </c>
      <c r="N522" s="2" t="s">
        <v>13123</v>
      </c>
      <c r="O522" s="2" t="str">
        <f t="shared" si="93"/>
        <v>MobileAccessories</v>
      </c>
      <c r="P522" s="1" t="s">
        <v>13146</v>
      </c>
      <c r="Q522" t="s">
        <v>13147</v>
      </c>
      <c r="R522">
        <v>299</v>
      </c>
      <c r="S522" s="8">
        <f t="shared" si="94"/>
        <v>299</v>
      </c>
      <c r="T522" s="2">
        <v>1199</v>
      </c>
      <c r="U522" s="8">
        <f t="shared" si="95"/>
        <v>1199</v>
      </c>
      <c r="V522" s="1">
        <f t="shared" si="96"/>
        <v>0.75062552126772308</v>
      </c>
      <c r="W522">
        <v>4.5</v>
      </c>
      <c r="X522" s="10">
        <f t="shared" si="97"/>
        <v>4.5</v>
      </c>
      <c r="Y522" s="4">
        <v>596</v>
      </c>
      <c r="Z522" s="12">
        <f t="shared" si="98"/>
        <v>596</v>
      </c>
    </row>
    <row r="523" spans="1:26" x14ac:dyDescent="0.25">
      <c r="A523">
        <v>522</v>
      </c>
      <c r="B523" t="s">
        <v>4234</v>
      </c>
      <c r="C523" t="s">
        <v>4235</v>
      </c>
      <c r="D523" t="str">
        <f t="shared" si="90"/>
        <v>STRIFF 12 Pieces Highly Flexible Silicone Micro USB Protector, Mouse Cable Protector, Suit for All Cell Phones, Computers and Chargers (Black)</v>
      </c>
      <c r="F523" t="str">
        <f t="shared" si="99"/>
        <v>Unique</v>
      </c>
      <c r="G523" t="str" cm="1">
        <f t="array" ref="G523">PROPER(_xlfn.TEXTJOIN(" ", TRUE, INDEX(_xlfn.FILTERXML("&lt;t&gt;&lt;s&gt;" &amp; SUBSTITUTE(D523," ","&lt;/s&gt;&lt;s&gt;") &amp; "&lt;/s&gt;&lt;/t&gt;", "//s"), _xlfn.SEQUENCE(4))))</f>
        <v>Striff 12 Pieces Highly</v>
      </c>
      <c r="H523" t="str">
        <f t="shared" si="89"/>
        <v>Micro USB Protector, Mouse Cable Protector, Suit for All Cell Phones, Computers and Chargers (Black)</v>
      </c>
      <c r="I523" t="s">
        <v>3588</v>
      </c>
      <c r="J523" t="s">
        <v>13093</v>
      </c>
      <c r="K523" s="7" t="str">
        <f t="shared" si="91"/>
        <v>Electronics</v>
      </c>
      <c r="L523" t="s">
        <v>13122</v>
      </c>
      <c r="M523" t="str">
        <f t="shared" si="92"/>
        <v>Mobiles &amp; Accessories</v>
      </c>
      <c r="N523" t="s">
        <v>13123</v>
      </c>
      <c r="O523" s="2" t="str">
        <f t="shared" si="93"/>
        <v>MobileAccessories</v>
      </c>
      <c r="P523" s="1" t="s">
        <v>13145</v>
      </c>
      <c r="R523">
        <v>79</v>
      </c>
      <c r="S523" s="8">
        <f t="shared" si="94"/>
        <v>79</v>
      </c>
      <c r="T523">
        <v>499</v>
      </c>
      <c r="U523" s="8">
        <f t="shared" si="95"/>
        <v>499</v>
      </c>
      <c r="V523" s="1">
        <f t="shared" si="96"/>
        <v>0.84168336673346689</v>
      </c>
      <c r="W523">
        <v>4.2</v>
      </c>
      <c r="X523" s="10">
        <f t="shared" si="97"/>
        <v>4.2</v>
      </c>
      <c r="Y523" s="4">
        <v>1949</v>
      </c>
      <c r="Z523" s="12">
        <f t="shared" si="98"/>
        <v>1949</v>
      </c>
    </row>
    <row r="524" spans="1:26" x14ac:dyDescent="0.25">
      <c r="A524">
        <v>523</v>
      </c>
      <c r="B524" t="s">
        <v>4239</v>
      </c>
      <c r="C524" t="s">
        <v>4240</v>
      </c>
      <c r="D524" t="str">
        <f t="shared" si="90"/>
        <v>Redmi 11 Prime 5G (Thunder Black, 4GB RAM, 64GB Storage) | Prime Design | MTK Dimensity 700 | 50 MP Dual Cam | 5000mAh | 7 Band 5G</v>
      </c>
      <c r="F524" t="str">
        <f t="shared" si="99"/>
        <v>Unique</v>
      </c>
      <c r="G524" t="str" cm="1">
        <f t="array" ref="G524">PROPER(_xlfn.TEXTJOIN(" ", TRUE, INDEX(_xlfn.FILTERXML("&lt;t&gt;&lt;s&gt;" &amp; SUBSTITUTE(D524," ","&lt;/s&gt;&lt;s&gt;") &amp; "&lt;/s&gt;&lt;/t&gt;", "//s"), _xlfn.SEQUENCE(4))))</f>
        <v>Redmi 11 Prime 5G</v>
      </c>
      <c r="H524" t="str">
        <f t="shared" si="89"/>
        <v>4GB RAM, 64GB Storage) | Prime Design | MTK Dimensity 700 | 50 MP Dual Cam | 5000mAh | 7 Band 5G</v>
      </c>
      <c r="I524" t="s">
        <v>2950</v>
      </c>
      <c r="J524" t="s">
        <v>13093</v>
      </c>
      <c r="K524" s="7" t="str">
        <f t="shared" si="91"/>
        <v>Electronics</v>
      </c>
      <c r="L524" s="2" t="s">
        <v>13122</v>
      </c>
      <c r="M524" t="str">
        <f t="shared" si="92"/>
        <v>Mobiles &amp; Accessories</v>
      </c>
      <c r="N524" s="2" t="s">
        <v>13126</v>
      </c>
      <c r="O524" s="2" t="str">
        <f t="shared" si="93"/>
        <v>Smartphones &amp; BasicMobiles</v>
      </c>
      <c r="P524" s="1" t="s">
        <v>13127</v>
      </c>
      <c r="R524" s="2">
        <v>13999</v>
      </c>
      <c r="S524" s="8">
        <f t="shared" si="94"/>
        <v>13999</v>
      </c>
      <c r="T524" s="2">
        <v>15999</v>
      </c>
      <c r="U524" s="8">
        <f t="shared" si="95"/>
        <v>15999</v>
      </c>
      <c r="V524" s="1">
        <f t="shared" si="96"/>
        <v>0.12500781298831176</v>
      </c>
      <c r="W524">
        <v>3.9</v>
      </c>
      <c r="X524" s="10">
        <f t="shared" si="97"/>
        <v>3.9</v>
      </c>
      <c r="Y524" s="4">
        <v>2180</v>
      </c>
      <c r="Z524" s="12">
        <f t="shared" si="98"/>
        <v>2180</v>
      </c>
    </row>
    <row r="525" spans="1:26" x14ac:dyDescent="0.25">
      <c r="A525">
        <v>524</v>
      </c>
      <c r="B525" t="s">
        <v>4248</v>
      </c>
      <c r="C525" t="s">
        <v>4249</v>
      </c>
      <c r="D525" t="str">
        <f t="shared" si="90"/>
        <v>Samsung Original EHS64 Wired in Ear Earphones with Mic, Black</v>
      </c>
      <c r="F525" t="str">
        <f t="shared" si="99"/>
        <v>Unique</v>
      </c>
      <c r="G525" t="str" cm="1">
        <f t="array" ref="G525">PROPER(_xlfn.TEXTJOIN(" ", TRUE, INDEX(_xlfn.FILTERXML("&lt;t&gt;&lt;s&gt;" &amp; SUBSTITUTE(D525," ","&lt;/s&gt;&lt;s&gt;") &amp; "&lt;/s&gt;&lt;/t&gt;", "//s"), _xlfn.SEQUENCE(4))))</f>
        <v>Samsung Original Ehs64 Wired</v>
      </c>
      <c r="H525" t="str">
        <f t="shared" si="89"/>
        <v>Earphones with Mic, Black</v>
      </c>
      <c r="I525" t="s">
        <v>3025</v>
      </c>
      <c r="J525" t="s">
        <v>13093</v>
      </c>
      <c r="K525" s="7" t="str">
        <f t="shared" si="91"/>
        <v>Electronics</v>
      </c>
      <c r="L525" t="s">
        <v>13131</v>
      </c>
      <c r="M525" t="str">
        <f t="shared" si="92"/>
        <v>Headphones , Earbuds &amp; Accessories</v>
      </c>
      <c r="N525" t="s">
        <v>13132</v>
      </c>
      <c r="O525" s="2" t="str">
        <f t="shared" si="93"/>
        <v>Headphones</v>
      </c>
      <c r="P525" s="1" t="s">
        <v>13133</v>
      </c>
      <c r="R525">
        <v>949</v>
      </c>
      <c r="S525" s="8">
        <f t="shared" si="94"/>
        <v>949</v>
      </c>
      <c r="T525">
        <v>999</v>
      </c>
      <c r="U525" s="8">
        <f t="shared" si="95"/>
        <v>999</v>
      </c>
      <c r="V525" s="1">
        <f t="shared" si="96"/>
        <v>5.0050050050050053E-2</v>
      </c>
      <c r="W525">
        <v>4.2</v>
      </c>
      <c r="X525" s="10">
        <f t="shared" si="97"/>
        <v>4.2</v>
      </c>
      <c r="Y525" s="4">
        <v>31539</v>
      </c>
      <c r="Z525" s="12">
        <f t="shared" si="98"/>
        <v>31539</v>
      </c>
    </row>
    <row r="526" spans="1:26" x14ac:dyDescent="0.25">
      <c r="A526">
        <v>525</v>
      </c>
      <c r="B526" t="s">
        <v>4253</v>
      </c>
      <c r="C526" t="s">
        <v>4254</v>
      </c>
      <c r="D526" t="str">
        <f t="shared" si="90"/>
        <v>STRIFF Multi Angle Tablet Mobile Stand. Holder for iPhone, Android, Samsung, OnePlus, Xiaomi. Portable,Foldable Stand.Perfect for Bed,Office, Home,Gift and Desktop (Black)</v>
      </c>
      <c r="F526" t="str">
        <f t="shared" si="99"/>
        <v>Unique</v>
      </c>
      <c r="G526" t="str" cm="1">
        <f t="array" ref="G526">PROPER(_xlfn.TEXTJOIN(" ", TRUE, INDEX(_xlfn.FILTERXML("&lt;t&gt;&lt;s&gt;" &amp; SUBSTITUTE(D526," ","&lt;/s&gt;&lt;s&gt;") &amp; "&lt;/s&gt;&lt;/t&gt;", "//s"), _xlfn.SEQUENCE(4))))</f>
        <v>Striff Multi Angle Tablet</v>
      </c>
      <c r="H526" t="str">
        <f t="shared" si="89"/>
        <v>Holder for iPhone, Android, Samsung, OnePlus, Xiaomi. Portable,Foldable Stand.Perfect for Bed,Office, Home,Gift and Desktop (Black)</v>
      </c>
      <c r="I526" t="s">
        <v>3445</v>
      </c>
      <c r="J526" t="s">
        <v>13093</v>
      </c>
      <c r="K526" s="7" t="str">
        <f t="shared" si="91"/>
        <v>Electronics</v>
      </c>
      <c r="L526" t="s">
        <v>13122</v>
      </c>
      <c r="M526" t="str">
        <f t="shared" si="92"/>
        <v>Mobiles &amp; Accessories</v>
      </c>
      <c r="N526" t="s">
        <v>13123</v>
      </c>
      <c r="O526" s="2" t="str">
        <f t="shared" si="93"/>
        <v>MobileAccessories</v>
      </c>
      <c r="P526" s="1" t="s">
        <v>13143</v>
      </c>
      <c r="R526">
        <v>99</v>
      </c>
      <c r="S526" s="8">
        <f t="shared" si="94"/>
        <v>99</v>
      </c>
      <c r="T526">
        <v>499</v>
      </c>
      <c r="U526" s="8">
        <f t="shared" si="95"/>
        <v>499</v>
      </c>
      <c r="V526" s="1">
        <f t="shared" si="96"/>
        <v>0.80160320641282568</v>
      </c>
      <c r="W526">
        <v>4.0999999999999996</v>
      </c>
      <c r="X526" s="10">
        <f t="shared" si="97"/>
        <v>4.0999999999999996</v>
      </c>
      <c r="Y526" s="4">
        <v>2451</v>
      </c>
      <c r="Z526" s="12">
        <f t="shared" si="98"/>
        <v>2451</v>
      </c>
    </row>
    <row r="527" spans="1:26" x14ac:dyDescent="0.25">
      <c r="A527">
        <v>526</v>
      </c>
      <c r="B527" t="s">
        <v>4263</v>
      </c>
      <c r="C527" t="s">
        <v>4264</v>
      </c>
      <c r="D527" t="str">
        <f t="shared" si="90"/>
        <v>boAt Newly Launched Wave Electra with 1.81" HD Display, Smart Calling Ultra-Seamless BT Calling Chip, 20 Built-in Watch Faces, 100 + Sports Modes, Menu Personalization, in-Built Games(Cherry Blossom)</v>
      </c>
      <c r="F527" t="str">
        <f t="shared" si="99"/>
        <v>Unique</v>
      </c>
      <c r="G527" t="str" cm="1">
        <f t="array" ref="G527">PROPER(_xlfn.TEXTJOIN(" ", TRUE, INDEX(_xlfn.FILTERXML("&lt;t&gt;&lt;s&gt;" &amp; SUBSTITUTE(D527," ","&lt;/s&gt;&lt;s&gt;") &amp; "&lt;/s&gt;&lt;/t&gt;", "//s"), _xlfn.SEQUENCE(4))))</f>
        <v>Boat Newly Launched Wave</v>
      </c>
      <c r="H527" t="str">
        <f t="shared" si="89"/>
        <v>1.81" HD Display, Smart Calling Ultra-Seamless BT Calling Chip, 20 Built-in Watch Faces, 100 + Sports Modes, Menu Personalization, in-Built Games(Cherry Blossom)</v>
      </c>
      <c r="I527" t="s">
        <v>2910</v>
      </c>
      <c r="J527" t="s">
        <v>13093</v>
      </c>
      <c r="K527" s="7" t="str">
        <f t="shared" si="91"/>
        <v>Electronics</v>
      </c>
      <c r="L527" s="2" t="s">
        <v>13120</v>
      </c>
      <c r="M527" t="str">
        <f t="shared" si="92"/>
        <v>WearableTechnology</v>
      </c>
      <c r="N527" s="2" t="s">
        <v>13121</v>
      </c>
      <c r="O527" s="2" t="str">
        <f t="shared" si="93"/>
        <v>SmartWatches</v>
      </c>
      <c r="P527" s="1"/>
      <c r="R527" s="2">
        <v>2499</v>
      </c>
      <c r="S527" s="8">
        <f t="shared" si="94"/>
        <v>2499</v>
      </c>
      <c r="T527" s="2">
        <v>7990</v>
      </c>
      <c r="U527" s="8">
        <f t="shared" si="95"/>
        <v>7990</v>
      </c>
      <c r="V527" s="1">
        <f t="shared" si="96"/>
        <v>0.68723404255319154</v>
      </c>
      <c r="W527">
        <v>4.0999999999999996</v>
      </c>
      <c r="X527" s="10">
        <f t="shared" si="97"/>
        <v>4.0999999999999996</v>
      </c>
      <c r="Y527" s="4">
        <v>154</v>
      </c>
      <c r="Z527" s="12">
        <f t="shared" si="98"/>
        <v>154</v>
      </c>
    </row>
    <row r="528" spans="1:26" x14ac:dyDescent="0.25">
      <c r="A528">
        <v>527</v>
      </c>
      <c r="B528" t="s">
        <v>4268</v>
      </c>
      <c r="C528" t="s">
        <v>4269</v>
      </c>
      <c r="D528" t="str">
        <f t="shared" si="90"/>
        <v>WeCool B1 Mobile Holder for Bikes or Bike Mobile Holder for Maps and GPS Navigation, one Click Locking, Firm Gripping, Anti Shake and Stable Cradle Clamp with 360¬∞ Rotation Bicycle Phone Mount</v>
      </c>
      <c r="F528" t="str">
        <f t="shared" si="99"/>
        <v>Unique</v>
      </c>
      <c r="G528" t="str" cm="1">
        <f t="array" ref="G528">PROPER(_xlfn.TEXTJOIN(" ", TRUE, INDEX(_xlfn.FILTERXML("&lt;t&gt;&lt;s&gt;" &amp; SUBSTITUTE(D528," ","&lt;/s&gt;&lt;s&gt;") &amp; "&lt;/s&gt;&lt;/t&gt;", "//s"), _xlfn.SEQUENCE(4))))</f>
        <v>Wecool B1 Mobile Holder</v>
      </c>
      <c r="H528" t="str">
        <f t="shared" si="89"/>
        <v>or Bike Mobile Holder for Maps and GPS Navigation, one Click Locking, Firm Gripping, Anti Shake and Stable Cradle Clamp with 360¬∞ Rotation Bicycle Phone Mount</v>
      </c>
      <c r="I528" t="s">
        <v>4270</v>
      </c>
      <c r="J528" t="s">
        <v>13093</v>
      </c>
      <c r="K528" s="7" t="str">
        <f t="shared" si="91"/>
        <v>Electronics</v>
      </c>
      <c r="L528" t="s">
        <v>13122</v>
      </c>
      <c r="M528" t="str">
        <f t="shared" si="92"/>
        <v>Mobiles &amp; Accessories</v>
      </c>
      <c r="N528" s="2" t="s">
        <v>13123</v>
      </c>
      <c r="O528" s="2" t="str">
        <f t="shared" si="93"/>
        <v>MobileAccessories</v>
      </c>
      <c r="P528" s="1" t="s">
        <v>13106</v>
      </c>
      <c r="Q528" t="s">
        <v>13152</v>
      </c>
      <c r="R528">
        <v>689</v>
      </c>
      <c r="S528" s="8">
        <f t="shared" si="94"/>
        <v>689</v>
      </c>
      <c r="T528" s="2">
        <v>1999</v>
      </c>
      <c r="U528" s="8">
        <f t="shared" si="95"/>
        <v>1999</v>
      </c>
      <c r="V528" s="1">
        <f t="shared" si="96"/>
        <v>0.65532766383191599</v>
      </c>
      <c r="W528">
        <v>4.3</v>
      </c>
      <c r="X528" s="10">
        <f t="shared" si="97"/>
        <v>4.3</v>
      </c>
      <c r="Y528" s="4">
        <v>1193</v>
      </c>
      <c r="Z528" s="12">
        <f t="shared" si="98"/>
        <v>1193</v>
      </c>
    </row>
    <row r="529" spans="1:26" x14ac:dyDescent="0.25">
      <c r="A529">
        <v>528</v>
      </c>
      <c r="B529" t="s">
        <v>4279</v>
      </c>
      <c r="C529" t="s">
        <v>4280</v>
      </c>
      <c r="D529" t="str">
        <f t="shared" si="90"/>
        <v>Sounce 360 Adjustable Mobile Phone Holder, Universal Phone Holder Clip Lazy Bracket Flexible Gooseneck Clamp Long Arms Mount for Mobile Tabletop Stand for Bedroom, Office, Bathroom, White</v>
      </c>
      <c r="F529" t="str">
        <f t="shared" si="99"/>
        <v>Unique</v>
      </c>
      <c r="G529" t="str" cm="1">
        <f t="array" ref="G529">PROPER(_xlfn.TEXTJOIN(" ", TRUE, INDEX(_xlfn.FILTERXML("&lt;t&gt;&lt;s&gt;" &amp; SUBSTITUTE(D529," ","&lt;/s&gt;&lt;s&gt;") &amp; "&lt;/s&gt;&lt;/t&gt;", "//s"), _xlfn.SEQUENCE(4))))</f>
        <v>Sounce 360 Adjustable Mobile</v>
      </c>
      <c r="H529" t="str">
        <f t="shared" si="89"/>
        <v>Universal Phone Holder Clip Lazy Bracket Flexible Gooseneck Clamp Long Arms Mount for Mobile Tabletop Stand for Bedroom, Office, Bathroom, White</v>
      </c>
      <c r="I529" t="s">
        <v>3888</v>
      </c>
      <c r="J529" t="s">
        <v>13093</v>
      </c>
      <c r="K529" s="7" t="str">
        <f t="shared" si="91"/>
        <v>Electronics</v>
      </c>
      <c r="L529" t="s">
        <v>13122</v>
      </c>
      <c r="M529" t="str">
        <f t="shared" si="92"/>
        <v>Mobiles &amp; Accessories</v>
      </c>
      <c r="N529" s="2" t="s">
        <v>13123</v>
      </c>
      <c r="O529" s="2" t="str">
        <f t="shared" si="93"/>
        <v>MobileAccessories</v>
      </c>
      <c r="P529" s="1" t="s">
        <v>13106</v>
      </c>
      <c r="Q529" t="s">
        <v>13149</v>
      </c>
      <c r="R529">
        <v>499</v>
      </c>
      <c r="S529" s="8">
        <f t="shared" si="94"/>
        <v>499</v>
      </c>
      <c r="T529" s="2">
        <v>1899</v>
      </c>
      <c r="U529" s="8">
        <f t="shared" si="95"/>
        <v>1899</v>
      </c>
      <c r="V529" s="1">
        <f t="shared" si="96"/>
        <v>0.73723012111637709</v>
      </c>
      <c r="W529">
        <v>4.0999999999999996</v>
      </c>
      <c r="X529" s="10">
        <f t="shared" si="97"/>
        <v>4.0999999999999996</v>
      </c>
      <c r="Y529" s="4">
        <v>1475</v>
      </c>
      <c r="Z529" s="12">
        <f t="shared" si="98"/>
        <v>1475</v>
      </c>
    </row>
    <row r="530" spans="1:26" x14ac:dyDescent="0.25">
      <c r="A530">
        <v>529</v>
      </c>
      <c r="B530" t="s">
        <v>4288</v>
      </c>
      <c r="C530" t="s">
        <v>12992</v>
      </c>
      <c r="D530" t="str">
        <f t="shared" si="90"/>
        <v>OpenTech Military-Grade Tempered Glass Screen Protector Compatible for iPhone 13 13 Pro 14 with Edge to Edge Coverage and Easy Installation kit (6.1 Inches)</v>
      </c>
      <c r="F530" t="str">
        <f t="shared" si="99"/>
        <v>Unique</v>
      </c>
      <c r="G530" t="str" cm="1">
        <f t="array" ref="G530">PROPER(_xlfn.TEXTJOIN(" ", TRUE, INDEX(_xlfn.FILTERXML("&lt;t&gt;&lt;s&gt;" &amp; SUBSTITUTE(D530," ","&lt;/s&gt;&lt;s&gt;") &amp; "&lt;/s&gt;&lt;/t&gt;", "//s"), _xlfn.SEQUENCE(4))))</f>
        <v>Opentech Military-Grade Tempered Glass</v>
      </c>
      <c r="H530" t="str">
        <f t="shared" si="89"/>
        <v>Compatible for iPhone 13 13 Pro 14 with Edge to Edge Coverage and Easy Installation kit (6.1 Inches)</v>
      </c>
      <c r="I530" t="s">
        <v>3725</v>
      </c>
      <c r="J530" t="s">
        <v>13093</v>
      </c>
      <c r="K530" s="7" t="str">
        <f t="shared" si="91"/>
        <v>Electronics</v>
      </c>
      <c r="L530" t="s">
        <v>13122</v>
      </c>
      <c r="M530" t="str">
        <f t="shared" si="92"/>
        <v>Mobiles &amp; Accessories</v>
      </c>
      <c r="N530" t="s">
        <v>13123</v>
      </c>
      <c r="O530" s="2" t="str">
        <f t="shared" si="93"/>
        <v>MobileAccessories</v>
      </c>
      <c r="P530" s="1" t="s">
        <v>13146</v>
      </c>
      <c r="Q530" t="s">
        <v>13147</v>
      </c>
      <c r="R530">
        <v>299</v>
      </c>
      <c r="S530" s="8">
        <f t="shared" si="94"/>
        <v>299</v>
      </c>
      <c r="T530">
        <v>999</v>
      </c>
      <c r="U530" s="8">
        <f t="shared" si="95"/>
        <v>999</v>
      </c>
      <c r="V530" s="1">
        <f t="shared" si="96"/>
        <v>0.70070070070070067</v>
      </c>
      <c r="W530">
        <v>4.3</v>
      </c>
      <c r="X530" s="10">
        <f t="shared" si="97"/>
        <v>4.3</v>
      </c>
      <c r="Y530" s="4">
        <v>8891</v>
      </c>
      <c r="Z530" s="12">
        <f t="shared" si="98"/>
        <v>8891</v>
      </c>
    </row>
    <row r="531" spans="1:26" x14ac:dyDescent="0.25">
      <c r="A531">
        <v>530</v>
      </c>
      <c r="B531" t="s">
        <v>4297</v>
      </c>
      <c r="C531" t="s">
        <v>4298</v>
      </c>
      <c r="D531" t="str">
        <f t="shared" si="90"/>
        <v>EN LIGNE Adjustable Cell Phone Stand, Foldable Portable Phone Stand Phone Holder for Desk, Desktop Tablet Stand Compatible with Mobile Phone iPad Tablet (Black)</v>
      </c>
      <c r="F531" t="str">
        <f t="shared" si="99"/>
        <v>Unique</v>
      </c>
      <c r="G531" t="str" cm="1">
        <f t="array" ref="G531">PROPER(_xlfn.TEXTJOIN(" ", TRUE, INDEX(_xlfn.FILTERXML("&lt;t&gt;&lt;s&gt;" &amp; SUBSTITUTE(D531," ","&lt;/s&gt;&lt;s&gt;") &amp; "&lt;/s&gt;&lt;/t&gt;", "//s"), _xlfn.SEQUENCE(4))))</f>
        <v>En Ligne Adjustable Cell</v>
      </c>
      <c r="H531" t="str">
        <f t="shared" si="89"/>
        <v>Foldable Portable Phone Stand Phone Holder for Desk, Desktop Tablet Stand Compatible with Mobile Phone iPad Tablet (Black)</v>
      </c>
      <c r="I531" t="s">
        <v>3445</v>
      </c>
      <c r="J531" t="s">
        <v>13093</v>
      </c>
      <c r="K531" s="7" t="str">
        <f t="shared" si="91"/>
        <v>Electronics</v>
      </c>
      <c r="L531" t="s">
        <v>13122</v>
      </c>
      <c r="M531" t="str">
        <f t="shared" si="92"/>
        <v>Mobiles &amp; Accessories</v>
      </c>
      <c r="N531" t="s">
        <v>13123</v>
      </c>
      <c r="O531" s="2" t="str">
        <f t="shared" si="93"/>
        <v>MobileAccessories</v>
      </c>
      <c r="P531" s="1" t="s">
        <v>13143</v>
      </c>
      <c r="R531">
        <v>209</v>
      </c>
      <c r="S531" s="8">
        <f t="shared" si="94"/>
        <v>209</v>
      </c>
      <c r="T531">
        <v>499</v>
      </c>
      <c r="U531" s="8">
        <f t="shared" si="95"/>
        <v>499</v>
      </c>
      <c r="V531" s="1">
        <f t="shared" si="96"/>
        <v>0.58116232464929862</v>
      </c>
      <c r="W531">
        <v>3.6</v>
      </c>
      <c r="X531" s="10">
        <f t="shared" si="97"/>
        <v>3.6</v>
      </c>
      <c r="Y531" s="4">
        <v>104</v>
      </c>
      <c r="Z531" s="12">
        <f t="shared" si="98"/>
        <v>104</v>
      </c>
    </row>
    <row r="532" spans="1:26" x14ac:dyDescent="0.25">
      <c r="A532">
        <v>531</v>
      </c>
      <c r="B532" t="s">
        <v>4307</v>
      </c>
      <c r="C532" t="s">
        <v>4308</v>
      </c>
      <c r="D532" t="str">
        <f t="shared" si="90"/>
        <v>Tecno Spark 8T (Turquoise Cyan, 4GB RAM,64GB Storage) | 50MP AI Camera | 7GB Expandable RAM</v>
      </c>
      <c r="F532" t="str">
        <f t="shared" si="99"/>
        <v>Unique</v>
      </c>
      <c r="G532" t="str" cm="1">
        <f t="array" ref="G532">PROPER(_xlfn.TEXTJOIN(" ", TRUE, INDEX(_xlfn.FILTERXML("&lt;t&gt;&lt;s&gt;" &amp; SUBSTITUTE(D532," ","&lt;/s&gt;&lt;s&gt;") &amp; "&lt;/s&gt;&lt;/t&gt;", "//s"), _xlfn.SEQUENCE(4))))</f>
        <v>Tecno Spark 8T (Turquoise</v>
      </c>
      <c r="H532" t="str">
        <f t="shared" si="89"/>
        <v>RAM,64GB Storage) | 50MP AI Camera | 7GB Expandable RAM</v>
      </c>
      <c r="I532" t="s">
        <v>2950</v>
      </c>
      <c r="J532" t="s">
        <v>13093</v>
      </c>
      <c r="K532" s="7" t="str">
        <f t="shared" si="91"/>
        <v>Electronics</v>
      </c>
      <c r="L532" s="2" t="s">
        <v>13122</v>
      </c>
      <c r="M532" t="str">
        <f t="shared" si="92"/>
        <v>Mobiles &amp; Accessories</v>
      </c>
      <c r="N532" s="2" t="s">
        <v>13126</v>
      </c>
      <c r="O532" s="2" t="str">
        <f t="shared" si="93"/>
        <v>Smartphones &amp; BasicMobiles</v>
      </c>
      <c r="P532" s="1" t="s">
        <v>13127</v>
      </c>
      <c r="R532" s="2">
        <v>8499</v>
      </c>
      <c r="S532" s="8">
        <f t="shared" si="94"/>
        <v>8499</v>
      </c>
      <c r="T532" s="2">
        <v>12999</v>
      </c>
      <c r="U532" s="8">
        <f t="shared" si="95"/>
        <v>12999</v>
      </c>
      <c r="V532" s="1">
        <f t="shared" si="96"/>
        <v>0.34618047542118624</v>
      </c>
      <c r="W532">
        <v>4.0999999999999996</v>
      </c>
      <c r="X532" s="10">
        <f t="shared" si="97"/>
        <v>4.0999999999999996</v>
      </c>
      <c r="Y532" s="4">
        <v>6662</v>
      </c>
      <c r="Z532" s="12">
        <f t="shared" si="98"/>
        <v>6662</v>
      </c>
    </row>
    <row r="533" spans="1:26" x14ac:dyDescent="0.25">
      <c r="A533">
        <v>532</v>
      </c>
      <c r="B533" t="s">
        <v>4317</v>
      </c>
      <c r="C533" t="s">
        <v>4318</v>
      </c>
      <c r="D533" t="str">
        <f t="shared" si="90"/>
        <v>URBN 20000 mAh Lithium_Polymer 22.5W Super Fast Charging Ultra Compact Power Bank with Quick Charge and Power Delivery, Type C Input Output, Made in India, Type C Cable Included (Camo)</v>
      </c>
      <c r="F533" t="str">
        <f t="shared" si="99"/>
        <v>Unique</v>
      </c>
      <c r="G533" t="str" cm="1">
        <f t="array" ref="G533">PROPER(_xlfn.TEXTJOIN(" ", TRUE, INDEX(_xlfn.FILTERXML("&lt;t&gt;&lt;s&gt;" &amp; SUBSTITUTE(D533," ","&lt;/s&gt;&lt;s&gt;") &amp; "&lt;/s&gt;&lt;/t&gt;", "//s"), _xlfn.SEQUENCE(4))))</f>
        <v>Urbn 20000 Mah Lithium_Polymer</v>
      </c>
      <c r="H533" t="str">
        <f t="shared" si="89"/>
        <v>Fast Charging Ultra Compact Power Bank with Quick Charge and Power Delivery, Type C Input Output, Made in India, Type C Cable Included (Camo)</v>
      </c>
      <c r="I533" t="s">
        <v>2939</v>
      </c>
      <c r="J533" t="s">
        <v>13093</v>
      </c>
      <c r="K533" s="7" t="str">
        <f t="shared" si="91"/>
        <v>Electronics</v>
      </c>
      <c r="L533" s="2" t="s">
        <v>13122</v>
      </c>
      <c r="M533" t="str">
        <f t="shared" si="92"/>
        <v>Mobiles &amp; Accessories</v>
      </c>
      <c r="N533" s="2" t="s">
        <v>13123</v>
      </c>
      <c r="O533" s="2" t="str">
        <f t="shared" si="93"/>
        <v>MobileAccessories</v>
      </c>
      <c r="P533" s="1" t="s">
        <v>13124</v>
      </c>
      <c r="Q533" t="s">
        <v>13125</v>
      </c>
      <c r="R533" s="2">
        <v>2179</v>
      </c>
      <c r="S533" s="8">
        <f t="shared" si="94"/>
        <v>2179</v>
      </c>
      <c r="T533" s="2">
        <v>3999</v>
      </c>
      <c r="U533" s="8">
        <f t="shared" si="95"/>
        <v>3999</v>
      </c>
      <c r="V533" s="1">
        <f t="shared" si="96"/>
        <v>0.45511377844461115</v>
      </c>
      <c r="W533">
        <v>4</v>
      </c>
      <c r="X533" s="10">
        <f t="shared" si="97"/>
        <v>4</v>
      </c>
      <c r="Y533" s="4">
        <v>8380</v>
      </c>
      <c r="Z533" s="12">
        <f t="shared" si="98"/>
        <v>8380</v>
      </c>
    </row>
    <row r="534" spans="1:26" x14ac:dyDescent="0.25">
      <c r="A534">
        <v>533</v>
      </c>
      <c r="B534" t="s">
        <v>4327</v>
      </c>
      <c r="C534" t="s">
        <v>4328</v>
      </c>
      <c r="D534" t="str">
        <f t="shared" si="90"/>
        <v>Redmi Note 11T 5G (Stardust White, 6GB RAM, 128GB ROM)| Dimensity 810 5G | 33W Pro Fast Charging | Charger Included | Additional Exchange Offers|Get 2 Months of YouTube Premium Free!</v>
      </c>
      <c r="F534" t="str">
        <f t="shared" si="99"/>
        <v>Unique</v>
      </c>
      <c r="G534" t="str" cm="1">
        <f t="array" ref="G534">PROPER(_xlfn.TEXTJOIN(" ", TRUE, INDEX(_xlfn.FILTERXML("&lt;t&gt;&lt;s&gt;" &amp; SUBSTITUTE(D534," ","&lt;/s&gt;&lt;s&gt;") &amp; "&lt;/s&gt;&lt;/t&gt;", "//s"), _xlfn.SEQUENCE(4))))</f>
        <v>Redmi Note 11T 5G</v>
      </c>
      <c r="H534" t="str">
        <f t="shared" si="89"/>
        <v>6GB RAM, 128GB ROM)| Dimensity 810 5G | 33W Pro Fast Charging | Charger Included | Additional Exchange Offers|Get 2 Months of YouTube Premium Free!</v>
      </c>
      <c r="I534" t="s">
        <v>2950</v>
      </c>
      <c r="J534" t="s">
        <v>13093</v>
      </c>
      <c r="K534" s="7" t="str">
        <f t="shared" si="91"/>
        <v>Electronics</v>
      </c>
      <c r="L534" s="2" t="s">
        <v>13122</v>
      </c>
      <c r="M534" t="str">
        <f t="shared" si="92"/>
        <v>Mobiles &amp; Accessories</v>
      </c>
      <c r="N534" s="2" t="s">
        <v>13126</v>
      </c>
      <c r="O534" s="2" t="str">
        <f t="shared" si="93"/>
        <v>Smartphones &amp; BasicMobiles</v>
      </c>
      <c r="P534" s="1" t="s">
        <v>13127</v>
      </c>
      <c r="R534" s="2">
        <v>16999</v>
      </c>
      <c r="S534" s="8">
        <f t="shared" si="94"/>
        <v>16999</v>
      </c>
      <c r="T534" s="2">
        <v>20999</v>
      </c>
      <c r="U534" s="8">
        <f t="shared" si="95"/>
        <v>20999</v>
      </c>
      <c r="V534" s="1">
        <f t="shared" si="96"/>
        <v>0.19048526120291442</v>
      </c>
      <c r="W534">
        <v>4.0999999999999996</v>
      </c>
      <c r="X534" s="10">
        <f t="shared" si="97"/>
        <v>4.0999999999999996</v>
      </c>
      <c r="Y534" s="4">
        <v>31822</v>
      </c>
      <c r="Z534" s="12">
        <f t="shared" si="98"/>
        <v>31822</v>
      </c>
    </row>
    <row r="535" spans="1:26" x14ac:dyDescent="0.25">
      <c r="A535">
        <v>534</v>
      </c>
      <c r="B535" t="s">
        <v>4332</v>
      </c>
      <c r="C535" t="s">
        <v>4333</v>
      </c>
      <c r="D535" t="str">
        <f t="shared" si="90"/>
        <v>OnePlus 10T 5G (Moonstone Black, 8GB RAM, 128GB Storage)</v>
      </c>
      <c r="F535" t="str">
        <f t="shared" si="99"/>
        <v>Unique</v>
      </c>
      <c r="G535" t="str" cm="1">
        <f t="array" ref="G535">PROPER(_xlfn.TEXTJOIN(" ", TRUE, INDEX(_xlfn.FILTERXML("&lt;t&gt;&lt;s&gt;" &amp; SUBSTITUTE(D535," ","&lt;/s&gt;&lt;s&gt;") &amp; "&lt;/s&gt;&lt;/t&gt;", "//s"), _xlfn.SEQUENCE(4))))</f>
        <v>Oneplus 10T 5G (Moonstone</v>
      </c>
      <c r="H535" t="str">
        <f t="shared" si="89"/>
        <v>RAM, 128GB Storage)</v>
      </c>
      <c r="I535" t="s">
        <v>2950</v>
      </c>
      <c r="J535" t="s">
        <v>13093</v>
      </c>
      <c r="K535" s="7" t="str">
        <f t="shared" si="91"/>
        <v>Electronics</v>
      </c>
      <c r="L535" s="2" t="s">
        <v>13122</v>
      </c>
      <c r="M535" t="str">
        <f t="shared" si="92"/>
        <v>Mobiles &amp; Accessories</v>
      </c>
      <c r="N535" s="2" t="s">
        <v>13126</v>
      </c>
      <c r="O535" s="2" t="str">
        <f t="shared" si="93"/>
        <v>Smartphones &amp; BasicMobiles</v>
      </c>
      <c r="P535" s="1" t="s">
        <v>13127</v>
      </c>
      <c r="R535" s="2">
        <v>44999</v>
      </c>
      <c r="S535" s="8">
        <f t="shared" si="94"/>
        <v>44999</v>
      </c>
      <c r="T535" s="2">
        <v>49999</v>
      </c>
      <c r="U535" s="8">
        <f t="shared" si="95"/>
        <v>49999</v>
      </c>
      <c r="V535" s="1">
        <f t="shared" si="96"/>
        <v>0.1000020000400008</v>
      </c>
      <c r="W535">
        <v>4.3</v>
      </c>
      <c r="X535" s="10">
        <f t="shared" si="97"/>
        <v>4.3</v>
      </c>
      <c r="Y535" s="4">
        <v>3075</v>
      </c>
      <c r="Z535" s="12">
        <f t="shared" si="98"/>
        <v>3075</v>
      </c>
    </row>
    <row r="536" spans="1:26" x14ac:dyDescent="0.25">
      <c r="A536">
        <v>535</v>
      </c>
      <c r="B536" t="s">
        <v>4342</v>
      </c>
      <c r="C536" t="s">
        <v>4343</v>
      </c>
      <c r="D536" t="str">
        <f t="shared" si="90"/>
        <v>Nokia 150 (2020) (Cyan)</v>
      </c>
      <c r="F536" t="str">
        <f t="shared" si="99"/>
        <v>Unique</v>
      </c>
      <c r="G536" t="str" cm="1">
        <f t="array" ref="G536">PROPER(_xlfn.TEXTJOIN(" ", TRUE, INDEX(_xlfn.FILTERXML("&lt;t&gt;&lt;s&gt;" &amp; SUBSTITUTE(D536," ","&lt;/s&gt;&lt;s&gt;") &amp; "&lt;/s&gt;&lt;/t&gt;", "//s"), _xlfn.SEQUENCE(4))))</f>
        <v>Nokia 150 -2020 (Cyan)</v>
      </c>
      <c r="H536" t="str">
        <f t="shared" si="89"/>
        <v/>
      </c>
      <c r="I536" t="s">
        <v>3004</v>
      </c>
      <c r="J536" t="s">
        <v>13093</v>
      </c>
      <c r="K536" s="7" t="str">
        <f t="shared" si="91"/>
        <v>Electronics</v>
      </c>
      <c r="L536" s="2" t="s">
        <v>13122</v>
      </c>
      <c r="M536" t="str">
        <f t="shared" si="92"/>
        <v>Mobiles &amp; Accessories</v>
      </c>
      <c r="N536" s="2" t="s">
        <v>13126</v>
      </c>
      <c r="O536" s="2" t="str">
        <f t="shared" si="93"/>
        <v>Smartphones &amp; BasicMobiles</v>
      </c>
      <c r="P536" s="1" t="s">
        <v>13130</v>
      </c>
      <c r="R536" s="2">
        <v>2599</v>
      </c>
      <c r="S536" s="8">
        <f t="shared" si="94"/>
        <v>2599</v>
      </c>
      <c r="T536" s="2">
        <v>2999</v>
      </c>
      <c r="U536" s="8">
        <f t="shared" si="95"/>
        <v>2999</v>
      </c>
      <c r="V536" s="1">
        <f t="shared" si="96"/>
        <v>0.13337779259753252</v>
      </c>
      <c r="W536">
        <v>3.9</v>
      </c>
      <c r="X536" s="10">
        <f t="shared" si="97"/>
        <v>3.9</v>
      </c>
      <c r="Y536" s="4">
        <v>14266</v>
      </c>
      <c r="Z536" s="12">
        <f t="shared" si="98"/>
        <v>14266</v>
      </c>
    </row>
    <row r="537" spans="1:26" x14ac:dyDescent="0.25">
      <c r="A537">
        <v>536</v>
      </c>
      <c r="B537" t="s">
        <v>4352</v>
      </c>
      <c r="C537" t="s">
        <v>4353</v>
      </c>
      <c r="D537" t="str">
        <f t="shared" si="90"/>
        <v>Noise ColorFit Ultra SE Smart Watch with 1.75"(4.3cm) HD Display, Aluminium Alloy Body, 60 Sports Modes, Spo2, Lightweight, Stock Market Info, Calls and SMS Reply (Vintage Brown)</v>
      </c>
      <c r="F537" t="str">
        <f t="shared" si="99"/>
        <v>Unique</v>
      </c>
      <c r="G537" t="str" cm="1">
        <f t="array" ref="G537">PROPER(_xlfn.TEXTJOIN(" ", TRUE, INDEX(_xlfn.FILTERXML("&lt;t&gt;&lt;s&gt;" &amp; SUBSTITUTE(D537," ","&lt;/s&gt;&lt;s&gt;") &amp; "&lt;/s&gt;&lt;/t&gt;", "//s"), _xlfn.SEQUENCE(4))))</f>
        <v>Noise Colorfit Ultra Se</v>
      </c>
      <c r="H537" t="str">
        <f t="shared" si="89"/>
        <v>with 1.75"(4.3cm) HD Display, Aluminium Alloy Body, 60 Sports Modes, Spo2, Lightweight, Stock Market Info, Calls and SMS Reply (Vintage Brown)</v>
      </c>
      <c r="I537" t="s">
        <v>2910</v>
      </c>
      <c r="J537" t="s">
        <v>13093</v>
      </c>
      <c r="K537" s="7" t="str">
        <f t="shared" si="91"/>
        <v>Electronics</v>
      </c>
      <c r="L537" s="2" t="s">
        <v>13120</v>
      </c>
      <c r="M537" t="str">
        <f t="shared" si="92"/>
        <v>WearableTechnology</v>
      </c>
      <c r="N537" s="2" t="s">
        <v>13121</v>
      </c>
      <c r="O537" s="2" t="str">
        <f t="shared" si="93"/>
        <v>SmartWatches</v>
      </c>
      <c r="P537" s="1"/>
      <c r="R537" s="2">
        <v>2799</v>
      </c>
      <c r="S537" s="8">
        <f t="shared" si="94"/>
        <v>2799</v>
      </c>
      <c r="T537" s="2">
        <v>6499</v>
      </c>
      <c r="U537" s="8">
        <f t="shared" si="95"/>
        <v>6499</v>
      </c>
      <c r="V537" s="1">
        <f t="shared" si="96"/>
        <v>0.56931835667025699</v>
      </c>
      <c r="W537">
        <v>4.0999999999999996</v>
      </c>
      <c r="X537" s="10">
        <f t="shared" si="97"/>
        <v>4.0999999999999996</v>
      </c>
      <c r="Y537" s="4">
        <v>38879</v>
      </c>
      <c r="Z537" s="12">
        <f t="shared" si="98"/>
        <v>38879</v>
      </c>
    </row>
    <row r="538" spans="1:26" x14ac:dyDescent="0.25">
      <c r="A538">
        <v>537</v>
      </c>
      <c r="B538" t="s">
        <v>4362</v>
      </c>
      <c r="C538" t="s">
        <v>4363</v>
      </c>
      <c r="D538" t="str">
        <f t="shared" si="90"/>
        <v>boAt Rockerz 400 Bluetooth On Ear Headphones With Mic With Upto 8 Hours Playback and Soft Padded Ear Cushions(Grey Green)</v>
      </c>
      <c r="F538" t="str">
        <f t="shared" si="99"/>
        <v>Duplicate</v>
      </c>
      <c r="G538" t="str" cm="1">
        <f t="array" ref="G538">PROPER(_xlfn.TEXTJOIN(" ", TRUE, INDEX(_xlfn.FILTERXML("&lt;t&gt;&lt;s&gt;" &amp; SUBSTITUTE(D538," ","&lt;/s&gt;&lt;s&gt;") &amp; "&lt;/s&gt;&lt;/t&gt;", "//s"), _xlfn.SEQUENCE(4))))</f>
        <v>Boat Rockerz 400 Bluetooth</v>
      </c>
      <c r="H538" t="str">
        <f t="shared" si="89"/>
        <v>Headphones With Mic With Upto 8 Hours Playback and Soft Padded Ear Cushions(Grey Green)</v>
      </c>
      <c r="I538" t="s">
        <v>4364</v>
      </c>
      <c r="J538" t="s">
        <v>13093</v>
      </c>
      <c r="K538" s="7" t="str">
        <f t="shared" si="91"/>
        <v>Electronics</v>
      </c>
      <c r="L538" s="2" t="s">
        <v>13131</v>
      </c>
      <c r="M538" t="str">
        <f t="shared" si="92"/>
        <v>Headphones , Earbuds &amp; Accessories</v>
      </c>
      <c r="N538" s="2" t="s">
        <v>13132</v>
      </c>
      <c r="O538" s="2" t="str">
        <f t="shared" si="93"/>
        <v>Headphones</v>
      </c>
      <c r="P538" s="1" t="s">
        <v>13153</v>
      </c>
      <c r="R538" s="2">
        <v>1399</v>
      </c>
      <c r="S538" s="8">
        <f t="shared" si="94"/>
        <v>1399</v>
      </c>
      <c r="T538" s="2">
        <v>2990</v>
      </c>
      <c r="U538" s="8">
        <f t="shared" si="95"/>
        <v>2990</v>
      </c>
      <c r="V538" s="1">
        <f t="shared" si="96"/>
        <v>0.53210702341137128</v>
      </c>
      <c r="W538">
        <v>4.0999999999999996</v>
      </c>
      <c r="X538" s="10">
        <f t="shared" si="97"/>
        <v>4.0999999999999996</v>
      </c>
      <c r="Y538" s="4">
        <v>97175</v>
      </c>
      <c r="Z538" s="12">
        <f t="shared" si="98"/>
        <v>97175</v>
      </c>
    </row>
    <row r="539" spans="1:26" x14ac:dyDescent="0.25">
      <c r="A539">
        <v>538</v>
      </c>
      <c r="B539" t="s">
        <v>4373</v>
      </c>
      <c r="C539" t="s">
        <v>4374</v>
      </c>
      <c r="D539" t="str">
        <f t="shared" si="90"/>
        <v>SanDisk Ultra microSD UHS-I Card 64GB, 120MB s R</v>
      </c>
      <c r="F539" t="str">
        <f t="shared" si="99"/>
        <v>Unique</v>
      </c>
      <c r="G539" t="str" cm="1">
        <f t="array" ref="G539">PROPER(_xlfn.TEXTJOIN(" ", TRUE, INDEX(_xlfn.FILTERXML("&lt;t&gt;&lt;s&gt;" &amp; SUBSTITUTE(D539," ","&lt;/s&gt;&lt;s&gt;") &amp; "&lt;/s&gt;&lt;/t&gt;", "//s"), _xlfn.SEQUENCE(4))))</f>
        <v>Sandisk Ultra Microsd Uhs-I</v>
      </c>
      <c r="H539" t="str">
        <f t="shared" si="89"/>
        <v>120MB s R</v>
      </c>
      <c r="I539" t="s">
        <v>2983</v>
      </c>
      <c r="J539" t="s">
        <v>13093</v>
      </c>
      <c r="K539" s="7" t="str">
        <f t="shared" si="91"/>
        <v>Electronics</v>
      </c>
      <c r="L539" t="s">
        <v>13095</v>
      </c>
      <c r="M539" t="str">
        <f t="shared" si="92"/>
        <v>Accessories</v>
      </c>
      <c r="N539" s="2" t="s">
        <v>13128</v>
      </c>
      <c r="O539" s="2" t="str">
        <f t="shared" si="93"/>
        <v>MemoryCards</v>
      </c>
      <c r="P539" s="1" t="s">
        <v>13129</v>
      </c>
      <c r="R539">
        <v>649</v>
      </c>
      <c r="S539" s="8">
        <f t="shared" si="94"/>
        <v>649</v>
      </c>
      <c r="T539" s="2">
        <v>2400</v>
      </c>
      <c r="U539" s="8">
        <f t="shared" si="95"/>
        <v>2400</v>
      </c>
      <c r="V539" s="1">
        <f t="shared" si="96"/>
        <v>0.72958333333333336</v>
      </c>
      <c r="W539">
        <v>4.4000000000000004</v>
      </c>
      <c r="X539" s="10">
        <f t="shared" si="97"/>
        <v>4.4000000000000004</v>
      </c>
      <c r="Y539" s="4">
        <v>67260</v>
      </c>
      <c r="Z539" s="12">
        <f t="shared" si="98"/>
        <v>67260</v>
      </c>
    </row>
    <row r="540" spans="1:26" x14ac:dyDescent="0.25">
      <c r="A540">
        <v>539</v>
      </c>
      <c r="B540" t="s">
        <v>4377</v>
      </c>
      <c r="C540" t="s">
        <v>4378</v>
      </c>
      <c r="D540" t="str">
        <f t="shared" si="90"/>
        <v>iPhone Original 20W C Type Fast PD Charger Compatible with I-Phone13 13 mini 13pro 13 pro Max I-Phone 12 12 Pro 12mini 12 Pro Max, I-Phone11 11 Pro 11 Pro Max 2020 (Only Adapter)</v>
      </c>
      <c r="F540" t="str">
        <f t="shared" si="99"/>
        <v>Unique</v>
      </c>
      <c r="G540" t="str" cm="1">
        <f t="array" ref="G540">PROPER(_xlfn.TEXTJOIN(" ", TRUE, INDEX(_xlfn.FILTERXML("&lt;t&gt;&lt;s&gt;" &amp; SUBSTITUTE(D540," ","&lt;/s&gt;&lt;s&gt;") &amp; "&lt;/s&gt;&lt;/t&gt;", "//s"), _xlfn.SEQUENCE(4))))</f>
        <v>Iphone Original 20W C</v>
      </c>
      <c r="H540" t="str">
        <f t="shared" si="89"/>
        <v>PD Charger Compatible with I-Phone13 13 mini 13pro 13 pro Max I-Phone 12 12 Pro 12mini 12 Pro Max, I-Phone11 11 Pro 11 Pro Max 2020 (Only Adapter)</v>
      </c>
      <c r="I540" t="s">
        <v>3120</v>
      </c>
      <c r="J540" t="s">
        <v>13093</v>
      </c>
      <c r="K540" s="7" t="str">
        <f t="shared" si="91"/>
        <v>Electronics</v>
      </c>
      <c r="L540" t="s">
        <v>13122</v>
      </c>
      <c r="M540" t="str">
        <f t="shared" si="92"/>
        <v>Mobiles &amp; Accessories</v>
      </c>
      <c r="N540" s="2" t="s">
        <v>13123</v>
      </c>
      <c r="O540" s="2" t="str">
        <f t="shared" si="93"/>
        <v>MobileAccessories</v>
      </c>
      <c r="P540" s="1" t="s">
        <v>13124</v>
      </c>
      <c r="Q540" t="s">
        <v>13137</v>
      </c>
      <c r="R540">
        <v>799</v>
      </c>
      <c r="S540" s="8">
        <f t="shared" si="94"/>
        <v>799</v>
      </c>
      <c r="T540" s="2">
        <v>3990</v>
      </c>
      <c r="U540" s="8">
        <f t="shared" si="95"/>
        <v>3990</v>
      </c>
      <c r="V540" s="1">
        <f t="shared" si="96"/>
        <v>0.79974937343358399</v>
      </c>
      <c r="W540">
        <v>3.8</v>
      </c>
      <c r="X540" s="10">
        <f t="shared" si="97"/>
        <v>3.8</v>
      </c>
      <c r="Y540" s="4">
        <v>119</v>
      </c>
      <c r="Z540" s="12">
        <f t="shared" si="98"/>
        <v>119</v>
      </c>
    </row>
    <row r="541" spans="1:26" x14ac:dyDescent="0.25">
      <c r="A541">
        <v>540</v>
      </c>
      <c r="B541" t="s">
        <v>4387</v>
      </c>
      <c r="C541" t="s">
        <v>4388</v>
      </c>
      <c r="D541" t="str">
        <f t="shared" si="90"/>
        <v>LIRAMARK Webcam Cover Slide, Ultra Thin Laptop Camera Cover Slide Blocker for Computer MacBook Pro iMac PC Tablet (Pack of 3)</v>
      </c>
      <c r="F541" t="str">
        <f t="shared" si="99"/>
        <v>Duplicate</v>
      </c>
      <c r="G541" t="str" cm="1">
        <f t="array" ref="G541">PROPER(_xlfn.TEXTJOIN(" ", TRUE, INDEX(_xlfn.FILTERXML("&lt;t&gt;&lt;s&gt;" &amp; SUBSTITUTE(D541," ","&lt;/s&gt;&lt;s&gt;") &amp; "&lt;/s&gt;&lt;/t&gt;", "//s"), _xlfn.SEQUENCE(4))))</f>
        <v>Liramark Webcam Cover Slide,</v>
      </c>
      <c r="H541" t="str">
        <f t="shared" ref="H541:H604" si="100">IFERROR(TRIM(MID(D541, FIND("~", SUBSTITUTE(D541, " ", "~", 6)) + 1, LEN(D541))), "")</f>
        <v>Laptop Camera Cover Slide Blocker for Computer MacBook Pro iMac PC Tablet (Pack of 3)</v>
      </c>
      <c r="I541" t="s">
        <v>4389</v>
      </c>
      <c r="J541" t="s">
        <v>13085</v>
      </c>
      <c r="K541" s="7" t="str">
        <f t="shared" si="91"/>
        <v>Computers &amp; Accessories</v>
      </c>
      <c r="L541" t="s">
        <v>13086</v>
      </c>
      <c r="M541" t="str">
        <f t="shared" si="92"/>
        <v>Accessories &amp; Peripherals</v>
      </c>
      <c r="N541" t="s">
        <v>13154</v>
      </c>
      <c r="O541" s="2" t="str">
        <f t="shared" si="93"/>
        <v>LaptopAccessories</v>
      </c>
      <c r="P541" s="1" t="s">
        <v>13155</v>
      </c>
      <c r="R541">
        <v>149</v>
      </c>
      <c r="S541" s="8">
        <f t="shared" si="94"/>
        <v>149</v>
      </c>
      <c r="T541">
        <v>149</v>
      </c>
      <c r="U541" s="8">
        <f t="shared" si="95"/>
        <v>149</v>
      </c>
      <c r="V541" s="1">
        <f t="shared" si="96"/>
        <v>0</v>
      </c>
      <c r="W541">
        <v>4.3</v>
      </c>
      <c r="X541" s="10">
        <f t="shared" si="97"/>
        <v>4.3</v>
      </c>
      <c r="Y541" s="4">
        <v>10833</v>
      </c>
      <c r="Z541" s="12">
        <f t="shared" si="98"/>
        <v>10833</v>
      </c>
    </row>
    <row r="542" spans="1:26" x14ac:dyDescent="0.25">
      <c r="A542">
        <v>541</v>
      </c>
      <c r="B542" t="s">
        <v>493</v>
      </c>
      <c r="C542" t="s">
        <v>494</v>
      </c>
      <c r="D542" t="str">
        <f t="shared" si="90"/>
        <v>AmazonBasics New Release Nylon USB-A to Lightning Cable Cord, Fast Charging MFi Certified Charger for Apple iPhone, iPad (6-Ft, Rose Gold)</v>
      </c>
      <c r="F542" t="str">
        <f t="shared" si="99"/>
        <v>Duplicate</v>
      </c>
      <c r="G542" t="str" cm="1">
        <f t="array" ref="G542">PROPER(_xlfn.TEXTJOIN(" ", TRUE, INDEX(_xlfn.FILTERXML("&lt;t&gt;&lt;s&gt;" &amp; SUBSTITUTE(D542," ","&lt;/s&gt;&lt;s&gt;") &amp; "&lt;/s&gt;&lt;/t&gt;", "//s"), _xlfn.SEQUENCE(4))))</f>
        <v>Amazonbasics New Release Nylon</v>
      </c>
      <c r="H542" t="str">
        <f t="shared" si="100"/>
        <v>Lightning Cable Cord, Fast Charging MFi Certified Charger for Apple iPhone, iPad (6-Ft, Rose Gold)</v>
      </c>
      <c r="I542" t="s">
        <v>17</v>
      </c>
      <c r="J542" t="s">
        <v>13085</v>
      </c>
      <c r="K542" s="7" t="str">
        <f t="shared" si="91"/>
        <v>Computers &amp; Accessories</v>
      </c>
      <c r="L542" t="s">
        <v>13086</v>
      </c>
      <c r="M542" t="str">
        <f t="shared" si="92"/>
        <v>Accessories &amp; Peripherals</v>
      </c>
      <c r="N542" s="2" t="s">
        <v>13087</v>
      </c>
      <c r="O542" s="2" t="str">
        <f t="shared" si="93"/>
        <v>Cables &amp; Accessories</v>
      </c>
      <c r="P542" s="1" t="s">
        <v>13088</v>
      </c>
      <c r="Q542" t="s">
        <v>13089</v>
      </c>
      <c r="R542">
        <v>799</v>
      </c>
      <c r="S542" s="8">
        <f t="shared" si="94"/>
        <v>799</v>
      </c>
      <c r="T542" s="2">
        <v>2100</v>
      </c>
      <c r="U542" s="8">
        <f t="shared" si="95"/>
        <v>2100</v>
      </c>
      <c r="V542" s="1">
        <f t="shared" si="96"/>
        <v>0.61952380952380948</v>
      </c>
      <c r="W542">
        <v>4.3</v>
      </c>
      <c r="X542" s="10">
        <f t="shared" si="97"/>
        <v>4.3</v>
      </c>
      <c r="Y542" s="4">
        <v>8188</v>
      </c>
      <c r="Z542" s="12">
        <f t="shared" si="98"/>
        <v>8188</v>
      </c>
    </row>
    <row r="543" spans="1:26" x14ac:dyDescent="0.25">
      <c r="A543">
        <v>542</v>
      </c>
      <c r="B543" t="s">
        <v>4400</v>
      </c>
      <c r="C543" t="s">
        <v>4401</v>
      </c>
      <c r="D543" t="str">
        <f t="shared" si="90"/>
        <v>Nokia 8210 4G Volte keypad Phone with Dual SIM, Big Display, inbuilt MP3 Player and Wireless FM Radio | Blue</v>
      </c>
      <c r="F543" t="str">
        <f t="shared" si="99"/>
        <v>Unique</v>
      </c>
      <c r="G543" t="str" cm="1">
        <f t="array" ref="G543">PROPER(_xlfn.TEXTJOIN(" ", TRUE, INDEX(_xlfn.FILTERXML("&lt;t&gt;&lt;s&gt;" &amp; SUBSTITUTE(D543," ","&lt;/s&gt;&lt;s&gt;") &amp; "&lt;/s&gt;&lt;/t&gt;", "//s"), _xlfn.SEQUENCE(4))))</f>
        <v>Nokia 8210 4G Volte</v>
      </c>
      <c r="H543" t="str">
        <f t="shared" si="100"/>
        <v>with Dual SIM, Big Display, inbuilt MP3 Player and Wireless FM Radio | Blue</v>
      </c>
      <c r="I543" t="s">
        <v>3004</v>
      </c>
      <c r="J543" t="s">
        <v>13093</v>
      </c>
      <c r="K543" s="7" t="str">
        <f t="shared" si="91"/>
        <v>Electronics</v>
      </c>
      <c r="L543" s="2" t="s">
        <v>13122</v>
      </c>
      <c r="M543" t="str">
        <f t="shared" si="92"/>
        <v>Mobiles &amp; Accessories</v>
      </c>
      <c r="N543" s="2" t="s">
        <v>13126</v>
      </c>
      <c r="O543" s="2" t="str">
        <f t="shared" si="93"/>
        <v>Smartphones &amp; BasicMobiles</v>
      </c>
      <c r="P543" s="1" t="s">
        <v>13130</v>
      </c>
      <c r="R543" s="2">
        <v>3799</v>
      </c>
      <c r="S543" s="8">
        <f t="shared" si="94"/>
        <v>3799</v>
      </c>
      <c r="T543" s="2">
        <v>5299</v>
      </c>
      <c r="U543" s="8">
        <f t="shared" si="95"/>
        <v>5299</v>
      </c>
      <c r="V543" s="1">
        <f t="shared" si="96"/>
        <v>0.28307227778826194</v>
      </c>
      <c r="W543">
        <v>3.5</v>
      </c>
      <c r="X543" s="10">
        <f t="shared" si="97"/>
        <v>3.5</v>
      </c>
      <c r="Y543" s="4">
        <v>1641</v>
      </c>
      <c r="Z543" s="12">
        <f t="shared" si="98"/>
        <v>1641</v>
      </c>
    </row>
    <row r="544" spans="1:26" x14ac:dyDescent="0.25">
      <c r="A544">
        <v>543</v>
      </c>
      <c r="B544" t="s">
        <v>4410</v>
      </c>
      <c r="C544" t="s">
        <v>4411</v>
      </c>
      <c r="D544" t="str">
        <f t="shared" si="90"/>
        <v>Sounce Protective Case Cover Compatible Boat Xtend Overall Protective Case TPU HD Clear Ultra-Thin Cover with Unbreakable Screen Guard</v>
      </c>
      <c r="F544" t="str">
        <f t="shared" si="99"/>
        <v>Unique</v>
      </c>
      <c r="G544" t="str" cm="1">
        <f t="array" ref="G544">PROPER(_xlfn.TEXTJOIN(" ", TRUE, INDEX(_xlfn.FILTERXML("&lt;t&gt;&lt;s&gt;" &amp; SUBSTITUTE(D544," ","&lt;/s&gt;&lt;s&gt;") &amp; "&lt;/s&gt;&lt;/t&gt;", "//s"), _xlfn.SEQUENCE(4))))</f>
        <v>Sounce Protective Case Cover</v>
      </c>
      <c r="H544" t="str">
        <f t="shared" si="100"/>
        <v>Xtend Overall Protective Case TPU HD Clear Ultra-Thin Cover with Unbreakable Screen Guard</v>
      </c>
      <c r="I544" t="s">
        <v>3920</v>
      </c>
      <c r="J544" t="s">
        <v>13093</v>
      </c>
      <c r="K544" s="7" t="str">
        <f t="shared" si="91"/>
        <v>Electronics</v>
      </c>
      <c r="L544" t="s">
        <v>13122</v>
      </c>
      <c r="M544" t="str">
        <f t="shared" si="92"/>
        <v>Mobiles &amp; Accessories</v>
      </c>
      <c r="N544" s="2" t="s">
        <v>13123</v>
      </c>
      <c r="O544" s="2" t="str">
        <f t="shared" si="93"/>
        <v>MobileAccessories</v>
      </c>
      <c r="P544" s="1" t="s">
        <v>13150</v>
      </c>
      <c r="Q544" t="s">
        <v>13151</v>
      </c>
      <c r="R544">
        <v>199</v>
      </c>
      <c r="S544" s="8">
        <f t="shared" si="94"/>
        <v>199</v>
      </c>
      <c r="T544" s="2">
        <v>1899</v>
      </c>
      <c r="U544" s="8">
        <f t="shared" si="95"/>
        <v>1899</v>
      </c>
      <c r="V544" s="1">
        <f t="shared" si="96"/>
        <v>0.8952080042127436</v>
      </c>
      <c r="W544">
        <v>4</v>
      </c>
      <c r="X544" s="10">
        <f t="shared" si="97"/>
        <v>4</v>
      </c>
      <c r="Y544" s="4">
        <v>4740</v>
      </c>
      <c r="Z544" s="12">
        <f t="shared" si="98"/>
        <v>4740</v>
      </c>
    </row>
    <row r="545" spans="1:26" x14ac:dyDescent="0.25">
      <c r="A545">
        <v>544</v>
      </c>
      <c r="B545" t="s">
        <v>4420</v>
      </c>
      <c r="C545" t="s">
        <v>4421</v>
      </c>
      <c r="D545" t="str">
        <f t="shared" si="90"/>
        <v>Samsung Galaxy M53 5G (Deep Ocean Blue, 6GB, 128GB Storage) | 108MP | sAmoled+ 120Hz | 12GB RAM with RAM Plus | Travel Adapter to be Purchased Separately</v>
      </c>
      <c r="F545" t="str">
        <f t="shared" si="99"/>
        <v>Unique</v>
      </c>
      <c r="G545" t="str" cm="1">
        <f t="array" ref="G545">PROPER(_xlfn.TEXTJOIN(" ", TRUE, INDEX(_xlfn.FILTERXML("&lt;t&gt;&lt;s&gt;" &amp; SUBSTITUTE(D545," ","&lt;/s&gt;&lt;s&gt;") &amp; "&lt;/s&gt;&lt;/t&gt;", "//s"), _xlfn.SEQUENCE(4))))</f>
        <v>Samsung Galaxy M53 5G</v>
      </c>
      <c r="H545" t="str">
        <f t="shared" si="100"/>
        <v>Blue, 6GB, 128GB Storage) | 108MP | sAmoled+ 120Hz | 12GB RAM with RAM Plus | Travel Adapter to be Purchased Separately</v>
      </c>
      <c r="I545" t="s">
        <v>2950</v>
      </c>
      <c r="J545" t="s">
        <v>13093</v>
      </c>
      <c r="K545" s="7" t="str">
        <f t="shared" si="91"/>
        <v>Electronics</v>
      </c>
      <c r="L545" s="2" t="s">
        <v>13122</v>
      </c>
      <c r="M545" t="str">
        <f t="shared" si="92"/>
        <v>Mobiles &amp; Accessories</v>
      </c>
      <c r="N545" s="2" t="s">
        <v>13126</v>
      </c>
      <c r="O545" s="2" t="str">
        <f t="shared" si="93"/>
        <v>Smartphones &amp; BasicMobiles</v>
      </c>
      <c r="P545" s="1" t="s">
        <v>13127</v>
      </c>
      <c r="R545" s="2">
        <v>23999</v>
      </c>
      <c r="S545" s="8">
        <f t="shared" si="94"/>
        <v>23999</v>
      </c>
      <c r="T545" s="2">
        <v>32999</v>
      </c>
      <c r="U545" s="8">
        <f t="shared" si="95"/>
        <v>32999</v>
      </c>
      <c r="V545" s="1">
        <f t="shared" si="96"/>
        <v>0.27273553744052847</v>
      </c>
      <c r="W545">
        <v>3.9</v>
      </c>
      <c r="X545" s="10">
        <f t="shared" si="97"/>
        <v>3.9</v>
      </c>
      <c r="Y545" s="4">
        <v>8866</v>
      </c>
      <c r="Z545" s="12">
        <f t="shared" si="98"/>
        <v>8866</v>
      </c>
    </row>
    <row r="546" spans="1:26" x14ac:dyDescent="0.25">
      <c r="A546">
        <v>545</v>
      </c>
      <c r="B546" t="s">
        <v>4430</v>
      </c>
      <c r="C546" t="s">
        <v>4431</v>
      </c>
      <c r="D546" t="str">
        <f t="shared" si="90"/>
        <v>iQOO 9 SE 5G (Sunset Sierra, 8GB RAM, 128GB Storage) | Qualcomm Snapdragon 888 | 66W Flash Charge</v>
      </c>
      <c r="F546" t="str">
        <f t="shared" si="99"/>
        <v>Unique</v>
      </c>
      <c r="G546" t="str" cm="1">
        <f t="array" ref="G546">PROPER(_xlfn.TEXTJOIN(" ", TRUE, INDEX(_xlfn.FILTERXML("&lt;t&gt;&lt;s&gt;" &amp; SUBSTITUTE(D546," ","&lt;/s&gt;&lt;s&gt;") &amp; "&lt;/s&gt;&lt;/t&gt;", "//s"), _xlfn.SEQUENCE(4))))</f>
        <v>Iqoo 9 Se 5G</v>
      </c>
      <c r="H546" t="str">
        <f t="shared" si="100"/>
        <v>8GB RAM, 128GB Storage) | Qualcomm Snapdragon 888 | 66W Flash Charge</v>
      </c>
      <c r="I546" t="s">
        <v>2950</v>
      </c>
      <c r="J546" t="s">
        <v>13093</v>
      </c>
      <c r="K546" s="7" t="str">
        <f t="shared" si="91"/>
        <v>Electronics</v>
      </c>
      <c r="L546" s="2" t="s">
        <v>13122</v>
      </c>
      <c r="M546" t="str">
        <f t="shared" si="92"/>
        <v>Mobiles &amp; Accessories</v>
      </c>
      <c r="N546" s="2" t="s">
        <v>13126</v>
      </c>
      <c r="O546" s="2" t="str">
        <f t="shared" si="93"/>
        <v>Smartphones &amp; BasicMobiles</v>
      </c>
      <c r="P546" s="1" t="s">
        <v>13127</v>
      </c>
      <c r="R546" s="2">
        <v>29990</v>
      </c>
      <c r="S546" s="8">
        <f t="shared" si="94"/>
        <v>29990</v>
      </c>
      <c r="T546" s="2">
        <v>39990</v>
      </c>
      <c r="U546" s="8">
        <f t="shared" si="95"/>
        <v>39990</v>
      </c>
      <c r="V546" s="1">
        <f t="shared" si="96"/>
        <v>0.25006251562890724</v>
      </c>
      <c r="W546">
        <v>4.3</v>
      </c>
      <c r="X546" s="10">
        <f t="shared" si="97"/>
        <v>4.3</v>
      </c>
      <c r="Y546" s="4">
        <v>8399</v>
      </c>
      <c r="Z546" s="12">
        <f t="shared" si="98"/>
        <v>8399</v>
      </c>
    </row>
    <row r="547" spans="1:26" x14ac:dyDescent="0.25">
      <c r="A547">
        <v>546</v>
      </c>
      <c r="B547" t="s">
        <v>4440</v>
      </c>
      <c r="C547" t="s">
        <v>4441</v>
      </c>
      <c r="D547" t="str">
        <f t="shared" si="90"/>
        <v>SHREENOVA ID116 Plus Bluetooth Fitness Smart Watch for Men Women and Kids Activity Tracker (Black)</v>
      </c>
      <c r="F547" t="str">
        <f t="shared" si="99"/>
        <v>Unique</v>
      </c>
      <c r="G547" t="str" cm="1">
        <f t="array" ref="G547">PROPER(_xlfn.TEXTJOIN(" ", TRUE, INDEX(_xlfn.FILTERXML("&lt;t&gt;&lt;s&gt;" &amp; SUBSTITUTE(D547," ","&lt;/s&gt;&lt;s&gt;") &amp; "&lt;/s&gt;&lt;/t&gt;", "//s"), _xlfn.SEQUENCE(4))))</f>
        <v>Shreenova Id116 Plus Bluetooth</v>
      </c>
      <c r="H547" t="str">
        <f t="shared" si="100"/>
        <v>Watch for Men Women and Kids Activity Tracker (Black)</v>
      </c>
      <c r="I547" t="s">
        <v>2910</v>
      </c>
      <c r="J547" t="s">
        <v>13093</v>
      </c>
      <c r="K547" s="7" t="str">
        <f t="shared" si="91"/>
        <v>Electronics</v>
      </c>
      <c r="L547" t="s">
        <v>13120</v>
      </c>
      <c r="M547" t="str">
        <f t="shared" si="92"/>
        <v>WearableTechnology</v>
      </c>
      <c r="N547" s="2" t="s">
        <v>13121</v>
      </c>
      <c r="O547" s="2" t="str">
        <f t="shared" si="93"/>
        <v>SmartWatches</v>
      </c>
      <c r="P547" s="1"/>
      <c r="R547">
        <v>281</v>
      </c>
      <c r="S547" s="8">
        <f t="shared" si="94"/>
        <v>281</v>
      </c>
      <c r="T547" s="2">
        <v>1999</v>
      </c>
      <c r="U547" s="8">
        <f t="shared" si="95"/>
        <v>1999</v>
      </c>
      <c r="V547" s="1">
        <f t="shared" si="96"/>
        <v>0.85942971485742869</v>
      </c>
      <c r="W547">
        <v>2.8</v>
      </c>
      <c r="X547" s="10">
        <f t="shared" si="97"/>
        <v>2.8</v>
      </c>
      <c r="Y547" s="4">
        <v>87</v>
      </c>
      <c r="Z547" s="12">
        <f t="shared" si="98"/>
        <v>87</v>
      </c>
    </row>
    <row r="548" spans="1:26" x14ac:dyDescent="0.25">
      <c r="A548">
        <v>547</v>
      </c>
      <c r="B548" t="s">
        <v>4450</v>
      </c>
      <c r="C548" t="s">
        <v>4451</v>
      </c>
      <c r="D548" t="str">
        <f t="shared" si="90"/>
        <v>POCO C31 (Shadow Gray, 64 GB) (4 GB RAM)</v>
      </c>
      <c r="F548" t="str">
        <f t="shared" si="99"/>
        <v>Unique</v>
      </c>
      <c r="G548" t="str" cm="1">
        <f t="array" ref="G548">PROPER(_xlfn.TEXTJOIN(" ", TRUE, INDEX(_xlfn.FILTERXML("&lt;t&gt;&lt;s&gt;" &amp; SUBSTITUTE(D548," ","&lt;/s&gt;&lt;s&gt;") &amp; "&lt;/s&gt;&lt;/t&gt;", "//s"), _xlfn.SEQUENCE(4))))</f>
        <v>Poco C31 (Shadow Gray,</v>
      </c>
      <c r="H548" t="str">
        <f t="shared" si="100"/>
        <v>(4 GB RAM)</v>
      </c>
      <c r="I548" t="s">
        <v>2950</v>
      </c>
      <c r="J548" t="s">
        <v>13093</v>
      </c>
      <c r="K548" s="7" t="str">
        <f t="shared" si="91"/>
        <v>Electronics</v>
      </c>
      <c r="L548" s="2" t="s">
        <v>13122</v>
      </c>
      <c r="M548" t="str">
        <f t="shared" si="92"/>
        <v>Mobiles &amp; Accessories</v>
      </c>
      <c r="N548" s="2" t="s">
        <v>13126</v>
      </c>
      <c r="O548" s="2" t="str">
        <f t="shared" si="93"/>
        <v>Smartphones &amp; BasicMobiles</v>
      </c>
      <c r="P548" s="1" t="s">
        <v>13127</v>
      </c>
      <c r="R548" s="2">
        <v>7998</v>
      </c>
      <c r="S548" s="8">
        <f t="shared" si="94"/>
        <v>7998</v>
      </c>
      <c r="T548" s="2">
        <v>11999</v>
      </c>
      <c r="U548" s="8">
        <f t="shared" si="95"/>
        <v>11999</v>
      </c>
      <c r="V548" s="1">
        <f t="shared" si="96"/>
        <v>0.3334444537044754</v>
      </c>
      <c r="W548">
        <v>3.8</v>
      </c>
      <c r="X548" s="10">
        <f t="shared" si="97"/>
        <v>3.8</v>
      </c>
      <c r="Y548" s="4">
        <v>125</v>
      </c>
      <c r="Z548" s="12">
        <f t="shared" si="98"/>
        <v>125</v>
      </c>
    </row>
    <row r="549" spans="1:26" x14ac:dyDescent="0.25">
      <c r="A549">
        <v>548</v>
      </c>
      <c r="B549" t="s">
        <v>4460</v>
      </c>
      <c r="C549" t="s">
        <v>4461</v>
      </c>
      <c r="D549" t="str">
        <f t="shared" si="90"/>
        <v>Noise_Colorfit Smart Watch Charger 2 Pin USB Fast Charger Magnetic Charging Cable Adapter (Smart Watch Charger 2 pin)</v>
      </c>
      <c r="F549" t="str">
        <f t="shared" si="99"/>
        <v>Unique</v>
      </c>
      <c r="G549" t="str" cm="1">
        <f t="array" ref="G549">PROPER(_xlfn.TEXTJOIN(" ", TRUE, INDEX(_xlfn.FILTERXML("&lt;t&gt;&lt;s&gt;" &amp; SUBSTITUTE(D549," ","&lt;/s&gt;&lt;s&gt;") &amp; "&lt;/s&gt;&lt;/t&gt;", "//s"), _xlfn.SEQUENCE(4))))</f>
        <v>Noise_Colorfit Smart Watch Charger</v>
      </c>
      <c r="H549" t="str">
        <f t="shared" si="100"/>
        <v>USB Fast Charger Magnetic Charging Cable Adapter (Smart Watch Charger 2 pin)</v>
      </c>
      <c r="I549" t="s">
        <v>2910</v>
      </c>
      <c r="J549" t="s">
        <v>13093</v>
      </c>
      <c r="K549" s="7" t="str">
        <f t="shared" si="91"/>
        <v>Electronics</v>
      </c>
      <c r="L549" t="s">
        <v>13120</v>
      </c>
      <c r="M549" t="str">
        <f t="shared" si="92"/>
        <v>WearableTechnology</v>
      </c>
      <c r="N549" t="s">
        <v>13121</v>
      </c>
      <c r="O549" s="2" t="str">
        <f t="shared" si="93"/>
        <v>SmartWatches</v>
      </c>
      <c r="P549" s="1"/>
      <c r="R549">
        <v>249</v>
      </c>
      <c r="S549" s="8">
        <f t="shared" si="94"/>
        <v>249</v>
      </c>
      <c r="T549">
        <v>999</v>
      </c>
      <c r="U549" s="8">
        <f t="shared" si="95"/>
        <v>999</v>
      </c>
      <c r="V549" s="1">
        <f t="shared" si="96"/>
        <v>0.75075075075075071</v>
      </c>
      <c r="W549">
        <v>4.5</v>
      </c>
      <c r="X549" s="10">
        <f t="shared" si="97"/>
        <v>4.5</v>
      </c>
      <c r="Y549" s="4">
        <v>38</v>
      </c>
      <c r="Z549" s="12">
        <f t="shared" si="98"/>
        <v>38</v>
      </c>
    </row>
    <row r="550" spans="1:26" x14ac:dyDescent="0.25">
      <c r="A550">
        <v>549</v>
      </c>
      <c r="B550" t="s">
        <v>4470</v>
      </c>
      <c r="C550" t="s">
        <v>4471</v>
      </c>
      <c r="D550" t="str">
        <f t="shared" si="90"/>
        <v>POPIO Tempered Glass Screen Protector Compatible for iPhone 12 iPhone 12 Pro with Case Friendly Edge to Edge Coverage and Easy Installation kit, Pack of 1</v>
      </c>
      <c r="F550" t="str">
        <f t="shared" si="99"/>
        <v>Unique</v>
      </c>
      <c r="G550" t="str" cm="1">
        <f t="array" ref="G550">PROPER(_xlfn.TEXTJOIN(" ", TRUE, INDEX(_xlfn.FILTERXML("&lt;t&gt;&lt;s&gt;" &amp; SUBSTITUTE(D550," ","&lt;/s&gt;&lt;s&gt;") &amp; "&lt;/s&gt;&lt;/t&gt;", "//s"), _xlfn.SEQUENCE(4))))</f>
        <v>Popio Tempered Glass Screen</v>
      </c>
      <c r="H550" t="str">
        <f t="shared" si="100"/>
        <v>for iPhone 12 iPhone 12 Pro with Case Friendly Edge to Edge Coverage and Easy Installation kit, Pack of 1</v>
      </c>
      <c r="I550" t="s">
        <v>3725</v>
      </c>
      <c r="J550" t="s">
        <v>13093</v>
      </c>
      <c r="K550" s="7" t="str">
        <f t="shared" si="91"/>
        <v>Electronics</v>
      </c>
      <c r="L550" t="s">
        <v>13122</v>
      </c>
      <c r="M550" t="str">
        <f t="shared" si="92"/>
        <v>Mobiles &amp; Accessories</v>
      </c>
      <c r="N550" t="s">
        <v>13123</v>
      </c>
      <c r="O550" s="2" t="str">
        <f t="shared" si="93"/>
        <v>MobileAccessories</v>
      </c>
      <c r="P550" s="1" t="s">
        <v>13146</v>
      </c>
      <c r="Q550" t="s">
        <v>13147</v>
      </c>
      <c r="R550">
        <v>299</v>
      </c>
      <c r="S550" s="8">
        <f t="shared" si="94"/>
        <v>299</v>
      </c>
      <c r="T550">
        <v>599</v>
      </c>
      <c r="U550" s="8">
        <f t="shared" si="95"/>
        <v>599</v>
      </c>
      <c r="V550" s="1">
        <f t="shared" si="96"/>
        <v>0.5008347245409015</v>
      </c>
      <c r="W550">
        <v>4.3</v>
      </c>
      <c r="X550" s="10">
        <f t="shared" si="97"/>
        <v>4.3</v>
      </c>
      <c r="Y550" s="4">
        <v>4674</v>
      </c>
      <c r="Z550" s="12">
        <f t="shared" si="98"/>
        <v>4674</v>
      </c>
    </row>
    <row r="551" spans="1:26" x14ac:dyDescent="0.25">
      <c r="A551">
        <v>550</v>
      </c>
      <c r="B551" t="s">
        <v>4480</v>
      </c>
      <c r="C551" t="s">
        <v>4481</v>
      </c>
      <c r="D551" t="str">
        <f t="shared" si="90"/>
        <v>10WeRun Id-116 Bluetooth Smartwatch Wireless Fitness Band for Boys, Girls, Men, Women and Kids | Sports Gym Watch for All Smart Phones I Heart Rate and spo2 Monitor</v>
      </c>
      <c r="F551" t="str">
        <f t="shared" si="99"/>
        <v>Unique</v>
      </c>
      <c r="G551" t="str" cm="1">
        <f t="array" ref="G551">PROPER(_xlfn.TEXTJOIN(" ", TRUE, INDEX(_xlfn.FILTERXML("&lt;t&gt;&lt;s&gt;" &amp; SUBSTITUTE(D551," ","&lt;/s&gt;&lt;s&gt;") &amp; "&lt;/s&gt;&lt;/t&gt;", "//s"), _xlfn.SEQUENCE(4))))</f>
        <v>10Werun Id-116 Bluetooth Smartwatch</v>
      </c>
      <c r="H551" t="str">
        <f t="shared" si="100"/>
        <v>Band for Boys, Girls, Men, Women and Kids | Sports Gym Watch for All Smart Phones I Heart Rate and spo2 Monitor</v>
      </c>
      <c r="I551" t="s">
        <v>2910</v>
      </c>
      <c r="J551" t="s">
        <v>13093</v>
      </c>
      <c r="K551" s="7" t="str">
        <f t="shared" si="91"/>
        <v>Electronics</v>
      </c>
      <c r="L551" t="s">
        <v>13120</v>
      </c>
      <c r="M551" t="str">
        <f t="shared" si="92"/>
        <v>WearableTechnology</v>
      </c>
      <c r="N551" s="2" t="s">
        <v>13121</v>
      </c>
      <c r="O551" s="2" t="str">
        <f t="shared" si="93"/>
        <v>SmartWatches</v>
      </c>
      <c r="P551" s="1"/>
      <c r="R551">
        <v>499</v>
      </c>
      <c r="S551" s="8">
        <f t="shared" si="94"/>
        <v>499</v>
      </c>
      <c r="T551" s="2">
        <v>1899</v>
      </c>
      <c r="U551" s="8">
        <f t="shared" si="95"/>
        <v>1899</v>
      </c>
      <c r="V551" s="1">
        <f t="shared" si="96"/>
        <v>0.73723012111637709</v>
      </c>
      <c r="W551">
        <v>4.0999999999999996</v>
      </c>
      <c r="X551" s="10">
        <f t="shared" si="97"/>
        <v>4.0999999999999996</v>
      </c>
      <c r="Y551" s="4">
        <v>412</v>
      </c>
      <c r="Z551" s="12">
        <f t="shared" si="98"/>
        <v>412</v>
      </c>
    </row>
    <row r="552" spans="1:26" x14ac:dyDescent="0.25">
      <c r="A552">
        <v>551</v>
      </c>
      <c r="B552" t="s">
        <v>4490</v>
      </c>
      <c r="C552" t="s">
        <v>4491</v>
      </c>
      <c r="D552" t="str">
        <f t="shared" si="90"/>
        <v>Tokdis MX-1 Pro Bluetooth Calling Smartwatch - 1.69‚Äù LCD Display, Multiple Watch Faces, Sleep Monitor, Heart and SpO2 Monitoring, Multiple Sports Modes, Water Resistant</v>
      </c>
      <c r="F552" t="str">
        <f t="shared" si="99"/>
        <v>Unique</v>
      </c>
      <c r="G552" t="str" cm="1">
        <f t="array" ref="G552">PROPER(_xlfn.TEXTJOIN(" ", TRUE, INDEX(_xlfn.FILTERXML("&lt;t&gt;&lt;s&gt;" &amp; SUBSTITUTE(D552," ","&lt;/s&gt;&lt;s&gt;") &amp; "&lt;/s&gt;&lt;/t&gt;", "//s"), _xlfn.SEQUENCE(4))))</f>
        <v>Tokdis Mx-1 Pro Bluetooth</v>
      </c>
      <c r="H552" t="str">
        <f t="shared" si="100"/>
        <v>- 1.69‚Äù LCD Display, Multiple Watch Faces, Sleep Monitor, Heart and SpO2 Monitoring, Multiple Sports Modes, Water Resistant</v>
      </c>
      <c r="I552" t="s">
        <v>2910</v>
      </c>
      <c r="J552" t="s">
        <v>13093</v>
      </c>
      <c r="K552" s="7" t="str">
        <f t="shared" si="91"/>
        <v>Electronics</v>
      </c>
      <c r="L552" t="s">
        <v>13120</v>
      </c>
      <c r="M552" t="str">
        <f t="shared" si="92"/>
        <v>WearableTechnology</v>
      </c>
      <c r="N552" s="2" t="s">
        <v>13121</v>
      </c>
      <c r="O552" s="2" t="str">
        <f t="shared" si="93"/>
        <v>SmartWatches</v>
      </c>
      <c r="P552" s="1"/>
      <c r="R552">
        <v>899</v>
      </c>
      <c r="S552" s="8">
        <f t="shared" si="94"/>
        <v>899</v>
      </c>
      <c r="T552" s="2">
        <v>3499</v>
      </c>
      <c r="U552" s="8">
        <f t="shared" si="95"/>
        <v>3499</v>
      </c>
      <c r="V552" s="1">
        <f t="shared" si="96"/>
        <v>0.74306944841383249</v>
      </c>
      <c r="W552">
        <v>3</v>
      </c>
      <c r="X552" s="10">
        <f t="shared" si="97"/>
        <v>3</v>
      </c>
      <c r="Y552" s="4">
        <v>681</v>
      </c>
      <c r="Z552" s="12">
        <f t="shared" si="98"/>
        <v>681</v>
      </c>
    </row>
    <row r="553" spans="1:26" x14ac:dyDescent="0.25">
      <c r="A553">
        <v>552</v>
      </c>
      <c r="B553" t="s">
        <v>4499</v>
      </c>
      <c r="C553" t="s">
        <v>4500</v>
      </c>
      <c r="D553" t="str">
        <f t="shared" si="90"/>
        <v>URBN 20000 mAh lithium_polymer Power Bank with 12 Watt Fast Charging, Camo</v>
      </c>
      <c r="F553" t="str">
        <f t="shared" si="99"/>
        <v>Unique</v>
      </c>
      <c r="G553" t="str" cm="1">
        <f t="array" ref="G553">PROPER(_xlfn.TEXTJOIN(" ", TRUE, INDEX(_xlfn.FILTERXML("&lt;t&gt;&lt;s&gt;" &amp; SUBSTITUTE(D553," ","&lt;/s&gt;&lt;s&gt;") &amp; "&lt;/s&gt;&lt;/t&gt;", "//s"), _xlfn.SEQUENCE(4))))</f>
        <v>Urbn 20000 Mah Lithium_Polymer</v>
      </c>
      <c r="H553" t="str">
        <f t="shared" si="100"/>
        <v>with 12 Watt Fast Charging, Camo</v>
      </c>
      <c r="I553" t="s">
        <v>2939</v>
      </c>
      <c r="J553" t="s">
        <v>13093</v>
      </c>
      <c r="K553" s="7" t="str">
        <f t="shared" si="91"/>
        <v>Electronics</v>
      </c>
      <c r="L553" s="2" t="s">
        <v>13122</v>
      </c>
      <c r="M553" t="str">
        <f t="shared" si="92"/>
        <v>Mobiles &amp; Accessories</v>
      </c>
      <c r="N553" s="2" t="s">
        <v>13123</v>
      </c>
      <c r="O553" s="2" t="str">
        <f t="shared" si="93"/>
        <v>MobileAccessories</v>
      </c>
      <c r="P553" s="1" t="s">
        <v>13124</v>
      </c>
      <c r="Q553" t="s">
        <v>13125</v>
      </c>
      <c r="R553" s="2">
        <v>1599</v>
      </c>
      <c r="S553" s="8">
        <f t="shared" si="94"/>
        <v>1599</v>
      </c>
      <c r="T553" s="2">
        <v>3499</v>
      </c>
      <c r="U553" s="8">
        <f t="shared" si="95"/>
        <v>3499</v>
      </c>
      <c r="V553" s="1">
        <f t="shared" si="96"/>
        <v>0.54301228922549305</v>
      </c>
      <c r="W553">
        <v>4</v>
      </c>
      <c r="X553" s="10">
        <f t="shared" si="97"/>
        <v>4</v>
      </c>
      <c r="Y553" s="4">
        <v>36384</v>
      </c>
      <c r="Z553" s="12">
        <f t="shared" si="98"/>
        <v>36384</v>
      </c>
    </row>
    <row r="554" spans="1:26" x14ac:dyDescent="0.25">
      <c r="A554">
        <v>553</v>
      </c>
      <c r="B554" t="s">
        <v>4509</v>
      </c>
      <c r="C554" t="s">
        <v>4510</v>
      </c>
      <c r="D554" t="str">
        <f t="shared" si="90"/>
        <v>Sounce Gold Plated 3.5 mm Headphone Splitter for Computer 2 Male to 1 Female 3.5mm Headphone Mic Audio Y Splitter Cable Smartphone Headset to PC Adapter ‚Äì (Black,20cm)</v>
      </c>
      <c r="F554" t="str">
        <f t="shared" si="99"/>
        <v>Duplicate</v>
      </c>
      <c r="G554" t="str" cm="1">
        <f t="array" ref="G554">PROPER(_xlfn.TEXTJOIN(" ", TRUE, INDEX(_xlfn.FILTERXML("&lt;t&gt;&lt;s&gt;" &amp; SUBSTITUTE(D554," ","&lt;/s&gt;&lt;s&gt;") &amp; "&lt;/s&gt;&lt;/t&gt;", "//s"), _xlfn.SEQUENCE(4))))</f>
        <v>Sounce Gold Plated 3.5</v>
      </c>
      <c r="H554" t="str">
        <f t="shared" si="100"/>
        <v>Splitter for Computer 2 Male to 1 Female 3.5mm Headphone Mic Audio Y Splitter Cable Smartphone Headset to PC Adapter ‚Äì (Black,20cm)</v>
      </c>
      <c r="I554" t="s">
        <v>4511</v>
      </c>
      <c r="J554" t="s">
        <v>13093</v>
      </c>
      <c r="K554" s="7" t="str">
        <f t="shared" si="91"/>
        <v>Electronics</v>
      </c>
      <c r="L554" t="s">
        <v>13131</v>
      </c>
      <c r="M554" t="str">
        <f t="shared" si="92"/>
        <v>Headphones , Earbuds &amp; Accessories</v>
      </c>
      <c r="N554" t="s">
        <v>13109</v>
      </c>
      <c r="O554" s="2" t="str">
        <f t="shared" si="93"/>
        <v>Adapters</v>
      </c>
      <c r="P554" s="1"/>
      <c r="R554">
        <v>120</v>
      </c>
      <c r="S554" s="8">
        <f t="shared" si="94"/>
        <v>120</v>
      </c>
      <c r="T554">
        <v>999</v>
      </c>
      <c r="U554" s="8">
        <f t="shared" si="95"/>
        <v>999</v>
      </c>
      <c r="V554" s="1">
        <f t="shared" si="96"/>
        <v>0.87987987987987992</v>
      </c>
      <c r="W554">
        <v>3.9</v>
      </c>
      <c r="X554" s="10">
        <f t="shared" si="97"/>
        <v>3.9</v>
      </c>
      <c r="Y554" s="4">
        <v>6491</v>
      </c>
      <c r="Z554" s="12">
        <f t="shared" si="98"/>
        <v>6491</v>
      </c>
    </row>
    <row r="555" spans="1:26" x14ac:dyDescent="0.25">
      <c r="A555">
        <v>554</v>
      </c>
      <c r="B555" t="s">
        <v>4520</v>
      </c>
      <c r="C555" t="s">
        <v>4521</v>
      </c>
      <c r="D555" t="str">
        <f t="shared" si="90"/>
        <v>Noise ColorFit Ultra 2 Buzz 1.78" AMOLED Bluetooth Calling Watch with 368*448px Always On Display, Premium Metallic Finish, 100+ Watch Faces, 100+ Sports Modes, Health Suite (Jet Black)</v>
      </c>
      <c r="F555" t="str">
        <f t="shared" si="99"/>
        <v>Unique</v>
      </c>
      <c r="G555" t="str" cm="1">
        <f t="array" ref="G555">PROPER(_xlfn.TEXTJOIN(" ", TRUE, INDEX(_xlfn.FILTERXML("&lt;t&gt;&lt;s&gt;" &amp; SUBSTITUTE(D555," ","&lt;/s&gt;&lt;s&gt;") &amp; "&lt;/s&gt;&lt;/t&gt;", "//s"), _xlfn.SEQUENCE(4))))</f>
        <v>Noise Colorfit Ultra 2</v>
      </c>
      <c r="H555" t="str">
        <f t="shared" si="100"/>
        <v>AMOLED Bluetooth Calling Watch with 368*448px Always On Display, Premium Metallic Finish, 100+ Watch Faces, 100+ Sports Modes, Health Suite (Jet Black)</v>
      </c>
      <c r="I555" t="s">
        <v>2910</v>
      </c>
      <c r="J555" t="s">
        <v>13093</v>
      </c>
      <c r="K555" s="7" t="str">
        <f t="shared" si="91"/>
        <v>Electronics</v>
      </c>
      <c r="L555" s="2" t="s">
        <v>13120</v>
      </c>
      <c r="M555" t="str">
        <f t="shared" si="92"/>
        <v>WearableTechnology</v>
      </c>
      <c r="N555" s="2" t="s">
        <v>13121</v>
      </c>
      <c r="O555" s="2" t="str">
        <f t="shared" si="93"/>
        <v>SmartWatches</v>
      </c>
      <c r="P555" s="1"/>
      <c r="R555" s="2">
        <v>3999</v>
      </c>
      <c r="S555" s="8">
        <f t="shared" si="94"/>
        <v>3999</v>
      </c>
      <c r="T555" s="2">
        <v>6999</v>
      </c>
      <c r="U555" s="8">
        <f t="shared" si="95"/>
        <v>6999</v>
      </c>
      <c r="V555" s="1">
        <f t="shared" si="96"/>
        <v>0.42863266180882981</v>
      </c>
      <c r="W555">
        <v>4.0999999999999996</v>
      </c>
      <c r="X555" s="10">
        <f t="shared" si="97"/>
        <v>4.0999999999999996</v>
      </c>
      <c r="Y555" s="4">
        <v>10229</v>
      </c>
      <c r="Z555" s="12">
        <f t="shared" si="98"/>
        <v>10229</v>
      </c>
    </row>
    <row r="556" spans="1:26" x14ac:dyDescent="0.25">
      <c r="A556">
        <v>555</v>
      </c>
      <c r="B556" t="s">
        <v>4530</v>
      </c>
      <c r="C556" t="s">
        <v>12989</v>
      </c>
      <c r="D556" t="str">
        <f t="shared" si="90"/>
        <v>Redmi Note 11 (Horizon Blue, 6GB RAM, 64GB Storage)|90Hz FHD+ AMOLED Display | Qualcomm Snapdragon‚Ñ¢ 680-6nm | 33W Charger Included</v>
      </c>
      <c r="F556" t="str">
        <f t="shared" si="99"/>
        <v>Unique</v>
      </c>
      <c r="G556" t="str" cm="1">
        <f t="array" ref="G556">PROPER(_xlfn.TEXTJOIN(" ", TRUE, INDEX(_xlfn.FILTERXML("&lt;t&gt;&lt;s&gt;" &amp; SUBSTITUTE(D556," ","&lt;/s&gt;&lt;s&gt;") &amp; "&lt;/s&gt;&lt;/t&gt;", "//s"), _xlfn.SEQUENCE(4))))</f>
        <v>Redmi Note 11 (Horizon</v>
      </c>
      <c r="H556" t="str">
        <f t="shared" si="100"/>
        <v>RAM, 64GB Storage)|90Hz FHD+ AMOLED Display | Qualcomm Snapdragon‚Ñ¢ 680-6nm | 33W Charger Included</v>
      </c>
      <c r="I556" t="s">
        <v>2950</v>
      </c>
      <c r="J556" t="s">
        <v>13093</v>
      </c>
      <c r="K556" s="7" t="str">
        <f t="shared" si="91"/>
        <v>Electronics</v>
      </c>
      <c r="L556" s="2" t="s">
        <v>13122</v>
      </c>
      <c r="M556" t="str">
        <f t="shared" si="92"/>
        <v>Mobiles &amp; Accessories</v>
      </c>
      <c r="N556" s="2" t="s">
        <v>13126</v>
      </c>
      <c r="O556" s="2" t="str">
        <f t="shared" si="93"/>
        <v>Smartphones &amp; BasicMobiles</v>
      </c>
      <c r="P556" s="1" t="s">
        <v>13127</v>
      </c>
      <c r="R556" s="2">
        <v>12999</v>
      </c>
      <c r="S556" s="8">
        <f t="shared" si="94"/>
        <v>12999</v>
      </c>
      <c r="T556" s="2">
        <v>18999</v>
      </c>
      <c r="U556" s="8">
        <f t="shared" si="95"/>
        <v>18999</v>
      </c>
      <c r="V556" s="1">
        <f t="shared" si="96"/>
        <v>0.31580609505763463</v>
      </c>
      <c r="W556">
        <v>4.0999999999999996</v>
      </c>
      <c r="X556" s="10">
        <f t="shared" si="97"/>
        <v>4.0999999999999996</v>
      </c>
      <c r="Y556" s="4">
        <v>50772</v>
      </c>
      <c r="Z556" s="12">
        <f t="shared" si="98"/>
        <v>50772</v>
      </c>
    </row>
    <row r="557" spans="1:26" x14ac:dyDescent="0.25">
      <c r="A557">
        <v>556</v>
      </c>
      <c r="B557" t="s">
        <v>4532</v>
      </c>
      <c r="C557" t="s">
        <v>4533</v>
      </c>
      <c r="D557" t="str">
        <f t="shared" si="90"/>
        <v>Spigen Ultra Hybrid Back Cover Case Compatible with iPhone 14 Pro max (TPU + Poly Carbonate | Crystal Clear)</v>
      </c>
      <c r="F557" t="str">
        <f t="shared" si="99"/>
        <v>Unique</v>
      </c>
      <c r="G557" t="str" cm="1">
        <f t="array" ref="G557">PROPER(_xlfn.TEXTJOIN(" ", TRUE, INDEX(_xlfn.FILTERXML("&lt;t&gt;&lt;s&gt;" &amp; SUBSTITUTE(D557," ","&lt;/s&gt;&lt;s&gt;") &amp; "&lt;/s&gt;&lt;/t&gt;", "//s"), _xlfn.SEQUENCE(4))))</f>
        <v>Spigen Ultra Hybrid Back</v>
      </c>
      <c r="H557" t="str">
        <f t="shared" si="100"/>
        <v>Compatible with iPhone 14 Pro max (TPU + Poly Carbonate | Crystal Clear)</v>
      </c>
      <c r="I557" t="s">
        <v>3920</v>
      </c>
      <c r="J557" t="s">
        <v>13093</v>
      </c>
      <c r="K557" s="7" t="str">
        <f t="shared" si="91"/>
        <v>Electronics</v>
      </c>
      <c r="L557" s="2" t="s">
        <v>13122</v>
      </c>
      <c r="M557" t="str">
        <f t="shared" si="92"/>
        <v>Mobiles &amp; Accessories</v>
      </c>
      <c r="N557" s="2" t="s">
        <v>13123</v>
      </c>
      <c r="O557" s="2" t="str">
        <f t="shared" si="93"/>
        <v>MobileAccessories</v>
      </c>
      <c r="P557" s="1" t="s">
        <v>13150</v>
      </c>
      <c r="Q557" t="s">
        <v>13151</v>
      </c>
      <c r="R557" s="2">
        <v>1599</v>
      </c>
      <c r="S557" s="8">
        <f t="shared" si="94"/>
        <v>1599</v>
      </c>
      <c r="T557" s="2">
        <v>2599</v>
      </c>
      <c r="U557" s="8">
        <f t="shared" si="95"/>
        <v>2599</v>
      </c>
      <c r="V557" s="1">
        <f t="shared" si="96"/>
        <v>0.38476337052712584</v>
      </c>
      <c r="W557">
        <v>4.3</v>
      </c>
      <c r="X557" s="10">
        <f t="shared" si="97"/>
        <v>4.3</v>
      </c>
      <c r="Y557" s="4">
        <v>1801</v>
      </c>
      <c r="Z557" s="12">
        <f t="shared" si="98"/>
        <v>1801</v>
      </c>
    </row>
    <row r="558" spans="1:26" x14ac:dyDescent="0.25">
      <c r="A558">
        <v>557</v>
      </c>
      <c r="B558" t="s">
        <v>4542</v>
      </c>
      <c r="C558" t="s">
        <v>4543</v>
      </c>
      <c r="D558" t="str">
        <f t="shared" si="90"/>
        <v>Oraimo 18W USB and Type-C Dual Output Super Fast Charger Wall Adapter PE2.0andQuick Charge 3.0 and Power Delivery 3.0 Compatible for iPhone 13 13 Mini 13 Pro Max 12 12 Pro Max, iPad Mini Pro, Pixel, Galaxy, Airpods Pro</v>
      </c>
      <c r="F558" t="str">
        <f t="shared" si="99"/>
        <v>Duplicate</v>
      </c>
      <c r="G558" t="str" cm="1">
        <f t="array" ref="G558">PROPER(_xlfn.TEXTJOIN(" ", TRUE, INDEX(_xlfn.FILTERXML("&lt;t&gt;&lt;s&gt;" &amp; SUBSTITUTE(D558," ","&lt;/s&gt;&lt;s&gt;") &amp; "&lt;/s&gt;&lt;/t&gt;", "//s"), _xlfn.SEQUENCE(4))))</f>
        <v>Oraimo 18W Usb And</v>
      </c>
      <c r="H558" t="str">
        <f t="shared" si="100"/>
        <v>Output Super Fast Charger Wall Adapter PE2.0andQuick Charge 3.0 and Power Delivery 3.0 Compatible for iPhone 13 13 Mini 13 Pro Max 12 12 Pro Max, iPad Mini Pro, Pixel, Galaxy, Airpods Pro</v>
      </c>
      <c r="I558" t="s">
        <v>3120</v>
      </c>
      <c r="J558" t="s">
        <v>13093</v>
      </c>
      <c r="K558" s="7" t="str">
        <f t="shared" si="91"/>
        <v>Electronics</v>
      </c>
      <c r="L558" t="s">
        <v>13122</v>
      </c>
      <c r="M558" t="str">
        <f t="shared" si="92"/>
        <v>Mobiles &amp; Accessories</v>
      </c>
      <c r="N558" s="2" t="s">
        <v>13123</v>
      </c>
      <c r="O558" s="2" t="str">
        <f t="shared" si="93"/>
        <v>MobileAccessories</v>
      </c>
      <c r="P558" s="1" t="s">
        <v>13124</v>
      </c>
      <c r="Q558" t="s">
        <v>13137</v>
      </c>
      <c r="R558">
        <v>699</v>
      </c>
      <c r="S558" s="8">
        <f t="shared" si="94"/>
        <v>699</v>
      </c>
      <c r="T558" s="2">
        <v>1199</v>
      </c>
      <c r="U558" s="8">
        <f t="shared" si="95"/>
        <v>1199</v>
      </c>
      <c r="V558" s="1">
        <f t="shared" si="96"/>
        <v>0.4170141784820684</v>
      </c>
      <c r="W558">
        <v>4</v>
      </c>
      <c r="X558" s="10">
        <f t="shared" si="97"/>
        <v>4</v>
      </c>
      <c r="Y558" s="4">
        <v>14404</v>
      </c>
      <c r="Z558" s="12">
        <f t="shared" si="98"/>
        <v>14404</v>
      </c>
    </row>
    <row r="559" spans="1:26" x14ac:dyDescent="0.25">
      <c r="A559">
        <v>558</v>
      </c>
      <c r="B559" t="s">
        <v>4546</v>
      </c>
      <c r="C559" t="s">
        <v>4547</v>
      </c>
      <c r="D559" t="str">
        <f t="shared" si="90"/>
        <v>LAPSTER 12pcs Spiral Cable Protectors for Charger, Wires, Data Charger Cable Protector for Computers, Cell Phones etc.(Grey)</v>
      </c>
      <c r="F559" t="str">
        <f t="shared" si="99"/>
        <v>Unique</v>
      </c>
      <c r="G559" t="str" cm="1">
        <f t="array" ref="G559">PROPER(_xlfn.TEXTJOIN(" ", TRUE, INDEX(_xlfn.FILTERXML("&lt;t&gt;&lt;s&gt;" &amp; SUBSTITUTE(D559," ","&lt;/s&gt;&lt;s&gt;") &amp; "&lt;/s&gt;&lt;/t&gt;", "//s"), _xlfn.SEQUENCE(4))))</f>
        <v>Lapster 12Pcs Spiral Cable</v>
      </c>
      <c r="H559" t="str">
        <f t="shared" si="100"/>
        <v>Charger, Wires, Data Charger Cable Protector for Computers, Cell Phones etc.(Grey)</v>
      </c>
      <c r="I559" t="s">
        <v>4548</v>
      </c>
      <c r="J559" t="s">
        <v>13093</v>
      </c>
      <c r="K559" s="7" t="str">
        <f t="shared" si="91"/>
        <v>Electronics</v>
      </c>
      <c r="L559" t="s">
        <v>13122</v>
      </c>
      <c r="M559" t="str">
        <f t="shared" si="92"/>
        <v>Mobiles &amp; Accessories</v>
      </c>
      <c r="N559" t="s">
        <v>13123</v>
      </c>
      <c r="O559" s="2" t="str">
        <f t="shared" si="93"/>
        <v>MobileAccessories</v>
      </c>
      <c r="P559" s="1" t="s">
        <v>13145</v>
      </c>
      <c r="Q559" t="s">
        <v>13156</v>
      </c>
      <c r="R559">
        <v>99</v>
      </c>
      <c r="S559" s="8">
        <f t="shared" si="94"/>
        <v>99</v>
      </c>
      <c r="T559">
        <v>999</v>
      </c>
      <c r="U559" s="8">
        <f t="shared" si="95"/>
        <v>999</v>
      </c>
      <c r="V559" s="1">
        <f t="shared" si="96"/>
        <v>0.90090090090090091</v>
      </c>
      <c r="W559">
        <v>4.4000000000000004</v>
      </c>
      <c r="X559" s="10">
        <f t="shared" si="97"/>
        <v>4.4000000000000004</v>
      </c>
      <c r="Y559" s="4">
        <v>305</v>
      </c>
      <c r="Z559" s="12">
        <f t="shared" si="98"/>
        <v>305</v>
      </c>
    </row>
    <row r="560" spans="1:26" x14ac:dyDescent="0.25">
      <c r="A560">
        <v>559</v>
      </c>
      <c r="B560" t="s">
        <v>4557</v>
      </c>
      <c r="C560" t="s">
        <v>4558</v>
      </c>
      <c r="D560" t="str">
        <f t="shared" si="90"/>
        <v>MI REDMI 9i Sport (Carbon Black, 64 GB) (4 GB RAM)</v>
      </c>
      <c r="F560" t="str">
        <f t="shared" si="99"/>
        <v>Unique</v>
      </c>
      <c r="G560" t="str" cm="1">
        <f t="array" ref="G560">PROPER(_xlfn.TEXTJOIN(" ", TRUE, INDEX(_xlfn.FILTERXML("&lt;t&gt;&lt;s&gt;" &amp; SUBSTITUTE(D560," ","&lt;/s&gt;&lt;s&gt;") &amp; "&lt;/s&gt;&lt;/t&gt;", "//s"), _xlfn.SEQUENCE(4))))</f>
        <v>Mi Redmi 9I Sport</v>
      </c>
      <c r="H560" t="str">
        <f t="shared" si="100"/>
        <v>64 GB) (4 GB RAM)</v>
      </c>
      <c r="I560" t="s">
        <v>2950</v>
      </c>
      <c r="J560" t="s">
        <v>13093</v>
      </c>
      <c r="K560" s="7" t="str">
        <f t="shared" si="91"/>
        <v>Electronics</v>
      </c>
      <c r="L560" s="2" t="s">
        <v>13122</v>
      </c>
      <c r="M560" t="str">
        <f t="shared" si="92"/>
        <v>Mobiles &amp; Accessories</v>
      </c>
      <c r="N560" s="2" t="s">
        <v>13126</v>
      </c>
      <c r="O560" s="2" t="str">
        <f t="shared" si="93"/>
        <v>Smartphones &amp; BasicMobiles</v>
      </c>
      <c r="P560" s="1" t="s">
        <v>13127</v>
      </c>
      <c r="R560" s="2">
        <v>7915</v>
      </c>
      <c r="S560" s="8">
        <f t="shared" si="94"/>
        <v>7915</v>
      </c>
      <c r="T560" s="2">
        <v>9999</v>
      </c>
      <c r="U560" s="8">
        <f t="shared" si="95"/>
        <v>9999</v>
      </c>
      <c r="V560" s="1">
        <f t="shared" si="96"/>
        <v>0.20842084208420841</v>
      </c>
      <c r="W560">
        <v>4.3</v>
      </c>
      <c r="X560" s="10">
        <f t="shared" si="97"/>
        <v>4.3</v>
      </c>
      <c r="Y560" s="4">
        <v>1376</v>
      </c>
      <c r="Z560" s="12">
        <f t="shared" si="98"/>
        <v>1376</v>
      </c>
    </row>
    <row r="561" spans="1:26" x14ac:dyDescent="0.25">
      <c r="A561">
        <v>560</v>
      </c>
      <c r="B561" t="s">
        <v>4567</v>
      </c>
      <c r="C561" t="s">
        <v>4568</v>
      </c>
      <c r="D561" t="str">
        <f t="shared" si="90"/>
        <v>Fire-Boltt Ninja 3 Smartwatch Full Touch 1.69 " and 60 Sports Modes with IP68, Sp02 Tracking, Over 100 Cloud based watch faces ( Green )</v>
      </c>
      <c r="F561" t="str">
        <f t="shared" si="99"/>
        <v>Unique</v>
      </c>
      <c r="G561" t="str" cm="1">
        <f t="array" ref="G561">PROPER(_xlfn.TEXTJOIN(" ", TRUE, INDEX(_xlfn.FILTERXML("&lt;t&gt;&lt;s&gt;" &amp; SUBSTITUTE(D561," ","&lt;/s&gt;&lt;s&gt;") &amp; "&lt;/s&gt;&lt;/t&gt;", "//s"), _xlfn.SEQUENCE(4))))</f>
        <v>Fire-Boltt Ninja 3 Smartwatch</v>
      </c>
      <c r="H561" t="str">
        <f t="shared" si="100"/>
        <v>1.69 " and 60 Sports Modes with IP68, Sp02 Tracking, Over 100 Cloud based watch faces ( Green )</v>
      </c>
      <c r="I561" t="s">
        <v>2910</v>
      </c>
      <c r="J561" t="s">
        <v>13093</v>
      </c>
      <c r="K561" s="7" t="str">
        <f t="shared" si="91"/>
        <v>Electronics</v>
      </c>
      <c r="L561" s="2" t="s">
        <v>13120</v>
      </c>
      <c r="M561" t="str">
        <f t="shared" si="92"/>
        <v>WearableTechnology</v>
      </c>
      <c r="N561" s="2" t="s">
        <v>13121</v>
      </c>
      <c r="O561" s="2" t="str">
        <f t="shared" si="93"/>
        <v>SmartWatches</v>
      </c>
      <c r="P561" s="1"/>
      <c r="R561" s="2">
        <v>1499</v>
      </c>
      <c r="S561" s="8">
        <f t="shared" si="94"/>
        <v>1499</v>
      </c>
      <c r="T561" s="2">
        <v>7999</v>
      </c>
      <c r="U561" s="8">
        <f t="shared" si="95"/>
        <v>7999</v>
      </c>
      <c r="V561" s="1">
        <f t="shared" si="96"/>
        <v>0.81260157519689957</v>
      </c>
      <c r="W561">
        <v>4.2</v>
      </c>
      <c r="X561" s="10">
        <f t="shared" si="97"/>
        <v>4.2</v>
      </c>
      <c r="Y561" s="4">
        <v>22638</v>
      </c>
      <c r="Z561" s="12">
        <f t="shared" si="98"/>
        <v>22638</v>
      </c>
    </row>
    <row r="562" spans="1:26" x14ac:dyDescent="0.25">
      <c r="A562">
        <v>561</v>
      </c>
      <c r="B562" t="s">
        <v>4571</v>
      </c>
      <c r="C562" t="s">
        <v>4572</v>
      </c>
      <c r="D562" t="str">
        <f t="shared" si="90"/>
        <v>Lava A1 Josh 21(Blue Silver) -Dual Sim,Call Blink Notification,Military Grade Certified with 4 Day Battery Backup, Keypad Mobile</v>
      </c>
      <c r="F562" t="str">
        <f t="shared" si="99"/>
        <v>Unique</v>
      </c>
      <c r="G562" t="str" cm="1">
        <f t="array" ref="G562">PROPER(_xlfn.TEXTJOIN(" ", TRUE, INDEX(_xlfn.FILTERXML("&lt;t&gt;&lt;s&gt;" &amp; SUBSTITUTE(D562," ","&lt;/s&gt;&lt;s&gt;") &amp; "&lt;/s&gt;&lt;/t&gt;", "//s"), _xlfn.SEQUENCE(4))))</f>
        <v>Lava A1 Josh 21(Blue</v>
      </c>
      <c r="H562" t="str">
        <f t="shared" si="100"/>
        <v>Sim,Call Blink Notification,Military Grade Certified with 4 Day Battery Backup, Keypad Mobile</v>
      </c>
      <c r="I562" t="s">
        <v>3004</v>
      </c>
      <c r="J562" t="s">
        <v>13093</v>
      </c>
      <c r="K562" s="7" t="str">
        <f t="shared" si="91"/>
        <v>Electronics</v>
      </c>
      <c r="L562" s="2" t="s">
        <v>13122</v>
      </c>
      <c r="M562" t="str">
        <f t="shared" si="92"/>
        <v>Mobiles &amp; Accessories</v>
      </c>
      <c r="N562" s="2" t="s">
        <v>13126</v>
      </c>
      <c r="O562" s="2" t="str">
        <f t="shared" si="93"/>
        <v>Smartphones &amp; BasicMobiles</v>
      </c>
      <c r="P562" s="1" t="s">
        <v>13130</v>
      </c>
      <c r="R562" s="2">
        <v>1055</v>
      </c>
      <c r="S562" s="8">
        <f t="shared" si="94"/>
        <v>1055</v>
      </c>
      <c r="T562" s="2">
        <v>1249</v>
      </c>
      <c r="U562" s="8">
        <f t="shared" si="95"/>
        <v>1249</v>
      </c>
      <c r="V562" s="1">
        <f t="shared" si="96"/>
        <v>0.15532425940752603</v>
      </c>
      <c r="W562">
        <v>3.8</v>
      </c>
      <c r="X562" s="10">
        <f t="shared" si="97"/>
        <v>3.8</v>
      </c>
      <c r="Y562" s="4">
        <v>2352</v>
      </c>
      <c r="Z562" s="12">
        <f t="shared" si="98"/>
        <v>2352</v>
      </c>
    </row>
    <row r="563" spans="1:26" x14ac:dyDescent="0.25">
      <c r="A563">
        <v>562</v>
      </c>
      <c r="B563" t="s">
        <v>4581</v>
      </c>
      <c r="C563" t="s">
        <v>4582</v>
      </c>
      <c r="D563" t="str">
        <f t="shared" si="90"/>
        <v>POPIO Tempered Glass Compatible for iPhone 13 iPhone 13 Pro iPhone 14 (Transparent) Edge to Edge Full Screen Coverage with Installation Kit, Pack of 2</v>
      </c>
      <c r="F563" t="str">
        <f t="shared" si="99"/>
        <v>Unique</v>
      </c>
      <c r="G563" t="str" cm="1">
        <f t="array" ref="G563">PROPER(_xlfn.TEXTJOIN(" ", TRUE, INDEX(_xlfn.FILTERXML("&lt;t&gt;&lt;s&gt;" &amp; SUBSTITUTE(D563," ","&lt;/s&gt;&lt;s&gt;") &amp; "&lt;/s&gt;&lt;/t&gt;", "//s"), _xlfn.SEQUENCE(4))))</f>
        <v>Popio Tempered Glass Compatible</v>
      </c>
      <c r="H563" t="str">
        <f t="shared" si="100"/>
        <v>13 iPhone 13 Pro iPhone 14 (Transparent) Edge to Edge Full Screen Coverage with Installation Kit, Pack of 2</v>
      </c>
      <c r="I563" t="s">
        <v>3725</v>
      </c>
      <c r="J563" t="s">
        <v>13093</v>
      </c>
      <c r="K563" s="7" t="str">
        <f t="shared" si="91"/>
        <v>Electronics</v>
      </c>
      <c r="L563" t="s">
        <v>13122</v>
      </c>
      <c r="M563" t="str">
        <f t="shared" si="92"/>
        <v>Mobiles &amp; Accessories</v>
      </c>
      <c r="N563" t="s">
        <v>13123</v>
      </c>
      <c r="O563" s="2" t="str">
        <f t="shared" si="93"/>
        <v>MobileAccessories</v>
      </c>
      <c r="P563" s="1" t="s">
        <v>13146</v>
      </c>
      <c r="Q563" t="s">
        <v>13147</v>
      </c>
      <c r="R563">
        <v>150</v>
      </c>
      <c r="S563" s="8">
        <f t="shared" si="94"/>
        <v>150</v>
      </c>
      <c r="T563">
        <v>599</v>
      </c>
      <c r="U563" s="8">
        <f t="shared" si="95"/>
        <v>599</v>
      </c>
      <c r="V563" s="1">
        <f t="shared" si="96"/>
        <v>0.74958263772954925</v>
      </c>
      <c r="W563">
        <v>4.3</v>
      </c>
      <c r="X563" s="10">
        <f t="shared" si="97"/>
        <v>4.3</v>
      </c>
      <c r="Y563" s="4">
        <v>714</v>
      </c>
      <c r="Z563" s="12">
        <f t="shared" si="98"/>
        <v>714</v>
      </c>
    </row>
    <row r="564" spans="1:26" x14ac:dyDescent="0.25">
      <c r="A564">
        <v>563</v>
      </c>
      <c r="B564" t="s">
        <v>649</v>
      </c>
      <c r="C564" t="s">
        <v>650</v>
      </c>
      <c r="D564" t="str">
        <f t="shared" si="90"/>
        <v>Amazon Basics USB Type-C to USB-A 2.0 Male Fast Charging Cable for Laptop - 3 Feet (0.9 Meters), Black</v>
      </c>
      <c r="F564" t="str">
        <f t="shared" si="99"/>
        <v>Duplicate</v>
      </c>
      <c r="G564" t="str" cm="1">
        <f t="array" ref="G564">PROPER(_xlfn.TEXTJOIN(" ", TRUE, INDEX(_xlfn.FILTERXML("&lt;t&gt;&lt;s&gt;" &amp; SUBSTITUTE(D564," ","&lt;/s&gt;&lt;s&gt;") &amp; "&lt;/s&gt;&lt;/t&gt;", "//s"), _xlfn.SEQUENCE(4))))</f>
        <v>Amazon Basics Usb Type-C</v>
      </c>
      <c r="H564" t="str">
        <f t="shared" si="100"/>
        <v>2.0 Male Fast Charging Cable for Laptop - 3 Feet (0.9 Meters), Black</v>
      </c>
      <c r="I564" t="s">
        <v>17</v>
      </c>
      <c r="J564" t="s">
        <v>13085</v>
      </c>
      <c r="K564" s="7" t="str">
        <f t="shared" si="91"/>
        <v>Computers &amp; Accessories</v>
      </c>
      <c r="L564" t="s">
        <v>13086</v>
      </c>
      <c r="M564" t="str">
        <f t="shared" si="92"/>
        <v>Accessories &amp; Peripherals</v>
      </c>
      <c r="N564" t="s">
        <v>13087</v>
      </c>
      <c r="O564" s="2" t="str">
        <f t="shared" si="93"/>
        <v>Cables &amp; Accessories</v>
      </c>
      <c r="P564" s="1" t="s">
        <v>13088</v>
      </c>
      <c r="Q564" t="s">
        <v>13089</v>
      </c>
      <c r="R564">
        <v>219</v>
      </c>
      <c r="S564" s="8">
        <f t="shared" si="94"/>
        <v>219</v>
      </c>
      <c r="T564">
        <v>700</v>
      </c>
      <c r="U564" s="8">
        <f t="shared" si="95"/>
        <v>700</v>
      </c>
      <c r="V564" s="1">
        <f t="shared" si="96"/>
        <v>0.68714285714285717</v>
      </c>
      <c r="W564">
        <v>4.3</v>
      </c>
      <c r="X564" s="10">
        <f t="shared" si="97"/>
        <v>4.3</v>
      </c>
      <c r="Y564" s="4">
        <v>20052</v>
      </c>
      <c r="Z564" s="12">
        <f t="shared" si="98"/>
        <v>20052</v>
      </c>
    </row>
    <row r="565" spans="1:26" x14ac:dyDescent="0.25">
      <c r="A565">
        <v>564</v>
      </c>
      <c r="B565" t="s">
        <v>4593</v>
      </c>
      <c r="C565" t="s">
        <v>4594</v>
      </c>
      <c r="D565" t="str">
        <f t="shared" si="90"/>
        <v>Amozo Ultra Hybrid Camera and Drop Protection Back Cover Case for iPhone 13 (Polycarbonate| Back Transparent - Sides Black)</v>
      </c>
      <c r="F565" t="str">
        <f t="shared" si="99"/>
        <v>Unique</v>
      </c>
      <c r="G565" t="str" cm="1">
        <f t="array" ref="G565">PROPER(_xlfn.TEXTJOIN(" ", TRUE, INDEX(_xlfn.FILTERXML("&lt;t&gt;&lt;s&gt;" &amp; SUBSTITUTE(D565," ","&lt;/s&gt;&lt;s&gt;") &amp; "&lt;/s&gt;&lt;/t&gt;", "//s"), _xlfn.SEQUENCE(4))))</f>
        <v>Amozo Ultra Hybrid Camera</v>
      </c>
      <c r="H565" t="str">
        <f t="shared" si="100"/>
        <v>Protection Back Cover Case for iPhone 13 (Polycarbonate| Back Transparent - Sides Black)</v>
      </c>
      <c r="I565" t="s">
        <v>3920</v>
      </c>
      <c r="J565" t="s">
        <v>13093</v>
      </c>
      <c r="K565" s="7" t="str">
        <f t="shared" si="91"/>
        <v>Electronics</v>
      </c>
      <c r="L565" t="s">
        <v>13122</v>
      </c>
      <c r="M565" t="str">
        <f t="shared" si="92"/>
        <v>Mobiles &amp; Accessories</v>
      </c>
      <c r="N565" s="2" t="s">
        <v>13123</v>
      </c>
      <c r="O565" s="2" t="str">
        <f t="shared" si="93"/>
        <v>MobileAccessories</v>
      </c>
      <c r="P565" s="1" t="s">
        <v>13150</v>
      </c>
      <c r="Q565" t="s">
        <v>13151</v>
      </c>
      <c r="R565">
        <v>474</v>
      </c>
      <c r="S565" s="8">
        <f t="shared" si="94"/>
        <v>474</v>
      </c>
      <c r="T565" s="2">
        <v>1799</v>
      </c>
      <c r="U565" s="8">
        <f t="shared" si="95"/>
        <v>1799</v>
      </c>
      <c r="V565" s="1">
        <f t="shared" si="96"/>
        <v>0.73652028904947198</v>
      </c>
      <c r="W565">
        <v>4.3</v>
      </c>
      <c r="X565" s="10">
        <f t="shared" si="97"/>
        <v>4.3</v>
      </c>
      <c r="Y565" s="4">
        <v>1454</v>
      </c>
      <c r="Z565" s="12">
        <f t="shared" si="98"/>
        <v>1454</v>
      </c>
    </row>
    <row r="566" spans="1:26" x14ac:dyDescent="0.25">
      <c r="A566">
        <v>565</v>
      </c>
      <c r="B566" t="s">
        <v>683</v>
      </c>
      <c r="C566" t="s">
        <v>684</v>
      </c>
      <c r="D566" t="str">
        <f t="shared" si="90"/>
        <v>Pinnaclz Original Combo of 2 Micro USB Fast Charging Cable, USB Charging Cable for Data Transfer Perfect for Android Smart Phones White 1.2 Meter Made in India (Pack of 2)</v>
      </c>
      <c r="F566" t="str">
        <f t="shared" si="99"/>
        <v>Duplicate</v>
      </c>
      <c r="G566" t="str" cm="1">
        <f t="array" ref="G566">PROPER(_xlfn.TEXTJOIN(" ", TRUE, INDEX(_xlfn.FILTERXML("&lt;t&gt;&lt;s&gt;" &amp; SUBSTITUTE(D566," ","&lt;/s&gt;&lt;s&gt;") &amp; "&lt;/s&gt;&lt;/t&gt;", "//s"), _xlfn.SEQUENCE(4))))</f>
        <v>Pinnaclz Original Combo Of</v>
      </c>
      <c r="H566" t="str">
        <f t="shared" si="100"/>
        <v>USB Fast Charging Cable, USB Charging Cable for Data Transfer Perfect for Android Smart Phones White 1.2 Meter Made in India (Pack of 2)</v>
      </c>
      <c r="I566" t="s">
        <v>17</v>
      </c>
      <c r="J566" t="s">
        <v>13085</v>
      </c>
      <c r="K566" s="7" t="str">
        <f t="shared" si="91"/>
        <v>Computers &amp; Accessories</v>
      </c>
      <c r="L566" t="s">
        <v>13086</v>
      </c>
      <c r="M566" t="str">
        <f t="shared" si="92"/>
        <v>Accessories &amp; Peripherals</v>
      </c>
      <c r="N566" t="s">
        <v>13087</v>
      </c>
      <c r="O566" s="2" t="str">
        <f t="shared" si="93"/>
        <v>Cables &amp; Accessories</v>
      </c>
      <c r="P566" s="1" t="s">
        <v>13088</v>
      </c>
      <c r="Q566" t="s">
        <v>13089</v>
      </c>
      <c r="R566">
        <v>115</v>
      </c>
      <c r="S566" s="8">
        <f t="shared" si="94"/>
        <v>115</v>
      </c>
      <c r="T566">
        <v>499</v>
      </c>
      <c r="U566" s="8">
        <f t="shared" si="95"/>
        <v>499</v>
      </c>
      <c r="V566" s="1">
        <f t="shared" si="96"/>
        <v>0.76953907815631262</v>
      </c>
      <c r="W566">
        <v>4</v>
      </c>
      <c r="X566" s="10">
        <f t="shared" si="97"/>
        <v>4</v>
      </c>
      <c r="Y566" s="4">
        <v>7732</v>
      </c>
      <c r="Z566" s="12">
        <f t="shared" si="98"/>
        <v>7732</v>
      </c>
    </row>
    <row r="567" spans="1:26" x14ac:dyDescent="0.25">
      <c r="A567">
        <v>566</v>
      </c>
      <c r="B567" t="s">
        <v>4604</v>
      </c>
      <c r="C567" t="s">
        <v>4605</v>
      </c>
      <c r="D567" t="str">
        <f t="shared" si="90"/>
        <v>FLiX Usb Charger,Flix (Beetel) Bolt 2.4 Dual Poart,5V 2.4A 12W Usb Wall Charger Fast Charging,Adapter For Android Iphone 11 Xs Xs Max Xr X 8 7 6 Plus,Ipad Pro Air 2 Mini 3 4,Samsung S4 S5 and More-Black</v>
      </c>
      <c r="F567" t="str">
        <f t="shared" si="99"/>
        <v>Unique</v>
      </c>
      <c r="G567" t="str" cm="1">
        <f t="array" ref="G567">PROPER(_xlfn.TEXTJOIN(" ", TRUE, INDEX(_xlfn.FILTERXML("&lt;t&gt;&lt;s&gt;" &amp; SUBSTITUTE(D567," ","&lt;/s&gt;&lt;s&gt;") &amp; "&lt;/s&gt;&lt;/t&gt;", "//s"), _xlfn.SEQUENCE(4))))</f>
        <v>Flix Usb Charger,Flix (Beetel)</v>
      </c>
      <c r="H567" t="str">
        <f t="shared" si="100"/>
        <v>Dual Poart,5V 2.4A 12W Usb Wall Charger Fast Charging,Adapter For Android Iphone 11 Xs Xs Max Xr X 8 7 6 Plus,Ipad Pro Air 2 Mini 3 4,Samsung S4 S5 and More-Black</v>
      </c>
      <c r="I567" t="s">
        <v>3120</v>
      </c>
      <c r="J567" t="s">
        <v>13093</v>
      </c>
      <c r="K567" s="7" t="str">
        <f t="shared" si="91"/>
        <v>Electronics</v>
      </c>
      <c r="L567" t="s">
        <v>13122</v>
      </c>
      <c r="M567" t="str">
        <f t="shared" si="92"/>
        <v>Mobiles &amp; Accessories</v>
      </c>
      <c r="N567" t="s">
        <v>13123</v>
      </c>
      <c r="O567" s="2" t="str">
        <f t="shared" si="93"/>
        <v>MobileAccessories</v>
      </c>
      <c r="P567" s="1" t="s">
        <v>13124</v>
      </c>
      <c r="Q567" t="s">
        <v>13137</v>
      </c>
      <c r="R567">
        <v>239</v>
      </c>
      <c r="S567" s="8">
        <f t="shared" si="94"/>
        <v>239</v>
      </c>
      <c r="T567">
        <v>599</v>
      </c>
      <c r="U567" s="8">
        <f t="shared" si="95"/>
        <v>599</v>
      </c>
      <c r="V567" s="1">
        <f t="shared" si="96"/>
        <v>0.60100166944908184</v>
      </c>
      <c r="W567">
        <v>3.9</v>
      </c>
      <c r="X567" s="10">
        <f t="shared" si="97"/>
        <v>3.9</v>
      </c>
      <c r="Y567" s="4">
        <v>2147</v>
      </c>
      <c r="Z567" s="12">
        <f t="shared" si="98"/>
        <v>2147</v>
      </c>
    </row>
    <row r="568" spans="1:26" x14ac:dyDescent="0.25">
      <c r="A568">
        <v>567</v>
      </c>
      <c r="B568" t="s">
        <v>4609</v>
      </c>
      <c r="C568" t="s">
        <v>4610</v>
      </c>
      <c r="D568" t="str">
        <f t="shared" si="90"/>
        <v>Redmi 9A Sport (Coral Green, 3GB RAM, 32GB Storage) | 2GHz Octa-core Helio G25 Processor | 5000 mAh Battery</v>
      </c>
      <c r="F568" t="str">
        <f t="shared" si="99"/>
        <v>Unique</v>
      </c>
      <c r="G568" t="str" cm="1">
        <f t="array" ref="G568">PROPER(_xlfn.TEXTJOIN(" ", TRUE, INDEX(_xlfn.FILTERXML("&lt;t&gt;&lt;s&gt;" &amp; SUBSTITUTE(D568," ","&lt;/s&gt;&lt;s&gt;") &amp; "&lt;/s&gt;&lt;/t&gt;", "//s"), _xlfn.SEQUENCE(4))))</f>
        <v>Redmi 9A Sport (Coral</v>
      </c>
      <c r="H568" t="str">
        <f t="shared" si="100"/>
        <v>RAM, 32GB Storage) | 2GHz Octa-core Helio G25 Processor | 5000 mAh Battery</v>
      </c>
      <c r="I568" t="s">
        <v>2950</v>
      </c>
      <c r="J568" t="s">
        <v>13093</v>
      </c>
      <c r="K568" s="7" t="str">
        <f t="shared" si="91"/>
        <v>Electronics</v>
      </c>
      <c r="L568" s="2" t="s">
        <v>13122</v>
      </c>
      <c r="M568" t="str">
        <f t="shared" si="92"/>
        <v>Mobiles &amp; Accessories</v>
      </c>
      <c r="N568" s="2" t="s">
        <v>13126</v>
      </c>
      <c r="O568" s="2" t="str">
        <f t="shared" si="93"/>
        <v>Smartphones &amp; BasicMobiles</v>
      </c>
      <c r="P568" s="1" t="s">
        <v>13127</v>
      </c>
      <c r="R568" s="2">
        <v>7499</v>
      </c>
      <c r="S568" s="8">
        <f t="shared" si="94"/>
        <v>7499</v>
      </c>
      <c r="T568" s="2">
        <v>9499</v>
      </c>
      <c r="U568" s="8">
        <f t="shared" si="95"/>
        <v>9499</v>
      </c>
      <c r="V568" s="1">
        <f t="shared" si="96"/>
        <v>0.21054847878724076</v>
      </c>
      <c r="W568">
        <v>4.0999999999999996</v>
      </c>
      <c r="X568" s="10">
        <f t="shared" si="97"/>
        <v>4.0999999999999996</v>
      </c>
      <c r="Y568" s="4">
        <v>313832</v>
      </c>
      <c r="Z568" s="12">
        <f t="shared" si="98"/>
        <v>313832</v>
      </c>
    </row>
    <row r="569" spans="1:26" x14ac:dyDescent="0.25">
      <c r="A569">
        <v>568</v>
      </c>
      <c r="B569" t="s">
        <v>4613</v>
      </c>
      <c r="C569" t="s">
        <v>4614</v>
      </c>
      <c r="D569" t="str">
        <f t="shared" si="90"/>
        <v>Prolet Classic Bumper Case Cover for Samsung Galaxy Watch 4 44mm TPU Plated Full Screen Protector (Black)</v>
      </c>
      <c r="F569" t="str">
        <f t="shared" si="99"/>
        <v>Unique</v>
      </c>
      <c r="G569" t="str" cm="1">
        <f t="array" ref="G569">PROPER(_xlfn.TEXTJOIN(" ", TRUE, INDEX(_xlfn.FILTERXML("&lt;t&gt;&lt;s&gt;" &amp; SUBSTITUTE(D569," ","&lt;/s&gt;&lt;s&gt;") &amp; "&lt;/s&gt;&lt;/t&gt;", "//s"), _xlfn.SEQUENCE(4))))</f>
        <v>Prolet Classic Bumper Case</v>
      </c>
      <c r="H569" t="str">
        <f t="shared" si="100"/>
        <v>Samsung Galaxy Watch 4 44mm TPU Plated Full Screen Protector (Black)</v>
      </c>
      <c r="I569" t="s">
        <v>2910</v>
      </c>
      <c r="J569" t="s">
        <v>13093</v>
      </c>
      <c r="K569" s="7" t="str">
        <f t="shared" si="91"/>
        <v>Electronics</v>
      </c>
      <c r="L569" t="s">
        <v>13120</v>
      </c>
      <c r="M569" t="str">
        <f t="shared" si="92"/>
        <v>WearableTechnology</v>
      </c>
      <c r="N569" t="s">
        <v>13121</v>
      </c>
      <c r="O569" s="2" t="str">
        <f t="shared" si="93"/>
        <v>SmartWatches</v>
      </c>
      <c r="P569" s="1"/>
      <c r="R569">
        <v>265</v>
      </c>
      <c r="S569" s="8">
        <f t="shared" si="94"/>
        <v>265</v>
      </c>
      <c r="T569">
        <v>999</v>
      </c>
      <c r="U569" s="8">
        <f t="shared" si="95"/>
        <v>999</v>
      </c>
      <c r="V569" s="1">
        <f t="shared" si="96"/>
        <v>0.73473473473473472</v>
      </c>
      <c r="W569">
        <v>3.7</v>
      </c>
      <c r="X569" s="10">
        <f t="shared" si="97"/>
        <v>3.7</v>
      </c>
      <c r="Y569" s="4">
        <v>465</v>
      </c>
      <c r="Z569" s="12">
        <f t="shared" si="98"/>
        <v>465</v>
      </c>
    </row>
    <row r="570" spans="1:26" x14ac:dyDescent="0.25">
      <c r="A570">
        <v>569</v>
      </c>
      <c r="B570" t="s">
        <v>4622</v>
      </c>
      <c r="C570" t="s">
        <v>4623</v>
      </c>
      <c r="D570" t="str">
        <f t="shared" si="90"/>
        <v>Samsung Galaxy S20 FE 5G (Cloud Navy, 8GB RAM, 128GB Storage) with No Cost EMI and Additional Exchange Offers</v>
      </c>
      <c r="F570" t="str">
        <f t="shared" si="99"/>
        <v>Unique</v>
      </c>
      <c r="G570" t="str" cm="1">
        <f t="array" ref="G570">PROPER(_xlfn.TEXTJOIN(" ", TRUE, INDEX(_xlfn.FILTERXML("&lt;t&gt;&lt;s&gt;" &amp; SUBSTITUTE(D570," ","&lt;/s&gt;&lt;s&gt;") &amp; "&lt;/s&gt;&lt;/t&gt;", "//s"), _xlfn.SEQUENCE(4))))</f>
        <v>Samsung Galaxy S20 Fe</v>
      </c>
      <c r="H570" t="str">
        <f t="shared" si="100"/>
        <v>Navy, 8GB RAM, 128GB Storage) with No Cost EMI and Additional Exchange Offers</v>
      </c>
      <c r="I570" t="s">
        <v>2950</v>
      </c>
      <c r="J570" t="s">
        <v>13093</v>
      </c>
      <c r="K570" s="7" t="str">
        <f t="shared" si="91"/>
        <v>Electronics</v>
      </c>
      <c r="L570" s="2" t="s">
        <v>13122</v>
      </c>
      <c r="M570" t="str">
        <f t="shared" si="92"/>
        <v>Mobiles &amp; Accessories</v>
      </c>
      <c r="N570" s="2" t="s">
        <v>13126</v>
      </c>
      <c r="O570" s="2" t="str">
        <f t="shared" si="93"/>
        <v>Smartphones &amp; BasicMobiles</v>
      </c>
      <c r="P570" s="1" t="s">
        <v>13127</v>
      </c>
      <c r="R570" s="2">
        <v>37990</v>
      </c>
      <c r="S570" s="8">
        <f t="shared" si="94"/>
        <v>37990</v>
      </c>
      <c r="T570" s="2">
        <v>74999</v>
      </c>
      <c r="U570" s="8">
        <f t="shared" si="95"/>
        <v>74999</v>
      </c>
      <c r="V570" s="1">
        <f t="shared" si="96"/>
        <v>0.49345991279883733</v>
      </c>
      <c r="W570">
        <v>4.2</v>
      </c>
      <c r="X570" s="10">
        <f t="shared" si="97"/>
        <v>4.2</v>
      </c>
      <c r="Y570" s="4">
        <v>27790</v>
      </c>
      <c r="Z570" s="12">
        <f t="shared" si="98"/>
        <v>27790</v>
      </c>
    </row>
    <row r="571" spans="1:26" x14ac:dyDescent="0.25">
      <c r="A571">
        <v>570</v>
      </c>
      <c r="B571" t="s">
        <v>703</v>
      </c>
      <c r="C571" t="s">
        <v>704</v>
      </c>
      <c r="D571" t="str">
        <f t="shared" si="90"/>
        <v>Ambrane 2 in 1 Type-C and Micro USB Cable with 60W 3A Fast Charging, 480 mbps High Data, PD Technology and Quick Charge 3.0, Compatible with All Type-C and Micro USB Devices (ABDC-10, Black)</v>
      </c>
      <c r="F571" t="str">
        <f t="shared" si="99"/>
        <v>Duplicate</v>
      </c>
      <c r="G571" t="str" cm="1">
        <f t="array" ref="G571">PROPER(_xlfn.TEXTJOIN(" ", TRUE, INDEX(_xlfn.FILTERXML("&lt;t&gt;&lt;s&gt;" &amp; SUBSTITUTE(D571," ","&lt;/s&gt;&lt;s&gt;") &amp; "&lt;/s&gt;&lt;/t&gt;", "//s"), _xlfn.SEQUENCE(4))))</f>
        <v>Ambrane 2 In 1</v>
      </c>
      <c r="H571" t="str">
        <f t="shared" si="100"/>
        <v>Micro USB Cable with 60W 3A Fast Charging, 480 mbps High Data, PD Technology and Quick Charge 3.0, Compatible with All Type-C and Micro USB Devices (ABDC-10, Black)</v>
      </c>
      <c r="I571" t="s">
        <v>17</v>
      </c>
      <c r="J571" t="s">
        <v>13085</v>
      </c>
      <c r="K571" s="7" t="str">
        <f t="shared" si="91"/>
        <v>Computers &amp; Accessories</v>
      </c>
      <c r="L571" t="s">
        <v>13086</v>
      </c>
      <c r="M571" t="str">
        <f t="shared" si="92"/>
        <v>Accessories &amp; Peripherals</v>
      </c>
      <c r="N571" t="s">
        <v>13087</v>
      </c>
      <c r="O571" s="2" t="str">
        <f t="shared" si="93"/>
        <v>Cables &amp; Accessories</v>
      </c>
      <c r="P571" s="1" t="s">
        <v>13088</v>
      </c>
      <c r="Q571" t="s">
        <v>13089</v>
      </c>
      <c r="R571">
        <v>199</v>
      </c>
      <c r="S571" s="8">
        <f t="shared" si="94"/>
        <v>199</v>
      </c>
      <c r="T571">
        <v>499</v>
      </c>
      <c r="U571" s="8">
        <f t="shared" si="95"/>
        <v>499</v>
      </c>
      <c r="V571" s="1">
        <f t="shared" si="96"/>
        <v>0.60120240480961928</v>
      </c>
      <c r="W571">
        <v>4.0999999999999996</v>
      </c>
      <c r="X571" s="10">
        <f t="shared" si="97"/>
        <v>4.0999999999999996</v>
      </c>
      <c r="Y571" s="4">
        <v>602</v>
      </c>
      <c r="Z571" s="12">
        <f t="shared" si="98"/>
        <v>602</v>
      </c>
    </row>
    <row r="572" spans="1:26" x14ac:dyDescent="0.25">
      <c r="A572">
        <v>571</v>
      </c>
      <c r="B572" t="s">
        <v>713</v>
      </c>
      <c r="C572" t="s">
        <v>714</v>
      </c>
      <c r="D572" t="str">
        <f t="shared" si="90"/>
        <v>Ambrane 60W 3A Fast Charging Output Cable with Type-C to USB for Mobile, Neckband, True Wireless Earphone Charging, 480mbps Data Sync Speed, 1m Length (ACT - AZ10, Black)</v>
      </c>
      <c r="F572" t="str">
        <f t="shared" si="99"/>
        <v>Duplicate</v>
      </c>
      <c r="G572" t="str" cm="1">
        <f t="array" ref="G572">PROPER(_xlfn.TEXTJOIN(" ", TRUE, INDEX(_xlfn.FILTERXML("&lt;t&gt;&lt;s&gt;" &amp; SUBSTITUTE(D572," ","&lt;/s&gt;&lt;s&gt;") &amp; "&lt;/s&gt;&lt;/t&gt;", "//s"), _xlfn.SEQUENCE(4))))</f>
        <v>Ambrane 60W 3A Fast</v>
      </c>
      <c r="H572" t="str">
        <f t="shared" si="100"/>
        <v>Cable with Type-C to USB for Mobile, Neckband, True Wireless Earphone Charging, 480mbps Data Sync Speed, 1m Length (ACT - AZ10, Black)</v>
      </c>
      <c r="I572" t="s">
        <v>17</v>
      </c>
      <c r="J572" t="s">
        <v>13085</v>
      </c>
      <c r="K572" s="7" t="str">
        <f t="shared" si="91"/>
        <v>Computers &amp; Accessories</v>
      </c>
      <c r="L572" t="s">
        <v>13086</v>
      </c>
      <c r="M572" t="str">
        <f t="shared" si="92"/>
        <v>Accessories &amp; Peripherals</v>
      </c>
      <c r="N572" t="s">
        <v>13087</v>
      </c>
      <c r="O572" s="2" t="str">
        <f t="shared" si="93"/>
        <v>Cables &amp; Accessories</v>
      </c>
      <c r="P572" s="1" t="s">
        <v>13088</v>
      </c>
      <c r="Q572" t="s">
        <v>13089</v>
      </c>
      <c r="R572">
        <v>179</v>
      </c>
      <c r="S572" s="8">
        <f t="shared" si="94"/>
        <v>179</v>
      </c>
      <c r="T572">
        <v>399</v>
      </c>
      <c r="U572" s="8">
        <f t="shared" si="95"/>
        <v>399</v>
      </c>
      <c r="V572" s="1">
        <f t="shared" si="96"/>
        <v>0.55137844611528819</v>
      </c>
      <c r="W572">
        <v>4</v>
      </c>
      <c r="X572" s="10">
        <f t="shared" si="97"/>
        <v>4</v>
      </c>
      <c r="Y572" s="4">
        <v>1423</v>
      </c>
      <c r="Z572" s="12">
        <f t="shared" si="98"/>
        <v>1423</v>
      </c>
    </row>
    <row r="573" spans="1:26" x14ac:dyDescent="0.25">
      <c r="A573">
        <v>572</v>
      </c>
      <c r="B573" t="s">
        <v>4636</v>
      </c>
      <c r="C573" t="s">
        <v>4637</v>
      </c>
      <c r="D573" t="str">
        <f t="shared" si="90"/>
        <v>WeCool S5 Long Selfie Stick, with Large Reinforced Tripod Stand up to 61 Inch 156 Cms, Ultra Long Multi Function Bluetooth Selfie Stick with 1 4 Screw Compatible with Gopro, Camera, and Ring Light</v>
      </c>
      <c r="F573" t="str">
        <f t="shared" si="99"/>
        <v>Duplicate</v>
      </c>
      <c r="G573" t="str" cm="1">
        <f t="array" ref="G573">PROPER(_xlfn.TEXTJOIN(" ", TRUE, INDEX(_xlfn.FILTERXML("&lt;t&gt;&lt;s&gt;" &amp; SUBSTITUTE(D573," ","&lt;/s&gt;&lt;s&gt;") &amp; "&lt;/s&gt;&lt;/t&gt;", "//s"), _xlfn.SEQUENCE(4))))</f>
        <v>Wecool S5 Long Selfie</v>
      </c>
      <c r="H573" t="str">
        <f t="shared" si="100"/>
        <v>Large Reinforced Tripod Stand up to 61 Inch 156 Cms, Ultra Long Multi Function Bluetooth Selfie Stick with 1 4 Screw Compatible with Gopro, Camera, and Ring Light</v>
      </c>
      <c r="I573" t="s">
        <v>3383</v>
      </c>
      <c r="J573" t="s">
        <v>13093</v>
      </c>
      <c r="K573" s="7" t="str">
        <f t="shared" si="91"/>
        <v>Electronics</v>
      </c>
      <c r="L573" s="2" t="s">
        <v>13122</v>
      </c>
      <c r="M573" t="str">
        <f t="shared" si="92"/>
        <v>Mobiles &amp; Accessories</v>
      </c>
      <c r="N573" s="2" t="s">
        <v>13123</v>
      </c>
      <c r="O573" s="2" t="str">
        <f t="shared" si="93"/>
        <v>MobileAccessories</v>
      </c>
      <c r="P573" s="1" t="s">
        <v>13140</v>
      </c>
      <c r="Q573" t="s">
        <v>13142</v>
      </c>
      <c r="R573" s="2">
        <v>1799</v>
      </c>
      <c r="S573" s="8">
        <f t="shared" si="94"/>
        <v>1799</v>
      </c>
      <c r="T573" s="2">
        <v>3999</v>
      </c>
      <c r="U573" s="8">
        <f t="shared" si="95"/>
        <v>3999</v>
      </c>
      <c r="V573" s="1">
        <f t="shared" si="96"/>
        <v>0.55013753438359592</v>
      </c>
      <c r="W573">
        <v>4.5999999999999996</v>
      </c>
      <c r="X573" s="10">
        <f t="shared" si="97"/>
        <v>4.5999999999999996</v>
      </c>
      <c r="Y573" s="4">
        <v>245</v>
      </c>
      <c r="Z573" s="12">
        <f t="shared" si="98"/>
        <v>245</v>
      </c>
    </row>
    <row r="574" spans="1:26" x14ac:dyDescent="0.25">
      <c r="A574">
        <v>573</v>
      </c>
      <c r="B574" t="s">
        <v>4646</v>
      </c>
      <c r="C574" t="s">
        <v>4647</v>
      </c>
      <c r="D574" t="str">
        <f t="shared" si="90"/>
        <v>POCO C31 (Royal Blue, 64 GB) (4 GB RAM)</v>
      </c>
      <c r="F574" t="str">
        <f t="shared" si="99"/>
        <v>Unique</v>
      </c>
      <c r="G574" t="str" cm="1">
        <f t="array" ref="G574">PROPER(_xlfn.TEXTJOIN(" ", TRUE, INDEX(_xlfn.FILTERXML("&lt;t&gt;&lt;s&gt;" &amp; SUBSTITUTE(D574," ","&lt;/s&gt;&lt;s&gt;") &amp; "&lt;/s&gt;&lt;/t&gt;", "//s"), _xlfn.SEQUENCE(4))))</f>
        <v>Poco C31 (Royal Blue,</v>
      </c>
      <c r="H574" t="str">
        <f t="shared" si="100"/>
        <v>(4 GB RAM)</v>
      </c>
      <c r="I574" t="s">
        <v>2950</v>
      </c>
      <c r="J574" t="s">
        <v>13093</v>
      </c>
      <c r="K574" s="7" t="str">
        <f t="shared" si="91"/>
        <v>Electronics</v>
      </c>
      <c r="L574" s="2" t="s">
        <v>13122</v>
      </c>
      <c r="M574" t="str">
        <f t="shared" si="92"/>
        <v>Mobiles &amp; Accessories</v>
      </c>
      <c r="N574" s="2" t="s">
        <v>13126</v>
      </c>
      <c r="O574" s="2" t="str">
        <f t="shared" si="93"/>
        <v>Smartphones &amp; BasicMobiles</v>
      </c>
      <c r="P574" s="1" t="s">
        <v>13127</v>
      </c>
      <c r="R574" s="2">
        <v>8499</v>
      </c>
      <c r="S574" s="8">
        <f t="shared" si="94"/>
        <v>8499</v>
      </c>
      <c r="T574" s="2">
        <v>11999</v>
      </c>
      <c r="U574" s="8">
        <f t="shared" si="95"/>
        <v>11999</v>
      </c>
      <c r="V574" s="1">
        <f t="shared" si="96"/>
        <v>0.29169097424785401</v>
      </c>
      <c r="W574">
        <v>3.9</v>
      </c>
      <c r="X574" s="10">
        <f t="shared" si="97"/>
        <v>3.9</v>
      </c>
      <c r="Y574" s="4">
        <v>276</v>
      </c>
      <c r="Z574" s="12">
        <f t="shared" si="98"/>
        <v>276</v>
      </c>
    </row>
    <row r="575" spans="1:26" x14ac:dyDescent="0.25">
      <c r="A575">
        <v>574</v>
      </c>
      <c r="B575" t="s">
        <v>4656</v>
      </c>
      <c r="C575" t="s">
        <v>4657</v>
      </c>
      <c r="D575" t="str">
        <f t="shared" si="90"/>
        <v>Noise ColorFit Pulse Grand Smart Watch with 1.69"(4.29cm) HD Display, 60 Sports Modes, 150 Watch Faces, Fast Charge, Spo2, Stress, Sleep, Heart Rate Monitoring and IP68 Waterproof (Electric Blue)</v>
      </c>
      <c r="F575" t="str">
        <f t="shared" si="99"/>
        <v>Unique</v>
      </c>
      <c r="G575" t="str" cm="1">
        <f t="array" ref="G575">PROPER(_xlfn.TEXTJOIN(" ", TRUE, INDEX(_xlfn.FILTERXML("&lt;t&gt;&lt;s&gt;" &amp; SUBSTITUTE(D575," ","&lt;/s&gt;&lt;s&gt;") &amp; "&lt;/s&gt;&lt;/t&gt;", "//s"), _xlfn.SEQUENCE(4))))</f>
        <v>Noise Colorfit Pulse Grand</v>
      </c>
      <c r="H575" t="str">
        <f t="shared" si="100"/>
        <v>with 1.69"(4.29cm) HD Display, 60 Sports Modes, 150 Watch Faces, Fast Charge, Spo2, Stress, Sleep, Heart Rate Monitoring and IP68 Waterproof (Electric Blue)</v>
      </c>
      <c r="I575" t="s">
        <v>2910</v>
      </c>
      <c r="J575" t="s">
        <v>13093</v>
      </c>
      <c r="K575" s="7" t="str">
        <f t="shared" si="91"/>
        <v>Electronics</v>
      </c>
      <c r="L575" s="2" t="s">
        <v>13120</v>
      </c>
      <c r="M575" t="str">
        <f t="shared" si="92"/>
        <v>WearableTechnology</v>
      </c>
      <c r="N575" s="2" t="s">
        <v>13121</v>
      </c>
      <c r="O575" s="2" t="str">
        <f t="shared" si="93"/>
        <v>SmartWatches</v>
      </c>
      <c r="P575" s="1"/>
      <c r="R575" s="2">
        <v>1999</v>
      </c>
      <c r="S575" s="8">
        <f t="shared" si="94"/>
        <v>1999</v>
      </c>
      <c r="T575" s="2">
        <v>3999</v>
      </c>
      <c r="U575" s="8">
        <f t="shared" si="95"/>
        <v>3999</v>
      </c>
      <c r="V575" s="1">
        <f t="shared" si="96"/>
        <v>0.50012503125781449</v>
      </c>
      <c r="W575">
        <v>4</v>
      </c>
      <c r="X575" s="10">
        <f t="shared" si="97"/>
        <v>4</v>
      </c>
      <c r="Y575" s="4">
        <v>30254</v>
      </c>
      <c r="Z575" s="12">
        <f t="shared" si="98"/>
        <v>30254</v>
      </c>
    </row>
    <row r="576" spans="1:26" x14ac:dyDescent="0.25">
      <c r="A576">
        <v>575</v>
      </c>
      <c r="B576" t="s">
        <v>4666</v>
      </c>
      <c r="C576" t="s">
        <v>3235</v>
      </c>
      <c r="D576" t="str">
        <f t="shared" si="90"/>
        <v>Fire-Boltt Visionary 1.78" AMOLED Bluetooth Calling Smartwatch with 368*448 Pixel Resolution 100+ Sports Mode, TWS Connection, Voice Assistance, SPO2 and Heart Rate Monitoring</v>
      </c>
      <c r="F576" t="str">
        <f t="shared" si="99"/>
        <v>Unique</v>
      </c>
      <c r="G576" t="str" cm="1">
        <f t="array" ref="G576">PROPER(_xlfn.TEXTJOIN(" ", TRUE, INDEX(_xlfn.FILTERXML("&lt;t&gt;&lt;s&gt;" &amp; SUBSTITUTE(D576," ","&lt;/s&gt;&lt;s&gt;") &amp; "&lt;/s&gt;&lt;/t&gt;", "//s"), _xlfn.SEQUENCE(4))))</f>
        <v>Fire-Boltt Visionary 1.78" Amoled</v>
      </c>
      <c r="H576" t="str">
        <f t="shared" si="100"/>
        <v>Smartwatch with 368*448 Pixel Resolution 100+ Sports Mode, TWS Connection, Voice Assistance, SPO2 and Heart Rate Monitoring</v>
      </c>
      <c r="I576" t="s">
        <v>2910</v>
      </c>
      <c r="J576" t="s">
        <v>13093</v>
      </c>
      <c r="K576" s="7" t="str">
        <f t="shared" si="91"/>
        <v>Electronics</v>
      </c>
      <c r="L576" s="2" t="s">
        <v>13120</v>
      </c>
      <c r="M576" t="str">
        <f t="shared" si="92"/>
        <v>WearableTechnology</v>
      </c>
      <c r="N576" s="2" t="s">
        <v>13121</v>
      </c>
      <c r="O576" s="2" t="str">
        <f t="shared" si="93"/>
        <v>SmartWatches</v>
      </c>
      <c r="P576" s="1"/>
      <c r="R576" s="2">
        <v>3999</v>
      </c>
      <c r="S576" s="8">
        <f t="shared" si="94"/>
        <v>3999</v>
      </c>
      <c r="T576" s="2">
        <v>17999</v>
      </c>
      <c r="U576" s="8">
        <f t="shared" si="95"/>
        <v>17999</v>
      </c>
      <c r="V576" s="1">
        <f t="shared" si="96"/>
        <v>0.77782099005500305</v>
      </c>
      <c r="W576">
        <v>4.3</v>
      </c>
      <c r="X576" s="10">
        <f t="shared" si="97"/>
        <v>4.3</v>
      </c>
      <c r="Y576" s="4">
        <v>17161</v>
      </c>
      <c r="Z576" s="12">
        <f t="shared" si="98"/>
        <v>17161</v>
      </c>
    </row>
    <row r="577" spans="1:26" x14ac:dyDescent="0.25">
      <c r="A577">
        <v>576</v>
      </c>
      <c r="B577" t="s">
        <v>4669</v>
      </c>
      <c r="C577" t="s">
        <v>4670</v>
      </c>
      <c r="D577" t="str">
        <f t="shared" si="90"/>
        <v>Amazon Basics 2 Amp USB Wall Charger and Micro USB Cable (White)</v>
      </c>
      <c r="F577" t="str">
        <f t="shared" si="99"/>
        <v>Unique</v>
      </c>
      <c r="G577" t="str" cm="1">
        <f t="array" ref="G577">PROPER(_xlfn.TEXTJOIN(" ", TRUE, INDEX(_xlfn.FILTERXML("&lt;t&gt;&lt;s&gt;" &amp; SUBSTITUTE(D577," ","&lt;/s&gt;&lt;s&gt;") &amp; "&lt;/s&gt;&lt;/t&gt;", "//s"), _xlfn.SEQUENCE(4))))</f>
        <v>Amazon Basics 2 Amp</v>
      </c>
      <c r="H577" t="str">
        <f t="shared" si="100"/>
        <v>Charger and Micro USB Cable (White)</v>
      </c>
      <c r="I577" t="s">
        <v>3120</v>
      </c>
      <c r="J577" t="s">
        <v>13093</v>
      </c>
      <c r="K577" s="7" t="str">
        <f t="shared" si="91"/>
        <v>Electronics</v>
      </c>
      <c r="L577" t="s">
        <v>13122</v>
      </c>
      <c r="M577" t="str">
        <f t="shared" si="92"/>
        <v>Mobiles &amp; Accessories</v>
      </c>
      <c r="N577" t="s">
        <v>13123</v>
      </c>
      <c r="O577" s="2" t="str">
        <f t="shared" si="93"/>
        <v>MobileAccessories</v>
      </c>
      <c r="P577" s="1" t="s">
        <v>13124</v>
      </c>
      <c r="Q577" t="s">
        <v>13137</v>
      </c>
      <c r="R577">
        <v>219</v>
      </c>
      <c r="S577" s="8">
        <f t="shared" si="94"/>
        <v>219</v>
      </c>
      <c r="T577">
        <v>499</v>
      </c>
      <c r="U577" s="8">
        <f t="shared" si="95"/>
        <v>499</v>
      </c>
      <c r="V577" s="1">
        <f t="shared" si="96"/>
        <v>0.56112224448897796</v>
      </c>
      <c r="W577">
        <v>4.4000000000000004</v>
      </c>
      <c r="X577" s="10">
        <f t="shared" si="97"/>
        <v>4.4000000000000004</v>
      </c>
      <c r="Y577" s="4">
        <v>14</v>
      </c>
      <c r="Z577" s="12">
        <f t="shared" si="98"/>
        <v>14</v>
      </c>
    </row>
    <row r="578" spans="1:26" x14ac:dyDescent="0.25">
      <c r="A578">
        <v>577</v>
      </c>
      <c r="B578" t="s">
        <v>4679</v>
      </c>
      <c r="C578" t="s">
        <v>4680</v>
      </c>
      <c r="D578" t="str">
        <f t="shared" ref="D578:D641" si="101">TRIM(SUBSTITUTE(SUBSTITUTE(SUBSTITUTE(SUBSTITUTE(SUBSTITUTE(SUBSTITUTE(C578,"&amp;","and"),"&lt;",""),"&gt;",""),"/"," "),CHAR(160)," "),CHAR(10)," "))</f>
        <v>Mobilife Bluetooth Extendable Selfie Stick with Tripod Stand and Wireless Remote,3-in-1 Multifunctional Selfie Stick Tripod for iPhone Samsung Mi Realme Oppo Vivo Google More,Black</v>
      </c>
      <c r="F578" t="str">
        <f t="shared" si="99"/>
        <v>Unique</v>
      </c>
      <c r="G578" t="str" cm="1">
        <f t="array" ref="G578">PROPER(_xlfn.TEXTJOIN(" ", TRUE, INDEX(_xlfn.FILTERXML("&lt;t&gt;&lt;s&gt;" &amp; SUBSTITUTE(D578," ","&lt;/s&gt;&lt;s&gt;") &amp; "&lt;/s&gt;&lt;/t&gt;", "//s"), _xlfn.SEQUENCE(4))))</f>
        <v>Mobilife Bluetooth Extendable Selfie</v>
      </c>
      <c r="H578" t="str">
        <f t="shared" si="100"/>
        <v>Tripod Stand and Wireless Remote,3-in-1 Multifunctional Selfie Stick Tripod for iPhone Samsung Mi Realme Oppo Vivo Google More,Black</v>
      </c>
      <c r="I578" t="s">
        <v>3383</v>
      </c>
      <c r="J578" t="s">
        <v>13093</v>
      </c>
      <c r="K578" s="7" t="str">
        <f t="shared" ref="K578:K641" si="102">TRIM(SUBSTITUTE(SUBSTITUTE(J578, "&amp;", " &amp; "), ",", " , "))</f>
        <v>Electronics</v>
      </c>
      <c r="L578" t="s">
        <v>13122</v>
      </c>
      <c r="M578" t="str">
        <f t="shared" ref="M578:M641" si="103">TRIM(SUBSTITUTE(SUBSTITUTE(L578, "&amp;", " &amp; "), ",", " , "))</f>
        <v>Mobiles &amp; Accessories</v>
      </c>
      <c r="N578" s="2" t="s">
        <v>13123</v>
      </c>
      <c r="O578" s="2" t="str">
        <f t="shared" ref="O578:O641" si="104">TRIM(SUBSTITUTE(SUBSTITUTE(N578, "&amp;", " &amp; "), ",", " , "))</f>
        <v>MobileAccessories</v>
      </c>
      <c r="P578" s="1" t="s">
        <v>13140</v>
      </c>
      <c r="Q578" t="s">
        <v>13142</v>
      </c>
      <c r="R578">
        <v>599</v>
      </c>
      <c r="S578" s="8">
        <f t="shared" ref="S578:S641" si="105">VALUE(R578)</f>
        <v>599</v>
      </c>
      <c r="T578" s="2">
        <v>1399</v>
      </c>
      <c r="U578" s="8">
        <f t="shared" ref="U578:U641" si="106">VALUE(T578)</f>
        <v>1399</v>
      </c>
      <c r="V578" s="1">
        <f t="shared" ref="V578:V641" si="107">IFERROR((U578- S578) / U578, 0)</f>
        <v>0.57183702644746248</v>
      </c>
      <c r="W578">
        <v>4.0999999999999996</v>
      </c>
      <c r="X578" s="10">
        <f t="shared" ref="X578:X641" si="108">VALUE(W578)</f>
        <v>4.0999999999999996</v>
      </c>
      <c r="Y578" s="4">
        <v>14560</v>
      </c>
      <c r="Z578" s="12">
        <f t="shared" ref="Z578:Z641" si="109">VALUE(Y578)</f>
        <v>14560</v>
      </c>
    </row>
    <row r="579" spans="1:26" x14ac:dyDescent="0.25">
      <c r="A579">
        <v>578</v>
      </c>
      <c r="B579" t="s">
        <v>4688</v>
      </c>
      <c r="C579" t="s">
        <v>4689</v>
      </c>
      <c r="D579" t="str">
        <f t="shared" si="101"/>
        <v>Ambrane 27000mAh Power Bank, 20W Fast Charging, Triple Output, Type C PD (Input and Output), Quick Charge, Li-Polymer, Multi-Layer Protection for iPhone, Smartphones and Other Devices (Stylo Pro, Black)</v>
      </c>
      <c r="F579" t="str">
        <f t="shared" ref="F579:F642" si="110">IF(COUNTIF(B:B,B579) &gt; 1, "Duplicate", "Unique")</f>
        <v>Unique</v>
      </c>
      <c r="G579" t="str" cm="1">
        <f t="array" ref="G579">PROPER(_xlfn.TEXTJOIN(" ", TRUE, INDEX(_xlfn.FILTERXML("&lt;t&gt;&lt;s&gt;" &amp; SUBSTITUTE(D579," ","&lt;/s&gt;&lt;s&gt;") &amp; "&lt;/s&gt;&lt;/t&gt;", "//s"), _xlfn.SEQUENCE(4))))</f>
        <v>Ambrane 27000Mah Power Bank,</v>
      </c>
      <c r="H579" t="str">
        <f t="shared" si="100"/>
        <v>Charging, Triple Output, Type C PD (Input and Output), Quick Charge, Li-Polymer, Multi-Layer Protection for iPhone, Smartphones and Other Devices (Stylo Pro, Black)</v>
      </c>
      <c r="I579" t="s">
        <v>2939</v>
      </c>
      <c r="J579" t="s">
        <v>13093</v>
      </c>
      <c r="K579" s="7" t="str">
        <f t="shared" si="102"/>
        <v>Electronics</v>
      </c>
      <c r="L579" s="2" t="s">
        <v>13122</v>
      </c>
      <c r="M579" t="str">
        <f t="shared" si="103"/>
        <v>Mobiles &amp; Accessories</v>
      </c>
      <c r="N579" s="2" t="s">
        <v>13123</v>
      </c>
      <c r="O579" s="2" t="str">
        <f t="shared" si="104"/>
        <v>MobileAccessories</v>
      </c>
      <c r="P579" s="1" t="s">
        <v>13124</v>
      </c>
      <c r="Q579" t="s">
        <v>13125</v>
      </c>
      <c r="R579" s="2">
        <v>2499</v>
      </c>
      <c r="S579" s="8">
        <f t="shared" si="105"/>
        <v>2499</v>
      </c>
      <c r="T579" s="2">
        <v>2999</v>
      </c>
      <c r="U579" s="8">
        <f t="shared" si="106"/>
        <v>2999</v>
      </c>
      <c r="V579" s="1">
        <f t="shared" si="107"/>
        <v>0.16672224074691563</v>
      </c>
      <c r="W579">
        <v>4.0999999999999996</v>
      </c>
      <c r="X579" s="10">
        <f t="shared" si="108"/>
        <v>4.0999999999999996</v>
      </c>
      <c r="Y579" s="4">
        <v>3156</v>
      </c>
      <c r="Z579" s="12">
        <f t="shared" si="109"/>
        <v>3156</v>
      </c>
    </row>
    <row r="580" spans="1:26" x14ac:dyDescent="0.25">
      <c r="A580">
        <v>579</v>
      </c>
      <c r="B580" t="s">
        <v>4698</v>
      </c>
      <c r="C580" t="s">
        <v>4699</v>
      </c>
      <c r="D580" t="str">
        <f t="shared" si="101"/>
        <v>STRIFF Wall Mount Phone Holder Wall Mount with Adhesive Strips, Charging Holder Compatible with iPhone, Smartphone and Mini Tablet (Pack of 1) (White)</v>
      </c>
      <c r="F580" t="str">
        <f t="shared" si="110"/>
        <v>Unique</v>
      </c>
      <c r="G580" t="str" cm="1">
        <f t="array" ref="G580">PROPER(_xlfn.TEXTJOIN(" ", TRUE, INDEX(_xlfn.FILTERXML("&lt;t&gt;&lt;s&gt;" &amp; SUBSTITUTE(D580," ","&lt;/s&gt;&lt;s&gt;") &amp; "&lt;/s&gt;&lt;/t&gt;", "//s"), _xlfn.SEQUENCE(4))))</f>
        <v>Striff Wall Mount Phone</v>
      </c>
      <c r="H580" t="str">
        <f t="shared" si="100"/>
        <v>Mount with Adhesive Strips, Charging Holder Compatible with iPhone, Smartphone and Mini Tablet (Pack of 1) (White)</v>
      </c>
      <c r="I580" t="s">
        <v>4700</v>
      </c>
      <c r="J580" t="s">
        <v>13093</v>
      </c>
      <c r="K580" s="7" t="str">
        <f t="shared" si="102"/>
        <v>Electronics</v>
      </c>
      <c r="L580" t="s">
        <v>13122</v>
      </c>
      <c r="M580" t="str">
        <f t="shared" si="103"/>
        <v>Mobiles &amp; Accessories</v>
      </c>
      <c r="N580" t="s">
        <v>13123</v>
      </c>
      <c r="O580" s="2" t="str">
        <f t="shared" si="104"/>
        <v>MobileAccessories</v>
      </c>
      <c r="P580" s="1" t="s">
        <v>13106</v>
      </c>
      <c r="Q580" t="s">
        <v>13157</v>
      </c>
      <c r="R580">
        <v>89</v>
      </c>
      <c r="S580" s="8">
        <f t="shared" si="105"/>
        <v>89</v>
      </c>
      <c r="T580">
        <v>499</v>
      </c>
      <c r="U580" s="8">
        <f t="shared" si="106"/>
        <v>499</v>
      </c>
      <c r="V580" s="1">
        <f t="shared" si="107"/>
        <v>0.82164328657314634</v>
      </c>
      <c r="W580">
        <v>4.0999999999999996</v>
      </c>
      <c r="X580" s="10">
        <f t="shared" si="108"/>
        <v>4.0999999999999996</v>
      </c>
      <c r="Y580" s="4">
        <v>9340</v>
      </c>
      <c r="Z580" s="12">
        <f t="shared" si="109"/>
        <v>9340</v>
      </c>
    </row>
    <row r="581" spans="1:26" x14ac:dyDescent="0.25">
      <c r="A581">
        <v>580</v>
      </c>
      <c r="B581" t="s">
        <v>4709</v>
      </c>
      <c r="C581" t="s">
        <v>4710</v>
      </c>
      <c r="D581" t="str">
        <f t="shared" si="101"/>
        <v>Fire-Boltt Tank 1.85" Bluetooth Calling Smart Watch, 123 Sports Mode, 8 UI Interactions, Built in Speaker and Mic, 7 Days Battery and Fire-Boltt Health Suite</v>
      </c>
      <c r="F581" t="str">
        <f t="shared" si="110"/>
        <v>Unique</v>
      </c>
      <c r="G581" t="str" cm="1">
        <f t="array" ref="G581">PROPER(_xlfn.TEXTJOIN(" ", TRUE, INDEX(_xlfn.FILTERXML("&lt;t&gt;&lt;s&gt;" &amp; SUBSTITUTE(D581," ","&lt;/s&gt;&lt;s&gt;") &amp; "&lt;/s&gt;&lt;/t&gt;", "//s"), _xlfn.SEQUENCE(4))))</f>
        <v>Fire-Boltt Tank 1.85" Bluetooth</v>
      </c>
      <c r="H581" t="str">
        <f t="shared" si="100"/>
        <v>Watch, 123 Sports Mode, 8 UI Interactions, Built in Speaker and Mic, 7 Days Battery and Fire-Boltt Health Suite</v>
      </c>
      <c r="I581" t="s">
        <v>2910</v>
      </c>
      <c r="J581" t="s">
        <v>13093</v>
      </c>
      <c r="K581" s="7" t="str">
        <f t="shared" si="102"/>
        <v>Electronics</v>
      </c>
      <c r="L581" s="2" t="s">
        <v>13120</v>
      </c>
      <c r="M581" t="str">
        <f t="shared" si="103"/>
        <v>WearableTechnology</v>
      </c>
      <c r="N581" s="2" t="s">
        <v>13121</v>
      </c>
      <c r="O581" s="2" t="str">
        <f t="shared" si="104"/>
        <v>SmartWatches</v>
      </c>
      <c r="P581" s="1"/>
      <c r="R581" s="2">
        <v>2999</v>
      </c>
      <c r="S581" s="8">
        <f t="shared" si="105"/>
        <v>2999</v>
      </c>
      <c r="T581" s="2">
        <v>11999</v>
      </c>
      <c r="U581" s="8">
        <f t="shared" si="106"/>
        <v>11999</v>
      </c>
      <c r="V581" s="1">
        <f t="shared" si="107"/>
        <v>0.75006250520876738</v>
      </c>
      <c r="W581">
        <v>4.4000000000000004</v>
      </c>
      <c r="X581" s="10">
        <f t="shared" si="108"/>
        <v>4.4000000000000004</v>
      </c>
      <c r="Y581" s="4">
        <v>768</v>
      </c>
      <c r="Z581" s="12">
        <f t="shared" si="109"/>
        <v>768</v>
      </c>
    </row>
    <row r="582" spans="1:26" x14ac:dyDescent="0.25">
      <c r="A582">
        <v>581</v>
      </c>
      <c r="B582" t="s">
        <v>4718</v>
      </c>
      <c r="C582" t="s">
        <v>4719</v>
      </c>
      <c r="D582" t="str">
        <f t="shared" si="101"/>
        <v>Elv Aluminium Adjustable Mobile Phone Foldable Holder Tabletop Stand Dock Mount for All Smartphones, Tabs, Kindle, iPad (Moonlight Silver)</v>
      </c>
      <c r="F582" t="str">
        <f t="shared" si="110"/>
        <v>Unique</v>
      </c>
      <c r="G582" t="str" cm="1">
        <f t="array" ref="G582">PROPER(_xlfn.TEXTJOIN(" ", TRUE, INDEX(_xlfn.FILTERXML("&lt;t&gt;&lt;s&gt;" &amp; SUBSTITUTE(D582," ","&lt;/s&gt;&lt;s&gt;") &amp; "&lt;/s&gt;&lt;/t&gt;", "//s"), _xlfn.SEQUENCE(4))))</f>
        <v>Elv Aluminium Adjustable Mobile</v>
      </c>
      <c r="H582" t="str">
        <f t="shared" si="100"/>
        <v>Holder Tabletop Stand Dock Mount for All Smartphones, Tabs, Kindle, iPad (Moonlight Silver)</v>
      </c>
      <c r="I582" t="s">
        <v>3445</v>
      </c>
      <c r="J582" t="s">
        <v>13093</v>
      </c>
      <c r="K582" s="7" t="str">
        <f t="shared" si="102"/>
        <v>Electronics</v>
      </c>
      <c r="L582" t="s">
        <v>13122</v>
      </c>
      <c r="M582" t="str">
        <f t="shared" si="103"/>
        <v>Mobiles &amp; Accessories</v>
      </c>
      <c r="N582" s="2" t="s">
        <v>13123</v>
      </c>
      <c r="O582" s="2" t="str">
        <f t="shared" si="104"/>
        <v>MobileAccessories</v>
      </c>
      <c r="P582" s="1" t="s">
        <v>13143</v>
      </c>
      <c r="R582">
        <v>314</v>
      </c>
      <c r="S582" s="8">
        <f t="shared" si="105"/>
        <v>314</v>
      </c>
      <c r="T582" s="2">
        <v>1499</v>
      </c>
      <c r="U582" s="8">
        <f t="shared" si="106"/>
        <v>1499</v>
      </c>
      <c r="V582" s="1">
        <f t="shared" si="107"/>
        <v>0.79052701801200798</v>
      </c>
      <c r="W582">
        <v>4.5</v>
      </c>
      <c r="X582" s="10">
        <f t="shared" si="108"/>
        <v>4.5</v>
      </c>
      <c r="Y582" s="4">
        <v>28978</v>
      </c>
      <c r="Z582" s="12">
        <f t="shared" si="109"/>
        <v>28978</v>
      </c>
    </row>
    <row r="583" spans="1:26" x14ac:dyDescent="0.25">
      <c r="A583">
        <v>582</v>
      </c>
      <c r="B583" t="s">
        <v>4723</v>
      </c>
      <c r="C583" t="s">
        <v>4724</v>
      </c>
      <c r="D583" t="str">
        <f t="shared" si="101"/>
        <v>Samsung Galaxy M13 5G (Stardust Brown, 6GB, 128GB Storage) | 5000mAh Battery | Upto 12GB RAM with RAM Plus</v>
      </c>
      <c r="F583" t="str">
        <f t="shared" si="110"/>
        <v>Unique</v>
      </c>
      <c r="G583" t="str" cm="1">
        <f t="array" ref="G583">PROPER(_xlfn.TEXTJOIN(" ", TRUE, INDEX(_xlfn.FILTERXML("&lt;t&gt;&lt;s&gt;" &amp; SUBSTITUTE(D583," ","&lt;/s&gt;&lt;s&gt;") &amp; "&lt;/s&gt;&lt;/t&gt;", "//s"), _xlfn.SEQUENCE(4))))</f>
        <v>Samsung Galaxy M13 5G</v>
      </c>
      <c r="H583" t="str">
        <f t="shared" si="100"/>
        <v>6GB, 128GB Storage) | 5000mAh Battery | Upto 12GB RAM with RAM Plus</v>
      </c>
      <c r="I583" t="s">
        <v>2950</v>
      </c>
      <c r="J583" t="s">
        <v>13093</v>
      </c>
      <c r="K583" s="7" t="str">
        <f t="shared" si="102"/>
        <v>Electronics</v>
      </c>
      <c r="L583" s="2" t="s">
        <v>13122</v>
      </c>
      <c r="M583" t="str">
        <f t="shared" si="103"/>
        <v>Mobiles &amp; Accessories</v>
      </c>
      <c r="N583" s="2" t="s">
        <v>13126</v>
      </c>
      <c r="O583" s="2" t="str">
        <f t="shared" si="104"/>
        <v>Smartphones &amp; BasicMobiles</v>
      </c>
      <c r="P583" s="1" t="s">
        <v>13127</v>
      </c>
      <c r="R583" s="2">
        <v>13999</v>
      </c>
      <c r="S583" s="8">
        <f t="shared" si="105"/>
        <v>13999</v>
      </c>
      <c r="T583" s="2">
        <v>19499</v>
      </c>
      <c r="U583" s="8">
        <f t="shared" si="106"/>
        <v>19499</v>
      </c>
      <c r="V583" s="1">
        <f t="shared" si="107"/>
        <v>0.28206574696138265</v>
      </c>
      <c r="W583">
        <v>4.0999999999999996</v>
      </c>
      <c r="X583" s="10">
        <f t="shared" si="108"/>
        <v>4.0999999999999996</v>
      </c>
      <c r="Y583" s="4">
        <v>18998</v>
      </c>
      <c r="Z583" s="12">
        <f t="shared" si="109"/>
        <v>18998</v>
      </c>
    </row>
    <row r="584" spans="1:26" x14ac:dyDescent="0.25">
      <c r="A584">
        <v>583</v>
      </c>
      <c r="B584" t="s">
        <v>4727</v>
      </c>
      <c r="C584" t="s">
        <v>4728</v>
      </c>
      <c r="D584" t="str">
        <f t="shared" si="101"/>
        <v>DYAZO USB 3.0 Type C Female to USB A Male Connector Converter Adapter Compatible for Samsung Galaxy Note s 20 10 Plus Ultra,Google Pixel 4 5 3 2 and Other Type-c Devices</v>
      </c>
      <c r="F584" t="str">
        <f t="shared" si="110"/>
        <v>Unique</v>
      </c>
      <c r="G584" t="str" cm="1">
        <f t="array" ref="G584">PROPER(_xlfn.TEXTJOIN(" ", TRUE, INDEX(_xlfn.FILTERXML("&lt;t&gt;&lt;s&gt;" &amp; SUBSTITUTE(D584," ","&lt;/s&gt;&lt;s&gt;") &amp; "&lt;/s&gt;&lt;/t&gt;", "//s"), _xlfn.SEQUENCE(4))))</f>
        <v>Dyazo Usb 3 Type</v>
      </c>
      <c r="H584" t="str">
        <f t="shared" si="100"/>
        <v>to USB A Male Connector Converter Adapter Compatible for Samsung Galaxy Note s 20 10 Plus Ultra,Google Pixel 4 5 3 2 and Other Type-c Devices</v>
      </c>
      <c r="I584" t="s">
        <v>3229</v>
      </c>
      <c r="J584" t="s">
        <v>13093</v>
      </c>
      <c r="K584" s="7" t="str">
        <f t="shared" si="102"/>
        <v>Electronics</v>
      </c>
      <c r="L584" t="s">
        <v>13122</v>
      </c>
      <c r="M584" t="str">
        <f t="shared" si="103"/>
        <v>Mobiles &amp; Accessories</v>
      </c>
      <c r="N584" t="s">
        <v>13123</v>
      </c>
      <c r="O584" s="2" t="str">
        <f t="shared" si="104"/>
        <v>MobileAccessories</v>
      </c>
      <c r="P584" s="1" t="s">
        <v>13138</v>
      </c>
      <c r="Q584" t="s">
        <v>13139</v>
      </c>
      <c r="R584">
        <v>139</v>
      </c>
      <c r="S584" s="8">
        <f t="shared" si="105"/>
        <v>139</v>
      </c>
      <c r="T584">
        <v>499</v>
      </c>
      <c r="U584" s="8">
        <f t="shared" si="106"/>
        <v>499</v>
      </c>
      <c r="V584" s="1">
        <f t="shared" si="107"/>
        <v>0.72144288577154314</v>
      </c>
      <c r="W584">
        <v>4.2</v>
      </c>
      <c r="X584" s="10">
        <f t="shared" si="108"/>
        <v>4.2</v>
      </c>
      <c r="Y584" s="4">
        <v>4971</v>
      </c>
      <c r="Z584" s="12">
        <f t="shared" si="109"/>
        <v>4971</v>
      </c>
    </row>
    <row r="585" spans="1:26" x14ac:dyDescent="0.25">
      <c r="A585">
        <v>584</v>
      </c>
      <c r="B585" t="s">
        <v>4737</v>
      </c>
      <c r="C585" t="s">
        <v>4738</v>
      </c>
      <c r="D585" t="str">
        <f t="shared" si="101"/>
        <v>KINGONE Wireless Charging Pencil (2nd Generation) for iPad with Magnetic and Tilt Sensitive, Palm Rejection, Compatible with Apple iPad Pro 11 inch 1 2 3 4, iPad Pro 12.9 Inch 3 4 5 6, iPad Air 4 5, mini6</v>
      </c>
      <c r="F585" t="str">
        <f t="shared" si="110"/>
        <v>Duplicate</v>
      </c>
      <c r="G585" t="str" cm="1">
        <f t="array" ref="G585">PROPER(_xlfn.TEXTJOIN(" ", TRUE, INDEX(_xlfn.FILTERXML("&lt;t&gt;&lt;s&gt;" &amp; SUBSTITUTE(D585," ","&lt;/s&gt;&lt;s&gt;") &amp; "&lt;/s&gt;&lt;/t&gt;", "//s"), _xlfn.SEQUENCE(4))))</f>
        <v>Kingone Wireless Charging Pencil</v>
      </c>
      <c r="H585" t="str">
        <f t="shared" si="100"/>
        <v>for iPad with Magnetic and Tilt Sensitive, Palm Rejection, Compatible with Apple iPad Pro 11 inch 1 2 3 4, iPad Pro 12.9 Inch 3 4 5 6, iPad Air 4 5, mini6</v>
      </c>
      <c r="I585" t="s">
        <v>3815</v>
      </c>
      <c r="J585" t="s">
        <v>13093</v>
      </c>
      <c r="K585" s="7" t="str">
        <f t="shared" si="102"/>
        <v>Electronics</v>
      </c>
      <c r="L585" s="2" t="s">
        <v>13122</v>
      </c>
      <c r="M585" t="str">
        <f t="shared" si="103"/>
        <v>Mobiles &amp; Accessories</v>
      </c>
      <c r="N585" s="2" t="s">
        <v>13123</v>
      </c>
      <c r="O585" s="2" t="str">
        <f t="shared" si="104"/>
        <v>MobileAccessories</v>
      </c>
      <c r="P585" s="1" t="s">
        <v>13148</v>
      </c>
      <c r="R585" s="2">
        <v>2599</v>
      </c>
      <c r="S585" s="8">
        <f t="shared" si="105"/>
        <v>2599</v>
      </c>
      <c r="T585" s="2">
        <v>6999</v>
      </c>
      <c r="U585" s="8">
        <f t="shared" si="106"/>
        <v>6999</v>
      </c>
      <c r="V585" s="1">
        <f t="shared" si="107"/>
        <v>0.62866123731961709</v>
      </c>
      <c r="W585">
        <v>4.5</v>
      </c>
      <c r="X585" s="10">
        <f t="shared" si="108"/>
        <v>4.5</v>
      </c>
      <c r="Y585" s="4">
        <v>1526</v>
      </c>
      <c r="Z585" s="12">
        <f t="shared" si="109"/>
        <v>1526</v>
      </c>
    </row>
    <row r="586" spans="1:26" x14ac:dyDescent="0.25">
      <c r="A586">
        <v>585</v>
      </c>
      <c r="B586" t="s">
        <v>4746</v>
      </c>
      <c r="C586" t="s">
        <v>4747</v>
      </c>
      <c r="D586" t="str">
        <f t="shared" si="101"/>
        <v>boAt BassHeads 100 in-Ear Wired Headphones with Mic (Black)</v>
      </c>
      <c r="F586" t="str">
        <f t="shared" si="110"/>
        <v>Unique</v>
      </c>
      <c r="G586" t="str" cm="1">
        <f t="array" ref="G586">PROPER(_xlfn.TEXTJOIN(" ", TRUE, INDEX(_xlfn.FILTERXML("&lt;t&gt;&lt;s&gt;" &amp; SUBSTITUTE(D586," ","&lt;/s&gt;&lt;s&gt;") &amp; "&lt;/s&gt;&lt;/t&gt;", "//s"), _xlfn.SEQUENCE(4))))</f>
        <v>Boat Bassheads 100 In-Ear</v>
      </c>
      <c r="H586" t="str">
        <f t="shared" si="100"/>
        <v>with Mic (Black)</v>
      </c>
      <c r="I586" t="s">
        <v>3025</v>
      </c>
      <c r="J586" t="s">
        <v>13093</v>
      </c>
      <c r="K586" s="7" t="str">
        <f t="shared" si="102"/>
        <v>Electronics</v>
      </c>
      <c r="L586" t="s">
        <v>13131</v>
      </c>
      <c r="M586" t="str">
        <f t="shared" si="103"/>
        <v>Headphones , Earbuds &amp; Accessories</v>
      </c>
      <c r="N586" t="s">
        <v>13132</v>
      </c>
      <c r="O586" s="2" t="str">
        <f t="shared" si="104"/>
        <v>Headphones</v>
      </c>
      <c r="P586" s="1" t="s">
        <v>13133</v>
      </c>
      <c r="R586">
        <v>365</v>
      </c>
      <c r="S586" s="8">
        <f t="shared" si="105"/>
        <v>365</v>
      </c>
      <c r="T586">
        <v>999</v>
      </c>
      <c r="U586" s="8">
        <f t="shared" si="106"/>
        <v>999</v>
      </c>
      <c r="V586" s="1">
        <f t="shared" si="107"/>
        <v>0.63463463463463465</v>
      </c>
      <c r="W586">
        <v>4.0999999999999996</v>
      </c>
      <c r="X586" s="10">
        <f t="shared" si="108"/>
        <v>4.0999999999999996</v>
      </c>
      <c r="Y586" s="4">
        <v>363711</v>
      </c>
      <c r="Z586" s="12">
        <f t="shared" si="109"/>
        <v>363711</v>
      </c>
    </row>
    <row r="587" spans="1:26" x14ac:dyDescent="0.25">
      <c r="A587">
        <v>586</v>
      </c>
      <c r="B587" t="s">
        <v>4750</v>
      </c>
      <c r="C587" t="s">
        <v>4751</v>
      </c>
      <c r="D587" t="str">
        <f t="shared" si="101"/>
        <v>boAt Airdopes 141 Bluetooth Truly Wireless in Ear Earbuds with mic, 42H Playtime, Beast Mode(Low Latency Upto 80ms) for Gaming, ENx Tech, ASAP Charge, IWP, IPX4 Water Resistance (Bold Black)</v>
      </c>
      <c r="F587" t="str">
        <f t="shared" si="110"/>
        <v>Unique</v>
      </c>
      <c r="G587" t="str" cm="1">
        <f t="array" ref="G587">PROPER(_xlfn.TEXTJOIN(" ", TRUE, INDEX(_xlfn.FILTERXML("&lt;t&gt;&lt;s&gt;" &amp; SUBSTITUTE(D587," ","&lt;/s&gt;&lt;s&gt;") &amp; "&lt;/s&gt;&lt;/t&gt;", "//s"), _xlfn.SEQUENCE(4))))</f>
        <v>Boat Airdopes 141 Bluetooth</v>
      </c>
      <c r="H587" t="str">
        <f t="shared" si="100"/>
        <v>in Ear Earbuds with mic, 42H Playtime, Beast Mode(Low Latency Upto 80ms) for Gaming, ENx Tech, ASAP Charge, IWP, IPX4 Water Resistance (Bold Black)</v>
      </c>
      <c r="I587" t="s">
        <v>3025</v>
      </c>
      <c r="J587" t="s">
        <v>13093</v>
      </c>
      <c r="K587" s="7" t="str">
        <f t="shared" si="102"/>
        <v>Electronics</v>
      </c>
      <c r="L587" s="2" t="s">
        <v>13131</v>
      </c>
      <c r="M587" t="str">
        <f t="shared" si="103"/>
        <v>Headphones , Earbuds &amp; Accessories</v>
      </c>
      <c r="N587" s="2" t="s">
        <v>13132</v>
      </c>
      <c r="O587" s="2" t="str">
        <f t="shared" si="104"/>
        <v>Headphones</v>
      </c>
      <c r="P587" s="1" t="s">
        <v>13133</v>
      </c>
      <c r="R587" s="2">
        <v>1499</v>
      </c>
      <c r="S587" s="8">
        <f t="shared" si="105"/>
        <v>1499</v>
      </c>
      <c r="T587" s="2">
        <v>4490</v>
      </c>
      <c r="U587" s="8">
        <f t="shared" si="106"/>
        <v>4490</v>
      </c>
      <c r="V587" s="1">
        <f t="shared" si="107"/>
        <v>0.66614699331848548</v>
      </c>
      <c r="W587">
        <v>3.9</v>
      </c>
      <c r="X587" s="10">
        <f t="shared" si="108"/>
        <v>3.9</v>
      </c>
      <c r="Y587" s="4">
        <v>136954</v>
      </c>
      <c r="Z587" s="12">
        <f t="shared" si="109"/>
        <v>136954</v>
      </c>
    </row>
    <row r="588" spans="1:26" x14ac:dyDescent="0.25">
      <c r="A588">
        <v>587</v>
      </c>
      <c r="B588" t="s">
        <v>2918</v>
      </c>
      <c r="C588" t="s">
        <v>2919</v>
      </c>
      <c r="D588" t="str">
        <f t="shared" si="101"/>
        <v>Fire-Boltt Phoenix Smart Watch with Bluetooth Calling 1.3",120+ Sports Modes, 240*240 PX High Res with SpO2, Heart Rate Monitoring and IP67 Rating</v>
      </c>
      <c r="F588" t="str">
        <f t="shared" si="110"/>
        <v>Duplicate</v>
      </c>
      <c r="G588" t="str" cm="1">
        <f t="array" ref="G588">PROPER(_xlfn.TEXTJOIN(" ", TRUE, INDEX(_xlfn.FILTERXML("&lt;t&gt;&lt;s&gt;" &amp; SUBSTITUTE(D588," ","&lt;/s&gt;&lt;s&gt;") &amp; "&lt;/s&gt;&lt;/t&gt;", "//s"), _xlfn.SEQUENCE(4))))</f>
        <v>Fire-Boltt Phoenix Smart Watch</v>
      </c>
      <c r="H588" t="str">
        <f t="shared" si="100"/>
        <v>Calling 1.3",120+ Sports Modes, 240*240 PX High Res with SpO2, Heart Rate Monitoring and IP67 Rating</v>
      </c>
      <c r="I588" t="s">
        <v>2910</v>
      </c>
      <c r="J588" t="s">
        <v>13093</v>
      </c>
      <c r="K588" s="7" t="str">
        <f t="shared" si="102"/>
        <v>Electronics</v>
      </c>
      <c r="L588" s="2" t="s">
        <v>13120</v>
      </c>
      <c r="M588" t="str">
        <f t="shared" si="103"/>
        <v>WearableTechnology</v>
      </c>
      <c r="N588" s="2" t="s">
        <v>13121</v>
      </c>
      <c r="O588" s="2" t="str">
        <f t="shared" si="104"/>
        <v>SmartWatches</v>
      </c>
      <c r="P588" s="1"/>
      <c r="R588" s="2">
        <v>1998</v>
      </c>
      <c r="S588" s="8">
        <f t="shared" si="105"/>
        <v>1998</v>
      </c>
      <c r="T588" s="2">
        <v>9999</v>
      </c>
      <c r="U588" s="8">
        <f t="shared" si="106"/>
        <v>9999</v>
      </c>
      <c r="V588" s="1">
        <f t="shared" si="107"/>
        <v>0.80018001800180016</v>
      </c>
      <c r="W588">
        <v>4.3</v>
      </c>
      <c r="X588" s="10">
        <f t="shared" si="108"/>
        <v>4.3</v>
      </c>
      <c r="Y588" s="4">
        <v>27709</v>
      </c>
      <c r="Z588" s="12">
        <f t="shared" si="109"/>
        <v>27709</v>
      </c>
    </row>
    <row r="589" spans="1:26" x14ac:dyDescent="0.25">
      <c r="A589">
        <v>588</v>
      </c>
      <c r="B589" t="s">
        <v>2927</v>
      </c>
      <c r="C589" t="s">
        <v>2928</v>
      </c>
      <c r="D589" t="str">
        <f t="shared" si="101"/>
        <v>boAt Wave Call Smart Watch, Smart Talk with Advanced Dedicated Bluetooth Calling Chip, 1.69‚Äù HD Display with 550 NITS and 70% Color Gamut, 150+ Watch Faces, Multi-Sport Modes,HR,SpO2, IP68(Active Black)</v>
      </c>
      <c r="F589" t="str">
        <f t="shared" si="110"/>
        <v>Duplicate</v>
      </c>
      <c r="G589" t="str" cm="1">
        <f t="array" ref="G589">PROPER(_xlfn.TEXTJOIN(" ", TRUE, INDEX(_xlfn.FILTERXML("&lt;t&gt;&lt;s&gt;" &amp; SUBSTITUTE(D589," ","&lt;/s&gt;&lt;s&gt;") &amp; "&lt;/s&gt;&lt;/t&gt;", "//s"), _xlfn.SEQUENCE(4))))</f>
        <v>Boat Wave Call Smart</v>
      </c>
      <c r="H589" t="str">
        <f t="shared" si="100"/>
        <v>Talk with Advanced Dedicated Bluetooth Calling Chip, 1.69‚Äù HD Display with 550 NITS and 70% Color Gamut, 150+ Watch Faces, Multi-Sport Modes,HR,SpO2, IP68(Active Black)</v>
      </c>
      <c r="I589" t="s">
        <v>2910</v>
      </c>
      <c r="J589" t="s">
        <v>13093</v>
      </c>
      <c r="K589" s="7" t="str">
        <f t="shared" si="102"/>
        <v>Electronics</v>
      </c>
      <c r="L589" s="2" t="s">
        <v>13120</v>
      </c>
      <c r="M589" t="str">
        <f t="shared" si="103"/>
        <v>WearableTechnology</v>
      </c>
      <c r="N589" s="2" t="s">
        <v>13121</v>
      </c>
      <c r="O589" s="2" t="str">
        <f t="shared" si="104"/>
        <v>SmartWatches</v>
      </c>
      <c r="P589" s="1"/>
      <c r="R589" s="2">
        <v>1799</v>
      </c>
      <c r="S589" s="8">
        <f t="shared" si="105"/>
        <v>1799</v>
      </c>
      <c r="T589" s="2">
        <v>7990</v>
      </c>
      <c r="U589" s="8">
        <f t="shared" si="106"/>
        <v>7990</v>
      </c>
      <c r="V589" s="1">
        <f t="shared" si="107"/>
        <v>0.77484355444305386</v>
      </c>
      <c r="W589">
        <v>3.8</v>
      </c>
      <c r="X589" s="10">
        <f t="shared" si="108"/>
        <v>3.8</v>
      </c>
      <c r="Y589" s="4">
        <v>17833</v>
      </c>
      <c r="Z589" s="12">
        <f t="shared" si="109"/>
        <v>17833</v>
      </c>
    </row>
    <row r="590" spans="1:26" x14ac:dyDescent="0.25">
      <c r="A590">
        <v>589</v>
      </c>
      <c r="B590" t="s">
        <v>4764</v>
      </c>
      <c r="C590" t="s">
        <v>4765</v>
      </c>
      <c r="D590" t="str">
        <f t="shared" si="101"/>
        <v>SanDisk Cruzer Blade 32GB USB Flash Drive</v>
      </c>
      <c r="F590" t="str">
        <f t="shared" si="110"/>
        <v>Unique</v>
      </c>
      <c r="G590" t="str" cm="1">
        <f t="array" ref="G590">PROPER(_xlfn.TEXTJOIN(" ", TRUE, INDEX(_xlfn.FILTERXML("&lt;t&gt;&lt;s&gt;" &amp; SUBSTITUTE(D590," ","&lt;/s&gt;&lt;s&gt;") &amp; "&lt;/s&gt;&lt;/t&gt;", "//s"), _xlfn.SEQUENCE(4))))</f>
        <v>Sandisk Cruzer Blade 32Gb</v>
      </c>
      <c r="H590" t="str">
        <f t="shared" si="100"/>
        <v>Drive</v>
      </c>
      <c r="I590" t="s">
        <v>4766</v>
      </c>
      <c r="J590" t="s">
        <v>13085</v>
      </c>
      <c r="K590" s="7" t="str">
        <f t="shared" si="102"/>
        <v>Computers &amp; Accessories</v>
      </c>
      <c r="L590" t="s">
        <v>13158</v>
      </c>
      <c r="M590" t="str">
        <f t="shared" si="103"/>
        <v>ExternalDevices &amp; DataStorage</v>
      </c>
      <c r="N590" t="s">
        <v>13159</v>
      </c>
      <c r="O590" s="2" t="str">
        <f t="shared" si="104"/>
        <v>PenDrives</v>
      </c>
      <c r="P590" s="1"/>
      <c r="R590">
        <v>289</v>
      </c>
      <c r="S590" s="8">
        <f t="shared" si="105"/>
        <v>289</v>
      </c>
      <c r="T590">
        <v>650</v>
      </c>
      <c r="U590" s="8">
        <f t="shared" si="106"/>
        <v>650</v>
      </c>
      <c r="V590" s="1">
        <f t="shared" si="107"/>
        <v>0.55538461538461537</v>
      </c>
      <c r="W590">
        <v>4.3</v>
      </c>
      <c r="X590" s="10">
        <f t="shared" si="108"/>
        <v>4.3</v>
      </c>
      <c r="Y590" s="4">
        <v>253105</v>
      </c>
      <c r="Z590" s="12">
        <f t="shared" si="109"/>
        <v>253105</v>
      </c>
    </row>
    <row r="591" spans="1:26" x14ac:dyDescent="0.25">
      <c r="A591">
        <v>590</v>
      </c>
      <c r="B591" t="s">
        <v>4775</v>
      </c>
      <c r="C591" t="s">
        <v>4776</v>
      </c>
      <c r="D591" t="str">
        <f t="shared" si="101"/>
        <v>Logitech B170 Wireless Mouse, 2.4 GHz with USB Nano Receiver, Optical Tracking, 12-Months Battery Life, Ambidextrous, PC Mac Laptop - Black</v>
      </c>
      <c r="F591" t="str">
        <f t="shared" si="110"/>
        <v>Unique</v>
      </c>
      <c r="G591" t="str" cm="1">
        <f t="array" ref="G591">PROPER(_xlfn.TEXTJOIN(" ", TRUE, INDEX(_xlfn.FILTERXML("&lt;t&gt;&lt;s&gt;" &amp; SUBSTITUTE(D591," ","&lt;/s&gt;&lt;s&gt;") &amp; "&lt;/s&gt;&lt;/t&gt;", "//s"), _xlfn.SEQUENCE(4))))</f>
        <v>Logitech B170 Wireless Mouse,</v>
      </c>
      <c r="H591" t="str">
        <f t="shared" si="100"/>
        <v>with USB Nano Receiver, Optical Tracking, 12-Months Battery Life, Ambidextrous, PC Mac Laptop - Black</v>
      </c>
      <c r="I591" t="s">
        <v>4777</v>
      </c>
      <c r="J591" t="s">
        <v>13085</v>
      </c>
      <c r="K591" s="7" t="str">
        <f t="shared" si="102"/>
        <v>Computers &amp; Accessories</v>
      </c>
      <c r="L591" t="s">
        <v>13086</v>
      </c>
      <c r="M591" t="str">
        <f t="shared" si="103"/>
        <v>Accessories &amp; Peripherals</v>
      </c>
      <c r="N591" t="s">
        <v>13160</v>
      </c>
      <c r="O591" s="2" t="str">
        <f t="shared" si="104"/>
        <v>Keyboards , Mice &amp; InputDevices</v>
      </c>
      <c r="P591" s="1" t="s">
        <v>13161</v>
      </c>
      <c r="R591">
        <v>599</v>
      </c>
      <c r="S591" s="8">
        <f t="shared" si="105"/>
        <v>599</v>
      </c>
      <c r="T591">
        <v>895</v>
      </c>
      <c r="U591" s="8">
        <f t="shared" si="106"/>
        <v>895</v>
      </c>
      <c r="V591" s="1">
        <f t="shared" si="107"/>
        <v>0.33072625698324021</v>
      </c>
      <c r="W591">
        <v>4.4000000000000004</v>
      </c>
      <c r="X591" s="10">
        <f t="shared" si="108"/>
        <v>4.4000000000000004</v>
      </c>
      <c r="Y591" s="4">
        <v>61314</v>
      </c>
      <c r="Z591" s="12">
        <f t="shared" si="109"/>
        <v>61314</v>
      </c>
    </row>
    <row r="592" spans="1:26" x14ac:dyDescent="0.25">
      <c r="A592">
        <v>591</v>
      </c>
      <c r="B592" t="s">
        <v>4786</v>
      </c>
      <c r="C592" t="s">
        <v>4787</v>
      </c>
      <c r="D592" t="str">
        <f t="shared" si="101"/>
        <v>Storio Kids Toys LCD Writing Tablet 8.5Inch E-Note Pad Best Birthday Gift for Girls Boys, Multicolor (SC1667)</v>
      </c>
      <c r="F592" t="str">
        <f t="shared" si="110"/>
        <v>Unique</v>
      </c>
      <c r="G592" t="str" cm="1">
        <f t="array" ref="G592">PROPER(_xlfn.TEXTJOIN(" ", TRUE, INDEX(_xlfn.FILTERXML("&lt;t&gt;&lt;s&gt;" &amp; SUBSTITUTE(D592," ","&lt;/s&gt;&lt;s&gt;") &amp; "&lt;/s&gt;&lt;/t&gt;", "//s"), _xlfn.SEQUENCE(4))))</f>
        <v>Storio Kids Toys Lcd</v>
      </c>
      <c r="H592" t="str">
        <f t="shared" si="100"/>
        <v>8.5Inch E-Note Pad Best Birthday Gift for Girls Boys, Multicolor (SC1667)</v>
      </c>
      <c r="I592" t="s">
        <v>4788</v>
      </c>
      <c r="J592" t="s">
        <v>13085</v>
      </c>
      <c r="K592" s="7" t="str">
        <f t="shared" si="102"/>
        <v>Computers &amp; Accessories</v>
      </c>
      <c r="L592" t="s">
        <v>13086</v>
      </c>
      <c r="M592" t="str">
        <f t="shared" si="103"/>
        <v>Accessories &amp; Peripherals</v>
      </c>
      <c r="N592" t="s">
        <v>13160</v>
      </c>
      <c r="O592" s="2" t="str">
        <f t="shared" si="104"/>
        <v>Keyboards , Mice &amp; InputDevices</v>
      </c>
      <c r="P592" s="1" t="s">
        <v>13162</v>
      </c>
      <c r="R592">
        <v>217</v>
      </c>
      <c r="S592" s="8">
        <f t="shared" si="105"/>
        <v>217</v>
      </c>
      <c r="T592">
        <v>237</v>
      </c>
      <c r="U592" s="8">
        <f t="shared" si="106"/>
        <v>237</v>
      </c>
      <c r="V592" s="1">
        <f t="shared" si="107"/>
        <v>8.4388185654008435E-2</v>
      </c>
      <c r="W592">
        <v>3.8</v>
      </c>
      <c r="X592" s="10">
        <f t="shared" si="108"/>
        <v>3.8</v>
      </c>
      <c r="Y592" s="4">
        <v>7354</v>
      </c>
      <c r="Z592" s="12">
        <f t="shared" si="109"/>
        <v>7354</v>
      </c>
    </row>
    <row r="593" spans="1:26" x14ac:dyDescent="0.25">
      <c r="A593">
        <v>592</v>
      </c>
      <c r="B593" t="s">
        <v>4797</v>
      </c>
      <c r="C593" t="s">
        <v>4798</v>
      </c>
      <c r="D593" t="str">
        <f t="shared" si="101"/>
        <v>boAt Airdopes 121v2 in-Ear True Wireless Earbuds with Upto 14 Hours Playback, 8MM Drivers, Battery Indicators, Lightweight Earbuds and Multifunction Controls (Active Black, with Mic)</v>
      </c>
      <c r="F593" t="str">
        <f t="shared" si="110"/>
        <v>Unique</v>
      </c>
      <c r="G593" t="str" cm="1">
        <f t="array" ref="G593">PROPER(_xlfn.TEXTJOIN(" ", TRUE, INDEX(_xlfn.FILTERXML("&lt;t&gt;&lt;s&gt;" &amp; SUBSTITUTE(D593," ","&lt;/s&gt;&lt;s&gt;") &amp; "&lt;/s&gt;&lt;/t&gt;", "//s"), _xlfn.SEQUENCE(4))))</f>
        <v>Boat Airdopes 121V2 In-Ear</v>
      </c>
      <c r="H593" t="str">
        <f t="shared" si="100"/>
        <v>Earbuds with Upto 14 Hours Playback, 8MM Drivers, Battery Indicators, Lightweight Earbuds and Multifunction Controls (Active Black, with Mic)</v>
      </c>
      <c r="I593" t="s">
        <v>3025</v>
      </c>
      <c r="J593" t="s">
        <v>13093</v>
      </c>
      <c r="K593" s="7" t="str">
        <f t="shared" si="102"/>
        <v>Electronics</v>
      </c>
      <c r="L593" s="2" t="s">
        <v>13131</v>
      </c>
      <c r="M593" t="str">
        <f t="shared" si="103"/>
        <v>Headphones , Earbuds &amp; Accessories</v>
      </c>
      <c r="N593" s="2" t="s">
        <v>13132</v>
      </c>
      <c r="O593" s="2" t="str">
        <f t="shared" si="104"/>
        <v>Headphones</v>
      </c>
      <c r="P593" s="1" t="s">
        <v>13133</v>
      </c>
      <c r="R593" s="2">
        <v>1299</v>
      </c>
      <c r="S593" s="8">
        <f t="shared" si="105"/>
        <v>1299</v>
      </c>
      <c r="T593" s="2">
        <v>2990</v>
      </c>
      <c r="U593" s="8">
        <f t="shared" si="106"/>
        <v>2990</v>
      </c>
      <c r="V593" s="1">
        <f t="shared" si="107"/>
        <v>0.56555183946488297</v>
      </c>
      <c r="W593">
        <v>3.8</v>
      </c>
      <c r="X593" s="10">
        <f t="shared" si="108"/>
        <v>3.8</v>
      </c>
      <c r="Y593" s="4">
        <v>180998</v>
      </c>
      <c r="Z593" s="12">
        <f t="shared" si="109"/>
        <v>180998</v>
      </c>
    </row>
    <row r="594" spans="1:26" x14ac:dyDescent="0.25">
      <c r="A594">
        <v>593</v>
      </c>
      <c r="B594" t="s">
        <v>4806</v>
      </c>
      <c r="C594" t="s">
        <v>4807</v>
      </c>
      <c r="D594" t="str">
        <f t="shared" si="101"/>
        <v>SKE Bed Study Table Portable Wood Multifunction Laptop-Table Lapdesk for Children Bed Foldabe Table Work with Tablet Slot and Cup Holder Brown Black</v>
      </c>
      <c r="F594" t="str">
        <f t="shared" si="110"/>
        <v>Unique</v>
      </c>
      <c r="G594" t="str" cm="1">
        <f t="array" ref="G594">PROPER(_xlfn.TEXTJOIN(" ", TRUE, INDEX(_xlfn.FILTERXML("&lt;t&gt;&lt;s&gt;" &amp; SUBSTITUTE(D594," ","&lt;/s&gt;&lt;s&gt;") &amp; "&lt;/s&gt;&lt;/t&gt;", "//s"), _xlfn.SEQUENCE(4))))</f>
        <v>Ske Bed Study Table</v>
      </c>
      <c r="H594" t="str">
        <f t="shared" si="100"/>
        <v>Multifunction Laptop-Table Lapdesk for Children Bed Foldabe Table Work with Tablet Slot and Cup Holder Brown Black</v>
      </c>
      <c r="I594" t="s">
        <v>4808</v>
      </c>
      <c r="J594" t="s">
        <v>13085</v>
      </c>
      <c r="K594" s="7" t="str">
        <f t="shared" si="102"/>
        <v>Computers &amp; Accessories</v>
      </c>
      <c r="L594" t="s">
        <v>13086</v>
      </c>
      <c r="M594" t="str">
        <f t="shared" si="103"/>
        <v>Accessories &amp; Peripherals</v>
      </c>
      <c r="N594" t="s">
        <v>13154</v>
      </c>
      <c r="O594" s="2" t="str">
        <f t="shared" si="104"/>
        <v>LaptopAccessories</v>
      </c>
      <c r="P594" s="1" t="s">
        <v>13163</v>
      </c>
      <c r="R594">
        <v>263</v>
      </c>
      <c r="S594" s="8">
        <f t="shared" si="105"/>
        <v>263</v>
      </c>
      <c r="T594">
        <v>699</v>
      </c>
      <c r="U594" s="8">
        <f t="shared" si="106"/>
        <v>699</v>
      </c>
      <c r="V594" s="1">
        <f t="shared" si="107"/>
        <v>0.62374821173104433</v>
      </c>
      <c r="W594">
        <v>3.5</v>
      </c>
      <c r="X594" s="10">
        <f t="shared" si="108"/>
        <v>3.5</v>
      </c>
      <c r="Y594" s="4">
        <v>690</v>
      </c>
      <c r="Z594" s="12">
        <f t="shared" si="109"/>
        <v>690</v>
      </c>
    </row>
    <row r="595" spans="1:26" x14ac:dyDescent="0.25">
      <c r="A595">
        <v>594</v>
      </c>
      <c r="B595" t="s">
        <v>2982</v>
      </c>
      <c r="C595" t="s">
        <v>12985</v>
      </c>
      <c r="D595" t="str">
        <f t="shared" si="101"/>
        <v>SanDisk Ultra microSDXC‚Ñ¢ UHS-I Card, 64GB, 140MB s R, 10 Y Warranty, for Smartphones</v>
      </c>
      <c r="F595" t="str">
        <f t="shared" si="110"/>
        <v>Duplicate</v>
      </c>
      <c r="G595" t="str" cm="1">
        <f t="array" ref="G595">PROPER(_xlfn.TEXTJOIN(" ", TRUE, INDEX(_xlfn.FILTERXML("&lt;t&gt;&lt;s&gt;" &amp; SUBSTITUTE(D595," ","&lt;/s&gt;&lt;s&gt;") &amp; "&lt;/s&gt;&lt;/t&gt;", "//s"), _xlfn.SEQUENCE(4))))</f>
        <v>Sandisk Ultra Microsdxc‚Ñ¢ Uhs-I</v>
      </c>
      <c r="H595" t="str">
        <f t="shared" si="100"/>
        <v>140MB s R, 10 Y Warranty, for Smartphones</v>
      </c>
      <c r="I595" t="s">
        <v>2983</v>
      </c>
      <c r="J595" t="s">
        <v>13093</v>
      </c>
      <c r="K595" s="7" t="str">
        <f t="shared" si="102"/>
        <v>Electronics</v>
      </c>
      <c r="L595" t="s">
        <v>13095</v>
      </c>
      <c r="M595" t="str">
        <f t="shared" si="103"/>
        <v>Accessories</v>
      </c>
      <c r="N595" s="2" t="s">
        <v>13128</v>
      </c>
      <c r="O595" s="2" t="str">
        <f t="shared" si="104"/>
        <v>MemoryCards</v>
      </c>
      <c r="P595" s="1" t="s">
        <v>13129</v>
      </c>
      <c r="R595">
        <v>569</v>
      </c>
      <c r="S595" s="8">
        <f t="shared" si="105"/>
        <v>569</v>
      </c>
      <c r="T595" s="2">
        <v>1000</v>
      </c>
      <c r="U595" s="8">
        <f t="shared" si="106"/>
        <v>1000</v>
      </c>
      <c r="V595" s="1">
        <f t="shared" si="107"/>
        <v>0.43099999999999999</v>
      </c>
      <c r="W595">
        <v>4.4000000000000004</v>
      </c>
      <c r="X595" s="10">
        <f t="shared" si="108"/>
        <v>4.4000000000000004</v>
      </c>
      <c r="Y595" s="4">
        <v>67262</v>
      </c>
      <c r="Z595" s="12">
        <f t="shared" si="109"/>
        <v>67262</v>
      </c>
    </row>
    <row r="596" spans="1:26" x14ac:dyDescent="0.25">
      <c r="A596">
        <v>595</v>
      </c>
      <c r="B596" t="s">
        <v>2992</v>
      </c>
      <c r="C596" t="s">
        <v>2993</v>
      </c>
      <c r="D596" t="str">
        <f t="shared" si="101"/>
        <v>Noise Pulse Go Buzz Smart Watch Bluetooth Calling with 1.69" Display, 550 NITS, 150+ Cloud Watch Face, SPo2, Heart Rate Tracking, 100 Sports Mode with Auto Detection, Longer Battery (Jet Black)</v>
      </c>
      <c r="F596" t="str">
        <f t="shared" si="110"/>
        <v>Duplicate</v>
      </c>
      <c r="G596" t="str" cm="1">
        <f t="array" ref="G596">PROPER(_xlfn.TEXTJOIN(" ", TRUE, INDEX(_xlfn.FILTERXML("&lt;t&gt;&lt;s&gt;" &amp; SUBSTITUTE(D596," ","&lt;/s&gt;&lt;s&gt;") &amp; "&lt;/s&gt;&lt;/t&gt;", "//s"), _xlfn.SEQUENCE(4))))</f>
        <v>Noise Pulse Go Buzz</v>
      </c>
      <c r="H596" t="str">
        <f t="shared" si="100"/>
        <v>Bluetooth Calling with 1.69" Display, 550 NITS, 150+ Cloud Watch Face, SPo2, Heart Rate Tracking, 100 Sports Mode with Auto Detection, Longer Battery (Jet Black)</v>
      </c>
      <c r="I596" t="s">
        <v>2910</v>
      </c>
      <c r="J596" t="s">
        <v>13093</v>
      </c>
      <c r="K596" s="7" t="str">
        <f t="shared" si="102"/>
        <v>Electronics</v>
      </c>
      <c r="L596" s="2" t="s">
        <v>13120</v>
      </c>
      <c r="M596" t="str">
        <f t="shared" si="103"/>
        <v>WearableTechnology</v>
      </c>
      <c r="N596" s="2" t="s">
        <v>13121</v>
      </c>
      <c r="O596" s="2" t="str">
        <f t="shared" si="104"/>
        <v>SmartWatches</v>
      </c>
      <c r="P596" s="1"/>
      <c r="R596" s="2">
        <v>1999</v>
      </c>
      <c r="S596" s="8">
        <f t="shared" si="105"/>
        <v>1999</v>
      </c>
      <c r="T596" s="2">
        <v>4999</v>
      </c>
      <c r="U596" s="8">
        <f t="shared" si="106"/>
        <v>4999</v>
      </c>
      <c r="V596" s="1">
        <f t="shared" si="107"/>
        <v>0.60012002400480091</v>
      </c>
      <c r="W596">
        <v>4.0999999999999996</v>
      </c>
      <c r="X596" s="10">
        <f t="shared" si="108"/>
        <v>4.0999999999999996</v>
      </c>
      <c r="Y596" s="4">
        <v>10689</v>
      </c>
      <c r="Z596" s="12">
        <f t="shared" si="109"/>
        <v>10689</v>
      </c>
    </row>
    <row r="597" spans="1:26" x14ac:dyDescent="0.25">
      <c r="A597">
        <v>596</v>
      </c>
      <c r="B597" t="s">
        <v>4821</v>
      </c>
      <c r="C597" t="s">
        <v>4822</v>
      </c>
      <c r="D597" t="str">
        <f t="shared" si="101"/>
        <v>boAt Rockerz 255 Pro+ in-Ear Bluetooth Neckband with Upto 40 Hours Playback, ASAP Charge, IPX7, Dual Pairing, BT v5.0, with Mic (Active Black)</v>
      </c>
      <c r="F597" t="str">
        <f t="shared" si="110"/>
        <v>Unique</v>
      </c>
      <c r="G597" t="str" cm="1">
        <f t="array" ref="G597">PROPER(_xlfn.TEXTJOIN(" ", TRUE, INDEX(_xlfn.FILTERXML("&lt;t&gt;&lt;s&gt;" &amp; SUBSTITUTE(D597," ","&lt;/s&gt;&lt;s&gt;") &amp; "&lt;/s&gt;&lt;/t&gt;", "//s"), _xlfn.SEQUENCE(4))))</f>
        <v>Boat Rockerz 255 Pro+</v>
      </c>
      <c r="H597" t="str">
        <f t="shared" si="100"/>
        <v>Neckband with Upto 40 Hours Playback, ASAP Charge, IPX7, Dual Pairing, BT v5.0, with Mic (Active Black)</v>
      </c>
      <c r="I597" t="s">
        <v>3025</v>
      </c>
      <c r="J597" t="s">
        <v>13093</v>
      </c>
      <c r="K597" s="7" t="str">
        <f t="shared" si="102"/>
        <v>Electronics</v>
      </c>
      <c r="L597" s="2" t="s">
        <v>13131</v>
      </c>
      <c r="M597" t="str">
        <f t="shared" si="103"/>
        <v>Headphones , Earbuds &amp; Accessories</v>
      </c>
      <c r="N597" s="2" t="s">
        <v>13132</v>
      </c>
      <c r="O597" s="2" t="str">
        <f t="shared" si="104"/>
        <v>Headphones</v>
      </c>
      <c r="P597" s="1" t="s">
        <v>13133</v>
      </c>
      <c r="R597" s="2">
        <v>1399</v>
      </c>
      <c r="S597" s="8">
        <f t="shared" si="105"/>
        <v>1399</v>
      </c>
      <c r="T597" s="2">
        <v>3990</v>
      </c>
      <c r="U597" s="8">
        <f t="shared" si="106"/>
        <v>3990</v>
      </c>
      <c r="V597" s="1">
        <f t="shared" si="107"/>
        <v>0.64937343358395994</v>
      </c>
      <c r="W597">
        <v>4.0999999999999996</v>
      </c>
      <c r="X597" s="10">
        <f t="shared" si="108"/>
        <v>4.0999999999999996</v>
      </c>
      <c r="Y597" s="4">
        <v>141841</v>
      </c>
      <c r="Z597" s="12">
        <f t="shared" si="109"/>
        <v>141841</v>
      </c>
    </row>
    <row r="598" spans="1:26" x14ac:dyDescent="0.25">
      <c r="A598">
        <v>597</v>
      </c>
      <c r="B598" t="s">
        <v>4831</v>
      </c>
      <c r="C598" t="s">
        <v>4832</v>
      </c>
      <c r="D598" t="str">
        <f t="shared" si="101"/>
        <v>STRIFF Adjustable Laptop Tabletop Stand Patented Riser Ventilated Portable Foldable Compatible with MacBook Notebook Tablet Tray Desk Table Book with Free Phone Stand (Black)</v>
      </c>
      <c r="F598" t="str">
        <f t="shared" si="110"/>
        <v>Unique</v>
      </c>
      <c r="G598" t="str" cm="1">
        <f t="array" ref="G598">PROPER(_xlfn.TEXTJOIN(" ", TRUE, INDEX(_xlfn.FILTERXML("&lt;t&gt;&lt;s&gt;" &amp; SUBSTITUTE(D598," ","&lt;/s&gt;&lt;s&gt;") &amp; "&lt;/s&gt;&lt;/t&gt;", "//s"), _xlfn.SEQUENCE(4))))</f>
        <v>Striff Adjustable Laptop Tabletop</v>
      </c>
      <c r="H598" t="str">
        <f t="shared" si="100"/>
        <v>Riser Ventilated Portable Foldable Compatible with MacBook Notebook Tablet Tray Desk Table Book with Free Phone Stand (Black)</v>
      </c>
      <c r="I598" t="s">
        <v>4833</v>
      </c>
      <c r="J598" t="s">
        <v>13085</v>
      </c>
      <c r="K598" s="7" t="str">
        <f t="shared" si="102"/>
        <v>Computers &amp; Accessories</v>
      </c>
      <c r="L598" t="s">
        <v>13086</v>
      </c>
      <c r="M598" t="str">
        <f t="shared" si="103"/>
        <v>Accessories &amp; Peripherals</v>
      </c>
      <c r="N598" s="2" t="s">
        <v>13154</v>
      </c>
      <c r="O598" s="2" t="str">
        <f t="shared" si="104"/>
        <v>LaptopAccessories</v>
      </c>
      <c r="P598" s="1" t="s">
        <v>13164</v>
      </c>
      <c r="R598">
        <v>349</v>
      </c>
      <c r="S598" s="8">
        <f t="shared" si="105"/>
        <v>349</v>
      </c>
      <c r="T598" s="2">
        <v>1499</v>
      </c>
      <c r="U598" s="8">
        <f t="shared" si="106"/>
        <v>1499</v>
      </c>
      <c r="V598" s="1">
        <f t="shared" si="107"/>
        <v>0.76717811874583053</v>
      </c>
      <c r="W598">
        <v>4.3</v>
      </c>
      <c r="X598" s="10">
        <f t="shared" si="108"/>
        <v>4.3</v>
      </c>
      <c r="Y598" s="4">
        <v>24791</v>
      </c>
      <c r="Z598" s="12">
        <f t="shared" si="109"/>
        <v>24791</v>
      </c>
    </row>
    <row r="599" spans="1:26" x14ac:dyDescent="0.25">
      <c r="A599">
        <v>598</v>
      </c>
      <c r="B599" t="s">
        <v>4842</v>
      </c>
      <c r="C599" t="s">
        <v>4843</v>
      </c>
      <c r="D599" t="str">
        <f t="shared" si="101"/>
        <v>ZEBRONICS Zeb-Bro in Ear Wired Earphones with Mic, 3.5mm Audio Jack, 10mm Drivers, Phone Tablet Compatible(Black)</v>
      </c>
      <c r="F599" t="str">
        <f t="shared" si="110"/>
        <v>Unique</v>
      </c>
      <c r="G599" t="str" cm="1">
        <f t="array" ref="G599">PROPER(_xlfn.TEXTJOIN(" ", TRUE, INDEX(_xlfn.FILTERXML("&lt;t&gt;&lt;s&gt;" &amp; SUBSTITUTE(D599," ","&lt;/s&gt;&lt;s&gt;") &amp; "&lt;/s&gt;&lt;/t&gt;", "//s"), _xlfn.SEQUENCE(4))))</f>
        <v>Zebronics Zeb-Bro In Ear</v>
      </c>
      <c r="H599" t="str">
        <f t="shared" si="100"/>
        <v>with Mic, 3.5mm Audio Jack, 10mm Drivers, Phone Tablet Compatible(Black)</v>
      </c>
      <c r="I599" t="s">
        <v>3025</v>
      </c>
      <c r="J599" t="s">
        <v>13093</v>
      </c>
      <c r="K599" s="7" t="str">
        <f t="shared" si="102"/>
        <v>Electronics</v>
      </c>
      <c r="L599" t="s">
        <v>13131</v>
      </c>
      <c r="M599" t="str">
        <f t="shared" si="103"/>
        <v>Headphones , Earbuds &amp; Accessories</v>
      </c>
      <c r="N599" t="s">
        <v>13132</v>
      </c>
      <c r="O599" s="2" t="str">
        <f t="shared" si="104"/>
        <v>Headphones</v>
      </c>
      <c r="P599" s="1" t="s">
        <v>13133</v>
      </c>
      <c r="R599">
        <v>149</v>
      </c>
      <c r="S599" s="8">
        <f t="shared" si="105"/>
        <v>149</v>
      </c>
      <c r="T599">
        <v>399</v>
      </c>
      <c r="U599" s="8">
        <f t="shared" si="106"/>
        <v>399</v>
      </c>
      <c r="V599" s="1">
        <f t="shared" si="107"/>
        <v>0.62656641604010022</v>
      </c>
      <c r="W599">
        <v>3.5</v>
      </c>
      <c r="X599" s="10">
        <f t="shared" si="108"/>
        <v>3.5</v>
      </c>
      <c r="Y599" s="4">
        <v>21764</v>
      </c>
      <c r="Z599" s="12">
        <f t="shared" si="109"/>
        <v>21764</v>
      </c>
    </row>
    <row r="600" spans="1:26" x14ac:dyDescent="0.25">
      <c r="A600">
        <v>599</v>
      </c>
      <c r="B600" t="s">
        <v>3023</v>
      </c>
      <c r="C600" t="s">
        <v>3024</v>
      </c>
      <c r="D600" t="str">
        <f t="shared" si="101"/>
        <v>JBL C100SI Wired In Ear Headphones with Mic, JBL Pure Bass Sound, One Button Multi-function Remote, Angled Buds for Comfort fit (Black)</v>
      </c>
      <c r="F600" t="str">
        <f t="shared" si="110"/>
        <v>Duplicate</v>
      </c>
      <c r="G600" t="str" cm="1">
        <f t="array" ref="G600">PROPER(_xlfn.TEXTJOIN(" ", TRUE, INDEX(_xlfn.FILTERXML("&lt;t&gt;&lt;s&gt;" &amp; SUBSTITUTE(D600," ","&lt;/s&gt;&lt;s&gt;") &amp; "&lt;/s&gt;&lt;/t&gt;", "//s"), _xlfn.SEQUENCE(4))))</f>
        <v>Jbl C100Si Wired In</v>
      </c>
      <c r="H600" t="str">
        <f t="shared" si="100"/>
        <v>with Mic, JBL Pure Bass Sound, One Button Multi-function Remote, Angled Buds for Comfort fit (Black)</v>
      </c>
      <c r="I600" t="s">
        <v>3025</v>
      </c>
      <c r="J600" t="s">
        <v>13093</v>
      </c>
      <c r="K600" s="7" t="str">
        <f t="shared" si="102"/>
        <v>Electronics</v>
      </c>
      <c r="L600" t="s">
        <v>13131</v>
      </c>
      <c r="M600" t="str">
        <f t="shared" si="103"/>
        <v>Headphones , Earbuds &amp; Accessories</v>
      </c>
      <c r="N600" t="s">
        <v>13132</v>
      </c>
      <c r="O600" s="2" t="str">
        <f t="shared" si="104"/>
        <v>Headphones</v>
      </c>
      <c r="P600" s="1" t="s">
        <v>13133</v>
      </c>
      <c r="R600">
        <v>599</v>
      </c>
      <c r="S600" s="8">
        <f t="shared" si="105"/>
        <v>599</v>
      </c>
      <c r="T600">
        <v>999</v>
      </c>
      <c r="U600" s="8">
        <f t="shared" si="106"/>
        <v>999</v>
      </c>
      <c r="V600" s="1">
        <f t="shared" si="107"/>
        <v>0.40040040040040042</v>
      </c>
      <c r="W600">
        <v>4.0999999999999996</v>
      </c>
      <c r="X600" s="10">
        <f t="shared" si="108"/>
        <v>4.0999999999999996</v>
      </c>
      <c r="Y600" s="4">
        <v>192587</v>
      </c>
      <c r="Z600" s="12">
        <f t="shared" si="109"/>
        <v>192587</v>
      </c>
    </row>
    <row r="601" spans="1:26" x14ac:dyDescent="0.25">
      <c r="A601">
        <v>600</v>
      </c>
      <c r="B601" t="s">
        <v>4854</v>
      </c>
      <c r="C601" t="s">
        <v>4855</v>
      </c>
      <c r="D601" t="str">
        <f t="shared" si="101"/>
        <v>boAt Rockerz 450 Bluetooth On Ear Headphones with Mic, Upto 15 Hours Playback, 40MM Drivers, Padded Ear Cushions, Integrated Controls and Dual Modes(Luscious Black)</v>
      </c>
      <c r="F601" t="str">
        <f t="shared" si="110"/>
        <v>Unique</v>
      </c>
      <c r="G601" t="str" cm="1">
        <f t="array" ref="G601">PROPER(_xlfn.TEXTJOIN(" ", TRUE, INDEX(_xlfn.FILTERXML("&lt;t&gt;&lt;s&gt;" &amp; SUBSTITUTE(D601," ","&lt;/s&gt;&lt;s&gt;") &amp; "&lt;/s&gt;&lt;/t&gt;", "//s"), _xlfn.SEQUENCE(4))))</f>
        <v>Boat Rockerz 450 Bluetooth</v>
      </c>
      <c r="H601" t="str">
        <f t="shared" si="100"/>
        <v>Headphones with Mic, Upto 15 Hours Playback, 40MM Drivers, Padded Ear Cushions, Integrated Controls and Dual Modes(Luscious Black)</v>
      </c>
      <c r="I601" t="s">
        <v>4364</v>
      </c>
      <c r="J601" t="s">
        <v>13093</v>
      </c>
      <c r="K601" s="7" t="str">
        <f t="shared" si="102"/>
        <v>Electronics</v>
      </c>
      <c r="L601" s="2" t="s">
        <v>13131</v>
      </c>
      <c r="M601" t="str">
        <f t="shared" si="103"/>
        <v>Headphones , Earbuds &amp; Accessories</v>
      </c>
      <c r="N601" s="2" t="s">
        <v>13132</v>
      </c>
      <c r="O601" s="2" t="str">
        <f t="shared" si="104"/>
        <v>Headphones</v>
      </c>
      <c r="P601" s="1" t="s">
        <v>13153</v>
      </c>
      <c r="R601" s="2">
        <v>1220</v>
      </c>
      <c r="S601" s="8">
        <f t="shared" si="105"/>
        <v>1220</v>
      </c>
      <c r="T601" s="2">
        <v>3990</v>
      </c>
      <c r="U601" s="8">
        <f t="shared" si="106"/>
        <v>3990</v>
      </c>
      <c r="V601" s="1">
        <f t="shared" si="107"/>
        <v>0.69423558897243109</v>
      </c>
      <c r="W601">
        <v>4.0999999999999996</v>
      </c>
      <c r="X601" s="10">
        <f t="shared" si="108"/>
        <v>4.0999999999999996</v>
      </c>
      <c r="Y601" s="4">
        <v>107151</v>
      </c>
      <c r="Z601" s="12">
        <f t="shared" si="109"/>
        <v>107151</v>
      </c>
    </row>
    <row r="602" spans="1:26" x14ac:dyDescent="0.25">
      <c r="A602">
        <v>601</v>
      </c>
      <c r="B602" t="s">
        <v>3013</v>
      </c>
      <c r="C602" t="s">
        <v>3014</v>
      </c>
      <c r="D602" t="str">
        <f t="shared" si="101"/>
        <v>boAt Wave Lite Smartwatch with 1.69" HD Display, Sleek Metal Body, HR and SpO2 Level Monitor, 140+ Watch Faces, Activity Tracker, Multiple Sports Modes, IP68 and 7 Days Battery Life(Active Black)</v>
      </c>
      <c r="F602" t="str">
        <f t="shared" si="110"/>
        <v>Duplicate</v>
      </c>
      <c r="G602" t="str" cm="1">
        <f t="array" ref="G602">PROPER(_xlfn.TEXTJOIN(" ", TRUE, INDEX(_xlfn.FILTERXML("&lt;t&gt;&lt;s&gt;" &amp; SUBSTITUTE(D602," ","&lt;/s&gt;&lt;s&gt;") &amp; "&lt;/s&gt;&lt;/t&gt;", "//s"), _xlfn.SEQUENCE(4))))</f>
        <v>Boat Wave Lite Smartwatch</v>
      </c>
      <c r="H602" t="str">
        <f t="shared" si="100"/>
        <v>HD Display, Sleek Metal Body, HR and SpO2 Level Monitor, 140+ Watch Faces, Activity Tracker, Multiple Sports Modes, IP68 and 7 Days Battery Life(Active Black)</v>
      </c>
      <c r="I602" t="s">
        <v>2910</v>
      </c>
      <c r="J602" t="s">
        <v>13093</v>
      </c>
      <c r="K602" s="7" t="str">
        <f t="shared" si="102"/>
        <v>Electronics</v>
      </c>
      <c r="L602" s="2" t="s">
        <v>13120</v>
      </c>
      <c r="M602" t="str">
        <f t="shared" si="103"/>
        <v>WearableTechnology</v>
      </c>
      <c r="N602" s="2" t="s">
        <v>13121</v>
      </c>
      <c r="O602" s="2" t="str">
        <f t="shared" si="104"/>
        <v>SmartWatches</v>
      </c>
      <c r="P602" s="1"/>
      <c r="R602" s="2">
        <v>1499</v>
      </c>
      <c r="S602" s="8">
        <f t="shared" si="105"/>
        <v>1499</v>
      </c>
      <c r="T602" s="2">
        <v>6990</v>
      </c>
      <c r="U602" s="8">
        <f t="shared" si="106"/>
        <v>6990</v>
      </c>
      <c r="V602" s="1">
        <f t="shared" si="107"/>
        <v>0.78555078683834045</v>
      </c>
      <c r="W602">
        <v>3.9</v>
      </c>
      <c r="X602" s="10">
        <f t="shared" si="108"/>
        <v>3.9</v>
      </c>
      <c r="Y602" s="4">
        <v>21797</v>
      </c>
      <c r="Z602" s="12">
        <f t="shared" si="109"/>
        <v>21797</v>
      </c>
    </row>
    <row r="603" spans="1:26" x14ac:dyDescent="0.25">
      <c r="A603">
        <v>602</v>
      </c>
      <c r="B603" t="s">
        <v>4871</v>
      </c>
      <c r="C603" t="s">
        <v>4872</v>
      </c>
      <c r="D603" t="str">
        <f t="shared" si="101"/>
        <v>JBL C50HI, Wired in Ear Headphones with Mic, One Button Multi-Function Remote, Lightweight and Comfortable fit (Black)</v>
      </c>
      <c r="F603" t="str">
        <f t="shared" si="110"/>
        <v>Unique</v>
      </c>
      <c r="G603" t="str" cm="1">
        <f t="array" ref="G603">PROPER(_xlfn.TEXTJOIN(" ", TRUE, INDEX(_xlfn.FILTERXML("&lt;t&gt;&lt;s&gt;" &amp; SUBSTITUTE(D603," ","&lt;/s&gt;&lt;s&gt;") &amp; "&lt;/s&gt;&lt;/t&gt;", "//s"), _xlfn.SEQUENCE(4))))</f>
        <v>Jbl C50Hi, Wired In</v>
      </c>
      <c r="H603" t="str">
        <f t="shared" si="100"/>
        <v>with Mic, One Button Multi-Function Remote, Lightweight and Comfortable fit (Black)</v>
      </c>
      <c r="I603" t="s">
        <v>3025</v>
      </c>
      <c r="J603" t="s">
        <v>13093</v>
      </c>
      <c r="K603" s="7" t="str">
        <f t="shared" si="102"/>
        <v>Electronics</v>
      </c>
      <c r="L603" t="s">
        <v>13131</v>
      </c>
      <c r="M603" t="str">
        <f t="shared" si="103"/>
        <v>Headphones , Earbuds &amp; Accessories</v>
      </c>
      <c r="N603" t="s">
        <v>13132</v>
      </c>
      <c r="O603" s="2" t="str">
        <f t="shared" si="104"/>
        <v>Headphones</v>
      </c>
      <c r="P603" s="1" t="s">
        <v>13133</v>
      </c>
      <c r="R603">
        <v>499</v>
      </c>
      <c r="S603" s="8">
        <f t="shared" si="105"/>
        <v>499</v>
      </c>
      <c r="T603">
        <v>999</v>
      </c>
      <c r="U603" s="8">
        <f t="shared" si="106"/>
        <v>999</v>
      </c>
      <c r="V603" s="1">
        <f t="shared" si="107"/>
        <v>0.50050050050050054</v>
      </c>
      <c r="W603">
        <v>3.9</v>
      </c>
      <c r="X603" s="10">
        <f t="shared" si="108"/>
        <v>3.9</v>
      </c>
      <c r="Y603" s="4">
        <v>92995</v>
      </c>
      <c r="Z603" s="12">
        <f t="shared" si="109"/>
        <v>92995</v>
      </c>
    </row>
    <row r="604" spans="1:26" x14ac:dyDescent="0.25">
      <c r="A604">
        <v>603</v>
      </c>
      <c r="B604" t="s">
        <v>4881</v>
      </c>
      <c r="C604" t="s">
        <v>4882</v>
      </c>
      <c r="D604" t="str">
        <f t="shared" si="101"/>
        <v>LAPSTER Spiral Charger Spiral Charger Cable Protectors for Wires Data Cable Saver Charging Cord Protective Cable Cover Set of 3 (12 Pieces)</v>
      </c>
      <c r="F604" t="str">
        <f t="shared" si="110"/>
        <v>Unique</v>
      </c>
      <c r="G604" t="str" cm="1">
        <f t="array" ref="G604">PROPER(_xlfn.TEXTJOIN(" ", TRUE, INDEX(_xlfn.FILTERXML("&lt;t&gt;&lt;s&gt;" &amp; SUBSTITUTE(D604," ","&lt;/s&gt;&lt;s&gt;") &amp; "&lt;/s&gt;&lt;/t&gt;", "//s"), _xlfn.SEQUENCE(4))))</f>
        <v>Lapster Spiral Charger Spiral</v>
      </c>
      <c r="H604" t="str">
        <f t="shared" si="100"/>
        <v>Protectors for Wires Data Cable Saver Charging Cord Protective Cable Cover Set of 3 (12 Pieces)</v>
      </c>
      <c r="I604" t="s">
        <v>3469</v>
      </c>
      <c r="J604" t="s">
        <v>13085</v>
      </c>
      <c r="K604" s="7" t="str">
        <f t="shared" si="102"/>
        <v>Computers &amp; Accessories</v>
      </c>
      <c r="L604" t="s">
        <v>13086</v>
      </c>
      <c r="M604" t="str">
        <f t="shared" si="103"/>
        <v>Accessories &amp; Peripherals</v>
      </c>
      <c r="N604" t="s">
        <v>13087</v>
      </c>
      <c r="O604" s="2" t="str">
        <f t="shared" si="104"/>
        <v>Cables &amp; Accessories</v>
      </c>
      <c r="P604" s="1" t="s">
        <v>13144</v>
      </c>
      <c r="R604">
        <v>99</v>
      </c>
      <c r="S604" s="8">
        <f t="shared" si="105"/>
        <v>99</v>
      </c>
      <c r="T604">
        <v>999</v>
      </c>
      <c r="U604" s="8">
        <f t="shared" si="106"/>
        <v>999</v>
      </c>
      <c r="V604" s="1">
        <f t="shared" si="107"/>
        <v>0.90090090090090091</v>
      </c>
      <c r="W604">
        <v>4.0999999999999996</v>
      </c>
      <c r="X604" s="10">
        <f t="shared" si="108"/>
        <v>4.0999999999999996</v>
      </c>
      <c r="Y604" s="4">
        <v>8751</v>
      </c>
      <c r="Z604" s="12">
        <f t="shared" si="109"/>
        <v>8751</v>
      </c>
    </row>
    <row r="605" spans="1:26" x14ac:dyDescent="0.25">
      <c r="A605">
        <v>604</v>
      </c>
      <c r="B605" t="s">
        <v>3064</v>
      </c>
      <c r="C605" t="s">
        <v>3065</v>
      </c>
      <c r="D605" t="str">
        <f t="shared" si="101"/>
        <v>pTron Bullet Pro 36W PD Quick Charger, 3 Port Fast Car Charger Adapter - Compatible with All Smartphones and Tablets (Black)</v>
      </c>
      <c r="F605" t="str">
        <f t="shared" si="110"/>
        <v>Duplicate</v>
      </c>
      <c r="G605" t="str" cm="1">
        <f t="array" ref="G605">PROPER(_xlfn.TEXTJOIN(" ", TRUE, INDEX(_xlfn.FILTERXML("&lt;t&gt;&lt;s&gt;" &amp; SUBSTITUTE(D605," ","&lt;/s&gt;&lt;s&gt;") &amp; "&lt;/s&gt;&lt;/t&gt;", "//s"), _xlfn.SEQUENCE(4))))</f>
        <v>Ptron Bullet Pro 36W</v>
      </c>
      <c r="H605" t="str">
        <f t="shared" ref="H605:H668" si="111">IFERROR(TRIM(MID(D605, FIND("~", SUBSTITUTE(D605, " ", "~", 6)) + 1, LEN(D605))), "")</f>
        <v>Charger, 3 Port Fast Car Charger Adapter - Compatible with All Smartphones and Tablets (Black)</v>
      </c>
      <c r="I605" t="s">
        <v>3066</v>
      </c>
      <c r="J605" t="s">
        <v>13093</v>
      </c>
      <c r="K605" s="7" t="str">
        <f t="shared" si="102"/>
        <v>Electronics</v>
      </c>
      <c r="L605" t="s">
        <v>13122</v>
      </c>
      <c r="M605" t="str">
        <f t="shared" si="103"/>
        <v>Mobiles &amp; Accessories</v>
      </c>
      <c r="N605" s="2" t="s">
        <v>13123</v>
      </c>
      <c r="O605" s="2" t="str">
        <f t="shared" si="104"/>
        <v>MobileAccessories</v>
      </c>
      <c r="P605" s="1" t="s">
        <v>13124</v>
      </c>
      <c r="Q605" t="s">
        <v>13134</v>
      </c>
      <c r="R605">
        <v>349</v>
      </c>
      <c r="S605" s="8">
        <f t="shared" si="105"/>
        <v>349</v>
      </c>
      <c r="T605" s="2">
        <v>1299</v>
      </c>
      <c r="U605" s="8">
        <f t="shared" si="106"/>
        <v>1299</v>
      </c>
      <c r="V605" s="1">
        <f t="shared" si="107"/>
        <v>0.73133179368745194</v>
      </c>
      <c r="W605">
        <v>4</v>
      </c>
      <c r="X605" s="10">
        <f t="shared" si="108"/>
        <v>4</v>
      </c>
      <c r="Y605" s="4">
        <v>14283</v>
      </c>
      <c r="Z605" s="12">
        <f t="shared" si="109"/>
        <v>14283</v>
      </c>
    </row>
    <row r="606" spans="1:26" x14ac:dyDescent="0.25">
      <c r="A606">
        <v>605</v>
      </c>
      <c r="B606" t="s">
        <v>4892</v>
      </c>
      <c r="C606" t="s">
        <v>4893</v>
      </c>
      <c r="D606" t="str">
        <f t="shared" si="101"/>
        <v>HP v236w USB 2.0 64GB Pen Drive, Metal</v>
      </c>
      <c r="F606" t="str">
        <f t="shared" si="110"/>
        <v>Unique</v>
      </c>
      <c r="G606" t="str" cm="1">
        <f t="array" ref="G606">PROPER(_xlfn.TEXTJOIN(" ", TRUE, INDEX(_xlfn.FILTERXML("&lt;t&gt;&lt;s&gt;" &amp; SUBSTITUTE(D606," ","&lt;/s&gt;&lt;s&gt;") &amp; "&lt;/s&gt;&lt;/t&gt;", "//s"), _xlfn.SEQUENCE(4))))</f>
        <v>Hp V236W Usb 2</v>
      </c>
      <c r="H606" t="str">
        <f t="shared" si="111"/>
        <v>Drive, Metal</v>
      </c>
      <c r="I606" t="s">
        <v>4766</v>
      </c>
      <c r="J606" t="s">
        <v>13085</v>
      </c>
      <c r="K606" s="7" t="str">
        <f t="shared" si="102"/>
        <v>Computers &amp; Accessories</v>
      </c>
      <c r="L606" t="s">
        <v>13158</v>
      </c>
      <c r="M606" t="str">
        <f t="shared" si="103"/>
        <v>ExternalDevices &amp; DataStorage</v>
      </c>
      <c r="N606" s="2" t="s">
        <v>13159</v>
      </c>
      <c r="O606" s="2" t="str">
        <f t="shared" si="104"/>
        <v>PenDrives</v>
      </c>
      <c r="P606" s="1"/>
      <c r="R606">
        <v>475</v>
      </c>
      <c r="S606" s="8">
        <f t="shared" si="105"/>
        <v>475</v>
      </c>
      <c r="T606" s="2">
        <v>1500</v>
      </c>
      <c r="U606" s="8">
        <f t="shared" si="106"/>
        <v>1500</v>
      </c>
      <c r="V606" s="1">
        <f t="shared" si="107"/>
        <v>0.68333333333333335</v>
      </c>
      <c r="W606">
        <v>4.2</v>
      </c>
      <c r="X606" s="10">
        <f t="shared" si="108"/>
        <v>4.2</v>
      </c>
      <c r="Y606" s="4">
        <v>64273</v>
      </c>
      <c r="Z606" s="12">
        <f t="shared" si="109"/>
        <v>64273</v>
      </c>
    </row>
    <row r="607" spans="1:26" x14ac:dyDescent="0.25">
      <c r="A607">
        <v>606</v>
      </c>
      <c r="B607" t="s">
        <v>4902</v>
      </c>
      <c r="C607" t="s">
        <v>4903</v>
      </c>
      <c r="D607" t="str">
        <f t="shared" si="101"/>
        <v>HP X1000 Wired USB Mouse with 3 Handy Buttons, Fast-Moving Scroll Wheel and Optical Sensor works on most Surfaces (H2C21AA, Black Grey)</v>
      </c>
      <c r="F607" t="str">
        <f t="shared" si="110"/>
        <v>Unique</v>
      </c>
      <c r="G607" t="str" cm="1">
        <f t="array" ref="G607">PROPER(_xlfn.TEXTJOIN(" ", TRUE, INDEX(_xlfn.FILTERXML("&lt;t&gt;&lt;s&gt;" &amp; SUBSTITUTE(D607," ","&lt;/s&gt;&lt;s&gt;") &amp; "&lt;/s&gt;&lt;/t&gt;", "//s"), _xlfn.SEQUENCE(4))))</f>
        <v>Hp X1000 Wired Usb</v>
      </c>
      <c r="H607" t="str">
        <f t="shared" si="111"/>
        <v>3 Handy Buttons, Fast-Moving Scroll Wheel and Optical Sensor works on most Surfaces (H2C21AA, Black Grey)</v>
      </c>
      <c r="I607" t="s">
        <v>4777</v>
      </c>
      <c r="J607" t="s">
        <v>13085</v>
      </c>
      <c r="K607" s="7" t="str">
        <f t="shared" si="102"/>
        <v>Computers &amp; Accessories</v>
      </c>
      <c r="L607" t="s">
        <v>13086</v>
      </c>
      <c r="M607" t="str">
        <f t="shared" si="103"/>
        <v>Accessories &amp; Peripherals</v>
      </c>
      <c r="N607" t="s">
        <v>13160</v>
      </c>
      <c r="O607" s="2" t="str">
        <f t="shared" si="104"/>
        <v>Keyboards , Mice &amp; InputDevices</v>
      </c>
      <c r="P607" s="1" t="s">
        <v>13161</v>
      </c>
      <c r="R607">
        <v>269</v>
      </c>
      <c r="S607" s="8">
        <f t="shared" si="105"/>
        <v>269</v>
      </c>
      <c r="T607">
        <v>649</v>
      </c>
      <c r="U607" s="8">
        <f t="shared" si="106"/>
        <v>649</v>
      </c>
      <c r="V607" s="1">
        <f t="shared" si="107"/>
        <v>0.58551617873651773</v>
      </c>
      <c r="W607">
        <v>4.3</v>
      </c>
      <c r="X607" s="10">
        <f t="shared" si="108"/>
        <v>4.3</v>
      </c>
      <c r="Y607" s="4">
        <v>54315</v>
      </c>
      <c r="Z607" s="12">
        <f t="shared" si="109"/>
        <v>54315</v>
      </c>
    </row>
    <row r="608" spans="1:26" x14ac:dyDescent="0.25">
      <c r="A608">
        <v>607</v>
      </c>
      <c r="B608" t="s">
        <v>4912</v>
      </c>
      <c r="C608" t="s">
        <v>4913</v>
      </c>
      <c r="D608" t="str">
        <f t="shared" si="101"/>
        <v>Portronics Toad 23 Wireless Optical Mouse with 2.4GHz, USB Nano Dongle, Optical Orientation, Click Wheel, Adjustable DPI(Black)</v>
      </c>
      <c r="F608" t="str">
        <f t="shared" si="110"/>
        <v>Unique</v>
      </c>
      <c r="G608" t="str" cm="1">
        <f t="array" ref="G608">PROPER(_xlfn.TEXTJOIN(" ", TRUE, INDEX(_xlfn.FILTERXML("&lt;t&gt;&lt;s&gt;" &amp; SUBSTITUTE(D608," ","&lt;/s&gt;&lt;s&gt;") &amp; "&lt;/s&gt;&lt;/t&gt;", "//s"), _xlfn.SEQUENCE(4))))</f>
        <v>Portronics Toad 23 Wireless</v>
      </c>
      <c r="H608" t="str">
        <f t="shared" si="111"/>
        <v>with 2.4GHz, USB Nano Dongle, Optical Orientation, Click Wheel, Adjustable DPI(Black)</v>
      </c>
      <c r="I608" t="s">
        <v>4777</v>
      </c>
      <c r="J608" t="s">
        <v>13085</v>
      </c>
      <c r="K608" s="7" t="str">
        <f t="shared" si="102"/>
        <v>Computers &amp; Accessories</v>
      </c>
      <c r="L608" t="s">
        <v>13086</v>
      </c>
      <c r="M608" t="str">
        <f t="shared" si="103"/>
        <v>Accessories &amp; Peripherals</v>
      </c>
      <c r="N608" t="s">
        <v>13160</v>
      </c>
      <c r="O608" s="2" t="str">
        <f t="shared" si="104"/>
        <v>Keyboards , Mice &amp; InputDevices</v>
      </c>
      <c r="P608" s="1" t="s">
        <v>13161</v>
      </c>
      <c r="R608">
        <v>299</v>
      </c>
      <c r="S608" s="8">
        <f t="shared" si="105"/>
        <v>299</v>
      </c>
      <c r="T608">
        <v>599</v>
      </c>
      <c r="U608" s="8">
        <f t="shared" si="106"/>
        <v>599</v>
      </c>
      <c r="V608" s="1">
        <f t="shared" si="107"/>
        <v>0.5008347245409015</v>
      </c>
      <c r="W608">
        <v>4.0999999999999996</v>
      </c>
      <c r="X608" s="10">
        <f t="shared" si="108"/>
        <v>4.0999999999999996</v>
      </c>
      <c r="Y608" s="4">
        <v>1597</v>
      </c>
      <c r="Z608" s="12">
        <f t="shared" si="109"/>
        <v>1597</v>
      </c>
    </row>
    <row r="609" spans="1:26" x14ac:dyDescent="0.25">
      <c r="A609">
        <v>608</v>
      </c>
      <c r="B609" t="s">
        <v>3129</v>
      </c>
      <c r="C609" t="s">
        <v>3130</v>
      </c>
      <c r="D609" t="str">
        <f t="shared" si="101"/>
        <v>Noise ColorFit Pulse Grand Smart Watch with 1.69"(4.29cm) HD Display, 60 Sports Modes, 150 Watch Faces, Fast Charge, Spo2, Stress, Sleep, Heart Rate Monitoring and IP68 Waterproof (Jet Black)</v>
      </c>
      <c r="F609" t="str">
        <f t="shared" si="110"/>
        <v>Duplicate</v>
      </c>
      <c r="G609" t="str" cm="1">
        <f t="array" ref="G609">PROPER(_xlfn.TEXTJOIN(" ", TRUE, INDEX(_xlfn.FILTERXML("&lt;t&gt;&lt;s&gt;" &amp; SUBSTITUTE(D609," ","&lt;/s&gt;&lt;s&gt;") &amp; "&lt;/s&gt;&lt;/t&gt;", "//s"), _xlfn.SEQUENCE(4))))</f>
        <v>Noise Colorfit Pulse Grand</v>
      </c>
      <c r="H609" t="str">
        <f t="shared" si="111"/>
        <v>with 1.69"(4.29cm) HD Display, 60 Sports Modes, 150 Watch Faces, Fast Charge, Spo2, Stress, Sleep, Heart Rate Monitoring and IP68 Waterproof (Jet Black)</v>
      </c>
      <c r="I609" t="s">
        <v>2910</v>
      </c>
      <c r="J609" t="s">
        <v>13093</v>
      </c>
      <c r="K609" s="7" t="str">
        <f t="shared" si="102"/>
        <v>Electronics</v>
      </c>
      <c r="L609" s="2" t="s">
        <v>13120</v>
      </c>
      <c r="M609" t="str">
        <f t="shared" si="103"/>
        <v>WearableTechnology</v>
      </c>
      <c r="N609" s="2" t="s">
        <v>13121</v>
      </c>
      <c r="O609" s="2" t="str">
        <f t="shared" si="104"/>
        <v>SmartWatches</v>
      </c>
      <c r="P609" s="1"/>
      <c r="R609" s="2">
        <v>1599</v>
      </c>
      <c r="S609" s="8">
        <f t="shared" si="105"/>
        <v>1599</v>
      </c>
      <c r="T609" s="2">
        <v>3999</v>
      </c>
      <c r="U609" s="8">
        <f t="shared" si="106"/>
        <v>3999</v>
      </c>
      <c r="V609" s="1">
        <f t="shared" si="107"/>
        <v>0.60015003750937734</v>
      </c>
      <c r="W609">
        <v>4</v>
      </c>
      <c r="X609" s="10">
        <f t="shared" si="108"/>
        <v>4</v>
      </c>
      <c r="Y609" s="4">
        <v>30254</v>
      </c>
      <c r="Z609" s="12">
        <f t="shared" si="109"/>
        <v>30254</v>
      </c>
    </row>
    <row r="610" spans="1:26" x14ac:dyDescent="0.25">
      <c r="A610">
        <v>609</v>
      </c>
      <c r="B610" t="s">
        <v>3139</v>
      </c>
      <c r="C610" t="s">
        <v>3140</v>
      </c>
      <c r="D610" t="str">
        <f t="shared" si="101"/>
        <v>Fire-Boltt Ninja 3 Smartwatch Full Touch 1.69 and 60 Sports Modes with IP68, Sp02 Tracking, Over 100 Cloud based watch faces - Black</v>
      </c>
      <c r="F610" t="str">
        <f t="shared" si="110"/>
        <v>Duplicate</v>
      </c>
      <c r="G610" t="str" cm="1">
        <f t="array" ref="G610">PROPER(_xlfn.TEXTJOIN(" ", TRUE, INDEX(_xlfn.FILTERXML("&lt;t&gt;&lt;s&gt;" &amp; SUBSTITUTE(D610," ","&lt;/s&gt;&lt;s&gt;") &amp; "&lt;/s&gt;&lt;/t&gt;", "//s"), _xlfn.SEQUENCE(4))))</f>
        <v>Fire-Boltt Ninja 3 Smartwatch</v>
      </c>
      <c r="H610" t="str">
        <f t="shared" si="111"/>
        <v>1.69 and 60 Sports Modes with IP68, Sp02 Tracking, Over 100 Cloud based watch faces - Black</v>
      </c>
      <c r="I610" t="s">
        <v>2910</v>
      </c>
      <c r="J610" t="s">
        <v>13093</v>
      </c>
      <c r="K610" s="7" t="str">
        <f t="shared" si="102"/>
        <v>Electronics</v>
      </c>
      <c r="L610" s="2" t="s">
        <v>13120</v>
      </c>
      <c r="M610" t="str">
        <f t="shared" si="103"/>
        <v>WearableTechnology</v>
      </c>
      <c r="N610" s="2" t="s">
        <v>13121</v>
      </c>
      <c r="O610" s="2" t="str">
        <f t="shared" si="104"/>
        <v>SmartWatches</v>
      </c>
      <c r="P610" s="1"/>
      <c r="R610" s="2">
        <v>1499</v>
      </c>
      <c r="S610" s="8">
        <f t="shared" si="105"/>
        <v>1499</v>
      </c>
      <c r="T610" s="2">
        <v>7999</v>
      </c>
      <c r="U610" s="8">
        <f t="shared" si="106"/>
        <v>7999</v>
      </c>
      <c r="V610" s="1">
        <f t="shared" si="107"/>
        <v>0.81260157519689957</v>
      </c>
      <c r="W610">
        <v>4.2</v>
      </c>
      <c r="X610" s="10">
        <f t="shared" si="108"/>
        <v>4.2</v>
      </c>
      <c r="Y610" s="4">
        <v>22638</v>
      </c>
      <c r="Z610" s="12">
        <f t="shared" si="109"/>
        <v>22638</v>
      </c>
    </row>
    <row r="611" spans="1:26" x14ac:dyDescent="0.25">
      <c r="A611">
        <v>610</v>
      </c>
      <c r="B611" t="s">
        <v>4926</v>
      </c>
      <c r="C611" t="s">
        <v>4927</v>
      </c>
      <c r="D611" t="str">
        <f t="shared" si="101"/>
        <v>Boult Audio BassBuds X1 in-Ear Wired Earphones with 10mm Extra Bass Driver and HD Sound with mic(Black)</v>
      </c>
      <c r="F611" t="str">
        <f t="shared" si="110"/>
        <v>Unique</v>
      </c>
      <c r="G611" t="str" cm="1">
        <f t="array" ref="G611">PROPER(_xlfn.TEXTJOIN(" ", TRUE, INDEX(_xlfn.FILTERXML("&lt;t&gt;&lt;s&gt;" &amp; SUBSTITUTE(D611," ","&lt;/s&gt;&lt;s&gt;") &amp; "&lt;/s&gt;&lt;/t&gt;", "//s"), _xlfn.SEQUENCE(4))))</f>
        <v>Boult Audio Bassbuds X1</v>
      </c>
      <c r="H611" t="str">
        <f t="shared" si="111"/>
        <v>Earphones with 10mm Extra Bass Driver and HD Sound with mic(Black)</v>
      </c>
      <c r="I611" t="s">
        <v>3025</v>
      </c>
      <c r="J611" t="s">
        <v>13093</v>
      </c>
      <c r="K611" s="7" t="str">
        <f t="shared" si="102"/>
        <v>Electronics</v>
      </c>
      <c r="L611" t="s">
        <v>13131</v>
      </c>
      <c r="M611" t="str">
        <f t="shared" si="103"/>
        <v>Headphones , Earbuds &amp; Accessories</v>
      </c>
      <c r="N611" t="s">
        <v>13132</v>
      </c>
      <c r="O611" s="2" t="str">
        <f t="shared" si="104"/>
        <v>Headphones</v>
      </c>
      <c r="P611" s="1" t="s">
        <v>13133</v>
      </c>
      <c r="R611">
        <v>329</v>
      </c>
      <c r="S611" s="8">
        <f t="shared" si="105"/>
        <v>329</v>
      </c>
      <c r="T611">
        <v>999</v>
      </c>
      <c r="U611" s="8">
        <f t="shared" si="106"/>
        <v>999</v>
      </c>
      <c r="V611" s="1">
        <f t="shared" si="107"/>
        <v>0.67067067067067065</v>
      </c>
      <c r="W611">
        <v>3.9</v>
      </c>
      <c r="X611" s="10">
        <f t="shared" si="108"/>
        <v>3.9</v>
      </c>
      <c r="Y611" s="4">
        <v>77027</v>
      </c>
      <c r="Z611" s="12">
        <f t="shared" si="109"/>
        <v>77027</v>
      </c>
    </row>
    <row r="612" spans="1:26" x14ac:dyDescent="0.25">
      <c r="A612">
        <v>611</v>
      </c>
      <c r="B612" t="s">
        <v>4936</v>
      </c>
      <c r="C612" t="s">
        <v>4937</v>
      </c>
      <c r="D612" t="str">
        <f t="shared" si="101"/>
        <v>Dell KB216 Wired Multimedia USB Keyboard with Super Quite Plunger Keys with Spill-Resistant ‚Äì Black</v>
      </c>
      <c r="F612" t="str">
        <f t="shared" si="110"/>
        <v>Unique</v>
      </c>
      <c r="G612" t="str" cm="1">
        <f t="array" ref="G612">PROPER(_xlfn.TEXTJOIN(" ", TRUE, INDEX(_xlfn.FILTERXML("&lt;t&gt;&lt;s&gt;" &amp; SUBSTITUTE(D612," ","&lt;/s&gt;&lt;s&gt;") &amp; "&lt;/s&gt;&lt;/t&gt;", "//s"), _xlfn.SEQUENCE(4))))</f>
        <v>Dell Kb216 Wired Multimedia</v>
      </c>
      <c r="H612" t="str">
        <f t="shared" si="111"/>
        <v>with Super Quite Plunger Keys with Spill-Resistant ‚Äì Black</v>
      </c>
      <c r="I612" t="s">
        <v>4938</v>
      </c>
      <c r="J612" t="s">
        <v>13085</v>
      </c>
      <c r="K612" s="7" t="str">
        <f t="shared" si="102"/>
        <v>Computers &amp; Accessories</v>
      </c>
      <c r="L612" t="s">
        <v>13086</v>
      </c>
      <c r="M612" t="str">
        <f t="shared" si="103"/>
        <v>Accessories &amp; Peripherals</v>
      </c>
      <c r="N612" s="2" t="s">
        <v>13160</v>
      </c>
      <c r="O612" s="2" t="str">
        <f t="shared" si="104"/>
        <v>Keyboards , Mice &amp; InputDevices</v>
      </c>
      <c r="P612" s="1" t="s">
        <v>13165</v>
      </c>
      <c r="R612">
        <v>549</v>
      </c>
      <c r="S612" s="8">
        <f t="shared" si="105"/>
        <v>549</v>
      </c>
      <c r="T612" s="2">
        <v>1799</v>
      </c>
      <c r="U612" s="8">
        <f t="shared" si="106"/>
        <v>1799</v>
      </c>
      <c r="V612" s="1">
        <f t="shared" si="107"/>
        <v>0.69483046136742632</v>
      </c>
      <c r="W612">
        <v>4.3</v>
      </c>
      <c r="X612" s="10">
        <f t="shared" si="108"/>
        <v>4.3</v>
      </c>
      <c r="Y612" s="4">
        <v>28829</v>
      </c>
      <c r="Z612" s="12">
        <f t="shared" si="109"/>
        <v>28829</v>
      </c>
    </row>
    <row r="613" spans="1:26" x14ac:dyDescent="0.25">
      <c r="A613">
        <v>612</v>
      </c>
      <c r="B613" t="s">
        <v>3176</v>
      </c>
      <c r="C613" t="s">
        <v>3177</v>
      </c>
      <c r="D613" t="str">
        <f t="shared" si="101"/>
        <v>Fire-Boltt India's No 1 Smartwatch Brand Talk 2 Bluetooth Calling Smartwatch with Dual Button, Hands On Voice Assistance, 60 Sports Modes, in Built Mic and Speaker with IP68 Rating</v>
      </c>
      <c r="F613" t="str">
        <f t="shared" si="110"/>
        <v>Duplicate</v>
      </c>
      <c r="G613" t="str" cm="1">
        <f t="array" ref="G613">PROPER(_xlfn.TEXTJOIN(" ", TRUE, INDEX(_xlfn.FILTERXML("&lt;t&gt;&lt;s&gt;" &amp; SUBSTITUTE(D613," ","&lt;/s&gt;&lt;s&gt;") &amp; "&lt;/s&gt;&lt;/t&gt;", "//s"), _xlfn.SEQUENCE(4))))</f>
        <v>Fire-Boltt India'S No 1</v>
      </c>
      <c r="H613" t="str">
        <f t="shared" si="111"/>
        <v>Talk 2 Bluetooth Calling Smartwatch with Dual Button, Hands On Voice Assistance, 60 Sports Modes, in Built Mic and Speaker with IP68 Rating</v>
      </c>
      <c r="I613" t="s">
        <v>2910</v>
      </c>
      <c r="J613" t="s">
        <v>13093</v>
      </c>
      <c r="K613" s="7" t="str">
        <f t="shared" si="102"/>
        <v>Electronics</v>
      </c>
      <c r="L613" s="2" t="s">
        <v>13120</v>
      </c>
      <c r="M613" t="str">
        <f t="shared" si="103"/>
        <v>WearableTechnology</v>
      </c>
      <c r="N613" s="2" t="s">
        <v>13121</v>
      </c>
      <c r="O613" s="2" t="str">
        <f t="shared" si="104"/>
        <v>SmartWatches</v>
      </c>
      <c r="P613" s="1"/>
      <c r="R613" s="2">
        <v>2199</v>
      </c>
      <c r="S613" s="8">
        <f t="shared" si="105"/>
        <v>2199</v>
      </c>
      <c r="T613" s="2">
        <v>9999</v>
      </c>
      <c r="U613" s="8">
        <f t="shared" si="106"/>
        <v>9999</v>
      </c>
      <c r="V613" s="1">
        <f t="shared" si="107"/>
        <v>0.78007800780078007</v>
      </c>
      <c r="W613">
        <v>4.2</v>
      </c>
      <c r="X613" s="10">
        <f t="shared" si="108"/>
        <v>4.2</v>
      </c>
      <c r="Y613" s="4">
        <v>29478</v>
      </c>
      <c r="Z613" s="12">
        <f t="shared" si="109"/>
        <v>29478</v>
      </c>
    </row>
    <row r="614" spans="1:26" x14ac:dyDescent="0.25">
      <c r="A614">
        <v>613</v>
      </c>
      <c r="B614" t="s">
        <v>4954</v>
      </c>
      <c r="C614" t="s">
        <v>4955</v>
      </c>
      <c r="D614" t="str">
        <f t="shared" si="101"/>
        <v>Dell MS116 1000Dpi USB Wired Optical Mouse, Led Tracking, Scrolling Wheel, Plug and Play.</v>
      </c>
      <c r="F614" t="str">
        <f t="shared" si="110"/>
        <v>Unique</v>
      </c>
      <c r="G614" t="str" cm="1">
        <f t="array" ref="G614">PROPER(_xlfn.TEXTJOIN(" ", TRUE, INDEX(_xlfn.FILTERXML("&lt;t&gt;&lt;s&gt;" &amp; SUBSTITUTE(D614," ","&lt;/s&gt;&lt;s&gt;") &amp; "&lt;/s&gt;&lt;/t&gt;", "//s"), _xlfn.SEQUENCE(4))))</f>
        <v>Dell Ms116 1000Dpi Usb</v>
      </c>
      <c r="H614" t="str">
        <f t="shared" si="111"/>
        <v>Mouse, Led Tracking, Scrolling Wheel, Plug and Play.</v>
      </c>
      <c r="I614" t="s">
        <v>4777</v>
      </c>
      <c r="J614" t="s">
        <v>13085</v>
      </c>
      <c r="K614" s="7" t="str">
        <f t="shared" si="102"/>
        <v>Computers &amp; Accessories</v>
      </c>
      <c r="L614" t="s">
        <v>13086</v>
      </c>
      <c r="M614" t="str">
        <f t="shared" si="103"/>
        <v>Accessories &amp; Peripherals</v>
      </c>
      <c r="N614" t="s">
        <v>13160</v>
      </c>
      <c r="O614" s="2" t="str">
        <f t="shared" si="104"/>
        <v>Keyboards , Mice &amp; InputDevices</v>
      </c>
      <c r="P614" s="1" t="s">
        <v>13161</v>
      </c>
      <c r="R614">
        <v>299</v>
      </c>
      <c r="S614" s="8">
        <f t="shared" si="105"/>
        <v>299</v>
      </c>
      <c r="T614">
        <v>650</v>
      </c>
      <c r="U614" s="8">
        <f t="shared" si="106"/>
        <v>650</v>
      </c>
      <c r="V614" s="1">
        <f t="shared" si="107"/>
        <v>0.54</v>
      </c>
      <c r="W614">
        <v>4.5</v>
      </c>
      <c r="X614" s="10">
        <f t="shared" si="108"/>
        <v>4.5</v>
      </c>
      <c r="Y614" s="4">
        <v>33176</v>
      </c>
      <c r="Z614" s="12">
        <f t="shared" si="109"/>
        <v>33176</v>
      </c>
    </row>
    <row r="615" spans="1:26" x14ac:dyDescent="0.25">
      <c r="A615">
        <v>614</v>
      </c>
      <c r="B615" t="s">
        <v>4964</v>
      </c>
      <c r="C615" t="s">
        <v>4965</v>
      </c>
      <c r="D615" t="str">
        <f t="shared" si="101"/>
        <v>Boya ByM1 Auxiliary Omnidirectional Lavalier Condenser Microphone with 20ft Audio Cable (Black)</v>
      </c>
      <c r="F615" t="str">
        <f t="shared" si="110"/>
        <v>Unique</v>
      </c>
      <c r="G615" t="str" cm="1">
        <f t="array" ref="G615">PROPER(_xlfn.TEXTJOIN(" ", TRUE, INDEX(_xlfn.FILTERXML("&lt;t&gt;&lt;s&gt;" &amp; SUBSTITUTE(D615," ","&lt;/s&gt;&lt;s&gt;") &amp; "&lt;/s&gt;&lt;/t&gt;", "//s"), _xlfn.SEQUENCE(4))))</f>
        <v>Boya Bym1 Auxiliary Omnidirectional</v>
      </c>
      <c r="H615" t="str">
        <f t="shared" si="111"/>
        <v>Microphone with 20ft Audio Cable (Black)</v>
      </c>
      <c r="I615" t="s">
        <v>4966</v>
      </c>
      <c r="J615" t="s">
        <v>13166</v>
      </c>
      <c r="K615" s="7" t="str">
        <f t="shared" si="102"/>
        <v>MusicalInstruments</v>
      </c>
      <c r="L615" t="s">
        <v>13167</v>
      </c>
      <c r="M615" t="str">
        <f t="shared" si="103"/>
        <v>Microphones</v>
      </c>
      <c r="N615" s="2" t="s">
        <v>13168</v>
      </c>
      <c r="O615" s="2" t="str">
        <f t="shared" si="104"/>
        <v>Condenser</v>
      </c>
      <c r="P615" s="1"/>
      <c r="R615">
        <v>798</v>
      </c>
      <c r="S615" s="8">
        <f t="shared" si="105"/>
        <v>798</v>
      </c>
      <c r="T615" s="2">
        <v>1995</v>
      </c>
      <c r="U615" s="8">
        <f t="shared" si="106"/>
        <v>1995</v>
      </c>
      <c r="V615" s="1">
        <f t="shared" si="107"/>
        <v>0.6</v>
      </c>
      <c r="W615">
        <v>4</v>
      </c>
      <c r="X615" s="10">
        <f t="shared" si="108"/>
        <v>4</v>
      </c>
      <c r="Y615" s="4">
        <v>68664</v>
      </c>
      <c r="Z615" s="12">
        <f t="shared" si="109"/>
        <v>68664</v>
      </c>
    </row>
    <row r="616" spans="1:26" x14ac:dyDescent="0.25">
      <c r="A616">
        <v>615</v>
      </c>
      <c r="B616" t="s">
        <v>15</v>
      </c>
      <c r="C616" t="s">
        <v>16</v>
      </c>
      <c r="D616" t="str">
        <f t="shared" si="101"/>
        <v>Wayona Nylon Braided USB to Lightning Fast Charging and Data Sync Cable Compatible for iPhone 13, 12,11, X, 8, 7, 6, 5, iPad Air, Pro, Mini (3 FT Pack of 1, Grey)</v>
      </c>
      <c r="F616" t="str">
        <f t="shared" si="110"/>
        <v>Duplicate</v>
      </c>
      <c r="G616" t="str" cm="1">
        <f t="array" ref="G616">PROPER(_xlfn.TEXTJOIN(" ", TRUE, INDEX(_xlfn.FILTERXML("&lt;t&gt;&lt;s&gt;" &amp; SUBSTITUTE(D616," ","&lt;/s&gt;&lt;s&gt;") &amp; "&lt;/s&gt;&lt;/t&gt;", "//s"), _xlfn.SEQUENCE(4))))</f>
        <v>Wayona Nylon Braided Usb</v>
      </c>
      <c r="H616" t="str">
        <f t="shared" si="111"/>
        <v>Fast Charging and Data Sync Cable Compatible for iPhone 13, 12,11, X, 8, 7, 6, 5, iPad Air, Pro, Mini (3 FT Pack of 1, Grey)</v>
      </c>
      <c r="I616" t="s">
        <v>17</v>
      </c>
      <c r="J616" t="s">
        <v>13085</v>
      </c>
      <c r="K616" s="7" t="str">
        <f t="shared" si="102"/>
        <v>Computers &amp; Accessories</v>
      </c>
      <c r="L616" t="s">
        <v>13086</v>
      </c>
      <c r="M616" t="str">
        <f t="shared" si="103"/>
        <v>Accessories &amp; Peripherals</v>
      </c>
      <c r="N616" s="2" t="s">
        <v>13087</v>
      </c>
      <c r="O616" s="2" t="str">
        <f t="shared" si="104"/>
        <v>Cables &amp; Accessories</v>
      </c>
      <c r="P616" s="1" t="s">
        <v>13088</v>
      </c>
      <c r="Q616" t="s">
        <v>13089</v>
      </c>
      <c r="R616">
        <v>399</v>
      </c>
      <c r="S616" s="8">
        <f t="shared" si="105"/>
        <v>399</v>
      </c>
      <c r="T616" s="2">
        <v>1099</v>
      </c>
      <c r="U616" s="8">
        <f t="shared" si="106"/>
        <v>1099</v>
      </c>
      <c r="V616" s="1">
        <f t="shared" si="107"/>
        <v>0.63694267515923564</v>
      </c>
      <c r="W616">
        <v>4.2</v>
      </c>
      <c r="X616" s="10">
        <f t="shared" si="108"/>
        <v>4.2</v>
      </c>
      <c r="Y616" s="4">
        <v>24269</v>
      </c>
      <c r="Z616" s="12">
        <f t="shared" si="109"/>
        <v>24269</v>
      </c>
    </row>
    <row r="617" spans="1:26" x14ac:dyDescent="0.25">
      <c r="A617">
        <v>616</v>
      </c>
      <c r="B617" t="s">
        <v>4977</v>
      </c>
      <c r="C617" t="s">
        <v>4978</v>
      </c>
      <c r="D617" t="str">
        <f t="shared" si="101"/>
        <v>Duracell Ultra Alkaline AA Battery, 8 Pcs</v>
      </c>
      <c r="F617" t="str">
        <f t="shared" si="110"/>
        <v>Unique</v>
      </c>
      <c r="G617" t="str" cm="1">
        <f t="array" ref="G617">PROPER(_xlfn.TEXTJOIN(" ", TRUE, INDEX(_xlfn.FILTERXML("&lt;t&gt;&lt;s&gt;" &amp; SUBSTITUTE(D617," ","&lt;/s&gt;&lt;s&gt;") &amp; "&lt;/s&gt;&lt;/t&gt;", "//s"), _xlfn.SEQUENCE(4))))</f>
        <v>Duracell Ultra Alkaline Aa</v>
      </c>
      <c r="H617" t="str">
        <f t="shared" si="111"/>
        <v>Pcs</v>
      </c>
      <c r="I617" t="s">
        <v>4979</v>
      </c>
      <c r="J617" t="s">
        <v>13093</v>
      </c>
      <c r="K617" s="7" t="str">
        <f t="shared" si="102"/>
        <v>Electronics</v>
      </c>
      <c r="L617" t="s">
        <v>13169</v>
      </c>
      <c r="M617" t="str">
        <f t="shared" si="103"/>
        <v>GeneralPurposeBatteries &amp; BatteryChargers</v>
      </c>
      <c r="N617" t="s">
        <v>13170</v>
      </c>
      <c r="O617" s="2" t="str">
        <f t="shared" si="104"/>
        <v>DisposableBatteries</v>
      </c>
      <c r="P617" s="1"/>
      <c r="R617">
        <v>266</v>
      </c>
      <c r="S617" s="8">
        <f t="shared" si="105"/>
        <v>266</v>
      </c>
      <c r="T617">
        <v>315</v>
      </c>
      <c r="U617" s="8">
        <f t="shared" si="106"/>
        <v>315</v>
      </c>
      <c r="V617" s="1">
        <f t="shared" si="107"/>
        <v>0.15555555555555556</v>
      </c>
      <c r="W617">
        <v>4.5</v>
      </c>
      <c r="X617" s="10">
        <f t="shared" si="108"/>
        <v>4.5</v>
      </c>
      <c r="Y617" s="4">
        <v>28030</v>
      </c>
      <c r="Z617" s="12">
        <f t="shared" si="109"/>
        <v>28030</v>
      </c>
    </row>
    <row r="618" spans="1:26" x14ac:dyDescent="0.25">
      <c r="A618">
        <v>617</v>
      </c>
      <c r="B618" t="s">
        <v>4988</v>
      </c>
      <c r="C618" t="s">
        <v>4989</v>
      </c>
      <c r="D618" t="str">
        <f t="shared" si="101"/>
        <v>Classmate Octane Neon- Blue Gel Pens(Pack of 5)|Smooth Writing Pen|Attractive body colour for Boys and Girls|Waterproof ink for smudge free writing|Preferred by Students for Exam|Study at home essential</v>
      </c>
      <c r="F618" t="str">
        <f t="shared" si="110"/>
        <v>Unique</v>
      </c>
      <c r="G618" t="str" cm="1">
        <f t="array" ref="G618">PROPER(_xlfn.TEXTJOIN(" ", TRUE, INDEX(_xlfn.FILTERXML("&lt;t&gt;&lt;s&gt;" &amp; SUBSTITUTE(D618," ","&lt;/s&gt;&lt;s&gt;") &amp; "&lt;/s&gt;&lt;/t&gt;", "//s"), _xlfn.SEQUENCE(4))))</f>
        <v>Classmate Octane Neon- Blue</v>
      </c>
      <c r="H618" t="str">
        <f t="shared" si="111"/>
        <v>of 5)|Smooth Writing Pen|Attractive body colour for Boys and Girls|Waterproof ink for smudge free writing|Preferred by Students for Exam|Study at home essential</v>
      </c>
      <c r="I618" t="s">
        <v>4990</v>
      </c>
      <c r="J618" t="s">
        <v>13171</v>
      </c>
      <c r="K618" s="7" t="str">
        <f t="shared" si="102"/>
        <v>OfficeProducts</v>
      </c>
      <c r="L618" t="s">
        <v>13172</v>
      </c>
      <c r="M618" t="str">
        <f t="shared" si="103"/>
        <v>OfficePaperProducts</v>
      </c>
      <c r="N618" t="s">
        <v>13173</v>
      </c>
      <c r="O618" s="2" t="str">
        <f t="shared" si="104"/>
        <v>Paper</v>
      </c>
      <c r="P618" s="1" t="s">
        <v>13174</v>
      </c>
      <c r="Q618" t="s">
        <v>13175</v>
      </c>
      <c r="R618">
        <v>50</v>
      </c>
      <c r="S618" s="8">
        <f t="shared" si="105"/>
        <v>50</v>
      </c>
      <c r="T618">
        <v>50</v>
      </c>
      <c r="U618" s="8">
        <f t="shared" si="106"/>
        <v>50</v>
      </c>
      <c r="V618" s="1">
        <f t="shared" si="107"/>
        <v>0</v>
      </c>
      <c r="W618">
        <v>4.3</v>
      </c>
      <c r="X618" s="10">
        <f t="shared" si="108"/>
        <v>4.3</v>
      </c>
      <c r="Y618" s="4">
        <v>5792</v>
      </c>
      <c r="Z618" s="12">
        <f t="shared" si="109"/>
        <v>5792</v>
      </c>
    </row>
    <row r="619" spans="1:26" x14ac:dyDescent="0.25">
      <c r="A619">
        <v>618</v>
      </c>
      <c r="B619" t="s">
        <v>4999</v>
      </c>
      <c r="C619" t="s">
        <v>5000</v>
      </c>
      <c r="D619" t="str">
        <f t="shared" si="101"/>
        <v>3M Scotch Double Sided Heavy Duty Tape(1m holds 4.5Kgs) for indoor hanging applications (Photo frames, Mirrors, Key Holders, Car Interiors, Extension Boards, Wall decoration, etc)(L: 3m, W: 24mm)</v>
      </c>
      <c r="F619" t="str">
        <f t="shared" si="110"/>
        <v>Unique</v>
      </c>
      <c r="G619" t="str" cm="1">
        <f t="array" ref="G619">PROPER(_xlfn.TEXTJOIN(" ", TRUE, INDEX(_xlfn.FILTERXML("&lt;t&gt;&lt;s&gt;" &amp; SUBSTITUTE(D619," ","&lt;/s&gt;&lt;s&gt;") &amp; "&lt;/s&gt;&lt;/t&gt;", "//s"), _xlfn.SEQUENCE(4))))</f>
        <v>3M Scotch Double Sided</v>
      </c>
      <c r="H619" t="str">
        <f t="shared" si="111"/>
        <v>Tape(1m holds 4.5Kgs) for indoor hanging applications (Photo frames, Mirrors, Key Holders, Car Interiors, Extension Boards, Wall decoration, etc)(L: 3m, W: 24mm)</v>
      </c>
      <c r="I619" t="s">
        <v>5001</v>
      </c>
      <c r="J619" t="s">
        <v>13176</v>
      </c>
      <c r="K619" s="7" t="str">
        <f t="shared" si="102"/>
        <v>Home &amp; Kitchen</v>
      </c>
      <c r="L619" t="s">
        <v>13177</v>
      </c>
      <c r="M619" t="str">
        <f t="shared" si="103"/>
        <v>CraftMaterials</v>
      </c>
      <c r="N619" t="s">
        <v>13178</v>
      </c>
      <c r="O619" s="2" t="str">
        <f t="shared" si="104"/>
        <v>Scrapbooking</v>
      </c>
      <c r="P619" s="1" t="s">
        <v>13179</v>
      </c>
      <c r="R619">
        <v>130</v>
      </c>
      <c r="S619" s="8">
        <f t="shared" si="105"/>
        <v>130</v>
      </c>
      <c r="T619">
        <v>165</v>
      </c>
      <c r="U619" s="8">
        <f t="shared" si="106"/>
        <v>165</v>
      </c>
      <c r="V619" s="1">
        <f t="shared" si="107"/>
        <v>0.21212121212121213</v>
      </c>
      <c r="W619">
        <v>3.9</v>
      </c>
      <c r="X619" s="10">
        <f t="shared" si="108"/>
        <v>3.9</v>
      </c>
      <c r="Y619" s="4">
        <v>14778</v>
      </c>
      <c r="Z619" s="12">
        <f t="shared" si="109"/>
        <v>14778</v>
      </c>
    </row>
    <row r="620" spans="1:26" x14ac:dyDescent="0.25">
      <c r="A620">
        <v>619</v>
      </c>
      <c r="B620" t="s">
        <v>5010</v>
      </c>
      <c r="C620" t="s">
        <v>5011</v>
      </c>
      <c r="D620" t="str">
        <f t="shared" si="101"/>
        <v>boAt Bassheads 152 in Ear Wired Earphones with Mic(Active Black)</v>
      </c>
      <c r="F620" t="str">
        <f t="shared" si="110"/>
        <v>Unique</v>
      </c>
      <c r="G620" t="str" cm="1">
        <f t="array" ref="G620">PROPER(_xlfn.TEXTJOIN(" ", TRUE, INDEX(_xlfn.FILTERXML("&lt;t&gt;&lt;s&gt;" &amp; SUBSTITUTE(D620," ","&lt;/s&gt;&lt;s&gt;") &amp; "&lt;/s&gt;&lt;/t&gt;", "//s"), _xlfn.SEQUENCE(4))))</f>
        <v>Boat Bassheads 152 In</v>
      </c>
      <c r="H620" t="str">
        <f t="shared" si="111"/>
        <v>Earphones with Mic(Active Black)</v>
      </c>
      <c r="I620" t="s">
        <v>3025</v>
      </c>
      <c r="J620" t="s">
        <v>13093</v>
      </c>
      <c r="K620" s="7" t="str">
        <f t="shared" si="102"/>
        <v>Electronics</v>
      </c>
      <c r="L620" t="s">
        <v>13131</v>
      </c>
      <c r="M620" t="str">
        <f t="shared" si="103"/>
        <v>Headphones , Earbuds &amp; Accessories</v>
      </c>
      <c r="N620" s="2" t="s">
        <v>13132</v>
      </c>
      <c r="O620" s="2" t="str">
        <f t="shared" si="104"/>
        <v>Headphones</v>
      </c>
      <c r="P620" s="1" t="s">
        <v>13133</v>
      </c>
      <c r="R620">
        <v>449</v>
      </c>
      <c r="S620" s="8">
        <f t="shared" si="105"/>
        <v>449</v>
      </c>
      <c r="T620" s="2">
        <v>1290</v>
      </c>
      <c r="U620" s="8">
        <f t="shared" si="106"/>
        <v>1290</v>
      </c>
      <c r="V620" s="1">
        <f t="shared" si="107"/>
        <v>0.65193798449612406</v>
      </c>
      <c r="W620">
        <v>4.0999999999999996</v>
      </c>
      <c r="X620" s="10">
        <f t="shared" si="108"/>
        <v>4.0999999999999996</v>
      </c>
      <c r="Y620" s="4">
        <v>91770</v>
      </c>
      <c r="Z620" s="12">
        <f t="shared" si="109"/>
        <v>91770</v>
      </c>
    </row>
    <row r="621" spans="1:26" x14ac:dyDescent="0.25">
      <c r="A621">
        <v>620</v>
      </c>
      <c r="B621" t="s">
        <v>3234</v>
      </c>
      <c r="C621" t="s">
        <v>3235</v>
      </c>
      <c r="D621" t="str">
        <f t="shared" si="101"/>
        <v>Fire-Boltt Visionary 1.78" AMOLED Bluetooth Calling Smartwatch with 368*448 Pixel Resolution 100+ Sports Mode, TWS Connection, Voice Assistance, SPO2 and Heart Rate Monitoring</v>
      </c>
      <c r="F621" t="str">
        <f t="shared" si="110"/>
        <v>Duplicate</v>
      </c>
      <c r="G621" t="str" cm="1">
        <f t="array" ref="G621">PROPER(_xlfn.TEXTJOIN(" ", TRUE, INDEX(_xlfn.FILTERXML("&lt;t&gt;&lt;s&gt;" &amp; SUBSTITUTE(D621," ","&lt;/s&gt;&lt;s&gt;") &amp; "&lt;/s&gt;&lt;/t&gt;", "//s"), _xlfn.SEQUENCE(4))))</f>
        <v>Fire-Boltt Visionary 1.78" Amoled</v>
      </c>
      <c r="H621" t="str">
        <f t="shared" si="111"/>
        <v>Smartwatch with 368*448 Pixel Resolution 100+ Sports Mode, TWS Connection, Voice Assistance, SPO2 and Heart Rate Monitoring</v>
      </c>
      <c r="I621" t="s">
        <v>2910</v>
      </c>
      <c r="J621" t="s">
        <v>13093</v>
      </c>
      <c r="K621" s="7" t="str">
        <f t="shared" si="102"/>
        <v>Electronics</v>
      </c>
      <c r="L621" s="2" t="s">
        <v>13120</v>
      </c>
      <c r="M621" t="str">
        <f t="shared" si="103"/>
        <v>WearableTechnology</v>
      </c>
      <c r="N621" s="2" t="s">
        <v>13121</v>
      </c>
      <c r="O621" s="2" t="str">
        <f t="shared" si="104"/>
        <v>SmartWatches</v>
      </c>
      <c r="P621" s="1"/>
      <c r="R621" s="2">
        <v>3999</v>
      </c>
      <c r="S621" s="8">
        <f t="shared" si="105"/>
        <v>3999</v>
      </c>
      <c r="T621" s="2">
        <v>16999</v>
      </c>
      <c r="U621" s="8">
        <f t="shared" si="106"/>
        <v>16999</v>
      </c>
      <c r="V621" s="1">
        <f t="shared" si="107"/>
        <v>0.76475086769809986</v>
      </c>
      <c r="W621">
        <v>4.3</v>
      </c>
      <c r="X621" s="10">
        <f t="shared" si="108"/>
        <v>4.3</v>
      </c>
      <c r="Y621" s="4">
        <v>17162</v>
      </c>
      <c r="Z621" s="12">
        <f t="shared" si="109"/>
        <v>17162</v>
      </c>
    </row>
    <row r="622" spans="1:26" x14ac:dyDescent="0.25">
      <c r="A622">
        <v>621</v>
      </c>
      <c r="B622" t="s">
        <v>5022</v>
      </c>
      <c r="C622" t="s">
        <v>5023</v>
      </c>
      <c r="D622" t="str">
        <f t="shared" si="101"/>
        <v>boAt BassHeads 122 Wired Earphones with Heavy Bass, Integrated Controls and Mic (Gun Metal)</v>
      </c>
      <c r="F622" t="str">
        <f t="shared" si="110"/>
        <v>Unique</v>
      </c>
      <c r="G622" t="str" cm="1">
        <f t="array" ref="G622">PROPER(_xlfn.TEXTJOIN(" ", TRUE, INDEX(_xlfn.FILTERXML("&lt;t&gt;&lt;s&gt;" &amp; SUBSTITUTE(D622," ","&lt;/s&gt;&lt;s&gt;") &amp; "&lt;/s&gt;&lt;/t&gt;", "//s"), _xlfn.SEQUENCE(4))))</f>
        <v>Boat Bassheads 122 Wired</v>
      </c>
      <c r="H622" t="str">
        <f t="shared" si="111"/>
        <v>Heavy Bass, Integrated Controls and Mic (Gun Metal)</v>
      </c>
      <c r="I622" t="s">
        <v>3025</v>
      </c>
      <c r="J622" t="s">
        <v>13093</v>
      </c>
      <c r="K622" s="7" t="str">
        <f t="shared" si="102"/>
        <v>Electronics</v>
      </c>
      <c r="L622" t="s">
        <v>13131</v>
      </c>
      <c r="M622" t="str">
        <f t="shared" si="103"/>
        <v>Headphones , Earbuds &amp; Accessories</v>
      </c>
      <c r="N622" s="2" t="s">
        <v>13132</v>
      </c>
      <c r="O622" s="2" t="str">
        <f t="shared" si="104"/>
        <v>Headphones</v>
      </c>
      <c r="P622" s="1" t="s">
        <v>13133</v>
      </c>
      <c r="R622">
        <v>399</v>
      </c>
      <c r="S622" s="8">
        <f t="shared" si="105"/>
        <v>399</v>
      </c>
      <c r="T622" s="2">
        <v>1290</v>
      </c>
      <c r="U622" s="8">
        <f t="shared" si="106"/>
        <v>1290</v>
      </c>
      <c r="V622" s="1">
        <f t="shared" si="107"/>
        <v>0.69069767441860463</v>
      </c>
      <c r="W622">
        <v>4.2</v>
      </c>
      <c r="X622" s="10">
        <f t="shared" si="108"/>
        <v>4.2</v>
      </c>
      <c r="Y622" s="4">
        <v>206</v>
      </c>
      <c r="Z622" s="12">
        <f t="shared" si="109"/>
        <v>206</v>
      </c>
    </row>
    <row r="623" spans="1:26" x14ac:dyDescent="0.25">
      <c r="A623">
        <v>622</v>
      </c>
      <c r="B623" t="s">
        <v>5032</v>
      </c>
      <c r="C623" t="s">
        <v>5033</v>
      </c>
      <c r="D623" t="str">
        <f t="shared" si="101"/>
        <v>Dell USB Wireless Keyboard and Mouse Set- KM3322W, Anti-Fade and Spill-Resistant Keys, up to 36 Month Battery Life, 3Y Advance Exchange Warranty, Black</v>
      </c>
      <c r="F623" t="str">
        <f t="shared" si="110"/>
        <v>Unique</v>
      </c>
      <c r="G623" t="str" cm="1">
        <f t="array" ref="G623">PROPER(_xlfn.TEXTJOIN(" ", TRUE, INDEX(_xlfn.FILTERXML("&lt;t&gt;&lt;s&gt;" &amp; SUBSTITUTE(D623," ","&lt;/s&gt;&lt;s&gt;") &amp; "&lt;/s&gt;&lt;/t&gt;", "//s"), _xlfn.SEQUENCE(4))))</f>
        <v>Dell Usb Wireless Keyboard</v>
      </c>
      <c r="H623" t="str">
        <f t="shared" si="111"/>
        <v>Set- KM3322W, Anti-Fade and Spill-Resistant Keys, up to 36 Month Battery Life, 3Y Advance Exchange Warranty, Black</v>
      </c>
      <c r="I623" t="s">
        <v>5034</v>
      </c>
      <c r="J623" t="s">
        <v>13085</v>
      </c>
      <c r="K623" s="7" t="str">
        <f t="shared" si="102"/>
        <v>Computers &amp; Accessories</v>
      </c>
      <c r="L623" s="2" t="s">
        <v>13086</v>
      </c>
      <c r="M623" t="str">
        <f t="shared" si="103"/>
        <v>Accessories &amp; Peripherals</v>
      </c>
      <c r="N623" s="2" t="s">
        <v>13160</v>
      </c>
      <c r="O623" s="2" t="str">
        <f t="shared" si="104"/>
        <v>Keyboards , Mice &amp; InputDevices</v>
      </c>
      <c r="P623" s="1" t="s">
        <v>13180</v>
      </c>
      <c r="R623" s="2">
        <v>1399</v>
      </c>
      <c r="S623" s="8">
        <f t="shared" si="105"/>
        <v>1399</v>
      </c>
      <c r="T623" s="2">
        <v>2498</v>
      </c>
      <c r="U623" s="8">
        <f t="shared" si="106"/>
        <v>2498</v>
      </c>
      <c r="V623" s="1">
        <f t="shared" si="107"/>
        <v>0.43995196156925542</v>
      </c>
      <c r="W623">
        <v>4.2</v>
      </c>
      <c r="X623" s="10">
        <f t="shared" si="108"/>
        <v>4.2</v>
      </c>
      <c r="Y623" s="4">
        <v>33717</v>
      </c>
      <c r="Z623" s="12">
        <f t="shared" si="109"/>
        <v>33717</v>
      </c>
    </row>
    <row r="624" spans="1:26" x14ac:dyDescent="0.25">
      <c r="A624">
        <v>623</v>
      </c>
      <c r="B624" t="s">
        <v>26</v>
      </c>
      <c r="C624" t="s">
        <v>27</v>
      </c>
      <c r="D624" t="str">
        <f t="shared" si="101"/>
        <v>Ambrane Unbreakable 60W 3A Fast Charging 1.5m Braided Type C Cable for Smartphones, Tablets, Laptops and other Type C devices, PD Technology, 480Mbps Data Sync, Quick Charge 3.0 (RCT15A, Black)</v>
      </c>
      <c r="F624" t="str">
        <f t="shared" si="110"/>
        <v>Duplicate</v>
      </c>
      <c r="G624" t="str" cm="1">
        <f t="array" ref="G624">PROPER(_xlfn.TEXTJOIN(" ", TRUE, INDEX(_xlfn.FILTERXML("&lt;t&gt;&lt;s&gt;" &amp; SUBSTITUTE(D624," ","&lt;/s&gt;&lt;s&gt;") &amp; "&lt;/s&gt;&lt;/t&gt;", "//s"), _xlfn.SEQUENCE(4))))</f>
        <v>Ambrane Unbreakable 60W 3A</v>
      </c>
      <c r="H624" t="str">
        <f t="shared" si="111"/>
        <v>1.5m Braided Type C Cable for Smartphones, Tablets, Laptops and other Type C devices, PD Technology, 480Mbps Data Sync, Quick Charge 3.0 (RCT15A, Black)</v>
      </c>
      <c r="I624" t="s">
        <v>17</v>
      </c>
      <c r="J624" t="s">
        <v>13085</v>
      </c>
      <c r="K624" s="7" t="str">
        <f t="shared" si="102"/>
        <v>Computers &amp; Accessories</v>
      </c>
      <c r="L624" t="s">
        <v>13086</v>
      </c>
      <c r="M624" t="str">
        <f t="shared" si="103"/>
        <v>Accessories &amp; Peripherals</v>
      </c>
      <c r="N624" t="s">
        <v>13087</v>
      </c>
      <c r="O624" s="2" t="str">
        <f t="shared" si="104"/>
        <v>Cables &amp; Accessories</v>
      </c>
      <c r="P624" s="1" t="s">
        <v>13088</v>
      </c>
      <c r="Q624" t="s">
        <v>13089</v>
      </c>
      <c r="R624">
        <v>199</v>
      </c>
      <c r="S624" s="8">
        <f t="shared" si="105"/>
        <v>199</v>
      </c>
      <c r="T624">
        <v>349</v>
      </c>
      <c r="U624" s="8">
        <f t="shared" si="106"/>
        <v>349</v>
      </c>
      <c r="V624" s="1">
        <f t="shared" si="107"/>
        <v>0.42979942693409739</v>
      </c>
      <c r="W624">
        <v>4</v>
      </c>
      <c r="X624" s="10">
        <f t="shared" si="108"/>
        <v>4</v>
      </c>
      <c r="Y624" s="4">
        <v>43994</v>
      </c>
      <c r="Z624" s="12">
        <f t="shared" si="109"/>
        <v>43994</v>
      </c>
    </row>
    <row r="625" spans="1:26" x14ac:dyDescent="0.25">
      <c r="A625">
        <v>624</v>
      </c>
      <c r="B625" t="s">
        <v>36</v>
      </c>
      <c r="C625" t="s">
        <v>37</v>
      </c>
      <c r="D625" t="str">
        <f t="shared" si="101"/>
        <v>Sounce Fast Phone Charging Cable and Data Sync USB Cable Compatible for iPhone 13, 12,11, X, 8, 7, 6, 5, iPad Air, Pro, Mini and iOS Devices</v>
      </c>
      <c r="F625" t="str">
        <f t="shared" si="110"/>
        <v>Duplicate</v>
      </c>
      <c r="G625" t="str" cm="1">
        <f t="array" ref="G625">PROPER(_xlfn.TEXTJOIN(" ", TRUE, INDEX(_xlfn.FILTERXML("&lt;t&gt;&lt;s&gt;" &amp; SUBSTITUTE(D625," ","&lt;/s&gt;&lt;s&gt;") &amp; "&lt;/s&gt;&lt;/t&gt;", "//s"), _xlfn.SEQUENCE(4))))</f>
        <v>Sounce Fast Phone Charging</v>
      </c>
      <c r="H625" t="str">
        <f t="shared" si="111"/>
        <v>Data Sync USB Cable Compatible for iPhone 13, 12,11, X, 8, 7, 6, 5, iPad Air, Pro, Mini and iOS Devices</v>
      </c>
      <c r="I625" t="s">
        <v>17</v>
      </c>
      <c r="J625" t="s">
        <v>13085</v>
      </c>
      <c r="K625" s="7" t="str">
        <f t="shared" si="102"/>
        <v>Computers &amp; Accessories</v>
      </c>
      <c r="L625" t="s">
        <v>13086</v>
      </c>
      <c r="M625" t="str">
        <f t="shared" si="103"/>
        <v>Accessories &amp; Peripherals</v>
      </c>
      <c r="N625" t="s">
        <v>13087</v>
      </c>
      <c r="O625" s="2" t="str">
        <f t="shared" si="104"/>
        <v>Cables &amp; Accessories</v>
      </c>
      <c r="P625" s="1" t="s">
        <v>13088</v>
      </c>
      <c r="Q625" t="s">
        <v>13089</v>
      </c>
      <c r="R625">
        <v>199</v>
      </c>
      <c r="S625" s="8">
        <f t="shared" si="105"/>
        <v>199</v>
      </c>
      <c r="T625">
        <v>999</v>
      </c>
      <c r="U625" s="8">
        <f t="shared" si="106"/>
        <v>999</v>
      </c>
      <c r="V625" s="1">
        <f t="shared" si="107"/>
        <v>0.80080080080080085</v>
      </c>
      <c r="W625">
        <v>3.9</v>
      </c>
      <c r="X625" s="10">
        <f t="shared" si="108"/>
        <v>3.9</v>
      </c>
      <c r="Y625" s="4">
        <v>7928</v>
      </c>
      <c r="Z625" s="12">
        <f t="shared" si="109"/>
        <v>7928</v>
      </c>
    </row>
    <row r="626" spans="1:26" x14ac:dyDescent="0.25">
      <c r="A626">
        <v>625</v>
      </c>
      <c r="B626" t="s">
        <v>3243</v>
      </c>
      <c r="C626" t="s">
        <v>3244</v>
      </c>
      <c r="D626" t="str">
        <f t="shared" si="101"/>
        <v>Noise ColorFit Pro 4 Advanced Bluetooth Calling Smart Watch with 1.72" TruView Display, Fully-Functional Digital Crown, 311 PPI, 60Hz Refresh Rate, 500 NITS Brightness (Charcoal Black)</v>
      </c>
      <c r="F626" t="str">
        <f t="shared" si="110"/>
        <v>Duplicate</v>
      </c>
      <c r="G626" t="str" cm="1">
        <f t="array" ref="G626">PROPER(_xlfn.TEXTJOIN(" ", TRUE, INDEX(_xlfn.FILTERXML("&lt;t&gt;&lt;s&gt;" &amp; SUBSTITUTE(D626," ","&lt;/s&gt;&lt;s&gt;") &amp; "&lt;/s&gt;&lt;/t&gt;", "//s"), _xlfn.SEQUENCE(4))))</f>
        <v>Noise Colorfit Pro 4</v>
      </c>
      <c r="H626" t="str">
        <f t="shared" si="111"/>
        <v>Calling Smart Watch with 1.72" TruView Display, Fully-Functional Digital Crown, 311 PPI, 60Hz Refresh Rate, 500 NITS Brightness (Charcoal Black)</v>
      </c>
      <c r="I626" t="s">
        <v>2910</v>
      </c>
      <c r="J626" t="s">
        <v>13093</v>
      </c>
      <c r="K626" s="7" t="str">
        <f t="shared" si="102"/>
        <v>Electronics</v>
      </c>
      <c r="L626" s="2" t="s">
        <v>13120</v>
      </c>
      <c r="M626" t="str">
        <f t="shared" si="103"/>
        <v>WearableTechnology</v>
      </c>
      <c r="N626" s="2" t="s">
        <v>13121</v>
      </c>
      <c r="O626" s="2" t="str">
        <f t="shared" si="104"/>
        <v>SmartWatches</v>
      </c>
      <c r="P626" s="1"/>
      <c r="R626" s="2">
        <v>2998</v>
      </c>
      <c r="S626" s="8">
        <f t="shared" si="105"/>
        <v>2998</v>
      </c>
      <c r="T626" s="2">
        <v>5999</v>
      </c>
      <c r="U626" s="8">
        <f t="shared" si="106"/>
        <v>5999</v>
      </c>
      <c r="V626" s="1">
        <f t="shared" si="107"/>
        <v>0.50025004167361231</v>
      </c>
      <c r="W626">
        <v>4.0999999999999996</v>
      </c>
      <c r="X626" s="10">
        <f t="shared" si="108"/>
        <v>4.0999999999999996</v>
      </c>
      <c r="Y626" s="4">
        <v>5179</v>
      </c>
      <c r="Z626" s="12">
        <f t="shared" si="109"/>
        <v>5179</v>
      </c>
    </row>
    <row r="627" spans="1:26" x14ac:dyDescent="0.25">
      <c r="A627">
        <v>626</v>
      </c>
      <c r="B627" t="s">
        <v>5052</v>
      </c>
      <c r="C627" t="s">
        <v>5053</v>
      </c>
      <c r="D627" t="str">
        <f t="shared" si="101"/>
        <v>Seagate Expansion 1TB External HDD - USB 3.0 for Windows and Mac with 3 yr Data Recovery Services, Portable Hard Drive (STKM1000400)</v>
      </c>
      <c r="F627" t="str">
        <f t="shared" si="110"/>
        <v>Unique</v>
      </c>
      <c r="G627" t="str" cm="1">
        <f t="array" ref="G627">PROPER(_xlfn.TEXTJOIN(" ", TRUE, INDEX(_xlfn.FILTERXML("&lt;t&gt;&lt;s&gt;" &amp; SUBSTITUTE(D627," ","&lt;/s&gt;&lt;s&gt;") &amp; "&lt;/s&gt;&lt;/t&gt;", "//s"), _xlfn.SEQUENCE(4))))</f>
        <v>Seagate Expansion 1Tb External</v>
      </c>
      <c r="H627" t="str">
        <f t="shared" si="111"/>
        <v>USB 3.0 for Windows and Mac with 3 yr Data Recovery Services, Portable Hard Drive (STKM1000400)</v>
      </c>
      <c r="I627" t="s">
        <v>5054</v>
      </c>
      <c r="J627" t="s">
        <v>13085</v>
      </c>
      <c r="K627" s="7" t="str">
        <f t="shared" si="102"/>
        <v>Computers &amp; Accessories</v>
      </c>
      <c r="L627" s="2" t="s">
        <v>13158</v>
      </c>
      <c r="M627" t="str">
        <f t="shared" si="103"/>
        <v>ExternalDevices &amp; DataStorage</v>
      </c>
      <c r="N627" s="2" t="s">
        <v>13181</v>
      </c>
      <c r="O627" s="2" t="str">
        <f t="shared" si="104"/>
        <v>ExternalHardDisks</v>
      </c>
      <c r="P627" s="1"/>
      <c r="R627" s="2">
        <v>4098</v>
      </c>
      <c r="S627" s="8">
        <f t="shared" si="105"/>
        <v>4098</v>
      </c>
      <c r="T627" s="2">
        <v>4999</v>
      </c>
      <c r="U627" s="8">
        <f t="shared" si="106"/>
        <v>4999</v>
      </c>
      <c r="V627" s="1">
        <f t="shared" si="107"/>
        <v>0.18023604720944189</v>
      </c>
      <c r="W627">
        <v>4.5</v>
      </c>
      <c r="X627" s="10">
        <f t="shared" si="108"/>
        <v>4.5</v>
      </c>
      <c r="Y627" s="4">
        <v>50810</v>
      </c>
      <c r="Z627" s="12">
        <f t="shared" si="109"/>
        <v>50810</v>
      </c>
    </row>
    <row r="628" spans="1:26" x14ac:dyDescent="0.25">
      <c r="A628">
        <v>627</v>
      </c>
      <c r="B628" t="s">
        <v>5063</v>
      </c>
      <c r="C628" t="s">
        <v>5064</v>
      </c>
      <c r="D628" t="str">
        <f t="shared" si="101"/>
        <v>HP w100 480P 30 FPS Digital Webcam with Built-in Mic, Plug and Play Setup, Wide-Angle View for Video Calling on Skype, Zoom, Microsoft Teams and Other Apps (Black)</v>
      </c>
      <c r="F628" t="str">
        <f t="shared" si="110"/>
        <v>Unique</v>
      </c>
      <c r="G628" t="str" cm="1">
        <f t="array" ref="G628">PROPER(_xlfn.TEXTJOIN(" ", TRUE, INDEX(_xlfn.FILTERXML("&lt;t&gt;&lt;s&gt;" &amp; SUBSTITUTE(D628," ","&lt;/s&gt;&lt;s&gt;") &amp; "&lt;/s&gt;&lt;/t&gt;", "//s"), _xlfn.SEQUENCE(4))))</f>
        <v>Hp W100 480P 30</v>
      </c>
      <c r="H628" t="str">
        <f t="shared" si="111"/>
        <v>Webcam with Built-in Mic, Plug and Play Setup, Wide-Angle View for Video Calling on Skype, Zoom, Microsoft Teams and Other Apps (Black)</v>
      </c>
      <c r="I628" t="s">
        <v>5065</v>
      </c>
      <c r="J628" t="s">
        <v>13093</v>
      </c>
      <c r="K628" s="7" t="str">
        <f t="shared" si="102"/>
        <v>Electronics</v>
      </c>
      <c r="L628" t="s">
        <v>13182</v>
      </c>
      <c r="M628" t="str">
        <f t="shared" si="103"/>
        <v>Cameras &amp; Photography</v>
      </c>
      <c r="N628" s="2" t="s">
        <v>13183</v>
      </c>
      <c r="O628" s="2" t="str">
        <f t="shared" si="104"/>
        <v>VideoCameras</v>
      </c>
      <c r="P628" s="1"/>
      <c r="R628">
        <v>499</v>
      </c>
      <c r="S628" s="8">
        <f t="shared" si="105"/>
        <v>499</v>
      </c>
      <c r="T628" s="2">
        <v>1999</v>
      </c>
      <c r="U628" s="8">
        <f t="shared" si="106"/>
        <v>1999</v>
      </c>
      <c r="V628" s="1">
        <f t="shared" si="107"/>
        <v>0.75037518759379684</v>
      </c>
      <c r="W628">
        <v>3.7</v>
      </c>
      <c r="X628" s="10">
        <f t="shared" si="108"/>
        <v>3.7</v>
      </c>
      <c r="Y628" s="4">
        <v>3369</v>
      </c>
      <c r="Z628" s="12">
        <f t="shared" si="109"/>
        <v>3369</v>
      </c>
    </row>
    <row r="629" spans="1:26" x14ac:dyDescent="0.25">
      <c r="A629">
        <v>628</v>
      </c>
      <c r="B629" t="s">
        <v>5074</v>
      </c>
      <c r="C629" t="s">
        <v>5075</v>
      </c>
      <c r="D629" t="str">
        <f t="shared" si="101"/>
        <v>ZEBRONICS Zeb-Dash Plus 2.4GHz High Precision Wireless Mouse with up to 1600 DPI, Power Saving Mode, Nano Receiver and Plug and Play Usage - USB</v>
      </c>
      <c r="F629" t="str">
        <f t="shared" si="110"/>
        <v>Unique</v>
      </c>
      <c r="G629" t="str" cm="1">
        <f t="array" ref="G629">PROPER(_xlfn.TEXTJOIN(" ", TRUE, INDEX(_xlfn.FILTERXML("&lt;t&gt;&lt;s&gt;" &amp; SUBSTITUTE(D629," ","&lt;/s&gt;&lt;s&gt;") &amp; "&lt;/s&gt;&lt;/t&gt;", "//s"), _xlfn.SEQUENCE(4))))</f>
        <v>Zebronics Zeb-Dash Plus 2.4Ghz</v>
      </c>
      <c r="H629" t="str">
        <f t="shared" si="111"/>
        <v>Wireless Mouse with up to 1600 DPI, Power Saving Mode, Nano Receiver and Plug and Play Usage - USB</v>
      </c>
      <c r="I629" t="s">
        <v>4777</v>
      </c>
      <c r="J629" t="s">
        <v>13085</v>
      </c>
      <c r="K629" s="7" t="str">
        <f t="shared" si="102"/>
        <v>Computers &amp; Accessories</v>
      </c>
      <c r="L629" t="s">
        <v>13086</v>
      </c>
      <c r="M629" t="str">
        <f t="shared" si="103"/>
        <v>Accessories &amp; Peripherals</v>
      </c>
      <c r="N629" t="s">
        <v>13160</v>
      </c>
      <c r="O629" s="2" t="str">
        <f t="shared" si="104"/>
        <v>Keyboards , Mice &amp; InputDevices</v>
      </c>
      <c r="P629" s="1" t="s">
        <v>13161</v>
      </c>
      <c r="R629">
        <v>299</v>
      </c>
      <c r="S629" s="8">
        <f t="shared" si="105"/>
        <v>299</v>
      </c>
      <c r="T629">
        <v>449</v>
      </c>
      <c r="U629" s="8">
        <f t="shared" si="106"/>
        <v>449</v>
      </c>
      <c r="V629" s="1">
        <f t="shared" si="107"/>
        <v>0.33407572383073497</v>
      </c>
      <c r="W629">
        <v>3.5</v>
      </c>
      <c r="X629" s="10">
        <f t="shared" si="108"/>
        <v>3.5</v>
      </c>
      <c r="Y629" s="4">
        <v>11827</v>
      </c>
      <c r="Z629" s="12">
        <f t="shared" si="109"/>
        <v>11827</v>
      </c>
    </row>
    <row r="630" spans="1:26" x14ac:dyDescent="0.25">
      <c r="A630">
        <v>629</v>
      </c>
      <c r="B630" t="s">
        <v>45</v>
      </c>
      <c r="C630" t="s">
        <v>46</v>
      </c>
      <c r="D630" t="str">
        <f t="shared" si="101"/>
        <v>boAt Deuce USB 300 2 in 1 Type-C and Micro USB Stress Resistant, Tangle-Free, Sturdy Cable with 3A Fast Charging and 480mbps Data Transmission, 10000+ Bends Lifespan and Extended 1.5m Length(Martian Red)</v>
      </c>
      <c r="F630" t="str">
        <f t="shared" si="110"/>
        <v>Duplicate</v>
      </c>
      <c r="G630" t="str" cm="1">
        <f t="array" ref="G630">PROPER(_xlfn.TEXTJOIN(" ", TRUE, INDEX(_xlfn.FILTERXML("&lt;t&gt;&lt;s&gt;" &amp; SUBSTITUTE(D630," ","&lt;/s&gt;&lt;s&gt;") &amp; "&lt;/s&gt;&lt;/t&gt;", "//s"), _xlfn.SEQUENCE(4))))</f>
        <v>Boat Deuce Usb 300</v>
      </c>
      <c r="H630" t="str">
        <f t="shared" si="111"/>
        <v>1 Type-C and Micro USB Stress Resistant, Tangle-Free, Sturdy Cable with 3A Fast Charging and 480mbps Data Transmission, 10000+ Bends Lifespan and Extended 1.5m Length(Martian Red)</v>
      </c>
      <c r="I630" t="s">
        <v>17</v>
      </c>
      <c r="J630" t="s">
        <v>13085</v>
      </c>
      <c r="K630" s="7" t="str">
        <f t="shared" si="102"/>
        <v>Computers &amp; Accessories</v>
      </c>
      <c r="L630" t="s">
        <v>13086</v>
      </c>
      <c r="M630" t="str">
        <f t="shared" si="103"/>
        <v>Accessories &amp; Peripherals</v>
      </c>
      <c r="N630" t="s">
        <v>13087</v>
      </c>
      <c r="O630" s="2" t="str">
        <f t="shared" si="104"/>
        <v>Cables &amp; Accessories</v>
      </c>
      <c r="P630" s="1" t="s">
        <v>13088</v>
      </c>
      <c r="Q630" t="s">
        <v>13089</v>
      </c>
      <c r="R630">
        <v>329</v>
      </c>
      <c r="S630" s="8">
        <f t="shared" si="105"/>
        <v>329</v>
      </c>
      <c r="T630">
        <v>699</v>
      </c>
      <c r="U630" s="8">
        <f t="shared" si="106"/>
        <v>699</v>
      </c>
      <c r="V630" s="1">
        <f t="shared" si="107"/>
        <v>0.52932761087267521</v>
      </c>
      <c r="W630">
        <v>4.2</v>
      </c>
      <c r="X630" s="10">
        <f t="shared" si="108"/>
        <v>4.2</v>
      </c>
      <c r="Y630" s="4">
        <v>94364</v>
      </c>
      <c r="Z630" s="12">
        <f t="shared" si="109"/>
        <v>94364</v>
      </c>
    </row>
    <row r="631" spans="1:26" x14ac:dyDescent="0.25">
      <c r="A631">
        <v>630</v>
      </c>
      <c r="B631" t="s">
        <v>5086</v>
      </c>
      <c r="C631" t="s">
        <v>5087</v>
      </c>
      <c r="D631" t="str">
        <f t="shared" si="101"/>
        <v>Zebronics Zeb-Companion 107 USB Wireless Keyboard and Mouse Set with Nano Receiver (Black)</v>
      </c>
      <c r="F631" t="str">
        <f t="shared" si="110"/>
        <v>Unique</v>
      </c>
      <c r="G631" t="str" cm="1">
        <f t="array" ref="G631">PROPER(_xlfn.TEXTJOIN(" ", TRUE, INDEX(_xlfn.FILTERXML("&lt;t&gt;&lt;s&gt;" &amp; SUBSTITUTE(D631," ","&lt;/s&gt;&lt;s&gt;") &amp; "&lt;/s&gt;&lt;/t&gt;", "//s"), _xlfn.SEQUENCE(4))))</f>
        <v>Zebronics Zeb-Companion 107 Usb</v>
      </c>
      <c r="H631" t="str">
        <f t="shared" si="111"/>
        <v>and Mouse Set with Nano Receiver (Black)</v>
      </c>
      <c r="I631" t="s">
        <v>5034</v>
      </c>
      <c r="J631" t="s">
        <v>13085</v>
      </c>
      <c r="K631" s="7" t="str">
        <f t="shared" si="102"/>
        <v>Computers &amp; Accessories</v>
      </c>
      <c r="L631" t="s">
        <v>13086</v>
      </c>
      <c r="M631" t="str">
        <f t="shared" si="103"/>
        <v>Accessories &amp; Peripherals</v>
      </c>
      <c r="N631" t="s">
        <v>13160</v>
      </c>
      <c r="O631" s="2" t="str">
        <f t="shared" si="104"/>
        <v>Keyboards , Mice &amp; InputDevices</v>
      </c>
      <c r="P631" s="1" t="s">
        <v>13180</v>
      </c>
      <c r="R631">
        <v>699</v>
      </c>
      <c r="S631" s="8">
        <f t="shared" si="105"/>
        <v>699</v>
      </c>
      <c r="T631">
        <v>999</v>
      </c>
      <c r="U631" s="8">
        <f t="shared" si="106"/>
        <v>999</v>
      </c>
      <c r="V631" s="1">
        <f t="shared" si="107"/>
        <v>0.3003003003003003</v>
      </c>
      <c r="W631">
        <v>3.5</v>
      </c>
      <c r="X631" s="10">
        <f t="shared" si="108"/>
        <v>3.5</v>
      </c>
      <c r="Y631" s="4">
        <v>15295</v>
      </c>
      <c r="Z631" s="12">
        <f t="shared" si="109"/>
        <v>15295</v>
      </c>
    </row>
    <row r="632" spans="1:26" x14ac:dyDescent="0.25">
      <c r="A632">
        <v>631</v>
      </c>
      <c r="B632" t="s">
        <v>5096</v>
      </c>
      <c r="C632" t="s">
        <v>5097</v>
      </c>
      <c r="D632" t="str">
        <f t="shared" si="101"/>
        <v>SYVO WT 3130 Aluminum Tripod (133CM), Universal Lightweight Tripod with Mobile Phone Holder Mount and Carry Bag for All Smart Phones, Gopro, Cameras - Brown</v>
      </c>
      <c r="F632" t="str">
        <f t="shared" si="110"/>
        <v>Unique</v>
      </c>
      <c r="G632" t="str" cm="1">
        <f t="array" ref="G632">PROPER(_xlfn.TEXTJOIN(" ", TRUE, INDEX(_xlfn.FILTERXML("&lt;t&gt;&lt;s&gt;" &amp; SUBSTITUTE(D632," ","&lt;/s&gt;&lt;s&gt;") &amp; "&lt;/s&gt;&lt;/t&gt;", "//s"), _xlfn.SEQUENCE(4))))</f>
        <v>Syvo Wt 3130 Aluminum</v>
      </c>
      <c r="H632" t="str">
        <f t="shared" si="111"/>
        <v>Universal Lightweight Tripod with Mobile Phone Holder Mount and Carry Bag for All Smart Phones, Gopro, Cameras - Brown</v>
      </c>
      <c r="I632" t="s">
        <v>5098</v>
      </c>
      <c r="J632" t="s">
        <v>13093</v>
      </c>
      <c r="K632" s="7" t="str">
        <f t="shared" si="102"/>
        <v>Electronics</v>
      </c>
      <c r="L632" t="s">
        <v>13182</v>
      </c>
      <c r="M632" t="str">
        <f t="shared" si="103"/>
        <v>Cameras &amp; Photography</v>
      </c>
      <c r="N632" s="2" t="s">
        <v>13095</v>
      </c>
      <c r="O632" s="2" t="str">
        <f t="shared" si="104"/>
        <v>Accessories</v>
      </c>
      <c r="P632" s="1" t="s">
        <v>13184</v>
      </c>
      <c r="Q632" t="s">
        <v>13185</v>
      </c>
      <c r="R632">
        <v>799</v>
      </c>
      <c r="S632" s="8">
        <f t="shared" si="105"/>
        <v>799</v>
      </c>
      <c r="T632" s="2">
        <v>3990</v>
      </c>
      <c r="U632" s="8">
        <f t="shared" si="106"/>
        <v>3990</v>
      </c>
      <c r="V632" s="1">
        <f t="shared" si="107"/>
        <v>0.79974937343358399</v>
      </c>
      <c r="W632">
        <v>4.3</v>
      </c>
      <c r="X632" s="10">
        <f t="shared" si="108"/>
        <v>4.3</v>
      </c>
      <c r="Y632" s="4">
        <v>27139</v>
      </c>
      <c r="Z632" s="12">
        <f t="shared" si="109"/>
        <v>27139</v>
      </c>
    </row>
    <row r="633" spans="1:26" x14ac:dyDescent="0.25">
      <c r="A633">
        <v>632</v>
      </c>
      <c r="B633" t="s">
        <v>5107</v>
      </c>
      <c r="C633" t="s">
        <v>5108</v>
      </c>
      <c r="D633" t="str">
        <f t="shared" si="101"/>
        <v>Boult Audio Airbass Z20 True Wireless, 40H Battery Life, Zen ENC Mic, Type-C Lightning Boult Fast Charging (10Mins=100Mins), BoomX Tech Bass, ENC, IPX5 in Ear Earbuds with mic (Green)</v>
      </c>
      <c r="F633" t="str">
        <f t="shared" si="110"/>
        <v>Unique</v>
      </c>
      <c r="G633" t="str" cm="1">
        <f t="array" ref="G633">PROPER(_xlfn.TEXTJOIN(" ", TRUE, INDEX(_xlfn.FILTERXML("&lt;t&gt;&lt;s&gt;" &amp; SUBSTITUTE(D633," ","&lt;/s&gt;&lt;s&gt;") &amp; "&lt;/s&gt;&lt;/t&gt;", "//s"), _xlfn.SEQUENCE(4))))</f>
        <v>Boult Audio Airbass Z20</v>
      </c>
      <c r="H633" t="str">
        <f t="shared" si="111"/>
        <v>40H Battery Life, Zen ENC Mic, Type-C Lightning Boult Fast Charging (10Mins=100Mins), BoomX Tech Bass, ENC, IPX5 in Ear Earbuds with mic (Green)</v>
      </c>
      <c r="I633" t="s">
        <v>3025</v>
      </c>
      <c r="J633" t="s">
        <v>13093</v>
      </c>
      <c r="K633" s="7" t="str">
        <f t="shared" si="102"/>
        <v>Electronics</v>
      </c>
      <c r="L633" s="2" t="s">
        <v>13131</v>
      </c>
      <c r="M633" t="str">
        <f t="shared" si="103"/>
        <v>Headphones , Earbuds &amp; Accessories</v>
      </c>
      <c r="N633" s="2" t="s">
        <v>13132</v>
      </c>
      <c r="O633" s="2" t="str">
        <f t="shared" si="104"/>
        <v>Headphones</v>
      </c>
      <c r="P633" s="1" t="s">
        <v>13133</v>
      </c>
      <c r="R633" s="2">
        <v>1399</v>
      </c>
      <c r="S633" s="8">
        <f t="shared" si="105"/>
        <v>1399</v>
      </c>
      <c r="T633" s="2">
        <v>5499</v>
      </c>
      <c r="U633" s="8">
        <f t="shared" si="106"/>
        <v>5499</v>
      </c>
      <c r="V633" s="1">
        <f t="shared" si="107"/>
        <v>0.74559010729223496</v>
      </c>
      <c r="W633">
        <v>3.9</v>
      </c>
      <c r="X633" s="10">
        <f t="shared" si="108"/>
        <v>3.9</v>
      </c>
      <c r="Y633" s="4">
        <v>9504</v>
      </c>
      <c r="Z633" s="12">
        <f t="shared" si="109"/>
        <v>9504</v>
      </c>
    </row>
    <row r="634" spans="1:26" x14ac:dyDescent="0.25">
      <c r="A634">
        <v>633</v>
      </c>
      <c r="B634" t="s">
        <v>55</v>
      </c>
      <c r="C634" t="s">
        <v>56</v>
      </c>
      <c r="D634" t="str">
        <f t="shared" si="101"/>
        <v>Portronics Konnect L 1.2M Fast Charging 3A 8 Pin USB Cable with Charge and Sync Function for iPhone, iPad (Grey)</v>
      </c>
      <c r="F634" t="str">
        <f t="shared" si="110"/>
        <v>Duplicate</v>
      </c>
      <c r="G634" t="str" cm="1">
        <f t="array" ref="G634">PROPER(_xlfn.TEXTJOIN(" ", TRUE, INDEX(_xlfn.FILTERXML("&lt;t&gt;&lt;s&gt;" &amp; SUBSTITUTE(D634," ","&lt;/s&gt;&lt;s&gt;") &amp; "&lt;/s&gt;&lt;/t&gt;", "//s"), _xlfn.SEQUENCE(4))))</f>
        <v>Portronics Konnect L 1.2M</v>
      </c>
      <c r="H634" t="str">
        <f t="shared" si="111"/>
        <v>3A 8 Pin USB Cable with Charge and Sync Function for iPhone, iPad (Grey)</v>
      </c>
      <c r="I634" t="s">
        <v>17</v>
      </c>
      <c r="J634" t="s">
        <v>13085</v>
      </c>
      <c r="K634" s="7" t="str">
        <f t="shared" si="102"/>
        <v>Computers &amp; Accessories</v>
      </c>
      <c r="L634" t="s">
        <v>13086</v>
      </c>
      <c r="M634" t="str">
        <f t="shared" si="103"/>
        <v>Accessories &amp; Peripherals</v>
      </c>
      <c r="N634" t="s">
        <v>13087</v>
      </c>
      <c r="O634" s="2" t="str">
        <f t="shared" si="104"/>
        <v>Cables &amp; Accessories</v>
      </c>
      <c r="P634" s="1" t="s">
        <v>13088</v>
      </c>
      <c r="Q634" t="s">
        <v>13089</v>
      </c>
      <c r="R634">
        <v>154</v>
      </c>
      <c r="S634" s="8">
        <f t="shared" si="105"/>
        <v>154</v>
      </c>
      <c r="T634">
        <v>399</v>
      </c>
      <c r="U634" s="8">
        <f t="shared" si="106"/>
        <v>399</v>
      </c>
      <c r="V634" s="1">
        <f t="shared" si="107"/>
        <v>0.61403508771929827</v>
      </c>
      <c r="W634">
        <v>4.2</v>
      </c>
      <c r="X634" s="10">
        <f t="shared" si="108"/>
        <v>4.2</v>
      </c>
      <c r="Y634" s="4">
        <v>16905</v>
      </c>
      <c r="Z634" s="12">
        <f t="shared" si="109"/>
        <v>16905</v>
      </c>
    </row>
    <row r="635" spans="1:26" x14ac:dyDescent="0.25">
      <c r="A635">
        <v>634</v>
      </c>
      <c r="B635" t="s">
        <v>5119</v>
      </c>
      <c r="C635" t="s">
        <v>5120</v>
      </c>
      <c r="D635" t="str">
        <f t="shared" si="101"/>
        <v>SanDisk Ultra Flair 64GB USB 3.0 Pen Drive, Multicolor</v>
      </c>
      <c r="F635" t="str">
        <f t="shared" si="110"/>
        <v>Unique</v>
      </c>
      <c r="G635" t="str" cm="1">
        <f t="array" ref="G635">PROPER(_xlfn.TEXTJOIN(" ", TRUE, INDEX(_xlfn.FILTERXML("&lt;t&gt;&lt;s&gt;" &amp; SUBSTITUTE(D635," ","&lt;/s&gt;&lt;s&gt;") &amp; "&lt;/s&gt;&lt;/t&gt;", "//s"), _xlfn.SEQUENCE(4))))</f>
        <v>Sandisk Ultra Flair 64Gb</v>
      </c>
      <c r="H635" t="str">
        <f t="shared" si="111"/>
        <v>Pen Drive, Multicolor</v>
      </c>
      <c r="I635" t="s">
        <v>4766</v>
      </c>
      <c r="J635" t="s">
        <v>13085</v>
      </c>
      <c r="K635" s="7" t="str">
        <f t="shared" si="102"/>
        <v>Computers &amp; Accessories</v>
      </c>
      <c r="L635" t="s">
        <v>13158</v>
      </c>
      <c r="M635" t="str">
        <f t="shared" si="103"/>
        <v>ExternalDevices &amp; DataStorage</v>
      </c>
      <c r="N635" s="2" t="s">
        <v>13159</v>
      </c>
      <c r="O635" s="2" t="str">
        <f t="shared" si="104"/>
        <v>PenDrives</v>
      </c>
      <c r="P635" s="1"/>
      <c r="R635">
        <v>519</v>
      </c>
      <c r="S635" s="8">
        <f t="shared" si="105"/>
        <v>519</v>
      </c>
      <c r="T635" s="2">
        <v>1350</v>
      </c>
      <c r="U635" s="8">
        <f t="shared" si="106"/>
        <v>1350</v>
      </c>
      <c r="V635" s="1">
        <f t="shared" si="107"/>
        <v>0.61555555555555552</v>
      </c>
      <c r="W635">
        <v>4.3</v>
      </c>
      <c r="X635" s="10">
        <f t="shared" si="108"/>
        <v>4.3</v>
      </c>
      <c r="Y635" s="4">
        <v>30058</v>
      </c>
      <c r="Z635" s="12">
        <f t="shared" si="109"/>
        <v>30058</v>
      </c>
    </row>
    <row r="636" spans="1:26" x14ac:dyDescent="0.25">
      <c r="A636">
        <v>635</v>
      </c>
      <c r="B636" t="s">
        <v>3371</v>
      </c>
      <c r="C636" t="s">
        <v>3372</v>
      </c>
      <c r="D636" t="str">
        <f t="shared" si="101"/>
        <v>boAt Xtend Smartwatch with Alexa Built-in, 1.69‚Äù HD Display, Multiple Watch Faces, Stress Monitor, Heart and SpO2 Monitoring, 14 Sports Modes, Sleep Monitor, 5 ATM and 7 Days Battery(Charcoal Black)</v>
      </c>
      <c r="F636" t="str">
        <f t="shared" si="110"/>
        <v>Duplicate</v>
      </c>
      <c r="G636" t="str" cm="1">
        <f t="array" ref="G636">PROPER(_xlfn.TEXTJOIN(" ", TRUE, INDEX(_xlfn.FILTERXML("&lt;t&gt;&lt;s&gt;" &amp; SUBSTITUTE(D636," ","&lt;/s&gt;&lt;s&gt;") &amp; "&lt;/s&gt;&lt;/t&gt;", "//s"), _xlfn.SEQUENCE(4))))</f>
        <v>Boat Xtend Smartwatch With</v>
      </c>
      <c r="H636" t="str">
        <f t="shared" si="111"/>
        <v>1.69‚Äù HD Display, Multiple Watch Faces, Stress Monitor, Heart and SpO2 Monitoring, 14 Sports Modes, Sleep Monitor, 5 ATM and 7 Days Battery(Charcoal Black)</v>
      </c>
      <c r="I636" t="s">
        <v>2910</v>
      </c>
      <c r="J636" t="s">
        <v>13093</v>
      </c>
      <c r="K636" s="7" t="str">
        <f t="shared" si="102"/>
        <v>Electronics</v>
      </c>
      <c r="L636" s="2" t="s">
        <v>13120</v>
      </c>
      <c r="M636" t="str">
        <f t="shared" si="103"/>
        <v>WearableTechnology</v>
      </c>
      <c r="N636" s="2" t="s">
        <v>13121</v>
      </c>
      <c r="O636" s="2" t="str">
        <f t="shared" si="104"/>
        <v>SmartWatches</v>
      </c>
      <c r="P636" s="1"/>
      <c r="R636" s="2">
        <v>2299</v>
      </c>
      <c r="S636" s="8">
        <f t="shared" si="105"/>
        <v>2299</v>
      </c>
      <c r="T636" s="2">
        <v>7990</v>
      </c>
      <c r="U636" s="8">
        <f t="shared" si="106"/>
        <v>7990</v>
      </c>
      <c r="V636" s="1">
        <f t="shared" si="107"/>
        <v>0.71226533166458073</v>
      </c>
      <c r="W636">
        <v>4.2</v>
      </c>
      <c r="X636" s="10">
        <f t="shared" si="108"/>
        <v>4.2</v>
      </c>
      <c r="Y636" s="4">
        <v>69619</v>
      </c>
      <c r="Z636" s="12">
        <f t="shared" si="109"/>
        <v>69619</v>
      </c>
    </row>
    <row r="637" spans="1:26" x14ac:dyDescent="0.25">
      <c r="A637">
        <v>636</v>
      </c>
      <c r="B637" t="s">
        <v>3381</v>
      </c>
      <c r="C637" t="s">
        <v>3382</v>
      </c>
      <c r="D637" t="str">
        <f t="shared" si="101"/>
        <v>Tygot Bluetooth Extendable Selfie Sticks with Wireless Remote and Tripod Stand, 3-in-1 Multifunctional Selfie Stick with Tripod Stand Compatible with iPhone OnePlus Samsung Oppo Vivo and All Phones</v>
      </c>
      <c r="F637" t="str">
        <f t="shared" si="110"/>
        <v>Duplicate</v>
      </c>
      <c r="G637" t="str" cm="1">
        <f t="array" ref="G637">PROPER(_xlfn.TEXTJOIN(" ", TRUE, INDEX(_xlfn.FILTERXML("&lt;t&gt;&lt;s&gt;" &amp; SUBSTITUTE(D637," ","&lt;/s&gt;&lt;s&gt;") &amp; "&lt;/s&gt;&lt;/t&gt;", "//s"), _xlfn.SEQUENCE(4))))</f>
        <v>Tygot Bluetooth Extendable Selfie</v>
      </c>
      <c r="H637" t="str">
        <f t="shared" si="111"/>
        <v>Wireless Remote and Tripod Stand, 3-in-1 Multifunctional Selfie Stick with Tripod Stand Compatible with iPhone OnePlus Samsung Oppo Vivo and All Phones</v>
      </c>
      <c r="I637" t="s">
        <v>3383</v>
      </c>
      <c r="J637" t="s">
        <v>13093</v>
      </c>
      <c r="K637" s="7" t="str">
        <f t="shared" si="102"/>
        <v>Electronics</v>
      </c>
      <c r="L637" t="s">
        <v>13122</v>
      </c>
      <c r="M637" t="str">
        <f t="shared" si="103"/>
        <v>Mobiles &amp; Accessories</v>
      </c>
      <c r="N637" s="2" t="s">
        <v>13123</v>
      </c>
      <c r="O637" s="2" t="str">
        <f t="shared" si="104"/>
        <v>MobileAccessories</v>
      </c>
      <c r="P637" s="1" t="s">
        <v>13140</v>
      </c>
      <c r="Q637" t="s">
        <v>13142</v>
      </c>
      <c r="R637">
        <v>399</v>
      </c>
      <c r="S637" s="8">
        <f t="shared" si="105"/>
        <v>399</v>
      </c>
      <c r="T637" s="2">
        <v>1999</v>
      </c>
      <c r="U637" s="8">
        <f t="shared" si="106"/>
        <v>1999</v>
      </c>
      <c r="V637" s="1">
        <f t="shared" si="107"/>
        <v>0.80040020010004997</v>
      </c>
      <c r="W637">
        <v>4</v>
      </c>
      <c r="X637" s="10">
        <f t="shared" si="108"/>
        <v>4</v>
      </c>
      <c r="Y637" s="4">
        <v>3382</v>
      </c>
      <c r="Z637" s="12">
        <f t="shared" si="109"/>
        <v>3382</v>
      </c>
    </row>
    <row r="638" spans="1:26" x14ac:dyDescent="0.25">
      <c r="A638">
        <v>637</v>
      </c>
      <c r="B638" t="s">
        <v>5133</v>
      </c>
      <c r="C638" t="s">
        <v>5134</v>
      </c>
      <c r="D638" t="str">
        <f t="shared" si="101"/>
        <v>boAt Rockerz 330 in-Ear Bluetooth Neckband with Upto 30 Hours Playtime, ASAP Charge, Signature Sound, Dual Pairing and IPX5 with Mic (Active Black)</v>
      </c>
      <c r="F638" t="str">
        <f t="shared" si="110"/>
        <v>Unique</v>
      </c>
      <c r="G638" t="str" cm="1">
        <f t="array" ref="G638">PROPER(_xlfn.TEXTJOIN(" ", TRUE, INDEX(_xlfn.FILTERXML("&lt;t&gt;&lt;s&gt;" &amp; SUBSTITUTE(D638," ","&lt;/s&gt;&lt;s&gt;") &amp; "&lt;/s&gt;&lt;/t&gt;", "//s"), _xlfn.SEQUENCE(4))))</f>
        <v>Boat Rockerz 330 In-Ear</v>
      </c>
      <c r="H638" t="str">
        <f t="shared" si="111"/>
        <v>with Upto 30 Hours Playtime, ASAP Charge, Signature Sound, Dual Pairing and IPX5 with Mic (Active Black)</v>
      </c>
      <c r="I638" t="s">
        <v>3025</v>
      </c>
      <c r="J638" t="s">
        <v>13093</v>
      </c>
      <c r="K638" s="7" t="str">
        <f t="shared" si="102"/>
        <v>Electronics</v>
      </c>
      <c r="L638" s="2" t="s">
        <v>13131</v>
      </c>
      <c r="M638" t="str">
        <f t="shared" si="103"/>
        <v>Headphones , Earbuds &amp; Accessories</v>
      </c>
      <c r="N638" s="2" t="s">
        <v>13132</v>
      </c>
      <c r="O638" s="2" t="str">
        <f t="shared" si="104"/>
        <v>Headphones</v>
      </c>
      <c r="P638" s="1" t="s">
        <v>13133</v>
      </c>
      <c r="R638" s="2">
        <v>1499</v>
      </c>
      <c r="S638" s="8">
        <f t="shared" si="105"/>
        <v>1499</v>
      </c>
      <c r="T638" s="2">
        <v>3990</v>
      </c>
      <c r="U638" s="8">
        <f t="shared" si="106"/>
        <v>3990</v>
      </c>
      <c r="V638" s="1">
        <f t="shared" si="107"/>
        <v>0.62431077694235593</v>
      </c>
      <c r="W638">
        <v>4.0999999999999996</v>
      </c>
      <c r="X638" s="10">
        <f t="shared" si="108"/>
        <v>4.0999999999999996</v>
      </c>
      <c r="Y638" s="4">
        <v>109864</v>
      </c>
      <c r="Z638" s="12">
        <f t="shared" si="109"/>
        <v>109864</v>
      </c>
    </row>
    <row r="639" spans="1:26" x14ac:dyDescent="0.25">
      <c r="A639">
        <v>638</v>
      </c>
      <c r="B639" t="s">
        <v>5143</v>
      </c>
      <c r="C639" t="s">
        <v>5144</v>
      </c>
      <c r="D639" t="str">
        <f t="shared" si="101"/>
        <v>Casio FX-991ES Plus-2nd Edition Scientific Calculator, Black</v>
      </c>
      <c r="F639" t="str">
        <f t="shared" si="110"/>
        <v>Unique</v>
      </c>
      <c r="G639" t="str" cm="1">
        <f t="array" ref="G639">PROPER(_xlfn.TEXTJOIN(" ", TRUE, INDEX(_xlfn.FILTERXML("&lt;t&gt;&lt;s&gt;" &amp; SUBSTITUTE(D639," ","&lt;/s&gt;&lt;s&gt;") &amp; "&lt;/s&gt;&lt;/t&gt;", "//s"), _xlfn.SEQUENCE(4))))</f>
        <v>Casio Fx-991Es Plus-2Nd Edition</v>
      </c>
      <c r="H639" t="str">
        <f t="shared" si="111"/>
        <v>Black</v>
      </c>
      <c r="I639" t="s">
        <v>5145</v>
      </c>
      <c r="J639" t="s">
        <v>13171</v>
      </c>
      <c r="K639" s="7" t="str">
        <f t="shared" si="102"/>
        <v>OfficeProducts</v>
      </c>
      <c r="L639" s="2" t="s">
        <v>13186</v>
      </c>
      <c r="M639" t="str">
        <f t="shared" si="103"/>
        <v>OfficeElectronics</v>
      </c>
      <c r="N639" s="2" t="s">
        <v>13187</v>
      </c>
      <c r="O639" s="2" t="str">
        <f t="shared" si="104"/>
        <v>Calculators</v>
      </c>
      <c r="P639" s="1" t="s">
        <v>13188</v>
      </c>
      <c r="R639" s="2">
        <v>1295</v>
      </c>
      <c r="S639" s="8">
        <f t="shared" si="105"/>
        <v>1295</v>
      </c>
      <c r="T639" s="2">
        <v>1295</v>
      </c>
      <c r="U639" s="8">
        <f t="shared" si="106"/>
        <v>1295</v>
      </c>
      <c r="V639" s="1">
        <f t="shared" si="107"/>
        <v>0</v>
      </c>
      <c r="W639">
        <v>4.5</v>
      </c>
      <c r="X639" s="10">
        <f t="shared" si="108"/>
        <v>4.5</v>
      </c>
      <c r="Y639" s="4">
        <v>5760</v>
      </c>
      <c r="Z639" s="12">
        <f t="shared" si="109"/>
        <v>5760</v>
      </c>
    </row>
    <row r="640" spans="1:26" x14ac:dyDescent="0.25">
      <c r="A640">
        <v>639</v>
      </c>
      <c r="B640" t="s">
        <v>5153</v>
      </c>
      <c r="C640" t="s">
        <v>5154</v>
      </c>
      <c r="D640" t="str">
        <f t="shared" si="101"/>
        <v>TP-Link AC750 Wifi Range Extender | Up to 750Mbps | Dual Band WiFi Extender, Repeater, Wifi Signal Booster, Access Point| Easy Set-Up | Extends Wifi to Smart Home and Alexa Devices (RE200)</v>
      </c>
      <c r="F640" t="str">
        <f t="shared" si="110"/>
        <v>Unique</v>
      </c>
      <c r="G640" t="str" cm="1">
        <f t="array" ref="G640">PROPER(_xlfn.TEXTJOIN(" ", TRUE, INDEX(_xlfn.FILTERXML("&lt;t&gt;&lt;s&gt;" &amp; SUBSTITUTE(D640," ","&lt;/s&gt;&lt;s&gt;") &amp; "&lt;/s&gt;&lt;/t&gt;", "//s"), _xlfn.SEQUENCE(4))))</f>
        <v>Tp-Link Ac750 Wifi Range</v>
      </c>
      <c r="H640" t="str">
        <f t="shared" si="111"/>
        <v>Up to 750Mbps | Dual Band WiFi Extender, Repeater, Wifi Signal Booster, Access Point| Easy Set-Up | Extends Wifi to Smart Home and Alexa Devices (RE200)</v>
      </c>
      <c r="I640" t="s">
        <v>5155</v>
      </c>
      <c r="J640" t="s">
        <v>13085</v>
      </c>
      <c r="K640" s="7" t="str">
        <f t="shared" si="102"/>
        <v>Computers &amp; Accessories</v>
      </c>
      <c r="L640" s="2" t="s">
        <v>13090</v>
      </c>
      <c r="M640" t="str">
        <f t="shared" si="103"/>
        <v>NetworkingDevices</v>
      </c>
      <c r="N640" s="2" t="s">
        <v>13189</v>
      </c>
      <c r="O640" s="2" t="str">
        <f t="shared" si="104"/>
        <v>Repeaters &amp; Extenders</v>
      </c>
      <c r="P640" s="1"/>
      <c r="R640" s="2">
        <v>1889</v>
      </c>
      <c r="S640" s="8">
        <f t="shared" si="105"/>
        <v>1889</v>
      </c>
      <c r="T640" s="2">
        <v>5499</v>
      </c>
      <c r="U640" s="8">
        <f t="shared" si="106"/>
        <v>5499</v>
      </c>
      <c r="V640" s="1">
        <f t="shared" si="107"/>
        <v>0.65648299690852885</v>
      </c>
      <c r="W640">
        <v>4.2</v>
      </c>
      <c r="X640" s="10">
        <f t="shared" si="108"/>
        <v>4.2</v>
      </c>
      <c r="Y640" s="4">
        <v>49551</v>
      </c>
      <c r="Z640" s="12">
        <f t="shared" si="109"/>
        <v>49551</v>
      </c>
    </row>
    <row r="641" spans="1:26" x14ac:dyDescent="0.25">
      <c r="A641">
        <v>640</v>
      </c>
      <c r="B641" t="s">
        <v>5164</v>
      </c>
      <c r="C641" t="s">
        <v>5165</v>
      </c>
      <c r="D641" t="str">
        <f t="shared" si="101"/>
        <v>boAt Bassheads 242 in Ear Wired Earphones with Mic(Blue)</v>
      </c>
      <c r="F641" t="str">
        <f t="shared" si="110"/>
        <v>Unique</v>
      </c>
      <c r="G641" t="str" cm="1">
        <f t="array" ref="G641">PROPER(_xlfn.TEXTJOIN(" ", TRUE, INDEX(_xlfn.FILTERXML("&lt;t&gt;&lt;s&gt;" &amp; SUBSTITUTE(D641," ","&lt;/s&gt;&lt;s&gt;") &amp; "&lt;/s&gt;&lt;/t&gt;", "//s"), _xlfn.SEQUENCE(4))))</f>
        <v>Boat Bassheads 242 In</v>
      </c>
      <c r="H641" t="str">
        <f t="shared" si="111"/>
        <v>Earphones with Mic(Blue)</v>
      </c>
      <c r="I641" t="s">
        <v>3025</v>
      </c>
      <c r="J641" t="s">
        <v>13093</v>
      </c>
      <c r="K641" s="7" t="str">
        <f t="shared" si="102"/>
        <v>Electronics</v>
      </c>
      <c r="L641" t="s">
        <v>13131</v>
      </c>
      <c r="M641" t="str">
        <f t="shared" si="103"/>
        <v>Headphones , Earbuds &amp; Accessories</v>
      </c>
      <c r="N641" s="2" t="s">
        <v>13132</v>
      </c>
      <c r="O641" s="2" t="str">
        <f t="shared" si="104"/>
        <v>Headphones</v>
      </c>
      <c r="P641" s="1" t="s">
        <v>13133</v>
      </c>
      <c r="R641">
        <v>455</v>
      </c>
      <c r="S641" s="8">
        <f t="shared" si="105"/>
        <v>455</v>
      </c>
      <c r="T641" s="2">
        <v>1490</v>
      </c>
      <c r="U641" s="8">
        <f t="shared" si="106"/>
        <v>1490</v>
      </c>
      <c r="V641" s="1">
        <f t="shared" si="107"/>
        <v>0.69463087248322153</v>
      </c>
      <c r="W641">
        <v>4.0999999999999996</v>
      </c>
      <c r="X641" s="10">
        <f t="shared" si="108"/>
        <v>4.0999999999999996</v>
      </c>
      <c r="Y641" s="4">
        <v>161677</v>
      </c>
      <c r="Z641" s="12">
        <f t="shared" si="109"/>
        <v>161677</v>
      </c>
    </row>
    <row r="642" spans="1:26" x14ac:dyDescent="0.25">
      <c r="A642">
        <v>641</v>
      </c>
      <c r="B642" t="s">
        <v>5174</v>
      </c>
      <c r="C642" t="s">
        <v>12993</v>
      </c>
      <c r="D642" t="str">
        <f t="shared" ref="D642:D705" si="112">TRIM(SUBSTITUTE(SUBSTITUTE(SUBSTITUTE(SUBSTITUTE(SUBSTITUTE(SUBSTITUTE(C642,"&amp;","and"),"&lt;",""),"&gt;",""),"/"," "),CHAR(160)," "),CHAR(10)," "))</f>
        <v>DIGITEK (DTR 260 GT) Gorilla Tripod Mini 33 cm (13 Inch) Tripod for Mobile Phone with Phone Mount and Remote, Flexible Gorilla Stand for DSLR and Action Cameras</v>
      </c>
      <c r="F642" t="str">
        <f t="shared" si="110"/>
        <v>Unique</v>
      </c>
      <c r="G642" t="str" cm="1">
        <f t="array" ref="G642">PROPER(_xlfn.TEXTJOIN(" ", TRUE, INDEX(_xlfn.FILTERXML("&lt;t&gt;&lt;s&gt;" &amp; SUBSTITUTE(D642," ","&lt;/s&gt;&lt;s&gt;") &amp; "&lt;/s&gt;&lt;/t&gt;", "//s"), _xlfn.SEQUENCE(4))))</f>
        <v>Digitek (Dtr 260 Gt)</v>
      </c>
      <c r="H642" t="str">
        <f t="shared" si="111"/>
        <v>Mini 33 cm (13 Inch) Tripod for Mobile Phone with Phone Mount and Remote, Flexible Gorilla Stand for DSLR and Action Cameras</v>
      </c>
      <c r="I642" t="s">
        <v>5175</v>
      </c>
      <c r="J642" t="s">
        <v>13093</v>
      </c>
      <c r="K642" s="7" t="str">
        <f t="shared" ref="K642:K705" si="113">TRIM(SUBSTITUTE(SUBSTITUTE(J642, "&amp;", " &amp; "), ",", " , "))</f>
        <v>Electronics</v>
      </c>
      <c r="L642" t="s">
        <v>13182</v>
      </c>
      <c r="M642" t="str">
        <f t="shared" ref="M642:M705" si="114">TRIM(SUBSTITUTE(SUBSTITUTE(L642, "&amp;", " &amp; "), ",", " , "))</f>
        <v>Cameras &amp; Photography</v>
      </c>
      <c r="N642" t="s">
        <v>13095</v>
      </c>
      <c r="O642" s="2" t="str">
        <f t="shared" ref="O642:O705" si="115">TRIM(SUBSTITUTE(SUBSTITUTE(N642, "&amp;", " &amp; "), ",", " , "))</f>
        <v>Accessories</v>
      </c>
      <c r="P642" s="1" t="s">
        <v>13184</v>
      </c>
      <c r="Q642" t="s">
        <v>13190</v>
      </c>
      <c r="R642">
        <v>399</v>
      </c>
      <c r="S642" s="8">
        <f t="shared" ref="S642:S705" si="116">VALUE(R642)</f>
        <v>399</v>
      </c>
      <c r="T642">
        <v>995</v>
      </c>
      <c r="U642" s="8">
        <f t="shared" ref="U642:U705" si="117">VALUE(T642)</f>
        <v>995</v>
      </c>
      <c r="V642" s="1">
        <f t="shared" ref="V642:V705" si="118">IFERROR((U642- S642) / U642, 0)</f>
        <v>0.59899497487437181</v>
      </c>
      <c r="W642">
        <v>3.9</v>
      </c>
      <c r="X642" s="10">
        <f t="shared" ref="X642:X705" si="119">VALUE(W642)</f>
        <v>3.9</v>
      </c>
      <c r="Y642" s="4">
        <v>21372</v>
      </c>
      <c r="Z642" s="12">
        <f t="shared" ref="Z642:Z705" si="120">VALUE(Y642)</f>
        <v>21372</v>
      </c>
    </row>
    <row r="643" spans="1:26" x14ac:dyDescent="0.25">
      <c r="A643">
        <v>642</v>
      </c>
      <c r="B643" t="s">
        <v>3391</v>
      </c>
      <c r="C643" t="s">
        <v>3392</v>
      </c>
      <c r="D643" t="str">
        <f t="shared" si="112"/>
        <v>Samsung EVO Plus 128GB microSDXC UHS-I U3 130MB s Full HD and 4K UHD Memory Card with Adapter (MB-MC128KA), Blue</v>
      </c>
      <c r="F643" t="str">
        <f t="shared" ref="F643:F706" si="121">IF(COUNTIF(B:B,B643) &gt; 1, "Duplicate", "Unique")</f>
        <v>Duplicate</v>
      </c>
      <c r="G643" t="str" cm="1">
        <f t="array" ref="G643">PROPER(_xlfn.TEXTJOIN(" ", TRUE, INDEX(_xlfn.FILTERXML("&lt;t&gt;&lt;s&gt;" &amp; SUBSTITUTE(D643," ","&lt;/s&gt;&lt;s&gt;") &amp; "&lt;/s&gt;&lt;/t&gt;", "//s"), _xlfn.SEQUENCE(4))))</f>
        <v>Samsung Evo Plus 128Gb</v>
      </c>
      <c r="H643" t="str">
        <f t="shared" si="111"/>
        <v>U3 130MB s Full HD and 4K UHD Memory Card with Adapter (MB-MC128KA), Blue</v>
      </c>
      <c r="I643" t="s">
        <v>2983</v>
      </c>
      <c r="J643" t="s">
        <v>13093</v>
      </c>
      <c r="K643" s="7" t="str">
        <f t="shared" si="113"/>
        <v>Electronics</v>
      </c>
      <c r="L643" s="2" t="s">
        <v>13095</v>
      </c>
      <c r="M643" t="str">
        <f t="shared" si="114"/>
        <v>Accessories</v>
      </c>
      <c r="N643" s="2" t="s">
        <v>13128</v>
      </c>
      <c r="O643" s="2" t="str">
        <f t="shared" si="115"/>
        <v>MemoryCards</v>
      </c>
      <c r="P643" s="1" t="s">
        <v>13129</v>
      </c>
      <c r="R643" s="2">
        <v>1059</v>
      </c>
      <c r="S643" s="8">
        <f t="shared" si="116"/>
        <v>1059</v>
      </c>
      <c r="T643" s="2">
        <v>3999</v>
      </c>
      <c r="U643" s="8">
        <f t="shared" si="117"/>
        <v>3999</v>
      </c>
      <c r="V643" s="1">
        <f t="shared" si="118"/>
        <v>0.7351837959489872</v>
      </c>
      <c r="W643">
        <v>4.3</v>
      </c>
      <c r="X643" s="10">
        <f t="shared" si="119"/>
        <v>4.3</v>
      </c>
      <c r="Y643" s="4">
        <v>140035</v>
      </c>
      <c r="Z643" s="12">
        <f t="shared" si="120"/>
        <v>140035</v>
      </c>
    </row>
    <row r="644" spans="1:26" x14ac:dyDescent="0.25">
      <c r="A644">
        <v>643</v>
      </c>
      <c r="B644" t="s">
        <v>64</v>
      </c>
      <c r="C644" t="s">
        <v>65</v>
      </c>
      <c r="D644" t="str">
        <f t="shared" si="112"/>
        <v>pTron Solero TB301 3A Type-C Data and Fast Charging Cable, Made in India, 480Mbps Data Sync, Strong and Durable 1.5-Meter Nylon Braided USB Cable for Type-C Devices for Charging Adapter (Black)</v>
      </c>
      <c r="F644" t="str">
        <f t="shared" si="121"/>
        <v>Duplicate</v>
      </c>
      <c r="G644" t="str" cm="1">
        <f t="array" ref="G644">PROPER(_xlfn.TEXTJOIN(" ", TRUE, INDEX(_xlfn.FILTERXML("&lt;t&gt;&lt;s&gt;" &amp; SUBSTITUTE(D644," ","&lt;/s&gt;&lt;s&gt;") &amp; "&lt;/s&gt;&lt;/t&gt;", "//s"), _xlfn.SEQUENCE(4))))</f>
        <v>Ptron Solero Tb301 3A</v>
      </c>
      <c r="H644" t="str">
        <f t="shared" si="111"/>
        <v>and Fast Charging Cable, Made in India, 480Mbps Data Sync, Strong and Durable 1.5-Meter Nylon Braided USB Cable for Type-C Devices for Charging Adapter (Black)</v>
      </c>
      <c r="I644" t="s">
        <v>17</v>
      </c>
      <c r="J644" t="s">
        <v>13085</v>
      </c>
      <c r="K644" s="7" t="str">
        <f t="shared" si="113"/>
        <v>Computers &amp; Accessories</v>
      </c>
      <c r="L644" t="s">
        <v>13086</v>
      </c>
      <c r="M644" t="str">
        <f t="shared" si="114"/>
        <v>Accessories &amp; Peripherals</v>
      </c>
      <c r="N644" s="2" t="s">
        <v>13087</v>
      </c>
      <c r="O644" s="2" t="str">
        <f t="shared" si="115"/>
        <v>Cables &amp; Accessories</v>
      </c>
      <c r="P644" s="1" t="s">
        <v>13088</v>
      </c>
      <c r="Q644" t="s">
        <v>13089</v>
      </c>
      <c r="R644">
        <v>149</v>
      </c>
      <c r="S644" s="8">
        <f t="shared" si="116"/>
        <v>149</v>
      </c>
      <c r="T644" s="2">
        <v>1000</v>
      </c>
      <c r="U644" s="8">
        <f t="shared" si="117"/>
        <v>1000</v>
      </c>
      <c r="V644" s="1">
        <f t="shared" si="118"/>
        <v>0.85099999999999998</v>
      </c>
      <c r="W644">
        <v>3.9</v>
      </c>
      <c r="X644" s="10">
        <f t="shared" si="119"/>
        <v>3.9</v>
      </c>
      <c r="Y644" s="4">
        <v>24870</v>
      </c>
      <c r="Z644" s="12">
        <f t="shared" si="120"/>
        <v>24870</v>
      </c>
    </row>
    <row r="645" spans="1:26" x14ac:dyDescent="0.25">
      <c r="A645">
        <v>644</v>
      </c>
      <c r="B645" t="s">
        <v>5191</v>
      </c>
      <c r="C645" t="s">
        <v>5192</v>
      </c>
      <c r="D645" t="str">
        <f t="shared" si="112"/>
        <v>HP 805 Black Original Ink Cartridge</v>
      </c>
      <c r="F645" t="str">
        <f t="shared" si="121"/>
        <v>Unique</v>
      </c>
      <c r="G645" t="str" cm="1">
        <f t="array" ref="G645">PROPER(_xlfn.TEXTJOIN(" ", TRUE, INDEX(_xlfn.FILTERXML("&lt;t&gt;&lt;s&gt;" &amp; SUBSTITUTE(D645," ","&lt;/s&gt;&lt;s&gt;") &amp; "&lt;/s&gt;&lt;/t&gt;", "//s"), _xlfn.SEQUENCE(4))))</f>
        <v>Hp 805 Black Original</v>
      </c>
      <c r="H645" t="str">
        <f t="shared" si="111"/>
        <v/>
      </c>
      <c r="I645" t="s">
        <v>5193</v>
      </c>
      <c r="J645" t="s">
        <v>13085</v>
      </c>
      <c r="K645" s="7" t="str">
        <f t="shared" si="113"/>
        <v>Computers &amp; Accessories</v>
      </c>
      <c r="L645" t="s">
        <v>13191</v>
      </c>
      <c r="M645" t="str">
        <f t="shared" si="114"/>
        <v>Printers , Inks &amp; Accessories</v>
      </c>
      <c r="N645" t="s">
        <v>13192</v>
      </c>
      <c r="O645" s="2" t="str">
        <f t="shared" si="115"/>
        <v>Inks , Toners &amp; Cartridges</v>
      </c>
      <c r="P645" s="1" t="s">
        <v>13193</v>
      </c>
      <c r="R645">
        <v>717</v>
      </c>
      <c r="S645" s="8">
        <f t="shared" si="116"/>
        <v>717</v>
      </c>
      <c r="T645">
        <v>761</v>
      </c>
      <c r="U645" s="8">
        <f t="shared" si="117"/>
        <v>761</v>
      </c>
      <c r="V645" s="1">
        <f t="shared" si="118"/>
        <v>5.7818659658344283E-2</v>
      </c>
      <c r="W645">
        <v>4</v>
      </c>
      <c r="X645" s="10">
        <f t="shared" si="119"/>
        <v>4</v>
      </c>
      <c r="Y645" s="4">
        <v>7199</v>
      </c>
      <c r="Z645" s="12">
        <f t="shared" si="120"/>
        <v>7199</v>
      </c>
    </row>
    <row r="646" spans="1:26" x14ac:dyDescent="0.25">
      <c r="A646">
        <v>645</v>
      </c>
      <c r="B646" t="s">
        <v>3467</v>
      </c>
      <c r="C646" t="s">
        <v>3468</v>
      </c>
      <c r="D646" t="str">
        <f t="shared" si="112"/>
        <v>Sounce Spiral Charger Cable Protector Data Cable Saver Charging Cord Protective Cable Cover Headphone MacBook Laptop Earphone Cell Phone Set of 3 (Cable Protector (12 Units))</v>
      </c>
      <c r="F646" t="str">
        <f t="shared" si="121"/>
        <v>Duplicate</v>
      </c>
      <c r="G646" t="str" cm="1">
        <f t="array" ref="G646">PROPER(_xlfn.TEXTJOIN(" ", TRUE, INDEX(_xlfn.FILTERXML("&lt;t&gt;&lt;s&gt;" &amp; SUBSTITUTE(D646," ","&lt;/s&gt;&lt;s&gt;") &amp; "&lt;/s&gt;&lt;/t&gt;", "//s"), _xlfn.SEQUENCE(4))))</f>
        <v>Sounce Spiral Charger Cable</v>
      </c>
      <c r="H646" t="str">
        <f t="shared" si="111"/>
        <v>Cable Saver Charging Cord Protective Cable Cover Headphone MacBook Laptop Earphone Cell Phone Set of 3 (Cable Protector (12 Units))</v>
      </c>
      <c r="I646" t="s">
        <v>3469</v>
      </c>
      <c r="J646" t="s">
        <v>13085</v>
      </c>
      <c r="K646" s="7" t="str">
        <f t="shared" si="113"/>
        <v>Computers &amp; Accessories</v>
      </c>
      <c r="L646" t="s">
        <v>13086</v>
      </c>
      <c r="M646" t="str">
        <f t="shared" si="114"/>
        <v>Accessories &amp; Peripherals</v>
      </c>
      <c r="N646" t="s">
        <v>13087</v>
      </c>
      <c r="O646" s="2" t="str">
        <f t="shared" si="115"/>
        <v>Cables &amp; Accessories</v>
      </c>
      <c r="P646" s="1" t="s">
        <v>13144</v>
      </c>
      <c r="R646">
        <v>99</v>
      </c>
      <c r="S646" s="8">
        <f t="shared" si="116"/>
        <v>99</v>
      </c>
      <c r="T646">
        <v>999</v>
      </c>
      <c r="U646" s="8">
        <f t="shared" si="117"/>
        <v>999</v>
      </c>
      <c r="V646" s="1">
        <f t="shared" si="118"/>
        <v>0.90090090090090091</v>
      </c>
      <c r="W646">
        <v>4</v>
      </c>
      <c r="X646" s="10">
        <f t="shared" si="119"/>
        <v>4</v>
      </c>
      <c r="Y646" s="4">
        <v>1396</v>
      </c>
      <c r="Z646" s="12">
        <f t="shared" si="120"/>
        <v>1396</v>
      </c>
    </row>
    <row r="647" spans="1:26" x14ac:dyDescent="0.25">
      <c r="A647">
        <v>646</v>
      </c>
      <c r="B647" t="s">
        <v>5204</v>
      </c>
      <c r="C647" t="s">
        <v>5205</v>
      </c>
      <c r="D647" t="str">
        <f t="shared" si="112"/>
        <v>GIZGA essentials Universal Silicone Keyboard Protector Skin for 15.6-inches Laptop (5 x 6 x 3 inches)</v>
      </c>
      <c r="F647" t="str">
        <f t="shared" si="121"/>
        <v>Unique</v>
      </c>
      <c r="G647" t="str" cm="1">
        <f t="array" ref="G647">PROPER(_xlfn.TEXTJOIN(" ", TRUE, INDEX(_xlfn.FILTERXML("&lt;t&gt;&lt;s&gt;" &amp; SUBSTITUTE(D647," ","&lt;/s&gt;&lt;s&gt;") &amp; "&lt;/s&gt;&lt;/t&gt;", "//s"), _xlfn.SEQUENCE(4))))</f>
        <v>Gizga Essentials Universal Silicone</v>
      </c>
      <c r="H647" t="str">
        <f t="shared" si="111"/>
        <v>Skin for 15.6-inches Laptop (5 x 6 x 3 inches)</v>
      </c>
      <c r="I647" t="s">
        <v>5206</v>
      </c>
      <c r="J647" t="s">
        <v>13085</v>
      </c>
      <c r="K647" s="7" t="str">
        <f t="shared" si="113"/>
        <v>Computers &amp; Accessories</v>
      </c>
      <c r="L647" t="s">
        <v>13086</v>
      </c>
      <c r="M647" t="str">
        <f t="shared" si="114"/>
        <v>Accessories &amp; Peripherals</v>
      </c>
      <c r="N647" t="s">
        <v>13160</v>
      </c>
      <c r="O647" s="2" t="str">
        <f t="shared" si="115"/>
        <v>Keyboards , Mice &amp; InputDevices</v>
      </c>
      <c r="P647" s="1" t="s">
        <v>13194</v>
      </c>
      <c r="Q647" t="s">
        <v>13195</v>
      </c>
      <c r="R647">
        <v>39</v>
      </c>
      <c r="S647" s="8">
        <f t="shared" si="116"/>
        <v>39</v>
      </c>
      <c r="T647">
        <v>299</v>
      </c>
      <c r="U647" s="8">
        <f t="shared" si="117"/>
        <v>299</v>
      </c>
      <c r="V647" s="1">
        <f t="shared" si="118"/>
        <v>0.86956521739130432</v>
      </c>
      <c r="W647">
        <v>3.5</v>
      </c>
      <c r="X647" s="10">
        <f t="shared" si="119"/>
        <v>3.5</v>
      </c>
      <c r="Y647" s="4">
        <v>15233</v>
      </c>
      <c r="Z647" s="12">
        <f t="shared" si="120"/>
        <v>15233</v>
      </c>
    </row>
    <row r="648" spans="1:26" x14ac:dyDescent="0.25">
      <c r="A648">
        <v>647</v>
      </c>
      <c r="B648" t="s">
        <v>5215</v>
      </c>
      <c r="C648" t="s">
        <v>5216</v>
      </c>
      <c r="D648" t="str">
        <f t="shared" si="112"/>
        <v>SanDisk Ultra 128 GB USB 3.0 Pen Drive (Black)</v>
      </c>
      <c r="F648" t="str">
        <f t="shared" si="121"/>
        <v>Unique</v>
      </c>
      <c r="G648" t="str" cm="1">
        <f t="array" ref="G648">PROPER(_xlfn.TEXTJOIN(" ", TRUE, INDEX(_xlfn.FILTERXML("&lt;t&gt;&lt;s&gt;" &amp; SUBSTITUTE(D648," ","&lt;/s&gt;&lt;s&gt;") &amp; "&lt;/s&gt;&lt;/t&gt;", "//s"), _xlfn.SEQUENCE(4))))</f>
        <v>Sandisk Ultra 128 Gb</v>
      </c>
      <c r="H648" t="str">
        <f t="shared" si="111"/>
        <v>Pen Drive (Black)</v>
      </c>
      <c r="I648" t="s">
        <v>4766</v>
      </c>
      <c r="J648" t="s">
        <v>13085</v>
      </c>
      <c r="K648" s="7" t="str">
        <f t="shared" si="113"/>
        <v>Computers &amp; Accessories</v>
      </c>
      <c r="L648" t="s">
        <v>13158</v>
      </c>
      <c r="M648" t="str">
        <f t="shared" si="114"/>
        <v>ExternalDevices &amp; DataStorage</v>
      </c>
      <c r="N648" s="2" t="s">
        <v>13159</v>
      </c>
      <c r="O648" s="2" t="str">
        <f t="shared" si="115"/>
        <v>PenDrives</v>
      </c>
      <c r="P648" s="1"/>
      <c r="R648">
        <v>889</v>
      </c>
      <c r="S648" s="8">
        <f t="shared" si="116"/>
        <v>889</v>
      </c>
      <c r="T648" s="2">
        <v>2500</v>
      </c>
      <c r="U648" s="8">
        <f t="shared" si="117"/>
        <v>2500</v>
      </c>
      <c r="V648" s="1">
        <f t="shared" si="118"/>
        <v>0.64439999999999997</v>
      </c>
      <c r="W648">
        <v>4.3</v>
      </c>
      <c r="X648" s="10">
        <f t="shared" si="119"/>
        <v>4.3</v>
      </c>
      <c r="Y648" s="4">
        <v>55747</v>
      </c>
      <c r="Z648" s="12">
        <f t="shared" si="120"/>
        <v>55747</v>
      </c>
    </row>
    <row r="649" spans="1:26" x14ac:dyDescent="0.25">
      <c r="A649">
        <v>648</v>
      </c>
      <c r="B649" t="s">
        <v>5225</v>
      </c>
      <c r="C649" t="s">
        <v>5226</v>
      </c>
      <c r="D649" t="str">
        <f t="shared" si="112"/>
        <v>Boult Audio ZCharge Bluetooth Wireless in Ear Earphones with Mic, 40H Playtime and Super Fast Charging, Environmental Noise Cancellation for Pro+ Calling and IPX5 Water Resistant (Black)</v>
      </c>
      <c r="F649" t="str">
        <f t="shared" si="121"/>
        <v>Unique</v>
      </c>
      <c r="G649" t="str" cm="1">
        <f t="array" ref="G649">PROPER(_xlfn.TEXTJOIN(" ", TRUE, INDEX(_xlfn.FILTERXML("&lt;t&gt;&lt;s&gt;" &amp; SUBSTITUTE(D649," ","&lt;/s&gt;&lt;s&gt;") &amp; "&lt;/s&gt;&lt;/t&gt;", "//s"), _xlfn.SEQUENCE(4))))</f>
        <v>Boult Audio Zcharge Bluetooth</v>
      </c>
      <c r="H649" t="str">
        <f t="shared" si="111"/>
        <v>Ear Earphones with Mic, 40H Playtime and Super Fast Charging, Environmental Noise Cancellation for Pro+ Calling and IPX5 Water Resistant (Black)</v>
      </c>
      <c r="I649" t="s">
        <v>3025</v>
      </c>
      <c r="J649" t="s">
        <v>13093</v>
      </c>
      <c r="K649" s="7" t="str">
        <f t="shared" si="113"/>
        <v>Electronics</v>
      </c>
      <c r="L649" s="2" t="s">
        <v>13131</v>
      </c>
      <c r="M649" t="str">
        <f t="shared" si="114"/>
        <v>Headphones , Earbuds &amp; Accessories</v>
      </c>
      <c r="N649" s="2" t="s">
        <v>13132</v>
      </c>
      <c r="O649" s="2" t="str">
        <f t="shared" si="115"/>
        <v>Headphones</v>
      </c>
      <c r="P649" s="1" t="s">
        <v>13133</v>
      </c>
      <c r="R649" s="2">
        <v>1199</v>
      </c>
      <c r="S649" s="8">
        <f t="shared" si="116"/>
        <v>1199</v>
      </c>
      <c r="T649" s="2">
        <v>4999</v>
      </c>
      <c r="U649" s="8">
        <f t="shared" si="117"/>
        <v>4999</v>
      </c>
      <c r="V649" s="1">
        <f t="shared" si="118"/>
        <v>0.76015203040608126</v>
      </c>
      <c r="W649">
        <v>3.8</v>
      </c>
      <c r="X649" s="10">
        <f t="shared" si="119"/>
        <v>3.8</v>
      </c>
      <c r="Y649" s="4">
        <v>14961</v>
      </c>
      <c r="Z649" s="12">
        <f t="shared" si="120"/>
        <v>14961</v>
      </c>
    </row>
    <row r="650" spans="1:26" x14ac:dyDescent="0.25">
      <c r="A650">
        <v>649</v>
      </c>
      <c r="B650" t="s">
        <v>5235</v>
      </c>
      <c r="C650" t="s">
        <v>5236</v>
      </c>
      <c r="D650" t="str">
        <f t="shared" si="112"/>
        <v>Dell WM118 Wireless Mouse, 2.4 Ghz with USB Nano Receiver, Optical Tracking, 12-Months Battery Life, Ambidextrous, Pc Mac Laptop - Black.</v>
      </c>
      <c r="F650" t="str">
        <f t="shared" si="121"/>
        <v>Unique</v>
      </c>
      <c r="G650" t="str" cm="1">
        <f t="array" ref="G650">PROPER(_xlfn.TEXTJOIN(" ", TRUE, INDEX(_xlfn.FILTERXML("&lt;t&gt;&lt;s&gt;" &amp; SUBSTITUTE(D650," ","&lt;/s&gt;&lt;s&gt;") &amp; "&lt;/s&gt;&lt;/t&gt;", "//s"), _xlfn.SEQUENCE(4))))</f>
        <v>Dell Wm118 Wireless Mouse,</v>
      </c>
      <c r="H650" t="str">
        <f t="shared" si="111"/>
        <v>with USB Nano Receiver, Optical Tracking, 12-Months Battery Life, Ambidextrous, Pc Mac Laptop - Black.</v>
      </c>
      <c r="I650" t="s">
        <v>4777</v>
      </c>
      <c r="J650" t="s">
        <v>13085</v>
      </c>
      <c r="K650" s="7" t="str">
        <f t="shared" si="113"/>
        <v>Computers &amp; Accessories</v>
      </c>
      <c r="L650" t="s">
        <v>13086</v>
      </c>
      <c r="M650" t="str">
        <f t="shared" si="114"/>
        <v>Accessories &amp; Peripherals</v>
      </c>
      <c r="N650" s="2" t="s">
        <v>13160</v>
      </c>
      <c r="O650" s="2" t="str">
        <f t="shared" si="115"/>
        <v>Keyboards , Mice &amp; InputDevices</v>
      </c>
      <c r="P650" s="1" t="s">
        <v>13161</v>
      </c>
      <c r="R650">
        <v>569</v>
      </c>
      <c r="S650" s="8">
        <f t="shared" si="116"/>
        <v>569</v>
      </c>
      <c r="T650" s="2">
        <v>1299</v>
      </c>
      <c r="U650" s="8">
        <f t="shared" si="117"/>
        <v>1299</v>
      </c>
      <c r="V650" s="1">
        <f t="shared" si="118"/>
        <v>0.56197074672825253</v>
      </c>
      <c r="W650">
        <v>4.4000000000000004</v>
      </c>
      <c r="X650" s="10">
        <f t="shared" si="119"/>
        <v>4.4000000000000004</v>
      </c>
      <c r="Y650" s="4">
        <v>9275</v>
      </c>
      <c r="Z650" s="12">
        <f t="shared" si="120"/>
        <v>9275</v>
      </c>
    </row>
    <row r="651" spans="1:26" x14ac:dyDescent="0.25">
      <c r="A651">
        <v>650</v>
      </c>
      <c r="B651" t="s">
        <v>5245</v>
      </c>
      <c r="C651" t="s">
        <v>5246</v>
      </c>
      <c r="D651" t="str">
        <f t="shared" si="112"/>
        <v>Boult Audio AirBass PowerBuds with Inbuilt Powerbank, 120H Total Playtime, IPX7 Fully Waterproof, Lightning Boult Type-C Fast Charging, Low Latency Gaming, TWS Earbuds with Pro+ Calling Mic (Black)</v>
      </c>
      <c r="F651" t="str">
        <f t="shared" si="121"/>
        <v>Unique</v>
      </c>
      <c r="G651" t="str" cm="1">
        <f t="array" ref="G651">PROPER(_xlfn.TEXTJOIN(" ", TRUE, INDEX(_xlfn.FILTERXML("&lt;t&gt;&lt;s&gt;" &amp; SUBSTITUTE(D651," ","&lt;/s&gt;&lt;s&gt;") &amp; "&lt;/s&gt;&lt;/t&gt;", "//s"), _xlfn.SEQUENCE(4))))</f>
        <v>Boult Audio Airbass Powerbuds</v>
      </c>
      <c r="H651" t="str">
        <f t="shared" si="111"/>
        <v>Powerbank, 120H Total Playtime, IPX7 Fully Waterproof, Lightning Boult Type-C Fast Charging, Low Latency Gaming, TWS Earbuds with Pro+ Calling Mic (Black)</v>
      </c>
      <c r="I651" t="s">
        <v>3025</v>
      </c>
      <c r="J651" t="s">
        <v>13093</v>
      </c>
      <c r="K651" s="7" t="str">
        <f t="shared" si="113"/>
        <v>Electronics</v>
      </c>
      <c r="L651" s="2" t="s">
        <v>13131</v>
      </c>
      <c r="M651" t="str">
        <f t="shared" si="114"/>
        <v>Headphones , Earbuds &amp; Accessories</v>
      </c>
      <c r="N651" s="2" t="s">
        <v>13132</v>
      </c>
      <c r="O651" s="2" t="str">
        <f t="shared" si="115"/>
        <v>Headphones</v>
      </c>
      <c r="P651" s="1" t="s">
        <v>13133</v>
      </c>
      <c r="R651" s="2">
        <v>1499</v>
      </c>
      <c r="S651" s="8">
        <f t="shared" si="116"/>
        <v>1499</v>
      </c>
      <c r="T651" s="2">
        <v>8999</v>
      </c>
      <c r="U651" s="8">
        <f t="shared" si="117"/>
        <v>8999</v>
      </c>
      <c r="V651" s="1">
        <f t="shared" si="118"/>
        <v>0.83342593621513505</v>
      </c>
      <c r="W651">
        <v>3.7</v>
      </c>
      <c r="X651" s="10">
        <f t="shared" si="119"/>
        <v>3.7</v>
      </c>
      <c r="Y651" s="4">
        <v>28324</v>
      </c>
      <c r="Z651" s="12">
        <f t="shared" si="120"/>
        <v>28324</v>
      </c>
    </row>
    <row r="652" spans="1:26" x14ac:dyDescent="0.25">
      <c r="A652">
        <v>651</v>
      </c>
      <c r="B652" t="s">
        <v>5255</v>
      </c>
      <c r="C652" t="s">
        <v>5256</v>
      </c>
      <c r="D652" t="str">
        <f t="shared" si="112"/>
        <v>Eveready 1015 Carbon Zinc AA Battery - 10 Pieces</v>
      </c>
      <c r="F652" t="str">
        <f t="shared" si="121"/>
        <v>Unique</v>
      </c>
      <c r="G652" t="str" cm="1">
        <f t="array" ref="G652">PROPER(_xlfn.TEXTJOIN(" ", TRUE, INDEX(_xlfn.FILTERXML("&lt;t&gt;&lt;s&gt;" &amp; SUBSTITUTE(D652," ","&lt;/s&gt;&lt;s&gt;") &amp; "&lt;/s&gt;&lt;/t&gt;", "//s"), _xlfn.SEQUENCE(4))))</f>
        <v>Eveready 1015 Carbon Zinc</v>
      </c>
      <c r="H652" t="str">
        <f t="shared" si="111"/>
        <v>- 10 Pieces</v>
      </c>
      <c r="I652" t="s">
        <v>4979</v>
      </c>
      <c r="J652" t="s">
        <v>13093</v>
      </c>
      <c r="K652" s="7" t="str">
        <f t="shared" si="113"/>
        <v>Electronics</v>
      </c>
      <c r="L652" t="s">
        <v>13169</v>
      </c>
      <c r="M652" t="str">
        <f t="shared" si="114"/>
        <v>GeneralPurposeBatteries &amp; BatteryChargers</v>
      </c>
      <c r="N652" t="s">
        <v>13170</v>
      </c>
      <c r="O652" s="2" t="str">
        <f t="shared" si="115"/>
        <v>DisposableBatteries</v>
      </c>
      <c r="P652" s="1"/>
      <c r="R652">
        <v>149</v>
      </c>
      <c r="S652" s="8">
        <f t="shared" si="116"/>
        <v>149</v>
      </c>
      <c r="T652">
        <v>180</v>
      </c>
      <c r="U652" s="8">
        <f t="shared" si="117"/>
        <v>180</v>
      </c>
      <c r="V652" s="1">
        <f t="shared" si="118"/>
        <v>0.17222222222222222</v>
      </c>
      <c r="W652">
        <v>4.4000000000000004</v>
      </c>
      <c r="X652" s="10">
        <f t="shared" si="119"/>
        <v>4.4000000000000004</v>
      </c>
      <c r="Y652" s="4">
        <v>644</v>
      </c>
      <c r="Z652" s="12">
        <f t="shared" si="120"/>
        <v>644</v>
      </c>
    </row>
    <row r="653" spans="1:26" x14ac:dyDescent="0.25">
      <c r="A653">
        <v>652</v>
      </c>
      <c r="B653" t="s">
        <v>5265</v>
      </c>
      <c r="C653" t="s">
        <v>5266</v>
      </c>
      <c r="D653" t="str">
        <f t="shared" si="112"/>
        <v>Zebronics Zeb-Transformer-M Optical USB Gaming Mouse with LED Effect(Black)</v>
      </c>
      <c r="F653" t="str">
        <f t="shared" si="121"/>
        <v>Unique</v>
      </c>
      <c r="G653" t="str" cm="1">
        <f t="array" ref="G653">PROPER(_xlfn.TEXTJOIN(" ", TRUE, INDEX(_xlfn.FILTERXML("&lt;t&gt;&lt;s&gt;" &amp; SUBSTITUTE(D653," ","&lt;/s&gt;&lt;s&gt;") &amp; "&lt;/s&gt;&lt;/t&gt;", "//s"), _xlfn.SEQUENCE(4))))</f>
        <v>Zebronics Zeb-Transformer-M Optical Usb</v>
      </c>
      <c r="H653" t="str">
        <f t="shared" si="111"/>
        <v>with LED Effect(Black)</v>
      </c>
      <c r="I653" t="s">
        <v>5267</v>
      </c>
      <c r="J653" t="s">
        <v>13085</v>
      </c>
      <c r="K653" s="7" t="str">
        <f t="shared" si="113"/>
        <v>Computers &amp; Accessories</v>
      </c>
      <c r="L653" t="s">
        <v>13086</v>
      </c>
      <c r="M653" t="str">
        <f t="shared" si="114"/>
        <v>Accessories &amp; Peripherals</v>
      </c>
      <c r="N653" t="s">
        <v>13196</v>
      </c>
      <c r="O653" s="2" t="str">
        <f t="shared" si="115"/>
        <v>PCGamingPeripherals</v>
      </c>
      <c r="P653" s="1" t="s">
        <v>13197</v>
      </c>
      <c r="R653">
        <v>399</v>
      </c>
      <c r="S653" s="8">
        <f t="shared" si="116"/>
        <v>399</v>
      </c>
      <c r="T653">
        <v>549</v>
      </c>
      <c r="U653" s="8">
        <f t="shared" si="117"/>
        <v>549</v>
      </c>
      <c r="V653" s="1">
        <f t="shared" si="118"/>
        <v>0.27322404371584702</v>
      </c>
      <c r="W653">
        <v>4.4000000000000004</v>
      </c>
      <c r="X653" s="10">
        <f t="shared" si="119"/>
        <v>4.4000000000000004</v>
      </c>
      <c r="Y653" s="4">
        <v>18139</v>
      </c>
      <c r="Z653" s="12">
        <f t="shared" si="120"/>
        <v>18139</v>
      </c>
    </row>
    <row r="654" spans="1:26" x14ac:dyDescent="0.25">
      <c r="A654">
        <v>653</v>
      </c>
      <c r="B654" t="s">
        <v>5276</v>
      </c>
      <c r="C654" t="s">
        <v>5277</v>
      </c>
      <c r="D654" t="str">
        <f t="shared" si="112"/>
        <v>PIDILITE Fevicryl Acrylic Colours Sunflower Kit (10 Colors x 15 ml) DIY Paint, Rich Pigment, Non-Craking Paint for Canvas, Wood, Leather, Earthenware, Metal, Diwali Gifts for Diwali</v>
      </c>
      <c r="F654" t="str">
        <f t="shared" si="121"/>
        <v>Unique</v>
      </c>
      <c r="G654" t="str" cm="1">
        <f t="array" ref="G654">PROPER(_xlfn.TEXTJOIN(" ", TRUE, INDEX(_xlfn.FILTERXML("&lt;t&gt;&lt;s&gt;" &amp; SUBSTITUTE(D654," ","&lt;/s&gt;&lt;s&gt;") &amp; "&lt;/s&gt;&lt;/t&gt;", "//s"), _xlfn.SEQUENCE(4))))</f>
        <v>Pidilite Fevicryl Acrylic Colours</v>
      </c>
      <c r="H654" t="str">
        <f t="shared" si="111"/>
        <v>(10 Colors x 15 ml) DIY Paint, Rich Pigment, Non-Craking Paint for Canvas, Wood, Leather, Earthenware, Metal, Diwali Gifts for Diwali</v>
      </c>
      <c r="I654" t="s">
        <v>5278</v>
      </c>
      <c r="J654" t="s">
        <v>13176</v>
      </c>
      <c r="K654" s="7" t="str">
        <f t="shared" si="113"/>
        <v>Home &amp; Kitchen</v>
      </c>
      <c r="L654" t="s">
        <v>13177</v>
      </c>
      <c r="M654" t="str">
        <f t="shared" si="114"/>
        <v>CraftMaterials</v>
      </c>
      <c r="N654" t="s">
        <v>13198</v>
      </c>
      <c r="O654" s="2" t="str">
        <f t="shared" si="115"/>
        <v>PaintingMaterials</v>
      </c>
      <c r="P654" s="1" t="s">
        <v>13199</v>
      </c>
      <c r="R654">
        <v>191</v>
      </c>
      <c r="S654" s="8">
        <f t="shared" si="116"/>
        <v>191</v>
      </c>
      <c r="T654">
        <v>225</v>
      </c>
      <c r="U654" s="8">
        <f t="shared" si="117"/>
        <v>225</v>
      </c>
      <c r="V654" s="1">
        <f t="shared" si="118"/>
        <v>0.15111111111111111</v>
      </c>
      <c r="W654">
        <v>4.4000000000000004</v>
      </c>
      <c r="X654" s="10">
        <f t="shared" si="119"/>
        <v>4.4000000000000004</v>
      </c>
      <c r="Y654" s="4">
        <v>7203</v>
      </c>
      <c r="Z654" s="12">
        <f t="shared" si="120"/>
        <v>7203</v>
      </c>
    </row>
    <row r="655" spans="1:26" x14ac:dyDescent="0.25">
      <c r="A655">
        <v>654</v>
      </c>
      <c r="B655" t="s">
        <v>5287</v>
      </c>
      <c r="C655" t="s">
        <v>5288</v>
      </c>
      <c r="D655" t="str">
        <f t="shared" si="112"/>
        <v>STRIFF Mpad Mouse Mat 230X190X3mm Gaming Mouse Pad, Non-Slip Rubber Base, Waterproof Surface, Premium-Textured, Compatible with Laser and Optical Mice(Universe Black)</v>
      </c>
      <c r="F655" t="str">
        <f t="shared" si="121"/>
        <v>Unique</v>
      </c>
      <c r="G655" t="str" cm="1">
        <f t="array" ref="G655">PROPER(_xlfn.TEXTJOIN(" ", TRUE, INDEX(_xlfn.FILTERXML("&lt;t&gt;&lt;s&gt;" &amp; SUBSTITUTE(D655," ","&lt;/s&gt;&lt;s&gt;") &amp; "&lt;/s&gt;&lt;/t&gt;", "//s"), _xlfn.SEQUENCE(4))))</f>
        <v>Striff Mpad Mouse Mat</v>
      </c>
      <c r="H655" t="str">
        <f t="shared" si="111"/>
        <v>Mouse Pad, Non-Slip Rubber Base, Waterproof Surface, Premium-Textured, Compatible with Laser and Optical Mice(Universe Black)</v>
      </c>
      <c r="I655" t="s">
        <v>5289</v>
      </c>
      <c r="J655" t="s">
        <v>13085</v>
      </c>
      <c r="K655" s="7" t="str">
        <f t="shared" si="113"/>
        <v>Computers &amp; Accessories</v>
      </c>
      <c r="L655" t="s">
        <v>13086</v>
      </c>
      <c r="M655" t="str">
        <f t="shared" si="114"/>
        <v>Accessories &amp; Peripherals</v>
      </c>
      <c r="N655" t="s">
        <v>13160</v>
      </c>
      <c r="O655" s="2" t="str">
        <f t="shared" si="115"/>
        <v>Keyboards , Mice &amp; InputDevices</v>
      </c>
      <c r="P655" s="1" t="s">
        <v>13194</v>
      </c>
      <c r="Q655" t="s">
        <v>13200</v>
      </c>
      <c r="R655">
        <v>129</v>
      </c>
      <c r="S655" s="8">
        <f t="shared" si="116"/>
        <v>129</v>
      </c>
      <c r="T655">
        <v>999</v>
      </c>
      <c r="U655" s="8">
        <f t="shared" si="117"/>
        <v>999</v>
      </c>
      <c r="V655" s="1">
        <f t="shared" si="118"/>
        <v>0.87087087087087089</v>
      </c>
      <c r="W655">
        <v>4.2</v>
      </c>
      <c r="X655" s="10">
        <f t="shared" si="119"/>
        <v>4.2</v>
      </c>
      <c r="Y655" s="4">
        <v>491</v>
      </c>
      <c r="Z655" s="12">
        <f t="shared" si="120"/>
        <v>491</v>
      </c>
    </row>
    <row r="656" spans="1:26" x14ac:dyDescent="0.25">
      <c r="A656">
        <v>655</v>
      </c>
      <c r="B656" t="s">
        <v>5298</v>
      </c>
      <c r="C656" t="s">
        <v>5299</v>
      </c>
      <c r="D656" t="str">
        <f t="shared" si="112"/>
        <v>Gizga Essentials Hard Drive Case Shell, 6.35cm 2.5-inch, Portable Storage Organizer Bag for Earphone USB Cable Power Bank Mobile Charger Digital Gadget Hard Disk, Water Resistance Material, Black</v>
      </c>
      <c r="F656" t="str">
        <f t="shared" si="121"/>
        <v>Unique</v>
      </c>
      <c r="G656" t="str" cm="1">
        <f t="array" ref="G656">PROPER(_xlfn.TEXTJOIN(" ", TRUE, INDEX(_xlfn.FILTERXML("&lt;t&gt;&lt;s&gt;" &amp; SUBSTITUTE(D656," ","&lt;/s&gt;&lt;s&gt;") &amp; "&lt;/s&gt;&lt;/t&gt;", "//s"), _xlfn.SEQUENCE(4))))</f>
        <v>Gizga Essentials Hard Drive</v>
      </c>
      <c r="H656" t="str">
        <f t="shared" si="111"/>
        <v>6.35cm 2.5-inch, Portable Storage Organizer Bag for Earphone USB Cable Power Bank Mobile Charger Digital Gadget Hard Disk, Water Resistance Material, Black</v>
      </c>
      <c r="I656" t="s">
        <v>5300</v>
      </c>
      <c r="J656" t="s">
        <v>13085</v>
      </c>
      <c r="K656" s="7" t="str">
        <f t="shared" si="113"/>
        <v>Computers &amp; Accessories</v>
      </c>
      <c r="L656" t="s">
        <v>13086</v>
      </c>
      <c r="M656" t="str">
        <f t="shared" si="114"/>
        <v>Accessories &amp; Peripherals</v>
      </c>
      <c r="N656" t="s">
        <v>13201</v>
      </c>
      <c r="O656" s="2" t="str">
        <f t="shared" si="115"/>
        <v>HardDiskBags</v>
      </c>
      <c r="P656" s="1"/>
      <c r="R656">
        <v>199</v>
      </c>
      <c r="S656" s="8">
        <f t="shared" si="116"/>
        <v>199</v>
      </c>
      <c r="T656">
        <v>599</v>
      </c>
      <c r="U656" s="8">
        <f t="shared" si="117"/>
        <v>599</v>
      </c>
      <c r="V656" s="1">
        <f t="shared" si="118"/>
        <v>0.667779632721202</v>
      </c>
      <c r="W656">
        <v>4.5</v>
      </c>
      <c r="X656" s="10">
        <f t="shared" si="119"/>
        <v>4.5</v>
      </c>
      <c r="Y656" s="4">
        <v>13568</v>
      </c>
      <c r="Z656" s="12">
        <f t="shared" si="120"/>
        <v>13568</v>
      </c>
    </row>
    <row r="657" spans="1:26" x14ac:dyDescent="0.25">
      <c r="A657">
        <v>656</v>
      </c>
      <c r="B657" t="s">
        <v>5309</v>
      </c>
      <c r="C657" t="s">
        <v>5310</v>
      </c>
      <c r="D657" t="str">
        <f t="shared" si="112"/>
        <v>Boult Audio FXCharge with ENC, 32H Playtime, 5min=7H Type C Fast Charging, Zen ENC, 14.2 mm BoomX Rich Bass, IPX5, Bluetooth Wireless in Ear Earphones Neckband with mic (Black)</v>
      </c>
      <c r="F657" t="str">
        <f t="shared" si="121"/>
        <v>Unique</v>
      </c>
      <c r="G657" t="str" cm="1">
        <f t="array" ref="G657">PROPER(_xlfn.TEXTJOIN(" ", TRUE, INDEX(_xlfn.FILTERXML("&lt;t&gt;&lt;s&gt;" &amp; SUBSTITUTE(D657," ","&lt;/s&gt;&lt;s&gt;") &amp; "&lt;/s&gt;&lt;/t&gt;", "//s"), _xlfn.SEQUENCE(4))))</f>
        <v>Boult Audio Fxcharge With</v>
      </c>
      <c r="H657" t="str">
        <f t="shared" si="111"/>
        <v>Playtime, 5min=7H Type C Fast Charging, Zen ENC, 14.2 mm BoomX Rich Bass, IPX5, Bluetooth Wireless in Ear Earphones Neckband with mic (Black)</v>
      </c>
      <c r="I657" t="s">
        <v>3025</v>
      </c>
      <c r="J657" t="s">
        <v>13093</v>
      </c>
      <c r="K657" s="7" t="str">
        <f t="shared" si="113"/>
        <v>Electronics</v>
      </c>
      <c r="L657" t="s">
        <v>13131</v>
      </c>
      <c r="M657" t="str">
        <f t="shared" si="114"/>
        <v>Headphones , Earbuds &amp; Accessories</v>
      </c>
      <c r="N657" s="2" t="s">
        <v>13132</v>
      </c>
      <c r="O657" s="2" t="str">
        <f t="shared" si="115"/>
        <v>Headphones</v>
      </c>
      <c r="P657" s="1" t="s">
        <v>13133</v>
      </c>
      <c r="R657">
        <v>999</v>
      </c>
      <c r="S657" s="8">
        <f t="shared" si="116"/>
        <v>999</v>
      </c>
      <c r="T657" s="2">
        <v>4499</v>
      </c>
      <c r="U657" s="8">
        <f t="shared" si="117"/>
        <v>4499</v>
      </c>
      <c r="V657" s="1">
        <f t="shared" si="118"/>
        <v>0.77795065570126698</v>
      </c>
      <c r="W657">
        <v>3.8</v>
      </c>
      <c r="X657" s="10">
        <f t="shared" si="119"/>
        <v>3.8</v>
      </c>
      <c r="Y657" s="4">
        <v>3390</v>
      </c>
      <c r="Z657" s="12">
        <f t="shared" si="120"/>
        <v>3390</v>
      </c>
    </row>
    <row r="658" spans="1:26" x14ac:dyDescent="0.25">
      <c r="A658">
        <v>657</v>
      </c>
      <c r="B658" t="s">
        <v>5319</v>
      </c>
      <c r="C658" t="s">
        <v>5320</v>
      </c>
      <c r="D658" t="str">
        <f t="shared" si="112"/>
        <v>Boult Audio Probass Curve Bluetooth Wireless in Ear Earphones with Mic with Ipx5 Water Resistant, 12H Battery Life and Extra Bass (Black)</v>
      </c>
      <c r="F658" t="str">
        <f t="shared" si="121"/>
        <v>Unique</v>
      </c>
      <c r="G658" t="str" cm="1">
        <f t="array" ref="G658">PROPER(_xlfn.TEXTJOIN(" ", TRUE, INDEX(_xlfn.FILTERXML("&lt;t&gt;&lt;s&gt;" &amp; SUBSTITUTE(D658," ","&lt;/s&gt;&lt;s&gt;") &amp; "&lt;/s&gt;&lt;/t&gt;", "//s"), _xlfn.SEQUENCE(4))))</f>
        <v>Boult Audio Probass Curve</v>
      </c>
      <c r="H658" t="str">
        <f t="shared" si="111"/>
        <v>in Ear Earphones with Mic with Ipx5 Water Resistant, 12H Battery Life and Extra Bass (Black)</v>
      </c>
      <c r="I658" t="s">
        <v>3025</v>
      </c>
      <c r="J658" t="s">
        <v>13093</v>
      </c>
      <c r="K658" s="7" t="str">
        <f t="shared" si="113"/>
        <v>Electronics</v>
      </c>
      <c r="L658" t="s">
        <v>13131</v>
      </c>
      <c r="M658" t="str">
        <f t="shared" si="114"/>
        <v>Headphones , Earbuds &amp; Accessories</v>
      </c>
      <c r="N658" s="2" t="s">
        <v>13132</v>
      </c>
      <c r="O658" s="2" t="str">
        <f t="shared" si="115"/>
        <v>Headphones</v>
      </c>
      <c r="P658" s="1" t="s">
        <v>13133</v>
      </c>
      <c r="R658">
        <v>899</v>
      </c>
      <c r="S658" s="8">
        <f t="shared" si="116"/>
        <v>899</v>
      </c>
      <c r="T658" s="2">
        <v>4499</v>
      </c>
      <c r="U658" s="8">
        <f t="shared" si="117"/>
        <v>4499</v>
      </c>
      <c r="V658" s="1">
        <f t="shared" si="118"/>
        <v>0.80017781729273174</v>
      </c>
      <c r="W658">
        <v>3.8</v>
      </c>
      <c r="X658" s="10">
        <f t="shared" si="119"/>
        <v>3.8</v>
      </c>
      <c r="Y658" s="4">
        <v>103052</v>
      </c>
      <c r="Z658" s="12">
        <f t="shared" si="120"/>
        <v>103052</v>
      </c>
    </row>
    <row r="659" spans="1:26" x14ac:dyDescent="0.25">
      <c r="A659">
        <v>658</v>
      </c>
      <c r="B659" t="s">
        <v>3542</v>
      </c>
      <c r="C659" t="s">
        <v>3543</v>
      </c>
      <c r="D659" t="str">
        <f t="shared" si="112"/>
        <v>Ambrane 20000mAh Power Bank with 20W Fast Charging, Triple Output, Power Delivery, Type C Input, Made in India, Multi-Layer Protection, Li-Polymer + Type C Cable (Stylo-20k, Black)</v>
      </c>
      <c r="F659" t="str">
        <f t="shared" si="121"/>
        <v>Duplicate</v>
      </c>
      <c r="G659" t="str" cm="1">
        <f t="array" ref="G659">PROPER(_xlfn.TEXTJOIN(" ", TRUE, INDEX(_xlfn.FILTERXML("&lt;t&gt;&lt;s&gt;" &amp; SUBSTITUTE(D659," ","&lt;/s&gt;&lt;s&gt;") &amp; "&lt;/s&gt;&lt;/t&gt;", "//s"), _xlfn.SEQUENCE(4))))</f>
        <v>Ambrane 20000Mah Power Bank</v>
      </c>
      <c r="H659" t="str">
        <f t="shared" si="111"/>
        <v>Fast Charging, Triple Output, Power Delivery, Type C Input, Made in India, Multi-Layer Protection, Li-Polymer + Type C Cable (Stylo-20k, Black)</v>
      </c>
      <c r="I659" t="s">
        <v>2939</v>
      </c>
      <c r="J659" t="s">
        <v>13093</v>
      </c>
      <c r="K659" s="7" t="str">
        <f t="shared" si="113"/>
        <v>Electronics</v>
      </c>
      <c r="L659" s="2" t="s">
        <v>13122</v>
      </c>
      <c r="M659" t="str">
        <f t="shared" si="114"/>
        <v>Mobiles &amp; Accessories</v>
      </c>
      <c r="N659" s="2" t="s">
        <v>13123</v>
      </c>
      <c r="O659" s="2" t="str">
        <f t="shared" si="115"/>
        <v>MobileAccessories</v>
      </c>
      <c r="P659" s="1" t="s">
        <v>13124</v>
      </c>
      <c r="Q659" t="s">
        <v>13125</v>
      </c>
      <c r="R659" s="2">
        <v>1799</v>
      </c>
      <c r="S659" s="8">
        <f t="shared" si="116"/>
        <v>1799</v>
      </c>
      <c r="T659" s="2">
        <v>2499</v>
      </c>
      <c r="U659" s="8">
        <f t="shared" si="117"/>
        <v>2499</v>
      </c>
      <c r="V659" s="1">
        <f t="shared" si="118"/>
        <v>0.28011204481792717</v>
      </c>
      <c r="W659">
        <v>4.0999999999999996</v>
      </c>
      <c r="X659" s="10">
        <f t="shared" si="119"/>
        <v>4.0999999999999996</v>
      </c>
      <c r="Y659" s="4">
        <v>18678</v>
      </c>
      <c r="Z659" s="12">
        <f t="shared" si="120"/>
        <v>18678</v>
      </c>
    </row>
    <row r="660" spans="1:26" x14ac:dyDescent="0.25">
      <c r="A660">
        <v>659</v>
      </c>
      <c r="B660" t="s">
        <v>74</v>
      </c>
      <c r="C660" t="s">
        <v>75</v>
      </c>
      <c r="D660" t="str">
        <f t="shared" si="112"/>
        <v>boAt Micro USB 55 Tangle-free, Sturdy Micro USB Cable with 3A Fast Charging and 480mbps Data Transmission (Black)</v>
      </c>
      <c r="F660" t="str">
        <f t="shared" si="121"/>
        <v>Duplicate</v>
      </c>
      <c r="G660" t="str" cm="1">
        <f t="array" ref="G660">PROPER(_xlfn.TEXTJOIN(" ", TRUE, INDEX(_xlfn.FILTERXML("&lt;t&gt;&lt;s&gt;" &amp; SUBSTITUTE(D660," ","&lt;/s&gt;&lt;s&gt;") &amp; "&lt;/s&gt;&lt;/t&gt;", "//s"), _xlfn.SEQUENCE(4))))</f>
        <v>Boat Micro Usb 55</v>
      </c>
      <c r="H660" t="str">
        <f t="shared" si="111"/>
        <v>Micro USB Cable with 3A Fast Charging and 480mbps Data Transmission (Black)</v>
      </c>
      <c r="I660" t="s">
        <v>17</v>
      </c>
      <c r="J660" t="s">
        <v>13085</v>
      </c>
      <c r="K660" s="7" t="str">
        <f t="shared" si="113"/>
        <v>Computers &amp; Accessories</v>
      </c>
      <c r="L660" t="s">
        <v>13086</v>
      </c>
      <c r="M660" t="str">
        <f t="shared" si="114"/>
        <v>Accessories &amp; Peripherals</v>
      </c>
      <c r="N660" t="s">
        <v>13087</v>
      </c>
      <c r="O660" s="2" t="str">
        <f t="shared" si="115"/>
        <v>Cables &amp; Accessories</v>
      </c>
      <c r="P660" s="1" t="s">
        <v>13088</v>
      </c>
      <c r="Q660" t="s">
        <v>13089</v>
      </c>
      <c r="R660">
        <v>176.63</v>
      </c>
      <c r="S660" s="8">
        <f t="shared" si="116"/>
        <v>176.63</v>
      </c>
      <c r="T660">
        <v>499</v>
      </c>
      <c r="U660" s="8">
        <f t="shared" si="117"/>
        <v>499</v>
      </c>
      <c r="V660" s="1">
        <f t="shared" si="118"/>
        <v>0.64603206412825653</v>
      </c>
      <c r="W660">
        <v>4.0999999999999996</v>
      </c>
      <c r="X660" s="10">
        <f t="shared" si="119"/>
        <v>4.0999999999999996</v>
      </c>
      <c r="Y660" s="4">
        <v>15189</v>
      </c>
      <c r="Z660" s="12">
        <f t="shared" si="120"/>
        <v>15189</v>
      </c>
    </row>
    <row r="661" spans="1:26" x14ac:dyDescent="0.25">
      <c r="A661">
        <v>660</v>
      </c>
      <c r="B661" t="s">
        <v>5331</v>
      </c>
      <c r="C661" t="s">
        <v>5332</v>
      </c>
      <c r="D661" t="str">
        <f t="shared" si="112"/>
        <v>Casio FX-82MS 2nd Gen Non-Programmable Scientific Calculator, 240 Functions and 2-line Display, Black</v>
      </c>
      <c r="F661" t="str">
        <f t="shared" si="121"/>
        <v>Unique</v>
      </c>
      <c r="G661" t="str" cm="1">
        <f t="array" ref="G661">PROPER(_xlfn.TEXTJOIN(" ", TRUE, INDEX(_xlfn.FILTERXML("&lt;t&gt;&lt;s&gt;" &amp; SUBSTITUTE(D661," ","&lt;/s&gt;&lt;s&gt;") &amp; "&lt;/s&gt;&lt;/t&gt;", "//s"), _xlfn.SEQUENCE(4))))</f>
        <v>Casio Fx-82Ms 2Nd Gen</v>
      </c>
      <c r="H661" t="str">
        <f t="shared" si="111"/>
        <v>Calculator, 240 Functions and 2-line Display, Black</v>
      </c>
      <c r="I661" t="s">
        <v>5145</v>
      </c>
      <c r="J661" t="s">
        <v>13171</v>
      </c>
      <c r="K661" s="7" t="str">
        <f t="shared" si="113"/>
        <v>OfficeProducts</v>
      </c>
      <c r="L661" t="s">
        <v>13186</v>
      </c>
      <c r="M661" t="str">
        <f t="shared" si="114"/>
        <v>OfficeElectronics</v>
      </c>
      <c r="N661" t="s">
        <v>13187</v>
      </c>
      <c r="O661" s="2" t="str">
        <f t="shared" si="115"/>
        <v>Calculators</v>
      </c>
      <c r="P661" s="1" t="s">
        <v>13188</v>
      </c>
      <c r="R661">
        <v>522</v>
      </c>
      <c r="S661" s="8">
        <f t="shared" si="116"/>
        <v>522</v>
      </c>
      <c r="T661">
        <v>550</v>
      </c>
      <c r="U661" s="8">
        <f t="shared" si="117"/>
        <v>550</v>
      </c>
      <c r="V661" s="1">
        <f t="shared" si="118"/>
        <v>5.0909090909090911E-2</v>
      </c>
      <c r="W661">
        <v>4.4000000000000004</v>
      </c>
      <c r="X661" s="10">
        <f t="shared" si="119"/>
        <v>4.4000000000000004</v>
      </c>
      <c r="Y661" s="4">
        <v>12179</v>
      </c>
      <c r="Z661" s="12">
        <f t="shared" si="120"/>
        <v>12179</v>
      </c>
    </row>
    <row r="662" spans="1:26" x14ac:dyDescent="0.25">
      <c r="A662">
        <v>661</v>
      </c>
      <c r="B662" t="s">
        <v>5341</v>
      </c>
      <c r="C662" t="s">
        <v>5342</v>
      </c>
      <c r="D662" t="str">
        <f t="shared" si="112"/>
        <v>Tygot 10 Inches Big LED Ring Light for Camera, Phone tiktok YouTube Video Shooting and Makeup, 10" inch Ring Light with 7 Feet Long Foldable and Lightweight Tripod Stand</v>
      </c>
      <c r="F662" t="str">
        <f t="shared" si="121"/>
        <v>Unique</v>
      </c>
      <c r="G662" t="str" cm="1">
        <f t="array" ref="G662">PROPER(_xlfn.TEXTJOIN(" ", TRUE, INDEX(_xlfn.FILTERXML("&lt;t&gt;&lt;s&gt;" &amp; SUBSTITUTE(D662," ","&lt;/s&gt;&lt;s&gt;") &amp; "&lt;/s&gt;&lt;/t&gt;", "//s"), _xlfn.SEQUENCE(4))))</f>
        <v>Tygot 10 Inches Big</v>
      </c>
      <c r="H662" t="str">
        <f t="shared" si="111"/>
        <v>Light for Camera, Phone tiktok YouTube Video Shooting and Makeup, 10" inch Ring Light with 7 Feet Long Foldable and Lightweight Tripod Stand</v>
      </c>
      <c r="I662" t="s">
        <v>5343</v>
      </c>
      <c r="J662" t="s">
        <v>13093</v>
      </c>
      <c r="K662" s="7" t="str">
        <f t="shared" si="113"/>
        <v>Electronics</v>
      </c>
      <c r="L662" t="s">
        <v>13182</v>
      </c>
      <c r="M662" t="str">
        <f t="shared" si="114"/>
        <v>Cameras &amp; Photography</v>
      </c>
      <c r="N662" s="2" t="s">
        <v>13202</v>
      </c>
      <c r="O662" s="2" t="str">
        <f t="shared" si="115"/>
        <v>Flashes</v>
      </c>
      <c r="P662" s="1" t="s">
        <v>13203</v>
      </c>
      <c r="R662">
        <v>799</v>
      </c>
      <c r="S662" s="8">
        <f t="shared" si="116"/>
        <v>799</v>
      </c>
      <c r="T662" s="2">
        <v>1999</v>
      </c>
      <c r="U662" s="8">
        <f t="shared" si="117"/>
        <v>1999</v>
      </c>
      <c r="V662" s="1">
        <f t="shared" si="118"/>
        <v>0.60030015007503756</v>
      </c>
      <c r="W662">
        <v>3.8</v>
      </c>
      <c r="X662" s="10">
        <f t="shared" si="119"/>
        <v>3.8</v>
      </c>
      <c r="Y662" s="4">
        <v>12958</v>
      </c>
      <c r="Z662" s="12">
        <f t="shared" si="120"/>
        <v>12958</v>
      </c>
    </row>
    <row r="663" spans="1:26" x14ac:dyDescent="0.25">
      <c r="A663">
        <v>662</v>
      </c>
      <c r="B663" t="s">
        <v>5352</v>
      </c>
      <c r="C663" t="s">
        <v>5353</v>
      </c>
      <c r="D663" t="str">
        <f t="shared" si="112"/>
        <v>HP X200 Wireless Mouse with 2.4 GHz Wireless connectivity, Adjustable DPI up to 1600, ambidextrous Design, and 18-Month Long Battery Life. 3-Years Warranty (6VY95AA)</v>
      </c>
      <c r="F663" t="str">
        <f t="shared" si="121"/>
        <v>Unique</v>
      </c>
      <c r="G663" t="str" cm="1">
        <f t="array" ref="G663">PROPER(_xlfn.TEXTJOIN(" ", TRUE, INDEX(_xlfn.FILTERXML("&lt;t&gt;&lt;s&gt;" &amp; SUBSTITUTE(D663," ","&lt;/s&gt;&lt;s&gt;") &amp; "&lt;/s&gt;&lt;/t&gt;", "//s"), _xlfn.SEQUENCE(4))))</f>
        <v>Hp X200 Wireless Mouse</v>
      </c>
      <c r="H663" t="str">
        <f t="shared" si="111"/>
        <v>GHz Wireless connectivity, Adjustable DPI up to 1600, ambidextrous Design, and 18-Month Long Battery Life. 3-Years Warranty (6VY95AA)</v>
      </c>
      <c r="I663" t="s">
        <v>4777</v>
      </c>
      <c r="J663" t="s">
        <v>13085</v>
      </c>
      <c r="K663" s="7" t="str">
        <f t="shared" si="113"/>
        <v>Computers &amp; Accessories</v>
      </c>
      <c r="L663" t="s">
        <v>13086</v>
      </c>
      <c r="M663" t="str">
        <f t="shared" si="114"/>
        <v>Accessories &amp; Peripherals</v>
      </c>
      <c r="N663" s="2" t="s">
        <v>13160</v>
      </c>
      <c r="O663" s="2" t="str">
        <f t="shared" si="115"/>
        <v>Keyboards , Mice &amp; InputDevices</v>
      </c>
      <c r="P663" s="1" t="s">
        <v>13161</v>
      </c>
      <c r="R663">
        <v>681</v>
      </c>
      <c r="S663" s="8">
        <f t="shared" si="116"/>
        <v>681</v>
      </c>
      <c r="T663" s="2">
        <v>1199</v>
      </c>
      <c r="U663" s="8">
        <f t="shared" si="117"/>
        <v>1199</v>
      </c>
      <c r="V663" s="1">
        <f t="shared" si="118"/>
        <v>0.43202668890742285</v>
      </c>
      <c r="W663">
        <v>4.2</v>
      </c>
      <c r="X663" s="10">
        <f t="shared" si="119"/>
        <v>4.2</v>
      </c>
      <c r="Y663" s="4">
        <v>8258</v>
      </c>
      <c r="Z663" s="12">
        <f t="shared" si="120"/>
        <v>8258</v>
      </c>
    </row>
    <row r="664" spans="1:26" x14ac:dyDescent="0.25">
      <c r="A664">
        <v>663</v>
      </c>
      <c r="B664" t="s">
        <v>5361</v>
      </c>
      <c r="C664" t="s">
        <v>5362</v>
      </c>
      <c r="D664" t="str">
        <f t="shared" si="112"/>
        <v>Oakter Mini UPS for 12V WiFi Router Broadband Modem | Backup Upto 4 Hours | WiFi Router UPS Power Backup During Power Cuts | UPS for 12V Router Broadband Modem | Current Surge and Deep Discharge Protection</v>
      </c>
      <c r="F664" t="str">
        <f t="shared" si="121"/>
        <v>Unique</v>
      </c>
      <c r="G664" t="str" cm="1">
        <f t="array" ref="G664">PROPER(_xlfn.TEXTJOIN(" ", TRUE, INDEX(_xlfn.FILTERXML("&lt;t&gt;&lt;s&gt;" &amp; SUBSTITUTE(D664," ","&lt;/s&gt;&lt;s&gt;") &amp; "&lt;/s&gt;&lt;/t&gt;", "//s"), _xlfn.SEQUENCE(4))))</f>
        <v>Oakter Mini Ups For</v>
      </c>
      <c r="H664" t="str">
        <f t="shared" si="111"/>
        <v>Router Broadband Modem | Backup Upto 4 Hours | WiFi Router UPS Power Backup During Power Cuts | UPS for 12V Router Broadband Modem | Current Surge and Deep Discharge Protection</v>
      </c>
      <c r="I664" t="s">
        <v>5363</v>
      </c>
      <c r="J664" t="s">
        <v>13085</v>
      </c>
      <c r="K664" s="7" t="str">
        <f t="shared" si="113"/>
        <v>Computers &amp; Accessories</v>
      </c>
      <c r="L664" s="2" t="s">
        <v>13090</v>
      </c>
      <c r="M664" t="str">
        <f t="shared" si="114"/>
        <v>NetworkingDevices</v>
      </c>
      <c r="N664" s="2"/>
      <c r="O664" s="2" t="str">
        <f t="shared" si="115"/>
        <v/>
      </c>
      <c r="P664" s="1"/>
      <c r="R664" s="2">
        <v>1199</v>
      </c>
      <c r="S664" s="8">
        <f t="shared" si="116"/>
        <v>1199</v>
      </c>
      <c r="T664" s="2">
        <v>3490</v>
      </c>
      <c r="U664" s="8">
        <f t="shared" si="117"/>
        <v>3490</v>
      </c>
      <c r="V664" s="1">
        <f t="shared" si="118"/>
        <v>0.65644699140401142</v>
      </c>
      <c r="W664">
        <v>4.0999999999999996</v>
      </c>
      <c r="X664" s="10">
        <f t="shared" si="119"/>
        <v>4.0999999999999996</v>
      </c>
      <c r="Y664" s="4">
        <v>11716</v>
      </c>
      <c r="Z664" s="12">
        <f t="shared" si="120"/>
        <v>11716</v>
      </c>
    </row>
    <row r="665" spans="1:26" x14ac:dyDescent="0.25">
      <c r="A665">
        <v>664</v>
      </c>
      <c r="B665" t="s">
        <v>5372</v>
      </c>
      <c r="C665" t="s">
        <v>5373</v>
      </c>
      <c r="D665" t="str">
        <f t="shared" si="112"/>
        <v>TP-Link Archer AC1200 Archer C6 Wi-Fi Speed Up to 867 Mbps 5 GHz + 400 Mbps 2.4 GHz, 5 Gigabit Ports, 4 External Antennas, MU-MIMO, Dual Band, WiFi Coverage with Access Point Mode, Black</v>
      </c>
      <c r="F665" t="str">
        <f t="shared" si="121"/>
        <v>Unique</v>
      </c>
      <c r="G665" t="str" cm="1">
        <f t="array" ref="G665">PROPER(_xlfn.TEXTJOIN(" ", TRUE, INDEX(_xlfn.FILTERXML("&lt;t&gt;&lt;s&gt;" &amp; SUBSTITUTE(D665," ","&lt;/s&gt;&lt;s&gt;") &amp; "&lt;/s&gt;&lt;/t&gt;", "//s"), _xlfn.SEQUENCE(4))))</f>
        <v>Tp-Link Archer Ac1200 Archer</v>
      </c>
      <c r="H665" t="str">
        <f t="shared" si="111"/>
        <v>Speed Up to 867 Mbps 5 GHz + 400 Mbps 2.4 GHz, 5 Gigabit Ports, 4 External Antennas, MU-MIMO, Dual Band, WiFi Coverage with Access Point Mode, Black</v>
      </c>
      <c r="I665" t="s">
        <v>5374</v>
      </c>
      <c r="J665" t="s">
        <v>13085</v>
      </c>
      <c r="K665" s="7" t="str">
        <f t="shared" si="113"/>
        <v>Computers &amp; Accessories</v>
      </c>
      <c r="L665" s="2" t="s">
        <v>13090</v>
      </c>
      <c r="M665" t="str">
        <f t="shared" si="114"/>
        <v>NetworkingDevices</v>
      </c>
      <c r="N665" s="2" t="s">
        <v>13204</v>
      </c>
      <c r="O665" s="2" t="str">
        <f t="shared" si="115"/>
        <v>Routers</v>
      </c>
      <c r="P665" s="1"/>
      <c r="R665" s="2">
        <v>2499</v>
      </c>
      <c r="S665" s="8">
        <f t="shared" si="116"/>
        <v>2499</v>
      </c>
      <c r="T665" s="2">
        <v>4999</v>
      </c>
      <c r="U665" s="8">
        <f t="shared" si="117"/>
        <v>4999</v>
      </c>
      <c r="V665" s="1">
        <f t="shared" si="118"/>
        <v>0.50010002000400078</v>
      </c>
      <c r="W665">
        <v>4.4000000000000004</v>
      </c>
      <c r="X665" s="10">
        <f t="shared" si="119"/>
        <v>4.4000000000000004</v>
      </c>
      <c r="Y665" s="4">
        <v>35024</v>
      </c>
      <c r="Z665" s="12">
        <f t="shared" si="120"/>
        <v>35024</v>
      </c>
    </row>
    <row r="666" spans="1:26" x14ac:dyDescent="0.25">
      <c r="A666">
        <v>665</v>
      </c>
      <c r="B666" t="s">
        <v>5383</v>
      </c>
      <c r="C666" t="s">
        <v>5384</v>
      </c>
      <c r="D666" t="str">
        <f t="shared" si="112"/>
        <v>boAt Rockerz 550 Over Ear Bluetooth Headphones with Upto 20 Hours Playback, 50MM Drivers, Soft Padded Ear Cushions and Physical Noise Isolation, Without Mic (Black)</v>
      </c>
      <c r="F666" t="str">
        <f t="shared" si="121"/>
        <v>Unique</v>
      </c>
      <c r="G666" t="str" cm="1">
        <f t="array" ref="G666">PROPER(_xlfn.TEXTJOIN(" ", TRUE, INDEX(_xlfn.FILTERXML("&lt;t&gt;&lt;s&gt;" &amp; SUBSTITUTE(D666," ","&lt;/s&gt;&lt;s&gt;") &amp; "&lt;/s&gt;&lt;/t&gt;", "//s"), _xlfn.SEQUENCE(4))))</f>
        <v>Boat Rockerz 550 Over</v>
      </c>
      <c r="H666" t="str">
        <f t="shared" si="111"/>
        <v>Headphones with Upto 20 Hours Playback, 50MM Drivers, Soft Padded Ear Cushions and Physical Noise Isolation, Without Mic (Black)</v>
      </c>
      <c r="I666" t="s">
        <v>5385</v>
      </c>
      <c r="J666" t="s">
        <v>13093</v>
      </c>
      <c r="K666" s="7" t="str">
        <f t="shared" si="113"/>
        <v>Electronics</v>
      </c>
      <c r="L666" s="2" t="s">
        <v>13131</v>
      </c>
      <c r="M666" t="str">
        <f t="shared" si="114"/>
        <v>Headphones , Earbuds &amp; Accessories</v>
      </c>
      <c r="N666" s="2" t="s">
        <v>13132</v>
      </c>
      <c r="O666" s="2" t="str">
        <f t="shared" si="115"/>
        <v>Headphones</v>
      </c>
      <c r="P666" s="1" t="s">
        <v>13205</v>
      </c>
      <c r="R666" s="2">
        <v>1799</v>
      </c>
      <c r="S666" s="8">
        <f t="shared" si="116"/>
        <v>1799</v>
      </c>
      <c r="T666" s="2">
        <v>4999</v>
      </c>
      <c r="U666" s="8">
        <f t="shared" si="117"/>
        <v>4999</v>
      </c>
      <c r="V666" s="1">
        <f t="shared" si="118"/>
        <v>0.64012802560512105</v>
      </c>
      <c r="W666">
        <v>4.0999999999999996</v>
      </c>
      <c r="X666" s="10">
        <f t="shared" si="119"/>
        <v>4.0999999999999996</v>
      </c>
      <c r="Y666" s="4">
        <v>55192</v>
      </c>
      <c r="Z666" s="12">
        <f t="shared" si="120"/>
        <v>55192</v>
      </c>
    </row>
    <row r="667" spans="1:26" x14ac:dyDescent="0.25">
      <c r="A667">
        <v>666</v>
      </c>
      <c r="B667" t="s">
        <v>5394</v>
      </c>
      <c r="C667" t="s">
        <v>5395</v>
      </c>
      <c r="D667" t="str">
        <f t="shared" si="112"/>
        <v>Xiaomi Mi Wired in Ear Earphones with Mic Basic with Ultra Deep Bass and Aluminum Alloy Sound Chamber (Black)</v>
      </c>
      <c r="F667" t="str">
        <f t="shared" si="121"/>
        <v>Unique</v>
      </c>
      <c r="G667" t="str" cm="1">
        <f t="array" ref="G667">PROPER(_xlfn.TEXTJOIN(" ", TRUE, INDEX(_xlfn.FILTERXML("&lt;t&gt;&lt;s&gt;" &amp; SUBSTITUTE(D667," ","&lt;/s&gt;&lt;s&gt;") &amp; "&lt;/s&gt;&lt;/t&gt;", "//s"), _xlfn.SEQUENCE(4))))</f>
        <v>Xiaomi Mi Wired In</v>
      </c>
      <c r="H667" t="str">
        <f t="shared" si="111"/>
        <v>with Mic Basic with Ultra Deep Bass and Aluminum Alloy Sound Chamber (Black)</v>
      </c>
      <c r="I667" t="s">
        <v>3025</v>
      </c>
      <c r="J667" t="s">
        <v>13093</v>
      </c>
      <c r="K667" s="7" t="str">
        <f t="shared" si="113"/>
        <v>Electronics</v>
      </c>
      <c r="L667" t="s">
        <v>13131</v>
      </c>
      <c r="M667" t="str">
        <f t="shared" si="114"/>
        <v>Headphones , Earbuds &amp; Accessories</v>
      </c>
      <c r="N667" t="s">
        <v>13132</v>
      </c>
      <c r="O667" s="2" t="str">
        <f t="shared" si="115"/>
        <v>Headphones</v>
      </c>
      <c r="P667" s="1" t="s">
        <v>13133</v>
      </c>
      <c r="R667">
        <v>429</v>
      </c>
      <c r="S667" s="8">
        <f t="shared" si="116"/>
        <v>429</v>
      </c>
      <c r="T667">
        <v>599</v>
      </c>
      <c r="U667" s="8">
        <f t="shared" si="117"/>
        <v>599</v>
      </c>
      <c r="V667" s="1">
        <f t="shared" si="118"/>
        <v>0.28380634390651083</v>
      </c>
      <c r="W667">
        <v>4.0999999999999996</v>
      </c>
      <c r="X667" s="10">
        <f t="shared" si="119"/>
        <v>4.0999999999999996</v>
      </c>
      <c r="Y667" s="4">
        <v>119466</v>
      </c>
      <c r="Z667" s="12">
        <f t="shared" si="120"/>
        <v>119466</v>
      </c>
    </row>
    <row r="668" spans="1:26" x14ac:dyDescent="0.25">
      <c r="A668">
        <v>667</v>
      </c>
      <c r="B668" t="s">
        <v>5403</v>
      </c>
      <c r="C668" t="s">
        <v>5404</v>
      </c>
      <c r="D668" t="str">
        <f t="shared" si="112"/>
        <v>Zodo 8. 5 inch LCD E-Writer Electronic Writing Pad Tablet Drawing Board (Paperless Memo Digital Tablet)</v>
      </c>
      <c r="F668" t="str">
        <f t="shared" si="121"/>
        <v>Unique</v>
      </c>
      <c r="G668" t="str" cm="1">
        <f t="array" ref="G668">PROPER(_xlfn.TEXTJOIN(" ", TRUE, INDEX(_xlfn.FILTERXML("&lt;t&gt;&lt;s&gt;" &amp; SUBSTITUTE(D668," ","&lt;/s&gt;&lt;s&gt;") &amp; "&lt;/s&gt;&lt;/t&gt;", "//s"), _xlfn.SEQUENCE(4))))</f>
        <v>Zodo 8 5 Inch</v>
      </c>
      <c r="H668" t="str">
        <f t="shared" si="111"/>
        <v>Electronic Writing Pad Tablet Drawing Board (Paperless Memo Digital Tablet)</v>
      </c>
      <c r="I668" t="s">
        <v>4788</v>
      </c>
      <c r="J668" t="s">
        <v>13085</v>
      </c>
      <c r="K668" s="7" t="str">
        <f t="shared" si="113"/>
        <v>Computers &amp; Accessories</v>
      </c>
      <c r="L668" t="s">
        <v>13086</v>
      </c>
      <c r="M668" t="str">
        <f t="shared" si="114"/>
        <v>Accessories &amp; Peripherals</v>
      </c>
      <c r="N668" t="s">
        <v>13160</v>
      </c>
      <c r="O668" s="2" t="str">
        <f t="shared" si="115"/>
        <v>Keyboards , Mice &amp; InputDevices</v>
      </c>
      <c r="P668" s="1" t="s">
        <v>13162</v>
      </c>
      <c r="R668">
        <v>100</v>
      </c>
      <c r="S668" s="8">
        <f t="shared" si="116"/>
        <v>100</v>
      </c>
      <c r="T668">
        <v>499</v>
      </c>
      <c r="U668" s="8">
        <f t="shared" si="117"/>
        <v>499</v>
      </c>
      <c r="V668" s="1">
        <f t="shared" si="118"/>
        <v>0.79959919839679361</v>
      </c>
      <c r="W668">
        <v>3.5</v>
      </c>
      <c r="X668" s="10">
        <f t="shared" si="119"/>
        <v>3.5</v>
      </c>
      <c r="Y668" s="4">
        <v>9638</v>
      </c>
      <c r="Z668" s="12">
        <f t="shared" si="120"/>
        <v>9638</v>
      </c>
    </row>
    <row r="669" spans="1:26" x14ac:dyDescent="0.25">
      <c r="A669">
        <v>668</v>
      </c>
      <c r="B669" t="s">
        <v>5413</v>
      </c>
      <c r="C669" t="s">
        <v>5414</v>
      </c>
      <c r="D669" t="str">
        <f t="shared" si="112"/>
        <v>Zebronics ZEB-KM2100 Multimedia USB Keyboard Comes with 114 Keys Including 12 Dedicated Multimedia Keys and with Rupee Key</v>
      </c>
      <c r="F669" t="str">
        <f t="shared" si="121"/>
        <v>Unique</v>
      </c>
      <c r="G669" t="str" cm="1">
        <f t="array" ref="G669">PROPER(_xlfn.TEXTJOIN(" ", TRUE, INDEX(_xlfn.FILTERXML("&lt;t&gt;&lt;s&gt;" &amp; SUBSTITUTE(D669," ","&lt;/s&gt;&lt;s&gt;") &amp; "&lt;/s&gt;&lt;/t&gt;", "//s"), _xlfn.SEQUENCE(4))))</f>
        <v>Zebronics Zeb-Km2100 Multimedia Usb</v>
      </c>
      <c r="H669" t="str">
        <f t="shared" ref="H669:H732" si="122">IFERROR(TRIM(MID(D669, FIND("~", SUBSTITUTE(D669, " ", "~", 6)) + 1, LEN(D669))), "")</f>
        <v>with 114 Keys Including 12 Dedicated Multimedia Keys and with Rupee Key</v>
      </c>
      <c r="I669" t="s">
        <v>4938</v>
      </c>
      <c r="J669" t="s">
        <v>13085</v>
      </c>
      <c r="K669" s="7" t="str">
        <f t="shared" si="113"/>
        <v>Computers &amp; Accessories</v>
      </c>
      <c r="L669" t="s">
        <v>13086</v>
      </c>
      <c r="M669" t="str">
        <f t="shared" si="114"/>
        <v>Accessories &amp; Peripherals</v>
      </c>
      <c r="N669" t="s">
        <v>13160</v>
      </c>
      <c r="O669" s="2" t="str">
        <f t="shared" si="115"/>
        <v>Keyboards , Mice &amp; InputDevices</v>
      </c>
      <c r="P669" s="1" t="s">
        <v>13165</v>
      </c>
      <c r="R669">
        <v>329</v>
      </c>
      <c r="S669" s="8">
        <f t="shared" si="116"/>
        <v>329</v>
      </c>
      <c r="T669">
        <v>399</v>
      </c>
      <c r="U669" s="8">
        <f t="shared" si="117"/>
        <v>399</v>
      </c>
      <c r="V669" s="1">
        <f t="shared" si="118"/>
        <v>0.17543859649122806</v>
      </c>
      <c r="W669">
        <v>3.6</v>
      </c>
      <c r="X669" s="10">
        <f t="shared" si="119"/>
        <v>3.6</v>
      </c>
      <c r="Y669" s="4">
        <v>33735</v>
      </c>
      <c r="Z669" s="12">
        <f t="shared" si="120"/>
        <v>33735</v>
      </c>
    </row>
    <row r="670" spans="1:26" x14ac:dyDescent="0.25">
      <c r="A670">
        <v>669</v>
      </c>
      <c r="B670" t="s">
        <v>84</v>
      </c>
      <c r="C670" t="s">
        <v>85</v>
      </c>
      <c r="D670" t="str">
        <f t="shared" si="112"/>
        <v>MI Usb Type-C Cable Smartphone (Black)</v>
      </c>
      <c r="F670" t="str">
        <f t="shared" si="121"/>
        <v>Duplicate</v>
      </c>
      <c r="G670" t="str" cm="1">
        <f t="array" ref="G670">PROPER(_xlfn.TEXTJOIN(" ", TRUE, INDEX(_xlfn.FILTERXML("&lt;t&gt;&lt;s&gt;" &amp; SUBSTITUTE(D670," ","&lt;/s&gt;&lt;s&gt;") &amp; "&lt;/s&gt;&lt;/t&gt;", "//s"), _xlfn.SEQUENCE(4))))</f>
        <v>Mi Usb Type-C Cable</v>
      </c>
      <c r="H670" t="str">
        <f t="shared" si="122"/>
        <v/>
      </c>
      <c r="I670" t="s">
        <v>17</v>
      </c>
      <c r="J670" t="s">
        <v>13085</v>
      </c>
      <c r="K670" s="7" t="str">
        <f t="shared" si="113"/>
        <v>Computers &amp; Accessories</v>
      </c>
      <c r="L670" t="s">
        <v>13086</v>
      </c>
      <c r="M670" t="str">
        <f t="shared" si="114"/>
        <v>Accessories &amp; Peripherals</v>
      </c>
      <c r="N670" t="s">
        <v>13087</v>
      </c>
      <c r="O670" s="2" t="str">
        <f t="shared" si="115"/>
        <v>Cables &amp; Accessories</v>
      </c>
      <c r="P670" s="1" t="s">
        <v>13088</v>
      </c>
      <c r="Q670" t="s">
        <v>13089</v>
      </c>
      <c r="R670">
        <v>229</v>
      </c>
      <c r="S670" s="8">
        <f t="shared" si="116"/>
        <v>229</v>
      </c>
      <c r="T670">
        <v>299</v>
      </c>
      <c r="U670" s="8">
        <f t="shared" si="117"/>
        <v>299</v>
      </c>
      <c r="V670" s="1">
        <f t="shared" si="118"/>
        <v>0.23411371237458195</v>
      </c>
      <c r="W670">
        <v>4.3</v>
      </c>
      <c r="X670" s="10">
        <f t="shared" si="119"/>
        <v>4.3</v>
      </c>
      <c r="Y670" s="4">
        <v>30411</v>
      </c>
      <c r="Z670" s="12">
        <f t="shared" si="120"/>
        <v>30411</v>
      </c>
    </row>
    <row r="671" spans="1:26" x14ac:dyDescent="0.25">
      <c r="A671">
        <v>670</v>
      </c>
      <c r="B671" t="s">
        <v>5424</v>
      </c>
      <c r="C671" t="s">
        <v>5425</v>
      </c>
      <c r="D671" t="str">
        <f t="shared" si="112"/>
        <v>ZEBRONICS Zeb-Comfort Wired USB Mouse, 3-Button, 1000 DPI Optical Sensor, Plug and Play, for Windows Mac, Black</v>
      </c>
      <c r="F671" t="str">
        <f t="shared" si="121"/>
        <v>Unique</v>
      </c>
      <c r="G671" t="str" cm="1">
        <f t="array" ref="G671">PROPER(_xlfn.TEXTJOIN(" ", TRUE, INDEX(_xlfn.FILTERXML("&lt;t&gt;&lt;s&gt;" &amp; SUBSTITUTE(D671," ","&lt;/s&gt;&lt;s&gt;") &amp; "&lt;/s&gt;&lt;/t&gt;", "//s"), _xlfn.SEQUENCE(4))))</f>
        <v>Zebronics Zeb-Comfort Wired Usb</v>
      </c>
      <c r="H671" t="str">
        <f t="shared" si="122"/>
        <v>1000 DPI Optical Sensor, Plug and Play, for Windows Mac, Black</v>
      </c>
      <c r="I671" t="s">
        <v>4777</v>
      </c>
      <c r="J671" t="s">
        <v>13085</v>
      </c>
      <c r="K671" s="7" t="str">
        <f t="shared" si="113"/>
        <v>Computers &amp; Accessories</v>
      </c>
      <c r="L671" t="s">
        <v>13086</v>
      </c>
      <c r="M671" t="str">
        <f t="shared" si="114"/>
        <v>Accessories &amp; Peripherals</v>
      </c>
      <c r="N671" t="s">
        <v>13160</v>
      </c>
      <c r="O671" s="2" t="str">
        <f t="shared" si="115"/>
        <v>Keyboards , Mice &amp; InputDevices</v>
      </c>
      <c r="P671" s="1" t="s">
        <v>13161</v>
      </c>
      <c r="R671">
        <v>139</v>
      </c>
      <c r="S671" s="8">
        <f t="shared" si="116"/>
        <v>139</v>
      </c>
      <c r="T671">
        <v>299</v>
      </c>
      <c r="U671" s="8">
        <f t="shared" si="117"/>
        <v>299</v>
      </c>
      <c r="V671" s="1">
        <f t="shared" si="118"/>
        <v>0.53511705685618727</v>
      </c>
      <c r="W671">
        <v>3.8</v>
      </c>
      <c r="X671" s="10">
        <f t="shared" si="119"/>
        <v>3.8</v>
      </c>
      <c r="Y671" s="4">
        <v>3044</v>
      </c>
      <c r="Z671" s="12">
        <f t="shared" si="120"/>
        <v>3044</v>
      </c>
    </row>
    <row r="672" spans="1:26" x14ac:dyDescent="0.25">
      <c r="A672">
        <v>671</v>
      </c>
      <c r="B672" t="s">
        <v>5434</v>
      </c>
      <c r="C672" t="s">
        <v>5435</v>
      </c>
      <c r="D672" t="str">
        <f t="shared" si="112"/>
        <v>boAt Rockerz 370 On Ear Bluetooth Headphones with Upto 12 Hours Playtime, Cozy Padded Earcups and Bluetooth v5.0, with Mic (Buoyant Black)</v>
      </c>
      <c r="F672" t="str">
        <f t="shared" si="121"/>
        <v>Unique</v>
      </c>
      <c r="G672" t="str" cm="1">
        <f t="array" ref="G672">PROPER(_xlfn.TEXTJOIN(" ", TRUE, INDEX(_xlfn.FILTERXML("&lt;t&gt;&lt;s&gt;" &amp; SUBSTITUTE(D672," ","&lt;/s&gt;&lt;s&gt;") &amp; "&lt;/s&gt;&lt;/t&gt;", "//s"), _xlfn.SEQUENCE(4))))</f>
        <v>Boat Rockerz 370 On</v>
      </c>
      <c r="H672" t="str">
        <f t="shared" si="122"/>
        <v>Headphones with Upto 12 Hours Playtime, Cozy Padded Earcups and Bluetooth v5.0, with Mic (Buoyant Black)</v>
      </c>
      <c r="I672" t="s">
        <v>4364</v>
      </c>
      <c r="J672" t="s">
        <v>13093</v>
      </c>
      <c r="K672" s="7" t="str">
        <f t="shared" si="113"/>
        <v>Electronics</v>
      </c>
      <c r="L672" s="2" t="s">
        <v>13131</v>
      </c>
      <c r="M672" t="str">
        <f t="shared" si="114"/>
        <v>Headphones , Earbuds &amp; Accessories</v>
      </c>
      <c r="N672" s="2" t="s">
        <v>13132</v>
      </c>
      <c r="O672" s="2" t="str">
        <f t="shared" si="115"/>
        <v>Headphones</v>
      </c>
      <c r="P672" s="1" t="s">
        <v>13153</v>
      </c>
      <c r="R672" s="2">
        <v>1199</v>
      </c>
      <c r="S672" s="8">
        <f t="shared" si="116"/>
        <v>1199</v>
      </c>
      <c r="T672" s="2">
        <v>2499</v>
      </c>
      <c r="U672" s="8">
        <f t="shared" si="117"/>
        <v>2499</v>
      </c>
      <c r="V672" s="1">
        <f t="shared" si="118"/>
        <v>0.52020808323329337</v>
      </c>
      <c r="W672">
        <v>4</v>
      </c>
      <c r="X672" s="10">
        <f t="shared" si="119"/>
        <v>4</v>
      </c>
      <c r="Y672" s="4">
        <v>33584</v>
      </c>
      <c r="Z672" s="12">
        <f t="shared" si="120"/>
        <v>33584</v>
      </c>
    </row>
    <row r="673" spans="1:26" x14ac:dyDescent="0.25">
      <c r="A673">
        <v>672</v>
      </c>
      <c r="B673" t="s">
        <v>5444</v>
      </c>
      <c r="C673" t="s">
        <v>5445</v>
      </c>
      <c r="D673" t="str">
        <f t="shared" si="112"/>
        <v>ZEBRONICS Zeb-Astra 20 Wireless BT v5.0 Portable Speaker with 10W RMS Output, TWS, 10H Backup Approx, Built in Rechargeable Battery FM Radio, AUX, mSD, USB, Call Function and Dual 52mm Drivers Multi</v>
      </c>
      <c r="F673" t="str">
        <f t="shared" si="121"/>
        <v>Unique</v>
      </c>
      <c r="G673" t="str" cm="1">
        <f t="array" ref="G673">PROPER(_xlfn.TEXTJOIN(" ", TRUE, INDEX(_xlfn.FILTERXML("&lt;t&gt;&lt;s&gt;" &amp; SUBSTITUTE(D673," ","&lt;/s&gt;&lt;s&gt;") &amp; "&lt;/s&gt;&lt;/t&gt;", "//s"), _xlfn.SEQUENCE(4))))</f>
        <v>Zebronics Zeb-Astra 20 Wireless</v>
      </c>
      <c r="H673" t="str">
        <f t="shared" si="122"/>
        <v>Portable Speaker with 10W RMS Output, TWS, 10H Backup Approx, Built in Rechargeable Battery FM Radio, AUX, mSD, USB, Call Function and Dual 52mm Drivers Multi</v>
      </c>
      <c r="I673" t="s">
        <v>5446</v>
      </c>
      <c r="J673" t="s">
        <v>13093</v>
      </c>
      <c r="K673" s="7" t="str">
        <f t="shared" si="113"/>
        <v>Electronics</v>
      </c>
      <c r="L673" s="2" t="s">
        <v>13104</v>
      </c>
      <c r="M673" t="str">
        <f t="shared" si="114"/>
        <v>HomeAudio</v>
      </c>
      <c r="N673" s="2" t="s">
        <v>13117</v>
      </c>
      <c r="O673" s="2" t="str">
        <f t="shared" si="115"/>
        <v>Speakers</v>
      </c>
      <c r="P673" s="1" t="s">
        <v>13206</v>
      </c>
      <c r="R673" s="2">
        <v>1049</v>
      </c>
      <c r="S673" s="8">
        <f t="shared" si="116"/>
        <v>1049</v>
      </c>
      <c r="T673" s="2">
        <v>2299</v>
      </c>
      <c r="U673" s="8">
        <f t="shared" si="117"/>
        <v>2299</v>
      </c>
      <c r="V673" s="1">
        <f t="shared" si="118"/>
        <v>0.54371465854719447</v>
      </c>
      <c r="W673">
        <v>3.9</v>
      </c>
      <c r="X673" s="10">
        <f t="shared" si="119"/>
        <v>3.9</v>
      </c>
      <c r="Y673" s="4">
        <v>1779</v>
      </c>
      <c r="Z673" s="12">
        <f t="shared" si="120"/>
        <v>1779</v>
      </c>
    </row>
    <row r="674" spans="1:26" x14ac:dyDescent="0.25">
      <c r="A674">
        <v>673</v>
      </c>
      <c r="B674" t="s">
        <v>3586</v>
      </c>
      <c r="C674" t="s">
        <v>3587</v>
      </c>
      <c r="D674" t="str">
        <f t="shared" si="112"/>
        <v>Gizga Essentials Spiral Cable Protector Cord Saver for Mac Charger, iPhone Charger, Wire Protector, Lightweight Durable Flexible Wire Winder for Charging Cables, Data Cables, Earphones, Pack of 10</v>
      </c>
      <c r="F674" t="str">
        <f t="shared" si="121"/>
        <v>Duplicate</v>
      </c>
      <c r="G674" t="str" cm="1">
        <f t="array" ref="G674">PROPER(_xlfn.TEXTJOIN(" ", TRUE, INDEX(_xlfn.FILTERXML("&lt;t&gt;&lt;s&gt;" &amp; SUBSTITUTE(D674," ","&lt;/s&gt;&lt;s&gt;") &amp; "&lt;/s&gt;&lt;/t&gt;", "//s"), _xlfn.SEQUENCE(4))))</f>
        <v>Gizga Essentials Spiral Cable</v>
      </c>
      <c r="H674" t="str">
        <f t="shared" si="122"/>
        <v>Saver for Mac Charger, iPhone Charger, Wire Protector, Lightweight Durable Flexible Wire Winder for Charging Cables, Data Cables, Earphones, Pack of 10</v>
      </c>
      <c r="I674" t="s">
        <v>3588</v>
      </c>
      <c r="J674" t="s">
        <v>13093</v>
      </c>
      <c r="K674" s="7" t="str">
        <f t="shared" si="113"/>
        <v>Electronics</v>
      </c>
      <c r="L674" t="s">
        <v>13122</v>
      </c>
      <c r="M674" t="str">
        <f t="shared" si="114"/>
        <v>Mobiles &amp; Accessories</v>
      </c>
      <c r="N674" t="s">
        <v>13123</v>
      </c>
      <c r="O674" s="2" t="str">
        <f t="shared" si="115"/>
        <v>MobileAccessories</v>
      </c>
      <c r="P674" s="1" t="s">
        <v>13145</v>
      </c>
      <c r="R674">
        <v>119</v>
      </c>
      <c r="S674" s="8">
        <f t="shared" si="116"/>
        <v>119</v>
      </c>
      <c r="T674">
        <v>299</v>
      </c>
      <c r="U674" s="8">
        <f t="shared" si="117"/>
        <v>299</v>
      </c>
      <c r="V674" s="1">
        <f t="shared" si="118"/>
        <v>0.60200668896321075</v>
      </c>
      <c r="W674">
        <v>4.0999999999999996</v>
      </c>
      <c r="X674" s="10">
        <f t="shared" si="119"/>
        <v>4.0999999999999996</v>
      </c>
      <c r="Y674" s="4">
        <v>5999</v>
      </c>
      <c r="Z674" s="12">
        <f t="shared" si="120"/>
        <v>5999</v>
      </c>
    </row>
    <row r="675" spans="1:26" x14ac:dyDescent="0.25">
      <c r="A675">
        <v>674</v>
      </c>
      <c r="B675" t="s">
        <v>110</v>
      </c>
      <c r="C675" t="s">
        <v>111</v>
      </c>
      <c r="D675" t="str">
        <f t="shared" si="112"/>
        <v>Portronics Konnect L POR-1081 Fast Charging 3A Type-C Cable 1.2Meter with Charge and Sync Function for All Type-C Devices (Grey)</v>
      </c>
      <c r="F675" t="str">
        <f t="shared" si="121"/>
        <v>Duplicate</v>
      </c>
      <c r="G675" t="str" cm="1">
        <f t="array" ref="G675">PROPER(_xlfn.TEXTJOIN(" ", TRUE, INDEX(_xlfn.FILTERXML("&lt;t&gt;&lt;s&gt;" &amp; SUBSTITUTE(D675," ","&lt;/s&gt;&lt;s&gt;") &amp; "&lt;/s&gt;&lt;/t&gt;", "//s"), _xlfn.SEQUENCE(4))))</f>
        <v>Portronics Konnect L Por-1081</v>
      </c>
      <c r="H675" t="str">
        <f t="shared" si="122"/>
        <v>3A Type-C Cable 1.2Meter with Charge and Sync Function for All Type-C Devices (Grey)</v>
      </c>
      <c r="I675" t="s">
        <v>17</v>
      </c>
      <c r="J675" t="s">
        <v>13085</v>
      </c>
      <c r="K675" s="7" t="str">
        <f t="shared" si="113"/>
        <v>Computers &amp; Accessories</v>
      </c>
      <c r="L675" t="s">
        <v>13086</v>
      </c>
      <c r="M675" t="str">
        <f t="shared" si="114"/>
        <v>Accessories &amp; Peripherals</v>
      </c>
      <c r="N675" t="s">
        <v>13087</v>
      </c>
      <c r="O675" s="2" t="str">
        <f t="shared" si="115"/>
        <v>Cables &amp; Accessories</v>
      </c>
      <c r="P675" s="1" t="s">
        <v>13088</v>
      </c>
      <c r="Q675" t="s">
        <v>13089</v>
      </c>
      <c r="R675">
        <v>154</v>
      </c>
      <c r="S675" s="8">
        <f t="shared" si="116"/>
        <v>154</v>
      </c>
      <c r="T675">
        <v>339</v>
      </c>
      <c r="U675" s="8">
        <f t="shared" si="117"/>
        <v>339</v>
      </c>
      <c r="V675" s="1">
        <f t="shared" si="118"/>
        <v>0.54572271386430682</v>
      </c>
      <c r="W675">
        <v>4.3</v>
      </c>
      <c r="X675" s="10">
        <f t="shared" si="119"/>
        <v>4.3</v>
      </c>
      <c r="Y675" s="4">
        <v>13391</v>
      </c>
      <c r="Z675" s="12">
        <f t="shared" si="120"/>
        <v>13391</v>
      </c>
    </row>
    <row r="676" spans="1:26" x14ac:dyDescent="0.25">
      <c r="A676">
        <v>675</v>
      </c>
      <c r="B676" t="s">
        <v>5460</v>
      </c>
      <c r="C676" t="s">
        <v>5461</v>
      </c>
      <c r="D676" t="str">
        <f t="shared" si="112"/>
        <v>Panasonic CR-2032 5BE Lithium Coin Battery - Pack of 5</v>
      </c>
      <c r="F676" t="str">
        <f t="shared" si="121"/>
        <v>Unique</v>
      </c>
      <c r="G676" t="str" cm="1">
        <f t="array" ref="G676">PROPER(_xlfn.TEXTJOIN(" ", TRUE, INDEX(_xlfn.FILTERXML("&lt;t&gt;&lt;s&gt;" &amp; SUBSTITUTE(D676," ","&lt;/s&gt;&lt;s&gt;") &amp; "&lt;/s&gt;&lt;/t&gt;", "//s"), _xlfn.SEQUENCE(4))))</f>
        <v>Panasonic Cr-2032 5Be Lithium</v>
      </c>
      <c r="H676" t="str">
        <f t="shared" si="122"/>
        <v>- Pack of 5</v>
      </c>
      <c r="I676" t="s">
        <v>5462</v>
      </c>
      <c r="J676" t="s">
        <v>13093</v>
      </c>
      <c r="K676" s="7" t="str">
        <f t="shared" si="113"/>
        <v>Electronics</v>
      </c>
      <c r="L676" t="s">
        <v>13169</v>
      </c>
      <c r="M676" t="str">
        <f t="shared" si="114"/>
        <v>GeneralPurposeBatteries &amp; BatteryChargers</v>
      </c>
      <c r="O676" s="2" t="str">
        <f t="shared" si="115"/>
        <v/>
      </c>
      <c r="P676" s="1"/>
      <c r="R676">
        <v>225</v>
      </c>
      <c r="S676" s="8">
        <f t="shared" si="116"/>
        <v>225</v>
      </c>
      <c r="T676">
        <v>250</v>
      </c>
      <c r="U676" s="8">
        <f t="shared" si="117"/>
        <v>250</v>
      </c>
      <c r="V676" s="1">
        <f t="shared" si="118"/>
        <v>0.1</v>
      </c>
      <c r="W676">
        <v>4.4000000000000004</v>
      </c>
      <c r="X676" s="10">
        <f t="shared" si="119"/>
        <v>4.4000000000000004</v>
      </c>
      <c r="Y676" s="4">
        <v>26556</v>
      </c>
      <c r="Z676" s="12">
        <f t="shared" si="120"/>
        <v>26556</v>
      </c>
    </row>
    <row r="677" spans="1:26" x14ac:dyDescent="0.25">
      <c r="A677">
        <v>676</v>
      </c>
      <c r="B677" t="s">
        <v>5471</v>
      </c>
      <c r="C677" t="s">
        <v>12994</v>
      </c>
      <c r="D677" t="str">
        <f t="shared" si="112"/>
        <v>MemeHo Smart Standard Multi-Purpose Laptop Table with Dock Stand Study Table Bed Table Foldable and Portable Ergonomic and Rounded Edges Non-Slip Legs Engineered Wood with Cup Holder (Black)</v>
      </c>
      <c r="F677" t="str">
        <f t="shared" si="121"/>
        <v>Unique</v>
      </c>
      <c r="G677" t="str" cm="1">
        <f t="array" ref="G677">PROPER(_xlfn.TEXTJOIN(" ", TRUE, INDEX(_xlfn.FILTERXML("&lt;t&gt;&lt;s&gt;" &amp; SUBSTITUTE(D677," ","&lt;/s&gt;&lt;s&gt;") &amp; "&lt;/s&gt;&lt;/t&gt;", "//s"), _xlfn.SEQUENCE(4))))</f>
        <v>Memeho Smart Standard Multi-Purpose</v>
      </c>
      <c r="H677" t="str">
        <f t="shared" si="122"/>
        <v>with Dock Stand Study Table Bed Table Foldable and Portable Ergonomic and Rounded Edges Non-Slip Legs Engineered Wood with Cup Holder (Black)</v>
      </c>
      <c r="I677" t="s">
        <v>4808</v>
      </c>
      <c r="J677" t="s">
        <v>13085</v>
      </c>
      <c r="K677" s="7" t="str">
        <f t="shared" si="113"/>
        <v>Computers &amp; Accessories</v>
      </c>
      <c r="L677" t="s">
        <v>13086</v>
      </c>
      <c r="M677" t="str">
        <f t="shared" si="114"/>
        <v>Accessories &amp; Peripherals</v>
      </c>
      <c r="N677" s="2" t="s">
        <v>13154</v>
      </c>
      <c r="O677" s="2" t="str">
        <f t="shared" si="115"/>
        <v>LaptopAccessories</v>
      </c>
      <c r="P677" s="1" t="s">
        <v>13163</v>
      </c>
      <c r="R677">
        <v>656</v>
      </c>
      <c r="S677" s="8">
        <f t="shared" si="116"/>
        <v>656</v>
      </c>
      <c r="T677" s="2">
        <v>1499</v>
      </c>
      <c r="U677" s="8">
        <f t="shared" si="117"/>
        <v>1499</v>
      </c>
      <c r="V677" s="1">
        <f t="shared" si="118"/>
        <v>0.56237491661107408</v>
      </c>
      <c r="W677">
        <v>4.3</v>
      </c>
      <c r="X677" s="10">
        <f t="shared" si="119"/>
        <v>4.3</v>
      </c>
      <c r="Y677" s="4">
        <v>25903</v>
      </c>
      <c r="Z677" s="12">
        <f t="shared" si="120"/>
        <v>25903</v>
      </c>
    </row>
    <row r="678" spans="1:26" x14ac:dyDescent="0.25">
      <c r="A678">
        <v>677</v>
      </c>
      <c r="B678" t="s">
        <v>5480</v>
      </c>
      <c r="C678" t="s">
        <v>5481</v>
      </c>
      <c r="D678" t="str">
        <f t="shared" si="112"/>
        <v>SanDisk Ultra Dual Drive Go USB Type C Pendrive for Mobile (Black, 128 GB, 5Y - SDDDC3-128G-I35)</v>
      </c>
      <c r="F678" t="str">
        <f t="shared" si="121"/>
        <v>Unique</v>
      </c>
      <c r="G678" t="str" cm="1">
        <f t="array" ref="G678">PROPER(_xlfn.TEXTJOIN(" ", TRUE, INDEX(_xlfn.FILTERXML("&lt;t&gt;&lt;s&gt;" &amp; SUBSTITUTE(D678," ","&lt;/s&gt;&lt;s&gt;") &amp; "&lt;/s&gt;&lt;/t&gt;", "//s"), _xlfn.SEQUENCE(4))))</f>
        <v>Sandisk Ultra Dual Drive</v>
      </c>
      <c r="H678" t="str">
        <f t="shared" si="122"/>
        <v>Type C Pendrive for Mobile (Black, 128 GB, 5Y - SDDDC3-128G-I35)</v>
      </c>
      <c r="I678" t="s">
        <v>4766</v>
      </c>
      <c r="J678" t="s">
        <v>13085</v>
      </c>
      <c r="K678" s="7" t="str">
        <f t="shared" si="113"/>
        <v>Computers &amp; Accessories</v>
      </c>
      <c r="L678" s="2" t="s">
        <v>13158</v>
      </c>
      <c r="M678" t="str">
        <f t="shared" si="114"/>
        <v>ExternalDevices &amp; DataStorage</v>
      </c>
      <c r="N678" s="2" t="s">
        <v>13159</v>
      </c>
      <c r="O678" s="2" t="str">
        <f t="shared" si="115"/>
        <v>PenDrives</v>
      </c>
      <c r="P678" s="1"/>
      <c r="R678" s="2">
        <v>1109</v>
      </c>
      <c r="S678" s="8">
        <f t="shared" si="116"/>
        <v>1109</v>
      </c>
      <c r="T678" s="2">
        <v>2800</v>
      </c>
      <c r="U678" s="8">
        <f t="shared" si="117"/>
        <v>2800</v>
      </c>
      <c r="V678" s="1">
        <f t="shared" si="118"/>
        <v>0.60392857142857148</v>
      </c>
      <c r="W678">
        <v>4.3</v>
      </c>
      <c r="X678" s="10">
        <f t="shared" si="119"/>
        <v>4.3</v>
      </c>
      <c r="Y678" s="4">
        <v>53464</v>
      </c>
      <c r="Z678" s="12">
        <f t="shared" si="120"/>
        <v>53464</v>
      </c>
    </row>
    <row r="679" spans="1:26" x14ac:dyDescent="0.25">
      <c r="A679">
        <v>678</v>
      </c>
      <c r="B679" t="s">
        <v>3557</v>
      </c>
      <c r="C679" t="s">
        <v>3558</v>
      </c>
      <c r="D679" t="str">
        <f t="shared" si="112"/>
        <v>boAt Xtend Smartwatch with Alexa Built-in, 1.69‚Äù HD Display, Multiple Watch Faces, Stress Monitor, Heart and SpO2 Monitoring, 14 Sports Modes, Sleep Monitor, 5 ATM and 7 Days Battery(Pitch Black)</v>
      </c>
      <c r="F679" t="str">
        <f t="shared" si="121"/>
        <v>Duplicate</v>
      </c>
      <c r="G679" t="str" cm="1">
        <f t="array" ref="G679">PROPER(_xlfn.TEXTJOIN(" ", TRUE, INDEX(_xlfn.FILTERXML("&lt;t&gt;&lt;s&gt;" &amp; SUBSTITUTE(D679," ","&lt;/s&gt;&lt;s&gt;") &amp; "&lt;/s&gt;&lt;/t&gt;", "//s"), _xlfn.SEQUENCE(4))))</f>
        <v>Boat Xtend Smartwatch With</v>
      </c>
      <c r="H679" t="str">
        <f t="shared" si="122"/>
        <v>1.69‚Äù HD Display, Multiple Watch Faces, Stress Monitor, Heart and SpO2 Monitoring, 14 Sports Modes, Sleep Monitor, 5 ATM and 7 Days Battery(Pitch Black)</v>
      </c>
      <c r="I679" t="s">
        <v>2910</v>
      </c>
      <c r="J679" t="s">
        <v>13093</v>
      </c>
      <c r="K679" s="7" t="str">
        <f t="shared" si="113"/>
        <v>Electronics</v>
      </c>
      <c r="L679" s="2" t="s">
        <v>13120</v>
      </c>
      <c r="M679" t="str">
        <f t="shared" si="114"/>
        <v>WearableTechnology</v>
      </c>
      <c r="N679" s="2" t="s">
        <v>13121</v>
      </c>
      <c r="O679" s="2" t="str">
        <f t="shared" si="115"/>
        <v>SmartWatches</v>
      </c>
      <c r="P679" s="1"/>
      <c r="R679" s="2">
        <v>2999</v>
      </c>
      <c r="S679" s="8">
        <f t="shared" si="116"/>
        <v>2999</v>
      </c>
      <c r="T679" s="2">
        <v>7990</v>
      </c>
      <c r="U679" s="8">
        <f t="shared" si="117"/>
        <v>7990</v>
      </c>
      <c r="V679" s="1">
        <f t="shared" si="118"/>
        <v>0.6246558197747184</v>
      </c>
      <c r="W679">
        <v>4.0999999999999996</v>
      </c>
      <c r="X679" s="10">
        <f t="shared" si="119"/>
        <v>4.0999999999999996</v>
      </c>
      <c r="Y679" s="4">
        <v>48448</v>
      </c>
      <c r="Z679" s="12">
        <f t="shared" si="120"/>
        <v>48448</v>
      </c>
    </row>
    <row r="680" spans="1:26" x14ac:dyDescent="0.25">
      <c r="A680">
        <v>679</v>
      </c>
      <c r="B680" t="s">
        <v>5491</v>
      </c>
      <c r="C680" t="s">
        <v>5492</v>
      </c>
      <c r="D680" t="str">
        <f t="shared" si="112"/>
        <v>Tizum Mouse Pad Computer Mouse Mat with Anti-Slip Rubber Base | Smooth Mouse Control | Spill-Resistant Surface for Laptop, Notebook, MacBook, Gaming, Laser Optical Mouse, 9.4‚Äùx 7.9‚Äù, Multicolored</v>
      </c>
      <c r="F680" t="str">
        <f t="shared" si="121"/>
        <v>Unique</v>
      </c>
      <c r="G680" t="str" cm="1">
        <f t="array" ref="G680">PROPER(_xlfn.TEXTJOIN(" ", TRUE, INDEX(_xlfn.FILTERXML("&lt;t&gt;&lt;s&gt;" &amp; SUBSTITUTE(D680," ","&lt;/s&gt;&lt;s&gt;") &amp; "&lt;/s&gt;&lt;/t&gt;", "//s"), _xlfn.SEQUENCE(4))))</f>
        <v>Tizum Mouse Pad Computer</v>
      </c>
      <c r="H680" t="str">
        <f t="shared" si="122"/>
        <v>with Anti-Slip Rubber Base | Smooth Mouse Control | Spill-Resistant Surface for Laptop, Notebook, MacBook, Gaming, Laser Optical Mouse, 9.4‚Äùx 7.9‚Äù, Multicolored</v>
      </c>
      <c r="I680" t="s">
        <v>5289</v>
      </c>
      <c r="J680" t="s">
        <v>13085</v>
      </c>
      <c r="K680" s="7" t="str">
        <f t="shared" si="113"/>
        <v>Computers &amp; Accessories</v>
      </c>
      <c r="L680" t="s">
        <v>13086</v>
      </c>
      <c r="M680" t="str">
        <f t="shared" si="114"/>
        <v>Accessories &amp; Peripherals</v>
      </c>
      <c r="N680" t="s">
        <v>13160</v>
      </c>
      <c r="O680" s="2" t="str">
        <f t="shared" si="115"/>
        <v>Keyboards , Mice &amp; InputDevices</v>
      </c>
      <c r="P680" s="1" t="s">
        <v>13194</v>
      </c>
      <c r="Q680" t="s">
        <v>13200</v>
      </c>
      <c r="R680">
        <v>169</v>
      </c>
      <c r="S680" s="8">
        <f t="shared" si="116"/>
        <v>169</v>
      </c>
      <c r="T680">
        <v>299</v>
      </c>
      <c r="U680" s="8">
        <f t="shared" si="117"/>
        <v>299</v>
      </c>
      <c r="V680" s="1">
        <f t="shared" si="118"/>
        <v>0.43478260869565216</v>
      </c>
      <c r="W680">
        <v>4.4000000000000004</v>
      </c>
      <c r="X680" s="10">
        <f t="shared" si="119"/>
        <v>4.4000000000000004</v>
      </c>
      <c r="Y680" s="4">
        <v>5176</v>
      </c>
      <c r="Z680" s="12">
        <f t="shared" si="120"/>
        <v>5176</v>
      </c>
    </row>
    <row r="681" spans="1:26" x14ac:dyDescent="0.25">
      <c r="A681">
        <v>680</v>
      </c>
      <c r="B681" t="s">
        <v>5501</v>
      </c>
      <c r="C681" t="s">
        <v>5502</v>
      </c>
      <c r="D681" t="str">
        <f t="shared" si="112"/>
        <v>Epson 003 65 ml for EcoTank L1110 L3100 L3101 L3110 L3115 L3116 L3150 L3151 L3152 L3156 L5190 Black Ink Bottle</v>
      </c>
      <c r="F681" t="str">
        <f t="shared" si="121"/>
        <v>Unique</v>
      </c>
      <c r="G681" t="str" cm="1">
        <f t="array" ref="G681">PROPER(_xlfn.TEXTJOIN(" ", TRUE, INDEX(_xlfn.FILTERXML("&lt;t&gt;&lt;s&gt;" &amp; SUBSTITUTE(D681," ","&lt;/s&gt;&lt;s&gt;") &amp; "&lt;/s&gt;&lt;/t&gt;", "//s"), _xlfn.SEQUENCE(4))))</f>
        <v>Epson 3 65 Ml</v>
      </c>
      <c r="H681" t="str">
        <f t="shared" si="122"/>
        <v>L1110 L3100 L3101 L3110 L3115 L3116 L3150 L3151 L3152 L3156 L5190 Black Ink Bottle</v>
      </c>
      <c r="I681" t="s">
        <v>5193</v>
      </c>
      <c r="J681" t="s">
        <v>13085</v>
      </c>
      <c r="K681" s="7" t="str">
        <f t="shared" si="113"/>
        <v>Computers &amp; Accessories</v>
      </c>
      <c r="L681" t="s">
        <v>13191</v>
      </c>
      <c r="M681" t="str">
        <f t="shared" si="114"/>
        <v>Printers , Inks &amp; Accessories</v>
      </c>
      <c r="N681" t="s">
        <v>13192</v>
      </c>
      <c r="O681" s="2" t="str">
        <f t="shared" si="115"/>
        <v>Inks , Toners &amp; Cartridges</v>
      </c>
      <c r="P681" s="1" t="s">
        <v>13193</v>
      </c>
      <c r="R681">
        <v>309</v>
      </c>
      <c r="S681" s="8">
        <f t="shared" si="116"/>
        <v>309</v>
      </c>
      <c r="T681">
        <v>404</v>
      </c>
      <c r="U681" s="8">
        <f t="shared" si="117"/>
        <v>404</v>
      </c>
      <c r="V681" s="1">
        <f t="shared" si="118"/>
        <v>0.23514851485148514</v>
      </c>
      <c r="W681">
        <v>4.4000000000000004</v>
      </c>
      <c r="X681" s="10">
        <f t="shared" si="119"/>
        <v>4.4000000000000004</v>
      </c>
      <c r="Y681" s="4">
        <v>8614</v>
      </c>
      <c r="Z681" s="12">
        <f t="shared" si="120"/>
        <v>8614</v>
      </c>
    </row>
    <row r="682" spans="1:26" x14ac:dyDescent="0.25">
      <c r="A682">
        <v>681</v>
      </c>
      <c r="B682" t="s">
        <v>5511</v>
      </c>
      <c r="C682" t="s">
        <v>5512</v>
      </c>
      <c r="D682" t="str">
        <f t="shared" si="112"/>
        <v>ZEBRONICS Zeb-Thunder Bluetooth Wireless Over Ear Headphone FM, mSD, 9 hrs Playback with Mic (Black)</v>
      </c>
      <c r="F682" t="str">
        <f t="shared" si="121"/>
        <v>Unique</v>
      </c>
      <c r="G682" t="str" cm="1">
        <f t="array" ref="G682">PROPER(_xlfn.TEXTJOIN(" ", TRUE, INDEX(_xlfn.FILTERXML("&lt;t&gt;&lt;s&gt;" &amp; SUBSTITUTE(D682," ","&lt;/s&gt;&lt;s&gt;") &amp; "&lt;/s&gt;&lt;/t&gt;", "//s"), _xlfn.SEQUENCE(4))))</f>
        <v>Zebronics Zeb-Thunder Bluetooth Wireless</v>
      </c>
      <c r="H682" t="str">
        <f t="shared" si="122"/>
        <v>Headphone FM, mSD, 9 hrs Playback with Mic (Black)</v>
      </c>
      <c r="I682" t="s">
        <v>4364</v>
      </c>
      <c r="J682" t="s">
        <v>13093</v>
      </c>
      <c r="K682" s="7" t="str">
        <f t="shared" si="113"/>
        <v>Electronics</v>
      </c>
      <c r="L682" t="s">
        <v>13131</v>
      </c>
      <c r="M682" t="str">
        <f t="shared" si="114"/>
        <v>Headphones , Earbuds &amp; Accessories</v>
      </c>
      <c r="N682" s="2" t="s">
        <v>13132</v>
      </c>
      <c r="O682" s="2" t="str">
        <f t="shared" si="115"/>
        <v>Headphones</v>
      </c>
      <c r="P682" s="1" t="s">
        <v>13153</v>
      </c>
      <c r="R682">
        <v>599</v>
      </c>
      <c r="S682" s="8">
        <f t="shared" si="116"/>
        <v>599</v>
      </c>
      <c r="T682" s="2">
        <v>1399</v>
      </c>
      <c r="U682" s="8">
        <f t="shared" si="117"/>
        <v>1399</v>
      </c>
      <c r="V682" s="1">
        <f t="shared" si="118"/>
        <v>0.57183702644746248</v>
      </c>
      <c r="W682">
        <v>3.8</v>
      </c>
      <c r="X682" s="10">
        <f t="shared" si="119"/>
        <v>3.8</v>
      </c>
      <c r="Y682" s="4">
        <v>60026</v>
      </c>
      <c r="Z682" s="12">
        <f t="shared" si="120"/>
        <v>60026</v>
      </c>
    </row>
    <row r="683" spans="1:26" x14ac:dyDescent="0.25">
      <c r="A683">
        <v>682</v>
      </c>
      <c r="B683" t="s">
        <v>5521</v>
      </c>
      <c r="C683" t="s">
        <v>12942</v>
      </c>
      <c r="D683" t="str">
        <f t="shared" si="112"/>
        <v>Quantum QHM-7406 Full-Sized Keyboard with () Rupee Symbol, Hotkeys and 3-pieces LED function for Desktop Laptop Smart TV Spill-Resistant Wired USB Keyboard with 10 million keystrokes lifespan (Black)</v>
      </c>
      <c r="F683" t="str">
        <f t="shared" si="121"/>
        <v>Unique</v>
      </c>
      <c r="G683" t="str" cm="1">
        <f t="array" ref="G683">PROPER(_xlfn.TEXTJOIN(" ", TRUE, INDEX(_xlfn.FILTERXML("&lt;t&gt;&lt;s&gt;" &amp; SUBSTITUTE(D683," ","&lt;/s&gt;&lt;s&gt;") &amp; "&lt;/s&gt;&lt;/t&gt;", "//s"), _xlfn.SEQUENCE(4))))</f>
        <v>Quantum Qhm-7406 Full-Sized Keyboard</v>
      </c>
      <c r="H683" t="str">
        <f t="shared" si="122"/>
        <v>Rupee Symbol, Hotkeys and 3-pieces LED function for Desktop Laptop Smart TV Spill-Resistant Wired USB Keyboard with 10 million keystrokes lifespan (Black)</v>
      </c>
      <c r="I683" t="s">
        <v>4938</v>
      </c>
      <c r="J683" t="s">
        <v>13085</v>
      </c>
      <c r="K683" s="7" t="str">
        <f t="shared" si="113"/>
        <v>Computers &amp; Accessories</v>
      </c>
      <c r="L683" t="s">
        <v>13086</v>
      </c>
      <c r="M683" t="str">
        <f t="shared" si="114"/>
        <v>Accessories &amp; Peripherals</v>
      </c>
      <c r="N683" t="s">
        <v>13160</v>
      </c>
      <c r="O683" s="2" t="str">
        <f t="shared" si="115"/>
        <v>Keyboards , Mice &amp; InputDevices</v>
      </c>
      <c r="P683" s="1" t="s">
        <v>13165</v>
      </c>
      <c r="R683">
        <v>299</v>
      </c>
      <c r="S683" s="8">
        <f t="shared" si="116"/>
        <v>299</v>
      </c>
      <c r="T683">
        <v>599</v>
      </c>
      <c r="U683" s="8">
        <f t="shared" si="117"/>
        <v>599</v>
      </c>
      <c r="V683" s="1">
        <f t="shared" si="118"/>
        <v>0.5008347245409015</v>
      </c>
      <c r="W683">
        <v>3.8</v>
      </c>
      <c r="X683" s="10">
        <f t="shared" si="119"/>
        <v>3.8</v>
      </c>
      <c r="Y683" s="4">
        <v>3066</v>
      </c>
      <c r="Z683" s="12">
        <f t="shared" si="120"/>
        <v>3066</v>
      </c>
    </row>
    <row r="684" spans="1:26" x14ac:dyDescent="0.25">
      <c r="A684">
        <v>683</v>
      </c>
      <c r="B684" t="s">
        <v>5530</v>
      </c>
      <c r="C684" t="s">
        <v>5531</v>
      </c>
      <c r="D684" t="str">
        <f t="shared" si="112"/>
        <v>STRIFF Laptop Tabletop Stand, Fold-Up, Adjustable, Ventilated, Portable Holder for Desk, Aluminum Foldable Laptop Ergonomic Compatibility with up to 15.6-inch Laptop, All Mac, Tab, and Mobile (Silver)</v>
      </c>
      <c r="F684" t="str">
        <f t="shared" si="121"/>
        <v>Unique</v>
      </c>
      <c r="G684" t="str" cm="1">
        <f t="array" ref="G684">PROPER(_xlfn.TEXTJOIN(" ", TRUE, INDEX(_xlfn.FILTERXML("&lt;t&gt;&lt;s&gt;" &amp; SUBSTITUTE(D684," ","&lt;/s&gt;&lt;s&gt;") &amp; "&lt;/s&gt;&lt;/t&gt;", "//s"), _xlfn.SEQUENCE(4))))</f>
        <v>Striff Laptop Tabletop Stand,</v>
      </c>
      <c r="H684" t="str">
        <f t="shared" si="122"/>
        <v>Ventilated, Portable Holder for Desk, Aluminum Foldable Laptop Ergonomic Compatibility with up to 15.6-inch Laptop, All Mac, Tab, and Mobile (Silver)</v>
      </c>
      <c r="I684" t="s">
        <v>4808</v>
      </c>
      <c r="J684" t="s">
        <v>13085</v>
      </c>
      <c r="K684" s="7" t="str">
        <f t="shared" si="113"/>
        <v>Computers &amp; Accessories</v>
      </c>
      <c r="L684" t="s">
        <v>13086</v>
      </c>
      <c r="M684" t="str">
        <f t="shared" si="114"/>
        <v>Accessories &amp; Peripherals</v>
      </c>
      <c r="N684" t="s">
        <v>13154</v>
      </c>
      <c r="O684" s="2" t="str">
        <f t="shared" si="115"/>
        <v>LaptopAccessories</v>
      </c>
      <c r="P684" s="1" t="s">
        <v>13163</v>
      </c>
      <c r="R684">
        <v>449</v>
      </c>
      <c r="S684" s="8">
        <f t="shared" si="116"/>
        <v>449</v>
      </c>
      <c r="T684">
        <v>999</v>
      </c>
      <c r="U684" s="8">
        <f t="shared" si="117"/>
        <v>999</v>
      </c>
      <c r="V684" s="1">
        <f t="shared" si="118"/>
        <v>0.55055055055055058</v>
      </c>
      <c r="W684">
        <v>4</v>
      </c>
      <c r="X684" s="10">
        <f t="shared" si="119"/>
        <v>4</v>
      </c>
      <c r="Y684" s="4">
        <v>2102</v>
      </c>
      <c r="Z684" s="12">
        <f t="shared" si="120"/>
        <v>2102</v>
      </c>
    </row>
    <row r="685" spans="1:26" x14ac:dyDescent="0.25">
      <c r="A685">
        <v>684</v>
      </c>
      <c r="B685" t="s">
        <v>5540</v>
      </c>
      <c r="C685" t="s">
        <v>5541</v>
      </c>
      <c r="D685" t="str">
        <f t="shared" si="112"/>
        <v>Logitech M221 Wireless Mouse, Silent Buttons, 2.4 GHz with USB Mini Receiver, 1000 DPI Optical Tracking, 18-Month Battery Life, Ambidextrous PC Mac Laptop - Charcoal Grey</v>
      </c>
      <c r="F685" t="str">
        <f t="shared" si="121"/>
        <v>Unique</v>
      </c>
      <c r="G685" t="str" cm="1">
        <f t="array" ref="G685">PROPER(_xlfn.TEXTJOIN(" ", TRUE, INDEX(_xlfn.FILTERXML("&lt;t&gt;&lt;s&gt;" &amp; SUBSTITUTE(D685," ","&lt;/s&gt;&lt;s&gt;") &amp; "&lt;/s&gt;&lt;/t&gt;", "//s"), _xlfn.SEQUENCE(4))))</f>
        <v>Logitech M221 Wireless Mouse,</v>
      </c>
      <c r="H685" t="str">
        <f t="shared" si="122"/>
        <v>2.4 GHz with USB Mini Receiver, 1000 DPI Optical Tracking, 18-Month Battery Life, Ambidextrous PC Mac Laptop - Charcoal Grey</v>
      </c>
      <c r="I685" t="s">
        <v>4777</v>
      </c>
      <c r="J685" t="s">
        <v>13085</v>
      </c>
      <c r="K685" s="7" t="str">
        <f t="shared" si="113"/>
        <v>Computers &amp; Accessories</v>
      </c>
      <c r="L685" t="s">
        <v>13086</v>
      </c>
      <c r="M685" t="str">
        <f t="shared" si="114"/>
        <v>Accessories &amp; Peripherals</v>
      </c>
      <c r="N685" s="2" t="s">
        <v>13160</v>
      </c>
      <c r="O685" s="2" t="str">
        <f t="shared" si="115"/>
        <v>Keyboards , Mice &amp; InputDevices</v>
      </c>
      <c r="P685" s="1" t="s">
        <v>13161</v>
      </c>
      <c r="R685">
        <v>799</v>
      </c>
      <c r="S685" s="8">
        <f t="shared" si="116"/>
        <v>799</v>
      </c>
      <c r="T685" s="2">
        <v>1295</v>
      </c>
      <c r="U685" s="8">
        <f t="shared" si="117"/>
        <v>1295</v>
      </c>
      <c r="V685" s="1">
        <f t="shared" si="118"/>
        <v>0.383011583011583</v>
      </c>
      <c r="W685">
        <v>4.4000000000000004</v>
      </c>
      <c r="X685" s="10">
        <f t="shared" si="119"/>
        <v>4.4000000000000004</v>
      </c>
      <c r="Y685" s="4">
        <v>34852</v>
      </c>
      <c r="Z685" s="12">
        <f t="shared" si="120"/>
        <v>34852</v>
      </c>
    </row>
    <row r="686" spans="1:26" x14ac:dyDescent="0.25">
      <c r="A686">
        <v>685</v>
      </c>
      <c r="B686" t="s">
        <v>125</v>
      </c>
      <c r="C686" t="s">
        <v>126</v>
      </c>
      <c r="D686" t="str">
        <f t="shared" si="112"/>
        <v>AmazonBasics Flexible Premium HDMI Cable (Black, 4K@60Hz, 18Gbps), 3-Foot</v>
      </c>
      <c r="F686" t="str">
        <f t="shared" si="121"/>
        <v>Duplicate</v>
      </c>
      <c r="G686" t="str" cm="1">
        <f t="array" ref="G686">PROPER(_xlfn.TEXTJOIN(" ", TRUE, INDEX(_xlfn.FILTERXML("&lt;t&gt;&lt;s&gt;" &amp; SUBSTITUTE(D686," ","&lt;/s&gt;&lt;s&gt;") &amp; "&lt;/s&gt;&lt;/t&gt;", "//s"), _xlfn.SEQUENCE(4))))</f>
        <v>Amazonbasics Flexible Premium Hdmi</v>
      </c>
      <c r="H686" t="str">
        <f t="shared" si="122"/>
        <v>4K@60Hz, 18Gbps), 3-Foot</v>
      </c>
      <c r="I686" t="s">
        <v>127</v>
      </c>
      <c r="J686" t="s">
        <v>13093</v>
      </c>
      <c r="K686" s="7" t="str">
        <f t="shared" si="113"/>
        <v>Electronics</v>
      </c>
      <c r="L686" t="s">
        <v>13094</v>
      </c>
      <c r="M686" t="str">
        <f t="shared" si="114"/>
        <v>HomeTheater , TV &amp; Video</v>
      </c>
      <c r="N686" t="s">
        <v>13095</v>
      </c>
      <c r="O686" s="2" t="str">
        <f t="shared" si="115"/>
        <v>Accessories</v>
      </c>
      <c r="P686" s="1" t="s">
        <v>13088</v>
      </c>
      <c r="Q686" t="s">
        <v>13096</v>
      </c>
      <c r="R686">
        <v>219</v>
      </c>
      <c r="S686" s="8">
        <f t="shared" si="116"/>
        <v>219</v>
      </c>
      <c r="T686">
        <v>700</v>
      </c>
      <c r="U686" s="8">
        <f t="shared" si="117"/>
        <v>700</v>
      </c>
      <c r="V686" s="1">
        <f t="shared" si="118"/>
        <v>0.68714285714285717</v>
      </c>
      <c r="W686">
        <v>4.4000000000000004</v>
      </c>
      <c r="X686" s="10">
        <f t="shared" si="119"/>
        <v>4.4000000000000004</v>
      </c>
      <c r="Y686" s="4">
        <v>426972</v>
      </c>
      <c r="Z686" s="12">
        <f t="shared" si="120"/>
        <v>426972</v>
      </c>
    </row>
    <row r="687" spans="1:26" x14ac:dyDescent="0.25">
      <c r="A687">
        <v>686</v>
      </c>
      <c r="B687" t="s">
        <v>5551</v>
      </c>
      <c r="C687" t="s">
        <v>5552</v>
      </c>
      <c r="D687" t="str">
        <f t="shared" si="112"/>
        <v>Classmate Soft Cover 6 Subject Spiral Binding Notebook, Single Line, 300 Pages</v>
      </c>
      <c r="F687" t="str">
        <f t="shared" si="121"/>
        <v>Unique</v>
      </c>
      <c r="G687" t="str" cm="1">
        <f t="array" ref="G687">PROPER(_xlfn.TEXTJOIN(" ", TRUE, INDEX(_xlfn.FILTERXML("&lt;t&gt;&lt;s&gt;" &amp; SUBSTITUTE(D687," ","&lt;/s&gt;&lt;s&gt;") &amp; "&lt;/s&gt;&lt;/t&gt;", "//s"), _xlfn.SEQUENCE(4))))</f>
        <v>Classmate Soft Cover 6</v>
      </c>
      <c r="H687" t="str">
        <f t="shared" si="122"/>
        <v>Binding Notebook, Single Line, 300 Pages</v>
      </c>
      <c r="I687" t="s">
        <v>5553</v>
      </c>
      <c r="J687" t="s">
        <v>13171</v>
      </c>
      <c r="K687" s="7" t="str">
        <f t="shared" si="113"/>
        <v>OfficeProducts</v>
      </c>
      <c r="L687" t="s">
        <v>13172</v>
      </c>
      <c r="M687" t="str">
        <f t="shared" si="114"/>
        <v>OfficePaperProducts</v>
      </c>
      <c r="N687" t="s">
        <v>13173</v>
      </c>
      <c r="O687" s="2" t="str">
        <f t="shared" si="115"/>
        <v>Paper</v>
      </c>
      <c r="P687" s="1" t="s">
        <v>13174</v>
      </c>
      <c r="Q687" t="s">
        <v>13207</v>
      </c>
      <c r="R687">
        <v>157</v>
      </c>
      <c r="S687" s="8">
        <f t="shared" si="116"/>
        <v>157</v>
      </c>
      <c r="T687">
        <v>160</v>
      </c>
      <c r="U687" s="8">
        <f t="shared" si="117"/>
        <v>160</v>
      </c>
      <c r="V687" s="1">
        <f t="shared" si="118"/>
        <v>1.8749999999999999E-2</v>
      </c>
      <c r="W687">
        <v>4.5</v>
      </c>
      <c r="X687" s="10">
        <f t="shared" si="119"/>
        <v>4.5</v>
      </c>
      <c r="Y687" s="4">
        <v>8618</v>
      </c>
      <c r="Z687" s="12">
        <f t="shared" si="120"/>
        <v>8618</v>
      </c>
    </row>
    <row r="688" spans="1:26" x14ac:dyDescent="0.25">
      <c r="A688">
        <v>687</v>
      </c>
      <c r="B688" t="s">
        <v>3641</v>
      </c>
      <c r="C688" t="s">
        <v>3642</v>
      </c>
      <c r="D688" t="str">
        <f t="shared" si="112"/>
        <v>HP 32GB Class 10 MicroSD Memory Card (U1 TF Card¬†32GB)</v>
      </c>
      <c r="F688" t="str">
        <f t="shared" si="121"/>
        <v>Duplicate</v>
      </c>
      <c r="G688" t="str" cm="1">
        <f t="array" ref="G688">PROPER(_xlfn.TEXTJOIN(" ", TRUE, INDEX(_xlfn.FILTERXML("&lt;t&gt;&lt;s&gt;" &amp; SUBSTITUTE(D688," ","&lt;/s&gt;&lt;s&gt;") &amp; "&lt;/s&gt;&lt;/t&gt;", "//s"), _xlfn.SEQUENCE(4))))</f>
        <v>Hp 32Gb Class 10</v>
      </c>
      <c r="H688" t="str">
        <f t="shared" si="122"/>
        <v>Card (U1 TF Card¬†32GB)</v>
      </c>
      <c r="I688" t="s">
        <v>2983</v>
      </c>
      <c r="J688" t="s">
        <v>13093</v>
      </c>
      <c r="K688" s="7" t="str">
        <f t="shared" si="113"/>
        <v>Electronics</v>
      </c>
      <c r="L688" t="s">
        <v>13095</v>
      </c>
      <c r="M688" t="str">
        <f t="shared" si="114"/>
        <v>Accessories</v>
      </c>
      <c r="N688" s="2" t="s">
        <v>13128</v>
      </c>
      <c r="O688" s="2" t="str">
        <f t="shared" si="115"/>
        <v>MemoryCards</v>
      </c>
      <c r="P688" s="1" t="s">
        <v>13129</v>
      </c>
      <c r="R688">
        <v>369</v>
      </c>
      <c r="S688" s="8">
        <f t="shared" si="116"/>
        <v>369</v>
      </c>
      <c r="T688" s="2">
        <v>1600</v>
      </c>
      <c r="U688" s="8">
        <f t="shared" si="117"/>
        <v>1600</v>
      </c>
      <c r="V688" s="1">
        <f t="shared" si="118"/>
        <v>0.76937500000000003</v>
      </c>
      <c r="W688">
        <v>4</v>
      </c>
      <c r="X688" s="10">
        <f t="shared" si="119"/>
        <v>4</v>
      </c>
      <c r="Y688" s="4">
        <v>32625</v>
      </c>
      <c r="Z688" s="12">
        <f t="shared" si="120"/>
        <v>32625</v>
      </c>
    </row>
    <row r="689" spans="1:26" x14ac:dyDescent="0.25">
      <c r="A689">
        <v>688</v>
      </c>
      <c r="B689" t="s">
        <v>5565</v>
      </c>
      <c r="C689" t="s">
        <v>5566</v>
      </c>
      <c r="D689" t="str">
        <f t="shared" si="112"/>
        <v>HP 150 Wireless USB Mouse with Ergonomic and ambidextrous Design, 1600 DPI Optical Tracking, 2.4 GHz Wireless connectivity, Dual-Function Scroll Wheel and 12 Month Long Battery Life. 3-Years Warranty.</v>
      </c>
      <c r="F689" t="str">
        <f t="shared" si="121"/>
        <v>Unique</v>
      </c>
      <c r="G689" t="str" cm="1">
        <f t="array" ref="G689">PROPER(_xlfn.TEXTJOIN(" ", TRUE, INDEX(_xlfn.FILTERXML("&lt;t&gt;&lt;s&gt;" &amp; SUBSTITUTE(D689," ","&lt;/s&gt;&lt;s&gt;") &amp; "&lt;/s&gt;&lt;/t&gt;", "//s"), _xlfn.SEQUENCE(4))))</f>
        <v>Hp 150 Wireless Usb</v>
      </c>
      <c r="H689" t="str">
        <f t="shared" si="122"/>
        <v>Ergonomic and ambidextrous Design, 1600 DPI Optical Tracking, 2.4 GHz Wireless connectivity, Dual-Function Scroll Wheel and 12 Month Long Battery Life. 3-Years Warranty.</v>
      </c>
      <c r="I689" t="s">
        <v>4777</v>
      </c>
      <c r="J689" t="s">
        <v>13085</v>
      </c>
      <c r="K689" s="7" t="str">
        <f t="shared" si="113"/>
        <v>Computers &amp; Accessories</v>
      </c>
      <c r="L689" t="s">
        <v>13086</v>
      </c>
      <c r="M689" t="str">
        <f t="shared" si="114"/>
        <v>Accessories &amp; Peripherals</v>
      </c>
      <c r="N689" t="s">
        <v>13160</v>
      </c>
      <c r="O689" s="2" t="str">
        <f t="shared" si="115"/>
        <v>Keyboards , Mice &amp; InputDevices</v>
      </c>
      <c r="P689" s="1" t="s">
        <v>13161</v>
      </c>
      <c r="R689">
        <v>599</v>
      </c>
      <c r="S689" s="8">
        <f t="shared" si="116"/>
        <v>599</v>
      </c>
      <c r="T689">
        <v>899</v>
      </c>
      <c r="U689" s="8">
        <f t="shared" si="117"/>
        <v>899</v>
      </c>
      <c r="V689" s="1">
        <f t="shared" si="118"/>
        <v>0.33370411568409342</v>
      </c>
      <c r="W689">
        <v>4</v>
      </c>
      <c r="X689" s="10">
        <f t="shared" si="119"/>
        <v>4</v>
      </c>
      <c r="Y689" s="4">
        <v>4018</v>
      </c>
      <c r="Z689" s="12">
        <f t="shared" si="120"/>
        <v>4018</v>
      </c>
    </row>
    <row r="690" spans="1:26" x14ac:dyDescent="0.25">
      <c r="A690">
        <v>689</v>
      </c>
      <c r="B690" t="s">
        <v>5575</v>
      </c>
      <c r="C690" t="s">
        <v>5576</v>
      </c>
      <c r="D690" t="str">
        <f t="shared" si="112"/>
        <v>Duracell Rechargeable AA 1300mAh Batteries, 4Pcs</v>
      </c>
      <c r="F690" t="str">
        <f t="shared" si="121"/>
        <v>Unique</v>
      </c>
      <c r="G690" t="str" cm="1">
        <f t="array" ref="G690">PROPER(_xlfn.TEXTJOIN(" ", TRUE, INDEX(_xlfn.FILTERXML("&lt;t&gt;&lt;s&gt;" &amp; SUBSTITUTE(D690," ","&lt;/s&gt;&lt;s&gt;") &amp; "&lt;/s&gt;&lt;/t&gt;", "//s"), _xlfn.SEQUENCE(4))))</f>
        <v>Duracell Rechargeable Aa 1300Mah</v>
      </c>
      <c r="H690" t="str">
        <f t="shared" si="122"/>
        <v/>
      </c>
      <c r="I690" t="s">
        <v>5577</v>
      </c>
      <c r="J690" t="s">
        <v>13093</v>
      </c>
      <c r="K690" s="7" t="str">
        <f t="shared" si="113"/>
        <v>Electronics</v>
      </c>
      <c r="L690" t="s">
        <v>13169</v>
      </c>
      <c r="M690" t="str">
        <f t="shared" si="114"/>
        <v>GeneralPurposeBatteries &amp; BatteryChargers</v>
      </c>
      <c r="N690" t="s">
        <v>13208</v>
      </c>
      <c r="O690" s="2" t="str">
        <f t="shared" si="115"/>
        <v>RechargeableBatteries</v>
      </c>
      <c r="P690" s="1"/>
      <c r="R690">
        <v>479</v>
      </c>
      <c r="S690" s="8">
        <f t="shared" si="116"/>
        <v>479</v>
      </c>
      <c r="T690">
        <v>599</v>
      </c>
      <c r="U690" s="8">
        <f t="shared" si="117"/>
        <v>599</v>
      </c>
      <c r="V690" s="1">
        <f t="shared" si="118"/>
        <v>0.20033388981636061</v>
      </c>
      <c r="W690">
        <v>4.3</v>
      </c>
      <c r="X690" s="10">
        <f t="shared" si="119"/>
        <v>4.3</v>
      </c>
      <c r="Y690" s="4">
        <v>11687</v>
      </c>
      <c r="Z690" s="12">
        <f t="shared" si="120"/>
        <v>11687</v>
      </c>
    </row>
    <row r="691" spans="1:26" x14ac:dyDescent="0.25">
      <c r="A691">
        <v>690</v>
      </c>
      <c r="B691" t="s">
        <v>136</v>
      </c>
      <c r="C691" t="s">
        <v>137</v>
      </c>
      <c r="D691" t="str">
        <f t="shared" si="112"/>
        <v>Portronics Konnect CL 20W POR-1067 Type-C to 8 Pin USB 1.2M Cable with Power Delivery and 3A Quick Charge Support, Nylon Braided for All Type-C and 8 Pin Devices, Green</v>
      </c>
      <c r="F691" t="str">
        <f t="shared" si="121"/>
        <v>Duplicate</v>
      </c>
      <c r="G691" t="str" cm="1">
        <f t="array" ref="G691">PROPER(_xlfn.TEXTJOIN(" ", TRUE, INDEX(_xlfn.FILTERXML("&lt;t&gt;&lt;s&gt;" &amp; SUBSTITUTE(D691," ","&lt;/s&gt;&lt;s&gt;") &amp; "&lt;/s&gt;&lt;/t&gt;", "//s"), _xlfn.SEQUENCE(4))))</f>
        <v>Portronics Konnect Cl 20W</v>
      </c>
      <c r="H691" t="str">
        <f t="shared" si="122"/>
        <v>to 8 Pin USB 1.2M Cable with Power Delivery and 3A Quick Charge Support, Nylon Braided for All Type-C and 8 Pin Devices, Green</v>
      </c>
      <c r="I691" t="s">
        <v>17</v>
      </c>
      <c r="J691" t="s">
        <v>13085</v>
      </c>
      <c r="K691" s="7" t="str">
        <f t="shared" si="113"/>
        <v>Computers &amp; Accessories</v>
      </c>
      <c r="L691" t="s">
        <v>13086</v>
      </c>
      <c r="M691" t="str">
        <f t="shared" si="114"/>
        <v>Accessories &amp; Peripherals</v>
      </c>
      <c r="N691" t="s">
        <v>13087</v>
      </c>
      <c r="O691" s="2" t="str">
        <f t="shared" si="115"/>
        <v>Cables &amp; Accessories</v>
      </c>
      <c r="P691" s="1" t="s">
        <v>13088</v>
      </c>
      <c r="Q691" t="s">
        <v>13089</v>
      </c>
      <c r="R691">
        <v>350</v>
      </c>
      <c r="S691" s="8">
        <f t="shared" si="116"/>
        <v>350</v>
      </c>
      <c r="T691">
        <v>899</v>
      </c>
      <c r="U691" s="8">
        <f t="shared" si="117"/>
        <v>899</v>
      </c>
      <c r="V691" s="1">
        <f t="shared" si="118"/>
        <v>0.61067853170189101</v>
      </c>
      <c r="W691">
        <v>4.2</v>
      </c>
      <c r="X691" s="10">
        <f t="shared" si="119"/>
        <v>4.2</v>
      </c>
      <c r="Y691" s="4">
        <v>2262</v>
      </c>
      <c r="Z691" s="12">
        <f t="shared" si="120"/>
        <v>2262</v>
      </c>
    </row>
    <row r="692" spans="1:26" x14ac:dyDescent="0.25">
      <c r="A692">
        <v>691</v>
      </c>
      <c r="B692" t="s">
        <v>5587</v>
      </c>
      <c r="C692" t="s">
        <v>5588</v>
      </c>
      <c r="D692" t="str">
        <f t="shared" si="112"/>
        <v>boAt Airdopes 181 in-Ear True Wireless Earbuds with ENx Tech, Beast Mode(Low Latency Upto 60ms) for Gaming, with Mic, ASAP Charge, 20H Playtime, Bluetooth v5.2, IPX4 and IWP (Cool Grey)</v>
      </c>
      <c r="F692" t="str">
        <f t="shared" si="121"/>
        <v>Unique</v>
      </c>
      <c r="G692" t="str" cm="1">
        <f t="array" ref="G692">PROPER(_xlfn.TEXTJOIN(" ", TRUE, INDEX(_xlfn.FILTERXML("&lt;t&gt;&lt;s&gt;" &amp; SUBSTITUTE(D692," ","&lt;/s&gt;&lt;s&gt;") &amp; "&lt;/s&gt;&lt;/t&gt;", "//s"), _xlfn.SEQUENCE(4))))</f>
        <v>Boat Airdopes 181 In-Ear</v>
      </c>
      <c r="H692" t="str">
        <f t="shared" si="122"/>
        <v>Earbuds with ENx Tech, Beast Mode(Low Latency Upto 60ms) for Gaming, with Mic, ASAP Charge, 20H Playtime, Bluetooth v5.2, IPX4 and IWP (Cool Grey)</v>
      </c>
      <c r="I692" t="s">
        <v>3025</v>
      </c>
      <c r="J692" t="s">
        <v>13093</v>
      </c>
      <c r="K692" s="7" t="str">
        <f t="shared" si="113"/>
        <v>Electronics</v>
      </c>
      <c r="L692" s="2" t="s">
        <v>13131</v>
      </c>
      <c r="M692" t="str">
        <f t="shared" si="114"/>
        <v>Headphones , Earbuds &amp; Accessories</v>
      </c>
      <c r="N692" s="2" t="s">
        <v>13132</v>
      </c>
      <c r="O692" s="2" t="str">
        <f t="shared" si="115"/>
        <v>Headphones</v>
      </c>
      <c r="P692" s="1" t="s">
        <v>13133</v>
      </c>
      <c r="R692" s="2">
        <v>1598</v>
      </c>
      <c r="S692" s="8">
        <f t="shared" si="116"/>
        <v>1598</v>
      </c>
      <c r="T692" s="2">
        <v>2990</v>
      </c>
      <c r="U692" s="8">
        <f t="shared" si="117"/>
        <v>2990</v>
      </c>
      <c r="V692" s="1">
        <f t="shared" si="118"/>
        <v>0.46555183946488293</v>
      </c>
      <c r="W692">
        <v>3.8</v>
      </c>
      <c r="X692" s="10">
        <f t="shared" si="119"/>
        <v>3.8</v>
      </c>
      <c r="Y692" s="4">
        <v>11015</v>
      </c>
      <c r="Z692" s="12">
        <f t="shared" si="120"/>
        <v>11015</v>
      </c>
    </row>
    <row r="693" spans="1:26" x14ac:dyDescent="0.25">
      <c r="A693">
        <v>692</v>
      </c>
      <c r="B693" t="s">
        <v>5597</v>
      </c>
      <c r="C693" t="s">
        <v>5598</v>
      </c>
      <c r="D693" t="str">
        <f t="shared" si="112"/>
        <v>TP-Link USB Bluetooth Adapter for PC, 5.0 Bluetooth Dongle Receiver (UB500) Supports Windows 11 10 8.1 7 for Desktop, Laptop, Mouse, Keyboard, Printers, Headsets, Speakers, PS4 Xbox Controllers</v>
      </c>
      <c r="F693" t="str">
        <f t="shared" si="121"/>
        <v>Unique</v>
      </c>
      <c r="G693" t="str" cm="1">
        <f t="array" ref="G693">PROPER(_xlfn.TEXTJOIN(" ", TRUE, INDEX(_xlfn.FILTERXML("&lt;t&gt;&lt;s&gt;" &amp; SUBSTITUTE(D693," ","&lt;/s&gt;&lt;s&gt;") &amp; "&lt;/s&gt;&lt;/t&gt;", "//s"), _xlfn.SEQUENCE(4))))</f>
        <v>Tp-Link Usb Bluetooth Adapter</v>
      </c>
      <c r="H693" t="str">
        <f t="shared" si="122"/>
        <v>5.0 Bluetooth Dongle Receiver (UB500) Supports Windows 11 10 8.1 7 for Desktop, Laptop, Mouse, Keyboard, Printers, Headsets, Speakers, PS4 Xbox Controllers</v>
      </c>
      <c r="I693" t="s">
        <v>5599</v>
      </c>
      <c r="J693" t="s">
        <v>13085</v>
      </c>
      <c r="K693" s="7" t="str">
        <f t="shared" si="113"/>
        <v>Computers &amp; Accessories</v>
      </c>
      <c r="L693" t="s">
        <v>13090</v>
      </c>
      <c r="M693" t="str">
        <f t="shared" si="114"/>
        <v>NetworkingDevices</v>
      </c>
      <c r="N693" t="s">
        <v>13091</v>
      </c>
      <c r="O693" s="2" t="str">
        <f t="shared" si="115"/>
        <v>NetworkAdapters</v>
      </c>
      <c r="P693" s="1" t="s">
        <v>13209</v>
      </c>
      <c r="R693">
        <v>599</v>
      </c>
      <c r="S693" s="8">
        <f t="shared" si="116"/>
        <v>599</v>
      </c>
      <c r="T693">
        <v>899</v>
      </c>
      <c r="U693" s="8">
        <f t="shared" si="117"/>
        <v>899</v>
      </c>
      <c r="V693" s="1">
        <f t="shared" si="118"/>
        <v>0.33370411568409342</v>
      </c>
      <c r="W693">
        <v>4.3</v>
      </c>
      <c r="X693" s="10">
        <f t="shared" si="119"/>
        <v>4.3</v>
      </c>
      <c r="Y693" s="4">
        <v>95116</v>
      </c>
      <c r="Z693" s="12">
        <f t="shared" si="120"/>
        <v>95116</v>
      </c>
    </row>
    <row r="694" spans="1:26" x14ac:dyDescent="0.25">
      <c r="A694">
        <v>693</v>
      </c>
      <c r="B694" t="s">
        <v>146</v>
      </c>
      <c r="C694" t="s">
        <v>147</v>
      </c>
      <c r="D694" t="str">
        <f t="shared" si="112"/>
        <v>Portronics Konnect L 1.2M POR-1401 Fast Charging 3A 8 Pin USB Cable with Charge and Sync Function (White)</v>
      </c>
      <c r="F694" t="str">
        <f t="shared" si="121"/>
        <v>Duplicate</v>
      </c>
      <c r="G694" t="str" cm="1">
        <f t="array" ref="G694">PROPER(_xlfn.TEXTJOIN(" ", TRUE, INDEX(_xlfn.FILTERXML("&lt;t&gt;&lt;s&gt;" &amp; SUBSTITUTE(D694," ","&lt;/s&gt;&lt;s&gt;") &amp; "&lt;/s&gt;&lt;/t&gt;", "//s"), _xlfn.SEQUENCE(4))))</f>
        <v>Portronics Konnect L 1.2M</v>
      </c>
      <c r="H694" t="str">
        <f t="shared" si="122"/>
        <v>Charging 3A 8 Pin USB Cable with Charge and Sync Function (White)</v>
      </c>
      <c r="I694" t="s">
        <v>17</v>
      </c>
      <c r="J694" t="s">
        <v>13085</v>
      </c>
      <c r="K694" s="7" t="str">
        <f t="shared" si="113"/>
        <v>Computers &amp; Accessories</v>
      </c>
      <c r="L694" t="s">
        <v>13086</v>
      </c>
      <c r="M694" t="str">
        <f t="shared" si="114"/>
        <v>Accessories &amp; Peripherals</v>
      </c>
      <c r="N694" t="s">
        <v>13087</v>
      </c>
      <c r="O694" s="2" t="str">
        <f t="shared" si="115"/>
        <v>Cables &amp; Accessories</v>
      </c>
      <c r="P694" s="1" t="s">
        <v>13088</v>
      </c>
      <c r="Q694" t="s">
        <v>13089</v>
      </c>
      <c r="R694">
        <v>159</v>
      </c>
      <c r="S694" s="8">
        <f t="shared" si="116"/>
        <v>159</v>
      </c>
      <c r="T694">
        <v>399</v>
      </c>
      <c r="U694" s="8">
        <f t="shared" si="117"/>
        <v>399</v>
      </c>
      <c r="V694" s="1">
        <f t="shared" si="118"/>
        <v>0.60150375939849621</v>
      </c>
      <c r="W694">
        <v>4.0999999999999996</v>
      </c>
      <c r="X694" s="10">
        <f t="shared" si="119"/>
        <v>4.0999999999999996</v>
      </c>
      <c r="Y694" s="4">
        <v>4768</v>
      </c>
      <c r="Z694" s="12">
        <f t="shared" si="120"/>
        <v>4768</v>
      </c>
    </row>
    <row r="695" spans="1:26" x14ac:dyDescent="0.25">
      <c r="A695">
        <v>694</v>
      </c>
      <c r="B695" t="s">
        <v>5609</v>
      </c>
      <c r="C695" t="s">
        <v>5610</v>
      </c>
      <c r="D695" t="str">
        <f t="shared" si="112"/>
        <v>SanDisk Ultra Dual Drive Luxe USB Type C Flash Drive (Silver, 128 GB, 5Y - SDDDC4-128G-I35)</v>
      </c>
      <c r="F695" t="str">
        <f t="shared" si="121"/>
        <v>Unique</v>
      </c>
      <c r="G695" t="str" cm="1">
        <f t="array" ref="G695">PROPER(_xlfn.TEXTJOIN(" ", TRUE, INDEX(_xlfn.FILTERXML("&lt;t&gt;&lt;s&gt;" &amp; SUBSTITUTE(D695," ","&lt;/s&gt;&lt;s&gt;") &amp; "&lt;/s&gt;&lt;/t&gt;", "//s"), _xlfn.SEQUENCE(4))))</f>
        <v>Sandisk Ultra Dual Drive</v>
      </c>
      <c r="H695" t="str">
        <f t="shared" si="122"/>
        <v>Type C Flash Drive (Silver, 128 GB, 5Y - SDDDC4-128G-I35)</v>
      </c>
      <c r="I695" t="s">
        <v>4766</v>
      </c>
      <c r="J695" t="s">
        <v>13085</v>
      </c>
      <c r="K695" s="7" t="str">
        <f t="shared" si="113"/>
        <v>Computers &amp; Accessories</v>
      </c>
      <c r="L695" s="2" t="s">
        <v>13158</v>
      </c>
      <c r="M695" t="str">
        <f t="shared" si="114"/>
        <v>ExternalDevices &amp; DataStorage</v>
      </c>
      <c r="N695" s="2" t="s">
        <v>13159</v>
      </c>
      <c r="O695" s="2" t="str">
        <f t="shared" si="115"/>
        <v>PenDrives</v>
      </c>
      <c r="P695" s="1"/>
      <c r="R695" s="2">
        <v>1299</v>
      </c>
      <c r="S695" s="8">
        <f t="shared" si="116"/>
        <v>1299</v>
      </c>
      <c r="T695" s="2">
        <v>3000</v>
      </c>
      <c r="U695" s="8">
        <f t="shared" si="117"/>
        <v>3000</v>
      </c>
      <c r="V695" s="1">
        <f t="shared" si="118"/>
        <v>0.56699999999999995</v>
      </c>
      <c r="W695">
        <v>4.3</v>
      </c>
      <c r="X695" s="10">
        <f t="shared" si="119"/>
        <v>4.3</v>
      </c>
      <c r="Y695" s="4">
        <v>23022</v>
      </c>
      <c r="Z695" s="12">
        <f t="shared" si="120"/>
        <v>23022</v>
      </c>
    </row>
    <row r="696" spans="1:26" x14ac:dyDescent="0.25">
      <c r="A696">
        <v>695</v>
      </c>
      <c r="B696" t="s">
        <v>3734</v>
      </c>
      <c r="C696" t="s">
        <v>3735</v>
      </c>
      <c r="D696" t="str">
        <f t="shared" si="112"/>
        <v>Noise ColorFit Pulse Smartwatch with 3.56 cm (1.4") Full Touch HD Display, SpO2, Heart Rate, Sleep Monitors and 10-Day Battery - Jet Black</v>
      </c>
      <c r="F696" t="str">
        <f t="shared" si="121"/>
        <v>Duplicate</v>
      </c>
      <c r="G696" t="str" cm="1">
        <f t="array" ref="G696">PROPER(_xlfn.TEXTJOIN(" ", TRUE, INDEX(_xlfn.FILTERXML("&lt;t&gt;&lt;s&gt;" &amp; SUBSTITUTE(D696," ","&lt;/s&gt;&lt;s&gt;") &amp; "&lt;/s&gt;&lt;/t&gt;", "//s"), _xlfn.SEQUENCE(4))))</f>
        <v>Noise Colorfit Pulse Smartwatch</v>
      </c>
      <c r="H696" t="str">
        <f t="shared" si="122"/>
        <v>cm (1.4") Full Touch HD Display, SpO2, Heart Rate, Sleep Monitors and 10-Day Battery - Jet Black</v>
      </c>
      <c r="I696" t="s">
        <v>2910</v>
      </c>
      <c r="J696" t="s">
        <v>13093</v>
      </c>
      <c r="K696" s="7" t="str">
        <f t="shared" si="113"/>
        <v>Electronics</v>
      </c>
      <c r="L696" s="2" t="s">
        <v>13120</v>
      </c>
      <c r="M696" t="str">
        <f t="shared" si="114"/>
        <v>WearableTechnology</v>
      </c>
      <c r="N696" s="2" t="s">
        <v>13121</v>
      </c>
      <c r="O696" s="2" t="str">
        <f t="shared" si="115"/>
        <v>SmartWatches</v>
      </c>
      <c r="P696" s="1"/>
      <c r="R696" s="2">
        <v>1599</v>
      </c>
      <c r="S696" s="8">
        <f t="shared" si="116"/>
        <v>1599</v>
      </c>
      <c r="T696" s="2">
        <v>4999</v>
      </c>
      <c r="U696" s="8">
        <f t="shared" si="117"/>
        <v>4999</v>
      </c>
      <c r="V696" s="1">
        <f t="shared" si="118"/>
        <v>0.68013602720544108</v>
      </c>
      <c r="W696">
        <v>4</v>
      </c>
      <c r="X696" s="10">
        <f t="shared" si="119"/>
        <v>4</v>
      </c>
      <c r="Y696" s="4">
        <v>67951</v>
      </c>
      <c r="Z696" s="12">
        <f t="shared" si="120"/>
        <v>67951</v>
      </c>
    </row>
    <row r="697" spans="1:26" x14ac:dyDescent="0.25">
      <c r="A697">
        <v>696</v>
      </c>
      <c r="B697" t="s">
        <v>5626</v>
      </c>
      <c r="C697" t="s">
        <v>5627</v>
      </c>
      <c r="D697" t="str">
        <f t="shared" si="112"/>
        <v>rts [2 Pack] Mini USB C Type C Adapter Plug, Type C Female to USB A Male Charger Charging Cable Adapter Converter compatible for iPhone, Samsung S20 ultra S21 S10 S8 S9 MacBook Pro iPad Silver</v>
      </c>
      <c r="F697" t="str">
        <f t="shared" si="121"/>
        <v>Unique</v>
      </c>
      <c r="G697" t="str" cm="1">
        <f t="array" ref="G697">PROPER(_xlfn.TEXTJOIN(" ", TRUE, INDEX(_xlfn.FILTERXML("&lt;t&gt;&lt;s&gt;" &amp; SUBSTITUTE(D697," ","&lt;/s&gt;&lt;s&gt;") &amp; "&lt;/s&gt;&lt;/t&gt;", "//s"), _xlfn.SEQUENCE(4))))</f>
        <v>Rts [2 Pack] Mini</v>
      </c>
      <c r="H697" t="str">
        <f t="shared" si="122"/>
        <v>Type C Adapter Plug, Type C Female to USB A Male Charger Charging Cable Adapter Converter compatible for iPhone, Samsung S20 ultra S21 S10 S8 S9 MacBook Pro iPad Silver</v>
      </c>
      <c r="I697" t="s">
        <v>5628</v>
      </c>
      <c r="J697" t="s">
        <v>13085</v>
      </c>
      <c r="K697" s="7" t="str">
        <f t="shared" si="113"/>
        <v>Computers &amp; Accessories</v>
      </c>
      <c r="L697" t="s">
        <v>13086</v>
      </c>
      <c r="M697" t="str">
        <f t="shared" si="114"/>
        <v>Accessories &amp; Peripherals</v>
      </c>
      <c r="N697" s="2" t="s">
        <v>13109</v>
      </c>
      <c r="O697" s="2" t="str">
        <f t="shared" si="115"/>
        <v>Adapters</v>
      </c>
      <c r="P697" s="1" t="s">
        <v>13210</v>
      </c>
      <c r="R697">
        <v>294</v>
      </c>
      <c r="S697" s="8">
        <f t="shared" si="116"/>
        <v>294</v>
      </c>
      <c r="T697" s="2">
        <v>4999</v>
      </c>
      <c r="U697" s="8">
        <f t="shared" si="117"/>
        <v>4999</v>
      </c>
      <c r="V697" s="1">
        <f t="shared" si="118"/>
        <v>0.94118823764752946</v>
      </c>
      <c r="W697">
        <v>4.3</v>
      </c>
      <c r="X697" s="10">
        <f t="shared" si="119"/>
        <v>4.3</v>
      </c>
      <c r="Y697" s="4">
        <v>4426</v>
      </c>
      <c r="Z697" s="12">
        <f t="shared" si="120"/>
        <v>4426</v>
      </c>
    </row>
    <row r="698" spans="1:26" x14ac:dyDescent="0.25">
      <c r="A698">
        <v>697</v>
      </c>
      <c r="B698" t="s">
        <v>5636</v>
      </c>
      <c r="C698" t="s">
        <v>5637</v>
      </c>
      <c r="D698" t="str">
        <f t="shared" si="112"/>
        <v>HP 682 Black Original Ink Cartridge</v>
      </c>
      <c r="F698" t="str">
        <f t="shared" si="121"/>
        <v>Unique</v>
      </c>
      <c r="G698" t="str" cm="1">
        <f t="array" ref="G698">PROPER(_xlfn.TEXTJOIN(" ", TRUE, INDEX(_xlfn.FILTERXML("&lt;t&gt;&lt;s&gt;" &amp; SUBSTITUTE(D698," ","&lt;/s&gt;&lt;s&gt;") &amp; "&lt;/s&gt;&lt;/t&gt;", "//s"), _xlfn.SEQUENCE(4))))</f>
        <v>Hp 682 Black Original</v>
      </c>
      <c r="H698" t="str">
        <f t="shared" si="122"/>
        <v/>
      </c>
      <c r="I698" t="s">
        <v>5193</v>
      </c>
      <c r="J698" t="s">
        <v>13085</v>
      </c>
      <c r="K698" s="7" t="str">
        <f t="shared" si="113"/>
        <v>Computers &amp; Accessories</v>
      </c>
      <c r="L698" t="s">
        <v>13191</v>
      </c>
      <c r="M698" t="str">
        <f t="shared" si="114"/>
        <v>Printers , Inks &amp; Accessories</v>
      </c>
      <c r="N698" t="s">
        <v>13192</v>
      </c>
      <c r="O698" s="2" t="str">
        <f t="shared" si="115"/>
        <v>Inks , Toners &amp; Cartridges</v>
      </c>
      <c r="P698" s="1" t="s">
        <v>13193</v>
      </c>
      <c r="R698">
        <v>828</v>
      </c>
      <c r="S698" s="8">
        <f t="shared" si="116"/>
        <v>828</v>
      </c>
      <c r="T698">
        <v>861</v>
      </c>
      <c r="U698" s="8">
        <f t="shared" si="117"/>
        <v>861</v>
      </c>
      <c r="V698" s="1">
        <f t="shared" si="118"/>
        <v>3.8327526132404179E-2</v>
      </c>
      <c r="W698">
        <v>4.2</v>
      </c>
      <c r="X698" s="10">
        <f t="shared" si="119"/>
        <v>4.2</v>
      </c>
      <c r="Y698" s="4">
        <v>4567</v>
      </c>
      <c r="Z698" s="12">
        <f t="shared" si="120"/>
        <v>4567</v>
      </c>
    </row>
    <row r="699" spans="1:26" x14ac:dyDescent="0.25">
      <c r="A699">
        <v>698</v>
      </c>
      <c r="B699" t="s">
        <v>5646</v>
      </c>
      <c r="C699" t="s">
        <v>5647</v>
      </c>
      <c r="D699" t="str">
        <f t="shared" si="112"/>
        <v>Logitech H111 Wired On Ear Headphones With Mic Black</v>
      </c>
      <c r="F699" t="str">
        <f t="shared" si="121"/>
        <v>Unique</v>
      </c>
      <c r="G699" t="str" cm="1">
        <f t="array" ref="G699">PROPER(_xlfn.TEXTJOIN(" ", TRUE, INDEX(_xlfn.FILTERXML("&lt;t&gt;&lt;s&gt;" &amp; SUBSTITUTE(D699," ","&lt;/s&gt;&lt;s&gt;") &amp; "&lt;/s&gt;&lt;/t&gt;", "//s"), _xlfn.SEQUENCE(4))))</f>
        <v>Logitech H111 Wired On</v>
      </c>
      <c r="H699" t="str">
        <f t="shared" si="122"/>
        <v>With Mic Black</v>
      </c>
      <c r="I699" t="s">
        <v>4364</v>
      </c>
      <c r="J699" t="s">
        <v>13093</v>
      </c>
      <c r="K699" s="7" t="str">
        <f t="shared" si="113"/>
        <v>Electronics</v>
      </c>
      <c r="L699" t="s">
        <v>13131</v>
      </c>
      <c r="M699" t="str">
        <f t="shared" si="114"/>
        <v>Headphones , Earbuds &amp; Accessories</v>
      </c>
      <c r="N699" t="s">
        <v>13132</v>
      </c>
      <c r="O699" s="2" t="str">
        <f t="shared" si="115"/>
        <v>Headphones</v>
      </c>
      <c r="P699" s="1" t="s">
        <v>13153</v>
      </c>
      <c r="R699">
        <v>745</v>
      </c>
      <c r="S699" s="8">
        <f t="shared" si="116"/>
        <v>745</v>
      </c>
      <c r="T699">
        <v>795</v>
      </c>
      <c r="U699" s="8">
        <f t="shared" si="117"/>
        <v>795</v>
      </c>
      <c r="V699" s="1">
        <f t="shared" si="118"/>
        <v>6.2893081761006289E-2</v>
      </c>
      <c r="W699">
        <v>4</v>
      </c>
      <c r="X699" s="10">
        <f t="shared" si="119"/>
        <v>4</v>
      </c>
      <c r="Y699" s="4">
        <v>13797</v>
      </c>
      <c r="Z699" s="12">
        <f t="shared" si="120"/>
        <v>13797</v>
      </c>
    </row>
    <row r="700" spans="1:26" x14ac:dyDescent="0.25">
      <c r="A700">
        <v>699</v>
      </c>
      <c r="B700" t="s">
        <v>5656</v>
      </c>
      <c r="C700" t="s">
        <v>5657</v>
      </c>
      <c r="D700" t="str">
        <f t="shared" si="112"/>
        <v>Digitek DTR 550 LW (67 Inch) Tripod For DSLR, Camera |Operating Height: 5.57 Feet | Maximum Load Capacity up to 4.5kg | Portable Lightweight Aluminum Tripod with 360 Degree Ball Head | Carry Bag Included (Black) (DTR 550LW)</v>
      </c>
      <c r="F700" t="str">
        <f t="shared" si="121"/>
        <v>Unique</v>
      </c>
      <c r="G700" t="str" cm="1">
        <f t="array" ref="G700">PROPER(_xlfn.TEXTJOIN(" ", TRUE, INDEX(_xlfn.FILTERXML("&lt;t&gt;&lt;s&gt;" &amp; SUBSTITUTE(D700," ","&lt;/s&gt;&lt;s&gt;") &amp; "&lt;/s&gt;&lt;/t&gt;", "//s"), _xlfn.SEQUENCE(4))))</f>
        <v>Digitek Dtr 550 Lw</v>
      </c>
      <c r="H700" t="str">
        <f t="shared" si="122"/>
        <v>Tripod For DSLR, Camera |Operating Height: 5.57 Feet | Maximum Load Capacity up to 4.5kg | Portable Lightweight Aluminum Tripod with 360 Degree Ball Head | Carry Bag Included (Black) (DTR 550LW)</v>
      </c>
      <c r="I700" t="s">
        <v>5658</v>
      </c>
      <c r="J700" t="s">
        <v>13093</v>
      </c>
      <c r="K700" s="7" t="str">
        <f t="shared" si="113"/>
        <v>Electronics</v>
      </c>
      <c r="L700" s="2" t="s">
        <v>13182</v>
      </c>
      <c r="M700" t="str">
        <f t="shared" si="114"/>
        <v>Cameras &amp; Photography</v>
      </c>
      <c r="N700" s="2" t="s">
        <v>13095</v>
      </c>
      <c r="O700" s="2" t="str">
        <f t="shared" si="115"/>
        <v>Accessories</v>
      </c>
      <c r="P700" s="1" t="s">
        <v>13184</v>
      </c>
      <c r="Q700" t="s">
        <v>13211</v>
      </c>
      <c r="R700" s="2">
        <v>1549</v>
      </c>
      <c r="S700" s="8">
        <f t="shared" si="116"/>
        <v>1549</v>
      </c>
      <c r="T700" s="2">
        <v>2495</v>
      </c>
      <c r="U700" s="8">
        <f t="shared" si="117"/>
        <v>2495</v>
      </c>
      <c r="V700" s="1">
        <f t="shared" si="118"/>
        <v>0.37915831663326655</v>
      </c>
      <c r="W700">
        <v>4.4000000000000004</v>
      </c>
      <c r="X700" s="10">
        <f t="shared" si="119"/>
        <v>4.4000000000000004</v>
      </c>
      <c r="Y700" s="4">
        <v>15137</v>
      </c>
      <c r="Z700" s="12">
        <f t="shared" si="120"/>
        <v>15137</v>
      </c>
    </row>
    <row r="701" spans="1:26" x14ac:dyDescent="0.25">
      <c r="A701">
        <v>700</v>
      </c>
      <c r="B701" t="s">
        <v>155</v>
      </c>
      <c r="C701" t="s">
        <v>156</v>
      </c>
      <c r="D701" t="str">
        <f t="shared" si="112"/>
        <v>MI Braided USB Type-C Cable for Charging Adapter (Red)</v>
      </c>
      <c r="F701" t="str">
        <f t="shared" si="121"/>
        <v>Duplicate</v>
      </c>
      <c r="G701" t="str" cm="1">
        <f t="array" ref="G701">PROPER(_xlfn.TEXTJOIN(" ", TRUE, INDEX(_xlfn.FILTERXML("&lt;t&gt;&lt;s&gt;" &amp; SUBSTITUTE(D701," ","&lt;/s&gt;&lt;s&gt;") &amp; "&lt;/s&gt;&lt;/t&gt;", "//s"), _xlfn.SEQUENCE(4))))</f>
        <v>Mi Braided Usb Type-C</v>
      </c>
      <c r="H701" t="str">
        <f t="shared" si="122"/>
        <v>Charging Adapter (Red)</v>
      </c>
      <c r="I701" t="s">
        <v>17</v>
      </c>
      <c r="J701" t="s">
        <v>13085</v>
      </c>
      <c r="K701" s="7" t="str">
        <f t="shared" si="113"/>
        <v>Computers &amp; Accessories</v>
      </c>
      <c r="L701" t="s">
        <v>13086</v>
      </c>
      <c r="M701" t="str">
        <f t="shared" si="114"/>
        <v>Accessories &amp; Peripherals</v>
      </c>
      <c r="N701" t="s">
        <v>13087</v>
      </c>
      <c r="O701" s="2" t="str">
        <f t="shared" si="115"/>
        <v>Cables &amp; Accessories</v>
      </c>
      <c r="P701" s="1" t="s">
        <v>13088</v>
      </c>
      <c r="Q701" t="s">
        <v>13089</v>
      </c>
      <c r="R701">
        <v>349</v>
      </c>
      <c r="S701" s="8">
        <f t="shared" si="116"/>
        <v>349</v>
      </c>
      <c r="T701">
        <v>399</v>
      </c>
      <c r="U701" s="8">
        <f t="shared" si="117"/>
        <v>399</v>
      </c>
      <c r="V701" s="1">
        <f t="shared" si="118"/>
        <v>0.12531328320802004</v>
      </c>
      <c r="W701">
        <v>4.4000000000000004</v>
      </c>
      <c r="X701" s="10">
        <f t="shared" si="119"/>
        <v>4.4000000000000004</v>
      </c>
      <c r="Y701" s="4">
        <v>18757</v>
      </c>
      <c r="Z701" s="12">
        <f t="shared" si="120"/>
        <v>18757</v>
      </c>
    </row>
    <row r="702" spans="1:26" x14ac:dyDescent="0.25">
      <c r="A702">
        <v>701</v>
      </c>
      <c r="B702" t="s">
        <v>201</v>
      </c>
      <c r="C702" t="s">
        <v>202</v>
      </c>
      <c r="D702" t="str">
        <f t="shared" si="112"/>
        <v>Duracell USB Lightning Apple Certified (Mfi) Braided Sync and Charge Cable For Iphone, Ipad And Ipod. Fast Charging Lightning Cable, 3.9 Feet (1.2M) - Black</v>
      </c>
      <c r="F702" t="str">
        <f t="shared" si="121"/>
        <v>Duplicate</v>
      </c>
      <c r="G702" t="str" cm="1">
        <f t="array" ref="G702">PROPER(_xlfn.TEXTJOIN(" ", TRUE, INDEX(_xlfn.FILTERXML("&lt;t&gt;&lt;s&gt;" &amp; SUBSTITUTE(D702," ","&lt;/s&gt;&lt;s&gt;") &amp; "&lt;/s&gt;&lt;/t&gt;", "//s"), _xlfn.SEQUENCE(4))))</f>
        <v>Duracell Usb Lightning Apple</v>
      </c>
      <c r="H702" t="str">
        <f t="shared" si="122"/>
        <v>Braided Sync and Charge Cable For Iphone, Ipad And Ipod. Fast Charging Lightning Cable, 3.9 Feet (1.2M) - Black</v>
      </c>
      <c r="I702" t="s">
        <v>17</v>
      </c>
      <c r="J702" t="s">
        <v>13085</v>
      </c>
      <c r="K702" s="7" t="str">
        <f t="shared" si="113"/>
        <v>Computers &amp; Accessories</v>
      </c>
      <c r="L702" t="s">
        <v>13086</v>
      </c>
      <c r="M702" t="str">
        <f t="shared" si="114"/>
        <v>Accessories &amp; Peripherals</v>
      </c>
      <c r="N702" s="2" t="s">
        <v>13087</v>
      </c>
      <c r="O702" s="2" t="str">
        <f t="shared" si="115"/>
        <v>Cables &amp; Accessories</v>
      </c>
      <c r="P702" s="1" t="s">
        <v>13088</v>
      </c>
      <c r="Q702" t="s">
        <v>13089</v>
      </c>
      <c r="R702">
        <v>970</v>
      </c>
      <c r="S702" s="8">
        <f t="shared" si="116"/>
        <v>970</v>
      </c>
      <c r="T702" s="2">
        <v>1799</v>
      </c>
      <c r="U702" s="8">
        <f t="shared" si="117"/>
        <v>1799</v>
      </c>
      <c r="V702" s="1">
        <f t="shared" si="118"/>
        <v>0.46081156197887713</v>
      </c>
      <c r="W702">
        <v>4.5</v>
      </c>
      <c r="X702" s="10">
        <f t="shared" si="119"/>
        <v>4.5</v>
      </c>
      <c r="Y702" s="4">
        <v>815</v>
      </c>
      <c r="Z702" s="12">
        <f t="shared" si="120"/>
        <v>815</v>
      </c>
    </row>
    <row r="703" spans="1:26" x14ac:dyDescent="0.25">
      <c r="A703">
        <v>702</v>
      </c>
      <c r="B703" t="s">
        <v>5672</v>
      </c>
      <c r="C703" t="s">
        <v>5673</v>
      </c>
      <c r="D703" t="str">
        <f t="shared" si="112"/>
        <v>TP-Link TL-WA850RE Single_Band 300Mbps RJ45 Wireless Range Extender, Broadband Wi-Fi Extender, Wi-Fi Booster Hotspot with 1 Ethernet Port, Plug and Play, Built-in Access Point Mode, White</v>
      </c>
      <c r="F703" t="str">
        <f t="shared" si="121"/>
        <v>Unique</v>
      </c>
      <c r="G703" t="str" cm="1">
        <f t="array" ref="G703">PROPER(_xlfn.TEXTJOIN(" ", TRUE, INDEX(_xlfn.FILTERXML("&lt;t&gt;&lt;s&gt;" &amp; SUBSTITUTE(D703," ","&lt;/s&gt;&lt;s&gt;") &amp; "&lt;/s&gt;&lt;/t&gt;", "//s"), _xlfn.SEQUENCE(4))))</f>
        <v>Tp-Link Tl-Wa850Re Single_Band 300Mbps</v>
      </c>
      <c r="H703" t="str">
        <f t="shared" si="122"/>
        <v>Range Extender, Broadband Wi-Fi Extender, Wi-Fi Booster Hotspot with 1 Ethernet Port, Plug and Play, Built-in Access Point Mode, White</v>
      </c>
      <c r="I703" t="s">
        <v>5155</v>
      </c>
      <c r="J703" t="s">
        <v>13085</v>
      </c>
      <c r="K703" s="7" t="str">
        <f t="shared" si="113"/>
        <v>Computers &amp; Accessories</v>
      </c>
      <c r="L703" s="2" t="s">
        <v>13090</v>
      </c>
      <c r="M703" t="str">
        <f t="shared" si="114"/>
        <v>NetworkingDevices</v>
      </c>
      <c r="N703" s="2" t="s">
        <v>13189</v>
      </c>
      <c r="O703" s="2" t="str">
        <f t="shared" si="115"/>
        <v>Repeaters &amp; Extenders</v>
      </c>
      <c r="P703" s="1"/>
      <c r="R703" s="2">
        <v>1469</v>
      </c>
      <c r="S703" s="8">
        <f t="shared" si="116"/>
        <v>1469</v>
      </c>
      <c r="T703" s="2">
        <v>2499</v>
      </c>
      <c r="U703" s="8">
        <f t="shared" si="117"/>
        <v>2499</v>
      </c>
      <c r="V703" s="1">
        <f t="shared" si="118"/>
        <v>0.41216486594637858</v>
      </c>
      <c r="W703">
        <v>4.2</v>
      </c>
      <c r="X703" s="10">
        <f t="shared" si="119"/>
        <v>4.2</v>
      </c>
      <c r="Y703" s="4">
        <v>156638</v>
      </c>
      <c r="Z703" s="12">
        <f t="shared" si="120"/>
        <v>156638</v>
      </c>
    </row>
    <row r="704" spans="1:26" x14ac:dyDescent="0.25">
      <c r="A704">
        <v>703</v>
      </c>
      <c r="B704" t="s">
        <v>5682</v>
      </c>
      <c r="C704" t="s">
        <v>5683</v>
      </c>
      <c r="D704" t="str">
        <f t="shared" si="112"/>
        <v>COI Note Pad Memo Book with Sticky Notes and Clip Holder with Pen for Gifting</v>
      </c>
      <c r="F704" t="str">
        <f t="shared" si="121"/>
        <v>Unique</v>
      </c>
      <c r="G704" t="str" cm="1">
        <f t="array" ref="G704">PROPER(_xlfn.TEXTJOIN(" ", TRUE, INDEX(_xlfn.FILTERXML("&lt;t&gt;&lt;s&gt;" &amp; SUBSTITUTE(D704," ","&lt;/s&gt;&lt;s&gt;") &amp; "&lt;/s&gt;&lt;/t&gt;", "//s"), _xlfn.SEQUENCE(4))))</f>
        <v>Coi Note Pad Memo</v>
      </c>
      <c r="H704" t="str">
        <f t="shared" si="122"/>
        <v>Sticky Notes and Clip Holder with Pen for Gifting</v>
      </c>
      <c r="I704" t="s">
        <v>5684</v>
      </c>
      <c r="J704" t="s">
        <v>13171</v>
      </c>
      <c r="K704" s="7" t="str">
        <f t="shared" si="113"/>
        <v>OfficeProducts</v>
      </c>
      <c r="L704" t="s">
        <v>13172</v>
      </c>
      <c r="M704" t="str">
        <f t="shared" si="114"/>
        <v>OfficePaperProducts</v>
      </c>
      <c r="N704" t="s">
        <v>13173</v>
      </c>
      <c r="O704" s="2" t="str">
        <f t="shared" si="115"/>
        <v>Paper</v>
      </c>
      <c r="P704" s="1" t="s">
        <v>13174</v>
      </c>
      <c r="Q704" t="s">
        <v>13207</v>
      </c>
      <c r="R704">
        <v>198</v>
      </c>
      <c r="S704" s="8">
        <f t="shared" si="116"/>
        <v>198</v>
      </c>
      <c r="T704">
        <v>800</v>
      </c>
      <c r="U704" s="8">
        <f t="shared" si="117"/>
        <v>800</v>
      </c>
      <c r="V704" s="1">
        <f t="shared" si="118"/>
        <v>0.75249999999999995</v>
      </c>
      <c r="W704">
        <v>4.0999999999999996</v>
      </c>
      <c r="X704" s="10">
        <f t="shared" si="119"/>
        <v>4.0999999999999996</v>
      </c>
      <c r="Y704" s="4">
        <v>9344</v>
      </c>
      <c r="Z704" s="12">
        <f t="shared" si="120"/>
        <v>9344</v>
      </c>
    </row>
    <row r="705" spans="1:26" x14ac:dyDescent="0.25">
      <c r="A705">
        <v>704</v>
      </c>
      <c r="B705" t="s">
        <v>5693</v>
      </c>
      <c r="C705" t="s">
        <v>5694</v>
      </c>
      <c r="D705" t="str">
        <f t="shared" si="112"/>
        <v>Fujifilm Instax Mini Single Pack 10 Sheets Instant Film for Fuji Instant Cameras</v>
      </c>
      <c r="F705" t="str">
        <f t="shared" si="121"/>
        <v>Unique</v>
      </c>
      <c r="G705" t="str" cm="1">
        <f t="array" ref="G705">PROPER(_xlfn.TEXTJOIN(" ", TRUE, INDEX(_xlfn.FILTERXML("&lt;t&gt;&lt;s&gt;" &amp; SUBSTITUTE(D705," ","&lt;/s&gt;&lt;s&gt;") &amp; "&lt;/s&gt;&lt;/t&gt;", "//s"), _xlfn.SEQUENCE(4))))</f>
        <v>Fujifilm Instax Mini Single</v>
      </c>
      <c r="H705" t="str">
        <f t="shared" si="122"/>
        <v>Sheets Instant Film for Fuji Instant Cameras</v>
      </c>
      <c r="I705" t="s">
        <v>5695</v>
      </c>
      <c r="J705" t="s">
        <v>13093</v>
      </c>
      <c r="K705" s="7" t="str">
        <f t="shared" si="113"/>
        <v>Electronics</v>
      </c>
      <c r="L705" t="s">
        <v>13182</v>
      </c>
      <c r="M705" t="str">
        <f t="shared" si="114"/>
        <v>Cameras &amp; Photography</v>
      </c>
      <c r="N705" t="s">
        <v>13095</v>
      </c>
      <c r="O705" s="2" t="str">
        <f t="shared" si="115"/>
        <v>Accessories</v>
      </c>
      <c r="P705" s="1" t="s">
        <v>13212</v>
      </c>
      <c r="R705">
        <v>549</v>
      </c>
      <c r="S705" s="8">
        <f t="shared" si="116"/>
        <v>549</v>
      </c>
      <c r="T705">
        <v>549</v>
      </c>
      <c r="U705" s="8">
        <f t="shared" si="117"/>
        <v>549</v>
      </c>
      <c r="V705" s="1">
        <f t="shared" si="118"/>
        <v>0</v>
      </c>
      <c r="W705">
        <v>4.5</v>
      </c>
      <c r="X705" s="10">
        <f t="shared" si="119"/>
        <v>4.5</v>
      </c>
      <c r="Y705" s="4">
        <v>4875</v>
      </c>
      <c r="Z705" s="12">
        <f t="shared" si="120"/>
        <v>4875</v>
      </c>
    </row>
    <row r="706" spans="1:26" x14ac:dyDescent="0.25">
      <c r="A706">
        <v>705</v>
      </c>
      <c r="B706" t="s">
        <v>3909</v>
      </c>
      <c r="C706" t="s">
        <v>3910</v>
      </c>
      <c r="D706" t="str">
        <f t="shared" ref="D706:D769" si="123">TRIM(SUBSTITUTE(SUBSTITUTE(SUBSTITUTE(SUBSTITUTE(SUBSTITUTE(SUBSTITUTE(C706,"&amp;","and"),"&lt;",""),"&gt;",""),"/"," "),CHAR(160)," "),CHAR(10)," "))</f>
        <v>Fire-Boltt Ring 3 Smart Watch 1.8 Biggest Display with Advanced Bluetooth Calling Chip, Voice Assistance,118 Sports Modes, in Built Calculator and Games, SpO2, Heart Rate Monitoring</v>
      </c>
      <c r="F706" t="str">
        <f t="shared" si="121"/>
        <v>Duplicate</v>
      </c>
      <c r="G706" t="str" cm="1">
        <f t="array" ref="G706">PROPER(_xlfn.TEXTJOIN(" ", TRUE, INDEX(_xlfn.FILTERXML("&lt;t&gt;&lt;s&gt;" &amp; SUBSTITUTE(D706," ","&lt;/s&gt;&lt;s&gt;") &amp; "&lt;/s&gt;&lt;/t&gt;", "//s"), _xlfn.SEQUENCE(4))))</f>
        <v>Fire-Boltt Ring 3 Smart</v>
      </c>
      <c r="H706" t="str">
        <f t="shared" si="122"/>
        <v>Biggest Display with Advanced Bluetooth Calling Chip, Voice Assistance,118 Sports Modes, in Built Calculator and Games, SpO2, Heart Rate Monitoring</v>
      </c>
      <c r="I706" t="s">
        <v>2910</v>
      </c>
      <c r="J706" t="s">
        <v>13093</v>
      </c>
      <c r="K706" s="7" t="str">
        <f t="shared" ref="K706:K769" si="124">TRIM(SUBSTITUTE(SUBSTITUTE(J706, "&amp;", " &amp; "), ",", " , "))</f>
        <v>Electronics</v>
      </c>
      <c r="L706" s="2" t="s">
        <v>13120</v>
      </c>
      <c r="M706" t="str">
        <f t="shared" ref="M706:M769" si="125">TRIM(SUBSTITUTE(SUBSTITUTE(L706, "&amp;", " &amp; "), ",", " , "))</f>
        <v>WearableTechnology</v>
      </c>
      <c r="N706" s="2" t="s">
        <v>13121</v>
      </c>
      <c r="O706" s="2" t="str">
        <f t="shared" ref="O706:O769" si="126">TRIM(SUBSTITUTE(SUBSTITUTE(N706, "&amp;", " &amp; "), ",", " , "))</f>
        <v>SmartWatches</v>
      </c>
      <c r="P706" s="1"/>
      <c r="R706" s="2">
        <v>2999</v>
      </c>
      <c r="S706" s="8">
        <f t="shared" ref="S706:S769" si="127">VALUE(R706)</f>
        <v>2999</v>
      </c>
      <c r="T706" s="2">
        <v>9999</v>
      </c>
      <c r="U706" s="8">
        <f t="shared" ref="U706:U769" si="128">VALUE(T706)</f>
        <v>9999</v>
      </c>
      <c r="V706" s="1">
        <f t="shared" ref="V706:V769" si="129">IFERROR((U706- S706) / U706, 0)</f>
        <v>0.7000700070007001</v>
      </c>
      <c r="W706">
        <v>4.2</v>
      </c>
      <c r="X706" s="10">
        <f t="shared" ref="X706:X769" si="130">VALUE(W706)</f>
        <v>4.2</v>
      </c>
      <c r="Y706" s="4">
        <v>20881</v>
      </c>
      <c r="Z706" s="12">
        <f t="shared" ref="Z706:Z769" si="131">VALUE(Y706)</f>
        <v>20881</v>
      </c>
    </row>
    <row r="707" spans="1:26" x14ac:dyDescent="0.25">
      <c r="A707">
        <v>706</v>
      </c>
      <c r="B707" t="s">
        <v>5706</v>
      </c>
      <c r="C707" t="s">
        <v>5707</v>
      </c>
      <c r="D707" t="str">
        <f t="shared" si="123"/>
        <v>Samsung Galaxy Watch4 Bluetooth(4.4 cm, Black, Compatible with Android only)</v>
      </c>
      <c r="F707" t="str">
        <f t="shared" ref="F707:F770" si="132">IF(COUNTIF(B:B,B707) &gt; 1, "Duplicate", "Unique")</f>
        <v>Unique</v>
      </c>
      <c r="G707" t="str" cm="1">
        <f t="array" ref="G707">PROPER(_xlfn.TEXTJOIN(" ", TRUE, INDEX(_xlfn.FILTERXML("&lt;t&gt;&lt;s&gt;" &amp; SUBSTITUTE(D707," ","&lt;/s&gt;&lt;s&gt;") &amp; "&lt;/s&gt;&lt;/t&gt;", "//s"), _xlfn.SEQUENCE(4))))</f>
        <v>Samsung Galaxy Watch4 Bluetooth(4.4</v>
      </c>
      <c r="H707" t="str">
        <f t="shared" si="122"/>
        <v>Compatible with Android only)</v>
      </c>
      <c r="I707" t="s">
        <v>2910</v>
      </c>
      <c r="J707" t="s">
        <v>13093</v>
      </c>
      <c r="K707" s="7" t="str">
        <f t="shared" si="124"/>
        <v>Electronics</v>
      </c>
      <c r="L707" s="2" t="s">
        <v>13120</v>
      </c>
      <c r="M707" t="str">
        <f t="shared" si="125"/>
        <v>WearableTechnology</v>
      </c>
      <c r="N707" s="2" t="s">
        <v>13121</v>
      </c>
      <c r="O707" s="2" t="str">
        <f t="shared" si="126"/>
        <v>SmartWatches</v>
      </c>
      <c r="P707" s="1"/>
      <c r="R707" s="2">
        <v>12000</v>
      </c>
      <c r="S707" s="8">
        <f t="shared" si="127"/>
        <v>12000</v>
      </c>
      <c r="T707" s="2">
        <v>29999</v>
      </c>
      <c r="U707" s="8">
        <f t="shared" si="128"/>
        <v>29999</v>
      </c>
      <c r="V707" s="1">
        <f t="shared" si="129"/>
        <v>0.59998666622220742</v>
      </c>
      <c r="W707">
        <v>4.3</v>
      </c>
      <c r="X707" s="10">
        <f t="shared" si="130"/>
        <v>4.3</v>
      </c>
      <c r="Y707" s="4">
        <v>4744</v>
      </c>
      <c r="Z707" s="12">
        <f t="shared" si="131"/>
        <v>4744</v>
      </c>
    </row>
    <row r="708" spans="1:26" x14ac:dyDescent="0.25">
      <c r="A708">
        <v>707</v>
      </c>
      <c r="B708" t="s">
        <v>5716</v>
      </c>
      <c r="C708" t="s">
        <v>5717</v>
      </c>
      <c r="D708" t="str">
        <f t="shared" si="123"/>
        <v>Noise Buds Vs104 Bluetooth Truly Wireless in Ear Earbuds with Mic, 30-Hours of Playtime, Instacharge, 13Mm Driver and Hyper Sync (Charcoal Black)</v>
      </c>
      <c r="F708" t="str">
        <f t="shared" si="132"/>
        <v>Unique</v>
      </c>
      <c r="G708" t="str" cm="1">
        <f t="array" ref="G708">PROPER(_xlfn.TEXTJOIN(" ", TRUE, INDEX(_xlfn.FILTERXML("&lt;t&gt;&lt;s&gt;" &amp; SUBSTITUTE(D708," ","&lt;/s&gt;&lt;s&gt;") &amp; "&lt;/s&gt;&lt;/t&gt;", "//s"), _xlfn.SEQUENCE(4))))</f>
        <v>Noise Buds Vs104 Bluetooth</v>
      </c>
      <c r="H708" t="str">
        <f t="shared" si="122"/>
        <v>in Ear Earbuds with Mic, 30-Hours of Playtime, Instacharge, 13Mm Driver and Hyper Sync (Charcoal Black)</v>
      </c>
      <c r="I708" t="s">
        <v>3025</v>
      </c>
      <c r="J708" t="s">
        <v>13093</v>
      </c>
      <c r="K708" s="7" t="str">
        <f t="shared" si="124"/>
        <v>Electronics</v>
      </c>
      <c r="L708" s="2" t="s">
        <v>13131</v>
      </c>
      <c r="M708" t="str">
        <f t="shared" si="125"/>
        <v>Headphones , Earbuds &amp; Accessories</v>
      </c>
      <c r="N708" s="2" t="s">
        <v>13132</v>
      </c>
      <c r="O708" s="2" t="str">
        <f t="shared" si="126"/>
        <v>Headphones</v>
      </c>
      <c r="P708" s="1" t="s">
        <v>13133</v>
      </c>
      <c r="R708" s="2">
        <v>1299</v>
      </c>
      <c r="S708" s="8">
        <f t="shared" si="127"/>
        <v>1299</v>
      </c>
      <c r="T708" s="2">
        <v>3499</v>
      </c>
      <c r="U708" s="8">
        <f t="shared" si="128"/>
        <v>3499</v>
      </c>
      <c r="V708" s="1">
        <f t="shared" si="129"/>
        <v>0.6287510717347814</v>
      </c>
      <c r="W708">
        <v>3.9</v>
      </c>
      <c r="X708" s="10">
        <f t="shared" si="130"/>
        <v>3.9</v>
      </c>
      <c r="Y708" s="4">
        <v>12452</v>
      </c>
      <c r="Z708" s="12">
        <f t="shared" si="131"/>
        <v>12452</v>
      </c>
    </row>
    <row r="709" spans="1:26" x14ac:dyDescent="0.25">
      <c r="A709">
        <v>708</v>
      </c>
      <c r="B709" t="s">
        <v>5725</v>
      </c>
      <c r="C709" t="s">
        <v>5726</v>
      </c>
      <c r="D709" t="str">
        <f t="shared" si="123"/>
        <v>Duracell Ultra Alkaline AAA Battery, 8 Pcs</v>
      </c>
      <c r="F709" t="str">
        <f t="shared" si="132"/>
        <v>Unique</v>
      </c>
      <c r="G709" t="str" cm="1">
        <f t="array" ref="G709">PROPER(_xlfn.TEXTJOIN(" ", TRUE, INDEX(_xlfn.FILTERXML("&lt;t&gt;&lt;s&gt;" &amp; SUBSTITUTE(D709," ","&lt;/s&gt;&lt;s&gt;") &amp; "&lt;/s&gt;&lt;/t&gt;", "//s"), _xlfn.SEQUENCE(4))))</f>
        <v>Duracell Ultra Alkaline Aaa</v>
      </c>
      <c r="H709" t="str">
        <f t="shared" si="122"/>
        <v>Pcs</v>
      </c>
      <c r="I709" t="s">
        <v>4979</v>
      </c>
      <c r="J709" t="s">
        <v>13093</v>
      </c>
      <c r="K709" s="7" t="str">
        <f t="shared" si="124"/>
        <v>Electronics</v>
      </c>
      <c r="L709" t="s">
        <v>13169</v>
      </c>
      <c r="M709" t="str">
        <f t="shared" si="125"/>
        <v>GeneralPurposeBatteries &amp; BatteryChargers</v>
      </c>
      <c r="N709" t="s">
        <v>13170</v>
      </c>
      <c r="O709" s="2" t="str">
        <f t="shared" si="126"/>
        <v>DisposableBatteries</v>
      </c>
      <c r="P709" s="1"/>
      <c r="R709">
        <v>269</v>
      </c>
      <c r="S709" s="8">
        <f t="shared" si="127"/>
        <v>269</v>
      </c>
      <c r="T709">
        <v>315</v>
      </c>
      <c r="U709" s="8">
        <f t="shared" si="128"/>
        <v>315</v>
      </c>
      <c r="V709" s="1">
        <f t="shared" si="129"/>
        <v>0.14603174603174604</v>
      </c>
      <c r="W709">
        <v>4.5</v>
      </c>
      <c r="X709" s="10">
        <f t="shared" si="130"/>
        <v>4.5</v>
      </c>
      <c r="Y709" s="4">
        <v>17810</v>
      </c>
      <c r="Z709" s="12">
        <f t="shared" si="131"/>
        <v>17810</v>
      </c>
    </row>
    <row r="710" spans="1:26" x14ac:dyDescent="0.25">
      <c r="A710">
        <v>709</v>
      </c>
      <c r="B710" t="s">
        <v>5735</v>
      </c>
      <c r="C710" t="s">
        <v>5736</v>
      </c>
      <c r="D710" t="str">
        <f t="shared" si="123"/>
        <v>JBL C200SI, Premium in Ear Wired Earphones with Mic, Signature Sound, One Button Multi-Function Remote, Angled Earbuds for Comfort fit (Blue)</v>
      </c>
      <c r="F710" t="str">
        <f t="shared" si="132"/>
        <v>Unique</v>
      </c>
      <c r="G710" t="str" cm="1">
        <f t="array" ref="G710">PROPER(_xlfn.TEXTJOIN(" ", TRUE, INDEX(_xlfn.FILTERXML("&lt;t&gt;&lt;s&gt;" &amp; SUBSTITUTE(D710," ","&lt;/s&gt;&lt;s&gt;") &amp; "&lt;/s&gt;&lt;/t&gt;", "//s"), _xlfn.SEQUENCE(4))))</f>
        <v>Jbl C200Si, Premium In</v>
      </c>
      <c r="H710" t="str">
        <f t="shared" si="122"/>
        <v>Earphones with Mic, Signature Sound, One Button Multi-Function Remote, Angled Earbuds for Comfort fit (Blue)</v>
      </c>
      <c r="I710" t="s">
        <v>3025</v>
      </c>
      <c r="J710" t="s">
        <v>13093</v>
      </c>
      <c r="K710" s="7" t="str">
        <f t="shared" si="124"/>
        <v>Electronics</v>
      </c>
      <c r="L710" t="s">
        <v>13131</v>
      </c>
      <c r="M710" t="str">
        <f t="shared" si="125"/>
        <v>Headphones , Earbuds &amp; Accessories</v>
      </c>
      <c r="N710" s="2" t="s">
        <v>13132</v>
      </c>
      <c r="O710" s="2" t="str">
        <f t="shared" si="126"/>
        <v>Headphones</v>
      </c>
      <c r="P710" s="1" t="s">
        <v>13133</v>
      </c>
      <c r="R710">
        <v>799</v>
      </c>
      <c r="S710" s="8">
        <f t="shared" si="127"/>
        <v>799</v>
      </c>
      <c r="T710" s="2">
        <v>1499</v>
      </c>
      <c r="U710" s="8">
        <f t="shared" si="128"/>
        <v>1499</v>
      </c>
      <c r="V710" s="1">
        <f t="shared" si="129"/>
        <v>0.46697798532354901</v>
      </c>
      <c r="W710">
        <v>4.0999999999999996</v>
      </c>
      <c r="X710" s="10">
        <f t="shared" si="130"/>
        <v>4.0999999999999996</v>
      </c>
      <c r="Y710" s="4">
        <v>53648</v>
      </c>
      <c r="Z710" s="12">
        <f t="shared" si="131"/>
        <v>53648</v>
      </c>
    </row>
    <row r="711" spans="1:26" x14ac:dyDescent="0.25">
      <c r="A711">
        <v>710</v>
      </c>
      <c r="B711" t="s">
        <v>5745</v>
      </c>
      <c r="C711" t="s">
        <v>5746</v>
      </c>
      <c r="D711" t="str">
        <f t="shared" si="123"/>
        <v>Acer EK220Q 21.5 Inch (54.61 cm) Full HD (1920x1080) VA Panel LCD Monitor with LED Back Light I 250 Nits I HDMI, VGA Ports I Eye Care Features Like Bluelight Shield, Flickerless and Comfy View (Black)</v>
      </c>
      <c r="F711" t="str">
        <f t="shared" si="132"/>
        <v>Unique</v>
      </c>
      <c r="G711" t="str" cm="1">
        <f t="array" ref="G711">PROPER(_xlfn.TEXTJOIN(" ", TRUE, INDEX(_xlfn.FILTERXML("&lt;t&gt;&lt;s&gt;" &amp; SUBSTITUTE(D711," ","&lt;/s&gt;&lt;s&gt;") &amp; "&lt;/s&gt;&lt;/t&gt;", "//s"), _xlfn.SEQUENCE(4))))</f>
        <v>Acer Ek220Q 21.5 Inch</v>
      </c>
      <c r="H711" t="str">
        <f t="shared" si="122"/>
        <v>Full HD (1920x1080) VA Panel LCD Monitor with LED Back Light I 250 Nits I HDMI, VGA Ports I Eye Care Features Like Bluelight Shield, Flickerless and Comfy View (Black)</v>
      </c>
      <c r="I711" t="s">
        <v>5747</v>
      </c>
      <c r="J711" t="s">
        <v>13085</v>
      </c>
      <c r="K711" s="7" t="str">
        <f t="shared" si="124"/>
        <v>Computers &amp; Accessories</v>
      </c>
      <c r="L711" s="2" t="s">
        <v>13213</v>
      </c>
      <c r="M711" t="str">
        <f t="shared" si="125"/>
        <v>Monitors</v>
      </c>
      <c r="N711" s="2"/>
      <c r="O711" s="2" t="str">
        <f t="shared" si="126"/>
        <v/>
      </c>
      <c r="P711" s="1"/>
      <c r="R711" s="2">
        <v>6299</v>
      </c>
      <c r="S711" s="8">
        <f t="shared" si="127"/>
        <v>6299</v>
      </c>
      <c r="T711" s="2">
        <v>13750</v>
      </c>
      <c r="U711" s="8">
        <f t="shared" si="128"/>
        <v>13750</v>
      </c>
      <c r="V711" s="1">
        <f t="shared" si="129"/>
        <v>0.54189090909090909</v>
      </c>
      <c r="W711">
        <v>4.2</v>
      </c>
      <c r="X711" s="10">
        <f t="shared" si="130"/>
        <v>4.2</v>
      </c>
      <c r="Y711" s="4">
        <v>2014</v>
      </c>
      <c r="Z711" s="12">
        <f t="shared" si="131"/>
        <v>2014</v>
      </c>
    </row>
    <row r="712" spans="1:26" x14ac:dyDescent="0.25">
      <c r="A712">
        <v>711</v>
      </c>
      <c r="B712" t="s">
        <v>5756</v>
      </c>
      <c r="C712" t="s">
        <v>5757</v>
      </c>
      <c r="D712" t="str">
        <f t="shared" si="123"/>
        <v>E-COSMOS 5V 1.2W Portable Flexible USB LED Light (Colors May Vary, Small) - Set of 2 Pieces</v>
      </c>
      <c r="F712" t="str">
        <f t="shared" si="132"/>
        <v>Unique</v>
      </c>
      <c r="G712" t="str" cm="1">
        <f t="array" ref="G712">PROPER(_xlfn.TEXTJOIN(" ", TRUE, INDEX(_xlfn.FILTERXML("&lt;t&gt;&lt;s&gt;" &amp; SUBSTITUTE(D712," ","&lt;/s&gt;&lt;s&gt;") &amp; "&lt;/s&gt;&lt;/t&gt;", "//s"), _xlfn.SEQUENCE(4))))</f>
        <v>E-Cosmos 5V 1.2W Portable</v>
      </c>
      <c r="H712" t="str">
        <f t="shared" si="122"/>
        <v>LED Light (Colors May Vary, Small) - Set of 2 Pieces</v>
      </c>
      <c r="I712" t="s">
        <v>5758</v>
      </c>
      <c r="J712" t="s">
        <v>13085</v>
      </c>
      <c r="K712" s="7" t="str">
        <f t="shared" si="124"/>
        <v>Computers &amp; Accessories</v>
      </c>
      <c r="L712" t="s">
        <v>13086</v>
      </c>
      <c r="M712" t="str">
        <f t="shared" si="125"/>
        <v>Accessories &amp; Peripherals</v>
      </c>
      <c r="N712" t="s">
        <v>13214</v>
      </c>
      <c r="O712" s="2" t="str">
        <f t="shared" si="126"/>
        <v>USBGadgets</v>
      </c>
      <c r="P712" s="1" t="s">
        <v>13215</v>
      </c>
      <c r="R712">
        <v>59</v>
      </c>
      <c r="S712" s="8">
        <f t="shared" si="127"/>
        <v>59</v>
      </c>
      <c r="T712">
        <v>59</v>
      </c>
      <c r="U712" s="8">
        <f t="shared" si="128"/>
        <v>59</v>
      </c>
      <c r="V712" s="1">
        <f t="shared" si="129"/>
        <v>0</v>
      </c>
      <c r="W712">
        <v>3.8</v>
      </c>
      <c r="X712" s="10">
        <f t="shared" si="130"/>
        <v>3.8</v>
      </c>
      <c r="Y712" s="4">
        <v>5958</v>
      </c>
      <c r="Z712" s="12">
        <f t="shared" si="131"/>
        <v>5958</v>
      </c>
    </row>
    <row r="713" spans="1:26" x14ac:dyDescent="0.25">
      <c r="A713">
        <v>712</v>
      </c>
      <c r="B713" t="s">
        <v>5767</v>
      </c>
      <c r="C713" t="s">
        <v>5768</v>
      </c>
      <c r="D713" t="str">
        <f t="shared" si="123"/>
        <v>boAt Dual Port Rapid Car Charger (Qualcomm Certified) with Quick Charge 3.0 + Free Micro USB Cable - (Black)</v>
      </c>
      <c r="F713" t="str">
        <f t="shared" si="132"/>
        <v>Unique</v>
      </c>
      <c r="G713" t="str" cm="1">
        <f t="array" ref="G713">PROPER(_xlfn.TEXTJOIN(" ", TRUE, INDEX(_xlfn.FILTERXML("&lt;t&gt;&lt;s&gt;" &amp; SUBSTITUTE(D713," ","&lt;/s&gt;&lt;s&gt;") &amp; "&lt;/s&gt;&lt;/t&gt;", "//s"), _xlfn.SEQUENCE(4))))</f>
        <v>Boat Dual Port Rapid</v>
      </c>
      <c r="H713" t="str">
        <f t="shared" si="122"/>
        <v>(Qualcomm Certified) with Quick Charge 3.0 + Free Micro USB Cable - (Black)</v>
      </c>
      <c r="I713" t="s">
        <v>3066</v>
      </c>
      <c r="J713" t="s">
        <v>13093</v>
      </c>
      <c r="K713" s="7" t="str">
        <f t="shared" si="124"/>
        <v>Electronics</v>
      </c>
      <c r="L713" t="s">
        <v>13122</v>
      </c>
      <c r="M713" t="str">
        <f t="shared" si="125"/>
        <v>Mobiles &amp; Accessories</v>
      </c>
      <c r="N713" t="s">
        <v>13123</v>
      </c>
      <c r="O713" s="2" t="str">
        <f t="shared" si="126"/>
        <v>MobileAccessories</v>
      </c>
      <c r="P713" s="1" t="s">
        <v>13124</v>
      </c>
      <c r="Q713" t="s">
        <v>13134</v>
      </c>
      <c r="R713">
        <v>571</v>
      </c>
      <c r="S713" s="8">
        <f t="shared" si="127"/>
        <v>571</v>
      </c>
      <c r="T713">
        <v>999</v>
      </c>
      <c r="U713" s="8">
        <f t="shared" si="128"/>
        <v>999</v>
      </c>
      <c r="V713" s="1">
        <f t="shared" si="129"/>
        <v>0.42842842842842843</v>
      </c>
      <c r="W713">
        <v>4.3</v>
      </c>
      <c r="X713" s="10">
        <f t="shared" si="130"/>
        <v>4.3</v>
      </c>
      <c r="Y713" s="4">
        <v>38221</v>
      </c>
      <c r="Z713" s="12">
        <f t="shared" si="131"/>
        <v>38221</v>
      </c>
    </row>
    <row r="714" spans="1:26" x14ac:dyDescent="0.25">
      <c r="A714">
        <v>713</v>
      </c>
      <c r="B714" t="s">
        <v>5777</v>
      </c>
      <c r="C714" t="s">
        <v>5778</v>
      </c>
      <c r="D714" t="str">
        <f t="shared" si="123"/>
        <v>Zebronics ZEB-COUNTY 3W Wireless Bluetooth Portable Speaker With Supporting Carry Handle, USB, SD Card, AUX, FM and Call Function. (Green)</v>
      </c>
      <c r="F714" t="str">
        <f t="shared" si="132"/>
        <v>Unique</v>
      </c>
      <c r="G714" t="str" cm="1">
        <f t="array" ref="G714">PROPER(_xlfn.TEXTJOIN(" ", TRUE, INDEX(_xlfn.FILTERXML("&lt;t&gt;&lt;s&gt;" &amp; SUBSTITUTE(D714," ","&lt;/s&gt;&lt;s&gt;") &amp; "&lt;/s&gt;&lt;/t&gt;", "//s"), _xlfn.SEQUENCE(4))))</f>
        <v>Zebronics Zeb-County 3W Wireless</v>
      </c>
      <c r="H714" t="str">
        <f t="shared" si="122"/>
        <v>Speaker With Supporting Carry Handle, USB, SD Card, AUX, FM and Call Function. (Green)</v>
      </c>
      <c r="I714" t="s">
        <v>5446</v>
      </c>
      <c r="J714" t="s">
        <v>13093</v>
      </c>
      <c r="K714" s="7" t="str">
        <f t="shared" si="124"/>
        <v>Electronics</v>
      </c>
      <c r="L714" t="s">
        <v>13104</v>
      </c>
      <c r="M714" t="str">
        <f t="shared" si="125"/>
        <v>HomeAudio</v>
      </c>
      <c r="N714" t="s">
        <v>13117</v>
      </c>
      <c r="O714" s="2" t="str">
        <f t="shared" si="126"/>
        <v>Speakers</v>
      </c>
      <c r="P714" s="1" t="s">
        <v>13206</v>
      </c>
      <c r="R714">
        <v>549</v>
      </c>
      <c r="S714" s="8">
        <f t="shared" si="127"/>
        <v>549</v>
      </c>
      <c r="T714">
        <v>999</v>
      </c>
      <c r="U714" s="8">
        <f t="shared" si="128"/>
        <v>999</v>
      </c>
      <c r="V714" s="1">
        <f t="shared" si="129"/>
        <v>0.45045045045045046</v>
      </c>
      <c r="W714">
        <v>3.9</v>
      </c>
      <c r="X714" s="10">
        <f t="shared" si="130"/>
        <v>3.9</v>
      </c>
      <c r="Y714" s="4">
        <v>64705</v>
      </c>
      <c r="Z714" s="12">
        <f t="shared" si="131"/>
        <v>64705</v>
      </c>
    </row>
    <row r="715" spans="1:26" x14ac:dyDescent="0.25">
      <c r="A715">
        <v>714</v>
      </c>
      <c r="B715" t="s">
        <v>3813</v>
      </c>
      <c r="C715" t="s">
        <v>3814</v>
      </c>
      <c r="D715" t="str">
        <f t="shared" si="123"/>
        <v>KINGONE Upgraded Stylus Pen, iPad Pencil, Ultra High Precision and Sensitivity, Palm Rejection, Prevents False ON Off Touch, Power Display, Tilt Sensitivity, Magnetic Adsorption for iPad 2018 and Later</v>
      </c>
      <c r="F715" t="str">
        <f t="shared" si="132"/>
        <v>Duplicate</v>
      </c>
      <c r="G715" t="str" cm="1">
        <f t="array" ref="G715">PROPER(_xlfn.TEXTJOIN(" ", TRUE, INDEX(_xlfn.FILTERXML("&lt;t&gt;&lt;s&gt;" &amp; SUBSTITUTE(D715," ","&lt;/s&gt;&lt;s&gt;") &amp; "&lt;/s&gt;&lt;/t&gt;", "//s"), _xlfn.SEQUENCE(4))))</f>
        <v>Kingone Upgraded Stylus Pen,</v>
      </c>
      <c r="H715" t="str">
        <f t="shared" si="122"/>
        <v>Ultra High Precision and Sensitivity, Palm Rejection, Prevents False ON Off Touch, Power Display, Tilt Sensitivity, Magnetic Adsorption for iPad 2018 and Later</v>
      </c>
      <c r="I715" t="s">
        <v>3815</v>
      </c>
      <c r="J715" t="s">
        <v>13093</v>
      </c>
      <c r="K715" s="7" t="str">
        <f t="shared" si="124"/>
        <v>Electronics</v>
      </c>
      <c r="L715" s="2" t="s">
        <v>13122</v>
      </c>
      <c r="M715" t="str">
        <f t="shared" si="125"/>
        <v>Mobiles &amp; Accessories</v>
      </c>
      <c r="N715" s="2" t="s">
        <v>13123</v>
      </c>
      <c r="O715" s="2" t="str">
        <f t="shared" si="126"/>
        <v>MobileAccessories</v>
      </c>
      <c r="P715" s="1" t="s">
        <v>13148</v>
      </c>
      <c r="R715" s="2">
        <v>2099</v>
      </c>
      <c r="S715" s="8">
        <f t="shared" si="127"/>
        <v>2099</v>
      </c>
      <c r="T715" s="2">
        <v>5999</v>
      </c>
      <c r="U715" s="8">
        <f t="shared" si="128"/>
        <v>5999</v>
      </c>
      <c r="V715" s="1">
        <f t="shared" si="129"/>
        <v>0.6501083513918986</v>
      </c>
      <c r="W715">
        <v>4.3</v>
      </c>
      <c r="X715" s="10">
        <f t="shared" si="130"/>
        <v>4.3</v>
      </c>
      <c r="Y715" s="4">
        <v>17129</v>
      </c>
      <c r="Z715" s="12">
        <f t="shared" si="131"/>
        <v>17129</v>
      </c>
    </row>
    <row r="716" spans="1:26" x14ac:dyDescent="0.25">
      <c r="A716">
        <v>715</v>
      </c>
      <c r="B716" t="s">
        <v>191</v>
      </c>
      <c r="C716" t="s">
        <v>192</v>
      </c>
      <c r="D716" t="str">
        <f t="shared" si="123"/>
        <v>LG 80 cm (32 inches) HD Ready Smart LED TV 32LM563BPTC (Dark Iron Gray)</v>
      </c>
      <c r="F716" t="str">
        <f t="shared" si="132"/>
        <v>Duplicate</v>
      </c>
      <c r="G716" t="str" cm="1">
        <f t="array" ref="G716">PROPER(_xlfn.TEXTJOIN(" ", TRUE, INDEX(_xlfn.FILTERXML("&lt;t&gt;&lt;s&gt;" &amp; SUBSTITUTE(D716," ","&lt;/s&gt;&lt;s&gt;") &amp; "&lt;/s&gt;&lt;/t&gt;", "//s"), _xlfn.SEQUENCE(4))))</f>
        <v>Lg 80 Cm (32</v>
      </c>
      <c r="H716" t="str">
        <f t="shared" si="122"/>
        <v>Ready Smart LED TV 32LM563BPTC (Dark Iron Gray)</v>
      </c>
      <c r="I716" t="s">
        <v>167</v>
      </c>
      <c r="J716" t="s">
        <v>13093</v>
      </c>
      <c r="K716" s="7" t="str">
        <f t="shared" si="124"/>
        <v>Electronics</v>
      </c>
      <c r="L716" s="2" t="s">
        <v>13094</v>
      </c>
      <c r="M716" t="str">
        <f t="shared" si="125"/>
        <v>HomeTheater , TV &amp; Video</v>
      </c>
      <c r="N716" s="2" t="s">
        <v>13097</v>
      </c>
      <c r="O716" s="2" t="str">
        <f t="shared" si="126"/>
        <v>Televisions</v>
      </c>
      <c r="P716" s="1" t="s">
        <v>13098</v>
      </c>
      <c r="R716" s="2">
        <v>13490</v>
      </c>
      <c r="S716" s="8">
        <f t="shared" si="127"/>
        <v>13490</v>
      </c>
      <c r="T716" s="2">
        <v>21990</v>
      </c>
      <c r="U716" s="8">
        <f t="shared" si="128"/>
        <v>21990</v>
      </c>
      <c r="V716" s="1">
        <f t="shared" si="129"/>
        <v>0.38653933606184632</v>
      </c>
      <c r="W716">
        <v>4.3</v>
      </c>
      <c r="X716" s="10">
        <f t="shared" si="130"/>
        <v>4.3</v>
      </c>
      <c r="Y716" s="4">
        <v>11976</v>
      </c>
      <c r="Z716" s="12">
        <f t="shared" si="131"/>
        <v>11976</v>
      </c>
    </row>
    <row r="717" spans="1:26" x14ac:dyDescent="0.25">
      <c r="A717">
        <v>716</v>
      </c>
      <c r="B717" t="s">
        <v>5790</v>
      </c>
      <c r="C717" t="s">
        <v>5791</v>
      </c>
      <c r="D717" t="str">
        <f t="shared" si="123"/>
        <v>Zebronics Wired Keyboard and Mouse Combo with 104 Keys and a USB Mouse with 1200 DPI - JUDWAA 750</v>
      </c>
      <c r="F717" t="str">
        <f t="shared" si="132"/>
        <v>Unique</v>
      </c>
      <c r="G717" t="str" cm="1">
        <f t="array" ref="G717">PROPER(_xlfn.TEXTJOIN(" ", TRUE, INDEX(_xlfn.FILTERXML("&lt;t&gt;&lt;s&gt;" &amp; SUBSTITUTE(D717," ","&lt;/s&gt;&lt;s&gt;") &amp; "&lt;/s&gt;&lt;/t&gt;", "//s"), _xlfn.SEQUENCE(4))))</f>
        <v>Zebronics Wired Keyboard And</v>
      </c>
      <c r="H717" t="str">
        <f t="shared" si="122"/>
        <v>with 104 Keys and a USB Mouse with 1200 DPI - JUDWAA 750</v>
      </c>
      <c r="I717" t="s">
        <v>5034</v>
      </c>
      <c r="J717" t="s">
        <v>13085</v>
      </c>
      <c r="K717" s="7" t="str">
        <f t="shared" si="124"/>
        <v>Computers &amp; Accessories</v>
      </c>
      <c r="L717" t="s">
        <v>13086</v>
      </c>
      <c r="M717" t="str">
        <f t="shared" si="125"/>
        <v>Accessories &amp; Peripherals</v>
      </c>
      <c r="N717" t="s">
        <v>13160</v>
      </c>
      <c r="O717" s="2" t="str">
        <f t="shared" si="126"/>
        <v>Keyboards , Mice &amp; InputDevices</v>
      </c>
      <c r="P717" s="1" t="s">
        <v>13180</v>
      </c>
      <c r="R717">
        <v>448</v>
      </c>
      <c r="S717" s="8">
        <f t="shared" si="127"/>
        <v>448</v>
      </c>
      <c r="T717">
        <v>699</v>
      </c>
      <c r="U717" s="8">
        <f t="shared" si="128"/>
        <v>699</v>
      </c>
      <c r="V717" s="1">
        <f t="shared" si="129"/>
        <v>0.35908440629470673</v>
      </c>
      <c r="W717">
        <v>3.9</v>
      </c>
      <c r="X717" s="10">
        <f t="shared" si="130"/>
        <v>3.9</v>
      </c>
      <c r="Y717" s="4">
        <v>17348</v>
      </c>
      <c r="Z717" s="12">
        <f t="shared" si="131"/>
        <v>17348</v>
      </c>
    </row>
    <row r="718" spans="1:26" x14ac:dyDescent="0.25">
      <c r="A718">
        <v>717</v>
      </c>
      <c r="B718" t="s">
        <v>5800</v>
      </c>
      <c r="C718" t="s">
        <v>5801</v>
      </c>
      <c r="D718" t="str">
        <f t="shared" si="123"/>
        <v>JBL Tune 215BT, 16 Hrs Playtime with Quick Charge, in Ear Bluetooth Wireless Earphones with Mic, 12.5mm Premium Earbuds with Pure Bass, BT 5.0, Dual Pairing, Type C and Voice Assistant Support (Black)</v>
      </c>
      <c r="F718" t="str">
        <f t="shared" si="132"/>
        <v>Unique</v>
      </c>
      <c r="G718" t="str" cm="1">
        <f t="array" ref="G718">PROPER(_xlfn.TEXTJOIN(" ", TRUE, INDEX(_xlfn.FILTERXML("&lt;t&gt;&lt;s&gt;" &amp; SUBSTITUTE(D718," ","&lt;/s&gt;&lt;s&gt;") &amp; "&lt;/s&gt;&lt;/t&gt;", "//s"), _xlfn.SEQUENCE(4))))</f>
        <v>Jbl Tune 215Bt, 16</v>
      </c>
      <c r="H718" t="str">
        <f t="shared" si="122"/>
        <v>with Quick Charge, in Ear Bluetooth Wireless Earphones with Mic, 12.5mm Premium Earbuds with Pure Bass, BT 5.0, Dual Pairing, Type C and Voice Assistant Support (Black)</v>
      </c>
      <c r="I718" t="s">
        <v>3025</v>
      </c>
      <c r="J718" t="s">
        <v>13093</v>
      </c>
      <c r="K718" s="7" t="str">
        <f t="shared" si="124"/>
        <v>Electronics</v>
      </c>
      <c r="L718" s="2" t="s">
        <v>13131</v>
      </c>
      <c r="M718" t="str">
        <f t="shared" si="125"/>
        <v>Headphones , Earbuds &amp; Accessories</v>
      </c>
      <c r="N718" s="2" t="s">
        <v>13132</v>
      </c>
      <c r="O718" s="2" t="str">
        <f t="shared" si="126"/>
        <v>Headphones</v>
      </c>
      <c r="P718" s="1" t="s">
        <v>13133</v>
      </c>
      <c r="R718" s="2">
        <v>1499</v>
      </c>
      <c r="S718" s="8">
        <f t="shared" si="127"/>
        <v>1499</v>
      </c>
      <c r="T718" s="2">
        <v>2999</v>
      </c>
      <c r="U718" s="8">
        <f t="shared" si="128"/>
        <v>2999</v>
      </c>
      <c r="V718" s="1">
        <f t="shared" si="129"/>
        <v>0.50016672224074687</v>
      </c>
      <c r="W718">
        <v>3.7</v>
      </c>
      <c r="X718" s="10">
        <f t="shared" si="130"/>
        <v>3.7</v>
      </c>
      <c r="Y718" s="4">
        <v>87798</v>
      </c>
      <c r="Z718" s="12">
        <f t="shared" si="131"/>
        <v>87798</v>
      </c>
    </row>
    <row r="719" spans="1:26" x14ac:dyDescent="0.25">
      <c r="A719">
        <v>718</v>
      </c>
      <c r="B719" t="s">
        <v>5810</v>
      </c>
      <c r="C719" t="s">
        <v>5811</v>
      </c>
      <c r="D719" t="str">
        <f t="shared" si="123"/>
        <v>Gizga Essentials Professional 3-in-1 Cleaning Kit for Camera, Lens, Binocular, Laptop, TV, Monitor, Smartphone, Tablet (Includes: Cleaning Liquid 100ml, Plush Microfiber Cloth, Dust Removal Brush)</v>
      </c>
      <c r="F719" t="str">
        <f t="shared" si="132"/>
        <v>Unique</v>
      </c>
      <c r="G719" t="str" cm="1">
        <f t="array" ref="G719">PROPER(_xlfn.TEXTJOIN(" ", TRUE, INDEX(_xlfn.FILTERXML("&lt;t&gt;&lt;s&gt;" &amp; SUBSTITUTE(D719," ","&lt;/s&gt;&lt;s&gt;") &amp; "&lt;/s&gt;&lt;/t&gt;", "//s"), _xlfn.SEQUENCE(4))))</f>
        <v>Gizga Essentials Professional 3-In-1</v>
      </c>
      <c r="H719" t="str">
        <f t="shared" si="122"/>
        <v>for Camera, Lens, Binocular, Laptop, TV, Monitor, Smartphone, Tablet (Includes: Cleaning Liquid 100ml, Plush Microfiber Cloth, Dust Removal Brush)</v>
      </c>
      <c r="I719" t="s">
        <v>5812</v>
      </c>
      <c r="J719" t="s">
        <v>13093</v>
      </c>
      <c r="K719" s="7" t="str">
        <f t="shared" si="124"/>
        <v>Electronics</v>
      </c>
      <c r="L719" t="s">
        <v>13182</v>
      </c>
      <c r="M719" t="str">
        <f t="shared" si="125"/>
        <v>Cameras &amp; Photography</v>
      </c>
      <c r="N719" t="s">
        <v>13095</v>
      </c>
      <c r="O719" s="2" t="str">
        <f t="shared" si="126"/>
        <v>Accessories</v>
      </c>
      <c r="P719" s="1" t="s">
        <v>13216</v>
      </c>
      <c r="Q719" t="s">
        <v>13217</v>
      </c>
      <c r="R719">
        <v>299</v>
      </c>
      <c r="S719" s="8">
        <f t="shared" si="127"/>
        <v>299</v>
      </c>
      <c r="T719">
        <v>499</v>
      </c>
      <c r="U719" s="8">
        <f t="shared" si="128"/>
        <v>499</v>
      </c>
      <c r="V719" s="1">
        <f t="shared" si="129"/>
        <v>0.40080160320641284</v>
      </c>
      <c r="W719">
        <v>4.2</v>
      </c>
      <c r="X719" s="10">
        <f t="shared" si="130"/>
        <v>4.2</v>
      </c>
      <c r="Y719" s="4">
        <v>24432</v>
      </c>
      <c r="Z719" s="12">
        <f t="shared" si="131"/>
        <v>24432</v>
      </c>
    </row>
    <row r="720" spans="1:26" x14ac:dyDescent="0.25">
      <c r="A720">
        <v>719</v>
      </c>
      <c r="B720" t="s">
        <v>5821</v>
      </c>
      <c r="C720" t="s">
        <v>5822</v>
      </c>
      <c r="D720" t="str">
        <f t="shared" si="123"/>
        <v>SanDisk Ultra Dual 64 GB USB 3.0 OTG Pen Drive (Black)</v>
      </c>
      <c r="F720" t="str">
        <f t="shared" si="132"/>
        <v>Unique</v>
      </c>
      <c r="G720" t="str" cm="1">
        <f t="array" ref="G720">PROPER(_xlfn.TEXTJOIN(" ", TRUE, INDEX(_xlfn.FILTERXML("&lt;t&gt;&lt;s&gt;" &amp; SUBSTITUTE(D720," ","&lt;/s&gt;&lt;s&gt;") &amp; "&lt;/s&gt;&lt;/t&gt;", "//s"), _xlfn.SEQUENCE(4))))</f>
        <v>Sandisk Ultra Dual 64</v>
      </c>
      <c r="H720" t="str">
        <f t="shared" si="122"/>
        <v>3.0 OTG Pen Drive (Black)</v>
      </c>
      <c r="I720" t="s">
        <v>4766</v>
      </c>
      <c r="J720" t="s">
        <v>13085</v>
      </c>
      <c r="K720" s="7" t="str">
        <f t="shared" si="124"/>
        <v>Computers &amp; Accessories</v>
      </c>
      <c r="L720" t="s">
        <v>13158</v>
      </c>
      <c r="M720" t="str">
        <f t="shared" si="125"/>
        <v>ExternalDevices &amp; DataStorage</v>
      </c>
      <c r="N720" s="2" t="s">
        <v>13159</v>
      </c>
      <c r="O720" s="2" t="str">
        <f t="shared" si="126"/>
        <v>PenDrives</v>
      </c>
      <c r="P720" s="1"/>
      <c r="R720">
        <v>579</v>
      </c>
      <c r="S720" s="8">
        <f t="shared" si="127"/>
        <v>579</v>
      </c>
      <c r="T720" s="2">
        <v>1400</v>
      </c>
      <c r="U720" s="8">
        <f t="shared" si="128"/>
        <v>1400</v>
      </c>
      <c r="V720" s="1">
        <f t="shared" si="129"/>
        <v>0.58642857142857141</v>
      </c>
      <c r="W720">
        <v>4.3</v>
      </c>
      <c r="X720" s="10">
        <f t="shared" si="130"/>
        <v>4.3</v>
      </c>
      <c r="Y720" s="4">
        <v>189104</v>
      </c>
      <c r="Z720" s="12">
        <f t="shared" si="131"/>
        <v>189104</v>
      </c>
    </row>
    <row r="721" spans="1:26" x14ac:dyDescent="0.25">
      <c r="A721">
        <v>720</v>
      </c>
      <c r="B721" t="s">
        <v>5831</v>
      </c>
      <c r="C721" t="s">
        <v>5832</v>
      </c>
      <c r="D721" t="str">
        <f t="shared" si="123"/>
        <v>TP-Link Tapo 360¬∞ 2MP 1080p Full HD Pan Tilt Home Security Wi-Fi Smart Camera| Alexa Enabled| 2-Way Audio| Night Vision| Motion Detection| Sound and Light Alarm| Indoor CCTV (Tapo C200) White</v>
      </c>
      <c r="F721" t="str">
        <f t="shared" si="132"/>
        <v>Unique</v>
      </c>
      <c r="G721" t="str" cm="1">
        <f t="array" ref="G721">PROPER(_xlfn.TEXTJOIN(" ", TRUE, INDEX(_xlfn.FILTERXML("&lt;t&gt;&lt;s&gt;" &amp; SUBSTITUTE(D721," ","&lt;/s&gt;&lt;s&gt;") &amp; "&lt;/s&gt;&lt;/t&gt;", "//s"), _xlfn.SEQUENCE(4))))</f>
        <v>Tp-Link Tapo 360¬∞ 2Mp</v>
      </c>
      <c r="H721" t="str">
        <f t="shared" si="122"/>
        <v>HD Pan Tilt Home Security Wi-Fi Smart Camera| Alexa Enabled| 2-Way Audio| Night Vision| Motion Detection| Sound and Light Alarm| Indoor CCTV (Tapo C200) White</v>
      </c>
      <c r="I721" t="s">
        <v>5833</v>
      </c>
      <c r="J721" t="s">
        <v>13093</v>
      </c>
      <c r="K721" s="7" t="str">
        <f t="shared" si="124"/>
        <v>Electronics</v>
      </c>
      <c r="L721" s="2" t="s">
        <v>13182</v>
      </c>
      <c r="M721" t="str">
        <f t="shared" si="125"/>
        <v>Cameras &amp; Photography</v>
      </c>
      <c r="N721" s="2" t="s">
        <v>13218</v>
      </c>
      <c r="O721" s="2" t="str">
        <f t="shared" si="126"/>
        <v>SecurityCameras</v>
      </c>
      <c r="P721" s="1" t="s">
        <v>13219</v>
      </c>
      <c r="R721" s="2">
        <v>2499</v>
      </c>
      <c r="S721" s="8">
        <f t="shared" si="127"/>
        <v>2499</v>
      </c>
      <c r="T721" s="2">
        <v>3299</v>
      </c>
      <c r="U721" s="8">
        <f t="shared" si="128"/>
        <v>3299</v>
      </c>
      <c r="V721" s="1">
        <f t="shared" si="129"/>
        <v>0.24249772658381327</v>
      </c>
      <c r="W721">
        <v>4.2</v>
      </c>
      <c r="X721" s="10">
        <f t="shared" si="130"/>
        <v>4.2</v>
      </c>
      <c r="Y721" s="4">
        <v>93112</v>
      </c>
      <c r="Z721" s="12">
        <f t="shared" si="131"/>
        <v>93112</v>
      </c>
    </row>
    <row r="722" spans="1:26" x14ac:dyDescent="0.25">
      <c r="A722">
        <v>721</v>
      </c>
      <c r="B722" t="s">
        <v>5842</v>
      </c>
      <c r="C722" t="s">
        <v>5843</v>
      </c>
      <c r="D722" t="str">
        <f t="shared" si="123"/>
        <v>boAt Airdopes 171 in Ear Bluetooth True Wireless Earbuds with Upto 13 Hours Battery, IPX4, Bluetooth v5.0, Dual Tone Finish with Mic (Mysterious Blue)</v>
      </c>
      <c r="F722" t="str">
        <f t="shared" si="132"/>
        <v>Unique</v>
      </c>
      <c r="G722" t="str" cm="1">
        <f t="array" ref="G722">PROPER(_xlfn.TEXTJOIN(" ", TRUE, INDEX(_xlfn.FILTERXML("&lt;t&gt;&lt;s&gt;" &amp; SUBSTITUTE(D722," ","&lt;/s&gt;&lt;s&gt;") &amp; "&lt;/s&gt;&lt;/t&gt;", "//s"), _xlfn.SEQUENCE(4))))</f>
        <v>Boat Airdopes 171 In</v>
      </c>
      <c r="H722" t="str">
        <f t="shared" si="122"/>
        <v>True Wireless Earbuds with Upto 13 Hours Battery, IPX4, Bluetooth v5.0, Dual Tone Finish with Mic (Mysterious Blue)</v>
      </c>
      <c r="I722" t="s">
        <v>3025</v>
      </c>
      <c r="J722" t="s">
        <v>13093</v>
      </c>
      <c r="K722" s="7" t="str">
        <f t="shared" si="124"/>
        <v>Electronics</v>
      </c>
      <c r="L722" s="2" t="s">
        <v>13131</v>
      </c>
      <c r="M722" t="str">
        <f t="shared" si="125"/>
        <v>Headphones , Earbuds &amp; Accessories</v>
      </c>
      <c r="N722" s="2" t="s">
        <v>13132</v>
      </c>
      <c r="O722" s="2" t="str">
        <f t="shared" si="126"/>
        <v>Headphones</v>
      </c>
      <c r="P722" s="1" t="s">
        <v>13133</v>
      </c>
      <c r="R722" s="2">
        <v>1199</v>
      </c>
      <c r="S722" s="8">
        <f t="shared" si="127"/>
        <v>1199</v>
      </c>
      <c r="T722" s="2">
        <v>5999</v>
      </c>
      <c r="U722" s="8">
        <f t="shared" si="128"/>
        <v>5999</v>
      </c>
      <c r="V722" s="1">
        <f t="shared" si="129"/>
        <v>0.80013335555925991</v>
      </c>
      <c r="W722">
        <v>3.9</v>
      </c>
      <c r="X722" s="10">
        <f t="shared" si="130"/>
        <v>3.9</v>
      </c>
      <c r="Y722" s="4">
        <v>47521</v>
      </c>
      <c r="Z722" s="12">
        <f t="shared" si="131"/>
        <v>47521</v>
      </c>
    </row>
    <row r="723" spans="1:26" x14ac:dyDescent="0.25">
      <c r="A723">
        <v>722</v>
      </c>
      <c r="B723" t="s">
        <v>5852</v>
      </c>
      <c r="C723" t="s">
        <v>5853</v>
      </c>
      <c r="D723" t="str">
        <f t="shared" si="123"/>
        <v>Duracell Plus AAA Rechargeable Batteries (750 mAh) Pack of 4</v>
      </c>
      <c r="F723" t="str">
        <f t="shared" si="132"/>
        <v>Unique</v>
      </c>
      <c r="G723" t="str" cm="1">
        <f t="array" ref="G723">PROPER(_xlfn.TEXTJOIN(" ", TRUE, INDEX(_xlfn.FILTERXML("&lt;t&gt;&lt;s&gt;" &amp; SUBSTITUTE(D723," ","&lt;/s&gt;&lt;s&gt;") &amp; "&lt;/s&gt;&lt;/t&gt;", "//s"), _xlfn.SEQUENCE(4))))</f>
        <v>Duracell Plus Aaa Rechargeable</v>
      </c>
      <c r="H723" t="str">
        <f t="shared" si="122"/>
        <v>mAh) Pack of 4</v>
      </c>
      <c r="I723" t="s">
        <v>5577</v>
      </c>
      <c r="J723" t="s">
        <v>13093</v>
      </c>
      <c r="K723" s="7" t="str">
        <f t="shared" si="124"/>
        <v>Electronics</v>
      </c>
      <c r="L723" t="s">
        <v>13169</v>
      </c>
      <c r="M723" t="str">
        <f t="shared" si="125"/>
        <v>GeneralPurposeBatteries &amp; BatteryChargers</v>
      </c>
      <c r="N723" t="s">
        <v>13208</v>
      </c>
      <c r="O723" s="2" t="str">
        <f t="shared" si="126"/>
        <v>RechargeableBatteries</v>
      </c>
      <c r="P723" s="1"/>
      <c r="R723">
        <v>399</v>
      </c>
      <c r="S723" s="8">
        <f t="shared" si="127"/>
        <v>399</v>
      </c>
      <c r="T723">
        <v>499</v>
      </c>
      <c r="U723" s="8">
        <f t="shared" si="128"/>
        <v>499</v>
      </c>
      <c r="V723" s="1">
        <f t="shared" si="129"/>
        <v>0.20040080160320642</v>
      </c>
      <c r="W723">
        <v>4.3</v>
      </c>
      <c r="X723" s="10">
        <f t="shared" si="130"/>
        <v>4.3</v>
      </c>
      <c r="Y723" s="4">
        <v>27201</v>
      </c>
      <c r="Z723" s="12">
        <f t="shared" si="131"/>
        <v>27201</v>
      </c>
    </row>
    <row r="724" spans="1:26" x14ac:dyDescent="0.25">
      <c r="A724">
        <v>723</v>
      </c>
      <c r="B724" t="s">
        <v>211</v>
      </c>
      <c r="C724" t="s">
        <v>212</v>
      </c>
      <c r="D724" t="str">
        <f t="shared" si="123"/>
        <v>tizum HDMI to VGA Adapter Cable 1080P for Projector, Computer, Laptop, TV, Projectors and TV</v>
      </c>
      <c r="F724" t="str">
        <f t="shared" si="132"/>
        <v>Duplicate</v>
      </c>
      <c r="G724" t="str" cm="1">
        <f t="array" ref="G724">PROPER(_xlfn.TEXTJOIN(" ", TRUE, INDEX(_xlfn.FILTERXML("&lt;t&gt;&lt;s&gt;" &amp; SUBSTITUTE(D724," ","&lt;/s&gt;&lt;s&gt;") &amp; "&lt;/s&gt;&lt;/t&gt;", "//s"), _xlfn.SEQUENCE(4))))</f>
        <v>Tizum Hdmi To Vga</v>
      </c>
      <c r="H724" t="str">
        <f t="shared" si="122"/>
        <v>1080P for Projector, Computer, Laptop, TV, Projectors and TV</v>
      </c>
      <c r="I724" t="s">
        <v>127</v>
      </c>
      <c r="J724" t="s">
        <v>13093</v>
      </c>
      <c r="K724" s="7" t="str">
        <f t="shared" si="124"/>
        <v>Electronics</v>
      </c>
      <c r="L724" t="s">
        <v>13094</v>
      </c>
      <c r="M724" t="str">
        <f t="shared" si="125"/>
        <v>HomeTheater , TV &amp; Video</v>
      </c>
      <c r="N724" t="s">
        <v>13095</v>
      </c>
      <c r="O724" s="2" t="str">
        <f t="shared" si="126"/>
        <v>Accessories</v>
      </c>
      <c r="P724" s="1" t="s">
        <v>13088</v>
      </c>
      <c r="Q724" t="s">
        <v>13096</v>
      </c>
      <c r="R724">
        <v>279</v>
      </c>
      <c r="S724" s="8">
        <f t="shared" si="127"/>
        <v>279</v>
      </c>
      <c r="T724">
        <v>499</v>
      </c>
      <c r="U724" s="8">
        <f t="shared" si="128"/>
        <v>499</v>
      </c>
      <c r="V724" s="1">
        <f t="shared" si="129"/>
        <v>0.4408817635270541</v>
      </c>
      <c r="W724">
        <v>3.7</v>
      </c>
      <c r="X724" s="10">
        <f t="shared" si="130"/>
        <v>3.7</v>
      </c>
      <c r="Y724" s="4">
        <v>10962</v>
      </c>
      <c r="Z724" s="12">
        <f t="shared" si="131"/>
        <v>10962</v>
      </c>
    </row>
    <row r="725" spans="1:26" x14ac:dyDescent="0.25">
      <c r="A725">
        <v>724</v>
      </c>
      <c r="B725" t="s">
        <v>221</v>
      </c>
      <c r="C725" t="s">
        <v>222</v>
      </c>
      <c r="D725" t="str">
        <f t="shared" si="123"/>
        <v>Samsung 80 cm (32 Inches) Wondertainment Series HD Ready LED Smart TV UA32T4340BKXXL (Glossy Black)</v>
      </c>
      <c r="F725" t="str">
        <f t="shared" si="132"/>
        <v>Duplicate</v>
      </c>
      <c r="G725" t="str" cm="1">
        <f t="array" ref="G725">PROPER(_xlfn.TEXTJOIN(" ", TRUE, INDEX(_xlfn.FILTERXML("&lt;t&gt;&lt;s&gt;" &amp; SUBSTITUTE(D725," ","&lt;/s&gt;&lt;s&gt;") &amp; "&lt;/s&gt;&lt;/t&gt;", "//s"), _xlfn.SEQUENCE(4))))</f>
        <v>Samsung 80 Cm (32</v>
      </c>
      <c r="H725" t="str">
        <f t="shared" si="122"/>
        <v>Series HD Ready LED Smart TV UA32T4340BKXXL (Glossy Black)</v>
      </c>
      <c r="I725" t="s">
        <v>167</v>
      </c>
      <c r="J725" t="s">
        <v>13093</v>
      </c>
      <c r="K725" s="7" t="str">
        <f t="shared" si="124"/>
        <v>Electronics</v>
      </c>
      <c r="L725" s="2" t="s">
        <v>13094</v>
      </c>
      <c r="M725" t="str">
        <f t="shared" si="125"/>
        <v>HomeTheater , TV &amp; Video</v>
      </c>
      <c r="N725" s="2" t="s">
        <v>13097</v>
      </c>
      <c r="O725" s="2" t="str">
        <f t="shared" si="126"/>
        <v>Televisions</v>
      </c>
      <c r="P725" s="1" t="s">
        <v>13098</v>
      </c>
      <c r="R725" s="2">
        <v>13490</v>
      </c>
      <c r="S725" s="8">
        <f t="shared" si="127"/>
        <v>13490</v>
      </c>
      <c r="T725" s="2">
        <v>22900</v>
      </c>
      <c r="U725" s="8">
        <f t="shared" si="128"/>
        <v>22900</v>
      </c>
      <c r="V725" s="1">
        <f t="shared" si="129"/>
        <v>0.41091703056768558</v>
      </c>
      <c r="W725">
        <v>4.3</v>
      </c>
      <c r="X725" s="10">
        <f t="shared" si="130"/>
        <v>4.3</v>
      </c>
      <c r="Y725" s="4">
        <v>16299</v>
      </c>
      <c r="Z725" s="12">
        <f t="shared" si="131"/>
        <v>16299</v>
      </c>
    </row>
    <row r="726" spans="1:26" x14ac:dyDescent="0.25">
      <c r="A726">
        <v>725</v>
      </c>
      <c r="B726" t="s">
        <v>5866</v>
      </c>
      <c r="C726" t="s">
        <v>5867</v>
      </c>
      <c r="D726" t="str">
        <f t="shared" si="123"/>
        <v>Logitech B100 Wired USB Mouse, 3 yr Warranty, 800 DPI Optical Tracking, Ambidextrous PC Mac Laptop - Black</v>
      </c>
      <c r="F726" t="str">
        <f t="shared" si="132"/>
        <v>Unique</v>
      </c>
      <c r="G726" t="str" cm="1">
        <f t="array" ref="G726">PROPER(_xlfn.TEXTJOIN(" ", TRUE, INDEX(_xlfn.FILTERXML("&lt;t&gt;&lt;s&gt;" &amp; SUBSTITUTE(D726," ","&lt;/s&gt;&lt;s&gt;") &amp; "&lt;/s&gt;&lt;/t&gt;", "//s"), _xlfn.SEQUENCE(4))))</f>
        <v>Logitech B100 Wired Usb</v>
      </c>
      <c r="H726" t="str">
        <f t="shared" si="122"/>
        <v>yr Warranty, 800 DPI Optical Tracking, Ambidextrous PC Mac Laptop - Black</v>
      </c>
      <c r="I726" t="s">
        <v>4777</v>
      </c>
      <c r="J726" t="s">
        <v>13085</v>
      </c>
      <c r="K726" s="7" t="str">
        <f t="shared" si="124"/>
        <v>Computers &amp; Accessories</v>
      </c>
      <c r="L726" t="s">
        <v>13086</v>
      </c>
      <c r="M726" t="str">
        <f t="shared" si="125"/>
        <v>Accessories &amp; Peripherals</v>
      </c>
      <c r="N726" t="s">
        <v>13160</v>
      </c>
      <c r="O726" s="2" t="str">
        <f t="shared" si="126"/>
        <v>Keyboards , Mice &amp; InputDevices</v>
      </c>
      <c r="P726" s="1" t="s">
        <v>13161</v>
      </c>
      <c r="R726">
        <v>279</v>
      </c>
      <c r="S726" s="8">
        <f t="shared" si="127"/>
        <v>279</v>
      </c>
      <c r="T726">
        <v>375</v>
      </c>
      <c r="U726" s="8">
        <f t="shared" si="128"/>
        <v>375</v>
      </c>
      <c r="V726" s="1">
        <f t="shared" si="129"/>
        <v>0.25600000000000001</v>
      </c>
      <c r="W726">
        <v>4.3</v>
      </c>
      <c r="X726" s="10">
        <f t="shared" si="130"/>
        <v>4.3</v>
      </c>
      <c r="Y726" s="4">
        <v>31534</v>
      </c>
      <c r="Z726" s="12">
        <f t="shared" si="131"/>
        <v>31534</v>
      </c>
    </row>
    <row r="727" spans="1:26" x14ac:dyDescent="0.25">
      <c r="A727">
        <v>726</v>
      </c>
      <c r="B727" t="s">
        <v>5876</v>
      </c>
      <c r="C727" t="s">
        <v>5877</v>
      </c>
      <c r="D727" t="str">
        <f t="shared" si="123"/>
        <v>Noise Pulse Buzz 1.69" Bluetooth Calling Smart Watch with Call Function, 150 Watch Faces, 60 Sports Modes, Spo2 and Heart Rate Monitoring, Calling Smart Watch for Men and Women - Jet Black</v>
      </c>
      <c r="F727" t="str">
        <f t="shared" si="132"/>
        <v>Unique</v>
      </c>
      <c r="G727" t="str" cm="1">
        <f t="array" ref="G727">PROPER(_xlfn.TEXTJOIN(" ", TRUE, INDEX(_xlfn.FILTERXML("&lt;t&gt;&lt;s&gt;" &amp; SUBSTITUTE(D727," ","&lt;/s&gt;&lt;s&gt;") &amp; "&lt;/s&gt;&lt;/t&gt;", "//s"), _xlfn.SEQUENCE(4))))</f>
        <v>Noise Pulse Buzz 1.69"</v>
      </c>
      <c r="H727" t="str">
        <f t="shared" si="122"/>
        <v>Smart Watch with Call Function, 150 Watch Faces, 60 Sports Modes, Spo2 and Heart Rate Monitoring, Calling Smart Watch for Men and Women - Jet Black</v>
      </c>
      <c r="I727" t="s">
        <v>2910</v>
      </c>
      <c r="J727" t="s">
        <v>13093</v>
      </c>
      <c r="K727" s="7" t="str">
        <f t="shared" si="124"/>
        <v>Electronics</v>
      </c>
      <c r="L727" s="2" t="s">
        <v>13120</v>
      </c>
      <c r="M727" t="str">
        <f t="shared" si="125"/>
        <v>WearableTechnology</v>
      </c>
      <c r="N727" s="2" t="s">
        <v>13121</v>
      </c>
      <c r="O727" s="2" t="str">
        <f t="shared" si="126"/>
        <v>SmartWatches</v>
      </c>
      <c r="P727" s="1"/>
      <c r="R727" s="2">
        <v>2499</v>
      </c>
      <c r="S727" s="8">
        <f t="shared" si="127"/>
        <v>2499</v>
      </c>
      <c r="T727" s="2">
        <v>4999</v>
      </c>
      <c r="U727" s="8">
        <f t="shared" si="128"/>
        <v>4999</v>
      </c>
      <c r="V727" s="1">
        <f t="shared" si="129"/>
        <v>0.50010002000400078</v>
      </c>
      <c r="W727">
        <v>3.9</v>
      </c>
      <c r="X727" s="10">
        <f t="shared" si="130"/>
        <v>3.9</v>
      </c>
      <c r="Y727" s="4">
        <v>7571</v>
      </c>
      <c r="Z727" s="12">
        <f t="shared" si="131"/>
        <v>7571</v>
      </c>
    </row>
    <row r="728" spans="1:26" x14ac:dyDescent="0.25">
      <c r="A728">
        <v>727</v>
      </c>
      <c r="B728" t="s">
        <v>5881</v>
      </c>
      <c r="C728" t="s">
        <v>5882</v>
      </c>
      <c r="D728" t="str">
        <f t="shared" si="123"/>
        <v>Classmate 2100117 Soft Cover 6 Subject Spiral Binding Notebook, Single Line, 300 Pages</v>
      </c>
      <c r="F728" t="str">
        <f t="shared" si="132"/>
        <v>Unique</v>
      </c>
      <c r="G728" t="str" cm="1">
        <f t="array" ref="G728">PROPER(_xlfn.TEXTJOIN(" ", TRUE, INDEX(_xlfn.FILTERXML("&lt;t&gt;&lt;s&gt;" &amp; SUBSTITUTE(D728," ","&lt;/s&gt;&lt;s&gt;") &amp; "&lt;/s&gt;&lt;/t&gt;", "//s"), _xlfn.SEQUENCE(4))))</f>
        <v>Classmate 2100117 Soft Cover</v>
      </c>
      <c r="H728" t="str">
        <f t="shared" si="122"/>
        <v>Spiral Binding Notebook, Single Line, 300 Pages</v>
      </c>
      <c r="I728" t="s">
        <v>5553</v>
      </c>
      <c r="J728" t="s">
        <v>13171</v>
      </c>
      <c r="K728" s="7" t="str">
        <f t="shared" si="124"/>
        <v>OfficeProducts</v>
      </c>
      <c r="L728" t="s">
        <v>13172</v>
      </c>
      <c r="M728" t="str">
        <f t="shared" si="125"/>
        <v>OfficePaperProducts</v>
      </c>
      <c r="N728" t="s">
        <v>13173</v>
      </c>
      <c r="O728" s="2" t="str">
        <f t="shared" si="126"/>
        <v>Paper</v>
      </c>
      <c r="P728" s="1" t="s">
        <v>13174</v>
      </c>
      <c r="Q728" t="s">
        <v>13207</v>
      </c>
      <c r="R728">
        <v>137</v>
      </c>
      <c r="S728" s="8">
        <f t="shared" si="127"/>
        <v>137</v>
      </c>
      <c r="T728">
        <v>160</v>
      </c>
      <c r="U728" s="8">
        <f t="shared" si="128"/>
        <v>160</v>
      </c>
      <c r="V728" s="1">
        <f t="shared" si="129"/>
        <v>0.14374999999999999</v>
      </c>
      <c r="W728">
        <v>4.4000000000000004</v>
      </c>
      <c r="X728" s="10">
        <f t="shared" si="130"/>
        <v>4.4000000000000004</v>
      </c>
      <c r="Y728" s="4">
        <v>6537</v>
      </c>
      <c r="Z728" s="12">
        <f t="shared" si="131"/>
        <v>6537</v>
      </c>
    </row>
    <row r="729" spans="1:26" x14ac:dyDescent="0.25">
      <c r="A729">
        <v>728</v>
      </c>
      <c r="B729" t="s">
        <v>231</v>
      </c>
      <c r="C729" t="s">
        <v>232</v>
      </c>
      <c r="D729" t="str">
        <f t="shared" si="123"/>
        <v>Flix Micro Usb Cable For Smartphone (Black)</v>
      </c>
      <c r="F729" t="str">
        <f t="shared" si="132"/>
        <v>Duplicate</v>
      </c>
      <c r="G729" t="str" cm="1">
        <f t="array" ref="G729">PROPER(_xlfn.TEXTJOIN(" ", TRUE, INDEX(_xlfn.FILTERXML("&lt;t&gt;&lt;s&gt;" &amp; SUBSTITUTE(D729," ","&lt;/s&gt;&lt;s&gt;") &amp; "&lt;/s&gt;&lt;/t&gt;", "//s"), _xlfn.SEQUENCE(4))))</f>
        <v>Flix Micro Usb Cable</v>
      </c>
      <c r="H729" t="str">
        <f t="shared" si="122"/>
        <v>(Black)</v>
      </c>
      <c r="I729" t="s">
        <v>17</v>
      </c>
      <c r="J729" t="s">
        <v>13085</v>
      </c>
      <c r="K729" s="7" t="str">
        <f t="shared" si="124"/>
        <v>Computers &amp; Accessories</v>
      </c>
      <c r="L729" t="s">
        <v>13086</v>
      </c>
      <c r="M729" t="str">
        <f t="shared" si="125"/>
        <v>Accessories &amp; Peripherals</v>
      </c>
      <c r="N729" t="s">
        <v>13087</v>
      </c>
      <c r="O729" s="2" t="str">
        <f t="shared" si="126"/>
        <v>Cables &amp; Accessories</v>
      </c>
      <c r="P729" s="1" t="s">
        <v>13088</v>
      </c>
      <c r="Q729" t="s">
        <v>13089</v>
      </c>
      <c r="R729">
        <v>59</v>
      </c>
      <c r="S729" s="8">
        <f t="shared" si="127"/>
        <v>59</v>
      </c>
      <c r="T729">
        <v>199</v>
      </c>
      <c r="U729" s="8">
        <f t="shared" si="128"/>
        <v>199</v>
      </c>
      <c r="V729" s="1">
        <f t="shared" si="129"/>
        <v>0.70351758793969854</v>
      </c>
      <c r="W729">
        <v>4</v>
      </c>
      <c r="X729" s="10">
        <f t="shared" si="130"/>
        <v>4</v>
      </c>
      <c r="Y729" s="4">
        <v>9377</v>
      </c>
      <c r="Z729" s="12">
        <f t="shared" si="131"/>
        <v>9377</v>
      </c>
    </row>
    <row r="730" spans="1:26" x14ac:dyDescent="0.25">
      <c r="A730">
        <v>729</v>
      </c>
      <c r="B730" t="s">
        <v>5892</v>
      </c>
      <c r="C730" t="s">
        <v>5893</v>
      </c>
      <c r="D730" t="str">
        <f t="shared" si="123"/>
        <v>AirCase Rugged Hard Drive Case for 2.5-inch Western Digital, Seagate, Toshiba, Portable Storage Shell for Gadget Hard Disk USB Cable Power Bank Mobile Charger Earphone, Waterproof (Black)</v>
      </c>
      <c r="F730" t="str">
        <f t="shared" si="132"/>
        <v>Unique</v>
      </c>
      <c r="G730" t="str" cm="1">
        <f t="array" ref="G730">PROPER(_xlfn.TEXTJOIN(" ", TRUE, INDEX(_xlfn.FILTERXML("&lt;t&gt;&lt;s&gt;" &amp; SUBSTITUTE(D730," ","&lt;/s&gt;&lt;s&gt;") &amp; "&lt;/s&gt;&lt;/t&gt;", "//s"), _xlfn.SEQUENCE(4))))</f>
        <v>Aircase Rugged Hard Drive</v>
      </c>
      <c r="H730" t="str">
        <f t="shared" si="122"/>
        <v>2.5-inch Western Digital, Seagate, Toshiba, Portable Storage Shell for Gadget Hard Disk USB Cable Power Bank Mobile Charger Earphone, Waterproof (Black)</v>
      </c>
      <c r="I730" t="s">
        <v>5300</v>
      </c>
      <c r="J730" t="s">
        <v>13085</v>
      </c>
      <c r="K730" s="7" t="str">
        <f t="shared" si="124"/>
        <v>Computers &amp; Accessories</v>
      </c>
      <c r="L730" t="s">
        <v>13086</v>
      </c>
      <c r="M730" t="str">
        <f t="shared" si="125"/>
        <v>Accessories &amp; Peripherals</v>
      </c>
      <c r="N730" t="s">
        <v>13201</v>
      </c>
      <c r="O730" s="2" t="str">
        <f t="shared" si="126"/>
        <v>HardDiskBags</v>
      </c>
      <c r="P730" s="1"/>
      <c r="R730">
        <v>299</v>
      </c>
      <c r="S730" s="8">
        <f t="shared" si="127"/>
        <v>299</v>
      </c>
      <c r="T730">
        <v>499</v>
      </c>
      <c r="U730" s="8">
        <f t="shared" si="128"/>
        <v>499</v>
      </c>
      <c r="V730" s="1">
        <f t="shared" si="129"/>
        <v>0.40080160320641284</v>
      </c>
      <c r="W730">
        <v>4.5</v>
      </c>
      <c r="X730" s="10">
        <f t="shared" si="130"/>
        <v>4.5</v>
      </c>
      <c r="Y730" s="4">
        <v>21010</v>
      </c>
      <c r="Z730" s="12">
        <f t="shared" si="131"/>
        <v>21010</v>
      </c>
    </row>
    <row r="731" spans="1:26" x14ac:dyDescent="0.25">
      <c r="A731">
        <v>730</v>
      </c>
      <c r="B731" t="s">
        <v>5902</v>
      </c>
      <c r="C731" t="s">
        <v>5903</v>
      </c>
      <c r="D731" t="str">
        <f t="shared" si="123"/>
        <v>Noise Buds VS402 Truly Wireless in Ear Earbuds, 35-Hours of Playtime, Instacharge, Quad Mic with ENC, Hyper Sync, Low Latency, 10mm Driver, Bluetooth v5.3 and Breathing LED Lights (Neon Black)</v>
      </c>
      <c r="F731" t="str">
        <f t="shared" si="132"/>
        <v>Unique</v>
      </c>
      <c r="G731" t="str" cm="1">
        <f t="array" ref="G731">PROPER(_xlfn.TEXTJOIN(" ", TRUE, INDEX(_xlfn.FILTERXML("&lt;t&gt;&lt;s&gt;" &amp; SUBSTITUTE(D731," ","&lt;/s&gt;&lt;s&gt;") &amp; "&lt;/s&gt;&lt;/t&gt;", "//s"), _xlfn.SEQUENCE(4))))</f>
        <v>Noise Buds Vs402 Truly</v>
      </c>
      <c r="H731" t="str">
        <f t="shared" si="122"/>
        <v>Ear Earbuds, 35-Hours of Playtime, Instacharge, Quad Mic with ENC, Hyper Sync, Low Latency, 10mm Driver, Bluetooth v5.3 and Breathing LED Lights (Neon Black)</v>
      </c>
      <c r="I731" t="s">
        <v>3025</v>
      </c>
      <c r="J731" t="s">
        <v>13093</v>
      </c>
      <c r="K731" s="7" t="str">
        <f t="shared" si="124"/>
        <v>Electronics</v>
      </c>
      <c r="L731" s="2" t="s">
        <v>13131</v>
      </c>
      <c r="M731" t="str">
        <f t="shared" si="125"/>
        <v>Headphones , Earbuds &amp; Accessories</v>
      </c>
      <c r="N731" s="2" t="s">
        <v>13132</v>
      </c>
      <c r="O731" s="2" t="str">
        <f t="shared" si="126"/>
        <v>Headphones</v>
      </c>
      <c r="P731" s="1" t="s">
        <v>13133</v>
      </c>
      <c r="R731" s="2">
        <v>1799</v>
      </c>
      <c r="S731" s="8">
        <f t="shared" si="127"/>
        <v>1799</v>
      </c>
      <c r="T731" s="2">
        <v>3999</v>
      </c>
      <c r="U731" s="8">
        <f t="shared" si="128"/>
        <v>3999</v>
      </c>
      <c r="V731" s="1">
        <f t="shared" si="129"/>
        <v>0.55013753438359592</v>
      </c>
      <c r="W731">
        <v>3.9</v>
      </c>
      <c r="X731" s="10">
        <f t="shared" si="130"/>
        <v>3.9</v>
      </c>
      <c r="Y731" s="4">
        <v>3517</v>
      </c>
      <c r="Z731" s="12">
        <f t="shared" si="131"/>
        <v>3517</v>
      </c>
    </row>
    <row r="732" spans="1:26" x14ac:dyDescent="0.25">
      <c r="A732">
        <v>731</v>
      </c>
      <c r="B732" t="s">
        <v>5912</v>
      </c>
      <c r="C732" t="s">
        <v>5913</v>
      </c>
      <c r="D732" t="str">
        <f t="shared" si="123"/>
        <v>JBL Go 2, Wireless Portable Bluetooth Speaker with Mic, JBL Signature Sound, Vibrant Color Options with IPX7 Waterproof and AUX (Blue)</v>
      </c>
      <c r="F732" t="str">
        <f t="shared" si="132"/>
        <v>Unique</v>
      </c>
      <c r="G732" t="str" cm="1">
        <f t="array" ref="G732">PROPER(_xlfn.TEXTJOIN(" ", TRUE, INDEX(_xlfn.FILTERXML("&lt;t&gt;&lt;s&gt;" &amp; SUBSTITUTE(D732," ","&lt;/s&gt;&lt;s&gt;") &amp; "&lt;/s&gt;&lt;/t&gt;", "//s"), _xlfn.SEQUENCE(4))))</f>
        <v>Jbl Go 2, Wireless</v>
      </c>
      <c r="H732" t="str">
        <f t="shared" si="122"/>
        <v>Speaker with Mic, JBL Signature Sound, Vibrant Color Options with IPX7 Waterproof and AUX (Blue)</v>
      </c>
      <c r="I732" t="s">
        <v>5446</v>
      </c>
      <c r="J732" t="s">
        <v>13093</v>
      </c>
      <c r="K732" s="7" t="str">
        <f t="shared" si="124"/>
        <v>Electronics</v>
      </c>
      <c r="L732" s="2" t="s">
        <v>13104</v>
      </c>
      <c r="M732" t="str">
        <f t="shared" si="125"/>
        <v>HomeAudio</v>
      </c>
      <c r="N732" s="2" t="s">
        <v>13117</v>
      </c>
      <c r="O732" s="2" t="str">
        <f t="shared" si="126"/>
        <v>Speakers</v>
      </c>
      <c r="P732" s="1" t="s">
        <v>13206</v>
      </c>
      <c r="R732" s="2">
        <v>1999</v>
      </c>
      <c r="S732" s="8">
        <f t="shared" si="127"/>
        <v>1999</v>
      </c>
      <c r="T732" s="2">
        <v>2999</v>
      </c>
      <c r="U732" s="8">
        <f t="shared" si="128"/>
        <v>2999</v>
      </c>
      <c r="V732" s="1">
        <f t="shared" si="129"/>
        <v>0.33344448149383127</v>
      </c>
      <c r="W732">
        <v>4.3</v>
      </c>
      <c r="X732" s="10">
        <f t="shared" si="130"/>
        <v>4.3</v>
      </c>
      <c r="Y732" s="4">
        <v>63899</v>
      </c>
      <c r="Z732" s="12">
        <f t="shared" si="131"/>
        <v>63899</v>
      </c>
    </row>
    <row r="733" spans="1:26" x14ac:dyDescent="0.25">
      <c r="A733">
        <v>732</v>
      </c>
      <c r="B733" t="s">
        <v>250</v>
      </c>
      <c r="C733" t="s">
        <v>251</v>
      </c>
      <c r="D733" t="str">
        <f t="shared" si="123"/>
        <v>Tizum High Speed HDMI Cable with Ethernet | Supports 3D 4K | for All HDMI Devices Laptop Computer Gaming Console TV Set Top Box (1.5 Meter 5 Feet)</v>
      </c>
      <c r="F733" t="str">
        <f t="shared" si="132"/>
        <v>Duplicate</v>
      </c>
      <c r="G733" t="str" cm="1">
        <f t="array" ref="G733">PROPER(_xlfn.TEXTJOIN(" ", TRUE, INDEX(_xlfn.FILTERXML("&lt;t&gt;&lt;s&gt;" &amp; SUBSTITUTE(D733," ","&lt;/s&gt;&lt;s&gt;") &amp; "&lt;/s&gt;&lt;/t&gt;", "//s"), _xlfn.SEQUENCE(4))))</f>
        <v>Tizum High Speed Hdmi</v>
      </c>
      <c r="H733" t="str">
        <f t="shared" ref="H733:H796" si="133">IFERROR(TRIM(MID(D733, FIND("~", SUBSTITUTE(D733, " ", "~", 6)) + 1, LEN(D733))), "")</f>
        <v>Ethernet | Supports 3D 4K | for All HDMI Devices Laptop Computer Gaming Console TV Set Top Box (1.5 Meter 5 Feet)</v>
      </c>
      <c r="I733" t="s">
        <v>127</v>
      </c>
      <c r="J733" t="s">
        <v>13093</v>
      </c>
      <c r="K733" s="7" t="str">
        <f t="shared" si="124"/>
        <v>Electronics</v>
      </c>
      <c r="L733" t="s">
        <v>13094</v>
      </c>
      <c r="M733" t="str">
        <f t="shared" si="125"/>
        <v>HomeTheater , TV &amp; Video</v>
      </c>
      <c r="N733" t="s">
        <v>13095</v>
      </c>
      <c r="O733" s="2" t="str">
        <f t="shared" si="126"/>
        <v>Accessories</v>
      </c>
      <c r="P733" s="1" t="s">
        <v>13088</v>
      </c>
      <c r="Q733" t="s">
        <v>13096</v>
      </c>
      <c r="R733">
        <v>199</v>
      </c>
      <c r="S733" s="8">
        <f t="shared" si="127"/>
        <v>199</v>
      </c>
      <c r="T733">
        <v>699</v>
      </c>
      <c r="U733" s="8">
        <f t="shared" si="128"/>
        <v>699</v>
      </c>
      <c r="V733" s="1">
        <f t="shared" si="129"/>
        <v>0.71530758226037194</v>
      </c>
      <c r="W733">
        <v>4.2</v>
      </c>
      <c r="X733" s="10">
        <f t="shared" si="130"/>
        <v>4.2</v>
      </c>
      <c r="Y733" s="4">
        <v>12153</v>
      </c>
      <c r="Z733" s="12">
        <f t="shared" si="131"/>
        <v>12153</v>
      </c>
    </row>
    <row r="734" spans="1:26" x14ac:dyDescent="0.25">
      <c r="A734">
        <v>733</v>
      </c>
      <c r="B734" t="s">
        <v>5923</v>
      </c>
      <c r="C734" t="s">
        <v>5924</v>
      </c>
      <c r="D734" t="str">
        <f t="shared" si="123"/>
        <v>Robustrion Tempered Glass Screen Protector for iPad 10.2 inch 9th Gen Generation 2021 8th Gen 2020 7th Gen 2019</v>
      </c>
      <c r="F734" t="str">
        <f t="shared" si="132"/>
        <v>Unique</v>
      </c>
      <c r="G734" t="str" cm="1">
        <f t="array" ref="G734">PROPER(_xlfn.TEXTJOIN(" ", TRUE, INDEX(_xlfn.FILTERXML("&lt;t&gt;&lt;s&gt;" &amp; SUBSTITUTE(D734," ","&lt;/s&gt;&lt;s&gt;") &amp; "&lt;/s&gt;&lt;/t&gt;", "//s"), _xlfn.SEQUENCE(4))))</f>
        <v>Robustrion Tempered Glass Screen</v>
      </c>
      <c r="H734" t="str">
        <f t="shared" si="133"/>
        <v>iPad 10.2 inch 9th Gen Generation 2021 8th Gen 2020 7th Gen 2019</v>
      </c>
      <c r="I734" t="s">
        <v>5925</v>
      </c>
      <c r="J734" t="s">
        <v>13085</v>
      </c>
      <c r="K734" s="7" t="str">
        <f t="shared" si="124"/>
        <v>Computers &amp; Accessories</v>
      </c>
      <c r="L734" t="s">
        <v>13086</v>
      </c>
      <c r="M734" t="str">
        <f t="shared" si="125"/>
        <v>Accessories &amp; Peripherals</v>
      </c>
      <c r="N734" s="2" t="s">
        <v>13220</v>
      </c>
      <c r="O734" s="2" t="str">
        <f t="shared" si="126"/>
        <v>TabletAccessories</v>
      </c>
      <c r="P734" s="1" t="s">
        <v>13147</v>
      </c>
      <c r="R734">
        <v>399</v>
      </c>
      <c r="S734" s="8">
        <f t="shared" si="127"/>
        <v>399</v>
      </c>
      <c r="T734" s="2">
        <v>1499</v>
      </c>
      <c r="U734" s="8">
        <f t="shared" si="128"/>
        <v>1499</v>
      </c>
      <c r="V734" s="1">
        <f t="shared" si="129"/>
        <v>0.73382254836557703</v>
      </c>
      <c r="W734">
        <v>4.0999999999999996</v>
      </c>
      <c r="X734" s="10">
        <f t="shared" si="130"/>
        <v>4.0999999999999996</v>
      </c>
      <c r="Y734" s="4">
        <v>5730</v>
      </c>
      <c r="Z734" s="12">
        <f t="shared" si="131"/>
        <v>5730</v>
      </c>
    </row>
    <row r="735" spans="1:26" x14ac:dyDescent="0.25">
      <c r="A735">
        <v>734</v>
      </c>
      <c r="B735" t="s">
        <v>5934</v>
      </c>
      <c r="C735" t="s">
        <v>5935</v>
      </c>
      <c r="D735" t="str">
        <f t="shared" si="123"/>
        <v>Redgear Pro Wireless Gamepad with 2.4GHz Wireless Technology, Integrated Dual Intensity Motor, Illuminated Keys for PC(Compatible with Windows 7 8 8.1 10 only)</v>
      </c>
      <c r="F735" t="str">
        <f t="shared" si="132"/>
        <v>Unique</v>
      </c>
      <c r="G735" t="str" cm="1">
        <f t="array" ref="G735">PROPER(_xlfn.TEXTJOIN(" ", TRUE, INDEX(_xlfn.FILTERXML("&lt;t&gt;&lt;s&gt;" &amp; SUBSTITUTE(D735," ","&lt;/s&gt;&lt;s&gt;") &amp; "&lt;/s&gt;&lt;/t&gt;", "//s"), _xlfn.SEQUENCE(4))))</f>
        <v>Redgear Pro Wireless Gamepad</v>
      </c>
      <c r="H735" t="str">
        <f t="shared" si="133"/>
        <v>Wireless Technology, Integrated Dual Intensity Motor, Illuminated Keys for PC(Compatible with Windows 7 8 8.1 10 only)</v>
      </c>
      <c r="I735" t="s">
        <v>5936</v>
      </c>
      <c r="J735" t="s">
        <v>13085</v>
      </c>
      <c r="K735" s="7" t="str">
        <f t="shared" si="124"/>
        <v>Computers &amp; Accessories</v>
      </c>
      <c r="L735" s="2" t="s">
        <v>13086</v>
      </c>
      <c r="M735" t="str">
        <f t="shared" si="125"/>
        <v>Accessories &amp; Peripherals</v>
      </c>
      <c r="N735" s="2" t="s">
        <v>13196</v>
      </c>
      <c r="O735" s="2" t="str">
        <f t="shared" si="126"/>
        <v>PCGamingPeripherals</v>
      </c>
      <c r="P735" s="1" t="s">
        <v>13221</v>
      </c>
      <c r="R735" s="2">
        <v>1699</v>
      </c>
      <c r="S735" s="8">
        <f t="shared" si="127"/>
        <v>1699</v>
      </c>
      <c r="T735" s="2">
        <v>3999</v>
      </c>
      <c r="U735" s="8">
        <f t="shared" si="128"/>
        <v>3999</v>
      </c>
      <c r="V735" s="1">
        <f t="shared" si="129"/>
        <v>0.57514378594648663</v>
      </c>
      <c r="W735">
        <v>4.2</v>
      </c>
      <c r="X735" s="10">
        <f t="shared" si="130"/>
        <v>4.2</v>
      </c>
      <c r="Y735" s="4">
        <v>25488</v>
      </c>
      <c r="Z735" s="12">
        <f t="shared" si="131"/>
        <v>25488</v>
      </c>
    </row>
    <row r="736" spans="1:26" x14ac:dyDescent="0.25">
      <c r="A736">
        <v>735</v>
      </c>
      <c r="B736" t="s">
        <v>5945</v>
      </c>
      <c r="C736" t="s">
        <v>5946</v>
      </c>
      <c r="D736" t="str">
        <f t="shared" si="123"/>
        <v>Logitech M235 Wireless Mouse, 1000 DPI Optical Tracking, 12 Month Life Battery, Compatible with Windows, Mac, Chromebook PC Laptop</v>
      </c>
      <c r="F736" t="str">
        <f t="shared" si="132"/>
        <v>Unique</v>
      </c>
      <c r="G736" t="str" cm="1">
        <f t="array" ref="G736">PROPER(_xlfn.TEXTJOIN(" ", TRUE, INDEX(_xlfn.FILTERXML("&lt;t&gt;&lt;s&gt;" &amp; SUBSTITUTE(D736," ","&lt;/s&gt;&lt;s&gt;") &amp; "&lt;/s&gt;&lt;/t&gt;", "//s"), _xlfn.SEQUENCE(4))))</f>
        <v>Logitech M235 Wireless Mouse,</v>
      </c>
      <c r="H736" t="str">
        <f t="shared" si="133"/>
        <v>Optical Tracking, 12 Month Life Battery, Compatible with Windows, Mac, Chromebook PC Laptop</v>
      </c>
      <c r="I736" t="s">
        <v>4777</v>
      </c>
      <c r="J736" t="s">
        <v>13085</v>
      </c>
      <c r="K736" s="7" t="str">
        <f t="shared" si="124"/>
        <v>Computers &amp; Accessories</v>
      </c>
      <c r="L736" t="s">
        <v>13086</v>
      </c>
      <c r="M736" t="str">
        <f t="shared" si="125"/>
        <v>Accessories &amp; Peripherals</v>
      </c>
      <c r="N736" t="s">
        <v>13160</v>
      </c>
      <c r="O736" s="2" t="str">
        <f t="shared" si="126"/>
        <v>Keyboards , Mice &amp; InputDevices</v>
      </c>
      <c r="P736" s="1" t="s">
        <v>13161</v>
      </c>
      <c r="R736">
        <v>699</v>
      </c>
      <c r="S736" s="8">
        <f t="shared" si="127"/>
        <v>699</v>
      </c>
      <c r="T736">
        <v>995</v>
      </c>
      <c r="U736" s="8">
        <f t="shared" si="128"/>
        <v>995</v>
      </c>
      <c r="V736" s="1">
        <f t="shared" si="129"/>
        <v>0.29748743718592963</v>
      </c>
      <c r="W736">
        <v>4.5</v>
      </c>
      <c r="X736" s="10">
        <f t="shared" si="130"/>
        <v>4.5</v>
      </c>
      <c r="Y736" s="4">
        <v>54405</v>
      </c>
      <c r="Z736" s="12">
        <f t="shared" si="131"/>
        <v>54405</v>
      </c>
    </row>
    <row r="737" spans="1:26" x14ac:dyDescent="0.25">
      <c r="A737">
        <v>736</v>
      </c>
      <c r="B737" t="s">
        <v>3986</v>
      </c>
      <c r="C737" t="s">
        <v>3987</v>
      </c>
      <c r="D737" t="str">
        <f t="shared" si="123"/>
        <v>STRIFF 12 Pieces Highly Flexible Silicone Micro USB Protector, Mouse Cable Protector, Suit for All Cell Phones, Computers and Chargers (White)</v>
      </c>
      <c r="F737" t="str">
        <f t="shared" si="132"/>
        <v>Duplicate</v>
      </c>
      <c r="G737" t="str" cm="1">
        <f t="array" ref="G737">PROPER(_xlfn.TEXTJOIN(" ", TRUE, INDEX(_xlfn.FILTERXML("&lt;t&gt;&lt;s&gt;" &amp; SUBSTITUTE(D737," ","&lt;/s&gt;&lt;s&gt;") &amp; "&lt;/s&gt;&lt;/t&gt;", "//s"), _xlfn.SEQUENCE(4))))</f>
        <v>Striff 12 Pieces Highly</v>
      </c>
      <c r="H737" t="str">
        <f t="shared" si="133"/>
        <v>Micro USB Protector, Mouse Cable Protector, Suit for All Cell Phones, Computers and Chargers (White)</v>
      </c>
      <c r="I737" t="s">
        <v>3588</v>
      </c>
      <c r="J737" t="s">
        <v>13093</v>
      </c>
      <c r="K737" s="7" t="str">
        <f t="shared" si="124"/>
        <v>Electronics</v>
      </c>
      <c r="L737" t="s">
        <v>13122</v>
      </c>
      <c r="M737" t="str">
        <f t="shared" si="125"/>
        <v>Mobiles &amp; Accessories</v>
      </c>
      <c r="N737" t="s">
        <v>13123</v>
      </c>
      <c r="O737" s="2" t="str">
        <f t="shared" si="126"/>
        <v>MobileAccessories</v>
      </c>
      <c r="P737" s="1" t="s">
        <v>13145</v>
      </c>
      <c r="R737">
        <v>95</v>
      </c>
      <c r="S737" s="8">
        <f t="shared" si="127"/>
        <v>95</v>
      </c>
      <c r="T737">
        <v>499</v>
      </c>
      <c r="U737" s="8">
        <f t="shared" si="128"/>
        <v>499</v>
      </c>
      <c r="V737" s="1">
        <f t="shared" si="129"/>
        <v>0.80961923847695394</v>
      </c>
      <c r="W737">
        <v>4.2</v>
      </c>
      <c r="X737" s="10">
        <f t="shared" si="130"/>
        <v>4.2</v>
      </c>
      <c r="Y737" s="4">
        <v>1949</v>
      </c>
      <c r="Z737" s="12">
        <f t="shared" si="131"/>
        <v>1949</v>
      </c>
    </row>
    <row r="738" spans="1:26" x14ac:dyDescent="0.25">
      <c r="A738">
        <v>737</v>
      </c>
      <c r="B738" t="s">
        <v>5957</v>
      </c>
      <c r="C738" t="s">
        <v>5958</v>
      </c>
      <c r="D738" t="str">
        <f t="shared" si="123"/>
        <v>TP-link N300 WiFi Wireless Router TL-WR845N | 300Mbps Wi-Fi Speed | Three 5dBi high gain Antennas | IPv6 Compatible | AP RE WISP Mode | Parental Control | Guest Network</v>
      </c>
      <c r="F738" t="str">
        <f t="shared" si="132"/>
        <v>Unique</v>
      </c>
      <c r="G738" t="str" cm="1">
        <f t="array" ref="G738">PROPER(_xlfn.TEXTJOIN(" ", TRUE, INDEX(_xlfn.FILTERXML("&lt;t&gt;&lt;s&gt;" &amp; SUBSTITUTE(D738," ","&lt;/s&gt;&lt;s&gt;") &amp; "&lt;/s&gt;&lt;/t&gt;", "//s"), _xlfn.SEQUENCE(4))))</f>
        <v>Tp-Link N300 Wifi Wireless</v>
      </c>
      <c r="H738" t="str">
        <f t="shared" si="133"/>
        <v>| 300Mbps Wi-Fi Speed | Three 5dBi high gain Antennas | IPv6 Compatible | AP RE WISP Mode | Parental Control | Guest Network</v>
      </c>
      <c r="I738" t="s">
        <v>5374</v>
      </c>
      <c r="J738" t="s">
        <v>13085</v>
      </c>
      <c r="K738" s="7" t="str">
        <f t="shared" si="124"/>
        <v>Computers &amp; Accessories</v>
      </c>
      <c r="L738" s="2" t="s">
        <v>13090</v>
      </c>
      <c r="M738" t="str">
        <f t="shared" si="125"/>
        <v>NetworkingDevices</v>
      </c>
      <c r="N738" s="2" t="s">
        <v>13204</v>
      </c>
      <c r="O738" s="2" t="str">
        <f t="shared" si="126"/>
        <v>Routers</v>
      </c>
      <c r="P738" s="1"/>
      <c r="R738" s="2">
        <v>1149</v>
      </c>
      <c r="S738" s="8">
        <f t="shared" si="127"/>
        <v>1149</v>
      </c>
      <c r="T738" s="2">
        <v>1699</v>
      </c>
      <c r="U738" s="8">
        <f t="shared" si="128"/>
        <v>1699</v>
      </c>
      <c r="V738" s="1">
        <f t="shared" si="129"/>
        <v>0.32371983519717479</v>
      </c>
      <c r="W738">
        <v>4.2</v>
      </c>
      <c r="X738" s="10">
        <f t="shared" si="130"/>
        <v>4.2</v>
      </c>
      <c r="Y738" s="4">
        <v>122478</v>
      </c>
      <c r="Z738" s="12">
        <f t="shared" si="131"/>
        <v>122478</v>
      </c>
    </row>
    <row r="739" spans="1:26" x14ac:dyDescent="0.25">
      <c r="A739">
        <v>738</v>
      </c>
      <c r="B739" t="s">
        <v>5967</v>
      </c>
      <c r="C739" t="s">
        <v>5968</v>
      </c>
      <c r="D739" t="str">
        <f t="shared" si="123"/>
        <v>Logitech MK240 Nano Wireless USB Keyboard and Mouse Set, 12 Function Keys 2.4GHz Wireless, 1000DPI, Spill-Resistant Design, PC Mac, Black Chartreuse Yellow</v>
      </c>
      <c r="F739" t="str">
        <f t="shared" si="132"/>
        <v>Unique</v>
      </c>
      <c r="G739" t="str" cm="1">
        <f t="array" ref="G739">PROPER(_xlfn.TEXTJOIN(" ", TRUE, INDEX(_xlfn.FILTERXML("&lt;t&gt;&lt;s&gt;" &amp; SUBSTITUTE(D739," ","&lt;/s&gt;&lt;s&gt;") &amp; "&lt;/s&gt;&lt;/t&gt;", "//s"), _xlfn.SEQUENCE(4))))</f>
        <v>Logitech Mk240 Nano Wireless</v>
      </c>
      <c r="H739" t="str">
        <f t="shared" si="133"/>
        <v>and Mouse Set, 12 Function Keys 2.4GHz Wireless, 1000DPI, Spill-Resistant Design, PC Mac, Black Chartreuse Yellow</v>
      </c>
      <c r="I739" t="s">
        <v>5034</v>
      </c>
      <c r="J739" t="s">
        <v>13085</v>
      </c>
      <c r="K739" s="7" t="str">
        <f t="shared" si="124"/>
        <v>Computers &amp; Accessories</v>
      </c>
      <c r="L739" s="2" t="s">
        <v>13086</v>
      </c>
      <c r="M739" t="str">
        <f t="shared" si="125"/>
        <v>Accessories &amp; Peripherals</v>
      </c>
      <c r="N739" s="2" t="s">
        <v>13160</v>
      </c>
      <c r="O739" s="2" t="str">
        <f t="shared" si="126"/>
        <v>Keyboards , Mice &amp; InputDevices</v>
      </c>
      <c r="P739" s="1" t="s">
        <v>13180</v>
      </c>
      <c r="R739" s="2">
        <v>1495</v>
      </c>
      <c r="S739" s="8">
        <f t="shared" si="127"/>
        <v>1495</v>
      </c>
      <c r="T739" s="2">
        <v>1995</v>
      </c>
      <c r="U739" s="8">
        <f t="shared" si="128"/>
        <v>1995</v>
      </c>
      <c r="V739" s="1">
        <f t="shared" si="129"/>
        <v>0.25062656641604009</v>
      </c>
      <c r="W739">
        <v>4.3</v>
      </c>
      <c r="X739" s="10">
        <f t="shared" si="130"/>
        <v>4.3</v>
      </c>
      <c r="Y739" s="4">
        <v>7241</v>
      </c>
      <c r="Z739" s="12">
        <f t="shared" si="131"/>
        <v>7241</v>
      </c>
    </row>
    <row r="740" spans="1:26" x14ac:dyDescent="0.25">
      <c r="A740">
        <v>739</v>
      </c>
      <c r="B740" t="s">
        <v>5977</v>
      </c>
      <c r="C740" t="s">
        <v>5978</v>
      </c>
      <c r="D740" t="str">
        <f t="shared" si="123"/>
        <v>Callas Multipurpose Foldable Laptop Table with Cup Holder | Drawer | Mac Holder | Table Holder Study Table, Breakfast Table, Foldable and Portable Ergonomic and Rounded Edges Non-Slip Legs (WA-27-Black)</v>
      </c>
      <c r="F740" t="str">
        <f t="shared" si="132"/>
        <v>Unique</v>
      </c>
      <c r="G740" t="str" cm="1">
        <f t="array" ref="G740">PROPER(_xlfn.TEXTJOIN(" ", TRUE, INDEX(_xlfn.FILTERXML("&lt;t&gt;&lt;s&gt;" &amp; SUBSTITUTE(D740," ","&lt;/s&gt;&lt;s&gt;") &amp; "&lt;/s&gt;&lt;/t&gt;", "//s"), _xlfn.SEQUENCE(4))))</f>
        <v>Callas Multipurpose Foldable Laptop</v>
      </c>
      <c r="H740" t="str">
        <f t="shared" si="133"/>
        <v>Cup Holder | Drawer | Mac Holder | Table Holder Study Table, Breakfast Table, Foldable and Portable Ergonomic and Rounded Edges Non-Slip Legs (WA-27-Black)</v>
      </c>
      <c r="I740" t="s">
        <v>4808</v>
      </c>
      <c r="J740" t="s">
        <v>13085</v>
      </c>
      <c r="K740" s="7" t="str">
        <f t="shared" si="124"/>
        <v>Computers &amp; Accessories</v>
      </c>
      <c r="L740" t="s">
        <v>13086</v>
      </c>
      <c r="M740" t="str">
        <f t="shared" si="125"/>
        <v>Accessories &amp; Peripherals</v>
      </c>
      <c r="N740" s="2" t="s">
        <v>13154</v>
      </c>
      <c r="O740" s="2" t="str">
        <f t="shared" si="126"/>
        <v>LaptopAccessories</v>
      </c>
      <c r="P740" s="1" t="s">
        <v>13163</v>
      </c>
      <c r="R740">
        <v>849</v>
      </c>
      <c r="S740" s="8">
        <f t="shared" si="127"/>
        <v>849</v>
      </c>
      <c r="T740" s="2">
        <v>4999</v>
      </c>
      <c r="U740" s="8">
        <f t="shared" si="128"/>
        <v>4999</v>
      </c>
      <c r="V740" s="1">
        <f t="shared" si="129"/>
        <v>0.83016603320664129</v>
      </c>
      <c r="W740">
        <v>4</v>
      </c>
      <c r="X740" s="10">
        <f t="shared" si="130"/>
        <v>4</v>
      </c>
      <c r="Y740" s="4">
        <v>20457</v>
      </c>
      <c r="Z740" s="12">
        <f t="shared" si="131"/>
        <v>20457</v>
      </c>
    </row>
    <row r="741" spans="1:26" x14ac:dyDescent="0.25">
      <c r="A741">
        <v>740</v>
      </c>
      <c r="B741" t="s">
        <v>5986</v>
      </c>
      <c r="C741" t="s">
        <v>5987</v>
      </c>
      <c r="D741" t="str">
        <f t="shared" si="123"/>
        <v>Casio MJ-12D 150 Steps Check and Correct Desktop Calculator</v>
      </c>
      <c r="F741" t="str">
        <f t="shared" si="132"/>
        <v>Unique</v>
      </c>
      <c r="G741" t="str" cm="1">
        <f t="array" ref="G741">PROPER(_xlfn.TEXTJOIN(" ", TRUE, INDEX(_xlfn.FILTERXML("&lt;t&gt;&lt;s&gt;" &amp; SUBSTITUTE(D741," ","&lt;/s&gt;&lt;s&gt;") &amp; "&lt;/s&gt;&lt;/t&gt;", "//s"), _xlfn.SEQUENCE(4))))</f>
        <v>Casio Mj-12D 150 Steps</v>
      </c>
      <c r="H741" t="str">
        <f t="shared" si="133"/>
        <v>Correct Desktop Calculator</v>
      </c>
      <c r="I741" t="s">
        <v>5988</v>
      </c>
      <c r="J741" t="s">
        <v>13171</v>
      </c>
      <c r="K741" s="7" t="str">
        <f t="shared" si="124"/>
        <v>OfficeProducts</v>
      </c>
      <c r="L741" t="s">
        <v>13186</v>
      </c>
      <c r="M741" t="str">
        <f t="shared" si="125"/>
        <v>OfficeElectronics</v>
      </c>
      <c r="N741" t="s">
        <v>13187</v>
      </c>
      <c r="O741" s="2" t="str">
        <f t="shared" si="126"/>
        <v>Calculators</v>
      </c>
      <c r="P741" s="1" t="s">
        <v>13222</v>
      </c>
      <c r="R741">
        <v>440</v>
      </c>
      <c r="S741" s="8">
        <f t="shared" si="127"/>
        <v>440</v>
      </c>
      <c r="T741">
        <v>440</v>
      </c>
      <c r="U741" s="8">
        <f t="shared" si="128"/>
        <v>440</v>
      </c>
      <c r="V741" s="1">
        <f t="shared" si="129"/>
        <v>0</v>
      </c>
      <c r="W741">
        <v>4.5</v>
      </c>
      <c r="X741" s="10">
        <f t="shared" si="130"/>
        <v>4.5</v>
      </c>
      <c r="Y741" s="4">
        <v>8610</v>
      </c>
      <c r="Z741" s="12">
        <f t="shared" si="131"/>
        <v>8610</v>
      </c>
    </row>
    <row r="742" spans="1:26" x14ac:dyDescent="0.25">
      <c r="A742">
        <v>741</v>
      </c>
      <c r="B742" t="s">
        <v>3956</v>
      </c>
      <c r="C742" t="s">
        <v>3957</v>
      </c>
      <c r="D742" t="str">
        <f t="shared" si="123"/>
        <v>Tukzer Capacitive Stylus Pen for Touch Screens Devices, Fine Point, Lightweight Metal Body with Magnetism Cover Cap for Smartphones Tablets iPad iPad Pro iPhone (Grey)</v>
      </c>
      <c r="F742" t="str">
        <f t="shared" si="132"/>
        <v>Duplicate</v>
      </c>
      <c r="G742" t="str" cm="1">
        <f t="array" ref="G742">PROPER(_xlfn.TEXTJOIN(" ", TRUE, INDEX(_xlfn.FILTERXML("&lt;t&gt;&lt;s&gt;" &amp; SUBSTITUTE(D742," ","&lt;/s&gt;&lt;s&gt;") &amp; "&lt;/s&gt;&lt;/t&gt;", "//s"), _xlfn.SEQUENCE(4))))</f>
        <v>Tukzer Capacitive Stylus Pen</v>
      </c>
      <c r="H742" t="str">
        <f t="shared" si="133"/>
        <v>Screens Devices, Fine Point, Lightweight Metal Body with Magnetism Cover Cap for Smartphones Tablets iPad iPad Pro iPhone (Grey)</v>
      </c>
      <c r="I742" t="s">
        <v>3815</v>
      </c>
      <c r="J742" t="s">
        <v>13093</v>
      </c>
      <c r="K742" s="7" t="str">
        <f t="shared" si="124"/>
        <v>Electronics</v>
      </c>
      <c r="L742" t="s">
        <v>13122</v>
      </c>
      <c r="M742" t="str">
        <f t="shared" si="125"/>
        <v>Mobiles &amp; Accessories</v>
      </c>
      <c r="N742" t="s">
        <v>13123</v>
      </c>
      <c r="O742" s="2" t="str">
        <f t="shared" si="126"/>
        <v>MobileAccessories</v>
      </c>
      <c r="P742" s="1" t="s">
        <v>13148</v>
      </c>
      <c r="R742">
        <v>349</v>
      </c>
      <c r="S742" s="8">
        <f t="shared" si="127"/>
        <v>349</v>
      </c>
      <c r="T742">
        <v>999</v>
      </c>
      <c r="U742" s="8">
        <f t="shared" si="128"/>
        <v>999</v>
      </c>
      <c r="V742" s="1">
        <f t="shared" si="129"/>
        <v>0.65065065065065064</v>
      </c>
      <c r="W742">
        <v>3.8</v>
      </c>
      <c r="X742" s="10">
        <f t="shared" si="130"/>
        <v>3.8</v>
      </c>
      <c r="Y742" s="4">
        <v>16557</v>
      </c>
      <c r="Z742" s="12">
        <f t="shared" si="131"/>
        <v>16557</v>
      </c>
    </row>
    <row r="743" spans="1:26" x14ac:dyDescent="0.25">
      <c r="A743">
        <v>742</v>
      </c>
      <c r="B743" t="s">
        <v>5999</v>
      </c>
      <c r="C743" t="s">
        <v>6000</v>
      </c>
      <c r="D743" t="str">
        <f t="shared" si="123"/>
        <v>Amazon Basics Multipurpose Foldable Laptop Table with Cup Holder, Brown</v>
      </c>
      <c r="F743" t="str">
        <f t="shared" si="132"/>
        <v>Unique</v>
      </c>
      <c r="G743" t="str" cm="1">
        <f t="array" ref="G743">PROPER(_xlfn.TEXTJOIN(" ", TRUE, INDEX(_xlfn.FILTERXML("&lt;t&gt;&lt;s&gt;" &amp; SUBSTITUTE(D743," ","&lt;/s&gt;&lt;s&gt;") &amp; "&lt;/s&gt;&lt;/t&gt;", "//s"), _xlfn.SEQUENCE(4))))</f>
        <v>Amazon Basics Multipurpose Foldable</v>
      </c>
      <c r="H743" t="str">
        <f t="shared" si="133"/>
        <v>with Cup Holder, Brown</v>
      </c>
      <c r="I743" t="s">
        <v>4808</v>
      </c>
      <c r="J743" t="s">
        <v>13085</v>
      </c>
      <c r="K743" s="7" t="str">
        <f t="shared" si="124"/>
        <v>Computers &amp; Accessories</v>
      </c>
      <c r="L743" t="s">
        <v>13086</v>
      </c>
      <c r="M743" t="str">
        <f t="shared" si="125"/>
        <v>Accessories &amp; Peripherals</v>
      </c>
      <c r="N743" s="2" t="s">
        <v>13154</v>
      </c>
      <c r="O743" s="2" t="str">
        <f t="shared" si="126"/>
        <v>LaptopAccessories</v>
      </c>
      <c r="P743" s="1" t="s">
        <v>13163</v>
      </c>
      <c r="R743">
        <v>599</v>
      </c>
      <c r="S743" s="8">
        <f t="shared" si="127"/>
        <v>599</v>
      </c>
      <c r="T743" s="2">
        <v>3999</v>
      </c>
      <c r="U743" s="8">
        <f t="shared" si="128"/>
        <v>3999</v>
      </c>
      <c r="V743" s="1">
        <f t="shared" si="129"/>
        <v>0.85021255313828459</v>
      </c>
      <c r="W743">
        <v>3.9</v>
      </c>
      <c r="X743" s="10">
        <f t="shared" si="130"/>
        <v>3.9</v>
      </c>
      <c r="Y743" s="4">
        <v>1087</v>
      </c>
      <c r="Z743" s="12">
        <f t="shared" si="131"/>
        <v>1087</v>
      </c>
    </row>
    <row r="744" spans="1:26" x14ac:dyDescent="0.25">
      <c r="A744">
        <v>743</v>
      </c>
      <c r="B744" t="s">
        <v>6009</v>
      </c>
      <c r="C744" t="s">
        <v>6010</v>
      </c>
      <c r="D744" t="str">
        <f t="shared" si="123"/>
        <v>Kanget [2 Pack] Type C Female to USB A Male Charger | Charging Cable Adapter Converter compatible for iPhone 14, 13, 12,11 Pro Max Mini XR XS X SE, Samsung S20 ultra S21 S10 S8 S9 MacBook Pro iPad (Grey)</v>
      </c>
      <c r="F744" t="str">
        <f t="shared" si="132"/>
        <v>Unique</v>
      </c>
      <c r="G744" t="str" cm="1">
        <f t="array" ref="G744">PROPER(_xlfn.TEXTJOIN(" ", TRUE, INDEX(_xlfn.FILTERXML("&lt;t&gt;&lt;s&gt;" &amp; SUBSTITUTE(D744," ","&lt;/s&gt;&lt;s&gt;") &amp; "&lt;/s&gt;&lt;/t&gt;", "//s"), _xlfn.SEQUENCE(4))))</f>
        <v>Kanget [2 Pack] Type</v>
      </c>
      <c r="H744" t="str">
        <f t="shared" si="133"/>
        <v>to USB A Male Charger | Charging Cable Adapter Converter compatible for iPhone 14, 13, 12,11 Pro Max Mini XR XS X SE, Samsung S20 ultra S21 S10 S8 S9 MacBook Pro iPad (Grey)</v>
      </c>
      <c r="I744" t="s">
        <v>5628</v>
      </c>
      <c r="J744" t="s">
        <v>13085</v>
      </c>
      <c r="K744" s="7" t="str">
        <f t="shared" si="124"/>
        <v>Computers &amp; Accessories</v>
      </c>
      <c r="L744" t="s">
        <v>13086</v>
      </c>
      <c r="M744" t="str">
        <f t="shared" si="125"/>
        <v>Accessories &amp; Peripherals</v>
      </c>
      <c r="N744" t="s">
        <v>13109</v>
      </c>
      <c r="O744" s="2" t="str">
        <f t="shared" si="126"/>
        <v>Adapters</v>
      </c>
      <c r="P744" s="1" t="s">
        <v>13210</v>
      </c>
      <c r="R744">
        <v>149</v>
      </c>
      <c r="S744" s="8">
        <f t="shared" si="127"/>
        <v>149</v>
      </c>
      <c r="T744">
        <v>399</v>
      </c>
      <c r="U744" s="8">
        <f t="shared" si="128"/>
        <v>399</v>
      </c>
      <c r="V744" s="1">
        <f t="shared" si="129"/>
        <v>0.62656641604010022</v>
      </c>
      <c r="W744">
        <v>4</v>
      </c>
      <c r="X744" s="10">
        <f t="shared" si="130"/>
        <v>4</v>
      </c>
      <c r="Y744" s="4">
        <v>1540</v>
      </c>
      <c r="Z744" s="12">
        <f t="shared" si="131"/>
        <v>1540</v>
      </c>
    </row>
    <row r="745" spans="1:26" x14ac:dyDescent="0.25">
      <c r="A745">
        <v>744</v>
      </c>
      <c r="B745" t="s">
        <v>6018</v>
      </c>
      <c r="C745" t="s">
        <v>6019</v>
      </c>
      <c r="D745" t="str">
        <f t="shared" si="123"/>
        <v>Amazon Basics Magic Slate 8.5-inch LCD Writing Tablet with Stylus Pen, for Drawing, Playing, Noting by Kids and Adults, Black</v>
      </c>
      <c r="F745" t="str">
        <f t="shared" si="132"/>
        <v>Unique</v>
      </c>
      <c r="G745" t="str" cm="1">
        <f t="array" ref="G745">PROPER(_xlfn.TEXTJOIN(" ", TRUE, INDEX(_xlfn.FILTERXML("&lt;t&gt;&lt;s&gt;" &amp; SUBSTITUTE(D745," ","&lt;/s&gt;&lt;s&gt;") &amp; "&lt;/s&gt;&lt;/t&gt;", "//s"), _xlfn.SEQUENCE(4))))</f>
        <v>Amazon Basics Magic Slate</v>
      </c>
      <c r="H745" t="str">
        <f t="shared" si="133"/>
        <v>Writing Tablet with Stylus Pen, for Drawing, Playing, Noting by Kids and Adults, Black</v>
      </c>
      <c r="I745" t="s">
        <v>4788</v>
      </c>
      <c r="J745" t="s">
        <v>13085</v>
      </c>
      <c r="K745" s="7" t="str">
        <f t="shared" si="124"/>
        <v>Computers &amp; Accessories</v>
      </c>
      <c r="L745" t="s">
        <v>13086</v>
      </c>
      <c r="M745" t="str">
        <f t="shared" si="125"/>
        <v>Accessories &amp; Peripherals</v>
      </c>
      <c r="N745" t="s">
        <v>13160</v>
      </c>
      <c r="O745" s="2" t="str">
        <f t="shared" si="126"/>
        <v>Keyboards , Mice &amp; InputDevices</v>
      </c>
      <c r="P745" s="1" t="s">
        <v>13162</v>
      </c>
      <c r="R745">
        <v>289</v>
      </c>
      <c r="S745" s="8">
        <f t="shared" si="127"/>
        <v>289</v>
      </c>
      <c r="T745">
        <v>999</v>
      </c>
      <c r="U745" s="8">
        <f t="shared" si="128"/>
        <v>999</v>
      </c>
      <c r="V745" s="1">
        <f t="shared" si="129"/>
        <v>0.71071071071071068</v>
      </c>
      <c r="W745">
        <v>4.0999999999999996</v>
      </c>
      <c r="X745" s="10">
        <f t="shared" si="130"/>
        <v>4.0999999999999996</v>
      </c>
      <c r="Y745" s="4">
        <v>401</v>
      </c>
      <c r="Z745" s="12">
        <f t="shared" si="131"/>
        <v>401</v>
      </c>
    </row>
    <row r="746" spans="1:26" x14ac:dyDescent="0.25">
      <c r="A746">
        <v>745</v>
      </c>
      <c r="B746" t="s">
        <v>6028</v>
      </c>
      <c r="C746" t="s">
        <v>6029</v>
      </c>
      <c r="D746" t="str">
        <f t="shared" si="123"/>
        <v>Zebronics ZEB-90HB USB Hub, 4 Ports, Pocket Sized, Plug and Play, for Laptop and Computers</v>
      </c>
      <c r="F746" t="str">
        <f t="shared" si="132"/>
        <v>Unique</v>
      </c>
      <c r="G746" t="str" cm="1">
        <f t="array" ref="G746">PROPER(_xlfn.TEXTJOIN(" ", TRUE, INDEX(_xlfn.FILTERXML("&lt;t&gt;&lt;s&gt;" &amp; SUBSTITUTE(D746," ","&lt;/s&gt;&lt;s&gt;") &amp; "&lt;/s&gt;&lt;/t&gt;", "//s"), _xlfn.SEQUENCE(4))))</f>
        <v>Zebronics Zeb-90Hb Usb Hub,</v>
      </c>
      <c r="H746" t="str">
        <f t="shared" si="133"/>
        <v>Pocket Sized, Plug and Play, for Laptop and Computers</v>
      </c>
      <c r="I746" t="s">
        <v>6030</v>
      </c>
      <c r="J746" t="s">
        <v>13085</v>
      </c>
      <c r="K746" s="7" t="str">
        <f t="shared" si="124"/>
        <v>Computers &amp; Accessories</v>
      </c>
      <c r="L746" t="s">
        <v>13086</v>
      </c>
      <c r="M746" t="str">
        <f t="shared" si="125"/>
        <v>Accessories &amp; Peripherals</v>
      </c>
      <c r="N746" t="s">
        <v>13223</v>
      </c>
      <c r="O746" s="2" t="str">
        <f t="shared" si="126"/>
        <v>USBHubs</v>
      </c>
      <c r="P746" s="1"/>
      <c r="R746">
        <v>179</v>
      </c>
      <c r="S746" s="8">
        <f t="shared" si="127"/>
        <v>179</v>
      </c>
      <c r="T746">
        <v>499</v>
      </c>
      <c r="U746" s="8">
        <f t="shared" si="128"/>
        <v>499</v>
      </c>
      <c r="V746" s="1">
        <f t="shared" si="129"/>
        <v>0.6412825651302605</v>
      </c>
      <c r="W746">
        <v>3.4</v>
      </c>
      <c r="X746" s="10">
        <f t="shared" si="130"/>
        <v>3.4</v>
      </c>
      <c r="Y746" s="4">
        <v>9385</v>
      </c>
      <c r="Z746" s="12">
        <f t="shared" si="131"/>
        <v>9385</v>
      </c>
    </row>
    <row r="747" spans="1:26" x14ac:dyDescent="0.25">
      <c r="A747">
        <v>746</v>
      </c>
      <c r="B747" t="s">
        <v>6039</v>
      </c>
      <c r="C747" t="s">
        <v>6040</v>
      </c>
      <c r="D747" t="str">
        <f t="shared" si="123"/>
        <v>Noise ColorFit Pro 2 Full Touch Control Smart Watch with 35g Weight and Upgraded LCD Display,IP68 Waterproof,Heart Rate Monitor,Sleep and Step Tracker,Call and Message Alerts and Long Battery Life (Jet Black)</v>
      </c>
      <c r="F747" t="str">
        <f t="shared" si="132"/>
        <v>Unique</v>
      </c>
      <c r="G747" t="str" cm="1">
        <f t="array" ref="G747">PROPER(_xlfn.TEXTJOIN(" ", TRUE, INDEX(_xlfn.FILTERXML("&lt;t&gt;&lt;s&gt;" &amp; SUBSTITUTE(D747," ","&lt;/s&gt;&lt;s&gt;") &amp; "&lt;/s&gt;&lt;/t&gt;", "//s"), _xlfn.SEQUENCE(4))))</f>
        <v>Noise Colorfit Pro 2</v>
      </c>
      <c r="H747" t="str">
        <f t="shared" si="133"/>
        <v>Control Smart Watch with 35g Weight and Upgraded LCD Display,IP68 Waterproof,Heart Rate Monitor,Sleep and Step Tracker,Call and Message Alerts and Long Battery Life (Jet Black)</v>
      </c>
      <c r="I747" t="s">
        <v>2910</v>
      </c>
      <c r="J747" t="s">
        <v>13093</v>
      </c>
      <c r="K747" s="7" t="str">
        <f t="shared" si="124"/>
        <v>Electronics</v>
      </c>
      <c r="L747" s="2" t="s">
        <v>13120</v>
      </c>
      <c r="M747" t="str">
        <f t="shared" si="125"/>
        <v>WearableTechnology</v>
      </c>
      <c r="N747" s="2" t="s">
        <v>13121</v>
      </c>
      <c r="O747" s="2" t="str">
        <f t="shared" si="126"/>
        <v>SmartWatches</v>
      </c>
      <c r="P747" s="1"/>
      <c r="R747" s="2">
        <v>1499</v>
      </c>
      <c r="S747" s="8">
        <f t="shared" si="127"/>
        <v>1499</v>
      </c>
      <c r="T747" s="2">
        <v>4999</v>
      </c>
      <c r="U747" s="8">
        <f t="shared" si="128"/>
        <v>4999</v>
      </c>
      <c r="V747" s="1">
        <f t="shared" si="129"/>
        <v>0.70014002800560116</v>
      </c>
      <c r="W747">
        <v>4</v>
      </c>
      <c r="X747" s="10">
        <f t="shared" si="130"/>
        <v>4</v>
      </c>
      <c r="Y747" s="4">
        <v>92588</v>
      </c>
      <c r="Z747" s="12">
        <f t="shared" si="131"/>
        <v>92588</v>
      </c>
    </row>
    <row r="748" spans="1:26" x14ac:dyDescent="0.25">
      <c r="A748">
        <v>747</v>
      </c>
      <c r="B748" t="s">
        <v>6044</v>
      </c>
      <c r="C748" t="s">
        <v>6045</v>
      </c>
      <c r="D748" t="str">
        <f t="shared" si="123"/>
        <v>Zebronics Zeb Buds C2 in Ear Type C Wired Earphones with Mic, Braided 1.2 Metre Cable, Metallic Design, 10mm Drivers, in Line Mic and Volume Controller (Blue)</v>
      </c>
      <c r="F748" t="str">
        <f t="shared" si="132"/>
        <v>Unique</v>
      </c>
      <c r="G748" t="str" cm="1">
        <f t="array" ref="G748">PROPER(_xlfn.TEXTJOIN(" ", TRUE, INDEX(_xlfn.FILTERXML("&lt;t&gt;&lt;s&gt;" &amp; SUBSTITUTE(D748," ","&lt;/s&gt;&lt;s&gt;") &amp; "&lt;/s&gt;&lt;/t&gt;", "//s"), _xlfn.SEQUENCE(4))))</f>
        <v>Zebronics Zeb Buds C2</v>
      </c>
      <c r="H748" t="str">
        <f t="shared" si="133"/>
        <v>Type C Wired Earphones with Mic, Braided 1.2 Metre Cable, Metallic Design, 10mm Drivers, in Line Mic and Volume Controller (Blue)</v>
      </c>
      <c r="I748" t="s">
        <v>3025</v>
      </c>
      <c r="J748" t="s">
        <v>13093</v>
      </c>
      <c r="K748" s="7" t="str">
        <f t="shared" si="124"/>
        <v>Electronics</v>
      </c>
      <c r="L748" t="s">
        <v>13131</v>
      </c>
      <c r="M748" t="str">
        <f t="shared" si="125"/>
        <v>Headphones , Earbuds &amp; Accessories</v>
      </c>
      <c r="N748" t="s">
        <v>13132</v>
      </c>
      <c r="O748" s="2" t="str">
        <f t="shared" si="126"/>
        <v>Headphones</v>
      </c>
      <c r="P748" s="1" t="s">
        <v>13133</v>
      </c>
      <c r="R748">
        <v>399</v>
      </c>
      <c r="S748" s="8">
        <f t="shared" si="127"/>
        <v>399</v>
      </c>
      <c r="T748">
        <v>699</v>
      </c>
      <c r="U748" s="8">
        <f t="shared" si="128"/>
        <v>699</v>
      </c>
      <c r="V748" s="1">
        <f t="shared" si="129"/>
        <v>0.42918454935622319</v>
      </c>
      <c r="W748">
        <v>3.4</v>
      </c>
      <c r="X748" s="10">
        <f t="shared" si="130"/>
        <v>3.4</v>
      </c>
      <c r="Y748" s="4">
        <v>3454</v>
      </c>
      <c r="Z748" s="12">
        <f t="shared" si="131"/>
        <v>3454</v>
      </c>
    </row>
    <row r="749" spans="1:26" x14ac:dyDescent="0.25">
      <c r="A749">
        <v>748</v>
      </c>
      <c r="B749" t="s">
        <v>6054</v>
      </c>
      <c r="C749" t="s">
        <v>6055</v>
      </c>
      <c r="D749" t="str">
        <f t="shared" si="123"/>
        <v>Redgear A-15 Wired Gaming Mouse with Upto 6400 DPI, RGB and Driver Customization for PC(Black)</v>
      </c>
      <c r="F749" t="str">
        <f t="shared" si="132"/>
        <v>Unique</v>
      </c>
      <c r="G749" t="str" cm="1">
        <f t="array" ref="G749">PROPER(_xlfn.TEXTJOIN(" ", TRUE, INDEX(_xlfn.FILTERXML("&lt;t&gt;&lt;s&gt;" &amp; SUBSTITUTE(D749," ","&lt;/s&gt;&lt;s&gt;") &amp; "&lt;/s&gt;&lt;/t&gt;", "//s"), _xlfn.SEQUENCE(4))))</f>
        <v>Redgear A-15 Wired Gaming</v>
      </c>
      <c r="H749" t="str">
        <f t="shared" si="133"/>
        <v>Upto 6400 DPI, RGB and Driver Customization for PC(Black)</v>
      </c>
      <c r="I749" t="s">
        <v>5267</v>
      </c>
      <c r="J749" t="s">
        <v>13085</v>
      </c>
      <c r="K749" s="7" t="str">
        <f t="shared" si="124"/>
        <v>Computers &amp; Accessories</v>
      </c>
      <c r="L749" t="s">
        <v>13086</v>
      </c>
      <c r="M749" t="str">
        <f t="shared" si="125"/>
        <v>Accessories &amp; Peripherals</v>
      </c>
      <c r="N749" t="s">
        <v>13196</v>
      </c>
      <c r="O749" s="2" t="str">
        <f t="shared" si="126"/>
        <v>PCGamingPeripherals</v>
      </c>
      <c r="P749" s="1" t="s">
        <v>13197</v>
      </c>
      <c r="R749">
        <v>599</v>
      </c>
      <c r="S749" s="8">
        <f t="shared" si="127"/>
        <v>599</v>
      </c>
      <c r="T749">
        <v>799</v>
      </c>
      <c r="U749" s="8">
        <f t="shared" si="128"/>
        <v>799</v>
      </c>
      <c r="V749" s="1">
        <f t="shared" si="129"/>
        <v>0.25031289111389238</v>
      </c>
      <c r="W749">
        <v>4.3</v>
      </c>
      <c r="X749" s="10">
        <f t="shared" si="130"/>
        <v>4.3</v>
      </c>
      <c r="Y749" s="4">
        <v>15790</v>
      </c>
      <c r="Z749" s="12">
        <f t="shared" si="131"/>
        <v>15790</v>
      </c>
    </row>
    <row r="750" spans="1:26" x14ac:dyDescent="0.25">
      <c r="A750">
        <v>749</v>
      </c>
      <c r="B750" t="s">
        <v>6064</v>
      </c>
      <c r="C750" t="s">
        <v>6065</v>
      </c>
      <c r="D750" t="str">
        <f t="shared" si="123"/>
        <v>JBL Commercial CSLM20B Auxiliary Omnidirectional Lavalier Microphone with Battery for Content Creation, Voiceover Dubbing, Recording (Black,Small)</v>
      </c>
      <c r="F750" t="str">
        <f t="shared" si="132"/>
        <v>Unique</v>
      </c>
      <c r="G750" t="str" cm="1">
        <f t="array" ref="G750">PROPER(_xlfn.TEXTJOIN(" ", TRUE, INDEX(_xlfn.FILTERXML("&lt;t&gt;&lt;s&gt;" &amp; SUBSTITUTE(D750," ","&lt;/s&gt;&lt;s&gt;") &amp; "&lt;/s&gt;&lt;/t&gt;", "//s"), _xlfn.SEQUENCE(4))))</f>
        <v>Jbl Commercial Cslm20B Auxiliary</v>
      </c>
      <c r="H750" t="str">
        <f t="shared" si="133"/>
        <v>Microphone with Battery for Content Creation, Voiceover Dubbing, Recording (Black,Small)</v>
      </c>
      <c r="I750" t="s">
        <v>6066</v>
      </c>
      <c r="J750" t="s">
        <v>13085</v>
      </c>
      <c r="K750" s="7" t="str">
        <f t="shared" si="124"/>
        <v>Computers &amp; Accessories</v>
      </c>
      <c r="L750" t="s">
        <v>13086</v>
      </c>
      <c r="M750" t="str">
        <f t="shared" si="125"/>
        <v>Accessories &amp; Peripherals</v>
      </c>
      <c r="N750" s="2" t="s">
        <v>13224</v>
      </c>
      <c r="O750" s="2" t="str">
        <f t="shared" si="126"/>
        <v>Audio &amp; VideoAccessories</v>
      </c>
      <c r="P750" s="1" t="s">
        <v>13225</v>
      </c>
      <c r="R750">
        <v>949</v>
      </c>
      <c r="S750" s="8">
        <f t="shared" si="127"/>
        <v>949</v>
      </c>
      <c r="T750" s="2">
        <v>2000</v>
      </c>
      <c r="U750" s="8">
        <f t="shared" si="128"/>
        <v>2000</v>
      </c>
      <c r="V750" s="1">
        <f t="shared" si="129"/>
        <v>0.52549999999999997</v>
      </c>
      <c r="W750">
        <v>3.9</v>
      </c>
      <c r="X750" s="10">
        <f t="shared" si="130"/>
        <v>3.9</v>
      </c>
      <c r="Y750" s="4">
        <v>14969</v>
      </c>
      <c r="Z750" s="12">
        <f t="shared" si="131"/>
        <v>14969</v>
      </c>
    </row>
    <row r="751" spans="1:26" x14ac:dyDescent="0.25">
      <c r="A751">
        <v>750</v>
      </c>
      <c r="B751" t="s">
        <v>6075</v>
      </c>
      <c r="C751" t="s">
        <v>6076</v>
      </c>
      <c r="D751" t="str">
        <f t="shared" si="123"/>
        <v>Fire-Boltt India's No 1 Smartwatch Brand Ring Bluetooth Calling with SpO2 and 1.7‚Äù Metal Body with Blood Oxygen Monitoring, Continuous Heart Rate, Full Touch and Multiple Watch Faces</v>
      </c>
      <c r="F751" t="str">
        <f t="shared" si="132"/>
        <v>Unique</v>
      </c>
      <c r="G751" t="str" cm="1">
        <f t="array" ref="G751">PROPER(_xlfn.TEXTJOIN(" ", TRUE, INDEX(_xlfn.FILTERXML("&lt;t&gt;&lt;s&gt;" &amp; SUBSTITUTE(D751," ","&lt;/s&gt;&lt;s&gt;") &amp; "&lt;/s&gt;&lt;/t&gt;", "//s"), _xlfn.SEQUENCE(4))))</f>
        <v>Fire-Boltt India'S No 1</v>
      </c>
      <c r="H751" t="str">
        <f t="shared" si="133"/>
        <v>Ring Bluetooth Calling with SpO2 and 1.7‚Äù Metal Body with Blood Oxygen Monitoring, Continuous Heart Rate, Full Touch and Multiple Watch Faces</v>
      </c>
      <c r="I751" t="s">
        <v>2910</v>
      </c>
      <c r="J751" t="s">
        <v>13093</v>
      </c>
      <c r="K751" s="7" t="str">
        <f t="shared" si="124"/>
        <v>Electronics</v>
      </c>
      <c r="L751" s="2" t="s">
        <v>13120</v>
      </c>
      <c r="M751" t="str">
        <f t="shared" si="125"/>
        <v>WearableTechnology</v>
      </c>
      <c r="N751" s="2" t="s">
        <v>13121</v>
      </c>
      <c r="O751" s="2" t="str">
        <f t="shared" si="126"/>
        <v>SmartWatches</v>
      </c>
      <c r="P751" s="1"/>
      <c r="R751" s="2">
        <v>2499</v>
      </c>
      <c r="S751" s="8">
        <f t="shared" si="127"/>
        <v>2499</v>
      </c>
      <c r="T751" s="2">
        <v>9999</v>
      </c>
      <c r="U751" s="8">
        <f t="shared" si="128"/>
        <v>9999</v>
      </c>
      <c r="V751" s="1">
        <f t="shared" si="129"/>
        <v>0.75007500750075007</v>
      </c>
      <c r="W751">
        <v>4.0999999999999996</v>
      </c>
      <c r="X751" s="10">
        <f t="shared" si="130"/>
        <v>4.0999999999999996</v>
      </c>
      <c r="Y751" s="4">
        <v>42139</v>
      </c>
      <c r="Z751" s="12">
        <f t="shared" si="131"/>
        <v>42139</v>
      </c>
    </row>
    <row r="752" spans="1:26" x14ac:dyDescent="0.25">
      <c r="A752">
        <v>751</v>
      </c>
      <c r="B752" t="s">
        <v>6084</v>
      </c>
      <c r="C752" t="s">
        <v>6085</v>
      </c>
      <c r="D752" t="str">
        <f t="shared" si="123"/>
        <v>Eveready Red 1012 AAA Batteries - Pack of 10</v>
      </c>
      <c r="F752" t="str">
        <f t="shared" si="132"/>
        <v>Unique</v>
      </c>
      <c r="G752" t="str" cm="1">
        <f t="array" ref="G752">PROPER(_xlfn.TEXTJOIN(" ", TRUE, INDEX(_xlfn.FILTERXML("&lt;t&gt;&lt;s&gt;" &amp; SUBSTITUTE(D752," ","&lt;/s&gt;&lt;s&gt;") &amp; "&lt;/s&gt;&lt;/t&gt;", "//s"), _xlfn.SEQUENCE(4))))</f>
        <v>Eveready Red 1012 Aaa</v>
      </c>
      <c r="H752" t="str">
        <f t="shared" si="133"/>
        <v>Pack of 10</v>
      </c>
      <c r="I752" t="s">
        <v>4979</v>
      </c>
      <c r="J752" t="s">
        <v>13093</v>
      </c>
      <c r="K752" s="7" t="str">
        <f t="shared" si="124"/>
        <v>Electronics</v>
      </c>
      <c r="L752" t="s">
        <v>13169</v>
      </c>
      <c r="M752" t="str">
        <f t="shared" si="125"/>
        <v>GeneralPurposeBatteries &amp; BatteryChargers</v>
      </c>
      <c r="N752" t="s">
        <v>13170</v>
      </c>
      <c r="O752" s="2" t="str">
        <f t="shared" si="126"/>
        <v>DisposableBatteries</v>
      </c>
      <c r="P752" s="1"/>
      <c r="R752">
        <v>159</v>
      </c>
      <c r="S752" s="8">
        <f t="shared" si="127"/>
        <v>159</v>
      </c>
      <c r="T752">
        <v>180</v>
      </c>
      <c r="U752" s="8">
        <f t="shared" si="128"/>
        <v>180</v>
      </c>
      <c r="V752" s="1">
        <f t="shared" si="129"/>
        <v>0.11666666666666667</v>
      </c>
      <c r="W752">
        <v>4.3</v>
      </c>
      <c r="X752" s="10">
        <f t="shared" si="130"/>
        <v>4.3</v>
      </c>
      <c r="Y752" s="4">
        <v>989</v>
      </c>
      <c r="Z752" s="12">
        <f t="shared" si="131"/>
        <v>989</v>
      </c>
    </row>
    <row r="753" spans="1:26" x14ac:dyDescent="0.25">
      <c r="A753">
        <v>752</v>
      </c>
      <c r="B753" t="s">
        <v>6094</v>
      </c>
      <c r="C753" t="s">
        <v>6095</v>
      </c>
      <c r="D753" t="str">
        <f t="shared" si="123"/>
        <v>SanDisk Extreme microSD UHS I Card 128GB for 4K Video on Smartphones,Action Cams 190MB s Read,90MB s Write</v>
      </c>
      <c r="F753" t="str">
        <f t="shared" si="132"/>
        <v>Unique</v>
      </c>
      <c r="G753" t="str" cm="1">
        <f t="array" ref="G753">PROPER(_xlfn.TEXTJOIN(" ", TRUE, INDEX(_xlfn.FILTERXML("&lt;t&gt;&lt;s&gt;" &amp; SUBSTITUTE(D753," ","&lt;/s&gt;&lt;s&gt;") &amp; "&lt;/s&gt;&lt;/t&gt;", "//s"), _xlfn.SEQUENCE(4))))</f>
        <v>Sandisk Extreme Microsd Uhs</v>
      </c>
      <c r="H753" t="str">
        <f t="shared" si="133"/>
        <v>128GB for 4K Video on Smartphones,Action Cams 190MB s Read,90MB s Write</v>
      </c>
      <c r="I753" t="s">
        <v>2983</v>
      </c>
      <c r="J753" t="s">
        <v>13093</v>
      </c>
      <c r="K753" s="7" t="str">
        <f t="shared" si="124"/>
        <v>Electronics</v>
      </c>
      <c r="L753" s="2" t="s">
        <v>13095</v>
      </c>
      <c r="M753" t="str">
        <f t="shared" si="125"/>
        <v>Accessories</v>
      </c>
      <c r="N753" s="2" t="s">
        <v>13128</v>
      </c>
      <c r="O753" s="2" t="str">
        <f t="shared" si="126"/>
        <v>MemoryCards</v>
      </c>
      <c r="P753" s="1" t="s">
        <v>13129</v>
      </c>
      <c r="R753" s="2">
        <v>1329</v>
      </c>
      <c r="S753" s="8">
        <f t="shared" si="127"/>
        <v>1329</v>
      </c>
      <c r="T753" s="2">
        <v>2900</v>
      </c>
      <c r="U753" s="8">
        <f t="shared" si="128"/>
        <v>2900</v>
      </c>
      <c r="V753" s="1">
        <f t="shared" si="129"/>
        <v>0.54172413793103447</v>
      </c>
      <c r="W753">
        <v>4.5</v>
      </c>
      <c r="X753" s="10">
        <f t="shared" si="130"/>
        <v>4.5</v>
      </c>
      <c r="Y753" s="4">
        <v>19624</v>
      </c>
      <c r="Z753" s="12">
        <f t="shared" si="131"/>
        <v>19624</v>
      </c>
    </row>
    <row r="754" spans="1:26" x14ac:dyDescent="0.25">
      <c r="A754">
        <v>753</v>
      </c>
      <c r="B754" t="s">
        <v>6104</v>
      </c>
      <c r="C754" t="s">
        <v>6105</v>
      </c>
      <c r="D754" t="str">
        <f t="shared" si="123"/>
        <v>Portronics MPORT 31C 4-in-1 USB Hub (Type C to 4 USB-A Ports) with Fast Data Transfer</v>
      </c>
      <c r="F754" t="str">
        <f t="shared" si="132"/>
        <v>Unique</v>
      </c>
      <c r="G754" t="str" cm="1">
        <f t="array" ref="G754">PROPER(_xlfn.TEXTJOIN(" ", TRUE, INDEX(_xlfn.FILTERXML("&lt;t&gt;&lt;s&gt;" &amp; SUBSTITUTE(D754," ","&lt;/s&gt;&lt;s&gt;") &amp; "&lt;/s&gt;&lt;/t&gt;", "//s"), _xlfn.SEQUENCE(4))))</f>
        <v>Portronics Mport 31C 4-In-1</v>
      </c>
      <c r="H754" t="str">
        <f t="shared" si="133"/>
        <v>(Type C to 4 USB-A Ports) with Fast Data Transfer</v>
      </c>
      <c r="I754" t="s">
        <v>6030</v>
      </c>
      <c r="J754" t="s">
        <v>13085</v>
      </c>
      <c r="K754" s="7" t="str">
        <f t="shared" si="124"/>
        <v>Computers &amp; Accessories</v>
      </c>
      <c r="L754" t="s">
        <v>13086</v>
      </c>
      <c r="M754" t="str">
        <f t="shared" si="125"/>
        <v>Accessories &amp; Peripherals</v>
      </c>
      <c r="N754" t="s">
        <v>13223</v>
      </c>
      <c r="O754" s="2" t="str">
        <f t="shared" si="126"/>
        <v>USBHubs</v>
      </c>
      <c r="P754" s="1"/>
      <c r="R754">
        <v>570</v>
      </c>
      <c r="S754" s="8">
        <f t="shared" si="127"/>
        <v>570</v>
      </c>
      <c r="T754">
        <v>999</v>
      </c>
      <c r="U754" s="8">
        <f t="shared" si="128"/>
        <v>999</v>
      </c>
      <c r="V754" s="1">
        <f t="shared" si="129"/>
        <v>0.42942942942942941</v>
      </c>
      <c r="W754">
        <v>4.2</v>
      </c>
      <c r="X754" s="10">
        <f t="shared" si="130"/>
        <v>4.2</v>
      </c>
      <c r="Y754" s="4">
        <v>3201</v>
      </c>
      <c r="Z754" s="12">
        <f t="shared" si="131"/>
        <v>3201</v>
      </c>
    </row>
    <row r="755" spans="1:26" x14ac:dyDescent="0.25">
      <c r="A755">
        <v>754</v>
      </c>
      <c r="B755" t="s">
        <v>6113</v>
      </c>
      <c r="C755" t="s">
        <v>6114</v>
      </c>
      <c r="D755" t="str">
        <f t="shared" si="123"/>
        <v>Infinity (JBL Fuze Pint, Wireless Ultra Portable Mini Speaker with Mic, Deep Bass, Dual Equalizer, Bluetooth 5.0 with Voice Assistant Support for Mobiles (Black)</v>
      </c>
      <c r="F755" t="str">
        <f t="shared" si="132"/>
        <v>Unique</v>
      </c>
      <c r="G755" t="str" cm="1">
        <f t="array" ref="G755">PROPER(_xlfn.TEXTJOIN(" ", TRUE, INDEX(_xlfn.FILTERXML("&lt;t&gt;&lt;s&gt;" &amp; SUBSTITUTE(D755," ","&lt;/s&gt;&lt;s&gt;") &amp; "&lt;/s&gt;&lt;/t&gt;", "//s"), _xlfn.SEQUENCE(4))))</f>
        <v>Infinity (Jbl Fuze Pint,</v>
      </c>
      <c r="H755" t="str">
        <f t="shared" si="133"/>
        <v>Portable Mini Speaker with Mic, Deep Bass, Dual Equalizer, Bluetooth 5.0 with Voice Assistant Support for Mobiles (Black)</v>
      </c>
      <c r="I755" t="s">
        <v>6115</v>
      </c>
      <c r="J755" t="s">
        <v>13093</v>
      </c>
      <c r="K755" s="7" t="str">
        <f t="shared" si="124"/>
        <v>Electronics</v>
      </c>
      <c r="L755" t="s">
        <v>13104</v>
      </c>
      <c r="M755" t="str">
        <f t="shared" si="125"/>
        <v>HomeAudio</v>
      </c>
      <c r="N755" s="2" t="s">
        <v>13117</v>
      </c>
      <c r="O755" s="2" t="str">
        <f t="shared" si="126"/>
        <v>Speakers</v>
      </c>
      <c r="P755" s="1" t="s">
        <v>13226</v>
      </c>
      <c r="R755">
        <v>899</v>
      </c>
      <c r="S755" s="8">
        <f t="shared" si="127"/>
        <v>899</v>
      </c>
      <c r="T755" s="2">
        <v>1999</v>
      </c>
      <c r="U755" s="8">
        <f t="shared" si="128"/>
        <v>1999</v>
      </c>
      <c r="V755" s="1">
        <f t="shared" si="129"/>
        <v>0.55027513756878443</v>
      </c>
      <c r="W755">
        <v>4.0999999999999996</v>
      </c>
      <c r="X755" s="10">
        <f t="shared" si="130"/>
        <v>4.0999999999999996</v>
      </c>
      <c r="Y755" s="4">
        <v>30469</v>
      </c>
      <c r="Z755" s="12">
        <f t="shared" si="131"/>
        <v>30469</v>
      </c>
    </row>
    <row r="756" spans="1:26" x14ac:dyDescent="0.25">
      <c r="A756">
        <v>755</v>
      </c>
      <c r="B756" t="s">
        <v>6124</v>
      </c>
      <c r="C756" t="s">
        <v>6125</v>
      </c>
      <c r="D756" t="str">
        <f t="shared" si="123"/>
        <v>AirCase Protective Laptop Bag Sleeve fits Upto 13.3" Laptop MacBook, Wrinkle Free, Padded, Waterproof Light Neoprene case Cover Pouch, for Men and Women, Black- 6 Months Warranty</v>
      </c>
      <c r="F756" t="str">
        <f t="shared" si="132"/>
        <v>Unique</v>
      </c>
      <c r="G756" t="str" cm="1">
        <f t="array" ref="G756">PROPER(_xlfn.TEXTJOIN(" ", TRUE, INDEX(_xlfn.FILTERXML("&lt;t&gt;&lt;s&gt;" &amp; SUBSTITUTE(D756," ","&lt;/s&gt;&lt;s&gt;") &amp; "&lt;/s&gt;&lt;/t&gt;", "//s"), _xlfn.SEQUENCE(4))))</f>
        <v>Aircase Protective Laptop Bag</v>
      </c>
      <c r="H756" t="str">
        <f t="shared" si="133"/>
        <v>Upto 13.3" Laptop MacBook, Wrinkle Free, Padded, Waterproof Light Neoprene case Cover Pouch, for Men and Women, Black- 6 Months Warranty</v>
      </c>
      <c r="I756" t="s">
        <v>6126</v>
      </c>
      <c r="J756" t="s">
        <v>13085</v>
      </c>
      <c r="K756" s="7" t="str">
        <f t="shared" si="124"/>
        <v>Computers &amp; Accessories</v>
      </c>
      <c r="L756" t="s">
        <v>13086</v>
      </c>
      <c r="M756" t="str">
        <f t="shared" si="125"/>
        <v>Accessories &amp; Peripherals</v>
      </c>
      <c r="N756" t="s">
        <v>13154</v>
      </c>
      <c r="O756" s="2" t="str">
        <f t="shared" si="126"/>
        <v>LaptopAccessories</v>
      </c>
      <c r="P756" s="1" t="s">
        <v>13227</v>
      </c>
      <c r="Q756" t="s">
        <v>13228</v>
      </c>
      <c r="R756">
        <v>449</v>
      </c>
      <c r="S756" s="8">
        <f t="shared" si="127"/>
        <v>449</v>
      </c>
      <c r="T756">
        <v>999</v>
      </c>
      <c r="U756" s="8">
        <f t="shared" si="128"/>
        <v>999</v>
      </c>
      <c r="V756" s="1">
        <f t="shared" si="129"/>
        <v>0.55055055055055058</v>
      </c>
      <c r="W756">
        <v>4.4000000000000004</v>
      </c>
      <c r="X756" s="10">
        <f t="shared" si="130"/>
        <v>4.4000000000000004</v>
      </c>
      <c r="Y756" s="4">
        <v>9940</v>
      </c>
      <c r="Z756" s="12">
        <f t="shared" si="131"/>
        <v>9940</v>
      </c>
    </row>
    <row r="757" spans="1:26" x14ac:dyDescent="0.25">
      <c r="A757">
        <v>756</v>
      </c>
      <c r="B757" t="s">
        <v>6135</v>
      </c>
      <c r="C757" t="s">
        <v>6136</v>
      </c>
      <c r="D757" t="str">
        <f t="shared" si="123"/>
        <v>Brand Conquer 6 in 1 with OTG, SD Card Reader, USB Type C, USB 3.0 and Micro USB, for Memory Card | Portable Card Reader | Compatible with TF, SD, Micro SD, SDHC, SDXC, MMC, RS-MMC, Micro SDXC</v>
      </c>
      <c r="F757" t="str">
        <f t="shared" si="132"/>
        <v>Unique</v>
      </c>
      <c r="G757" t="str" cm="1">
        <f t="array" ref="G757">PROPER(_xlfn.TEXTJOIN(" ", TRUE, INDEX(_xlfn.FILTERXML("&lt;t&gt;&lt;s&gt;" &amp; SUBSTITUTE(D757," ","&lt;/s&gt;&lt;s&gt;") &amp; "&lt;/s&gt;&lt;/t&gt;", "//s"), _xlfn.SEQUENCE(4))))</f>
        <v>Brand Conquer 6 In</v>
      </c>
      <c r="H757" t="str">
        <f t="shared" si="133"/>
        <v>OTG, SD Card Reader, USB Type C, USB 3.0 and Micro USB, for Memory Card | Portable Card Reader | Compatible with TF, SD, Micro SD, SDHC, SDXC, MMC, RS-MMC, Micro SDXC</v>
      </c>
      <c r="I757" t="s">
        <v>6137</v>
      </c>
      <c r="J757" t="s">
        <v>13085</v>
      </c>
      <c r="K757" s="7" t="str">
        <f t="shared" si="124"/>
        <v>Computers &amp; Accessories</v>
      </c>
      <c r="L757" t="s">
        <v>13158</v>
      </c>
      <c r="M757" t="str">
        <f t="shared" si="125"/>
        <v>ExternalDevices &amp; DataStorage</v>
      </c>
      <c r="N757" t="s">
        <v>13229</v>
      </c>
      <c r="O757" s="2" t="str">
        <f t="shared" si="126"/>
        <v>ExternalMemoryCardReaders</v>
      </c>
      <c r="P757" s="1"/>
      <c r="R757">
        <v>549</v>
      </c>
      <c r="S757" s="8">
        <f t="shared" si="127"/>
        <v>549</v>
      </c>
      <c r="T757">
        <v>999</v>
      </c>
      <c r="U757" s="8">
        <f t="shared" si="128"/>
        <v>999</v>
      </c>
      <c r="V757" s="1">
        <f t="shared" si="129"/>
        <v>0.45045045045045046</v>
      </c>
      <c r="W757">
        <v>4.3</v>
      </c>
      <c r="X757" s="10">
        <f t="shared" si="130"/>
        <v>4.3</v>
      </c>
      <c r="Y757" s="4">
        <v>7758</v>
      </c>
      <c r="Z757" s="12">
        <f t="shared" si="131"/>
        <v>7758</v>
      </c>
    </row>
    <row r="758" spans="1:26" x14ac:dyDescent="0.25">
      <c r="A758">
        <v>757</v>
      </c>
      <c r="B758" t="s">
        <v>6146</v>
      </c>
      <c r="C758" t="s">
        <v>6147</v>
      </c>
      <c r="D758" t="str">
        <f t="shared" si="123"/>
        <v>TP-Link AC750 Dual Band Wireless Cable Router, 4 10 100 LAN + 10 100 WAN Ports, Support Guest Network and Parental Control, 750Mbps Speed Wi-Fi, 3 Antennas (Archer C20) Blue, 2.4 GHz</v>
      </c>
      <c r="F758" t="str">
        <f t="shared" si="132"/>
        <v>Unique</v>
      </c>
      <c r="G758" t="str" cm="1">
        <f t="array" ref="G758">PROPER(_xlfn.TEXTJOIN(" ", TRUE, INDEX(_xlfn.FILTERXML("&lt;t&gt;&lt;s&gt;" &amp; SUBSTITUTE(D758," ","&lt;/s&gt;&lt;s&gt;") &amp; "&lt;/s&gt;&lt;/t&gt;", "//s"), _xlfn.SEQUENCE(4))))</f>
        <v>Tp-Link Ac750 Dual Band</v>
      </c>
      <c r="H758" t="str">
        <f t="shared" si="133"/>
        <v>Router, 4 10 100 LAN + 10 100 WAN Ports, Support Guest Network and Parental Control, 750Mbps Speed Wi-Fi, 3 Antennas (Archer C20) Blue, 2.4 GHz</v>
      </c>
      <c r="I758" t="s">
        <v>5374</v>
      </c>
      <c r="J758" t="s">
        <v>13085</v>
      </c>
      <c r="K758" s="7" t="str">
        <f t="shared" si="124"/>
        <v>Computers &amp; Accessories</v>
      </c>
      <c r="L758" s="2" t="s">
        <v>13090</v>
      </c>
      <c r="M758" t="str">
        <f t="shared" si="125"/>
        <v>NetworkingDevices</v>
      </c>
      <c r="N758" s="2" t="s">
        <v>13204</v>
      </c>
      <c r="O758" s="2" t="str">
        <f t="shared" si="126"/>
        <v>Routers</v>
      </c>
      <c r="P758" s="1"/>
      <c r="R758" s="2">
        <v>1529</v>
      </c>
      <c r="S758" s="8">
        <f t="shared" si="127"/>
        <v>1529</v>
      </c>
      <c r="T758" s="2">
        <v>2399</v>
      </c>
      <c r="U758" s="8">
        <f t="shared" si="128"/>
        <v>2399</v>
      </c>
      <c r="V758" s="1">
        <f t="shared" si="129"/>
        <v>0.3626511046269279</v>
      </c>
      <c r="W758">
        <v>4.3</v>
      </c>
      <c r="X758" s="10">
        <f t="shared" si="130"/>
        <v>4.3</v>
      </c>
      <c r="Y758" s="4">
        <v>68409</v>
      </c>
      <c r="Z758" s="12">
        <f t="shared" si="131"/>
        <v>68409</v>
      </c>
    </row>
    <row r="759" spans="1:26" x14ac:dyDescent="0.25">
      <c r="A759">
        <v>758</v>
      </c>
      <c r="B759" t="s">
        <v>6156</v>
      </c>
      <c r="C759" t="s">
        <v>6157</v>
      </c>
      <c r="D759" t="str">
        <f t="shared" si="123"/>
        <v>Parker Quink Ink Bottle, Blue</v>
      </c>
      <c r="F759" t="str">
        <f t="shared" si="132"/>
        <v>Unique</v>
      </c>
      <c r="G759" t="str" cm="1">
        <f t="array" ref="G759">PROPER(_xlfn.TEXTJOIN(" ", TRUE, INDEX(_xlfn.FILTERXML("&lt;t&gt;&lt;s&gt;" &amp; SUBSTITUTE(D759," ","&lt;/s&gt;&lt;s&gt;") &amp; "&lt;/s&gt;&lt;/t&gt;", "//s"), _xlfn.SEQUENCE(4))))</f>
        <v>Parker Quink Ink Bottle,</v>
      </c>
      <c r="H759" t="str">
        <f t="shared" si="133"/>
        <v/>
      </c>
      <c r="I759" t="s">
        <v>6158</v>
      </c>
      <c r="J759" t="s">
        <v>13171</v>
      </c>
      <c r="K759" s="7" t="str">
        <f t="shared" si="124"/>
        <v>OfficeProducts</v>
      </c>
      <c r="L759" t="s">
        <v>13172</v>
      </c>
      <c r="M759" t="str">
        <f t="shared" si="125"/>
        <v>OfficePaperProducts</v>
      </c>
      <c r="N759" t="s">
        <v>13173</v>
      </c>
      <c r="O759" s="2" t="str">
        <f t="shared" si="126"/>
        <v>Paper</v>
      </c>
      <c r="P759" s="1" t="s">
        <v>13174</v>
      </c>
      <c r="Q759" t="s">
        <v>13175</v>
      </c>
      <c r="R759">
        <v>100</v>
      </c>
      <c r="S759" s="8">
        <f t="shared" si="127"/>
        <v>100</v>
      </c>
      <c r="T759">
        <v>100</v>
      </c>
      <c r="U759" s="8">
        <f t="shared" si="128"/>
        <v>100</v>
      </c>
      <c r="V759" s="1">
        <f t="shared" si="129"/>
        <v>0</v>
      </c>
      <c r="W759">
        <v>4.3</v>
      </c>
      <c r="X759" s="10">
        <f t="shared" si="130"/>
        <v>4.3</v>
      </c>
      <c r="Y759" s="4">
        <v>3095</v>
      </c>
      <c r="Z759" s="12">
        <f t="shared" si="131"/>
        <v>3095</v>
      </c>
    </row>
    <row r="760" spans="1:26" x14ac:dyDescent="0.25">
      <c r="A760">
        <v>759</v>
      </c>
      <c r="B760" t="s">
        <v>6167</v>
      </c>
      <c r="C760" t="s">
        <v>6168</v>
      </c>
      <c r="D760" t="str">
        <f t="shared" si="123"/>
        <v>STRIFF Laptop Stand Adjustable Laptop Computer Stand Multi-Angle Stand Phone Stand Portable Foldable Laptop Riser Notebook Holder Stand Compatible for 9 to 15.6‚Äù Laptops Black(Black)</v>
      </c>
      <c r="F760" t="str">
        <f t="shared" si="132"/>
        <v>Unique</v>
      </c>
      <c r="G760" t="str" cm="1">
        <f t="array" ref="G760">PROPER(_xlfn.TEXTJOIN(" ", TRUE, INDEX(_xlfn.FILTERXML("&lt;t&gt;&lt;s&gt;" &amp; SUBSTITUTE(D760," ","&lt;/s&gt;&lt;s&gt;") &amp; "&lt;/s&gt;&lt;/t&gt;", "//s"), _xlfn.SEQUENCE(4))))</f>
        <v>Striff Laptop Stand Adjustable</v>
      </c>
      <c r="H760" t="str">
        <f t="shared" si="133"/>
        <v>Stand Multi-Angle Stand Phone Stand Portable Foldable Laptop Riser Notebook Holder Stand Compatible for 9 to 15.6‚Äù Laptops Black(Black)</v>
      </c>
      <c r="I760" t="s">
        <v>4833</v>
      </c>
      <c r="J760" t="s">
        <v>13085</v>
      </c>
      <c r="K760" s="7" t="str">
        <f t="shared" si="124"/>
        <v>Computers &amp; Accessories</v>
      </c>
      <c r="L760" t="s">
        <v>13086</v>
      </c>
      <c r="M760" t="str">
        <f t="shared" si="125"/>
        <v>Accessories &amp; Peripherals</v>
      </c>
      <c r="N760" s="2" t="s">
        <v>13154</v>
      </c>
      <c r="O760" s="2" t="str">
        <f t="shared" si="126"/>
        <v>LaptopAccessories</v>
      </c>
      <c r="P760" s="1" t="s">
        <v>13164</v>
      </c>
      <c r="R760">
        <v>299</v>
      </c>
      <c r="S760" s="8">
        <f t="shared" si="127"/>
        <v>299</v>
      </c>
      <c r="T760" s="2">
        <v>1499</v>
      </c>
      <c r="U760" s="8">
        <f t="shared" si="128"/>
        <v>1499</v>
      </c>
      <c r="V760" s="1">
        <f t="shared" si="129"/>
        <v>0.80053368912608402</v>
      </c>
      <c r="W760">
        <v>4.2</v>
      </c>
      <c r="X760" s="10">
        <f t="shared" si="130"/>
        <v>4.2</v>
      </c>
      <c r="Y760" s="4">
        <v>903</v>
      </c>
      <c r="Z760" s="12">
        <f t="shared" si="131"/>
        <v>903</v>
      </c>
    </row>
    <row r="761" spans="1:26" x14ac:dyDescent="0.25">
      <c r="A761">
        <v>760</v>
      </c>
      <c r="B761" t="s">
        <v>6177</v>
      </c>
      <c r="C761" t="s">
        <v>6178</v>
      </c>
      <c r="D761" t="str">
        <f t="shared" si="123"/>
        <v>Logitech MK215 Wireless Keyboard and Mouse Combo for Windows, 2.4 GHz Wireless, Compact Design, 2-Year Battery Life(Keyboard),5 Month Battery Life(Mouse) PC Laptop- Black</v>
      </c>
      <c r="F761" t="str">
        <f t="shared" si="132"/>
        <v>Unique</v>
      </c>
      <c r="G761" t="str" cm="1">
        <f t="array" ref="G761">PROPER(_xlfn.TEXTJOIN(" ", TRUE, INDEX(_xlfn.FILTERXML("&lt;t&gt;&lt;s&gt;" &amp; SUBSTITUTE(D761," ","&lt;/s&gt;&lt;s&gt;") &amp; "&lt;/s&gt;&lt;/t&gt;", "//s"), _xlfn.SEQUENCE(4))))</f>
        <v>Logitech Mk215 Wireless Keyboard</v>
      </c>
      <c r="H761" t="str">
        <f t="shared" si="133"/>
        <v>Combo for Windows, 2.4 GHz Wireless, Compact Design, 2-Year Battery Life(Keyboard),5 Month Battery Life(Mouse) PC Laptop- Black</v>
      </c>
      <c r="I761" t="s">
        <v>5034</v>
      </c>
      <c r="J761" t="s">
        <v>13085</v>
      </c>
      <c r="K761" s="7" t="str">
        <f t="shared" si="124"/>
        <v>Computers &amp; Accessories</v>
      </c>
      <c r="L761" s="2" t="s">
        <v>13086</v>
      </c>
      <c r="M761" t="str">
        <f t="shared" si="125"/>
        <v>Accessories &amp; Peripherals</v>
      </c>
      <c r="N761" s="2" t="s">
        <v>13160</v>
      </c>
      <c r="O761" s="2" t="str">
        <f t="shared" si="126"/>
        <v>Keyboards , Mice &amp; InputDevices</v>
      </c>
      <c r="P761" s="1" t="s">
        <v>13180</v>
      </c>
      <c r="R761" s="2">
        <v>1295</v>
      </c>
      <c r="S761" s="8">
        <f t="shared" si="127"/>
        <v>1295</v>
      </c>
      <c r="T761" s="2">
        <v>1795</v>
      </c>
      <c r="U761" s="8">
        <f t="shared" si="128"/>
        <v>1795</v>
      </c>
      <c r="V761" s="1">
        <f t="shared" si="129"/>
        <v>0.2785515320334262</v>
      </c>
      <c r="W761">
        <v>4.0999999999999996</v>
      </c>
      <c r="X761" s="10">
        <f t="shared" si="130"/>
        <v>4.0999999999999996</v>
      </c>
      <c r="Y761" s="4">
        <v>25771</v>
      </c>
      <c r="Z761" s="12">
        <f t="shared" si="131"/>
        <v>25771</v>
      </c>
    </row>
    <row r="762" spans="1:26" x14ac:dyDescent="0.25">
      <c r="A762">
        <v>761</v>
      </c>
      <c r="B762" t="s">
        <v>6187</v>
      </c>
      <c r="C762" t="s">
        <v>6188</v>
      </c>
      <c r="D762" t="str">
        <f t="shared" si="123"/>
        <v>boAt Bassheads 225 in Ear Wired Earphones with Mic(Blue)</v>
      </c>
      <c r="F762" t="str">
        <f t="shared" si="132"/>
        <v>Unique</v>
      </c>
      <c r="G762" t="str" cm="1">
        <f t="array" ref="G762">PROPER(_xlfn.TEXTJOIN(" ", TRUE, INDEX(_xlfn.FILTERXML("&lt;t&gt;&lt;s&gt;" &amp; SUBSTITUTE(D762," ","&lt;/s&gt;&lt;s&gt;") &amp; "&lt;/s&gt;&lt;/t&gt;", "//s"), _xlfn.SEQUENCE(4))))</f>
        <v>Boat Bassheads 225 In</v>
      </c>
      <c r="H762" t="str">
        <f t="shared" si="133"/>
        <v>Earphones with Mic(Blue)</v>
      </c>
      <c r="I762" t="s">
        <v>3025</v>
      </c>
      <c r="J762" t="s">
        <v>13093</v>
      </c>
      <c r="K762" s="7" t="str">
        <f t="shared" si="124"/>
        <v>Electronics</v>
      </c>
      <c r="L762" t="s">
        <v>13131</v>
      </c>
      <c r="M762" t="str">
        <f t="shared" si="125"/>
        <v>Headphones , Earbuds &amp; Accessories</v>
      </c>
      <c r="N762" t="s">
        <v>13132</v>
      </c>
      <c r="O762" s="2" t="str">
        <f t="shared" si="126"/>
        <v>Headphones</v>
      </c>
      <c r="P762" s="1" t="s">
        <v>13133</v>
      </c>
      <c r="R762">
        <v>699</v>
      </c>
      <c r="S762" s="8">
        <f t="shared" si="127"/>
        <v>699</v>
      </c>
      <c r="T762">
        <v>999</v>
      </c>
      <c r="U762" s="8">
        <f t="shared" si="128"/>
        <v>999</v>
      </c>
      <c r="V762" s="1">
        <f t="shared" si="129"/>
        <v>0.3003003003003003</v>
      </c>
      <c r="W762">
        <v>4.0999999999999996</v>
      </c>
      <c r="X762" s="10">
        <f t="shared" si="130"/>
        <v>4.0999999999999996</v>
      </c>
      <c r="Y762" s="4">
        <v>273189</v>
      </c>
      <c r="Z762" s="12">
        <f t="shared" si="131"/>
        <v>273189</v>
      </c>
    </row>
    <row r="763" spans="1:26" x14ac:dyDescent="0.25">
      <c r="A763">
        <v>762</v>
      </c>
      <c r="B763" t="s">
        <v>6197</v>
      </c>
      <c r="C763" t="s">
        <v>6198</v>
      </c>
      <c r="D763" t="str">
        <f t="shared" si="123"/>
        <v>Luxor 5 Subject Single Ruled Notebook - A4, 70 GSM, 300 pages</v>
      </c>
      <c r="F763" t="str">
        <f t="shared" si="132"/>
        <v>Unique</v>
      </c>
      <c r="G763" t="str" cm="1">
        <f t="array" ref="G763">PROPER(_xlfn.TEXTJOIN(" ", TRUE, INDEX(_xlfn.FILTERXML("&lt;t&gt;&lt;s&gt;" &amp; SUBSTITUTE(D763," ","&lt;/s&gt;&lt;s&gt;") &amp; "&lt;/s&gt;&lt;/t&gt;", "//s"), _xlfn.SEQUENCE(4))))</f>
        <v>Luxor 5 Subject Single</v>
      </c>
      <c r="H763" t="str">
        <f t="shared" si="133"/>
        <v>- A4, 70 GSM, 300 pages</v>
      </c>
      <c r="I763" t="s">
        <v>6199</v>
      </c>
      <c r="J763" t="s">
        <v>13171</v>
      </c>
      <c r="K763" s="7" t="str">
        <f t="shared" si="124"/>
        <v>OfficeProducts</v>
      </c>
      <c r="L763" t="s">
        <v>13172</v>
      </c>
      <c r="M763" t="str">
        <f t="shared" si="125"/>
        <v>OfficePaperProducts</v>
      </c>
      <c r="N763" t="s">
        <v>13173</v>
      </c>
      <c r="O763" s="2" t="str">
        <f t="shared" si="126"/>
        <v>Paper</v>
      </c>
      <c r="P763" s="1" t="s">
        <v>13174</v>
      </c>
      <c r="Q763" t="s">
        <v>13207</v>
      </c>
      <c r="R763">
        <v>252</v>
      </c>
      <c r="S763" s="8">
        <f t="shared" si="127"/>
        <v>252</v>
      </c>
      <c r="T763">
        <v>315</v>
      </c>
      <c r="U763" s="8">
        <f t="shared" si="128"/>
        <v>315</v>
      </c>
      <c r="V763" s="1">
        <f t="shared" si="129"/>
        <v>0.2</v>
      </c>
      <c r="W763">
        <v>4.5</v>
      </c>
      <c r="X763" s="10">
        <f t="shared" si="130"/>
        <v>4.5</v>
      </c>
      <c r="Y763" s="4">
        <v>3785</v>
      </c>
      <c r="Z763" s="12">
        <f t="shared" si="131"/>
        <v>3785</v>
      </c>
    </row>
    <row r="764" spans="1:26" x14ac:dyDescent="0.25">
      <c r="A764">
        <v>763</v>
      </c>
      <c r="B764" t="s">
        <v>6208</v>
      </c>
      <c r="C764" t="s">
        <v>6209</v>
      </c>
      <c r="D764" t="str">
        <f t="shared" si="123"/>
        <v>Duracell Chhota Power AA Battery Set of 10 Pcs</v>
      </c>
      <c r="F764" t="str">
        <f t="shared" si="132"/>
        <v>Unique</v>
      </c>
      <c r="G764" t="str" cm="1">
        <f t="array" ref="G764">PROPER(_xlfn.TEXTJOIN(" ", TRUE, INDEX(_xlfn.FILTERXML("&lt;t&gt;&lt;s&gt;" &amp; SUBSTITUTE(D764," ","&lt;/s&gt;&lt;s&gt;") &amp; "&lt;/s&gt;&lt;/t&gt;", "//s"), _xlfn.SEQUENCE(4))))</f>
        <v>Duracell Chhota Power Aa</v>
      </c>
      <c r="H764" t="str">
        <f t="shared" si="133"/>
        <v>of 10 Pcs</v>
      </c>
      <c r="I764" t="s">
        <v>4979</v>
      </c>
      <c r="J764" t="s">
        <v>13093</v>
      </c>
      <c r="K764" s="7" t="str">
        <f t="shared" si="124"/>
        <v>Electronics</v>
      </c>
      <c r="L764" t="s">
        <v>13169</v>
      </c>
      <c r="M764" t="str">
        <f t="shared" si="125"/>
        <v>GeneralPurposeBatteries &amp; BatteryChargers</v>
      </c>
      <c r="N764" t="s">
        <v>13170</v>
      </c>
      <c r="O764" s="2" t="str">
        <f t="shared" si="126"/>
        <v>DisposableBatteries</v>
      </c>
      <c r="P764" s="1"/>
      <c r="R764">
        <v>190</v>
      </c>
      <c r="S764" s="8">
        <f t="shared" si="127"/>
        <v>190</v>
      </c>
      <c r="T764">
        <v>220</v>
      </c>
      <c r="U764" s="8">
        <f t="shared" si="128"/>
        <v>220</v>
      </c>
      <c r="V764" s="1">
        <f t="shared" si="129"/>
        <v>0.13636363636363635</v>
      </c>
      <c r="W764">
        <v>4.4000000000000004</v>
      </c>
      <c r="X764" s="10">
        <f t="shared" si="130"/>
        <v>4.4000000000000004</v>
      </c>
      <c r="Y764" s="4">
        <v>2866</v>
      </c>
      <c r="Z764" s="12">
        <f t="shared" si="131"/>
        <v>2866</v>
      </c>
    </row>
    <row r="765" spans="1:26" x14ac:dyDescent="0.25">
      <c r="A765">
        <v>764</v>
      </c>
      <c r="B765" t="s">
        <v>6218</v>
      </c>
      <c r="C765" t="s">
        <v>6219</v>
      </c>
      <c r="D765" t="str">
        <f t="shared" si="123"/>
        <v>Zebronics Zeb-Transformer Gaming Keyboard and Mouse Combo (USB, Braided Cable)</v>
      </c>
      <c r="F765" t="str">
        <f t="shared" si="132"/>
        <v>Unique</v>
      </c>
      <c r="G765" t="str" cm="1">
        <f t="array" ref="G765">PROPER(_xlfn.TEXTJOIN(" ", TRUE, INDEX(_xlfn.FILTERXML("&lt;t&gt;&lt;s&gt;" &amp; SUBSTITUTE(D765," ","&lt;/s&gt;&lt;s&gt;") &amp; "&lt;/s&gt;&lt;/t&gt;", "//s"), _xlfn.SEQUENCE(4))))</f>
        <v>Zebronics Zeb-Transformer Gaming Keyboard</v>
      </c>
      <c r="H765" t="str">
        <f t="shared" si="133"/>
        <v>Combo (USB, Braided Cable)</v>
      </c>
      <c r="I765" t="s">
        <v>5034</v>
      </c>
      <c r="J765" t="s">
        <v>13085</v>
      </c>
      <c r="K765" s="7" t="str">
        <f t="shared" si="124"/>
        <v>Computers &amp; Accessories</v>
      </c>
      <c r="L765" s="2" t="s">
        <v>13086</v>
      </c>
      <c r="M765" t="str">
        <f t="shared" si="125"/>
        <v>Accessories &amp; Peripherals</v>
      </c>
      <c r="N765" s="2" t="s">
        <v>13160</v>
      </c>
      <c r="O765" s="2" t="str">
        <f t="shared" si="126"/>
        <v>Keyboards , Mice &amp; InputDevices</v>
      </c>
      <c r="P765" s="1" t="s">
        <v>13180</v>
      </c>
      <c r="R765" s="2">
        <v>1299</v>
      </c>
      <c r="S765" s="8">
        <f t="shared" si="127"/>
        <v>1299</v>
      </c>
      <c r="T765" s="2">
        <v>1599</v>
      </c>
      <c r="U765" s="8">
        <f t="shared" si="128"/>
        <v>1599</v>
      </c>
      <c r="V765" s="1">
        <f t="shared" si="129"/>
        <v>0.18761726078799248</v>
      </c>
      <c r="W765">
        <v>4.3</v>
      </c>
      <c r="X765" s="10">
        <f t="shared" si="130"/>
        <v>4.3</v>
      </c>
      <c r="Y765" s="4">
        <v>27223</v>
      </c>
      <c r="Z765" s="12">
        <f t="shared" si="131"/>
        <v>27223</v>
      </c>
    </row>
    <row r="766" spans="1:26" x14ac:dyDescent="0.25">
      <c r="A766">
        <v>765</v>
      </c>
      <c r="B766" t="s">
        <v>6228</v>
      </c>
      <c r="C766" t="s">
        <v>6229</v>
      </c>
      <c r="D766" t="str">
        <f t="shared" si="123"/>
        <v>SanDisk Ultra 64 GB USB Pen Drives (SDDDC2-064G-I35, Black, Silver)</v>
      </c>
      <c r="F766" t="str">
        <f t="shared" si="132"/>
        <v>Unique</v>
      </c>
      <c r="G766" t="str" cm="1">
        <f t="array" ref="G766">PROPER(_xlfn.TEXTJOIN(" ", TRUE, INDEX(_xlfn.FILTERXML("&lt;t&gt;&lt;s&gt;" &amp; SUBSTITUTE(D766," ","&lt;/s&gt;&lt;s&gt;") &amp; "&lt;/s&gt;&lt;/t&gt;", "//s"), _xlfn.SEQUENCE(4))))</f>
        <v>Sandisk Ultra 64 Gb</v>
      </c>
      <c r="H766" t="str">
        <f t="shared" si="133"/>
        <v>Drives (SDDDC2-064G-I35, Black, Silver)</v>
      </c>
      <c r="I766" t="s">
        <v>4766</v>
      </c>
      <c r="J766" t="s">
        <v>13085</v>
      </c>
      <c r="K766" s="7" t="str">
        <f t="shared" si="124"/>
        <v>Computers &amp; Accessories</v>
      </c>
      <c r="L766" t="s">
        <v>13158</v>
      </c>
      <c r="M766" t="str">
        <f t="shared" si="125"/>
        <v>ExternalDevices &amp; DataStorage</v>
      </c>
      <c r="N766" s="2" t="s">
        <v>13159</v>
      </c>
      <c r="O766" s="2" t="str">
        <f t="shared" si="126"/>
        <v>PenDrives</v>
      </c>
      <c r="P766" s="1"/>
      <c r="R766">
        <v>729</v>
      </c>
      <c r="S766" s="8">
        <f t="shared" si="127"/>
        <v>729</v>
      </c>
      <c r="T766" s="2">
        <v>1650</v>
      </c>
      <c r="U766" s="8">
        <f t="shared" si="128"/>
        <v>1650</v>
      </c>
      <c r="V766" s="1">
        <f t="shared" si="129"/>
        <v>0.55818181818181822</v>
      </c>
      <c r="W766">
        <v>4.3</v>
      </c>
      <c r="X766" s="10">
        <f t="shared" si="130"/>
        <v>4.3</v>
      </c>
      <c r="Y766" s="4">
        <v>82356</v>
      </c>
      <c r="Z766" s="12">
        <f t="shared" si="131"/>
        <v>82356</v>
      </c>
    </row>
    <row r="767" spans="1:26" x14ac:dyDescent="0.25">
      <c r="A767">
        <v>766</v>
      </c>
      <c r="B767" t="s">
        <v>6238</v>
      </c>
      <c r="C767" t="s">
        <v>6239</v>
      </c>
      <c r="D767" t="str">
        <f t="shared" si="123"/>
        <v>Parker Classic Gold Gold Trim Ball Pen</v>
      </c>
      <c r="F767" t="str">
        <f t="shared" si="132"/>
        <v>Unique</v>
      </c>
      <c r="G767" t="str" cm="1">
        <f t="array" ref="G767">PROPER(_xlfn.TEXTJOIN(" ", TRUE, INDEX(_xlfn.FILTERXML("&lt;t&gt;&lt;s&gt;" &amp; SUBSTITUTE(D767," ","&lt;/s&gt;&lt;s&gt;") &amp; "&lt;/s&gt;&lt;/t&gt;", "//s"), _xlfn.SEQUENCE(4))))</f>
        <v>Parker Classic Gold Gold</v>
      </c>
      <c r="H767" t="str">
        <f t="shared" si="133"/>
        <v>Pen</v>
      </c>
      <c r="I767" t="s">
        <v>6240</v>
      </c>
      <c r="J767" t="s">
        <v>13171</v>
      </c>
      <c r="K767" s="7" t="str">
        <f t="shared" si="124"/>
        <v>OfficeProducts</v>
      </c>
      <c r="L767" t="s">
        <v>13172</v>
      </c>
      <c r="M767" t="str">
        <f t="shared" si="125"/>
        <v>OfficePaperProducts</v>
      </c>
      <c r="N767" t="s">
        <v>13173</v>
      </c>
      <c r="O767" s="2" t="str">
        <f t="shared" si="126"/>
        <v>Paper</v>
      </c>
      <c r="P767" s="1" t="s">
        <v>13174</v>
      </c>
      <c r="Q767" t="s">
        <v>13175</v>
      </c>
      <c r="R767">
        <v>480</v>
      </c>
      <c r="S767" s="8">
        <f t="shared" si="127"/>
        <v>480</v>
      </c>
      <c r="T767">
        <v>600</v>
      </c>
      <c r="U767" s="8">
        <f t="shared" si="128"/>
        <v>600</v>
      </c>
      <c r="V767" s="1">
        <f t="shared" si="129"/>
        <v>0.2</v>
      </c>
      <c r="W767">
        <v>4.3</v>
      </c>
      <c r="X767" s="10">
        <f t="shared" si="130"/>
        <v>4.3</v>
      </c>
      <c r="Y767" s="4">
        <v>5719</v>
      </c>
      <c r="Z767" s="12">
        <f t="shared" si="131"/>
        <v>5719</v>
      </c>
    </row>
    <row r="768" spans="1:26" x14ac:dyDescent="0.25">
      <c r="A768">
        <v>767</v>
      </c>
      <c r="B768" t="s">
        <v>4068</v>
      </c>
      <c r="C768" t="s">
        <v>4069</v>
      </c>
      <c r="D768" t="str">
        <f t="shared" si="123"/>
        <v>boAt Flash Edition Smart Watch with Activity Tracker, Multiple Sports Modes, 1.3" Screen, 170+ Watch Faces, Sleep Monitor, Gesture, Camera and Music Control, IP68 and 7 Days Battery Life(Lightning Black)</v>
      </c>
      <c r="F768" t="str">
        <f t="shared" si="132"/>
        <v>Duplicate</v>
      </c>
      <c r="G768" t="str" cm="1">
        <f t="array" ref="G768">PROPER(_xlfn.TEXTJOIN(" ", TRUE, INDEX(_xlfn.FILTERXML("&lt;t&gt;&lt;s&gt;" &amp; SUBSTITUTE(D768," ","&lt;/s&gt;&lt;s&gt;") &amp; "&lt;/s&gt;&lt;/t&gt;", "//s"), _xlfn.SEQUENCE(4))))</f>
        <v>Boat Flash Edition Smart</v>
      </c>
      <c r="H768" t="str">
        <f t="shared" si="133"/>
        <v>Activity Tracker, Multiple Sports Modes, 1.3" Screen, 170+ Watch Faces, Sleep Monitor, Gesture, Camera and Music Control, IP68 and 7 Days Battery Life(Lightning Black)</v>
      </c>
      <c r="I768" t="s">
        <v>2910</v>
      </c>
      <c r="J768" t="s">
        <v>13093</v>
      </c>
      <c r="K768" s="7" t="str">
        <f t="shared" si="124"/>
        <v>Electronics</v>
      </c>
      <c r="L768" s="2" t="s">
        <v>13120</v>
      </c>
      <c r="M768" t="str">
        <f t="shared" si="125"/>
        <v>WearableTechnology</v>
      </c>
      <c r="N768" s="2" t="s">
        <v>13121</v>
      </c>
      <c r="O768" s="2" t="str">
        <f t="shared" si="126"/>
        <v>SmartWatches</v>
      </c>
      <c r="P768" s="1"/>
      <c r="R768" s="2">
        <v>1799</v>
      </c>
      <c r="S768" s="8">
        <f t="shared" si="127"/>
        <v>1799</v>
      </c>
      <c r="T768" s="2">
        <v>6990</v>
      </c>
      <c r="U768" s="8">
        <f t="shared" si="128"/>
        <v>6990</v>
      </c>
      <c r="V768" s="1">
        <f t="shared" si="129"/>
        <v>0.74263233190271816</v>
      </c>
      <c r="W768">
        <v>4</v>
      </c>
      <c r="X768" s="10">
        <f t="shared" si="130"/>
        <v>4</v>
      </c>
      <c r="Y768" s="4">
        <v>26880</v>
      </c>
      <c r="Z768" s="12">
        <f t="shared" si="131"/>
        <v>26880</v>
      </c>
    </row>
    <row r="769" spans="1:26" x14ac:dyDescent="0.25">
      <c r="A769">
        <v>768</v>
      </c>
      <c r="B769" t="s">
        <v>6252</v>
      </c>
      <c r="C769" t="s">
        <v>6253</v>
      </c>
      <c r="D769" t="str">
        <f t="shared" si="123"/>
        <v>Tarkan Portable Folding Laptop Desk for Bed, Lapdesk with Handle, Drawer, Cup and Mobile Tablet Holder for Study, Eating, Work (Black)</v>
      </c>
      <c r="F769" t="str">
        <f t="shared" si="132"/>
        <v>Unique</v>
      </c>
      <c r="G769" t="str" cm="1">
        <f t="array" ref="G769">PROPER(_xlfn.TEXTJOIN(" ", TRUE, INDEX(_xlfn.FILTERXML("&lt;t&gt;&lt;s&gt;" &amp; SUBSTITUTE(D769," ","&lt;/s&gt;&lt;s&gt;") &amp; "&lt;/s&gt;&lt;/t&gt;", "//s"), _xlfn.SEQUENCE(4))))</f>
        <v>Tarkan Portable Folding Laptop</v>
      </c>
      <c r="H769" t="str">
        <f t="shared" si="133"/>
        <v>Bed, Lapdesk with Handle, Drawer, Cup and Mobile Tablet Holder for Study, Eating, Work (Black)</v>
      </c>
      <c r="I769" t="s">
        <v>4808</v>
      </c>
      <c r="J769" t="s">
        <v>13085</v>
      </c>
      <c r="K769" s="7" t="str">
        <f t="shared" si="124"/>
        <v>Computers &amp; Accessories</v>
      </c>
      <c r="L769" t="s">
        <v>13086</v>
      </c>
      <c r="M769" t="str">
        <f t="shared" si="125"/>
        <v>Accessories &amp; Peripherals</v>
      </c>
      <c r="N769" s="2" t="s">
        <v>13154</v>
      </c>
      <c r="O769" s="2" t="str">
        <f t="shared" si="126"/>
        <v>LaptopAccessories</v>
      </c>
      <c r="P769" s="1" t="s">
        <v>13163</v>
      </c>
      <c r="R769">
        <v>999</v>
      </c>
      <c r="S769" s="8">
        <f t="shared" si="127"/>
        <v>999</v>
      </c>
      <c r="T769" s="2">
        <v>2499</v>
      </c>
      <c r="U769" s="8">
        <f t="shared" si="128"/>
        <v>2499</v>
      </c>
      <c r="V769" s="1">
        <f t="shared" si="129"/>
        <v>0.60024009603841533</v>
      </c>
      <c r="W769">
        <v>4.3</v>
      </c>
      <c r="X769" s="10">
        <f t="shared" si="130"/>
        <v>4.3</v>
      </c>
      <c r="Y769" s="4">
        <v>1690</v>
      </c>
      <c r="Z769" s="12">
        <f t="shared" si="131"/>
        <v>1690</v>
      </c>
    </row>
    <row r="770" spans="1:26" x14ac:dyDescent="0.25">
      <c r="A770">
        <v>769</v>
      </c>
      <c r="B770" t="s">
        <v>270</v>
      </c>
      <c r="C770" t="s">
        <v>271</v>
      </c>
      <c r="D770" t="str">
        <f t="shared" ref="D770:D833" si="134">TRIM(SUBSTITUTE(SUBSTITUTE(SUBSTITUTE(SUBSTITUTE(SUBSTITUTE(SUBSTITUTE(C770,"&amp;","and"),"&lt;",""),"&gt;",""),"/"," "),CHAR(160)," "),CHAR(10)," "))</f>
        <v>Ambrane Unbreakable 3 in 1 Fast Charging Braided Multipurpose Cable for Speaker with 2.1 A Speed - 1.25 meter, Black</v>
      </c>
      <c r="F770" t="str">
        <f t="shared" si="132"/>
        <v>Duplicate</v>
      </c>
      <c r="G770" t="str" cm="1">
        <f t="array" ref="G770">PROPER(_xlfn.TEXTJOIN(" ", TRUE, INDEX(_xlfn.FILTERXML("&lt;t&gt;&lt;s&gt;" &amp; SUBSTITUTE(D770," ","&lt;/s&gt;&lt;s&gt;") &amp; "&lt;/s&gt;&lt;/t&gt;", "//s"), _xlfn.SEQUENCE(4))))</f>
        <v>Ambrane Unbreakable 3 In</v>
      </c>
      <c r="H770" t="str">
        <f t="shared" si="133"/>
        <v>Charging Braided Multipurpose Cable for Speaker with 2.1 A Speed - 1.25 meter, Black</v>
      </c>
      <c r="I770" t="s">
        <v>17</v>
      </c>
      <c r="J770" t="s">
        <v>13085</v>
      </c>
      <c r="K770" s="7" t="str">
        <f t="shared" ref="K770:K833" si="135">TRIM(SUBSTITUTE(SUBSTITUTE(J770, "&amp;", " &amp; "), ",", " , "))</f>
        <v>Computers &amp; Accessories</v>
      </c>
      <c r="L770" t="s">
        <v>13086</v>
      </c>
      <c r="M770" t="str">
        <f t="shared" ref="M770:M833" si="136">TRIM(SUBSTITUTE(SUBSTITUTE(L770, "&amp;", " &amp; "), ",", " , "))</f>
        <v>Accessories &amp; Peripherals</v>
      </c>
      <c r="N770" t="s">
        <v>13087</v>
      </c>
      <c r="O770" s="2" t="str">
        <f t="shared" ref="O770:O833" si="137">TRIM(SUBSTITUTE(SUBSTITUTE(N770, "&amp;", " &amp; "), ",", " , "))</f>
        <v>Cables &amp; Accessories</v>
      </c>
      <c r="P770" s="1" t="s">
        <v>13088</v>
      </c>
      <c r="Q770" t="s">
        <v>13089</v>
      </c>
      <c r="R770">
        <v>299</v>
      </c>
      <c r="S770" s="8">
        <f t="shared" ref="S770:S833" si="138">VALUE(R770)</f>
        <v>299</v>
      </c>
      <c r="T770">
        <v>399</v>
      </c>
      <c r="U770" s="8">
        <f t="shared" ref="U770:U833" si="139">VALUE(T770)</f>
        <v>399</v>
      </c>
      <c r="V770" s="1">
        <f t="shared" ref="V770:V833" si="140">IFERROR((U770- S770) / U770, 0)</f>
        <v>0.25062656641604009</v>
      </c>
      <c r="W770">
        <v>4</v>
      </c>
      <c r="X770" s="10">
        <f t="shared" ref="X770:X833" si="141">VALUE(W770)</f>
        <v>4</v>
      </c>
      <c r="Y770" s="4">
        <v>2766</v>
      </c>
      <c r="Z770" s="12">
        <f t="shared" ref="Z770:Z833" si="142">VALUE(Y770)</f>
        <v>2766</v>
      </c>
    </row>
    <row r="771" spans="1:26" x14ac:dyDescent="0.25">
      <c r="A771">
        <v>770</v>
      </c>
      <c r="B771" t="s">
        <v>6263</v>
      </c>
      <c r="C771" t="s">
        <v>6264</v>
      </c>
      <c r="D771" t="str">
        <f t="shared" si="134"/>
        <v>Quantum RJ45 Ethernet Patch Cable LAN Router Cable with Heavy Duty Gold Plated Connectors Supports Hi-Speed Gigabit Upto 1000Mbps, Waterproof and Durable,1-Year Warranty-32.8 Feet (10 Meters)(White)</v>
      </c>
      <c r="F771" t="str">
        <f t="shared" ref="F771:F834" si="143">IF(COUNTIF(B:B,B771) &gt; 1, "Duplicate", "Unique")</f>
        <v>Unique</v>
      </c>
      <c r="G771" t="str" cm="1">
        <f t="array" ref="G771">PROPER(_xlfn.TEXTJOIN(" ", TRUE, INDEX(_xlfn.FILTERXML("&lt;t&gt;&lt;s&gt;" &amp; SUBSTITUTE(D771," ","&lt;/s&gt;&lt;s&gt;") &amp; "&lt;/s&gt;&lt;/t&gt;", "//s"), _xlfn.SEQUENCE(4))))</f>
        <v>Quantum Rj45 Ethernet Patch</v>
      </c>
      <c r="H771" t="str">
        <f t="shared" si="133"/>
        <v>Router Cable with Heavy Duty Gold Plated Connectors Supports Hi-Speed Gigabit Upto 1000Mbps, Waterproof and Durable,1-Year Warranty-32.8 Feet (10 Meters)(White)</v>
      </c>
      <c r="I771" t="s">
        <v>6265</v>
      </c>
      <c r="J771" t="s">
        <v>13085</v>
      </c>
      <c r="K771" s="7" t="str">
        <f t="shared" si="135"/>
        <v>Computers &amp; Accessories</v>
      </c>
      <c r="L771" t="s">
        <v>13086</v>
      </c>
      <c r="M771" t="str">
        <f t="shared" si="136"/>
        <v>Accessories &amp; Peripherals</v>
      </c>
      <c r="N771" t="s">
        <v>13087</v>
      </c>
      <c r="O771" s="2" t="str">
        <f t="shared" si="137"/>
        <v>Cables &amp; Accessories</v>
      </c>
      <c r="P771" s="1" t="s">
        <v>13088</v>
      </c>
      <c r="Q771" t="s">
        <v>13230</v>
      </c>
      <c r="R771">
        <v>238</v>
      </c>
      <c r="S771" s="8">
        <f t="shared" si="138"/>
        <v>238</v>
      </c>
      <c r="T771">
        <v>699</v>
      </c>
      <c r="U771" s="8">
        <f t="shared" si="139"/>
        <v>699</v>
      </c>
      <c r="V771" s="1">
        <f t="shared" si="140"/>
        <v>0.65951359084406291</v>
      </c>
      <c r="W771">
        <v>4.4000000000000004</v>
      </c>
      <c r="X771" s="10">
        <f t="shared" si="141"/>
        <v>4.4000000000000004</v>
      </c>
      <c r="Y771" s="4">
        <v>8372</v>
      </c>
      <c r="Z771" s="12">
        <f t="shared" si="142"/>
        <v>8372</v>
      </c>
    </row>
    <row r="772" spans="1:26" x14ac:dyDescent="0.25">
      <c r="A772">
        <v>771</v>
      </c>
      <c r="B772" t="s">
        <v>6274</v>
      </c>
      <c r="C772" t="s">
        <v>6275</v>
      </c>
      <c r="D772" t="str">
        <f t="shared" si="134"/>
        <v>HP USB Wireless Spill Resistance Keyboard and Mouse Set with 10m Working Range 2.4G Wireless Technology 3 Years Warranty (4SC12PA), Black</v>
      </c>
      <c r="F772" t="str">
        <f t="shared" si="143"/>
        <v>Unique</v>
      </c>
      <c r="G772" t="str" cm="1">
        <f t="array" ref="G772">PROPER(_xlfn.TEXTJOIN(" ", TRUE, INDEX(_xlfn.FILTERXML("&lt;t&gt;&lt;s&gt;" &amp; SUBSTITUTE(D772," ","&lt;/s&gt;&lt;s&gt;") &amp; "&lt;/s&gt;&lt;/t&gt;", "//s"), _xlfn.SEQUENCE(4))))</f>
        <v>Hp Usb Wireless Spill</v>
      </c>
      <c r="H772" t="str">
        <f t="shared" si="133"/>
        <v>and Mouse Set with 10m Working Range 2.4G Wireless Technology 3 Years Warranty (4SC12PA), Black</v>
      </c>
      <c r="I772" t="s">
        <v>5034</v>
      </c>
      <c r="J772" t="s">
        <v>13085</v>
      </c>
      <c r="K772" s="7" t="str">
        <f t="shared" si="135"/>
        <v>Computers &amp; Accessories</v>
      </c>
      <c r="L772" s="2" t="s">
        <v>13086</v>
      </c>
      <c r="M772" t="str">
        <f t="shared" si="136"/>
        <v>Accessories &amp; Peripherals</v>
      </c>
      <c r="N772" s="2" t="s">
        <v>13160</v>
      </c>
      <c r="O772" s="2" t="str">
        <f t="shared" si="137"/>
        <v>Keyboards , Mice &amp; InputDevices</v>
      </c>
      <c r="P772" s="1" t="s">
        <v>13180</v>
      </c>
      <c r="R772" s="2">
        <v>1349</v>
      </c>
      <c r="S772" s="8">
        <f t="shared" si="138"/>
        <v>1349</v>
      </c>
      <c r="T772" s="2">
        <v>2198</v>
      </c>
      <c r="U772" s="8">
        <f t="shared" si="139"/>
        <v>2198</v>
      </c>
      <c r="V772" s="1">
        <f t="shared" si="140"/>
        <v>0.38626023657870789</v>
      </c>
      <c r="W772">
        <v>4</v>
      </c>
      <c r="X772" s="10">
        <f t="shared" si="141"/>
        <v>4</v>
      </c>
      <c r="Y772" s="4">
        <v>7113</v>
      </c>
      <c r="Z772" s="12">
        <f t="shared" si="142"/>
        <v>7113</v>
      </c>
    </row>
    <row r="773" spans="1:26" x14ac:dyDescent="0.25">
      <c r="A773">
        <v>772</v>
      </c>
      <c r="B773" t="s">
        <v>290</v>
      </c>
      <c r="C773" t="s">
        <v>291</v>
      </c>
      <c r="D773" t="str">
        <f t="shared" si="134"/>
        <v>boAt A400 USB Type-C to USB-A 2.0 Male Data Cable, 2 Meter (Black)</v>
      </c>
      <c r="F773" t="str">
        <f t="shared" si="143"/>
        <v>Duplicate</v>
      </c>
      <c r="G773" t="str" cm="1">
        <f t="array" ref="G773">PROPER(_xlfn.TEXTJOIN(" ", TRUE, INDEX(_xlfn.FILTERXML("&lt;t&gt;&lt;s&gt;" &amp; SUBSTITUTE(D773," ","&lt;/s&gt;&lt;s&gt;") &amp; "&lt;/s&gt;&lt;/t&gt;", "//s"), _xlfn.SEQUENCE(4))))</f>
        <v>Boat A400 Usb Type-C</v>
      </c>
      <c r="H773" t="str">
        <f t="shared" si="133"/>
        <v>2.0 Male Data Cable, 2 Meter (Black)</v>
      </c>
      <c r="I773" t="s">
        <v>17</v>
      </c>
      <c r="J773" t="s">
        <v>13085</v>
      </c>
      <c r="K773" s="7" t="str">
        <f t="shared" si="135"/>
        <v>Computers &amp; Accessories</v>
      </c>
      <c r="L773" t="s">
        <v>13086</v>
      </c>
      <c r="M773" t="str">
        <f t="shared" si="136"/>
        <v>Accessories &amp; Peripherals</v>
      </c>
      <c r="N773" t="s">
        <v>13087</v>
      </c>
      <c r="O773" s="2" t="str">
        <f t="shared" si="137"/>
        <v>Cables &amp; Accessories</v>
      </c>
      <c r="P773" s="1" t="s">
        <v>13088</v>
      </c>
      <c r="Q773" t="s">
        <v>13089</v>
      </c>
      <c r="R773">
        <v>299</v>
      </c>
      <c r="S773" s="8">
        <f t="shared" si="138"/>
        <v>299</v>
      </c>
      <c r="T773">
        <v>999</v>
      </c>
      <c r="U773" s="8">
        <f t="shared" si="139"/>
        <v>999</v>
      </c>
      <c r="V773" s="1">
        <f t="shared" si="140"/>
        <v>0.70070070070070067</v>
      </c>
      <c r="W773">
        <v>4.3</v>
      </c>
      <c r="X773" s="10">
        <f t="shared" si="141"/>
        <v>4.3</v>
      </c>
      <c r="Y773" s="4">
        <v>20850</v>
      </c>
      <c r="Z773" s="12">
        <f t="shared" si="142"/>
        <v>20850</v>
      </c>
    </row>
    <row r="774" spans="1:26" x14ac:dyDescent="0.25">
      <c r="A774">
        <v>773</v>
      </c>
      <c r="B774" t="s">
        <v>6285</v>
      </c>
      <c r="C774" t="s">
        <v>6286</v>
      </c>
      <c r="D774" t="str">
        <f t="shared" si="134"/>
        <v>HUMBLE Dynamic Lapel Collar Mic Voice Recording Filter Microphone for Singing Youtube SmartPhones, Black</v>
      </c>
      <c r="F774" t="str">
        <f t="shared" si="143"/>
        <v>Unique</v>
      </c>
      <c r="G774" t="str" cm="1">
        <f t="array" ref="G774">PROPER(_xlfn.TEXTJOIN(" ", TRUE, INDEX(_xlfn.FILTERXML("&lt;t&gt;&lt;s&gt;" &amp; SUBSTITUTE(D774," ","&lt;/s&gt;&lt;s&gt;") &amp; "&lt;/s&gt;&lt;/t&gt;", "//s"), _xlfn.SEQUENCE(4))))</f>
        <v>Humble Dynamic Lapel Collar</v>
      </c>
      <c r="H774" t="str">
        <f t="shared" si="133"/>
        <v>Recording Filter Microphone for Singing Youtube SmartPhones, Black</v>
      </c>
      <c r="I774" t="s">
        <v>6066</v>
      </c>
      <c r="J774" t="s">
        <v>13085</v>
      </c>
      <c r="K774" s="7" t="str">
        <f t="shared" si="135"/>
        <v>Computers &amp; Accessories</v>
      </c>
      <c r="L774" t="s">
        <v>13086</v>
      </c>
      <c r="M774" t="str">
        <f t="shared" si="136"/>
        <v>Accessories &amp; Peripherals</v>
      </c>
      <c r="N774" t="s">
        <v>13224</v>
      </c>
      <c r="O774" s="2" t="str">
        <f t="shared" si="137"/>
        <v>Audio &amp; VideoAccessories</v>
      </c>
      <c r="P774" s="1" t="s">
        <v>13225</v>
      </c>
      <c r="R774">
        <v>199</v>
      </c>
      <c r="S774" s="8">
        <f t="shared" si="138"/>
        <v>199</v>
      </c>
      <c r="T774">
        <v>499</v>
      </c>
      <c r="U774" s="8">
        <f t="shared" si="139"/>
        <v>499</v>
      </c>
      <c r="V774" s="1">
        <f t="shared" si="140"/>
        <v>0.60120240480961928</v>
      </c>
      <c r="W774">
        <v>3.3</v>
      </c>
      <c r="X774" s="10">
        <f t="shared" si="141"/>
        <v>3.3</v>
      </c>
      <c r="Y774" s="4">
        <v>2804</v>
      </c>
      <c r="Z774" s="12">
        <f t="shared" si="142"/>
        <v>2804</v>
      </c>
    </row>
    <row r="775" spans="1:26" x14ac:dyDescent="0.25">
      <c r="A775">
        <v>774</v>
      </c>
      <c r="B775" t="s">
        <v>6295</v>
      </c>
      <c r="C775" t="s">
        <v>6296</v>
      </c>
      <c r="D775" t="str">
        <f t="shared" si="134"/>
        <v>Boult Audio Omega with 30dB ANC+ ENC, 32H Playtime, 45ms Latency Gaming Mode, Quad Mic Zen ENC, 3 Equalizer Modes, ANC, Type-C Fast Charging, IPX5 True Wireless in Ear Bluetooth Earbuds (Black)</v>
      </c>
      <c r="F775" t="str">
        <f t="shared" si="143"/>
        <v>Unique</v>
      </c>
      <c r="G775" t="str" cm="1">
        <f t="array" ref="G775">PROPER(_xlfn.TEXTJOIN(" ", TRUE, INDEX(_xlfn.FILTERXML("&lt;t&gt;&lt;s&gt;" &amp; SUBSTITUTE(D775," ","&lt;/s&gt;&lt;s&gt;") &amp; "&lt;/s&gt;&lt;/t&gt;", "//s"), _xlfn.SEQUENCE(4))))</f>
        <v>Boult Audio Omega With</v>
      </c>
      <c r="H775" t="str">
        <f t="shared" si="133"/>
        <v>ENC, 32H Playtime, 45ms Latency Gaming Mode, Quad Mic Zen ENC, 3 Equalizer Modes, ANC, Type-C Fast Charging, IPX5 True Wireless in Ear Bluetooth Earbuds (Black)</v>
      </c>
      <c r="I775" t="s">
        <v>3025</v>
      </c>
      <c r="J775" t="s">
        <v>13093</v>
      </c>
      <c r="K775" s="7" t="str">
        <f t="shared" si="135"/>
        <v>Electronics</v>
      </c>
      <c r="L775" s="2" t="s">
        <v>13131</v>
      </c>
      <c r="M775" t="str">
        <f t="shared" si="136"/>
        <v>Headphones , Earbuds &amp; Accessories</v>
      </c>
      <c r="N775" s="2" t="s">
        <v>13132</v>
      </c>
      <c r="O775" s="2" t="str">
        <f t="shared" si="137"/>
        <v>Headphones</v>
      </c>
      <c r="P775" s="1" t="s">
        <v>13133</v>
      </c>
      <c r="R775" s="2">
        <v>1999</v>
      </c>
      <c r="S775" s="8">
        <f t="shared" si="138"/>
        <v>1999</v>
      </c>
      <c r="T775" s="2">
        <v>9999</v>
      </c>
      <c r="U775" s="8">
        <f t="shared" si="139"/>
        <v>9999</v>
      </c>
      <c r="V775" s="1">
        <f t="shared" si="140"/>
        <v>0.80008000800080004</v>
      </c>
      <c r="W775">
        <v>3.7</v>
      </c>
      <c r="X775" s="10">
        <f t="shared" si="141"/>
        <v>3.7</v>
      </c>
      <c r="Y775" s="4">
        <v>1986</v>
      </c>
      <c r="Z775" s="12">
        <f t="shared" si="142"/>
        <v>1986</v>
      </c>
    </row>
    <row r="776" spans="1:26" x14ac:dyDescent="0.25">
      <c r="A776">
        <v>775</v>
      </c>
      <c r="B776" t="s">
        <v>6304</v>
      </c>
      <c r="C776" t="s">
        <v>6305</v>
      </c>
      <c r="D776" t="str">
        <f t="shared" si="134"/>
        <v>STRIFF UPH2W Multi Angle Tablet Mobile Stand. Holder for iPhone, Android, Samsung, OnePlus, Xiaomi. Portable,Foldable Stand.Perfect for Bed,Office, Home,Gift and Desktop (White)</v>
      </c>
      <c r="F776" t="str">
        <f t="shared" si="143"/>
        <v>Unique</v>
      </c>
      <c r="G776" t="str" cm="1">
        <f t="array" ref="G776">PROPER(_xlfn.TEXTJOIN(" ", TRUE, INDEX(_xlfn.FILTERXML("&lt;t&gt;&lt;s&gt;" &amp; SUBSTITUTE(D776," ","&lt;/s&gt;&lt;s&gt;") &amp; "&lt;/s&gt;&lt;/t&gt;", "//s"), _xlfn.SEQUENCE(4))))</f>
        <v>Striff Uph2W Multi Angle</v>
      </c>
      <c r="H776" t="str">
        <f t="shared" si="133"/>
        <v>Stand. Holder for iPhone, Android, Samsung, OnePlus, Xiaomi. Portable,Foldable Stand.Perfect for Bed,Office, Home,Gift and Desktop (White)</v>
      </c>
      <c r="I776" t="s">
        <v>3445</v>
      </c>
      <c r="J776" t="s">
        <v>13093</v>
      </c>
      <c r="K776" s="7" t="str">
        <f t="shared" si="135"/>
        <v>Electronics</v>
      </c>
      <c r="L776" t="s">
        <v>13122</v>
      </c>
      <c r="M776" t="str">
        <f t="shared" si="136"/>
        <v>Mobiles &amp; Accessories</v>
      </c>
      <c r="N776" t="s">
        <v>13123</v>
      </c>
      <c r="O776" s="2" t="str">
        <f t="shared" si="137"/>
        <v>MobileAccessories</v>
      </c>
      <c r="P776" s="1" t="s">
        <v>13143</v>
      </c>
      <c r="R776">
        <v>99</v>
      </c>
      <c r="S776" s="8">
        <f t="shared" si="138"/>
        <v>99</v>
      </c>
      <c r="T776">
        <v>499</v>
      </c>
      <c r="U776" s="8">
        <f t="shared" si="139"/>
        <v>499</v>
      </c>
      <c r="V776" s="1">
        <f t="shared" si="140"/>
        <v>0.80160320641282568</v>
      </c>
      <c r="W776">
        <v>4.0999999999999996</v>
      </c>
      <c r="X776" s="10">
        <f t="shared" si="141"/>
        <v>4.0999999999999996</v>
      </c>
      <c r="Y776" s="4">
        <v>2451</v>
      </c>
      <c r="Z776" s="12">
        <f t="shared" si="142"/>
        <v>2451</v>
      </c>
    </row>
    <row r="777" spans="1:26" x14ac:dyDescent="0.25">
      <c r="A777">
        <v>776</v>
      </c>
      <c r="B777" t="s">
        <v>6313</v>
      </c>
      <c r="C777" t="s">
        <v>6314</v>
      </c>
      <c r="D777" t="str">
        <f t="shared" si="134"/>
        <v>Amazon Basics Wireless Mouse | 2.4 GHz Connection, 1600 DPI | Type - C Adapter | Upto 12 Months of Battery Life | Ambidextrous Design | Suitable for PC Mac Laptop</v>
      </c>
      <c r="F777" t="str">
        <f t="shared" si="143"/>
        <v>Unique</v>
      </c>
      <c r="G777" t="str" cm="1">
        <f t="array" ref="G777">PROPER(_xlfn.TEXTJOIN(" ", TRUE, INDEX(_xlfn.FILTERXML("&lt;t&gt;&lt;s&gt;" &amp; SUBSTITUTE(D777," ","&lt;/s&gt;&lt;s&gt;") &amp; "&lt;/s&gt;&lt;/t&gt;", "//s"), _xlfn.SEQUENCE(4))))</f>
        <v>Amazon Basics Wireless Mouse</v>
      </c>
      <c r="H777" t="str">
        <f t="shared" si="133"/>
        <v>GHz Connection, 1600 DPI | Type - C Adapter | Upto 12 Months of Battery Life | Ambidextrous Design | Suitable for PC Mac Laptop</v>
      </c>
      <c r="I777" t="s">
        <v>4777</v>
      </c>
      <c r="J777" t="s">
        <v>13085</v>
      </c>
      <c r="K777" s="7" t="str">
        <f t="shared" si="135"/>
        <v>Computers &amp; Accessories</v>
      </c>
      <c r="L777" t="s">
        <v>13086</v>
      </c>
      <c r="M777" t="str">
        <f t="shared" si="136"/>
        <v>Accessories &amp; Peripherals</v>
      </c>
      <c r="N777" s="2" t="s">
        <v>13160</v>
      </c>
      <c r="O777" s="2" t="str">
        <f t="shared" si="137"/>
        <v>Keyboards , Mice &amp; InputDevices</v>
      </c>
      <c r="P777" s="1" t="s">
        <v>13161</v>
      </c>
      <c r="R777">
        <v>499</v>
      </c>
      <c r="S777" s="8">
        <f t="shared" si="138"/>
        <v>499</v>
      </c>
      <c r="T777" s="2">
        <v>1000</v>
      </c>
      <c r="U777" s="8">
        <f t="shared" si="139"/>
        <v>1000</v>
      </c>
      <c r="V777" s="1">
        <f t="shared" si="140"/>
        <v>0.501</v>
      </c>
      <c r="W777">
        <v>5</v>
      </c>
      <c r="X777" s="10">
        <f t="shared" si="141"/>
        <v>5</v>
      </c>
      <c r="Y777" s="4">
        <v>23</v>
      </c>
      <c r="Z777" s="12">
        <f t="shared" si="142"/>
        <v>23</v>
      </c>
    </row>
    <row r="778" spans="1:26" x14ac:dyDescent="0.25">
      <c r="A778">
        <v>777</v>
      </c>
      <c r="B778" t="s">
        <v>6323</v>
      </c>
      <c r="C778" t="s">
        <v>6324</v>
      </c>
      <c r="D778" t="str">
        <f t="shared" si="134"/>
        <v>Crucial RAM 8GB DDR4 3200MHz CL22 (or 2933MHz or 2666MHz) Laptop Memory CT8G4SFRA32A</v>
      </c>
      <c r="F778" t="str">
        <f t="shared" si="143"/>
        <v>Unique</v>
      </c>
      <c r="G778" t="str" cm="1">
        <f t="array" ref="G778">PROPER(_xlfn.TEXTJOIN(" ", TRUE, INDEX(_xlfn.FILTERXML("&lt;t&gt;&lt;s&gt;" &amp; SUBSTITUTE(D778," ","&lt;/s&gt;&lt;s&gt;") &amp; "&lt;/s&gt;&lt;/t&gt;", "//s"), _xlfn.SEQUENCE(4))))</f>
        <v>Crucial Ram 8Gb Ddr4</v>
      </c>
      <c r="H778" t="str">
        <f t="shared" si="133"/>
        <v>(or 2933MHz or 2666MHz) Laptop Memory CT8G4SFRA32A</v>
      </c>
      <c r="I778" t="s">
        <v>6325</v>
      </c>
      <c r="J778" t="s">
        <v>13085</v>
      </c>
      <c r="K778" s="7" t="str">
        <f t="shared" si="135"/>
        <v>Computers &amp; Accessories</v>
      </c>
      <c r="L778" s="2" t="s">
        <v>13231</v>
      </c>
      <c r="M778" t="str">
        <f t="shared" si="136"/>
        <v>Components</v>
      </c>
      <c r="N778" s="2" t="s">
        <v>13232</v>
      </c>
      <c r="O778" s="2" t="str">
        <f t="shared" si="137"/>
        <v>Memory</v>
      </c>
      <c r="P778" s="1"/>
      <c r="R778" s="2">
        <v>1792</v>
      </c>
      <c r="S778" s="8">
        <f t="shared" si="138"/>
        <v>1792</v>
      </c>
      <c r="T778" s="2">
        <v>3500</v>
      </c>
      <c r="U778" s="8">
        <f t="shared" si="139"/>
        <v>3500</v>
      </c>
      <c r="V778" s="1">
        <f t="shared" si="140"/>
        <v>0.48799999999999999</v>
      </c>
      <c r="W778">
        <v>4.5</v>
      </c>
      <c r="X778" s="10">
        <f t="shared" si="141"/>
        <v>4.5</v>
      </c>
      <c r="Y778" s="4">
        <v>26194</v>
      </c>
      <c r="Z778" s="12">
        <f t="shared" si="142"/>
        <v>26194</v>
      </c>
    </row>
    <row r="779" spans="1:26" x14ac:dyDescent="0.25">
      <c r="A779">
        <v>778</v>
      </c>
      <c r="B779" t="s">
        <v>6334</v>
      </c>
      <c r="C779" t="s">
        <v>6335</v>
      </c>
      <c r="D779" t="str">
        <f t="shared" si="134"/>
        <v>APC Back-UPS BX600C-IN 600VA 360W, 230V, UPS System, an Ideal Power Backup and Protection for Home Office, Desktop PC and Home Electronics</v>
      </c>
      <c r="F779" t="str">
        <f t="shared" si="143"/>
        <v>Unique</v>
      </c>
      <c r="G779" t="str" cm="1">
        <f t="array" ref="G779">PROPER(_xlfn.TEXTJOIN(" ", TRUE, INDEX(_xlfn.FILTERXML("&lt;t&gt;&lt;s&gt;" &amp; SUBSTITUTE(D779," ","&lt;/s&gt;&lt;s&gt;") &amp; "&lt;/s&gt;&lt;/t&gt;", "//s"), _xlfn.SEQUENCE(4))))</f>
        <v>Apc Back-Ups Bx600C-In 600Va</v>
      </c>
      <c r="H779" t="str">
        <f t="shared" si="133"/>
        <v>UPS System, an Ideal Power Backup and Protection for Home Office, Desktop PC and Home Electronics</v>
      </c>
      <c r="I779" t="s">
        <v>6336</v>
      </c>
      <c r="J779" t="s">
        <v>13085</v>
      </c>
      <c r="K779" s="7" t="str">
        <f t="shared" si="135"/>
        <v>Computers &amp; Accessories</v>
      </c>
      <c r="L779" s="2" t="s">
        <v>13086</v>
      </c>
      <c r="M779" t="str">
        <f t="shared" si="136"/>
        <v>Accessories &amp; Peripherals</v>
      </c>
      <c r="N779" s="2" t="s">
        <v>13233</v>
      </c>
      <c r="O779" s="2" t="str">
        <f t="shared" si="137"/>
        <v>UninterruptedPowerSupplies</v>
      </c>
      <c r="P779" s="1"/>
      <c r="R779" s="2">
        <v>3299</v>
      </c>
      <c r="S779" s="8">
        <f t="shared" si="138"/>
        <v>3299</v>
      </c>
      <c r="T779" s="2">
        <v>4100</v>
      </c>
      <c r="U779" s="8">
        <f t="shared" si="139"/>
        <v>4100</v>
      </c>
      <c r="V779" s="1">
        <f t="shared" si="140"/>
        <v>0.19536585365853659</v>
      </c>
      <c r="W779">
        <v>3.9</v>
      </c>
      <c r="X779" s="10">
        <f t="shared" si="141"/>
        <v>3.9</v>
      </c>
      <c r="Y779" s="4">
        <v>15783</v>
      </c>
      <c r="Z779" s="12">
        <f t="shared" si="142"/>
        <v>15783</v>
      </c>
    </row>
    <row r="780" spans="1:26" x14ac:dyDescent="0.25">
      <c r="A780">
        <v>779</v>
      </c>
      <c r="B780" t="s">
        <v>6345</v>
      </c>
      <c r="C780" t="s">
        <v>6346</v>
      </c>
      <c r="D780" t="str">
        <f t="shared" si="134"/>
        <v>Luxor 5 Subject Single Ruled Notebook - A5 Size, 70 GSM, 300 Pages</v>
      </c>
      <c r="F780" t="str">
        <f t="shared" si="143"/>
        <v>Unique</v>
      </c>
      <c r="G780" t="str" cm="1">
        <f t="array" ref="G780">PROPER(_xlfn.TEXTJOIN(" ", TRUE, INDEX(_xlfn.FILTERXML("&lt;t&gt;&lt;s&gt;" &amp; SUBSTITUTE(D780," ","&lt;/s&gt;&lt;s&gt;") &amp; "&lt;/s&gt;&lt;/t&gt;", "//s"), _xlfn.SEQUENCE(4))))</f>
        <v>Luxor 5 Subject Single</v>
      </c>
      <c r="H780" t="str">
        <f t="shared" si="133"/>
        <v>- A5 Size, 70 GSM, 300 Pages</v>
      </c>
      <c r="I780" t="s">
        <v>6199</v>
      </c>
      <c r="J780" t="s">
        <v>13171</v>
      </c>
      <c r="K780" s="7" t="str">
        <f t="shared" si="135"/>
        <v>OfficeProducts</v>
      </c>
      <c r="L780" t="s">
        <v>13172</v>
      </c>
      <c r="M780" t="str">
        <f t="shared" si="136"/>
        <v>OfficePaperProducts</v>
      </c>
      <c r="N780" t="s">
        <v>13173</v>
      </c>
      <c r="O780" s="2" t="str">
        <f t="shared" si="137"/>
        <v>Paper</v>
      </c>
      <c r="P780" s="1" t="s">
        <v>13174</v>
      </c>
      <c r="Q780" t="s">
        <v>13207</v>
      </c>
      <c r="R780">
        <v>125</v>
      </c>
      <c r="S780" s="8">
        <f t="shared" si="138"/>
        <v>125</v>
      </c>
      <c r="T780">
        <v>180</v>
      </c>
      <c r="U780" s="8">
        <f t="shared" si="139"/>
        <v>180</v>
      </c>
      <c r="V780" s="1">
        <f t="shared" si="140"/>
        <v>0.30555555555555558</v>
      </c>
      <c r="W780">
        <v>4.4000000000000004</v>
      </c>
      <c r="X780" s="10">
        <f t="shared" si="141"/>
        <v>4.4000000000000004</v>
      </c>
      <c r="Y780" s="4">
        <v>8053</v>
      </c>
      <c r="Z780" s="12">
        <f t="shared" si="142"/>
        <v>8053</v>
      </c>
    </row>
    <row r="781" spans="1:26" x14ac:dyDescent="0.25">
      <c r="A781">
        <v>780</v>
      </c>
      <c r="B781" t="s">
        <v>6355</v>
      </c>
      <c r="C781" t="s">
        <v>6356</v>
      </c>
      <c r="D781" t="str">
        <f t="shared" si="134"/>
        <v>Zebronics Zeb-Jaguar Wireless Mouse, 2.4GHz with USB Nano Receiver, High Precision Optical Tracking, 4 Buttons, Plug and Play, Ambidextrous, for PC Mac Laptop (Black+Grey)</v>
      </c>
      <c r="F781" t="str">
        <f t="shared" si="143"/>
        <v>Unique</v>
      </c>
      <c r="G781" t="str" cm="1">
        <f t="array" ref="G781">PROPER(_xlfn.TEXTJOIN(" ", TRUE, INDEX(_xlfn.FILTERXML("&lt;t&gt;&lt;s&gt;" &amp; SUBSTITUTE(D781," ","&lt;/s&gt;&lt;s&gt;") &amp; "&lt;/s&gt;&lt;/t&gt;", "//s"), _xlfn.SEQUENCE(4))))</f>
        <v>Zebronics Zeb-Jaguar Wireless Mouse,</v>
      </c>
      <c r="H781" t="str">
        <f t="shared" si="133"/>
        <v>USB Nano Receiver, High Precision Optical Tracking, 4 Buttons, Plug and Play, Ambidextrous, for PC Mac Laptop (Black+Grey)</v>
      </c>
      <c r="I781" t="s">
        <v>4777</v>
      </c>
      <c r="J781" t="s">
        <v>13085</v>
      </c>
      <c r="K781" s="7" t="str">
        <f t="shared" si="135"/>
        <v>Computers &amp; Accessories</v>
      </c>
      <c r="L781" t="s">
        <v>13086</v>
      </c>
      <c r="M781" t="str">
        <f t="shared" si="136"/>
        <v>Accessories &amp; Peripherals</v>
      </c>
      <c r="N781" s="2" t="s">
        <v>13160</v>
      </c>
      <c r="O781" s="2" t="str">
        <f t="shared" si="137"/>
        <v>Keyboards , Mice &amp; InputDevices</v>
      </c>
      <c r="P781" s="1" t="s">
        <v>13161</v>
      </c>
      <c r="R781">
        <v>399</v>
      </c>
      <c r="S781" s="8">
        <f t="shared" si="138"/>
        <v>399</v>
      </c>
      <c r="T781" s="2">
        <v>1190</v>
      </c>
      <c r="U781" s="8">
        <f t="shared" si="139"/>
        <v>1190</v>
      </c>
      <c r="V781" s="1">
        <f t="shared" si="140"/>
        <v>0.66470588235294115</v>
      </c>
      <c r="W781">
        <v>4.0999999999999996</v>
      </c>
      <c r="X781" s="10">
        <f t="shared" si="141"/>
        <v>4.0999999999999996</v>
      </c>
      <c r="Y781" s="4">
        <v>2809</v>
      </c>
      <c r="Z781" s="12">
        <f t="shared" si="142"/>
        <v>2809</v>
      </c>
    </row>
    <row r="782" spans="1:26" x14ac:dyDescent="0.25">
      <c r="A782">
        <v>781</v>
      </c>
      <c r="B782" t="s">
        <v>6365</v>
      </c>
      <c r="C782" t="s">
        <v>6366</v>
      </c>
      <c r="D782" t="str">
        <f t="shared" si="134"/>
        <v>Boult Audio Truebuds with 30H Playtime, IPX7 Waterproof, Lightning Boult‚Ñ¢ Type C Fast Charging (10 Min=100Mins), BoomX‚Ñ¢ Tech Rich Bass, Pro+ Calling HD Mic, Touch Controls in Ear Earbuds TWS (Grey)</v>
      </c>
      <c r="F782" t="str">
        <f t="shared" si="143"/>
        <v>Unique</v>
      </c>
      <c r="G782" t="str" cm="1">
        <f t="array" ref="G782">PROPER(_xlfn.TEXTJOIN(" ", TRUE, INDEX(_xlfn.FILTERXML("&lt;t&gt;&lt;s&gt;" &amp; SUBSTITUTE(D782," ","&lt;/s&gt;&lt;s&gt;") &amp; "&lt;/s&gt;&lt;/t&gt;", "//s"), _xlfn.SEQUENCE(4))))</f>
        <v>Boult Audio Truebuds With</v>
      </c>
      <c r="H782" t="str">
        <f t="shared" si="133"/>
        <v>IPX7 Waterproof, Lightning Boult‚Ñ¢ Type C Fast Charging (10 Min=100Mins), BoomX‚Ñ¢ Tech Rich Bass, Pro+ Calling HD Mic, Touch Controls in Ear Earbuds TWS (Grey)</v>
      </c>
      <c r="I782" t="s">
        <v>3025</v>
      </c>
      <c r="J782" t="s">
        <v>13093</v>
      </c>
      <c r="K782" s="7" t="str">
        <f t="shared" si="135"/>
        <v>Electronics</v>
      </c>
      <c r="L782" s="2" t="s">
        <v>13131</v>
      </c>
      <c r="M782" t="str">
        <f t="shared" si="136"/>
        <v>Headphones , Earbuds &amp; Accessories</v>
      </c>
      <c r="N782" s="2" t="s">
        <v>13132</v>
      </c>
      <c r="O782" s="2" t="str">
        <f t="shared" si="137"/>
        <v>Headphones</v>
      </c>
      <c r="P782" s="1" t="s">
        <v>13133</v>
      </c>
      <c r="R782" s="2">
        <v>1199</v>
      </c>
      <c r="S782" s="8">
        <f t="shared" si="138"/>
        <v>1199</v>
      </c>
      <c r="T782" s="2">
        <v>7999</v>
      </c>
      <c r="U782" s="8">
        <f t="shared" si="139"/>
        <v>7999</v>
      </c>
      <c r="V782" s="1">
        <f t="shared" si="140"/>
        <v>0.85010626328291039</v>
      </c>
      <c r="W782">
        <v>3.6</v>
      </c>
      <c r="X782" s="10">
        <f t="shared" si="141"/>
        <v>3.6</v>
      </c>
      <c r="Y782" s="4">
        <v>25910</v>
      </c>
      <c r="Z782" s="12">
        <f t="shared" si="142"/>
        <v>25910</v>
      </c>
    </row>
    <row r="783" spans="1:26" x14ac:dyDescent="0.25">
      <c r="A783">
        <v>782</v>
      </c>
      <c r="B783" t="s">
        <v>6375</v>
      </c>
      <c r="C783" t="s">
        <v>6376</v>
      </c>
      <c r="D783" t="str">
        <f t="shared" si="134"/>
        <v>Wembley LCD Writing Pad Tab | Writing, Drawing, Reusable, Portable Pad with Colorful Letters | 9 Inch Graphic Tablet (Assorted)</v>
      </c>
      <c r="F783" t="str">
        <f t="shared" si="143"/>
        <v>Unique</v>
      </c>
      <c r="G783" t="str" cm="1">
        <f t="array" ref="G783">PROPER(_xlfn.TEXTJOIN(" ", TRUE, INDEX(_xlfn.FILTERXML("&lt;t&gt;&lt;s&gt;" &amp; SUBSTITUTE(D783," ","&lt;/s&gt;&lt;s&gt;") &amp; "&lt;/s&gt;&lt;/t&gt;", "//s"), _xlfn.SEQUENCE(4))))</f>
        <v>Wembley Lcd Writing Pad</v>
      </c>
      <c r="H783" t="str">
        <f t="shared" si="133"/>
        <v>Writing, Drawing, Reusable, Portable Pad with Colorful Letters | 9 Inch Graphic Tablet (Assorted)</v>
      </c>
      <c r="I783" t="s">
        <v>4788</v>
      </c>
      <c r="J783" t="s">
        <v>13085</v>
      </c>
      <c r="K783" s="7" t="str">
        <f t="shared" si="135"/>
        <v>Computers &amp; Accessories</v>
      </c>
      <c r="L783" t="s">
        <v>13086</v>
      </c>
      <c r="M783" t="str">
        <f t="shared" si="136"/>
        <v>Accessories &amp; Peripherals</v>
      </c>
      <c r="N783" s="2" t="s">
        <v>13160</v>
      </c>
      <c r="O783" s="2" t="str">
        <f t="shared" si="137"/>
        <v>Keyboards , Mice &amp; InputDevices</v>
      </c>
      <c r="P783" s="1" t="s">
        <v>13162</v>
      </c>
      <c r="R783">
        <v>235</v>
      </c>
      <c r="S783" s="8">
        <f t="shared" si="138"/>
        <v>235</v>
      </c>
      <c r="T783" s="2">
        <v>1599</v>
      </c>
      <c r="U783" s="8">
        <f t="shared" si="139"/>
        <v>1599</v>
      </c>
      <c r="V783" s="1">
        <f t="shared" si="140"/>
        <v>0.85303314571607258</v>
      </c>
      <c r="W783">
        <v>3.8</v>
      </c>
      <c r="X783" s="10">
        <f t="shared" si="141"/>
        <v>3.8</v>
      </c>
      <c r="Y783" s="4">
        <v>1173</v>
      </c>
      <c r="Z783" s="12">
        <f t="shared" si="142"/>
        <v>1173</v>
      </c>
    </row>
    <row r="784" spans="1:26" x14ac:dyDescent="0.25">
      <c r="A784">
        <v>783</v>
      </c>
      <c r="B784" t="s">
        <v>6385</v>
      </c>
      <c r="C784" t="s">
        <v>6386</v>
      </c>
      <c r="D784" t="str">
        <f t="shared" si="134"/>
        <v>Gizga Essentials Multi-Purpose Portable and Foldable Wooden Desk for Bed Tray, Laptop Table, Study Table (Black)</v>
      </c>
      <c r="F784" t="str">
        <f t="shared" si="143"/>
        <v>Unique</v>
      </c>
      <c r="G784" t="str" cm="1">
        <f t="array" ref="G784">PROPER(_xlfn.TEXTJOIN(" ", TRUE, INDEX(_xlfn.FILTERXML("&lt;t&gt;&lt;s&gt;" &amp; SUBSTITUTE(D784," ","&lt;/s&gt;&lt;s&gt;") &amp; "&lt;/s&gt;&lt;/t&gt;", "//s"), _xlfn.SEQUENCE(4))))</f>
        <v>Gizga Essentials Multi-Purpose Portable</v>
      </c>
      <c r="H784" t="str">
        <f t="shared" si="133"/>
        <v>Wooden Desk for Bed Tray, Laptop Table, Study Table (Black)</v>
      </c>
      <c r="I784" t="s">
        <v>4808</v>
      </c>
      <c r="J784" t="s">
        <v>13085</v>
      </c>
      <c r="K784" s="7" t="str">
        <f t="shared" si="135"/>
        <v>Computers &amp; Accessories</v>
      </c>
      <c r="L784" t="s">
        <v>13086</v>
      </c>
      <c r="M784" t="str">
        <f t="shared" si="136"/>
        <v>Accessories &amp; Peripherals</v>
      </c>
      <c r="N784" s="2" t="s">
        <v>13154</v>
      </c>
      <c r="O784" s="2" t="str">
        <f t="shared" si="137"/>
        <v>LaptopAccessories</v>
      </c>
      <c r="P784" s="1" t="s">
        <v>13163</v>
      </c>
      <c r="R784">
        <v>549</v>
      </c>
      <c r="S784" s="8">
        <f t="shared" si="138"/>
        <v>549</v>
      </c>
      <c r="T784" s="2">
        <v>1999</v>
      </c>
      <c r="U784" s="8">
        <f t="shared" si="139"/>
        <v>1999</v>
      </c>
      <c r="V784" s="1">
        <f t="shared" si="140"/>
        <v>0.72536268134067039</v>
      </c>
      <c r="W784">
        <v>3.6</v>
      </c>
      <c r="X784" s="10">
        <f t="shared" si="141"/>
        <v>3.6</v>
      </c>
      <c r="Y784" s="4">
        <v>6422</v>
      </c>
      <c r="Z784" s="12">
        <f t="shared" si="142"/>
        <v>6422</v>
      </c>
    </row>
    <row r="785" spans="1:26" x14ac:dyDescent="0.25">
      <c r="A785">
        <v>784</v>
      </c>
      <c r="B785" t="s">
        <v>6395</v>
      </c>
      <c r="C785" t="s">
        <v>6396</v>
      </c>
      <c r="D785" t="str">
        <f t="shared" si="134"/>
        <v>E-COSMOS Plug in LED Night Light Mini USB LED Light Flexible USB LED Ambient Light Mini USB LED Light, LED Portable car Bulb, Indoor, Outdoor, Reading, Sleep (4 pcs)</v>
      </c>
      <c r="F785" t="str">
        <f t="shared" si="143"/>
        <v>Unique</v>
      </c>
      <c r="G785" t="str" cm="1">
        <f t="array" ref="G785">PROPER(_xlfn.TEXTJOIN(" ", TRUE, INDEX(_xlfn.FILTERXML("&lt;t&gt;&lt;s&gt;" &amp; SUBSTITUTE(D785," ","&lt;/s&gt;&lt;s&gt;") &amp; "&lt;/s&gt;&lt;/t&gt;", "//s"), _xlfn.SEQUENCE(4))))</f>
        <v>E-Cosmos Plug In Led</v>
      </c>
      <c r="H785" t="str">
        <f t="shared" si="133"/>
        <v>Mini USB LED Light Flexible USB LED Ambient Light Mini USB LED Light, LED Portable car Bulb, Indoor, Outdoor, Reading, Sleep (4 pcs)</v>
      </c>
      <c r="I785" t="s">
        <v>5758</v>
      </c>
      <c r="J785" t="s">
        <v>13085</v>
      </c>
      <c r="K785" s="7" t="str">
        <f t="shared" si="135"/>
        <v>Computers &amp; Accessories</v>
      </c>
      <c r="L785" t="s">
        <v>13086</v>
      </c>
      <c r="M785" t="str">
        <f t="shared" si="136"/>
        <v>Accessories &amp; Peripherals</v>
      </c>
      <c r="N785" t="s">
        <v>13214</v>
      </c>
      <c r="O785" s="2" t="str">
        <f t="shared" si="137"/>
        <v>USBGadgets</v>
      </c>
      <c r="P785" s="1" t="s">
        <v>13215</v>
      </c>
      <c r="R785">
        <v>89</v>
      </c>
      <c r="S785" s="8">
        <f t="shared" si="138"/>
        <v>89</v>
      </c>
      <c r="T785">
        <v>99</v>
      </c>
      <c r="U785" s="8">
        <f t="shared" si="139"/>
        <v>99</v>
      </c>
      <c r="V785" s="1">
        <f t="shared" si="140"/>
        <v>0.10101010101010101</v>
      </c>
      <c r="W785">
        <v>4.2</v>
      </c>
      <c r="X785" s="10">
        <f t="shared" si="141"/>
        <v>4.2</v>
      </c>
      <c r="Y785" s="4">
        <v>241</v>
      </c>
      <c r="Z785" s="12">
        <f t="shared" si="142"/>
        <v>241</v>
      </c>
    </row>
    <row r="786" spans="1:26" x14ac:dyDescent="0.25">
      <c r="A786">
        <v>785</v>
      </c>
      <c r="B786" t="s">
        <v>280</v>
      </c>
      <c r="C786" t="s">
        <v>281</v>
      </c>
      <c r="D786" t="str">
        <f t="shared" si="134"/>
        <v>Duracell USB C To Lightning Apple Certified (Mfi) Braided Sync and Charge Cable For Iphone, Ipad And Ipod. Fast Charging Lightning Cable, 3.9 Feet (1.2M) - Black</v>
      </c>
      <c r="F786" t="str">
        <f t="shared" si="143"/>
        <v>Duplicate</v>
      </c>
      <c r="G786" t="str" cm="1">
        <f t="array" ref="G786">PROPER(_xlfn.TEXTJOIN(" ", TRUE, INDEX(_xlfn.FILTERXML("&lt;t&gt;&lt;s&gt;" &amp; SUBSTITUTE(D786," ","&lt;/s&gt;&lt;s&gt;") &amp; "&lt;/s&gt;&lt;/t&gt;", "//s"), _xlfn.SEQUENCE(4))))</f>
        <v>Duracell Usb C To</v>
      </c>
      <c r="H786" t="str">
        <f t="shared" si="133"/>
        <v>Certified (Mfi) Braided Sync and Charge Cable For Iphone, Ipad And Ipod. Fast Charging Lightning Cable, 3.9 Feet (1.2M) - Black</v>
      </c>
      <c r="I786" t="s">
        <v>17</v>
      </c>
      <c r="J786" t="s">
        <v>13085</v>
      </c>
      <c r="K786" s="7" t="str">
        <f t="shared" si="135"/>
        <v>Computers &amp; Accessories</v>
      </c>
      <c r="L786" t="s">
        <v>13086</v>
      </c>
      <c r="M786" t="str">
        <f t="shared" si="136"/>
        <v>Accessories &amp; Peripherals</v>
      </c>
      <c r="N786" s="2" t="s">
        <v>13087</v>
      </c>
      <c r="O786" s="2" t="str">
        <f t="shared" si="137"/>
        <v>Cables &amp; Accessories</v>
      </c>
      <c r="P786" s="1" t="s">
        <v>13088</v>
      </c>
      <c r="Q786" t="s">
        <v>13089</v>
      </c>
      <c r="R786">
        <v>970</v>
      </c>
      <c r="S786" s="8">
        <f t="shared" si="138"/>
        <v>970</v>
      </c>
      <c r="T786" s="2">
        <v>1999</v>
      </c>
      <c r="U786" s="8">
        <f t="shared" si="139"/>
        <v>1999</v>
      </c>
      <c r="V786" s="1">
        <f t="shared" si="140"/>
        <v>0.51475737868934468</v>
      </c>
      <c r="W786">
        <v>4.4000000000000004</v>
      </c>
      <c r="X786" s="10">
        <f t="shared" si="141"/>
        <v>4.4000000000000004</v>
      </c>
      <c r="Y786" s="4">
        <v>184</v>
      </c>
      <c r="Z786" s="12">
        <f t="shared" si="142"/>
        <v>184</v>
      </c>
    </row>
    <row r="787" spans="1:26" x14ac:dyDescent="0.25">
      <c r="A787">
        <v>786</v>
      </c>
      <c r="B787" t="s">
        <v>6407</v>
      </c>
      <c r="C787" t="s">
        <v>6408</v>
      </c>
      <c r="D787" t="str">
        <f t="shared" si="134"/>
        <v>Noise Buds VS201 V2 in-Ear Truly Wireless Earbuds with Dual Equalizer | with Mic | Total 14-Hour Playtime | Full Touch Control | IPX5 Water Resistance and Bluetooth v5.1 (Olive Green)</v>
      </c>
      <c r="F787" t="str">
        <f t="shared" si="143"/>
        <v>Unique</v>
      </c>
      <c r="G787" t="str" cm="1">
        <f t="array" ref="G787">PROPER(_xlfn.TEXTJOIN(" ", TRUE, INDEX(_xlfn.FILTERXML("&lt;t&gt;&lt;s&gt;" &amp; SUBSTITUTE(D787," ","&lt;/s&gt;&lt;s&gt;") &amp; "&lt;/s&gt;&lt;/t&gt;", "//s"), _xlfn.SEQUENCE(4))))</f>
        <v>Noise Buds Vs201 V2</v>
      </c>
      <c r="H787" t="str">
        <f t="shared" si="133"/>
        <v>Wireless Earbuds with Dual Equalizer | with Mic | Total 14-Hour Playtime | Full Touch Control | IPX5 Water Resistance and Bluetooth v5.1 (Olive Green)</v>
      </c>
      <c r="I787" t="s">
        <v>3025</v>
      </c>
      <c r="J787" t="s">
        <v>13093</v>
      </c>
      <c r="K787" s="7" t="str">
        <f t="shared" si="135"/>
        <v>Electronics</v>
      </c>
      <c r="L787" s="2" t="s">
        <v>13131</v>
      </c>
      <c r="M787" t="str">
        <f t="shared" si="136"/>
        <v>Headphones , Earbuds &amp; Accessories</v>
      </c>
      <c r="N787" s="2" t="s">
        <v>13132</v>
      </c>
      <c r="O787" s="2" t="str">
        <f t="shared" si="137"/>
        <v>Headphones</v>
      </c>
      <c r="P787" s="1" t="s">
        <v>13133</v>
      </c>
      <c r="R787" s="2">
        <v>1299</v>
      </c>
      <c r="S787" s="8">
        <f t="shared" si="138"/>
        <v>1299</v>
      </c>
      <c r="T787" s="2">
        <v>2999</v>
      </c>
      <c r="U787" s="8">
        <f t="shared" si="139"/>
        <v>2999</v>
      </c>
      <c r="V787" s="1">
        <f t="shared" si="140"/>
        <v>0.56685561853951316</v>
      </c>
      <c r="W787">
        <v>3.8</v>
      </c>
      <c r="X787" s="10">
        <f t="shared" si="141"/>
        <v>3.8</v>
      </c>
      <c r="Y787" s="4">
        <v>14629</v>
      </c>
      <c r="Z787" s="12">
        <f t="shared" si="142"/>
        <v>14629</v>
      </c>
    </row>
    <row r="788" spans="1:26" x14ac:dyDescent="0.25">
      <c r="A788">
        <v>787</v>
      </c>
      <c r="B788" t="s">
        <v>6417</v>
      </c>
      <c r="C788" t="s">
        <v>6418</v>
      </c>
      <c r="D788" t="str">
        <f t="shared" si="134"/>
        <v>Lapster Gel Mouse pad with Wrist Rest , Gaming Mouse Pad with Lycra Cloth Nonslip for Laptop , Computer, , Home and Office (Black)</v>
      </c>
      <c r="F788" t="str">
        <f t="shared" si="143"/>
        <v>Unique</v>
      </c>
      <c r="G788" t="str" cm="1">
        <f t="array" ref="G788">PROPER(_xlfn.TEXTJOIN(" ", TRUE, INDEX(_xlfn.FILTERXML("&lt;t&gt;&lt;s&gt;" &amp; SUBSTITUTE(D788," ","&lt;/s&gt;&lt;s&gt;") &amp; "&lt;/s&gt;&lt;/t&gt;", "//s"), _xlfn.SEQUENCE(4))))</f>
        <v>Lapster Gel Mouse Pad</v>
      </c>
      <c r="H788" t="str">
        <f t="shared" si="133"/>
        <v>Rest , Gaming Mouse Pad with Lycra Cloth Nonslip for Laptop , Computer, , Home and Office (Black)</v>
      </c>
      <c r="I788" t="s">
        <v>5289</v>
      </c>
      <c r="J788" t="s">
        <v>13085</v>
      </c>
      <c r="K788" s="7" t="str">
        <f t="shared" si="135"/>
        <v>Computers &amp; Accessories</v>
      </c>
      <c r="L788" t="s">
        <v>13086</v>
      </c>
      <c r="M788" t="str">
        <f t="shared" si="136"/>
        <v>Accessories &amp; Peripherals</v>
      </c>
      <c r="N788" t="s">
        <v>13160</v>
      </c>
      <c r="O788" s="2" t="str">
        <f t="shared" si="137"/>
        <v>Keyboards , Mice &amp; InputDevices</v>
      </c>
      <c r="P788" s="1" t="s">
        <v>13194</v>
      </c>
      <c r="Q788" t="s">
        <v>13200</v>
      </c>
      <c r="R788">
        <v>230</v>
      </c>
      <c r="S788" s="8">
        <f t="shared" si="138"/>
        <v>230</v>
      </c>
      <c r="T788">
        <v>999</v>
      </c>
      <c r="U788" s="8">
        <f t="shared" si="139"/>
        <v>999</v>
      </c>
      <c r="V788" s="1">
        <f t="shared" si="140"/>
        <v>0.76976976976976974</v>
      </c>
      <c r="W788">
        <v>4.2</v>
      </c>
      <c r="X788" s="10">
        <f t="shared" si="141"/>
        <v>4.2</v>
      </c>
      <c r="Y788" s="4">
        <v>1528</v>
      </c>
      <c r="Z788" s="12">
        <f t="shared" si="142"/>
        <v>1528</v>
      </c>
    </row>
    <row r="789" spans="1:26" x14ac:dyDescent="0.25">
      <c r="A789">
        <v>788</v>
      </c>
      <c r="B789" t="s">
        <v>6427</v>
      </c>
      <c r="C789" t="s">
        <v>6428</v>
      </c>
      <c r="D789" t="str">
        <f t="shared" si="134"/>
        <v>Gizga Essentials Earphone Carrying Case, Multi-Purpose Pocket Storage Travel Organizer for Earphones, Headset, Pen Drives, SD Cards, Shock-Proof Ballistic Nylon, Soft Fabric, Mesh Pocket, Green</v>
      </c>
      <c r="F789" t="str">
        <f t="shared" si="143"/>
        <v>Unique</v>
      </c>
      <c r="G789" t="str" cm="1">
        <f t="array" ref="G789">PROPER(_xlfn.TEXTJOIN(" ", TRUE, INDEX(_xlfn.FILTERXML("&lt;t&gt;&lt;s&gt;" &amp; SUBSTITUTE(D789," ","&lt;/s&gt;&lt;s&gt;") &amp; "&lt;/s&gt;&lt;/t&gt;", "//s"), _xlfn.SEQUENCE(4))))</f>
        <v>Gizga Essentials Earphone Carrying</v>
      </c>
      <c r="H789" t="str">
        <f t="shared" si="133"/>
        <v>Pocket Storage Travel Organizer for Earphones, Headset, Pen Drives, SD Cards, Shock-Proof Ballistic Nylon, Soft Fabric, Mesh Pocket, Green</v>
      </c>
      <c r="I789" t="s">
        <v>6429</v>
      </c>
      <c r="J789" t="s">
        <v>13093</v>
      </c>
      <c r="K789" s="7" t="str">
        <f t="shared" si="135"/>
        <v>Electronics</v>
      </c>
      <c r="L789" t="s">
        <v>13131</v>
      </c>
      <c r="M789" t="str">
        <f t="shared" si="136"/>
        <v>Headphones , Earbuds &amp; Accessories</v>
      </c>
      <c r="N789" t="s">
        <v>13234</v>
      </c>
      <c r="O789" s="2" t="str">
        <f t="shared" si="137"/>
        <v>Cases</v>
      </c>
      <c r="P789" s="1"/>
      <c r="R789">
        <v>119</v>
      </c>
      <c r="S789" s="8">
        <f t="shared" si="138"/>
        <v>119</v>
      </c>
      <c r="T789">
        <v>499</v>
      </c>
      <c r="U789" s="8">
        <f t="shared" si="139"/>
        <v>499</v>
      </c>
      <c r="V789" s="1">
        <f t="shared" si="140"/>
        <v>0.76152304609218435</v>
      </c>
      <c r="W789">
        <v>4.3</v>
      </c>
      <c r="X789" s="10">
        <f t="shared" si="141"/>
        <v>4.3</v>
      </c>
      <c r="Y789" s="4">
        <v>15032</v>
      </c>
      <c r="Z789" s="12">
        <f t="shared" si="142"/>
        <v>15032</v>
      </c>
    </row>
    <row r="790" spans="1:26" x14ac:dyDescent="0.25">
      <c r="A790">
        <v>789</v>
      </c>
      <c r="B790" t="s">
        <v>6438</v>
      </c>
      <c r="C790" t="s">
        <v>6439</v>
      </c>
      <c r="D790" t="str">
        <f t="shared" si="134"/>
        <v>SanDisk Ultra SDHC UHS-I Card 32GB 120MB s R for DSLR Cameras, for Full HD Recording, 10Y Warranty</v>
      </c>
      <c r="F790" t="str">
        <f t="shared" si="143"/>
        <v>Unique</v>
      </c>
      <c r="G790" t="str" cm="1">
        <f t="array" ref="G790">PROPER(_xlfn.TEXTJOIN(" ", TRUE, INDEX(_xlfn.FILTERXML("&lt;t&gt;&lt;s&gt;" &amp; SUBSTITUTE(D790," ","&lt;/s&gt;&lt;s&gt;") &amp; "&lt;/s&gt;&lt;/t&gt;", "//s"), _xlfn.SEQUENCE(4))))</f>
        <v>Sandisk Ultra Sdhc Uhs-I</v>
      </c>
      <c r="H790" t="str">
        <f t="shared" si="133"/>
        <v>120MB s R for DSLR Cameras, for Full HD Recording, 10Y Warranty</v>
      </c>
      <c r="I790" t="s">
        <v>6440</v>
      </c>
      <c r="J790" t="s">
        <v>13093</v>
      </c>
      <c r="K790" s="7" t="str">
        <f t="shared" si="135"/>
        <v>Electronics</v>
      </c>
      <c r="L790" t="s">
        <v>13095</v>
      </c>
      <c r="M790" t="str">
        <f t="shared" si="136"/>
        <v>Accessories</v>
      </c>
      <c r="N790" t="s">
        <v>13128</v>
      </c>
      <c r="O790" s="2" t="str">
        <f t="shared" si="137"/>
        <v>MemoryCards</v>
      </c>
      <c r="P790" s="1" t="s">
        <v>13235</v>
      </c>
      <c r="R790">
        <v>449</v>
      </c>
      <c r="S790" s="8">
        <f t="shared" si="138"/>
        <v>449</v>
      </c>
      <c r="T790">
        <v>800</v>
      </c>
      <c r="U790" s="8">
        <f t="shared" si="139"/>
        <v>800</v>
      </c>
      <c r="V790" s="1">
        <f t="shared" si="140"/>
        <v>0.43874999999999997</v>
      </c>
      <c r="W790">
        <v>4.4000000000000004</v>
      </c>
      <c r="X790" s="10">
        <f t="shared" si="141"/>
        <v>4.4000000000000004</v>
      </c>
      <c r="Y790" s="4">
        <v>69585</v>
      </c>
      <c r="Z790" s="12">
        <f t="shared" si="142"/>
        <v>69585</v>
      </c>
    </row>
    <row r="791" spans="1:26" x14ac:dyDescent="0.25">
      <c r="A791">
        <v>790</v>
      </c>
      <c r="B791" t="s">
        <v>6449</v>
      </c>
      <c r="C791" t="s">
        <v>12995</v>
      </c>
      <c r="D791" t="str">
        <f t="shared" si="134"/>
        <v>DIGITEK (DRL-14C) Professional (31cm) Dual Temperature LED Ring Light with Tripod Stand and Mini Tripod for YouTube, Photo-Shoot, Video Shoot, Live Stream, Makeup, Vlogging and More</v>
      </c>
      <c r="F791" t="str">
        <f t="shared" si="143"/>
        <v>Unique</v>
      </c>
      <c r="G791" t="str" cm="1">
        <f t="array" ref="G791">PROPER(_xlfn.TEXTJOIN(" ", TRUE, INDEX(_xlfn.FILTERXML("&lt;t&gt;&lt;s&gt;" &amp; SUBSTITUTE(D791," ","&lt;/s&gt;&lt;s&gt;") &amp; "&lt;/s&gt;&lt;/t&gt;", "//s"), _xlfn.SEQUENCE(4))))</f>
        <v>Digitek (Drl-14C) Professional (31Cm)</v>
      </c>
      <c r="H791" t="str">
        <f t="shared" si="133"/>
        <v>LED Ring Light with Tripod Stand and Mini Tripod for YouTube, Photo-Shoot, Video Shoot, Live Stream, Makeup, Vlogging and More</v>
      </c>
      <c r="I791" t="s">
        <v>6450</v>
      </c>
      <c r="J791" t="s">
        <v>13093</v>
      </c>
      <c r="K791" s="7" t="str">
        <f t="shared" si="135"/>
        <v>Electronics</v>
      </c>
      <c r="L791" s="2" t="s">
        <v>13122</v>
      </c>
      <c r="M791" t="str">
        <f t="shared" si="136"/>
        <v>Mobiles &amp; Accessories</v>
      </c>
      <c r="N791" s="2" t="s">
        <v>13123</v>
      </c>
      <c r="O791" s="2" t="str">
        <f t="shared" si="137"/>
        <v>MobileAccessories</v>
      </c>
      <c r="P791" s="1" t="s">
        <v>13140</v>
      </c>
      <c r="Q791" t="s">
        <v>13236</v>
      </c>
      <c r="R791" s="2">
        <v>1699</v>
      </c>
      <c r="S791" s="8">
        <f t="shared" si="138"/>
        <v>1699</v>
      </c>
      <c r="T791" s="2">
        <v>3495</v>
      </c>
      <c r="U791" s="8">
        <f t="shared" si="139"/>
        <v>3495</v>
      </c>
      <c r="V791" s="1">
        <f t="shared" si="140"/>
        <v>0.51387696709585118</v>
      </c>
      <c r="W791">
        <v>4.0999999999999996</v>
      </c>
      <c r="X791" s="10">
        <f t="shared" si="141"/>
        <v>4.0999999999999996</v>
      </c>
      <c r="Y791" s="4">
        <v>14371</v>
      </c>
      <c r="Z791" s="12">
        <f t="shared" si="142"/>
        <v>14371</v>
      </c>
    </row>
    <row r="792" spans="1:26" x14ac:dyDescent="0.25">
      <c r="A792">
        <v>791</v>
      </c>
      <c r="B792" t="s">
        <v>6459</v>
      </c>
      <c r="C792" t="s">
        <v>6460</v>
      </c>
      <c r="D792" t="str">
        <f t="shared" si="134"/>
        <v>Classmate Long Notebook - 140 Pages, Single Line, 297mm x 210mm (Pack of 12)</v>
      </c>
      <c r="F792" t="str">
        <f t="shared" si="143"/>
        <v>Unique</v>
      </c>
      <c r="G792" t="str" cm="1">
        <f t="array" ref="G792">PROPER(_xlfn.TEXTJOIN(" ", TRUE, INDEX(_xlfn.FILTERXML("&lt;t&gt;&lt;s&gt;" &amp; SUBSTITUTE(D792," ","&lt;/s&gt;&lt;s&gt;") &amp; "&lt;/s&gt;&lt;/t&gt;", "//s"), _xlfn.SEQUENCE(4))))</f>
        <v>Classmate Long Notebook -</v>
      </c>
      <c r="H792" t="str">
        <f t="shared" si="133"/>
        <v>Single Line, 297mm x 210mm (Pack of 12)</v>
      </c>
      <c r="I792" t="s">
        <v>6199</v>
      </c>
      <c r="J792" t="s">
        <v>13171</v>
      </c>
      <c r="K792" s="7" t="str">
        <f t="shared" si="135"/>
        <v>OfficeProducts</v>
      </c>
      <c r="L792" t="s">
        <v>13172</v>
      </c>
      <c r="M792" t="str">
        <f t="shared" si="136"/>
        <v>OfficePaperProducts</v>
      </c>
      <c r="N792" t="s">
        <v>13173</v>
      </c>
      <c r="O792" s="2" t="str">
        <f t="shared" si="137"/>
        <v>Paper</v>
      </c>
      <c r="P792" s="1" t="s">
        <v>13174</v>
      </c>
      <c r="Q792" t="s">
        <v>13207</v>
      </c>
      <c r="R792">
        <v>561</v>
      </c>
      <c r="S792" s="8">
        <f t="shared" si="138"/>
        <v>561</v>
      </c>
      <c r="T792">
        <v>720</v>
      </c>
      <c r="U792" s="8">
        <f t="shared" si="139"/>
        <v>720</v>
      </c>
      <c r="V792" s="1">
        <f t="shared" si="140"/>
        <v>0.22083333333333333</v>
      </c>
      <c r="W792">
        <v>4.4000000000000004</v>
      </c>
      <c r="X792" s="10">
        <f t="shared" si="141"/>
        <v>4.4000000000000004</v>
      </c>
      <c r="Y792" s="4">
        <v>3182</v>
      </c>
      <c r="Z792" s="12">
        <f t="shared" si="142"/>
        <v>3182</v>
      </c>
    </row>
    <row r="793" spans="1:26" x14ac:dyDescent="0.25">
      <c r="A793">
        <v>792</v>
      </c>
      <c r="B793" t="s">
        <v>6469</v>
      </c>
      <c r="C793" t="s">
        <v>6470</v>
      </c>
      <c r="D793" t="str">
        <f t="shared" si="134"/>
        <v>Lenovo 300 Wired Plug and Play USB Mouse, High Resolution 1600 DPI Optical Sensor, 3-Button Design with clickable Scroll Wheel, Ambidextrous, Ergonomic Mouse for Comfortable All-Day Grip (GX30M39704)</v>
      </c>
      <c r="F793" t="str">
        <f t="shared" si="143"/>
        <v>Unique</v>
      </c>
      <c r="G793" t="str" cm="1">
        <f t="array" ref="G793">PROPER(_xlfn.TEXTJOIN(" ", TRUE, INDEX(_xlfn.FILTERXML("&lt;t&gt;&lt;s&gt;" &amp; SUBSTITUTE(D793," ","&lt;/s&gt;&lt;s&gt;") &amp; "&lt;/s&gt;&lt;/t&gt;", "//s"), _xlfn.SEQUENCE(4))))</f>
        <v>Lenovo 300 Wired Plug</v>
      </c>
      <c r="H793" t="str">
        <f t="shared" si="133"/>
        <v>USB Mouse, High Resolution 1600 DPI Optical Sensor, 3-Button Design with clickable Scroll Wheel, Ambidextrous, Ergonomic Mouse for Comfortable All-Day Grip (GX30M39704)</v>
      </c>
      <c r="I793" t="s">
        <v>4777</v>
      </c>
      <c r="J793" t="s">
        <v>13085</v>
      </c>
      <c r="K793" s="7" t="str">
        <f t="shared" si="135"/>
        <v>Computers &amp; Accessories</v>
      </c>
      <c r="L793" t="s">
        <v>13086</v>
      </c>
      <c r="M793" t="str">
        <f t="shared" si="136"/>
        <v>Accessories &amp; Peripherals</v>
      </c>
      <c r="N793" t="s">
        <v>13160</v>
      </c>
      <c r="O793" s="2" t="str">
        <f t="shared" si="137"/>
        <v>Keyboards , Mice &amp; InputDevices</v>
      </c>
      <c r="P793" s="1" t="s">
        <v>13161</v>
      </c>
      <c r="R793">
        <v>289</v>
      </c>
      <c r="S793" s="8">
        <f t="shared" si="138"/>
        <v>289</v>
      </c>
      <c r="T793">
        <v>590</v>
      </c>
      <c r="U793" s="8">
        <f t="shared" si="139"/>
        <v>590</v>
      </c>
      <c r="V793" s="1">
        <f t="shared" si="140"/>
        <v>0.51016949152542368</v>
      </c>
      <c r="W793">
        <v>4.4000000000000004</v>
      </c>
      <c r="X793" s="10">
        <f t="shared" si="141"/>
        <v>4.4000000000000004</v>
      </c>
      <c r="Y793" s="4">
        <v>25886</v>
      </c>
      <c r="Z793" s="12">
        <f t="shared" si="142"/>
        <v>25886</v>
      </c>
    </row>
    <row r="794" spans="1:26" x14ac:dyDescent="0.25">
      <c r="A794">
        <v>793</v>
      </c>
      <c r="B794" t="s">
        <v>6479</v>
      </c>
      <c r="C794" t="s">
        <v>6480</v>
      </c>
      <c r="D794" t="str">
        <f t="shared" si="134"/>
        <v>Dyazo 6 Angles Adjustable Aluminum Ergonomic Foldable Portable Tabletop Laptop Desktop Riser Stand Holder Compatible for MacBook, HP, Dell, Lenovo and All Other Notebook (Silver)</v>
      </c>
      <c r="F794" t="str">
        <f t="shared" si="143"/>
        <v>Unique</v>
      </c>
      <c r="G794" t="str" cm="1">
        <f t="array" ref="G794">PROPER(_xlfn.TEXTJOIN(" ", TRUE, INDEX(_xlfn.FILTERXML("&lt;t&gt;&lt;s&gt;" &amp; SUBSTITUTE(D794," ","&lt;/s&gt;&lt;s&gt;") &amp; "&lt;/s&gt;&lt;/t&gt;", "//s"), _xlfn.SEQUENCE(4))))</f>
        <v>Dyazo 6 Angles Adjustable</v>
      </c>
      <c r="H794" t="str">
        <f t="shared" si="133"/>
        <v>Foldable Portable Tabletop Laptop Desktop Riser Stand Holder Compatible for MacBook, HP, Dell, Lenovo and All Other Notebook (Silver)</v>
      </c>
      <c r="I794" t="s">
        <v>4833</v>
      </c>
      <c r="J794" t="s">
        <v>13085</v>
      </c>
      <c r="K794" s="7" t="str">
        <f t="shared" si="135"/>
        <v>Computers &amp; Accessories</v>
      </c>
      <c r="L794" t="s">
        <v>13086</v>
      </c>
      <c r="M794" t="str">
        <f t="shared" si="136"/>
        <v>Accessories &amp; Peripherals</v>
      </c>
      <c r="N794" s="2" t="s">
        <v>13154</v>
      </c>
      <c r="O794" s="2" t="str">
        <f t="shared" si="137"/>
        <v>LaptopAccessories</v>
      </c>
      <c r="P794" s="1" t="s">
        <v>13164</v>
      </c>
      <c r="R794">
        <v>599</v>
      </c>
      <c r="S794" s="8">
        <f t="shared" si="138"/>
        <v>599</v>
      </c>
      <c r="T794" s="2">
        <v>1999</v>
      </c>
      <c r="U794" s="8">
        <f t="shared" si="139"/>
        <v>1999</v>
      </c>
      <c r="V794" s="1">
        <f t="shared" si="140"/>
        <v>0.70035017508754382</v>
      </c>
      <c r="W794">
        <v>4.4000000000000004</v>
      </c>
      <c r="X794" s="10">
        <f t="shared" si="141"/>
        <v>4.4000000000000004</v>
      </c>
      <c r="Y794" s="4">
        <v>4736</v>
      </c>
      <c r="Z794" s="12">
        <f t="shared" si="142"/>
        <v>4736</v>
      </c>
    </row>
    <row r="795" spans="1:26" x14ac:dyDescent="0.25">
      <c r="A795">
        <v>794</v>
      </c>
      <c r="B795" t="s">
        <v>6489</v>
      </c>
      <c r="C795" t="s">
        <v>6490</v>
      </c>
      <c r="D795" t="str">
        <f t="shared" si="134"/>
        <v>Western Digital WD 2TB My Passport Portable Hard Disk Drive, USB 3.0 with¬† Automatic Backup, 256 Bit AES Hardware Encryption,Password Protection,Compatible with Windows and Mac, External HDD-Black</v>
      </c>
      <c r="F795" t="str">
        <f t="shared" si="143"/>
        <v>Unique</v>
      </c>
      <c r="G795" t="str" cm="1">
        <f t="array" ref="G795">PROPER(_xlfn.TEXTJOIN(" ", TRUE, INDEX(_xlfn.FILTERXML("&lt;t&gt;&lt;s&gt;" &amp; SUBSTITUTE(D795," ","&lt;/s&gt;&lt;s&gt;") &amp; "&lt;/s&gt;&lt;/t&gt;", "//s"), _xlfn.SEQUENCE(4))))</f>
        <v>Western Digital Wd 2Tb</v>
      </c>
      <c r="H795" t="str">
        <f t="shared" si="133"/>
        <v>Portable Hard Disk Drive, USB 3.0 with¬† Automatic Backup, 256 Bit AES Hardware Encryption,Password Protection,Compatible with Windows and Mac, External HDD-Black</v>
      </c>
      <c r="I795" t="s">
        <v>5054</v>
      </c>
      <c r="J795" t="s">
        <v>13085</v>
      </c>
      <c r="K795" s="7" t="str">
        <f t="shared" si="135"/>
        <v>Computers &amp; Accessories</v>
      </c>
      <c r="L795" s="2" t="s">
        <v>13158</v>
      </c>
      <c r="M795" t="str">
        <f t="shared" si="136"/>
        <v>ExternalDevices &amp; DataStorage</v>
      </c>
      <c r="N795" s="2" t="s">
        <v>13181</v>
      </c>
      <c r="O795" s="2" t="str">
        <f t="shared" si="137"/>
        <v>ExternalHardDisks</v>
      </c>
      <c r="P795" s="1"/>
      <c r="R795" s="2">
        <v>5599</v>
      </c>
      <c r="S795" s="8">
        <f t="shared" si="138"/>
        <v>5599</v>
      </c>
      <c r="T795" s="2">
        <v>7350</v>
      </c>
      <c r="U795" s="8">
        <f t="shared" si="139"/>
        <v>7350</v>
      </c>
      <c r="V795" s="1">
        <f t="shared" si="140"/>
        <v>0.23823129251700681</v>
      </c>
      <c r="W795">
        <v>4.4000000000000004</v>
      </c>
      <c r="X795" s="10">
        <f t="shared" si="141"/>
        <v>4.4000000000000004</v>
      </c>
      <c r="Y795" s="4">
        <v>73005</v>
      </c>
      <c r="Z795" s="12">
        <f t="shared" si="142"/>
        <v>73005</v>
      </c>
    </row>
    <row r="796" spans="1:26" x14ac:dyDescent="0.25">
      <c r="A796">
        <v>795</v>
      </c>
      <c r="B796" t="s">
        <v>6499</v>
      </c>
      <c r="C796" t="s">
        <v>6500</v>
      </c>
      <c r="D796" t="str">
        <f t="shared" si="134"/>
        <v>Logitech C270 Digital HD Webcam with Widescreen HD Video Calling, HD Light Correction, Noise-Reducing Mic, for Skype, FaceTime, Hangouts, WebEx, PC Mac Laptop MacBook Tablet - (Black, HD 720p 30fps)</v>
      </c>
      <c r="F796" t="str">
        <f t="shared" si="143"/>
        <v>Unique</v>
      </c>
      <c r="G796" t="str" cm="1">
        <f t="array" ref="G796">PROPER(_xlfn.TEXTJOIN(" ", TRUE, INDEX(_xlfn.FILTERXML("&lt;t&gt;&lt;s&gt;" &amp; SUBSTITUTE(D796," ","&lt;/s&gt;&lt;s&gt;") &amp; "&lt;/s&gt;&lt;/t&gt;", "//s"), _xlfn.SEQUENCE(4))))</f>
        <v>Logitech C270 Digital Hd</v>
      </c>
      <c r="H796" t="str">
        <f t="shared" si="133"/>
        <v>Widescreen HD Video Calling, HD Light Correction, Noise-Reducing Mic, for Skype, FaceTime, Hangouts, WebEx, PC Mac Laptop MacBook Tablet - (Black, HD 720p 30fps)</v>
      </c>
      <c r="I796" t="s">
        <v>6501</v>
      </c>
      <c r="J796" t="s">
        <v>13085</v>
      </c>
      <c r="K796" s="7" t="str">
        <f t="shared" si="135"/>
        <v>Computers &amp; Accessories</v>
      </c>
      <c r="L796" s="2" t="s">
        <v>13086</v>
      </c>
      <c r="M796" t="str">
        <f t="shared" si="136"/>
        <v>Accessories &amp; Peripherals</v>
      </c>
      <c r="N796" s="2" t="s">
        <v>13224</v>
      </c>
      <c r="O796" s="2" t="str">
        <f t="shared" si="137"/>
        <v>Audio &amp; VideoAccessories</v>
      </c>
      <c r="P796" s="1" t="s">
        <v>13237</v>
      </c>
      <c r="Q796" t="s">
        <v>13238</v>
      </c>
      <c r="R796" s="2">
        <v>1990</v>
      </c>
      <c r="S796" s="8">
        <f t="shared" si="138"/>
        <v>1990</v>
      </c>
      <c r="T796" s="2">
        <v>2595</v>
      </c>
      <c r="U796" s="8">
        <f t="shared" si="139"/>
        <v>2595</v>
      </c>
      <c r="V796" s="1">
        <f t="shared" si="140"/>
        <v>0.23314065510597304</v>
      </c>
      <c r="W796">
        <v>4.3</v>
      </c>
      <c r="X796" s="10">
        <f t="shared" si="141"/>
        <v>4.3</v>
      </c>
      <c r="Y796" s="4">
        <v>20398</v>
      </c>
      <c r="Z796" s="12">
        <f t="shared" si="142"/>
        <v>20398</v>
      </c>
    </row>
    <row r="797" spans="1:26" x14ac:dyDescent="0.25">
      <c r="A797">
        <v>796</v>
      </c>
      <c r="B797" t="s">
        <v>6509</v>
      </c>
      <c r="C797" t="s">
        <v>6510</v>
      </c>
      <c r="D797" t="str">
        <f t="shared" si="134"/>
        <v>Portronics MPORT 31 4 Ports USB Hub (USB A to 4 USB-A Ports 4 in 1 Connector USB HUB(Grey)</v>
      </c>
      <c r="F797" t="str">
        <f t="shared" si="143"/>
        <v>Unique</v>
      </c>
      <c r="G797" t="str" cm="1">
        <f t="array" ref="G797">PROPER(_xlfn.TEXTJOIN(" ", TRUE, INDEX(_xlfn.FILTERXML("&lt;t&gt;&lt;s&gt;" &amp; SUBSTITUTE(D797," ","&lt;/s&gt;&lt;s&gt;") &amp; "&lt;/s&gt;&lt;/t&gt;", "//s"), _xlfn.SEQUENCE(4))))</f>
        <v>Portronics Mport 31 4</v>
      </c>
      <c r="H797" t="str">
        <f t="shared" ref="H797:H860" si="144">IFERROR(TRIM(MID(D797, FIND("~", SUBSTITUTE(D797, " ", "~", 6)) + 1, LEN(D797))), "")</f>
        <v>Hub (USB A to 4 USB-A Ports 4 in 1 Connector USB HUB(Grey)</v>
      </c>
      <c r="I797" t="s">
        <v>6030</v>
      </c>
      <c r="J797" t="s">
        <v>13085</v>
      </c>
      <c r="K797" s="7" t="str">
        <f t="shared" si="135"/>
        <v>Computers &amp; Accessories</v>
      </c>
      <c r="L797" t="s">
        <v>13086</v>
      </c>
      <c r="M797" t="str">
        <f t="shared" si="136"/>
        <v>Accessories &amp; Peripherals</v>
      </c>
      <c r="N797" t="s">
        <v>13223</v>
      </c>
      <c r="O797" s="2" t="str">
        <f t="shared" si="137"/>
        <v>USBHubs</v>
      </c>
      <c r="P797" s="1"/>
      <c r="R797">
        <v>499</v>
      </c>
      <c r="S797" s="8">
        <f t="shared" si="138"/>
        <v>499</v>
      </c>
      <c r="T797">
        <v>799</v>
      </c>
      <c r="U797" s="8">
        <f t="shared" si="139"/>
        <v>799</v>
      </c>
      <c r="V797" s="1">
        <f t="shared" si="140"/>
        <v>0.37546933667083854</v>
      </c>
      <c r="W797">
        <v>4.3</v>
      </c>
      <c r="X797" s="10">
        <f t="shared" si="141"/>
        <v>4.3</v>
      </c>
      <c r="Y797" s="4">
        <v>2125</v>
      </c>
      <c r="Z797" s="12">
        <f t="shared" si="142"/>
        <v>2125</v>
      </c>
    </row>
    <row r="798" spans="1:26" x14ac:dyDescent="0.25">
      <c r="A798">
        <v>797</v>
      </c>
      <c r="B798" t="s">
        <v>6519</v>
      </c>
      <c r="C798" t="s">
        <v>6520</v>
      </c>
      <c r="D798" t="str">
        <f t="shared" si="134"/>
        <v>AirCase Protective Laptop Bag Sleeve fits Upto 15.6" Laptop MacBook, Wrinkle Free, Padded, Waterproof Light Neoprene case Cover Pouch, for Men and Women, Black- 6 Months Warranty</v>
      </c>
      <c r="F798" t="str">
        <f t="shared" si="143"/>
        <v>Unique</v>
      </c>
      <c r="G798" t="str" cm="1">
        <f t="array" ref="G798">PROPER(_xlfn.TEXTJOIN(" ", TRUE, INDEX(_xlfn.FILTERXML("&lt;t&gt;&lt;s&gt;" &amp; SUBSTITUTE(D798," ","&lt;/s&gt;&lt;s&gt;") &amp; "&lt;/s&gt;&lt;/t&gt;", "//s"), _xlfn.SEQUENCE(4))))</f>
        <v>Aircase Protective Laptop Bag</v>
      </c>
      <c r="H798" t="str">
        <f t="shared" si="144"/>
        <v>Upto 15.6" Laptop MacBook, Wrinkle Free, Padded, Waterproof Light Neoprene case Cover Pouch, for Men and Women, Black- 6 Months Warranty</v>
      </c>
      <c r="I798" t="s">
        <v>6126</v>
      </c>
      <c r="J798" t="s">
        <v>13085</v>
      </c>
      <c r="K798" s="7" t="str">
        <f t="shared" si="135"/>
        <v>Computers &amp; Accessories</v>
      </c>
      <c r="L798" t="s">
        <v>13086</v>
      </c>
      <c r="M798" t="str">
        <f t="shared" si="136"/>
        <v>Accessories &amp; Peripherals</v>
      </c>
      <c r="N798" t="s">
        <v>13154</v>
      </c>
      <c r="O798" s="2" t="str">
        <f t="shared" si="137"/>
        <v>LaptopAccessories</v>
      </c>
      <c r="P798" s="1" t="s">
        <v>13227</v>
      </c>
      <c r="Q798" t="s">
        <v>13228</v>
      </c>
      <c r="R798">
        <v>449</v>
      </c>
      <c r="S798" s="8">
        <f t="shared" si="138"/>
        <v>449</v>
      </c>
      <c r="T798">
        <v>999</v>
      </c>
      <c r="U798" s="8">
        <f t="shared" si="139"/>
        <v>999</v>
      </c>
      <c r="V798" s="1">
        <f t="shared" si="140"/>
        <v>0.55055055055055058</v>
      </c>
      <c r="W798">
        <v>4.3</v>
      </c>
      <c r="X798" s="10">
        <f t="shared" si="141"/>
        <v>4.3</v>
      </c>
      <c r="Y798" s="4">
        <v>11330</v>
      </c>
      <c r="Z798" s="12">
        <f t="shared" si="142"/>
        <v>11330</v>
      </c>
    </row>
    <row r="799" spans="1:26" x14ac:dyDescent="0.25">
      <c r="A799">
        <v>798</v>
      </c>
      <c r="B799" t="s">
        <v>6528</v>
      </c>
      <c r="C799" t="s">
        <v>6529</v>
      </c>
      <c r="D799" t="str">
        <f t="shared" si="134"/>
        <v>Zinq Five Fan Cooling Pad and Laptop Stand with Dual Height Adjustment and Dual USB Port Extension (Black)</v>
      </c>
      <c r="F799" t="str">
        <f t="shared" si="143"/>
        <v>Unique</v>
      </c>
      <c r="G799" t="str" cm="1">
        <f t="array" ref="G799">PROPER(_xlfn.TEXTJOIN(" ", TRUE, INDEX(_xlfn.FILTERXML("&lt;t&gt;&lt;s&gt;" &amp; SUBSTITUTE(D799," ","&lt;/s&gt;&lt;s&gt;") &amp; "&lt;/s&gt;&lt;/t&gt;", "//s"), _xlfn.SEQUENCE(4))))</f>
        <v>Zinq Five Fan Cooling</v>
      </c>
      <c r="H799" t="str">
        <f t="shared" si="144"/>
        <v>Laptop Stand with Dual Height Adjustment and Dual USB Port Extension (Black)</v>
      </c>
      <c r="I799" t="s">
        <v>6530</v>
      </c>
      <c r="J799" t="s">
        <v>13085</v>
      </c>
      <c r="K799" s="7" t="str">
        <f t="shared" si="135"/>
        <v>Computers &amp; Accessories</v>
      </c>
      <c r="L799" t="s">
        <v>13086</v>
      </c>
      <c r="M799" t="str">
        <f t="shared" si="136"/>
        <v>Accessories &amp; Peripherals</v>
      </c>
      <c r="N799" s="2" t="s">
        <v>13154</v>
      </c>
      <c r="O799" s="2" t="str">
        <f t="shared" si="137"/>
        <v>LaptopAccessories</v>
      </c>
      <c r="P799" s="1" t="s">
        <v>13239</v>
      </c>
      <c r="R799">
        <v>999</v>
      </c>
      <c r="S799" s="8">
        <f t="shared" si="138"/>
        <v>999</v>
      </c>
      <c r="T799" s="2">
        <v>1999</v>
      </c>
      <c r="U799" s="8">
        <f t="shared" si="139"/>
        <v>1999</v>
      </c>
      <c r="V799" s="1">
        <f t="shared" si="140"/>
        <v>0.5002501250625313</v>
      </c>
      <c r="W799">
        <v>4.2</v>
      </c>
      <c r="X799" s="10">
        <f t="shared" si="141"/>
        <v>4.2</v>
      </c>
      <c r="Y799" s="4">
        <v>27441</v>
      </c>
      <c r="Z799" s="12">
        <f t="shared" si="142"/>
        <v>27441</v>
      </c>
    </row>
    <row r="800" spans="1:26" x14ac:dyDescent="0.25">
      <c r="A800">
        <v>799</v>
      </c>
      <c r="B800" t="s">
        <v>6539</v>
      </c>
      <c r="C800" t="s">
        <v>6540</v>
      </c>
      <c r="D800" t="str">
        <f t="shared" si="134"/>
        <v>Gizga Essentials Webcam Cover, Privacy Protector Webcam Cover Slide, Compatible with Laptop, Desktop, PC, Smartphone, Protect Your Privacy and Security, Strong Adhesive, Set of 3, Black</v>
      </c>
      <c r="F800" t="str">
        <f t="shared" si="143"/>
        <v>Unique</v>
      </c>
      <c r="G800" t="str" cm="1">
        <f t="array" ref="G800">PROPER(_xlfn.TEXTJOIN(" ", TRUE, INDEX(_xlfn.FILTERXML("&lt;t&gt;&lt;s&gt;" &amp; SUBSTITUTE(D800," ","&lt;/s&gt;&lt;s&gt;") &amp; "&lt;/s&gt;&lt;/t&gt;", "//s"), _xlfn.SEQUENCE(4))))</f>
        <v>Gizga Essentials Webcam Cover,</v>
      </c>
      <c r="H800" t="str">
        <f t="shared" si="144"/>
        <v>Webcam Cover Slide, Compatible with Laptop, Desktop, PC, Smartphone, Protect Your Privacy and Security, Strong Adhesive, Set of 3, Black</v>
      </c>
      <c r="I800" t="s">
        <v>4389</v>
      </c>
      <c r="J800" t="s">
        <v>13085</v>
      </c>
      <c r="K800" s="7" t="str">
        <f t="shared" si="135"/>
        <v>Computers &amp; Accessories</v>
      </c>
      <c r="L800" t="s">
        <v>13086</v>
      </c>
      <c r="M800" t="str">
        <f t="shared" si="136"/>
        <v>Accessories &amp; Peripherals</v>
      </c>
      <c r="N800" t="s">
        <v>13154</v>
      </c>
      <c r="O800" s="2" t="str">
        <f t="shared" si="137"/>
        <v>LaptopAccessories</v>
      </c>
      <c r="P800" s="1" t="s">
        <v>13155</v>
      </c>
      <c r="R800">
        <v>69</v>
      </c>
      <c r="S800" s="8">
        <f t="shared" si="138"/>
        <v>69</v>
      </c>
      <c r="T800">
        <v>299</v>
      </c>
      <c r="U800" s="8">
        <f t="shared" si="139"/>
        <v>299</v>
      </c>
      <c r="V800" s="1">
        <f t="shared" si="140"/>
        <v>0.76923076923076927</v>
      </c>
      <c r="W800">
        <v>4.3</v>
      </c>
      <c r="X800" s="10">
        <f t="shared" si="141"/>
        <v>4.3</v>
      </c>
      <c r="Y800" s="4">
        <v>255</v>
      </c>
      <c r="Z800" s="12">
        <f t="shared" si="142"/>
        <v>255</v>
      </c>
    </row>
    <row r="801" spans="1:26" x14ac:dyDescent="0.25">
      <c r="A801">
        <v>800</v>
      </c>
      <c r="B801" t="s">
        <v>6549</v>
      </c>
      <c r="C801" t="s">
        <v>6550</v>
      </c>
      <c r="D801" t="str">
        <f t="shared" si="134"/>
        <v>HP Z3700 Wireless Optical Mouse with USB Receiver and 2.4GHz Wireless Connection 1200DPI 16 Months Long Battery Life Ambidextrous and Slim Design (Modern Gold)</v>
      </c>
      <c r="F801" t="str">
        <f t="shared" si="143"/>
        <v>Unique</v>
      </c>
      <c r="G801" t="str" cm="1">
        <f t="array" ref="G801">PROPER(_xlfn.TEXTJOIN(" ", TRUE, INDEX(_xlfn.FILTERXML("&lt;t&gt;&lt;s&gt;" &amp; SUBSTITUTE(D801," ","&lt;/s&gt;&lt;s&gt;") &amp; "&lt;/s&gt;&lt;/t&gt;", "//s"), _xlfn.SEQUENCE(4))))</f>
        <v>Hp Z3700 Wireless Optical</v>
      </c>
      <c r="H801" t="str">
        <f t="shared" si="144"/>
        <v>USB Receiver and 2.4GHz Wireless Connection 1200DPI 16 Months Long Battery Life Ambidextrous and Slim Design (Modern Gold)</v>
      </c>
      <c r="I801" t="s">
        <v>4777</v>
      </c>
      <c r="J801" t="s">
        <v>13085</v>
      </c>
      <c r="K801" s="7" t="str">
        <f t="shared" si="135"/>
        <v>Computers &amp; Accessories</v>
      </c>
      <c r="L801" t="s">
        <v>13086</v>
      </c>
      <c r="M801" t="str">
        <f t="shared" si="136"/>
        <v>Accessories &amp; Peripherals</v>
      </c>
      <c r="N801" s="2" t="s">
        <v>13160</v>
      </c>
      <c r="O801" s="2" t="str">
        <f t="shared" si="137"/>
        <v>Keyboards , Mice &amp; InputDevices</v>
      </c>
      <c r="P801" s="1" t="s">
        <v>13161</v>
      </c>
      <c r="R801">
        <v>899</v>
      </c>
      <c r="S801" s="8">
        <f t="shared" si="138"/>
        <v>899</v>
      </c>
      <c r="T801" s="2">
        <v>1499</v>
      </c>
      <c r="U801" s="8">
        <f t="shared" si="139"/>
        <v>1499</v>
      </c>
      <c r="V801" s="1">
        <f t="shared" si="140"/>
        <v>0.40026684456304201</v>
      </c>
      <c r="W801">
        <v>4.2</v>
      </c>
      <c r="X801" s="10">
        <f t="shared" si="141"/>
        <v>4.2</v>
      </c>
      <c r="Y801" s="4">
        <v>23174</v>
      </c>
      <c r="Z801" s="12">
        <f t="shared" si="142"/>
        <v>23174</v>
      </c>
    </row>
    <row r="802" spans="1:26" x14ac:dyDescent="0.25">
      <c r="A802">
        <v>801</v>
      </c>
      <c r="B802" t="s">
        <v>6559</v>
      </c>
      <c r="C802" t="s">
        <v>6560</v>
      </c>
      <c r="D802" t="str">
        <f t="shared" si="134"/>
        <v>MAONO AU-400 Lavalier Auxiliary Omnidirectional Microphone (Black)</v>
      </c>
      <c r="F802" t="str">
        <f t="shared" si="143"/>
        <v>Unique</v>
      </c>
      <c r="G802" t="str" cm="1">
        <f t="array" ref="G802">PROPER(_xlfn.TEXTJOIN(" ", TRUE, INDEX(_xlfn.FILTERXML("&lt;t&gt;&lt;s&gt;" &amp; SUBSTITUTE(D802," ","&lt;/s&gt;&lt;s&gt;") &amp; "&lt;/s&gt;&lt;/t&gt;", "//s"), _xlfn.SEQUENCE(4))))</f>
        <v>Maono Au-400 Lavalier Auxiliary</v>
      </c>
      <c r="H802" t="str">
        <f t="shared" si="144"/>
        <v>(Black)</v>
      </c>
      <c r="I802" t="s">
        <v>4966</v>
      </c>
      <c r="J802" t="s">
        <v>13166</v>
      </c>
      <c r="K802" s="7" t="str">
        <f t="shared" si="135"/>
        <v>MusicalInstruments</v>
      </c>
      <c r="L802" t="s">
        <v>13167</v>
      </c>
      <c r="M802" t="str">
        <f t="shared" si="136"/>
        <v>Microphones</v>
      </c>
      <c r="N802" t="s">
        <v>13168</v>
      </c>
      <c r="O802" s="2" t="str">
        <f t="shared" si="137"/>
        <v>Condenser</v>
      </c>
      <c r="P802" s="1"/>
      <c r="R802">
        <v>478</v>
      </c>
      <c r="S802" s="8">
        <f t="shared" si="138"/>
        <v>478</v>
      </c>
      <c r="T802">
        <v>699</v>
      </c>
      <c r="U802" s="8">
        <f t="shared" si="139"/>
        <v>699</v>
      </c>
      <c r="V802" s="1">
        <f t="shared" si="140"/>
        <v>0.31616595135908443</v>
      </c>
      <c r="W802">
        <v>3.8</v>
      </c>
      <c r="X802" s="10">
        <f t="shared" si="141"/>
        <v>3.8</v>
      </c>
      <c r="Y802" s="4">
        <v>20218</v>
      </c>
      <c r="Z802" s="12">
        <f t="shared" si="142"/>
        <v>20218</v>
      </c>
    </row>
    <row r="803" spans="1:26" x14ac:dyDescent="0.25">
      <c r="A803">
        <v>802</v>
      </c>
      <c r="B803" t="s">
        <v>6569</v>
      </c>
      <c r="C803" t="s">
        <v>6570</v>
      </c>
      <c r="D803" t="str">
        <f t="shared" si="134"/>
        <v>TABLE MAGIC Multipurpose Laptop Table Mat Finish Top Work at Home Study Table (TM Regular- Black) (Alloy Steel)</v>
      </c>
      <c r="F803" t="str">
        <f t="shared" si="143"/>
        <v>Unique</v>
      </c>
      <c r="G803" t="str" cm="1">
        <f t="array" ref="G803">PROPER(_xlfn.TEXTJOIN(" ", TRUE, INDEX(_xlfn.FILTERXML("&lt;t&gt;&lt;s&gt;" &amp; SUBSTITUTE(D803," ","&lt;/s&gt;&lt;s&gt;") &amp; "&lt;/s&gt;&lt;/t&gt;", "//s"), _xlfn.SEQUENCE(4))))</f>
        <v>Table Magic Multipurpose Laptop</v>
      </c>
      <c r="H803" t="str">
        <f t="shared" si="144"/>
        <v>Finish Top Work at Home Study Table (TM Regular- Black) (Alloy Steel)</v>
      </c>
      <c r="I803" t="s">
        <v>6571</v>
      </c>
      <c r="J803" t="s">
        <v>13085</v>
      </c>
      <c r="K803" s="7" t="str">
        <f t="shared" si="135"/>
        <v>Computers &amp; Accessories</v>
      </c>
      <c r="L803" s="2" t="s">
        <v>13086</v>
      </c>
      <c r="M803" t="str">
        <f t="shared" si="136"/>
        <v>Accessories &amp; Peripherals</v>
      </c>
      <c r="N803" s="2" t="s">
        <v>13154</v>
      </c>
      <c r="O803" s="2" t="str">
        <f t="shared" si="137"/>
        <v>LaptopAccessories</v>
      </c>
      <c r="P803" s="1"/>
      <c r="R803" s="2">
        <v>1399</v>
      </c>
      <c r="S803" s="8">
        <f t="shared" si="138"/>
        <v>1399</v>
      </c>
      <c r="T803" s="2">
        <v>2490</v>
      </c>
      <c r="U803" s="8">
        <f t="shared" si="139"/>
        <v>2490</v>
      </c>
      <c r="V803" s="1">
        <f t="shared" si="140"/>
        <v>0.43815261044176707</v>
      </c>
      <c r="W803">
        <v>4.3</v>
      </c>
      <c r="X803" s="10">
        <f t="shared" si="141"/>
        <v>4.3</v>
      </c>
      <c r="Y803" s="4">
        <v>11074</v>
      </c>
      <c r="Z803" s="12">
        <f t="shared" si="142"/>
        <v>11074</v>
      </c>
    </row>
    <row r="804" spans="1:26" x14ac:dyDescent="0.25">
      <c r="A804">
        <v>803</v>
      </c>
      <c r="B804" t="s">
        <v>300</v>
      </c>
      <c r="C804" t="s">
        <v>301</v>
      </c>
      <c r="D804" t="str">
        <f t="shared" si="134"/>
        <v>AmazonBasics USB 2.0 - A-Male to A-Female Extension Cable for Personal Computer, Printer (Black, 9.8 Feet 3 Meters)</v>
      </c>
      <c r="F804" t="str">
        <f t="shared" si="143"/>
        <v>Duplicate</v>
      </c>
      <c r="G804" t="str" cm="1">
        <f t="array" ref="G804">PROPER(_xlfn.TEXTJOIN(" ", TRUE, INDEX(_xlfn.FILTERXML("&lt;t&gt;&lt;s&gt;" &amp; SUBSTITUTE(D804," ","&lt;/s&gt;&lt;s&gt;") &amp; "&lt;/s&gt;&lt;/t&gt;", "//s"), _xlfn.SEQUENCE(4))))</f>
        <v>Amazonbasics Usb 2 -</v>
      </c>
      <c r="H804" t="str">
        <f t="shared" si="144"/>
        <v>A-Female Extension Cable for Personal Computer, Printer (Black, 9.8 Feet 3 Meters)</v>
      </c>
      <c r="I804" t="s">
        <v>17</v>
      </c>
      <c r="J804" t="s">
        <v>13085</v>
      </c>
      <c r="K804" s="7" t="str">
        <f t="shared" si="135"/>
        <v>Computers &amp; Accessories</v>
      </c>
      <c r="L804" t="s">
        <v>13086</v>
      </c>
      <c r="M804" t="str">
        <f t="shared" si="136"/>
        <v>Accessories &amp; Peripherals</v>
      </c>
      <c r="N804" t="s">
        <v>13087</v>
      </c>
      <c r="O804" s="2" t="str">
        <f t="shared" si="137"/>
        <v>Cables &amp; Accessories</v>
      </c>
      <c r="P804" s="1" t="s">
        <v>13088</v>
      </c>
      <c r="Q804" t="s">
        <v>13089</v>
      </c>
      <c r="R804">
        <v>199</v>
      </c>
      <c r="S804" s="8">
        <f t="shared" si="138"/>
        <v>199</v>
      </c>
      <c r="T804">
        <v>750</v>
      </c>
      <c r="U804" s="8">
        <f t="shared" si="139"/>
        <v>750</v>
      </c>
      <c r="V804" s="1">
        <f t="shared" si="140"/>
        <v>0.73466666666666669</v>
      </c>
      <c r="W804">
        <v>4.5</v>
      </c>
      <c r="X804" s="10">
        <f t="shared" si="141"/>
        <v>4.5</v>
      </c>
      <c r="Y804" s="4">
        <v>74976</v>
      </c>
      <c r="Z804" s="12">
        <f t="shared" si="142"/>
        <v>74976</v>
      </c>
    </row>
    <row r="805" spans="1:26" x14ac:dyDescent="0.25">
      <c r="A805">
        <v>804</v>
      </c>
      <c r="B805" t="s">
        <v>6582</v>
      </c>
      <c r="C805" t="s">
        <v>6583</v>
      </c>
      <c r="D805" t="str">
        <f t="shared" si="134"/>
        <v>GIZGA Essentials Portable Tabletop Tablet Stand Mobile Holder, Desktop Stand, Cradle, Dock for iPad, Smartphone, Kindle, E-Reader, Fully Foldable, Adjustable Angle, Anti-Slip Pads, Black</v>
      </c>
      <c r="F805" t="str">
        <f t="shared" si="143"/>
        <v>Unique</v>
      </c>
      <c r="G805" t="str" cm="1">
        <f t="array" ref="G805">PROPER(_xlfn.TEXTJOIN(" ", TRUE, INDEX(_xlfn.FILTERXML("&lt;t&gt;&lt;s&gt;" &amp; SUBSTITUTE(D805," ","&lt;/s&gt;&lt;s&gt;") &amp; "&lt;/s&gt;&lt;/t&gt;", "//s"), _xlfn.SEQUENCE(4))))</f>
        <v>Gizga Essentials Portable Tabletop</v>
      </c>
      <c r="H805" t="str">
        <f t="shared" si="144"/>
        <v>Mobile Holder, Desktop Stand, Cradle, Dock for iPad, Smartphone, Kindle, E-Reader, Fully Foldable, Adjustable Angle, Anti-Slip Pads, Black</v>
      </c>
      <c r="I805" t="s">
        <v>6584</v>
      </c>
      <c r="J805" t="s">
        <v>13085</v>
      </c>
      <c r="K805" s="7" t="str">
        <f t="shared" si="135"/>
        <v>Computers &amp; Accessories</v>
      </c>
      <c r="L805" t="s">
        <v>13086</v>
      </c>
      <c r="M805" t="str">
        <f t="shared" si="136"/>
        <v>Accessories &amp; Peripherals</v>
      </c>
      <c r="N805" t="s">
        <v>13220</v>
      </c>
      <c r="O805" s="2" t="str">
        <f t="shared" si="137"/>
        <v>TabletAccessories</v>
      </c>
      <c r="P805" s="1" t="s">
        <v>13143</v>
      </c>
      <c r="R805">
        <v>149</v>
      </c>
      <c r="S805" s="8">
        <f t="shared" si="138"/>
        <v>149</v>
      </c>
      <c r="T805">
        <v>499</v>
      </c>
      <c r="U805" s="8">
        <f t="shared" si="139"/>
        <v>499</v>
      </c>
      <c r="V805" s="1">
        <f t="shared" si="140"/>
        <v>0.70140280561122248</v>
      </c>
      <c r="W805">
        <v>4.0999999999999996</v>
      </c>
      <c r="X805" s="10">
        <f t="shared" si="141"/>
        <v>4.0999999999999996</v>
      </c>
      <c r="Y805" s="4">
        <v>25607</v>
      </c>
      <c r="Z805" s="12">
        <f t="shared" si="142"/>
        <v>25607</v>
      </c>
    </row>
    <row r="806" spans="1:26" x14ac:dyDescent="0.25">
      <c r="A806">
        <v>805</v>
      </c>
      <c r="B806" t="s">
        <v>6593</v>
      </c>
      <c r="C806" t="s">
        <v>6594</v>
      </c>
      <c r="D806" t="str">
        <f t="shared" si="134"/>
        <v>boAt Stone 650 10W Bluetooth Speaker with Upto 7 Hours Playback, IPX5 and Integrated Controls (Blue)</v>
      </c>
      <c r="F806" t="str">
        <f t="shared" si="143"/>
        <v>Unique</v>
      </c>
      <c r="G806" t="str" cm="1">
        <f t="array" ref="G806">PROPER(_xlfn.TEXTJOIN(" ", TRUE, INDEX(_xlfn.FILTERXML("&lt;t&gt;&lt;s&gt;" &amp; SUBSTITUTE(D806," ","&lt;/s&gt;&lt;s&gt;") &amp; "&lt;/s&gt;&lt;/t&gt;", "//s"), _xlfn.SEQUENCE(4))))</f>
        <v>Boat Stone 650 10W</v>
      </c>
      <c r="H806" t="str">
        <f t="shared" si="144"/>
        <v>with Upto 7 Hours Playback, IPX5 and Integrated Controls (Blue)</v>
      </c>
      <c r="I806" t="s">
        <v>5446</v>
      </c>
      <c r="J806" t="s">
        <v>13093</v>
      </c>
      <c r="K806" s="7" t="str">
        <f t="shared" si="135"/>
        <v>Electronics</v>
      </c>
      <c r="L806" s="2" t="s">
        <v>13104</v>
      </c>
      <c r="M806" t="str">
        <f t="shared" si="136"/>
        <v>HomeAudio</v>
      </c>
      <c r="N806" s="2" t="s">
        <v>13117</v>
      </c>
      <c r="O806" s="2" t="str">
        <f t="shared" si="137"/>
        <v>Speakers</v>
      </c>
      <c r="P806" s="1" t="s">
        <v>13206</v>
      </c>
      <c r="R806" s="2">
        <v>1799</v>
      </c>
      <c r="S806" s="8">
        <f t="shared" si="138"/>
        <v>1799</v>
      </c>
      <c r="T806" s="2">
        <v>4990</v>
      </c>
      <c r="U806" s="8">
        <f t="shared" si="139"/>
        <v>4990</v>
      </c>
      <c r="V806" s="1">
        <f t="shared" si="140"/>
        <v>0.63947895791583165</v>
      </c>
      <c r="W806">
        <v>4.2</v>
      </c>
      <c r="X806" s="10">
        <f t="shared" si="141"/>
        <v>4.2</v>
      </c>
      <c r="Y806" s="4">
        <v>41226</v>
      </c>
      <c r="Z806" s="12">
        <f t="shared" si="142"/>
        <v>41226</v>
      </c>
    </row>
    <row r="807" spans="1:26" x14ac:dyDescent="0.25">
      <c r="A807">
        <v>806</v>
      </c>
      <c r="B807" t="s">
        <v>6603</v>
      </c>
      <c r="C807" t="s">
        <v>6604</v>
      </c>
      <c r="D807" t="str">
        <f t="shared" si="134"/>
        <v>ESnipe Mart Worldwide Travel Adapter with Build in Dual USB Charger Ports with 125V 6A, 250V Protected Electrical Plug for Laptops, Cameras (White)</v>
      </c>
      <c r="F807" t="str">
        <f t="shared" si="143"/>
        <v>Unique</v>
      </c>
      <c r="G807" t="str" cm="1">
        <f t="array" ref="G807">PROPER(_xlfn.TEXTJOIN(" ", TRUE, INDEX(_xlfn.FILTERXML("&lt;t&gt;&lt;s&gt;" &amp; SUBSTITUTE(D807," ","&lt;/s&gt;&lt;s&gt;") &amp; "&lt;/s&gt;&lt;/t&gt;", "//s"), _xlfn.SEQUENCE(4))))</f>
        <v>Esnipe Mart Worldwide Travel</v>
      </c>
      <c r="H807" t="str">
        <f t="shared" si="144"/>
        <v>Build in Dual USB Charger Ports with 125V 6A, 250V Protected Electrical Plug for Laptops, Cameras (White)</v>
      </c>
      <c r="I807" t="s">
        <v>6605</v>
      </c>
      <c r="J807" t="s">
        <v>13240</v>
      </c>
      <c r="K807" s="7" t="str">
        <f t="shared" si="135"/>
        <v>HomeImprovement</v>
      </c>
      <c r="L807" t="s">
        <v>13241</v>
      </c>
      <c r="M807" t="str">
        <f t="shared" si="136"/>
        <v>Electrical</v>
      </c>
      <c r="N807" t="s">
        <v>13242</v>
      </c>
      <c r="O807" s="2" t="str">
        <f t="shared" si="137"/>
        <v>Adapters &amp; Multi-Outlets</v>
      </c>
      <c r="P807" s="1"/>
      <c r="R807">
        <v>425</v>
      </c>
      <c r="S807" s="8">
        <f t="shared" si="138"/>
        <v>425</v>
      </c>
      <c r="T807">
        <v>999</v>
      </c>
      <c r="U807" s="8">
        <f t="shared" si="139"/>
        <v>999</v>
      </c>
      <c r="V807" s="1">
        <f t="shared" si="140"/>
        <v>0.57457457457457461</v>
      </c>
      <c r="W807">
        <v>4</v>
      </c>
      <c r="X807" s="10">
        <f t="shared" si="141"/>
        <v>4</v>
      </c>
      <c r="Y807" s="4">
        <v>2581</v>
      </c>
      <c r="Z807" s="12">
        <f t="shared" si="142"/>
        <v>2581</v>
      </c>
    </row>
    <row r="808" spans="1:26" x14ac:dyDescent="0.25">
      <c r="A808">
        <v>807</v>
      </c>
      <c r="B808" t="s">
        <v>6614</v>
      </c>
      <c r="C808" t="s">
        <v>6615</v>
      </c>
      <c r="D808" t="str">
        <f t="shared" si="134"/>
        <v>boAt Stone 180 5W Bluetooth Speaker with Upto 10 Hours Playback, 1.75" Driver, IPX7 and TWS Feature(Black)</v>
      </c>
      <c r="F808" t="str">
        <f t="shared" si="143"/>
        <v>Unique</v>
      </c>
      <c r="G808" t="str" cm="1">
        <f t="array" ref="G808">PROPER(_xlfn.TEXTJOIN(" ", TRUE, INDEX(_xlfn.FILTERXML("&lt;t&gt;&lt;s&gt;" &amp; SUBSTITUTE(D808," ","&lt;/s&gt;&lt;s&gt;") &amp; "&lt;/s&gt;&lt;/t&gt;", "//s"), _xlfn.SEQUENCE(4))))</f>
        <v>Boat Stone 180 5W</v>
      </c>
      <c r="H808" t="str">
        <f t="shared" si="144"/>
        <v>with Upto 10 Hours Playback, 1.75" Driver, IPX7 and TWS Feature(Black)</v>
      </c>
      <c r="I808" t="s">
        <v>6115</v>
      </c>
      <c r="J808" t="s">
        <v>13093</v>
      </c>
      <c r="K808" s="7" t="str">
        <f t="shared" si="135"/>
        <v>Electronics</v>
      </c>
      <c r="L808" t="s">
        <v>13104</v>
      </c>
      <c r="M808" t="str">
        <f t="shared" si="136"/>
        <v>HomeAudio</v>
      </c>
      <c r="N808" s="2" t="s">
        <v>13117</v>
      </c>
      <c r="O808" s="2" t="str">
        <f t="shared" si="137"/>
        <v>Speakers</v>
      </c>
      <c r="P808" s="1" t="s">
        <v>13226</v>
      </c>
      <c r="R808">
        <v>999</v>
      </c>
      <c r="S808" s="8">
        <f t="shared" si="138"/>
        <v>999</v>
      </c>
      <c r="T808" s="2">
        <v>2490</v>
      </c>
      <c r="U808" s="8">
        <f t="shared" si="139"/>
        <v>2490</v>
      </c>
      <c r="V808" s="1">
        <f t="shared" si="140"/>
        <v>0.59879518072289162</v>
      </c>
      <c r="W808">
        <v>4.0999999999999996</v>
      </c>
      <c r="X808" s="10">
        <f t="shared" si="141"/>
        <v>4.0999999999999996</v>
      </c>
      <c r="Y808" s="4">
        <v>18331</v>
      </c>
      <c r="Z808" s="12">
        <f t="shared" si="142"/>
        <v>18331</v>
      </c>
    </row>
    <row r="809" spans="1:26" x14ac:dyDescent="0.25">
      <c r="A809">
        <v>808</v>
      </c>
      <c r="B809" t="s">
        <v>6624</v>
      </c>
      <c r="C809" t="s">
        <v>6625</v>
      </c>
      <c r="D809" t="str">
        <f t="shared" si="134"/>
        <v>Portronics Ruffpad 8.5M Multicolor LCD Writing Pad with Screen 21.5cm (8.5-inch) for Drawing, Playing, Handwriting Gifts for Kids and Adults, India's first notepad to save and share your child's first creatives via Ruffpad app on your Smartphone(Black)</v>
      </c>
      <c r="F809" t="str">
        <f t="shared" si="143"/>
        <v>Unique</v>
      </c>
      <c r="G809" t="str" cm="1">
        <f t="array" ref="G809">PROPER(_xlfn.TEXTJOIN(" ", TRUE, INDEX(_xlfn.FILTERXML("&lt;t&gt;&lt;s&gt;" &amp; SUBSTITUTE(D809," ","&lt;/s&gt;&lt;s&gt;") &amp; "&lt;/s&gt;&lt;/t&gt;", "//s"), _xlfn.SEQUENCE(4))))</f>
        <v>Portronics Ruffpad 8.5M Multicolor</v>
      </c>
      <c r="H809" t="str">
        <f t="shared" si="144"/>
        <v>Pad with Screen 21.5cm (8.5-inch) for Drawing, Playing, Handwriting Gifts for Kids and Adults, India's first notepad to save and share your child's first creatives via Ruffpad app on your Smartphone(Black)</v>
      </c>
      <c r="I809" t="s">
        <v>4788</v>
      </c>
      <c r="J809" t="s">
        <v>13085</v>
      </c>
      <c r="K809" s="7" t="str">
        <f t="shared" si="135"/>
        <v>Computers &amp; Accessories</v>
      </c>
      <c r="L809" t="s">
        <v>13086</v>
      </c>
      <c r="M809" t="str">
        <f t="shared" si="136"/>
        <v>Accessories &amp; Peripherals</v>
      </c>
      <c r="N809" t="s">
        <v>13160</v>
      </c>
      <c r="O809" s="2" t="str">
        <f t="shared" si="137"/>
        <v>Keyboards , Mice &amp; InputDevices</v>
      </c>
      <c r="P809" s="1" t="s">
        <v>13162</v>
      </c>
      <c r="R809">
        <v>378</v>
      </c>
      <c r="S809" s="8">
        <f t="shared" si="138"/>
        <v>378</v>
      </c>
      <c r="T809">
        <v>999</v>
      </c>
      <c r="U809" s="8">
        <f t="shared" si="139"/>
        <v>999</v>
      </c>
      <c r="V809" s="1">
        <f t="shared" si="140"/>
        <v>0.6216216216216216</v>
      </c>
      <c r="W809">
        <v>4.0999999999999996</v>
      </c>
      <c r="X809" s="10">
        <f t="shared" si="141"/>
        <v>4.0999999999999996</v>
      </c>
      <c r="Y809" s="4">
        <v>1779</v>
      </c>
      <c r="Z809" s="12">
        <f t="shared" si="142"/>
        <v>1779</v>
      </c>
    </row>
    <row r="810" spans="1:26" x14ac:dyDescent="0.25">
      <c r="A810">
        <v>809</v>
      </c>
      <c r="B810" t="s">
        <v>6634</v>
      </c>
      <c r="C810" t="s">
        <v>6635</v>
      </c>
      <c r="D810" t="str">
        <f t="shared" si="134"/>
        <v>BRUSTRO Copytinta Coloured Craft Paper A4 Size 80 GSM Mixed Bright Colour 40 Sheets Pack (10 cols X 4 Sheets) Double Side Color for Office Printing, Art and Craft.</v>
      </c>
      <c r="F810" t="str">
        <f t="shared" si="143"/>
        <v>Unique</v>
      </c>
      <c r="G810" t="str" cm="1">
        <f t="array" ref="G810">PROPER(_xlfn.TEXTJOIN(" ", TRUE, INDEX(_xlfn.FILTERXML("&lt;t&gt;&lt;s&gt;" &amp; SUBSTITUTE(D810," ","&lt;/s&gt;&lt;s&gt;") &amp; "&lt;/s&gt;&lt;/t&gt;", "//s"), _xlfn.SEQUENCE(4))))</f>
        <v>Brustro Copytinta Coloured Craft</v>
      </c>
      <c r="H810" t="str">
        <f t="shared" si="144"/>
        <v>Size 80 GSM Mixed Bright Colour 40 Sheets Pack (10 cols X 4 Sheets) Double Side Color for Office Printing, Art and Craft.</v>
      </c>
      <c r="I810" t="s">
        <v>6636</v>
      </c>
      <c r="J810" t="s">
        <v>13171</v>
      </c>
      <c r="K810" s="7" t="str">
        <f t="shared" si="135"/>
        <v>OfficeProducts</v>
      </c>
      <c r="L810" t="s">
        <v>13172</v>
      </c>
      <c r="M810" t="str">
        <f t="shared" si="136"/>
        <v>OfficePaperProducts</v>
      </c>
      <c r="N810" t="s">
        <v>13173</v>
      </c>
      <c r="O810" s="2" t="str">
        <f t="shared" si="137"/>
        <v>Paper</v>
      </c>
      <c r="P810" s="1" t="s">
        <v>13243</v>
      </c>
      <c r="Q810" t="s">
        <v>13244</v>
      </c>
      <c r="R810">
        <v>99</v>
      </c>
      <c r="S810" s="8">
        <f t="shared" si="138"/>
        <v>99</v>
      </c>
      <c r="T810">
        <v>99</v>
      </c>
      <c r="U810" s="8">
        <f t="shared" si="139"/>
        <v>99</v>
      </c>
      <c r="V810" s="1">
        <f t="shared" si="140"/>
        <v>0</v>
      </c>
      <c r="W810">
        <v>4.3</v>
      </c>
      <c r="X810" s="10">
        <f t="shared" si="141"/>
        <v>4.3</v>
      </c>
      <c r="Y810" s="4">
        <v>388</v>
      </c>
      <c r="Z810" s="12">
        <f t="shared" si="142"/>
        <v>388</v>
      </c>
    </row>
    <row r="811" spans="1:26" x14ac:dyDescent="0.25">
      <c r="A811">
        <v>810</v>
      </c>
      <c r="B811" t="s">
        <v>6645</v>
      </c>
      <c r="C811" t="s">
        <v>6646</v>
      </c>
      <c r="D811" t="str">
        <f t="shared" si="134"/>
        <v>Cuzor 12V Mini ups for WiFi Router | Power Backup up to 4 Hours | Replaceable Battery | Ups for Wi-Fi Router and Modem | Ups for Router up to 2A | ups for uninterrupted wi-fi</v>
      </c>
      <c r="F811" t="str">
        <f t="shared" si="143"/>
        <v>Unique</v>
      </c>
      <c r="G811" t="str" cm="1">
        <f t="array" ref="G811">PROPER(_xlfn.TEXTJOIN(" ", TRUE, INDEX(_xlfn.FILTERXML("&lt;t&gt;&lt;s&gt;" &amp; SUBSTITUTE(D811," ","&lt;/s&gt;&lt;s&gt;") &amp; "&lt;/s&gt;&lt;/t&gt;", "//s"), _xlfn.SEQUENCE(4))))</f>
        <v>Cuzor 12V Mini Ups</v>
      </c>
      <c r="H811" t="str">
        <f t="shared" si="144"/>
        <v>Router | Power Backup up to 4 Hours | Replaceable Battery | Ups for Wi-Fi Router and Modem | Ups for Router up to 2A | ups for uninterrupted wi-fi</v>
      </c>
      <c r="I811" t="s">
        <v>5374</v>
      </c>
      <c r="J811" t="s">
        <v>13085</v>
      </c>
      <c r="K811" s="7" t="str">
        <f t="shared" si="135"/>
        <v>Computers &amp; Accessories</v>
      </c>
      <c r="L811" s="2" t="s">
        <v>13090</v>
      </c>
      <c r="M811" t="str">
        <f t="shared" si="136"/>
        <v>NetworkingDevices</v>
      </c>
      <c r="N811" s="2" t="s">
        <v>13204</v>
      </c>
      <c r="O811" s="2" t="str">
        <f t="shared" si="137"/>
        <v>Routers</v>
      </c>
      <c r="P811" s="1"/>
      <c r="R811" s="2">
        <v>1499</v>
      </c>
      <c r="S811" s="8">
        <f t="shared" si="138"/>
        <v>1499</v>
      </c>
      <c r="T811" s="2">
        <v>2999</v>
      </c>
      <c r="U811" s="8">
        <f t="shared" si="139"/>
        <v>2999</v>
      </c>
      <c r="V811" s="1">
        <f t="shared" si="140"/>
        <v>0.50016672224074687</v>
      </c>
      <c r="W811">
        <v>4.5</v>
      </c>
      <c r="X811" s="10">
        <f t="shared" si="141"/>
        <v>4.5</v>
      </c>
      <c r="Y811" s="4">
        <v>8656</v>
      </c>
      <c r="Z811" s="12">
        <f t="shared" si="142"/>
        <v>8656</v>
      </c>
    </row>
    <row r="812" spans="1:26" x14ac:dyDescent="0.25">
      <c r="A812">
        <v>811</v>
      </c>
      <c r="B812" t="s">
        <v>6655</v>
      </c>
      <c r="C812" t="s">
        <v>6656</v>
      </c>
      <c r="D812" t="str">
        <f t="shared" si="134"/>
        <v>Crucial BX500 240GB 3D NAND SATA 6.35 cm (2.5-inch) SSD (CT240BX500SSD1)</v>
      </c>
      <c r="F812" t="str">
        <f t="shared" si="143"/>
        <v>Unique</v>
      </c>
      <c r="G812" t="str" cm="1">
        <f t="array" ref="G812">PROPER(_xlfn.TEXTJOIN(" ", TRUE, INDEX(_xlfn.FILTERXML("&lt;t&gt;&lt;s&gt;" &amp; SUBSTITUTE(D812," ","&lt;/s&gt;&lt;s&gt;") &amp; "&lt;/s&gt;&lt;/t&gt;", "//s"), _xlfn.SEQUENCE(4))))</f>
        <v>Crucial Bx500 240Gb 3D</v>
      </c>
      <c r="H812" t="str">
        <f t="shared" si="144"/>
        <v>6.35 cm (2.5-inch) SSD (CT240BX500SSD1)</v>
      </c>
      <c r="I812" t="s">
        <v>6657</v>
      </c>
      <c r="J812" t="s">
        <v>13085</v>
      </c>
      <c r="K812" s="7" t="str">
        <f t="shared" si="135"/>
        <v>Computers &amp; Accessories</v>
      </c>
      <c r="L812" s="2" t="s">
        <v>13231</v>
      </c>
      <c r="M812" t="str">
        <f t="shared" si="136"/>
        <v>Components</v>
      </c>
      <c r="N812" s="2" t="s">
        <v>13245</v>
      </c>
      <c r="O812" s="2" t="str">
        <f t="shared" si="137"/>
        <v>InternalSolidStateDrives</v>
      </c>
      <c r="P812" s="1"/>
      <c r="R812" s="2">
        <v>1815</v>
      </c>
      <c r="S812" s="8">
        <f t="shared" si="138"/>
        <v>1815</v>
      </c>
      <c r="T812" s="2">
        <v>3100</v>
      </c>
      <c r="U812" s="8">
        <f t="shared" si="139"/>
        <v>3100</v>
      </c>
      <c r="V812" s="1">
        <f t="shared" si="140"/>
        <v>0.41451612903225804</v>
      </c>
      <c r="W812">
        <v>4.5</v>
      </c>
      <c r="X812" s="10">
        <f t="shared" si="141"/>
        <v>4.5</v>
      </c>
      <c r="Y812" s="4">
        <v>92925</v>
      </c>
      <c r="Z812" s="12">
        <f t="shared" si="142"/>
        <v>92925</v>
      </c>
    </row>
    <row r="813" spans="1:26" x14ac:dyDescent="0.25">
      <c r="A813">
        <v>812</v>
      </c>
      <c r="B813" t="s">
        <v>6666</v>
      </c>
      <c r="C813" t="s">
        <v>6667</v>
      </c>
      <c r="D813" t="str">
        <f t="shared" si="134"/>
        <v>Classmate Pulse Spiral Notebook - 240 mm x 180 mm, Soft Cover, 200 Pages, Unruled</v>
      </c>
      <c r="F813" t="str">
        <f t="shared" si="143"/>
        <v>Unique</v>
      </c>
      <c r="G813" t="str" cm="1">
        <f t="array" ref="G813">PROPER(_xlfn.TEXTJOIN(" ", TRUE, INDEX(_xlfn.FILTERXML("&lt;t&gt;&lt;s&gt;" &amp; SUBSTITUTE(D813," ","&lt;/s&gt;&lt;s&gt;") &amp; "&lt;/s&gt;&lt;/t&gt;", "//s"), _xlfn.SEQUENCE(4))))</f>
        <v>Classmate Pulse Spiral Notebook</v>
      </c>
      <c r="H813" t="str">
        <f t="shared" si="144"/>
        <v>mm x 180 mm, Soft Cover, 200 Pages, Unruled</v>
      </c>
      <c r="I813" t="s">
        <v>6199</v>
      </c>
      <c r="J813" t="s">
        <v>13171</v>
      </c>
      <c r="K813" s="7" t="str">
        <f t="shared" si="135"/>
        <v>OfficeProducts</v>
      </c>
      <c r="L813" t="s">
        <v>13172</v>
      </c>
      <c r="M813" t="str">
        <f t="shared" si="136"/>
        <v>OfficePaperProducts</v>
      </c>
      <c r="N813" t="s">
        <v>13173</v>
      </c>
      <c r="O813" s="2" t="str">
        <f t="shared" si="137"/>
        <v>Paper</v>
      </c>
      <c r="P813" s="1" t="s">
        <v>13174</v>
      </c>
      <c r="Q813" t="s">
        <v>13207</v>
      </c>
      <c r="R813">
        <v>67</v>
      </c>
      <c r="S813" s="8">
        <f t="shared" si="138"/>
        <v>67</v>
      </c>
      <c r="T813">
        <v>75</v>
      </c>
      <c r="U813" s="8">
        <f t="shared" si="139"/>
        <v>75</v>
      </c>
      <c r="V813" s="1">
        <f t="shared" si="140"/>
        <v>0.10666666666666667</v>
      </c>
      <c r="W813">
        <v>4.0999999999999996</v>
      </c>
      <c r="X813" s="10">
        <f t="shared" si="141"/>
        <v>4.0999999999999996</v>
      </c>
      <c r="Y813" s="4">
        <v>1269</v>
      </c>
      <c r="Z813" s="12">
        <f t="shared" si="142"/>
        <v>1269</v>
      </c>
    </row>
    <row r="814" spans="1:26" x14ac:dyDescent="0.25">
      <c r="A814">
        <v>813</v>
      </c>
      <c r="B814" t="s">
        <v>6676</v>
      </c>
      <c r="C814" t="s">
        <v>6677</v>
      </c>
      <c r="D814" t="str">
        <f t="shared" si="134"/>
        <v>Portronics My buddy plus Adjustable Laptop cooling Table (Brown)</v>
      </c>
      <c r="F814" t="str">
        <f t="shared" si="143"/>
        <v>Unique</v>
      </c>
      <c r="G814" t="str" cm="1">
        <f t="array" ref="G814">PROPER(_xlfn.TEXTJOIN(" ", TRUE, INDEX(_xlfn.FILTERXML("&lt;t&gt;&lt;s&gt;" &amp; SUBSTITUTE(D814," ","&lt;/s&gt;&lt;s&gt;") &amp; "&lt;/s&gt;&lt;/t&gt;", "//s"), _xlfn.SEQUENCE(4))))</f>
        <v>Portronics My Buddy Plus</v>
      </c>
      <c r="H814" t="str">
        <f t="shared" si="144"/>
        <v>cooling Table (Brown)</v>
      </c>
      <c r="I814" t="s">
        <v>4808</v>
      </c>
      <c r="J814" t="s">
        <v>13085</v>
      </c>
      <c r="K814" s="7" t="str">
        <f t="shared" si="135"/>
        <v>Computers &amp; Accessories</v>
      </c>
      <c r="L814" s="2" t="s">
        <v>13086</v>
      </c>
      <c r="M814" t="str">
        <f t="shared" si="136"/>
        <v>Accessories &amp; Peripherals</v>
      </c>
      <c r="N814" s="2" t="s">
        <v>13154</v>
      </c>
      <c r="O814" s="2" t="str">
        <f t="shared" si="137"/>
        <v>LaptopAccessories</v>
      </c>
      <c r="P814" s="1" t="s">
        <v>13163</v>
      </c>
      <c r="R814" s="2">
        <v>1889</v>
      </c>
      <c r="S814" s="8">
        <f t="shared" si="138"/>
        <v>1889</v>
      </c>
      <c r="T814" s="2">
        <v>2699</v>
      </c>
      <c r="U814" s="8">
        <f t="shared" si="139"/>
        <v>2699</v>
      </c>
      <c r="V814" s="1">
        <f t="shared" si="140"/>
        <v>0.30011115227862173</v>
      </c>
      <c r="W814">
        <v>4.3</v>
      </c>
      <c r="X814" s="10">
        <f t="shared" si="141"/>
        <v>4.3</v>
      </c>
      <c r="Y814" s="4">
        <v>17394</v>
      </c>
      <c r="Z814" s="12">
        <f t="shared" si="142"/>
        <v>17394</v>
      </c>
    </row>
    <row r="815" spans="1:26" x14ac:dyDescent="0.25">
      <c r="A815">
        <v>814</v>
      </c>
      <c r="B815" t="s">
        <v>6686</v>
      </c>
      <c r="C815" t="s">
        <v>6687</v>
      </c>
      <c r="D815" t="str">
        <f t="shared" si="134"/>
        <v>ZEBRONICS Zeb-Evolve Wireless in Ear Neckband Earphone with Supporting Bluetooth v5.0, Voice Assistant, Rapid Charge, Call Function and Magnetic Earpiece, with mic (Metallic Blue)</v>
      </c>
      <c r="F815" t="str">
        <f t="shared" si="143"/>
        <v>Unique</v>
      </c>
      <c r="G815" t="str" cm="1">
        <f t="array" ref="G815">PROPER(_xlfn.TEXTJOIN(" ", TRUE, INDEX(_xlfn.FILTERXML("&lt;t&gt;&lt;s&gt;" &amp; SUBSTITUTE(D815," ","&lt;/s&gt;&lt;s&gt;") &amp; "&lt;/s&gt;&lt;/t&gt;", "//s"), _xlfn.SEQUENCE(4))))</f>
        <v>Zebronics Zeb-Evolve Wireless In</v>
      </c>
      <c r="H815" t="str">
        <f t="shared" si="144"/>
        <v>Earphone with Supporting Bluetooth v5.0, Voice Assistant, Rapid Charge, Call Function and Magnetic Earpiece, with mic (Metallic Blue)</v>
      </c>
      <c r="I815" t="s">
        <v>3025</v>
      </c>
      <c r="J815" t="s">
        <v>13093</v>
      </c>
      <c r="K815" s="7" t="str">
        <f t="shared" si="135"/>
        <v>Electronics</v>
      </c>
      <c r="L815" t="s">
        <v>13131</v>
      </c>
      <c r="M815" t="str">
        <f t="shared" si="136"/>
        <v>Headphones , Earbuds &amp; Accessories</v>
      </c>
      <c r="N815" s="2" t="s">
        <v>13132</v>
      </c>
      <c r="O815" s="2" t="str">
        <f t="shared" si="137"/>
        <v>Headphones</v>
      </c>
      <c r="P815" s="1" t="s">
        <v>13133</v>
      </c>
      <c r="R815">
        <v>499</v>
      </c>
      <c r="S815" s="8">
        <f t="shared" si="138"/>
        <v>499</v>
      </c>
      <c r="T815" s="2">
        <v>1499</v>
      </c>
      <c r="U815" s="8">
        <f t="shared" si="139"/>
        <v>1499</v>
      </c>
      <c r="V815" s="1">
        <f t="shared" si="140"/>
        <v>0.66711140760507004</v>
      </c>
      <c r="W815">
        <v>3.6</v>
      </c>
      <c r="X815" s="10">
        <f t="shared" si="141"/>
        <v>3.6</v>
      </c>
      <c r="Y815" s="4">
        <v>9169</v>
      </c>
      <c r="Z815" s="12">
        <f t="shared" si="142"/>
        <v>9169</v>
      </c>
    </row>
    <row r="816" spans="1:26" x14ac:dyDescent="0.25">
      <c r="A816">
        <v>815</v>
      </c>
      <c r="B816" t="s">
        <v>6696</v>
      </c>
      <c r="C816" t="s">
        <v>6697</v>
      </c>
      <c r="D816" t="str">
        <f t="shared" si="134"/>
        <v>INOVERA World Map Extended Anti Slip Rubber Gaming Stitched Mouse Pad Desk Mat for Computer Laptop (Black, 900L x 400B x 2H mm)</v>
      </c>
      <c r="F816" t="str">
        <f t="shared" si="143"/>
        <v>Unique</v>
      </c>
      <c r="G816" t="str" cm="1">
        <f t="array" ref="G816">PROPER(_xlfn.TEXTJOIN(" ", TRUE, INDEX(_xlfn.FILTERXML("&lt;t&gt;&lt;s&gt;" &amp; SUBSTITUTE(D816," ","&lt;/s&gt;&lt;s&gt;") &amp; "&lt;/s&gt;&lt;/t&gt;", "//s"), _xlfn.SEQUENCE(4))))</f>
        <v>Inovera World Map Extended</v>
      </c>
      <c r="H816" t="str">
        <f t="shared" si="144"/>
        <v>Rubber Gaming Stitched Mouse Pad Desk Mat for Computer Laptop (Black, 900L x 400B x 2H mm)</v>
      </c>
      <c r="I816" t="s">
        <v>5289</v>
      </c>
      <c r="J816" t="s">
        <v>13085</v>
      </c>
      <c r="K816" s="7" t="str">
        <f t="shared" si="135"/>
        <v>Computers &amp; Accessories</v>
      </c>
      <c r="L816" t="s">
        <v>13086</v>
      </c>
      <c r="M816" t="str">
        <f t="shared" si="136"/>
        <v>Accessories &amp; Peripherals</v>
      </c>
      <c r="N816" t="s">
        <v>13160</v>
      </c>
      <c r="O816" s="2" t="str">
        <f t="shared" si="137"/>
        <v>Keyboards , Mice &amp; InputDevices</v>
      </c>
      <c r="P816" s="1" t="s">
        <v>13194</v>
      </c>
      <c r="Q816" t="s">
        <v>13200</v>
      </c>
      <c r="R816">
        <v>499</v>
      </c>
      <c r="S816" s="8">
        <f t="shared" si="138"/>
        <v>499</v>
      </c>
      <c r="T816">
        <v>999</v>
      </c>
      <c r="U816" s="8">
        <f t="shared" si="139"/>
        <v>999</v>
      </c>
      <c r="V816" s="1">
        <f t="shared" si="140"/>
        <v>0.50050050050050054</v>
      </c>
      <c r="W816">
        <v>4.4000000000000004</v>
      </c>
      <c r="X816" s="10">
        <f t="shared" si="141"/>
        <v>4.4000000000000004</v>
      </c>
      <c r="Y816" s="4">
        <v>1030</v>
      </c>
      <c r="Z816" s="12">
        <f t="shared" si="142"/>
        <v>1030</v>
      </c>
    </row>
    <row r="817" spans="1:26" x14ac:dyDescent="0.25">
      <c r="A817">
        <v>816</v>
      </c>
      <c r="B817" t="s">
        <v>6706</v>
      </c>
      <c r="C817" t="s">
        <v>6707</v>
      </c>
      <c r="D817" t="str">
        <f t="shared" si="134"/>
        <v>Seagate One Touch 2TB External HDD with Password Protection ‚Äì Black, for Windows and Mac, with 3 yr Data Recovery Services, and 4 Months Adobe CC Photography (STKY2000400)</v>
      </c>
      <c r="F817" t="str">
        <f t="shared" si="143"/>
        <v>Unique</v>
      </c>
      <c r="G817" t="str" cm="1">
        <f t="array" ref="G817">PROPER(_xlfn.TEXTJOIN(" ", TRUE, INDEX(_xlfn.FILTERXML("&lt;t&gt;&lt;s&gt;" &amp; SUBSTITUTE(D817," ","&lt;/s&gt;&lt;s&gt;") &amp; "&lt;/s&gt;&lt;/t&gt;", "//s"), _xlfn.SEQUENCE(4))))</f>
        <v>Seagate One Touch 2Tb</v>
      </c>
      <c r="H817" t="str">
        <f t="shared" si="144"/>
        <v>with Password Protection ‚Äì Black, for Windows and Mac, with 3 yr Data Recovery Services, and 4 Months Adobe CC Photography (STKY2000400)</v>
      </c>
      <c r="I817" t="s">
        <v>5054</v>
      </c>
      <c r="J817" t="s">
        <v>13085</v>
      </c>
      <c r="K817" s="7" t="str">
        <f t="shared" si="135"/>
        <v>Computers &amp; Accessories</v>
      </c>
      <c r="L817" s="2" t="s">
        <v>13158</v>
      </c>
      <c r="M817" t="str">
        <f t="shared" si="136"/>
        <v>ExternalDevices &amp; DataStorage</v>
      </c>
      <c r="N817" s="2" t="s">
        <v>13181</v>
      </c>
      <c r="O817" s="2" t="str">
        <f t="shared" si="137"/>
        <v>ExternalHardDisks</v>
      </c>
      <c r="P817" s="1"/>
      <c r="R817" s="2">
        <v>5799</v>
      </c>
      <c r="S817" s="8">
        <f t="shared" si="138"/>
        <v>5799</v>
      </c>
      <c r="T817" s="2">
        <v>7999</v>
      </c>
      <c r="U817" s="8">
        <f t="shared" si="139"/>
        <v>7999</v>
      </c>
      <c r="V817" s="1">
        <f t="shared" si="140"/>
        <v>0.2750343792974122</v>
      </c>
      <c r="W817">
        <v>4.5</v>
      </c>
      <c r="X817" s="10">
        <f t="shared" si="141"/>
        <v>4.5</v>
      </c>
      <c r="Y817" s="4">
        <v>50273</v>
      </c>
      <c r="Z817" s="12">
        <f t="shared" si="142"/>
        <v>50273</v>
      </c>
    </row>
    <row r="818" spans="1:26" x14ac:dyDescent="0.25">
      <c r="A818">
        <v>817</v>
      </c>
      <c r="B818" t="s">
        <v>6716</v>
      </c>
      <c r="C818" t="s">
        <v>6717</v>
      </c>
      <c r="D818" t="str">
        <f t="shared" si="134"/>
        <v>ZEBRONICS Zeb-Fame 5watts 2.0 Multi Media Speakers with AUX, USB and Volume Control (Black)</v>
      </c>
      <c r="F818" t="str">
        <f t="shared" si="143"/>
        <v>Unique</v>
      </c>
      <c r="G818" t="str" cm="1">
        <f t="array" ref="G818">PROPER(_xlfn.TEXTJOIN(" ", TRUE, INDEX(_xlfn.FILTERXML("&lt;t&gt;&lt;s&gt;" &amp; SUBSTITUTE(D818," ","&lt;/s&gt;&lt;s&gt;") &amp; "&lt;/s&gt;&lt;/t&gt;", "//s"), _xlfn.SEQUENCE(4))))</f>
        <v>Zebronics Zeb-Fame 5Watts 2</v>
      </c>
      <c r="H818" t="str">
        <f t="shared" si="144"/>
        <v>Speakers with AUX, USB and Volume Control (Black)</v>
      </c>
      <c r="I818" t="s">
        <v>6718</v>
      </c>
      <c r="J818" t="s">
        <v>13093</v>
      </c>
      <c r="K818" s="7" t="str">
        <f t="shared" si="135"/>
        <v>Electronics</v>
      </c>
      <c r="L818" t="s">
        <v>13104</v>
      </c>
      <c r="M818" t="str">
        <f t="shared" si="136"/>
        <v>HomeAudio</v>
      </c>
      <c r="N818" t="s">
        <v>13117</v>
      </c>
      <c r="O818" s="2" t="str">
        <f t="shared" si="137"/>
        <v>Speakers</v>
      </c>
      <c r="P818" s="1" t="s">
        <v>13246</v>
      </c>
      <c r="R818">
        <v>499</v>
      </c>
      <c r="S818" s="8">
        <f t="shared" si="138"/>
        <v>499</v>
      </c>
      <c r="T818">
        <v>799</v>
      </c>
      <c r="U818" s="8">
        <f t="shared" si="139"/>
        <v>799</v>
      </c>
      <c r="V818" s="1">
        <f t="shared" si="140"/>
        <v>0.37546933667083854</v>
      </c>
      <c r="W818">
        <v>3.9</v>
      </c>
      <c r="X818" s="10">
        <f t="shared" si="141"/>
        <v>3.9</v>
      </c>
      <c r="Y818" s="4">
        <v>6742</v>
      </c>
      <c r="Z818" s="12">
        <f t="shared" si="142"/>
        <v>6742</v>
      </c>
    </row>
    <row r="819" spans="1:26" x14ac:dyDescent="0.25">
      <c r="A819">
        <v>818</v>
      </c>
      <c r="B819" t="s">
        <v>6727</v>
      </c>
      <c r="C819" t="s">
        <v>6728</v>
      </c>
      <c r="D819" t="str">
        <f t="shared" si="134"/>
        <v>TVARA LCD Writing Tablet 8.5 Inch E-Note Pad LCD Writing Tablet, Kids Drawing Pad 8.5 Inch Doodle Board, Toddler Boy and Girl Learning Gift for 3 4 5 6 Years Old, Black</v>
      </c>
      <c r="F819" t="str">
        <f t="shared" si="143"/>
        <v>Unique</v>
      </c>
      <c r="G819" t="str" cm="1">
        <f t="array" ref="G819">PROPER(_xlfn.TEXTJOIN(" ", TRUE, INDEX(_xlfn.FILTERXML("&lt;t&gt;&lt;s&gt;" &amp; SUBSTITUTE(D819," ","&lt;/s&gt;&lt;s&gt;") &amp; "&lt;/s&gt;&lt;/t&gt;", "//s"), _xlfn.SEQUENCE(4))))</f>
        <v>Tvara Lcd Writing Tablet</v>
      </c>
      <c r="H819" t="str">
        <f t="shared" si="144"/>
        <v>E-Note Pad LCD Writing Tablet, Kids Drawing Pad 8.5 Inch Doodle Board, Toddler Boy and Girl Learning Gift for 3 4 5 6 Years Old, Black</v>
      </c>
      <c r="I819" t="s">
        <v>4788</v>
      </c>
      <c r="J819" t="s">
        <v>13085</v>
      </c>
      <c r="K819" s="7" t="str">
        <f t="shared" si="135"/>
        <v>Computers &amp; Accessories</v>
      </c>
      <c r="L819" t="s">
        <v>13086</v>
      </c>
      <c r="M819" t="str">
        <f t="shared" si="136"/>
        <v>Accessories &amp; Peripherals</v>
      </c>
      <c r="N819" t="s">
        <v>13160</v>
      </c>
      <c r="O819" s="2" t="str">
        <f t="shared" si="137"/>
        <v>Keyboards , Mice &amp; InputDevices</v>
      </c>
      <c r="P819" s="1" t="s">
        <v>13162</v>
      </c>
      <c r="R819">
        <v>249</v>
      </c>
      <c r="S819" s="8">
        <f t="shared" si="138"/>
        <v>249</v>
      </c>
      <c r="T819">
        <v>600</v>
      </c>
      <c r="U819" s="8">
        <f t="shared" si="139"/>
        <v>600</v>
      </c>
      <c r="V819" s="1">
        <f t="shared" si="140"/>
        <v>0.58499999999999996</v>
      </c>
      <c r="W819">
        <v>4</v>
      </c>
      <c r="X819" s="10">
        <f t="shared" si="141"/>
        <v>4</v>
      </c>
      <c r="Y819" s="4">
        <v>1208</v>
      </c>
      <c r="Z819" s="12">
        <f t="shared" si="142"/>
        <v>1208</v>
      </c>
    </row>
    <row r="820" spans="1:26" x14ac:dyDescent="0.25">
      <c r="A820">
        <v>819</v>
      </c>
      <c r="B820" t="s">
        <v>310</v>
      </c>
      <c r="C820" t="s">
        <v>311</v>
      </c>
      <c r="D820" t="str">
        <f t="shared" si="134"/>
        <v>Ambrane 60W 3A Type C Fast Charging Unbreakable 1.5m L Shaped Braided Cable, PD Technology, 480Mbps Data Transfer for Smartphones, Tablet, Laptops and other type c devices (ABLC10, Black)</v>
      </c>
      <c r="F820" t="str">
        <f t="shared" si="143"/>
        <v>Duplicate</v>
      </c>
      <c r="G820" t="str" cm="1">
        <f t="array" ref="G820">PROPER(_xlfn.TEXTJOIN(" ", TRUE, INDEX(_xlfn.FILTERXML("&lt;t&gt;&lt;s&gt;" &amp; SUBSTITUTE(D820," ","&lt;/s&gt;&lt;s&gt;") &amp; "&lt;/s&gt;&lt;/t&gt;", "//s"), _xlfn.SEQUENCE(4))))</f>
        <v>Ambrane 60W 3A Type</v>
      </c>
      <c r="H820" t="str">
        <f t="shared" si="144"/>
        <v>Charging Unbreakable 1.5m L Shaped Braided Cable, PD Technology, 480Mbps Data Transfer for Smartphones, Tablet, Laptops and other type c devices (ABLC10, Black)</v>
      </c>
      <c r="I820" t="s">
        <v>17</v>
      </c>
      <c r="J820" t="s">
        <v>13085</v>
      </c>
      <c r="K820" s="7" t="str">
        <f t="shared" si="135"/>
        <v>Computers &amp; Accessories</v>
      </c>
      <c r="L820" t="s">
        <v>13086</v>
      </c>
      <c r="M820" t="str">
        <f t="shared" si="136"/>
        <v>Accessories &amp; Peripherals</v>
      </c>
      <c r="N820" t="s">
        <v>13087</v>
      </c>
      <c r="O820" s="2" t="str">
        <f t="shared" si="137"/>
        <v>Cables &amp; Accessories</v>
      </c>
      <c r="P820" s="1" t="s">
        <v>13088</v>
      </c>
      <c r="Q820" t="s">
        <v>13089</v>
      </c>
      <c r="R820">
        <v>179</v>
      </c>
      <c r="S820" s="8">
        <f t="shared" si="138"/>
        <v>179</v>
      </c>
      <c r="T820">
        <v>499</v>
      </c>
      <c r="U820" s="8">
        <f t="shared" si="139"/>
        <v>499</v>
      </c>
      <c r="V820" s="1">
        <f t="shared" si="140"/>
        <v>0.6412825651302605</v>
      </c>
      <c r="W820">
        <v>4</v>
      </c>
      <c r="X820" s="10">
        <f t="shared" si="141"/>
        <v>4</v>
      </c>
      <c r="Y820" s="4">
        <v>1933</v>
      </c>
      <c r="Z820" s="12">
        <f t="shared" si="142"/>
        <v>1933</v>
      </c>
    </row>
    <row r="821" spans="1:26" x14ac:dyDescent="0.25">
      <c r="A821">
        <v>820</v>
      </c>
      <c r="B821" t="s">
        <v>6738</v>
      </c>
      <c r="C821" t="s">
        <v>6739</v>
      </c>
      <c r="D821" t="str">
        <f t="shared" si="134"/>
        <v>Western Digital WD 1.5TB Elements Portable Hard Disk Drive, USB 3.0, Compatible with PC, PS4 and Xbox, External HDD (WDBU6Y0015BBK-WESN)</v>
      </c>
      <c r="F821" t="str">
        <f t="shared" si="143"/>
        <v>Unique</v>
      </c>
      <c r="G821" t="str" cm="1">
        <f t="array" ref="G821">PROPER(_xlfn.TEXTJOIN(" ", TRUE, INDEX(_xlfn.FILTERXML("&lt;t&gt;&lt;s&gt;" &amp; SUBSTITUTE(D821," ","&lt;/s&gt;&lt;s&gt;") &amp; "&lt;/s&gt;&lt;/t&gt;", "//s"), _xlfn.SEQUENCE(4))))</f>
        <v>Western Digital Wd 1.5Tb</v>
      </c>
      <c r="H821" t="str">
        <f t="shared" si="144"/>
        <v>Hard Disk Drive, USB 3.0, Compatible with PC, PS4 and Xbox, External HDD (WDBU6Y0015BBK-WESN)</v>
      </c>
      <c r="I821" t="s">
        <v>5054</v>
      </c>
      <c r="J821" t="s">
        <v>13085</v>
      </c>
      <c r="K821" s="7" t="str">
        <f t="shared" si="135"/>
        <v>Computers &amp; Accessories</v>
      </c>
      <c r="L821" s="2" t="s">
        <v>13158</v>
      </c>
      <c r="M821" t="str">
        <f t="shared" si="136"/>
        <v>ExternalDevices &amp; DataStorage</v>
      </c>
      <c r="N821" s="2" t="s">
        <v>13181</v>
      </c>
      <c r="O821" s="2" t="str">
        <f t="shared" si="137"/>
        <v>ExternalHardDisks</v>
      </c>
      <c r="P821" s="1"/>
      <c r="R821" s="2">
        <v>4449</v>
      </c>
      <c r="S821" s="8">
        <f t="shared" si="138"/>
        <v>4449</v>
      </c>
      <c r="T821" s="2">
        <v>5734</v>
      </c>
      <c r="U821" s="8">
        <f t="shared" si="139"/>
        <v>5734</v>
      </c>
      <c r="V821" s="1">
        <f t="shared" si="140"/>
        <v>0.22410184862225321</v>
      </c>
      <c r="W821">
        <v>4.4000000000000004</v>
      </c>
      <c r="X821" s="10">
        <f t="shared" si="141"/>
        <v>4.4000000000000004</v>
      </c>
      <c r="Y821" s="4">
        <v>25006</v>
      </c>
      <c r="Z821" s="12">
        <f t="shared" si="142"/>
        <v>25006</v>
      </c>
    </row>
    <row r="822" spans="1:26" x14ac:dyDescent="0.25">
      <c r="A822">
        <v>821</v>
      </c>
      <c r="B822" t="s">
        <v>6747</v>
      </c>
      <c r="C822" t="s">
        <v>6748</v>
      </c>
      <c r="D822" t="str">
        <f t="shared" si="134"/>
        <v>Redgear MP35 Speed-Type Gaming Mousepad (Black Red)</v>
      </c>
      <c r="F822" t="str">
        <f t="shared" si="143"/>
        <v>Unique</v>
      </c>
      <c r="G822" t="str" cm="1">
        <f t="array" ref="G822">PROPER(_xlfn.TEXTJOIN(" ", TRUE, INDEX(_xlfn.FILTERXML("&lt;t&gt;&lt;s&gt;" &amp; SUBSTITUTE(D822," ","&lt;/s&gt;&lt;s&gt;") &amp; "&lt;/s&gt;&lt;/t&gt;", "//s"), _xlfn.SEQUENCE(4))))</f>
        <v>Redgear Mp35 Speed-Type Gaming</v>
      </c>
      <c r="H822" t="str">
        <f t="shared" si="144"/>
        <v>Red)</v>
      </c>
      <c r="I822" t="s">
        <v>5936</v>
      </c>
      <c r="J822" t="s">
        <v>13085</v>
      </c>
      <c r="K822" s="7" t="str">
        <f t="shared" si="135"/>
        <v>Computers &amp; Accessories</v>
      </c>
      <c r="L822" t="s">
        <v>13086</v>
      </c>
      <c r="M822" t="str">
        <f t="shared" si="136"/>
        <v>Accessories &amp; Peripherals</v>
      </c>
      <c r="N822" t="s">
        <v>13196</v>
      </c>
      <c r="O822" s="2" t="str">
        <f t="shared" si="137"/>
        <v>PCGamingPeripherals</v>
      </c>
      <c r="P822" s="1" t="s">
        <v>13221</v>
      </c>
      <c r="R822">
        <v>299</v>
      </c>
      <c r="S822" s="8">
        <f t="shared" si="138"/>
        <v>299</v>
      </c>
      <c r="T822">
        <v>550</v>
      </c>
      <c r="U822" s="8">
        <f t="shared" si="139"/>
        <v>550</v>
      </c>
      <c r="V822" s="1">
        <f t="shared" si="140"/>
        <v>0.45636363636363636</v>
      </c>
      <c r="W822">
        <v>4.5999999999999996</v>
      </c>
      <c r="X822" s="10">
        <f t="shared" si="141"/>
        <v>4.5999999999999996</v>
      </c>
      <c r="Y822" s="4">
        <v>33434</v>
      </c>
      <c r="Z822" s="12">
        <f t="shared" si="142"/>
        <v>33434</v>
      </c>
    </row>
    <row r="823" spans="1:26" x14ac:dyDescent="0.25">
      <c r="A823">
        <v>822</v>
      </c>
      <c r="B823" t="s">
        <v>6757</v>
      </c>
      <c r="C823" t="s">
        <v>6758</v>
      </c>
      <c r="D823" t="str">
        <f t="shared" si="134"/>
        <v>Lenovo 400 Wireless Mouse, 1200DPI Optical Sensor, 2.4GHz Wireless Nano USB, 3-Button (Left,Right,Scroll) Upto 8M Left Right and 100K Scroll clicks and 1yr Battery, Ambidextrous, Ergonomic GY50R91293</v>
      </c>
      <c r="F823" t="str">
        <f t="shared" si="143"/>
        <v>Unique</v>
      </c>
      <c r="G823" t="str" cm="1">
        <f t="array" ref="G823">PROPER(_xlfn.TEXTJOIN(" ", TRUE, INDEX(_xlfn.FILTERXML("&lt;t&gt;&lt;s&gt;" &amp; SUBSTITUTE(D823," ","&lt;/s&gt;&lt;s&gt;") &amp; "&lt;/s&gt;&lt;/t&gt;", "//s"), _xlfn.SEQUENCE(4))))</f>
        <v>Lenovo 400 Wireless Mouse,</v>
      </c>
      <c r="H823" t="str">
        <f t="shared" si="144"/>
        <v>Sensor, 2.4GHz Wireless Nano USB, 3-Button (Left,Right,Scroll) Upto 8M Left Right and 100K Scroll clicks and 1yr Battery, Ambidextrous, Ergonomic GY50R91293</v>
      </c>
      <c r="I823" t="s">
        <v>4777</v>
      </c>
      <c r="J823" t="s">
        <v>13085</v>
      </c>
      <c r="K823" s="7" t="str">
        <f t="shared" si="135"/>
        <v>Computers &amp; Accessories</v>
      </c>
      <c r="L823" t="s">
        <v>13086</v>
      </c>
      <c r="M823" t="str">
        <f t="shared" si="136"/>
        <v>Accessories &amp; Peripherals</v>
      </c>
      <c r="N823" s="2" t="s">
        <v>13160</v>
      </c>
      <c r="O823" s="2" t="str">
        <f t="shared" si="137"/>
        <v>Keyboards , Mice &amp; InputDevices</v>
      </c>
      <c r="P823" s="1" t="s">
        <v>13161</v>
      </c>
      <c r="R823">
        <v>629</v>
      </c>
      <c r="S823" s="8">
        <f t="shared" si="138"/>
        <v>629</v>
      </c>
      <c r="T823" s="2">
        <v>1390</v>
      </c>
      <c r="U823" s="8">
        <f t="shared" si="139"/>
        <v>1390</v>
      </c>
      <c r="V823" s="1">
        <f t="shared" si="140"/>
        <v>0.5474820143884892</v>
      </c>
      <c r="W823">
        <v>4.4000000000000004</v>
      </c>
      <c r="X823" s="10">
        <f t="shared" si="141"/>
        <v>4.4000000000000004</v>
      </c>
      <c r="Y823" s="4">
        <v>6301</v>
      </c>
      <c r="Z823" s="12">
        <f t="shared" si="142"/>
        <v>6301</v>
      </c>
    </row>
    <row r="824" spans="1:26" x14ac:dyDescent="0.25">
      <c r="A824">
        <v>823</v>
      </c>
      <c r="B824" t="s">
        <v>6767</v>
      </c>
      <c r="C824" t="s">
        <v>6768</v>
      </c>
      <c r="D824" t="str">
        <f t="shared" si="134"/>
        <v>Logitech K480 Wireless Multi-Device Keyboard for Windows, macOS, iPadOS, Android or Chrome OS, Bluetooth, Compact, Compatible with PC, Mac, Laptop, Smartphone, Tablet - Black</v>
      </c>
      <c r="F824" t="str">
        <f t="shared" si="143"/>
        <v>Unique</v>
      </c>
      <c r="G824" t="str" cm="1">
        <f t="array" ref="G824">PROPER(_xlfn.TEXTJOIN(" ", TRUE, INDEX(_xlfn.FILTERXML("&lt;t&gt;&lt;s&gt;" &amp; SUBSTITUTE(D824," ","&lt;/s&gt;&lt;s&gt;") &amp; "&lt;/s&gt;&lt;/t&gt;", "//s"), _xlfn.SEQUENCE(4))))</f>
        <v>Logitech K480 Wireless Multi-Device</v>
      </c>
      <c r="H824" t="str">
        <f t="shared" si="144"/>
        <v>Windows, macOS, iPadOS, Android or Chrome OS, Bluetooth, Compact, Compatible with PC, Mac, Laptop, Smartphone, Tablet - Black</v>
      </c>
      <c r="I824" t="s">
        <v>4938</v>
      </c>
      <c r="J824" t="s">
        <v>13085</v>
      </c>
      <c r="K824" s="7" t="str">
        <f t="shared" si="135"/>
        <v>Computers &amp; Accessories</v>
      </c>
      <c r="L824" s="2" t="s">
        <v>13086</v>
      </c>
      <c r="M824" t="str">
        <f t="shared" si="136"/>
        <v>Accessories &amp; Peripherals</v>
      </c>
      <c r="N824" s="2" t="s">
        <v>13160</v>
      </c>
      <c r="O824" s="2" t="str">
        <f t="shared" si="137"/>
        <v>Keyboards , Mice &amp; InputDevices</v>
      </c>
      <c r="P824" s="1" t="s">
        <v>13165</v>
      </c>
      <c r="R824" s="2">
        <v>2595</v>
      </c>
      <c r="S824" s="8">
        <f t="shared" si="138"/>
        <v>2595</v>
      </c>
      <c r="T824" s="2">
        <v>3295</v>
      </c>
      <c r="U824" s="8">
        <f t="shared" si="139"/>
        <v>3295</v>
      </c>
      <c r="V824" s="1">
        <f t="shared" si="140"/>
        <v>0.21244309559939301</v>
      </c>
      <c r="W824">
        <v>4.4000000000000004</v>
      </c>
      <c r="X824" s="10">
        <f t="shared" si="141"/>
        <v>4.4000000000000004</v>
      </c>
      <c r="Y824" s="4">
        <v>22618</v>
      </c>
      <c r="Z824" s="12">
        <f t="shared" si="142"/>
        <v>22618</v>
      </c>
    </row>
    <row r="825" spans="1:26" x14ac:dyDescent="0.25">
      <c r="A825">
        <v>824</v>
      </c>
      <c r="B825" t="s">
        <v>318</v>
      </c>
      <c r="C825" t="s">
        <v>319</v>
      </c>
      <c r="D825" t="str">
        <f t="shared" si="134"/>
        <v>Zoul USB C 60W Fast Charging 3A 6ft 2M Long Type C Nylon Braided Data Cable Quick Charger Cable QC 3.0 for Samsung Galaxy M31S M30 S10 S9 S20 Plus, Note 10 9 8, A20e A40 A50 A70 (2M, Grey)</v>
      </c>
      <c r="F825" t="str">
        <f t="shared" si="143"/>
        <v>Duplicate</v>
      </c>
      <c r="G825" t="str" cm="1">
        <f t="array" ref="G825">PROPER(_xlfn.TEXTJOIN(" ", TRUE, INDEX(_xlfn.FILTERXML("&lt;t&gt;&lt;s&gt;" &amp; SUBSTITUTE(D825," ","&lt;/s&gt;&lt;s&gt;") &amp; "&lt;/s&gt;&lt;/t&gt;", "//s"), _xlfn.SEQUENCE(4))))</f>
        <v>Zoul Usb C 60W</v>
      </c>
      <c r="H825" t="str">
        <f t="shared" si="144"/>
        <v>3A 6ft 2M Long Type C Nylon Braided Data Cable Quick Charger Cable QC 3.0 for Samsung Galaxy M31S M30 S10 S9 S20 Plus, Note 10 9 8, A20e A40 A50 A70 (2M, Grey)</v>
      </c>
      <c r="I825" t="s">
        <v>17</v>
      </c>
      <c r="J825" t="s">
        <v>13085</v>
      </c>
      <c r="K825" s="7" t="str">
        <f t="shared" si="135"/>
        <v>Computers &amp; Accessories</v>
      </c>
      <c r="L825" t="s">
        <v>13086</v>
      </c>
      <c r="M825" t="str">
        <f t="shared" si="136"/>
        <v>Accessories &amp; Peripherals</v>
      </c>
      <c r="N825" s="2" t="s">
        <v>13087</v>
      </c>
      <c r="O825" s="2" t="str">
        <f t="shared" si="137"/>
        <v>Cables &amp; Accessories</v>
      </c>
      <c r="P825" s="1" t="s">
        <v>13088</v>
      </c>
      <c r="Q825" t="s">
        <v>13089</v>
      </c>
      <c r="R825">
        <v>389</v>
      </c>
      <c r="S825" s="8">
        <f t="shared" si="138"/>
        <v>389</v>
      </c>
      <c r="T825" s="2">
        <v>1099</v>
      </c>
      <c r="U825" s="8">
        <f t="shared" si="139"/>
        <v>1099</v>
      </c>
      <c r="V825" s="1">
        <f t="shared" si="140"/>
        <v>0.64604185623293908</v>
      </c>
      <c r="W825">
        <v>4.3</v>
      </c>
      <c r="X825" s="10">
        <f t="shared" si="141"/>
        <v>4.3</v>
      </c>
      <c r="Y825" s="4">
        <v>974</v>
      </c>
      <c r="Z825" s="12">
        <f t="shared" si="142"/>
        <v>974</v>
      </c>
    </row>
    <row r="826" spans="1:26" x14ac:dyDescent="0.25">
      <c r="A826">
        <v>825</v>
      </c>
      <c r="B826" t="s">
        <v>6779</v>
      </c>
      <c r="C826" t="s">
        <v>6780</v>
      </c>
      <c r="D826" t="str">
        <f t="shared" si="134"/>
        <v>RESONATE RouterUPS CRU12V2A | Zero Drop | UPS for WiFi Router | Mini UPS | Up to 4 Hours PowerBackup | Battery Replacement Program | Router UPS Compatible with 12V 2A Routers, FTTH, Modem, Set Top Box, Alexa, Mini Camera</v>
      </c>
      <c r="F826" t="str">
        <f t="shared" si="143"/>
        <v>Unique</v>
      </c>
      <c r="G826" t="str" cm="1">
        <f t="array" ref="G826">PROPER(_xlfn.TEXTJOIN(" ", TRUE, INDEX(_xlfn.FILTERXML("&lt;t&gt;&lt;s&gt;" &amp; SUBSTITUTE(D826," ","&lt;/s&gt;&lt;s&gt;") &amp; "&lt;/s&gt;&lt;/t&gt;", "//s"), _xlfn.SEQUENCE(4))))</f>
        <v>Resonate Routerups Cru12V2A |</v>
      </c>
      <c r="H826" t="str">
        <f t="shared" si="144"/>
        <v>| UPS for WiFi Router | Mini UPS | Up to 4 Hours PowerBackup | Battery Replacement Program | Router UPS Compatible with 12V 2A Routers, FTTH, Modem, Set Top Box, Alexa, Mini Camera</v>
      </c>
      <c r="I826" t="s">
        <v>5374</v>
      </c>
      <c r="J826" t="s">
        <v>13085</v>
      </c>
      <c r="K826" s="7" t="str">
        <f t="shared" si="135"/>
        <v>Computers &amp; Accessories</v>
      </c>
      <c r="L826" s="2" t="s">
        <v>13090</v>
      </c>
      <c r="M826" t="str">
        <f t="shared" si="136"/>
        <v>NetworkingDevices</v>
      </c>
      <c r="N826" s="2" t="s">
        <v>13204</v>
      </c>
      <c r="O826" s="2" t="str">
        <f t="shared" si="137"/>
        <v>Routers</v>
      </c>
      <c r="P826" s="1"/>
      <c r="R826" s="2">
        <v>1799</v>
      </c>
      <c r="S826" s="8">
        <f t="shared" si="138"/>
        <v>1799</v>
      </c>
      <c r="T826" s="2">
        <v>2911</v>
      </c>
      <c r="U826" s="8">
        <f t="shared" si="139"/>
        <v>2911</v>
      </c>
      <c r="V826" s="1">
        <f t="shared" si="140"/>
        <v>0.38199931295087597</v>
      </c>
      <c r="W826">
        <v>4.3</v>
      </c>
      <c r="X826" s="10">
        <f t="shared" si="141"/>
        <v>4.3</v>
      </c>
      <c r="Y826" s="4">
        <v>20342</v>
      </c>
      <c r="Z826" s="12">
        <f t="shared" si="142"/>
        <v>20342</v>
      </c>
    </row>
    <row r="827" spans="1:26" x14ac:dyDescent="0.25">
      <c r="A827">
        <v>826</v>
      </c>
      <c r="B827" t="s">
        <v>6789</v>
      </c>
      <c r="C827" t="s">
        <v>6790</v>
      </c>
      <c r="D827" t="str">
        <f t="shared" si="134"/>
        <v>3M Post-it Sticky Note Cube, 200 Sheets (4 Colors x 50 Sheets) | 3" x 3" Size | For notes, reminders, study, school and organizing</v>
      </c>
      <c r="F827" t="str">
        <f t="shared" si="143"/>
        <v>Unique</v>
      </c>
      <c r="G827" t="str" cm="1">
        <f t="array" ref="G827">PROPER(_xlfn.TEXTJOIN(" ", TRUE, INDEX(_xlfn.FILTERXML("&lt;t&gt;&lt;s&gt;" &amp; SUBSTITUTE(D827," ","&lt;/s&gt;&lt;s&gt;") &amp; "&lt;/s&gt;&lt;/t&gt;", "//s"), _xlfn.SEQUENCE(4))))</f>
        <v>3M Post-It Sticky Note</v>
      </c>
      <c r="H827" t="str">
        <f t="shared" si="144"/>
        <v>Sheets (4 Colors x 50 Sheets) | 3" x 3" Size | For notes, reminders, study, school and organizing</v>
      </c>
      <c r="I827" t="s">
        <v>5684</v>
      </c>
      <c r="J827" t="s">
        <v>13171</v>
      </c>
      <c r="K827" s="7" t="str">
        <f t="shared" si="135"/>
        <v>OfficeProducts</v>
      </c>
      <c r="L827" t="s">
        <v>13172</v>
      </c>
      <c r="M827" t="str">
        <f t="shared" si="136"/>
        <v>OfficePaperProducts</v>
      </c>
      <c r="N827" t="s">
        <v>13173</v>
      </c>
      <c r="O827" s="2" t="str">
        <f t="shared" si="137"/>
        <v>Paper</v>
      </c>
      <c r="P827" s="1" t="s">
        <v>13174</v>
      </c>
      <c r="Q827" t="s">
        <v>13207</v>
      </c>
      <c r="R827">
        <v>90</v>
      </c>
      <c r="S827" s="8">
        <f t="shared" si="138"/>
        <v>90</v>
      </c>
      <c r="T827">
        <v>175</v>
      </c>
      <c r="U827" s="8">
        <f t="shared" si="139"/>
        <v>175</v>
      </c>
      <c r="V827" s="1">
        <f t="shared" si="140"/>
        <v>0.48571428571428571</v>
      </c>
      <c r="W827">
        <v>4.4000000000000004</v>
      </c>
      <c r="X827" s="10">
        <f t="shared" si="141"/>
        <v>4.4000000000000004</v>
      </c>
      <c r="Y827" s="4">
        <v>7429</v>
      </c>
      <c r="Z827" s="12">
        <f t="shared" si="142"/>
        <v>7429</v>
      </c>
    </row>
    <row r="828" spans="1:26" x14ac:dyDescent="0.25">
      <c r="A828">
        <v>827</v>
      </c>
      <c r="B828" t="s">
        <v>6799</v>
      </c>
      <c r="C828" t="s">
        <v>6800</v>
      </c>
      <c r="D828" t="str">
        <f t="shared" si="134"/>
        <v>OFIXO Multi-Purpose Laptop Table Study Table Bed Table Foldable and Portable Wooden Writing Desk (Wooden)</v>
      </c>
      <c r="F828" t="str">
        <f t="shared" si="143"/>
        <v>Unique</v>
      </c>
      <c r="G828" t="str" cm="1">
        <f t="array" ref="G828">PROPER(_xlfn.TEXTJOIN(" ", TRUE, INDEX(_xlfn.FILTERXML("&lt;t&gt;&lt;s&gt;" &amp; SUBSTITUTE(D828," ","&lt;/s&gt;&lt;s&gt;") &amp; "&lt;/s&gt;&lt;/t&gt;", "//s"), _xlfn.SEQUENCE(4))))</f>
        <v>Ofixo Multi-Purpose Laptop Table</v>
      </c>
      <c r="H828" t="str">
        <f t="shared" si="144"/>
        <v>Bed Table Foldable and Portable Wooden Writing Desk (Wooden)</v>
      </c>
      <c r="I828" t="s">
        <v>4808</v>
      </c>
      <c r="J828" t="s">
        <v>13085</v>
      </c>
      <c r="K828" s="7" t="str">
        <f t="shared" si="135"/>
        <v>Computers &amp; Accessories</v>
      </c>
      <c r="L828" t="s">
        <v>13086</v>
      </c>
      <c r="M828" t="str">
        <f t="shared" si="136"/>
        <v>Accessories &amp; Peripherals</v>
      </c>
      <c r="N828" t="s">
        <v>13154</v>
      </c>
      <c r="O828" s="2" t="str">
        <f t="shared" si="137"/>
        <v>LaptopAccessories</v>
      </c>
      <c r="P828" s="1" t="s">
        <v>13163</v>
      </c>
      <c r="R828">
        <v>599</v>
      </c>
      <c r="S828" s="8">
        <f t="shared" si="138"/>
        <v>599</v>
      </c>
      <c r="T828">
        <v>599</v>
      </c>
      <c r="U828" s="8">
        <f t="shared" si="139"/>
        <v>599</v>
      </c>
      <c r="V828" s="1">
        <f t="shared" si="140"/>
        <v>0</v>
      </c>
      <c r="W828">
        <v>4</v>
      </c>
      <c r="X828" s="10">
        <f t="shared" si="141"/>
        <v>4</v>
      </c>
      <c r="Y828" s="4">
        <v>26423</v>
      </c>
      <c r="Z828" s="12">
        <f t="shared" si="142"/>
        <v>26423</v>
      </c>
    </row>
    <row r="829" spans="1:26" x14ac:dyDescent="0.25">
      <c r="A829">
        <v>828</v>
      </c>
      <c r="B829" t="s">
        <v>6808</v>
      </c>
      <c r="C829" t="s">
        <v>6809</v>
      </c>
      <c r="D829" t="str">
        <f t="shared" si="134"/>
        <v>Fire-Boltt Ninja Calling 1.69" Bluetooth Calling Smart Watch, Dial Pad, Speaker, AI Voice Assistant with 450 NITS Peak Brightness, Wrist Gaming and 100+ Watch Faces with SpO2, HR, Multiple Sports Mode</v>
      </c>
      <c r="F829" t="str">
        <f t="shared" si="143"/>
        <v>Unique</v>
      </c>
      <c r="G829" t="str" cm="1">
        <f t="array" ref="G829">PROPER(_xlfn.TEXTJOIN(" ", TRUE, INDEX(_xlfn.FILTERXML("&lt;t&gt;&lt;s&gt;" &amp; SUBSTITUTE(D829," ","&lt;/s&gt;&lt;s&gt;") &amp; "&lt;/s&gt;&lt;/t&gt;", "//s"), _xlfn.SEQUENCE(4))))</f>
        <v>Fire-Boltt Ninja Calling 1.69"</v>
      </c>
      <c r="H829" t="str">
        <f t="shared" si="144"/>
        <v>Smart Watch, Dial Pad, Speaker, AI Voice Assistant with 450 NITS Peak Brightness, Wrist Gaming and 100+ Watch Faces with SpO2, HR, Multiple Sports Mode</v>
      </c>
      <c r="I829" t="s">
        <v>2910</v>
      </c>
      <c r="J829" t="s">
        <v>13093</v>
      </c>
      <c r="K829" s="7" t="str">
        <f t="shared" si="135"/>
        <v>Electronics</v>
      </c>
      <c r="L829" s="2" t="s">
        <v>13120</v>
      </c>
      <c r="M829" t="str">
        <f t="shared" si="136"/>
        <v>WearableTechnology</v>
      </c>
      <c r="N829" s="2" t="s">
        <v>13121</v>
      </c>
      <c r="O829" s="2" t="str">
        <f t="shared" si="137"/>
        <v>SmartWatches</v>
      </c>
      <c r="P829" s="1"/>
      <c r="R829" s="2">
        <v>1999</v>
      </c>
      <c r="S829" s="8">
        <f t="shared" si="138"/>
        <v>1999</v>
      </c>
      <c r="T829" s="2">
        <v>7999</v>
      </c>
      <c r="U829" s="8">
        <f t="shared" si="139"/>
        <v>7999</v>
      </c>
      <c r="V829" s="1">
        <f t="shared" si="140"/>
        <v>0.75009376172021502</v>
      </c>
      <c r="W829">
        <v>4.2</v>
      </c>
      <c r="X829" s="10">
        <f t="shared" si="141"/>
        <v>4.2</v>
      </c>
      <c r="Y829" s="4">
        <v>31305</v>
      </c>
      <c r="Z829" s="12">
        <f t="shared" si="142"/>
        <v>31305</v>
      </c>
    </row>
    <row r="830" spans="1:26" x14ac:dyDescent="0.25">
      <c r="A830">
        <v>829</v>
      </c>
      <c r="B830" t="s">
        <v>6817</v>
      </c>
      <c r="C830" t="s">
        <v>6818</v>
      </c>
      <c r="D830" t="str">
        <f t="shared" si="134"/>
        <v>Airtel AMF-311WW Data Card (Black), 4g Hotspot Support with 2300 Mah Battery</v>
      </c>
      <c r="F830" t="str">
        <f t="shared" si="143"/>
        <v>Unique</v>
      </c>
      <c r="G830" t="str" cm="1">
        <f t="array" ref="G830">PROPER(_xlfn.TEXTJOIN(" ", TRUE, INDEX(_xlfn.FILTERXML("&lt;t&gt;&lt;s&gt;" &amp; SUBSTITUTE(D830," ","&lt;/s&gt;&lt;s&gt;") &amp; "&lt;/s&gt;&lt;/t&gt;", "//s"), _xlfn.SEQUENCE(4))))</f>
        <v>Airtel Amf-311Ww Data Card</v>
      </c>
      <c r="H830" t="str">
        <f t="shared" si="144"/>
        <v>Hotspot Support with 2300 Mah Battery</v>
      </c>
      <c r="I830" t="s">
        <v>6819</v>
      </c>
      <c r="J830" t="s">
        <v>13085</v>
      </c>
      <c r="K830" s="7" t="str">
        <f t="shared" si="135"/>
        <v>Computers &amp; Accessories</v>
      </c>
      <c r="L830" s="2" t="s">
        <v>13090</v>
      </c>
      <c r="M830" t="str">
        <f t="shared" si="136"/>
        <v>NetworkingDevices</v>
      </c>
      <c r="N830" s="2" t="s">
        <v>13247</v>
      </c>
      <c r="O830" s="2" t="str">
        <f t="shared" si="137"/>
        <v>DataCards &amp; Dongles</v>
      </c>
      <c r="P830" s="1"/>
      <c r="R830" s="2">
        <v>2099</v>
      </c>
      <c r="S830" s="8">
        <f t="shared" si="138"/>
        <v>2099</v>
      </c>
      <c r="T830" s="2">
        <v>3250</v>
      </c>
      <c r="U830" s="8">
        <f t="shared" si="139"/>
        <v>3250</v>
      </c>
      <c r="V830" s="1">
        <f t="shared" si="140"/>
        <v>0.35415384615384615</v>
      </c>
      <c r="W830">
        <v>3.8</v>
      </c>
      <c r="X830" s="10">
        <f t="shared" si="141"/>
        <v>3.8</v>
      </c>
      <c r="Y830" s="4">
        <v>11213</v>
      </c>
      <c r="Z830" s="12">
        <f t="shared" si="142"/>
        <v>11213</v>
      </c>
    </row>
    <row r="831" spans="1:26" x14ac:dyDescent="0.25">
      <c r="A831">
        <v>830</v>
      </c>
      <c r="B831" t="s">
        <v>6828</v>
      </c>
      <c r="C831" t="s">
        <v>6829</v>
      </c>
      <c r="D831" t="str">
        <f t="shared" si="134"/>
        <v>Gizga Essentials Laptop Power Cable Cord- 3 Pin Adapter Isi Certified(1 Meter 3.3 Feet)</v>
      </c>
      <c r="F831" t="str">
        <f t="shared" si="143"/>
        <v>Unique</v>
      </c>
      <c r="G831" t="str" cm="1">
        <f t="array" ref="G831">PROPER(_xlfn.TEXTJOIN(" ", TRUE, INDEX(_xlfn.FILTERXML("&lt;t&gt;&lt;s&gt;" &amp; SUBSTITUTE(D831," ","&lt;/s&gt;&lt;s&gt;") &amp; "&lt;/s&gt;&lt;/t&gt;", "//s"), _xlfn.SEQUENCE(4))))</f>
        <v>Gizga Essentials Laptop Power</v>
      </c>
      <c r="H831" t="str">
        <f t="shared" si="144"/>
        <v>3 Pin Adapter Isi Certified(1 Meter 3.3 Feet)</v>
      </c>
      <c r="I831" t="s">
        <v>6830</v>
      </c>
      <c r="J831" t="s">
        <v>13085</v>
      </c>
      <c r="K831" s="7" t="str">
        <f t="shared" si="135"/>
        <v>Computers &amp; Accessories</v>
      </c>
      <c r="L831" t="s">
        <v>13086</v>
      </c>
      <c r="M831" t="str">
        <f t="shared" si="136"/>
        <v>Accessories &amp; Peripherals</v>
      </c>
      <c r="N831" t="s">
        <v>13154</v>
      </c>
      <c r="O831" s="2" t="str">
        <f t="shared" si="137"/>
        <v>LaptopAccessories</v>
      </c>
      <c r="P831" s="1" t="s">
        <v>13248</v>
      </c>
      <c r="R831">
        <v>179</v>
      </c>
      <c r="S831" s="8">
        <f t="shared" si="138"/>
        <v>179</v>
      </c>
      <c r="T831">
        <v>499</v>
      </c>
      <c r="U831" s="8">
        <f t="shared" si="139"/>
        <v>499</v>
      </c>
      <c r="V831" s="1">
        <f t="shared" si="140"/>
        <v>0.6412825651302605</v>
      </c>
      <c r="W831">
        <v>4.0999999999999996</v>
      </c>
      <c r="X831" s="10">
        <f t="shared" si="141"/>
        <v>4.0999999999999996</v>
      </c>
      <c r="Y831" s="4">
        <v>10174</v>
      </c>
      <c r="Z831" s="12">
        <f t="shared" si="142"/>
        <v>10174</v>
      </c>
    </row>
    <row r="832" spans="1:26" x14ac:dyDescent="0.25">
      <c r="A832">
        <v>831</v>
      </c>
      <c r="B832" t="s">
        <v>6839</v>
      </c>
      <c r="C832" t="s">
        <v>6840</v>
      </c>
      <c r="D832" t="str">
        <f t="shared" si="134"/>
        <v>Logitech MK270r USB Wireless Keyboard and Mouse Set for Windows, 2.4 GHz Wireless, Spill-resistant Design, 8 Multimedia and Shortcut Keys, 2-Year Battery Life, PC Laptop- Black</v>
      </c>
      <c r="F832" t="str">
        <f t="shared" si="143"/>
        <v>Unique</v>
      </c>
      <c r="G832" t="str" cm="1">
        <f t="array" ref="G832">PROPER(_xlfn.TEXTJOIN(" ", TRUE, INDEX(_xlfn.FILTERXML("&lt;t&gt;&lt;s&gt;" &amp; SUBSTITUTE(D832," ","&lt;/s&gt;&lt;s&gt;") &amp; "&lt;/s&gt;&lt;/t&gt;", "//s"), _xlfn.SEQUENCE(4))))</f>
        <v>Logitech Mk270R Usb Wireless</v>
      </c>
      <c r="H832" t="str">
        <f t="shared" si="144"/>
        <v>Mouse Set for Windows, 2.4 GHz Wireless, Spill-resistant Design, 8 Multimedia and Shortcut Keys, 2-Year Battery Life, PC Laptop- Black</v>
      </c>
      <c r="I832" t="s">
        <v>5034</v>
      </c>
      <c r="J832" t="s">
        <v>13085</v>
      </c>
      <c r="K832" s="7" t="str">
        <f t="shared" si="135"/>
        <v>Computers &amp; Accessories</v>
      </c>
      <c r="L832" s="2" t="s">
        <v>13086</v>
      </c>
      <c r="M832" t="str">
        <f t="shared" si="136"/>
        <v>Accessories &amp; Peripherals</v>
      </c>
      <c r="N832" s="2" t="s">
        <v>13160</v>
      </c>
      <c r="O832" s="2" t="str">
        <f t="shared" si="137"/>
        <v>Keyboards , Mice &amp; InputDevices</v>
      </c>
      <c r="P832" s="1" t="s">
        <v>13180</v>
      </c>
      <c r="R832" s="2">
        <v>1345</v>
      </c>
      <c r="S832" s="8">
        <f t="shared" si="138"/>
        <v>1345</v>
      </c>
      <c r="T832" s="2">
        <v>2295</v>
      </c>
      <c r="U832" s="8">
        <f t="shared" si="139"/>
        <v>2295</v>
      </c>
      <c r="V832" s="1">
        <f t="shared" si="140"/>
        <v>0.41394335511982572</v>
      </c>
      <c r="W832">
        <v>4.2</v>
      </c>
      <c r="X832" s="10">
        <f t="shared" si="141"/>
        <v>4.2</v>
      </c>
      <c r="Y832" s="4">
        <v>17413</v>
      </c>
      <c r="Z832" s="12">
        <f t="shared" si="142"/>
        <v>17413</v>
      </c>
    </row>
    <row r="833" spans="1:26" x14ac:dyDescent="0.25">
      <c r="A833">
        <v>832</v>
      </c>
      <c r="B833" t="s">
        <v>6849</v>
      </c>
      <c r="C833" t="s">
        <v>12996</v>
      </c>
      <c r="D833" t="str">
        <f t="shared" si="134"/>
        <v>DIGITEK (DTR-200MT) (18 CM) Portable and Flexible Mini Tripod with Mobile Holder and 360 Degree Ball Head, For Smart Phones, Compact Cameras, GoPro, Maximum Operating Height: 7.87 Inch, Maximum Load Upto: 1 kgs</v>
      </c>
      <c r="F833" t="str">
        <f t="shared" si="143"/>
        <v>Unique</v>
      </c>
      <c r="G833" t="str" cm="1">
        <f t="array" ref="G833">PROPER(_xlfn.TEXTJOIN(" ", TRUE, INDEX(_xlfn.FILTERXML("&lt;t&gt;&lt;s&gt;" &amp; SUBSTITUTE(D833," ","&lt;/s&gt;&lt;s&gt;") &amp; "&lt;/s&gt;&lt;/t&gt;", "//s"), _xlfn.SEQUENCE(4))))</f>
        <v>Digitek (Dtr-200Mt) (18 Cm)</v>
      </c>
      <c r="H833" t="str">
        <f t="shared" si="144"/>
        <v>Flexible Mini Tripod with Mobile Holder and 360 Degree Ball Head, For Smart Phones, Compact Cameras, GoPro, Maximum Operating Height: 7.87 Inch, Maximum Load Upto: 1 kgs</v>
      </c>
      <c r="I833" t="s">
        <v>5175</v>
      </c>
      <c r="J833" t="s">
        <v>13093</v>
      </c>
      <c r="K833" s="7" t="str">
        <f t="shared" si="135"/>
        <v>Electronics</v>
      </c>
      <c r="L833" t="s">
        <v>13182</v>
      </c>
      <c r="M833" t="str">
        <f t="shared" si="136"/>
        <v>Cameras &amp; Photography</v>
      </c>
      <c r="N833" t="s">
        <v>13095</v>
      </c>
      <c r="O833" s="2" t="str">
        <f t="shared" si="137"/>
        <v>Accessories</v>
      </c>
      <c r="P833" s="1" t="s">
        <v>13184</v>
      </c>
      <c r="Q833" t="s">
        <v>13190</v>
      </c>
      <c r="R833">
        <v>349</v>
      </c>
      <c r="S833" s="8">
        <f t="shared" si="138"/>
        <v>349</v>
      </c>
      <c r="T833">
        <v>995</v>
      </c>
      <c r="U833" s="8">
        <f t="shared" si="139"/>
        <v>995</v>
      </c>
      <c r="V833" s="1">
        <f t="shared" si="140"/>
        <v>0.64924623115577884</v>
      </c>
      <c r="W833">
        <v>4.2</v>
      </c>
      <c r="X833" s="10">
        <f t="shared" si="141"/>
        <v>4.2</v>
      </c>
      <c r="Y833" s="4">
        <v>6676</v>
      </c>
      <c r="Z833" s="12">
        <f t="shared" si="142"/>
        <v>6676</v>
      </c>
    </row>
    <row r="834" spans="1:26" x14ac:dyDescent="0.25">
      <c r="A834">
        <v>833</v>
      </c>
      <c r="B834" t="s">
        <v>6858</v>
      </c>
      <c r="C834" t="s">
        <v>6859</v>
      </c>
      <c r="D834" t="str">
        <f t="shared" ref="D834:D897" si="145">TRIM(SUBSTITUTE(SUBSTITUTE(SUBSTITUTE(SUBSTITUTE(SUBSTITUTE(SUBSTITUTE(C834,"&amp;","and"),"&lt;",""),"&gt;",""),"/"," "),CHAR(160)," "),CHAR(10)," "))</f>
        <v>FEDUS Cat6 Ethernet Cable, 10 Meter High Speed 550MHZ 10 Gigabit Speed UTP LAN Cable, Network Cable Internet Cable RJ45 Cable LAN Wire, Patch Computer Cord Gigabit Category 6 Wires for Modem, Router</v>
      </c>
      <c r="F834" t="str">
        <f t="shared" si="143"/>
        <v>Unique</v>
      </c>
      <c r="G834" t="str" cm="1">
        <f t="array" ref="G834">PROPER(_xlfn.TEXTJOIN(" ", TRUE, INDEX(_xlfn.FILTERXML("&lt;t&gt;&lt;s&gt;" &amp; SUBSTITUTE(D834," ","&lt;/s&gt;&lt;s&gt;") &amp; "&lt;/s&gt;&lt;/t&gt;", "//s"), _xlfn.SEQUENCE(4))))</f>
        <v>Fedus Cat6 Ethernet Cable,</v>
      </c>
      <c r="H834" t="str">
        <f t="shared" si="144"/>
        <v>High Speed 550MHZ 10 Gigabit Speed UTP LAN Cable, Network Cable Internet Cable RJ45 Cable LAN Wire, Patch Computer Cord Gigabit Category 6 Wires for Modem, Router</v>
      </c>
      <c r="I834" t="s">
        <v>6265</v>
      </c>
      <c r="J834" t="s">
        <v>13085</v>
      </c>
      <c r="K834" s="7" t="str">
        <f t="shared" ref="K834:K897" si="146">TRIM(SUBSTITUTE(SUBSTITUTE(J834, "&amp;", " &amp; "), ",", " , "))</f>
        <v>Computers &amp; Accessories</v>
      </c>
      <c r="L834" t="s">
        <v>13086</v>
      </c>
      <c r="M834" t="str">
        <f t="shared" ref="M834:M897" si="147">TRIM(SUBSTITUTE(SUBSTITUTE(L834, "&amp;", " &amp; "), ",", " , "))</f>
        <v>Accessories &amp; Peripherals</v>
      </c>
      <c r="N834" t="s">
        <v>13087</v>
      </c>
      <c r="O834" s="2" t="str">
        <f t="shared" ref="O834:O897" si="148">TRIM(SUBSTITUTE(SUBSTITUTE(N834, "&amp;", " &amp; "), ",", " , "))</f>
        <v>Cables &amp; Accessories</v>
      </c>
      <c r="P834" s="1" t="s">
        <v>13088</v>
      </c>
      <c r="Q834" t="s">
        <v>13230</v>
      </c>
      <c r="R834">
        <v>287</v>
      </c>
      <c r="S834" s="8">
        <f t="shared" ref="S834:S897" si="149">VALUE(R834)</f>
        <v>287</v>
      </c>
      <c r="T834">
        <v>499</v>
      </c>
      <c r="U834" s="8">
        <f t="shared" ref="U834:U897" si="150">VALUE(T834)</f>
        <v>499</v>
      </c>
      <c r="V834" s="1">
        <f t="shared" ref="V834:V897" si="151">IFERROR((U834- S834) / U834, 0)</f>
        <v>0.42484969939879758</v>
      </c>
      <c r="W834">
        <v>4.4000000000000004</v>
      </c>
      <c r="X834" s="10">
        <f t="shared" ref="X834:X897" si="152">VALUE(W834)</f>
        <v>4.4000000000000004</v>
      </c>
      <c r="Y834" s="4">
        <v>8076</v>
      </c>
      <c r="Z834" s="12">
        <f t="shared" ref="Z834:Z897" si="153">VALUE(Y834)</f>
        <v>8076</v>
      </c>
    </row>
    <row r="835" spans="1:26" x14ac:dyDescent="0.25">
      <c r="A835">
        <v>834</v>
      </c>
      <c r="B835" t="s">
        <v>328</v>
      </c>
      <c r="C835" t="s">
        <v>329</v>
      </c>
      <c r="D835" t="str">
        <f t="shared" si="145"/>
        <v>Samsung Original Type C to C Cable - 3.28 Feet (1 Meter), White</v>
      </c>
      <c r="F835" t="str">
        <f t="shared" ref="F835:F898" si="154">IF(COUNTIF(B:B,B835) &gt; 1, "Duplicate", "Unique")</f>
        <v>Duplicate</v>
      </c>
      <c r="G835" t="str" cm="1">
        <f t="array" ref="G835">PROPER(_xlfn.TEXTJOIN(" ", TRUE, INDEX(_xlfn.FILTERXML("&lt;t&gt;&lt;s&gt;" &amp; SUBSTITUTE(D835," ","&lt;/s&gt;&lt;s&gt;") &amp; "&lt;/s&gt;&lt;/t&gt;", "//s"), _xlfn.SEQUENCE(4))))</f>
        <v>Samsung Original Type C</v>
      </c>
      <c r="H835" t="str">
        <f t="shared" si="144"/>
        <v>Cable - 3.28 Feet (1 Meter), White</v>
      </c>
      <c r="I835" t="s">
        <v>17</v>
      </c>
      <c r="J835" t="s">
        <v>13085</v>
      </c>
      <c r="K835" s="7" t="str">
        <f t="shared" si="146"/>
        <v>Computers &amp; Accessories</v>
      </c>
      <c r="L835" t="s">
        <v>13086</v>
      </c>
      <c r="M835" t="str">
        <f t="shared" si="147"/>
        <v>Accessories &amp; Peripherals</v>
      </c>
      <c r="N835" t="s">
        <v>13087</v>
      </c>
      <c r="O835" s="2" t="str">
        <f t="shared" si="148"/>
        <v>Cables &amp; Accessories</v>
      </c>
      <c r="P835" s="1" t="s">
        <v>13088</v>
      </c>
      <c r="Q835" t="s">
        <v>13089</v>
      </c>
      <c r="R835">
        <v>599</v>
      </c>
      <c r="S835" s="8">
        <f t="shared" si="149"/>
        <v>599</v>
      </c>
      <c r="T835">
        <v>599</v>
      </c>
      <c r="U835" s="8">
        <f t="shared" si="150"/>
        <v>599</v>
      </c>
      <c r="V835" s="1">
        <f t="shared" si="151"/>
        <v>0</v>
      </c>
      <c r="W835">
        <v>4.3</v>
      </c>
      <c r="X835" s="10">
        <f t="shared" si="152"/>
        <v>4.3</v>
      </c>
      <c r="Y835" s="4">
        <v>355</v>
      </c>
      <c r="Z835" s="12">
        <f t="shared" si="153"/>
        <v>355</v>
      </c>
    </row>
    <row r="836" spans="1:26" x14ac:dyDescent="0.25">
      <c r="A836">
        <v>835</v>
      </c>
      <c r="B836" t="s">
        <v>6871</v>
      </c>
      <c r="C836" t="s">
        <v>6872</v>
      </c>
      <c r="D836" t="str">
        <f t="shared" si="145"/>
        <v>Kingston DataTraveler Exodia DTX 32 GB Pen Drive USB 3.2 Gen 1 (Multicolor)</v>
      </c>
      <c r="F836" t="str">
        <f t="shared" si="154"/>
        <v>Unique</v>
      </c>
      <c r="G836" t="str" cm="1">
        <f t="array" ref="G836">PROPER(_xlfn.TEXTJOIN(" ", TRUE, INDEX(_xlfn.FILTERXML("&lt;t&gt;&lt;s&gt;" &amp; SUBSTITUTE(D836," ","&lt;/s&gt;&lt;s&gt;") &amp; "&lt;/s&gt;&lt;/t&gt;", "//s"), _xlfn.SEQUENCE(4))))</f>
        <v>Kingston Datatraveler Exodia Dtx</v>
      </c>
      <c r="H836" t="str">
        <f t="shared" si="144"/>
        <v>Pen Drive USB 3.2 Gen 1 (Multicolor)</v>
      </c>
      <c r="I836" t="s">
        <v>4766</v>
      </c>
      <c r="J836" t="s">
        <v>13085</v>
      </c>
      <c r="K836" s="7" t="str">
        <f t="shared" si="146"/>
        <v>Computers &amp; Accessories</v>
      </c>
      <c r="L836" t="s">
        <v>13158</v>
      </c>
      <c r="M836" t="str">
        <f t="shared" si="147"/>
        <v>ExternalDevices &amp; DataStorage</v>
      </c>
      <c r="N836" t="s">
        <v>13159</v>
      </c>
      <c r="O836" s="2" t="str">
        <f t="shared" si="148"/>
        <v>PenDrives</v>
      </c>
      <c r="P836" s="1"/>
      <c r="R836">
        <v>349</v>
      </c>
      <c r="S836" s="8">
        <f t="shared" si="149"/>
        <v>349</v>
      </c>
      <c r="T836">
        <v>450</v>
      </c>
      <c r="U836" s="8">
        <f t="shared" si="150"/>
        <v>450</v>
      </c>
      <c r="V836" s="1">
        <f t="shared" si="151"/>
        <v>0.22444444444444445</v>
      </c>
      <c r="W836">
        <v>4.0999999999999996</v>
      </c>
      <c r="X836" s="10">
        <f t="shared" si="152"/>
        <v>4.0999999999999996</v>
      </c>
      <c r="Y836" s="4">
        <v>18656</v>
      </c>
      <c r="Z836" s="12">
        <f t="shared" si="153"/>
        <v>18656</v>
      </c>
    </row>
    <row r="837" spans="1:26" x14ac:dyDescent="0.25">
      <c r="A837">
        <v>836</v>
      </c>
      <c r="B837" t="s">
        <v>6881</v>
      </c>
      <c r="C837" t="s">
        <v>6882</v>
      </c>
      <c r="D837" t="str">
        <f t="shared" si="145"/>
        <v>Duracell Rechargeable AA 2500mAh Batteries, 4 Pcs</v>
      </c>
      <c r="F837" t="str">
        <f t="shared" si="154"/>
        <v>Unique</v>
      </c>
      <c r="G837" t="str" cm="1">
        <f t="array" ref="G837">PROPER(_xlfn.TEXTJOIN(" ", TRUE, INDEX(_xlfn.FILTERXML("&lt;t&gt;&lt;s&gt;" &amp; SUBSTITUTE(D837," ","&lt;/s&gt;&lt;s&gt;") &amp; "&lt;/s&gt;&lt;/t&gt;", "//s"), _xlfn.SEQUENCE(4))))</f>
        <v>Duracell Rechargeable Aa 2500Mah</v>
      </c>
      <c r="H837" t="str">
        <f t="shared" si="144"/>
        <v>Pcs</v>
      </c>
      <c r="I837" t="s">
        <v>4979</v>
      </c>
      <c r="J837" t="s">
        <v>13093</v>
      </c>
      <c r="K837" s="7" t="str">
        <f t="shared" si="146"/>
        <v>Electronics</v>
      </c>
      <c r="L837" t="s">
        <v>13169</v>
      </c>
      <c r="M837" t="str">
        <f t="shared" si="147"/>
        <v>GeneralPurposeBatteries &amp; BatteryChargers</v>
      </c>
      <c r="N837" s="2" t="s">
        <v>13170</v>
      </c>
      <c r="O837" s="2" t="str">
        <f t="shared" si="148"/>
        <v>DisposableBatteries</v>
      </c>
      <c r="P837" s="1"/>
      <c r="R837">
        <v>879</v>
      </c>
      <c r="S837" s="8">
        <f t="shared" si="149"/>
        <v>879</v>
      </c>
      <c r="T837" s="2">
        <v>1109</v>
      </c>
      <c r="U837" s="8">
        <f t="shared" si="150"/>
        <v>1109</v>
      </c>
      <c r="V837" s="1">
        <f t="shared" si="151"/>
        <v>0.20739404869251579</v>
      </c>
      <c r="W837">
        <v>4.4000000000000004</v>
      </c>
      <c r="X837" s="10">
        <f t="shared" si="152"/>
        <v>4.4000000000000004</v>
      </c>
      <c r="Y837" s="4">
        <v>31599</v>
      </c>
      <c r="Z837" s="12">
        <f t="shared" si="153"/>
        <v>31599</v>
      </c>
    </row>
    <row r="838" spans="1:26" x14ac:dyDescent="0.25">
      <c r="A838">
        <v>837</v>
      </c>
      <c r="B838" t="s">
        <v>338</v>
      </c>
      <c r="C838" t="s">
        <v>339</v>
      </c>
      <c r="D838" t="str">
        <f t="shared" si="145"/>
        <v>pTron Solero T351 3.5Amps Fast Charging Type-C to Type-C PD Data and Charging USB Cable, Made in India, 480Mbps Data Sync, Durable 1 Meter Long Cable for Type-C Smartphones, Tablets and Laptops (Black)</v>
      </c>
      <c r="F838" t="str">
        <f t="shared" si="154"/>
        <v>Duplicate</v>
      </c>
      <c r="G838" t="str" cm="1">
        <f t="array" ref="G838">PROPER(_xlfn.TEXTJOIN(" ", TRUE, INDEX(_xlfn.FILTERXML("&lt;t&gt;&lt;s&gt;" &amp; SUBSTITUTE(D838," ","&lt;/s&gt;&lt;s&gt;") &amp; "&lt;/s&gt;&lt;/t&gt;", "//s"), _xlfn.SEQUENCE(4))))</f>
        <v>Ptron Solero T351 3.5Amps</v>
      </c>
      <c r="H838" t="str">
        <f t="shared" si="144"/>
        <v>Type-C to Type-C PD Data and Charging USB Cable, Made in India, 480Mbps Data Sync, Durable 1 Meter Long Cable for Type-C Smartphones, Tablets and Laptops (Black)</v>
      </c>
      <c r="I838" t="s">
        <v>17</v>
      </c>
      <c r="J838" t="s">
        <v>13085</v>
      </c>
      <c r="K838" s="7" t="str">
        <f t="shared" si="146"/>
        <v>Computers &amp; Accessories</v>
      </c>
      <c r="L838" t="s">
        <v>13086</v>
      </c>
      <c r="M838" t="str">
        <f t="shared" si="147"/>
        <v>Accessories &amp; Peripherals</v>
      </c>
      <c r="N838" t="s">
        <v>13087</v>
      </c>
      <c r="O838" s="2" t="str">
        <f t="shared" si="148"/>
        <v>Cables &amp; Accessories</v>
      </c>
      <c r="P838" s="1" t="s">
        <v>13088</v>
      </c>
      <c r="Q838" t="s">
        <v>13089</v>
      </c>
      <c r="R838">
        <v>199</v>
      </c>
      <c r="S838" s="8">
        <f t="shared" si="149"/>
        <v>199</v>
      </c>
      <c r="T838">
        <v>999</v>
      </c>
      <c r="U838" s="8">
        <f t="shared" si="150"/>
        <v>999</v>
      </c>
      <c r="V838" s="1">
        <f t="shared" si="151"/>
        <v>0.80080080080080085</v>
      </c>
      <c r="W838">
        <v>3.9</v>
      </c>
      <c r="X838" s="10">
        <f t="shared" si="152"/>
        <v>3.9</v>
      </c>
      <c r="Y838" s="4">
        <v>1075</v>
      </c>
      <c r="Z838" s="12">
        <f t="shared" si="153"/>
        <v>1075</v>
      </c>
    </row>
    <row r="839" spans="1:26" x14ac:dyDescent="0.25">
      <c r="A839">
        <v>838</v>
      </c>
      <c r="B839" t="s">
        <v>6892</v>
      </c>
      <c r="C839" t="s">
        <v>12997</v>
      </c>
      <c r="D839" t="str">
        <f t="shared" si="145"/>
        <v>ENVIE (AA10004PLNi-CD) AA Rechargeable Batteries, Low Self Discharge, AA 1000mAh Ni-CD (Pack of 4)</v>
      </c>
      <c r="F839" t="str">
        <f t="shared" si="154"/>
        <v>Unique</v>
      </c>
      <c r="G839" t="str" cm="1">
        <f t="array" ref="G839">PROPER(_xlfn.TEXTJOIN(" ", TRUE, INDEX(_xlfn.FILTERXML("&lt;t&gt;&lt;s&gt;" &amp; SUBSTITUTE(D839," ","&lt;/s&gt;&lt;s&gt;") &amp; "&lt;/s&gt;&lt;/t&gt;", "//s"), _xlfn.SEQUENCE(4))))</f>
        <v>Envie (Aa10004Plni-Cd) Aa Rechargeable</v>
      </c>
      <c r="H839" t="str">
        <f t="shared" si="144"/>
        <v>Self Discharge, AA 1000mAh Ni-CD (Pack of 4)</v>
      </c>
      <c r="I839" t="s">
        <v>5577</v>
      </c>
      <c r="J839" t="s">
        <v>13093</v>
      </c>
      <c r="K839" s="7" t="str">
        <f t="shared" si="146"/>
        <v>Electronics</v>
      </c>
      <c r="L839" t="s">
        <v>13169</v>
      </c>
      <c r="M839" t="str">
        <f t="shared" si="147"/>
        <v>GeneralPurposeBatteries &amp; BatteryChargers</v>
      </c>
      <c r="N839" t="s">
        <v>13208</v>
      </c>
      <c r="O839" s="2" t="str">
        <f t="shared" si="148"/>
        <v>RechargeableBatteries</v>
      </c>
      <c r="P839" s="1"/>
      <c r="R839">
        <v>250</v>
      </c>
      <c r="S839" s="8">
        <f t="shared" si="149"/>
        <v>250</v>
      </c>
      <c r="T839">
        <v>250</v>
      </c>
      <c r="U839" s="8">
        <f t="shared" si="150"/>
        <v>250</v>
      </c>
      <c r="V839" s="1">
        <f t="shared" si="151"/>
        <v>0</v>
      </c>
      <c r="W839">
        <v>3.9</v>
      </c>
      <c r="X839" s="10">
        <f t="shared" si="152"/>
        <v>3.9</v>
      </c>
      <c r="Y839" s="4">
        <v>13971</v>
      </c>
      <c r="Z839" s="12">
        <f t="shared" si="153"/>
        <v>13971</v>
      </c>
    </row>
    <row r="840" spans="1:26" x14ac:dyDescent="0.25">
      <c r="A840">
        <v>839</v>
      </c>
      <c r="B840" t="s">
        <v>6900</v>
      </c>
      <c r="C840" t="s">
        <v>6901</v>
      </c>
      <c r="D840" t="str">
        <f t="shared" si="145"/>
        <v>ZEBRONICS Zeb-Buds 30 3.5Mm Stereo Wired in Ear Earphones with Mic for Calling, Volume Control, Multifunction Button, 14Mm Drivers, Stylish Eartip,1.2 Meter Durable Cable and Lightweight Design(Red)</v>
      </c>
      <c r="F840" t="str">
        <f t="shared" si="154"/>
        <v>Unique</v>
      </c>
      <c r="G840" t="str" cm="1">
        <f t="array" ref="G840">PROPER(_xlfn.TEXTJOIN(" ", TRUE, INDEX(_xlfn.FILTERXML("&lt;t&gt;&lt;s&gt;" &amp; SUBSTITUTE(D840," ","&lt;/s&gt;&lt;s&gt;") &amp; "&lt;/s&gt;&lt;/t&gt;", "//s"), _xlfn.SEQUENCE(4))))</f>
        <v>Zebronics Zeb-Buds 30 3.5Mm</v>
      </c>
      <c r="H840" t="str">
        <f t="shared" si="144"/>
        <v>in Ear Earphones with Mic for Calling, Volume Control, Multifunction Button, 14Mm Drivers, Stylish Eartip,1.2 Meter Durable Cable and Lightweight Design(Red)</v>
      </c>
      <c r="I840" t="s">
        <v>3025</v>
      </c>
      <c r="J840" t="s">
        <v>13093</v>
      </c>
      <c r="K840" s="7" t="str">
        <f t="shared" si="146"/>
        <v>Electronics</v>
      </c>
      <c r="L840" t="s">
        <v>13131</v>
      </c>
      <c r="M840" t="str">
        <f t="shared" si="147"/>
        <v>Headphones , Earbuds &amp; Accessories</v>
      </c>
      <c r="N840" t="s">
        <v>13132</v>
      </c>
      <c r="O840" s="2" t="str">
        <f t="shared" si="148"/>
        <v>Headphones</v>
      </c>
      <c r="P840" s="1" t="s">
        <v>13133</v>
      </c>
      <c r="R840">
        <v>199</v>
      </c>
      <c r="S840" s="8">
        <f t="shared" si="149"/>
        <v>199</v>
      </c>
      <c r="T840">
        <v>499</v>
      </c>
      <c r="U840" s="8">
        <f t="shared" si="150"/>
        <v>499</v>
      </c>
      <c r="V840" s="1">
        <f t="shared" si="151"/>
        <v>0.60120240480961928</v>
      </c>
      <c r="W840">
        <v>3.6</v>
      </c>
      <c r="X840" s="10">
        <f t="shared" si="152"/>
        <v>3.6</v>
      </c>
      <c r="Y840" s="4">
        <v>2492</v>
      </c>
      <c r="Z840" s="12">
        <f t="shared" si="153"/>
        <v>2492</v>
      </c>
    </row>
    <row r="841" spans="1:26" x14ac:dyDescent="0.25">
      <c r="A841">
        <v>840</v>
      </c>
      <c r="B841" t="s">
        <v>354</v>
      </c>
      <c r="C841" t="s">
        <v>355</v>
      </c>
      <c r="D841" t="str">
        <f t="shared" si="145"/>
        <v>Amazonbasics Nylon Braided Usb-C To Lightning Cable, Fast Charging Mfi Certified Smartphone, Iphone Charger (6-Foot, Dark Grey)</v>
      </c>
      <c r="F841" t="str">
        <f t="shared" si="154"/>
        <v>Duplicate</v>
      </c>
      <c r="G841" t="str" cm="1">
        <f t="array" ref="G841">PROPER(_xlfn.TEXTJOIN(" ", TRUE, INDEX(_xlfn.FILTERXML("&lt;t&gt;&lt;s&gt;" &amp; SUBSTITUTE(D841," ","&lt;/s&gt;&lt;s&gt;") &amp; "&lt;/s&gt;&lt;/t&gt;", "//s"), _xlfn.SEQUENCE(4))))</f>
        <v>Amazonbasics Nylon Braided Usb-C</v>
      </c>
      <c r="H841" t="str">
        <f t="shared" si="144"/>
        <v>Cable, Fast Charging Mfi Certified Smartphone, Iphone Charger (6-Foot, Dark Grey)</v>
      </c>
      <c r="I841" t="s">
        <v>17</v>
      </c>
      <c r="J841" t="s">
        <v>13085</v>
      </c>
      <c r="K841" s="7" t="str">
        <f t="shared" si="146"/>
        <v>Computers &amp; Accessories</v>
      </c>
      <c r="L841" t="s">
        <v>13086</v>
      </c>
      <c r="M841" t="str">
        <f t="shared" si="147"/>
        <v>Accessories &amp; Peripherals</v>
      </c>
      <c r="N841" s="2" t="s">
        <v>13087</v>
      </c>
      <c r="O841" s="2" t="str">
        <f t="shared" si="148"/>
        <v>Cables &amp; Accessories</v>
      </c>
      <c r="P841" s="1" t="s">
        <v>13088</v>
      </c>
      <c r="Q841" t="s">
        <v>13089</v>
      </c>
      <c r="R841">
        <v>899</v>
      </c>
      <c r="S841" s="8">
        <f t="shared" si="149"/>
        <v>899</v>
      </c>
      <c r="T841" s="2">
        <v>1900</v>
      </c>
      <c r="U841" s="8">
        <f t="shared" si="150"/>
        <v>1900</v>
      </c>
      <c r="V841" s="1">
        <f t="shared" si="151"/>
        <v>0.52684210526315789</v>
      </c>
      <c r="W841">
        <v>4.4000000000000004</v>
      </c>
      <c r="X841" s="10">
        <f t="shared" si="152"/>
        <v>4.4000000000000004</v>
      </c>
      <c r="Y841" s="4">
        <v>13552</v>
      </c>
      <c r="Z841" s="12">
        <f t="shared" si="153"/>
        <v>13552</v>
      </c>
    </row>
    <row r="842" spans="1:26" x14ac:dyDescent="0.25">
      <c r="A842">
        <v>841</v>
      </c>
      <c r="B842" t="s">
        <v>364</v>
      </c>
      <c r="C842" t="s">
        <v>365</v>
      </c>
      <c r="D842" t="str">
        <f t="shared" si="145"/>
        <v>Sounce 65W OnePlus Dash Warp Charge Cable, 6.5A Type-C to USB C PD Data Sync Fast Charging Cable Compatible with One Plus 8T 9 9R 9 pro 9RT 10R Nord and for All Type C Devices ‚Äì Red, 1 Meter</v>
      </c>
      <c r="F842" t="str">
        <f t="shared" si="154"/>
        <v>Duplicate</v>
      </c>
      <c r="G842" t="str" cm="1">
        <f t="array" ref="G842">PROPER(_xlfn.TEXTJOIN(" ", TRUE, INDEX(_xlfn.FILTERXML("&lt;t&gt;&lt;s&gt;" &amp; SUBSTITUTE(D842," ","&lt;/s&gt;&lt;s&gt;") &amp; "&lt;/s&gt;&lt;/t&gt;", "//s"), _xlfn.SEQUENCE(4))))</f>
        <v>Sounce 65W Oneplus Dash</v>
      </c>
      <c r="H842" t="str">
        <f t="shared" si="144"/>
        <v>Cable, 6.5A Type-C to USB C PD Data Sync Fast Charging Cable Compatible with One Plus 8T 9 9R 9 pro 9RT 10R Nord and for All Type C Devices ‚Äì Red, 1 Meter</v>
      </c>
      <c r="I842" t="s">
        <v>17</v>
      </c>
      <c r="J842" t="s">
        <v>13085</v>
      </c>
      <c r="K842" s="7" t="str">
        <f t="shared" si="146"/>
        <v>Computers &amp; Accessories</v>
      </c>
      <c r="L842" t="s">
        <v>13086</v>
      </c>
      <c r="M842" t="str">
        <f t="shared" si="147"/>
        <v>Accessories &amp; Peripherals</v>
      </c>
      <c r="N842" t="s">
        <v>13087</v>
      </c>
      <c r="O842" s="2" t="str">
        <f t="shared" si="148"/>
        <v>Cables &amp; Accessories</v>
      </c>
      <c r="P842" s="1" t="s">
        <v>13088</v>
      </c>
      <c r="Q842" t="s">
        <v>13089</v>
      </c>
      <c r="R842">
        <v>199</v>
      </c>
      <c r="S842" s="8">
        <f t="shared" si="149"/>
        <v>199</v>
      </c>
      <c r="T842">
        <v>999</v>
      </c>
      <c r="U842" s="8">
        <f t="shared" si="150"/>
        <v>999</v>
      </c>
      <c r="V842" s="1">
        <f t="shared" si="151"/>
        <v>0.80080080080080085</v>
      </c>
      <c r="W842">
        <v>4</v>
      </c>
      <c r="X842" s="10">
        <f t="shared" si="152"/>
        <v>4</v>
      </c>
      <c r="Y842" s="4">
        <v>575</v>
      </c>
      <c r="Z842" s="12">
        <f t="shared" si="153"/>
        <v>575</v>
      </c>
    </row>
    <row r="843" spans="1:26" x14ac:dyDescent="0.25">
      <c r="A843">
        <v>842</v>
      </c>
      <c r="B843" t="s">
        <v>6914</v>
      </c>
      <c r="C843" t="s">
        <v>6915</v>
      </c>
      <c r="D843" t="str">
        <f t="shared" si="145"/>
        <v>LAPSTER Accessories Power Cable Cord 2 Pin Laptop Adapter and Tape Recorder 1.5M</v>
      </c>
      <c r="F843" t="str">
        <f t="shared" si="154"/>
        <v>Unique</v>
      </c>
      <c r="G843" t="str" cm="1">
        <f t="array" ref="G843">PROPER(_xlfn.TEXTJOIN(" ", TRUE, INDEX(_xlfn.FILTERXML("&lt;t&gt;&lt;s&gt;" &amp; SUBSTITUTE(D843," ","&lt;/s&gt;&lt;s&gt;") &amp; "&lt;/s&gt;&lt;/t&gt;", "//s"), _xlfn.SEQUENCE(4))))</f>
        <v>Lapster Accessories Power Cable</v>
      </c>
      <c r="H843" t="str">
        <f t="shared" si="144"/>
        <v>Pin Laptop Adapter and Tape Recorder 1.5M</v>
      </c>
      <c r="I843" t="s">
        <v>6830</v>
      </c>
      <c r="J843" t="s">
        <v>13085</v>
      </c>
      <c r="K843" s="7" t="str">
        <f t="shared" si="146"/>
        <v>Computers &amp; Accessories</v>
      </c>
      <c r="L843" t="s">
        <v>13086</v>
      </c>
      <c r="M843" t="str">
        <f t="shared" si="147"/>
        <v>Accessories &amp; Peripherals</v>
      </c>
      <c r="N843" t="s">
        <v>13154</v>
      </c>
      <c r="O843" s="2" t="str">
        <f t="shared" si="148"/>
        <v>LaptopAccessories</v>
      </c>
      <c r="P843" s="1" t="s">
        <v>13248</v>
      </c>
      <c r="R843">
        <v>149</v>
      </c>
      <c r="S843" s="8">
        <f t="shared" si="149"/>
        <v>149</v>
      </c>
      <c r="T843">
        <v>999</v>
      </c>
      <c r="U843" s="8">
        <f t="shared" si="150"/>
        <v>999</v>
      </c>
      <c r="V843" s="1">
        <f t="shared" si="151"/>
        <v>0.85085085085085088</v>
      </c>
      <c r="W843">
        <v>3.5</v>
      </c>
      <c r="X843" s="10">
        <f t="shared" si="152"/>
        <v>3.5</v>
      </c>
      <c r="Y843" s="4">
        <v>2523</v>
      </c>
      <c r="Z843" s="12">
        <f t="shared" si="153"/>
        <v>2523</v>
      </c>
    </row>
    <row r="844" spans="1:26" x14ac:dyDescent="0.25">
      <c r="A844">
        <v>843</v>
      </c>
      <c r="B844" t="s">
        <v>6924</v>
      </c>
      <c r="C844" t="s">
        <v>6925</v>
      </c>
      <c r="D844" t="str">
        <f t="shared" si="145"/>
        <v>Portronics Ruffpad 12E Re-Writable LCD Writing Pad with 30.4cm (12 inch) Writing Area, Single Tap Erase, Smart Lock, Long Battery Life, India's first notepad to save and share your child's first creatives via Ruffpad app on your Smartphone(Black)</v>
      </c>
      <c r="F844" t="str">
        <f t="shared" si="154"/>
        <v>Unique</v>
      </c>
      <c r="G844" t="str" cm="1">
        <f t="array" ref="G844">PROPER(_xlfn.TEXTJOIN(" ", TRUE, INDEX(_xlfn.FILTERXML("&lt;t&gt;&lt;s&gt;" &amp; SUBSTITUTE(D844," ","&lt;/s&gt;&lt;s&gt;") &amp; "&lt;/s&gt;&lt;/t&gt;", "//s"), _xlfn.SEQUENCE(4))))</f>
        <v>Portronics Ruffpad 12E Re-Writable</v>
      </c>
      <c r="H844" t="str">
        <f t="shared" si="144"/>
        <v>Pad with 30.4cm (12 inch) Writing Area, Single Tap Erase, Smart Lock, Long Battery Life, India's first notepad to save and share your child's first creatives via Ruffpad app on your Smartphone(Black)</v>
      </c>
      <c r="I844" t="s">
        <v>4788</v>
      </c>
      <c r="J844" t="s">
        <v>13085</v>
      </c>
      <c r="K844" s="7" t="str">
        <f t="shared" si="146"/>
        <v>Computers &amp; Accessories</v>
      </c>
      <c r="L844" t="s">
        <v>13086</v>
      </c>
      <c r="M844" t="str">
        <f t="shared" si="147"/>
        <v>Accessories &amp; Peripherals</v>
      </c>
      <c r="N844" s="2" t="s">
        <v>13160</v>
      </c>
      <c r="O844" s="2" t="str">
        <f t="shared" si="148"/>
        <v>Keyboards , Mice &amp; InputDevices</v>
      </c>
      <c r="P844" s="1" t="s">
        <v>13162</v>
      </c>
      <c r="R844">
        <v>469</v>
      </c>
      <c r="S844" s="8">
        <f t="shared" si="149"/>
        <v>469</v>
      </c>
      <c r="T844" s="2">
        <v>1499</v>
      </c>
      <c r="U844" s="8">
        <f t="shared" si="150"/>
        <v>1499</v>
      </c>
      <c r="V844" s="1">
        <f t="shared" si="151"/>
        <v>0.68712474983322214</v>
      </c>
      <c r="W844">
        <v>4.0999999999999996</v>
      </c>
      <c r="X844" s="10">
        <f t="shared" si="152"/>
        <v>4.0999999999999996</v>
      </c>
      <c r="Y844" s="4">
        <v>352</v>
      </c>
      <c r="Z844" s="12">
        <f t="shared" si="153"/>
        <v>352</v>
      </c>
    </row>
    <row r="845" spans="1:26" x14ac:dyDescent="0.25">
      <c r="A845">
        <v>844</v>
      </c>
      <c r="B845" t="s">
        <v>6934</v>
      </c>
      <c r="C845" t="s">
        <v>12998</v>
      </c>
      <c r="D845" t="str">
        <f t="shared" si="145"/>
        <v>Verilux USB C Hub Multiport Adapter- 6 in 1 Portable Aluminum Type C Hub with 4K HDMI Output, USB 2.0 3.0 Ports, SD Micro SD Card Reader Compatible for MacBook Pro 2016-2020, MacBook Air 2018-2020, Type-C Devices</v>
      </c>
      <c r="F845" t="str">
        <f t="shared" si="154"/>
        <v>Unique</v>
      </c>
      <c r="G845" t="str" cm="1">
        <f t="array" ref="G845">PROPER(_xlfn.TEXTJOIN(" ", TRUE, INDEX(_xlfn.FILTERXML("&lt;t&gt;&lt;s&gt;" &amp; SUBSTITUTE(D845," ","&lt;/s&gt;&lt;s&gt;") &amp; "&lt;/s&gt;&lt;/t&gt;", "//s"), _xlfn.SEQUENCE(4))))</f>
        <v>Verilux Usb C Hub</v>
      </c>
      <c r="H845" t="str">
        <f t="shared" si="144"/>
        <v>6 in 1 Portable Aluminum Type C Hub with 4K HDMI Output, USB 2.0 3.0 Ports, SD Micro SD Card Reader Compatible for MacBook Pro 2016-2020, MacBook Air 2018-2020, Type-C Devices</v>
      </c>
      <c r="I845" t="s">
        <v>6030</v>
      </c>
      <c r="J845" t="s">
        <v>13085</v>
      </c>
      <c r="K845" s="7" t="str">
        <f t="shared" si="146"/>
        <v>Computers &amp; Accessories</v>
      </c>
      <c r="L845" s="2" t="s">
        <v>13086</v>
      </c>
      <c r="M845" t="str">
        <f t="shared" si="147"/>
        <v>Accessories &amp; Peripherals</v>
      </c>
      <c r="N845" s="2" t="s">
        <v>13223</v>
      </c>
      <c r="O845" s="2" t="str">
        <f t="shared" si="148"/>
        <v>USBHubs</v>
      </c>
      <c r="P845" s="1"/>
      <c r="R845" s="2">
        <v>1187</v>
      </c>
      <c r="S845" s="8">
        <f t="shared" si="149"/>
        <v>1187</v>
      </c>
      <c r="T845" s="2">
        <v>1929</v>
      </c>
      <c r="U845" s="8">
        <f t="shared" si="150"/>
        <v>1929</v>
      </c>
      <c r="V845" s="1">
        <f t="shared" si="151"/>
        <v>0.38465526179367548</v>
      </c>
      <c r="W845">
        <v>4.0999999999999996</v>
      </c>
      <c r="X845" s="10">
        <f t="shared" si="152"/>
        <v>4.0999999999999996</v>
      </c>
      <c r="Y845" s="4">
        <v>1662</v>
      </c>
      <c r="Z845" s="12">
        <f t="shared" si="153"/>
        <v>1662</v>
      </c>
    </row>
    <row r="846" spans="1:26" x14ac:dyDescent="0.25">
      <c r="A846">
        <v>845</v>
      </c>
      <c r="B846" t="s">
        <v>6943</v>
      </c>
      <c r="C846" t="s">
        <v>6944</v>
      </c>
      <c r="D846" t="str">
        <f t="shared" si="145"/>
        <v>Zebronics Zeb Wonderbar 10 USB Powered 2.0 Computer Speaker with RGB Lights</v>
      </c>
      <c r="F846" t="str">
        <f t="shared" si="154"/>
        <v>Unique</v>
      </c>
      <c r="G846" t="str" cm="1">
        <f t="array" ref="G846">PROPER(_xlfn.TEXTJOIN(" ", TRUE, INDEX(_xlfn.FILTERXML("&lt;t&gt;&lt;s&gt;" &amp; SUBSTITUTE(D846," ","&lt;/s&gt;&lt;s&gt;") &amp; "&lt;/s&gt;&lt;/t&gt;", "//s"), _xlfn.SEQUENCE(4))))</f>
        <v>Zebronics Zeb Wonderbar 10</v>
      </c>
      <c r="H846" t="str">
        <f t="shared" si="144"/>
        <v>2.0 Computer Speaker with RGB Lights</v>
      </c>
      <c r="I846" t="s">
        <v>6945</v>
      </c>
      <c r="J846" t="s">
        <v>13085</v>
      </c>
      <c r="K846" s="7" t="str">
        <f t="shared" si="146"/>
        <v>Computers &amp; Accessories</v>
      </c>
      <c r="L846" t="s">
        <v>13086</v>
      </c>
      <c r="M846" t="str">
        <f t="shared" si="147"/>
        <v>Accessories &amp; Peripherals</v>
      </c>
      <c r="N846" s="2" t="s">
        <v>13224</v>
      </c>
      <c r="O846" s="2" t="str">
        <f t="shared" si="148"/>
        <v>Audio &amp; VideoAccessories</v>
      </c>
      <c r="P846" s="1" t="s">
        <v>13249</v>
      </c>
      <c r="R846">
        <v>849</v>
      </c>
      <c r="S846" s="8">
        <f t="shared" si="149"/>
        <v>849</v>
      </c>
      <c r="T846" s="2">
        <v>1499</v>
      </c>
      <c r="U846" s="8">
        <f t="shared" si="150"/>
        <v>1499</v>
      </c>
      <c r="V846" s="1">
        <f t="shared" si="151"/>
        <v>0.43362241494329551</v>
      </c>
      <c r="W846">
        <v>4</v>
      </c>
      <c r="X846" s="10">
        <f t="shared" si="152"/>
        <v>4</v>
      </c>
      <c r="Y846" s="4">
        <v>7352</v>
      </c>
      <c r="Z846" s="12">
        <f t="shared" si="153"/>
        <v>7352</v>
      </c>
    </row>
    <row r="847" spans="1:26" x14ac:dyDescent="0.25">
      <c r="A847">
        <v>846</v>
      </c>
      <c r="B847" t="s">
        <v>6954</v>
      </c>
      <c r="C847" t="s">
        <v>6955</v>
      </c>
      <c r="D847" t="str">
        <f t="shared" si="145"/>
        <v>HP Wired Mouse 100 with 1600 DPI Optical Sensor, USB Plug-and -Play,ambidextrous Design, Built-in Scrolling and 3 Handy Buttons. 3-Years Warranty (6VY96AA)</v>
      </c>
      <c r="F847" t="str">
        <f t="shared" si="154"/>
        <v>Unique</v>
      </c>
      <c r="G847" t="str" cm="1">
        <f t="array" ref="G847">PROPER(_xlfn.TEXTJOIN(" ", TRUE, INDEX(_xlfn.FILTERXML("&lt;t&gt;&lt;s&gt;" &amp; SUBSTITUTE(D847," ","&lt;/s&gt;&lt;s&gt;") &amp; "&lt;/s&gt;&lt;/t&gt;", "//s"), _xlfn.SEQUENCE(4))))</f>
        <v>Hp Wired Mouse 100</v>
      </c>
      <c r="H847" t="str">
        <f t="shared" si="144"/>
        <v>DPI Optical Sensor, USB Plug-and -Play,ambidextrous Design, Built-in Scrolling and 3 Handy Buttons. 3-Years Warranty (6VY96AA)</v>
      </c>
      <c r="I847" t="s">
        <v>4777</v>
      </c>
      <c r="J847" t="s">
        <v>13085</v>
      </c>
      <c r="K847" s="7" t="str">
        <f t="shared" si="146"/>
        <v>Computers &amp; Accessories</v>
      </c>
      <c r="L847" t="s">
        <v>13086</v>
      </c>
      <c r="M847" t="str">
        <f t="shared" si="147"/>
        <v>Accessories &amp; Peripherals</v>
      </c>
      <c r="N847" t="s">
        <v>13160</v>
      </c>
      <c r="O847" s="2" t="str">
        <f t="shared" si="148"/>
        <v>Keyboards , Mice &amp; InputDevices</v>
      </c>
      <c r="P847" s="1" t="s">
        <v>13161</v>
      </c>
      <c r="R847">
        <v>328</v>
      </c>
      <c r="S847" s="8">
        <f t="shared" si="149"/>
        <v>328</v>
      </c>
      <c r="T847">
        <v>399</v>
      </c>
      <c r="U847" s="8">
        <f t="shared" si="150"/>
        <v>399</v>
      </c>
      <c r="V847" s="1">
        <f t="shared" si="151"/>
        <v>0.17794486215538846</v>
      </c>
      <c r="W847">
        <v>4.0999999999999996</v>
      </c>
      <c r="X847" s="10">
        <f t="shared" si="152"/>
        <v>4.0999999999999996</v>
      </c>
      <c r="Y847" s="4">
        <v>3441</v>
      </c>
      <c r="Z847" s="12">
        <f t="shared" si="153"/>
        <v>3441</v>
      </c>
    </row>
    <row r="848" spans="1:26" x14ac:dyDescent="0.25">
      <c r="A848">
        <v>847</v>
      </c>
      <c r="B848" t="s">
        <v>6964</v>
      </c>
      <c r="C848" t="s">
        <v>6965</v>
      </c>
      <c r="D848" t="str">
        <f t="shared" si="145"/>
        <v>Anjaney Enterprise Smart Multipurpose Foldable Laptop Table with Cup Holder, Study Table, Bed Table, Breakfast Table, Foldable and Portable Ergonomic and Rounded Edges Non-Slip (Black)</v>
      </c>
      <c r="F848" t="str">
        <f t="shared" si="154"/>
        <v>Unique</v>
      </c>
      <c r="G848" t="str" cm="1">
        <f t="array" ref="G848">PROPER(_xlfn.TEXTJOIN(" ", TRUE, INDEX(_xlfn.FILTERXML("&lt;t&gt;&lt;s&gt;" &amp; SUBSTITUTE(D848," ","&lt;/s&gt;&lt;s&gt;") &amp; "&lt;/s&gt;&lt;/t&gt;", "//s"), _xlfn.SEQUENCE(4))))</f>
        <v>Anjaney Enterprise Smart Multipurpose</v>
      </c>
      <c r="H848" t="str">
        <f t="shared" si="144"/>
        <v>Table with Cup Holder, Study Table, Bed Table, Breakfast Table, Foldable and Portable Ergonomic and Rounded Edges Non-Slip (Black)</v>
      </c>
      <c r="I848" t="s">
        <v>4808</v>
      </c>
      <c r="J848" t="s">
        <v>13085</v>
      </c>
      <c r="K848" s="7" t="str">
        <f t="shared" si="146"/>
        <v>Computers &amp; Accessories</v>
      </c>
      <c r="L848" t="s">
        <v>13086</v>
      </c>
      <c r="M848" t="str">
        <f t="shared" si="147"/>
        <v>Accessories &amp; Peripherals</v>
      </c>
      <c r="N848" t="s">
        <v>13154</v>
      </c>
      <c r="O848" s="2" t="str">
        <f t="shared" si="148"/>
        <v>LaptopAccessories</v>
      </c>
      <c r="P848" s="1" t="s">
        <v>13163</v>
      </c>
      <c r="R848">
        <v>269</v>
      </c>
      <c r="S848" s="8">
        <f t="shared" si="149"/>
        <v>269</v>
      </c>
      <c r="T848">
        <v>699</v>
      </c>
      <c r="U848" s="8">
        <f t="shared" si="150"/>
        <v>699</v>
      </c>
      <c r="V848" s="1">
        <f t="shared" si="151"/>
        <v>0.61516452074391992</v>
      </c>
      <c r="W848">
        <v>4</v>
      </c>
      <c r="X848" s="10">
        <f t="shared" si="152"/>
        <v>4</v>
      </c>
      <c r="Y848" s="4">
        <v>93</v>
      </c>
      <c r="Z848" s="12">
        <f t="shared" si="153"/>
        <v>93</v>
      </c>
    </row>
    <row r="849" spans="1:26" x14ac:dyDescent="0.25">
      <c r="A849">
        <v>848</v>
      </c>
      <c r="B849" t="s">
        <v>6974</v>
      </c>
      <c r="C849" t="s">
        <v>6975</v>
      </c>
      <c r="D849" t="str">
        <f t="shared" si="145"/>
        <v>ENVIE ECR-20 Charger for AA and AAA Rechargeable Batteries</v>
      </c>
      <c r="F849" t="str">
        <f t="shared" si="154"/>
        <v>Unique</v>
      </c>
      <c r="G849" t="str" cm="1">
        <f t="array" ref="G849">PROPER(_xlfn.TEXTJOIN(" ", TRUE, INDEX(_xlfn.FILTERXML("&lt;t&gt;&lt;s&gt;" &amp; SUBSTITUTE(D849," ","&lt;/s&gt;&lt;s&gt;") &amp; "&lt;/s&gt;&lt;/t&gt;", "//s"), _xlfn.SEQUENCE(4))))</f>
        <v>Envie Ecr-20 Charger For</v>
      </c>
      <c r="H849" t="str">
        <f t="shared" si="144"/>
        <v>AAA Rechargeable Batteries</v>
      </c>
      <c r="I849" t="s">
        <v>6976</v>
      </c>
      <c r="J849" t="s">
        <v>13093</v>
      </c>
      <c r="K849" s="7" t="str">
        <f t="shared" si="146"/>
        <v>Electronics</v>
      </c>
      <c r="L849" t="s">
        <v>13182</v>
      </c>
      <c r="M849" t="str">
        <f t="shared" si="147"/>
        <v>Cameras &amp; Photography</v>
      </c>
      <c r="N849" t="s">
        <v>13095</v>
      </c>
      <c r="O849" s="2" t="str">
        <f t="shared" si="148"/>
        <v>Accessories</v>
      </c>
      <c r="P849" s="1" t="s">
        <v>13250</v>
      </c>
      <c r="Q849" t="s">
        <v>13251</v>
      </c>
      <c r="R849">
        <v>299</v>
      </c>
      <c r="S849" s="8">
        <f t="shared" si="149"/>
        <v>299</v>
      </c>
      <c r="T849">
        <v>400</v>
      </c>
      <c r="U849" s="8">
        <f t="shared" si="150"/>
        <v>400</v>
      </c>
      <c r="V849" s="1">
        <f t="shared" si="151"/>
        <v>0.2525</v>
      </c>
      <c r="W849">
        <v>3.8</v>
      </c>
      <c r="X849" s="10">
        <f t="shared" si="152"/>
        <v>3.8</v>
      </c>
      <c r="Y849" s="4">
        <v>40895</v>
      </c>
      <c r="Z849" s="12">
        <f t="shared" si="153"/>
        <v>40895</v>
      </c>
    </row>
    <row r="850" spans="1:26" x14ac:dyDescent="0.25">
      <c r="A850">
        <v>849</v>
      </c>
      <c r="B850" t="s">
        <v>6985</v>
      </c>
      <c r="C850" t="s">
        <v>6986</v>
      </c>
      <c r="D850" t="str">
        <f t="shared" si="145"/>
        <v>ProElite Faux Leather Smart Flip Case Cover for Apple iPad 10.2" 9th Gen (2021) 8th Gen 7th Gen with Stylus Pen, Black</v>
      </c>
      <c r="F850" t="str">
        <f t="shared" si="154"/>
        <v>Unique</v>
      </c>
      <c r="G850" t="str" cm="1">
        <f t="array" ref="G850">PROPER(_xlfn.TEXTJOIN(" ", TRUE, INDEX(_xlfn.FILTERXML("&lt;t&gt;&lt;s&gt;" &amp; SUBSTITUTE(D850," ","&lt;/s&gt;&lt;s&gt;") &amp; "&lt;/s&gt;&lt;/t&gt;", "//s"), _xlfn.SEQUENCE(4))))</f>
        <v>Proelite Faux Leather Smart</v>
      </c>
      <c r="H850" t="str">
        <f t="shared" si="144"/>
        <v>Cover for Apple iPad 10.2" 9th Gen (2021) 8th Gen 7th Gen with Stylus Pen, Black</v>
      </c>
      <c r="I850" t="s">
        <v>6987</v>
      </c>
      <c r="J850" t="s">
        <v>13085</v>
      </c>
      <c r="K850" s="7" t="str">
        <f t="shared" si="146"/>
        <v>Computers &amp; Accessories</v>
      </c>
      <c r="L850" t="s">
        <v>13086</v>
      </c>
      <c r="M850" t="str">
        <f t="shared" si="147"/>
        <v>Accessories &amp; Peripherals</v>
      </c>
      <c r="N850" s="2" t="s">
        <v>13220</v>
      </c>
      <c r="O850" s="2" t="str">
        <f t="shared" si="148"/>
        <v>TabletAccessories</v>
      </c>
      <c r="P850" s="1" t="s">
        <v>13252</v>
      </c>
      <c r="Q850" t="s">
        <v>13234</v>
      </c>
      <c r="R850">
        <v>549</v>
      </c>
      <c r="S850" s="8">
        <f t="shared" si="149"/>
        <v>549</v>
      </c>
      <c r="T850" s="2">
        <v>1499</v>
      </c>
      <c r="U850" s="8">
        <f t="shared" si="150"/>
        <v>1499</v>
      </c>
      <c r="V850" s="1">
        <f t="shared" si="151"/>
        <v>0.63375583722481654</v>
      </c>
      <c r="W850">
        <v>4.3</v>
      </c>
      <c r="X850" s="10">
        <f t="shared" si="152"/>
        <v>4.3</v>
      </c>
      <c r="Y850" s="4">
        <v>11006</v>
      </c>
      <c r="Z850" s="12">
        <f t="shared" si="153"/>
        <v>11006</v>
      </c>
    </row>
    <row r="851" spans="1:26" x14ac:dyDescent="0.25">
      <c r="A851">
        <v>850</v>
      </c>
      <c r="B851" t="s">
        <v>6996</v>
      </c>
      <c r="C851" t="s">
        <v>6997</v>
      </c>
      <c r="D851" t="str">
        <f t="shared" si="145"/>
        <v>Classmate Pulse 6 Subject Notebook - Unruled, 300 Pages, Spiral Binding, 240mm*180mm</v>
      </c>
      <c r="F851" t="str">
        <f t="shared" si="154"/>
        <v>Unique</v>
      </c>
      <c r="G851" t="str" cm="1">
        <f t="array" ref="G851">PROPER(_xlfn.TEXTJOIN(" ", TRUE, INDEX(_xlfn.FILTERXML("&lt;t&gt;&lt;s&gt;" &amp; SUBSTITUTE(D851," ","&lt;/s&gt;&lt;s&gt;") &amp; "&lt;/s&gt;&lt;/t&gt;", "//s"), _xlfn.SEQUENCE(4))))</f>
        <v>Classmate Pulse 6 Subject</v>
      </c>
      <c r="H851" t="str">
        <f t="shared" si="144"/>
        <v>Unruled, 300 Pages, Spiral Binding, 240mm*180mm</v>
      </c>
      <c r="I851" t="s">
        <v>5553</v>
      </c>
      <c r="J851" t="s">
        <v>13171</v>
      </c>
      <c r="K851" s="7" t="str">
        <f t="shared" si="146"/>
        <v>OfficeProducts</v>
      </c>
      <c r="L851" t="s">
        <v>13172</v>
      </c>
      <c r="M851" t="str">
        <f t="shared" si="147"/>
        <v>OfficePaperProducts</v>
      </c>
      <c r="N851" t="s">
        <v>13173</v>
      </c>
      <c r="O851" s="2" t="str">
        <f t="shared" si="148"/>
        <v>Paper</v>
      </c>
      <c r="P851" s="1" t="s">
        <v>13174</v>
      </c>
      <c r="Q851" t="s">
        <v>13207</v>
      </c>
      <c r="R851">
        <v>114</v>
      </c>
      <c r="S851" s="8">
        <f t="shared" si="149"/>
        <v>114</v>
      </c>
      <c r="T851">
        <v>120</v>
      </c>
      <c r="U851" s="8">
        <f t="shared" si="150"/>
        <v>120</v>
      </c>
      <c r="V851" s="1">
        <f t="shared" si="151"/>
        <v>0.05</v>
      </c>
      <c r="W851">
        <v>4.2</v>
      </c>
      <c r="X851" s="10">
        <f t="shared" si="152"/>
        <v>4.2</v>
      </c>
      <c r="Y851" s="4">
        <v>8938</v>
      </c>
      <c r="Z851" s="12">
        <f t="shared" si="153"/>
        <v>8938</v>
      </c>
    </row>
    <row r="852" spans="1:26" x14ac:dyDescent="0.25">
      <c r="A852">
        <v>851</v>
      </c>
      <c r="B852" t="s">
        <v>7006</v>
      </c>
      <c r="C852" t="s">
        <v>7007</v>
      </c>
      <c r="D852" t="str">
        <f t="shared" si="145"/>
        <v>Pentonic Multicolor Ball Point Pen, Pack of 10</v>
      </c>
      <c r="F852" t="str">
        <f t="shared" si="154"/>
        <v>Unique</v>
      </c>
      <c r="G852" t="str" cm="1">
        <f t="array" ref="G852">PROPER(_xlfn.TEXTJOIN(" ", TRUE, INDEX(_xlfn.FILTERXML("&lt;t&gt;&lt;s&gt;" &amp; SUBSTITUTE(D852," ","&lt;/s&gt;&lt;s&gt;") &amp; "&lt;/s&gt;&lt;/t&gt;", "//s"), _xlfn.SEQUENCE(4))))</f>
        <v>Pentonic Multicolor Ball Point</v>
      </c>
      <c r="H852" t="str">
        <f t="shared" si="144"/>
        <v>of 10</v>
      </c>
      <c r="I852" t="s">
        <v>7008</v>
      </c>
      <c r="J852" t="s">
        <v>13171</v>
      </c>
      <c r="K852" s="7" t="str">
        <f t="shared" si="146"/>
        <v>OfficeProducts</v>
      </c>
      <c r="L852" t="s">
        <v>13172</v>
      </c>
      <c r="M852" t="str">
        <f t="shared" si="147"/>
        <v>OfficePaperProducts</v>
      </c>
      <c r="N852" t="s">
        <v>13173</v>
      </c>
      <c r="O852" s="2" t="str">
        <f t="shared" si="148"/>
        <v>Paper</v>
      </c>
      <c r="P852" s="1" t="s">
        <v>13174</v>
      </c>
      <c r="Q852" t="s">
        <v>13175</v>
      </c>
      <c r="R852">
        <v>120</v>
      </c>
      <c r="S852" s="8">
        <f t="shared" si="149"/>
        <v>120</v>
      </c>
      <c r="T852">
        <v>120</v>
      </c>
      <c r="U852" s="8">
        <f t="shared" si="150"/>
        <v>120</v>
      </c>
      <c r="V852" s="1">
        <f t="shared" si="151"/>
        <v>0</v>
      </c>
      <c r="W852">
        <v>4.0999999999999996</v>
      </c>
      <c r="X852" s="10">
        <f t="shared" si="152"/>
        <v>4.0999999999999996</v>
      </c>
      <c r="Y852" s="4">
        <v>4308</v>
      </c>
      <c r="Z852" s="12">
        <f t="shared" si="153"/>
        <v>4308</v>
      </c>
    </row>
    <row r="853" spans="1:26" x14ac:dyDescent="0.25">
      <c r="A853">
        <v>852</v>
      </c>
      <c r="B853" t="s">
        <v>384</v>
      </c>
      <c r="C853" t="s">
        <v>385</v>
      </c>
      <c r="D853" t="str">
        <f t="shared" si="145"/>
        <v>Duracell Type C To Type C 5A (100W) Braided Sync and Fast Charging Cable, 3.9 Feet (1.2M). USB C to C Cable, Supports PD and QC 3.0 Charging, 5 GBPS Data Transmission ‚Äì Black</v>
      </c>
      <c r="F853" t="str">
        <f t="shared" si="154"/>
        <v>Duplicate</v>
      </c>
      <c r="G853" t="str" cm="1">
        <f t="array" ref="G853">PROPER(_xlfn.TEXTJOIN(" ", TRUE, INDEX(_xlfn.FILTERXML("&lt;t&gt;&lt;s&gt;" &amp; SUBSTITUTE(D853," ","&lt;/s&gt;&lt;s&gt;") &amp; "&lt;/s&gt;&lt;/t&gt;", "//s"), _xlfn.SEQUENCE(4))))</f>
        <v>Duracell Type C To</v>
      </c>
      <c r="H853" t="str">
        <f t="shared" si="144"/>
        <v>5A (100W) Braided Sync and Fast Charging Cable, 3.9 Feet (1.2M). USB C to C Cable, Supports PD and QC 3.0 Charging, 5 GBPS Data Transmission ‚Äì Black</v>
      </c>
      <c r="I853" t="s">
        <v>17</v>
      </c>
      <c r="J853" t="s">
        <v>13085</v>
      </c>
      <c r="K853" s="7" t="str">
        <f t="shared" si="146"/>
        <v>Computers &amp; Accessories</v>
      </c>
      <c r="L853" t="s">
        <v>13086</v>
      </c>
      <c r="M853" t="str">
        <f t="shared" si="147"/>
        <v>Accessories &amp; Peripherals</v>
      </c>
      <c r="N853" s="2" t="s">
        <v>13087</v>
      </c>
      <c r="O853" s="2" t="str">
        <f t="shared" si="148"/>
        <v>Cables &amp; Accessories</v>
      </c>
      <c r="P853" s="1" t="s">
        <v>13088</v>
      </c>
      <c r="Q853" t="s">
        <v>13089</v>
      </c>
      <c r="R853">
        <v>970</v>
      </c>
      <c r="S853" s="8">
        <f t="shared" si="149"/>
        <v>970</v>
      </c>
      <c r="T853" s="2">
        <v>1999</v>
      </c>
      <c r="U853" s="8">
        <f t="shared" si="150"/>
        <v>1999</v>
      </c>
      <c r="V853" s="1">
        <f t="shared" si="151"/>
        <v>0.51475737868934468</v>
      </c>
      <c r="W853">
        <v>4.2</v>
      </c>
      <c r="X853" s="10">
        <f t="shared" si="152"/>
        <v>4.2</v>
      </c>
      <c r="Y853" s="4">
        <v>462</v>
      </c>
      <c r="Z853" s="12">
        <f t="shared" si="153"/>
        <v>462</v>
      </c>
    </row>
    <row r="854" spans="1:26" x14ac:dyDescent="0.25">
      <c r="A854">
        <v>853</v>
      </c>
      <c r="B854" t="s">
        <v>394</v>
      </c>
      <c r="C854" t="s">
        <v>395</v>
      </c>
      <c r="D854" t="str">
        <f t="shared" si="145"/>
        <v>AmazonBasics USB 2.0 Cable - A-Male to B-Male - for Personal Computer, Printer- 6 Feet (1.8 Meters), Black</v>
      </c>
      <c r="F854" t="str">
        <f t="shared" si="154"/>
        <v>Duplicate</v>
      </c>
      <c r="G854" t="str" cm="1">
        <f t="array" ref="G854">PROPER(_xlfn.TEXTJOIN(" ", TRUE, INDEX(_xlfn.FILTERXML("&lt;t&gt;&lt;s&gt;" &amp; SUBSTITUTE(D854," ","&lt;/s&gt;&lt;s&gt;") &amp; "&lt;/s&gt;&lt;/t&gt;", "//s"), _xlfn.SEQUENCE(4))))</f>
        <v>Amazonbasics Usb 2 Cable</v>
      </c>
      <c r="H854" t="str">
        <f t="shared" si="144"/>
        <v>to B-Male - for Personal Computer, Printer- 6 Feet (1.8 Meters), Black</v>
      </c>
      <c r="I854" t="s">
        <v>17</v>
      </c>
      <c r="J854" t="s">
        <v>13085</v>
      </c>
      <c r="K854" s="7" t="str">
        <f t="shared" si="146"/>
        <v>Computers &amp; Accessories</v>
      </c>
      <c r="L854" t="s">
        <v>13086</v>
      </c>
      <c r="M854" t="str">
        <f t="shared" si="147"/>
        <v>Accessories &amp; Peripherals</v>
      </c>
      <c r="N854" t="s">
        <v>13087</v>
      </c>
      <c r="O854" s="2" t="str">
        <f t="shared" si="148"/>
        <v>Cables &amp; Accessories</v>
      </c>
      <c r="P854" s="1" t="s">
        <v>13088</v>
      </c>
      <c r="Q854" t="s">
        <v>13089</v>
      </c>
      <c r="R854">
        <v>209</v>
      </c>
      <c r="S854" s="8">
        <f t="shared" si="149"/>
        <v>209</v>
      </c>
      <c r="T854">
        <v>695</v>
      </c>
      <c r="U854" s="8">
        <f t="shared" si="150"/>
        <v>695</v>
      </c>
      <c r="V854" s="1">
        <f t="shared" si="151"/>
        <v>0.69928057553956835</v>
      </c>
      <c r="W854">
        <v>4.5</v>
      </c>
      <c r="X854" s="10">
        <f t="shared" si="152"/>
        <v>4.5</v>
      </c>
      <c r="Y854" s="4">
        <v>107686</v>
      </c>
      <c r="Z854" s="12">
        <f t="shared" si="153"/>
        <v>107686</v>
      </c>
    </row>
    <row r="855" spans="1:26" x14ac:dyDescent="0.25">
      <c r="A855">
        <v>854</v>
      </c>
      <c r="B855" t="s">
        <v>7020</v>
      </c>
      <c r="C855" t="s">
        <v>7021</v>
      </c>
      <c r="D855" t="str">
        <f t="shared" si="145"/>
        <v>Logitech Pebble M350 Wireless Mouse with Bluetooth or USB - Silent, Slim Computer Mouse with Quiet Click for Laptop, Notebook, PC and Mac - Graphite</v>
      </c>
      <c r="F855" t="str">
        <f t="shared" si="154"/>
        <v>Unique</v>
      </c>
      <c r="G855" t="str" cm="1">
        <f t="array" ref="G855">PROPER(_xlfn.TEXTJOIN(" ", TRUE, INDEX(_xlfn.FILTERXML("&lt;t&gt;&lt;s&gt;" &amp; SUBSTITUTE(D855," ","&lt;/s&gt;&lt;s&gt;") &amp; "&lt;/s&gt;&lt;/t&gt;", "//s"), _xlfn.SEQUENCE(4))))</f>
        <v>Logitech Pebble M350 Wireless</v>
      </c>
      <c r="H855" t="str">
        <f t="shared" si="144"/>
        <v>Bluetooth or USB - Silent, Slim Computer Mouse with Quiet Click for Laptop, Notebook, PC and Mac - Graphite</v>
      </c>
      <c r="I855" t="s">
        <v>4777</v>
      </c>
      <c r="J855" t="s">
        <v>13085</v>
      </c>
      <c r="K855" s="7" t="str">
        <f t="shared" si="146"/>
        <v>Computers &amp; Accessories</v>
      </c>
      <c r="L855" s="2" t="s">
        <v>13086</v>
      </c>
      <c r="M855" t="str">
        <f t="shared" si="147"/>
        <v>Accessories &amp; Peripherals</v>
      </c>
      <c r="N855" s="2" t="s">
        <v>13160</v>
      </c>
      <c r="O855" s="2" t="str">
        <f t="shared" si="148"/>
        <v>Keyboards , Mice &amp; InputDevices</v>
      </c>
      <c r="P855" s="1" t="s">
        <v>13161</v>
      </c>
      <c r="R855" s="2">
        <v>1490</v>
      </c>
      <c r="S855" s="8">
        <f t="shared" si="149"/>
        <v>1490</v>
      </c>
      <c r="T855" s="2">
        <v>2295</v>
      </c>
      <c r="U855" s="8">
        <f t="shared" si="150"/>
        <v>2295</v>
      </c>
      <c r="V855" s="1">
        <f t="shared" si="151"/>
        <v>0.35076252723311546</v>
      </c>
      <c r="W855">
        <v>4.5999999999999996</v>
      </c>
      <c r="X855" s="10">
        <f t="shared" si="152"/>
        <v>4.5999999999999996</v>
      </c>
      <c r="Y855" s="4">
        <v>10652</v>
      </c>
      <c r="Z855" s="12">
        <f t="shared" si="153"/>
        <v>10652</v>
      </c>
    </row>
    <row r="856" spans="1:26" x14ac:dyDescent="0.25">
      <c r="A856">
        <v>855</v>
      </c>
      <c r="B856" t="s">
        <v>7030</v>
      </c>
      <c r="C856" t="s">
        <v>7031</v>
      </c>
      <c r="D856" t="str">
        <f t="shared" si="145"/>
        <v>Apsara Platinum Pencils Value Pack - Pack of 20</v>
      </c>
      <c r="F856" t="str">
        <f t="shared" si="154"/>
        <v>Unique</v>
      </c>
      <c r="G856" t="str" cm="1">
        <f t="array" ref="G856">PROPER(_xlfn.TEXTJOIN(" ", TRUE, INDEX(_xlfn.FILTERXML("&lt;t&gt;&lt;s&gt;" &amp; SUBSTITUTE(D856," ","&lt;/s&gt;&lt;s&gt;") &amp; "&lt;/s&gt;&lt;/t&gt;", "//s"), _xlfn.SEQUENCE(4))))</f>
        <v>Apsara Platinum Pencils Value</v>
      </c>
      <c r="H856" t="str">
        <f t="shared" si="144"/>
        <v>Pack of 20</v>
      </c>
      <c r="I856" t="s">
        <v>7032</v>
      </c>
      <c r="J856" t="s">
        <v>13176</v>
      </c>
      <c r="K856" s="7" t="str">
        <f t="shared" si="146"/>
        <v>Home &amp; Kitchen</v>
      </c>
      <c r="L856" t="s">
        <v>13177</v>
      </c>
      <c r="M856" t="str">
        <f t="shared" si="147"/>
        <v>CraftMaterials</v>
      </c>
      <c r="N856" t="s">
        <v>13253</v>
      </c>
      <c r="O856" s="2" t="str">
        <f t="shared" si="148"/>
        <v>DrawingMaterials</v>
      </c>
      <c r="P856" s="1" t="s">
        <v>13254</v>
      </c>
      <c r="Q856" t="s">
        <v>13255</v>
      </c>
      <c r="R856">
        <v>99</v>
      </c>
      <c r="S856" s="8">
        <f t="shared" si="149"/>
        <v>99</v>
      </c>
      <c r="T856">
        <v>99</v>
      </c>
      <c r="U856" s="8">
        <f t="shared" si="150"/>
        <v>99</v>
      </c>
      <c r="V856" s="1">
        <f t="shared" si="151"/>
        <v>0</v>
      </c>
      <c r="W856">
        <v>4.3</v>
      </c>
      <c r="X856" s="10">
        <f t="shared" si="152"/>
        <v>4.3</v>
      </c>
      <c r="Y856" s="4">
        <v>5036</v>
      </c>
      <c r="Z856" s="12">
        <f t="shared" si="153"/>
        <v>5036</v>
      </c>
    </row>
    <row r="857" spans="1:26" x14ac:dyDescent="0.25">
      <c r="A857">
        <v>856</v>
      </c>
      <c r="B857" t="s">
        <v>7041</v>
      </c>
      <c r="C857" t="s">
        <v>7042</v>
      </c>
      <c r="D857" t="str">
        <f t="shared" si="145"/>
        <v>Zebronics Zeb-Power Wired USB Mouse, 3-Button, 1200 DPI Optical Sensor, Plug and Play, for Windows Mac</v>
      </c>
      <c r="F857" t="str">
        <f t="shared" si="154"/>
        <v>Unique</v>
      </c>
      <c r="G857" t="str" cm="1">
        <f t="array" ref="G857">PROPER(_xlfn.TEXTJOIN(" ", TRUE, INDEX(_xlfn.FILTERXML("&lt;t&gt;&lt;s&gt;" &amp; SUBSTITUTE(D857," ","&lt;/s&gt;&lt;s&gt;") &amp; "&lt;/s&gt;&lt;/t&gt;", "//s"), _xlfn.SEQUENCE(4))))</f>
        <v>Zebronics Zeb-Power Wired Usb</v>
      </c>
      <c r="H857" t="str">
        <f t="shared" si="144"/>
        <v>1200 DPI Optical Sensor, Plug and Play, for Windows Mac</v>
      </c>
      <c r="I857" t="s">
        <v>4777</v>
      </c>
      <c r="J857" t="s">
        <v>13085</v>
      </c>
      <c r="K857" s="7" t="str">
        <f t="shared" si="146"/>
        <v>Computers &amp; Accessories</v>
      </c>
      <c r="L857" t="s">
        <v>13086</v>
      </c>
      <c r="M857" t="str">
        <f t="shared" si="147"/>
        <v>Accessories &amp; Peripherals</v>
      </c>
      <c r="N857" t="s">
        <v>13160</v>
      </c>
      <c r="O857" s="2" t="str">
        <f t="shared" si="148"/>
        <v>Keyboards , Mice &amp; InputDevices</v>
      </c>
      <c r="P857" s="1" t="s">
        <v>13161</v>
      </c>
      <c r="R857">
        <v>149</v>
      </c>
      <c r="S857" s="8">
        <f t="shared" si="149"/>
        <v>149</v>
      </c>
      <c r="T857">
        <v>249</v>
      </c>
      <c r="U857" s="8">
        <f t="shared" si="150"/>
        <v>249</v>
      </c>
      <c r="V857" s="1">
        <f t="shared" si="151"/>
        <v>0.40160642570281124</v>
      </c>
      <c r="W857">
        <v>4</v>
      </c>
      <c r="X857" s="10">
        <f t="shared" si="152"/>
        <v>4</v>
      </c>
      <c r="Y857" s="4">
        <v>5057</v>
      </c>
      <c r="Z857" s="12">
        <f t="shared" si="153"/>
        <v>5057</v>
      </c>
    </row>
    <row r="858" spans="1:26" x14ac:dyDescent="0.25">
      <c r="A858">
        <v>857</v>
      </c>
      <c r="B858" t="s">
        <v>7051</v>
      </c>
      <c r="C858" t="s">
        <v>7052</v>
      </c>
      <c r="D858" t="str">
        <f t="shared" si="145"/>
        <v>Ant Esports GM320 RGB Optical Wired Gaming Mouse | 8 Programmable Buttons | 12800 DPI</v>
      </c>
      <c r="F858" t="str">
        <f t="shared" si="154"/>
        <v>Unique</v>
      </c>
      <c r="G858" t="str" cm="1">
        <f t="array" ref="G858">PROPER(_xlfn.TEXTJOIN(" ", TRUE, INDEX(_xlfn.FILTERXML("&lt;t&gt;&lt;s&gt;" &amp; SUBSTITUTE(D858," ","&lt;/s&gt;&lt;s&gt;") &amp; "&lt;/s&gt;&lt;/t&gt;", "//s"), _xlfn.SEQUENCE(4))))</f>
        <v>Ant Esports Gm320 Rgb</v>
      </c>
      <c r="H858" t="str">
        <f t="shared" si="144"/>
        <v>Gaming Mouse | 8 Programmable Buttons | 12800 DPI</v>
      </c>
      <c r="I858" t="s">
        <v>5267</v>
      </c>
      <c r="J858" t="s">
        <v>13085</v>
      </c>
      <c r="K858" s="7" t="str">
        <f t="shared" si="146"/>
        <v>Computers &amp; Accessories</v>
      </c>
      <c r="L858" t="s">
        <v>13086</v>
      </c>
      <c r="M858" t="str">
        <f t="shared" si="147"/>
        <v>Accessories &amp; Peripherals</v>
      </c>
      <c r="N858" s="2" t="s">
        <v>13196</v>
      </c>
      <c r="O858" s="2" t="str">
        <f t="shared" si="148"/>
        <v>PCGamingPeripherals</v>
      </c>
      <c r="P858" s="1" t="s">
        <v>13197</v>
      </c>
      <c r="R858">
        <v>575</v>
      </c>
      <c r="S858" s="8">
        <f t="shared" si="149"/>
        <v>575</v>
      </c>
      <c r="T858" s="2">
        <v>2799</v>
      </c>
      <c r="U858" s="8">
        <f t="shared" si="150"/>
        <v>2799</v>
      </c>
      <c r="V858" s="1">
        <f t="shared" si="151"/>
        <v>0.7945694891032512</v>
      </c>
      <c r="W858">
        <v>4.2</v>
      </c>
      <c r="X858" s="10">
        <f t="shared" si="152"/>
        <v>4.2</v>
      </c>
      <c r="Y858" s="4">
        <v>8537</v>
      </c>
      <c r="Z858" s="12">
        <f t="shared" si="153"/>
        <v>8537</v>
      </c>
    </row>
    <row r="859" spans="1:26" x14ac:dyDescent="0.25">
      <c r="A859">
        <v>858</v>
      </c>
      <c r="B859" t="s">
        <v>433</v>
      </c>
      <c r="C859" t="s">
        <v>434</v>
      </c>
      <c r="D859" t="str">
        <f t="shared" si="145"/>
        <v>Wecool Nylon Braided Multifunction Fast Charging Cable For Android Smartphone, Ios And Type C Usb Devices, 3 In 1 Charging Cable, 3A, (3 Feet) (Black)</v>
      </c>
      <c r="F859" t="str">
        <f t="shared" si="154"/>
        <v>Duplicate</v>
      </c>
      <c r="G859" t="str" cm="1">
        <f t="array" ref="G859">PROPER(_xlfn.TEXTJOIN(" ", TRUE, INDEX(_xlfn.FILTERXML("&lt;t&gt;&lt;s&gt;" &amp; SUBSTITUTE(D859," ","&lt;/s&gt;&lt;s&gt;") &amp; "&lt;/s&gt;&lt;/t&gt;", "//s"), _xlfn.SEQUENCE(4))))</f>
        <v>Wecool Nylon Braided Multifunction</v>
      </c>
      <c r="H859" t="str">
        <f t="shared" si="144"/>
        <v>Cable For Android Smartphone, Ios And Type C Usb Devices, 3 In 1 Charging Cable, 3A, (3 Feet) (Black)</v>
      </c>
      <c r="I859" t="s">
        <v>17</v>
      </c>
      <c r="J859" t="s">
        <v>13085</v>
      </c>
      <c r="K859" s="7" t="str">
        <f t="shared" si="146"/>
        <v>Computers &amp; Accessories</v>
      </c>
      <c r="L859" t="s">
        <v>13086</v>
      </c>
      <c r="M859" t="str">
        <f t="shared" si="147"/>
        <v>Accessories &amp; Peripherals</v>
      </c>
      <c r="N859" t="s">
        <v>13087</v>
      </c>
      <c r="O859" s="2" t="str">
        <f t="shared" si="148"/>
        <v>Cables &amp; Accessories</v>
      </c>
      <c r="P859" s="1" t="s">
        <v>13088</v>
      </c>
      <c r="Q859" t="s">
        <v>13089</v>
      </c>
      <c r="R859">
        <v>333</v>
      </c>
      <c r="S859" s="8">
        <f t="shared" si="149"/>
        <v>333</v>
      </c>
      <c r="T859">
        <v>999</v>
      </c>
      <c r="U859" s="8">
        <f t="shared" si="150"/>
        <v>999</v>
      </c>
      <c r="V859" s="1">
        <f t="shared" si="151"/>
        <v>0.66666666666666663</v>
      </c>
      <c r="W859">
        <v>3.3</v>
      </c>
      <c r="X859" s="10">
        <f t="shared" si="152"/>
        <v>3.3</v>
      </c>
      <c r="Y859" s="4">
        <v>9792</v>
      </c>
      <c r="Z859" s="12">
        <f t="shared" si="153"/>
        <v>9792</v>
      </c>
    </row>
    <row r="860" spans="1:26" x14ac:dyDescent="0.25">
      <c r="A860">
        <v>859</v>
      </c>
      <c r="B860" t="s">
        <v>7061</v>
      </c>
      <c r="C860" t="s">
        <v>7062</v>
      </c>
      <c r="D860" t="str">
        <f t="shared" si="145"/>
        <v>Pilot V7 Liquid Ink Roller Ball Pen (2 Blue + 1 Black)</v>
      </c>
      <c r="F860" t="str">
        <f t="shared" si="154"/>
        <v>Unique</v>
      </c>
      <c r="G860" t="str" cm="1">
        <f t="array" ref="G860">PROPER(_xlfn.TEXTJOIN(" ", TRUE, INDEX(_xlfn.FILTERXML("&lt;t&gt;&lt;s&gt;" &amp; SUBSTITUTE(D860," ","&lt;/s&gt;&lt;s&gt;") &amp; "&lt;/s&gt;&lt;/t&gt;", "//s"), _xlfn.SEQUENCE(4))))</f>
        <v>Pilot V7 Liquid Ink</v>
      </c>
      <c r="H860" t="str">
        <f t="shared" si="144"/>
        <v>Pen (2 Blue + 1 Black)</v>
      </c>
      <c r="I860" t="s">
        <v>6240</v>
      </c>
      <c r="J860" t="s">
        <v>13171</v>
      </c>
      <c r="K860" s="7" t="str">
        <f t="shared" si="146"/>
        <v>OfficeProducts</v>
      </c>
      <c r="L860" t="s">
        <v>13172</v>
      </c>
      <c r="M860" t="str">
        <f t="shared" si="147"/>
        <v>OfficePaperProducts</v>
      </c>
      <c r="N860" t="s">
        <v>13173</v>
      </c>
      <c r="O860" s="2" t="str">
        <f t="shared" si="148"/>
        <v>Paper</v>
      </c>
      <c r="P860" s="1" t="s">
        <v>13174</v>
      </c>
      <c r="Q860" t="s">
        <v>13175</v>
      </c>
      <c r="R860">
        <v>178</v>
      </c>
      <c r="S860" s="8">
        <f t="shared" si="149"/>
        <v>178</v>
      </c>
      <c r="T860">
        <v>210</v>
      </c>
      <c r="U860" s="8">
        <f t="shared" si="150"/>
        <v>210</v>
      </c>
      <c r="V860" s="1">
        <f t="shared" si="151"/>
        <v>0.15238095238095239</v>
      </c>
      <c r="W860">
        <v>4.3</v>
      </c>
      <c r="X860" s="10">
        <f t="shared" si="152"/>
        <v>4.3</v>
      </c>
      <c r="Y860" s="4">
        <v>2450</v>
      </c>
      <c r="Z860" s="12">
        <f t="shared" si="153"/>
        <v>2450</v>
      </c>
    </row>
    <row r="861" spans="1:26" x14ac:dyDescent="0.25">
      <c r="A861">
        <v>860</v>
      </c>
      <c r="B861" t="s">
        <v>7071</v>
      </c>
      <c r="C861" t="s">
        <v>7072</v>
      </c>
      <c r="D861" t="str">
        <f t="shared" si="145"/>
        <v>boAt Airdopes 191G True Wireless Earbuds with ENx‚Ñ¢ Tech Equipped Quad Mics, Beast‚Ñ¢ Mode(Low Latency- 65ms) for Gaming, 2x6mm Dual Drivers, 30H Playtime, IPX5, IWP‚Ñ¢, Appealing Case LEDs(Sport Blue)</v>
      </c>
      <c r="F861" t="str">
        <f t="shared" si="154"/>
        <v>Unique</v>
      </c>
      <c r="G861" t="str" cm="1">
        <f t="array" ref="G861">PROPER(_xlfn.TEXTJOIN(" ", TRUE, INDEX(_xlfn.FILTERXML("&lt;t&gt;&lt;s&gt;" &amp; SUBSTITUTE(D861," ","&lt;/s&gt;&lt;s&gt;") &amp; "&lt;/s&gt;&lt;/t&gt;", "//s"), _xlfn.SEQUENCE(4))))</f>
        <v>Boat Airdopes 191G True</v>
      </c>
      <c r="H861" t="str">
        <f t="shared" ref="H861:H924" si="155">IFERROR(TRIM(MID(D861, FIND("~", SUBSTITUTE(D861, " ", "~", 6)) + 1, LEN(D861))), "")</f>
        <v>with ENx‚Ñ¢ Tech Equipped Quad Mics, Beast‚Ñ¢ Mode(Low Latency- 65ms) for Gaming, 2x6mm Dual Drivers, 30H Playtime, IPX5, IWP‚Ñ¢, Appealing Case LEDs(Sport Blue)</v>
      </c>
      <c r="I861" t="s">
        <v>3025</v>
      </c>
      <c r="J861" t="s">
        <v>13093</v>
      </c>
      <c r="K861" s="7" t="str">
        <f t="shared" si="146"/>
        <v>Electronics</v>
      </c>
      <c r="L861" s="2" t="s">
        <v>13131</v>
      </c>
      <c r="M861" t="str">
        <f t="shared" si="147"/>
        <v>Headphones , Earbuds &amp; Accessories</v>
      </c>
      <c r="N861" s="2" t="s">
        <v>13132</v>
      </c>
      <c r="O861" s="2" t="str">
        <f t="shared" si="148"/>
        <v>Headphones</v>
      </c>
      <c r="P861" s="1" t="s">
        <v>13133</v>
      </c>
      <c r="R861" s="2">
        <v>1599</v>
      </c>
      <c r="S861" s="8">
        <f t="shared" si="149"/>
        <v>1599</v>
      </c>
      <c r="T861" s="2">
        <v>3490</v>
      </c>
      <c r="U861" s="8">
        <f t="shared" si="150"/>
        <v>3490</v>
      </c>
      <c r="V861" s="1">
        <f t="shared" si="151"/>
        <v>0.54183381088825211</v>
      </c>
      <c r="W861">
        <v>3.7</v>
      </c>
      <c r="X861" s="10">
        <f t="shared" si="152"/>
        <v>3.7</v>
      </c>
      <c r="Y861" s="4">
        <v>676</v>
      </c>
      <c r="Z861" s="12">
        <f t="shared" si="153"/>
        <v>676</v>
      </c>
    </row>
    <row r="862" spans="1:26" x14ac:dyDescent="0.25">
      <c r="A862">
        <v>861</v>
      </c>
      <c r="B862" t="s">
        <v>7081</v>
      </c>
      <c r="C862" t="s">
        <v>7082</v>
      </c>
      <c r="D862" t="str">
        <f t="shared" si="145"/>
        <v>Boult Audio BassBuds Oak in-Ear Wired Earphones with 10mm Extra Bass Driver and HD Sound with mic(Brown)</v>
      </c>
      <c r="F862" t="str">
        <f t="shared" si="154"/>
        <v>Unique</v>
      </c>
      <c r="G862" t="str" cm="1">
        <f t="array" ref="G862">PROPER(_xlfn.TEXTJOIN(" ", TRUE, INDEX(_xlfn.FILTERXML("&lt;t&gt;&lt;s&gt;" &amp; SUBSTITUTE(D862," ","&lt;/s&gt;&lt;s&gt;") &amp; "&lt;/s&gt;&lt;/t&gt;", "//s"), _xlfn.SEQUENCE(4))))</f>
        <v>Boult Audio Bassbuds Oak</v>
      </c>
      <c r="H862" t="str">
        <f t="shared" si="155"/>
        <v>Earphones with 10mm Extra Bass Driver and HD Sound with mic(Brown)</v>
      </c>
      <c r="I862" t="s">
        <v>3025</v>
      </c>
      <c r="J862" t="s">
        <v>13093</v>
      </c>
      <c r="K862" s="7" t="str">
        <f t="shared" si="146"/>
        <v>Electronics</v>
      </c>
      <c r="L862" t="s">
        <v>13131</v>
      </c>
      <c r="M862" t="str">
        <f t="shared" si="147"/>
        <v>Headphones , Earbuds &amp; Accessories</v>
      </c>
      <c r="N862" s="2" t="s">
        <v>13132</v>
      </c>
      <c r="O862" s="2" t="str">
        <f t="shared" si="148"/>
        <v>Headphones</v>
      </c>
      <c r="P862" s="1" t="s">
        <v>13133</v>
      </c>
      <c r="R862">
        <v>499</v>
      </c>
      <c r="S862" s="8">
        <f t="shared" si="149"/>
        <v>499</v>
      </c>
      <c r="T862" s="2">
        <v>1299</v>
      </c>
      <c r="U862" s="8">
        <f t="shared" si="150"/>
        <v>1299</v>
      </c>
      <c r="V862" s="1">
        <f t="shared" si="151"/>
        <v>0.61585835257890686</v>
      </c>
      <c r="W862">
        <v>3.9</v>
      </c>
      <c r="X862" s="10">
        <f t="shared" si="152"/>
        <v>3.9</v>
      </c>
      <c r="Y862" s="4">
        <v>1173</v>
      </c>
      <c r="Z862" s="12">
        <f t="shared" si="153"/>
        <v>1173</v>
      </c>
    </row>
    <row r="863" spans="1:26" x14ac:dyDescent="0.25">
      <c r="A863">
        <v>862</v>
      </c>
      <c r="B863" t="s">
        <v>7091</v>
      </c>
      <c r="C863" t="s">
        <v>7092</v>
      </c>
      <c r="D863" t="str">
        <f t="shared" si="145"/>
        <v>IT2M Designer Mouse Pad for Laptop Computer (9.2 X 7.6 Inches, 12788)</v>
      </c>
      <c r="F863" t="str">
        <f t="shared" si="154"/>
        <v>Unique</v>
      </c>
      <c r="G863" t="str" cm="1">
        <f t="array" ref="G863">PROPER(_xlfn.TEXTJOIN(" ", TRUE, INDEX(_xlfn.FILTERXML("&lt;t&gt;&lt;s&gt;" &amp; SUBSTITUTE(D863," ","&lt;/s&gt;&lt;s&gt;") &amp; "&lt;/s&gt;&lt;/t&gt;", "//s"), _xlfn.SEQUENCE(4))))</f>
        <v>It2M Designer Mouse Pad</v>
      </c>
      <c r="H863" t="str">
        <f t="shared" si="155"/>
        <v>Computer (9.2 X 7.6 Inches, 12788)</v>
      </c>
      <c r="I863" t="s">
        <v>5289</v>
      </c>
      <c r="J863" t="s">
        <v>13085</v>
      </c>
      <c r="K863" s="7" t="str">
        <f t="shared" si="146"/>
        <v>Computers &amp; Accessories</v>
      </c>
      <c r="L863" t="s">
        <v>13086</v>
      </c>
      <c r="M863" t="str">
        <f t="shared" si="147"/>
        <v>Accessories &amp; Peripherals</v>
      </c>
      <c r="N863" t="s">
        <v>13160</v>
      </c>
      <c r="O863" s="2" t="str">
        <f t="shared" si="148"/>
        <v>Keyboards , Mice &amp; InputDevices</v>
      </c>
      <c r="P863" s="1" t="s">
        <v>13194</v>
      </c>
      <c r="Q863" t="s">
        <v>13200</v>
      </c>
      <c r="R863">
        <v>199</v>
      </c>
      <c r="S863" s="8">
        <f t="shared" si="149"/>
        <v>199</v>
      </c>
      <c r="T863">
        <v>499</v>
      </c>
      <c r="U863" s="8">
        <f t="shared" si="150"/>
        <v>499</v>
      </c>
      <c r="V863" s="1">
        <f t="shared" si="151"/>
        <v>0.60120240480961928</v>
      </c>
      <c r="W863">
        <v>4.3</v>
      </c>
      <c r="X863" s="10">
        <f t="shared" si="152"/>
        <v>4.3</v>
      </c>
      <c r="Y863" s="4">
        <v>9998</v>
      </c>
      <c r="Z863" s="12">
        <f t="shared" si="153"/>
        <v>9998</v>
      </c>
    </row>
    <row r="864" spans="1:26" x14ac:dyDescent="0.25">
      <c r="A864">
        <v>863</v>
      </c>
      <c r="B864" t="s">
        <v>7101</v>
      </c>
      <c r="C864" t="s">
        <v>7102</v>
      </c>
      <c r="D864" t="str">
        <f t="shared" si="145"/>
        <v>Noise ColorFit Ultra Buzz Bluetooth Calling Smart Watch with 1.75" HD Display, 320x385 px Resolution, 100 Sports Modes, Stock Market Info Smartwatch for Men and Women (Olive Green)</v>
      </c>
      <c r="F864" t="str">
        <f t="shared" si="154"/>
        <v>Unique</v>
      </c>
      <c r="G864" t="str" cm="1">
        <f t="array" ref="G864">PROPER(_xlfn.TEXTJOIN(" ", TRUE, INDEX(_xlfn.FILTERXML("&lt;t&gt;&lt;s&gt;" &amp; SUBSTITUTE(D864," ","&lt;/s&gt;&lt;s&gt;") &amp; "&lt;/s&gt;&lt;/t&gt;", "//s"), _xlfn.SEQUENCE(4))))</f>
        <v>Noise Colorfit Ultra Buzz</v>
      </c>
      <c r="H864" t="str">
        <f t="shared" si="155"/>
        <v>Smart Watch with 1.75" HD Display, 320x385 px Resolution, 100 Sports Modes, Stock Market Info Smartwatch for Men and Women (Olive Green)</v>
      </c>
      <c r="I864" t="s">
        <v>2910</v>
      </c>
      <c r="J864" t="s">
        <v>13093</v>
      </c>
      <c r="K864" s="7" t="str">
        <f t="shared" si="146"/>
        <v>Electronics</v>
      </c>
      <c r="L864" s="2" t="s">
        <v>13120</v>
      </c>
      <c r="M864" t="str">
        <f t="shared" si="147"/>
        <v>WearableTechnology</v>
      </c>
      <c r="N864" s="2" t="s">
        <v>13121</v>
      </c>
      <c r="O864" s="2" t="str">
        <f t="shared" si="148"/>
        <v>SmartWatches</v>
      </c>
      <c r="P864" s="1"/>
      <c r="R864" s="2">
        <v>2499</v>
      </c>
      <c r="S864" s="8">
        <f t="shared" si="149"/>
        <v>2499</v>
      </c>
      <c r="T864" s="2">
        <v>5999</v>
      </c>
      <c r="U864" s="8">
        <f t="shared" si="150"/>
        <v>5999</v>
      </c>
      <c r="V864" s="1">
        <f t="shared" si="151"/>
        <v>0.58343057176196034</v>
      </c>
      <c r="W864">
        <v>4.0999999999999996</v>
      </c>
      <c r="X864" s="10">
        <f t="shared" si="152"/>
        <v>4.0999999999999996</v>
      </c>
      <c r="Y864" s="4">
        <v>5852</v>
      </c>
      <c r="Z864" s="12">
        <f t="shared" si="153"/>
        <v>5852</v>
      </c>
    </row>
    <row r="865" spans="1:26" x14ac:dyDescent="0.25">
      <c r="A865">
        <v>864</v>
      </c>
      <c r="B865" t="s">
        <v>7111</v>
      </c>
      <c r="C865" t="s">
        <v>7112</v>
      </c>
      <c r="D865" t="str">
        <f t="shared" si="145"/>
        <v>Lapster Caddy for ssd and HDD, Optical Bay 2nd Hard Drive Caddy, Caddy 9.5mm for Laptop</v>
      </c>
      <c r="F865" t="str">
        <f t="shared" si="154"/>
        <v>Unique</v>
      </c>
      <c r="G865" t="str" cm="1">
        <f t="array" ref="G865">PROPER(_xlfn.TEXTJOIN(" ", TRUE, INDEX(_xlfn.FILTERXML("&lt;t&gt;&lt;s&gt;" &amp; SUBSTITUTE(D865," ","&lt;/s&gt;&lt;s&gt;") &amp; "&lt;/s&gt;&lt;/t&gt;", "//s"), _xlfn.SEQUENCE(4))))</f>
        <v>Lapster Caddy For Ssd</v>
      </c>
      <c r="H865" t="str">
        <f t="shared" si="155"/>
        <v>Optical Bay 2nd Hard Drive Caddy, Caddy 9.5mm for Laptop</v>
      </c>
      <c r="I865" t="s">
        <v>7113</v>
      </c>
      <c r="J865" t="s">
        <v>13085</v>
      </c>
      <c r="K865" s="7" t="str">
        <f t="shared" si="146"/>
        <v>Computers &amp; Accessories</v>
      </c>
      <c r="L865" t="s">
        <v>13231</v>
      </c>
      <c r="M865" t="str">
        <f t="shared" si="147"/>
        <v>Components</v>
      </c>
      <c r="N865" t="s">
        <v>13256</v>
      </c>
      <c r="O865" s="2" t="str">
        <f t="shared" si="148"/>
        <v>InternalHardDrives</v>
      </c>
      <c r="P865" s="1"/>
      <c r="R865">
        <v>199</v>
      </c>
      <c r="S865" s="8">
        <f t="shared" si="149"/>
        <v>199</v>
      </c>
      <c r="T865">
        <v>999</v>
      </c>
      <c r="U865" s="8">
        <f t="shared" si="150"/>
        <v>999</v>
      </c>
      <c r="V865" s="1">
        <f t="shared" si="151"/>
        <v>0.80080080080080085</v>
      </c>
      <c r="W865">
        <v>4.2</v>
      </c>
      <c r="X865" s="10">
        <f t="shared" si="152"/>
        <v>4.2</v>
      </c>
      <c r="Y865" s="4">
        <v>362</v>
      </c>
      <c r="Z865" s="12">
        <f t="shared" si="153"/>
        <v>362</v>
      </c>
    </row>
    <row r="866" spans="1:26" x14ac:dyDescent="0.25">
      <c r="A866">
        <v>865</v>
      </c>
      <c r="B866" t="s">
        <v>7122</v>
      </c>
      <c r="C866" t="s">
        <v>7123</v>
      </c>
      <c r="D866" t="str">
        <f t="shared" si="145"/>
        <v>SanDisk Extreme SD UHS I 64GB Card for 4K Video for DSLR and Mirrorless Cameras 170MB s Read and 80MB s Write</v>
      </c>
      <c r="F866" t="str">
        <f t="shared" si="154"/>
        <v>Unique</v>
      </c>
      <c r="G866" t="str" cm="1">
        <f t="array" ref="G866">PROPER(_xlfn.TEXTJOIN(" ", TRUE, INDEX(_xlfn.FILTERXML("&lt;t&gt;&lt;s&gt;" &amp; SUBSTITUTE(D866," ","&lt;/s&gt;&lt;s&gt;") &amp; "&lt;/s&gt;&lt;/t&gt;", "//s"), _xlfn.SEQUENCE(4))))</f>
        <v>Sandisk Extreme Sd Uhs</v>
      </c>
      <c r="H866" t="str">
        <f t="shared" si="155"/>
        <v>Card for 4K Video for DSLR and Mirrorless Cameras 170MB s Read and 80MB s Write</v>
      </c>
      <c r="I866" t="s">
        <v>2983</v>
      </c>
      <c r="J866" t="s">
        <v>13093</v>
      </c>
      <c r="K866" s="7" t="str">
        <f t="shared" si="146"/>
        <v>Electronics</v>
      </c>
      <c r="L866" t="s">
        <v>13095</v>
      </c>
      <c r="M866" t="str">
        <f t="shared" si="147"/>
        <v>Accessories</v>
      </c>
      <c r="N866" s="2" t="s">
        <v>13128</v>
      </c>
      <c r="O866" s="2" t="str">
        <f t="shared" si="148"/>
        <v>MemoryCards</v>
      </c>
      <c r="P866" s="1" t="s">
        <v>13129</v>
      </c>
      <c r="R866">
        <v>939</v>
      </c>
      <c r="S866" s="8">
        <f t="shared" si="149"/>
        <v>939</v>
      </c>
      <c r="T866" s="2">
        <v>1800</v>
      </c>
      <c r="U866" s="8">
        <f t="shared" si="150"/>
        <v>1800</v>
      </c>
      <c r="V866" s="1">
        <f t="shared" si="151"/>
        <v>0.47833333333333333</v>
      </c>
      <c r="W866">
        <v>4.5</v>
      </c>
      <c r="X866" s="10">
        <f t="shared" si="152"/>
        <v>4.5</v>
      </c>
      <c r="Y866" s="4">
        <v>205052</v>
      </c>
      <c r="Z866" s="12">
        <f t="shared" si="153"/>
        <v>205052</v>
      </c>
    </row>
    <row r="867" spans="1:26" x14ac:dyDescent="0.25">
      <c r="A867">
        <v>866</v>
      </c>
      <c r="B867" t="s">
        <v>7132</v>
      </c>
      <c r="C867" t="s">
        <v>7133</v>
      </c>
      <c r="D867" t="str">
        <f t="shared" si="145"/>
        <v>Fire-Boltt Ring Pro Bluetooth Calling, 1.75‚Äù 320*385px High Res, IP68 and SpO2 Monitoring, Pin Code Locking Functionality and Split Screen Access, Built in Mic and Speaker for HD Calls, Black, Free Size</v>
      </c>
      <c r="F867" t="str">
        <f t="shared" si="154"/>
        <v>Unique</v>
      </c>
      <c r="G867" t="str" cm="1">
        <f t="array" ref="G867">PROPER(_xlfn.TEXTJOIN(" ", TRUE, INDEX(_xlfn.FILTERXML("&lt;t&gt;&lt;s&gt;" &amp; SUBSTITUTE(D867," ","&lt;/s&gt;&lt;s&gt;") &amp; "&lt;/s&gt;&lt;/t&gt;", "//s"), _xlfn.SEQUENCE(4))))</f>
        <v>Fire-Boltt Ring Pro Bluetooth</v>
      </c>
      <c r="H867" t="str">
        <f t="shared" si="155"/>
        <v>320*385px High Res, IP68 and SpO2 Monitoring, Pin Code Locking Functionality and Split Screen Access, Built in Mic and Speaker for HD Calls, Black, Free Size</v>
      </c>
      <c r="I867" t="s">
        <v>2910</v>
      </c>
      <c r="J867" t="s">
        <v>13093</v>
      </c>
      <c r="K867" s="7" t="str">
        <f t="shared" si="146"/>
        <v>Electronics</v>
      </c>
      <c r="L867" s="2" t="s">
        <v>13120</v>
      </c>
      <c r="M867" t="str">
        <f t="shared" si="147"/>
        <v>WearableTechnology</v>
      </c>
      <c r="N867" s="2" t="s">
        <v>13121</v>
      </c>
      <c r="O867" s="2" t="str">
        <f t="shared" si="148"/>
        <v>SmartWatches</v>
      </c>
      <c r="P867" s="1"/>
      <c r="R867" s="2">
        <v>2499</v>
      </c>
      <c r="S867" s="8">
        <f t="shared" si="149"/>
        <v>2499</v>
      </c>
      <c r="T867" s="2">
        <v>9999</v>
      </c>
      <c r="U867" s="8">
        <f t="shared" si="150"/>
        <v>9999</v>
      </c>
      <c r="V867" s="1">
        <f t="shared" si="151"/>
        <v>0.75007500750075007</v>
      </c>
      <c r="W867">
        <v>4</v>
      </c>
      <c r="X867" s="10">
        <f t="shared" si="152"/>
        <v>4</v>
      </c>
      <c r="Y867" s="4">
        <v>9090</v>
      </c>
      <c r="Z867" s="12">
        <f t="shared" si="153"/>
        <v>9090</v>
      </c>
    </row>
    <row r="868" spans="1:26" x14ac:dyDescent="0.25">
      <c r="A868">
        <v>867</v>
      </c>
      <c r="B868" t="s">
        <v>7141</v>
      </c>
      <c r="C868" t="s">
        <v>7142</v>
      </c>
      <c r="D868" t="str">
        <f t="shared" si="145"/>
        <v>Lenovo 600 Bluetooth 5.0 Silent Mouse: Compact, Portable, Dongle-Free Multi-Device connectivity with Microsoft Swift Pair | 3-Level Adjustable DPI up to 2400 | Battery Life: up to 1 yr</v>
      </c>
      <c r="F868" t="str">
        <f t="shared" si="154"/>
        <v>Unique</v>
      </c>
      <c r="G868" t="str" cm="1">
        <f t="array" ref="G868">PROPER(_xlfn.TEXTJOIN(" ", TRUE, INDEX(_xlfn.FILTERXML("&lt;t&gt;&lt;s&gt;" &amp; SUBSTITUTE(D868," ","&lt;/s&gt;&lt;s&gt;") &amp; "&lt;/s&gt;&lt;/t&gt;", "//s"), _xlfn.SEQUENCE(4))))</f>
        <v>Lenovo 600 Bluetooth 5</v>
      </c>
      <c r="H868" t="str">
        <f t="shared" si="155"/>
        <v>Compact, Portable, Dongle-Free Multi-Device connectivity with Microsoft Swift Pair | 3-Level Adjustable DPI up to 2400 | Battery Life: up to 1 yr</v>
      </c>
      <c r="I868" t="s">
        <v>4777</v>
      </c>
      <c r="J868" t="s">
        <v>13085</v>
      </c>
      <c r="K868" s="7" t="str">
        <f t="shared" si="146"/>
        <v>Computers &amp; Accessories</v>
      </c>
      <c r="L868" s="2" t="s">
        <v>13086</v>
      </c>
      <c r="M868" t="str">
        <f t="shared" si="147"/>
        <v>Accessories &amp; Peripherals</v>
      </c>
      <c r="N868" s="2" t="s">
        <v>13160</v>
      </c>
      <c r="O868" s="2" t="str">
        <f t="shared" si="148"/>
        <v>Keyboards , Mice &amp; InputDevices</v>
      </c>
      <c r="P868" s="1" t="s">
        <v>13161</v>
      </c>
      <c r="R868" s="2">
        <v>1439</v>
      </c>
      <c r="S868" s="8">
        <f t="shared" si="149"/>
        <v>1439</v>
      </c>
      <c r="T868" s="2">
        <v>2890</v>
      </c>
      <c r="U868" s="8">
        <f t="shared" si="150"/>
        <v>2890</v>
      </c>
      <c r="V868" s="1">
        <f t="shared" si="151"/>
        <v>0.50207612456747408</v>
      </c>
      <c r="W868">
        <v>4.5</v>
      </c>
      <c r="X868" s="10">
        <f t="shared" si="152"/>
        <v>4.5</v>
      </c>
      <c r="Y868" s="4">
        <v>4099</v>
      </c>
      <c r="Z868" s="12">
        <f t="shared" si="153"/>
        <v>4099</v>
      </c>
    </row>
    <row r="869" spans="1:26" x14ac:dyDescent="0.25">
      <c r="A869">
        <v>868</v>
      </c>
      <c r="B869" t="s">
        <v>7151</v>
      </c>
      <c r="C869" t="s">
        <v>7152</v>
      </c>
      <c r="D869" t="str">
        <f t="shared" si="145"/>
        <v>Boult Audio Airbass Propods X TWS Bluetooth Truly Wireless in Ear Earbuds with Mic, 32H Playtime, Fast Charging Type-C, Ipx5 Water Resistant, Touch Controls and Voice Assistant (Red)</v>
      </c>
      <c r="F869" t="str">
        <f t="shared" si="154"/>
        <v>Unique</v>
      </c>
      <c r="G869" t="str" cm="1">
        <f t="array" ref="G869">PROPER(_xlfn.TEXTJOIN(" ", TRUE, INDEX(_xlfn.FILTERXML("&lt;t&gt;&lt;s&gt;" &amp; SUBSTITUTE(D869," ","&lt;/s&gt;&lt;s&gt;") &amp; "&lt;/s&gt;&lt;/t&gt;", "//s"), _xlfn.SEQUENCE(4))))</f>
        <v>Boult Audio Airbass Propods</v>
      </c>
      <c r="H869" t="str">
        <f t="shared" si="155"/>
        <v>Bluetooth Truly Wireless in Ear Earbuds with Mic, 32H Playtime, Fast Charging Type-C, Ipx5 Water Resistant, Touch Controls and Voice Assistant (Red)</v>
      </c>
      <c r="I869" t="s">
        <v>3025</v>
      </c>
      <c r="J869" t="s">
        <v>13093</v>
      </c>
      <c r="K869" s="7" t="str">
        <f t="shared" si="146"/>
        <v>Electronics</v>
      </c>
      <c r="L869" s="2" t="s">
        <v>13131</v>
      </c>
      <c r="M869" t="str">
        <f t="shared" si="147"/>
        <v>Headphones , Earbuds &amp; Accessories</v>
      </c>
      <c r="N869" s="2" t="s">
        <v>13132</v>
      </c>
      <c r="O869" s="2" t="str">
        <f t="shared" si="148"/>
        <v>Headphones</v>
      </c>
      <c r="P869" s="1" t="s">
        <v>13133</v>
      </c>
      <c r="R869" s="2">
        <v>1099</v>
      </c>
      <c r="S869" s="8">
        <f t="shared" si="149"/>
        <v>1099</v>
      </c>
      <c r="T869" s="2">
        <v>5999</v>
      </c>
      <c r="U869" s="8">
        <f t="shared" si="150"/>
        <v>5999</v>
      </c>
      <c r="V869" s="1">
        <f t="shared" si="151"/>
        <v>0.81680280046674447</v>
      </c>
      <c r="W869">
        <v>3.5</v>
      </c>
      <c r="X869" s="10">
        <f t="shared" si="152"/>
        <v>3.5</v>
      </c>
      <c r="Y869" s="4">
        <v>12966</v>
      </c>
      <c r="Z869" s="12">
        <f t="shared" si="153"/>
        <v>12966</v>
      </c>
    </row>
    <row r="870" spans="1:26" x14ac:dyDescent="0.25">
      <c r="A870">
        <v>869</v>
      </c>
      <c r="B870" t="s">
        <v>7160</v>
      </c>
      <c r="C870" t="s">
        <v>7161</v>
      </c>
      <c r="D870" t="str">
        <f t="shared" si="145"/>
        <v>Classmate Soft Cover 6 Subject Spiral Binding Notebook, Unruled, 300 Pages</v>
      </c>
      <c r="F870" t="str">
        <f t="shared" si="154"/>
        <v>Unique</v>
      </c>
      <c r="G870" t="str" cm="1">
        <f t="array" ref="G870">PROPER(_xlfn.TEXTJOIN(" ", TRUE, INDEX(_xlfn.FILTERXML("&lt;t&gt;&lt;s&gt;" &amp; SUBSTITUTE(D870," ","&lt;/s&gt;&lt;s&gt;") &amp; "&lt;/s&gt;&lt;/t&gt;", "//s"), _xlfn.SEQUENCE(4))))</f>
        <v>Classmate Soft Cover 6</v>
      </c>
      <c r="H870" t="str">
        <f t="shared" si="155"/>
        <v>Binding Notebook, Unruled, 300 Pages</v>
      </c>
      <c r="I870" t="s">
        <v>5553</v>
      </c>
      <c r="J870" t="s">
        <v>13171</v>
      </c>
      <c r="K870" s="7" t="str">
        <f t="shared" si="146"/>
        <v>OfficeProducts</v>
      </c>
      <c r="L870" t="s">
        <v>13172</v>
      </c>
      <c r="M870" t="str">
        <f t="shared" si="147"/>
        <v>OfficePaperProducts</v>
      </c>
      <c r="N870" t="s">
        <v>13173</v>
      </c>
      <c r="O870" s="2" t="str">
        <f t="shared" si="148"/>
        <v>Paper</v>
      </c>
      <c r="P870" s="1" t="s">
        <v>13174</v>
      </c>
      <c r="Q870" t="s">
        <v>13207</v>
      </c>
      <c r="R870">
        <v>157</v>
      </c>
      <c r="S870" s="8">
        <f t="shared" si="149"/>
        <v>157</v>
      </c>
      <c r="T870">
        <v>160</v>
      </c>
      <c r="U870" s="8">
        <f t="shared" si="150"/>
        <v>160</v>
      </c>
      <c r="V870" s="1">
        <f t="shared" si="151"/>
        <v>1.8749999999999999E-2</v>
      </c>
      <c r="W870">
        <v>4.5</v>
      </c>
      <c r="X870" s="10">
        <f t="shared" si="152"/>
        <v>4.5</v>
      </c>
      <c r="Y870" s="4">
        <v>4428</v>
      </c>
      <c r="Z870" s="12">
        <f t="shared" si="153"/>
        <v>4428</v>
      </c>
    </row>
    <row r="871" spans="1:26" x14ac:dyDescent="0.25">
      <c r="A871">
        <v>870</v>
      </c>
      <c r="B871" t="s">
        <v>418</v>
      </c>
      <c r="C871" t="s">
        <v>419</v>
      </c>
      <c r="D871" t="str">
        <f t="shared" si="145"/>
        <v>TP-Link Nano AC600 USB Wi-Fi Adapter(Archer T2U Nano)- 2.4G 5G Dual Band Wireless Network Adapter for PC Desktop Laptop, Mini Travel Size, Supports Windows 11,10, 8.1, 8, 7, XP Mac OS 10.9-10.15</v>
      </c>
      <c r="F871" t="str">
        <f t="shared" si="154"/>
        <v>Duplicate</v>
      </c>
      <c r="G871" t="str" cm="1">
        <f t="array" ref="G871">PROPER(_xlfn.TEXTJOIN(" ", TRUE, INDEX(_xlfn.FILTERXML("&lt;t&gt;&lt;s&gt;" &amp; SUBSTITUTE(D871," ","&lt;/s&gt;&lt;s&gt;") &amp; "&lt;/s&gt;&lt;/t&gt;", "//s"), _xlfn.SEQUENCE(4))))</f>
        <v>Tp-Link Nano Ac600 Usb</v>
      </c>
      <c r="H871" t="str">
        <f t="shared" si="155"/>
        <v>T2U Nano)- 2.4G 5G Dual Band Wireless Network Adapter for PC Desktop Laptop, Mini Travel Size, Supports Windows 11,10, 8.1, 8, 7, XP Mac OS 10.9-10.15</v>
      </c>
      <c r="I871" t="s">
        <v>96</v>
      </c>
      <c r="J871" t="s">
        <v>13085</v>
      </c>
      <c r="K871" s="7" t="str">
        <f t="shared" si="146"/>
        <v>Computers &amp; Accessories</v>
      </c>
      <c r="L871" t="s">
        <v>13090</v>
      </c>
      <c r="M871" t="str">
        <f t="shared" si="147"/>
        <v>NetworkingDevices</v>
      </c>
      <c r="N871" s="2" t="s">
        <v>13091</v>
      </c>
      <c r="O871" s="2" t="str">
        <f t="shared" si="148"/>
        <v>NetworkAdapters</v>
      </c>
      <c r="P871" s="1" t="s">
        <v>13092</v>
      </c>
      <c r="R871">
        <v>999</v>
      </c>
      <c r="S871" s="8">
        <f t="shared" si="149"/>
        <v>999</v>
      </c>
      <c r="T871" s="2">
        <v>1599</v>
      </c>
      <c r="U871" s="8">
        <f t="shared" si="150"/>
        <v>1599</v>
      </c>
      <c r="V871" s="1">
        <f t="shared" si="151"/>
        <v>0.37523452157598497</v>
      </c>
      <c r="W871">
        <v>4.3</v>
      </c>
      <c r="X871" s="10">
        <f t="shared" si="152"/>
        <v>4.3</v>
      </c>
      <c r="Y871" s="4">
        <v>12093</v>
      </c>
      <c r="Z871" s="12">
        <f t="shared" si="153"/>
        <v>12093</v>
      </c>
    </row>
    <row r="872" spans="1:26" x14ac:dyDescent="0.25">
      <c r="A872">
        <v>871</v>
      </c>
      <c r="B872" t="s">
        <v>7172</v>
      </c>
      <c r="C872" t="s">
        <v>7173</v>
      </c>
      <c r="D872" t="str">
        <f t="shared" si="145"/>
        <v>LS LAPSTER Quality Assured Universal Silicone 15.6" Keyboard Protector Skin|| Keyboard Dust Cover|| Keyboard Skin for 15.6" Laptop| 15.6" Keyguard| (3.93 x 11.81 x 0.39 inches)</v>
      </c>
      <c r="F872" t="str">
        <f t="shared" si="154"/>
        <v>Unique</v>
      </c>
      <c r="G872" t="str" cm="1">
        <f t="array" ref="G872">PROPER(_xlfn.TEXTJOIN(" ", TRUE, INDEX(_xlfn.FILTERXML("&lt;t&gt;&lt;s&gt;" &amp; SUBSTITUTE(D872," ","&lt;/s&gt;&lt;s&gt;") &amp; "&lt;/s&gt;&lt;/t&gt;", "//s"), _xlfn.SEQUENCE(4))))</f>
        <v>Ls Lapster Quality Assured</v>
      </c>
      <c r="H872" t="str">
        <f t="shared" si="155"/>
        <v>15.6" Keyboard Protector Skin|| Keyboard Dust Cover|| Keyboard Skin for 15.6" Laptop| 15.6" Keyguard| (3.93 x 11.81 x 0.39 inches)</v>
      </c>
      <c r="I872" t="s">
        <v>5206</v>
      </c>
      <c r="J872" t="s">
        <v>13085</v>
      </c>
      <c r="K872" s="7" t="str">
        <f t="shared" si="146"/>
        <v>Computers &amp; Accessories</v>
      </c>
      <c r="L872" t="s">
        <v>13086</v>
      </c>
      <c r="M872" t="str">
        <f t="shared" si="147"/>
        <v>Accessories &amp; Peripherals</v>
      </c>
      <c r="N872" t="s">
        <v>13160</v>
      </c>
      <c r="O872" s="2" t="str">
        <f t="shared" si="148"/>
        <v>Keyboards , Mice &amp; InputDevices</v>
      </c>
      <c r="P872" s="1" t="s">
        <v>13194</v>
      </c>
      <c r="Q872" t="s">
        <v>13195</v>
      </c>
      <c r="R872">
        <v>115</v>
      </c>
      <c r="S872" s="8">
        <f t="shared" si="149"/>
        <v>115</v>
      </c>
      <c r="T872">
        <v>999</v>
      </c>
      <c r="U872" s="8">
        <f t="shared" si="150"/>
        <v>999</v>
      </c>
      <c r="V872" s="1">
        <f t="shared" si="151"/>
        <v>0.88488488488488493</v>
      </c>
      <c r="W872">
        <v>3.3</v>
      </c>
      <c r="X872" s="10">
        <f t="shared" si="152"/>
        <v>3.3</v>
      </c>
      <c r="Y872" s="4">
        <v>5692</v>
      </c>
      <c r="Z872" s="12">
        <f t="shared" si="153"/>
        <v>5692</v>
      </c>
    </row>
    <row r="873" spans="1:26" x14ac:dyDescent="0.25">
      <c r="A873">
        <v>872</v>
      </c>
      <c r="B873" t="s">
        <v>7182</v>
      </c>
      <c r="C873" t="s">
        <v>7183</v>
      </c>
      <c r="D873" t="str">
        <f t="shared" si="145"/>
        <v>KLAM LCD Writing Tablet Screenwriting Toys Board Smart Digital E-Note Pad 8.5 Inch Light Weight Magic Slate for Drawing Playing Noting by Kids and Adults Best Birthday Gift Girls Boys, Multicolor</v>
      </c>
      <c r="F873" t="str">
        <f t="shared" si="154"/>
        <v>Unique</v>
      </c>
      <c r="G873" t="str" cm="1">
        <f t="array" ref="G873">PROPER(_xlfn.TEXTJOIN(" ", TRUE, INDEX(_xlfn.FILTERXML("&lt;t&gt;&lt;s&gt;" &amp; SUBSTITUTE(D873," ","&lt;/s&gt;&lt;s&gt;") &amp; "&lt;/s&gt;&lt;/t&gt;", "//s"), _xlfn.SEQUENCE(4))))</f>
        <v>Klam Lcd Writing Tablet</v>
      </c>
      <c r="H873" t="str">
        <f t="shared" si="155"/>
        <v>Board Smart Digital E-Note Pad 8.5 Inch Light Weight Magic Slate for Drawing Playing Noting by Kids and Adults Best Birthday Gift Girls Boys, Multicolor</v>
      </c>
      <c r="I873" t="s">
        <v>4788</v>
      </c>
      <c r="J873" t="s">
        <v>13085</v>
      </c>
      <c r="K873" s="7" t="str">
        <f t="shared" si="146"/>
        <v>Computers &amp; Accessories</v>
      </c>
      <c r="L873" t="s">
        <v>13086</v>
      </c>
      <c r="M873" t="str">
        <f t="shared" si="147"/>
        <v>Accessories &amp; Peripherals</v>
      </c>
      <c r="N873" t="s">
        <v>13160</v>
      </c>
      <c r="O873" s="2" t="str">
        <f t="shared" si="148"/>
        <v>Keyboards , Mice &amp; InputDevices</v>
      </c>
      <c r="P873" s="1" t="s">
        <v>13162</v>
      </c>
      <c r="R873">
        <v>175</v>
      </c>
      <c r="S873" s="8">
        <f t="shared" si="149"/>
        <v>175</v>
      </c>
      <c r="T873">
        <v>499</v>
      </c>
      <c r="U873" s="8">
        <f t="shared" si="150"/>
        <v>499</v>
      </c>
      <c r="V873" s="1">
        <f t="shared" si="151"/>
        <v>0.64929859719438876</v>
      </c>
      <c r="W873">
        <v>4.0999999999999996</v>
      </c>
      <c r="X873" s="10">
        <f t="shared" si="152"/>
        <v>4.0999999999999996</v>
      </c>
      <c r="Y873" s="4">
        <v>21</v>
      </c>
      <c r="Z873" s="12">
        <f t="shared" si="153"/>
        <v>21</v>
      </c>
    </row>
    <row r="874" spans="1:26" x14ac:dyDescent="0.25">
      <c r="A874">
        <v>873</v>
      </c>
      <c r="B874" t="s">
        <v>7192</v>
      </c>
      <c r="C874" t="s">
        <v>7193</v>
      </c>
      <c r="D874" t="str">
        <f t="shared" si="145"/>
        <v>CP PLUS 2MP Full HD Smart Wi-fi CCTV Security Camera | 360¬∞ with Pan Tilt | Two Way Talk | Cloud Monitor | Motion Detect | Night Vision | Supports SD Card (Up to 128 GB) | Alexa and Ok Google | CP-E21A</v>
      </c>
      <c r="F874" t="str">
        <f t="shared" si="154"/>
        <v>Unique</v>
      </c>
      <c r="G874" t="str" cm="1">
        <f t="array" ref="G874">PROPER(_xlfn.TEXTJOIN(" ", TRUE, INDEX(_xlfn.FILTERXML("&lt;t&gt;&lt;s&gt;" &amp; SUBSTITUTE(D874," ","&lt;/s&gt;&lt;s&gt;") &amp; "&lt;/s&gt;&lt;/t&gt;", "//s"), _xlfn.SEQUENCE(4))))</f>
        <v>Cp Plus 2Mp Full</v>
      </c>
      <c r="H874" t="str">
        <f t="shared" si="155"/>
        <v>Wi-fi CCTV Security Camera | 360¬∞ with Pan Tilt | Two Way Talk | Cloud Monitor | Motion Detect | Night Vision | Supports SD Card (Up to 128 GB) | Alexa and Ok Google | CP-E21A</v>
      </c>
      <c r="I874" t="s">
        <v>5833</v>
      </c>
      <c r="J874" t="s">
        <v>13093</v>
      </c>
      <c r="K874" s="7" t="str">
        <f t="shared" si="146"/>
        <v>Electronics</v>
      </c>
      <c r="L874" s="2" t="s">
        <v>13182</v>
      </c>
      <c r="M874" t="str">
        <f t="shared" si="147"/>
        <v>Cameras &amp; Photography</v>
      </c>
      <c r="N874" s="2" t="s">
        <v>13218</v>
      </c>
      <c r="O874" s="2" t="str">
        <f t="shared" si="148"/>
        <v>SecurityCameras</v>
      </c>
      <c r="P874" s="1" t="s">
        <v>13219</v>
      </c>
      <c r="R874" s="2">
        <v>1999</v>
      </c>
      <c r="S874" s="8">
        <f t="shared" si="149"/>
        <v>1999</v>
      </c>
      <c r="T874" s="2">
        <v>4700</v>
      </c>
      <c r="U874" s="8">
        <f t="shared" si="150"/>
        <v>4700</v>
      </c>
      <c r="V874" s="1">
        <f t="shared" si="151"/>
        <v>0.57468085106382982</v>
      </c>
      <c r="W874">
        <v>3.8</v>
      </c>
      <c r="X874" s="10">
        <f t="shared" si="152"/>
        <v>3.8</v>
      </c>
      <c r="Y874" s="4">
        <v>1880</v>
      </c>
      <c r="Z874" s="12">
        <f t="shared" si="153"/>
        <v>1880</v>
      </c>
    </row>
    <row r="875" spans="1:26" x14ac:dyDescent="0.25">
      <c r="A875">
        <v>874</v>
      </c>
      <c r="B875" t="s">
        <v>7202</v>
      </c>
      <c r="C875" t="s">
        <v>7203</v>
      </c>
      <c r="D875" t="str">
        <f t="shared" si="145"/>
        <v>HP Deskjet 2331 Colour Printer, Scanner and Copier for Home Small Office, Compact Size, Reliable, Easy Set-Up Through Smart App On Your Pc Connected Through USB, Ideal for Home.</v>
      </c>
      <c r="F875" t="str">
        <f t="shared" si="154"/>
        <v>Unique</v>
      </c>
      <c r="G875" t="str" cm="1">
        <f t="array" ref="G875">PROPER(_xlfn.TEXTJOIN(" ", TRUE, INDEX(_xlfn.FILTERXML("&lt;t&gt;&lt;s&gt;" &amp; SUBSTITUTE(D875," ","&lt;/s&gt;&lt;s&gt;") &amp; "&lt;/s&gt;&lt;/t&gt;", "//s"), _xlfn.SEQUENCE(4))))</f>
        <v>Hp Deskjet 2331 Colour</v>
      </c>
      <c r="H875" t="str">
        <f t="shared" si="155"/>
        <v>and Copier for Home Small Office, Compact Size, Reliable, Easy Set-Up Through Smart App On Your Pc Connected Through USB, Ideal for Home.</v>
      </c>
      <c r="I875" t="s">
        <v>7204</v>
      </c>
      <c r="J875" t="s">
        <v>13085</v>
      </c>
      <c r="K875" s="7" t="str">
        <f t="shared" si="146"/>
        <v>Computers &amp; Accessories</v>
      </c>
      <c r="L875" s="2" t="s">
        <v>13191</v>
      </c>
      <c r="M875" t="str">
        <f t="shared" si="147"/>
        <v>Printers , Inks &amp; Accessories</v>
      </c>
      <c r="N875" s="3" t="s">
        <v>13257</v>
      </c>
      <c r="O875" s="2" t="str">
        <f t="shared" si="148"/>
        <v>Printers</v>
      </c>
      <c r="P875" s="1"/>
      <c r="R875" s="2">
        <v>3999</v>
      </c>
      <c r="S875" s="8">
        <f t="shared" si="149"/>
        <v>3999</v>
      </c>
      <c r="T875" s="3">
        <v>4332.96</v>
      </c>
      <c r="U875" s="8">
        <f t="shared" si="150"/>
        <v>4332.96</v>
      </c>
      <c r="V875" s="1">
        <f t="shared" si="151"/>
        <v>7.7074332557881917E-2</v>
      </c>
      <c r="W875">
        <v>3.5</v>
      </c>
      <c r="X875" s="10">
        <f t="shared" si="152"/>
        <v>3.5</v>
      </c>
      <c r="Y875" s="4">
        <v>21762</v>
      </c>
      <c r="Z875" s="12">
        <f t="shared" si="153"/>
        <v>21762</v>
      </c>
    </row>
    <row r="876" spans="1:26" x14ac:dyDescent="0.25">
      <c r="A876">
        <v>875</v>
      </c>
      <c r="B876" t="s">
        <v>7213</v>
      </c>
      <c r="C876" t="s">
        <v>7214</v>
      </c>
      <c r="D876" t="str">
        <f t="shared" si="145"/>
        <v>D-Link DIR-615 Wi-fi Ethernet-N300 Single_band 300Mbps Router, Mobile App Support, Router | AP | Repeater | Client Modes(Black)</v>
      </c>
      <c r="F876" t="str">
        <f t="shared" si="154"/>
        <v>Unique</v>
      </c>
      <c r="G876" t="str" cm="1">
        <f t="array" ref="G876">PROPER(_xlfn.TEXTJOIN(" ", TRUE, INDEX(_xlfn.FILTERXML("&lt;t&gt;&lt;s&gt;" &amp; SUBSTITUTE(D876," ","&lt;/s&gt;&lt;s&gt;") &amp; "&lt;/s&gt;&lt;/t&gt;", "//s"), _xlfn.SEQUENCE(4))))</f>
        <v>D-Link Dir-615 Wi-Fi Ethernet-N300</v>
      </c>
      <c r="H876" t="str">
        <f t="shared" si="155"/>
        <v>Router, Mobile App Support, Router | AP | Repeater | Client Modes(Black)</v>
      </c>
      <c r="I876" t="s">
        <v>5374</v>
      </c>
      <c r="J876" t="s">
        <v>13085</v>
      </c>
      <c r="K876" s="7" t="str">
        <f t="shared" si="146"/>
        <v>Computers &amp; Accessories</v>
      </c>
      <c r="L876" t="s">
        <v>13090</v>
      </c>
      <c r="M876" t="str">
        <f t="shared" si="147"/>
        <v>NetworkingDevices</v>
      </c>
      <c r="N876" s="2" t="s">
        <v>13204</v>
      </c>
      <c r="O876" s="2" t="str">
        <f t="shared" si="148"/>
        <v>Routers</v>
      </c>
      <c r="P876" s="1"/>
      <c r="R876">
        <v>899</v>
      </c>
      <c r="S876" s="8">
        <f t="shared" si="149"/>
        <v>899</v>
      </c>
      <c r="T876" s="2">
        <v>1800</v>
      </c>
      <c r="U876" s="8">
        <f t="shared" si="150"/>
        <v>1800</v>
      </c>
      <c r="V876" s="1">
        <f t="shared" si="151"/>
        <v>0.50055555555555553</v>
      </c>
      <c r="W876">
        <v>4.0999999999999996</v>
      </c>
      <c r="X876" s="10">
        <f t="shared" si="152"/>
        <v>4.0999999999999996</v>
      </c>
      <c r="Y876" s="4">
        <v>22375</v>
      </c>
      <c r="Z876" s="12">
        <f t="shared" si="153"/>
        <v>22375</v>
      </c>
    </row>
    <row r="877" spans="1:26" x14ac:dyDescent="0.25">
      <c r="A877">
        <v>876</v>
      </c>
      <c r="B877" t="s">
        <v>7223</v>
      </c>
      <c r="C877" t="s">
        <v>7224</v>
      </c>
      <c r="D877" t="str">
        <f t="shared" si="145"/>
        <v>RPM Euro Games Gaming Mousepad Speed Type Extended Large (Size - 800 mm x 300 mm x 3 mm)</v>
      </c>
      <c r="F877" t="str">
        <f t="shared" si="154"/>
        <v>Unique</v>
      </c>
      <c r="G877" t="str" cm="1">
        <f t="array" ref="G877">PROPER(_xlfn.TEXTJOIN(" ", TRUE, INDEX(_xlfn.FILTERXML("&lt;t&gt;&lt;s&gt;" &amp; SUBSTITUTE(D877," ","&lt;/s&gt;&lt;s&gt;") &amp; "&lt;/s&gt;&lt;/t&gt;", "//s"), _xlfn.SEQUENCE(4))))</f>
        <v>Rpm Euro Games Gaming</v>
      </c>
      <c r="H877" t="str">
        <f t="shared" si="155"/>
        <v>Type Extended Large (Size - 800 mm x 300 mm x 3 mm)</v>
      </c>
      <c r="I877" t="s">
        <v>5289</v>
      </c>
      <c r="J877" t="s">
        <v>13085</v>
      </c>
      <c r="K877" s="7" t="str">
        <f t="shared" si="146"/>
        <v>Computers &amp; Accessories</v>
      </c>
      <c r="L877" t="s">
        <v>13086</v>
      </c>
      <c r="M877" t="str">
        <f t="shared" si="147"/>
        <v>Accessories &amp; Peripherals</v>
      </c>
      <c r="N877" t="s">
        <v>13160</v>
      </c>
      <c r="O877" s="2" t="str">
        <f t="shared" si="148"/>
        <v>Keyboards , Mice &amp; InputDevices</v>
      </c>
      <c r="P877" s="1" t="s">
        <v>13194</v>
      </c>
      <c r="Q877" t="s">
        <v>13200</v>
      </c>
      <c r="R877">
        <v>299</v>
      </c>
      <c r="S877" s="8">
        <f t="shared" si="149"/>
        <v>299</v>
      </c>
      <c r="T877">
        <v>990</v>
      </c>
      <c r="U877" s="8">
        <f t="shared" si="150"/>
        <v>990</v>
      </c>
      <c r="V877" s="1">
        <f t="shared" si="151"/>
        <v>0.69797979797979803</v>
      </c>
      <c r="W877">
        <v>4.5</v>
      </c>
      <c r="X877" s="10">
        <f t="shared" si="152"/>
        <v>4.5</v>
      </c>
      <c r="Y877" s="4">
        <v>2453</v>
      </c>
      <c r="Z877" s="12">
        <f t="shared" si="153"/>
        <v>2453</v>
      </c>
    </row>
    <row r="878" spans="1:26" x14ac:dyDescent="0.25">
      <c r="A878">
        <v>877</v>
      </c>
      <c r="B878" t="s">
        <v>7233</v>
      </c>
      <c r="C878" t="s">
        <v>7234</v>
      </c>
      <c r="D878" t="str">
        <f t="shared" si="145"/>
        <v>Wacom One by CTL-472 K0-CX Digital Drawing Graphics Pen Tablet (Red and Black) Small (6-inch x 3.5-inch)(15x8cm) | Battery Free Cordless Pen with 2048 Pressure Level</v>
      </c>
      <c r="F878" t="str">
        <f t="shared" si="154"/>
        <v>Unique</v>
      </c>
      <c r="G878" t="str" cm="1">
        <f t="array" ref="G878">PROPER(_xlfn.TEXTJOIN(" ", TRUE, INDEX(_xlfn.FILTERXML("&lt;t&gt;&lt;s&gt;" &amp; SUBSTITUTE(D878," ","&lt;/s&gt;&lt;s&gt;") &amp; "&lt;/s&gt;&lt;/t&gt;", "//s"), _xlfn.SEQUENCE(4))))</f>
        <v>Wacom One By Ctl-472</v>
      </c>
      <c r="H878" t="str">
        <f t="shared" si="155"/>
        <v>Drawing Graphics Pen Tablet (Red and Black) Small (6-inch x 3.5-inch)(15x8cm) | Battery Free Cordless Pen with 2048 Pressure Level</v>
      </c>
      <c r="I878" t="s">
        <v>4788</v>
      </c>
      <c r="J878" t="s">
        <v>13085</v>
      </c>
      <c r="K878" s="7" t="str">
        <f t="shared" si="146"/>
        <v>Computers &amp; Accessories</v>
      </c>
      <c r="L878" s="2" t="s">
        <v>13086</v>
      </c>
      <c r="M878" t="str">
        <f t="shared" si="147"/>
        <v>Accessories &amp; Peripherals</v>
      </c>
      <c r="N878" s="2" t="s">
        <v>13160</v>
      </c>
      <c r="O878" s="2" t="str">
        <f t="shared" si="148"/>
        <v>Keyboards , Mice &amp; InputDevices</v>
      </c>
      <c r="P878" s="1" t="s">
        <v>13162</v>
      </c>
      <c r="R878" s="2">
        <v>3303</v>
      </c>
      <c r="S878" s="8">
        <f t="shared" si="149"/>
        <v>3303</v>
      </c>
      <c r="T878" s="2">
        <v>4699</v>
      </c>
      <c r="U878" s="8">
        <f t="shared" si="150"/>
        <v>4699</v>
      </c>
      <c r="V878" s="1">
        <f t="shared" si="151"/>
        <v>0.29708448606086402</v>
      </c>
      <c r="W878">
        <v>4.4000000000000004</v>
      </c>
      <c r="X878" s="10">
        <f t="shared" si="152"/>
        <v>4.4000000000000004</v>
      </c>
      <c r="Y878" s="4">
        <v>13544</v>
      </c>
      <c r="Z878" s="12">
        <f t="shared" si="153"/>
        <v>13544</v>
      </c>
    </row>
    <row r="879" spans="1:26" x14ac:dyDescent="0.25">
      <c r="A879">
        <v>878</v>
      </c>
      <c r="B879" t="s">
        <v>7243</v>
      </c>
      <c r="C879" t="s">
        <v>7244</v>
      </c>
      <c r="D879" t="str">
        <f t="shared" si="145"/>
        <v>Lenovo 300 FHD Webcam with Full Stereo Dual Built-in mics | FHD 1080P 2.1 Megapixel CMOS Camera |Privacy Shutter | Ultra-Wide 95 Lens | 360 Rotation | Flexible Mount, Plug-n-Play | Cloud Grey</v>
      </c>
      <c r="F879" t="str">
        <f t="shared" si="154"/>
        <v>Unique</v>
      </c>
      <c r="G879" t="str" cm="1">
        <f t="array" ref="G879">PROPER(_xlfn.TEXTJOIN(" ", TRUE, INDEX(_xlfn.FILTERXML("&lt;t&gt;&lt;s&gt;" &amp; SUBSTITUTE(D879," ","&lt;/s&gt;&lt;s&gt;") &amp; "&lt;/s&gt;&lt;/t&gt;", "//s"), _xlfn.SEQUENCE(4))))</f>
        <v>Lenovo 300 Fhd Webcam</v>
      </c>
      <c r="H879" t="str">
        <f t="shared" si="155"/>
        <v>Stereo Dual Built-in mics | FHD 1080P 2.1 Megapixel CMOS Camera |Privacy Shutter | Ultra-Wide 95 Lens | 360 Rotation | Flexible Mount, Plug-n-Play | Cloud Grey</v>
      </c>
      <c r="I879" t="s">
        <v>6501</v>
      </c>
      <c r="J879" t="s">
        <v>13085</v>
      </c>
      <c r="K879" s="7" t="str">
        <f t="shared" si="146"/>
        <v>Computers &amp; Accessories</v>
      </c>
      <c r="L879" s="2" t="s">
        <v>13086</v>
      </c>
      <c r="M879" t="str">
        <f t="shared" si="147"/>
        <v>Accessories &amp; Peripherals</v>
      </c>
      <c r="N879" s="2" t="s">
        <v>13224</v>
      </c>
      <c r="O879" s="2" t="str">
        <f t="shared" si="148"/>
        <v>Audio &amp; VideoAccessories</v>
      </c>
      <c r="P879" s="1" t="s">
        <v>13237</v>
      </c>
      <c r="Q879" t="s">
        <v>13238</v>
      </c>
      <c r="R879" s="2">
        <v>1890</v>
      </c>
      <c r="S879" s="8">
        <f t="shared" si="149"/>
        <v>1890</v>
      </c>
      <c r="T879" s="2">
        <v>5490</v>
      </c>
      <c r="U879" s="8">
        <f t="shared" si="150"/>
        <v>5490</v>
      </c>
      <c r="V879" s="1">
        <f t="shared" si="151"/>
        <v>0.65573770491803274</v>
      </c>
      <c r="W879">
        <v>4.0999999999999996</v>
      </c>
      <c r="X879" s="10">
        <f t="shared" si="152"/>
        <v>4.0999999999999996</v>
      </c>
      <c r="Y879" s="4">
        <v>10976</v>
      </c>
      <c r="Z879" s="12">
        <f t="shared" si="153"/>
        <v>10976</v>
      </c>
    </row>
    <row r="880" spans="1:26" x14ac:dyDescent="0.25">
      <c r="A880">
        <v>879</v>
      </c>
      <c r="B880" t="s">
        <v>7253</v>
      </c>
      <c r="C880" t="s">
        <v>7254</v>
      </c>
      <c r="D880" t="str">
        <f t="shared" si="145"/>
        <v>Parker Quink Ink Bottle (Black)</v>
      </c>
      <c r="F880" t="str">
        <f t="shared" si="154"/>
        <v>Unique</v>
      </c>
      <c r="G880" t="str" cm="1">
        <f t="array" ref="G880">PROPER(_xlfn.TEXTJOIN(" ", TRUE, INDEX(_xlfn.FILTERXML("&lt;t&gt;&lt;s&gt;" &amp; SUBSTITUTE(D880," ","&lt;/s&gt;&lt;s&gt;") &amp; "&lt;/s&gt;&lt;/t&gt;", "//s"), _xlfn.SEQUENCE(4))))</f>
        <v>Parker Quink Ink Bottle</v>
      </c>
      <c r="H880" t="str">
        <f t="shared" si="155"/>
        <v/>
      </c>
      <c r="I880" t="s">
        <v>6158</v>
      </c>
      <c r="J880" t="s">
        <v>13171</v>
      </c>
      <c r="K880" s="7" t="str">
        <f t="shared" si="146"/>
        <v>OfficeProducts</v>
      </c>
      <c r="L880" t="s">
        <v>13172</v>
      </c>
      <c r="M880" t="str">
        <f t="shared" si="147"/>
        <v>OfficePaperProducts</v>
      </c>
      <c r="N880" t="s">
        <v>13173</v>
      </c>
      <c r="O880" s="2" t="str">
        <f t="shared" si="148"/>
        <v>Paper</v>
      </c>
      <c r="P880" s="1" t="s">
        <v>13174</v>
      </c>
      <c r="Q880" t="s">
        <v>13175</v>
      </c>
      <c r="R880">
        <v>90</v>
      </c>
      <c r="S880" s="8">
        <f t="shared" si="149"/>
        <v>90</v>
      </c>
      <c r="T880">
        <v>100</v>
      </c>
      <c r="U880" s="8">
        <f t="shared" si="150"/>
        <v>100</v>
      </c>
      <c r="V880" s="1">
        <f t="shared" si="151"/>
        <v>0.1</v>
      </c>
      <c r="W880">
        <v>4.3</v>
      </c>
      <c r="X880" s="10">
        <f t="shared" si="152"/>
        <v>4.3</v>
      </c>
      <c r="Y880" s="4">
        <v>3061</v>
      </c>
      <c r="Z880" s="12">
        <f t="shared" si="153"/>
        <v>3061</v>
      </c>
    </row>
    <row r="881" spans="1:26" x14ac:dyDescent="0.25">
      <c r="A881">
        <v>880</v>
      </c>
      <c r="B881" t="s">
        <v>7263</v>
      </c>
      <c r="C881" t="s">
        <v>7264</v>
      </c>
      <c r="D881" t="str">
        <f t="shared" si="145"/>
        <v>Sony WI-C100 Wireless Headphones with Customizable Equalizer for Deep Bass and 25 Hrs Battery, DSEE-Upscale, Splash Proof, 360RA, Fast Pair, in-Ear Bluetooth Headset with mic for Phone Calls (Black)</v>
      </c>
      <c r="F881" t="str">
        <f t="shared" si="154"/>
        <v>Unique</v>
      </c>
      <c r="G881" t="str" cm="1">
        <f t="array" ref="G881">PROPER(_xlfn.TEXTJOIN(" ", TRUE, INDEX(_xlfn.FILTERXML("&lt;t&gt;&lt;s&gt;" &amp; SUBSTITUTE(D881," ","&lt;/s&gt;&lt;s&gt;") &amp; "&lt;/s&gt;&lt;/t&gt;", "//s"), _xlfn.SEQUENCE(4))))</f>
        <v>Sony Wi-C100 Wireless Headphones</v>
      </c>
      <c r="H881" t="str">
        <f t="shared" si="155"/>
        <v>Equalizer for Deep Bass and 25 Hrs Battery, DSEE-Upscale, Splash Proof, 360RA, Fast Pair, in-Ear Bluetooth Headset with mic for Phone Calls (Black)</v>
      </c>
      <c r="I881" t="s">
        <v>3025</v>
      </c>
      <c r="J881" t="s">
        <v>13093</v>
      </c>
      <c r="K881" s="7" t="str">
        <f t="shared" si="146"/>
        <v>Electronics</v>
      </c>
      <c r="L881" s="2" t="s">
        <v>13131</v>
      </c>
      <c r="M881" t="str">
        <f t="shared" si="147"/>
        <v>Headphones , Earbuds &amp; Accessories</v>
      </c>
      <c r="N881" s="2" t="s">
        <v>13132</v>
      </c>
      <c r="O881" s="2" t="str">
        <f t="shared" si="148"/>
        <v>Headphones</v>
      </c>
      <c r="P881" s="1" t="s">
        <v>13133</v>
      </c>
      <c r="R881" s="2">
        <v>1599</v>
      </c>
      <c r="S881" s="8">
        <f t="shared" si="149"/>
        <v>1599</v>
      </c>
      <c r="T881" s="2">
        <v>2790</v>
      </c>
      <c r="U881" s="8">
        <f t="shared" si="150"/>
        <v>2790</v>
      </c>
      <c r="V881" s="1">
        <f t="shared" si="151"/>
        <v>0.42688172043010753</v>
      </c>
      <c r="W881">
        <v>3.6</v>
      </c>
      <c r="X881" s="10">
        <f t="shared" si="152"/>
        <v>3.6</v>
      </c>
      <c r="Y881" s="4">
        <v>2272</v>
      </c>
      <c r="Z881" s="12">
        <f t="shared" si="153"/>
        <v>2272</v>
      </c>
    </row>
    <row r="882" spans="1:26" x14ac:dyDescent="0.25">
      <c r="A882">
        <v>881</v>
      </c>
      <c r="B882" t="s">
        <v>7273</v>
      </c>
      <c r="C882" t="s">
        <v>7274</v>
      </c>
      <c r="D882" t="str">
        <f t="shared" si="145"/>
        <v>Zebronics, ZEB-NC3300 USB Powered Laptop Cooling Pad with Dual Fan, Dual USB Port and Blue LED Lights</v>
      </c>
      <c r="F882" t="str">
        <f t="shared" si="154"/>
        <v>Unique</v>
      </c>
      <c r="G882" t="str" cm="1">
        <f t="array" ref="G882">PROPER(_xlfn.TEXTJOIN(" ", TRUE, INDEX(_xlfn.FILTERXML("&lt;t&gt;&lt;s&gt;" &amp; SUBSTITUTE(D882," ","&lt;/s&gt;&lt;s&gt;") &amp; "&lt;/s&gt;&lt;/t&gt;", "//s"), _xlfn.SEQUENCE(4))))</f>
        <v>Zebronics, Zeb-Nc3300 Usb Powered</v>
      </c>
      <c r="H882" t="str">
        <f t="shared" si="155"/>
        <v>Pad with Dual Fan, Dual USB Port and Blue LED Lights</v>
      </c>
      <c r="I882" t="s">
        <v>6530</v>
      </c>
      <c r="J882" t="s">
        <v>13085</v>
      </c>
      <c r="K882" s="7" t="str">
        <f t="shared" si="146"/>
        <v>Computers &amp; Accessories</v>
      </c>
      <c r="L882" t="s">
        <v>13086</v>
      </c>
      <c r="M882" t="str">
        <f t="shared" si="147"/>
        <v>Accessories &amp; Peripherals</v>
      </c>
      <c r="N882" t="s">
        <v>13154</v>
      </c>
      <c r="O882" s="2" t="str">
        <f t="shared" si="148"/>
        <v>LaptopAccessories</v>
      </c>
      <c r="P882" s="1" t="s">
        <v>13239</v>
      </c>
      <c r="R882">
        <v>599</v>
      </c>
      <c r="S882" s="8">
        <f t="shared" si="149"/>
        <v>599</v>
      </c>
      <c r="T882">
        <v>999</v>
      </c>
      <c r="U882" s="8">
        <f t="shared" si="150"/>
        <v>999</v>
      </c>
      <c r="V882" s="1">
        <f t="shared" si="151"/>
        <v>0.40040040040040042</v>
      </c>
      <c r="W882">
        <v>4</v>
      </c>
      <c r="X882" s="10">
        <f t="shared" si="152"/>
        <v>4</v>
      </c>
      <c r="Y882" s="4">
        <v>7601</v>
      </c>
      <c r="Z882" s="12">
        <f t="shared" si="153"/>
        <v>7601</v>
      </c>
    </row>
    <row r="883" spans="1:26" x14ac:dyDescent="0.25">
      <c r="A883">
        <v>882</v>
      </c>
      <c r="B883" t="s">
        <v>443</v>
      </c>
      <c r="C883" t="s">
        <v>444</v>
      </c>
      <c r="D883" t="str">
        <f t="shared" si="145"/>
        <v>D-Link DWA-131 300 Mbps Wireless Nano USB Adapter (Black)</v>
      </c>
      <c r="F883" t="str">
        <f t="shared" si="154"/>
        <v>Duplicate</v>
      </c>
      <c r="G883" t="str" cm="1">
        <f t="array" ref="G883">PROPER(_xlfn.TEXTJOIN(" ", TRUE, INDEX(_xlfn.FILTERXML("&lt;t&gt;&lt;s&gt;" &amp; SUBSTITUTE(D883," ","&lt;/s&gt;&lt;s&gt;") &amp; "&lt;/s&gt;&lt;/t&gt;", "//s"), _xlfn.SEQUENCE(4))))</f>
        <v>D-Link Dwa-131 300 Mbps</v>
      </c>
      <c r="H883" t="str">
        <f t="shared" si="155"/>
        <v>USB Adapter (Black)</v>
      </c>
      <c r="I883" t="s">
        <v>96</v>
      </c>
      <c r="J883" t="s">
        <v>13085</v>
      </c>
      <c r="K883" s="7" t="str">
        <f t="shared" si="146"/>
        <v>Computers &amp; Accessories</v>
      </c>
      <c r="L883" t="s">
        <v>13090</v>
      </c>
      <c r="M883" t="str">
        <f t="shared" si="147"/>
        <v>NetworkingDevices</v>
      </c>
      <c r="N883" s="2" t="s">
        <v>13091</v>
      </c>
      <c r="O883" s="2" t="str">
        <f t="shared" si="148"/>
        <v>NetworkAdapters</v>
      </c>
      <c r="P883" s="1" t="s">
        <v>13092</v>
      </c>
      <c r="R883">
        <v>507</v>
      </c>
      <c r="S883" s="8">
        <f t="shared" si="149"/>
        <v>507</v>
      </c>
      <c r="T883" s="2">
        <v>1208</v>
      </c>
      <c r="U883" s="8">
        <f t="shared" si="150"/>
        <v>1208</v>
      </c>
      <c r="V883" s="1">
        <f t="shared" si="151"/>
        <v>0.58029801324503316</v>
      </c>
      <c r="W883">
        <v>4.0999999999999996</v>
      </c>
      <c r="X883" s="10">
        <f t="shared" si="152"/>
        <v>4.0999999999999996</v>
      </c>
      <c r="Y883" s="4">
        <v>8131</v>
      </c>
      <c r="Z883" s="12">
        <f t="shared" si="153"/>
        <v>8131</v>
      </c>
    </row>
    <row r="884" spans="1:26" x14ac:dyDescent="0.25">
      <c r="A884">
        <v>883</v>
      </c>
      <c r="B884" t="s">
        <v>7285</v>
      </c>
      <c r="C884" t="s">
        <v>7286</v>
      </c>
      <c r="D884" t="str">
        <f t="shared" si="145"/>
        <v>Tukzer Gel Mouse Pad Wrist Rest Memory-Foam Ergonomic Mousepad| Cushion Wrist Support and Pain Relief| Suitable for Gaming, Computer, Laptop, Home and Office Non-Slip Rubber Base (Blue)</v>
      </c>
      <c r="F884" t="str">
        <f t="shared" si="154"/>
        <v>Unique</v>
      </c>
      <c r="G884" t="str" cm="1">
        <f t="array" ref="G884">PROPER(_xlfn.TEXTJOIN(" ", TRUE, INDEX(_xlfn.FILTERXML("&lt;t&gt;&lt;s&gt;" &amp; SUBSTITUTE(D884," ","&lt;/s&gt;&lt;s&gt;") &amp; "&lt;/s&gt;&lt;/t&gt;", "//s"), _xlfn.SEQUENCE(4))))</f>
        <v>Tukzer Gel Mouse Pad</v>
      </c>
      <c r="H884" t="str">
        <f t="shared" si="155"/>
        <v>Memory-Foam Ergonomic Mousepad| Cushion Wrist Support and Pain Relief| Suitable for Gaming, Computer, Laptop, Home and Office Non-Slip Rubber Base (Blue)</v>
      </c>
      <c r="I884" t="s">
        <v>5289</v>
      </c>
      <c r="J884" t="s">
        <v>13085</v>
      </c>
      <c r="K884" s="7" t="str">
        <f t="shared" si="146"/>
        <v>Computers &amp; Accessories</v>
      </c>
      <c r="L884" t="s">
        <v>13086</v>
      </c>
      <c r="M884" t="str">
        <f t="shared" si="147"/>
        <v>Accessories &amp; Peripherals</v>
      </c>
      <c r="N884" t="s">
        <v>13160</v>
      </c>
      <c r="O884" s="2" t="str">
        <f t="shared" si="148"/>
        <v>Keyboards , Mice &amp; InputDevices</v>
      </c>
      <c r="P884" s="1" t="s">
        <v>13194</v>
      </c>
      <c r="Q884" t="s">
        <v>13200</v>
      </c>
      <c r="R884">
        <v>425</v>
      </c>
      <c r="S884" s="8">
        <f t="shared" si="149"/>
        <v>425</v>
      </c>
      <c r="T884">
        <v>899</v>
      </c>
      <c r="U884" s="8">
        <f t="shared" si="150"/>
        <v>899</v>
      </c>
      <c r="V884" s="1">
        <f t="shared" si="151"/>
        <v>0.52725250278086766</v>
      </c>
      <c r="W884">
        <v>4.5</v>
      </c>
      <c r="X884" s="10">
        <f t="shared" si="152"/>
        <v>4.5</v>
      </c>
      <c r="Y884" s="4">
        <v>4219</v>
      </c>
      <c r="Z884" s="12">
        <f t="shared" si="153"/>
        <v>4219</v>
      </c>
    </row>
    <row r="885" spans="1:26" x14ac:dyDescent="0.25">
      <c r="A885">
        <v>884</v>
      </c>
      <c r="B885" t="s">
        <v>7295</v>
      </c>
      <c r="C885" t="s">
        <v>7296</v>
      </c>
      <c r="D885" t="str">
        <f t="shared" si="145"/>
        <v>Infinity (JBL Glide 510, 72 Hrs Playtime with Quick Charge, Wireless On Ear Headphone with Mic, Deep Bass, Dual Equalizer, Bluetooth 5.0 with Voice Assistant Support (Black)</v>
      </c>
      <c r="F885" t="str">
        <f t="shared" si="154"/>
        <v>Unique</v>
      </c>
      <c r="G885" t="str" cm="1">
        <f t="array" ref="G885">PROPER(_xlfn.TEXTJOIN(" ", TRUE, INDEX(_xlfn.FILTERXML("&lt;t&gt;&lt;s&gt;" &amp; SUBSTITUTE(D885," ","&lt;/s&gt;&lt;s&gt;") &amp; "&lt;/s&gt;&lt;/t&gt;", "//s"), _xlfn.SEQUENCE(4))))</f>
        <v>Infinity (Jbl Glide 510,</v>
      </c>
      <c r="H885" t="str">
        <f t="shared" si="155"/>
        <v>Playtime with Quick Charge, Wireless On Ear Headphone with Mic, Deep Bass, Dual Equalizer, Bluetooth 5.0 with Voice Assistant Support (Black)</v>
      </c>
      <c r="I885" t="s">
        <v>4364</v>
      </c>
      <c r="J885" t="s">
        <v>13093</v>
      </c>
      <c r="K885" s="7" t="str">
        <f t="shared" si="146"/>
        <v>Electronics</v>
      </c>
      <c r="L885" s="2" t="s">
        <v>13131</v>
      </c>
      <c r="M885" t="str">
        <f t="shared" si="147"/>
        <v>Headphones , Earbuds &amp; Accessories</v>
      </c>
      <c r="N885" s="2" t="s">
        <v>13132</v>
      </c>
      <c r="O885" s="2" t="str">
        <f t="shared" si="148"/>
        <v>Headphones</v>
      </c>
      <c r="P885" s="1" t="s">
        <v>13153</v>
      </c>
      <c r="R885" s="2">
        <v>1499</v>
      </c>
      <c r="S885" s="8">
        <f t="shared" si="149"/>
        <v>1499</v>
      </c>
      <c r="T885" s="2">
        <v>3999</v>
      </c>
      <c r="U885" s="8">
        <f t="shared" si="150"/>
        <v>3999</v>
      </c>
      <c r="V885" s="1">
        <f t="shared" si="151"/>
        <v>0.62515628907226806</v>
      </c>
      <c r="W885">
        <v>4.2</v>
      </c>
      <c r="X885" s="10">
        <f t="shared" si="152"/>
        <v>4.2</v>
      </c>
      <c r="Y885" s="4">
        <v>42775</v>
      </c>
      <c r="Z885" s="12">
        <f t="shared" si="153"/>
        <v>42775</v>
      </c>
    </row>
    <row r="886" spans="1:26" x14ac:dyDescent="0.25">
      <c r="A886">
        <v>885</v>
      </c>
      <c r="B886" t="s">
        <v>7304</v>
      </c>
      <c r="C886" t="s">
        <v>7305</v>
      </c>
      <c r="D886" t="str">
        <f t="shared" si="145"/>
        <v>Robustrion Smart Trifold Hard Back Flip Stand Case Cover for Apple iPad 10.2 Cover iPad 9th Generation Cover 2021 8th Gen 2020 7th Gen 2019 Generation Case - Black</v>
      </c>
      <c r="F886" t="str">
        <f t="shared" si="154"/>
        <v>Unique</v>
      </c>
      <c r="G886" t="str" cm="1">
        <f t="array" ref="G886">PROPER(_xlfn.TEXTJOIN(" ", TRUE, INDEX(_xlfn.FILTERXML("&lt;t&gt;&lt;s&gt;" &amp; SUBSTITUTE(D886," ","&lt;/s&gt;&lt;s&gt;") &amp; "&lt;/s&gt;&lt;/t&gt;", "//s"), _xlfn.SEQUENCE(4))))</f>
        <v>Robustrion Smart Trifold Hard</v>
      </c>
      <c r="H886" t="str">
        <f t="shared" si="155"/>
        <v>Stand Case Cover for Apple iPad 10.2 Cover iPad 9th Generation Cover 2021 8th Gen 2020 7th Gen 2019 Generation Case - Black</v>
      </c>
      <c r="I886" t="s">
        <v>6987</v>
      </c>
      <c r="J886" t="s">
        <v>13085</v>
      </c>
      <c r="K886" s="7" t="str">
        <f t="shared" si="146"/>
        <v>Computers &amp; Accessories</v>
      </c>
      <c r="L886" t="s">
        <v>13086</v>
      </c>
      <c r="M886" t="str">
        <f t="shared" si="147"/>
        <v>Accessories &amp; Peripherals</v>
      </c>
      <c r="N886" s="2" t="s">
        <v>13220</v>
      </c>
      <c r="O886" s="2" t="str">
        <f t="shared" si="148"/>
        <v>TabletAccessories</v>
      </c>
      <c r="P886" s="1" t="s">
        <v>13252</v>
      </c>
      <c r="Q886" t="s">
        <v>13234</v>
      </c>
      <c r="R886">
        <v>549</v>
      </c>
      <c r="S886" s="8">
        <f t="shared" si="149"/>
        <v>549</v>
      </c>
      <c r="T886" s="2">
        <v>2499</v>
      </c>
      <c r="U886" s="8">
        <f t="shared" si="150"/>
        <v>2499</v>
      </c>
      <c r="V886" s="1">
        <f t="shared" si="151"/>
        <v>0.78031212484993995</v>
      </c>
      <c r="W886">
        <v>4.3</v>
      </c>
      <c r="X886" s="10">
        <f t="shared" si="152"/>
        <v>4.3</v>
      </c>
      <c r="Y886" s="4">
        <v>5556</v>
      </c>
      <c r="Z886" s="12">
        <f t="shared" si="153"/>
        <v>5556</v>
      </c>
    </row>
    <row r="887" spans="1:26" x14ac:dyDescent="0.25">
      <c r="A887">
        <v>886</v>
      </c>
      <c r="B887" t="s">
        <v>468</v>
      </c>
      <c r="C887" t="s">
        <v>469</v>
      </c>
      <c r="D887" t="str">
        <f t="shared" si="145"/>
        <v>Amazonbasics Micro Usb Fast Charging Cable For Android Smartphone,Personal Computer,Printer With Gold Plated Connectors (6 Feet, Black)</v>
      </c>
      <c r="F887" t="str">
        <f t="shared" si="154"/>
        <v>Duplicate</v>
      </c>
      <c r="G887" t="str" cm="1">
        <f t="array" ref="G887">PROPER(_xlfn.TEXTJOIN(" ", TRUE, INDEX(_xlfn.FILTERXML("&lt;t&gt;&lt;s&gt;" &amp; SUBSTITUTE(D887," ","&lt;/s&gt;&lt;s&gt;") &amp; "&lt;/s&gt;&lt;/t&gt;", "//s"), _xlfn.SEQUENCE(4))))</f>
        <v>Amazonbasics Micro Usb Fast</v>
      </c>
      <c r="H887" t="str">
        <f t="shared" si="155"/>
        <v>For Android Smartphone,Personal Computer,Printer With Gold Plated Connectors (6 Feet, Black)</v>
      </c>
      <c r="I887" t="s">
        <v>17</v>
      </c>
      <c r="J887" t="s">
        <v>13085</v>
      </c>
      <c r="K887" s="7" t="str">
        <f t="shared" si="146"/>
        <v>Computers &amp; Accessories</v>
      </c>
      <c r="L887" t="s">
        <v>13086</v>
      </c>
      <c r="M887" t="str">
        <f t="shared" si="147"/>
        <v>Accessories &amp; Peripherals</v>
      </c>
      <c r="N887" t="s">
        <v>13087</v>
      </c>
      <c r="O887" s="2" t="str">
        <f t="shared" si="148"/>
        <v>Cables &amp; Accessories</v>
      </c>
      <c r="P887" s="1" t="s">
        <v>13088</v>
      </c>
      <c r="Q887" t="s">
        <v>13089</v>
      </c>
      <c r="R887">
        <v>199</v>
      </c>
      <c r="S887" s="8">
        <f t="shared" si="149"/>
        <v>199</v>
      </c>
      <c r="T887">
        <v>395</v>
      </c>
      <c r="U887" s="8">
        <f t="shared" si="150"/>
        <v>395</v>
      </c>
      <c r="V887" s="1">
        <f t="shared" si="151"/>
        <v>0.4962025316455696</v>
      </c>
      <c r="W887">
        <v>4.2</v>
      </c>
      <c r="X887" s="10">
        <f t="shared" si="152"/>
        <v>4.2</v>
      </c>
      <c r="Y887" s="4">
        <v>92595</v>
      </c>
      <c r="Z887" s="12">
        <f t="shared" si="153"/>
        <v>92595</v>
      </c>
    </row>
    <row r="888" spans="1:26" x14ac:dyDescent="0.25">
      <c r="A888">
        <v>887</v>
      </c>
      <c r="B888" t="s">
        <v>7315</v>
      </c>
      <c r="C888" t="s">
        <v>7316</v>
      </c>
      <c r="D888" t="str">
        <f t="shared" si="145"/>
        <v>Logitech M331 Silent Plus Wireless Mouse, 2.4GHz with USB Nano Receiver, 1000 DPI Optical Tracking, 3 Buttons, 24 Month Life Battery, PC Mac Laptop - Black</v>
      </c>
      <c r="F888" t="str">
        <f t="shared" si="154"/>
        <v>Unique</v>
      </c>
      <c r="G888" t="str" cm="1">
        <f t="array" ref="G888">PROPER(_xlfn.TEXTJOIN(" ", TRUE, INDEX(_xlfn.FILTERXML("&lt;t&gt;&lt;s&gt;" &amp; SUBSTITUTE(D888," ","&lt;/s&gt;&lt;s&gt;") &amp; "&lt;/s&gt;&lt;/t&gt;", "//s"), _xlfn.SEQUENCE(4))))</f>
        <v>Logitech M331 Silent Plus</v>
      </c>
      <c r="H888" t="str">
        <f t="shared" si="155"/>
        <v>2.4GHz with USB Nano Receiver, 1000 DPI Optical Tracking, 3 Buttons, 24 Month Life Battery, PC Mac Laptop - Black</v>
      </c>
      <c r="I888" t="s">
        <v>4777</v>
      </c>
      <c r="J888" t="s">
        <v>13085</v>
      </c>
      <c r="K888" s="7" t="str">
        <f t="shared" si="146"/>
        <v>Computers &amp; Accessories</v>
      </c>
      <c r="L888" s="2" t="s">
        <v>13086</v>
      </c>
      <c r="M888" t="str">
        <f t="shared" si="147"/>
        <v>Accessories &amp; Peripherals</v>
      </c>
      <c r="N888" s="2" t="s">
        <v>13160</v>
      </c>
      <c r="O888" s="2" t="str">
        <f t="shared" si="148"/>
        <v>Keyboards , Mice &amp; InputDevices</v>
      </c>
      <c r="P888" s="1" t="s">
        <v>13161</v>
      </c>
      <c r="R888" s="2">
        <v>1295</v>
      </c>
      <c r="S888" s="8">
        <f t="shared" si="149"/>
        <v>1295</v>
      </c>
      <c r="T888" s="2">
        <v>1645</v>
      </c>
      <c r="U888" s="8">
        <f t="shared" si="150"/>
        <v>1645</v>
      </c>
      <c r="V888" s="1">
        <f t="shared" si="151"/>
        <v>0.21276595744680851</v>
      </c>
      <c r="W888">
        <v>4.5999999999999996</v>
      </c>
      <c r="X888" s="10">
        <f t="shared" si="152"/>
        <v>4.5999999999999996</v>
      </c>
      <c r="Y888" s="4">
        <v>12375</v>
      </c>
      <c r="Z888" s="12">
        <f t="shared" si="153"/>
        <v>12375</v>
      </c>
    </row>
    <row r="889" spans="1:26" x14ac:dyDescent="0.25">
      <c r="A889">
        <v>888</v>
      </c>
      <c r="B889" t="s">
        <v>7325</v>
      </c>
      <c r="C889" t="s">
        <v>7326</v>
      </c>
      <c r="D889" t="str">
        <f t="shared" si="145"/>
        <v>Camel Artist Acrylic Color Box - 9ml Tubes, 12 Shades</v>
      </c>
      <c r="F889" t="str">
        <f t="shared" si="154"/>
        <v>Unique</v>
      </c>
      <c r="G889" t="str" cm="1">
        <f t="array" ref="G889">PROPER(_xlfn.TEXTJOIN(" ", TRUE, INDEX(_xlfn.FILTERXML("&lt;t&gt;&lt;s&gt;" &amp; SUBSTITUTE(D889," ","&lt;/s&gt;&lt;s&gt;") &amp; "&lt;/s&gt;&lt;/t&gt;", "//s"), _xlfn.SEQUENCE(4))))</f>
        <v>Camel Artist Acrylic Color</v>
      </c>
      <c r="H889" t="str">
        <f t="shared" si="155"/>
        <v>9ml Tubes, 12 Shades</v>
      </c>
      <c r="I889" t="s">
        <v>5278</v>
      </c>
      <c r="J889" t="s">
        <v>13176</v>
      </c>
      <c r="K889" s="7" t="str">
        <f t="shared" si="146"/>
        <v>Home &amp; Kitchen</v>
      </c>
      <c r="L889" t="s">
        <v>13177</v>
      </c>
      <c r="M889" t="str">
        <f t="shared" si="147"/>
        <v>CraftMaterials</v>
      </c>
      <c r="N889" t="s">
        <v>13198</v>
      </c>
      <c r="O889" s="2" t="str">
        <f t="shared" si="148"/>
        <v>PaintingMaterials</v>
      </c>
      <c r="P889" s="1" t="s">
        <v>13199</v>
      </c>
      <c r="R889">
        <v>310</v>
      </c>
      <c r="S889" s="8">
        <f t="shared" si="149"/>
        <v>310</v>
      </c>
      <c r="T889">
        <v>310</v>
      </c>
      <c r="U889" s="8">
        <f t="shared" si="150"/>
        <v>310</v>
      </c>
      <c r="V889" s="1">
        <f t="shared" si="151"/>
        <v>0</v>
      </c>
      <c r="W889">
        <v>4.5</v>
      </c>
      <c r="X889" s="10">
        <f t="shared" si="152"/>
        <v>4.5</v>
      </c>
      <c r="Y889" s="4">
        <v>5882</v>
      </c>
      <c r="Z889" s="12">
        <f t="shared" si="153"/>
        <v>5882</v>
      </c>
    </row>
    <row r="890" spans="1:26" x14ac:dyDescent="0.25">
      <c r="A890">
        <v>889</v>
      </c>
      <c r="B890" t="s">
        <v>4387</v>
      </c>
      <c r="C890" t="s">
        <v>4388</v>
      </c>
      <c r="D890" t="str">
        <f t="shared" si="145"/>
        <v>LIRAMARK Webcam Cover Slide, Ultra Thin Laptop Camera Cover Slide Blocker for Computer MacBook Pro iMac PC Tablet (Pack of 3)</v>
      </c>
      <c r="F890" t="str">
        <f t="shared" si="154"/>
        <v>Duplicate</v>
      </c>
      <c r="G890" t="str" cm="1">
        <f t="array" ref="G890">PROPER(_xlfn.TEXTJOIN(" ", TRUE, INDEX(_xlfn.FILTERXML("&lt;t&gt;&lt;s&gt;" &amp; SUBSTITUTE(D890," ","&lt;/s&gt;&lt;s&gt;") &amp; "&lt;/s&gt;&lt;/t&gt;", "//s"), _xlfn.SEQUENCE(4))))</f>
        <v>Liramark Webcam Cover Slide,</v>
      </c>
      <c r="H890" t="str">
        <f t="shared" si="155"/>
        <v>Laptop Camera Cover Slide Blocker for Computer MacBook Pro iMac PC Tablet (Pack of 3)</v>
      </c>
      <c r="I890" t="s">
        <v>4389</v>
      </c>
      <c r="J890" t="s">
        <v>13085</v>
      </c>
      <c r="K890" s="7" t="str">
        <f t="shared" si="146"/>
        <v>Computers &amp; Accessories</v>
      </c>
      <c r="L890" t="s">
        <v>13086</v>
      </c>
      <c r="M890" t="str">
        <f t="shared" si="147"/>
        <v>Accessories &amp; Peripherals</v>
      </c>
      <c r="N890" t="s">
        <v>13154</v>
      </c>
      <c r="O890" s="2" t="str">
        <f t="shared" si="148"/>
        <v>LaptopAccessories</v>
      </c>
      <c r="P890" s="1" t="s">
        <v>13155</v>
      </c>
      <c r="R890">
        <v>149</v>
      </c>
      <c r="S890" s="8">
        <f t="shared" si="149"/>
        <v>149</v>
      </c>
      <c r="T890">
        <v>149</v>
      </c>
      <c r="U890" s="8">
        <f t="shared" si="150"/>
        <v>149</v>
      </c>
      <c r="V890" s="1">
        <f t="shared" si="151"/>
        <v>0</v>
      </c>
      <c r="W890">
        <v>4.3</v>
      </c>
      <c r="X890" s="10">
        <f t="shared" si="152"/>
        <v>4.3</v>
      </c>
      <c r="Y890" s="4">
        <v>10833</v>
      </c>
      <c r="Z890" s="12">
        <f t="shared" si="153"/>
        <v>10833</v>
      </c>
    </row>
    <row r="891" spans="1:26" x14ac:dyDescent="0.25">
      <c r="A891">
        <v>890</v>
      </c>
      <c r="B891" t="s">
        <v>7337</v>
      </c>
      <c r="C891" t="s">
        <v>7338</v>
      </c>
      <c r="D891" t="str">
        <f t="shared" si="145"/>
        <v>Portronics Key2 Combo Multimedia USB Wireless Keyboard and Mouse Set with 2.4 GHz Wireless Technology, Soft and Silent Button, Compact Size (Grey)</v>
      </c>
      <c r="F891" t="str">
        <f t="shared" si="154"/>
        <v>Unique</v>
      </c>
      <c r="G891" t="str" cm="1">
        <f t="array" ref="G891">PROPER(_xlfn.TEXTJOIN(" ", TRUE, INDEX(_xlfn.FILTERXML("&lt;t&gt;&lt;s&gt;" &amp; SUBSTITUTE(D891," ","&lt;/s&gt;&lt;s&gt;") &amp; "&lt;/s&gt;&lt;/t&gt;", "//s"), _xlfn.SEQUENCE(4))))</f>
        <v>Portronics Key2 Combo Multimedia</v>
      </c>
      <c r="H891" t="str">
        <f t="shared" si="155"/>
        <v>Keyboard and Mouse Set with 2.4 GHz Wireless Technology, Soft and Silent Button, Compact Size (Grey)</v>
      </c>
      <c r="I891" t="s">
        <v>5034</v>
      </c>
      <c r="J891" t="s">
        <v>13085</v>
      </c>
      <c r="K891" s="7" t="str">
        <f t="shared" si="146"/>
        <v>Computers &amp; Accessories</v>
      </c>
      <c r="L891" s="2" t="s">
        <v>13086</v>
      </c>
      <c r="M891" t="str">
        <f t="shared" si="147"/>
        <v>Accessories &amp; Peripherals</v>
      </c>
      <c r="N891" s="2" t="s">
        <v>13160</v>
      </c>
      <c r="O891" s="2" t="str">
        <f t="shared" si="148"/>
        <v>Keyboards , Mice &amp; InputDevices</v>
      </c>
      <c r="P891" s="1" t="s">
        <v>13180</v>
      </c>
      <c r="R891" s="2">
        <v>1149</v>
      </c>
      <c r="S891" s="8">
        <f t="shared" si="149"/>
        <v>1149</v>
      </c>
      <c r="T891" s="2">
        <v>1499</v>
      </c>
      <c r="U891" s="8">
        <f t="shared" si="150"/>
        <v>1499</v>
      </c>
      <c r="V891" s="1">
        <f t="shared" si="151"/>
        <v>0.2334889926617745</v>
      </c>
      <c r="W891">
        <v>4.0999999999999996</v>
      </c>
      <c r="X891" s="10">
        <f t="shared" si="152"/>
        <v>4.0999999999999996</v>
      </c>
      <c r="Y891" s="4">
        <v>10443</v>
      </c>
      <c r="Z891" s="12">
        <f t="shared" si="153"/>
        <v>10443</v>
      </c>
    </row>
    <row r="892" spans="1:26" x14ac:dyDescent="0.25">
      <c r="A892">
        <v>891</v>
      </c>
      <c r="B892" t="s">
        <v>7347</v>
      </c>
      <c r="C892" t="s">
        <v>7348</v>
      </c>
      <c r="D892" t="str">
        <f t="shared" si="145"/>
        <v>SupCares Laptop Stand 7 Height Adjustable, Aluminium, Ventilated, Foldable, Portable Laptop Holder for Desk and Table Mount Upto 15.6 inch Laptop with Carry Pouch (Silver)</v>
      </c>
      <c r="F892" t="str">
        <f t="shared" si="154"/>
        <v>Unique</v>
      </c>
      <c r="G892" t="str" cm="1">
        <f t="array" ref="G892">PROPER(_xlfn.TEXTJOIN(" ", TRUE, INDEX(_xlfn.FILTERXML("&lt;t&gt;&lt;s&gt;" &amp; SUBSTITUTE(D892," ","&lt;/s&gt;&lt;s&gt;") &amp; "&lt;/s&gt;&lt;/t&gt;", "//s"), _xlfn.SEQUENCE(4))))</f>
        <v>Supcares Laptop Stand 7</v>
      </c>
      <c r="H892" t="str">
        <f t="shared" si="155"/>
        <v>Aluminium, Ventilated, Foldable, Portable Laptop Holder for Desk and Table Mount Upto 15.6 inch Laptop with Carry Pouch (Silver)</v>
      </c>
      <c r="I892" t="s">
        <v>4808</v>
      </c>
      <c r="J892" t="s">
        <v>13085</v>
      </c>
      <c r="K892" s="7" t="str">
        <f t="shared" si="146"/>
        <v>Computers &amp; Accessories</v>
      </c>
      <c r="L892" t="s">
        <v>13086</v>
      </c>
      <c r="M892" t="str">
        <f t="shared" si="147"/>
        <v>Accessories &amp; Peripherals</v>
      </c>
      <c r="N892" s="2" t="s">
        <v>13154</v>
      </c>
      <c r="O892" s="2" t="str">
        <f t="shared" si="148"/>
        <v>LaptopAccessories</v>
      </c>
      <c r="P892" s="1" t="s">
        <v>13163</v>
      </c>
      <c r="R892">
        <v>499</v>
      </c>
      <c r="S892" s="8">
        <f t="shared" si="149"/>
        <v>499</v>
      </c>
      <c r="T892" s="2">
        <v>1299</v>
      </c>
      <c r="U892" s="8">
        <f t="shared" si="150"/>
        <v>1299</v>
      </c>
      <c r="V892" s="1">
        <f t="shared" si="151"/>
        <v>0.61585835257890686</v>
      </c>
      <c r="W892">
        <v>4.5</v>
      </c>
      <c r="X892" s="10">
        <f t="shared" si="152"/>
        <v>4.5</v>
      </c>
      <c r="Y892" s="4">
        <v>434</v>
      </c>
      <c r="Z892" s="12">
        <f t="shared" si="153"/>
        <v>434</v>
      </c>
    </row>
    <row r="893" spans="1:26" x14ac:dyDescent="0.25">
      <c r="A893">
        <v>892</v>
      </c>
      <c r="B893" t="s">
        <v>7357</v>
      </c>
      <c r="C893" t="s">
        <v>7358</v>
      </c>
      <c r="D893" t="str">
        <f t="shared" si="145"/>
        <v>ZEBRONICS Zeb-Sound Bomb N1 True Wireless in Ear Earbuds with Mic ENC, Gaming Mode (up to 50ms), up to 18H Playback, BT V5.2, Fidget Case, Voice Assistant, Splash Proof, Type C (Midnight Black)</v>
      </c>
      <c r="F893" t="str">
        <f t="shared" si="154"/>
        <v>Unique</v>
      </c>
      <c r="G893" t="str" cm="1">
        <f t="array" ref="G893">PROPER(_xlfn.TEXTJOIN(" ", TRUE, INDEX(_xlfn.FILTERXML("&lt;t&gt;&lt;s&gt;" &amp; SUBSTITUTE(D893," ","&lt;/s&gt;&lt;s&gt;") &amp; "&lt;/s&gt;&lt;/t&gt;", "//s"), _xlfn.SEQUENCE(4))))</f>
        <v>Zebronics Zeb-Sound Bomb N1</v>
      </c>
      <c r="H893" t="str">
        <f t="shared" si="155"/>
        <v>in Ear Earbuds with Mic ENC, Gaming Mode (up to 50ms), up to 18H Playback, BT V5.2, Fidget Case, Voice Assistant, Splash Proof, Type C (Midnight Black)</v>
      </c>
      <c r="I893" t="s">
        <v>3025</v>
      </c>
      <c r="J893" t="s">
        <v>13093</v>
      </c>
      <c r="K893" s="7" t="str">
        <f t="shared" si="146"/>
        <v>Electronics</v>
      </c>
      <c r="L893" t="s">
        <v>13131</v>
      </c>
      <c r="M893" t="str">
        <f t="shared" si="147"/>
        <v>Headphones , Earbuds &amp; Accessories</v>
      </c>
      <c r="N893" s="2" t="s">
        <v>13132</v>
      </c>
      <c r="O893" s="2" t="str">
        <f t="shared" si="148"/>
        <v>Headphones</v>
      </c>
      <c r="P893" s="1" t="s">
        <v>13133</v>
      </c>
      <c r="R893">
        <v>999</v>
      </c>
      <c r="S893" s="8">
        <f t="shared" si="149"/>
        <v>999</v>
      </c>
      <c r="T893" s="2">
        <v>4199</v>
      </c>
      <c r="U893" s="8">
        <f t="shared" si="150"/>
        <v>4199</v>
      </c>
      <c r="V893" s="1">
        <f t="shared" si="151"/>
        <v>0.76208621100261964</v>
      </c>
      <c r="W893">
        <v>3.5</v>
      </c>
      <c r="X893" s="10">
        <f t="shared" si="152"/>
        <v>3.5</v>
      </c>
      <c r="Y893" s="4">
        <v>1913</v>
      </c>
      <c r="Z893" s="12">
        <f t="shared" si="153"/>
        <v>1913</v>
      </c>
    </row>
    <row r="894" spans="1:26" x14ac:dyDescent="0.25">
      <c r="A894">
        <v>893</v>
      </c>
      <c r="B894" t="s">
        <v>7367</v>
      </c>
      <c r="C894" t="s">
        <v>7368</v>
      </c>
      <c r="D894" t="str">
        <f t="shared" si="145"/>
        <v>Western Digital WD Green SATA 240GB Internal SSD Solid State Drive - SATA 6Gb s 2.5 inches - WDS240G3G0A</v>
      </c>
      <c r="F894" t="str">
        <f t="shared" si="154"/>
        <v>Unique</v>
      </c>
      <c r="G894" t="str" cm="1">
        <f t="array" ref="G894">PROPER(_xlfn.TEXTJOIN(" ", TRUE, INDEX(_xlfn.FILTERXML("&lt;t&gt;&lt;s&gt;" &amp; SUBSTITUTE(D894," ","&lt;/s&gt;&lt;s&gt;") &amp; "&lt;/s&gt;&lt;/t&gt;", "//s"), _xlfn.SEQUENCE(4))))</f>
        <v>Western Digital Wd Green</v>
      </c>
      <c r="H894" t="str">
        <f t="shared" si="155"/>
        <v>Internal SSD Solid State Drive - SATA 6Gb s 2.5 inches - WDS240G3G0A</v>
      </c>
      <c r="I894" t="s">
        <v>6657</v>
      </c>
      <c r="J894" t="s">
        <v>13085</v>
      </c>
      <c r="K894" s="7" t="str">
        <f t="shared" si="146"/>
        <v>Computers &amp; Accessories</v>
      </c>
      <c r="L894" s="2" t="s">
        <v>13231</v>
      </c>
      <c r="M894" t="str">
        <f t="shared" si="147"/>
        <v>Components</v>
      </c>
      <c r="N894" s="2" t="s">
        <v>13245</v>
      </c>
      <c r="O894" s="2" t="str">
        <f t="shared" si="148"/>
        <v>InternalSolidStateDrives</v>
      </c>
      <c r="P894" s="1"/>
      <c r="R894" s="2">
        <v>1709</v>
      </c>
      <c r="S894" s="8">
        <f t="shared" si="149"/>
        <v>1709</v>
      </c>
      <c r="T894" s="2">
        <v>4000</v>
      </c>
      <c r="U894" s="8">
        <f t="shared" si="150"/>
        <v>4000</v>
      </c>
      <c r="V894" s="1">
        <f t="shared" si="151"/>
        <v>0.57274999999999998</v>
      </c>
      <c r="W894">
        <v>4.4000000000000004</v>
      </c>
      <c r="X894" s="10">
        <f t="shared" si="152"/>
        <v>4.4000000000000004</v>
      </c>
      <c r="Y894" s="4">
        <v>3029</v>
      </c>
      <c r="Z894" s="12">
        <f t="shared" si="153"/>
        <v>3029</v>
      </c>
    </row>
    <row r="895" spans="1:26" x14ac:dyDescent="0.25">
      <c r="A895">
        <v>894</v>
      </c>
      <c r="B895" t="s">
        <v>7377</v>
      </c>
      <c r="C895" t="s">
        <v>7378</v>
      </c>
      <c r="D895" t="str">
        <f t="shared" si="145"/>
        <v>Classmate Octane Neon- 25 Blue Gel Pens | Smooth Writing Pens| Water-proof Ink For Smudge-free Writing| Preferred By Students For Exam and Class Notes| Study At Home Essential</v>
      </c>
      <c r="F895" t="str">
        <f t="shared" si="154"/>
        <v>Unique</v>
      </c>
      <c r="G895" t="str" cm="1">
        <f t="array" ref="G895">PROPER(_xlfn.TEXTJOIN(" ", TRUE, INDEX(_xlfn.FILTERXML("&lt;t&gt;&lt;s&gt;" &amp; SUBSTITUTE(D895," ","&lt;/s&gt;&lt;s&gt;") &amp; "&lt;/s&gt;&lt;/t&gt;", "//s"), _xlfn.SEQUENCE(4))))</f>
        <v>Classmate Octane Neon- 25</v>
      </c>
      <c r="H895" t="str">
        <f t="shared" si="155"/>
        <v>Pens | Smooth Writing Pens| Water-proof Ink For Smudge-free Writing| Preferred By Students For Exam and Class Notes| Study At Home Essential</v>
      </c>
      <c r="I895" t="s">
        <v>4990</v>
      </c>
      <c r="J895" t="s">
        <v>13171</v>
      </c>
      <c r="K895" s="7" t="str">
        <f t="shared" si="146"/>
        <v>OfficeProducts</v>
      </c>
      <c r="L895" t="s">
        <v>13172</v>
      </c>
      <c r="M895" t="str">
        <f t="shared" si="147"/>
        <v>OfficePaperProducts</v>
      </c>
      <c r="N895" t="s">
        <v>13173</v>
      </c>
      <c r="O895" s="2" t="str">
        <f t="shared" si="148"/>
        <v>Paper</v>
      </c>
      <c r="P895" s="1" t="s">
        <v>13174</v>
      </c>
      <c r="Q895" t="s">
        <v>13175</v>
      </c>
      <c r="R895">
        <v>250</v>
      </c>
      <c r="S895" s="8">
        <f t="shared" si="149"/>
        <v>250</v>
      </c>
      <c r="T895">
        <v>250</v>
      </c>
      <c r="U895" s="8">
        <f t="shared" si="150"/>
        <v>250</v>
      </c>
      <c r="V895" s="1">
        <f t="shared" si="151"/>
        <v>0</v>
      </c>
      <c r="W895">
        <v>4.2</v>
      </c>
      <c r="X895" s="10">
        <f t="shared" si="152"/>
        <v>4.2</v>
      </c>
      <c r="Y895" s="4">
        <v>2628</v>
      </c>
      <c r="Z895" s="12">
        <f t="shared" si="153"/>
        <v>2628</v>
      </c>
    </row>
    <row r="896" spans="1:26" x14ac:dyDescent="0.25">
      <c r="A896">
        <v>895</v>
      </c>
      <c r="B896" t="s">
        <v>478</v>
      </c>
      <c r="C896" t="s">
        <v>479</v>
      </c>
      <c r="D896" t="str">
        <f t="shared" si="145"/>
        <v>TP-Link AC600 600 Mbps WiFi Wireless Network USB Adapter for Desktop PC with 2.4GHz 5GHz High Gain Dual Band 5dBi Antenna Wi-Fi, Supports Windows 11 10 8.1 8 7 XP, Mac OS 10.15 and earlier (Archer T2U Plus)</v>
      </c>
      <c r="F896" t="str">
        <f t="shared" si="154"/>
        <v>Duplicate</v>
      </c>
      <c r="G896" t="str" cm="1">
        <f t="array" ref="G896">PROPER(_xlfn.TEXTJOIN(" ", TRUE, INDEX(_xlfn.FILTERXML("&lt;t&gt;&lt;s&gt;" &amp; SUBSTITUTE(D896," ","&lt;/s&gt;&lt;s&gt;") &amp; "&lt;/s&gt;&lt;/t&gt;", "//s"), _xlfn.SEQUENCE(4))))</f>
        <v>Tp-Link Ac600 600 Mbps</v>
      </c>
      <c r="H896" t="str">
        <f t="shared" si="155"/>
        <v>Network USB Adapter for Desktop PC with 2.4GHz 5GHz High Gain Dual Band 5dBi Antenna Wi-Fi, Supports Windows 11 10 8.1 8 7 XP, Mac OS 10.15 and earlier (Archer T2U Plus)</v>
      </c>
      <c r="I896" t="s">
        <v>96</v>
      </c>
      <c r="J896" t="s">
        <v>13085</v>
      </c>
      <c r="K896" s="7" t="str">
        <f t="shared" si="146"/>
        <v>Computers &amp; Accessories</v>
      </c>
      <c r="L896" s="2" t="s">
        <v>13090</v>
      </c>
      <c r="M896" t="str">
        <f t="shared" si="147"/>
        <v>NetworkingDevices</v>
      </c>
      <c r="N896" s="2" t="s">
        <v>13091</v>
      </c>
      <c r="O896" s="2" t="str">
        <f t="shared" si="148"/>
        <v>NetworkAdapters</v>
      </c>
      <c r="P896" s="1" t="s">
        <v>13092</v>
      </c>
      <c r="R896" s="2">
        <v>1199</v>
      </c>
      <c r="S896" s="8">
        <f t="shared" si="149"/>
        <v>1199</v>
      </c>
      <c r="T896" s="2">
        <v>2199</v>
      </c>
      <c r="U896" s="8">
        <f t="shared" si="150"/>
        <v>2199</v>
      </c>
      <c r="V896" s="1">
        <f t="shared" si="151"/>
        <v>0.45475216007276037</v>
      </c>
      <c r="W896">
        <v>4.4000000000000004</v>
      </c>
      <c r="X896" s="10">
        <f t="shared" si="152"/>
        <v>4.4000000000000004</v>
      </c>
      <c r="Y896" s="4">
        <v>24780</v>
      </c>
      <c r="Z896" s="12">
        <f t="shared" si="153"/>
        <v>24780</v>
      </c>
    </row>
    <row r="897" spans="1:26" x14ac:dyDescent="0.25">
      <c r="A897">
        <v>896</v>
      </c>
      <c r="B897" t="s">
        <v>7388</v>
      </c>
      <c r="C897" t="s">
        <v>7389</v>
      </c>
      <c r="D897" t="str">
        <f t="shared" si="145"/>
        <v>Classmate Octane Colour Burst-Multicolour Gel Pens (Pack of 10) | Gold and Silver Glitter Sparkle Pens|10 colour ink shades for art lovers and kids|Fun at home essentials</v>
      </c>
      <c r="F897" t="str">
        <f t="shared" si="154"/>
        <v>Unique</v>
      </c>
      <c r="G897" t="str" cm="1">
        <f t="array" ref="G897">PROPER(_xlfn.TEXTJOIN(" ", TRUE, INDEX(_xlfn.FILTERXML("&lt;t&gt;&lt;s&gt;" &amp; SUBSTITUTE(D897," ","&lt;/s&gt;&lt;s&gt;") &amp; "&lt;/s&gt;&lt;/t&gt;", "//s"), _xlfn.SEQUENCE(4))))</f>
        <v>Classmate Octane Colour Burst-Multicolour</v>
      </c>
      <c r="H897" t="str">
        <f t="shared" si="155"/>
        <v>(Pack of 10) | Gold and Silver Glitter Sparkle Pens|10 colour ink shades for art lovers and kids|Fun at home essentials</v>
      </c>
      <c r="I897" t="s">
        <v>7390</v>
      </c>
      <c r="J897" t="s">
        <v>13176</v>
      </c>
      <c r="K897" s="7" t="str">
        <f t="shared" si="146"/>
        <v>Home &amp; Kitchen</v>
      </c>
      <c r="L897" t="s">
        <v>13177</v>
      </c>
      <c r="M897" t="str">
        <f t="shared" si="147"/>
        <v>CraftMaterials</v>
      </c>
      <c r="N897" t="s">
        <v>13253</v>
      </c>
      <c r="O897" s="2" t="str">
        <f t="shared" si="148"/>
        <v>DrawingMaterials</v>
      </c>
      <c r="P897" s="1" t="s">
        <v>13254</v>
      </c>
      <c r="Q897" t="s">
        <v>13258</v>
      </c>
      <c r="R897">
        <v>90</v>
      </c>
      <c r="S897" s="8">
        <f t="shared" si="149"/>
        <v>90</v>
      </c>
      <c r="T897">
        <v>100</v>
      </c>
      <c r="U897" s="8">
        <f t="shared" si="150"/>
        <v>100</v>
      </c>
      <c r="V897" s="1">
        <f t="shared" si="151"/>
        <v>0.1</v>
      </c>
      <c r="W897">
        <v>4.4000000000000004</v>
      </c>
      <c r="X897" s="10">
        <f t="shared" si="152"/>
        <v>4.4000000000000004</v>
      </c>
      <c r="Y897" s="4">
        <v>10718</v>
      </c>
      <c r="Z897" s="12">
        <f t="shared" si="153"/>
        <v>10718</v>
      </c>
    </row>
    <row r="898" spans="1:26" x14ac:dyDescent="0.25">
      <c r="A898">
        <v>897</v>
      </c>
      <c r="B898" t="s">
        <v>7399</v>
      </c>
      <c r="C898" t="s">
        <v>7400</v>
      </c>
      <c r="D898" t="str">
        <f t="shared" ref="D898:D961" si="156">TRIM(SUBSTITUTE(SUBSTITUTE(SUBSTITUTE(SUBSTITUTE(SUBSTITUTE(SUBSTITUTE(C898,"&amp;","and"),"&lt;",""),"&gt;",""),"/"," "),CHAR(160)," "),CHAR(10)," "))</f>
        <v>Tukzer Stylus Pen, iPad Pencil with Palm Rejection Tilt Sensor| 2nd Gen for 2018-2022 iPad 6 7 8 9th Gen; iPad 10.2", Pro 12.9 11", Mini 6 5th, Air 5 4 3rd, Precise for Writing Drawing (3 Spare Tips)</v>
      </c>
      <c r="F898" t="str">
        <f t="shared" si="154"/>
        <v>Unique</v>
      </c>
      <c r="G898" t="str" cm="1">
        <f t="array" ref="G898">PROPER(_xlfn.TEXTJOIN(" ", TRUE, INDEX(_xlfn.FILTERXML("&lt;t&gt;&lt;s&gt;" &amp; SUBSTITUTE(D898," ","&lt;/s&gt;&lt;s&gt;") &amp; "&lt;/s&gt;&lt;/t&gt;", "//s"), _xlfn.SEQUENCE(4))))</f>
        <v>Tukzer Stylus Pen, Ipad</v>
      </c>
      <c r="H898" t="str">
        <f t="shared" si="155"/>
        <v>Palm Rejection Tilt Sensor| 2nd Gen for 2018-2022 iPad 6 7 8 9th Gen; iPad 10.2", Pro 12.9 11", Mini 6 5th, Air 5 4 3rd, Precise for Writing Drawing (3 Spare Tips)</v>
      </c>
      <c r="I898" t="s">
        <v>3815</v>
      </c>
      <c r="J898" t="s">
        <v>13093</v>
      </c>
      <c r="K898" s="7" t="str">
        <f t="shared" ref="K898:K961" si="157">TRIM(SUBSTITUTE(SUBSTITUTE(J898, "&amp;", " &amp; "), ",", " , "))</f>
        <v>Electronics</v>
      </c>
      <c r="L898" s="2" t="s">
        <v>13122</v>
      </c>
      <c r="M898" t="str">
        <f t="shared" ref="M898:M961" si="158">TRIM(SUBSTITUTE(SUBSTITUTE(L898, "&amp;", " &amp; "), ",", " , "))</f>
        <v>Mobiles &amp; Accessories</v>
      </c>
      <c r="N898" s="2" t="s">
        <v>13123</v>
      </c>
      <c r="O898" s="2" t="str">
        <f t="shared" ref="O898:O961" si="159">TRIM(SUBSTITUTE(SUBSTITUTE(N898, "&amp;", " &amp; "), ",", " , "))</f>
        <v>MobileAccessories</v>
      </c>
      <c r="P898" s="1" t="s">
        <v>13148</v>
      </c>
      <c r="R898" s="2">
        <v>2025</v>
      </c>
      <c r="S898" s="8">
        <f t="shared" ref="S898:S961" si="160">VALUE(R898)</f>
        <v>2025</v>
      </c>
      <c r="T898" s="2">
        <v>5999</v>
      </c>
      <c r="U898" s="8">
        <f t="shared" ref="U898:U961" si="161">VALUE(T898)</f>
        <v>5999</v>
      </c>
      <c r="V898" s="1">
        <f t="shared" ref="V898:V961" si="162">IFERROR((U898- S898) / U898, 0)</f>
        <v>0.66244374062343725</v>
      </c>
      <c r="W898">
        <v>4.2</v>
      </c>
      <c r="X898" s="10">
        <f t="shared" ref="X898:X961" si="163">VALUE(W898)</f>
        <v>4.2</v>
      </c>
      <c r="Y898" s="4">
        <v>6233</v>
      </c>
      <c r="Z898" s="12">
        <f t="shared" ref="Z898:Z961" si="164">VALUE(Y898)</f>
        <v>6233</v>
      </c>
    </row>
    <row r="899" spans="1:26" x14ac:dyDescent="0.25">
      <c r="A899">
        <v>898</v>
      </c>
      <c r="B899" t="s">
        <v>7409</v>
      </c>
      <c r="C899" t="s">
        <v>7410</v>
      </c>
      <c r="D899" t="str">
        <f t="shared" si="156"/>
        <v>Logitech G102 USB Light Sync Gaming Mouse with Customizable RGB Lighting, 6 Programmable Buttons, Gaming Grade Sensor, 8K DPI Tracking, 16.8mn Color, Light Weight - Black</v>
      </c>
      <c r="F899" t="str">
        <f t="shared" ref="F899:F962" si="165">IF(COUNTIF(B:B,B899) &gt; 1, "Duplicate", "Unique")</f>
        <v>Unique</v>
      </c>
      <c r="G899" t="str" cm="1">
        <f t="array" ref="G899">PROPER(_xlfn.TEXTJOIN(" ", TRUE, INDEX(_xlfn.FILTERXML("&lt;t&gt;&lt;s&gt;" &amp; SUBSTITUTE(D899," ","&lt;/s&gt;&lt;s&gt;") &amp; "&lt;/s&gt;&lt;/t&gt;", "//s"), _xlfn.SEQUENCE(4))))</f>
        <v>Logitech G102 Usb Light</v>
      </c>
      <c r="H899" t="str">
        <f t="shared" si="155"/>
        <v>Mouse with Customizable RGB Lighting, 6 Programmable Buttons, Gaming Grade Sensor, 8K DPI Tracking, 16.8mn Color, Light Weight - Black</v>
      </c>
      <c r="I899" t="s">
        <v>5267</v>
      </c>
      <c r="J899" t="s">
        <v>13085</v>
      </c>
      <c r="K899" s="7" t="str">
        <f t="shared" si="157"/>
        <v>Computers &amp; Accessories</v>
      </c>
      <c r="L899" s="2" t="s">
        <v>13086</v>
      </c>
      <c r="M899" t="str">
        <f t="shared" si="158"/>
        <v>Accessories &amp; Peripherals</v>
      </c>
      <c r="N899" s="2" t="s">
        <v>13196</v>
      </c>
      <c r="O899" s="2" t="str">
        <f t="shared" si="159"/>
        <v>PCGamingPeripherals</v>
      </c>
      <c r="P899" s="1" t="s">
        <v>13197</v>
      </c>
      <c r="R899" s="2">
        <v>1495</v>
      </c>
      <c r="S899" s="8">
        <f t="shared" si="160"/>
        <v>1495</v>
      </c>
      <c r="T899" s="2">
        <v>1995</v>
      </c>
      <c r="U899" s="8">
        <f t="shared" si="161"/>
        <v>1995</v>
      </c>
      <c r="V899" s="1">
        <f t="shared" si="162"/>
        <v>0.25062656641604009</v>
      </c>
      <c r="W899">
        <v>4.5</v>
      </c>
      <c r="X899" s="10">
        <f t="shared" si="163"/>
        <v>4.5</v>
      </c>
      <c r="Y899" s="4">
        <v>10541</v>
      </c>
      <c r="Z899" s="12">
        <f t="shared" si="164"/>
        <v>10541</v>
      </c>
    </row>
    <row r="900" spans="1:26" x14ac:dyDescent="0.25">
      <c r="A900">
        <v>899</v>
      </c>
      <c r="B900" t="s">
        <v>493</v>
      </c>
      <c r="C900" t="s">
        <v>494</v>
      </c>
      <c r="D900" t="str">
        <f t="shared" si="156"/>
        <v>AmazonBasics New Release Nylon USB-A to Lightning Cable Cord, Fast Charging MFi Certified Charger for Apple iPhone, iPad (6-Ft, Rose Gold)</v>
      </c>
      <c r="F900" t="str">
        <f t="shared" si="165"/>
        <v>Duplicate</v>
      </c>
      <c r="G900" t="str" cm="1">
        <f t="array" ref="G900">PROPER(_xlfn.TEXTJOIN(" ", TRUE, INDEX(_xlfn.FILTERXML("&lt;t&gt;&lt;s&gt;" &amp; SUBSTITUTE(D900," ","&lt;/s&gt;&lt;s&gt;") &amp; "&lt;/s&gt;&lt;/t&gt;", "//s"), _xlfn.SEQUENCE(4))))</f>
        <v>Amazonbasics New Release Nylon</v>
      </c>
      <c r="H900" t="str">
        <f t="shared" si="155"/>
        <v>Lightning Cable Cord, Fast Charging MFi Certified Charger for Apple iPhone, iPad (6-Ft, Rose Gold)</v>
      </c>
      <c r="I900" t="s">
        <v>17</v>
      </c>
      <c r="J900" t="s">
        <v>13085</v>
      </c>
      <c r="K900" s="7" t="str">
        <f t="shared" si="157"/>
        <v>Computers &amp; Accessories</v>
      </c>
      <c r="L900" t="s">
        <v>13086</v>
      </c>
      <c r="M900" t="str">
        <f t="shared" si="158"/>
        <v>Accessories &amp; Peripherals</v>
      </c>
      <c r="N900" s="2" t="s">
        <v>13087</v>
      </c>
      <c r="O900" s="2" t="str">
        <f t="shared" si="159"/>
        <v>Cables &amp; Accessories</v>
      </c>
      <c r="P900" s="1" t="s">
        <v>13088</v>
      </c>
      <c r="Q900" t="s">
        <v>13089</v>
      </c>
      <c r="R900">
        <v>799</v>
      </c>
      <c r="S900" s="8">
        <f t="shared" si="160"/>
        <v>799</v>
      </c>
      <c r="T900" s="2">
        <v>2100</v>
      </c>
      <c r="U900" s="8">
        <f t="shared" si="161"/>
        <v>2100</v>
      </c>
      <c r="V900" s="1">
        <f t="shared" si="162"/>
        <v>0.61952380952380948</v>
      </c>
      <c r="W900">
        <v>4.3</v>
      </c>
      <c r="X900" s="10">
        <f t="shared" si="163"/>
        <v>4.3</v>
      </c>
      <c r="Y900" s="4">
        <v>8188</v>
      </c>
      <c r="Z900" s="12">
        <f t="shared" si="164"/>
        <v>8188</v>
      </c>
    </row>
    <row r="901" spans="1:26" x14ac:dyDescent="0.25">
      <c r="A901">
        <v>900</v>
      </c>
      <c r="B901" t="s">
        <v>7421</v>
      </c>
      <c r="C901" t="s">
        <v>7422</v>
      </c>
      <c r="D901" t="str">
        <f t="shared" si="156"/>
        <v>Zebronics ZEB-VITA Wireless Bluetooth 10W Portable Bar Speaker With Supporting USB, SD Card, AUX, FM, TWS and Call Function</v>
      </c>
      <c r="F901" t="str">
        <f t="shared" si="165"/>
        <v>Unique</v>
      </c>
      <c r="G901" t="str" cm="1">
        <f t="array" ref="G901">PROPER(_xlfn.TEXTJOIN(" ", TRUE, INDEX(_xlfn.FILTERXML("&lt;t&gt;&lt;s&gt;" &amp; SUBSTITUTE(D901," ","&lt;/s&gt;&lt;s&gt;") &amp; "&lt;/s&gt;&lt;/t&gt;", "//s"), _xlfn.SEQUENCE(4))))</f>
        <v>Zebronics Zeb-Vita Wireless Bluetooth</v>
      </c>
      <c r="H901" t="str">
        <f t="shared" si="155"/>
        <v>Bar Speaker With Supporting USB, SD Card, AUX, FM, TWS and Call Function</v>
      </c>
      <c r="I901" t="s">
        <v>5446</v>
      </c>
      <c r="J901" t="s">
        <v>13093</v>
      </c>
      <c r="K901" s="7" t="str">
        <f t="shared" si="157"/>
        <v>Electronics</v>
      </c>
      <c r="L901" t="s">
        <v>13104</v>
      </c>
      <c r="M901" t="str">
        <f t="shared" si="158"/>
        <v>HomeAudio</v>
      </c>
      <c r="N901" s="2" t="s">
        <v>13117</v>
      </c>
      <c r="O901" s="2" t="str">
        <f t="shared" si="159"/>
        <v>Speakers</v>
      </c>
      <c r="P901" s="1" t="s">
        <v>13206</v>
      </c>
      <c r="R901">
        <v>899</v>
      </c>
      <c r="S901" s="8">
        <f t="shared" si="160"/>
        <v>899</v>
      </c>
      <c r="T901" s="2">
        <v>1199</v>
      </c>
      <c r="U901" s="8">
        <f t="shared" si="161"/>
        <v>1199</v>
      </c>
      <c r="V901" s="1">
        <f t="shared" si="162"/>
        <v>0.25020850708924103</v>
      </c>
      <c r="W901">
        <v>3.8</v>
      </c>
      <c r="X901" s="10">
        <f t="shared" si="163"/>
        <v>3.8</v>
      </c>
      <c r="Y901" s="4">
        <v>10751</v>
      </c>
      <c r="Z901" s="12">
        <f t="shared" si="164"/>
        <v>10751</v>
      </c>
    </row>
    <row r="902" spans="1:26" x14ac:dyDescent="0.25">
      <c r="A902">
        <v>901</v>
      </c>
      <c r="B902" t="s">
        <v>7431</v>
      </c>
      <c r="C902" t="s">
        <v>7432</v>
      </c>
      <c r="D902" t="str">
        <f t="shared" si="156"/>
        <v>Lapster USB 3.0 sata Cable for 2.5 inch SSD and HDD , USB 3.0 to SATA III Hard Driver Adapter , sata to USB Cable-(Blue)</v>
      </c>
      <c r="F902" t="str">
        <f t="shared" si="165"/>
        <v>Unique</v>
      </c>
      <c r="G902" t="str" cm="1">
        <f t="array" ref="G902">PROPER(_xlfn.TEXTJOIN(" ", TRUE, INDEX(_xlfn.FILTERXML("&lt;t&gt;&lt;s&gt;" &amp; SUBSTITUTE(D902," ","&lt;/s&gt;&lt;s&gt;") &amp; "&lt;/s&gt;&lt;/t&gt;", "//s"), _xlfn.SEQUENCE(4))))</f>
        <v>Lapster Usb 3 Sata</v>
      </c>
      <c r="H902" t="str">
        <f t="shared" si="155"/>
        <v>2.5 inch SSD and HDD , USB 3.0 to SATA III Hard Driver Adapter , sata to USB Cable-(Blue)</v>
      </c>
      <c r="I902" t="s">
        <v>7433</v>
      </c>
      <c r="J902" t="s">
        <v>13085</v>
      </c>
      <c r="K902" s="7" t="str">
        <f t="shared" si="157"/>
        <v>Computers &amp; Accessories</v>
      </c>
      <c r="L902" t="s">
        <v>13086</v>
      </c>
      <c r="M902" t="str">
        <f t="shared" si="158"/>
        <v>Accessories &amp; Peripherals</v>
      </c>
      <c r="N902" t="s">
        <v>13087</v>
      </c>
      <c r="O902" s="2" t="str">
        <f t="shared" si="159"/>
        <v>Cables &amp; Accessories</v>
      </c>
      <c r="P902" s="1" t="s">
        <v>13088</v>
      </c>
      <c r="Q902" t="s">
        <v>13259</v>
      </c>
      <c r="R902">
        <v>349</v>
      </c>
      <c r="S902" s="8">
        <f t="shared" si="160"/>
        <v>349</v>
      </c>
      <c r="T902">
        <v>999</v>
      </c>
      <c r="U902" s="8">
        <f t="shared" si="161"/>
        <v>999</v>
      </c>
      <c r="V902" s="1">
        <f t="shared" si="162"/>
        <v>0.65065065065065064</v>
      </c>
      <c r="W902">
        <v>3.9</v>
      </c>
      <c r="X902" s="10">
        <f t="shared" si="163"/>
        <v>3.9</v>
      </c>
      <c r="Y902" s="4">
        <v>817</v>
      </c>
      <c r="Z902" s="12">
        <f t="shared" si="164"/>
        <v>817</v>
      </c>
    </row>
    <row r="903" spans="1:26" x14ac:dyDescent="0.25">
      <c r="A903">
        <v>902</v>
      </c>
      <c r="B903" t="s">
        <v>7442</v>
      </c>
      <c r="C903" t="s">
        <v>7443</v>
      </c>
      <c r="D903" t="str">
        <f t="shared" si="156"/>
        <v>URBN 10000 mAh Lithium Power Bank UPR10K with 12 Watt Fast Charging, Blue</v>
      </c>
      <c r="F903" t="str">
        <f t="shared" si="165"/>
        <v>Unique</v>
      </c>
      <c r="G903" t="str" cm="1">
        <f t="array" ref="G903">PROPER(_xlfn.TEXTJOIN(" ", TRUE, INDEX(_xlfn.FILTERXML("&lt;t&gt;&lt;s&gt;" &amp; SUBSTITUTE(D903," ","&lt;/s&gt;&lt;s&gt;") &amp; "&lt;/s&gt;&lt;/t&gt;", "//s"), _xlfn.SEQUENCE(4))))</f>
        <v>Urbn 10000 Mah Lithium</v>
      </c>
      <c r="H903" t="str">
        <f t="shared" si="155"/>
        <v>UPR10K with 12 Watt Fast Charging, Blue</v>
      </c>
      <c r="I903" t="s">
        <v>2939</v>
      </c>
      <c r="J903" t="s">
        <v>13093</v>
      </c>
      <c r="K903" s="7" t="str">
        <f t="shared" si="157"/>
        <v>Electronics</v>
      </c>
      <c r="L903" t="s">
        <v>13122</v>
      </c>
      <c r="M903" t="str">
        <f t="shared" si="158"/>
        <v>Mobiles &amp; Accessories</v>
      </c>
      <c r="N903" s="2" t="s">
        <v>13123</v>
      </c>
      <c r="O903" s="2" t="str">
        <f t="shared" si="159"/>
        <v>MobileAccessories</v>
      </c>
      <c r="P903" s="1" t="s">
        <v>13124</v>
      </c>
      <c r="Q903" t="s">
        <v>13125</v>
      </c>
      <c r="R903">
        <v>900</v>
      </c>
      <c r="S903" s="8">
        <f t="shared" si="160"/>
        <v>900</v>
      </c>
      <c r="T903" s="2">
        <v>2499</v>
      </c>
      <c r="U903" s="8">
        <f t="shared" si="161"/>
        <v>2499</v>
      </c>
      <c r="V903" s="1">
        <f t="shared" si="162"/>
        <v>0.63985594237695076</v>
      </c>
      <c r="W903">
        <v>4</v>
      </c>
      <c r="X903" s="10">
        <f t="shared" si="163"/>
        <v>4</v>
      </c>
      <c r="Y903" s="4">
        <v>36384</v>
      </c>
      <c r="Z903" s="12">
        <f t="shared" si="164"/>
        <v>36384</v>
      </c>
    </row>
    <row r="904" spans="1:26" x14ac:dyDescent="0.25">
      <c r="A904">
        <v>903</v>
      </c>
      <c r="B904" t="s">
        <v>7447</v>
      </c>
      <c r="C904" t="s">
        <v>7448</v>
      </c>
      <c r="D904" t="str">
        <f t="shared" si="156"/>
        <v>Qubo Smart Cam 360 from Hero Group | Made in India | 2MP 1080p Full HD | CCTV Wi-Fi Camera | 360 Degree Coverage| Two Way Talk | Mobile App Connectivity | Night Vision | Cloud and SD Card Recording</v>
      </c>
      <c r="F904" t="str">
        <f t="shared" si="165"/>
        <v>Unique</v>
      </c>
      <c r="G904" t="str" cm="1">
        <f t="array" ref="G904">PROPER(_xlfn.TEXTJOIN(" ", TRUE, INDEX(_xlfn.FILTERXML("&lt;t&gt;&lt;s&gt;" &amp; SUBSTITUTE(D904," ","&lt;/s&gt;&lt;s&gt;") &amp; "&lt;/s&gt;&lt;/t&gt;", "//s"), _xlfn.SEQUENCE(4))))</f>
        <v>Qubo Smart Cam 360</v>
      </c>
      <c r="H904" t="str">
        <f t="shared" si="155"/>
        <v>Group | Made in India | 2MP 1080p Full HD | CCTV Wi-Fi Camera | 360 Degree Coverage| Two Way Talk | Mobile App Connectivity | Night Vision | Cloud and SD Card Recording</v>
      </c>
      <c r="I904" t="s">
        <v>5833</v>
      </c>
      <c r="J904" t="s">
        <v>13093</v>
      </c>
      <c r="K904" s="7" t="str">
        <f t="shared" si="157"/>
        <v>Electronics</v>
      </c>
      <c r="L904" s="2" t="s">
        <v>13182</v>
      </c>
      <c r="M904" t="str">
        <f t="shared" si="158"/>
        <v>Cameras &amp; Photography</v>
      </c>
      <c r="N904" s="2" t="s">
        <v>13218</v>
      </c>
      <c r="O904" s="2" t="str">
        <f t="shared" si="159"/>
        <v>SecurityCameras</v>
      </c>
      <c r="P904" s="1" t="s">
        <v>13219</v>
      </c>
      <c r="R904" s="2">
        <v>2490</v>
      </c>
      <c r="S904" s="8">
        <f t="shared" si="160"/>
        <v>2490</v>
      </c>
      <c r="T904" s="2">
        <v>3990</v>
      </c>
      <c r="U904" s="8">
        <f t="shared" si="161"/>
        <v>3990</v>
      </c>
      <c r="V904" s="1">
        <f t="shared" si="162"/>
        <v>0.37593984962406013</v>
      </c>
      <c r="W904">
        <v>4.0999999999999996</v>
      </c>
      <c r="X904" s="10">
        <f t="shared" si="163"/>
        <v>4.0999999999999996</v>
      </c>
      <c r="Y904" s="4">
        <v>3606</v>
      </c>
      <c r="Z904" s="12">
        <f t="shared" si="164"/>
        <v>3606</v>
      </c>
    </row>
    <row r="905" spans="1:26" x14ac:dyDescent="0.25">
      <c r="A905">
        <v>904</v>
      </c>
      <c r="B905" t="s">
        <v>7457</v>
      </c>
      <c r="C905" t="s">
        <v>7458</v>
      </c>
      <c r="D905" t="str">
        <f t="shared" si="156"/>
        <v>Duracell CR2025 3V Lithium Coin Battery, 5 pcs, 2025 Coin Button Cell Battery, DL2025</v>
      </c>
      <c r="F905" t="str">
        <f t="shared" si="165"/>
        <v>Unique</v>
      </c>
      <c r="G905" t="str" cm="1">
        <f t="array" ref="G905">PROPER(_xlfn.TEXTJOIN(" ", TRUE, INDEX(_xlfn.FILTERXML("&lt;t&gt;&lt;s&gt;" &amp; SUBSTITUTE(D905," ","&lt;/s&gt;&lt;s&gt;") &amp; "&lt;/s&gt;&lt;/t&gt;", "//s"), _xlfn.SEQUENCE(4))))</f>
        <v>Duracell Cr2025 3V Lithium</v>
      </c>
      <c r="H905" t="str">
        <f t="shared" si="155"/>
        <v>5 pcs, 2025 Coin Button Cell Battery, DL2025</v>
      </c>
      <c r="I905" t="s">
        <v>5462</v>
      </c>
      <c r="J905" t="s">
        <v>13093</v>
      </c>
      <c r="K905" s="7" t="str">
        <f t="shared" si="157"/>
        <v>Electronics</v>
      </c>
      <c r="L905" t="s">
        <v>13169</v>
      </c>
      <c r="M905" t="str">
        <f t="shared" si="158"/>
        <v>GeneralPurposeBatteries &amp; BatteryChargers</v>
      </c>
      <c r="O905" s="2" t="str">
        <f t="shared" si="159"/>
        <v/>
      </c>
      <c r="P905" s="1"/>
      <c r="R905">
        <v>116</v>
      </c>
      <c r="S905" s="8">
        <f t="shared" si="160"/>
        <v>116</v>
      </c>
      <c r="T905">
        <v>200</v>
      </c>
      <c r="U905" s="8">
        <f t="shared" si="161"/>
        <v>200</v>
      </c>
      <c r="V905" s="1">
        <f t="shared" si="162"/>
        <v>0.42</v>
      </c>
      <c r="W905">
        <v>4.4000000000000004</v>
      </c>
      <c r="X905" s="10">
        <f t="shared" si="163"/>
        <v>4.4000000000000004</v>
      </c>
      <c r="Y905" s="4">
        <v>357</v>
      </c>
      <c r="Z905" s="12">
        <f t="shared" si="164"/>
        <v>357</v>
      </c>
    </row>
    <row r="906" spans="1:26" x14ac:dyDescent="0.25">
      <c r="A906">
        <v>905</v>
      </c>
      <c r="B906" t="s">
        <v>7467</v>
      </c>
      <c r="C906" t="s">
        <v>7468</v>
      </c>
      <c r="D906" t="str">
        <f t="shared" si="156"/>
        <v>Camel Fabrica Acrylic Ultra Color - 15ml each, 10 Shades</v>
      </c>
      <c r="F906" t="str">
        <f t="shared" si="165"/>
        <v>Unique</v>
      </c>
      <c r="G906" t="str" cm="1">
        <f t="array" ref="G906">PROPER(_xlfn.TEXTJOIN(" ", TRUE, INDEX(_xlfn.FILTERXML("&lt;t&gt;&lt;s&gt;" &amp; SUBSTITUTE(D906," ","&lt;/s&gt;&lt;s&gt;") &amp; "&lt;/s&gt;&lt;/t&gt;", "//s"), _xlfn.SEQUENCE(4))))</f>
        <v>Camel Fabrica Acrylic Ultra</v>
      </c>
      <c r="H906" t="str">
        <f t="shared" si="155"/>
        <v>15ml each, 10 Shades</v>
      </c>
      <c r="I906" t="s">
        <v>5278</v>
      </c>
      <c r="J906" t="s">
        <v>13176</v>
      </c>
      <c r="K906" s="7" t="str">
        <f t="shared" si="157"/>
        <v>Home &amp; Kitchen</v>
      </c>
      <c r="L906" t="s">
        <v>13177</v>
      </c>
      <c r="M906" t="str">
        <f t="shared" si="158"/>
        <v>CraftMaterials</v>
      </c>
      <c r="N906" t="s">
        <v>13198</v>
      </c>
      <c r="O906" s="2" t="str">
        <f t="shared" si="159"/>
        <v>PaintingMaterials</v>
      </c>
      <c r="P906" s="1" t="s">
        <v>13199</v>
      </c>
      <c r="R906">
        <v>200</v>
      </c>
      <c r="S906" s="8">
        <f t="shared" si="160"/>
        <v>200</v>
      </c>
      <c r="T906">
        <v>230</v>
      </c>
      <c r="U906" s="8">
        <f t="shared" si="161"/>
        <v>230</v>
      </c>
      <c r="V906" s="1">
        <f t="shared" si="162"/>
        <v>0.13043478260869565</v>
      </c>
      <c r="W906">
        <v>4.4000000000000004</v>
      </c>
      <c r="X906" s="10">
        <f t="shared" si="163"/>
        <v>4.4000000000000004</v>
      </c>
      <c r="Y906" s="4">
        <v>10170</v>
      </c>
      <c r="Z906" s="12">
        <f t="shared" si="164"/>
        <v>10170</v>
      </c>
    </row>
    <row r="907" spans="1:26" x14ac:dyDescent="0.25">
      <c r="A907">
        <v>906</v>
      </c>
      <c r="B907" t="s">
        <v>7477</v>
      </c>
      <c r="C907" t="s">
        <v>7478</v>
      </c>
      <c r="D907" t="str">
        <f t="shared" si="156"/>
        <v>Lenovo GX20L29764 65W Laptop Adapter Charger with Power Cord for Select Models of Lenovo (Round pin) (Black)</v>
      </c>
      <c r="F907" t="str">
        <f t="shared" si="165"/>
        <v>Unique</v>
      </c>
      <c r="G907" t="str" cm="1">
        <f t="array" ref="G907">PROPER(_xlfn.TEXTJOIN(" ", TRUE, INDEX(_xlfn.FILTERXML("&lt;t&gt;&lt;s&gt;" &amp; SUBSTITUTE(D907," ","&lt;/s&gt;&lt;s&gt;") &amp; "&lt;/s&gt;&lt;/t&gt;", "//s"), _xlfn.SEQUENCE(4))))</f>
        <v>Lenovo Gx20L29764 65W Laptop</v>
      </c>
      <c r="H907" t="str">
        <f t="shared" si="155"/>
        <v>with Power Cord for Select Models of Lenovo (Round pin) (Black)</v>
      </c>
      <c r="I907" t="s">
        <v>6830</v>
      </c>
      <c r="J907" t="s">
        <v>13085</v>
      </c>
      <c r="K907" s="7" t="str">
        <f t="shared" si="157"/>
        <v>Computers &amp; Accessories</v>
      </c>
      <c r="L907" s="2" t="s">
        <v>13086</v>
      </c>
      <c r="M907" t="str">
        <f t="shared" si="158"/>
        <v>Accessories &amp; Peripherals</v>
      </c>
      <c r="N907" s="2" t="s">
        <v>13154</v>
      </c>
      <c r="O907" s="2" t="str">
        <f t="shared" si="159"/>
        <v>LaptopAccessories</v>
      </c>
      <c r="P907" s="1" t="s">
        <v>13248</v>
      </c>
      <c r="R907" s="2">
        <v>1249</v>
      </c>
      <c r="S907" s="8">
        <f t="shared" si="160"/>
        <v>1249</v>
      </c>
      <c r="T907" s="2">
        <v>2796</v>
      </c>
      <c r="U907" s="8">
        <f t="shared" si="161"/>
        <v>2796</v>
      </c>
      <c r="V907" s="1">
        <f t="shared" si="162"/>
        <v>0.5532904148783977</v>
      </c>
      <c r="W907">
        <v>4.4000000000000004</v>
      </c>
      <c r="X907" s="10">
        <f t="shared" si="163"/>
        <v>4.4000000000000004</v>
      </c>
      <c r="Y907" s="4">
        <v>4598</v>
      </c>
      <c r="Z907" s="12">
        <f t="shared" si="164"/>
        <v>4598</v>
      </c>
    </row>
    <row r="908" spans="1:26" x14ac:dyDescent="0.25">
      <c r="A908">
        <v>907</v>
      </c>
      <c r="B908" t="s">
        <v>7487</v>
      </c>
      <c r="C908" t="s">
        <v>7488</v>
      </c>
      <c r="D908" t="str">
        <f t="shared" si="156"/>
        <v>Hp Wired On Ear Headphones With Mic With 3.5 Mm Drivers, In-Built Noise Cancelling, Foldable And Adjustable For Laptop Pc Office Home 1 Year Warranty (B4B09Pa)</v>
      </c>
      <c r="F908" t="str">
        <f t="shared" si="165"/>
        <v>Unique</v>
      </c>
      <c r="G908" t="str" cm="1">
        <f t="array" ref="G908">PROPER(_xlfn.TEXTJOIN(" ", TRUE, INDEX(_xlfn.FILTERXML("&lt;t&gt;&lt;s&gt;" &amp; SUBSTITUTE(D908," ","&lt;/s&gt;&lt;s&gt;") &amp; "&lt;/s&gt;&lt;/t&gt;", "//s"), _xlfn.SEQUENCE(4))))</f>
        <v>Hp Wired On Ear</v>
      </c>
      <c r="H908" t="str">
        <f t="shared" si="155"/>
        <v>Mic With 3.5 Mm Drivers, In-Built Noise Cancelling, Foldable And Adjustable For Laptop Pc Office Home 1 Year Warranty (B4B09Pa)</v>
      </c>
      <c r="I908" t="s">
        <v>7489</v>
      </c>
      <c r="J908" t="s">
        <v>13085</v>
      </c>
      <c r="K908" s="7" t="str">
        <f t="shared" si="157"/>
        <v>Computers &amp; Accessories</v>
      </c>
      <c r="L908" t="s">
        <v>13086</v>
      </c>
      <c r="M908" t="str">
        <f t="shared" si="158"/>
        <v>Accessories &amp; Peripherals</v>
      </c>
      <c r="N908" t="s">
        <v>13224</v>
      </c>
      <c r="O908" s="2" t="str">
        <f t="shared" si="159"/>
        <v>Audio &amp; VideoAccessories</v>
      </c>
      <c r="P908" s="1" t="s">
        <v>13260</v>
      </c>
      <c r="R908">
        <v>649</v>
      </c>
      <c r="S908" s="8">
        <f t="shared" si="160"/>
        <v>649</v>
      </c>
      <c r="T908">
        <v>999</v>
      </c>
      <c r="U908" s="8">
        <f t="shared" si="161"/>
        <v>999</v>
      </c>
      <c r="V908" s="1">
        <f t="shared" si="162"/>
        <v>0.35035035035035034</v>
      </c>
      <c r="W908">
        <v>3.5</v>
      </c>
      <c r="X908" s="10">
        <f t="shared" si="163"/>
        <v>3.5</v>
      </c>
      <c r="Y908" s="4">
        <v>7222</v>
      </c>
      <c r="Z908" s="12">
        <f t="shared" si="164"/>
        <v>7222</v>
      </c>
    </row>
    <row r="909" spans="1:26" x14ac:dyDescent="0.25">
      <c r="A909">
        <v>908</v>
      </c>
      <c r="B909" t="s">
        <v>7498</v>
      </c>
      <c r="C909" t="s">
        <v>7499</v>
      </c>
      <c r="D909" t="str">
        <f t="shared" si="156"/>
        <v>Redragon K617 Fizz 60% Wired RGB Gaming Keyboard, 61 Keys Compact Mechanical Keyboard w White and Grey Color Keycaps, Linear Red Switch, Pro Driver Software Supported</v>
      </c>
      <c r="F909" t="str">
        <f t="shared" si="165"/>
        <v>Unique</v>
      </c>
      <c r="G909" t="str" cm="1">
        <f t="array" ref="G909">PROPER(_xlfn.TEXTJOIN(" ", TRUE, INDEX(_xlfn.FILTERXML("&lt;t&gt;&lt;s&gt;" &amp; SUBSTITUTE(D909," ","&lt;/s&gt;&lt;s&gt;") &amp; "&lt;/s&gt;&lt;/t&gt;", "//s"), _xlfn.SEQUENCE(4))))</f>
        <v>Redragon K617 Fizz 0.6</v>
      </c>
      <c r="H909" t="str">
        <f t="shared" si="155"/>
        <v>Gaming Keyboard, 61 Keys Compact Mechanical Keyboard w White and Grey Color Keycaps, Linear Red Switch, Pro Driver Software Supported</v>
      </c>
      <c r="I909" t="s">
        <v>7500</v>
      </c>
      <c r="J909" t="s">
        <v>13085</v>
      </c>
      <c r="K909" s="7" t="str">
        <f t="shared" si="157"/>
        <v>Computers &amp; Accessories</v>
      </c>
      <c r="L909" s="2" t="s">
        <v>13086</v>
      </c>
      <c r="M909" t="str">
        <f t="shared" si="158"/>
        <v>Accessories &amp; Peripherals</v>
      </c>
      <c r="N909" s="2" t="s">
        <v>13196</v>
      </c>
      <c r="O909" s="2" t="str">
        <f t="shared" si="159"/>
        <v>PCGamingPeripherals</v>
      </c>
      <c r="P909" s="1" t="s">
        <v>13261</v>
      </c>
      <c r="R909" s="2">
        <v>2649</v>
      </c>
      <c r="S909" s="8">
        <f t="shared" si="160"/>
        <v>2649</v>
      </c>
      <c r="T909" s="2">
        <v>3499</v>
      </c>
      <c r="U909" s="8">
        <f t="shared" si="161"/>
        <v>3499</v>
      </c>
      <c r="V909" s="1">
        <f t="shared" si="162"/>
        <v>0.2429265504429837</v>
      </c>
      <c r="W909">
        <v>4.5</v>
      </c>
      <c r="X909" s="10">
        <f t="shared" si="163"/>
        <v>4.5</v>
      </c>
      <c r="Y909" s="4">
        <v>1271</v>
      </c>
      <c r="Z909" s="12">
        <f t="shared" si="164"/>
        <v>1271</v>
      </c>
    </row>
    <row r="910" spans="1:26" x14ac:dyDescent="0.25">
      <c r="A910">
        <v>909</v>
      </c>
      <c r="B910" t="s">
        <v>513</v>
      </c>
      <c r="C910" t="s">
        <v>514</v>
      </c>
      <c r="D910" t="str">
        <f t="shared" si="156"/>
        <v>Ambrane Unbreakable 3A Fast Charging Braided Type C Cable 1.5 Meter (RCT15, Blue) Supports QC 2.0 3.0 Charging</v>
      </c>
      <c r="F910" t="str">
        <f t="shared" si="165"/>
        <v>Duplicate</v>
      </c>
      <c r="G910" t="str" cm="1">
        <f t="array" ref="G910">PROPER(_xlfn.TEXTJOIN(" ", TRUE, INDEX(_xlfn.FILTERXML("&lt;t&gt;&lt;s&gt;" &amp; SUBSTITUTE(D910," ","&lt;/s&gt;&lt;s&gt;") &amp; "&lt;/s&gt;&lt;/t&gt;", "//s"), _xlfn.SEQUENCE(4))))</f>
        <v>Ambrane Unbreakable 3A Fast</v>
      </c>
      <c r="H910" t="str">
        <f t="shared" si="155"/>
        <v>Type C Cable 1.5 Meter (RCT15, Blue) Supports QC 2.0 3.0 Charging</v>
      </c>
      <c r="I910" t="s">
        <v>17</v>
      </c>
      <c r="J910" t="s">
        <v>13085</v>
      </c>
      <c r="K910" s="7" t="str">
        <f t="shared" si="157"/>
        <v>Computers &amp; Accessories</v>
      </c>
      <c r="L910" t="s">
        <v>13086</v>
      </c>
      <c r="M910" t="str">
        <f t="shared" si="158"/>
        <v>Accessories &amp; Peripherals</v>
      </c>
      <c r="N910" t="s">
        <v>13087</v>
      </c>
      <c r="O910" s="2" t="str">
        <f t="shared" si="159"/>
        <v>Cables &amp; Accessories</v>
      </c>
      <c r="P910" s="1" t="s">
        <v>13088</v>
      </c>
      <c r="Q910" t="s">
        <v>13089</v>
      </c>
      <c r="R910">
        <v>199</v>
      </c>
      <c r="S910" s="8">
        <f t="shared" si="160"/>
        <v>199</v>
      </c>
      <c r="T910">
        <v>349</v>
      </c>
      <c r="U910" s="8">
        <f t="shared" si="161"/>
        <v>349</v>
      </c>
      <c r="V910" s="1">
        <f t="shared" si="162"/>
        <v>0.42979942693409739</v>
      </c>
      <c r="W910">
        <v>4.0999999999999996</v>
      </c>
      <c r="X910" s="10">
        <f t="shared" si="163"/>
        <v>4.0999999999999996</v>
      </c>
      <c r="Y910" s="4">
        <v>314</v>
      </c>
      <c r="Z910" s="12">
        <f t="shared" si="164"/>
        <v>314</v>
      </c>
    </row>
    <row r="911" spans="1:26" x14ac:dyDescent="0.25">
      <c r="A911">
        <v>910</v>
      </c>
      <c r="B911" t="s">
        <v>7511</v>
      </c>
      <c r="C911" t="s">
        <v>7512</v>
      </c>
      <c r="D911" t="str">
        <f t="shared" si="156"/>
        <v>HP GT 53 XL Cartridge Ink</v>
      </c>
      <c r="F911" t="str">
        <f t="shared" si="165"/>
        <v>Unique</v>
      </c>
      <c r="G911" t="str" cm="1">
        <f t="array" ref="G911">PROPER(_xlfn.TEXTJOIN(" ", TRUE, INDEX(_xlfn.FILTERXML("&lt;t&gt;&lt;s&gt;" &amp; SUBSTITUTE(D911," ","&lt;/s&gt;&lt;s&gt;") &amp; "&lt;/s&gt;&lt;/t&gt;", "//s"), _xlfn.SEQUENCE(4))))</f>
        <v>Hp Gt 53 Xl</v>
      </c>
      <c r="H911" t="str">
        <f t="shared" si="155"/>
        <v/>
      </c>
      <c r="I911" t="s">
        <v>5193</v>
      </c>
      <c r="J911" t="s">
        <v>13085</v>
      </c>
      <c r="K911" s="7" t="str">
        <f t="shared" si="157"/>
        <v>Computers &amp; Accessories</v>
      </c>
      <c r="L911" t="s">
        <v>13191</v>
      </c>
      <c r="M911" t="str">
        <f t="shared" si="158"/>
        <v>Printers , Inks &amp; Accessories</v>
      </c>
      <c r="N911" t="s">
        <v>13192</v>
      </c>
      <c r="O911" s="2" t="str">
        <f t="shared" si="159"/>
        <v>Inks , Toners &amp; Cartridges</v>
      </c>
      <c r="P911" s="1" t="s">
        <v>13193</v>
      </c>
      <c r="R911">
        <v>596</v>
      </c>
      <c r="S911" s="8">
        <f t="shared" si="160"/>
        <v>596</v>
      </c>
      <c r="T911">
        <v>723</v>
      </c>
      <c r="U911" s="8">
        <f t="shared" si="161"/>
        <v>723</v>
      </c>
      <c r="V911" s="1">
        <f t="shared" si="162"/>
        <v>0.17565698478561548</v>
      </c>
      <c r="W911">
        <v>4.4000000000000004</v>
      </c>
      <c r="X911" s="10">
        <f t="shared" si="163"/>
        <v>4.4000000000000004</v>
      </c>
      <c r="Y911" s="4">
        <v>3219</v>
      </c>
      <c r="Z911" s="12">
        <f t="shared" si="164"/>
        <v>3219</v>
      </c>
    </row>
    <row r="912" spans="1:26" x14ac:dyDescent="0.25">
      <c r="A912">
        <v>911</v>
      </c>
      <c r="B912" t="s">
        <v>7521</v>
      </c>
      <c r="C912" t="s">
        <v>7522</v>
      </c>
      <c r="D912" t="str">
        <f t="shared" si="156"/>
        <v>Noise ColorFit Ultra Smart Watch with 1.75" HD Display, Aluminium Alloy Body, 60 Sports Modes, Spo2, Lightweight, Stock Market Info, Calls and SMS Reply (Space Blue)</v>
      </c>
      <c r="F912" t="str">
        <f t="shared" si="165"/>
        <v>Unique</v>
      </c>
      <c r="G912" t="str" cm="1">
        <f t="array" ref="G912">PROPER(_xlfn.TEXTJOIN(" ", TRUE, INDEX(_xlfn.FILTERXML("&lt;t&gt;&lt;s&gt;" &amp; SUBSTITUTE(D912," ","&lt;/s&gt;&lt;s&gt;") &amp; "&lt;/s&gt;&lt;/t&gt;", "//s"), _xlfn.SEQUENCE(4))))</f>
        <v>Noise Colorfit Ultra Smart</v>
      </c>
      <c r="H912" t="str">
        <f t="shared" si="155"/>
        <v>1.75" HD Display, Aluminium Alloy Body, 60 Sports Modes, Spo2, Lightweight, Stock Market Info, Calls and SMS Reply (Space Blue)</v>
      </c>
      <c r="I912" t="s">
        <v>2910</v>
      </c>
      <c r="J912" t="s">
        <v>13093</v>
      </c>
      <c r="K912" s="7" t="str">
        <f t="shared" si="157"/>
        <v>Electronics</v>
      </c>
      <c r="L912" s="2" t="s">
        <v>13120</v>
      </c>
      <c r="M912" t="str">
        <f t="shared" si="158"/>
        <v>WearableTechnology</v>
      </c>
      <c r="N912" s="2" t="s">
        <v>13121</v>
      </c>
      <c r="O912" s="2" t="str">
        <f t="shared" si="159"/>
        <v>SmartWatches</v>
      </c>
      <c r="P912" s="1"/>
      <c r="R912" s="2">
        <v>2499</v>
      </c>
      <c r="S912" s="8">
        <f t="shared" si="160"/>
        <v>2499</v>
      </c>
      <c r="T912" s="2">
        <v>5999</v>
      </c>
      <c r="U912" s="8">
        <f t="shared" si="161"/>
        <v>5999</v>
      </c>
      <c r="V912" s="1">
        <f t="shared" si="162"/>
        <v>0.58343057176196034</v>
      </c>
      <c r="W912">
        <v>4.0999999999999996</v>
      </c>
      <c r="X912" s="10">
        <f t="shared" si="163"/>
        <v>4.0999999999999996</v>
      </c>
      <c r="Y912" s="4">
        <v>38879</v>
      </c>
      <c r="Z912" s="12">
        <f t="shared" si="164"/>
        <v>38879</v>
      </c>
    </row>
    <row r="913" spans="1:26" x14ac:dyDescent="0.25">
      <c r="A913">
        <v>912</v>
      </c>
      <c r="B913" t="s">
        <v>7526</v>
      </c>
      <c r="C913" t="s">
        <v>7527</v>
      </c>
      <c r="D913" t="str">
        <f t="shared" si="156"/>
        <v>Zebronics Zeb-JUKEBAR 3900, 80W Multimedia soundbar with subwoofer Supporting Bluetooth, HDMI(ARC), Coaxial Input, AUX, USB and Remote Control (Black)</v>
      </c>
      <c r="F913" t="str">
        <f t="shared" si="165"/>
        <v>Unique</v>
      </c>
      <c r="G913" t="str" cm="1">
        <f t="array" ref="G913">PROPER(_xlfn.TEXTJOIN(" ", TRUE, INDEX(_xlfn.FILTERXML("&lt;t&gt;&lt;s&gt;" &amp; SUBSTITUTE(D913," ","&lt;/s&gt;&lt;s&gt;") &amp; "&lt;/s&gt;&lt;/t&gt;", "//s"), _xlfn.SEQUENCE(4))))</f>
        <v>Zebronics Zeb-Jukebar 3900, 80W</v>
      </c>
      <c r="H913" t="str">
        <f t="shared" si="155"/>
        <v>with subwoofer Supporting Bluetooth, HDMI(ARC), Coaxial Input, AUX, USB and Remote Control (Black)</v>
      </c>
      <c r="I913" t="s">
        <v>7528</v>
      </c>
      <c r="J913" t="s">
        <v>13093</v>
      </c>
      <c r="K913" s="7" t="str">
        <f t="shared" si="157"/>
        <v>Electronics</v>
      </c>
      <c r="L913" s="2" t="s">
        <v>13104</v>
      </c>
      <c r="M913" t="str">
        <f t="shared" si="158"/>
        <v>HomeAudio</v>
      </c>
      <c r="N913" s="2" t="s">
        <v>13117</v>
      </c>
      <c r="O913" s="2" t="str">
        <f t="shared" si="159"/>
        <v>Speakers</v>
      </c>
      <c r="P913" s="1" t="s">
        <v>13262</v>
      </c>
      <c r="R913" s="2">
        <v>4999</v>
      </c>
      <c r="S913" s="8">
        <f t="shared" si="160"/>
        <v>4999</v>
      </c>
      <c r="T913" s="2">
        <v>12499</v>
      </c>
      <c r="U913" s="8">
        <f t="shared" si="161"/>
        <v>12499</v>
      </c>
      <c r="V913" s="1">
        <f t="shared" si="162"/>
        <v>0.60004800384030721</v>
      </c>
      <c r="W913">
        <v>4.2</v>
      </c>
      <c r="X913" s="10">
        <f t="shared" si="163"/>
        <v>4.2</v>
      </c>
      <c r="Y913" s="4">
        <v>4541</v>
      </c>
      <c r="Z913" s="12">
        <f t="shared" si="164"/>
        <v>4541</v>
      </c>
    </row>
    <row r="914" spans="1:26" x14ac:dyDescent="0.25">
      <c r="A914">
        <v>913</v>
      </c>
      <c r="B914" t="s">
        <v>7537</v>
      </c>
      <c r="C914" t="s">
        <v>7538</v>
      </c>
      <c r="D914" t="str">
        <f t="shared" si="156"/>
        <v>boAt Bassheads 102 Wired in Ear Earphones with Mic (Mint Green)</v>
      </c>
      <c r="F914" t="str">
        <f t="shared" si="165"/>
        <v>Unique</v>
      </c>
      <c r="G914" t="str" cm="1">
        <f t="array" ref="G914">PROPER(_xlfn.TEXTJOIN(" ", TRUE, INDEX(_xlfn.FILTERXML("&lt;t&gt;&lt;s&gt;" &amp; SUBSTITUTE(D914," ","&lt;/s&gt;&lt;s&gt;") &amp; "&lt;/s&gt;&lt;/t&gt;", "//s"), _xlfn.SEQUENCE(4))))</f>
        <v>Boat Bassheads 102 Wired</v>
      </c>
      <c r="H914" t="str">
        <f t="shared" si="155"/>
        <v>Earphones with Mic (Mint Green)</v>
      </c>
      <c r="I914" t="s">
        <v>3025</v>
      </c>
      <c r="J914" t="s">
        <v>13093</v>
      </c>
      <c r="K914" s="7" t="str">
        <f t="shared" si="157"/>
        <v>Electronics</v>
      </c>
      <c r="L914" t="s">
        <v>13131</v>
      </c>
      <c r="M914" t="str">
        <f t="shared" si="158"/>
        <v>Headphones , Earbuds &amp; Accessories</v>
      </c>
      <c r="N914" s="2" t="s">
        <v>13132</v>
      </c>
      <c r="O914" s="2" t="str">
        <f t="shared" si="159"/>
        <v>Headphones</v>
      </c>
      <c r="P914" s="1" t="s">
        <v>13133</v>
      </c>
      <c r="R914">
        <v>399</v>
      </c>
      <c r="S914" s="8">
        <f t="shared" si="160"/>
        <v>399</v>
      </c>
      <c r="T914" s="2">
        <v>1290</v>
      </c>
      <c r="U914" s="8">
        <f t="shared" si="161"/>
        <v>1290</v>
      </c>
      <c r="V914" s="1">
        <f t="shared" si="162"/>
        <v>0.69069767441860463</v>
      </c>
      <c r="W914">
        <v>4.2</v>
      </c>
      <c r="X914" s="10">
        <f t="shared" si="163"/>
        <v>4.2</v>
      </c>
      <c r="Y914" s="4">
        <v>76042</v>
      </c>
      <c r="Z914" s="12">
        <f t="shared" si="164"/>
        <v>76042</v>
      </c>
    </row>
    <row r="915" spans="1:26" x14ac:dyDescent="0.25">
      <c r="A915">
        <v>914</v>
      </c>
      <c r="B915" t="s">
        <v>7547</v>
      </c>
      <c r="C915" t="s">
        <v>7548</v>
      </c>
      <c r="D915" t="str">
        <f t="shared" si="156"/>
        <v>Duracell CR2016 3V Lithium Coin Battery, 5 pcs, 2016 Coin Button Cell Battery, DL2016</v>
      </c>
      <c r="F915" t="str">
        <f t="shared" si="165"/>
        <v>Unique</v>
      </c>
      <c r="G915" t="str" cm="1">
        <f t="array" ref="G915">PROPER(_xlfn.TEXTJOIN(" ", TRUE, INDEX(_xlfn.FILTERXML("&lt;t&gt;&lt;s&gt;" &amp; SUBSTITUTE(D915," ","&lt;/s&gt;&lt;s&gt;") &amp; "&lt;/s&gt;&lt;/t&gt;", "//s"), _xlfn.SEQUENCE(4))))</f>
        <v>Duracell Cr2016 3V Lithium</v>
      </c>
      <c r="H915" t="str">
        <f t="shared" si="155"/>
        <v>5 pcs, 2016 Coin Button Cell Battery, DL2016</v>
      </c>
      <c r="I915" t="s">
        <v>5462</v>
      </c>
      <c r="J915" t="s">
        <v>13093</v>
      </c>
      <c r="K915" s="7" t="str">
        <f t="shared" si="157"/>
        <v>Electronics</v>
      </c>
      <c r="L915" t="s">
        <v>13169</v>
      </c>
      <c r="M915" t="str">
        <f t="shared" si="158"/>
        <v>GeneralPurposeBatteries &amp; BatteryChargers</v>
      </c>
      <c r="O915" s="2" t="str">
        <f t="shared" si="159"/>
        <v/>
      </c>
      <c r="P915" s="1"/>
      <c r="R915">
        <v>116</v>
      </c>
      <c r="S915" s="8">
        <f t="shared" si="160"/>
        <v>116</v>
      </c>
      <c r="T915">
        <v>200</v>
      </c>
      <c r="U915" s="8">
        <f t="shared" si="161"/>
        <v>200</v>
      </c>
      <c r="V915" s="1">
        <f t="shared" si="162"/>
        <v>0.42</v>
      </c>
      <c r="W915">
        <v>4.3</v>
      </c>
      <c r="X915" s="10">
        <f t="shared" si="163"/>
        <v>4.3</v>
      </c>
      <c r="Y915" s="4">
        <v>485</v>
      </c>
      <c r="Z915" s="12">
        <f t="shared" si="164"/>
        <v>485</v>
      </c>
    </row>
    <row r="916" spans="1:26" x14ac:dyDescent="0.25">
      <c r="A916">
        <v>915</v>
      </c>
      <c r="B916" t="s">
        <v>7557</v>
      </c>
      <c r="C916" t="s">
        <v>7558</v>
      </c>
      <c r="D916" t="str">
        <f t="shared" si="156"/>
        <v>MI 360¬∞ Home Security Wireless Camera 2K Pro with Bluetooth Gateway BLE 4.2 l Dual Band Wi-fi Connection l 3 Million 1296p| Full Color in Low-Light | AI Human Detection, White</v>
      </c>
      <c r="F916" t="str">
        <f t="shared" si="165"/>
        <v>Unique</v>
      </c>
      <c r="G916" t="str" cm="1">
        <f t="array" ref="G916">PROPER(_xlfn.TEXTJOIN(" ", TRUE, INDEX(_xlfn.FILTERXML("&lt;t&gt;&lt;s&gt;" &amp; SUBSTITUTE(D916," ","&lt;/s&gt;&lt;s&gt;") &amp; "&lt;/s&gt;&lt;/t&gt;", "//s"), _xlfn.SEQUENCE(4))))</f>
        <v>Mi 360¬∞ Home Security</v>
      </c>
      <c r="H916" t="str">
        <f t="shared" si="155"/>
        <v>2K Pro with Bluetooth Gateway BLE 4.2 l Dual Band Wi-fi Connection l 3 Million 1296p| Full Color in Low-Light | AI Human Detection, White</v>
      </c>
      <c r="I916" t="s">
        <v>5833</v>
      </c>
      <c r="J916" t="s">
        <v>13093</v>
      </c>
      <c r="K916" s="7" t="str">
        <f t="shared" si="157"/>
        <v>Electronics</v>
      </c>
      <c r="L916" s="2" t="s">
        <v>13182</v>
      </c>
      <c r="M916" t="str">
        <f t="shared" si="158"/>
        <v>Cameras &amp; Photography</v>
      </c>
      <c r="N916" s="2" t="s">
        <v>13218</v>
      </c>
      <c r="O916" s="2" t="str">
        <f t="shared" si="159"/>
        <v>SecurityCameras</v>
      </c>
      <c r="P916" s="1" t="s">
        <v>13219</v>
      </c>
      <c r="R916" s="2">
        <v>4499</v>
      </c>
      <c r="S916" s="8">
        <f t="shared" si="160"/>
        <v>4499</v>
      </c>
      <c r="T916" s="2">
        <v>5999</v>
      </c>
      <c r="U916" s="8">
        <f t="shared" si="161"/>
        <v>5999</v>
      </c>
      <c r="V916" s="1">
        <f t="shared" si="162"/>
        <v>0.2500416736122687</v>
      </c>
      <c r="W916">
        <v>4.3</v>
      </c>
      <c r="X916" s="10">
        <f t="shared" si="163"/>
        <v>4.3</v>
      </c>
      <c r="Y916" s="4">
        <v>44696</v>
      </c>
      <c r="Z916" s="12">
        <f t="shared" si="164"/>
        <v>44696</v>
      </c>
    </row>
    <row r="917" spans="1:26" x14ac:dyDescent="0.25">
      <c r="A917">
        <v>916</v>
      </c>
      <c r="B917" t="s">
        <v>7567</v>
      </c>
      <c r="C917" t="s">
        <v>7568</v>
      </c>
      <c r="D917" t="str">
        <f t="shared" si="156"/>
        <v>ZEBRONICS Zeb-100HB 4 Ports USB Hub for Laptop, PC Computers, Plug and Play, Backward Compatible - Black</v>
      </c>
      <c r="F917" t="str">
        <f t="shared" si="165"/>
        <v>Unique</v>
      </c>
      <c r="G917" t="str" cm="1">
        <f t="array" ref="G917">PROPER(_xlfn.TEXTJOIN(" ", TRUE, INDEX(_xlfn.FILTERXML("&lt;t&gt;&lt;s&gt;" &amp; SUBSTITUTE(D917," ","&lt;/s&gt;&lt;s&gt;") &amp; "&lt;/s&gt;&lt;/t&gt;", "//s"), _xlfn.SEQUENCE(4))))</f>
        <v>Zebronics Zeb-100Hb 4 Ports</v>
      </c>
      <c r="H917" t="str">
        <f t="shared" si="155"/>
        <v>for Laptop, PC Computers, Plug and Play, Backward Compatible - Black</v>
      </c>
      <c r="I917" t="s">
        <v>6030</v>
      </c>
      <c r="J917" t="s">
        <v>13085</v>
      </c>
      <c r="K917" s="7" t="str">
        <f t="shared" si="157"/>
        <v>Computers &amp; Accessories</v>
      </c>
      <c r="L917" t="s">
        <v>13086</v>
      </c>
      <c r="M917" t="str">
        <f t="shared" si="158"/>
        <v>Accessories &amp; Peripherals</v>
      </c>
      <c r="N917" t="s">
        <v>13223</v>
      </c>
      <c r="O917" s="2" t="str">
        <f t="shared" si="159"/>
        <v>USBHubs</v>
      </c>
      <c r="P917" s="1"/>
      <c r="R917">
        <v>330</v>
      </c>
      <c r="S917" s="8">
        <f t="shared" si="160"/>
        <v>330</v>
      </c>
      <c r="T917">
        <v>499</v>
      </c>
      <c r="U917" s="8">
        <f t="shared" si="161"/>
        <v>499</v>
      </c>
      <c r="V917" s="1">
        <f t="shared" si="162"/>
        <v>0.33867735470941884</v>
      </c>
      <c r="W917">
        <v>3.7</v>
      </c>
      <c r="X917" s="10">
        <f t="shared" si="163"/>
        <v>3.7</v>
      </c>
      <c r="Y917" s="4">
        <v>8566</v>
      </c>
      <c r="Z917" s="12">
        <f t="shared" si="164"/>
        <v>8566</v>
      </c>
    </row>
    <row r="918" spans="1:26" x14ac:dyDescent="0.25">
      <c r="A918">
        <v>917</v>
      </c>
      <c r="B918" t="s">
        <v>7577</v>
      </c>
      <c r="C918" t="s">
        <v>7578</v>
      </c>
      <c r="D918" t="str">
        <f t="shared" si="156"/>
        <v>Boult Audio Bass Buds Q2 Lightweight Stereo Wired Over Ear Headphones Set with Mic with Deep Bass, Comfortable Ear Cushions, and Long Cord (Black)</v>
      </c>
      <c r="F918" t="str">
        <f t="shared" si="165"/>
        <v>Unique</v>
      </c>
      <c r="G918" t="str" cm="1">
        <f t="array" ref="G918">PROPER(_xlfn.TEXTJOIN(" ", TRUE, INDEX(_xlfn.FILTERXML("&lt;t&gt;&lt;s&gt;" &amp; SUBSTITUTE(D918," ","&lt;/s&gt;&lt;s&gt;") &amp; "&lt;/s&gt;&lt;/t&gt;", "//s"), _xlfn.SEQUENCE(4))))</f>
        <v>Boult Audio Bass Buds</v>
      </c>
      <c r="H918" t="str">
        <f t="shared" si="155"/>
        <v>Stereo Wired Over Ear Headphones Set with Mic with Deep Bass, Comfortable Ear Cushions, and Long Cord (Black)</v>
      </c>
      <c r="I918" t="s">
        <v>5385</v>
      </c>
      <c r="J918" t="s">
        <v>13093</v>
      </c>
      <c r="K918" s="7" t="str">
        <f t="shared" si="157"/>
        <v>Electronics</v>
      </c>
      <c r="L918" t="s">
        <v>13131</v>
      </c>
      <c r="M918" t="str">
        <f t="shared" si="158"/>
        <v>Headphones , Earbuds &amp; Accessories</v>
      </c>
      <c r="N918" s="2" t="s">
        <v>13132</v>
      </c>
      <c r="O918" s="2" t="str">
        <f t="shared" si="159"/>
        <v>Headphones</v>
      </c>
      <c r="P918" s="1" t="s">
        <v>13205</v>
      </c>
      <c r="R918">
        <v>649</v>
      </c>
      <c r="S918" s="8">
        <f t="shared" si="160"/>
        <v>649</v>
      </c>
      <c r="T918" s="2">
        <v>2499</v>
      </c>
      <c r="U918" s="8">
        <f t="shared" si="161"/>
        <v>2499</v>
      </c>
      <c r="V918" s="1">
        <f t="shared" si="162"/>
        <v>0.74029611844737897</v>
      </c>
      <c r="W918">
        <v>3.9</v>
      </c>
      <c r="X918" s="10">
        <f t="shared" si="163"/>
        <v>3.9</v>
      </c>
      <c r="Y918" s="4">
        <v>13049</v>
      </c>
      <c r="Z918" s="12">
        <f t="shared" si="164"/>
        <v>13049</v>
      </c>
    </row>
    <row r="919" spans="1:26" x14ac:dyDescent="0.25">
      <c r="A919">
        <v>918</v>
      </c>
      <c r="B919" t="s">
        <v>7586</v>
      </c>
      <c r="C919" t="s">
        <v>7587</v>
      </c>
      <c r="D919" t="str">
        <f t="shared" si="156"/>
        <v>ESR Screen Protector Compatible with iPad Pro 11 Inch (2022 2021 2020 2018) and iPad Air 5 4 (2022 2020, 10.9 Inch), Tempered-Glass Film with Alignment Frame, Scratch Resistant, HD Clarity, 2 Pack</v>
      </c>
      <c r="F919" t="str">
        <f t="shared" si="165"/>
        <v>Unique</v>
      </c>
      <c r="G919" t="str" cm="1">
        <f t="array" ref="G919">PROPER(_xlfn.TEXTJOIN(" ", TRUE, INDEX(_xlfn.FILTERXML("&lt;t&gt;&lt;s&gt;" &amp; SUBSTITUTE(D919," ","&lt;/s&gt;&lt;s&gt;") &amp; "&lt;/s&gt;&lt;/t&gt;", "//s"), _xlfn.SEQUENCE(4))))</f>
        <v>Esr Screen Protector Compatible</v>
      </c>
      <c r="H919" t="str">
        <f t="shared" si="155"/>
        <v>Pro 11 Inch (2022 2021 2020 2018) and iPad Air 5 4 (2022 2020, 10.9 Inch), Tempered-Glass Film with Alignment Frame, Scratch Resistant, HD Clarity, 2 Pack</v>
      </c>
      <c r="I919" t="s">
        <v>5925</v>
      </c>
      <c r="J919" t="s">
        <v>13085</v>
      </c>
      <c r="K919" s="7" t="str">
        <f t="shared" si="157"/>
        <v>Computers &amp; Accessories</v>
      </c>
      <c r="L919" s="2" t="s">
        <v>13086</v>
      </c>
      <c r="M919" t="str">
        <f t="shared" si="158"/>
        <v>Accessories &amp; Peripherals</v>
      </c>
      <c r="N919" s="2" t="s">
        <v>13220</v>
      </c>
      <c r="O919" s="2" t="str">
        <f t="shared" si="159"/>
        <v>TabletAccessories</v>
      </c>
      <c r="P919" s="1" t="s">
        <v>13147</v>
      </c>
      <c r="R919" s="2">
        <v>1234</v>
      </c>
      <c r="S919" s="8">
        <f t="shared" si="160"/>
        <v>1234</v>
      </c>
      <c r="T919" s="2">
        <v>1599</v>
      </c>
      <c r="U919" s="8">
        <f t="shared" si="161"/>
        <v>1599</v>
      </c>
      <c r="V919" s="1">
        <f t="shared" si="162"/>
        <v>0.22826766729205752</v>
      </c>
      <c r="W919">
        <v>4.5</v>
      </c>
      <c r="X919" s="10">
        <f t="shared" si="163"/>
        <v>4.5</v>
      </c>
      <c r="Y919" s="4">
        <v>16680</v>
      </c>
      <c r="Z919" s="12">
        <f t="shared" si="164"/>
        <v>16680</v>
      </c>
    </row>
    <row r="920" spans="1:26" x14ac:dyDescent="0.25">
      <c r="A920">
        <v>919</v>
      </c>
      <c r="B920" t="s">
        <v>4362</v>
      </c>
      <c r="C920" t="s">
        <v>4363</v>
      </c>
      <c r="D920" t="str">
        <f t="shared" si="156"/>
        <v>boAt Rockerz 400 Bluetooth On Ear Headphones With Mic With Upto 8 Hours Playback and Soft Padded Ear Cushions(Grey Green)</v>
      </c>
      <c r="F920" t="str">
        <f t="shared" si="165"/>
        <v>Duplicate</v>
      </c>
      <c r="G920" t="str" cm="1">
        <f t="array" ref="G920">PROPER(_xlfn.TEXTJOIN(" ", TRUE, INDEX(_xlfn.FILTERXML("&lt;t&gt;&lt;s&gt;" &amp; SUBSTITUTE(D920," ","&lt;/s&gt;&lt;s&gt;") &amp; "&lt;/s&gt;&lt;/t&gt;", "//s"), _xlfn.SEQUENCE(4))))</f>
        <v>Boat Rockerz 400 Bluetooth</v>
      </c>
      <c r="H920" t="str">
        <f t="shared" si="155"/>
        <v>Headphones With Mic With Upto 8 Hours Playback and Soft Padded Ear Cushions(Grey Green)</v>
      </c>
      <c r="I920" t="s">
        <v>4364</v>
      </c>
      <c r="J920" t="s">
        <v>13093</v>
      </c>
      <c r="K920" s="7" t="str">
        <f t="shared" si="157"/>
        <v>Electronics</v>
      </c>
      <c r="L920" s="2" t="s">
        <v>13131</v>
      </c>
      <c r="M920" t="str">
        <f t="shared" si="158"/>
        <v>Headphones , Earbuds &amp; Accessories</v>
      </c>
      <c r="N920" s="2" t="s">
        <v>13132</v>
      </c>
      <c r="O920" s="2" t="str">
        <f t="shared" si="159"/>
        <v>Headphones</v>
      </c>
      <c r="P920" s="1" t="s">
        <v>13153</v>
      </c>
      <c r="R920" s="2">
        <v>1399</v>
      </c>
      <c r="S920" s="8">
        <f t="shared" si="160"/>
        <v>1399</v>
      </c>
      <c r="T920" s="2">
        <v>2990</v>
      </c>
      <c r="U920" s="8">
        <f t="shared" si="161"/>
        <v>2990</v>
      </c>
      <c r="V920" s="1">
        <f t="shared" si="162"/>
        <v>0.53210702341137128</v>
      </c>
      <c r="W920">
        <v>4.0999999999999996</v>
      </c>
      <c r="X920" s="10">
        <f t="shared" si="163"/>
        <v>4.0999999999999996</v>
      </c>
      <c r="Y920" s="4">
        <v>97174</v>
      </c>
      <c r="Z920" s="12">
        <f t="shared" si="164"/>
        <v>97174</v>
      </c>
    </row>
    <row r="921" spans="1:26" x14ac:dyDescent="0.25">
      <c r="A921">
        <v>920</v>
      </c>
      <c r="B921" t="s">
        <v>7598</v>
      </c>
      <c r="C921" t="s">
        <v>7599</v>
      </c>
      <c r="D921" t="str">
        <f t="shared" si="156"/>
        <v>Parker Vector Standard Chrome Trim Ball Pen (Ink - Black)</v>
      </c>
      <c r="F921" t="str">
        <f t="shared" si="165"/>
        <v>Unique</v>
      </c>
      <c r="G921" t="str" cm="1">
        <f t="array" ref="G921">PROPER(_xlfn.TEXTJOIN(" ", TRUE, INDEX(_xlfn.FILTERXML("&lt;t&gt;&lt;s&gt;" &amp; SUBSTITUTE(D921," ","&lt;/s&gt;&lt;s&gt;") &amp; "&lt;/s&gt;&lt;/t&gt;", "//s"), _xlfn.SEQUENCE(4))))</f>
        <v>Parker Vector Standard Chrome</v>
      </c>
      <c r="H921" t="str">
        <f t="shared" si="155"/>
        <v>Pen (Ink - Black)</v>
      </c>
      <c r="I921" t="s">
        <v>7008</v>
      </c>
      <c r="J921" t="s">
        <v>13171</v>
      </c>
      <c r="K921" s="7" t="str">
        <f t="shared" si="157"/>
        <v>OfficeProducts</v>
      </c>
      <c r="L921" t="s">
        <v>13172</v>
      </c>
      <c r="M921" t="str">
        <f t="shared" si="158"/>
        <v>OfficePaperProducts</v>
      </c>
      <c r="N921" t="s">
        <v>13173</v>
      </c>
      <c r="O921" s="2" t="str">
        <f t="shared" si="159"/>
        <v>Paper</v>
      </c>
      <c r="P921" s="1" t="s">
        <v>13174</v>
      </c>
      <c r="Q921" t="s">
        <v>13175</v>
      </c>
      <c r="R921">
        <v>272</v>
      </c>
      <c r="S921" s="8">
        <f t="shared" si="160"/>
        <v>272</v>
      </c>
      <c r="T921">
        <v>320</v>
      </c>
      <c r="U921" s="8">
        <f t="shared" si="161"/>
        <v>320</v>
      </c>
      <c r="V921" s="1">
        <f t="shared" si="162"/>
        <v>0.15</v>
      </c>
      <c r="W921">
        <v>4</v>
      </c>
      <c r="X921" s="10">
        <f t="shared" si="163"/>
        <v>4</v>
      </c>
      <c r="Y921" s="4">
        <v>3686</v>
      </c>
      <c r="Z921" s="12">
        <f t="shared" si="164"/>
        <v>3686</v>
      </c>
    </row>
    <row r="922" spans="1:26" x14ac:dyDescent="0.25">
      <c r="A922">
        <v>921</v>
      </c>
      <c r="B922" t="s">
        <v>7608</v>
      </c>
      <c r="C922" t="s">
        <v>7609</v>
      </c>
      <c r="D922" t="str">
        <f t="shared" si="156"/>
        <v>Silicone Rubber Earbuds Tips, Eartips, Earpads, Earplugs, for Replacement in Earphones and Bluetooth Medium Size (10 Pcs Black)</v>
      </c>
      <c r="F922" t="str">
        <f t="shared" si="165"/>
        <v>Unique</v>
      </c>
      <c r="G922" t="str" cm="1">
        <f t="array" ref="G922">PROPER(_xlfn.TEXTJOIN(" ", TRUE, INDEX(_xlfn.FILTERXML("&lt;t&gt;&lt;s&gt;" &amp; SUBSTITUTE(D922," ","&lt;/s&gt;&lt;s&gt;") &amp; "&lt;/s&gt;&lt;/t&gt;", "//s"), _xlfn.SEQUENCE(4))))</f>
        <v>Silicone Rubber Earbuds Tips,</v>
      </c>
      <c r="H922" t="str">
        <f t="shared" si="155"/>
        <v>Earplugs, for Replacement in Earphones and Bluetooth Medium Size (10 Pcs Black)</v>
      </c>
      <c r="I922" t="s">
        <v>7610</v>
      </c>
      <c r="J922" t="s">
        <v>13093</v>
      </c>
      <c r="K922" s="7" t="str">
        <f t="shared" si="157"/>
        <v>Electronics</v>
      </c>
      <c r="L922" t="s">
        <v>13131</v>
      </c>
      <c r="M922" t="str">
        <f t="shared" si="158"/>
        <v>Headphones , Earbuds &amp; Accessories</v>
      </c>
      <c r="N922" t="s">
        <v>13263</v>
      </c>
      <c r="O922" s="2" t="str">
        <f t="shared" si="159"/>
        <v>Earpads</v>
      </c>
      <c r="P922" s="1"/>
      <c r="R922">
        <v>99</v>
      </c>
      <c r="S922" s="8">
        <f t="shared" si="160"/>
        <v>99</v>
      </c>
      <c r="T922">
        <v>999</v>
      </c>
      <c r="U922" s="8">
        <f t="shared" si="161"/>
        <v>999</v>
      </c>
      <c r="V922" s="1">
        <f t="shared" si="162"/>
        <v>0.90090090090090091</v>
      </c>
      <c r="W922">
        <v>3.8</v>
      </c>
      <c r="X922" s="10">
        <f t="shared" si="163"/>
        <v>3.8</v>
      </c>
      <c r="Y922" s="4">
        <v>594</v>
      </c>
      <c r="Z922" s="12">
        <f t="shared" si="164"/>
        <v>594</v>
      </c>
    </row>
    <row r="923" spans="1:26" x14ac:dyDescent="0.25">
      <c r="A923">
        <v>922</v>
      </c>
      <c r="B923" t="s">
        <v>7619</v>
      </c>
      <c r="C923" t="s">
        <v>7620</v>
      </c>
      <c r="D923" t="str">
        <f t="shared" si="156"/>
        <v>Canon PIXMA MG2577s All-in-One Inkjet Colour Printer with 1 Additional Colour Cartridge</v>
      </c>
      <c r="F923" t="str">
        <f t="shared" si="165"/>
        <v>Unique</v>
      </c>
      <c r="G923" t="str" cm="1">
        <f t="array" ref="G923">PROPER(_xlfn.TEXTJOIN(" ", TRUE, INDEX(_xlfn.FILTERXML("&lt;t&gt;&lt;s&gt;" &amp; SUBSTITUTE(D923," ","&lt;/s&gt;&lt;s&gt;") &amp; "&lt;/s&gt;&lt;/t&gt;", "//s"), _xlfn.SEQUENCE(4))))</f>
        <v>Canon Pixma Mg2577S All-In-One</v>
      </c>
      <c r="H923" t="str">
        <f t="shared" si="155"/>
        <v>Printer with 1 Additional Colour Cartridge</v>
      </c>
      <c r="I923" t="s">
        <v>7621</v>
      </c>
      <c r="J923" t="s">
        <v>13085</v>
      </c>
      <c r="K923" s="7" t="str">
        <f t="shared" si="157"/>
        <v>Computers &amp; Accessories</v>
      </c>
      <c r="L923" s="2" t="s">
        <v>13191</v>
      </c>
      <c r="M923" t="str">
        <f t="shared" si="158"/>
        <v>Printers , Inks &amp; Accessories</v>
      </c>
      <c r="N923" s="2" t="s">
        <v>13257</v>
      </c>
      <c r="O923" s="2" t="str">
        <f t="shared" si="159"/>
        <v>Printers</v>
      </c>
      <c r="P923" s="1" t="s">
        <v>13264</v>
      </c>
      <c r="R923" s="2">
        <v>3498</v>
      </c>
      <c r="S923" s="8">
        <f t="shared" si="160"/>
        <v>3498</v>
      </c>
      <c r="T923" s="2">
        <v>3875</v>
      </c>
      <c r="U923" s="8">
        <f t="shared" si="161"/>
        <v>3875</v>
      </c>
      <c r="V923" s="1">
        <f t="shared" si="162"/>
        <v>9.7290322580645155E-2</v>
      </c>
      <c r="W923">
        <v>3.4</v>
      </c>
      <c r="X923" s="10">
        <f t="shared" si="163"/>
        <v>3.4</v>
      </c>
      <c r="Y923" s="4">
        <v>12185</v>
      </c>
      <c r="Z923" s="12">
        <f t="shared" si="164"/>
        <v>12185</v>
      </c>
    </row>
    <row r="924" spans="1:26" x14ac:dyDescent="0.25">
      <c r="A924">
        <v>923</v>
      </c>
      <c r="B924" t="s">
        <v>7630</v>
      </c>
      <c r="C924" t="s">
        <v>7631</v>
      </c>
      <c r="D924" t="str">
        <f t="shared" si="156"/>
        <v>Samsung 24-inch(60.46cm) FHD Monitor, IPS, 75 Hz, Bezel Less Design, AMD FreeSync, Flicker Free, HDMI, D-sub, (LF24T350FHWXXL, Dark Blue Gray)</v>
      </c>
      <c r="F924" t="str">
        <f t="shared" si="165"/>
        <v>Unique</v>
      </c>
      <c r="G924" t="str" cm="1">
        <f t="array" ref="G924">PROPER(_xlfn.TEXTJOIN(" ", TRUE, INDEX(_xlfn.FILTERXML("&lt;t&gt;&lt;s&gt;" &amp; SUBSTITUTE(D924," ","&lt;/s&gt;&lt;s&gt;") &amp; "&lt;/s&gt;&lt;/t&gt;", "//s"), _xlfn.SEQUENCE(4))))</f>
        <v>Samsung 24-Inch(60.46Cm) Fhd Monitor,</v>
      </c>
      <c r="H924" t="str">
        <f t="shared" si="155"/>
        <v>Hz, Bezel Less Design, AMD FreeSync, Flicker Free, HDMI, D-sub, (LF24T350FHWXXL, Dark Blue Gray)</v>
      </c>
      <c r="I924" t="s">
        <v>5747</v>
      </c>
      <c r="J924" t="s">
        <v>13085</v>
      </c>
      <c r="K924" s="7" t="str">
        <f t="shared" si="157"/>
        <v>Computers &amp; Accessories</v>
      </c>
      <c r="L924" s="2" t="s">
        <v>13213</v>
      </c>
      <c r="M924" t="str">
        <f t="shared" si="158"/>
        <v>Monitors</v>
      </c>
      <c r="N924" s="2"/>
      <c r="O924" s="2" t="str">
        <f t="shared" si="159"/>
        <v/>
      </c>
      <c r="P924" s="1"/>
      <c r="R924" s="2">
        <v>10099</v>
      </c>
      <c r="S924" s="8">
        <f t="shared" si="160"/>
        <v>10099</v>
      </c>
      <c r="T924" s="2">
        <v>19110</v>
      </c>
      <c r="U924" s="8">
        <f t="shared" si="161"/>
        <v>19110</v>
      </c>
      <c r="V924" s="1">
        <f t="shared" si="162"/>
        <v>0.47153322867608582</v>
      </c>
      <c r="W924">
        <v>4.3</v>
      </c>
      <c r="X924" s="10">
        <f t="shared" si="163"/>
        <v>4.3</v>
      </c>
      <c r="Y924" s="4">
        <v>2623</v>
      </c>
      <c r="Z924" s="12">
        <f t="shared" si="164"/>
        <v>2623</v>
      </c>
    </row>
    <row r="925" spans="1:26" x14ac:dyDescent="0.25">
      <c r="A925">
        <v>924</v>
      </c>
      <c r="B925" t="s">
        <v>7640</v>
      </c>
      <c r="C925" t="s">
        <v>7641</v>
      </c>
      <c r="D925" t="str">
        <f t="shared" si="156"/>
        <v>AirCase Protective Laptop Bag Sleeve fits Upto 14.1" Laptop MacBook, Wrinkle Free, Padded, Waterproof Light Neoprene case Cover Pouch, for Men and Women, Black- 6 Months Warranty</v>
      </c>
      <c r="F925" t="str">
        <f t="shared" si="165"/>
        <v>Unique</v>
      </c>
      <c r="G925" t="str" cm="1">
        <f t="array" ref="G925">PROPER(_xlfn.TEXTJOIN(" ", TRUE, INDEX(_xlfn.FILTERXML("&lt;t&gt;&lt;s&gt;" &amp; SUBSTITUTE(D925," ","&lt;/s&gt;&lt;s&gt;") &amp; "&lt;/s&gt;&lt;/t&gt;", "//s"), _xlfn.SEQUENCE(4))))</f>
        <v>Aircase Protective Laptop Bag</v>
      </c>
      <c r="H925" t="str">
        <f t="shared" ref="H925:H988" si="166">IFERROR(TRIM(MID(D925, FIND("~", SUBSTITUTE(D925, " ", "~", 6)) + 1, LEN(D925))), "")</f>
        <v>Upto 14.1" Laptop MacBook, Wrinkle Free, Padded, Waterproof Light Neoprene case Cover Pouch, for Men and Women, Black- 6 Months Warranty</v>
      </c>
      <c r="I925" t="s">
        <v>6126</v>
      </c>
      <c r="J925" t="s">
        <v>13085</v>
      </c>
      <c r="K925" s="7" t="str">
        <f t="shared" si="157"/>
        <v>Computers &amp; Accessories</v>
      </c>
      <c r="L925" t="s">
        <v>13086</v>
      </c>
      <c r="M925" t="str">
        <f t="shared" si="158"/>
        <v>Accessories &amp; Peripherals</v>
      </c>
      <c r="N925" t="s">
        <v>13154</v>
      </c>
      <c r="O925" s="2" t="str">
        <f t="shared" si="159"/>
        <v>LaptopAccessories</v>
      </c>
      <c r="P925" s="1" t="s">
        <v>13227</v>
      </c>
      <c r="Q925" t="s">
        <v>13228</v>
      </c>
      <c r="R925">
        <v>449</v>
      </c>
      <c r="S925" s="8">
        <f t="shared" si="160"/>
        <v>449</v>
      </c>
      <c r="T925">
        <v>999</v>
      </c>
      <c r="U925" s="8">
        <f t="shared" si="161"/>
        <v>999</v>
      </c>
      <c r="V925" s="1">
        <f t="shared" si="162"/>
        <v>0.55055055055055058</v>
      </c>
      <c r="W925">
        <v>4.3</v>
      </c>
      <c r="X925" s="10">
        <f t="shared" si="163"/>
        <v>4.3</v>
      </c>
      <c r="Y925" s="4">
        <v>9701</v>
      </c>
      <c r="Z925" s="12">
        <f t="shared" si="164"/>
        <v>9701</v>
      </c>
    </row>
    <row r="926" spans="1:26" x14ac:dyDescent="0.25">
      <c r="A926">
        <v>925</v>
      </c>
      <c r="B926" t="s">
        <v>7650</v>
      </c>
      <c r="C926" t="s">
        <v>7651</v>
      </c>
      <c r="D926" t="str">
        <f t="shared" si="156"/>
        <v>Faber-Castell Connector Pen Set - Pack of 25 (Assorted)</v>
      </c>
      <c r="F926" t="str">
        <f t="shared" si="165"/>
        <v>Unique</v>
      </c>
      <c r="G926" t="str" cm="1">
        <f t="array" ref="G926">PROPER(_xlfn.TEXTJOIN(" ", TRUE, INDEX(_xlfn.FILTERXML("&lt;t&gt;&lt;s&gt;" &amp; SUBSTITUTE(D926," ","&lt;/s&gt;&lt;s&gt;") &amp; "&lt;/s&gt;&lt;/t&gt;", "//s"), _xlfn.SEQUENCE(4))))</f>
        <v>Faber-Castell Connector Pen Set</v>
      </c>
      <c r="H926" t="str">
        <f t="shared" si="166"/>
        <v>of 25 (Assorted)</v>
      </c>
      <c r="I926" t="s">
        <v>7652</v>
      </c>
      <c r="J926" t="s">
        <v>13265</v>
      </c>
      <c r="K926" s="7" t="str">
        <f t="shared" si="157"/>
        <v>Toys &amp; Games</v>
      </c>
      <c r="L926" t="s">
        <v>13266</v>
      </c>
      <c r="M926" t="str">
        <f t="shared" si="158"/>
        <v>Arts &amp; Crafts</v>
      </c>
      <c r="N926" t="s">
        <v>13267</v>
      </c>
      <c r="O926" s="2" t="str">
        <f t="shared" si="159"/>
        <v>Drawing &amp; PaintingSupplies</v>
      </c>
      <c r="P926" s="1" t="s">
        <v>13268</v>
      </c>
      <c r="R926">
        <v>150</v>
      </c>
      <c r="S926" s="8">
        <f t="shared" si="160"/>
        <v>150</v>
      </c>
      <c r="T926">
        <v>150</v>
      </c>
      <c r="U926" s="8">
        <f t="shared" si="161"/>
        <v>150</v>
      </c>
      <c r="V926" s="1">
        <f t="shared" si="162"/>
        <v>0</v>
      </c>
      <c r="W926">
        <v>4.3</v>
      </c>
      <c r="X926" s="10">
        <f t="shared" si="163"/>
        <v>4.3</v>
      </c>
      <c r="Y926" s="4">
        <v>15867</v>
      </c>
      <c r="Z926" s="12">
        <f t="shared" si="164"/>
        <v>15867</v>
      </c>
    </row>
    <row r="927" spans="1:26" x14ac:dyDescent="0.25">
      <c r="A927">
        <v>926</v>
      </c>
      <c r="B927" t="s">
        <v>543</v>
      </c>
      <c r="C927" t="s">
        <v>544</v>
      </c>
      <c r="D927" t="str">
        <f t="shared" si="156"/>
        <v>Wecool Unbreakable 3 in 1 Charging Cable with 3A Speed, Fast Charging Multi Purpose Cable 1.25 Mtr Long, Type C cable, Micro Usb Cable and Cable for iPhone, White</v>
      </c>
      <c r="F927" t="str">
        <f t="shared" si="165"/>
        <v>Duplicate</v>
      </c>
      <c r="G927" t="str" cm="1">
        <f t="array" ref="G927">PROPER(_xlfn.TEXTJOIN(" ", TRUE, INDEX(_xlfn.FILTERXML("&lt;t&gt;&lt;s&gt;" &amp; SUBSTITUTE(D927," ","&lt;/s&gt;&lt;s&gt;") &amp; "&lt;/s&gt;&lt;/t&gt;", "//s"), _xlfn.SEQUENCE(4))))</f>
        <v>Wecool Unbreakable 3 In</v>
      </c>
      <c r="H927" t="str">
        <f t="shared" si="166"/>
        <v>Cable with 3A Speed, Fast Charging Multi Purpose Cable 1.25 Mtr Long, Type C cable, Micro Usb Cable and Cable for iPhone, White</v>
      </c>
      <c r="I927" t="s">
        <v>17</v>
      </c>
      <c r="J927" t="s">
        <v>13085</v>
      </c>
      <c r="K927" s="7" t="str">
        <f t="shared" si="157"/>
        <v>Computers &amp; Accessories</v>
      </c>
      <c r="L927" t="s">
        <v>13086</v>
      </c>
      <c r="M927" t="str">
        <f t="shared" si="158"/>
        <v>Accessories &amp; Peripherals</v>
      </c>
      <c r="N927" s="2" t="s">
        <v>13087</v>
      </c>
      <c r="O927" s="2" t="str">
        <f t="shared" si="159"/>
        <v>Cables &amp; Accessories</v>
      </c>
      <c r="P927" s="1" t="s">
        <v>13088</v>
      </c>
      <c r="Q927" t="s">
        <v>13089</v>
      </c>
      <c r="R927">
        <v>348</v>
      </c>
      <c r="S927" s="8">
        <f t="shared" si="160"/>
        <v>348</v>
      </c>
      <c r="T927" s="2">
        <v>1499</v>
      </c>
      <c r="U927" s="8">
        <f t="shared" si="161"/>
        <v>1499</v>
      </c>
      <c r="V927" s="1">
        <f t="shared" si="162"/>
        <v>0.76784523015343564</v>
      </c>
      <c r="W927">
        <v>4.2</v>
      </c>
      <c r="X927" s="10">
        <f t="shared" si="163"/>
        <v>4.2</v>
      </c>
      <c r="Y927" s="4">
        <v>656</v>
      </c>
      <c r="Z927" s="12">
        <f t="shared" si="164"/>
        <v>656</v>
      </c>
    </row>
    <row r="928" spans="1:26" x14ac:dyDescent="0.25">
      <c r="A928">
        <v>927</v>
      </c>
      <c r="B928" t="s">
        <v>7662</v>
      </c>
      <c r="C928" t="s">
        <v>7663</v>
      </c>
      <c r="D928" t="str">
        <f t="shared" si="156"/>
        <v>Zinq UPS for Router, Mini UPS for 12V WiFi Router Broadband Modem with Upto 4 Hours Power Backup, Upto 2Amp, Works with Existing Adapter, Also Works with Set-top Box, Smart Camera, CCTV (Black)</v>
      </c>
      <c r="F928" t="str">
        <f t="shared" si="165"/>
        <v>Unique</v>
      </c>
      <c r="G928" t="str" cm="1">
        <f t="array" ref="G928">PROPER(_xlfn.TEXTJOIN(" ", TRUE, INDEX(_xlfn.FILTERXML("&lt;t&gt;&lt;s&gt;" &amp; SUBSTITUTE(D928," ","&lt;/s&gt;&lt;s&gt;") &amp; "&lt;/s&gt;&lt;/t&gt;", "//s"), _xlfn.SEQUENCE(4))))</f>
        <v>Zinq Ups For Router,</v>
      </c>
      <c r="H928" t="str">
        <f t="shared" si="166"/>
        <v>for 12V WiFi Router Broadband Modem with Upto 4 Hours Power Backup, Upto 2Amp, Works with Existing Adapter, Also Works with Set-top Box, Smart Camera, CCTV (Black)</v>
      </c>
      <c r="I928" t="s">
        <v>5374</v>
      </c>
      <c r="J928" t="s">
        <v>13085</v>
      </c>
      <c r="K928" s="7" t="str">
        <f t="shared" si="157"/>
        <v>Computers &amp; Accessories</v>
      </c>
      <c r="L928" s="2" t="s">
        <v>13090</v>
      </c>
      <c r="M928" t="str">
        <f t="shared" si="158"/>
        <v>NetworkingDevices</v>
      </c>
      <c r="N928" s="2" t="s">
        <v>13204</v>
      </c>
      <c r="O928" s="2" t="str">
        <f t="shared" si="159"/>
        <v>Routers</v>
      </c>
      <c r="P928" s="1"/>
      <c r="R928" s="2">
        <v>1199</v>
      </c>
      <c r="S928" s="8">
        <f t="shared" si="160"/>
        <v>1199</v>
      </c>
      <c r="T928" s="2">
        <v>2999</v>
      </c>
      <c r="U928" s="8">
        <f t="shared" si="161"/>
        <v>2999</v>
      </c>
      <c r="V928" s="1">
        <f t="shared" si="162"/>
        <v>0.60020006668889625</v>
      </c>
      <c r="W928">
        <v>4.0999999999999996</v>
      </c>
      <c r="X928" s="10">
        <f t="shared" si="163"/>
        <v>4.0999999999999996</v>
      </c>
      <c r="Y928" s="4">
        <v>10725</v>
      </c>
      <c r="Z928" s="12">
        <f t="shared" si="164"/>
        <v>10725</v>
      </c>
    </row>
    <row r="929" spans="1:26" x14ac:dyDescent="0.25">
      <c r="A929">
        <v>928</v>
      </c>
      <c r="B929" t="s">
        <v>7671</v>
      </c>
      <c r="C929" t="s">
        <v>7672</v>
      </c>
      <c r="D929" t="str">
        <f t="shared" si="156"/>
        <v>SaleOn‚Ñ¢ Portable Storage Organizer Bag for Earphone USB Cable Power Bank Mobile Charger Digital Gadget Hard Disk, Water Resistance Material - Dark Grey</v>
      </c>
      <c r="F929" t="str">
        <f t="shared" si="165"/>
        <v>Unique</v>
      </c>
      <c r="G929" t="str" cm="1">
        <f t="array" ref="G929">PROPER(_xlfn.TEXTJOIN(" ", TRUE, INDEX(_xlfn.FILTERXML("&lt;t&gt;&lt;s&gt;" &amp; SUBSTITUTE(D929," ","&lt;/s&gt;&lt;s&gt;") &amp; "&lt;/s&gt;&lt;/t&gt;", "//s"), _xlfn.SEQUENCE(4))))</f>
        <v>Saleon‚Ñ¢ Portable Storage Organizer</v>
      </c>
      <c r="H929" t="str">
        <f t="shared" si="166"/>
        <v>Earphone USB Cable Power Bank Mobile Charger Digital Gadget Hard Disk, Water Resistance Material - Dark Grey</v>
      </c>
      <c r="I929" t="s">
        <v>5300</v>
      </c>
      <c r="J929" t="s">
        <v>13085</v>
      </c>
      <c r="K929" s="7" t="str">
        <f t="shared" si="157"/>
        <v>Computers &amp; Accessories</v>
      </c>
      <c r="L929" t="s">
        <v>13086</v>
      </c>
      <c r="M929" t="str">
        <f t="shared" si="158"/>
        <v>Accessories &amp; Peripherals</v>
      </c>
      <c r="N929" t="s">
        <v>13201</v>
      </c>
      <c r="O929" s="2" t="str">
        <f t="shared" si="159"/>
        <v>HardDiskBags</v>
      </c>
      <c r="P929" s="1"/>
      <c r="R929">
        <v>397</v>
      </c>
      <c r="S929" s="8">
        <f t="shared" si="160"/>
        <v>397</v>
      </c>
      <c r="T929">
        <v>899</v>
      </c>
      <c r="U929" s="8">
        <f t="shared" si="161"/>
        <v>899</v>
      </c>
      <c r="V929" s="1">
        <f t="shared" si="162"/>
        <v>0.5583982202447163</v>
      </c>
      <c r="W929">
        <v>4</v>
      </c>
      <c r="X929" s="10">
        <f t="shared" si="163"/>
        <v>4</v>
      </c>
      <c r="Y929" s="4">
        <v>3025</v>
      </c>
      <c r="Z929" s="12">
        <f t="shared" si="164"/>
        <v>3025</v>
      </c>
    </row>
    <row r="930" spans="1:26" x14ac:dyDescent="0.25">
      <c r="A930">
        <v>929</v>
      </c>
      <c r="B930" t="s">
        <v>553</v>
      </c>
      <c r="C930" t="s">
        <v>554</v>
      </c>
      <c r="D930" t="str">
        <f t="shared" si="156"/>
        <v>Portronics Konnect L 1.2Mtr, Fast Charging 3A Micro USB Cable with Charge and Sync Function (Grey)</v>
      </c>
      <c r="F930" t="str">
        <f t="shared" si="165"/>
        <v>Duplicate</v>
      </c>
      <c r="G930" t="str" cm="1">
        <f t="array" ref="G930">PROPER(_xlfn.TEXTJOIN(" ", TRUE, INDEX(_xlfn.FILTERXML("&lt;t&gt;&lt;s&gt;" &amp; SUBSTITUTE(D930," ","&lt;/s&gt;&lt;s&gt;") &amp; "&lt;/s&gt;&lt;/t&gt;", "//s"), _xlfn.SEQUENCE(4))))</f>
        <v>Portronics Konnect L 1.2Mtr,</v>
      </c>
      <c r="H930" t="str">
        <f t="shared" si="166"/>
        <v>3A Micro USB Cable with Charge and Sync Function (Grey)</v>
      </c>
      <c r="I930" t="s">
        <v>17</v>
      </c>
      <c r="J930" t="s">
        <v>13085</v>
      </c>
      <c r="K930" s="7" t="str">
        <f t="shared" si="157"/>
        <v>Computers &amp; Accessories</v>
      </c>
      <c r="L930" t="s">
        <v>13086</v>
      </c>
      <c r="M930" t="str">
        <f t="shared" si="158"/>
        <v>Accessories &amp; Peripherals</v>
      </c>
      <c r="N930" t="s">
        <v>13087</v>
      </c>
      <c r="O930" s="2" t="str">
        <f t="shared" si="159"/>
        <v>Cables &amp; Accessories</v>
      </c>
      <c r="P930" s="1" t="s">
        <v>13088</v>
      </c>
      <c r="Q930" t="s">
        <v>13089</v>
      </c>
      <c r="R930">
        <v>154</v>
      </c>
      <c r="S930" s="8">
        <f t="shared" si="160"/>
        <v>154</v>
      </c>
      <c r="T930">
        <v>349</v>
      </c>
      <c r="U930" s="8">
        <f t="shared" si="161"/>
        <v>349</v>
      </c>
      <c r="V930" s="1">
        <f t="shared" si="162"/>
        <v>0.55873925501432664</v>
      </c>
      <c r="W930">
        <v>4.3</v>
      </c>
      <c r="X930" s="10">
        <f t="shared" si="163"/>
        <v>4.3</v>
      </c>
      <c r="Y930" s="4">
        <v>7064</v>
      </c>
      <c r="Z930" s="12">
        <f t="shared" si="164"/>
        <v>7064</v>
      </c>
    </row>
    <row r="931" spans="1:26" x14ac:dyDescent="0.25">
      <c r="A931">
        <v>930</v>
      </c>
      <c r="B931" t="s">
        <v>7682</v>
      </c>
      <c r="C931" t="s">
        <v>7683</v>
      </c>
      <c r="D931" t="str">
        <f t="shared" si="156"/>
        <v>RPM Euro Games Laptop PC Controller Wired for Windows - 7, 8, 8.1, 10 and XP, Ps3(Upgraded with XYAB Buttons)</v>
      </c>
      <c r="F931" t="str">
        <f t="shared" si="165"/>
        <v>Unique</v>
      </c>
      <c r="G931" t="str" cm="1">
        <f t="array" ref="G931">PROPER(_xlfn.TEXTJOIN(" ", TRUE, INDEX(_xlfn.FILTERXML("&lt;t&gt;&lt;s&gt;" &amp; SUBSTITUTE(D931," ","&lt;/s&gt;&lt;s&gt;") &amp; "&lt;/s&gt;&lt;/t&gt;", "//s"), _xlfn.SEQUENCE(4))))</f>
        <v>Rpm Euro Games Laptop</v>
      </c>
      <c r="H931" t="str">
        <f t="shared" si="166"/>
        <v>Wired for Windows - 7, 8, 8.1, 10 and XP, Ps3(Upgraded with XYAB Buttons)</v>
      </c>
      <c r="I931" t="s">
        <v>5936</v>
      </c>
      <c r="J931" t="s">
        <v>13085</v>
      </c>
      <c r="K931" s="7" t="str">
        <f t="shared" si="157"/>
        <v>Computers &amp; Accessories</v>
      </c>
      <c r="L931" t="s">
        <v>13086</v>
      </c>
      <c r="M931" t="str">
        <f t="shared" si="158"/>
        <v>Accessories &amp; Peripherals</v>
      </c>
      <c r="N931" s="2" t="s">
        <v>13196</v>
      </c>
      <c r="O931" s="2" t="str">
        <f t="shared" si="159"/>
        <v>PCGamingPeripherals</v>
      </c>
      <c r="P931" s="1" t="s">
        <v>13221</v>
      </c>
      <c r="R931">
        <v>699</v>
      </c>
      <c r="S931" s="8">
        <f t="shared" si="160"/>
        <v>699</v>
      </c>
      <c r="T931" s="2">
        <v>1490</v>
      </c>
      <c r="U931" s="8">
        <f t="shared" si="161"/>
        <v>1490</v>
      </c>
      <c r="V931" s="1">
        <f t="shared" si="162"/>
        <v>0.53087248322147651</v>
      </c>
      <c r="W931">
        <v>4</v>
      </c>
      <c r="X931" s="10">
        <f t="shared" si="163"/>
        <v>4</v>
      </c>
      <c r="Y931" s="4">
        <v>5736</v>
      </c>
      <c r="Z931" s="12">
        <f t="shared" si="164"/>
        <v>5736</v>
      </c>
    </row>
    <row r="932" spans="1:26" x14ac:dyDescent="0.25">
      <c r="A932">
        <v>931</v>
      </c>
      <c r="B932" t="s">
        <v>7692</v>
      </c>
      <c r="C932" t="s">
        <v>7693</v>
      </c>
      <c r="D932" t="str">
        <f t="shared" si="156"/>
        <v>realme Buds Wireless in Ear Bluetooth Earphones with mic, 11.2mm Bass Boost Driver, Magnetic Fast Pair, Fast Charging and 12 Hrs Playtime (Yellow)</v>
      </c>
      <c r="F932" t="str">
        <f t="shared" si="165"/>
        <v>Unique</v>
      </c>
      <c r="G932" t="str" cm="1">
        <f t="array" ref="G932">PROPER(_xlfn.TEXTJOIN(" ", TRUE, INDEX(_xlfn.FILTERXML("&lt;t&gt;&lt;s&gt;" &amp; SUBSTITUTE(D932," ","&lt;/s&gt;&lt;s&gt;") &amp; "&lt;/s&gt;&lt;/t&gt;", "//s"), _xlfn.SEQUENCE(4))))</f>
        <v>Realme Buds Wireless In</v>
      </c>
      <c r="H932" t="str">
        <f t="shared" si="166"/>
        <v>Earphones with mic, 11.2mm Bass Boost Driver, Magnetic Fast Pair, Fast Charging and 12 Hrs Playtime (Yellow)</v>
      </c>
      <c r="I932" t="s">
        <v>3025</v>
      </c>
      <c r="J932" t="s">
        <v>13093</v>
      </c>
      <c r="K932" s="7" t="str">
        <f t="shared" si="157"/>
        <v>Electronics</v>
      </c>
      <c r="L932" s="2" t="s">
        <v>13131</v>
      </c>
      <c r="M932" t="str">
        <f t="shared" si="158"/>
        <v>Headphones , Earbuds &amp; Accessories</v>
      </c>
      <c r="N932" s="2" t="s">
        <v>13132</v>
      </c>
      <c r="O932" s="2" t="str">
        <f t="shared" si="159"/>
        <v>Headphones</v>
      </c>
      <c r="P932" s="1" t="s">
        <v>13133</v>
      </c>
      <c r="R932" s="2">
        <v>1679</v>
      </c>
      <c r="S932" s="8">
        <f t="shared" si="160"/>
        <v>1679</v>
      </c>
      <c r="T932" s="2">
        <v>1999</v>
      </c>
      <c r="U932" s="8">
        <f t="shared" si="161"/>
        <v>1999</v>
      </c>
      <c r="V932" s="1">
        <f t="shared" si="162"/>
        <v>0.16008004002001</v>
      </c>
      <c r="W932">
        <v>4.0999999999999996</v>
      </c>
      <c r="X932" s="10">
        <f t="shared" si="163"/>
        <v>4.0999999999999996</v>
      </c>
      <c r="Y932" s="4">
        <v>72563</v>
      </c>
      <c r="Z932" s="12">
        <f t="shared" si="164"/>
        <v>72563</v>
      </c>
    </row>
    <row r="933" spans="1:26" x14ac:dyDescent="0.25">
      <c r="A933">
        <v>932</v>
      </c>
      <c r="B933" t="s">
        <v>7702</v>
      </c>
      <c r="C933" t="s">
        <v>7703</v>
      </c>
      <c r="D933" t="str">
        <f t="shared" si="156"/>
        <v>TVARA LCD Writing Tablet, 8.5" Inch Colorful Toddler Doodle Board Drawing Tablet, Erasable Reusable Electronic Drawing Pads, Educational and Learning Tool for 3-6 Years Old Boy and Girls Mix Colors</v>
      </c>
      <c r="F933" t="str">
        <f t="shared" si="165"/>
        <v>Unique</v>
      </c>
      <c r="G933" t="str" cm="1">
        <f t="array" ref="G933">PROPER(_xlfn.TEXTJOIN(" ", TRUE, INDEX(_xlfn.FILTERXML("&lt;t&gt;&lt;s&gt;" &amp; SUBSTITUTE(D933," ","&lt;/s&gt;&lt;s&gt;") &amp; "&lt;/s&gt;&lt;/t&gt;", "//s"), _xlfn.SEQUENCE(4))))</f>
        <v>Tvara Lcd Writing Tablet,</v>
      </c>
      <c r="H933" t="str">
        <f t="shared" si="166"/>
        <v>Colorful Toddler Doodle Board Drawing Tablet, Erasable Reusable Electronic Drawing Pads, Educational and Learning Tool for 3-6 Years Old Boy and Girls Mix Colors</v>
      </c>
      <c r="I933" t="s">
        <v>4788</v>
      </c>
      <c r="J933" t="s">
        <v>13085</v>
      </c>
      <c r="K933" s="7" t="str">
        <f t="shared" si="157"/>
        <v>Computers &amp; Accessories</v>
      </c>
      <c r="L933" t="s">
        <v>13086</v>
      </c>
      <c r="M933" t="str">
        <f t="shared" si="158"/>
        <v>Accessories &amp; Peripherals</v>
      </c>
      <c r="N933" s="2" t="s">
        <v>13160</v>
      </c>
      <c r="O933" s="2" t="str">
        <f t="shared" si="159"/>
        <v>Keyboards , Mice &amp; InputDevices</v>
      </c>
      <c r="P933" s="1" t="s">
        <v>13162</v>
      </c>
      <c r="R933">
        <v>354</v>
      </c>
      <c r="S933" s="8">
        <f t="shared" si="160"/>
        <v>354</v>
      </c>
      <c r="T933" s="2">
        <v>1500</v>
      </c>
      <c r="U933" s="8">
        <f t="shared" si="161"/>
        <v>1500</v>
      </c>
      <c r="V933" s="1">
        <f t="shared" si="162"/>
        <v>0.76400000000000001</v>
      </c>
      <c r="W933">
        <v>4</v>
      </c>
      <c r="X933" s="10">
        <f t="shared" si="163"/>
        <v>4</v>
      </c>
      <c r="Y933" s="4">
        <v>1026</v>
      </c>
      <c r="Z933" s="12">
        <f t="shared" si="164"/>
        <v>1026</v>
      </c>
    </row>
    <row r="934" spans="1:26" x14ac:dyDescent="0.25">
      <c r="A934">
        <v>933</v>
      </c>
      <c r="B934" t="s">
        <v>7712</v>
      </c>
      <c r="C934" t="s">
        <v>7713</v>
      </c>
      <c r="D934" t="str">
        <f t="shared" si="156"/>
        <v>Wings Phantom Pro Earphones Gaming Earbuds with LED Battery Indicator, 50ms Low Latency, Bluetooth 5.3, 40 Hours Playtime, MEMs Mic, IPX4 Resist, 12mm Driver, 500mah case, Headphones, (Black TWS)</v>
      </c>
      <c r="F934" t="str">
        <f t="shared" si="165"/>
        <v>Unique</v>
      </c>
      <c r="G934" t="str" cm="1">
        <f t="array" ref="G934">PROPER(_xlfn.TEXTJOIN(" ", TRUE, INDEX(_xlfn.FILTERXML("&lt;t&gt;&lt;s&gt;" &amp; SUBSTITUTE(D934," ","&lt;/s&gt;&lt;s&gt;") &amp; "&lt;/s&gt;&lt;/t&gt;", "//s"), _xlfn.SEQUENCE(4))))</f>
        <v>Wings Phantom Pro Earphones</v>
      </c>
      <c r="H934" t="str">
        <f t="shared" si="166"/>
        <v>with LED Battery Indicator, 50ms Low Latency, Bluetooth 5.3, 40 Hours Playtime, MEMs Mic, IPX4 Resist, 12mm Driver, 500mah case, Headphones, (Black TWS)</v>
      </c>
      <c r="I934" t="s">
        <v>7714</v>
      </c>
      <c r="J934" t="s">
        <v>13085</v>
      </c>
      <c r="K934" s="7" t="str">
        <f t="shared" si="157"/>
        <v>Computers &amp; Accessories</v>
      </c>
      <c r="L934" s="2" t="s">
        <v>13086</v>
      </c>
      <c r="M934" t="str">
        <f t="shared" si="158"/>
        <v>Accessories &amp; Peripherals</v>
      </c>
      <c r="N934" s="2" t="s">
        <v>13196</v>
      </c>
      <c r="O934" s="2" t="str">
        <f t="shared" si="159"/>
        <v>PCGamingPeripherals</v>
      </c>
      <c r="P934" s="1" t="s">
        <v>13269</v>
      </c>
      <c r="R934" s="2">
        <v>1199</v>
      </c>
      <c r="S934" s="8">
        <f t="shared" si="160"/>
        <v>1199</v>
      </c>
      <c r="T934" s="2">
        <v>5499</v>
      </c>
      <c r="U934" s="8">
        <f t="shared" si="161"/>
        <v>5499</v>
      </c>
      <c r="V934" s="1">
        <f t="shared" si="162"/>
        <v>0.78196035642844153</v>
      </c>
      <c r="W934">
        <v>3.8</v>
      </c>
      <c r="X934" s="10">
        <f t="shared" si="163"/>
        <v>3.8</v>
      </c>
      <c r="Y934" s="4">
        <v>2043</v>
      </c>
      <c r="Z934" s="12">
        <f t="shared" si="164"/>
        <v>2043</v>
      </c>
    </row>
    <row r="935" spans="1:26" x14ac:dyDescent="0.25">
      <c r="A935">
        <v>934</v>
      </c>
      <c r="B935" t="s">
        <v>7723</v>
      </c>
      <c r="C935" t="s">
        <v>7724</v>
      </c>
      <c r="D935" t="str">
        <f t="shared" si="156"/>
        <v>Robustrion [Anti-Scratch] and [Smudge Proof] [S Pen Compatible] Premium Tempered Glass Screen Protector for Samsung Tab S6 Lite 10.4 inch SM-P610 615 [Bubble Free]</v>
      </c>
      <c r="F935" t="str">
        <f t="shared" si="165"/>
        <v>Unique</v>
      </c>
      <c r="G935" t="str" cm="1">
        <f t="array" ref="G935">PROPER(_xlfn.TEXTJOIN(" ", TRUE, INDEX(_xlfn.FILTERXML("&lt;t&gt;&lt;s&gt;" &amp; SUBSTITUTE(D935," ","&lt;/s&gt;&lt;s&gt;") &amp; "&lt;/s&gt;&lt;/t&gt;", "//s"), _xlfn.SEQUENCE(4))))</f>
        <v>Robustrion [Anti-Scratch] And [Smudge</v>
      </c>
      <c r="H935" t="str">
        <f t="shared" si="166"/>
        <v>Pen Compatible] Premium Tempered Glass Screen Protector for Samsung Tab S6 Lite 10.4 inch SM-P610 615 [Bubble Free]</v>
      </c>
      <c r="I935" t="s">
        <v>5925</v>
      </c>
      <c r="J935" t="s">
        <v>13085</v>
      </c>
      <c r="K935" s="7" t="str">
        <f t="shared" si="157"/>
        <v>Computers &amp; Accessories</v>
      </c>
      <c r="L935" t="s">
        <v>13086</v>
      </c>
      <c r="M935" t="str">
        <f t="shared" si="158"/>
        <v>Accessories &amp; Peripherals</v>
      </c>
      <c r="N935" s="2" t="s">
        <v>13220</v>
      </c>
      <c r="O935" s="2" t="str">
        <f t="shared" si="159"/>
        <v>TabletAccessories</v>
      </c>
      <c r="P935" s="1" t="s">
        <v>13147</v>
      </c>
      <c r="R935">
        <v>379</v>
      </c>
      <c r="S935" s="8">
        <f t="shared" si="160"/>
        <v>379</v>
      </c>
      <c r="T935" s="2">
        <v>1499</v>
      </c>
      <c r="U935" s="8">
        <f t="shared" si="161"/>
        <v>1499</v>
      </c>
      <c r="V935" s="1">
        <f t="shared" si="162"/>
        <v>0.74716477651767843</v>
      </c>
      <c r="W935">
        <v>4.2</v>
      </c>
      <c r="X935" s="10">
        <f t="shared" si="163"/>
        <v>4.2</v>
      </c>
      <c r="Y935" s="4">
        <v>4149</v>
      </c>
      <c r="Z935" s="12">
        <f t="shared" si="164"/>
        <v>4149</v>
      </c>
    </row>
    <row r="936" spans="1:26" x14ac:dyDescent="0.25">
      <c r="A936">
        <v>935</v>
      </c>
      <c r="B936" t="s">
        <v>7733</v>
      </c>
      <c r="C936" t="s">
        <v>7734</v>
      </c>
      <c r="D936" t="str">
        <f t="shared" si="156"/>
        <v>Cablet 2.5 Inch SATA USB 3.0 HDD SSD Portable External Enclosure for 7mm and 9.5mm, Tool-Free Design, Supports UASP Max 6TB</v>
      </c>
      <c r="F936" t="str">
        <f t="shared" si="165"/>
        <v>Unique</v>
      </c>
      <c r="G936" t="str" cm="1">
        <f t="array" ref="G936">PROPER(_xlfn.TEXTJOIN(" ", TRUE, INDEX(_xlfn.FILTERXML("&lt;t&gt;&lt;s&gt;" &amp; SUBSTITUTE(D936," ","&lt;/s&gt;&lt;s&gt;") &amp; "&lt;/s&gt;&lt;/t&gt;", "//s"), _xlfn.SEQUENCE(4))))</f>
        <v>Cablet 2.5 Inch Sata</v>
      </c>
      <c r="H936" t="str">
        <f t="shared" si="166"/>
        <v>HDD SSD Portable External Enclosure for 7mm and 9.5mm, Tool-Free Design, Supports UASP Max 6TB</v>
      </c>
      <c r="I936" t="s">
        <v>5054</v>
      </c>
      <c r="J936" t="s">
        <v>13085</v>
      </c>
      <c r="K936" s="7" t="str">
        <f t="shared" si="157"/>
        <v>Computers &amp; Accessories</v>
      </c>
      <c r="L936" t="s">
        <v>13158</v>
      </c>
      <c r="M936" t="str">
        <f t="shared" si="158"/>
        <v>ExternalDevices &amp; DataStorage</v>
      </c>
      <c r="N936" t="s">
        <v>13181</v>
      </c>
      <c r="O936" s="2" t="str">
        <f t="shared" si="159"/>
        <v>ExternalHardDisks</v>
      </c>
      <c r="P936" s="1"/>
      <c r="R936">
        <v>499</v>
      </c>
      <c r="S936" s="8">
        <f t="shared" si="160"/>
        <v>499</v>
      </c>
      <c r="T936">
        <v>775</v>
      </c>
      <c r="U936" s="8">
        <f t="shared" si="161"/>
        <v>775</v>
      </c>
      <c r="V936" s="1">
        <f t="shared" si="162"/>
        <v>0.35612903225806453</v>
      </c>
      <c r="W936">
        <v>4.3</v>
      </c>
      <c r="X936" s="10">
        <f t="shared" si="163"/>
        <v>4.3</v>
      </c>
      <c r="Y936" s="4">
        <v>74</v>
      </c>
      <c r="Z936" s="12">
        <f t="shared" si="164"/>
        <v>74</v>
      </c>
    </row>
    <row r="937" spans="1:26" x14ac:dyDescent="0.25">
      <c r="A937">
        <v>936</v>
      </c>
      <c r="B937" t="s">
        <v>7742</v>
      </c>
      <c r="C937" t="s">
        <v>7743</v>
      </c>
      <c r="D937" t="str">
        <f t="shared" si="156"/>
        <v>SanDisk 1TB Extreme Portable SSD 1050MB s R, 1000MB s W,Upto 2 Meter Drop Protection with IP55 Water dust Resistance, HW Encryption, PC,MAC and TypeC Smartphone Compatible, 5Y Warranty, External SSD</v>
      </c>
      <c r="F937" t="str">
        <f t="shared" si="165"/>
        <v>Unique</v>
      </c>
      <c r="G937" t="str" cm="1">
        <f t="array" ref="G937">PROPER(_xlfn.TEXTJOIN(" ", TRUE, INDEX(_xlfn.FILTERXML("&lt;t&gt;&lt;s&gt;" &amp; SUBSTITUTE(D937," ","&lt;/s&gt;&lt;s&gt;") &amp; "&lt;/s&gt;&lt;/t&gt;", "//s"), _xlfn.SEQUENCE(4))))</f>
        <v>Sandisk 1Tb Extreme Portable</v>
      </c>
      <c r="H937" t="str">
        <f t="shared" si="166"/>
        <v>s R, 1000MB s W,Upto 2 Meter Drop Protection with IP55 Water dust Resistance, HW Encryption, PC,MAC and TypeC Smartphone Compatible, 5Y Warranty, External SSD</v>
      </c>
      <c r="I937" t="s">
        <v>7744</v>
      </c>
      <c r="J937" t="s">
        <v>13085</v>
      </c>
      <c r="K937" s="7" t="str">
        <f t="shared" si="157"/>
        <v>Computers &amp; Accessories</v>
      </c>
      <c r="L937" s="2" t="s">
        <v>13158</v>
      </c>
      <c r="M937" t="str">
        <f t="shared" si="158"/>
        <v>ExternalDevices &amp; DataStorage</v>
      </c>
      <c r="N937" s="2" t="s">
        <v>13270</v>
      </c>
      <c r="O937" s="2" t="str">
        <f t="shared" si="159"/>
        <v>ExternalSolidStateDrives</v>
      </c>
      <c r="P937" s="1"/>
      <c r="R937" s="2">
        <v>10389</v>
      </c>
      <c r="S937" s="8">
        <f t="shared" si="160"/>
        <v>10389</v>
      </c>
      <c r="T937" s="2">
        <v>32000</v>
      </c>
      <c r="U937" s="8">
        <f t="shared" si="161"/>
        <v>32000</v>
      </c>
      <c r="V937" s="1">
        <f t="shared" si="162"/>
        <v>0.67534375000000002</v>
      </c>
      <c r="W937">
        <v>4.4000000000000004</v>
      </c>
      <c r="X937" s="10">
        <f t="shared" si="163"/>
        <v>4.4000000000000004</v>
      </c>
      <c r="Y937" s="4">
        <v>41398</v>
      </c>
      <c r="Z937" s="12">
        <f t="shared" si="164"/>
        <v>41398</v>
      </c>
    </row>
    <row r="938" spans="1:26" x14ac:dyDescent="0.25">
      <c r="A938">
        <v>937</v>
      </c>
      <c r="B938" t="s">
        <v>7753</v>
      </c>
      <c r="C938" t="s">
        <v>7754</v>
      </c>
      <c r="D938" t="str">
        <f t="shared" si="156"/>
        <v>ZEBRONICS Zeb-Warrior II 10 watts 2.0 Multimedia Speaker with RGB Lights, USB Powered, AUX Input, Volume Control Pod for PC, Laptops, Desktop</v>
      </c>
      <c r="F938" t="str">
        <f t="shared" si="165"/>
        <v>Unique</v>
      </c>
      <c r="G938" t="str" cm="1">
        <f t="array" ref="G938">PROPER(_xlfn.TEXTJOIN(" ", TRUE, INDEX(_xlfn.FILTERXML("&lt;t&gt;&lt;s&gt;" &amp; SUBSTITUTE(D938," ","&lt;/s&gt;&lt;s&gt;") &amp; "&lt;/s&gt;&lt;/t&gt;", "//s"), _xlfn.SEQUENCE(4))))</f>
        <v>Zebronics Zeb-Warrior Ii 10</v>
      </c>
      <c r="H938" t="str">
        <f t="shared" si="166"/>
        <v>Multimedia Speaker with RGB Lights, USB Powered, AUX Input, Volume Control Pod for PC, Laptops, Desktop</v>
      </c>
      <c r="I938" t="s">
        <v>6945</v>
      </c>
      <c r="J938" t="s">
        <v>13085</v>
      </c>
      <c r="K938" s="7" t="str">
        <f t="shared" si="157"/>
        <v>Computers &amp; Accessories</v>
      </c>
      <c r="L938" t="s">
        <v>13086</v>
      </c>
      <c r="M938" t="str">
        <f t="shared" si="158"/>
        <v>Accessories &amp; Peripherals</v>
      </c>
      <c r="N938" s="2" t="s">
        <v>13224</v>
      </c>
      <c r="O938" s="2" t="str">
        <f t="shared" si="159"/>
        <v>Audio &amp; VideoAccessories</v>
      </c>
      <c r="P938" s="1" t="s">
        <v>13249</v>
      </c>
      <c r="R938">
        <v>649</v>
      </c>
      <c r="S938" s="8">
        <f t="shared" si="160"/>
        <v>649</v>
      </c>
      <c r="T938" s="2">
        <v>1300</v>
      </c>
      <c r="U938" s="8">
        <f t="shared" si="161"/>
        <v>1300</v>
      </c>
      <c r="V938" s="1">
        <f t="shared" si="162"/>
        <v>0.50076923076923074</v>
      </c>
      <c r="W938">
        <v>4.0999999999999996</v>
      </c>
      <c r="X938" s="10">
        <f t="shared" si="163"/>
        <v>4.0999999999999996</v>
      </c>
      <c r="Y938" s="4">
        <v>5195</v>
      </c>
      <c r="Z938" s="12">
        <f t="shared" si="164"/>
        <v>5195</v>
      </c>
    </row>
    <row r="939" spans="1:26" x14ac:dyDescent="0.25">
      <c r="A939">
        <v>938</v>
      </c>
      <c r="B939" t="s">
        <v>7763</v>
      </c>
      <c r="C939" t="s">
        <v>7764</v>
      </c>
      <c r="D939" t="str">
        <f t="shared" si="156"/>
        <v>TP-Link UE300C USB Type-C to RJ45 Gigabit Ethernet Network Adapter RJ45 LAN Wired Adapter for Ultrabook, Chromebook, Laptop, Desktop, Plug and Play, USB 3.0, Foldable and Portable Design</v>
      </c>
      <c r="F939" t="str">
        <f t="shared" si="165"/>
        <v>Unique</v>
      </c>
      <c r="G939" t="str" cm="1">
        <f t="array" ref="G939">PROPER(_xlfn.TEXTJOIN(" ", TRUE, INDEX(_xlfn.FILTERXML("&lt;t&gt;&lt;s&gt;" &amp; SUBSTITUTE(D939," ","&lt;/s&gt;&lt;s&gt;") &amp; "&lt;/s&gt;&lt;/t&gt;", "//s"), _xlfn.SEQUENCE(4))))</f>
        <v>Tp-Link Ue300C Usb Type-C</v>
      </c>
      <c r="H939" t="str">
        <f t="shared" si="166"/>
        <v>Gigabit Ethernet Network Adapter RJ45 LAN Wired Adapter for Ultrabook, Chromebook, Laptop, Desktop, Plug and Play, USB 3.0, Foldable and Portable Design</v>
      </c>
      <c r="I939" t="s">
        <v>7765</v>
      </c>
      <c r="J939" t="s">
        <v>13085</v>
      </c>
      <c r="K939" s="7" t="str">
        <f t="shared" si="157"/>
        <v>Computers &amp; Accessories</v>
      </c>
      <c r="L939" s="2" t="s">
        <v>13090</v>
      </c>
      <c r="M939" t="str">
        <f t="shared" si="158"/>
        <v>NetworkingDevices</v>
      </c>
      <c r="N939" s="2" t="s">
        <v>13091</v>
      </c>
      <c r="O939" s="2" t="str">
        <f t="shared" si="159"/>
        <v>NetworkAdapters</v>
      </c>
      <c r="P939" s="1" t="s">
        <v>13271</v>
      </c>
      <c r="R939" s="2">
        <v>1199</v>
      </c>
      <c r="S939" s="8">
        <f t="shared" si="160"/>
        <v>1199</v>
      </c>
      <c r="T939" s="2">
        <v>1999</v>
      </c>
      <c r="U939" s="8">
        <f t="shared" si="161"/>
        <v>1999</v>
      </c>
      <c r="V939" s="1">
        <f t="shared" si="162"/>
        <v>0.40020010005002499</v>
      </c>
      <c r="W939">
        <v>4.5</v>
      </c>
      <c r="X939" s="10">
        <f t="shared" si="163"/>
        <v>4.5</v>
      </c>
      <c r="Y939" s="4">
        <v>22420</v>
      </c>
      <c r="Z939" s="12">
        <f t="shared" si="164"/>
        <v>22420</v>
      </c>
    </row>
    <row r="940" spans="1:26" x14ac:dyDescent="0.25">
      <c r="A940">
        <v>939</v>
      </c>
      <c r="B940" t="s">
        <v>583</v>
      </c>
      <c r="C940" t="s">
        <v>584</v>
      </c>
      <c r="D940" t="str">
        <f t="shared" si="156"/>
        <v>Lapster 1.5 mtr USB 2.0 Type A Male to USB A Male Cable for computer and laptop</v>
      </c>
      <c r="F940" t="str">
        <f t="shared" si="165"/>
        <v>Duplicate</v>
      </c>
      <c r="G940" t="str" cm="1">
        <f t="array" ref="G940">PROPER(_xlfn.TEXTJOIN(" ", TRUE, INDEX(_xlfn.FILTERXML("&lt;t&gt;&lt;s&gt;" &amp; SUBSTITUTE(D940," ","&lt;/s&gt;&lt;s&gt;") &amp; "&lt;/s&gt;&lt;/t&gt;", "//s"), _xlfn.SEQUENCE(4))))</f>
        <v>Lapster 1.5 Mtr Usb</v>
      </c>
      <c r="H940" t="str">
        <f t="shared" si="166"/>
        <v>A Male to USB A Male Cable for computer and laptop</v>
      </c>
      <c r="I940" t="s">
        <v>17</v>
      </c>
      <c r="J940" t="s">
        <v>13085</v>
      </c>
      <c r="K940" s="7" t="str">
        <f t="shared" si="157"/>
        <v>Computers &amp; Accessories</v>
      </c>
      <c r="L940" t="s">
        <v>13086</v>
      </c>
      <c r="M940" t="str">
        <f t="shared" si="158"/>
        <v>Accessories &amp; Peripherals</v>
      </c>
      <c r="N940" t="s">
        <v>13087</v>
      </c>
      <c r="O940" s="2" t="str">
        <f t="shared" si="159"/>
        <v>Cables &amp; Accessories</v>
      </c>
      <c r="P940" s="1" t="s">
        <v>13088</v>
      </c>
      <c r="Q940" t="s">
        <v>13089</v>
      </c>
      <c r="R940">
        <v>139</v>
      </c>
      <c r="S940" s="8">
        <f t="shared" si="160"/>
        <v>139</v>
      </c>
      <c r="T940">
        <v>999</v>
      </c>
      <c r="U940" s="8">
        <f t="shared" si="161"/>
        <v>999</v>
      </c>
      <c r="V940" s="1">
        <f t="shared" si="162"/>
        <v>0.86086086086086089</v>
      </c>
      <c r="W940">
        <v>4</v>
      </c>
      <c r="X940" s="10">
        <f t="shared" si="163"/>
        <v>4</v>
      </c>
      <c r="Y940" s="4">
        <v>1313</v>
      </c>
      <c r="Z940" s="12">
        <f t="shared" si="164"/>
        <v>1313</v>
      </c>
    </row>
    <row r="941" spans="1:26" x14ac:dyDescent="0.25">
      <c r="A941">
        <v>940</v>
      </c>
      <c r="B941" t="s">
        <v>7770</v>
      </c>
      <c r="C941" t="s">
        <v>7771</v>
      </c>
      <c r="D941" t="str">
        <f t="shared" si="156"/>
        <v>Wecool Moonwalk M1 ENC True Wireless in Ear Earbuds with Mic, Titanium Drivers for Rich Bass Experience, 40+ Hours Play Time, Type C Fast Charging, Low Latency, BT 5.3, IPX5, Deep Bass (Black)</v>
      </c>
      <c r="F941" t="str">
        <f t="shared" si="165"/>
        <v>Unique</v>
      </c>
      <c r="G941" t="str" cm="1">
        <f t="array" ref="G941">PROPER(_xlfn.TEXTJOIN(" ", TRUE, INDEX(_xlfn.FILTERXML("&lt;t&gt;&lt;s&gt;" &amp; SUBSTITUTE(D941," ","&lt;/s&gt;&lt;s&gt;") &amp; "&lt;/s&gt;&lt;/t&gt;", "//s"), _xlfn.SEQUENCE(4))))</f>
        <v>Wecool Moonwalk M1 Enc</v>
      </c>
      <c r="H941" t="str">
        <f t="shared" si="166"/>
        <v>in Ear Earbuds with Mic, Titanium Drivers for Rich Bass Experience, 40+ Hours Play Time, Type C Fast Charging, Low Latency, BT 5.3, IPX5, Deep Bass (Black)</v>
      </c>
      <c r="I941" t="s">
        <v>3025</v>
      </c>
      <c r="J941" t="s">
        <v>13093</v>
      </c>
      <c r="K941" s="7" t="str">
        <f t="shared" si="157"/>
        <v>Electronics</v>
      </c>
      <c r="L941" t="s">
        <v>13131</v>
      </c>
      <c r="M941" t="str">
        <f t="shared" si="158"/>
        <v>Headphones , Earbuds &amp; Accessories</v>
      </c>
      <c r="N941" s="2" t="s">
        <v>13132</v>
      </c>
      <c r="O941" s="2" t="str">
        <f t="shared" si="159"/>
        <v>Headphones</v>
      </c>
      <c r="P941" s="1" t="s">
        <v>13133</v>
      </c>
      <c r="R941">
        <v>889</v>
      </c>
      <c r="S941" s="8">
        <f t="shared" si="160"/>
        <v>889</v>
      </c>
      <c r="T941" s="2">
        <v>1999</v>
      </c>
      <c r="U941" s="8">
        <f t="shared" si="161"/>
        <v>1999</v>
      </c>
      <c r="V941" s="1">
        <f t="shared" si="162"/>
        <v>0.55527763881940972</v>
      </c>
      <c r="W941">
        <v>4.2</v>
      </c>
      <c r="X941" s="10">
        <f t="shared" si="163"/>
        <v>4.2</v>
      </c>
      <c r="Y941" s="4">
        <v>2284</v>
      </c>
      <c r="Z941" s="12">
        <f t="shared" si="164"/>
        <v>2284</v>
      </c>
    </row>
    <row r="942" spans="1:26" x14ac:dyDescent="0.25">
      <c r="A942">
        <v>941</v>
      </c>
      <c r="B942" t="s">
        <v>7780</v>
      </c>
      <c r="C942" t="s">
        <v>7781</v>
      </c>
      <c r="D942" t="str">
        <f t="shared" si="156"/>
        <v>HP 330 Wireless Black Keyboard and Mouse Set with Numeric Keypad, 2.4GHz Wireless Connection and 1600 DPI, USB Receiver, LED Indicators , Black(2V9E6AA)</v>
      </c>
      <c r="F942" t="str">
        <f t="shared" si="165"/>
        <v>Unique</v>
      </c>
      <c r="G942" t="str" cm="1">
        <f t="array" ref="G942">PROPER(_xlfn.TEXTJOIN(" ", TRUE, INDEX(_xlfn.FILTERXML("&lt;t&gt;&lt;s&gt;" &amp; SUBSTITUTE(D942," ","&lt;/s&gt;&lt;s&gt;") &amp; "&lt;/s&gt;&lt;/t&gt;", "//s"), _xlfn.SEQUENCE(4))))</f>
        <v>Hp 330 Wireless Black</v>
      </c>
      <c r="H942" t="str">
        <f t="shared" si="166"/>
        <v>Mouse Set with Numeric Keypad, 2.4GHz Wireless Connection and 1600 DPI, USB Receiver, LED Indicators , Black(2V9E6AA)</v>
      </c>
      <c r="I942" t="s">
        <v>5034</v>
      </c>
      <c r="J942" t="s">
        <v>13085</v>
      </c>
      <c r="K942" s="7" t="str">
        <f t="shared" si="157"/>
        <v>Computers &amp; Accessories</v>
      </c>
      <c r="L942" s="2" t="s">
        <v>13086</v>
      </c>
      <c r="M942" t="str">
        <f t="shared" si="158"/>
        <v>Accessories &amp; Peripherals</v>
      </c>
      <c r="N942" s="2" t="s">
        <v>13160</v>
      </c>
      <c r="O942" s="2" t="str">
        <f t="shared" si="159"/>
        <v>Keyboards , Mice &amp; InputDevices</v>
      </c>
      <c r="P942" s="1" t="s">
        <v>13180</v>
      </c>
      <c r="R942" s="2">
        <v>1409</v>
      </c>
      <c r="S942" s="8">
        <f t="shared" si="160"/>
        <v>1409</v>
      </c>
      <c r="T942" s="2">
        <v>2199</v>
      </c>
      <c r="U942" s="8">
        <f t="shared" si="161"/>
        <v>2199</v>
      </c>
      <c r="V942" s="1">
        <f t="shared" si="162"/>
        <v>0.35925420645748068</v>
      </c>
      <c r="W942">
        <v>3.9</v>
      </c>
      <c r="X942" s="10">
        <f t="shared" si="163"/>
        <v>3.9</v>
      </c>
      <c r="Y942" s="4">
        <v>427</v>
      </c>
      <c r="Z942" s="12">
        <f t="shared" si="164"/>
        <v>427</v>
      </c>
    </row>
    <row r="943" spans="1:26" x14ac:dyDescent="0.25">
      <c r="A943">
        <v>942</v>
      </c>
      <c r="B943" t="s">
        <v>7790</v>
      </c>
      <c r="C943" t="s">
        <v>7791</v>
      </c>
      <c r="D943" t="str">
        <f t="shared" si="156"/>
        <v>RC PRINT GI 790 Ink Refill for Canon G1000, G1010, G1100, G2000, G2002, G2010, G2012, G2100, G3000, G3010, G3012, G3100, G4000, G4010</v>
      </c>
      <c r="F943" t="str">
        <f t="shared" si="165"/>
        <v>Unique</v>
      </c>
      <c r="G943" t="str" cm="1">
        <f t="array" ref="G943">PROPER(_xlfn.TEXTJOIN(" ", TRUE, INDEX(_xlfn.FILTERXML("&lt;t&gt;&lt;s&gt;" &amp; SUBSTITUTE(D943," ","&lt;/s&gt;&lt;s&gt;") &amp; "&lt;/s&gt;&lt;/t&gt;", "//s"), _xlfn.SEQUENCE(4))))</f>
        <v>Rc Print Gi 790</v>
      </c>
      <c r="H943" t="str">
        <f t="shared" si="166"/>
        <v>for Canon G1000, G1010, G1100, G2000, G2002, G2010, G2012, G2100, G3000, G3010, G3012, G3100, G4000, G4010</v>
      </c>
      <c r="I943" t="s">
        <v>7792</v>
      </c>
      <c r="J943" t="s">
        <v>13085</v>
      </c>
      <c r="K943" s="7" t="str">
        <f t="shared" si="157"/>
        <v>Computers &amp; Accessories</v>
      </c>
      <c r="L943" t="s">
        <v>13191</v>
      </c>
      <c r="M943" t="str">
        <f t="shared" si="158"/>
        <v>Printers , Inks &amp; Accessories</v>
      </c>
      <c r="N943" s="2" t="s">
        <v>13192</v>
      </c>
      <c r="O943" s="2" t="str">
        <f t="shared" si="159"/>
        <v>Inks , Toners &amp; Cartridges</v>
      </c>
      <c r="P943" s="1" t="s">
        <v>13272</v>
      </c>
      <c r="R943">
        <v>549</v>
      </c>
      <c r="S943" s="8">
        <f t="shared" si="160"/>
        <v>549</v>
      </c>
      <c r="T943" s="2">
        <v>1999</v>
      </c>
      <c r="U943" s="8">
        <f t="shared" si="161"/>
        <v>1999</v>
      </c>
      <c r="V943" s="1">
        <f t="shared" si="162"/>
        <v>0.72536268134067039</v>
      </c>
      <c r="W943">
        <v>4.3</v>
      </c>
      <c r="X943" s="10">
        <f t="shared" si="163"/>
        <v>4.3</v>
      </c>
      <c r="Y943" s="4">
        <v>1367</v>
      </c>
      <c r="Z943" s="12">
        <f t="shared" si="164"/>
        <v>1367</v>
      </c>
    </row>
    <row r="944" spans="1:26" x14ac:dyDescent="0.25">
      <c r="A944">
        <v>943</v>
      </c>
      <c r="B944" t="s">
        <v>7801</v>
      </c>
      <c r="C944" t="s">
        <v>7802</v>
      </c>
      <c r="D944" t="str">
        <f t="shared" si="156"/>
        <v>Redgear Cloak Wired RGB Wired Over Ear Gaming Headphones with Mic for PC</v>
      </c>
      <c r="F944" t="str">
        <f t="shared" si="165"/>
        <v>Unique</v>
      </c>
      <c r="G944" t="str" cm="1">
        <f t="array" ref="G944">PROPER(_xlfn.TEXTJOIN(" ", TRUE, INDEX(_xlfn.FILTERXML("&lt;t&gt;&lt;s&gt;" &amp; SUBSTITUTE(D944," ","&lt;/s&gt;&lt;s&gt;") &amp; "&lt;/s&gt;&lt;/t&gt;", "//s"), _xlfn.SEQUENCE(4))))</f>
        <v>Redgear Cloak Wired Rgb</v>
      </c>
      <c r="H944" t="str">
        <f t="shared" si="166"/>
        <v>Ear Gaming Headphones with Mic for PC</v>
      </c>
      <c r="I944" t="s">
        <v>7714</v>
      </c>
      <c r="J944" t="s">
        <v>13085</v>
      </c>
      <c r="K944" s="7" t="str">
        <f t="shared" si="157"/>
        <v>Computers &amp; Accessories</v>
      </c>
      <c r="L944" t="s">
        <v>13086</v>
      </c>
      <c r="M944" t="str">
        <f t="shared" si="158"/>
        <v>Accessories &amp; Peripherals</v>
      </c>
      <c r="N944" s="2" t="s">
        <v>13196</v>
      </c>
      <c r="O944" s="2" t="str">
        <f t="shared" si="159"/>
        <v>PCGamingPeripherals</v>
      </c>
      <c r="P944" s="1" t="s">
        <v>13269</v>
      </c>
      <c r="R944">
        <v>749</v>
      </c>
      <c r="S944" s="8">
        <f t="shared" si="160"/>
        <v>749</v>
      </c>
      <c r="T944" s="2">
        <v>1799</v>
      </c>
      <c r="U944" s="8">
        <f t="shared" si="161"/>
        <v>1799</v>
      </c>
      <c r="V944" s="1">
        <f t="shared" si="162"/>
        <v>0.58365758754863817</v>
      </c>
      <c r="W944">
        <v>4</v>
      </c>
      <c r="X944" s="10">
        <f t="shared" si="163"/>
        <v>4</v>
      </c>
      <c r="Y944" s="4">
        <v>13199</v>
      </c>
      <c r="Z944" s="12">
        <f t="shared" si="164"/>
        <v>13199</v>
      </c>
    </row>
    <row r="945" spans="1:26" x14ac:dyDescent="0.25">
      <c r="A945">
        <v>944</v>
      </c>
      <c r="B945" t="s">
        <v>593</v>
      </c>
      <c r="C945" t="s">
        <v>594</v>
      </c>
      <c r="D945" t="str">
        <f t="shared" si="156"/>
        <v>AmazonBasics USB Type-C to USB Type-C 2.0 Cable - 3 Feet Laptop (0.9 Meters) - White</v>
      </c>
      <c r="F945" t="str">
        <f t="shared" si="165"/>
        <v>Duplicate</v>
      </c>
      <c r="G945" t="str" cm="1">
        <f t="array" ref="G945">PROPER(_xlfn.TEXTJOIN(" ", TRUE, INDEX(_xlfn.FILTERXML("&lt;t&gt;&lt;s&gt;" &amp; SUBSTITUTE(D945," ","&lt;/s&gt;&lt;s&gt;") &amp; "&lt;/s&gt;&lt;/t&gt;", "//s"), _xlfn.SEQUENCE(4))))</f>
        <v>Amazonbasics Usb Type-C To</v>
      </c>
      <c r="H945" t="str">
        <f t="shared" si="166"/>
        <v>2.0 Cable - 3 Feet Laptop (0.9 Meters) - White</v>
      </c>
      <c r="I945" t="s">
        <v>17</v>
      </c>
      <c r="J945" t="s">
        <v>13085</v>
      </c>
      <c r="K945" s="7" t="str">
        <f t="shared" si="157"/>
        <v>Computers &amp; Accessories</v>
      </c>
      <c r="L945" t="s">
        <v>13086</v>
      </c>
      <c r="M945" t="str">
        <f t="shared" si="158"/>
        <v>Accessories &amp; Peripherals</v>
      </c>
      <c r="N945" t="s">
        <v>13087</v>
      </c>
      <c r="O945" s="2" t="str">
        <f t="shared" si="159"/>
        <v>Cables &amp; Accessories</v>
      </c>
      <c r="P945" s="1" t="s">
        <v>13088</v>
      </c>
      <c r="Q945" t="s">
        <v>13089</v>
      </c>
      <c r="R945">
        <v>329</v>
      </c>
      <c r="S945" s="8">
        <f t="shared" si="160"/>
        <v>329</v>
      </c>
      <c r="T945">
        <v>845</v>
      </c>
      <c r="U945" s="8">
        <f t="shared" si="161"/>
        <v>845</v>
      </c>
      <c r="V945" s="1">
        <f t="shared" si="162"/>
        <v>0.61065088757396446</v>
      </c>
      <c r="W945">
        <v>4.2</v>
      </c>
      <c r="X945" s="10">
        <f t="shared" si="163"/>
        <v>4.2</v>
      </c>
      <c r="Y945" s="4">
        <v>29746</v>
      </c>
      <c r="Z945" s="12">
        <f t="shared" si="164"/>
        <v>29746</v>
      </c>
    </row>
    <row r="946" spans="1:26" x14ac:dyDescent="0.25">
      <c r="A946">
        <v>945</v>
      </c>
      <c r="B946" t="s">
        <v>7812</v>
      </c>
      <c r="C946" t="s">
        <v>7813</v>
      </c>
      <c r="D946" t="str">
        <f t="shared" si="156"/>
        <v>Wayona Type C To Type C 65W 3.25A Nylon Braided Fast Charging Cable Compatible For Laptop, Macbook, Samsung Galaxy M33 M53 M51 S20 Ultra, A71, A53, A51, Ipad Pro 2018 (1M, Grey)</v>
      </c>
      <c r="F946" t="str">
        <f t="shared" si="165"/>
        <v>Unique</v>
      </c>
      <c r="G946" t="str" cm="1">
        <f t="array" ref="G946">PROPER(_xlfn.TEXTJOIN(" ", TRUE, INDEX(_xlfn.FILTERXML("&lt;t&gt;&lt;s&gt;" &amp; SUBSTITUTE(D946," ","&lt;/s&gt;&lt;s&gt;") &amp; "&lt;/s&gt;&lt;/t&gt;", "//s"), _xlfn.SEQUENCE(4))))</f>
        <v>Wayona Type C To</v>
      </c>
      <c r="H946" t="str">
        <f t="shared" si="166"/>
        <v>65W 3.25A Nylon Braided Fast Charging Cable Compatible For Laptop, Macbook, Samsung Galaxy M33 M53 M51 S20 Ultra, A71, A53, A51, Ipad Pro 2018 (1M, Grey)</v>
      </c>
      <c r="I946" t="s">
        <v>17</v>
      </c>
      <c r="J946" t="s">
        <v>13085</v>
      </c>
      <c r="K946" s="7" t="str">
        <f t="shared" si="157"/>
        <v>Computers &amp; Accessories</v>
      </c>
      <c r="L946" t="s">
        <v>13086</v>
      </c>
      <c r="M946" t="str">
        <f t="shared" si="158"/>
        <v>Accessories &amp; Peripherals</v>
      </c>
      <c r="N946" s="2" t="s">
        <v>13087</v>
      </c>
      <c r="O946" s="2" t="str">
        <f t="shared" si="159"/>
        <v>Cables &amp; Accessories</v>
      </c>
      <c r="P946" s="1" t="s">
        <v>13088</v>
      </c>
      <c r="Q946" t="s">
        <v>13089</v>
      </c>
      <c r="R946">
        <v>379</v>
      </c>
      <c r="S946" s="8">
        <f t="shared" si="160"/>
        <v>379</v>
      </c>
      <c r="T946" s="2">
        <v>1099</v>
      </c>
      <c r="U946" s="8">
        <f t="shared" si="161"/>
        <v>1099</v>
      </c>
      <c r="V946" s="1">
        <f t="shared" si="162"/>
        <v>0.65514103730664242</v>
      </c>
      <c r="W946">
        <v>4.3</v>
      </c>
      <c r="X946" s="10">
        <f t="shared" si="163"/>
        <v>4.3</v>
      </c>
      <c r="Y946" s="4">
        <v>2806</v>
      </c>
      <c r="Z946" s="12">
        <f t="shared" si="164"/>
        <v>2806</v>
      </c>
    </row>
    <row r="947" spans="1:26" x14ac:dyDescent="0.25">
      <c r="A947">
        <v>946</v>
      </c>
      <c r="B947" t="s">
        <v>7816</v>
      </c>
      <c r="C947" t="s">
        <v>7817</v>
      </c>
      <c r="D947" t="str">
        <f t="shared" si="156"/>
        <v>Amazfit GTS2 Mini (New Version) Smart Watch with Always-on AMOLED Display, Alexa Built-in, SpO2, 14 Days' Battery Life, 68 Sports Modes, GPS, HR, Sleep and Stress Monitoring (Meteor Black)</v>
      </c>
      <c r="F947" t="str">
        <f t="shared" si="165"/>
        <v>Unique</v>
      </c>
      <c r="G947" t="str" cm="1">
        <f t="array" ref="G947">PROPER(_xlfn.TEXTJOIN(" ", TRUE, INDEX(_xlfn.FILTERXML("&lt;t&gt;&lt;s&gt;" &amp; SUBSTITUTE(D947," ","&lt;/s&gt;&lt;s&gt;") &amp; "&lt;/s&gt;&lt;/t&gt;", "//s"), _xlfn.SEQUENCE(4))))</f>
        <v>Amazfit Gts2 Mini (New</v>
      </c>
      <c r="H947" t="str">
        <f t="shared" si="166"/>
        <v>Watch with Always-on AMOLED Display, Alexa Built-in, SpO2, 14 Days' Battery Life, 68 Sports Modes, GPS, HR, Sleep and Stress Monitoring (Meteor Black)</v>
      </c>
      <c r="I947" t="s">
        <v>2910</v>
      </c>
      <c r="J947" t="s">
        <v>13093</v>
      </c>
      <c r="K947" s="7" t="str">
        <f t="shared" si="157"/>
        <v>Electronics</v>
      </c>
      <c r="L947" s="2" t="s">
        <v>13120</v>
      </c>
      <c r="M947" t="str">
        <f t="shared" si="158"/>
        <v>WearableTechnology</v>
      </c>
      <c r="N947" s="2" t="s">
        <v>13121</v>
      </c>
      <c r="O947" s="2" t="str">
        <f t="shared" si="159"/>
        <v>SmartWatches</v>
      </c>
      <c r="P947" s="1"/>
      <c r="R947" s="2">
        <v>5998</v>
      </c>
      <c r="S947" s="8">
        <f t="shared" si="160"/>
        <v>5998</v>
      </c>
      <c r="T947" s="2">
        <v>7999</v>
      </c>
      <c r="U947" s="8">
        <f t="shared" si="161"/>
        <v>7999</v>
      </c>
      <c r="V947" s="1">
        <f t="shared" si="162"/>
        <v>0.25015626953369169</v>
      </c>
      <c r="W947">
        <v>4.2</v>
      </c>
      <c r="X947" s="10">
        <f t="shared" si="163"/>
        <v>4.2</v>
      </c>
      <c r="Y947" s="4">
        <v>30355</v>
      </c>
      <c r="Z947" s="12">
        <f t="shared" si="164"/>
        <v>30355</v>
      </c>
    </row>
    <row r="948" spans="1:26" x14ac:dyDescent="0.25">
      <c r="A948">
        <v>947</v>
      </c>
      <c r="B948" t="s">
        <v>7826</v>
      </c>
      <c r="C948" t="s">
        <v>12999</v>
      </c>
      <c r="D948" t="str">
        <f t="shared" si="156"/>
        <v>Tabelito Polyester Foam, Nylon Hybrid laptopss Bag Sleeve Case Cover Pouch for laptopss Apple Dell Lenovo Asus Hp Samsung Mi MacBook Ultrabook Thinkpad Ideapad Surfacepro (15.6 inches 39.6cm, Blue) laptopsss</v>
      </c>
      <c r="F948" t="str">
        <f t="shared" si="165"/>
        <v>Unique</v>
      </c>
      <c r="G948" t="str" cm="1">
        <f t="array" ref="G948">PROPER(_xlfn.TEXTJOIN(" ", TRUE, INDEX(_xlfn.FILTERXML("&lt;t&gt;&lt;s&gt;" &amp; SUBSTITUTE(D948," ","&lt;/s&gt;&lt;s&gt;") &amp; "&lt;/s&gt;&lt;/t&gt;", "//s"), _xlfn.SEQUENCE(4))))</f>
        <v>Tabelito Polyester Foam, Nylon</v>
      </c>
      <c r="H948" t="str">
        <f t="shared" si="166"/>
        <v>Bag Sleeve Case Cover Pouch for laptopss Apple Dell Lenovo Asus Hp Samsung Mi MacBook Ultrabook Thinkpad Ideapad Surfacepro (15.6 inches 39.6cm, Blue) laptopsss</v>
      </c>
      <c r="I948" t="s">
        <v>6126</v>
      </c>
      <c r="J948" t="s">
        <v>13085</v>
      </c>
      <c r="K948" s="7" t="str">
        <f t="shared" si="157"/>
        <v>Computers &amp; Accessories</v>
      </c>
      <c r="L948" t="s">
        <v>13086</v>
      </c>
      <c r="M948" t="str">
        <f t="shared" si="158"/>
        <v>Accessories &amp; Peripherals</v>
      </c>
      <c r="N948" s="2" t="s">
        <v>13154</v>
      </c>
      <c r="O948" s="2" t="str">
        <f t="shared" si="159"/>
        <v>LaptopAccessories</v>
      </c>
      <c r="P948" s="1" t="s">
        <v>13227</v>
      </c>
      <c r="Q948" t="s">
        <v>13228</v>
      </c>
      <c r="R948">
        <v>299</v>
      </c>
      <c r="S948" s="8">
        <f t="shared" si="160"/>
        <v>299</v>
      </c>
      <c r="T948" s="2">
        <v>1499</v>
      </c>
      <c r="U948" s="8">
        <f t="shared" si="161"/>
        <v>1499</v>
      </c>
      <c r="V948" s="1">
        <f t="shared" si="162"/>
        <v>0.80053368912608402</v>
      </c>
      <c r="W948">
        <v>4.2</v>
      </c>
      <c r="X948" s="10">
        <f t="shared" si="163"/>
        <v>4.2</v>
      </c>
      <c r="Y948" s="4">
        <v>2868</v>
      </c>
      <c r="Z948" s="12">
        <f t="shared" si="164"/>
        <v>2868</v>
      </c>
    </row>
    <row r="949" spans="1:26" x14ac:dyDescent="0.25">
      <c r="A949">
        <v>948</v>
      </c>
      <c r="B949" t="s">
        <v>7835</v>
      </c>
      <c r="C949" t="s">
        <v>7836</v>
      </c>
      <c r="D949" t="str">
        <f t="shared" si="156"/>
        <v>Robustrion Anti-Scratch and Smudge Proof Tempered Glass Screen Protector for Xiaomi Mi Pad 5 11 inch</v>
      </c>
      <c r="F949" t="str">
        <f t="shared" si="165"/>
        <v>Unique</v>
      </c>
      <c r="G949" t="str" cm="1">
        <f t="array" ref="G949">PROPER(_xlfn.TEXTJOIN(" ", TRUE, INDEX(_xlfn.FILTERXML("&lt;t&gt;&lt;s&gt;" &amp; SUBSTITUTE(D949," ","&lt;/s&gt;&lt;s&gt;") &amp; "&lt;/s&gt;&lt;/t&gt;", "//s"), _xlfn.SEQUENCE(4))))</f>
        <v>Robustrion Anti-Scratch And Smudge</v>
      </c>
      <c r="H949" t="str">
        <f t="shared" si="166"/>
        <v>Glass Screen Protector for Xiaomi Mi Pad 5 11 inch</v>
      </c>
      <c r="I949" t="s">
        <v>5925</v>
      </c>
      <c r="J949" t="s">
        <v>13085</v>
      </c>
      <c r="K949" s="7" t="str">
        <f t="shared" si="157"/>
        <v>Computers &amp; Accessories</v>
      </c>
      <c r="L949" t="s">
        <v>13086</v>
      </c>
      <c r="M949" t="str">
        <f t="shared" si="158"/>
        <v>Accessories &amp; Peripherals</v>
      </c>
      <c r="N949" s="2" t="s">
        <v>13220</v>
      </c>
      <c r="O949" s="2" t="str">
        <f t="shared" si="159"/>
        <v>TabletAccessories</v>
      </c>
      <c r="P949" s="1" t="s">
        <v>13147</v>
      </c>
      <c r="R949">
        <v>379</v>
      </c>
      <c r="S949" s="8">
        <f t="shared" si="160"/>
        <v>379</v>
      </c>
      <c r="T949" s="2">
        <v>1499</v>
      </c>
      <c r="U949" s="8">
        <f t="shared" si="161"/>
        <v>1499</v>
      </c>
      <c r="V949" s="1">
        <f t="shared" si="162"/>
        <v>0.74716477651767843</v>
      </c>
      <c r="W949">
        <v>4.0999999999999996</v>
      </c>
      <c r="X949" s="10">
        <f t="shared" si="163"/>
        <v>4.0999999999999996</v>
      </c>
      <c r="Y949" s="4">
        <v>670</v>
      </c>
      <c r="Z949" s="12">
        <f t="shared" si="164"/>
        <v>670</v>
      </c>
    </row>
    <row r="950" spans="1:26" x14ac:dyDescent="0.25">
      <c r="A950">
        <v>949</v>
      </c>
      <c r="B950" t="s">
        <v>7845</v>
      </c>
      <c r="C950" t="s">
        <v>7846</v>
      </c>
      <c r="D950" t="str">
        <f t="shared" si="156"/>
        <v>Portronics Ruffpad 15 Re-Writable LCD Screen 38.1cm (15-inch) Writing Pad for Drawing, Playing, Handwriting Gifts for Kids and Adults (Grey)</v>
      </c>
      <c r="F950" t="str">
        <f t="shared" si="165"/>
        <v>Unique</v>
      </c>
      <c r="G950" t="str" cm="1">
        <f t="array" ref="G950">PROPER(_xlfn.TEXTJOIN(" ", TRUE, INDEX(_xlfn.FILTERXML("&lt;t&gt;&lt;s&gt;" &amp; SUBSTITUTE(D950," ","&lt;/s&gt;&lt;s&gt;") &amp; "&lt;/s&gt;&lt;/t&gt;", "//s"), _xlfn.SEQUENCE(4))))</f>
        <v>Portronics Ruffpad 15 Re-Writable</v>
      </c>
      <c r="H950" t="str">
        <f t="shared" si="166"/>
        <v>38.1cm (15-inch) Writing Pad for Drawing, Playing, Handwriting Gifts for Kids and Adults (Grey)</v>
      </c>
      <c r="I950" t="s">
        <v>7847</v>
      </c>
      <c r="J950" t="s">
        <v>13171</v>
      </c>
      <c r="K950" s="7" t="str">
        <f t="shared" si="157"/>
        <v>OfficeProducts</v>
      </c>
      <c r="L950" s="2" t="s">
        <v>13172</v>
      </c>
      <c r="M950" t="str">
        <f t="shared" si="158"/>
        <v>OfficePaperProducts</v>
      </c>
      <c r="N950" s="2" t="s">
        <v>13173</v>
      </c>
      <c r="O950" s="2" t="str">
        <f t="shared" si="159"/>
        <v>Paper</v>
      </c>
      <c r="P950" s="1" t="s">
        <v>13174</v>
      </c>
      <c r="Q950" t="s">
        <v>13207</v>
      </c>
      <c r="R950" s="2">
        <v>1399</v>
      </c>
      <c r="S950" s="8">
        <f t="shared" si="160"/>
        <v>1399</v>
      </c>
      <c r="T950" s="2">
        <v>2999</v>
      </c>
      <c r="U950" s="8">
        <f t="shared" si="161"/>
        <v>2999</v>
      </c>
      <c r="V950" s="1">
        <f t="shared" si="162"/>
        <v>0.53351117039013007</v>
      </c>
      <c r="W950">
        <v>4.3</v>
      </c>
      <c r="X950" s="10">
        <f t="shared" si="163"/>
        <v>4.3</v>
      </c>
      <c r="Y950" s="4">
        <v>3530</v>
      </c>
      <c r="Z950" s="12">
        <f t="shared" si="164"/>
        <v>3530</v>
      </c>
    </row>
    <row r="951" spans="1:26" x14ac:dyDescent="0.25">
      <c r="A951">
        <v>950</v>
      </c>
      <c r="B951" t="s">
        <v>7856</v>
      </c>
      <c r="C951" t="s">
        <v>13000</v>
      </c>
      <c r="D951" t="str">
        <f t="shared" si="156"/>
        <v>DIGITEK (DLS-9FT) Lightweight and Portable Aluminum Alloy Light Stand for Ring Light, Reflector, Flash Units, Diffuser, Portrait, Softbox, Studio Lighting and More Ideal for Outdoor and Indoor Shoots</v>
      </c>
      <c r="F951" t="str">
        <f t="shared" si="165"/>
        <v>Unique</v>
      </c>
      <c r="G951" t="str" cm="1">
        <f t="array" ref="G951">PROPER(_xlfn.TEXTJOIN(" ", TRUE, INDEX(_xlfn.FILTERXML("&lt;t&gt;&lt;s&gt;" &amp; SUBSTITUTE(D951," ","&lt;/s&gt;&lt;s&gt;") &amp; "&lt;/s&gt;&lt;/t&gt;", "//s"), _xlfn.SEQUENCE(4))))</f>
        <v>Digitek (Dls-9Ft) Lightweight And</v>
      </c>
      <c r="H951" t="str">
        <f t="shared" si="166"/>
        <v>Alloy Light Stand for Ring Light, Reflector, Flash Units, Diffuser, Portrait, Softbox, Studio Lighting and More Ideal for Outdoor and Indoor Shoots</v>
      </c>
      <c r="I951" t="s">
        <v>7857</v>
      </c>
      <c r="J951" t="s">
        <v>13093</v>
      </c>
      <c r="K951" s="7" t="str">
        <f t="shared" si="157"/>
        <v>Electronics</v>
      </c>
      <c r="L951" t="s">
        <v>13182</v>
      </c>
      <c r="M951" t="str">
        <f t="shared" si="158"/>
        <v>Cameras &amp; Photography</v>
      </c>
      <c r="N951" s="2" t="s">
        <v>13095</v>
      </c>
      <c r="O951" s="2" t="str">
        <f t="shared" si="159"/>
        <v>Accessories</v>
      </c>
      <c r="P951" s="1" t="s">
        <v>13273</v>
      </c>
      <c r="Q951" t="s">
        <v>13274</v>
      </c>
      <c r="R951">
        <v>699</v>
      </c>
      <c r="S951" s="8">
        <f t="shared" si="160"/>
        <v>699</v>
      </c>
      <c r="T951" s="2">
        <v>1299</v>
      </c>
      <c r="U951" s="8">
        <f t="shared" si="161"/>
        <v>1299</v>
      </c>
      <c r="V951" s="1">
        <f t="shared" si="162"/>
        <v>0.46189376443418012</v>
      </c>
      <c r="W951">
        <v>4.3</v>
      </c>
      <c r="X951" s="10">
        <f t="shared" si="163"/>
        <v>4.3</v>
      </c>
      <c r="Y951" s="4">
        <v>6183</v>
      </c>
      <c r="Z951" s="12">
        <f t="shared" si="164"/>
        <v>6183</v>
      </c>
    </row>
    <row r="952" spans="1:26" x14ac:dyDescent="0.25">
      <c r="A952">
        <v>951</v>
      </c>
      <c r="B952" t="s">
        <v>7866</v>
      </c>
      <c r="C952" t="s">
        <v>7867</v>
      </c>
      <c r="D952" t="str">
        <f t="shared" si="156"/>
        <v>Classmate Pulse 1 Subject Notebook - 240mm x 180mm , Soft Cover, 180 Pages, Single Line, Pack of 4</v>
      </c>
      <c r="F952" t="str">
        <f t="shared" si="165"/>
        <v>Unique</v>
      </c>
      <c r="G952" t="str" cm="1">
        <f t="array" ref="G952">PROPER(_xlfn.TEXTJOIN(" ", TRUE, INDEX(_xlfn.FILTERXML("&lt;t&gt;&lt;s&gt;" &amp; SUBSTITUTE(D952," ","&lt;/s&gt;&lt;s&gt;") &amp; "&lt;/s&gt;&lt;/t&gt;", "//s"), _xlfn.SEQUENCE(4))))</f>
        <v>Classmate Pulse 1 Subject</v>
      </c>
      <c r="H952" t="str">
        <f t="shared" si="166"/>
        <v>240mm x 180mm , Soft Cover, 180 Pages, Single Line, Pack of 4</v>
      </c>
      <c r="I952" t="s">
        <v>6199</v>
      </c>
      <c r="J952" t="s">
        <v>13171</v>
      </c>
      <c r="K952" s="7" t="str">
        <f t="shared" si="157"/>
        <v>OfficeProducts</v>
      </c>
      <c r="L952" t="s">
        <v>13172</v>
      </c>
      <c r="M952" t="str">
        <f t="shared" si="158"/>
        <v>OfficePaperProducts</v>
      </c>
      <c r="N952" t="s">
        <v>13173</v>
      </c>
      <c r="O952" s="2" t="str">
        <f t="shared" si="159"/>
        <v>Paper</v>
      </c>
      <c r="P952" s="1" t="s">
        <v>13174</v>
      </c>
      <c r="Q952" t="s">
        <v>13207</v>
      </c>
      <c r="R952">
        <v>300</v>
      </c>
      <c r="S952" s="8">
        <f t="shared" si="160"/>
        <v>300</v>
      </c>
      <c r="T952">
        <v>300</v>
      </c>
      <c r="U952" s="8">
        <f t="shared" si="161"/>
        <v>300</v>
      </c>
      <c r="V952" s="1">
        <f t="shared" si="162"/>
        <v>0</v>
      </c>
      <c r="W952">
        <v>4.2</v>
      </c>
      <c r="X952" s="10">
        <f t="shared" si="163"/>
        <v>4.2</v>
      </c>
      <c r="Y952" s="4">
        <v>419</v>
      </c>
      <c r="Z952" s="12">
        <f t="shared" si="164"/>
        <v>419</v>
      </c>
    </row>
    <row r="953" spans="1:26" x14ac:dyDescent="0.25">
      <c r="A953">
        <v>952</v>
      </c>
      <c r="B953" t="s">
        <v>7876</v>
      </c>
      <c r="C953" t="s">
        <v>7877</v>
      </c>
      <c r="D953" t="str">
        <f t="shared" si="156"/>
        <v>Scarters Mouse Pad, Desk Mat Extended for Work from Home Office Gaming | Vegan PU Leather | Anti-Skid, Anti-Slip, Reversible Splash-Proof ‚Äì Deskspread ~ Navy Blue and Yellow</v>
      </c>
      <c r="F953" t="str">
        <f t="shared" si="165"/>
        <v>Unique</v>
      </c>
      <c r="G953" t="str" cm="1">
        <f t="array" ref="G953">PROPER(_xlfn.TEXTJOIN(" ", TRUE, INDEX(_xlfn.FILTERXML("&lt;t&gt;&lt;s&gt;" &amp; SUBSTITUTE(D953," ","&lt;/s&gt;&lt;s&gt;") &amp; "&lt;/s&gt;&lt;/t&gt;", "//s"), _xlfn.SEQUENCE(4))))</f>
        <v>Scarters Mouse Pad, Desk</v>
      </c>
      <c r="H953" t="str">
        <f t="shared" si="166"/>
        <v>for Work from Home Office Gaming | Vegan PU Leather | Anti-Skid, Anti-Slip, Reversible Splash-Proof ‚Äì Deskspread ~ Navy Blue and Yellow</v>
      </c>
      <c r="I953" t="s">
        <v>5289</v>
      </c>
      <c r="J953" t="s">
        <v>13085</v>
      </c>
      <c r="K953" s="7" t="str">
        <f t="shared" si="157"/>
        <v>Computers &amp; Accessories</v>
      </c>
      <c r="L953" t="s">
        <v>13086</v>
      </c>
      <c r="M953" t="str">
        <f t="shared" si="158"/>
        <v>Accessories &amp; Peripherals</v>
      </c>
      <c r="N953" s="2" t="s">
        <v>13160</v>
      </c>
      <c r="O953" s="2" t="str">
        <f t="shared" si="159"/>
        <v>Keyboards , Mice &amp; InputDevices</v>
      </c>
      <c r="P953" s="1" t="s">
        <v>13194</v>
      </c>
      <c r="Q953" t="s">
        <v>13200</v>
      </c>
      <c r="R953">
        <v>999</v>
      </c>
      <c r="S953" s="8">
        <f t="shared" si="160"/>
        <v>999</v>
      </c>
      <c r="T953" s="2">
        <v>1995</v>
      </c>
      <c r="U953" s="8">
        <f t="shared" si="161"/>
        <v>1995</v>
      </c>
      <c r="V953" s="1">
        <f t="shared" si="162"/>
        <v>0.49924812030075189</v>
      </c>
      <c r="W953">
        <v>4.5</v>
      </c>
      <c r="X953" s="10">
        <f t="shared" si="163"/>
        <v>4.5</v>
      </c>
      <c r="Y953" s="4">
        <v>7317</v>
      </c>
      <c r="Z953" s="12">
        <f t="shared" si="164"/>
        <v>7317</v>
      </c>
    </row>
    <row r="954" spans="1:26" x14ac:dyDescent="0.25">
      <c r="A954">
        <v>953</v>
      </c>
      <c r="B954" t="s">
        <v>7886</v>
      </c>
      <c r="C954" t="s">
        <v>7887</v>
      </c>
      <c r="D954" t="str">
        <f t="shared" si="156"/>
        <v>Casio MJ-120D 150 Steps Check and Correct Desktop Calculator with Tax Keys, Black</v>
      </c>
      <c r="F954" t="str">
        <f t="shared" si="165"/>
        <v>Unique</v>
      </c>
      <c r="G954" t="str" cm="1">
        <f t="array" ref="G954">PROPER(_xlfn.TEXTJOIN(" ", TRUE, INDEX(_xlfn.FILTERXML("&lt;t&gt;&lt;s&gt;" &amp; SUBSTITUTE(D954," ","&lt;/s&gt;&lt;s&gt;") &amp; "&lt;/s&gt;&lt;/t&gt;", "//s"), _xlfn.SEQUENCE(4))))</f>
        <v>Casio Mj-120D 150 Steps</v>
      </c>
      <c r="H954" t="str">
        <f t="shared" si="166"/>
        <v>Correct Desktop Calculator with Tax Keys, Black</v>
      </c>
      <c r="I954" t="s">
        <v>7888</v>
      </c>
      <c r="J954" t="s">
        <v>13171</v>
      </c>
      <c r="K954" s="7" t="str">
        <f t="shared" si="157"/>
        <v>OfficeProducts</v>
      </c>
      <c r="L954" t="s">
        <v>13186</v>
      </c>
      <c r="M954" t="str">
        <f t="shared" si="158"/>
        <v>OfficeElectronics</v>
      </c>
      <c r="N954" t="s">
        <v>13187</v>
      </c>
      <c r="O954" s="2" t="str">
        <f t="shared" si="159"/>
        <v>Calculators</v>
      </c>
      <c r="P954" s="1" t="s">
        <v>13275</v>
      </c>
      <c r="R954">
        <v>535</v>
      </c>
      <c r="S954" s="8">
        <f t="shared" si="160"/>
        <v>535</v>
      </c>
      <c r="T954">
        <v>535</v>
      </c>
      <c r="U954" s="8">
        <f t="shared" si="161"/>
        <v>535</v>
      </c>
      <c r="V954" s="1">
        <f t="shared" si="162"/>
        <v>0</v>
      </c>
      <c r="W954">
        <v>4.4000000000000004</v>
      </c>
      <c r="X954" s="10">
        <f t="shared" si="163"/>
        <v>4.4000000000000004</v>
      </c>
      <c r="Y954" s="4">
        <v>4426</v>
      </c>
      <c r="Z954" s="12">
        <f t="shared" si="164"/>
        <v>4426</v>
      </c>
    </row>
    <row r="955" spans="1:26" x14ac:dyDescent="0.25">
      <c r="A955">
        <v>954</v>
      </c>
      <c r="B955" t="s">
        <v>603</v>
      </c>
      <c r="C955" t="s">
        <v>604</v>
      </c>
      <c r="D955" t="str">
        <f t="shared" si="156"/>
        <v>Redmi 80 cm (32 inches) Android 11 Series HD Ready Smart LED TV | L32M6-RA L32M7-RA (Black)</v>
      </c>
      <c r="F955" t="str">
        <f t="shared" si="165"/>
        <v>Duplicate</v>
      </c>
      <c r="G955" t="str" cm="1">
        <f t="array" ref="G955">PROPER(_xlfn.TEXTJOIN(" ", TRUE, INDEX(_xlfn.FILTERXML("&lt;t&gt;&lt;s&gt;" &amp; SUBSTITUTE(D955," ","&lt;/s&gt;&lt;s&gt;") &amp; "&lt;/s&gt;&lt;/t&gt;", "//s"), _xlfn.SEQUENCE(4))))</f>
        <v>Redmi 80 Cm (32</v>
      </c>
      <c r="H955" t="str">
        <f t="shared" si="166"/>
        <v>11 Series HD Ready Smart LED TV | L32M6-RA L32M7-RA (Black)</v>
      </c>
      <c r="I955" t="s">
        <v>167</v>
      </c>
      <c r="J955" t="s">
        <v>13093</v>
      </c>
      <c r="K955" s="7" t="str">
        <f t="shared" si="157"/>
        <v>Electronics</v>
      </c>
      <c r="L955" s="2" t="s">
        <v>13094</v>
      </c>
      <c r="M955" t="str">
        <f t="shared" si="158"/>
        <v>HomeTheater , TV &amp; Video</v>
      </c>
      <c r="N955" s="2" t="s">
        <v>13097</v>
      </c>
      <c r="O955" s="2" t="str">
        <f t="shared" si="159"/>
        <v>Televisions</v>
      </c>
      <c r="P955" s="1" t="s">
        <v>13098</v>
      </c>
      <c r="R955" s="2">
        <v>13999</v>
      </c>
      <c r="S955" s="8">
        <f t="shared" si="160"/>
        <v>13999</v>
      </c>
      <c r="T955" s="2">
        <v>24999</v>
      </c>
      <c r="U955" s="8">
        <f t="shared" si="161"/>
        <v>24999</v>
      </c>
      <c r="V955" s="1">
        <f t="shared" si="162"/>
        <v>0.44001760070402818</v>
      </c>
      <c r="W955">
        <v>4.2</v>
      </c>
      <c r="X955" s="10">
        <f t="shared" si="163"/>
        <v>4.2</v>
      </c>
      <c r="Y955" s="4">
        <v>45237</v>
      </c>
      <c r="Z955" s="12">
        <f t="shared" si="164"/>
        <v>45237</v>
      </c>
    </row>
    <row r="956" spans="1:26" x14ac:dyDescent="0.25">
      <c r="A956">
        <v>955</v>
      </c>
      <c r="B956" t="s">
        <v>7899</v>
      </c>
      <c r="C956" t="s">
        <v>7900</v>
      </c>
      <c r="D956" t="str">
        <f t="shared" si="156"/>
        <v>Gizga Essentials Laptop Bag Sleeve Case Cover Pouch with Handle for 14.1 Inch Laptop for Men and Women, Padded Laptop Compartment, Premium Zipper Closure, Water Repellent Nylon Fabric, Grey</v>
      </c>
      <c r="F956" t="str">
        <f t="shared" si="165"/>
        <v>Unique</v>
      </c>
      <c r="G956" t="str" cm="1">
        <f t="array" ref="G956">PROPER(_xlfn.TEXTJOIN(" ", TRUE, INDEX(_xlfn.FILTERXML("&lt;t&gt;&lt;s&gt;" &amp; SUBSTITUTE(D956," ","&lt;/s&gt;&lt;s&gt;") &amp; "&lt;/s&gt;&lt;/t&gt;", "//s"), _xlfn.SEQUENCE(4))))</f>
        <v>Gizga Essentials Laptop Bag</v>
      </c>
      <c r="H956" t="str">
        <f t="shared" si="166"/>
        <v>Cover Pouch with Handle for 14.1 Inch Laptop for Men and Women, Padded Laptop Compartment, Premium Zipper Closure, Water Repellent Nylon Fabric, Grey</v>
      </c>
      <c r="I956" t="s">
        <v>6126</v>
      </c>
      <c r="J956" t="s">
        <v>13085</v>
      </c>
      <c r="K956" s="7" t="str">
        <f t="shared" si="157"/>
        <v>Computers &amp; Accessories</v>
      </c>
      <c r="L956" t="s">
        <v>13086</v>
      </c>
      <c r="M956" t="str">
        <f t="shared" si="158"/>
        <v>Accessories &amp; Peripherals</v>
      </c>
      <c r="N956" s="2" t="s">
        <v>13154</v>
      </c>
      <c r="O956" s="2" t="str">
        <f t="shared" si="159"/>
        <v>LaptopAccessories</v>
      </c>
      <c r="P956" s="1" t="s">
        <v>13227</v>
      </c>
      <c r="Q956" t="s">
        <v>13228</v>
      </c>
      <c r="R956">
        <v>269</v>
      </c>
      <c r="S956" s="8">
        <f t="shared" si="160"/>
        <v>269</v>
      </c>
      <c r="T956" s="2">
        <v>1099</v>
      </c>
      <c r="U956" s="8">
        <f t="shared" si="161"/>
        <v>1099</v>
      </c>
      <c r="V956" s="1">
        <f t="shared" si="162"/>
        <v>0.75523202911737941</v>
      </c>
      <c r="W956">
        <v>4.0999999999999996</v>
      </c>
      <c r="X956" s="10">
        <f t="shared" si="163"/>
        <v>4.0999999999999996</v>
      </c>
      <c r="Y956" s="4">
        <v>1092</v>
      </c>
      <c r="Z956" s="12">
        <f t="shared" si="164"/>
        <v>1092</v>
      </c>
    </row>
    <row r="957" spans="1:26" x14ac:dyDescent="0.25">
      <c r="A957">
        <v>956</v>
      </c>
      <c r="B957" t="s">
        <v>7909</v>
      </c>
      <c r="C957" t="s">
        <v>7910</v>
      </c>
      <c r="D957" t="str">
        <f t="shared" si="156"/>
        <v>Parker Vector Camouflage Gift Set - Roller Ball Pen and Parker Logo Keychain (Black Body, Blue Ink), 2 Piece Set</v>
      </c>
      <c r="F957" t="str">
        <f t="shared" si="165"/>
        <v>Unique</v>
      </c>
      <c r="G957" t="str" cm="1">
        <f t="array" ref="G957">PROPER(_xlfn.TEXTJOIN(" ", TRUE, INDEX(_xlfn.FILTERXML("&lt;t&gt;&lt;s&gt;" &amp; SUBSTITUTE(D957," ","&lt;/s&gt;&lt;s&gt;") &amp; "&lt;/s&gt;&lt;/t&gt;", "//s"), _xlfn.SEQUENCE(4))))</f>
        <v>Parker Vector Camouflage Gift</v>
      </c>
      <c r="H957" t="str">
        <f t="shared" si="166"/>
        <v>Roller Ball Pen and Parker Logo Keychain (Black Body, Blue Ink), 2 Piece Set</v>
      </c>
      <c r="I957" t="s">
        <v>7008</v>
      </c>
      <c r="J957" t="s">
        <v>13171</v>
      </c>
      <c r="K957" s="7" t="str">
        <f t="shared" si="157"/>
        <v>OfficeProducts</v>
      </c>
      <c r="L957" t="s">
        <v>13172</v>
      </c>
      <c r="M957" t="str">
        <f t="shared" si="158"/>
        <v>OfficePaperProducts</v>
      </c>
      <c r="N957" t="s">
        <v>13173</v>
      </c>
      <c r="O957" s="2" t="str">
        <f t="shared" si="159"/>
        <v>Paper</v>
      </c>
      <c r="P957" s="1" t="s">
        <v>13174</v>
      </c>
      <c r="Q957" t="s">
        <v>13175</v>
      </c>
      <c r="R957">
        <v>341</v>
      </c>
      <c r="S957" s="8">
        <f t="shared" si="160"/>
        <v>341</v>
      </c>
      <c r="T957">
        <v>450</v>
      </c>
      <c r="U957" s="8">
        <f t="shared" si="161"/>
        <v>450</v>
      </c>
      <c r="V957" s="1">
        <f t="shared" si="162"/>
        <v>0.24222222222222223</v>
      </c>
      <c r="W957">
        <v>4.3</v>
      </c>
      <c r="X957" s="10">
        <f t="shared" si="163"/>
        <v>4.3</v>
      </c>
      <c r="Y957" s="4">
        <v>2493</v>
      </c>
      <c r="Z957" s="12">
        <f t="shared" si="164"/>
        <v>2493</v>
      </c>
    </row>
    <row r="958" spans="1:26" x14ac:dyDescent="0.25">
      <c r="A958">
        <v>957</v>
      </c>
      <c r="B958" t="s">
        <v>7919</v>
      </c>
      <c r="C958" t="s">
        <v>7920</v>
      </c>
      <c r="D958" t="str">
        <f t="shared" si="156"/>
        <v>TP-Link AC1200 Archer A6 Smart WiFi, 5GHz Gigabit Dual Band MU-MIMO Wireless Internet Router, Long Range Coverage by 4 Antennas, Qualcomm Chipset</v>
      </c>
      <c r="F958" t="str">
        <f t="shared" si="165"/>
        <v>Unique</v>
      </c>
      <c r="G958" t="str" cm="1">
        <f t="array" ref="G958">PROPER(_xlfn.TEXTJOIN(" ", TRUE, INDEX(_xlfn.FILTERXML("&lt;t&gt;&lt;s&gt;" &amp; SUBSTITUTE(D958," ","&lt;/s&gt;&lt;s&gt;") &amp; "&lt;/s&gt;&lt;/t&gt;", "//s"), _xlfn.SEQUENCE(4))))</f>
        <v>Tp-Link Ac1200 Archer A6</v>
      </c>
      <c r="H958" t="str">
        <f t="shared" si="166"/>
        <v>5GHz Gigabit Dual Band MU-MIMO Wireless Internet Router, Long Range Coverage by 4 Antennas, Qualcomm Chipset</v>
      </c>
      <c r="I958" t="s">
        <v>5374</v>
      </c>
      <c r="J958" t="s">
        <v>13085</v>
      </c>
      <c r="K958" s="7" t="str">
        <f t="shared" si="157"/>
        <v>Computers &amp; Accessories</v>
      </c>
      <c r="L958" s="2" t="s">
        <v>13090</v>
      </c>
      <c r="M958" t="str">
        <f t="shared" si="158"/>
        <v>NetworkingDevices</v>
      </c>
      <c r="N958" s="2" t="s">
        <v>13204</v>
      </c>
      <c r="O958" s="2" t="str">
        <f t="shared" si="159"/>
        <v>Routers</v>
      </c>
      <c r="P958" s="1"/>
      <c r="R958" s="2">
        <v>2499</v>
      </c>
      <c r="S958" s="8">
        <f t="shared" si="160"/>
        <v>2499</v>
      </c>
      <c r="T958" s="2">
        <v>3999</v>
      </c>
      <c r="U958" s="8">
        <f t="shared" si="161"/>
        <v>3999</v>
      </c>
      <c r="V958" s="1">
        <f t="shared" si="162"/>
        <v>0.37509377344336087</v>
      </c>
      <c r="W958">
        <v>4.4000000000000004</v>
      </c>
      <c r="X958" s="10">
        <f t="shared" si="163"/>
        <v>4.4000000000000004</v>
      </c>
      <c r="Y958" s="4">
        <v>12679</v>
      </c>
      <c r="Z958" s="12">
        <f t="shared" si="164"/>
        <v>12679</v>
      </c>
    </row>
    <row r="959" spans="1:26" x14ac:dyDescent="0.25">
      <c r="A959">
        <v>958</v>
      </c>
      <c r="B959" t="s">
        <v>668</v>
      </c>
      <c r="C959" t="s">
        <v>669</v>
      </c>
      <c r="D959" t="str">
        <f t="shared" si="156"/>
        <v>CEDO 65W OnePlus Dash Warp Charge Cable, USB A to Type C Data Sync Fast Charging Cable Compatible with One Plus 3 3T 5 5T 6 6T 7 7T 7 pro and for All Type C Devices - 1 Meter, Red</v>
      </c>
      <c r="F959" t="str">
        <f t="shared" si="165"/>
        <v>Duplicate</v>
      </c>
      <c r="G959" t="str" cm="1">
        <f t="array" ref="G959">PROPER(_xlfn.TEXTJOIN(" ", TRUE, INDEX(_xlfn.FILTERXML("&lt;t&gt;&lt;s&gt;" &amp; SUBSTITUTE(D959," ","&lt;/s&gt;&lt;s&gt;") &amp; "&lt;/s&gt;&lt;/t&gt;", "//s"), _xlfn.SEQUENCE(4))))</f>
        <v>Cedo 65W Oneplus Dash</v>
      </c>
      <c r="H959" t="str">
        <f t="shared" si="166"/>
        <v>Cable, USB A to Type C Data Sync Fast Charging Cable Compatible with One Plus 3 3T 5 5T 6 6T 7 7T 7 pro and for All Type C Devices - 1 Meter, Red</v>
      </c>
      <c r="I959" t="s">
        <v>17</v>
      </c>
      <c r="J959" t="s">
        <v>13085</v>
      </c>
      <c r="K959" s="7" t="str">
        <f t="shared" si="157"/>
        <v>Computers &amp; Accessories</v>
      </c>
      <c r="L959" t="s">
        <v>13086</v>
      </c>
      <c r="M959" t="str">
        <f t="shared" si="158"/>
        <v>Accessories &amp; Peripherals</v>
      </c>
      <c r="N959" t="s">
        <v>13087</v>
      </c>
      <c r="O959" s="2" t="str">
        <f t="shared" si="159"/>
        <v>Cables &amp; Accessories</v>
      </c>
      <c r="P959" s="1" t="s">
        <v>13088</v>
      </c>
      <c r="Q959" t="s">
        <v>13089</v>
      </c>
      <c r="R959">
        <v>349</v>
      </c>
      <c r="S959" s="8">
        <f t="shared" si="160"/>
        <v>349</v>
      </c>
      <c r="T959">
        <v>599</v>
      </c>
      <c r="U959" s="8">
        <f t="shared" si="161"/>
        <v>599</v>
      </c>
      <c r="V959" s="1">
        <f t="shared" si="162"/>
        <v>0.41736227045075125</v>
      </c>
      <c r="W959">
        <v>4.0999999999999996</v>
      </c>
      <c r="X959" s="10">
        <f t="shared" si="163"/>
        <v>4.0999999999999996</v>
      </c>
      <c r="Y959" s="4">
        <v>210</v>
      </c>
      <c r="Z959" s="12">
        <f t="shared" si="164"/>
        <v>210</v>
      </c>
    </row>
    <row r="960" spans="1:26" x14ac:dyDescent="0.25">
      <c r="A960">
        <v>959</v>
      </c>
      <c r="B960" t="s">
        <v>7930</v>
      </c>
      <c r="C960" t="s">
        <v>7931</v>
      </c>
      <c r="D960" t="str">
        <f t="shared" si="156"/>
        <v>HP Deskjet 2723 AIO Printer, Copy, Scan, WiFi, Bluetooth, USB, Simple Setup Smart App, Ideal for Home.</v>
      </c>
      <c r="F960" t="str">
        <f t="shared" si="165"/>
        <v>Unique</v>
      </c>
      <c r="G960" t="str" cm="1">
        <f t="array" ref="G960">PROPER(_xlfn.TEXTJOIN(" ", TRUE, INDEX(_xlfn.FILTERXML("&lt;t&gt;&lt;s&gt;" &amp; SUBSTITUTE(D960," ","&lt;/s&gt;&lt;s&gt;") &amp; "&lt;/s&gt;&lt;/t&gt;", "//s"), _xlfn.SEQUENCE(4))))</f>
        <v>Hp Deskjet 2723 Aio</v>
      </c>
      <c r="H960" t="str">
        <f t="shared" si="166"/>
        <v>Scan, WiFi, Bluetooth, USB, Simple Setup Smart App, Ideal for Home.</v>
      </c>
      <c r="I960" t="s">
        <v>7204</v>
      </c>
      <c r="J960" t="s">
        <v>13085</v>
      </c>
      <c r="K960" s="7" t="str">
        <f t="shared" si="157"/>
        <v>Computers &amp; Accessories</v>
      </c>
      <c r="L960" s="2" t="s">
        <v>13191</v>
      </c>
      <c r="M960" t="str">
        <f t="shared" si="158"/>
        <v>Printers , Inks &amp; Accessories</v>
      </c>
      <c r="N960" s="2" t="s">
        <v>13257</v>
      </c>
      <c r="O960" s="2" t="str">
        <f t="shared" si="159"/>
        <v>Printers</v>
      </c>
      <c r="P960" s="1"/>
      <c r="R960" s="2">
        <v>5899</v>
      </c>
      <c r="S960" s="8">
        <f t="shared" si="160"/>
        <v>5899</v>
      </c>
      <c r="T960" s="2">
        <v>7005</v>
      </c>
      <c r="U960" s="8">
        <f t="shared" si="161"/>
        <v>7005</v>
      </c>
      <c r="V960" s="1">
        <f t="shared" si="162"/>
        <v>0.15788722341184869</v>
      </c>
      <c r="W960">
        <v>3.6</v>
      </c>
      <c r="X960" s="10">
        <f t="shared" si="163"/>
        <v>3.6</v>
      </c>
      <c r="Y960" s="4">
        <v>4199</v>
      </c>
      <c r="Z960" s="12">
        <f t="shared" si="164"/>
        <v>4199</v>
      </c>
    </row>
    <row r="961" spans="1:26" x14ac:dyDescent="0.25">
      <c r="A961">
        <v>960</v>
      </c>
      <c r="B961" t="s">
        <v>4542</v>
      </c>
      <c r="C961" t="s">
        <v>4543</v>
      </c>
      <c r="D961" t="str">
        <f t="shared" si="156"/>
        <v>Oraimo 18W USB and Type-C Dual Output Super Fast Charger Wall Adapter PE2.0andQuick Charge 3.0 and Power Delivery 3.0 Compatible for iPhone 13 13 Mini 13 Pro Max 12 12 Pro Max, iPad Mini Pro, Pixel, Galaxy, Airpods Pro</v>
      </c>
      <c r="F961" t="str">
        <f t="shared" si="165"/>
        <v>Duplicate</v>
      </c>
      <c r="G961" t="str" cm="1">
        <f t="array" ref="G961">PROPER(_xlfn.TEXTJOIN(" ", TRUE, INDEX(_xlfn.FILTERXML("&lt;t&gt;&lt;s&gt;" &amp; SUBSTITUTE(D961," ","&lt;/s&gt;&lt;s&gt;") &amp; "&lt;/s&gt;&lt;/t&gt;", "//s"), _xlfn.SEQUENCE(4))))</f>
        <v>Oraimo 18W Usb And</v>
      </c>
      <c r="H961" t="str">
        <f t="shared" si="166"/>
        <v>Output Super Fast Charger Wall Adapter PE2.0andQuick Charge 3.0 and Power Delivery 3.0 Compatible for iPhone 13 13 Mini 13 Pro Max 12 12 Pro Max, iPad Mini Pro, Pixel, Galaxy, Airpods Pro</v>
      </c>
      <c r="I961" t="s">
        <v>3120</v>
      </c>
      <c r="J961" t="s">
        <v>13093</v>
      </c>
      <c r="K961" s="7" t="str">
        <f t="shared" si="157"/>
        <v>Electronics</v>
      </c>
      <c r="L961" t="s">
        <v>13122</v>
      </c>
      <c r="M961" t="str">
        <f t="shared" si="158"/>
        <v>Mobiles &amp; Accessories</v>
      </c>
      <c r="N961" s="2" t="s">
        <v>13123</v>
      </c>
      <c r="O961" s="2" t="str">
        <f t="shared" si="159"/>
        <v>MobileAccessories</v>
      </c>
      <c r="P961" s="1" t="s">
        <v>13124</v>
      </c>
      <c r="Q961" t="s">
        <v>13137</v>
      </c>
      <c r="R961">
        <v>699</v>
      </c>
      <c r="S961" s="8">
        <f t="shared" si="160"/>
        <v>699</v>
      </c>
      <c r="T961" s="2">
        <v>1199</v>
      </c>
      <c r="U961" s="8">
        <f t="shared" si="161"/>
        <v>1199</v>
      </c>
      <c r="V961" s="1">
        <f t="shared" si="162"/>
        <v>0.4170141784820684</v>
      </c>
      <c r="W961">
        <v>4</v>
      </c>
      <c r="X961" s="10">
        <f t="shared" si="163"/>
        <v>4</v>
      </c>
      <c r="Y961" s="4">
        <v>14403</v>
      </c>
      <c r="Z961" s="12">
        <f t="shared" si="164"/>
        <v>14403</v>
      </c>
    </row>
    <row r="962" spans="1:26" x14ac:dyDescent="0.25">
      <c r="A962">
        <v>961</v>
      </c>
      <c r="B962" t="s">
        <v>7942</v>
      </c>
      <c r="C962" t="s">
        <v>7943</v>
      </c>
      <c r="D962" t="str">
        <f t="shared" ref="D962:D1025" si="167">TRIM(SUBSTITUTE(SUBSTITUTE(SUBSTITUTE(SUBSTITUTE(SUBSTITUTE(SUBSTITUTE(C962,"&amp;","and"),"&lt;",""),"&gt;",""),"/"," "),CHAR(160)," "),CHAR(10)," "))</f>
        <v>Xiaomi Mi 4A Dual_Band Ethernet 1200Mbps Speed Router| 2.4GHz and 5GHz Frequency|128MB RAM | DualCore 4 Thread CPU|4 Omni Directional Antenna|Mi Wi-Fi app-Parental Control and Anti Hacking|Repeater, White</v>
      </c>
      <c r="F962" t="str">
        <f t="shared" si="165"/>
        <v>Unique</v>
      </c>
      <c r="G962" t="str" cm="1">
        <f t="array" ref="G962">PROPER(_xlfn.TEXTJOIN(" ", TRUE, INDEX(_xlfn.FILTERXML("&lt;t&gt;&lt;s&gt;" &amp; SUBSTITUTE(D962," ","&lt;/s&gt;&lt;s&gt;") &amp; "&lt;/s&gt;&lt;/t&gt;", "//s"), _xlfn.SEQUENCE(4))))</f>
        <v>Xiaomi Mi 4A Dual_Band</v>
      </c>
      <c r="H962" t="str">
        <f t="shared" si="166"/>
        <v>Speed Router| 2.4GHz and 5GHz Frequency|128MB RAM | DualCore 4 Thread CPU|4 Omni Directional Antenna|Mi Wi-Fi app-Parental Control and Anti Hacking|Repeater, White</v>
      </c>
      <c r="I962" t="s">
        <v>5374</v>
      </c>
      <c r="J962" t="s">
        <v>13085</v>
      </c>
      <c r="K962" s="7" t="str">
        <f t="shared" ref="K962:K1025" si="168">TRIM(SUBSTITUTE(SUBSTITUTE(J962, "&amp;", " &amp; "), ",", " , "))</f>
        <v>Computers &amp; Accessories</v>
      </c>
      <c r="L962" s="2" t="s">
        <v>13090</v>
      </c>
      <c r="M962" t="str">
        <f t="shared" ref="M962:M1025" si="169">TRIM(SUBSTITUTE(SUBSTITUTE(L962, "&amp;", " &amp; "), ",", " , "))</f>
        <v>NetworkingDevices</v>
      </c>
      <c r="N962" s="2" t="s">
        <v>13204</v>
      </c>
      <c r="O962" s="2" t="str">
        <f t="shared" ref="O962:O1025" si="170">TRIM(SUBSTITUTE(SUBSTITUTE(N962, "&amp;", " &amp; "), ",", " , "))</f>
        <v>Routers</v>
      </c>
      <c r="P962" s="1"/>
      <c r="R962" s="2">
        <v>1565</v>
      </c>
      <c r="S962" s="8">
        <f t="shared" ref="S962:S1025" si="171">VALUE(R962)</f>
        <v>1565</v>
      </c>
      <c r="T962" s="2">
        <v>2999</v>
      </c>
      <c r="U962" s="8">
        <f t="shared" ref="U962:U1025" si="172">VALUE(T962)</f>
        <v>2999</v>
      </c>
      <c r="V962" s="1">
        <f t="shared" ref="V962:V1025" si="173">IFERROR((U962- S962) / U962, 0)</f>
        <v>0.47815938646215406</v>
      </c>
      <c r="W962">
        <v>4</v>
      </c>
      <c r="X962" s="10">
        <f t="shared" ref="X962:X1025" si="174">VALUE(W962)</f>
        <v>4</v>
      </c>
      <c r="Y962" s="4">
        <v>11113</v>
      </c>
      <c r="Z962" s="12">
        <f t="shared" ref="Z962:Z1025" si="175">VALUE(Y962)</f>
        <v>11113</v>
      </c>
    </row>
    <row r="963" spans="1:26" x14ac:dyDescent="0.25">
      <c r="A963">
        <v>962</v>
      </c>
      <c r="B963" t="s">
        <v>7952</v>
      </c>
      <c r="C963" t="s">
        <v>13001</v>
      </c>
      <c r="D963" t="str">
        <f t="shared" si="167"/>
        <v>SLOVIC Tripod Mount Adapter| Tripod Mobile Holder|Tripod Phone Mount(Made in India)| Smartphone Clip Clipper 360 Degree for Taking Magic Video Shots and Pictures.</v>
      </c>
      <c r="F963" t="str">
        <f t="shared" ref="F963:F1026" si="176">IF(COUNTIF(B:B,B963) &gt; 1, "Duplicate", "Unique")</f>
        <v>Unique</v>
      </c>
      <c r="G963" t="str" cm="1">
        <f t="array" ref="G963">PROPER(_xlfn.TEXTJOIN(" ", TRUE, INDEX(_xlfn.FILTERXML("&lt;t&gt;&lt;s&gt;" &amp; SUBSTITUTE(D963," ","&lt;/s&gt;&lt;s&gt;") &amp; "&lt;/s&gt;&lt;/t&gt;", "//s"), _xlfn.SEQUENCE(4))))</f>
        <v>Slovic Tripod Mount Adapter|</v>
      </c>
      <c r="H963" t="str">
        <f t="shared" si="166"/>
        <v>Holder|Tripod Phone Mount(Made in India)| Smartphone Clip Clipper 360 Degree for Taking Magic Video Shots and Pictures.</v>
      </c>
      <c r="I963" t="s">
        <v>5098</v>
      </c>
      <c r="J963" t="s">
        <v>13093</v>
      </c>
      <c r="K963" s="7" t="str">
        <f t="shared" si="168"/>
        <v>Electronics</v>
      </c>
      <c r="L963" t="s">
        <v>13182</v>
      </c>
      <c r="M963" t="str">
        <f t="shared" si="169"/>
        <v>Cameras &amp; Photography</v>
      </c>
      <c r="N963" t="s">
        <v>13095</v>
      </c>
      <c r="O963" s="2" t="str">
        <f t="shared" si="170"/>
        <v>Accessories</v>
      </c>
      <c r="P963" s="1" t="s">
        <v>13184</v>
      </c>
      <c r="Q963" t="s">
        <v>13185</v>
      </c>
      <c r="R963">
        <v>326</v>
      </c>
      <c r="S963" s="8">
        <f t="shared" si="171"/>
        <v>326</v>
      </c>
      <c r="T963">
        <v>799</v>
      </c>
      <c r="U963" s="8">
        <f t="shared" si="172"/>
        <v>799</v>
      </c>
      <c r="V963" s="1">
        <f t="shared" si="173"/>
        <v>0.5919899874843555</v>
      </c>
      <c r="W963">
        <v>4.4000000000000004</v>
      </c>
      <c r="X963" s="10">
        <f t="shared" si="174"/>
        <v>4.4000000000000004</v>
      </c>
      <c r="Y963" s="4">
        <v>10773</v>
      </c>
      <c r="Z963" s="12">
        <f t="shared" si="175"/>
        <v>10773</v>
      </c>
    </row>
    <row r="964" spans="1:26" x14ac:dyDescent="0.25">
      <c r="A964">
        <v>963</v>
      </c>
      <c r="B964" t="s">
        <v>4509</v>
      </c>
      <c r="C964" t="s">
        <v>4510</v>
      </c>
      <c r="D964" t="str">
        <f t="shared" si="167"/>
        <v>Sounce Gold Plated 3.5 mm Headphone Splitter for Computer 2 Male to 1 Female 3.5mm Headphone Mic Audio Y Splitter Cable Smartphone Headset to PC Adapter ‚Äì (Black,20cm)</v>
      </c>
      <c r="F964" t="str">
        <f t="shared" si="176"/>
        <v>Duplicate</v>
      </c>
      <c r="G964" t="str" cm="1">
        <f t="array" ref="G964">PROPER(_xlfn.TEXTJOIN(" ", TRUE, INDEX(_xlfn.FILTERXML("&lt;t&gt;&lt;s&gt;" &amp; SUBSTITUTE(D964," ","&lt;/s&gt;&lt;s&gt;") &amp; "&lt;/s&gt;&lt;/t&gt;", "//s"), _xlfn.SEQUENCE(4))))</f>
        <v>Sounce Gold Plated 3.5</v>
      </c>
      <c r="H964" t="str">
        <f t="shared" si="166"/>
        <v>Splitter for Computer 2 Male to 1 Female 3.5mm Headphone Mic Audio Y Splitter Cable Smartphone Headset to PC Adapter ‚Äì (Black,20cm)</v>
      </c>
      <c r="I964" t="s">
        <v>4511</v>
      </c>
      <c r="J964" t="s">
        <v>13093</v>
      </c>
      <c r="K964" s="7" t="str">
        <f t="shared" si="168"/>
        <v>Electronics</v>
      </c>
      <c r="L964" t="s">
        <v>13131</v>
      </c>
      <c r="M964" t="str">
        <f t="shared" si="169"/>
        <v>Headphones , Earbuds &amp; Accessories</v>
      </c>
      <c r="N964" t="s">
        <v>13109</v>
      </c>
      <c r="O964" s="2" t="str">
        <f t="shared" si="170"/>
        <v>Adapters</v>
      </c>
      <c r="P964" s="1"/>
      <c r="R964">
        <v>120</v>
      </c>
      <c r="S964" s="8">
        <f t="shared" si="171"/>
        <v>120</v>
      </c>
      <c r="T964">
        <v>999</v>
      </c>
      <c r="U964" s="8">
        <f t="shared" si="172"/>
        <v>999</v>
      </c>
      <c r="V964" s="1">
        <f t="shared" si="173"/>
        <v>0.87987987987987992</v>
      </c>
      <c r="W964">
        <v>3.9</v>
      </c>
      <c r="X964" s="10">
        <f t="shared" si="174"/>
        <v>3.9</v>
      </c>
      <c r="Y964" s="4">
        <v>6491</v>
      </c>
      <c r="Z964" s="12">
        <f t="shared" si="175"/>
        <v>6491</v>
      </c>
    </row>
    <row r="965" spans="1:26" x14ac:dyDescent="0.25">
      <c r="A965">
        <v>964</v>
      </c>
      <c r="B965" t="s">
        <v>7964</v>
      </c>
      <c r="C965" t="s">
        <v>7965</v>
      </c>
      <c r="D965" t="str">
        <f t="shared" si="167"/>
        <v>Orico 2.5"(6.3cm) USB 3.0 HDD Enclosure Case Cover for SATA SSD HDD | SATA SSD HDD Enclosure High Speed USB 3.0 | Tool Free Installation | Black</v>
      </c>
      <c r="F965" t="str">
        <f t="shared" si="176"/>
        <v>Unique</v>
      </c>
      <c r="G965" t="str" cm="1">
        <f t="array" ref="G965">PROPER(_xlfn.TEXTJOIN(" ", TRUE, INDEX(_xlfn.FILTERXML("&lt;t&gt;&lt;s&gt;" &amp; SUBSTITUTE(D965," ","&lt;/s&gt;&lt;s&gt;") &amp; "&lt;/s&gt;&lt;/t&gt;", "//s"), _xlfn.SEQUENCE(4))))</f>
        <v>Orico 2.5"(6.3Cm) Usb 3</v>
      </c>
      <c r="H965" t="str">
        <f t="shared" si="166"/>
        <v>Case Cover for SATA SSD HDD | SATA SSD HDD Enclosure High Speed USB 3.0 | Tool Free Installation | Black</v>
      </c>
      <c r="I965" t="s">
        <v>5054</v>
      </c>
      <c r="J965" t="s">
        <v>13085</v>
      </c>
      <c r="K965" s="7" t="str">
        <f t="shared" si="168"/>
        <v>Computers &amp; Accessories</v>
      </c>
      <c r="L965" t="s">
        <v>13158</v>
      </c>
      <c r="M965" t="str">
        <f t="shared" si="169"/>
        <v>ExternalDevices &amp; DataStorage</v>
      </c>
      <c r="N965" t="s">
        <v>13181</v>
      </c>
      <c r="O965" s="2" t="str">
        <f t="shared" si="170"/>
        <v>ExternalHardDisks</v>
      </c>
      <c r="P965" s="1"/>
      <c r="R965">
        <v>657</v>
      </c>
      <c r="S965" s="8">
        <f t="shared" si="171"/>
        <v>657</v>
      </c>
      <c r="T965">
        <v>999</v>
      </c>
      <c r="U965" s="8">
        <f t="shared" si="172"/>
        <v>999</v>
      </c>
      <c r="V965" s="1">
        <f t="shared" si="173"/>
        <v>0.34234234234234234</v>
      </c>
      <c r="W965">
        <v>4.3</v>
      </c>
      <c r="X965" s="10">
        <f t="shared" si="174"/>
        <v>4.3</v>
      </c>
      <c r="Y965" s="4">
        <v>13944</v>
      </c>
      <c r="Z965" s="12">
        <f t="shared" si="175"/>
        <v>13944</v>
      </c>
    </row>
    <row r="966" spans="1:26" x14ac:dyDescent="0.25">
      <c r="A966">
        <v>965</v>
      </c>
      <c r="B966" t="s">
        <v>7974</v>
      </c>
      <c r="C966" t="s">
        <v>7975</v>
      </c>
      <c r="D966" t="str">
        <f t="shared" si="167"/>
        <v>Logitech G402 Hyperion Fury USB Wired Gaming Mouse, 4,000 DPI, Lightweight, 8 Programmable Buttons, Compatible for PC Mac - Black</v>
      </c>
      <c r="F966" t="str">
        <f t="shared" si="176"/>
        <v>Unique</v>
      </c>
      <c r="G966" t="str" cm="1">
        <f t="array" ref="G966">PROPER(_xlfn.TEXTJOIN(" ", TRUE, INDEX(_xlfn.FILTERXML("&lt;t&gt;&lt;s&gt;" &amp; SUBSTITUTE(D966," ","&lt;/s&gt;&lt;s&gt;") &amp; "&lt;/s&gt;&lt;/t&gt;", "//s"), _xlfn.SEQUENCE(4))))</f>
        <v>Logitech G402 Hyperion Fury</v>
      </c>
      <c r="H966" t="str">
        <f t="shared" si="166"/>
        <v>Gaming Mouse, 4,000 DPI, Lightweight, 8 Programmable Buttons, Compatible for PC Mac - Black</v>
      </c>
      <c r="I966" t="s">
        <v>5267</v>
      </c>
      <c r="J966" t="s">
        <v>13085</v>
      </c>
      <c r="K966" s="7" t="str">
        <f t="shared" si="168"/>
        <v>Computers &amp; Accessories</v>
      </c>
      <c r="L966" s="2" t="s">
        <v>13086</v>
      </c>
      <c r="M966" t="str">
        <f t="shared" si="169"/>
        <v>Accessories &amp; Peripherals</v>
      </c>
      <c r="N966" s="2" t="s">
        <v>13196</v>
      </c>
      <c r="O966" s="2" t="str">
        <f t="shared" si="170"/>
        <v>PCGamingPeripherals</v>
      </c>
      <c r="P966" s="1" t="s">
        <v>13197</v>
      </c>
      <c r="R966" s="2">
        <v>1995</v>
      </c>
      <c r="S966" s="8">
        <f t="shared" si="171"/>
        <v>1995</v>
      </c>
      <c r="T966" s="2">
        <v>2895</v>
      </c>
      <c r="U966" s="8">
        <f t="shared" si="172"/>
        <v>2895</v>
      </c>
      <c r="V966" s="1">
        <f t="shared" si="173"/>
        <v>0.31088082901554404</v>
      </c>
      <c r="W966">
        <v>4.5999999999999996</v>
      </c>
      <c r="X966" s="10">
        <f t="shared" si="174"/>
        <v>4.5999999999999996</v>
      </c>
      <c r="Y966" s="4">
        <v>10760</v>
      </c>
      <c r="Z966" s="12">
        <f t="shared" si="175"/>
        <v>10760</v>
      </c>
    </row>
    <row r="967" spans="1:26" x14ac:dyDescent="0.25">
      <c r="A967">
        <v>966</v>
      </c>
      <c r="B967" t="s">
        <v>7984</v>
      </c>
      <c r="C967" t="s">
        <v>7985</v>
      </c>
      <c r="D967" t="str">
        <f t="shared" si="167"/>
        <v>Panasonic Eneloop BQ-CC55N Advanced, Smart and Quick Charger for AA and AAA Rechargeable Batteries, White</v>
      </c>
      <c r="F967" t="str">
        <f t="shared" si="176"/>
        <v>Unique</v>
      </c>
      <c r="G967" t="str" cm="1">
        <f t="array" ref="G967">PROPER(_xlfn.TEXTJOIN(" ", TRUE, INDEX(_xlfn.FILTERXML("&lt;t&gt;&lt;s&gt;" &amp; SUBSTITUTE(D967," ","&lt;/s&gt;&lt;s&gt;") &amp; "&lt;/s&gt;&lt;/t&gt;", "//s"), _xlfn.SEQUENCE(4))))</f>
        <v>Panasonic Eneloop Bq-Cc55N Advanced,</v>
      </c>
      <c r="H967" t="str">
        <f t="shared" si="166"/>
        <v>Quick Charger for AA and AAA Rechargeable Batteries, White</v>
      </c>
      <c r="I967" t="s">
        <v>5462</v>
      </c>
      <c r="J967" t="s">
        <v>13093</v>
      </c>
      <c r="K967" s="7" t="str">
        <f t="shared" si="168"/>
        <v>Electronics</v>
      </c>
      <c r="L967" s="2" t="s">
        <v>13169</v>
      </c>
      <c r="M967" t="str">
        <f t="shared" si="169"/>
        <v>GeneralPurposeBatteries &amp; BatteryChargers</v>
      </c>
      <c r="N967" s="2"/>
      <c r="O967" s="2" t="str">
        <f t="shared" si="170"/>
        <v/>
      </c>
      <c r="P967" s="1"/>
      <c r="R967" s="2">
        <v>1500</v>
      </c>
      <c r="S967" s="8">
        <f t="shared" si="171"/>
        <v>1500</v>
      </c>
      <c r="T967" s="2">
        <v>1500</v>
      </c>
      <c r="U967" s="8">
        <f t="shared" si="172"/>
        <v>1500</v>
      </c>
      <c r="V967" s="1">
        <f t="shared" si="173"/>
        <v>0</v>
      </c>
      <c r="W967">
        <v>4.4000000000000004</v>
      </c>
      <c r="X967" s="10">
        <f t="shared" si="174"/>
        <v>4.4000000000000004</v>
      </c>
      <c r="Y967" s="4">
        <v>25996</v>
      </c>
      <c r="Z967" s="12">
        <f t="shared" si="175"/>
        <v>25996</v>
      </c>
    </row>
    <row r="968" spans="1:26" x14ac:dyDescent="0.25">
      <c r="A968">
        <v>967</v>
      </c>
      <c r="B968" t="s">
        <v>7994</v>
      </c>
      <c r="C968" t="s">
        <v>7995</v>
      </c>
      <c r="D968" t="str">
        <f t="shared" si="167"/>
        <v>Logitech K380 Wireless Multi-Device Keyboard for Windows, Apple iOS, Apple TV Android or Chrome, Bluetooth, Compact Space-Saving Design, PC Mac Laptop Smartphone Tablet (Dark Grey)</v>
      </c>
      <c r="F968" t="str">
        <f t="shared" si="176"/>
        <v>Unique</v>
      </c>
      <c r="G968" t="str" cm="1">
        <f t="array" ref="G968">PROPER(_xlfn.TEXTJOIN(" ", TRUE, INDEX(_xlfn.FILTERXML("&lt;t&gt;&lt;s&gt;" &amp; SUBSTITUTE(D968," ","&lt;/s&gt;&lt;s&gt;") &amp; "&lt;/s&gt;&lt;/t&gt;", "//s"), _xlfn.SEQUENCE(4))))</f>
        <v>Logitech K380 Wireless Multi-Device</v>
      </c>
      <c r="H968" t="str">
        <f t="shared" si="166"/>
        <v>Windows, Apple iOS, Apple TV Android or Chrome, Bluetooth, Compact Space-Saving Design, PC Mac Laptop Smartphone Tablet (Dark Grey)</v>
      </c>
      <c r="I968" t="s">
        <v>4938</v>
      </c>
      <c r="J968" t="s">
        <v>13085</v>
      </c>
      <c r="K968" s="7" t="str">
        <f t="shared" si="168"/>
        <v>Computers &amp; Accessories</v>
      </c>
      <c r="L968" s="2" t="s">
        <v>13086</v>
      </c>
      <c r="M968" t="str">
        <f t="shared" si="169"/>
        <v>Accessories &amp; Peripherals</v>
      </c>
      <c r="N968" s="2" t="s">
        <v>13160</v>
      </c>
      <c r="O968" s="2" t="str">
        <f t="shared" si="170"/>
        <v>Keyboards , Mice &amp; InputDevices</v>
      </c>
      <c r="P968" s="1" t="s">
        <v>13165</v>
      </c>
      <c r="R968" s="2">
        <v>2640</v>
      </c>
      <c r="S968" s="8">
        <f t="shared" si="171"/>
        <v>2640</v>
      </c>
      <c r="T968" s="2">
        <v>3195</v>
      </c>
      <c r="U968" s="8">
        <f t="shared" si="172"/>
        <v>3195</v>
      </c>
      <c r="V968" s="1">
        <f t="shared" si="173"/>
        <v>0.17370892018779344</v>
      </c>
      <c r="W968">
        <v>4.5</v>
      </c>
      <c r="X968" s="10">
        <f t="shared" si="174"/>
        <v>4.5</v>
      </c>
      <c r="Y968" s="4">
        <v>16146</v>
      </c>
      <c r="Z968" s="12">
        <f t="shared" si="175"/>
        <v>16146</v>
      </c>
    </row>
    <row r="969" spans="1:26" x14ac:dyDescent="0.25">
      <c r="A969">
        <v>968</v>
      </c>
      <c r="B969" t="s">
        <v>8004</v>
      </c>
      <c r="C969" t="s">
        <v>8005</v>
      </c>
      <c r="D969" t="str">
        <f t="shared" si="167"/>
        <v>Canon PIXMA E477 All-in-One Wireless Ink Efficient Colour Printer (White Blue)</v>
      </c>
      <c r="F969" t="str">
        <f t="shared" si="176"/>
        <v>Unique</v>
      </c>
      <c r="G969" t="str" cm="1">
        <f t="array" ref="G969">PROPER(_xlfn.TEXTJOIN(" ", TRUE, INDEX(_xlfn.FILTERXML("&lt;t&gt;&lt;s&gt;" &amp; SUBSTITUTE(D969," ","&lt;/s&gt;&lt;s&gt;") &amp; "&lt;/s&gt;&lt;/t&gt;", "//s"), _xlfn.SEQUENCE(4))))</f>
        <v>Canon Pixma E477 All-In-One</v>
      </c>
      <c r="H969" t="str">
        <f t="shared" si="166"/>
        <v>Efficient Colour Printer (White Blue)</v>
      </c>
      <c r="I969" t="s">
        <v>7204</v>
      </c>
      <c r="J969" t="s">
        <v>13085</v>
      </c>
      <c r="K969" s="7" t="str">
        <f t="shared" si="168"/>
        <v>Computers &amp; Accessories</v>
      </c>
      <c r="L969" s="2" t="s">
        <v>13191</v>
      </c>
      <c r="M969" t="str">
        <f t="shared" si="169"/>
        <v>Printers , Inks &amp; Accessories</v>
      </c>
      <c r="N969" s="2" t="s">
        <v>13257</v>
      </c>
      <c r="O969" s="2" t="str">
        <f t="shared" si="170"/>
        <v>Printers</v>
      </c>
      <c r="P969" s="1"/>
      <c r="R969" s="2">
        <v>5299</v>
      </c>
      <c r="S969" s="8">
        <f t="shared" si="171"/>
        <v>5299</v>
      </c>
      <c r="T969" s="2">
        <v>6355</v>
      </c>
      <c r="U969" s="8">
        <f t="shared" si="172"/>
        <v>6355</v>
      </c>
      <c r="V969" s="1">
        <f t="shared" si="173"/>
        <v>0.16616837136113297</v>
      </c>
      <c r="W969">
        <v>3.9</v>
      </c>
      <c r="X969" s="10">
        <f t="shared" si="174"/>
        <v>3.9</v>
      </c>
      <c r="Y969" s="4">
        <v>8280</v>
      </c>
      <c r="Z969" s="12">
        <f t="shared" si="175"/>
        <v>8280</v>
      </c>
    </row>
    <row r="970" spans="1:26" x14ac:dyDescent="0.25">
      <c r="A970">
        <v>969</v>
      </c>
      <c r="B970" t="s">
        <v>618</v>
      </c>
      <c r="C970" t="s">
        <v>619</v>
      </c>
      <c r="D970" t="str">
        <f t="shared" si="167"/>
        <v>Portronics Konnect L 20W PD Quick Charge Type-C to 8-Pin USB Mobile Charging Cable, 1.2M, Tangle Resistant, Fast Data Sync(Grey)</v>
      </c>
      <c r="F970" t="str">
        <f t="shared" si="176"/>
        <v>Duplicate</v>
      </c>
      <c r="G970" t="str" cm="1">
        <f t="array" ref="G970">PROPER(_xlfn.TEXTJOIN(" ", TRUE, INDEX(_xlfn.FILTERXML("&lt;t&gt;&lt;s&gt;" &amp; SUBSTITUTE(D970," ","&lt;/s&gt;&lt;s&gt;") &amp; "&lt;/s&gt;&lt;/t&gt;", "//s"), _xlfn.SEQUENCE(4))))</f>
        <v>Portronics Konnect L 20W</v>
      </c>
      <c r="H970" t="str">
        <f t="shared" si="166"/>
        <v>Charge Type-C to 8-Pin USB Mobile Charging Cable, 1.2M, Tangle Resistant, Fast Data Sync(Grey)</v>
      </c>
      <c r="I970" t="s">
        <v>17</v>
      </c>
      <c r="J970" t="s">
        <v>13085</v>
      </c>
      <c r="K970" s="7" t="str">
        <f t="shared" si="168"/>
        <v>Computers &amp; Accessories</v>
      </c>
      <c r="L970" t="s">
        <v>13086</v>
      </c>
      <c r="M970" t="str">
        <f t="shared" si="169"/>
        <v>Accessories &amp; Peripherals</v>
      </c>
      <c r="N970" t="s">
        <v>13087</v>
      </c>
      <c r="O970" s="2" t="str">
        <f t="shared" si="170"/>
        <v>Cables &amp; Accessories</v>
      </c>
      <c r="P970" s="1" t="s">
        <v>13088</v>
      </c>
      <c r="Q970" t="s">
        <v>13089</v>
      </c>
      <c r="R970">
        <v>263</v>
      </c>
      <c r="S970" s="8">
        <f t="shared" si="171"/>
        <v>263</v>
      </c>
      <c r="T970">
        <v>699</v>
      </c>
      <c r="U970" s="8">
        <f t="shared" si="172"/>
        <v>699</v>
      </c>
      <c r="V970" s="1">
        <f t="shared" si="173"/>
        <v>0.62374821173104433</v>
      </c>
      <c r="W970">
        <v>4.0999999999999996</v>
      </c>
      <c r="X970" s="10">
        <f t="shared" si="174"/>
        <v>4.0999999999999996</v>
      </c>
      <c r="Y970" s="4">
        <v>450</v>
      </c>
      <c r="Z970" s="12">
        <f t="shared" si="175"/>
        <v>450</v>
      </c>
    </row>
    <row r="971" spans="1:26" x14ac:dyDescent="0.25">
      <c r="A971">
        <v>970</v>
      </c>
      <c r="B971" t="s">
        <v>8015</v>
      </c>
      <c r="C971" t="s">
        <v>8016</v>
      </c>
      <c r="D971" t="str">
        <f t="shared" si="167"/>
        <v>Redgear Cosmo 7,1 Usb Gaming Wired Over Ear Headphones With Mic With Virtual Surround Sound,50Mm Driver, Rgb Leds and Remote Control(Black)</v>
      </c>
      <c r="F971" t="str">
        <f t="shared" si="176"/>
        <v>Unique</v>
      </c>
      <c r="G971" t="str" cm="1">
        <f t="array" ref="G971">PROPER(_xlfn.TEXTJOIN(" ", TRUE, INDEX(_xlfn.FILTERXML("&lt;t&gt;&lt;s&gt;" &amp; SUBSTITUTE(D971," ","&lt;/s&gt;&lt;s&gt;") &amp; "&lt;/s&gt;&lt;/t&gt;", "//s"), _xlfn.SEQUENCE(4))))</f>
        <v>Redgear Cosmo 7,1 Usb</v>
      </c>
      <c r="H971" t="str">
        <f t="shared" si="166"/>
        <v>Over Ear Headphones With Mic With Virtual Surround Sound,50Mm Driver, Rgb Leds and Remote Control(Black)</v>
      </c>
      <c r="I971" t="s">
        <v>7714</v>
      </c>
      <c r="J971" t="s">
        <v>13085</v>
      </c>
      <c r="K971" s="7" t="str">
        <f t="shared" si="168"/>
        <v>Computers &amp; Accessories</v>
      </c>
      <c r="L971" s="2" t="s">
        <v>13086</v>
      </c>
      <c r="M971" t="str">
        <f t="shared" si="169"/>
        <v>Accessories &amp; Peripherals</v>
      </c>
      <c r="N971" s="2" t="s">
        <v>13196</v>
      </c>
      <c r="O971" s="2" t="str">
        <f t="shared" si="170"/>
        <v>PCGamingPeripherals</v>
      </c>
      <c r="P971" s="1" t="s">
        <v>13269</v>
      </c>
      <c r="R971" s="2">
        <v>1990</v>
      </c>
      <c r="S971" s="8">
        <f t="shared" si="171"/>
        <v>1990</v>
      </c>
      <c r="T971" s="2">
        <v>2999</v>
      </c>
      <c r="U971" s="8">
        <f t="shared" si="172"/>
        <v>2999</v>
      </c>
      <c r="V971" s="1">
        <f t="shared" si="173"/>
        <v>0.33644548182727574</v>
      </c>
      <c r="W971">
        <v>4.3</v>
      </c>
      <c r="X971" s="10">
        <f t="shared" si="174"/>
        <v>4.3</v>
      </c>
      <c r="Y971" s="4">
        <v>14237</v>
      </c>
      <c r="Z971" s="12">
        <f t="shared" si="175"/>
        <v>14237</v>
      </c>
    </row>
    <row r="972" spans="1:26" x14ac:dyDescent="0.25">
      <c r="A972">
        <v>971</v>
      </c>
      <c r="B972" t="s">
        <v>8024</v>
      </c>
      <c r="C972" t="s">
        <v>8025</v>
      </c>
      <c r="D972" t="str">
        <f t="shared" si="167"/>
        <v>Belkin Essential Series 4-Socket Surge Protector Universal Socket with 5ft Heavy Duty Cable (Grey)</v>
      </c>
      <c r="F972" t="str">
        <f t="shared" si="176"/>
        <v>Unique</v>
      </c>
      <c r="G972" t="str" cm="1">
        <f t="array" ref="G972">PROPER(_xlfn.TEXTJOIN(" ", TRUE, INDEX(_xlfn.FILTERXML("&lt;t&gt;&lt;s&gt;" &amp; SUBSTITUTE(D972," ","&lt;/s&gt;&lt;s&gt;") &amp; "&lt;/s&gt;&lt;/t&gt;", "//s"), _xlfn.SEQUENCE(4))))</f>
        <v>Belkin Essential Series 4-Socket</v>
      </c>
      <c r="H972" t="str">
        <f t="shared" si="166"/>
        <v>Universal Socket with 5ft Heavy Duty Cable (Grey)</v>
      </c>
      <c r="I972" t="s">
        <v>8026</v>
      </c>
      <c r="J972" t="s">
        <v>13093</v>
      </c>
      <c r="K972" s="7" t="str">
        <f t="shared" si="168"/>
        <v>Electronics</v>
      </c>
      <c r="L972" s="2" t="s">
        <v>13276</v>
      </c>
      <c r="M972" t="str">
        <f t="shared" si="169"/>
        <v>PowerAccessories</v>
      </c>
      <c r="N972" s="2" t="s">
        <v>13277</v>
      </c>
      <c r="O972" s="2" t="str">
        <f t="shared" si="170"/>
        <v>SurgeProtectors</v>
      </c>
      <c r="P972" s="1"/>
      <c r="R972" s="2">
        <v>1289</v>
      </c>
      <c r="S972" s="8">
        <f t="shared" si="171"/>
        <v>1289</v>
      </c>
      <c r="T972" s="2">
        <v>1499</v>
      </c>
      <c r="U972" s="8">
        <f t="shared" si="172"/>
        <v>1499</v>
      </c>
      <c r="V972" s="1">
        <f t="shared" si="173"/>
        <v>0.14009339559706471</v>
      </c>
      <c r="W972">
        <v>4.5</v>
      </c>
      <c r="X972" s="10">
        <f t="shared" si="174"/>
        <v>4.5</v>
      </c>
      <c r="Y972" s="4">
        <v>20668</v>
      </c>
      <c r="Z972" s="12">
        <f t="shared" si="175"/>
        <v>20668</v>
      </c>
    </row>
    <row r="973" spans="1:26" x14ac:dyDescent="0.25">
      <c r="A973">
        <v>972</v>
      </c>
      <c r="B973" t="s">
        <v>8035</v>
      </c>
      <c r="C973" t="s">
        <v>8036</v>
      </c>
      <c r="D973" t="str">
        <f t="shared" si="167"/>
        <v>Classmate Long Book - Unruled, 160 Pages, 314 mm x 194 mm - Pack Of 3</v>
      </c>
      <c r="F973" t="str">
        <f t="shared" si="176"/>
        <v>Unique</v>
      </c>
      <c r="G973" t="str" cm="1">
        <f t="array" ref="G973">PROPER(_xlfn.TEXTJOIN(" ", TRUE, INDEX(_xlfn.FILTERXML("&lt;t&gt;&lt;s&gt;" &amp; SUBSTITUTE(D973," ","&lt;/s&gt;&lt;s&gt;") &amp; "&lt;/s&gt;&lt;/t&gt;", "//s"), _xlfn.SEQUENCE(4))))</f>
        <v>Classmate Long Book -</v>
      </c>
      <c r="H973" t="str">
        <f t="shared" si="166"/>
        <v>Pages, 314 mm x 194 mm - Pack Of 3</v>
      </c>
      <c r="I973" t="s">
        <v>6199</v>
      </c>
      <c r="J973" t="s">
        <v>13171</v>
      </c>
      <c r="K973" s="7" t="str">
        <f t="shared" si="168"/>
        <v>OfficeProducts</v>
      </c>
      <c r="L973" t="s">
        <v>13172</v>
      </c>
      <c r="M973" t="str">
        <f t="shared" si="169"/>
        <v>OfficePaperProducts</v>
      </c>
      <c r="N973" t="s">
        <v>13173</v>
      </c>
      <c r="O973" s="2" t="str">
        <f t="shared" si="170"/>
        <v>Paper</v>
      </c>
      <c r="P973" s="1" t="s">
        <v>13174</v>
      </c>
      <c r="Q973" t="s">
        <v>13207</v>
      </c>
      <c r="R973">
        <v>165</v>
      </c>
      <c r="S973" s="8">
        <f t="shared" si="171"/>
        <v>165</v>
      </c>
      <c r="T973">
        <v>165</v>
      </c>
      <c r="U973" s="8">
        <f t="shared" si="172"/>
        <v>165</v>
      </c>
      <c r="V973" s="1">
        <f t="shared" si="173"/>
        <v>0</v>
      </c>
      <c r="W973">
        <v>4.5</v>
      </c>
      <c r="X973" s="10">
        <f t="shared" si="174"/>
        <v>4.5</v>
      </c>
      <c r="Y973" s="4">
        <v>1674</v>
      </c>
      <c r="Z973" s="12">
        <f t="shared" si="175"/>
        <v>1674</v>
      </c>
    </row>
    <row r="974" spans="1:26" x14ac:dyDescent="0.25">
      <c r="A974">
        <v>973</v>
      </c>
      <c r="B974" t="s">
        <v>8045</v>
      </c>
      <c r="C974" t="s">
        <v>8046</v>
      </c>
      <c r="D974" t="str">
        <f t="shared" si="167"/>
        <v>Artis AR-45W-MG2 45 Watts MG2 Laptop Adapter Charger Compatible with MB Air 13‚Äù and MB Air 11‚Äù (14.5 V, 3.1 A) Connector: MG2 (T Tip Connector)</v>
      </c>
      <c r="F974" t="str">
        <f t="shared" si="176"/>
        <v>Unique</v>
      </c>
      <c r="G974" t="str" cm="1">
        <f t="array" ref="G974">PROPER(_xlfn.TEXTJOIN(" ", TRUE, INDEX(_xlfn.FILTERXML("&lt;t&gt;&lt;s&gt;" &amp; SUBSTITUTE(D974," ","&lt;/s&gt;&lt;s&gt;") &amp; "&lt;/s&gt;&lt;/t&gt;", "//s"), _xlfn.SEQUENCE(4))))</f>
        <v>Artis Ar-45W-Mg2 45 Watts</v>
      </c>
      <c r="H974" t="str">
        <f t="shared" si="166"/>
        <v>Adapter Charger Compatible with MB Air 13‚Äù and MB Air 11‚Äù (14.5 V, 3.1 A) Connector: MG2 (T Tip Connector)</v>
      </c>
      <c r="I974" t="s">
        <v>6830</v>
      </c>
      <c r="J974" t="s">
        <v>13085</v>
      </c>
      <c r="K974" s="7" t="str">
        <f t="shared" si="168"/>
        <v>Computers &amp; Accessories</v>
      </c>
      <c r="L974" s="2" t="s">
        <v>13086</v>
      </c>
      <c r="M974" t="str">
        <f t="shared" si="169"/>
        <v>Accessories &amp; Peripherals</v>
      </c>
      <c r="N974" s="2" t="s">
        <v>13154</v>
      </c>
      <c r="O974" s="2" t="str">
        <f t="shared" si="170"/>
        <v>LaptopAccessories</v>
      </c>
      <c r="P974" s="1" t="s">
        <v>13248</v>
      </c>
      <c r="R974" s="2">
        <v>1699</v>
      </c>
      <c r="S974" s="8">
        <f t="shared" si="171"/>
        <v>1699</v>
      </c>
      <c r="T974" s="2">
        <v>3499</v>
      </c>
      <c r="U974" s="8">
        <f t="shared" si="172"/>
        <v>3499</v>
      </c>
      <c r="V974" s="1">
        <f t="shared" si="173"/>
        <v>0.51443269505573019</v>
      </c>
      <c r="W974">
        <v>3.6</v>
      </c>
      <c r="X974" s="10">
        <f t="shared" si="174"/>
        <v>3.6</v>
      </c>
      <c r="Y974" s="4">
        <v>7689</v>
      </c>
      <c r="Z974" s="12">
        <f t="shared" si="175"/>
        <v>7689</v>
      </c>
    </row>
    <row r="975" spans="1:26" x14ac:dyDescent="0.25">
      <c r="A975">
        <v>974</v>
      </c>
      <c r="B975" t="s">
        <v>8055</v>
      </c>
      <c r="C975" t="s">
        <v>8056</v>
      </c>
      <c r="D975" t="str">
        <f t="shared" si="167"/>
        <v>Imou 360¬∞ 1080P Full HD Security Camera, Human Detection, Motion Tracking, 2-Way Audio, Night Vision, Dome Camera with WiFi and Ethernet Connection, Alexa Google Assistant, Up to 256GB SD Card Support</v>
      </c>
      <c r="F975" t="str">
        <f t="shared" si="176"/>
        <v>Unique</v>
      </c>
      <c r="G975" t="str" cm="1">
        <f t="array" ref="G975">PROPER(_xlfn.TEXTJOIN(" ", TRUE, INDEX(_xlfn.FILTERXML("&lt;t&gt;&lt;s&gt;" &amp; SUBSTITUTE(D975," ","&lt;/s&gt;&lt;s&gt;") &amp; "&lt;/s&gt;&lt;/t&gt;", "//s"), _xlfn.SEQUENCE(4))))</f>
        <v>Imou 360¬∞ 1080P Full</v>
      </c>
      <c r="H975" t="str">
        <f t="shared" si="166"/>
        <v>Camera, Human Detection, Motion Tracking, 2-Way Audio, Night Vision, Dome Camera with WiFi and Ethernet Connection, Alexa Google Assistant, Up to 256GB SD Card Support</v>
      </c>
      <c r="I975" t="s">
        <v>5833</v>
      </c>
      <c r="J975" t="s">
        <v>13093</v>
      </c>
      <c r="K975" s="7" t="str">
        <f t="shared" si="168"/>
        <v>Electronics</v>
      </c>
      <c r="L975" s="2" t="s">
        <v>13182</v>
      </c>
      <c r="M975" t="str">
        <f t="shared" si="169"/>
        <v>Cameras &amp; Photography</v>
      </c>
      <c r="N975" s="2" t="s">
        <v>13218</v>
      </c>
      <c r="O975" s="2" t="str">
        <f t="shared" si="170"/>
        <v>SecurityCameras</v>
      </c>
      <c r="P975" s="1" t="s">
        <v>13219</v>
      </c>
      <c r="R975" s="2">
        <v>2299</v>
      </c>
      <c r="S975" s="8">
        <f t="shared" si="171"/>
        <v>2299</v>
      </c>
      <c r="T975" s="2">
        <v>7500</v>
      </c>
      <c r="U975" s="8">
        <f t="shared" si="172"/>
        <v>7500</v>
      </c>
      <c r="V975" s="1">
        <f t="shared" si="173"/>
        <v>0.69346666666666668</v>
      </c>
      <c r="W975">
        <v>4.0999999999999996</v>
      </c>
      <c r="X975" s="10">
        <f t="shared" si="174"/>
        <v>4.0999999999999996</v>
      </c>
      <c r="Y975" s="4">
        <v>5554</v>
      </c>
      <c r="Z975" s="12">
        <f t="shared" si="175"/>
        <v>5554</v>
      </c>
    </row>
    <row r="976" spans="1:26" x14ac:dyDescent="0.25">
      <c r="A976">
        <v>975</v>
      </c>
      <c r="B976" t="s">
        <v>649</v>
      </c>
      <c r="C976" t="s">
        <v>650</v>
      </c>
      <c r="D976" t="str">
        <f t="shared" si="167"/>
        <v>Amazon Basics USB Type-C to USB-A 2.0 Male Fast Charging Cable for Laptop - 3 Feet (0.9 Meters), Black</v>
      </c>
      <c r="F976" t="str">
        <f t="shared" si="176"/>
        <v>Duplicate</v>
      </c>
      <c r="G976" t="str" cm="1">
        <f t="array" ref="G976">PROPER(_xlfn.TEXTJOIN(" ", TRUE, INDEX(_xlfn.FILTERXML("&lt;t&gt;&lt;s&gt;" &amp; SUBSTITUTE(D976," ","&lt;/s&gt;&lt;s&gt;") &amp; "&lt;/s&gt;&lt;/t&gt;", "//s"), _xlfn.SEQUENCE(4))))</f>
        <v>Amazon Basics Usb Type-C</v>
      </c>
      <c r="H976" t="str">
        <f t="shared" si="166"/>
        <v>2.0 Male Fast Charging Cable for Laptop - 3 Feet (0.9 Meters), Black</v>
      </c>
      <c r="I976" t="s">
        <v>17</v>
      </c>
      <c r="J976" t="s">
        <v>13085</v>
      </c>
      <c r="K976" s="7" t="str">
        <f t="shared" si="168"/>
        <v>Computers &amp; Accessories</v>
      </c>
      <c r="L976" t="s">
        <v>13086</v>
      </c>
      <c r="M976" t="str">
        <f t="shared" si="169"/>
        <v>Accessories &amp; Peripherals</v>
      </c>
      <c r="N976" t="s">
        <v>13087</v>
      </c>
      <c r="O976" s="2" t="str">
        <f t="shared" si="170"/>
        <v>Cables &amp; Accessories</v>
      </c>
      <c r="P976" s="1" t="s">
        <v>13088</v>
      </c>
      <c r="Q976" t="s">
        <v>13089</v>
      </c>
      <c r="R976">
        <v>219</v>
      </c>
      <c r="S976" s="8">
        <f t="shared" si="171"/>
        <v>219</v>
      </c>
      <c r="T976">
        <v>700</v>
      </c>
      <c r="U976" s="8">
        <f t="shared" si="172"/>
        <v>700</v>
      </c>
      <c r="V976" s="1">
        <f t="shared" si="173"/>
        <v>0.68714285714285717</v>
      </c>
      <c r="W976">
        <v>4.3</v>
      </c>
      <c r="X976" s="10">
        <f t="shared" si="174"/>
        <v>4.3</v>
      </c>
      <c r="Y976" s="4">
        <v>20053</v>
      </c>
      <c r="Z976" s="12">
        <f t="shared" si="175"/>
        <v>20053</v>
      </c>
    </row>
    <row r="977" spans="1:26" x14ac:dyDescent="0.25">
      <c r="A977">
        <v>976</v>
      </c>
      <c r="B977" t="s">
        <v>8066</v>
      </c>
      <c r="C977" t="s">
        <v>8067</v>
      </c>
      <c r="D977" t="str">
        <f t="shared" si="167"/>
        <v>E-COSMOS 5V 1.2W Portable Flexible USB LED Light (Colours May Vary, Small, EC-POF1)</v>
      </c>
      <c r="F977" t="str">
        <f t="shared" si="176"/>
        <v>Unique</v>
      </c>
      <c r="G977" t="str" cm="1">
        <f t="array" ref="G977">PROPER(_xlfn.TEXTJOIN(" ", TRUE, INDEX(_xlfn.FILTERXML("&lt;t&gt;&lt;s&gt;" &amp; SUBSTITUTE(D977," ","&lt;/s&gt;&lt;s&gt;") &amp; "&lt;/s&gt;&lt;/t&gt;", "//s"), _xlfn.SEQUENCE(4))))</f>
        <v>E-Cosmos 5V 1.2W Portable</v>
      </c>
      <c r="H977" t="str">
        <f t="shared" si="166"/>
        <v>LED Light (Colours May Vary, Small, EC-POF1)</v>
      </c>
      <c r="I977" t="s">
        <v>5758</v>
      </c>
      <c r="J977" t="s">
        <v>13085</v>
      </c>
      <c r="K977" s="7" t="str">
        <f t="shared" si="168"/>
        <v>Computers &amp; Accessories</v>
      </c>
      <c r="L977" t="s">
        <v>13086</v>
      </c>
      <c r="M977" t="str">
        <f t="shared" si="169"/>
        <v>Accessories &amp; Peripherals</v>
      </c>
      <c r="N977" t="s">
        <v>13214</v>
      </c>
      <c r="O977" s="2" t="str">
        <f t="shared" si="170"/>
        <v>USBGadgets</v>
      </c>
      <c r="P977" s="1" t="s">
        <v>13215</v>
      </c>
      <c r="R977">
        <v>39</v>
      </c>
      <c r="S977" s="8">
        <f t="shared" si="171"/>
        <v>39</v>
      </c>
      <c r="T977">
        <v>39</v>
      </c>
      <c r="U977" s="8">
        <f t="shared" si="172"/>
        <v>39</v>
      </c>
      <c r="V977" s="1">
        <f t="shared" si="173"/>
        <v>0</v>
      </c>
      <c r="W977">
        <v>3.8</v>
      </c>
      <c r="X977" s="10">
        <f t="shared" si="174"/>
        <v>3.8</v>
      </c>
      <c r="Y977" s="4">
        <v>3344</v>
      </c>
      <c r="Z977" s="12">
        <f t="shared" si="175"/>
        <v>3344</v>
      </c>
    </row>
    <row r="978" spans="1:26" x14ac:dyDescent="0.25">
      <c r="A978">
        <v>977</v>
      </c>
      <c r="B978" t="s">
        <v>8076</v>
      </c>
      <c r="C978" t="s">
        <v>8077</v>
      </c>
      <c r="D978" t="str">
        <f t="shared" si="167"/>
        <v>Xiaomi Pad 5| Qualcomm Snapdragon 860| 120Hz Refresh Rate| 6GB, 128GB| 2.5K+ Display (10.95-inch 27.81cm)|1 Billion Colours| Dolby Vision Atmos| Quad Speakers| Wi-Fi| Gray</v>
      </c>
      <c r="F978" t="str">
        <f t="shared" si="176"/>
        <v>Unique</v>
      </c>
      <c r="G978" t="str" cm="1">
        <f t="array" ref="G978">PROPER(_xlfn.TEXTJOIN(" ", TRUE, INDEX(_xlfn.FILTERXML("&lt;t&gt;&lt;s&gt;" &amp; SUBSTITUTE(D978," ","&lt;/s&gt;&lt;s&gt;") &amp; "&lt;/s&gt;&lt;/t&gt;", "//s"), _xlfn.SEQUENCE(4))))</f>
        <v>Xiaomi Pad 5| Qualcomm</v>
      </c>
      <c r="H978" t="str">
        <f t="shared" si="166"/>
        <v>120Hz Refresh Rate| 6GB, 128GB| 2.5K+ Display (10.95-inch 27.81cm)|1 Billion Colours| Dolby Vision Atmos| Quad Speakers| Wi-Fi| Gray</v>
      </c>
      <c r="I978" t="s">
        <v>8078</v>
      </c>
      <c r="J978" t="s">
        <v>13085</v>
      </c>
      <c r="K978" s="7" t="str">
        <f t="shared" si="168"/>
        <v>Computers &amp; Accessories</v>
      </c>
      <c r="L978" s="2" t="s">
        <v>13278</v>
      </c>
      <c r="M978" t="str">
        <f t="shared" si="169"/>
        <v>Tablets</v>
      </c>
      <c r="N978" s="2"/>
      <c r="O978" s="2" t="str">
        <f t="shared" si="170"/>
        <v/>
      </c>
      <c r="P978" s="1"/>
      <c r="R978" s="2">
        <v>26999</v>
      </c>
      <c r="S978" s="8">
        <f t="shared" si="171"/>
        <v>26999</v>
      </c>
      <c r="T978" s="2">
        <v>37999</v>
      </c>
      <c r="U978" s="8">
        <f t="shared" si="172"/>
        <v>37999</v>
      </c>
      <c r="V978" s="1">
        <f t="shared" si="173"/>
        <v>0.28948130213952999</v>
      </c>
      <c r="W978">
        <v>4.5999999999999996</v>
      </c>
      <c r="X978" s="10">
        <f t="shared" si="174"/>
        <v>4.5999999999999996</v>
      </c>
      <c r="Y978" s="4">
        <v>2886</v>
      </c>
      <c r="Z978" s="12">
        <f t="shared" si="175"/>
        <v>2886</v>
      </c>
    </row>
    <row r="979" spans="1:26" x14ac:dyDescent="0.25">
      <c r="A979">
        <v>978</v>
      </c>
      <c r="B979" t="s">
        <v>8087</v>
      </c>
      <c r="C979" t="s">
        <v>8088</v>
      </c>
      <c r="D979" t="str">
        <f t="shared" si="167"/>
        <v>Sennheiser CX 80S in-Ear Wired Headphones with in-line One-Button Smart Remote with Microphone Black</v>
      </c>
      <c r="F979" t="str">
        <f t="shared" si="176"/>
        <v>Unique</v>
      </c>
      <c r="G979" t="str" cm="1">
        <f t="array" ref="G979">PROPER(_xlfn.TEXTJOIN(" ", TRUE, INDEX(_xlfn.FILTERXML("&lt;t&gt;&lt;s&gt;" &amp; SUBSTITUTE(D979," ","&lt;/s&gt;&lt;s&gt;") &amp; "&lt;/s&gt;&lt;/t&gt;", "//s"), _xlfn.SEQUENCE(4))))</f>
        <v>Sennheiser Cx 80S In-Ear</v>
      </c>
      <c r="H979" t="str">
        <f t="shared" si="166"/>
        <v>with in-line One-Button Smart Remote with Microphone Black</v>
      </c>
      <c r="I979" t="s">
        <v>3025</v>
      </c>
      <c r="J979" t="s">
        <v>13093</v>
      </c>
      <c r="K979" s="7" t="str">
        <f t="shared" si="168"/>
        <v>Electronics</v>
      </c>
      <c r="L979" s="2" t="s">
        <v>13131</v>
      </c>
      <c r="M979" t="str">
        <f t="shared" si="169"/>
        <v>Headphones , Earbuds &amp; Accessories</v>
      </c>
      <c r="N979" s="2" t="s">
        <v>13132</v>
      </c>
      <c r="O979" s="2" t="str">
        <f t="shared" si="170"/>
        <v>Headphones</v>
      </c>
      <c r="P979" s="1" t="s">
        <v>13133</v>
      </c>
      <c r="R979" s="2">
        <v>1490</v>
      </c>
      <c r="S979" s="8">
        <f t="shared" si="171"/>
        <v>1490</v>
      </c>
      <c r="T979" s="2">
        <v>1990</v>
      </c>
      <c r="U979" s="8">
        <f t="shared" si="172"/>
        <v>1990</v>
      </c>
      <c r="V979" s="1">
        <f t="shared" si="173"/>
        <v>0.25125628140703515</v>
      </c>
      <c r="W979">
        <v>4.0999999999999996</v>
      </c>
      <c r="X979" s="10">
        <f t="shared" si="174"/>
        <v>4.0999999999999996</v>
      </c>
      <c r="Y979" s="4">
        <v>98250</v>
      </c>
      <c r="Z979" s="12">
        <f t="shared" si="175"/>
        <v>98250</v>
      </c>
    </row>
    <row r="980" spans="1:26" x14ac:dyDescent="0.25">
      <c r="A980">
        <v>979</v>
      </c>
      <c r="B980" t="s">
        <v>8097</v>
      </c>
      <c r="C980" t="s">
        <v>8098</v>
      </c>
      <c r="D980" t="str">
        <f t="shared" si="167"/>
        <v>HB Plus Folding Height Adjustable Aluminum Foldable Portable Adjustment Desktop Laptop Holder Riser Stand</v>
      </c>
      <c r="F980" t="str">
        <f t="shared" si="176"/>
        <v>Unique</v>
      </c>
      <c r="G980" t="str" cm="1">
        <f t="array" ref="G980">PROPER(_xlfn.TEXTJOIN(" ", TRUE, INDEX(_xlfn.FILTERXML("&lt;t&gt;&lt;s&gt;" &amp; SUBSTITUTE(D980," ","&lt;/s&gt;&lt;s&gt;") &amp; "&lt;/s&gt;&lt;/t&gt;", "//s"), _xlfn.SEQUENCE(4))))</f>
        <v>Hb Plus Folding Height</v>
      </c>
      <c r="H980" t="str">
        <f t="shared" si="166"/>
        <v>Foldable Portable Adjustment Desktop Laptop Holder Riser Stand</v>
      </c>
      <c r="I980" t="s">
        <v>4808</v>
      </c>
      <c r="J980" t="s">
        <v>13085</v>
      </c>
      <c r="K980" s="7" t="str">
        <f t="shared" si="168"/>
        <v>Computers &amp; Accessories</v>
      </c>
      <c r="L980" t="s">
        <v>13086</v>
      </c>
      <c r="M980" t="str">
        <f t="shared" si="169"/>
        <v>Accessories &amp; Peripherals</v>
      </c>
      <c r="N980" s="2" t="s">
        <v>13154</v>
      </c>
      <c r="O980" s="2" t="str">
        <f t="shared" si="170"/>
        <v>LaptopAccessories</v>
      </c>
      <c r="P980" s="1" t="s">
        <v>13163</v>
      </c>
      <c r="R980">
        <v>398</v>
      </c>
      <c r="S980" s="8">
        <f t="shared" si="171"/>
        <v>398</v>
      </c>
      <c r="T980" s="2">
        <v>1949</v>
      </c>
      <c r="U980" s="8">
        <f t="shared" si="172"/>
        <v>1949</v>
      </c>
      <c r="V980" s="1">
        <f t="shared" si="173"/>
        <v>0.7957927142124166</v>
      </c>
      <c r="W980">
        <v>4</v>
      </c>
      <c r="X980" s="10">
        <f t="shared" si="174"/>
        <v>4</v>
      </c>
      <c r="Y980" s="4">
        <v>75</v>
      </c>
      <c r="Z980" s="12">
        <f t="shared" si="175"/>
        <v>75</v>
      </c>
    </row>
    <row r="981" spans="1:26" x14ac:dyDescent="0.25">
      <c r="A981">
        <v>980</v>
      </c>
      <c r="B981" t="s">
        <v>659</v>
      </c>
      <c r="C981" t="s">
        <v>660</v>
      </c>
      <c r="D981" t="str">
        <f t="shared" si="167"/>
        <v>oraimo 65W Type C to C Fast Charging Cable USB C to USB C Cable High Speed Syncing, Nylon Braided 1M length with LED Indicator Compatible For Laptop, Macbook, Samsung Galaxy S22 S20 S10 S20Fe S21 S21 Ultra A70 A51 A71 A50S M31 M51 M31S M53 5G</v>
      </c>
      <c r="F981" t="str">
        <f t="shared" si="176"/>
        <v>Duplicate</v>
      </c>
      <c r="G981" t="str" cm="1">
        <f t="array" ref="G981">PROPER(_xlfn.TEXTJOIN(" ", TRUE, INDEX(_xlfn.FILTERXML("&lt;t&gt;&lt;s&gt;" &amp; SUBSTITUTE(D981," ","&lt;/s&gt;&lt;s&gt;") &amp; "&lt;/s&gt;&lt;/t&gt;", "//s"), _xlfn.SEQUENCE(4))))</f>
        <v>Oraimo 65W Type C</v>
      </c>
      <c r="H981" t="str">
        <f t="shared" si="166"/>
        <v>Fast Charging Cable USB C to USB C Cable High Speed Syncing, Nylon Braided 1M length with LED Indicator Compatible For Laptop, Macbook, Samsung Galaxy S22 S20 S10 S20Fe S21 S21 Ultra A70 A51 A71 A50S M31 M51 M31S M53 5G</v>
      </c>
      <c r="I981" t="s">
        <v>17</v>
      </c>
      <c r="J981" t="s">
        <v>13085</v>
      </c>
      <c r="K981" s="7" t="str">
        <f t="shared" si="168"/>
        <v>Computers &amp; Accessories</v>
      </c>
      <c r="L981" t="s">
        <v>13086</v>
      </c>
      <c r="M981" t="str">
        <f t="shared" si="169"/>
        <v>Accessories &amp; Peripherals</v>
      </c>
      <c r="N981" t="s">
        <v>13087</v>
      </c>
      <c r="O981" s="2" t="str">
        <f t="shared" si="170"/>
        <v>Cables &amp; Accessories</v>
      </c>
      <c r="P981" s="1" t="s">
        <v>13088</v>
      </c>
      <c r="Q981" t="s">
        <v>13089</v>
      </c>
      <c r="R981">
        <v>349</v>
      </c>
      <c r="S981" s="8">
        <f t="shared" si="171"/>
        <v>349</v>
      </c>
      <c r="T981">
        <v>899</v>
      </c>
      <c r="U981" s="8">
        <f t="shared" si="172"/>
        <v>899</v>
      </c>
      <c r="V981" s="1">
        <f t="shared" si="173"/>
        <v>0.61179087875417126</v>
      </c>
      <c r="W981">
        <v>4.5</v>
      </c>
      <c r="X981" s="10">
        <f t="shared" si="174"/>
        <v>4.5</v>
      </c>
      <c r="Y981" s="4">
        <v>149</v>
      </c>
      <c r="Z981" s="12">
        <f t="shared" si="175"/>
        <v>149</v>
      </c>
    </row>
    <row r="982" spans="1:26" x14ac:dyDescent="0.25">
      <c r="A982">
        <v>981</v>
      </c>
      <c r="B982" t="s">
        <v>8110</v>
      </c>
      <c r="C982" t="s">
        <v>8111</v>
      </c>
      <c r="D982" t="str">
        <f t="shared" si="167"/>
        <v>HP 65W AC Laptops Charger Adapter 4.5mm for HP Pavilion Black (Without Power Cable)</v>
      </c>
      <c r="F982" t="str">
        <f t="shared" si="176"/>
        <v>Unique</v>
      </c>
      <c r="G982" t="str" cm="1">
        <f t="array" ref="G982">PROPER(_xlfn.TEXTJOIN(" ", TRUE, INDEX(_xlfn.FILTERXML("&lt;t&gt;&lt;s&gt;" &amp; SUBSTITUTE(D982," ","&lt;/s&gt;&lt;s&gt;") &amp; "&lt;/s&gt;&lt;/t&gt;", "//s"), _xlfn.SEQUENCE(4))))</f>
        <v>Hp 65W Ac Laptops</v>
      </c>
      <c r="H982" t="str">
        <f t="shared" si="166"/>
        <v>4.5mm for HP Pavilion Black (Without Power Cable)</v>
      </c>
      <c r="I982" t="s">
        <v>6830</v>
      </c>
      <c r="J982" t="s">
        <v>13085</v>
      </c>
      <c r="K982" s="7" t="str">
        <f t="shared" si="168"/>
        <v>Computers &amp; Accessories</v>
      </c>
      <c r="L982" t="s">
        <v>13086</v>
      </c>
      <c r="M982" t="str">
        <f t="shared" si="169"/>
        <v>Accessories &amp; Peripherals</v>
      </c>
      <c r="N982" s="2" t="s">
        <v>13154</v>
      </c>
      <c r="O982" s="2" t="str">
        <f t="shared" si="170"/>
        <v>LaptopAccessories</v>
      </c>
      <c r="P982" s="1" t="s">
        <v>13248</v>
      </c>
      <c r="R982">
        <v>770</v>
      </c>
      <c r="S982" s="8">
        <f t="shared" si="171"/>
        <v>770</v>
      </c>
      <c r="T982" s="2">
        <v>1547</v>
      </c>
      <c r="U982" s="8">
        <f t="shared" si="172"/>
        <v>1547</v>
      </c>
      <c r="V982" s="1">
        <f t="shared" si="173"/>
        <v>0.50226244343891402</v>
      </c>
      <c r="W982">
        <v>4.3</v>
      </c>
      <c r="X982" s="10">
        <f t="shared" si="174"/>
        <v>4.3</v>
      </c>
      <c r="Y982" s="4">
        <v>2585</v>
      </c>
      <c r="Z982" s="12">
        <f t="shared" si="175"/>
        <v>2585</v>
      </c>
    </row>
    <row r="983" spans="1:26" x14ac:dyDescent="0.25">
      <c r="A983">
        <v>982</v>
      </c>
      <c r="B983" t="s">
        <v>8120</v>
      </c>
      <c r="C983" t="s">
        <v>8121</v>
      </c>
      <c r="D983" t="str">
        <f t="shared" si="167"/>
        <v>Tukzer Fully Foldable Tabletop Desktop Tablet Mobile Stand Holder - Angle and Height Adjustable for Desk, Cradle, Dock, Compatible with Smartphones and Tablets (White)</v>
      </c>
      <c r="F983" t="str">
        <f t="shared" si="176"/>
        <v>Unique</v>
      </c>
      <c r="G983" t="str" cm="1">
        <f t="array" ref="G983">PROPER(_xlfn.TEXTJOIN(" ", TRUE, INDEX(_xlfn.FILTERXML("&lt;t&gt;&lt;s&gt;" &amp; SUBSTITUTE(D983," ","&lt;/s&gt;&lt;s&gt;") &amp; "&lt;/s&gt;&lt;/t&gt;", "//s"), _xlfn.SEQUENCE(4))))</f>
        <v>Tukzer Fully Foldable Tabletop</v>
      </c>
      <c r="H983" t="str">
        <f t="shared" si="166"/>
        <v>Mobile Stand Holder - Angle and Height Adjustable for Desk, Cradle, Dock, Compatible with Smartphones and Tablets (White)</v>
      </c>
      <c r="I983" t="s">
        <v>3445</v>
      </c>
      <c r="J983" t="s">
        <v>13093</v>
      </c>
      <c r="K983" s="7" t="str">
        <f t="shared" si="168"/>
        <v>Electronics</v>
      </c>
      <c r="L983" t="s">
        <v>13122</v>
      </c>
      <c r="M983" t="str">
        <f t="shared" si="169"/>
        <v>Mobiles &amp; Accessories</v>
      </c>
      <c r="N983" s="2" t="s">
        <v>13123</v>
      </c>
      <c r="O983" s="2" t="str">
        <f t="shared" si="170"/>
        <v>MobileAccessories</v>
      </c>
      <c r="P983" s="1" t="s">
        <v>13143</v>
      </c>
      <c r="R983">
        <v>279</v>
      </c>
      <c r="S983" s="8">
        <f t="shared" si="171"/>
        <v>279</v>
      </c>
      <c r="T983" s="2">
        <v>1299</v>
      </c>
      <c r="U983" s="8">
        <f t="shared" si="172"/>
        <v>1299</v>
      </c>
      <c r="V983" s="1">
        <f t="shared" si="173"/>
        <v>0.78521939953810627</v>
      </c>
      <c r="W983">
        <v>4</v>
      </c>
      <c r="X983" s="10">
        <f t="shared" si="174"/>
        <v>4</v>
      </c>
      <c r="Y983" s="4">
        <v>5072</v>
      </c>
      <c r="Z983" s="12">
        <f t="shared" si="175"/>
        <v>5072</v>
      </c>
    </row>
    <row r="984" spans="1:26" x14ac:dyDescent="0.25">
      <c r="A984">
        <v>983</v>
      </c>
      <c r="B984" t="s">
        <v>8130</v>
      </c>
      <c r="C984" t="s">
        <v>8131</v>
      </c>
      <c r="D984" t="str">
        <f t="shared" si="167"/>
        <v>Gizga Essentials Cable Organiser, Cord Management System for PC, TV, Home Theater, Speaker and Cables, Reusable Cable Organizer for Desk, WFH Accessories, Organizer Tape Roll, Reusable Cable Ties Strap</v>
      </c>
      <c r="F984" t="str">
        <f t="shared" si="176"/>
        <v>Unique</v>
      </c>
      <c r="G984" t="str" cm="1">
        <f t="array" ref="G984">PROPER(_xlfn.TEXTJOIN(" ", TRUE, INDEX(_xlfn.FILTERXML("&lt;t&gt;&lt;s&gt;" &amp; SUBSTITUTE(D984," ","&lt;/s&gt;&lt;s&gt;") &amp; "&lt;/s&gt;&lt;/t&gt;", "//s"), _xlfn.SEQUENCE(4))))</f>
        <v>Gizga Essentials Cable Organiser,</v>
      </c>
      <c r="H984" t="str">
        <f t="shared" si="166"/>
        <v>System for PC, TV, Home Theater, Speaker and Cables, Reusable Cable Organizer for Desk, WFH Accessories, Organizer Tape Roll, Reusable Cable Ties Strap</v>
      </c>
      <c r="I984" t="s">
        <v>8132</v>
      </c>
      <c r="J984" t="s">
        <v>13240</v>
      </c>
      <c r="K984" s="7" t="str">
        <f t="shared" si="168"/>
        <v>HomeImprovement</v>
      </c>
      <c r="L984" t="s">
        <v>13241</v>
      </c>
      <c r="M984" t="str">
        <f t="shared" si="169"/>
        <v>Electrical</v>
      </c>
      <c r="N984" t="s">
        <v>13279</v>
      </c>
      <c r="O984" s="2" t="str">
        <f t="shared" si="170"/>
        <v>CordManagement</v>
      </c>
      <c r="P984" s="1"/>
      <c r="R984">
        <v>249</v>
      </c>
      <c r="S984" s="8">
        <f t="shared" si="171"/>
        <v>249</v>
      </c>
      <c r="T984">
        <v>599</v>
      </c>
      <c r="U984" s="8">
        <f t="shared" si="172"/>
        <v>599</v>
      </c>
      <c r="V984" s="1">
        <f t="shared" si="173"/>
        <v>0.58430717863105175</v>
      </c>
      <c r="W984">
        <v>4.5</v>
      </c>
      <c r="X984" s="10">
        <f t="shared" si="174"/>
        <v>4.5</v>
      </c>
      <c r="Y984" s="4">
        <v>5985</v>
      </c>
      <c r="Z984" s="12">
        <f t="shared" si="175"/>
        <v>5985</v>
      </c>
    </row>
    <row r="985" spans="1:26" x14ac:dyDescent="0.25">
      <c r="A985">
        <v>984</v>
      </c>
      <c r="B985" t="s">
        <v>683</v>
      </c>
      <c r="C985" t="s">
        <v>684</v>
      </c>
      <c r="D985" t="str">
        <f t="shared" si="167"/>
        <v>Pinnaclz Original Combo of 2 Micro USB Fast Charging Cable, USB Charging Cable for Data Transfer Perfect for Android Smart Phones White 1.2 Meter Made in India (Pack of 2)</v>
      </c>
      <c r="F985" t="str">
        <f t="shared" si="176"/>
        <v>Duplicate</v>
      </c>
      <c r="G985" t="str" cm="1">
        <f t="array" ref="G985">PROPER(_xlfn.TEXTJOIN(" ", TRUE, INDEX(_xlfn.FILTERXML("&lt;t&gt;&lt;s&gt;" &amp; SUBSTITUTE(D985," ","&lt;/s&gt;&lt;s&gt;") &amp; "&lt;/s&gt;&lt;/t&gt;", "//s"), _xlfn.SEQUENCE(4))))</f>
        <v>Pinnaclz Original Combo Of</v>
      </c>
      <c r="H985" t="str">
        <f t="shared" si="166"/>
        <v>USB Fast Charging Cable, USB Charging Cable for Data Transfer Perfect for Android Smart Phones White 1.2 Meter Made in India (Pack of 2)</v>
      </c>
      <c r="I985" t="s">
        <v>17</v>
      </c>
      <c r="J985" t="s">
        <v>13085</v>
      </c>
      <c r="K985" s="7" t="str">
        <f t="shared" si="168"/>
        <v>Computers &amp; Accessories</v>
      </c>
      <c r="L985" t="s">
        <v>13086</v>
      </c>
      <c r="M985" t="str">
        <f t="shared" si="169"/>
        <v>Accessories &amp; Peripherals</v>
      </c>
      <c r="N985" t="s">
        <v>13087</v>
      </c>
      <c r="O985" s="2" t="str">
        <f t="shared" si="170"/>
        <v>Cables &amp; Accessories</v>
      </c>
      <c r="P985" s="1" t="s">
        <v>13088</v>
      </c>
      <c r="Q985" t="s">
        <v>13089</v>
      </c>
      <c r="R985">
        <v>115</v>
      </c>
      <c r="S985" s="8">
        <f t="shared" si="171"/>
        <v>115</v>
      </c>
      <c r="T985">
        <v>499</v>
      </c>
      <c r="U985" s="8">
        <f t="shared" si="172"/>
        <v>499</v>
      </c>
      <c r="V985" s="1">
        <f t="shared" si="173"/>
        <v>0.76953907815631262</v>
      </c>
      <c r="W985">
        <v>4</v>
      </c>
      <c r="X985" s="10">
        <f t="shared" si="174"/>
        <v>4</v>
      </c>
      <c r="Y985" s="4">
        <v>7732</v>
      </c>
      <c r="Z985" s="12">
        <f t="shared" si="175"/>
        <v>7732</v>
      </c>
    </row>
    <row r="986" spans="1:26" x14ac:dyDescent="0.25">
      <c r="A986">
        <v>985</v>
      </c>
      <c r="B986" t="s">
        <v>8142</v>
      </c>
      <c r="C986" t="s">
        <v>8143</v>
      </c>
      <c r="D986" t="str">
        <f t="shared" si="167"/>
        <v>Camel Oil Pastel with Reusable Plastic Box - 50 Shades</v>
      </c>
      <c r="F986" t="str">
        <f t="shared" si="176"/>
        <v>Unique</v>
      </c>
      <c r="G986" t="str" cm="1">
        <f t="array" ref="G986">PROPER(_xlfn.TEXTJOIN(" ", TRUE, INDEX(_xlfn.FILTERXML("&lt;t&gt;&lt;s&gt;" &amp; SUBSTITUTE(D986," ","&lt;/s&gt;&lt;s&gt;") &amp; "&lt;/s&gt;&lt;/t&gt;", "//s"), _xlfn.SEQUENCE(4))))</f>
        <v>Camel Oil Pastel With</v>
      </c>
      <c r="H986" t="str">
        <f t="shared" si="166"/>
        <v>Box - 50 Shades</v>
      </c>
      <c r="I986" t="s">
        <v>8144</v>
      </c>
      <c r="J986" t="s">
        <v>13176</v>
      </c>
      <c r="K986" s="7" t="str">
        <f t="shared" si="168"/>
        <v>Home &amp; Kitchen</v>
      </c>
      <c r="L986" t="s">
        <v>13177</v>
      </c>
      <c r="M986" t="str">
        <f t="shared" si="169"/>
        <v>CraftMaterials</v>
      </c>
      <c r="N986" t="s">
        <v>13198</v>
      </c>
      <c r="O986" s="2" t="str">
        <f t="shared" si="170"/>
        <v>PaintingMaterials</v>
      </c>
      <c r="P986" s="1"/>
      <c r="R986">
        <v>230</v>
      </c>
      <c r="S986" s="8">
        <f t="shared" si="171"/>
        <v>230</v>
      </c>
      <c r="T986">
        <v>230</v>
      </c>
      <c r="U986" s="8">
        <f t="shared" si="172"/>
        <v>230</v>
      </c>
      <c r="V986" s="1">
        <f t="shared" si="173"/>
        <v>0</v>
      </c>
      <c r="W986">
        <v>4.5</v>
      </c>
      <c r="X986" s="10">
        <f t="shared" si="174"/>
        <v>4.5</v>
      </c>
      <c r="Y986" s="4">
        <v>9427</v>
      </c>
      <c r="Z986" s="12">
        <f t="shared" si="175"/>
        <v>9427</v>
      </c>
    </row>
    <row r="987" spans="1:26" x14ac:dyDescent="0.25">
      <c r="A987">
        <v>986</v>
      </c>
      <c r="B987" t="s">
        <v>693</v>
      </c>
      <c r="C987" t="s">
        <v>694</v>
      </c>
      <c r="D987" t="str">
        <f t="shared" si="167"/>
        <v>boAt Type C A750 Stress Resistant, Tangle-free, Sturdy Flat Cable with 6.5A Fast Charging and 480Mbps Data Transmission, 10000+ Bends Lifespan and Extended 1.5m Length(Rebellious Black)</v>
      </c>
      <c r="F987" t="str">
        <f t="shared" si="176"/>
        <v>Duplicate</v>
      </c>
      <c r="G987" t="str" cm="1">
        <f t="array" ref="G987">PROPER(_xlfn.TEXTJOIN(" ", TRUE, INDEX(_xlfn.FILTERXML("&lt;t&gt;&lt;s&gt;" &amp; SUBSTITUTE(D987," ","&lt;/s&gt;&lt;s&gt;") &amp; "&lt;/s&gt;&lt;/t&gt;", "//s"), _xlfn.SEQUENCE(4))))</f>
        <v>Boat Type C A750</v>
      </c>
      <c r="H987" t="str">
        <f t="shared" si="166"/>
        <v>Tangle-free, Sturdy Flat Cable with 6.5A Fast Charging and 480Mbps Data Transmission, 10000+ Bends Lifespan and Extended 1.5m Length(Rebellious Black)</v>
      </c>
      <c r="I987" t="s">
        <v>17</v>
      </c>
      <c r="J987" t="s">
        <v>13085</v>
      </c>
      <c r="K987" s="7" t="str">
        <f t="shared" si="168"/>
        <v>Computers &amp; Accessories</v>
      </c>
      <c r="L987" t="s">
        <v>13086</v>
      </c>
      <c r="M987" t="str">
        <f t="shared" si="169"/>
        <v>Accessories &amp; Peripherals</v>
      </c>
      <c r="N987" t="s">
        <v>13087</v>
      </c>
      <c r="O987" s="2" t="str">
        <f t="shared" si="170"/>
        <v>Cables &amp; Accessories</v>
      </c>
      <c r="P987" s="1" t="s">
        <v>13088</v>
      </c>
      <c r="Q987" t="s">
        <v>13089</v>
      </c>
      <c r="R987">
        <v>399</v>
      </c>
      <c r="S987" s="8">
        <f t="shared" si="171"/>
        <v>399</v>
      </c>
      <c r="T987">
        <v>999</v>
      </c>
      <c r="U987" s="8">
        <f t="shared" si="172"/>
        <v>999</v>
      </c>
      <c r="V987" s="1">
        <f t="shared" si="173"/>
        <v>0.60060060060060061</v>
      </c>
      <c r="W987">
        <v>4.0999999999999996</v>
      </c>
      <c r="X987" s="10">
        <f t="shared" si="174"/>
        <v>4.0999999999999996</v>
      </c>
      <c r="Y987" s="4">
        <v>1780</v>
      </c>
      <c r="Z987" s="12">
        <f t="shared" si="175"/>
        <v>1780</v>
      </c>
    </row>
    <row r="988" spans="1:26" x14ac:dyDescent="0.25">
      <c r="A988">
        <v>987</v>
      </c>
      <c r="B988" t="s">
        <v>8154</v>
      </c>
      <c r="C988" t="s">
        <v>8155</v>
      </c>
      <c r="D988" t="str">
        <f t="shared" si="167"/>
        <v>HP M270 Backlit USB Wired Gaming Mouse with 6 Buttons, 4-Speed Customizable 2400 DPI, Ergonomic Design, Breathing LED Lighting, Metal Scroll Wheel, Lightweighted 3 Years Warranty (7ZZ87AA), Black</v>
      </c>
      <c r="F988" t="str">
        <f t="shared" si="176"/>
        <v>Unique</v>
      </c>
      <c r="G988" t="str" cm="1">
        <f t="array" ref="G988">PROPER(_xlfn.TEXTJOIN(" ", TRUE, INDEX(_xlfn.FILTERXML("&lt;t&gt;&lt;s&gt;" &amp; SUBSTITUTE(D988," ","&lt;/s&gt;&lt;s&gt;") &amp; "&lt;/s&gt;&lt;/t&gt;", "//s"), _xlfn.SEQUENCE(4))))</f>
        <v>Hp M270 Backlit Usb</v>
      </c>
      <c r="H988" t="str">
        <f t="shared" si="166"/>
        <v>Mouse with 6 Buttons, 4-Speed Customizable 2400 DPI, Ergonomic Design, Breathing LED Lighting, Metal Scroll Wheel, Lightweighted 3 Years Warranty (7ZZ87AA), Black</v>
      </c>
      <c r="I988" t="s">
        <v>5267</v>
      </c>
      <c r="J988" t="s">
        <v>13085</v>
      </c>
      <c r="K988" s="7" t="str">
        <f t="shared" si="168"/>
        <v>Computers &amp; Accessories</v>
      </c>
      <c r="L988" t="s">
        <v>13086</v>
      </c>
      <c r="M988" t="str">
        <f t="shared" si="169"/>
        <v>Accessories &amp; Peripherals</v>
      </c>
      <c r="N988" t="s">
        <v>13196</v>
      </c>
      <c r="O988" s="2" t="str">
        <f t="shared" si="170"/>
        <v>PCGamingPeripherals</v>
      </c>
      <c r="P988" s="1" t="s">
        <v>13197</v>
      </c>
      <c r="R988">
        <v>599</v>
      </c>
      <c r="S988" s="8">
        <f t="shared" si="171"/>
        <v>599</v>
      </c>
      <c r="T988">
        <v>700</v>
      </c>
      <c r="U988" s="8">
        <f t="shared" si="172"/>
        <v>700</v>
      </c>
      <c r="V988" s="1">
        <f t="shared" si="173"/>
        <v>0.14428571428571429</v>
      </c>
      <c r="W988">
        <v>4.3</v>
      </c>
      <c r="X988" s="10">
        <f t="shared" si="174"/>
        <v>4.3</v>
      </c>
      <c r="Y988" s="4">
        <v>2301</v>
      </c>
      <c r="Z988" s="12">
        <f t="shared" si="175"/>
        <v>2301</v>
      </c>
    </row>
    <row r="989" spans="1:26" x14ac:dyDescent="0.25">
      <c r="A989">
        <v>988</v>
      </c>
      <c r="B989" t="s">
        <v>8164</v>
      </c>
      <c r="C989" t="s">
        <v>8165</v>
      </c>
      <c r="D989" t="str">
        <f t="shared" si="167"/>
        <v>Foxin FTC 12A Q2612A Black Laser Toner Cartridge Compatible with Laserjet 1020,M1005,1018,1010,1012,1015,1020 Plus,1022,3015,3020,3030,3050, 3050Z, 3052,3055 (Black)</v>
      </c>
      <c r="F989" t="str">
        <f t="shared" si="176"/>
        <v>Unique</v>
      </c>
      <c r="G989" t="str" cm="1">
        <f t="array" ref="G989">PROPER(_xlfn.TEXTJOIN(" ", TRUE, INDEX(_xlfn.FILTERXML("&lt;t&gt;&lt;s&gt;" &amp; SUBSTITUTE(D989," ","&lt;/s&gt;&lt;s&gt;") &amp; "&lt;/s&gt;&lt;/t&gt;", "//s"), _xlfn.SEQUENCE(4))))</f>
        <v>Foxin Ftc 12A Q2612A</v>
      </c>
      <c r="H989" t="str">
        <f t="shared" ref="H989:H1052" si="177">IFERROR(TRIM(MID(D989, FIND("~", SUBSTITUTE(D989, " ", "~", 6)) + 1, LEN(D989))), "")</f>
        <v>Toner Cartridge Compatible with Laserjet 1020,M1005,1018,1010,1012,1015,1020 Plus,1022,3015,3020,3030,3050, 3050Z, 3052,3055 (Black)</v>
      </c>
      <c r="I989" t="s">
        <v>8166</v>
      </c>
      <c r="J989" t="s">
        <v>13085</v>
      </c>
      <c r="K989" s="7" t="str">
        <f t="shared" si="168"/>
        <v>Computers &amp; Accessories</v>
      </c>
      <c r="L989" t="s">
        <v>13191</v>
      </c>
      <c r="M989" t="str">
        <f t="shared" si="169"/>
        <v>Printers , Inks &amp; Accessories</v>
      </c>
      <c r="N989" s="2" t="s">
        <v>13192</v>
      </c>
      <c r="O989" s="2" t="str">
        <f t="shared" si="170"/>
        <v>Inks , Toners &amp; Cartridges</v>
      </c>
      <c r="P989" s="1" t="s">
        <v>13280</v>
      </c>
      <c r="R989">
        <v>598</v>
      </c>
      <c r="S989" s="8">
        <f t="shared" si="171"/>
        <v>598</v>
      </c>
      <c r="T989" s="2">
        <v>1150</v>
      </c>
      <c r="U989" s="8">
        <f t="shared" si="172"/>
        <v>1150</v>
      </c>
      <c r="V989" s="1">
        <f t="shared" si="173"/>
        <v>0.48</v>
      </c>
      <c r="W989">
        <v>4.0999999999999996</v>
      </c>
      <c r="X989" s="10">
        <f t="shared" si="174"/>
        <v>4.0999999999999996</v>
      </c>
      <c r="Y989" s="4">
        <v>2535</v>
      </c>
      <c r="Z989" s="12">
        <f t="shared" si="175"/>
        <v>2535</v>
      </c>
    </row>
    <row r="990" spans="1:26" x14ac:dyDescent="0.25">
      <c r="A990">
        <v>989</v>
      </c>
      <c r="B990" t="s">
        <v>8175</v>
      </c>
      <c r="C990" t="s">
        <v>8176</v>
      </c>
      <c r="D990" t="str">
        <f t="shared" si="167"/>
        <v>Robustrion [Anti-Scratch] and [Smudge Proof] [Bubble Free] Premium Tempered Glass Screen Protector Guard for Samsung Galaxy Tab A8 10.5 inch [SM-X200 X205 X207] 2022</v>
      </c>
      <c r="F990" t="str">
        <f t="shared" si="176"/>
        <v>Unique</v>
      </c>
      <c r="G990" t="str" cm="1">
        <f t="array" ref="G990">PROPER(_xlfn.TEXTJOIN(" ", TRUE, INDEX(_xlfn.FILTERXML("&lt;t&gt;&lt;s&gt;" &amp; SUBSTITUTE(D990," ","&lt;/s&gt;&lt;s&gt;") &amp; "&lt;/s&gt;&lt;/t&gt;", "//s"), _xlfn.SEQUENCE(4))))</f>
        <v>Robustrion [Anti-Scratch] And [Smudge</v>
      </c>
      <c r="H990" t="str">
        <f t="shared" si="177"/>
        <v>Free] Premium Tempered Glass Screen Protector Guard for Samsung Galaxy Tab A8 10.5 inch [SM-X200 X205 X207] 2022</v>
      </c>
      <c r="I990" t="s">
        <v>5925</v>
      </c>
      <c r="J990" t="s">
        <v>13085</v>
      </c>
      <c r="K990" s="7" t="str">
        <f t="shared" si="168"/>
        <v>Computers &amp; Accessories</v>
      </c>
      <c r="L990" t="s">
        <v>13086</v>
      </c>
      <c r="M990" t="str">
        <f t="shared" si="169"/>
        <v>Accessories &amp; Peripherals</v>
      </c>
      <c r="N990" s="2" t="s">
        <v>13220</v>
      </c>
      <c r="O990" s="2" t="str">
        <f t="shared" si="170"/>
        <v>TabletAccessories</v>
      </c>
      <c r="P990" s="1" t="s">
        <v>13147</v>
      </c>
      <c r="R990">
        <v>399</v>
      </c>
      <c r="S990" s="8">
        <f t="shared" si="171"/>
        <v>399</v>
      </c>
      <c r="T990" s="2">
        <v>1499</v>
      </c>
      <c r="U990" s="8">
        <f t="shared" si="172"/>
        <v>1499</v>
      </c>
      <c r="V990" s="1">
        <f t="shared" si="173"/>
        <v>0.73382254836557703</v>
      </c>
      <c r="W990">
        <v>4</v>
      </c>
      <c r="X990" s="10">
        <f t="shared" si="174"/>
        <v>4</v>
      </c>
      <c r="Y990" s="4">
        <v>691</v>
      </c>
      <c r="Z990" s="12">
        <f t="shared" si="175"/>
        <v>691</v>
      </c>
    </row>
    <row r="991" spans="1:26" x14ac:dyDescent="0.25">
      <c r="A991">
        <v>990</v>
      </c>
      <c r="B991" t="s">
        <v>8185</v>
      </c>
      <c r="C991" t="s">
        <v>8186</v>
      </c>
      <c r="D991" t="str">
        <f t="shared" si="167"/>
        <v>PC SQUARE Laptop Tabletop Stand Computer Tablet Stand 6 Angles Adjustable Aluminum Ergonomic Foldable Portable Desktop Holder Compatible with MacBook, HP, Dell, Lenovo and All Other Notebook (Silver)</v>
      </c>
      <c r="F991" t="str">
        <f t="shared" si="176"/>
        <v>Unique</v>
      </c>
      <c r="G991" t="str" cm="1">
        <f t="array" ref="G991">PROPER(_xlfn.TEXTJOIN(" ", TRUE, INDEX(_xlfn.FILTERXML("&lt;t&gt;&lt;s&gt;" &amp; SUBSTITUTE(D991," ","&lt;/s&gt;&lt;s&gt;") &amp; "&lt;/s&gt;&lt;/t&gt;", "//s"), _xlfn.SEQUENCE(4))))</f>
        <v>Pc Square Laptop Tabletop</v>
      </c>
      <c r="H991" t="str">
        <f t="shared" si="177"/>
        <v>Tablet Stand 6 Angles Adjustable Aluminum Ergonomic Foldable Portable Desktop Holder Compatible with MacBook, HP, Dell, Lenovo and All Other Notebook (Silver)</v>
      </c>
      <c r="I991" t="s">
        <v>4808</v>
      </c>
      <c r="J991" t="s">
        <v>13085</v>
      </c>
      <c r="K991" s="7" t="str">
        <f t="shared" si="168"/>
        <v>Computers &amp; Accessories</v>
      </c>
      <c r="L991" t="s">
        <v>13086</v>
      </c>
      <c r="M991" t="str">
        <f t="shared" si="169"/>
        <v>Accessories &amp; Peripherals</v>
      </c>
      <c r="N991" s="2" t="s">
        <v>13154</v>
      </c>
      <c r="O991" s="2" t="str">
        <f t="shared" si="170"/>
        <v>LaptopAccessories</v>
      </c>
      <c r="P991" s="1" t="s">
        <v>13163</v>
      </c>
      <c r="R991">
        <v>499</v>
      </c>
      <c r="S991" s="8">
        <f t="shared" si="171"/>
        <v>499</v>
      </c>
      <c r="T991" s="2">
        <v>1299</v>
      </c>
      <c r="U991" s="8">
        <f t="shared" si="172"/>
        <v>1299</v>
      </c>
      <c r="V991" s="1">
        <f t="shared" si="173"/>
        <v>0.61585835257890686</v>
      </c>
      <c r="W991">
        <v>4.0999999999999996</v>
      </c>
      <c r="X991" s="10">
        <f t="shared" si="174"/>
        <v>4.0999999999999996</v>
      </c>
      <c r="Y991" s="4">
        <v>2740</v>
      </c>
      <c r="Z991" s="12">
        <f t="shared" si="175"/>
        <v>2740</v>
      </c>
    </row>
    <row r="992" spans="1:26" x14ac:dyDescent="0.25">
      <c r="A992">
        <v>991</v>
      </c>
      <c r="B992" t="s">
        <v>703</v>
      </c>
      <c r="C992" t="s">
        <v>704</v>
      </c>
      <c r="D992" t="str">
        <f t="shared" si="167"/>
        <v>Ambrane 2 in 1 Type-C and Micro USB Cable with 60W 3A Fast Charging, 480 mbps High Data, PD Technology and Quick Charge 3.0, Compatible with All Type-C and Micro USB Devices (ABDC-10, Black)</v>
      </c>
      <c r="F992" t="str">
        <f t="shared" si="176"/>
        <v>Duplicate</v>
      </c>
      <c r="G992" t="str" cm="1">
        <f t="array" ref="G992">PROPER(_xlfn.TEXTJOIN(" ", TRUE, INDEX(_xlfn.FILTERXML("&lt;t&gt;&lt;s&gt;" &amp; SUBSTITUTE(D992," ","&lt;/s&gt;&lt;s&gt;") &amp; "&lt;/s&gt;&lt;/t&gt;", "//s"), _xlfn.SEQUENCE(4))))</f>
        <v>Ambrane 2 In 1</v>
      </c>
      <c r="H992" t="str">
        <f t="shared" si="177"/>
        <v>Micro USB Cable with 60W 3A Fast Charging, 480 mbps High Data, PD Technology and Quick Charge 3.0, Compatible with All Type-C and Micro USB Devices (ABDC-10, Black)</v>
      </c>
      <c r="I992" t="s">
        <v>17</v>
      </c>
      <c r="J992" t="s">
        <v>13085</v>
      </c>
      <c r="K992" s="7" t="str">
        <f t="shared" si="168"/>
        <v>Computers &amp; Accessories</v>
      </c>
      <c r="L992" t="s">
        <v>13086</v>
      </c>
      <c r="M992" t="str">
        <f t="shared" si="169"/>
        <v>Accessories &amp; Peripherals</v>
      </c>
      <c r="N992" t="s">
        <v>13087</v>
      </c>
      <c r="O992" s="2" t="str">
        <f t="shared" si="170"/>
        <v>Cables &amp; Accessories</v>
      </c>
      <c r="P992" s="1" t="s">
        <v>13088</v>
      </c>
      <c r="Q992" t="s">
        <v>13089</v>
      </c>
      <c r="R992">
        <v>199</v>
      </c>
      <c r="S992" s="8">
        <f t="shared" si="171"/>
        <v>199</v>
      </c>
      <c r="T992">
        <v>499</v>
      </c>
      <c r="U992" s="8">
        <f t="shared" si="172"/>
        <v>499</v>
      </c>
      <c r="V992" s="1">
        <f t="shared" si="173"/>
        <v>0.60120240480961928</v>
      </c>
      <c r="W992">
        <v>4.0999999999999996</v>
      </c>
      <c r="X992" s="10">
        <f t="shared" si="174"/>
        <v>4.0999999999999996</v>
      </c>
      <c r="Y992" s="4">
        <v>602</v>
      </c>
      <c r="Z992" s="12">
        <f t="shared" si="175"/>
        <v>602</v>
      </c>
    </row>
    <row r="993" spans="1:26" x14ac:dyDescent="0.25">
      <c r="A993">
        <v>992</v>
      </c>
      <c r="B993" t="s">
        <v>8197</v>
      </c>
      <c r="C993" t="s">
        <v>8198</v>
      </c>
      <c r="D993" t="str">
        <f t="shared" si="167"/>
        <v>Lenovo 130 Wireless Compact Mouse, 1K DPI Optical sensor, 2.4GHz Wireless NanoUSB, 10m range, 3button(left,right,scroll) upto 3M left right clicks, 10 month battery, Ambidextrous, Ergonomic GY51C12380</v>
      </c>
      <c r="F993" t="str">
        <f t="shared" si="176"/>
        <v>Unique</v>
      </c>
      <c r="G993" t="str" cm="1">
        <f t="array" ref="G993">PROPER(_xlfn.TEXTJOIN(" ", TRUE, INDEX(_xlfn.FILTERXML("&lt;t&gt;&lt;s&gt;" &amp; SUBSTITUTE(D993," ","&lt;/s&gt;&lt;s&gt;") &amp; "&lt;/s&gt;&lt;/t&gt;", "//s"), _xlfn.SEQUENCE(4))))</f>
        <v>Lenovo 130 Wireless Compact</v>
      </c>
      <c r="H993" t="str">
        <f t="shared" si="177"/>
        <v>DPI Optical sensor, 2.4GHz Wireless NanoUSB, 10m range, 3button(left,right,scroll) upto 3M left right clicks, 10 month battery, Ambidextrous, Ergonomic GY51C12380</v>
      </c>
      <c r="I993" t="s">
        <v>4777</v>
      </c>
      <c r="J993" t="s">
        <v>13085</v>
      </c>
      <c r="K993" s="7" t="str">
        <f t="shared" si="168"/>
        <v>Computers &amp; Accessories</v>
      </c>
      <c r="L993" t="s">
        <v>13086</v>
      </c>
      <c r="M993" t="str">
        <f t="shared" si="169"/>
        <v>Accessories &amp; Peripherals</v>
      </c>
      <c r="N993" s="2" t="s">
        <v>13160</v>
      </c>
      <c r="O993" s="2" t="str">
        <f t="shared" si="170"/>
        <v>Keyboards , Mice &amp; InputDevices</v>
      </c>
      <c r="P993" s="1" t="s">
        <v>13161</v>
      </c>
      <c r="R993">
        <v>579</v>
      </c>
      <c r="S993" s="8">
        <f t="shared" si="171"/>
        <v>579</v>
      </c>
      <c r="T993" s="2">
        <v>1090</v>
      </c>
      <c r="U993" s="8">
        <f t="shared" si="172"/>
        <v>1090</v>
      </c>
      <c r="V993" s="1">
        <f t="shared" si="173"/>
        <v>0.46880733944954128</v>
      </c>
      <c r="W993">
        <v>4.4000000000000004</v>
      </c>
      <c r="X993" s="10">
        <f t="shared" si="174"/>
        <v>4.4000000000000004</v>
      </c>
      <c r="Y993" s="4">
        <v>3482</v>
      </c>
      <c r="Z993" s="12">
        <f t="shared" si="175"/>
        <v>3482</v>
      </c>
    </row>
    <row r="994" spans="1:26" x14ac:dyDescent="0.25">
      <c r="A994">
        <v>993</v>
      </c>
      <c r="B994" t="s">
        <v>713</v>
      </c>
      <c r="C994" t="s">
        <v>714</v>
      </c>
      <c r="D994" t="str">
        <f t="shared" si="167"/>
        <v>Ambrane 60W 3A Fast Charging Output Cable with Type-C to USB for Mobile, Neckband, True Wireless Earphone Charging, 480mbps Data Sync Speed, 1m Length (ACT - AZ10, Black)</v>
      </c>
      <c r="F994" t="str">
        <f t="shared" si="176"/>
        <v>Duplicate</v>
      </c>
      <c r="G994" t="str" cm="1">
        <f t="array" ref="G994">PROPER(_xlfn.TEXTJOIN(" ", TRUE, INDEX(_xlfn.FILTERXML("&lt;t&gt;&lt;s&gt;" &amp; SUBSTITUTE(D994," ","&lt;/s&gt;&lt;s&gt;") &amp; "&lt;/s&gt;&lt;/t&gt;", "//s"), _xlfn.SEQUENCE(4))))</f>
        <v>Ambrane 60W 3A Fast</v>
      </c>
      <c r="H994" t="str">
        <f t="shared" si="177"/>
        <v>Cable with Type-C to USB for Mobile, Neckband, True Wireless Earphone Charging, 480mbps Data Sync Speed, 1m Length (ACT - AZ10, Black)</v>
      </c>
      <c r="I994" t="s">
        <v>17</v>
      </c>
      <c r="J994" t="s">
        <v>13085</v>
      </c>
      <c r="K994" s="7" t="str">
        <f t="shared" si="168"/>
        <v>Computers &amp; Accessories</v>
      </c>
      <c r="L994" t="s">
        <v>13086</v>
      </c>
      <c r="M994" t="str">
        <f t="shared" si="169"/>
        <v>Accessories &amp; Peripherals</v>
      </c>
      <c r="N994" t="s">
        <v>13087</v>
      </c>
      <c r="O994" s="2" t="str">
        <f t="shared" si="170"/>
        <v>Cables &amp; Accessories</v>
      </c>
      <c r="P994" s="1" t="s">
        <v>13088</v>
      </c>
      <c r="Q994" t="s">
        <v>13089</v>
      </c>
      <c r="R994">
        <v>179</v>
      </c>
      <c r="S994" s="8">
        <f t="shared" si="171"/>
        <v>179</v>
      </c>
      <c r="T994">
        <v>399</v>
      </c>
      <c r="U994" s="8">
        <f t="shared" si="172"/>
        <v>399</v>
      </c>
      <c r="V994" s="1">
        <f t="shared" si="173"/>
        <v>0.55137844611528819</v>
      </c>
      <c r="W994">
        <v>4</v>
      </c>
      <c r="X994" s="10">
        <f t="shared" si="174"/>
        <v>4</v>
      </c>
      <c r="Y994" s="4">
        <v>1423</v>
      </c>
      <c r="Z994" s="12">
        <f t="shared" si="175"/>
        <v>1423</v>
      </c>
    </row>
    <row r="995" spans="1:26" x14ac:dyDescent="0.25">
      <c r="A995">
        <v>994</v>
      </c>
      <c r="B995" t="s">
        <v>8209</v>
      </c>
      <c r="C995" t="s">
        <v>8210</v>
      </c>
      <c r="D995" t="str">
        <f t="shared" si="167"/>
        <v>Pilot Frixion Clicker Roller Pen (Blue), (9000019529)</v>
      </c>
      <c r="F995" t="str">
        <f t="shared" si="176"/>
        <v>Unique</v>
      </c>
      <c r="G995" t="str" cm="1">
        <f t="array" ref="G995">PROPER(_xlfn.TEXTJOIN(" ", TRUE, INDEX(_xlfn.FILTERXML("&lt;t&gt;&lt;s&gt;" &amp; SUBSTITUTE(D995," ","&lt;/s&gt;&lt;s&gt;") &amp; "&lt;/s&gt;&lt;/t&gt;", "//s"), _xlfn.SEQUENCE(4))))</f>
        <v>Pilot Frixion Clicker Roller</v>
      </c>
      <c r="H995" t="str">
        <f t="shared" si="177"/>
        <v>(9000019529)</v>
      </c>
      <c r="I995" t="s">
        <v>8211</v>
      </c>
      <c r="J995" t="s">
        <v>13171</v>
      </c>
      <c r="K995" s="7" t="str">
        <f t="shared" si="168"/>
        <v>OfficeProducts</v>
      </c>
      <c r="L995" t="s">
        <v>13172</v>
      </c>
      <c r="M995" t="str">
        <f t="shared" si="169"/>
        <v>OfficePaperProducts</v>
      </c>
      <c r="N995" t="s">
        <v>13173</v>
      </c>
      <c r="O995" s="2" t="str">
        <f t="shared" si="170"/>
        <v>Paper</v>
      </c>
      <c r="P995" s="1" t="s">
        <v>13174</v>
      </c>
      <c r="Q995" t="s">
        <v>13175</v>
      </c>
      <c r="R995">
        <v>90</v>
      </c>
      <c r="S995" s="8">
        <f t="shared" si="171"/>
        <v>90</v>
      </c>
      <c r="T995">
        <v>100</v>
      </c>
      <c r="U995" s="8">
        <f t="shared" si="172"/>
        <v>100</v>
      </c>
      <c r="V995" s="1">
        <f t="shared" si="173"/>
        <v>0.1</v>
      </c>
      <c r="W995">
        <v>4.0999999999999996</v>
      </c>
      <c r="X995" s="10">
        <f t="shared" si="174"/>
        <v>4.0999999999999996</v>
      </c>
      <c r="Y995" s="4">
        <v>6199</v>
      </c>
      <c r="Z995" s="12">
        <f t="shared" si="175"/>
        <v>6199</v>
      </c>
    </row>
    <row r="996" spans="1:26" x14ac:dyDescent="0.25">
      <c r="A996">
        <v>995</v>
      </c>
      <c r="B996" t="s">
        <v>8220</v>
      </c>
      <c r="C996" t="s">
        <v>8221</v>
      </c>
      <c r="D996" t="str">
        <f t="shared" si="167"/>
        <v>ZEBRONICS Aluminium Alloy Laptop Stand, Compatible with 9-15.6 inch Laptops, 7 Angles Adjustable, Anti Slip Silicon Rubber Pads, Foldable, Velvet Pouch Inside, Zeb-NS2000 (Dark Grey)</v>
      </c>
      <c r="F996" t="str">
        <f t="shared" si="176"/>
        <v>Unique</v>
      </c>
      <c r="G996" t="str" cm="1">
        <f t="array" ref="G996">PROPER(_xlfn.TEXTJOIN(" ", TRUE, INDEX(_xlfn.FILTERXML("&lt;t&gt;&lt;s&gt;" &amp; SUBSTITUTE(D996," ","&lt;/s&gt;&lt;s&gt;") &amp; "&lt;/s&gt;&lt;/t&gt;", "//s"), _xlfn.SEQUENCE(4))))</f>
        <v>Zebronics Aluminium Alloy Laptop</v>
      </c>
      <c r="H996" t="str">
        <f t="shared" si="177"/>
        <v>with 9-15.6 inch Laptops, 7 Angles Adjustable, Anti Slip Silicon Rubber Pads, Foldable, Velvet Pouch Inside, Zeb-NS2000 (Dark Grey)</v>
      </c>
      <c r="I996" t="s">
        <v>4808</v>
      </c>
      <c r="J996" t="s">
        <v>13085</v>
      </c>
      <c r="K996" s="7" t="str">
        <f t="shared" si="168"/>
        <v>Computers &amp; Accessories</v>
      </c>
      <c r="L996" t="s">
        <v>13086</v>
      </c>
      <c r="M996" t="str">
        <f t="shared" si="169"/>
        <v>Accessories &amp; Peripherals</v>
      </c>
      <c r="N996" s="2" t="s">
        <v>13154</v>
      </c>
      <c r="O996" s="2" t="str">
        <f t="shared" si="170"/>
        <v>LaptopAccessories</v>
      </c>
      <c r="P996" s="1" t="s">
        <v>13163</v>
      </c>
      <c r="R996">
        <v>899</v>
      </c>
      <c r="S996" s="8">
        <f t="shared" si="171"/>
        <v>899</v>
      </c>
      <c r="T996" s="2">
        <v>1999</v>
      </c>
      <c r="U996" s="8">
        <f t="shared" si="172"/>
        <v>1999</v>
      </c>
      <c r="V996" s="1">
        <f t="shared" si="173"/>
        <v>0.55027513756878443</v>
      </c>
      <c r="W996">
        <v>4.4000000000000004</v>
      </c>
      <c r="X996" s="10">
        <f t="shared" si="174"/>
        <v>4.4000000000000004</v>
      </c>
      <c r="Y996" s="4">
        <v>1667</v>
      </c>
      <c r="Z996" s="12">
        <f t="shared" si="175"/>
        <v>1667</v>
      </c>
    </row>
    <row r="997" spans="1:26" x14ac:dyDescent="0.25">
      <c r="A997">
        <v>996</v>
      </c>
      <c r="B997" t="s">
        <v>8230</v>
      </c>
      <c r="C997" t="s">
        <v>8231</v>
      </c>
      <c r="D997" t="str">
        <f t="shared" si="167"/>
        <v>HP K500F Backlit Membrane Wired Gaming Keyboard with Mixed Color Lighting, Metal Panel with Logo Lighting, 26 Anti-Ghosting Keys, and Windows Lock Key 3 Years Warranty(7ZZ97AA)</v>
      </c>
      <c r="F997" t="str">
        <f t="shared" si="176"/>
        <v>Unique</v>
      </c>
      <c r="G997" t="str" cm="1">
        <f t="array" ref="G997">PROPER(_xlfn.TEXTJOIN(" ", TRUE, INDEX(_xlfn.FILTERXML("&lt;t&gt;&lt;s&gt;" &amp; SUBSTITUTE(D997," ","&lt;/s&gt;&lt;s&gt;") &amp; "&lt;/s&gt;&lt;/t&gt;", "//s"), _xlfn.SEQUENCE(4))))</f>
        <v>Hp K500F Backlit Membrane</v>
      </c>
      <c r="H997" t="str">
        <f t="shared" si="177"/>
        <v>Keyboard with Mixed Color Lighting, Metal Panel with Logo Lighting, 26 Anti-Ghosting Keys, and Windows Lock Key 3 Years Warranty(7ZZ97AA)</v>
      </c>
      <c r="I997" t="s">
        <v>7500</v>
      </c>
      <c r="J997" t="s">
        <v>13085</v>
      </c>
      <c r="K997" s="7" t="str">
        <f t="shared" si="168"/>
        <v>Computers &amp; Accessories</v>
      </c>
      <c r="L997" s="2" t="s">
        <v>13086</v>
      </c>
      <c r="M997" t="str">
        <f t="shared" si="169"/>
        <v>Accessories &amp; Peripherals</v>
      </c>
      <c r="N997" s="2" t="s">
        <v>13196</v>
      </c>
      <c r="O997" s="2" t="str">
        <f t="shared" si="170"/>
        <v>PCGamingPeripherals</v>
      </c>
      <c r="P997" s="1" t="s">
        <v>13261</v>
      </c>
      <c r="R997" s="2">
        <v>1149</v>
      </c>
      <c r="S997" s="8">
        <f t="shared" si="171"/>
        <v>1149</v>
      </c>
      <c r="T997" s="2">
        <v>1800</v>
      </c>
      <c r="U997" s="8">
        <f t="shared" si="172"/>
        <v>1800</v>
      </c>
      <c r="V997" s="1">
        <f t="shared" si="173"/>
        <v>0.36166666666666669</v>
      </c>
      <c r="W997">
        <v>4.3</v>
      </c>
      <c r="X997" s="10">
        <f t="shared" si="174"/>
        <v>4.3</v>
      </c>
      <c r="Y997" s="4">
        <v>4723</v>
      </c>
      <c r="Z997" s="12">
        <f t="shared" si="175"/>
        <v>4723</v>
      </c>
    </row>
    <row r="998" spans="1:26" x14ac:dyDescent="0.25">
      <c r="A998">
        <v>997</v>
      </c>
      <c r="B998" t="s">
        <v>8240</v>
      </c>
      <c r="C998" t="s">
        <v>8241</v>
      </c>
      <c r="D998" t="str">
        <f t="shared" si="167"/>
        <v>GIZGA Club-laptop Neoprene Reversible for 15.6-inches Laptop Sleeve - Black-Red</v>
      </c>
      <c r="F998" t="str">
        <f t="shared" si="176"/>
        <v>Unique</v>
      </c>
      <c r="G998" t="str" cm="1">
        <f t="array" ref="G998">PROPER(_xlfn.TEXTJOIN(" ", TRUE, INDEX(_xlfn.FILTERXML("&lt;t&gt;&lt;s&gt;" &amp; SUBSTITUTE(D998," ","&lt;/s&gt;&lt;s&gt;") &amp; "&lt;/s&gt;&lt;/t&gt;", "//s"), _xlfn.SEQUENCE(4))))</f>
        <v>Gizga Club-Laptop Neoprene Reversible</v>
      </c>
      <c r="H998" t="str">
        <f t="shared" si="177"/>
        <v>Laptop Sleeve - Black-Red</v>
      </c>
      <c r="I998" t="s">
        <v>6126</v>
      </c>
      <c r="J998" t="s">
        <v>13085</v>
      </c>
      <c r="K998" s="7" t="str">
        <f t="shared" si="168"/>
        <v>Computers &amp; Accessories</v>
      </c>
      <c r="L998" t="s">
        <v>13086</v>
      </c>
      <c r="M998" t="str">
        <f t="shared" si="169"/>
        <v>Accessories &amp; Peripherals</v>
      </c>
      <c r="N998" t="s">
        <v>13154</v>
      </c>
      <c r="O998" s="2" t="str">
        <f t="shared" si="170"/>
        <v>LaptopAccessories</v>
      </c>
      <c r="P998" s="1" t="s">
        <v>13227</v>
      </c>
      <c r="Q998" t="s">
        <v>13228</v>
      </c>
      <c r="R998">
        <v>249</v>
      </c>
      <c r="S998" s="8">
        <f t="shared" si="171"/>
        <v>249</v>
      </c>
      <c r="T998">
        <v>499</v>
      </c>
      <c r="U998" s="8">
        <f t="shared" si="172"/>
        <v>499</v>
      </c>
      <c r="V998" s="1">
        <f t="shared" si="173"/>
        <v>0.50100200400801598</v>
      </c>
      <c r="W998">
        <v>4.2</v>
      </c>
      <c r="X998" s="10">
        <f t="shared" si="174"/>
        <v>4.2</v>
      </c>
      <c r="Y998" s="4">
        <v>22860</v>
      </c>
      <c r="Z998" s="12">
        <f t="shared" si="175"/>
        <v>22860</v>
      </c>
    </row>
    <row r="999" spans="1:26" x14ac:dyDescent="0.25">
      <c r="A999">
        <v>998</v>
      </c>
      <c r="B999" t="s">
        <v>8250</v>
      </c>
      <c r="C999" t="s">
        <v>8251</v>
      </c>
      <c r="D999" t="str">
        <f t="shared" si="167"/>
        <v>Inventis 5V 1.2W Portable Flexible USB LED Light Lamp (Colors may vary)</v>
      </c>
      <c r="F999" t="str">
        <f t="shared" si="176"/>
        <v>Unique</v>
      </c>
      <c r="G999" t="str" cm="1">
        <f t="array" ref="G999">PROPER(_xlfn.TEXTJOIN(" ", TRUE, INDEX(_xlfn.FILTERXML("&lt;t&gt;&lt;s&gt;" &amp; SUBSTITUTE(D999," ","&lt;/s&gt;&lt;s&gt;") &amp; "&lt;/s&gt;&lt;/t&gt;", "//s"), _xlfn.SEQUENCE(4))))</f>
        <v>Inventis 5V 1.2W Portable</v>
      </c>
      <c r="H999" t="str">
        <f t="shared" si="177"/>
        <v>LED Light Lamp (Colors may vary)</v>
      </c>
      <c r="I999" t="s">
        <v>5758</v>
      </c>
      <c r="J999" t="s">
        <v>13085</v>
      </c>
      <c r="K999" s="7" t="str">
        <f t="shared" si="168"/>
        <v>Computers &amp; Accessories</v>
      </c>
      <c r="L999" t="s">
        <v>13086</v>
      </c>
      <c r="M999" t="str">
        <f t="shared" si="169"/>
        <v>Accessories &amp; Peripherals</v>
      </c>
      <c r="N999" t="s">
        <v>13214</v>
      </c>
      <c r="O999" s="2" t="str">
        <f t="shared" si="170"/>
        <v>USBGadgets</v>
      </c>
      <c r="P999" s="1" t="s">
        <v>13215</v>
      </c>
      <c r="R999">
        <v>39</v>
      </c>
      <c r="S999" s="8">
        <f t="shared" si="171"/>
        <v>39</v>
      </c>
      <c r="T999">
        <v>39</v>
      </c>
      <c r="U999" s="8">
        <f t="shared" si="172"/>
        <v>39</v>
      </c>
      <c r="V999" s="1">
        <f t="shared" si="173"/>
        <v>0</v>
      </c>
      <c r="W999">
        <v>3.6</v>
      </c>
      <c r="X999" s="10">
        <f t="shared" si="174"/>
        <v>3.6</v>
      </c>
      <c r="Y999" s="4">
        <v>13572</v>
      </c>
      <c r="Z999" s="12">
        <f t="shared" si="175"/>
        <v>13572</v>
      </c>
    </row>
    <row r="1000" spans="1:26" x14ac:dyDescent="0.25">
      <c r="A1000">
        <v>999</v>
      </c>
      <c r="B1000" t="s">
        <v>8259</v>
      </c>
      <c r="C1000" t="s">
        <v>8260</v>
      </c>
      <c r="D1000" t="str">
        <f t="shared" si="167"/>
        <v>TP-Link TL-WA855RE 300 Mbps Wi-Fi Range Extender (White)</v>
      </c>
      <c r="F1000" t="str">
        <f t="shared" si="176"/>
        <v>Unique</v>
      </c>
      <c r="G1000" t="str" cm="1">
        <f t="array" ref="G1000">PROPER(_xlfn.TEXTJOIN(" ", TRUE, INDEX(_xlfn.FILTERXML("&lt;t&gt;&lt;s&gt;" &amp; SUBSTITUTE(D1000," ","&lt;/s&gt;&lt;s&gt;") &amp; "&lt;/s&gt;&lt;/t&gt;", "//s"), _xlfn.SEQUENCE(4))))</f>
        <v>Tp-Link Tl-Wa855Re 300 Mbps</v>
      </c>
      <c r="H1000" t="str">
        <f t="shared" si="177"/>
        <v>Extender (White)</v>
      </c>
      <c r="I1000" t="s">
        <v>5155</v>
      </c>
      <c r="J1000" t="s">
        <v>13085</v>
      </c>
      <c r="K1000" s="7" t="str">
        <f t="shared" si="168"/>
        <v>Computers &amp; Accessories</v>
      </c>
      <c r="L1000" s="2" t="s">
        <v>13090</v>
      </c>
      <c r="M1000" t="str">
        <f t="shared" si="169"/>
        <v>NetworkingDevices</v>
      </c>
      <c r="N1000" s="2" t="s">
        <v>13189</v>
      </c>
      <c r="O1000" s="2" t="str">
        <f t="shared" si="170"/>
        <v>Repeaters &amp; Extenders</v>
      </c>
      <c r="P1000" s="1"/>
      <c r="R1000" s="2">
        <v>1599</v>
      </c>
      <c r="S1000" s="8">
        <f t="shared" si="171"/>
        <v>1599</v>
      </c>
      <c r="T1000" s="2">
        <v>3599</v>
      </c>
      <c r="U1000" s="8">
        <f t="shared" si="172"/>
        <v>3599</v>
      </c>
      <c r="V1000" s="1">
        <f t="shared" si="173"/>
        <v>0.55570991942206172</v>
      </c>
      <c r="W1000">
        <v>4.2</v>
      </c>
      <c r="X1000" s="10">
        <f t="shared" si="174"/>
        <v>4.2</v>
      </c>
      <c r="Y1000" s="4">
        <v>16182</v>
      </c>
      <c r="Z1000" s="12">
        <f t="shared" si="175"/>
        <v>16182</v>
      </c>
    </row>
    <row r="1001" spans="1:26" x14ac:dyDescent="0.25">
      <c r="A1001">
        <v>1000</v>
      </c>
      <c r="B1001" t="s">
        <v>8269</v>
      </c>
      <c r="C1001" t="s">
        <v>8270</v>
      </c>
      <c r="D1001" t="str">
        <f t="shared" si="167"/>
        <v>boAt Stone 250 Portable Wireless Speaker with 5W RMS Immersive Audio, RGB LEDs, Up to 8HRS Playtime, IPX7 Water Resistance, Multi-Compatibility Modes(Black)</v>
      </c>
      <c r="F1001" t="str">
        <f t="shared" si="176"/>
        <v>Unique</v>
      </c>
      <c r="G1001" t="str" cm="1">
        <f t="array" ref="G1001">PROPER(_xlfn.TEXTJOIN(" ", TRUE, INDEX(_xlfn.FILTERXML("&lt;t&gt;&lt;s&gt;" &amp; SUBSTITUTE(D1001," ","&lt;/s&gt;&lt;s&gt;") &amp; "&lt;/s&gt;&lt;/t&gt;", "//s"), _xlfn.SEQUENCE(4))))</f>
        <v>Boat Stone 250 Portable</v>
      </c>
      <c r="H1001" t="str">
        <f t="shared" si="177"/>
        <v>with 5W RMS Immersive Audio, RGB LEDs, Up to 8HRS Playtime, IPX7 Water Resistance, Multi-Compatibility Modes(Black)</v>
      </c>
      <c r="I1001" t="s">
        <v>5446</v>
      </c>
      <c r="J1001" t="s">
        <v>13093</v>
      </c>
      <c r="K1001" s="7" t="str">
        <f t="shared" si="168"/>
        <v>Electronics</v>
      </c>
      <c r="L1001" s="2" t="s">
        <v>13104</v>
      </c>
      <c r="M1001" t="str">
        <f t="shared" si="169"/>
        <v>HomeAudio</v>
      </c>
      <c r="N1001" s="2" t="s">
        <v>13117</v>
      </c>
      <c r="O1001" s="2" t="str">
        <f t="shared" si="170"/>
        <v>Speakers</v>
      </c>
      <c r="P1001" s="1" t="s">
        <v>13206</v>
      </c>
      <c r="R1001" s="2">
        <v>1199</v>
      </c>
      <c r="S1001" s="8">
        <f t="shared" si="171"/>
        <v>1199</v>
      </c>
      <c r="T1001" s="2">
        <v>3990</v>
      </c>
      <c r="U1001" s="8">
        <f t="shared" si="172"/>
        <v>3990</v>
      </c>
      <c r="V1001" s="1">
        <f t="shared" si="173"/>
        <v>0.69949874686716795</v>
      </c>
      <c r="W1001">
        <v>4.2</v>
      </c>
      <c r="X1001" s="10">
        <f t="shared" si="174"/>
        <v>4.2</v>
      </c>
      <c r="Y1001" s="4">
        <v>2908</v>
      </c>
      <c r="Z1001" s="12">
        <f t="shared" si="175"/>
        <v>2908</v>
      </c>
    </row>
    <row r="1002" spans="1:26" x14ac:dyDescent="0.25">
      <c r="A1002">
        <v>1001</v>
      </c>
      <c r="B1002" t="s">
        <v>732</v>
      </c>
      <c r="C1002" t="s">
        <v>733</v>
      </c>
      <c r="D1002" t="str">
        <f t="shared" si="167"/>
        <v>SWAPKART Fast Charging Cable and Data Sync USB Cable Compatible for iPhone 6 6S 7 7+ 8 8+ 10 11, 12, 13 Pro max iPad Air Mini, iPod and iOS Devices (White)</v>
      </c>
      <c r="F1002" t="str">
        <f t="shared" si="176"/>
        <v>Duplicate</v>
      </c>
      <c r="G1002" t="str" cm="1">
        <f t="array" ref="G1002">PROPER(_xlfn.TEXTJOIN(" ", TRUE, INDEX(_xlfn.FILTERXML("&lt;t&gt;&lt;s&gt;" &amp; SUBSTITUTE(D1002," ","&lt;/s&gt;&lt;s&gt;") &amp; "&lt;/s&gt;&lt;/t&gt;", "//s"), _xlfn.SEQUENCE(4))))</f>
        <v>Swapkart Fast Charging Cable</v>
      </c>
      <c r="H1002" t="str">
        <f t="shared" si="177"/>
        <v>Sync USB Cable Compatible for iPhone 6 6S 7 7+ 8 8+ 10 11, 12, 13 Pro max iPad Air Mini, iPod and iOS Devices (White)</v>
      </c>
      <c r="I1002" t="s">
        <v>17</v>
      </c>
      <c r="J1002" t="s">
        <v>13085</v>
      </c>
      <c r="K1002" s="7" t="str">
        <f t="shared" si="168"/>
        <v>Computers &amp; Accessories</v>
      </c>
      <c r="L1002" t="s">
        <v>13086</v>
      </c>
      <c r="M1002" t="str">
        <f t="shared" si="169"/>
        <v>Accessories &amp; Peripherals</v>
      </c>
      <c r="N1002" t="s">
        <v>13087</v>
      </c>
      <c r="O1002" s="2" t="str">
        <f t="shared" si="170"/>
        <v>Cables &amp; Accessories</v>
      </c>
      <c r="P1002" s="1" t="s">
        <v>13088</v>
      </c>
      <c r="Q1002" t="s">
        <v>13089</v>
      </c>
      <c r="R1002">
        <v>209</v>
      </c>
      <c r="S1002" s="8">
        <f t="shared" si="171"/>
        <v>209</v>
      </c>
      <c r="T1002">
        <v>499</v>
      </c>
      <c r="U1002" s="8">
        <f t="shared" si="172"/>
        <v>499</v>
      </c>
      <c r="V1002" s="1">
        <f t="shared" si="173"/>
        <v>0.58116232464929862</v>
      </c>
      <c r="W1002">
        <v>3.9</v>
      </c>
      <c r="X1002" s="10">
        <f t="shared" si="174"/>
        <v>3.9</v>
      </c>
      <c r="Y1002" s="4">
        <v>536</v>
      </c>
      <c r="Z1002" s="12">
        <f t="shared" si="175"/>
        <v>536</v>
      </c>
    </row>
    <row r="1003" spans="1:26" x14ac:dyDescent="0.25">
      <c r="A1003">
        <v>1002</v>
      </c>
      <c r="B1003" t="s">
        <v>8280</v>
      </c>
      <c r="C1003" t="s">
        <v>13002</v>
      </c>
      <c r="D1003" t="str">
        <f t="shared" si="167"/>
        <v>Offbeat - DASH 2.4GHz Wireless + Bluetooth 5.1 Mouse, Multi-Device Dual Mode Slim Rechargeable Silent Click Buttons Wireless Bluetooth Mouse, 3 Adjustable DPI, Works on 2 devices at the same time with a switch button for Windows Mac Android Ipad Smart TV</v>
      </c>
      <c r="F1003" t="str">
        <f t="shared" si="176"/>
        <v>Unique</v>
      </c>
      <c r="G1003" t="str" cm="1">
        <f t="array" ref="G1003">PROPER(_xlfn.TEXTJOIN(" ", TRUE, INDEX(_xlfn.FILTERXML("&lt;t&gt;&lt;s&gt;" &amp; SUBSTITUTE(D1003," ","&lt;/s&gt;&lt;s&gt;") &amp; "&lt;/s&gt;&lt;/t&gt;", "//s"), _xlfn.SEQUENCE(4))))</f>
        <v>Offbeat - Dash 2.4Ghz</v>
      </c>
      <c r="H1003" t="str">
        <f t="shared" si="177"/>
        <v>Bluetooth 5.1 Mouse, Multi-Device Dual Mode Slim Rechargeable Silent Click Buttons Wireless Bluetooth Mouse, 3 Adjustable DPI, Works on 2 devices at the same time with a switch button for Windows Mac Android Ipad Smart TV</v>
      </c>
      <c r="I1003" t="s">
        <v>4777</v>
      </c>
      <c r="J1003" t="s">
        <v>13085</v>
      </c>
      <c r="K1003" s="7" t="str">
        <f t="shared" si="168"/>
        <v>Computers &amp; Accessories</v>
      </c>
      <c r="L1003" s="2" t="s">
        <v>13086</v>
      </c>
      <c r="M1003" t="str">
        <f t="shared" si="169"/>
        <v>Accessories &amp; Peripherals</v>
      </c>
      <c r="N1003" s="2" t="s">
        <v>13160</v>
      </c>
      <c r="O1003" s="2" t="str">
        <f t="shared" si="170"/>
        <v>Keyboards , Mice &amp; InputDevices</v>
      </c>
      <c r="P1003" s="1" t="s">
        <v>13161</v>
      </c>
      <c r="R1003" s="2">
        <v>1099</v>
      </c>
      <c r="S1003" s="8">
        <f t="shared" si="171"/>
        <v>1099</v>
      </c>
      <c r="T1003" s="2">
        <v>1499</v>
      </c>
      <c r="U1003" s="8">
        <f t="shared" si="172"/>
        <v>1499</v>
      </c>
      <c r="V1003" s="1">
        <f t="shared" si="173"/>
        <v>0.26684456304202803</v>
      </c>
      <c r="W1003">
        <v>4.2</v>
      </c>
      <c r="X1003" s="10">
        <f t="shared" si="174"/>
        <v>4.2</v>
      </c>
      <c r="Y1003" s="4">
        <v>2375</v>
      </c>
      <c r="Z1003" s="12">
        <f t="shared" si="175"/>
        <v>2375</v>
      </c>
    </row>
    <row r="1004" spans="1:26" x14ac:dyDescent="0.25">
      <c r="A1004">
        <v>1003</v>
      </c>
      <c r="B1004" t="s">
        <v>8288</v>
      </c>
      <c r="C1004" t="s">
        <v>8289</v>
      </c>
      <c r="D1004" t="str">
        <f t="shared" si="167"/>
        <v>Classmate Drawing Book - Unruled, 40 Pages, 210 mm x 297 mm - Pack Of 4</v>
      </c>
      <c r="F1004" t="str">
        <f t="shared" si="176"/>
        <v>Unique</v>
      </c>
      <c r="G1004" t="str" cm="1">
        <f t="array" ref="G1004">PROPER(_xlfn.TEXTJOIN(" ", TRUE, INDEX(_xlfn.FILTERXML("&lt;t&gt;&lt;s&gt;" &amp; SUBSTITUTE(D1004," ","&lt;/s&gt;&lt;s&gt;") &amp; "&lt;/s&gt;&lt;/t&gt;", "//s"), _xlfn.SEQUENCE(4))))</f>
        <v>Classmate Drawing Book -</v>
      </c>
      <c r="H1004" t="str">
        <f t="shared" si="177"/>
        <v>Pages, 210 mm x 297 mm - Pack Of 4</v>
      </c>
      <c r="I1004" t="s">
        <v>6199</v>
      </c>
      <c r="J1004" t="s">
        <v>13171</v>
      </c>
      <c r="K1004" s="7" t="str">
        <f t="shared" si="168"/>
        <v>OfficeProducts</v>
      </c>
      <c r="L1004" t="s">
        <v>13172</v>
      </c>
      <c r="M1004" t="str">
        <f t="shared" si="169"/>
        <v>OfficePaperProducts</v>
      </c>
      <c r="N1004" t="s">
        <v>13173</v>
      </c>
      <c r="O1004" s="2" t="str">
        <f t="shared" si="170"/>
        <v>Paper</v>
      </c>
      <c r="P1004" s="1" t="s">
        <v>13174</v>
      </c>
      <c r="Q1004" t="s">
        <v>13207</v>
      </c>
      <c r="R1004">
        <v>120</v>
      </c>
      <c r="S1004" s="8">
        <f t="shared" si="171"/>
        <v>120</v>
      </c>
      <c r="T1004">
        <v>120</v>
      </c>
      <c r="U1004" s="8">
        <f t="shared" si="172"/>
        <v>120</v>
      </c>
      <c r="V1004" s="1">
        <f t="shared" si="173"/>
        <v>0</v>
      </c>
      <c r="W1004">
        <v>4.5</v>
      </c>
      <c r="X1004" s="10">
        <f t="shared" si="174"/>
        <v>4.5</v>
      </c>
      <c r="Y1004" s="4">
        <v>4951</v>
      </c>
      <c r="Z1004" s="12">
        <f t="shared" si="175"/>
        <v>4951</v>
      </c>
    </row>
    <row r="1005" spans="1:26" x14ac:dyDescent="0.25">
      <c r="A1005">
        <v>1004</v>
      </c>
      <c r="B1005" t="s">
        <v>8298</v>
      </c>
      <c r="C1005" t="s">
        <v>8299</v>
      </c>
      <c r="D1005" t="str">
        <f t="shared" si="167"/>
        <v>HP GK320 Wired Full Size RGB Backlight Mechanical Gaming Keyboard, 4 LED Indicators, Mechanical Switches, Double Injection Key Caps, and Windows Lock Key(4QN01AA)</v>
      </c>
      <c r="F1005" t="str">
        <f t="shared" si="176"/>
        <v>Unique</v>
      </c>
      <c r="G1005" t="str" cm="1">
        <f t="array" ref="G1005">PROPER(_xlfn.TEXTJOIN(" ", TRUE, INDEX(_xlfn.FILTERXML("&lt;t&gt;&lt;s&gt;" &amp; SUBSTITUTE(D1005," ","&lt;/s&gt;&lt;s&gt;") &amp; "&lt;/s&gt;&lt;/t&gt;", "//s"), _xlfn.SEQUENCE(4))))</f>
        <v>Hp Gk320 Wired Full</v>
      </c>
      <c r="H1005" t="str">
        <f t="shared" si="177"/>
        <v>Backlight Mechanical Gaming Keyboard, 4 LED Indicators, Mechanical Switches, Double Injection Key Caps, and Windows Lock Key(4QN01AA)</v>
      </c>
      <c r="I1005" t="s">
        <v>7500</v>
      </c>
      <c r="J1005" t="s">
        <v>13085</v>
      </c>
      <c r="K1005" s="7" t="str">
        <f t="shared" si="168"/>
        <v>Computers &amp; Accessories</v>
      </c>
      <c r="L1005" s="2" t="s">
        <v>13086</v>
      </c>
      <c r="M1005" t="str">
        <f t="shared" si="169"/>
        <v>Accessories &amp; Peripherals</v>
      </c>
      <c r="N1005" s="2" t="s">
        <v>13196</v>
      </c>
      <c r="O1005" s="2" t="str">
        <f t="shared" si="170"/>
        <v>PCGamingPeripherals</v>
      </c>
      <c r="P1005" s="1" t="s">
        <v>13261</v>
      </c>
      <c r="R1005" s="2">
        <v>1519</v>
      </c>
      <c r="S1005" s="8">
        <f t="shared" si="171"/>
        <v>1519</v>
      </c>
      <c r="T1005" s="2">
        <v>3499</v>
      </c>
      <c r="U1005" s="8">
        <f t="shared" si="172"/>
        <v>3499</v>
      </c>
      <c r="V1005" s="1">
        <f t="shared" si="173"/>
        <v>0.56587596456130318</v>
      </c>
      <c r="W1005">
        <v>4.3</v>
      </c>
      <c r="X1005" s="10">
        <f t="shared" si="174"/>
        <v>4.3</v>
      </c>
      <c r="Y1005" s="4">
        <v>408</v>
      </c>
      <c r="Z1005" s="12">
        <f t="shared" si="175"/>
        <v>408</v>
      </c>
    </row>
    <row r="1006" spans="1:26" x14ac:dyDescent="0.25">
      <c r="A1006">
        <v>1005</v>
      </c>
      <c r="B1006" t="s">
        <v>8308</v>
      </c>
      <c r="C1006" t="s">
        <v>8309</v>
      </c>
      <c r="D1006" t="str">
        <f t="shared" si="167"/>
        <v>Parker Moments Vector Timecheck Gold Trim Roller Ball Pen (Black)</v>
      </c>
      <c r="F1006" t="str">
        <f t="shared" si="176"/>
        <v>Unique</v>
      </c>
      <c r="G1006" t="str" cm="1">
        <f t="array" ref="G1006">PROPER(_xlfn.TEXTJOIN(" ", TRUE, INDEX(_xlfn.FILTERXML("&lt;t&gt;&lt;s&gt;" &amp; SUBSTITUTE(D1006," ","&lt;/s&gt;&lt;s&gt;") &amp; "&lt;/s&gt;&lt;/t&gt;", "//s"), _xlfn.SEQUENCE(4))))</f>
        <v>Parker Moments Vector Timecheck</v>
      </c>
      <c r="H1006" t="str">
        <f t="shared" si="177"/>
        <v>Roller Ball Pen (Black)</v>
      </c>
      <c r="I1006" t="s">
        <v>8211</v>
      </c>
      <c r="J1006" t="s">
        <v>13171</v>
      </c>
      <c r="K1006" s="7" t="str">
        <f t="shared" si="168"/>
        <v>OfficeProducts</v>
      </c>
      <c r="L1006" t="s">
        <v>13172</v>
      </c>
      <c r="M1006" t="str">
        <f t="shared" si="169"/>
        <v>OfficePaperProducts</v>
      </c>
      <c r="N1006" t="s">
        <v>13173</v>
      </c>
      <c r="O1006" s="2" t="str">
        <f t="shared" si="170"/>
        <v>Paper</v>
      </c>
      <c r="P1006" s="1" t="s">
        <v>13174</v>
      </c>
      <c r="Q1006" t="s">
        <v>13175</v>
      </c>
      <c r="R1006">
        <v>420</v>
      </c>
      <c r="S1006" s="8">
        <f t="shared" si="171"/>
        <v>420</v>
      </c>
      <c r="T1006">
        <v>420</v>
      </c>
      <c r="U1006" s="8">
        <f t="shared" si="172"/>
        <v>420</v>
      </c>
      <c r="V1006" s="1">
        <f t="shared" si="173"/>
        <v>0</v>
      </c>
      <c r="W1006">
        <v>4.2</v>
      </c>
      <c r="X1006" s="10">
        <f t="shared" si="174"/>
        <v>4.2</v>
      </c>
      <c r="Y1006" s="4">
        <v>1926</v>
      </c>
      <c r="Z1006" s="12">
        <f t="shared" si="175"/>
        <v>1926</v>
      </c>
    </row>
    <row r="1007" spans="1:26" x14ac:dyDescent="0.25">
      <c r="A1007">
        <v>1006</v>
      </c>
      <c r="B1007" t="s">
        <v>8318</v>
      </c>
      <c r="C1007" t="s">
        <v>8319</v>
      </c>
      <c r="D1007" t="str">
        <f t="shared" si="167"/>
        <v>Camlin Elegante Fountain Pen - Black Blue Red</v>
      </c>
      <c r="F1007" t="str">
        <f t="shared" si="176"/>
        <v>Unique</v>
      </c>
      <c r="G1007" t="str" cm="1">
        <f t="array" ref="G1007">PROPER(_xlfn.TEXTJOIN(" ", TRUE, INDEX(_xlfn.FILTERXML("&lt;t&gt;&lt;s&gt;" &amp; SUBSTITUTE(D1007," ","&lt;/s&gt;&lt;s&gt;") &amp; "&lt;/s&gt;&lt;/t&gt;", "//s"), _xlfn.SEQUENCE(4))))</f>
        <v>Camlin Elegante Fountain Pen</v>
      </c>
      <c r="H1007" t="str">
        <f t="shared" si="177"/>
        <v>Blue Red</v>
      </c>
      <c r="I1007" t="s">
        <v>8320</v>
      </c>
      <c r="J1007" t="s">
        <v>13171</v>
      </c>
      <c r="K1007" s="7" t="str">
        <f t="shared" si="168"/>
        <v>OfficeProducts</v>
      </c>
      <c r="L1007" t="s">
        <v>13172</v>
      </c>
      <c r="M1007" t="str">
        <f t="shared" si="169"/>
        <v>OfficePaperProducts</v>
      </c>
      <c r="N1007" t="s">
        <v>13173</v>
      </c>
      <c r="O1007" s="2" t="str">
        <f t="shared" si="170"/>
        <v>Paper</v>
      </c>
      <c r="P1007" s="1" t="s">
        <v>13174</v>
      </c>
      <c r="Q1007" t="s">
        <v>13175</v>
      </c>
      <c r="R1007">
        <v>225</v>
      </c>
      <c r="S1007" s="8">
        <f t="shared" si="171"/>
        <v>225</v>
      </c>
      <c r="T1007">
        <v>225</v>
      </c>
      <c r="U1007" s="8">
        <f t="shared" si="172"/>
        <v>225</v>
      </c>
      <c r="V1007" s="1">
        <f t="shared" si="173"/>
        <v>0</v>
      </c>
      <c r="W1007">
        <v>4.0999999999999996</v>
      </c>
      <c r="X1007" s="10">
        <f t="shared" si="174"/>
        <v>4.0999999999999996</v>
      </c>
      <c r="Y1007" s="4">
        <v>4798</v>
      </c>
      <c r="Z1007" s="12">
        <f t="shared" si="175"/>
        <v>4798</v>
      </c>
    </row>
    <row r="1008" spans="1:26" x14ac:dyDescent="0.25">
      <c r="A1008">
        <v>1007</v>
      </c>
      <c r="B1008" t="s">
        <v>8329</v>
      </c>
      <c r="C1008" t="s">
        <v>13003</v>
      </c>
      <c r="D1008" t="str">
        <f t="shared" si="167"/>
        <v>CARECASE Optical Bay 2nd Hard Drive Caddy, 9.5 mm CD DVD Drive Slot for SSD and HDD</v>
      </c>
      <c r="F1008" t="str">
        <f t="shared" si="176"/>
        <v>Unique</v>
      </c>
      <c r="G1008" t="str" cm="1">
        <f t="array" ref="G1008">PROPER(_xlfn.TEXTJOIN(" ", TRUE, INDEX(_xlfn.FILTERXML("&lt;t&gt;&lt;s&gt;" &amp; SUBSTITUTE(D1008," ","&lt;/s&gt;&lt;s&gt;") &amp; "&lt;/s&gt;&lt;/t&gt;", "//s"), _xlfn.SEQUENCE(4))))</f>
        <v>Carecase Optical Bay 2Nd</v>
      </c>
      <c r="H1008" t="str">
        <f t="shared" si="177"/>
        <v>Caddy, 9.5 mm CD DVD Drive Slot for SSD and HDD</v>
      </c>
      <c r="I1008" t="s">
        <v>8330</v>
      </c>
      <c r="J1008" t="s">
        <v>13085</v>
      </c>
      <c r="K1008" s="7" t="str">
        <f t="shared" si="168"/>
        <v>Computers &amp; Accessories</v>
      </c>
      <c r="L1008" t="s">
        <v>13086</v>
      </c>
      <c r="M1008" t="str">
        <f t="shared" si="169"/>
        <v>Accessories &amp; Peripherals</v>
      </c>
      <c r="N1008" t="s">
        <v>13281</v>
      </c>
      <c r="O1008" s="2" t="str">
        <f t="shared" si="170"/>
        <v>HardDriveAccessories</v>
      </c>
      <c r="P1008" s="1" t="s">
        <v>13282</v>
      </c>
      <c r="R1008">
        <v>199</v>
      </c>
      <c r="S1008" s="8">
        <f t="shared" si="171"/>
        <v>199</v>
      </c>
      <c r="T1008">
        <v>799</v>
      </c>
      <c r="U1008" s="8">
        <f t="shared" si="172"/>
        <v>799</v>
      </c>
      <c r="V1008" s="1">
        <f t="shared" si="173"/>
        <v>0.75093867334167708</v>
      </c>
      <c r="W1008">
        <v>4.0999999999999996</v>
      </c>
      <c r="X1008" s="10">
        <f t="shared" si="174"/>
        <v>4.0999999999999996</v>
      </c>
      <c r="Y1008" s="4">
        <v>7333</v>
      </c>
      <c r="Z1008" s="12">
        <f t="shared" si="175"/>
        <v>7333</v>
      </c>
    </row>
    <row r="1009" spans="1:26" x14ac:dyDescent="0.25">
      <c r="A1009">
        <v>1008</v>
      </c>
      <c r="B1009" t="s">
        <v>4636</v>
      </c>
      <c r="C1009" t="s">
        <v>4637</v>
      </c>
      <c r="D1009" t="str">
        <f t="shared" si="167"/>
        <v>WeCool S5 Long Selfie Stick, with Large Reinforced Tripod Stand up to 61 Inch 156 Cms, Ultra Long Multi Function Bluetooth Selfie Stick with 1 4 Screw Compatible with Gopro, Camera, and Ring Light</v>
      </c>
      <c r="F1009" t="str">
        <f t="shared" si="176"/>
        <v>Duplicate</v>
      </c>
      <c r="G1009" t="str" cm="1">
        <f t="array" ref="G1009">PROPER(_xlfn.TEXTJOIN(" ", TRUE, INDEX(_xlfn.FILTERXML("&lt;t&gt;&lt;s&gt;" &amp; SUBSTITUTE(D1009," ","&lt;/s&gt;&lt;s&gt;") &amp; "&lt;/s&gt;&lt;/t&gt;", "//s"), _xlfn.SEQUENCE(4))))</f>
        <v>Wecool S5 Long Selfie</v>
      </c>
      <c r="H1009" t="str">
        <f t="shared" si="177"/>
        <v>Large Reinforced Tripod Stand up to 61 Inch 156 Cms, Ultra Long Multi Function Bluetooth Selfie Stick with 1 4 Screw Compatible with Gopro, Camera, and Ring Light</v>
      </c>
      <c r="I1009" t="s">
        <v>3383</v>
      </c>
      <c r="J1009" t="s">
        <v>13093</v>
      </c>
      <c r="K1009" s="7" t="str">
        <f t="shared" si="168"/>
        <v>Electronics</v>
      </c>
      <c r="L1009" s="2" t="s">
        <v>13122</v>
      </c>
      <c r="M1009" t="str">
        <f t="shared" si="169"/>
        <v>Mobiles &amp; Accessories</v>
      </c>
      <c r="N1009" s="2" t="s">
        <v>13123</v>
      </c>
      <c r="O1009" s="2" t="str">
        <f t="shared" si="170"/>
        <v>MobileAccessories</v>
      </c>
      <c r="P1009" s="1" t="s">
        <v>13140</v>
      </c>
      <c r="Q1009" t="s">
        <v>13142</v>
      </c>
      <c r="R1009" s="2">
        <v>1799</v>
      </c>
      <c r="S1009" s="8">
        <f t="shared" si="171"/>
        <v>1799</v>
      </c>
      <c r="T1009" s="2">
        <v>3999</v>
      </c>
      <c r="U1009" s="8">
        <f t="shared" si="172"/>
        <v>3999</v>
      </c>
      <c r="V1009" s="1">
        <f t="shared" si="173"/>
        <v>0.55013753438359592</v>
      </c>
      <c r="W1009">
        <v>4.5999999999999996</v>
      </c>
      <c r="X1009" s="10">
        <f t="shared" si="174"/>
        <v>4.5999999999999996</v>
      </c>
      <c r="Y1009" s="4">
        <v>245</v>
      </c>
      <c r="Z1009" s="12">
        <f t="shared" si="175"/>
        <v>245</v>
      </c>
    </row>
    <row r="1010" spans="1:26" x14ac:dyDescent="0.25">
      <c r="A1010">
        <v>1009</v>
      </c>
      <c r="B1010" t="s">
        <v>8341</v>
      </c>
      <c r="C1010" t="s">
        <v>8342</v>
      </c>
      <c r="D1010" t="str">
        <f t="shared" si="167"/>
        <v>Canon E4570 All-in-One Wi-Fi Ink Efficient Colour Printer with FAX ADF Duplex Printing (Black)- Smart Speaker Compatible, Standard</v>
      </c>
      <c r="F1010" t="str">
        <f t="shared" si="176"/>
        <v>Unique</v>
      </c>
      <c r="G1010" t="str" cm="1">
        <f t="array" ref="G1010">PROPER(_xlfn.TEXTJOIN(" ", TRUE, INDEX(_xlfn.FILTERXML("&lt;t&gt;&lt;s&gt;" &amp; SUBSTITUTE(D1010," ","&lt;/s&gt;&lt;s&gt;") &amp; "&lt;/s&gt;&lt;/t&gt;", "//s"), _xlfn.SEQUENCE(4))))</f>
        <v>Canon E4570 All-In-One Wi-Fi</v>
      </c>
      <c r="H1010" t="str">
        <f t="shared" si="177"/>
        <v>Colour Printer with FAX ADF Duplex Printing (Black)- Smart Speaker Compatible, Standard</v>
      </c>
      <c r="I1010" t="s">
        <v>7621</v>
      </c>
      <c r="J1010" t="s">
        <v>13085</v>
      </c>
      <c r="K1010" s="7" t="str">
        <f t="shared" si="168"/>
        <v>Computers &amp; Accessories</v>
      </c>
      <c r="L1010" s="2" t="s">
        <v>13191</v>
      </c>
      <c r="M1010" t="str">
        <f t="shared" si="169"/>
        <v>Printers , Inks &amp; Accessories</v>
      </c>
      <c r="N1010" s="2" t="s">
        <v>13257</v>
      </c>
      <c r="O1010" s="2" t="str">
        <f t="shared" si="170"/>
        <v>Printers</v>
      </c>
      <c r="P1010" s="1" t="s">
        <v>13264</v>
      </c>
      <c r="R1010" s="2">
        <v>8349</v>
      </c>
      <c r="S1010" s="8">
        <f t="shared" si="171"/>
        <v>8349</v>
      </c>
      <c r="T1010" s="2">
        <v>9625</v>
      </c>
      <c r="U1010" s="8">
        <f t="shared" si="172"/>
        <v>9625</v>
      </c>
      <c r="V1010" s="1">
        <f t="shared" si="173"/>
        <v>0.13257142857142856</v>
      </c>
      <c r="W1010">
        <v>3.8</v>
      </c>
      <c r="X1010" s="10">
        <f t="shared" si="174"/>
        <v>3.8</v>
      </c>
      <c r="Y1010" s="4">
        <v>3652</v>
      </c>
      <c r="Z1010" s="12">
        <f t="shared" si="175"/>
        <v>3652</v>
      </c>
    </row>
    <row r="1011" spans="1:26" x14ac:dyDescent="0.25">
      <c r="A1011">
        <v>1010</v>
      </c>
      <c r="B1011" t="s">
        <v>8351</v>
      </c>
      <c r="C1011" t="s">
        <v>8352</v>
      </c>
      <c r="D1011" t="str">
        <f t="shared" si="167"/>
        <v>Crucial P3 500GB PCIe 3.0 3D NAND NVMe M.2 SSD, up to 3500MB s - CT500P3SSD8</v>
      </c>
      <c r="F1011" t="str">
        <f t="shared" si="176"/>
        <v>Unique</v>
      </c>
      <c r="G1011" t="str" cm="1">
        <f t="array" ref="G1011">PROPER(_xlfn.TEXTJOIN(" ", TRUE, INDEX(_xlfn.FILTERXML("&lt;t&gt;&lt;s&gt;" &amp; SUBSTITUTE(D1011," ","&lt;/s&gt;&lt;s&gt;") &amp; "&lt;/s&gt;&lt;/t&gt;", "//s"), _xlfn.SEQUENCE(4))))</f>
        <v>Crucial P3 500Gb Pcie</v>
      </c>
      <c r="H1011" t="str">
        <f t="shared" si="177"/>
        <v>NAND NVMe M.2 SSD, up to 3500MB s - CT500P3SSD8</v>
      </c>
      <c r="I1011" t="s">
        <v>6657</v>
      </c>
      <c r="J1011" t="s">
        <v>13085</v>
      </c>
      <c r="K1011" s="7" t="str">
        <f t="shared" si="168"/>
        <v>Computers &amp; Accessories</v>
      </c>
      <c r="L1011" s="2" t="s">
        <v>13231</v>
      </c>
      <c r="M1011" t="str">
        <f t="shared" si="169"/>
        <v>Components</v>
      </c>
      <c r="N1011" s="2" t="s">
        <v>13245</v>
      </c>
      <c r="O1011" s="2" t="str">
        <f t="shared" si="170"/>
        <v>InternalSolidStateDrives</v>
      </c>
      <c r="P1011" s="1"/>
      <c r="R1011" s="2">
        <v>3307</v>
      </c>
      <c r="S1011" s="8">
        <f t="shared" si="171"/>
        <v>3307</v>
      </c>
      <c r="T1011" s="2">
        <v>6100</v>
      </c>
      <c r="U1011" s="8">
        <f t="shared" si="172"/>
        <v>6100</v>
      </c>
      <c r="V1011" s="1">
        <f t="shared" si="173"/>
        <v>0.45786885245901637</v>
      </c>
      <c r="W1011">
        <v>4.3</v>
      </c>
      <c r="X1011" s="10">
        <f t="shared" si="174"/>
        <v>4.3</v>
      </c>
      <c r="Y1011" s="4">
        <v>2515</v>
      </c>
      <c r="Z1011" s="12">
        <f t="shared" si="175"/>
        <v>2515</v>
      </c>
    </row>
    <row r="1012" spans="1:26" x14ac:dyDescent="0.25">
      <c r="A1012">
        <v>1011</v>
      </c>
      <c r="B1012" t="s">
        <v>783</v>
      </c>
      <c r="C1012" t="s">
        <v>784</v>
      </c>
      <c r="D1012" t="str">
        <f t="shared" si="167"/>
        <v>Wayona Usb Type C Fast Charger Cable Fast Charging Usb C Cable Cord Compatible For Samsung Galaxy S10E S10 S9 S8 Plus S10+,Note 10 Note 9 Note 8,S20,M31S,M40,Realme X3,Pixel 2 Xl (3 Ft Pack Of 1,Grey)</v>
      </c>
      <c r="F1012" t="str">
        <f t="shared" si="176"/>
        <v>Duplicate</v>
      </c>
      <c r="G1012" t="str" cm="1">
        <f t="array" ref="G1012">PROPER(_xlfn.TEXTJOIN(" ", TRUE, INDEX(_xlfn.FILTERXML("&lt;t&gt;&lt;s&gt;" &amp; SUBSTITUTE(D1012," ","&lt;/s&gt;&lt;s&gt;") &amp; "&lt;/s&gt;&lt;/t&gt;", "//s"), _xlfn.SEQUENCE(4))))</f>
        <v>Wayona Usb Type C</v>
      </c>
      <c r="H1012" t="str">
        <f t="shared" si="177"/>
        <v>Cable Fast Charging Usb C Cable Cord Compatible For Samsung Galaxy S10E S10 S9 S8 Plus S10+,Note 10 Note 9 Note 8,S20,M31S,M40,Realme X3,Pixel 2 Xl (3 Ft Pack Of 1,Grey)</v>
      </c>
      <c r="I1012" t="s">
        <v>17</v>
      </c>
      <c r="J1012" t="s">
        <v>13085</v>
      </c>
      <c r="K1012" s="7" t="str">
        <f t="shared" si="168"/>
        <v>Computers &amp; Accessories</v>
      </c>
      <c r="L1012" t="s">
        <v>13086</v>
      </c>
      <c r="M1012" t="str">
        <f t="shared" si="169"/>
        <v>Accessories &amp; Peripherals</v>
      </c>
      <c r="N1012" s="2" t="s">
        <v>13087</v>
      </c>
      <c r="O1012" s="2" t="str">
        <f t="shared" si="170"/>
        <v>Cables &amp; Accessories</v>
      </c>
      <c r="P1012" s="1" t="s">
        <v>13088</v>
      </c>
      <c r="Q1012" t="s">
        <v>13089</v>
      </c>
      <c r="R1012">
        <v>325</v>
      </c>
      <c r="S1012" s="8">
        <f t="shared" si="171"/>
        <v>325</v>
      </c>
      <c r="T1012" s="2">
        <v>1299</v>
      </c>
      <c r="U1012" s="8">
        <f t="shared" si="172"/>
        <v>1299</v>
      </c>
      <c r="V1012" s="1">
        <f t="shared" si="173"/>
        <v>0.7498075442648191</v>
      </c>
      <c r="W1012">
        <v>4.2</v>
      </c>
      <c r="X1012" s="10">
        <f t="shared" si="174"/>
        <v>4.2</v>
      </c>
      <c r="Y1012" s="4">
        <v>10576</v>
      </c>
      <c r="Z1012" s="12">
        <f t="shared" si="175"/>
        <v>10576</v>
      </c>
    </row>
    <row r="1013" spans="1:26" x14ac:dyDescent="0.25">
      <c r="A1013">
        <v>1012</v>
      </c>
      <c r="B1013" t="s">
        <v>8363</v>
      </c>
      <c r="C1013" t="s">
        <v>8364</v>
      </c>
      <c r="D1013" t="str">
        <f t="shared" si="167"/>
        <v>HP v222w 64GB USB 2.0 Pen Drive (Silver)</v>
      </c>
      <c r="F1013" t="str">
        <f t="shared" si="176"/>
        <v>Unique</v>
      </c>
      <c r="G1013" t="str" cm="1">
        <f t="array" ref="G1013">PROPER(_xlfn.TEXTJOIN(" ", TRUE, INDEX(_xlfn.FILTERXML("&lt;t&gt;&lt;s&gt;" &amp; SUBSTITUTE(D1013," ","&lt;/s&gt;&lt;s&gt;") &amp; "&lt;/s&gt;&lt;/t&gt;", "//s"), _xlfn.SEQUENCE(4))))</f>
        <v>Hp V222W 64Gb Usb</v>
      </c>
      <c r="H1013" t="str">
        <f t="shared" si="177"/>
        <v>Drive (Silver)</v>
      </c>
      <c r="I1013" t="s">
        <v>4766</v>
      </c>
      <c r="J1013" t="s">
        <v>13085</v>
      </c>
      <c r="K1013" s="7" t="str">
        <f t="shared" si="168"/>
        <v>Computers &amp; Accessories</v>
      </c>
      <c r="L1013" t="s">
        <v>13158</v>
      </c>
      <c r="M1013" t="str">
        <f t="shared" si="169"/>
        <v>ExternalDevices &amp; DataStorage</v>
      </c>
      <c r="N1013" s="2" t="s">
        <v>13159</v>
      </c>
      <c r="O1013" s="2" t="str">
        <f t="shared" si="170"/>
        <v>PenDrives</v>
      </c>
      <c r="P1013" s="1"/>
      <c r="R1013">
        <v>449</v>
      </c>
      <c r="S1013" s="8">
        <f t="shared" si="171"/>
        <v>449</v>
      </c>
      <c r="T1013" s="2">
        <v>1300</v>
      </c>
      <c r="U1013" s="8">
        <f t="shared" si="172"/>
        <v>1300</v>
      </c>
      <c r="V1013" s="1">
        <f t="shared" si="173"/>
        <v>0.6546153846153846</v>
      </c>
      <c r="W1013">
        <v>4.2</v>
      </c>
      <c r="X1013" s="10">
        <f t="shared" si="174"/>
        <v>4.2</v>
      </c>
      <c r="Y1013" s="4">
        <v>4959</v>
      </c>
      <c r="Z1013" s="12">
        <f t="shared" si="175"/>
        <v>4959</v>
      </c>
    </row>
    <row r="1014" spans="1:26" x14ac:dyDescent="0.25">
      <c r="A1014">
        <v>1013</v>
      </c>
      <c r="B1014" t="s">
        <v>8373</v>
      </c>
      <c r="C1014" t="s">
        <v>8374</v>
      </c>
      <c r="D1014" t="str">
        <f t="shared" si="167"/>
        <v>Duracell Ultra Alkaline D Battery, 2 Pcs</v>
      </c>
      <c r="F1014" t="str">
        <f t="shared" si="176"/>
        <v>Unique</v>
      </c>
      <c r="G1014" t="str" cm="1">
        <f t="array" ref="G1014">PROPER(_xlfn.TEXTJOIN(" ", TRUE, INDEX(_xlfn.FILTERXML("&lt;t&gt;&lt;s&gt;" &amp; SUBSTITUTE(D1014," ","&lt;/s&gt;&lt;s&gt;") &amp; "&lt;/s&gt;&lt;/t&gt;", "//s"), _xlfn.SEQUENCE(4))))</f>
        <v>Duracell Ultra Alkaline D</v>
      </c>
      <c r="H1014" t="str">
        <f t="shared" si="177"/>
        <v>Pcs</v>
      </c>
      <c r="I1014" t="s">
        <v>4979</v>
      </c>
      <c r="J1014" t="s">
        <v>13093</v>
      </c>
      <c r="K1014" s="7" t="str">
        <f t="shared" si="168"/>
        <v>Electronics</v>
      </c>
      <c r="L1014" t="s">
        <v>13169</v>
      </c>
      <c r="M1014" t="str">
        <f t="shared" si="169"/>
        <v>GeneralPurposeBatteries &amp; BatteryChargers</v>
      </c>
      <c r="N1014" t="s">
        <v>13170</v>
      </c>
      <c r="O1014" s="2" t="str">
        <f t="shared" si="170"/>
        <v>DisposableBatteries</v>
      </c>
      <c r="P1014" s="1"/>
      <c r="R1014">
        <v>380</v>
      </c>
      <c r="S1014" s="8">
        <f t="shared" si="171"/>
        <v>380</v>
      </c>
      <c r="T1014">
        <v>400</v>
      </c>
      <c r="U1014" s="8">
        <f t="shared" si="172"/>
        <v>400</v>
      </c>
      <c r="V1014" s="1">
        <f t="shared" si="173"/>
        <v>0.05</v>
      </c>
      <c r="W1014">
        <v>4.4000000000000004</v>
      </c>
      <c r="X1014" s="10">
        <f t="shared" si="174"/>
        <v>4.4000000000000004</v>
      </c>
      <c r="Y1014" s="4">
        <v>2111</v>
      </c>
      <c r="Z1014" s="12">
        <f t="shared" si="175"/>
        <v>2111</v>
      </c>
    </row>
    <row r="1015" spans="1:26" x14ac:dyDescent="0.25">
      <c r="A1015">
        <v>1014</v>
      </c>
      <c r="B1015" t="s">
        <v>8383</v>
      </c>
      <c r="C1015" t="s">
        <v>13004</v>
      </c>
      <c r="D1015" t="str">
        <f t="shared" si="167"/>
        <v>BESTOR LCD Writing Tablet pad 12 inches | Electronic Writing Scribble Board for Kids | Kids Learning Toy | Portable Ruff for LCD Paperless Memo Digital Tablet Notepad E-Writer Writing Drawing Pad Home School Office (Black)</v>
      </c>
      <c r="F1015" t="str">
        <f t="shared" si="176"/>
        <v>Unique</v>
      </c>
      <c r="G1015" t="str" cm="1">
        <f t="array" ref="G1015">PROPER(_xlfn.TEXTJOIN(" ", TRUE, INDEX(_xlfn.FILTERXML("&lt;t&gt;&lt;s&gt;" &amp; SUBSTITUTE(D1015," ","&lt;/s&gt;&lt;s&gt;") &amp; "&lt;/s&gt;&lt;/t&gt;", "//s"), _xlfn.SEQUENCE(4))))</f>
        <v>Bestor Lcd Writing Tablet</v>
      </c>
      <c r="H1015" t="str">
        <f t="shared" si="177"/>
        <v>inches | Electronic Writing Scribble Board for Kids | Kids Learning Toy | Portable Ruff for LCD Paperless Memo Digital Tablet Notepad E-Writer Writing Drawing Pad Home School Office (Black)</v>
      </c>
      <c r="I1015" t="s">
        <v>4788</v>
      </c>
      <c r="J1015" t="s">
        <v>13085</v>
      </c>
      <c r="K1015" s="7" t="str">
        <f t="shared" si="168"/>
        <v>Computers &amp; Accessories</v>
      </c>
      <c r="L1015" t="s">
        <v>13086</v>
      </c>
      <c r="M1015" t="str">
        <f t="shared" si="169"/>
        <v>Accessories &amp; Peripherals</v>
      </c>
      <c r="N1015" s="2" t="s">
        <v>13160</v>
      </c>
      <c r="O1015" s="2" t="str">
        <f t="shared" si="170"/>
        <v>Keyboards , Mice &amp; InputDevices</v>
      </c>
      <c r="P1015" s="1" t="s">
        <v>13162</v>
      </c>
      <c r="R1015">
        <v>499</v>
      </c>
      <c r="S1015" s="8">
        <f t="shared" si="171"/>
        <v>499</v>
      </c>
      <c r="T1015" s="2">
        <v>1399</v>
      </c>
      <c r="U1015" s="8">
        <f t="shared" si="172"/>
        <v>1399</v>
      </c>
      <c r="V1015" s="1">
        <f t="shared" si="173"/>
        <v>0.64331665475339528</v>
      </c>
      <c r="W1015">
        <v>3.9</v>
      </c>
      <c r="X1015" s="10">
        <f t="shared" si="174"/>
        <v>3.9</v>
      </c>
      <c r="Y1015" s="4">
        <v>1462</v>
      </c>
      <c r="Z1015" s="12">
        <f t="shared" si="175"/>
        <v>1462</v>
      </c>
    </row>
    <row r="1016" spans="1:26" x14ac:dyDescent="0.25">
      <c r="A1016">
        <v>1015</v>
      </c>
      <c r="B1016" t="s">
        <v>8392</v>
      </c>
      <c r="C1016" t="s">
        <v>8393</v>
      </c>
      <c r="D1016" t="str">
        <f t="shared" si="167"/>
        <v>Lenovo IdeaPad 3 11th Gen Intel Core i3 15.6" FHD Thin and Light Laptop(8GB 512GB SSD Windows 11 Office 2021 2Yr Warranty 3months Xbox Game Pass Platinum Grey 1.7Kg), 81X800LGIN</v>
      </c>
      <c r="F1016" t="str">
        <f t="shared" si="176"/>
        <v>Unique</v>
      </c>
      <c r="G1016" t="str" cm="1">
        <f t="array" ref="G1016">PROPER(_xlfn.TEXTJOIN(" ", TRUE, INDEX(_xlfn.FILTERXML("&lt;t&gt;&lt;s&gt;" &amp; SUBSTITUTE(D1016," ","&lt;/s&gt;&lt;s&gt;") &amp; "&lt;/s&gt;&lt;/t&gt;", "//s"), _xlfn.SEQUENCE(4))))</f>
        <v>Lenovo Ideapad 3 11Th</v>
      </c>
      <c r="H1016" t="str">
        <f t="shared" si="177"/>
        <v>Core i3 15.6" FHD Thin and Light Laptop(8GB 512GB SSD Windows 11 Office 2021 2Yr Warranty 3months Xbox Game Pass Platinum Grey 1.7Kg), 81X800LGIN</v>
      </c>
      <c r="I1016" t="s">
        <v>8394</v>
      </c>
      <c r="J1016" t="s">
        <v>13085</v>
      </c>
      <c r="K1016" s="7" t="str">
        <f t="shared" si="168"/>
        <v>Computers &amp; Accessories</v>
      </c>
      <c r="L1016" s="2" t="s">
        <v>13283</v>
      </c>
      <c r="M1016" t="str">
        <f t="shared" si="169"/>
        <v>Laptops</v>
      </c>
      <c r="N1016" s="2" t="s">
        <v>13284</v>
      </c>
      <c r="O1016" s="2" t="str">
        <f t="shared" si="170"/>
        <v>TraditionalLaptops</v>
      </c>
      <c r="P1016" s="1"/>
      <c r="R1016" s="2">
        <v>37247</v>
      </c>
      <c r="S1016" s="8">
        <f t="shared" si="171"/>
        <v>37247</v>
      </c>
      <c r="T1016" s="2">
        <v>59890</v>
      </c>
      <c r="U1016" s="8">
        <f t="shared" si="172"/>
        <v>59890</v>
      </c>
      <c r="V1016" s="1">
        <f t="shared" si="173"/>
        <v>0.37807647353481383</v>
      </c>
      <c r="W1016">
        <v>4</v>
      </c>
      <c r="X1016" s="10">
        <f t="shared" si="174"/>
        <v>4</v>
      </c>
      <c r="Y1016" s="4">
        <v>323</v>
      </c>
      <c r="Z1016" s="12">
        <f t="shared" si="175"/>
        <v>323</v>
      </c>
    </row>
    <row r="1017" spans="1:26" x14ac:dyDescent="0.25">
      <c r="A1017">
        <v>1016</v>
      </c>
      <c r="B1017" t="s">
        <v>8403</v>
      </c>
      <c r="C1017" t="s">
        <v>8404</v>
      </c>
      <c r="D1017" t="str">
        <f t="shared" si="167"/>
        <v>boAt BassHeads 900 On-Ear Wired Headphones with Mic (White)</v>
      </c>
      <c r="F1017" t="str">
        <f t="shared" si="176"/>
        <v>Unique</v>
      </c>
      <c r="G1017" t="str" cm="1">
        <f t="array" ref="G1017">PROPER(_xlfn.TEXTJOIN(" ", TRUE, INDEX(_xlfn.FILTERXML("&lt;t&gt;&lt;s&gt;" &amp; SUBSTITUTE(D1017," ","&lt;/s&gt;&lt;s&gt;") &amp; "&lt;/s&gt;&lt;/t&gt;", "//s"), _xlfn.SEQUENCE(4))))</f>
        <v>Boat Bassheads 900 On-Ear</v>
      </c>
      <c r="H1017" t="str">
        <f t="shared" si="177"/>
        <v>with Mic (White)</v>
      </c>
      <c r="I1017" t="s">
        <v>4364</v>
      </c>
      <c r="J1017" t="s">
        <v>13093</v>
      </c>
      <c r="K1017" s="7" t="str">
        <f t="shared" si="168"/>
        <v>Electronics</v>
      </c>
      <c r="L1017" t="s">
        <v>13131</v>
      </c>
      <c r="M1017" t="str">
        <f t="shared" si="169"/>
        <v>Headphones , Earbuds &amp; Accessories</v>
      </c>
      <c r="N1017" s="2" t="s">
        <v>13132</v>
      </c>
      <c r="O1017" s="2" t="str">
        <f t="shared" si="170"/>
        <v>Headphones</v>
      </c>
      <c r="P1017" s="1" t="s">
        <v>13153</v>
      </c>
      <c r="R1017">
        <v>849</v>
      </c>
      <c r="S1017" s="8">
        <f t="shared" si="171"/>
        <v>849</v>
      </c>
      <c r="T1017" s="2">
        <v>2490</v>
      </c>
      <c r="U1017" s="8">
        <f t="shared" si="172"/>
        <v>2490</v>
      </c>
      <c r="V1017" s="1">
        <f t="shared" si="173"/>
        <v>0.65903614457831328</v>
      </c>
      <c r="W1017">
        <v>4.2</v>
      </c>
      <c r="X1017" s="10">
        <f t="shared" si="174"/>
        <v>4.2</v>
      </c>
      <c r="Y1017" s="4">
        <v>91188</v>
      </c>
      <c r="Z1017" s="12">
        <f t="shared" si="175"/>
        <v>91188</v>
      </c>
    </row>
    <row r="1018" spans="1:26" x14ac:dyDescent="0.25">
      <c r="A1018">
        <v>1017</v>
      </c>
      <c r="B1018" t="s">
        <v>8413</v>
      </c>
      <c r="C1018" t="s">
        <v>8414</v>
      </c>
      <c r="D1018" t="str">
        <f t="shared" si="167"/>
        <v>Zebronics Astra 10 Portable Wireless BT v5.0 Speaker, 10W RMS Power, 15* Hours Backup, 2.25" Drive Size, up to 6.4" Mobile Holder Support, Carry Handle, USB, mSD, AUX Input and FM Radio with Antenna</v>
      </c>
      <c r="F1018" t="str">
        <f t="shared" si="176"/>
        <v>Unique</v>
      </c>
      <c r="G1018" t="str" cm="1">
        <f t="array" ref="G1018">PROPER(_xlfn.TEXTJOIN(" ", TRUE, INDEX(_xlfn.FILTERXML("&lt;t&gt;&lt;s&gt;" &amp; SUBSTITUTE(D1018," ","&lt;/s&gt;&lt;s&gt;") &amp; "&lt;/s&gt;&lt;/t&gt;", "//s"), _xlfn.SEQUENCE(4))))</f>
        <v>Zebronics Astra 10 Portable</v>
      </c>
      <c r="H1018" t="str">
        <f t="shared" si="177"/>
        <v>v5.0 Speaker, 10W RMS Power, 15* Hours Backup, 2.25" Drive Size, up to 6.4" Mobile Holder Support, Carry Handle, USB, mSD, AUX Input and FM Radio with Antenna</v>
      </c>
      <c r="I1018" t="s">
        <v>6115</v>
      </c>
      <c r="J1018" t="s">
        <v>13093</v>
      </c>
      <c r="K1018" s="7" t="str">
        <f t="shared" si="168"/>
        <v>Electronics</v>
      </c>
      <c r="L1018" t="s">
        <v>13104</v>
      </c>
      <c r="M1018" t="str">
        <f t="shared" si="169"/>
        <v>HomeAudio</v>
      </c>
      <c r="N1018" s="2" t="s">
        <v>13117</v>
      </c>
      <c r="O1018" s="2" t="str">
        <f t="shared" si="170"/>
        <v>Speakers</v>
      </c>
      <c r="P1018" s="1" t="s">
        <v>13226</v>
      </c>
      <c r="R1018">
        <v>799</v>
      </c>
      <c r="S1018" s="8">
        <f t="shared" si="171"/>
        <v>799</v>
      </c>
      <c r="T1018" s="2">
        <v>1999</v>
      </c>
      <c r="U1018" s="8">
        <f t="shared" si="172"/>
        <v>1999</v>
      </c>
      <c r="V1018" s="1">
        <f t="shared" si="173"/>
        <v>0.60030015007503756</v>
      </c>
      <c r="W1018">
        <v>3.7</v>
      </c>
      <c r="X1018" s="10">
        <f t="shared" si="174"/>
        <v>3.7</v>
      </c>
      <c r="Y1018" s="4">
        <v>418</v>
      </c>
      <c r="Z1018" s="12">
        <f t="shared" si="175"/>
        <v>418</v>
      </c>
    </row>
    <row r="1019" spans="1:26" x14ac:dyDescent="0.25">
      <c r="A1019">
        <v>1018</v>
      </c>
      <c r="B1019" t="s">
        <v>4737</v>
      </c>
      <c r="C1019" t="s">
        <v>4738</v>
      </c>
      <c r="D1019" t="str">
        <f t="shared" si="167"/>
        <v>KINGONE Wireless Charging Pencil (2nd Generation) for iPad with Magnetic and Tilt Sensitive, Palm Rejection, Compatible with Apple iPad Pro 11 inch 1 2 3 4, iPad Pro 12.9 Inch 3 4 5 6, iPad Air 4 5, mini6</v>
      </c>
      <c r="F1019" t="str">
        <f t="shared" si="176"/>
        <v>Duplicate</v>
      </c>
      <c r="G1019" t="str" cm="1">
        <f t="array" ref="G1019">PROPER(_xlfn.TEXTJOIN(" ", TRUE, INDEX(_xlfn.FILTERXML("&lt;t&gt;&lt;s&gt;" &amp; SUBSTITUTE(D1019," ","&lt;/s&gt;&lt;s&gt;") &amp; "&lt;/s&gt;&lt;/t&gt;", "//s"), _xlfn.SEQUENCE(4))))</f>
        <v>Kingone Wireless Charging Pencil</v>
      </c>
      <c r="H1019" t="str">
        <f t="shared" si="177"/>
        <v>for iPad with Magnetic and Tilt Sensitive, Palm Rejection, Compatible with Apple iPad Pro 11 inch 1 2 3 4, iPad Pro 12.9 Inch 3 4 5 6, iPad Air 4 5, mini6</v>
      </c>
      <c r="I1019" t="s">
        <v>3815</v>
      </c>
      <c r="J1019" t="s">
        <v>13093</v>
      </c>
      <c r="K1019" s="7" t="str">
        <f t="shared" si="168"/>
        <v>Electronics</v>
      </c>
      <c r="L1019" s="2" t="s">
        <v>13122</v>
      </c>
      <c r="M1019" t="str">
        <f t="shared" si="169"/>
        <v>Mobiles &amp; Accessories</v>
      </c>
      <c r="N1019" s="2" t="s">
        <v>13123</v>
      </c>
      <c r="O1019" s="2" t="str">
        <f t="shared" si="170"/>
        <v>MobileAccessories</v>
      </c>
      <c r="P1019" s="1" t="s">
        <v>13148</v>
      </c>
      <c r="R1019" s="2">
        <v>2599</v>
      </c>
      <c r="S1019" s="8">
        <f t="shared" si="171"/>
        <v>2599</v>
      </c>
      <c r="T1019" s="2">
        <v>6999</v>
      </c>
      <c r="U1019" s="8">
        <f t="shared" si="172"/>
        <v>6999</v>
      </c>
      <c r="V1019" s="1">
        <f t="shared" si="173"/>
        <v>0.62866123731961709</v>
      </c>
      <c r="W1019">
        <v>4.5</v>
      </c>
      <c r="X1019" s="10">
        <f t="shared" si="174"/>
        <v>4.5</v>
      </c>
      <c r="Y1019" s="4">
        <v>1526</v>
      </c>
      <c r="Z1019" s="12">
        <f t="shared" si="175"/>
        <v>1526</v>
      </c>
    </row>
    <row r="1020" spans="1:26" x14ac:dyDescent="0.25">
      <c r="A1020">
        <v>1019</v>
      </c>
      <c r="B1020" t="s">
        <v>808</v>
      </c>
      <c r="C1020" t="s">
        <v>809</v>
      </c>
      <c r="D1020" t="str">
        <f t="shared" si="167"/>
        <v>Lapster 65W compatible for OnePlus Dash Warp Charge Cable , type c to c cable fast charging Data Sync Cable Compatible with One Plus 10R 9RT 9 pro 9R 8T 9 Nord and for All Type C Devices ‚Äì Red, 1 Meter</v>
      </c>
      <c r="F1020" t="str">
        <f t="shared" si="176"/>
        <v>Duplicate</v>
      </c>
      <c r="G1020" t="str" cm="1">
        <f t="array" ref="G1020">PROPER(_xlfn.TEXTJOIN(" ", TRUE, INDEX(_xlfn.FILTERXML("&lt;t&gt;&lt;s&gt;" &amp; SUBSTITUTE(D1020," ","&lt;/s&gt;&lt;s&gt;") &amp; "&lt;/s&gt;&lt;/t&gt;", "//s"), _xlfn.SEQUENCE(4))))</f>
        <v>Lapster 65W Compatible For</v>
      </c>
      <c r="H1020" t="str">
        <f t="shared" si="177"/>
        <v>Warp Charge Cable , type c to c cable fast charging Data Sync Cable Compatible with One Plus 10R 9RT 9 pro 9R 8T 9 Nord and for All Type C Devices ‚Äì Red, 1 Meter</v>
      </c>
      <c r="I1020" t="s">
        <v>17</v>
      </c>
      <c r="J1020" t="s">
        <v>13085</v>
      </c>
      <c r="K1020" s="7" t="str">
        <f t="shared" si="168"/>
        <v>Computers &amp; Accessories</v>
      </c>
      <c r="L1020" t="s">
        <v>13086</v>
      </c>
      <c r="M1020" t="str">
        <f t="shared" si="169"/>
        <v>Accessories &amp; Peripherals</v>
      </c>
      <c r="N1020" t="s">
        <v>13087</v>
      </c>
      <c r="O1020" s="2" t="str">
        <f t="shared" si="170"/>
        <v>Cables &amp; Accessories</v>
      </c>
      <c r="P1020" s="1" t="s">
        <v>13088</v>
      </c>
      <c r="Q1020" t="s">
        <v>13089</v>
      </c>
      <c r="R1020">
        <v>199</v>
      </c>
      <c r="S1020" s="8">
        <f t="shared" si="171"/>
        <v>199</v>
      </c>
      <c r="T1020">
        <v>999</v>
      </c>
      <c r="U1020" s="8">
        <f t="shared" si="172"/>
        <v>999</v>
      </c>
      <c r="V1020" s="1">
        <f t="shared" si="173"/>
        <v>0.80080080080080085</v>
      </c>
      <c r="W1020">
        <v>4.5</v>
      </c>
      <c r="X1020" s="10">
        <f t="shared" si="174"/>
        <v>4.5</v>
      </c>
      <c r="Y1020" s="4">
        <v>127</v>
      </c>
      <c r="Z1020" s="12">
        <f t="shared" si="175"/>
        <v>127</v>
      </c>
    </row>
    <row r="1021" spans="1:26" x14ac:dyDescent="0.25">
      <c r="A1021">
        <v>1020</v>
      </c>
      <c r="B1021" t="s">
        <v>823</v>
      </c>
      <c r="C1021" t="s">
        <v>824</v>
      </c>
      <c r="D1021" t="str">
        <f t="shared" si="167"/>
        <v>Gizga Essentials USB WiFi Adapter for PC, 150 Mbps Wireless Network Adapter for Desktop - Nano Size WiFi Dongle Compatible with Windows, Mac OS and Linux Kernel | WPA WPA2 Encryption Standards| Black</v>
      </c>
      <c r="F1021" t="str">
        <f t="shared" si="176"/>
        <v>Duplicate</v>
      </c>
      <c r="G1021" t="str" cm="1">
        <f t="array" ref="G1021">PROPER(_xlfn.TEXTJOIN(" ", TRUE, INDEX(_xlfn.FILTERXML("&lt;t&gt;&lt;s&gt;" &amp; SUBSTITUTE(D1021," ","&lt;/s&gt;&lt;s&gt;") &amp; "&lt;/s&gt;&lt;/t&gt;", "//s"), _xlfn.SEQUENCE(4))))</f>
        <v>Gizga Essentials Usb Wifi</v>
      </c>
      <c r="H1021" t="str">
        <f t="shared" si="177"/>
        <v>PC, 150 Mbps Wireless Network Adapter for Desktop - Nano Size WiFi Dongle Compatible with Windows, Mac OS and Linux Kernel | WPA WPA2 Encryption Standards| Black</v>
      </c>
      <c r="I1021" t="s">
        <v>96</v>
      </c>
      <c r="J1021" t="s">
        <v>13085</v>
      </c>
      <c r="K1021" s="7" t="str">
        <f t="shared" si="168"/>
        <v>Computers &amp; Accessories</v>
      </c>
      <c r="L1021" t="s">
        <v>13090</v>
      </c>
      <c r="M1021" t="str">
        <f t="shared" si="169"/>
        <v>NetworkingDevices</v>
      </c>
      <c r="N1021" t="s">
        <v>13091</v>
      </c>
      <c r="O1021" s="2" t="str">
        <f t="shared" si="170"/>
        <v>NetworkAdapters</v>
      </c>
      <c r="P1021" s="1" t="s">
        <v>13092</v>
      </c>
      <c r="R1021">
        <v>269</v>
      </c>
      <c r="S1021" s="8">
        <f t="shared" si="171"/>
        <v>269</v>
      </c>
      <c r="T1021">
        <v>800</v>
      </c>
      <c r="U1021" s="8">
        <f t="shared" si="172"/>
        <v>800</v>
      </c>
      <c r="V1021" s="1">
        <f t="shared" si="173"/>
        <v>0.66374999999999995</v>
      </c>
      <c r="W1021">
        <v>3.6</v>
      </c>
      <c r="X1021" s="10">
        <f t="shared" si="174"/>
        <v>3.6</v>
      </c>
      <c r="Y1021" s="4">
        <v>10134</v>
      </c>
      <c r="Z1021" s="12">
        <f t="shared" si="175"/>
        <v>10134</v>
      </c>
    </row>
    <row r="1022" spans="1:26" x14ac:dyDescent="0.25">
      <c r="A1022">
        <v>1021</v>
      </c>
      <c r="B1022" t="s">
        <v>8428</v>
      </c>
      <c r="C1022" t="s">
        <v>8429</v>
      </c>
      <c r="D1022" t="str">
        <f t="shared" si="167"/>
        <v>SWAPKART Portable Flexible Adjustable Eye Protection USB LED Desk Light Table Lamp for Reading, Working on PC, Laptop, Power Bank, Bedroom ( Multicolour )</v>
      </c>
      <c r="F1022" t="str">
        <f t="shared" si="176"/>
        <v>Unique</v>
      </c>
      <c r="G1022" t="str" cm="1">
        <f t="array" ref="G1022">PROPER(_xlfn.TEXTJOIN(" ", TRUE, INDEX(_xlfn.FILTERXML("&lt;t&gt;&lt;s&gt;" &amp; SUBSTITUTE(D1022," ","&lt;/s&gt;&lt;s&gt;") &amp; "&lt;/s&gt;&lt;/t&gt;", "//s"), _xlfn.SEQUENCE(4))))</f>
        <v>Swapkart Portable Flexible Adjustable</v>
      </c>
      <c r="H1022" t="str">
        <f t="shared" si="177"/>
        <v>USB LED Desk Light Table Lamp for Reading, Working on PC, Laptop, Power Bank, Bedroom ( Multicolour )</v>
      </c>
      <c r="I1022" t="s">
        <v>5758</v>
      </c>
      <c r="J1022" t="s">
        <v>13085</v>
      </c>
      <c r="K1022" s="7" t="str">
        <f t="shared" si="168"/>
        <v>Computers &amp; Accessories</v>
      </c>
      <c r="L1022" t="s">
        <v>13086</v>
      </c>
      <c r="M1022" t="str">
        <f t="shared" si="169"/>
        <v>Accessories &amp; Peripherals</v>
      </c>
      <c r="N1022" t="s">
        <v>13214</v>
      </c>
      <c r="O1022" s="2" t="str">
        <f t="shared" si="170"/>
        <v>USBGadgets</v>
      </c>
      <c r="P1022" s="1" t="s">
        <v>13215</v>
      </c>
      <c r="R1022">
        <v>298</v>
      </c>
      <c r="S1022" s="8">
        <f t="shared" si="171"/>
        <v>298</v>
      </c>
      <c r="T1022">
        <v>999</v>
      </c>
      <c r="U1022" s="8">
        <f t="shared" si="172"/>
        <v>999</v>
      </c>
      <c r="V1022" s="1">
        <f t="shared" si="173"/>
        <v>0.70170170170170165</v>
      </c>
      <c r="W1022">
        <v>4.3</v>
      </c>
      <c r="X1022" s="10">
        <f t="shared" si="174"/>
        <v>4.3</v>
      </c>
      <c r="Y1022" s="4">
        <v>1552</v>
      </c>
      <c r="Z1022" s="12">
        <f t="shared" si="175"/>
        <v>1552</v>
      </c>
    </row>
    <row r="1023" spans="1:26" x14ac:dyDescent="0.25">
      <c r="A1023">
        <v>1022</v>
      </c>
      <c r="B1023" t="s">
        <v>8438</v>
      </c>
      <c r="C1023" t="s">
        <v>8439</v>
      </c>
      <c r="D1023" t="str">
        <f t="shared" si="167"/>
        <v>Infinity (JBL Fuze 100, Wireless Portable Bluetooth Speaker with Mic, Deep Bass, Dual Equalizer, IPX7 Waterproof, Rugged Fabric Design (Black)</v>
      </c>
      <c r="F1023" t="str">
        <f t="shared" si="176"/>
        <v>Unique</v>
      </c>
      <c r="G1023" t="str" cm="1">
        <f t="array" ref="G1023">PROPER(_xlfn.TEXTJOIN(" ", TRUE, INDEX(_xlfn.FILTERXML("&lt;t&gt;&lt;s&gt;" &amp; SUBSTITUTE(D1023," ","&lt;/s&gt;&lt;s&gt;") &amp; "&lt;/s&gt;&lt;/t&gt;", "//s"), _xlfn.SEQUENCE(4))))</f>
        <v>Infinity (Jbl Fuze 100,</v>
      </c>
      <c r="H1023" t="str">
        <f t="shared" si="177"/>
        <v>Bluetooth Speaker with Mic, Deep Bass, Dual Equalizer, IPX7 Waterproof, Rugged Fabric Design (Black)</v>
      </c>
      <c r="I1023" t="s">
        <v>6115</v>
      </c>
      <c r="J1023" t="s">
        <v>13093</v>
      </c>
      <c r="K1023" s="7" t="str">
        <f t="shared" si="168"/>
        <v>Electronics</v>
      </c>
      <c r="L1023" s="2" t="s">
        <v>13104</v>
      </c>
      <c r="M1023" t="str">
        <f t="shared" si="169"/>
        <v>HomeAudio</v>
      </c>
      <c r="N1023" s="2" t="s">
        <v>13117</v>
      </c>
      <c r="O1023" s="2" t="str">
        <f t="shared" si="170"/>
        <v>Speakers</v>
      </c>
      <c r="P1023" s="1" t="s">
        <v>13226</v>
      </c>
      <c r="R1023" s="2">
        <v>1499</v>
      </c>
      <c r="S1023" s="8">
        <f t="shared" si="171"/>
        <v>1499</v>
      </c>
      <c r="T1023" s="2">
        <v>2999</v>
      </c>
      <c r="U1023" s="8">
        <f t="shared" si="172"/>
        <v>2999</v>
      </c>
      <c r="V1023" s="1">
        <f t="shared" si="173"/>
        <v>0.50016672224074687</v>
      </c>
      <c r="W1023">
        <v>4.0999999999999996</v>
      </c>
      <c r="X1023" s="10">
        <f t="shared" si="174"/>
        <v>4.0999999999999996</v>
      </c>
      <c r="Y1023" s="4">
        <v>25262</v>
      </c>
      <c r="Z1023" s="12">
        <f t="shared" si="175"/>
        <v>25262</v>
      </c>
    </row>
    <row r="1024" spans="1:26" x14ac:dyDescent="0.25">
      <c r="A1024">
        <v>1023</v>
      </c>
      <c r="B1024" t="s">
        <v>8448</v>
      </c>
      <c r="C1024" t="s">
        <v>8449</v>
      </c>
      <c r="D1024" t="str">
        <f t="shared" si="167"/>
        <v>Pigeon by Stovekraft Amaze Plus Electric Kettle (14289) with Stainless Steel Body, 1.5 litre, used for boiling Water, making tea and coffee, instant noodles, soup etc. 1500 Watt (Silver)</v>
      </c>
      <c r="F1024" t="str">
        <f t="shared" si="176"/>
        <v>Unique</v>
      </c>
      <c r="G1024" t="str" cm="1">
        <f t="array" ref="G1024">PROPER(_xlfn.TEXTJOIN(" ", TRUE, INDEX(_xlfn.FILTERXML("&lt;t&gt;&lt;s&gt;" &amp; SUBSTITUTE(D1024," ","&lt;/s&gt;&lt;s&gt;") &amp; "&lt;/s&gt;&lt;/t&gt;", "//s"), _xlfn.SEQUENCE(4))))</f>
        <v>Pigeon By Stovekraft Amaze</v>
      </c>
      <c r="H1024" t="str">
        <f t="shared" si="177"/>
        <v>Kettle (14289) with Stainless Steel Body, 1.5 litre, used for boiling Water, making tea and coffee, instant noodles, soup etc. 1500 Watt (Silver)</v>
      </c>
      <c r="I1024" t="s">
        <v>8450</v>
      </c>
      <c r="J1024" t="s">
        <v>13176</v>
      </c>
      <c r="K1024" s="7" t="str">
        <f t="shared" si="168"/>
        <v>Home &amp; Kitchen</v>
      </c>
      <c r="L1024" t="s">
        <v>13285</v>
      </c>
      <c r="M1024" t="str">
        <f t="shared" si="169"/>
        <v>Kitchen &amp; HomeAppliances</v>
      </c>
      <c r="N1024" s="2" t="s">
        <v>13286</v>
      </c>
      <c r="O1024" s="2" t="str">
        <f t="shared" si="170"/>
        <v>SmallKitchenAppliances</v>
      </c>
      <c r="P1024" s="1" t="s">
        <v>13287</v>
      </c>
      <c r="Q1024" t="s">
        <v>13288</v>
      </c>
      <c r="R1024">
        <v>649</v>
      </c>
      <c r="S1024" s="8">
        <f t="shared" si="171"/>
        <v>649</v>
      </c>
      <c r="T1024" s="2">
        <v>1245</v>
      </c>
      <c r="U1024" s="8">
        <f t="shared" si="172"/>
        <v>1245</v>
      </c>
      <c r="V1024" s="1">
        <f t="shared" si="173"/>
        <v>0.47871485943775099</v>
      </c>
      <c r="W1024">
        <v>3.9</v>
      </c>
      <c r="X1024" s="10">
        <f t="shared" si="174"/>
        <v>3.9</v>
      </c>
      <c r="Y1024" s="4">
        <v>123365</v>
      </c>
      <c r="Z1024" s="12">
        <f t="shared" si="175"/>
        <v>123365</v>
      </c>
    </row>
    <row r="1025" spans="1:26" x14ac:dyDescent="0.25">
      <c r="A1025">
        <v>1024</v>
      </c>
      <c r="B1025" t="s">
        <v>8459</v>
      </c>
      <c r="C1025" t="s">
        <v>8460</v>
      </c>
      <c r="D1025" t="str">
        <f t="shared" si="167"/>
        <v>USHA Quartz Room Heater with Overheating Protection (3002, Ivory, 800 Watts)</v>
      </c>
      <c r="F1025" t="str">
        <f t="shared" si="176"/>
        <v>Unique</v>
      </c>
      <c r="G1025" t="str" cm="1">
        <f t="array" ref="G1025">PROPER(_xlfn.TEXTJOIN(" ", TRUE, INDEX(_xlfn.FILTERXML("&lt;t&gt;&lt;s&gt;" &amp; SUBSTITUTE(D1025," ","&lt;/s&gt;&lt;s&gt;") &amp; "&lt;/s&gt;&lt;/t&gt;", "//s"), _xlfn.SEQUENCE(4))))</f>
        <v>Usha Quartz Room Heater</v>
      </c>
      <c r="H1025" t="str">
        <f t="shared" si="177"/>
        <v>Protection (3002, Ivory, 800 Watts)</v>
      </c>
      <c r="I1025" t="s">
        <v>8461</v>
      </c>
      <c r="J1025" t="s">
        <v>13176</v>
      </c>
      <c r="K1025" s="7" t="str">
        <f t="shared" si="168"/>
        <v>Home &amp; Kitchen</v>
      </c>
      <c r="L1025" s="2" t="s">
        <v>13289</v>
      </c>
      <c r="M1025" t="str">
        <f t="shared" si="169"/>
        <v>Heating , Cooling &amp; AirQuality</v>
      </c>
      <c r="N1025" s="2" t="s">
        <v>13290</v>
      </c>
      <c r="O1025" s="2" t="str">
        <f t="shared" si="170"/>
        <v>RoomHeaters</v>
      </c>
      <c r="P1025" s="1" t="s">
        <v>13291</v>
      </c>
      <c r="R1025" s="2">
        <v>1199</v>
      </c>
      <c r="S1025" s="8">
        <f t="shared" si="171"/>
        <v>1199</v>
      </c>
      <c r="T1025" s="2">
        <v>1695</v>
      </c>
      <c r="U1025" s="8">
        <f t="shared" si="172"/>
        <v>1695</v>
      </c>
      <c r="V1025" s="1">
        <f t="shared" si="173"/>
        <v>0.29262536873156342</v>
      </c>
      <c r="W1025">
        <v>3.6</v>
      </c>
      <c r="X1025" s="10">
        <f t="shared" si="174"/>
        <v>3.6</v>
      </c>
      <c r="Y1025" s="4">
        <v>13300</v>
      </c>
      <c r="Z1025" s="12">
        <f t="shared" si="175"/>
        <v>13300</v>
      </c>
    </row>
    <row r="1026" spans="1:26" x14ac:dyDescent="0.25">
      <c r="A1026">
        <v>1025</v>
      </c>
      <c r="B1026" t="s">
        <v>8470</v>
      </c>
      <c r="C1026" t="s">
        <v>8471</v>
      </c>
      <c r="D1026" t="str">
        <f t="shared" ref="D1026:D1089" si="178">TRIM(SUBSTITUTE(SUBSTITUTE(SUBSTITUTE(SUBSTITUTE(SUBSTITUTE(SUBSTITUTE(C1026,"&amp;","and"),"&lt;",""),"&gt;",""),"/"," "),CHAR(160)," "),CHAR(10)," "))</f>
        <v>Amazon Brand - Solimo 2000 1000 Watts Room Heater with Adjustable Thermostat (ISI certified, White colour, Ideal for small to medium room area)</v>
      </c>
      <c r="F1026" t="str">
        <f t="shared" si="176"/>
        <v>Unique</v>
      </c>
      <c r="G1026" t="str" cm="1">
        <f t="array" ref="G1026">PROPER(_xlfn.TEXTJOIN(" ", TRUE, INDEX(_xlfn.FILTERXML("&lt;t&gt;&lt;s&gt;" &amp; SUBSTITUTE(D1026," ","&lt;/s&gt;&lt;s&gt;") &amp; "&lt;/s&gt;&lt;/t&gt;", "//s"), _xlfn.SEQUENCE(4))))</f>
        <v>Amazon Brand - Solimo</v>
      </c>
      <c r="H1026" t="str">
        <f t="shared" si="177"/>
        <v>Watts Room Heater with Adjustable Thermostat (ISI certified, White colour, Ideal for small to medium room area)</v>
      </c>
      <c r="I1026" t="s">
        <v>8472</v>
      </c>
      <c r="J1026" t="s">
        <v>13176</v>
      </c>
      <c r="K1026" s="7" t="str">
        <f t="shared" ref="K1026:K1089" si="179">TRIM(SUBSTITUTE(SUBSTITUTE(J1026, "&amp;", " &amp; "), ",", " , "))</f>
        <v>Home &amp; Kitchen</v>
      </c>
      <c r="L1026" s="2" t="s">
        <v>13289</v>
      </c>
      <c r="M1026" t="str">
        <f t="shared" ref="M1026:M1089" si="180">TRIM(SUBSTITUTE(SUBSTITUTE(L1026, "&amp;", " &amp; "), ",", " , "))</f>
        <v>Heating , Cooling &amp; AirQuality</v>
      </c>
      <c r="N1026" s="2" t="s">
        <v>13290</v>
      </c>
      <c r="O1026" s="2" t="str">
        <f t="shared" ref="O1026:O1089" si="181">TRIM(SUBSTITUTE(SUBSTITUTE(N1026, "&amp;", " &amp; "), ",", " , "))</f>
        <v>RoomHeaters</v>
      </c>
      <c r="P1026" s="1" t="s">
        <v>13292</v>
      </c>
      <c r="R1026" s="2">
        <v>1199</v>
      </c>
      <c r="S1026" s="8">
        <f t="shared" ref="S1026:S1089" si="182">VALUE(R1026)</f>
        <v>1199</v>
      </c>
      <c r="T1026" s="2">
        <v>2000</v>
      </c>
      <c r="U1026" s="8">
        <f t="shared" ref="U1026:U1089" si="183">VALUE(T1026)</f>
        <v>2000</v>
      </c>
      <c r="V1026" s="1">
        <f t="shared" ref="V1026:V1089" si="184">IFERROR((U1026- S1026) / U1026, 0)</f>
        <v>0.40050000000000002</v>
      </c>
      <c r="W1026">
        <v>4</v>
      </c>
      <c r="X1026" s="10">
        <f t="shared" ref="X1026:X1089" si="185">VALUE(W1026)</f>
        <v>4</v>
      </c>
      <c r="Y1026" s="4">
        <v>18543</v>
      </c>
      <c r="Z1026" s="12">
        <f t="shared" ref="Z1026:Z1089" si="186">VALUE(Y1026)</f>
        <v>18543</v>
      </c>
    </row>
    <row r="1027" spans="1:26" x14ac:dyDescent="0.25">
      <c r="A1027">
        <v>1026</v>
      </c>
      <c r="B1027" t="s">
        <v>8481</v>
      </c>
      <c r="C1027" t="s">
        <v>8482</v>
      </c>
      <c r="D1027" t="str">
        <f t="shared" si="178"/>
        <v>StyleHouse Lint Remover for Woolen Clothes, Electric Lint Remover, Best Lint Shaver for Clothes</v>
      </c>
      <c r="F1027" t="str">
        <f t="shared" ref="F1027:F1090" si="187">IF(COUNTIF(B:B,B1027) &gt; 1, "Duplicate", "Unique")</f>
        <v>Unique</v>
      </c>
      <c r="G1027" t="str" cm="1">
        <f t="array" ref="G1027">PROPER(_xlfn.TEXTJOIN(" ", TRUE, INDEX(_xlfn.FILTERXML("&lt;t&gt;&lt;s&gt;" &amp; SUBSTITUTE(D1027," ","&lt;/s&gt;&lt;s&gt;") &amp; "&lt;/s&gt;&lt;/t&gt;", "//s"), _xlfn.SEQUENCE(4))))</f>
        <v>Stylehouse Lint Remover For</v>
      </c>
      <c r="H1027" t="str">
        <f t="shared" si="177"/>
        <v>Electric Lint Remover, Best Lint Shaver for Clothes</v>
      </c>
      <c r="I1027" t="s">
        <v>8483</v>
      </c>
      <c r="J1027" t="s">
        <v>13176</v>
      </c>
      <c r="K1027" s="7" t="str">
        <f t="shared" si="179"/>
        <v>Home &amp; Kitchen</v>
      </c>
      <c r="L1027" t="s">
        <v>13285</v>
      </c>
      <c r="M1027" t="str">
        <f t="shared" si="180"/>
        <v>Kitchen &amp; HomeAppliances</v>
      </c>
      <c r="N1027" t="s">
        <v>13293</v>
      </c>
      <c r="O1027" s="2" t="str">
        <f t="shared" si="181"/>
        <v>Vacuum , Cleaning &amp; Ironing</v>
      </c>
      <c r="P1027" s="1" t="s">
        <v>13294</v>
      </c>
      <c r="Q1027" t="s">
        <v>13295</v>
      </c>
      <c r="R1027">
        <v>455</v>
      </c>
      <c r="S1027" s="8">
        <f t="shared" si="182"/>
        <v>455</v>
      </c>
      <c r="T1027">
        <v>999</v>
      </c>
      <c r="U1027" s="8">
        <f t="shared" si="183"/>
        <v>999</v>
      </c>
      <c r="V1027" s="1">
        <f t="shared" si="184"/>
        <v>0.5445445445445446</v>
      </c>
      <c r="W1027">
        <v>4.0999999999999996</v>
      </c>
      <c r="X1027" s="10">
        <f t="shared" si="185"/>
        <v>4.0999999999999996</v>
      </c>
      <c r="Y1027" s="4">
        <v>3578</v>
      </c>
      <c r="Z1027" s="12">
        <f t="shared" si="186"/>
        <v>3578</v>
      </c>
    </row>
    <row r="1028" spans="1:26" x14ac:dyDescent="0.25">
      <c r="A1028">
        <v>1027</v>
      </c>
      <c r="B1028" t="s">
        <v>8492</v>
      </c>
      <c r="C1028" t="s">
        <v>8493</v>
      </c>
      <c r="D1028" t="str">
        <f t="shared" si="178"/>
        <v>beatXP Kitchen Scale Multipurpose Portable Electronic Digital Weighing Scale | Weight Machine With Back light LCD Display | White |10 kg | 2 Year Warranty |</v>
      </c>
      <c r="F1028" t="str">
        <f t="shared" si="187"/>
        <v>Unique</v>
      </c>
      <c r="G1028" t="str" cm="1">
        <f t="array" ref="G1028">PROPER(_xlfn.TEXTJOIN(" ", TRUE, INDEX(_xlfn.FILTERXML("&lt;t&gt;&lt;s&gt;" &amp; SUBSTITUTE(D1028," ","&lt;/s&gt;&lt;s&gt;") &amp; "&lt;/s&gt;&lt;/t&gt;", "//s"), _xlfn.SEQUENCE(4))))</f>
        <v>Beatxp Kitchen Scale Multipurpose</v>
      </c>
      <c r="H1028" t="str">
        <f t="shared" si="177"/>
        <v>Digital Weighing Scale | Weight Machine With Back light LCD Display | White |10 kg | 2 Year Warranty |</v>
      </c>
      <c r="I1028" t="s">
        <v>8494</v>
      </c>
      <c r="J1028" t="s">
        <v>13176</v>
      </c>
      <c r="K1028" s="7" t="str">
        <f t="shared" si="179"/>
        <v>Home &amp; Kitchen</v>
      </c>
      <c r="L1028" t="s">
        <v>13285</v>
      </c>
      <c r="M1028" t="str">
        <f t="shared" si="180"/>
        <v>Kitchen &amp; HomeAppliances</v>
      </c>
      <c r="N1028" s="2" t="s">
        <v>13286</v>
      </c>
      <c r="O1028" s="2" t="str">
        <f t="shared" si="181"/>
        <v>SmallKitchenAppliances</v>
      </c>
      <c r="P1028" s="1" t="s">
        <v>13296</v>
      </c>
      <c r="R1028">
        <v>199</v>
      </c>
      <c r="S1028" s="8">
        <f t="shared" si="182"/>
        <v>199</v>
      </c>
      <c r="T1028" s="2">
        <v>1999</v>
      </c>
      <c r="U1028" s="8">
        <f t="shared" si="183"/>
        <v>1999</v>
      </c>
      <c r="V1028" s="1">
        <f t="shared" si="184"/>
        <v>0.90045022511255624</v>
      </c>
      <c r="W1028">
        <v>3.7</v>
      </c>
      <c r="X1028" s="10">
        <f t="shared" si="185"/>
        <v>3.7</v>
      </c>
      <c r="Y1028" s="4">
        <v>2031</v>
      </c>
      <c r="Z1028" s="12">
        <f t="shared" si="186"/>
        <v>2031</v>
      </c>
    </row>
    <row r="1029" spans="1:26" x14ac:dyDescent="0.25">
      <c r="A1029">
        <v>1028</v>
      </c>
      <c r="B1029" t="s">
        <v>8503</v>
      </c>
      <c r="C1029" t="s">
        <v>8504</v>
      </c>
      <c r="D1029" t="str">
        <f t="shared" si="178"/>
        <v>Glun Multipurpose Portable Electronic Digital Weighing Scale Weight Machine (10 Kg - with Back Light)</v>
      </c>
      <c r="F1029" t="str">
        <f t="shared" si="187"/>
        <v>Unique</v>
      </c>
      <c r="G1029" t="str" cm="1">
        <f t="array" ref="G1029">PROPER(_xlfn.TEXTJOIN(" ", TRUE, INDEX(_xlfn.FILTERXML("&lt;t&gt;&lt;s&gt;" &amp; SUBSTITUTE(D1029," ","&lt;/s&gt;&lt;s&gt;") &amp; "&lt;/s&gt;&lt;/t&gt;", "//s"), _xlfn.SEQUENCE(4))))</f>
        <v>Glun Multipurpose Portable Electronic</v>
      </c>
      <c r="H1029" t="str">
        <f t="shared" si="177"/>
        <v>Scale Weight Machine (10 Kg - with Back Light)</v>
      </c>
      <c r="I1029" t="s">
        <v>8494</v>
      </c>
      <c r="J1029" t="s">
        <v>13176</v>
      </c>
      <c r="K1029" s="7" t="str">
        <f t="shared" si="179"/>
        <v>Home &amp; Kitchen</v>
      </c>
      <c r="L1029" t="s">
        <v>13285</v>
      </c>
      <c r="M1029" t="str">
        <f t="shared" si="180"/>
        <v>Kitchen &amp; HomeAppliances</v>
      </c>
      <c r="N1029" t="s">
        <v>13286</v>
      </c>
      <c r="O1029" s="2" t="str">
        <f t="shared" si="181"/>
        <v>SmallKitchenAppliances</v>
      </c>
      <c r="P1029" s="1" t="s">
        <v>13296</v>
      </c>
      <c r="R1029">
        <v>293</v>
      </c>
      <c r="S1029" s="8">
        <f t="shared" si="182"/>
        <v>293</v>
      </c>
      <c r="T1029">
        <v>499</v>
      </c>
      <c r="U1029" s="8">
        <f t="shared" si="183"/>
        <v>499</v>
      </c>
      <c r="V1029" s="1">
        <f t="shared" si="184"/>
        <v>0.41282565130260523</v>
      </c>
      <c r="W1029">
        <v>3.9</v>
      </c>
      <c r="X1029" s="10">
        <f t="shared" si="185"/>
        <v>3.9</v>
      </c>
      <c r="Y1029" s="4">
        <v>44994</v>
      </c>
      <c r="Z1029" s="12">
        <f t="shared" si="186"/>
        <v>44994</v>
      </c>
    </row>
    <row r="1030" spans="1:26" x14ac:dyDescent="0.25">
      <c r="A1030">
        <v>1029</v>
      </c>
      <c r="B1030" t="s">
        <v>8513</v>
      </c>
      <c r="C1030" t="s">
        <v>8514</v>
      </c>
      <c r="D1030" t="str">
        <f t="shared" si="178"/>
        <v>Pigeon Polypropylene Mini Handy and Compact Chopper with 3 Blades for Effortlessly Chopping Vegetables and Fruits for Your Kitchen (12420, Green, 400 ml)</v>
      </c>
      <c r="F1030" t="str">
        <f t="shared" si="187"/>
        <v>Unique</v>
      </c>
      <c r="G1030" t="str" cm="1">
        <f t="array" ref="G1030">PROPER(_xlfn.TEXTJOIN(" ", TRUE, INDEX(_xlfn.FILTERXML("&lt;t&gt;&lt;s&gt;" &amp; SUBSTITUTE(D1030," ","&lt;/s&gt;&lt;s&gt;") &amp; "&lt;/s&gt;&lt;/t&gt;", "//s"), _xlfn.SEQUENCE(4))))</f>
        <v>Pigeon Polypropylene Mini Handy</v>
      </c>
      <c r="H1030" t="str">
        <f t="shared" si="177"/>
        <v>Chopper with 3 Blades for Effortlessly Chopping Vegetables and Fruits for Your Kitchen (12420, Green, 400 ml)</v>
      </c>
      <c r="I1030" t="s">
        <v>8515</v>
      </c>
      <c r="J1030" t="s">
        <v>13176</v>
      </c>
      <c r="K1030" s="7" t="str">
        <f t="shared" si="179"/>
        <v>Home &amp; Kitchen</v>
      </c>
      <c r="L1030" t="s">
        <v>13297</v>
      </c>
      <c r="M1030" t="str">
        <f t="shared" si="180"/>
        <v>Kitchen &amp; Dining</v>
      </c>
      <c r="N1030" t="s">
        <v>13298</v>
      </c>
      <c r="O1030" s="2" t="str">
        <f t="shared" si="181"/>
        <v>KitchenTools</v>
      </c>
      <c r="P1030" s="1" t="s">
        <v>13299</v>
      </c>
      <c r="Q1030" t="s">
        <v>13300</v>
      </c>
      <c r="R1030">
        <v>199</v>
      </c>
      <c r="S1030" s="8">
        <f t="shared" si="182"/>
        <v>199</v>
      </c>
      <c r="T1030">
        <v>495</v>
      </c>
      <c r="U1030" s="8">
        <f t="shared" si="183"/>
        <v>495</v>
      </c>
      <c r="V1030" s="1">
        <f t="shared" si="184"/>
        <v>0.59797979797979794</v>
      </c>
      <c r="W1030">
        <v>4.0999999999999996</v>
      </c>
      <c r="X1030" s="10">
        <f t="shared" si="185"/>
        <v>4.0999999999999996</v>
      </c>
      <c r="Y1030" s="4">
        <v>270563</v>
      </c>
      <c r="Z1030" s="12">
        <f t="shared" si="186"/>
        <v>270563</v>
      </c>
    </row>
    <row r="1031" spans="1:26" x14ac:dyDescent="0.25">
      <c r="A1031">
        <v>1030</v>
      </c>
      <c r="B1031" t="s">
        <v>8524</v>
      </c>
      <c r="C1031" t="s">
        <v>8525</v>
      </c>
      <c r="D1031" t="str">
        <f t="shared" si="178"/>
        <v>Prestige 1.5 Litre Kettle 1500-watts, Red</v>
      </c>
      <c r="F1031" t="str">
        <f t="shared" si="187"/>
        <v>Unique</v>
      </c>
      <c r="G1031" t="str" cm="1">
        <f t="array" ref="G1031">PROPER(_xlfn.TEXTJOIN(" ", TRUE, INDEX(_xlfn.FILTERXML("&lt;t&gt;&lt;s&gt;" &amp; SUBSTITUTE(D1031," ","&lt;/s&gt;&lt;s&gt;") &amp; "&lt;/s&gt;&lt;/t&gt;", "//s"), _xlfn.SEQUENCE(4))))</f>
        <v>Prestige 1.5 Litre Kettle</v>
      </c>
      <c r="H1031" t="str">
        <f t="shared" si="177"/>
        <v/>
      </c>
      <c r="I1031" t="s">
        <v>8450</v>
      </c>
      <c r="J1031" t="s">
        <v>13176</v>
      </c>
      <c r="K1031" s="7" t="str">
        <f t="shared" si="179"/>
        <v>Home &amp; Kitchen</v>
      </c>
      <c r="L1031" t="s">
        <v>13285</v>
      </c>
      <c r="M1031" t="str">
        <f t="shared" si="180"/>
        <v>Kitchen &amp; HomeAppliances</v>
      </c>
      <c r="N1031" s="2" t="s">
        <v>13286</v>
      </c>
      <c r="O1031" s="2" t="str">
        <f t="shared" si="181"/>
        <v>SmallKitchenAppliances</v>
      </c>
      <c r="P1031" s="1" t="s">
        <v>13287</v>
      </c>
      <c r="Q1031" t="s">
        <v>13288</v>
      </c>
      <c r="R1031">
        <v>749</v>
      </c>
      <c r="S1031" s="8">
        <f t="shared" si="182"/>
        <v>749</v>
      </c>
      <c r="T1031" s="2">
        <v>1245</v>
      </c>
      <c r="U1031" s="8">
        <f t="shared" si="183"/>
        <v>1245</v>
      </c>
      <c r="V1031" s="1">
        <f t="shared" si="184"/>
        <v>0.39839357429718875</v>
      </c>
      <c r="W1031">
        <v>3.9</v>
      </c>
      <c r="X1031" s="10">
        <f t="shared" si="185"/>
        <v>3.9</v>
      </c>
      <c r="Y1031" s="4">
        <v>31783</v>
      </c>
      <c r="Z1031" s="12">
        <f t="shared" si="186"/>
        <v>31783</v>
      </c>
    </row>
    <row r="1032" spans="1:26" x14ac:dyDescent="0.25">
      <c r="A1032">
        <v>1031</v>
      </c>
      <c r="B1032" t="s">
        <v>8534</v>
      </c>
      <c r="C1032" t="s">
        <v>8535</v>
      </c>
      <c r="D1032" t="str">
        <f t="shared" si="178"/>
        <v>Bajaj RHX-2 800-Watt Room Heater (White)</v>
      </c>
      <c r="F1032" t="str">
        <f t="shared" si="187"/>
        <v>Unique</v>
      </c>
      <c r="G1032" t="str" cm="1">
        <f t="array" ref="G1032">PROPER(_xlfn.TEXTJOIN(" ", TRUE, INDEX(_xlfn.FILTERXML("&lt;t&gt;&lt;s&gt;" &amp; SUBSTITUTE(D1032," ","&lt;/s&gt;&lt;s&gt;") &amp; "&lt;/s&gt;&lt;/t&gt;", "//s"), _xlfn.SEQUENCE(4))))</f>
        <v>Bajaj Rhx-2 800-Watt Room</v>
      </c>
      <c r="H1032" t="str">
        <f t="shared" si="177"/>
        <v/>
      </c>
      <c r="I1032" t="s">
        <v>8461</v>
      </c>
      <c r="J1032" t="s">
        <v>13176</v>
      </c>
      <c r="K1032" s="7" t="str">
        <f t="shared" si="179"/>
        <v>Home &amp; Kitchen</v>
      </c>
      <c r="L1032" s="2" t="s">
        <v>13289</v>
      </c>
      <c r="M1032" t="str">
        <f t="shared" si="180"/>
        <v>Heating , Cooling &amp; AirQuality</v>
      </c>
      <c r="N1032" s="2" t="s">
        <v>13290</v>
      </c>
      <c r="O1032" s="2" t="str">
        <f t="shared" si="181"/>
        <v>RoomHeaters</v>
      </c>
      <c r="P1032" s="1" t="s">
        <v>13291</v>
      </c>
      <c r="R1032" s="2">
        <v>1399</v>
      </c>
      <c r="S1032" s="8">
        <f t="shared" si="182"/>
        <v>1399</v>
      </c>
      <c r="T1032" s="2">
        <v>1549</v>
      </c>
      <c r="U1032" s="8">
        <f t="shared" si="183"/>
        <v>1549</v>
      </c>
      <c r="V1032" s="1">
        <f t="shared" si="184"/>
        <v>9.6836668818592639E-2</v>
      </c>
      <c r="W1032">
        <v>3.9</v>
      </c>
      <c r="X1032" s="10">
        <f t="shared" si="185"/>
        <v>3.9</v>
      </c>
      <c r="Y1032" s="4">
        <v>2602</v>
      </c>
      <c r="Z1032" s="12">
        <f t="shared" si="186"/>
        <v>2602</v>
      </c>
    </row>
    <row r="1033" spans="1:26" x14ac:dyDescent="0.25">
      <c r="A1033">
        <v>1032</v>
      </c>
      <c r="B1033" t="s">
        <v>8544</v>
      </c>
      <c r="C1033" t="s">
        <v>8545</v>
      </c>
      <c r="D1033" t="str">
        <f t="shared" si="178"/>
        <v>Prestige Electric Kettle PKOSS - 1500watts, Steel (1.5Ltr), Black</v>
      </c>
      <c r="F1033" t="str">
        <f t="shared" si="187"/>
        <v>Unique</v>
      </c>
      <c r="G1033" t="str" cm="1">
        <f t="array" ref="G1033">PROPER(_xlfn.TEXTJOIN(" ", TRUE, INDEX(_xlfn.FILTERXML("&lt;t&gt;&lt;s&gt;" &amp; SUBSTITUTE(D1033," ","&lt;/s&gt;&lt;s&gt;") &amp; "&lt;/s&gt;&lt;/t&gt;", "//s"), _xlfn.SEQUENCE(4))))</f>
        <v>Prestige Electric Kettle Pkoss</v>
      </c>
      <c r="H1033" t="str">
        <f t="shared" si="177"/>
        <v>Steel (1.5Ltr), Black</v>
      </c>
      <c r="I1033" t="s">
        <v>8450</v>
      </c>
      <c r="J1033" t="s">
        <v>13176</v>
      </c>
      <c r="K1033" s="7" t="str">
        <f t="shared" si="179"/>
        <v>Home &amp; Kitchen</v>
      </c>
      <c r="L1033" t="s">
        <v>13285</v>
      </c>
      <c r="M1033" t="str">
        <f t="shared" si="180"/>
        <v>Kitchen &amp; HomeAppliances</v>
      </c>
      <c r="N1033" s="2" t="s">
        <v>13286</v>
      </c>
      <c r="O1033" s="2" t="str">
        <f t="shared" si="181"/>
        <v>SmallKitchenAppliances</v>
      </c>
      <c r="P1033" s="1" t="s">
        <v>13287</v>
      </c>
      <c r="Q1033" t="s">
        <v>13288</v>
      </c>
      <c r="R1033">
        <v>749</v>
      </c>
      <c r="S1033" s="8">
        <f t="shared" si="182"/>
        <v>749</v>
      </c>
      <c r="T1033" s="2">
        <v>1445</v>
      </c>
      <c r="U1033" s="8">
        <f t="shared" si="183"/>
        <v>1445</v>
      </c>
      <c r="V1033" s="1">
        <f t="shared" si="184"/>
        <v>0.48166089965397924</v>
      </c>
      <c r="W1033">
        <v>3.9</v>
      </c>
      <c r="X1033" s="10">
        <f t="shared" si="185"/>
        <v>3.9</v>
      </c>
      <c r="Y1033" s="4">
        <v>63350</v>
      </c>
      <c r="Z1033" s="12">
        <f t="shared" si="186"/>
        <v>63350</v>
      </c>
    </row>
    <row r="1034" spans="1:26" x14ac:dyDescent="0.25">
      <c r="A1034">
        <v>1033</v>
      </c>
      <c r="B1034" t="s">
        <v>8554</v>
      </c>
      <c r="C1034" t="s">
        <v>8555</v>
      </c>
      <c r="D1034" t="str">
        <f t="shared" si="178"/>
        <v>Pigeon by Stovekraft Cruise 1800 watt Induction Cooktop (Black)</v>
      </c>
      <c r="F1034" t="str">
        <f t="shared" si="187"/>
        <v>Unique</v>
      </c>
      <c r="G1034" t="str" cm="1">
        <f t="array" ref="G1034">PROPER(_xlfn.TEXTJOIN(" ", TRUE, INDEX(_xlfn.FILTERXML("&lt;t&gt;&lt;s&gt;" &amp; SUBSTITUTE(D1034," ","&lt;/s&gt;&lt;s&gt;") &amp; "&lt;/s&gt;&lt;/t&gt;", "//s"), _xlfn.SEQUENCE(4))))</f>
        <v>Pigeon By Stovekraft Cruise</v>
      </c>
      <c r="H1034" t="str">
        <f t="shared" si="177"/>
        <v>Induction Cooktop (Black)</v>
      </c>
      <c r="I1034" t="s">
        <v>8556</v>
      </c>
      <c r="J1034" t="s">
        <v>13176</v>
      </c>
      <c r="K1034" s="7" t="str">
        <f t="shared" si="179"/>
        <v>Home &amp; Kitchen</v>
      </c>
      <c r="L1034" s="2" t="s">
        <v>13285</v>
      </c>
      <c r="M1034" t="str">
        <f t="shared" si="180"/>
        <v>Kitchen &amp; HomeAppliances</v>
      </c>
      <c r="N1034" s="2" t="s">
        <v>13286</v>
      </c>
      <c r="O1034" s="2" t="str">
        <f t="shared" si="181"/>
        <v>SmallKitchenAppliances</v>
      </c>
      <c r="P1034" s="1" t="s">
        <v>13301</v>
      </c>
      <c r="R1034" s="2">
        <v>1699</v>
      </c>
      <c r="S1034" s="8">
        <f t="shared" si="182"/>
        <v>1699</v>
      </c>
      <c r="T1034" s="2">
        <v>3193</v>
      </c>
      <c r="U1034" s="8">
        <f t="shared" si="183"/>
        <v>3193</v>
      </c>
      <c r="V1034" s="1">
        <f t="shared" si="184"/>
        <v>0.46789852803006576</v>
      </c>
      <c r="W1034">
        <v>3.8</v>
      </c>
      <c r="X1034" s="10">
        <f t="shared" si="185"/>
        <v>3.8</v>
      </c>
      <c r="Y1034" s="4">
        <v>54032</v>
      </c>
      <c r="Z1034" s="12">
        <f t="shared" si="186"/>
        <v>54032</v>
      </c>
    </row>
    <row r="1035" spans="1:26" x14ac:dyDescent="0.25">
      <c r="A1035">
        <v>1034</v>
      </c>
      <c r="B1035" t="s">
        <v>8565</v>
      </c>
      <c r="C1035" t="s">
        <v>8566</v>
      </c>
      <c r="D1035" t="str">
        <f t="shared" si="178"/>
        <v>Prestige PKGSS 1.7L 1500W Electric Kettle (Stainless Steel)</v>
      </c>
      <c r="F1035" t="str">
        <f t="shared" si="187"/>
        <v>Unique</v>
      </c>
      <c r="G1035" t="str" cm="1">
        <f t="array" ref="G1035">PROPER(_xlfn.TEXTJOIN(" ", TRUE, INDEX(_xlfn.FILTERXML("&lt;t&gt;&lt;s&gt;" &amp; SUBSTITUTE(D1035," ","&lt;/s&gt;&lt;s&gt;") &amp; "&lt;/s&gt;&lt;/t&gt;", "//s"), _xlfn.SEQUENCE(4))))</f>
        <v>Prestige Pkgss 1.7L 1500W</v>
      </c>
      <c r="H1035" t="str">
        <f t="shared" si="177"/>
        <v>(Stainless Steel)</v>
      </c>
      <c r="I1035" t="s">
        <v>8450</v>
      </c>
      <c r="J1035" t="s">
        <v>13176</v>
      </c>
      <c r="K1035" s="7" t="str">
        <f t="shared" si="179"/>
        <v>Home &amp; Kitchen</v>
      </c>
      <c r="L1035" s="2" t="s">
        <v>13285</v>
      </c>
      <c r="M1035" t="str">
        <f t="shared" si="180"/>
        <v>Kitchen &amp; HomeAppliances</v>
      </c>
      <c r="N1035" s="2" t="s">
        <v>13286</v>
      </c>
      <c r="O1035" s="2" t="str">
        <f t="shared" si="181"/>
        <v>SmallKitchenAppliances</v>
      </c>
      <c r="P1035" s="1" t="s">
        <v>13287</v>
      </c>
      <c r="Q1035" t="s">
        <v>13288</v>
      </c>
      <c r="R1035" s="2">
        <v>1043</v>
      </c>
      <c r="S1035" s="8">
        <f t="shared" si="182"/>
        <v>1043</v>
      </c>
      <c r="T1035" s="2">
        <v>1345</v>
      </c>
      <c r="U1035" s="8">
        <f t="shared" si="183"/>
        <v>1345</v>
      </c>
      <c r="V1035" s="1">
        <f t="shared" si="184"/>
        <v>0.2245353159851301</v>
      </c>
      <c r="W1035">
        <v>3.8</v>
      </c>
      <c r="X1035" s="10">
        <f t="shared" si="185"/>
        <v>3.8</v>
      </c>
      <c r="Y1035" s="4">
        <v>15592</v>
      </c>
      <c r="Z1035" s="12">
        <f t="shared" si="186"/>
        <v>15592</v>
      </c>
    </row>
    <row r="1036" spans="1:26" x14ac:dyDescent="0.25">
      <c r="A1036">
        <v>1035</v>
      </c>
      <c r="B1036" t="s">
        <v>8575</v>
      </c>
      <c r="C1036" t="s">
        <v>8576</v>
      </c>
      <c r="D1036" t="str">
        <f t="shared" si="178"/>
        <v>SHOPTOSHOP Electric Lint Remover, Best Lint Shaver for Clothes,Lint Remover for Woolen Clothes ,Lint Remover for Sweaters</v>
      </c>
      <c r="F1036" t="str">
        <f t="shared" si="187"/>
        <v>Unique</v>
      </c>
      <c r="G1036" t="str" cm="1">
        <f t="array" ref="G1036">PROPER(_xlfn.TEXTJOIN(" ", TRUE, INDEX(_xlfn.FILTERXML("&lt;t&gt;&lt;s&gt;" &amp; SUBSTITUTE(D1036," ","&lt;/s&gt;&lt;s&gt;") &amp; "&lt;/s&gt;&lt;/t&gt;", "//s"), _xlfn.SEQUENCE(4))))</f>
        <v>Shoptoshop Electric Lint Remover,</v>
      </c>
      <c r="H1036" t="str">
        <f t="shared" si="177"/>
        <v>Shaver for Clothes,Lint Remover for Woolen Clothes ,Lint Remover for Sweaters</v>
      </c>
      <c r="I1036" t="s">
        <v>8483</v>
      </c>
      <c r="J1036" t="s">
        <v>13176</v>
      </c>
      <c r="K1036" s="7" t="str">
        <f t="shared" si="179"/>
        <v>Home &amp; Kitchen</v>
      </c>
      <c r="L1036" t="s">
        <v>13285</v>
      </c>
      <c r="M1036" t="str">
        <f t="shared" si="180"/>
        <v>Kitchen &amp; HomeAppliances</v>
      </c>
      <c r="N1036" t="s">
        <v>13293</v>
      </c>
      <c r="O1036" s="2" t="str">
        <f t="shared" si="181"/>
        <v>Vacuum , Cleaning &amp; Ironing</v>
      </c>
      <c r="P1036" s="1" t="s">
        <v>13294</v>
      </c>
      <c r="Q1036" t="s">
        <v>13295</v>
      </c>
      <c r="R1036">
        <v>499</v>
      </c>
      <c r="S1036" s="8">
        <f t="shared" si="182"/>
        <v>499</v>
      </c>
      <c r="T1036">
        <v>999</v>
      </c>
      <c r="U1036" s="8">
        <f t="shared" si="183"/>
        <v>999</v>
      </c>
      <c r="V1036" s="1">
        <f t="shared" si="184"/>
        <v>0.50050050050050054</v>
      </c>
      <c r="W1036">
        <v>4.0999999999999996</v>
      </c>
      <c r="X1036" s="10">
        <f t="shared" si="185"/>
        <v>4.0999999999999996</v>
      </c>
      <c r="Y1036" s="4">
        <v>4859</v>
      </c>
      <c r="Z1036" s="12">
        <f t="shared" si="186"/>
        <v>4859</v>
      </c>
    </row>
    <row r="1037" spans="1:26" x14ac:dyDescent="0.25">
      <c r="A1037">
        <v>1036</v>
      </c>
      <c r="B1037" t="s">
        <v>8585</v>
      </c>
      <c r="C1037" t="s">
        <v>8586</v>
      </c>
      <c r="D1037" t="str">
        <f t="shared" si="178"/>
        <v>Orpat OEH-1260 2000-Watt Fan Heater (Grey)</v>
      </c>
      <c r="F1037" t="str">
        <f t="shared" si="187"/>
        <v>Unique</v>
      </c>
      <c r="G1037" t="str" cm="1">
        <f t="array" ref="G1037">PROPER(_xlfn.TEXTJOIN(" ", TRUE, INDEX(_xlfn.FILTERXML("&lt;t&gt;&lt;s&gt;" &amp; SUBSTITUTE(D1037," ","&lt;/s&gt;&lt;s&gt;") &amp; "&lt;/s&gt;&lt;/t&gt;", "//s"), _xlfn.SEQUENCE(4))))</f>
        <v>Orpat Oeh-1260 2000-Watt Fan</v>
      </c>
      <c r="H1037" t="str">
        <f t="shared" si="177"/>
        <v/>
      </c>
      <c r="I1037" t="s">
        <v>8472</v>
      </c>
      <c r="J1037" t="s">
        <v>13176</v>
      </c>
      <c r="K1037" s="7" t="str">
        <f t="shared" si="179"/>
        <v>Home &amp; Kitchen</v>
      </c>
      <c r="L1037" s="2" t="s">
        <v>13289</v>
      </c>
      <c r="M1037" t="str">
        <f t="shared" si="180"/>
        <v>Heating , Cooling &amp; AirQuality</v>
      </c>
      <c r="N1037" s="2" t="s">
        <v>13290</v>
      </c>
      <c r="O1037" s="2" t="str">
        <f t="shared" si="181"/>
        <v>RoomHeaters</v>
      </c>
      <c r="P1037" s="1" t="s">
        <v>13292</v>
      </c>
      <c r="R1037" s="2">
        <v>1464</v>
      </c>
      <c r="S1037" s="8">
        <f t="shared" si="182"/>
        <v>1464</v>
      </c>
      <c r="T1037" s="2">
        <v>1650</v>
      </c>
      <c r="U1037" s="8">
        <f t="shared" si="183"/>
        <v>1650</v>
      </c>
      <c r="V1037" s="1">
        <f t="shared" si="184"/>
        <v>0.11272727272727273</v>
      </c>
      <c r="W1037">
        <v>4.0999999999999996</v>
      </c>
      <c r="X1037" s="10">
        <f t="shared" si="185"/>
        <v>4.0999999999999996</v>
      </c>
      <c r="Y1037" s="4">
        <v>14120</v>
      </c>
      <c r="Z1037" s="12">
        <f t="shared" si="186"/>
        <v>14120</v>
      </c>
    </row>
    <row r="1038" spans="1:26" x14ac:dyDescent="0.25">
      <c r="A1038">
        <v>1037</v>
      </c>
      <c r="B1038" t="s">
        <v>8595</v>
      </c>
      <c r="C1038" t="s">
        <v>8596</v>
      </c>
      <c r="D1038" t="str">
        <f t="shared" si="178"/>
        <v>PRO365 Indo Mocktails Coffee Foamer Cappuccino Lemonade Milk Frother (6 Months Warranty)</v>
      </c>
      <c r="F1038" t="str">
        <f t="shared" si="187"/>
        <v>Unique</v>
      </c>
      <c r="G1038" t="str" cm="1">
        <f t="array" ref="G1038">PROPER(_xlfn.TEXTJOIN(" ", TRUE, INDEX(_xlfn.FILTERXML("&lt;t&gt;&lt;s&gt;" &amp; SUBSTITUTE(D1038," ","&lt;/s&gt;&lt;s&gt;") &amp; "&lt;/s&gt;&lt;/t&gt;", "//s"), _xlfn.SEQUENCE(4))))</f>
        <v>Pro365 Indo Mocktails Coffee</v>
      </c>
      <c r="H1038" t="str">
        <f t="shared" si="177"/>
        <v>Lemonade Milk Frother (6 Months Warranty)</v>
      </c>
      <c r="I1038" t="s">
        <v>8597</v>
      </c>
      <c r="J1038" t="s">
        <v>13176</v>
      </c>
      <c r="K1038" s="7" t="str">
        <f t="shared" si="179"/>
        <v>Home &amp; Kitchen</v>
      </c>
      <c r="L1038" t="s">
        <v>13285</v>
      </c>
      <c r="M1038" t="str">
        <f t="shared" si="180"/>
        <v>Kitchen &amp; HomeAppliances</v>
      </c>
      <c r="N1038" t="s">
        <v>13286</v>
      </c>
      <c r="O1038" s="2" t="str">
        <f t="shared" si="181"/>
        <v>SmallKitchenAppliances</v>
      </c>
      <c r="P1038" s="1" t="s">
        <v>13302</v>
      </c>
      <c r="R1038">
        <v>249</v>
      </c>
      <c r="S1038" s="8">
        <f t="shared" si="182"/>
        <v>249</v>
      </c>
      <c r="T1038">
        <v>499</v>
      </c>
      <c r="U1038" s="8">
        <f t="shared" si="183"/>
        <v>499</v>
      </c>
      <c r="V1038" s="1">
        <f t="shared" si="184"/>
        <v>0.50100200400801598</v>
      </c>
      <c r="W1038">
        <v>3.3</v>
      </c>
      <c r="X1038" s="10">
        <f t="shared" si="185"/>
        <v>3.3</v>
      </c>
      <c r="Y1038" s="4">
        <v>8427</v>
      </c>
      <c r="Z1038" s="12">
        <f t="shared" si="186"/>
        <v>8427</v>
      </c>
    </row>
    <row r="1039" spans="1:26" x14ac:dyDescent="0.25">
      <c r="A1039">
        <v>1038</v>
      </c>
      <c r="B1039" t="s">
        <v>8605</v>
      </c>
      <c r="C1039" t="s">
        <v>8606</v>
      </c>
      <c r="D1039" t="str">
        <f t="shared" si="178"/>
        <v>Bajaj DX-6 1000W Dry Iron with Advance Soleplate and Anti-bacterial German Coating Technology, White</v>
      </c>
      <c r="F1039" t="str">
        <f t="shared" si="187"/>
        <v>Unique</v>
      </c>
      <c r="G1039" t="str" cm="1">
        <f t="array" ref="G1039">PROPER(_xlfn.TEXTJOIN(" ", TRUE, INDEX(_xlfn.FILTERXML("&lt;t&gt;&lt;s&gt;" &amp; SUBSTITUTE(D1039," ","&lt;/s&gt;&lt;s&gt;") &amp; "&lt;/s&gt;&lt;/t&gt;", "//s"), _xlfn.SEQUENCE(4))))</f>
        <v>Bajaj Dx-6 1000W Dry</v>
      </c>
      <c r="H1039" t="str">
        <f t="shared" si="177"/>
        <v>Advance Soleplate and Anti-bacterial German Coating Technology, White</v>
      </c>
      <c r="I1039" t="s">
        <v>8607</v>
      </c>
      <c r="J1039" t="s">
        <v>13176</v>
      </c>
      <c r="K1039" s="7" t="str">
        <f t="shared" si="179"/>
        <v>Home &amp; Kitchen</v>
      </c>
      <c r="L1039" t="s">
        <v>13285</v>
      </c>
      <c r="M1039" t="str">
        <f t="shared" si="180"/>
        <v>Kitchen &amp; HomeAppliances</v>
      </c>
      <c r="N1039" s="2" t="s">
        <v>13293</v>
      </c>
      <c r="O1039" s="2" t="str">
        <f t="shared" si="181"/>
        <v>Vacuum , Cleaning &amp; Ironing</v>
      </c>
      <c r="P1039" s="1" t="s">
        <v>13294</v>
      </c>
      <c r="Q1039" t="s">
        <v>13303</v>
      </c>
      <c r="R1039">
        <v>625</v>
      </c>
      <c r="S1039" s="8">
        <f t="shared" si="182"/>
        <v>625</v>
      </c>
      <c r="T1039" s="2">
        <v>1400</v>
      </c>
      <c r="U1039" s="8">
        <f t="shared" si="183"/>
        <v>1400</v>
      </c>
      <c r="V1039" s="1">
        <f t="shared" si="184"/>
        <v>0.5535714285714286</v>
      </c>
      <c r="W1039">
        <v>4.2</v>
      </c>
      <c r="X1039" s="10">
        <f t="shared" si="185"/>
        <v>4.2</v>
      </c>
      <c r="Y1039" s="4">
        <v>23316</v>
      </c>
      <c r="Z1039" s="12">
        <f t="shared" si="186"/>
        <v>23316</v>
      </c>
    </row>
    <row r="1040" spans="1:26" x14ac:dyDescent="0.25">
      <c r="A1040">
        <v>1039</v>
      </c>
      <c r="B1040" t="s">
        <v>8616</v>
      </c>
      <c r="C1040" t="s">
        <v>8617</v>
      </c>
      <c r="D1040" t="str">
        <f t="shared" si="178"/>
        <v>Croma 500W Mixer Grinder with 3 Stainless Steel Leak-proof Jars, 3 speed and Pulse function, 2 years warranty (CRAK4184, White and Purple)</v>
      </c>
      <c r="F1040" t="str">
        <f t="shared" si="187"/>
        <v>Unique</v>
      </c>
      <c r="G1040" t="str" cm="1">
        <f t="array" ref="G1040">PROPER(_xlfn.TEXTJOIN(" ", TRUE, INDEX(_xlfn.FILTERXML("&lt;t&gt;&lt;s&gt;" &amp; SUBSTITUTE(D1040," ","&lt;/s&gt;&lt;s&gt;") &amp; "&lt;/s&gt;&lt;/t&gt;", "//s"), _xlfn.SEQUENCE(4))))</f>
        <v>Croma 500W Mixer Grinder</v>
      </c>
      <c r="H1040" t="str">
        <f t="shared" si="177"/>
        <v>Stainless Steel Leak-proof Jars, 3 speed and Pulse function, 2 years warranty (CRAK4184, White and Purple)</v>
      </c>
      <c r="I1040" t="s">
        <v>8618</v>
      </c>
      <c r="J1040" t="s">
        <v>13176</v>
      </c>
      <c r="K1040" s="7" t="str">
        <f t="shared" si="179"/>
        <v>Home &amp; Kitchen</v>
      </c>
      <c r="L1040" s="2" t="s">
        <v>13285</v>
      </c>
      <c r="M1040" t="str">
        <f t="shared" si="180"/>
        <v>Kitchen &amp; HomeAppliances</v>
      </c>
      <c r="N1040" s="2" t="s">
        <v>13286</v>
      </c>
      <c r="O1040" s="2" t="str">
        <f t="shared" si="181"/>
        <v>SmallKitchenAppliances</v>
      </c>
      <c r="P1040" s="1" t="s">
        <v>13304</v>
      </c>
      <c r="R1040" s="2">
        <v>1290</v>
      </c>
      <c r="S1040" s="8">
        <f t="shared" si="182"/>
        <v>1290</v>
      </c>
      <c r="T1040" s="2">
        <v>2500</v>
      </c>
      <c r="U1040" s="8">
        <f t="shared" si="183"/>
        <v>2500</v>
      </c>
      <c r="V1040" s="1">
        <f t="shared" si="184"/>
        <v>0.48399999999999999</v>
      </c>
      <c r="W1040">
        <v>4</v>
      </c>
      <c r="X1040" s="10">
        <f t="shared" si="185"/>
        <v>4</v>
      </c>
      <c r="Y1040" s="4">
        <v>6530</v>
      </c>
      <c r="Z1040" s="12">
        <f t="shared" si="186"/>
        <v>6530</v>
      </c>
    </row>
    <row r="1041" spans="1:26" x14ac:dyDescent="0.25">
      <c r="A1041">
        <v>1040</v>
      </c>
      <c r="B1041" t="s">
        <v>8627</v>
      </c>
      <c r="C1041" t="s">
        <v>8628</v>
      </c>
      <c r="D1041" t="str">
        <f t="shared" si="178"/>
        <v>Havells Instanio 3-Litre Instant Geyser (White Blue)</v>
      </c>
      <c r="F1041" t="str">
        <f t="shared" si="187"/>
        <v>Unique</v>
      </c>
      <c r="G1041" t="str" cm="1">
        <f t="array" ref="G1041">PROPER(_xlfn.TEXTJOIN(" ", TRUE, INDEX(_xlfn.FILTERXML("&lt;t&gt;&lt;s&gt;" &amp; SUBSTITUTE(D1041," ","&lt;/s&gt;&lt;s&gt;") &amp; "&lt;/s&gt;&lt;/t&gt;", "//s"), _xlfn.SEQUENCE(4))))</f>
        <v>Havells Instanio 3-Litre Instant</v>
      </c>
      <c r="H1041" t="str">
        <f t="shared" si="177"/>
        <v>Blue)</v>
      </c>
      <c r="I1041" t="s">
        <v>8629</v>
      </c>
      <c r="J1041" t="s">
        <v>13176</v>
      </c>
      <c r="K1041" s="7" t="str">
        <f t="shared" si="179"/>
        <v>Home &amp; Kitchen</v>
      </c>
      <c r="L1041" s="2" t="s">
        <v>13289</v>
      </c>
      <c r="M1041" t="str">
        <f t="shared" si="180"/>
        <v>Heating , Cooling &amp; AirQuality</v>
      </c>
      <c r="N1041" s="2" t="s">
        <v>13305</v>
      </c>
      <c r="O1041" s="2" t="str">
        <f t="shared" si="181"/>
        <v>WaterHeaters &amp; Geysers</v>
      </c>
      <c r="P1041" s="1" t="s">
        <v>13306</v>
      </c>
      <c r="R1041" s="2">
        <v>3600</v>
      </c>
      <c r="S1041" s="8">
        <f t="shared" si="182"/>
        <v>3600</v>
      </c>
      <c r="T1041" s="2">
        <v>6190</v>
      </c>
      <c r="U1041" s="8">
        <f t="shared" si="183"/>
        <v>6190</v>
      </c>
      <c r="V1041" s="1">
        <f t="shared" si="184"/>
        <v>0.4184168012924071</v>
      </c>
      <c r="W1041">
        <v>4.3</v>
      </c>
      <c r="X1041" s="10">
        <f t="shared" si="185"/>
        <v>4.3</v>
      </c>
      <c r="Y1041" s="4">
        <v>11924</v>
      </c>
      <c r="Z1041" s="12">
        <f t="shared" si="186"/>
        <v>11924</v>
      </c>
    </row>
    <row r="1042" spans="1:26" x14ac:dyDescent="0.25">
      <c r="A1042">
        <v>1041</v>
      </c>
      <c r="B1042" t="s">
        <v>8638</v>
      </c>
      <c r="C1042" t="s">
        <v>8639</v>
      </c>
      <c r="D1042" t="str">
        <f t="shared" si="178"/>
        <v>Morphy Richards OFR Room Heater, 09 Fin 2000 Watts Oil Filled Room Heater , ISI Approved (OFR 9 Grey)</v>
      </c>
      <c r="F1042" t="str">
        <f t="shared" si="187"/>
        <v>Unique</v>
      </c>
      <c r="G1042" t="str" cm="1">
        <f t="array" ref="G1042">PROPER(_xlfn.TEXTJOIN(" ", TRUE, INDEX(_xlfn.FILTERXML("&lt;t&gt;&lt;s&gt;" &amp; SUBSTITUTE(D1042," ","&lt;/s&gt;&lt;s&gt;") &amp; "&lt;/s&gt;&lt;/t&gt;", "//s"), _xlfn.SEQUENCE(4))))</f>
        <v>Morphy Richards Ofr Room</v>
      </c>
      <c r="H1042" t="str">
        <f t="shared" si="177"/>
        <v>Fin 2000 Watts Oil Filled Room Heater , ISI Approved (OFR 9 Grey)</v>
      </c>
      <c r="I1042" t="s">
        <v>8640</v>
      </c>
      <c r="J1042" t="s">
        <v>13176</v>
      </c>
      <c r="K1042" s="7" t="str">
        <f t="shared" si="179"/>
        <v>Home &amp; Kitchen</v>
      </c>
      <c r="L1042" s="2" t="s">
        <v>13289</v>
      </c>
      <c r="M1042" t="str">
        <f t="shared" si="180"/>
        <v>Heating , Cooling &amp; AirQuality</v>
      </c>
      <c r="N1042" s="2" t="s">
        <v>13290</v>
      </c>
      <c r="O1042" s="2" t="str">
        <f t="shared" si="181"/>
        <v>RoomHeaters</v>
      </c>
      <c r="P1042" s="1"/>
      <c r="R1042" s="2">
        <v>6549</v>
      </c>
      <c r="S1042" s="8">
        <f t="shared" si="182"/>
        <v>6549</v>
      </c>
      <c r="T1042" s="2">
        <v>13999</v>
      </c>
      <c r="U1042" s="8">
        <f t="shared" si="183"/>
        <v>13999</v>
      </c>
      <c r="V1042" s="1">
        <f t="shared" si="184"/>
        <v>0.53218087006214732</v>
      </c>
      <c r="W1042">
        <v>4</v>
      </c>
      <c r="X1042" s="10">
        <f t="shared" si="185"/>
        <v>4</v>
      </c>
      <c r="Y1042" s="4">
        <v>2961</v>
      </c>
      <c r="Z1042" s="12">
        <f t="shared" si="186"/>
        <v>2961</v>
      </c>
    </row>
    <row r="1043" spans="1:26" x14ac:dyDescent="0.25">
      <c r="A1043">
        <v>1042</v>
      </c>
      <c r="B1043" t="s">
        <v>8649</v>
      </c>
      <c r="C1043" t="s">
        <v>8650</v>
      </c>
      <c r="D1043" t="str">
        <f t="shared" si="178"/>
        <v>Havells Aqua Plus 1.2 litre Double Wall Kettle 304 Stainless Steel Inner Body Cool touch outer body Wider mouth 2 Year warranty (Black, 1500 Watt)</v>
      </c>
      <c r="F1043" t="str">
        <f t="shared" si="187"/>
        <v>Unique</v>
      </c>
      <c r="G1043" t="str" cm="1">
        <f t="array" ref="G1043">PROPER(_xlfn.TEXTJOIN(" ", TRUE, INDEX(_xlfn.FILTERXML("&lt;t&gt;&lt;s&gt;" &amp; SUBSTITUTE(D1043," ","&lt;/s&gt;&lt;s&gt;") &amp; "&lt;/s&gt;&lt;/t&gt;", "//s"), _xlfn.SEQUENCE(4))))</f>
        <v>Havells Aqua Plus 1.2</v>
      </c>
      <c r="H1043" t="str">
        <f t="shared" si="177"/>
        <v>Wall Kettle 304 Stainless Steel Inner Body Cool touch outer body Wider mouth 2 Year warranty (Black, 1500 Watt)</v>
      </c>
      <c r="I1043" t="s">
        <v>8450</v>
      </c>
      <c r="J1043" t="s">
        <v>13176</v>
      </c>
      <c r="K1043" s="7" t="str">
        <f t="shared" si="179"/>
        <v>Home &amp; Kitchen</v>
      </c>
      <c r="L1043" s="2" t="s">
        <v>13285</v>
      </c>
      <c r="M1043" t="str">
        <f t="shared" si="180"/>
        <v>Kitchen &amp; HomeAppliances</v>
      </c>
      <c r="N1043" s="2" t="s">
        <v>13286</v>
      </c>
      <c r="O1043" s="2" t="str">
        <f t="shared" si="181"/>
        <v>SmallKitchenAppliances</v>
      </c>
      <c r="P1043" s="1" t="s">
        <v>13287</v>
      </c>
      <c r="Q1043" t="s">
        <v>13288</v>
      </c>
      <c r="R1043" s="2">
        <v>1625</v>
      </c>
      <c r="S1043" s="8">
        <f t="shared" si="182"/>
        <v>1625</v>
      </c>
      <c r="T1043" s="2">
        <v>2995</v>
      </c>
      <c r="U1043" s="8">
        <f t="shared" si="183"/>
        <v>2995</v>
      </c>
      <c r="V1043" s="1">
        <f t="shared" si="184"/>
        <v>0.45742904841402338</v>
      </c>
      <c r="W1043">
        <v>4.5</v>
      </c>
      <c r="X1043" s="10">
        <f t="shared" si="185"/>
        <v>4.5</v>
      </c>
      <c r="Y1043" s="4">
        <v>23484</v>
      </c>
      <c r="Z1043" s="12">
        <f t="shared" si="186"/>
        <v>23484</v>
      </c>
    </row>
    <row r="1044" spans="1:26" x14ac:dyDescent="0.25">
      <c r="A1044">
        <v>1043</v>
      </c>
      <c r="B1044" t="s">
        <v>8659</v>
      </c>
      <c r="C1044" t="s">
        <v>8660</v>
      </c>
      <c r="D1044" t="str">
        <f t="shared" si="178"/>
        <v>Bajaj Splendora 3 Litre 3KW IWH Instant Water Heater (Geyser), White</v>
      </c>
      <c r="F1044" t="str">
        <f t="shared" si="187"/>
        <v>Unique</v>
      </c>
      <c r="G1044" t="str" cm="1">
        <f t="array" ref="G1044">PROPER(_xlfn.TEXTJOIN(" ", TRUE, INDEX(_xlfn.FILTERXML("&lt;t&gt;&lt;s&gt;" &amp; SUBSTITUTE(D1044," ","&lt;/s&gt;&lt;s&gt;") &amp; "&lt;/s&gt;&lt;/t&gt;", "//s"), _xlfn.SEQUENCE(4))))</f>
        <v>Bajaj Splendora 3 Litre</v>
      </c>
      <c r="H1044" t="str">
        <f t="shared" si="177"/>
        <v>Instant Water Heater (Geyser), White</v>
      </c>
      <c r="I1044" t="s">
        <v>8629</v>
      </c>
      <c r="J1044" t="s">
        <v>13176</v>
      </c>
      <c r="K1044" s="7" t="str">
        <f t="shared" si="179"/>
        <v>Home &amp; Kitchen</v>
      </c>
      <c r="L1044" s="2" t="s">
        <v>13289</v>
      </c>
      <c r="M1044" t="str">
        <f t="shared" si="180"/>
        <v>Heating , Cooling &amp; AirQuality</v>
      </c>
      <c r="N1044" s="2" t="s">
        <v>13305</v>
      </c>
      <c r="O1044" s="2" t="str">
        <f t="shared" si="181"/>
        <v>WaterHeaters &amp; Geysers</v>
      </c>
      <c r="P1044" s="1" t="s">
        <v>13306</v>
      </c>
      <c r="R1044" s="2">
        <v>2599</v>
      </c>
      <c r="S1044" s="8">
        <f t="shared" si="182"/>
        <v>2599</v>
      </c>
      <c r="T1044" s="2">
        <v>5890</v>
      </c>
      <c r="U1044" s="8">
        <f t="shared" si="183"/>
        <v>5890</v>
      </c>
      <c r="V1044" s="1">
        <f t="shared" si="184"/>
        <v>0.55874363327674026</v>
      </c>
      <c r="W1044">
        <v>4.0999999999999996</v>
      </c>
      <c r="X1044" s="10">
        <f t="shared" si="185"/>
        <v>4.0999999999999996</v>
      </c>
      <c r="Y1044" s="4">
        <v>21783</v>
      </c>
      <c r="Z1044" s="12">
        <f t="shared" si="186"/>
        <v>21783</v>
      </c>
    </row>
    <row r="1045" spans="1:26" x14ac:dyDescent="0.25">
      <c r="A1045">
        <v>1044</v>
      </c>
      <c r="B1045" t="s">
        <v>8668</v>
      </c>
      <c r="C1045" t="s">
        <v>8669</v>
      </c>
      <c r="D1045" t="str">
        <f t="shared" si="178"/>
        <v>KENT 16052 Elegant Electric Glass Kettle 1.8L 2000 W | Blue LED Illumination | Borosilicate Glass Body | Boil Drying Protection | Used as Boiler | Milk | Tea | Water and Soup | 1 Year Warranty</v>
      </c>
      <c r="F1045" t="str">
        <f t="shared" si="187"/>
        <v>Unique</v>
      </c>
      <c r="G1045" t="str" cm="1">
        <f t="array" ref="G1045">PROPER(_xlfn.TEXTJOIN(" ", TRUE, INDEX(_xlfn.FILTERXML("&lt;t&gt;&lt;s&gt;" &amp; SUBSTITUTE(D1045," ","&lt;/s&gt;&lt;s&gt;") &amp; "&lt;/s&gt;&lt;/t&gt;", "//s"), _xlfn.SEQUENCE(4))))</f>
        <v>Kent 16052 Elegant Electric</v>
      </c>
      <c r="H1045" t="str">
        <f t="shared" si="177"/>
        <v>1.8L 2000 W | Blue LED Illumination | Borosilicate Glass Body | Boil Drying Protection | Used as Boiler | Milk | Tea | Water and Soup | 1 Year Warranty</v>
      </c>
      <c r="I1045" t="s">
        <v>8670</v>
      </c>
      <c r="J1045" t="s">
        <v>13176</v>
      </c>
      <c r="K1045" s="7" t="str">
        <f t="shared" si="179"/>
        <v>Home &amp; Kitchen</v>
      </c>
      <c r="L1045" s="2" t="s">
        <v>13285</v>
      </c>
      <c r="M1045" t="str">
        <f t="shared" si="180"/>
        <v>Kitchen &amp; HomeAppliances</v>
      </c>
      <c r="N1045" s="2" t="s">
        <v>13286</v>
      </c>
      <c r="O1045" s="2" t="str">
        <f t="shared" si="181"/>
        <v>SmallKitchenAppliances</v>
      </c>
      <c r="P1045" s="1" t="s">
        <v>13287</v>
      </c>
      <c r="Q1045" t="s">
        <v>13307</v>
      </c>
      <c r="R1045" s="2">
        <v>1199</v>
      </c>
      <c r="S1045" s="8">
        <f t="shared" si="182"/>
        <v>1199</v>
      </c>
      <c r="T1045" s="2">
        <v>2000</v>
      </c>
      <c r="U1045" s="8">
        <f t="shared" si="183"/>
        <v>2000</v>
      </c>
      <c r="V1045" s="1">
        <f t="shared" si="184"/>
        <v>0.40050000000000002</v>
      </c>
      <c r="W1045">
        <v>4</v>
      </c>
      <c r="X1045" s="10">
        <f t="shared" si="185"/>
        <v>4</v>
      </c>
      <c r="Y1045" s="4">
        <v>14030</v>
      </c>
      <c r="Z1045" s="12">
        <f t="shared" si="186"/>
        <v>14030</v>
      </c>
    </row>
    <row r="1046" spans="1:26" x14ac:dyDescent="0.25">
      <c r="A1046">
        <v>1045</v>
      </c>
      <c r="B1046" t="s">
        <v>8679</v>
      </c>
      <c r="C1046" t="s">
        <v>8680</v>
      </c>
      <c r="D1046" t="str">
        <f t="shared" si="178"/>
        <v>Bajaj New Shakti Neo 15L Vertical Storage Water Heater (Geyser 15 litres) 4 Star BEE Rated Heater For Water Heating with Titanium Armour, Swirl Flow Technology, Glasslined Tank (White), 1 Yr Warranty</v>
      </c>
      <c r="F1046" t="str">
        <f t="shared" si="187"/>
        <v>Unique</v>
      </c>
      <c r="G1046" t="str" cm="1">
        <f t="array" ref="G1046">PROPER(_xlfn.TEXTJOIN(" ", TRUE, INDEX(_xlfn.FILTERXML("&lt;t&gt;&lt;s&gt;" &amp; SUBSTITUTE(D1046," ","&lt;/s&gt;&lt;s&gt;") &amp; "&lt;/s&gt;&lt;/t&gt;", "//s"), _xlfn.SEQUENCE(4))))</f>
        <v>Bajaj New Shakti Neo</v>
      </c>
      <c r="H1046" t="str">
        <f t="shared" si="177"/>
        <v>Storage Water Heater (Geyser 15 litres) 4 Star BEE Rated Heater For Water Heating with Titanium Armour, Swirl Flow Technology, Glasslined Tank (White), 1 Yr Warranty</v>
      </c>
      <c r="I1046" t="s">
        <v>8681</v>
      </c>
      <c r="J1046" t="s">
        <v>13176</v>
      </c>
      <c r="K1046" s="7" t="str">
        <f t="shared" si="179"/>
        <v>Home &amp; Kitchen</v>
      </c>
      <c r="L1046" s="2" t="s">
        <v>13289</v>
      </c>
      <c r="M1046" t="str">
        <f t="shared" si="180"/>
        <v>Heating , Cooling &amp; AirQuality</v>
      </c>
      <c r="N1046" s="2" t="s">
        <v>13305</v>
      </c>
      <c r="O1046" s="2" t="str">
        <f t="shared" si="181"/>
        <v>WaterHeaters &amp; Geysers</v>
      </c>
      <c r="P1046" s="1" t="s">
        <v>13308</v>
      </c>
      <c r="R1046" s="2">
        <v>5499</v>
      </c>
      <c r="S1046" s="8">
        <f t="shared" si="182"/>
        <v>5499</v>
      </c>
      <c r="T1046" s="2">
        <v>13150</v>
      </c>
      <c r="U1046" s="8">
        <f t="shared" si="183"/>
        <v>13150</v>
      </c>
      <c r="V1046" s="1">
        <f t="shared" si="184"/>
        <v>0.58182509505703417</v>
      </c>
      <c r="W1046">
        <v>4.2</v>
      </c>
      <c r="X1046" s="10">
        <f t="shared" si="185"/>
        <v>4.2</v>
      </c>
      <c r="Y1046" s="4">
        <v>6398</v>
      </c>
      <c r="Z1046" s="12">
        <f t="shared" si="186"/>
        <v>6398</v>
      </c>
    </row>
    <row r="1047" spans="1:26" x14ac:dyDescent="0.25">
      <c r="A1047">
        <v>1046</v>
      </c>
      <c r="B1047" t="s">
        <v>8690</v>
      </c>
      <c r="C1047" t="s">
        <v>8691</v>
      </c>
      <c r="D1047" t="str">
        <f t="shared" si="178"/>
        <v>Lifelong LLMG23 Power Pro 500-Watt Mixer Grinder with 3 Jars (Liquidizing, Wet Grinding and Chutney Jar), Stainless Steel blades, 1 Year Warranty (Black)</v>
      </c>
      <c r="F1047" t="str">
        <f t="shared" si="187"/>
        <v>Unique</v>
      </c>
      <c r="G1047" t="str" cm="1">
        <f t="array" ref="G1047">PROPER(_xlfn.TEXTJOIN(" ", TRUE, INDEX(_xlfn.FILTERXML("&lt;t&gt;&lt;s&gt;" &amp; SUBSTITUTE(D1047," ","&lt;/s&gt;&lt;s&gt;") &amp; "&lt;/s&gt;&lt;/t&gt;", "//s"), _xlfn.SEQUENCE(4))))</f>
        <v>Lifelong Llmg23 Power Pro</v>
      </c>
      <c r="H1047" t="str">
        <f t="shared" si="177"/>
        <v>Grinder with 3 Jars (Liquidizing, Wet Grinding and Chutney Jar), Stainless Steel blades, 1 Year Warranty (Black)</v>
      </c>
      <c r="I1047" t="s">
        <v>8618</v>
      </c>
      <c r="J1047" t="s">
        <v>13176</v>
      </c>
      <c r="K1047" s="7" t="str">
        <f t="shared" si="179"/>
        <v>Home &amp; Kitchen</v>
      </c>
      <c r="L1047" s="2" t="s">
        <v>13285</v>
      </c>
      <c r="M1047" t="str">
        <f t="shared" si="180"/>
        <v>Kitchen &amp; HomeAppliances</v>
      </c>
      <c r="N1047" s="2" t="s">
        <v>13286</v>
      </c>
      <c r="O1047" s="2" t="str">
        <f t="shared" si="181"/>
        <v>SmallKitchenAppliances</v>
      </c>
      <c r="P1047" s="1" t="s">
        <v>13304</v>
      </c>
      <c r="R1047" s="2">
        <v>1299</v>
      </c>
      <c r="S1047" s="8">
        <f t="shared" si="182"/>
        <v>1299</v>
      </c>
      <c r="T1047" s="2">
        <v>3500</v>
      </c>
      <c r="U1047" s="8">
        <f t="shared" si="183"/>
        <v>3500</v>
      </c>
      <c r="V1047" s="1">
        <f t="shared" si="184"/>
        <v>0.62885714285714289</v>
      </c>
      <c r="W1047">
        <v>3.8</v>
      </c>
      <c r="X1047" s="10">
        <f t="shared" si="185"/>
        <v>3.8</v>
      </c>
      <c r="Y1047" s="4">
        <v>44050</v>
      </c>
      <c r="Z1047" s="12">
        <f t="shared" si="186"/>
        <v>44050</v>
      </c>
    </row>
    <row r="1048" spans="1:26" x14ac:dyDescent="0.25">
      <c r="A1048">
        <v>1047</v>
      </c>
      <c r="B1048" t="s">
        <v>8700</v>
      </c>
      <c r="C1048" t="s">
        <v>8701</v>
      </c>
      <c r="D1048" t="str">
        <f t="shared" si="178"/>
        <v>Bajaj Majesty DX-11 1000W Dry Iron with Advance Soleplate and Anti-bacterial German Coating Technology, White and Blue</v>
      </c>
      <c r="F1048" t="str">
        <f t="shared" si="187"/>
        <v>Unique</v>
      </c>
      <c r="G1048" t="str" cm="1">
        <f t="array" ref="G1048">PROPER(_xlfn.TEXTJOIN(" ", TRUE, INDEX(_xlfn.FILTERXML("&lt;t&gt;&lt;s&gt;" &amp; SUBSTITUTE(D1048," ","&lt;/s&gt;&lt;s&gt;") &amp; "&lt;/s&gt;&lt;/t&gt;", "//s"), _xlfn.SEQUENCE(4))))</f>
        <v>Bajaj Majesty Dx-11 1000W</v>
      </c>
      <c r="H1048" t="str">
        <f t="shared" si="177"/>
        <v>with Advance Soleplate and Anti-bacterial German Coating Technology, White and Blue</v>
      </c>
      <c r="I1048" t="s">
        <v>8607</v>
      </c>
      <c r="J1048" t="s">
        <v>13176</v>
      </c>
      <c r="K1048" s="7" t="str">
        <f t="shared" si="179"/>
        <v>Home &amp; Kitchen</v>
      </c>
      <c r="L1048" t="s">
        <v>13285</v>
      </c>
      <c r="M1048" t="str">
        <f t="shared" si="180"/>
        <v>Kitchen &amp; HomeAppliances</v>
      </c>
      <c r="N1048" t="s">
        <v>13293</v>
      </c>
      <c r="O1048" s="2" t="str">
        <f t="shared" si="181"/>
        <v>Vacuum , Cleaning &amp; Ironing</v>
      </c>
      <c r="P1048" s="1" t="s">
        <v>13294</v>
      </c>
      <c r="Q1048" t="s">
        <v>13303</v>
      </c>
      <c r="R1048">
        <v>599</v>
      </c>
      <c r="S1048" s="8">
        <f t="shared" si="182"/>
        <v>599</v>
      </c>
      <c r="T1048">
        <v>785</v>
      </c>
      <c r="U1048" s="8">
        <f t="shared" si="183"/>
        <v>785</v>
      </c>
      <c r="V1048" s="1">
        <f t="shared" si="184"/>
        <v>0.23694267515923567</v>
      </c>
      <c r="W1048">
        <v>4.2</v>
      </c>
      <c r="X1048" s="10">
        <f t="shared" si="185"/>
        <v>4.2</v>
      </c>
      <c r="Y1048" s="4">
        <v>24247</v>
      </c>
      <c r="Z1048" s="12">
        <f t="shared" si="186"/>
        <v>24247</v>
      </c>
    </row>
    <row r="1049" spans="1:26" x14ac:dyDescent="0.25">
      <c r="A1049">
        <v>1048</v>
      </c>
      <c r="B1049" t="s">
        <v>8710</v>
      </c>
      <c r="C1049" t="s">
        <v>8711</v>
      </c>
      <c r="D1049" t="str">
        <f t="shared" si="178"/>
        <v>Bajaj Rex 500W Mixer Grinder with Nutri-Pro Feature, 3 Jars, White</v>
      </c>
      <c r="F1049" t="str">
        <f t="shared" si="187"/>
        <v>Unique</v>
      </c>
      <c r="G1049" t="str" cm="1">
        <f t="array" ref="G1049">PROPER(_xlfn.TEXTJOIN(" ", TRUE, INDEX(_xlfn.FILTERXML("&lt;t&gt;&lt;s&gt;" &amp; SUBSTITUTE(D1049," ","&lt;/s&gt;&lt;s&gt;") &amp; "&lt;/s&gt;&lt;/t&gt;", "//s"), _xlfn.SEQUENCE(4))))</f>
        <v>Bajaj Rex 500W Mixer</v>
      </c>
      <c r="H1049" t="str">
        <f t="shared" si="177"/>
        <v>Nutri-Pro Feature, 3 Jars, White</v>
      </c>
      <c r="I1049" t="s">
        <v>8618</v>
      </c>
      <c r="J1049" t="s">
        <v>13176</v>
      </c>
      <c r="K1049" s="7" t="str">
        <f t="shared" si="179"/>
        <v>Home &amp; Kitchen</v>
      </c>
      <c r="L1049" s="2" t="s">
        <v>13285</v>
      </c>
      <c r="M1049" t="str">
        <f t="shared" si="180"/>
        <v>Kitchen &amp; HomeAppliances</v>
      </c>
      <c r="N1049" s="2" t="s">
        <v>13286</v>
      </c>
      <c r="O1049" s="2" t="str">
        <f t="shared" si="181"/>
        <v>SmallKitchenAppliances</v>
      </c>
      <c r="P1049" s="1" t="s">
        <v>13304</v>
      </c>
      <c r="R1049" s="2">
        <v>1999</v>
      </c>
      <c r="S1049" s="8">
        <f t="shared" si="182"/>
        <v>1999</v>
      </c>
      <c r="T1049" s="2">
        <v>3210</v>
      </c>
      <c r="U1049" s="8">
        <f t="shared" si="183"/>
        <v>3210</v>
      </c>
      <c r="V1049" s="1">
        <f t="shared" si="184"/>
        <v>0.37725856697819315</v>
      </c>
      <c r="W1049">
        <v>4.2</v>
      </c>
      <c r="X1049" s="10">
        <f t="shared" si="185"/>
        <v>4.2</v>
      </c>
      <c r="Y1049" s="4">
        <v>41349</v>
      </c>
      <c r="Z1049" s="12">
        <f t="shared" si="186"/>
        <v>41349</v>
      </c>
    </row>
    <row r="1050" spans="1:26" x14ac:dyDescent="0.25">
      <c r="A1050">
        <v>1049</v>
      </c>
      <c r="B1050" t="s">
        <v>8720</v>
      </c>
      <c r="C1050" t="s">
        <v>8721</v>
      </c>
      <c r="D1050" t="str">
        <f t="shared" si="178"/>
        <v>Lifelong LLEK15 Electric Kettle 1.5L with Stainless Steel Body, Easy and Fast Boiling of Water for Instant Noodles, Soup, Tea etc. (1 Year Warranty, Silver)</v>
      </c>
      <c r="F1050" t="str">
        <f t="shared" si="187"/>
        <v>Unique</v>
      </c>
      <c r="G1050" t="str" cm="1">
        <f t="array" ref="G1050">PROPER(_xlfn.TEXTJOIN(" ", TRUE, INDEX(_xlfn.FILTERXML("&lt;t&gt;&lt;s&gt;" &amp; SUBSTITUTE(D1050," ","&lt;/s&gt;&lt;s&gt;") &amp; "&lt;/s&gt;&lt;/t&gt;", "//s"), _xlfn.SEQUENCE(4))))</f>
        <v>Lifelong Llek15 Electric Kettle</v>
      </c>
      <c r="H1050" t="str">
        <f t="shared" si="177"/>
        <v>Stainless Steel Body, Easy and Fast Boiling of Water for Instant Noodles, Soup, Tea etc. (1 Year Warranty, Silver)</v>
      </c>
      <c r="I1050" t="s">
        <v>8670</v>
      </c>
      <c r="J1050" t="s">
        <v>13176</v>
      </c>
      <c r="K1050" s="7" t="str">
        <f t="shared" si="179"/>
        <v>Home &amp; Kitchen</v>
      </c>
      <c r="L1050" t="s">
        <v>13285</v>
      </c>
      <c r="M1050" t="str">
        <f t="shared" si="180"/>
        <v>Kitchen &amp; HomeAppliances</v>
      </c>
      <c r="N1050" s="2" t="s">
        <v>13286</v>
      </c>
      <c r="O1050" s="2" t="str">
        <f t="shared" si="181"/>
        <v>SmallKitchenAppliances</v>
      </c>
      <c r="P1050" s="1" t="s">
        <v>13287</v>
      </c>
      <c r="Q1050" t="s">
        <v>13307</v>
      </c>
      <c r="R1050">
        <v>549</v>
      </c>
      <c r="S1050" s="8">
        <f t="shared" si="182"/>
        <v>549</v>
      </c>
      <c r="T1050" s="2">
        <v>1000</v>
      </c>
      <c r="U1050" s="8">
        <f t="shared" si="183"/>
        <v>1000</v>
      </c>
      <c r="V1050" s="1">
        <f t="shared" si="184"/>
        <v>0.45100000000000001</v>
      </c>
      <c r="W1050">
        <v>3.6</v>
      </c>
      <c r="X1050" s="10">
        <f t="shared" si="185"/>
        <v>3.6</v>
      </c>
      <c r="Y1050" s="4">
        <v>1074</v>
      </c>
      <c r="Z1050" s="12">
        <f t="shared" si="186"/>
        <v>1074</v>
      </c>
    </row>
    <row r="1051" spans="1:26" x14ac:dyDescent="0.25">
      <c r="A1051">
        <v>1050</v>
      </c>
      <c r="B1051" t="s">
        <v>8730</v>
      </c>
      <c r="C1051" t="s">
        <v>8731</v>
      </c>
      <c r="D1051" t="str">
        <f t="shared" si="178"/>
        <v>Lifelong LLQH922 Regalia 800 W (ISI Certified) Quartz Room Heater with 2 Power settings, Overheating Protection, 2 Rod Heater (1 Year Warranty, White)</v>
      </c>
      <c r="F1051" t="str">
        <f t="shared" si="187"/>
        <v>Unique</v>
      </c>
      <c r="G1051" t="str" cm="1">
        <f t="array" ref="G1051">PROPER(_xlfn.TEXTJOIN(" ", TRUE, INDEX(_xlfn.FILTERXML("&lt;t&gt;&lt;s&gt;" &amp; SUBSTITUTE(D1051," ","&lt;/s&gt;&lt;s&gt;") &amp; "&lt;/s&gt;&lt;/t&gt;", "//s"), _xlfn.SEQUENCE(4))))</f>
        <v>Lifelong Llqh922 Regalia 800</v>
      </c>
      <c r="H1051" t="str">
        <f t="shared" si="177"/>
        <v>Certified) Quartz Room Heater with 2 Power settings, Overheating Protection, 2 Rod Heater (1 Year Warranty, White)</v>
      </c>
      <c r="I1051" t="s">
        <v>8461</v>
      </c>
      <c r="J1051" t="s">
        <v>13176</v>
      </c>
      <c r="K1051" s="7" t="str">
        <f t="shared" si="179"/>
        <v>Home &amp; Kitchen</v>
      </c>
      <c r="L1051" t="s">
        <v>13289</v>
      </c>
      <c r="M1051" t="str">
        <f t="shared" si="180"/>
        <v>Heating , Cooling &amp; AirQuality</v>
      </c>
      <c r="N1051" s="2" t="s">
        <v>13290</v>
      </c>
      <c r="O1051" s="2" t="str">
        <f t="shared" si="181"/>
        <v>RoomHeaters</v>
      </c>
      <c r="P1051" s="1" t="s">
        <v>13291</v>
      </c>
      <c r="R1051">
        <v>999</v>
      </c>
      <c r="S1051" s="8">
        <f t="shared" si="182"/>
        <v>999</v>
      </c>
      <c r="T1051" s="2">
        <v>2000</v>
      </c>
      <c r="U1051" s="8">
        <f t="shared" si="183"/>
        <v>2000</v>
      </c>
      <c r="V1051" s="1">
        <f t="shared" si="184"/>
        <v>0.50049999999999994</v>
      </c>
      <c r="W1051">
        <v>3.8</v>
      </c>
      <c r="X1051" s="10">
        <f t="shared" si="185"/>
        <v>3.8</v>
      </c>
      <c r="Y1051" s="4">
        <v>1163</v>
      </c>
      <c r="Z1051" s="12">
        <f t="shared" si="186"/>
        <v>1163</v>
      </c>
    </row>
    <row r="1052" spans="1:26" x14ac:dyDescent="0.25">
      <c r="A1052">
        <v>1051</v>
      </c>
      <c r="B1052" t="s">
        <v>8740</v>
      </c>
      <c r="C1052" t="s">
        <v>8741</v>
      </c>
      <c r="D1052" t="str">
        <f t="shared" si="178"/>
        <v>R B Nova Lint Fabric Shaver for Cloths, Lint Remover for Woolen Sweaters, Blankets, Jackets Burr Remover Pill Remover from Carpets, Pack of 1</v>
      </c>
      <c r="F1052" t="str">
        <f t="shared" si="187"/>
        <v>Unique</v>
      </c>
      <c r="G1052" t="str" cm="1">
        <f t="array" ref="G1052">PROPER(_xlfn.TEXTJOIN(" ", TRUE, INDEX(_xlfn.FILTERXML("&lt;t&gt;&lt;s&gt;" &amp; SUBSTITUTE(D1052," ","&lt;/s&gt;&lt;s&gt;") &amp; "&lt;/s&gt;&lt;/t&gt;", "//s"), _xlfn.SEQUENCE(4))))</f>
        <v>R B Nova Lint</v>
      </c>
      <c r="H1052" t="str">
        <f t="shared" si="177"/>
        <v>for Cloths, Lint Remover for Woolen Sweaters, Blankets, Jackets Burr Remover Pill Remover from Carpets, Pack of 1</v>
      </c>
      <c r="I1052" t="s">
        <v>8483</v>
      </c>
      <c r="J1052" t="s">
        <v>13176</v>
      </c>
      <c r="K1052" s="7" t="str">
        <f t="shared" si="179"/>
        <v>Home &amp; Kitchen</v>
      </c>
      <c r="L1052" t="s">
        <v>13285</v>
      </c>
      <c r="M1052" t="str">
        <f t="shared" si="180"/>
        <v>Kitchen &amp; HomeAppliances</v>
      </c>
      <c r="N1052" s="2" t="s">
        <v>13293</v>
      </c>
      <c r="O1052" s="2" t="str">
        <f t="shared" si="181"/>
        <v>Vacuum , Cleaning &amp; Ironing</v>
      </c>
      <c r="P1052" s="1" t="s">
        <v>13294</v>
      </c>
      <c r="Q1052" t="s">
        <v>13295</v>
      </c>
      <c r="R1052">
        <v>398</v>
      </c>
      <c r="S1052" s="8">
        <f t="shared" si="182"/>
        <v>398</v>
      </c>
      <c r="T1052" s="2">
        <v>1999</v>
      </c>
      <c r="U1052" s="8">
        <f t="shared" si="183"/>
        <v>1999</v>
      </c>
      <c r="V1052" s="1">
        <f t="shared" si="184"/>
        <v>0.80090045022511258</v>
      </c>
      <c r="W1052">
        <v>4.0999999999999996</v>
      </c>
      <c r="X1052" s="10">
        <f t="shared" si="185"/>
        <v>4.0999999999999996</v>
      </c>
      <c r="Y1052" s="4">
        <v>257</v>
      </c>
      <c r="Z1052" s="12">
        <f t="shared" si="186"/>
        <v>257</v>
      </c>
    </row>
    <row r="1053" spans="1:26" x14ac:dyDescent="0.25">
      <c r="A1053">
        <v>1052</v>
      </c>
      <c r="B1053" t="s">
        <v>8750</v>
      </c>
      <c r="C1053" t="s">
        <v>8751</v>
      </c>
      <c r="D1053" t="str">
        <f t="shared" si="178"/>
        <v>Bajaj Immersion Rod Water Heater 1500 Watts, Silver</v>
      </c>
      <c r="F1053" t="str">
        <f t="shared" si="187"/>
        <v>Unique</v>
      </c>
      <c r="G1053" t="str" cm="1">
        <f t="array" ref="G1053">PROPER(_xlfn.TEXTJOIN(" ", TRUE, INDEX(_xlfn.FILTERXML("&lt;t&gt;&lt;s&gt;" &amp; SUBSTITUTE(D1053," ","&lt;/s&gt;&lt;s&gt;") &amp; "&lt;/s&gt;&lt;/t&gt;", "//s"), _xlfn.SEQUENCE(4))))</f>
        <v>Bajaj Immersion Rod Water</v>
      </c>
      <c r="H1053" t="str">
        <f t="shared" ref="H1053:H1116" si="188">IFERROR(TRIM(MID(D1053, FIND("~", SUBSTITUTE(D1053, " ", "~", 6)) + 1, LEN(D1053))), "")</f>
        <v>Watts, Silver</v>
      </c>
      <c r="I1053" t="s">
        <v>8752</v>
      </c>
      <c r="J1053" t="s">
        <v>13176</v>
      </c>
      <c r="K1053" s="7" t="str">
        <f t="shared" si="179"/>
        <v>Home &amp; Kitchen</v>
      </c>
      <c r="L1053" t="s">
        <v>13289</v>
      </c>
      <c r="M1053" t="str">
        <f t="shared" si="180"/>
        <v>Heating , Cooling &amp; AirQuality</v>
      </c>
      <c r="N1053" t="s">
        <v>13305</v>
      </c>
      <c r="O1053" s="2" t="str">
        <f t="shared" si="181"/>
        <v>WaterHeaters &amp; Geysers</v>
      </c>
      <c r="P1053" s="1" t="s">
        <v>13309</v>
      </c>
      <c r="R1053">
        <v>539</v>
      </c>
      <c r="S1053" s="8">
        <f t="shared" si="182"/>
        <v>539</v>
      </c>
      <c r="T1053">
        <v>720</v>
      </c>
      <c r="U1053" s="8">
        <f t="shared" si="183"/>
        <v>720</v>
      </c>
      <c r="V1053" s="1">
        <f t="shared" si="184"/>
        <v>0.25138888888888888</v>
      </c>
      <c r="W1053">
        <v>4.0999999999999996</v>
      </c>
      <c r="X1053" s="10">
        <f t="shared" si="185"/>
        <v>4.0999999999999996</v>
      </c>
      <c r="Y1053" s="4">
        <v>36017</v>
      </c>
      <c r="Z1053" s="12">
        <f t="shared" si="186"/>
        <v>36017</v>
      </c>
    </row>
    <row r="1054" spans="1:26" x14ac:dyDescent="0.25">
      <c r="A1054">
        <v>1053</v>
      </c>
      <c r="B1054" t="s">
        <v>8761</v>
      </c>
      <c r="C1054" t="s">
        <v>8762</v>
      </c>
      <c r="D1054" t="str">
        <f t="shared" si="178"/>
        <v>INALSA Electric Kettle 1.5 Litre with Stainless Steel Body - Absa|Auto Shut Off and Boil Dry Protection Safety Features| Cordless Base and Cord Winder|Hot Water Kettle |Water Heater Jug</v>
      </c>
      <c r="F1054" t="str">
        <f t="shared" si="187"/>
        <v>Unique</v>
      </c>
      <c r="G1054" t="str" cm="1">
        <f t="array" ref="G1054">PROPER(_xlfn.TEXTJOIN(" ", TRUE, INDEX(_xlfn.FILTERXML("&lt;t&gt;&lt;s&gt;" &amp; SUBSTITUTE(D1054," ","&lt;/s&gt;&lt;s&gt;") &amp; "&lt;/s&gt;&lt;/t&gt;", "//s"), _xlfn.SEQUENCE(4))))</f>
        <v>Inalsa Electric Kettle 1.5</v>
      </c>
      <c r="H1054" t="str">
        <f t="shared" si="188"/>
        <v>Stainless Steel Body - Absa|Auto Shut Off and Boil Dry Protection Safety Features| Cordless Base and Cord Winder|Hot Water Kettle |Water Heater Jug</v>
      </c>
      <c r="I1054" t="s">
        <v>8450</v>
      </c>
      <c r="J1054" t="s">
        <v>13176</v>
      </c>
      <c r="K1054" s="7" t="str">
        <f t="shared" si="179"/>
        <v>Home &amp; Kitchen</v>
      </c>
      <c r="L1054" t="s">
        <v>13285</v>
      </c>
      <c r="M1054" t="str">
        <f t="shared" si="180"/>
        <v>Kitchen &amp; HomeAppliances</v>
      </c>
      <c r="N1054" s="2" t="s">
        <v>13286</v>
      </c>
      <c r="O1054" s="2" t="str">
        <f t="shared" si="181"/>
        <v>SmallKitchenAppliances</v>
      </c>
      <c r="P1054" s="1" t="s">
        <v>13287</v>
      </c>
      <c r="Q1054" t="s">
        <v>13288</v>
      </c>
      <c r="R1054">
        <v>699</v>
      </c>
      <c r="S1054" s="8">
        <f t="shared" si="182"/>
        <v>699</v>
      </c>
      <c r="T1054" s="2">
        <v>1595</v>
      </c>
      <c r="U1054" s="8">
        <f t="shared" si="183"/>
        <v>1595</v>
      </c>
      <c r="V1054" s="1">
        <f t="shared" si="184"/>
        <v>0.56175548589341695</v>
      </c>
      <c r="W1054">
        <v>4.0999999999999996</v>
      </c>
      <c r="X1054" s="10">
        <f t="shared" si="185"/>
        <v>4.0999999999999996</v>
      </c>
      <c r="Y1054" s="4">
        <v>8090</v>
      </c>
      <c r="Z1054" s="12">
        <f t="shared" si="186"/>
        <v>8090</v>
      </c>
    </row>
    <row r="1055" spans="1:26" x14ac:dyDescent="0.25">
      <c r="A1055">
        <v>1054</v>
      </c>
      <c r="B1055" t="s">
        <v>8771</v>
      </c>
      <c r="C1055" t="s">
        <v>8772</v>
      </c>
      <c r="D1055" t="str">
        <f t="shared" si="178"/>
        <v>Prestige PIC 20 1600 Watt Induction Cooktop with Push button (Black)</v>
      </c>
      <c r="F1055" t="str">
        <f t="shared" si="187"/>
        <v>Unique</v>
      </c>
      <c r="G1055" t="str" cm="1">
        <f t="array" ref="G1055">PROPER(_xlfn.TEXTJOIN(" ", TRUE, INDEX(_xlfn.FILTERXML("&lt;t&gt;&lt;s&gt;" &amp; SUBSTITUTE(D1055," ","&lt;/s&gt;&lt;s&gt;") &amp; "&lt;/s&gt;&lt;/t&gt;", "//s"), _xlfn.SEQUENCE(4))))</f>
        <v>Prestige Pic 20 1600</v>
      </c>
      <c r="H1055" t="str">
        <f t="shared" si="188"/>
        <v>Cooktop with Push button (Black)</v>
      </c>
      <c r="I1055" t="s">
        <v>8556</v>
      </c>
      <c r="J1055" t="s">
        <v>13176</v>
      </c>
      <c r="K1055" s="7" t="str">
        <f t="shared" si="179"/>
        <v>Home &amp; Kitchen</v>
      </c>
      <c r="L1055" s="2" t="s">
        <v>13285</v>
      </c>
      <c r="M1055" t="str">
        <f t="shared" si="180"/>
        <v>Kitchen &amp; HomeAppliances</v>
      </c>
      <c r="N1055" s="2" t="s">
        <v>13286</v>
      </c>
      <c r="O1055" s="2" t="str">
        <f t="shared" si="181"/>
        <v>SmallKitchenAppliances</v>
      </c>
      <c r="P1055" s="1" t="s">
        <v>13301</v>
      </c>
      <c r="R1055" s="2">
        <v>2148</v>
      </c>
      <c r="S1055" s="8">
        <f t="shared" si="182"/>
        <v>2148</v>
      </c>
      <c r="T1055" s="2">
        <v>3645</v>
      </c>
      <c r="U1055" s="8">
        <f t="shared" si="183"/>
        <v>3645</v>
      </c>
      <c r="V1055" s="1">
        <f t="shared" si="184"/>
        <v>0.41069958847736626</v>
      </c>
      <c r="W1055">
        <v>4.0999999999999996</v>
      </c>
      <c r="X1055" s="10">
        <f t="shared" si="185"/>
        <v>4.0999999999999996</v>
      </c>
      <c r="Y1055" s="4">
        <v>31388</v>
      </c>
      <c r="Z1055" s="12">
        <f t="shared" si="186"/>
        <v>31388</v>
      </c>
    </row>
    <row r="1056" spans="1:26" x14ac:dyDescent="0.25">
      <c r="A1056">
        <v>1055</v>
      </c>
      <c r="B1056" t="s">
        <v>8781</v>
      </c>
      <c r="C1056" t="s">
        <v>8782</v>
      </c>
      <c r="D1056" t="str">
        <f t="shared" si="178"/>
        <v>Pigeon Healthifry Digital Air Fryer, 360¬∞ High Speed Air Circulation Technology 1200 W with Non-Stick 4.2 L Basket - Green</v>
      </c>
      <c r="F1056" t="str">
        <f t="shared" si="187"/>
        <v>Unique</v>
      </c>
      <c r="G1056" t="str" cm="1">
        <f t="array" ref="G1056">PROPER(_xlfn.TEXTJOIN(" ", TRUE, INDEX(_xlfn.FILTERXML("&lt;t&gt;&lt;s&gt;" &amp; SUBSTITUTE(D1056," ","&lt;/s&gt;&lt;s&gt;") &amp; "&lt;/s&gt;&lt;/t&gt;", "//s"), _xlfn.SEQUENCE(4))))</f>
        <v>Pigeon Healthifry Digital Air</v>
      </c>
      <c r="H1056" t="str">
        <f t="shared" si="188"/>
        <v>High Speed Air Circulation Technology 1200 W with Non-Stick 4.2 L Basket - Green</v>
      </c>
      <c r="I1056" t="s">
        <v>8783</v>
      </c>
      <c r="J1056" t="s">
        <v>13176</v>
      </c>
      <c r="K1056" s="7" t="str">
        <f t="shared" si="179"/>
        <v>Home &amp; Kitchen</v>
      </c>
      <c r="L1056" s="2" t="s">
        <v>13285</v>
      </c>
      <c r="M1056" t="str">
        <f t="shared" si="180"/>
        <v>Kitchen &amp; HomeAppliances</v>
      </c>
      <c r="N1056" s="2" t="s">
        <v>13286</v>
      </c>
      <c r="O1056" s="2" t="str">
        <f t="shared" si="181"/>
        <v>SmallKitchenAppliances</v>
      </c>
      <c r="P1056" s="1" t="s">
        <v>13310</v>
      </c>
      <c r="Q1056" t="s">
        <v>13311</v>
      </c>
      <c r="R1056" s="2">
        <v>3599</v>
      </c>
      <c r="S1056" s="8">
        <f t="shared" si="182"/>
        <v>3599</v>
      </c>
      <c r="T1056" s="2">
        <v>7950</v>
      </c>
      <c r="U1056" s="8">
        <f t="shared" si="183"/>
        <v>7950</v>
      </c>
      <c r="V1056" s="1">
        <f t="shared" si="184"/>
        <v>0.5472955974842767</v>
      </c>
      <c r="W1056">
        <v>4.2</v>
      </c>
      <c r="X1056" s="10">
        <f t="shared" si="185"/>
        <v>4.2</v>
      </c>
      <c r="Y1056" s="4">
        <v>136</v>
      </c>
      <c r="Z1056" s="12">
        <f t="shared" si="186"/>
        <v>136</v>
      </c>
    </row>
    <row r="1057" spans="1:26" x14ac:dyDescent="0.25">
      <c r="A1057">
        <v>1056</v>
      </c>
      <c r="B1057" t="s">
        <v>8792</v>
      </c>
      <c r="C1057" t="s">
        <v>8793</v>
      </c>
      <c r="D1057" t="str">
        <f t="shared" si="178"/>
        <v>PrettyKrafts Laundry Basket for clothes with Lid and Handles, Toys Organiser, 75 Ltr Black and Grey</v>
      </c>
      <c r="F1057" t="str">
        <f t="shared" si="187"/>
        <v>Unique</v>
      </c>
      <c r="G1057" t="str" cm="1">
        <f t="array" ref="G1057">PROPER(_xlfn.TEXTJOIN(" ", TRUE, INDEX(_xlfn.FILTERXML("&lt;t&gt;&lt;s&gt;" &amp; SUBSTITUTE(D1057," ","&lt;/s&gt;&lt;s&gt;") &amp; "&lt;/s&gt;&lt;/t&gt;", "//s"), _xlfn.SEQUENCE(4))))</f>
        <v>Prettykrafts Laundry Basket For</v>
      </c>
      <c r="H1057" t="str">
        <f t="shared" si="188"/>
        <v>Lid and Handles, Toys Organiser, 75 Ltr Black and Grey</v>
      </c>
      <c r="I1057" t="s">
        <v>8794</v>
      </c>
      <c r="J1057" t="s">
        <v>13176</v>
      </c>
      <c r="K1057" s="7" t="str">
        <f t="shared" si="179"/>
        <v>Home &amp; Kitchen</v>
      </c>
      <c r="L1057" t="s">
        <v>13312</v>
      </c>
      <c r="M1057" t="str">
        <f t="shared" si="180"/>
        <v>HomeStorage &amp; Organization</v>
      </c>
      <c r="N1057" t="s">
        <v>13313</v>
      </c>
      <c r="O1057" s="2" t="str">
        <f t="shared" si="181"/>
        <v>LaundryOrganization</v>
      </c>
      <c r="P1057" s="1" t="s">
        <v>13314</v>
      </c>
      <c r="R1057">
        <v>351</v>
      </c>
      <c r="S1057" s="8">
        <f t="shared" si="182"/>
        <v>351</v>
      </c>
      <c r="T1057">
        <v>999</v>
      </c>
      <c r="U1057" s="8">
        <f t="shared" si="183"/>
        <v>999</v>
      </c>
      <c r="V1057" s="1">
        <f t="shared" si="184"/>
        <v>0.64864864864864868</v>
      </c>
      <c r="W1057">
        <v>4</v>
      </c>
      <c r="X1057" s="10">
        <f t="shared" si="185"/>
        <v>4</v>
      </c>
      <c r="Y1057" s="4">
        <v>5380</v>
      </c>
      <c r="Z1057" s="12">
        <f t="shared" si="186"/>
        <v>5380</v>
      </c>
    </row>
    <row r="1058" spans="1:26" x14ac:dyDescent="0.25">
      <c r="A1058">
        <v>1057</v>
      </c>
      <c r="B1058" t="s">
        <v>8803</v>
      </c>
      <c r="C1058" t="s">
        <v>8804</v>
      </c>
      <c r="D1058" t="str">
        <f t="shared" si="178"/>
        <v>Philips GC1905 1440-Watt Steam Iron with Spray (Blue)</v>
      </c>
      <c r="F1058" t="str">
        <f t="shared" si="187"/>
        <v>Unique</v>
      </c>
      <c r="G1058" t="str" cm="1">
        <f t="array" ref="G1058">PROPER(_xlfn.TEXTJOIN(" ", TRUE, INDEX(_xlfn.FILTERXML("&lt;t&gt;&lt;s&gt;" &amp; SUBSTITUTE(D1058," ","&lt;/s&gt;&lt;s&gt;") &amp; "&lt;/s&gt;&lt;/t&gt;", "//s"), _xlfn.SEQUENCE(4))))</f>
        <v>Philips Gc1905 1440-Watt Steam</v>
      </c>
      <c r="H1058" t="str">
        <f t="shared" si="188"/>
        <v>Spray (Blue)</v>
      </c>
      <c r="I1058" t="s">
        <v>8805</v>
      </c>
      <c r="J1058" t="s">
        <v>13176</v>
      </c>
      <c r="K1058" s="7" t="str">
        <f t="shared" si="179"/>
        <v>Home &amp; Kitchen</v>
      </c>
      <c r="L1058" s="2" t="s">
        <v>13285</v>
      </c>
      <c r="M1058" t="str">
        <f t="shared" si="180"/>
        <v>Kitchen &amp; HomeAppliances</v>
      </c>
      <c r="N1058" s="2" t="s">
        <v>13293</v>
      </c>
      <c r="O1058" s="2" t="str">
        <f t="shared" si="181"/>
        <v>Vacuum , Cleaning &amp; Ironing</v>
      </c>
      <c r="P1058" s="1" t="s">
        <v>13294</v>
      </c>
      <c r="Q1058" t="s">
        <v>13303</v>
      </c>
      <c r="R1058" s="2">
        <v>1614</v>
      </c>
      <c r="S1058" s="8">
        <f t="shared" si="182"/>
        <v>1614</v>
      </c>
      <c r="T1058" s="2">
        <v>1745</v>
      </c>
      <c r="U1058" s="8">
        <f t="shared" si="183"/>
        <v>1745</v>
      </c>
      <c r="V1058" s="1">
        <f t="shared" si="184"/>
        <v>7.5071633237822344E-2</v>
      </c>
      <c r="W1058">
        <v>4.3</v>
      </c>
      <c r="X1058" s="10">
        <f t="shared" si="185"/>
        <v>4.3</v>
      </c>
      <c r="Y1058" s="4">
        <v>37974</v>
      </c>
      <c r="Z1058" s="12">
        <f t="shared" si="186"/>
        <v>37974</v>
      </c>
    </row>
    <row r="1059" spans="1:26" x14ac:dyDescent="0.25">
      <c r="A1059">
        <v>1058</v>
      </c>
      <c r="B1059" t="s">
        <v>8814</v>
      </c>
      <c r="C1059" t="s">
        <v>8815</v>
      </c>
      <c r="D1059" t="str">
        <f t="shared" si="178"/>
        <v>Havells Immersion HB15 1500 Watt (White Blue)</v>
      </c>
      <c r="F1059" t="str">
        <f t="shared" si="187"/>
        <v>Unique</v>
      </c>
      <c r="G1059" t="str" cm="1">
        <f t="array" ref="G1059">PROPER(_xlfn.TEXTJOIN(" ", TRUE, INDEX(_xlfn.FILTERXML("&lt;t&gt;&lt;s&gt;" &amp; SUBSTITUTE(D1059," ","&lt;/s&gt;&lt;s&gt;") &amp; "&lt;/s&gt;&lt;/t&gt;", "//s"), _xlfn.SEQUENCE(4))))</f>
        <v>Havells Immersion Hb15 1500</v>
      </c>
      <c r="H1059" t="str">
        <f t="shared" si="188"/>
        <v>Blue)</v>
      </c>
      <c r="I1059" t="s">
        <v>8752</v>
      </c>
      <c r="J1059" t="s">
        <v>13176</v>
      </c>
      <c r="K1059" s="7" t="str">
        <f t="shared" si="179"/>
        <v>Home &amp; Kitchen</v>
      </c>
      <c r="L1059" t="s">
        <v>13289</v>
      </c>
      <c r="M1059" t="str">
        <f t="shared" si="180"/>
        <v>Heating , Cooling &amp; AirQuality</v>
      </c>
      <c r="N1059" s="2" t="s">
        <v>13305</v>
      </c>
      <c r="O1059" s="2" t="str">
        <f t="shared" si="181"/>
        <v>WaterHeaters &amp; Geysers</v>
      </c>
      <c r="P1059" s="1" t="s">
        <v>13309</v>
      </c>
      <c r="R1059">
        <v>719</v>
      </c>
      <c r="S1059" s="8">
        <f t="shared" si="182"/>
        <v>719</v>
      </c>
      <c r="T1059" s="2">
        <v>1295</v>
      </c>
      <c r="U1059" s="8">
        <f t="shared" si="183"/>
        <v>1295</v>
      </c>
      <c r="V1059" s="1">
        <f t="shared" si="184"/>
        <v>0.44478764478764476</v>
      </c>
      <c r="W1059">
        <v>4.2</v>
      </c>
      <c r="X1059" s="10">
        <f t="shared" si="185"/>
        <v>4.2</v>
      </c>
      <c r="Y1059" s="4">
        <v>17218</v>
      </c>
      <c r="Z1059" s="12">
        <f t="shared" si="186"/>
        <v>17218</v>
      </c>
    </row>
    <row r="1060" spans="1:26" x14ac:dyDescent="0.25">
      <c r="A1060">
        <v>1059</v>
      </c>
      <c r="B1060" t="s">
        <v>8824</v>
      </c>
      <c r="C1060" t="s">
        <v>8825</v>
      </c>
      <c r="D1060" t="str">
        <f t="shared" si="178"/>
        <v>AGARO LR2007 Lint Remover, Rechargeable, for Woolen Sweaters, Blankets, Jackets, Burr Remover, Pill Remover From Carpets, Curtains</v>
      </c>
      <c r="F1060" t="str">
        <f t="shared" si="187"/>
        <v>Unique</v>
      </c>
      <c r="G1060" t="str" cm="1">
        <f t="array" ref="G1060">PROPER(_xlfn.TEXTJOIN(" ", TRUE, INDEX(_xlfn.FILTERXML("&lt;t&gt;&lt;s&gt;" &amp; SUBSTITUTE(D1060," ","&lt;/s&gt;&lt;s&gt;") &amp; "&lt;/s&gt;&lt;/t&gt;", "//s"), _xlfn.SEQUENCE(4))))</f>
        <v>Agaro Lr2007 Lint Remover,</v>
      </c>
      <c r="H1060" t="str">
        <f t="shared" si="188"/>
        <v>Woolen Sweaters, Blankets, Jackets, Burr Remover, Pill Remover From Carpets, Curtains</v>
      </c>
      <c r="I1060" t="s">
        <v>8483</v>
      </c>
      <c r="J1060" t="s">
        <v>13176</v>
      </c>
      <c r="K1060" s="7" t="str">
        <f t="shared" si="179"/>
        <v>Home &amp; Kitchen</v>
      </c>
      <c r="L1060" t="s">
        <v>13285</v>
      </c>
      <c r="M1060" t="str">
        <f t="shared" si="180"/>
        <v>Kitchen &amp; HomeAppliances</v>
      </c>
      <c r="N1060" s="2" t="s">
        <v>13293</v>
      </c>
      <c r="O1060" s="2" t="str">
        <f t="shared" si="181"/>
        <v>Vacuum , Cleaning &amp; Ironing</v>
      </c>
      <c r="P1060" s="1" t="s">
        <v>13294</v>
      </c>
      <c r="Q1060" t="s">
        <v>13295</v>
      </c>
      <c r="R1060">
        <v>678</v>
      </c>
      <c r="S1060" s="8">
        <f t="shared" si="182"/>
        <v>678</v>
      </c>
      <c r="T1060" s="2">
        <v>1499</v>
      </c>
      <c r="U1060" s="8">
        <f t="shared" si="183"/>
        <v>1499</v>
      </c>
      <c r="V1060" s="1">
        <f t="shared" si="184"/>
        <v>0.54769846564376246</v>
      </c>
      <c r="W1060">
        <v>4.2</v>
      </c>
      <c r="X1060" s="10">
        <f t="shared" si="185"/>
        <v>4.2</v>
      </c>
      <c r="Y1060" s="4">
        <v>900</v>
      </c>
      <c r="Z1060" s="12">
        <f t="shared" si="186"/>
        <v>900</v>
      </c>
    </row>
    <row r="1061" spans="1:26" x14ac:dyDescent="0.25">
      <c r="A1061">
        <v>1060</v>
      </c>
      <c r="B1061" t="s">
        <v>8834</v>
      </c>
      <c r="C1061" t="s">
        <v>8835</v>
      </c>
      <c r="D1061" t="str">
        <f t="shared" si="178"/>
        <v>Pigeon 1.5 litre Hot Kettle and Stainless Steel Water Bottle Combo used for boiling Water, Making Tea and Coffee, Instant Noodles, Soup, 1500 Watt with Auto Shut- off Feature - (Silver)</v>
      </c>
      <c r="F1061" t="str">
        <f t="shared" si="187"/>
        <v>Unique</v>
      </c>
      <c r="G1061" t="str" cm="1">
        <f t="array" ref="G1061">PROPER(_xlfn.TEXTJOIN(" ", TRUE, INDEX(_xlfn.FILTERXML("&lt;t&gt;&lt;s&gt;" &amp; SUBSTITUTE(D1061," ","&lt;/s&gt;&lt;s&gt;") &amp; "&lt;/s&gt;&lt;/t&gt;", "//s"), _xlfn.SEQUENCE(4))))</f>
        <v>Pigeon 1.5 Litre Hot</v>
      </c>
      <c r="H1061" t="str">
        <f t="shared" si="188"/>
        <v>Stainless Steel Water Bottle Combo used for boiling Water, Making Tea and Coffee, Instant Noodles, Soup, 1500 Watt with Auto Shut- off Feature - (Silver)</v>
      </c>
      <c r="I1061" t="s">
        <v>8670</v>
      </c>
      <c r="J1061" t="s">
        <v>13176</v>
      </c>
      <c r="K1061" s="7" t="str">
        <f t="shared" si="179"/>
        <v>Home &amp; Kitchen</v>
      </c>
      <c r="L1061" t="s">
        <v>13285</v>
      </c>
      <c r="M1061" t="str">
        <f t="shared" si="180"/>
        <v>Kitchen &amp; HomeAppliances</v>
      </c>
      <c r="N1061" s="2" t="s">
        <v>13286</v>
      </c>
      <c r="O1061" s="2" t="str">
        <f t="shared" si="181"/>
        <v>SmallKitchenAppliances</v>
      </c>
      <c r="P1061" s="1" t="s">
        <v>13287</v>
      </c>
      <c r="Q1061" t="s">
        <v>13307</v>
      </c>
      <c r="R1061">
        <v>809</v>
      </c>
      <c r="S1061" s="8">
        <f t="shared" si="182"/>
        <v>809</v>
      </c>
      <c r="T1061" s="2">
        <v>1545</v>
      </c>
      <c r="U1061" s="8">
        <f t="shared" si="183"/>
        <v>1545</v>
      </c>
      <c r="V1061" s="1">
        <f t="shared" si="184"/>
        <v>0.47637540453074434</v>
      </c>
      <c r="W1061">
        <v>3.7</v>
      </c>
      <c r="X1061" s="10">
        <f t="shared" si="185"/>
        <v>3.7</v>
      </c>
      <c r="Y1061" s="4">
        <v>976</v>
      </c>
      <c r="Z1061" s="12">
        <f t="shared" si="186"/>
        <v>976</v>
      </c>
    </row>
    <row r="1062" spans="1:26" x14ac:dyDescent="0.25">
      <c r="A1062">
        <v>1061</v>
      </c>
      <c r="B1062" t="s">
        <v>8844</v>
      </c>
      <c r="C1062" t="s">
        <v>8845</v>
      </c>
      <c r="D1062" t="str">
        <f t="shared" si="178"/>
        <v>NutriPro Juicer Mixer Grinder - Smoothie Maker - 500 Watts (3 Jars 2 Blades)</v>
      </c>
      <c r="F1062" t="str">
        <f t="shared" si="187"/>
        <v>Unique</v>
      </c>
      <c r="G1062" t="str" cm="1">
        <f t="array" ref="G1062">PROPER(_xlfn.TEXTJOIN(" ", TRUE, INDEX(_xlfn.FILTERXML("&lt;t&gt;&lt;s&gt;" &amp; SUBSTITUTE(D1062," ","&lt;/s&gt;&lt;s&gt;") &amp; "&lt;/s&gt;&lt;/t&gt;", "//s"), _xlfn.SEQUENCE(4))))</f>
        <v>Nutripro Juicer Mixer Grinder</v>
      </c>
      <c r="H1062" t="str">
        <f t="shared" si="188"/>
        <v>Maker - 500 Watts (3 Jars 2 Blades)</v>
      </c>
      <c r="I1062" t="s">
        <v>8846</v>
      </c>
      <c r="J1062" t="s">
        <v>13176</v>
      </c>
      <c r="K1062" s="7" t="str">
        <f t="shared" si="179"/>
        <v>Home &amp; Kitchen</v>
      </c>
      <c r="L1062" s="2" t="s">
        <v>13285</v>
      </c>
      <c r="M1062" t="str">
        <f t="shared" si="180"/>
        <v>Kitchen &amp; HomeAppliances</v>
      </c>
      <c r="N1062" s="2" t="s">
        <v>13286</v>
      </c>
      <c r="O1062" s="2" t="str">
        <f t="shared" si="181"/>
        <v>SmallKitchenAppliances</v>
      </c>
      <c r="P1062" s="1" t="s">
        <v>13315</v>
      </c>
      <c r="R1062" s="2">
        <v>1969</v>
      </c>
      <c r="S1062" s="8">
        <f t="shared" si="182"/>
        <v>1969</v>
      </c>
      <c r="T1062" s="2">
        <v>5000</v>
      </c>
      <c r="U1062" s="8">
        <f t="shared" si="183"/>
        <v>5000</v>
      </c>
      <c r="V1062" s="1">
        <f t="shared" si="184"/>
        <v>0.60619999999999996</v>
      </c>
      <c r="W1062">
        <v>4.0999999999999996</v>
      </c>
      <c r="X1062" s="10">
        <f t="shared" si="185"/>
        <v>4.0999999999999996</v>
      </c>
      <c r="Y1062" s="4">
        <v>4927</v>
      </c>
      <c r="Z1062" s="12">
        <f t="shared" si="186"/>
        <v>4927</v>
      </c>
    </row>
    <row r="1063" spans="1:26" x14ac:dyDescent="0.25">
      <c r="A1063">
        <v>1062</v>
      </c>
      <c r="B1063" t="s">
        <v>8855</v>
      </c>
      <c r="C1063" t="s">
        <v>8856</v>
      </c>
      <c r="D1063" t="str">
        <f t="shared" si="178"/>
        <v>Philips GC026 30 Fabric Shaver, Lint Remover for Woolen Sweaters, Blankets, Jackets Burr Remover Pill Remover from Carpets, Curtains (White)</v>
      </c>
      <c r="F1063" t="str">
        <f t="shared" si="187"/>
        <v>Unique</v>
      </c>
      <c r="G1063" t="str" cm="1">
        <f t="array" ref="G1063">PROPER(_xlfn.TEXTJOIN(" ", TRUE, INDEX(_xlfn.FILTERXML("&lt;t&gt;&lt;s&gt;" &amp; SUBSTITUTE(D1063," ","&lt;/s&gt;&lt;s&gt;") &amp; "&lt;/s&gt;&lt;/t&gt;", "//s"), _xlfn.SEQUENCE(4))))</f>
        <v>Philips Gc026 30 Fabric</v>
      </c>
      <c r="H1063" t="str">
        <f t="shared" si="188"/>
        <v>Remover for Woolen Sweaters, Blankets, Jackets Burr Remover Pill Remover from Carpets, Curtains (White)</v>
      </c>
      <c r="I1063" t="s">
        <v>8483</v>
      </c>
      <c r="J1063" t="s">
        <v>13176</v>
      </c>
      <c r="K1063" s="7" t="str">
        <f t="shared" si="179"/>
        <v>Home &amp; Kitchen</v>
      </c>
      <c r="L1063" s="2" t="s">
        <v>13285</v>
      </c>
      <c r="M1063" t="str">
        <f t="shared" si="180"/>
        <v>Kitchen &amp; HomeAppliances</v>
      </c>
      <c r="N1063" s="2" t="s">
        <v>13293</v>
      </c>
      <c r="O1063" s="2" t="str">
        <f t="shared" si="181"/>
        <v>Vacuum , Cleaning &amp; Ironing</v>
      </c>
      <c r="P1063" s="1" t="s">
        <v>13294</v>
      </c>
      <c r="Q1063" t="s">
        <v>13295</v>
      </c>
      <c r="R1063" s="2">
        <v>1490</v>
      </c>
      <c r="S1063" s="8">
        <f t="shared" si="182"/>
        <v>1490</v>
      </c>
      <c r="T1063" s="2">
        <v>1695</v>
      </c>
      <c r="U1063" s="8">
        <f t="shared" si="183"/>
        <v>1695</v>
      </c>
      <c r="V1063" s="1">
        <f t="shared" si="184"/>
        <v>0.12094395280235988</v>
      </c>
      <c r="W1063">
        <v>4.4000000000000004</v>
      </c>
      <c r="X1063" s="10">
        <f t="shared" si="185"/>
        <v>4.4000000000000004</v>
      </c>
      <c r="Y1063" s="4">
        <v>3543</v>
      </c>
      <c r="Z1063" s="12">
        <f t="shared" si="186"/>
        <v>3543</v>
      </c>
    </row>
    <row r="1064" spans="1:26" x14ac:dyDescent="0.25">
      <c r="A1064">
        <v>1063</v>
      </c>
      <c r="B1064" t="s">
        <v>8865</v>
      </c>
      <c r="C1064" t="s">
        <v>8866</v>
      </c>
      <c r="D1064" t="str">
        <f t="shared" si="178"/>
        <v>Havells Cista Room Heater, White, 2000 Watts</v>
      </c>
      <c r="F1064" t="str">
        <f t="shared" si="187"/>
        <v>Unique</v>
      </c>
      <c r="G1064" t="str" cm="1">
        <f t="array" ref="G1064">PROPER(_xlfn.TEXTJOIN(" ", TRUE, INDEX(_xlfn.FILTERXML("&lt;t&gt;&lt;s&gt;" &amp; SUBSTITUTE(D1064," ","&lt;/s&gt;&lt;s&gt;") &amp; "&lt;/s&gt;&lt;/t&gt;", "//s"), _xlfn.SEQUENCE(4))))</f>
        <v>Havells Cista Room Heater,</v>
      </c>
      <c r="H1064" t="str">
        <f t="shared" si="188"/>
        <v>Watts</v>
      </c>
      <c r="I1064" t="s">
        <v>8461</v>
      </c>
      <c r="J1064" t="s">
        <v>13176</v>
      </c>
      <c r="K1064" s="7" t="str">
        <f t="shared" si="179"/>
        <v>Home &amp; Kitchen</v>
      </c>
      <c r="L1064" s="2" t="s">
        <v>13289</v>
      </c>
      <c r="M1064" t="str">
        <f t="shared" si="180"/>
        <v>Heating , Cooling &amp; AirQuality</v>
      </c>
      <c r="N1064" s="2" t="s">
        <v>13290</v>
      </c>
      <c r="O1064" s="2" t="str">
        <f t="shared" si="181"/>
        <v>RoomHeaters</v>
      </c>
      <c r="P1064" s="1" t="s">
        <v>13291</v>
      </c>
      <c r="R1064" s="2">
        <v>2499</v>
      </c>
      <c r="S1064" s="8">
        <f t="shared" si="182"/>
        <v>2499</v>
      </c>
      <c r="T1064" s="2">
        <v>3945</v>
      </c>
      <c r="U1064" s="8">
        <f t="shared" si="183"/>
        <v>3945</v>
      </c>
      <c r="V1064" s="1">
        <f t="shared" si="184"/>
        <v>0.36653992395437263</v>
      </c>
      <c r="W1064">
        <v>3.8</v>
      </c>
      <c r="X1064" s="10">
        <f t="shared" si="185"/>
        <v>3.8</v>
      </c>
      <c r="Y1064" s="4">
        <v>2732</v>
      </c>
      <c r="Z1064" s="12">
        <f t="shared" si="186"/>
        <v>2732</v>
      </c>
    </row>
    <row r="1065" spans="1:26" x14ac:dyDescent="0.25">
      <c r="A1065">
        <v>1064</v>
      </c>
      <c r="B1065" t="s">
        <v>8875</v>
      </c>
      <c r="C1065" t="s">
        <v>8876</v>
      </c>
      <c r="D1065" t="str">
        <f t="shared" si="178"/>
        <v>AGARO Regal 800 Watts Handheld Vacuum Cleaner, Lightweight and Durable Body, Small Mini Size ( Black)</v>
      </c>
      <c r="F1065" t="str">
        <f t="shared" si="187"/>
        <v>Unique</v>
      </c>
      <c r="G1065" t="str" cm="1">
        <f t="array" ref="G1065">PROPER(_xlfn.TEXTJOIN(" ", TRUE, INDEX(_xlfn.FILTERXML("&lt;t&gt;&lt;s&gt;" &amp; SUBSTITUTE(D1065," ","&lt;/s&gt;&lt;s&gt;") &amp; "&lt;/s&gt;&lt;/t&gt;", "//s"), _xlfn.SEQUENCE(4))))</f>
        <v>Agaro Regal 800 Watts</v>
      </c>
      <c r="H1065" t="str">
        <f t="shared" si="188"/>
        <v>Cleaner, Lightweight and Durable Body, Small Mini Size ( Black)</v>
      </c>
      <c r="I1065" t="s">
        <v>8877</v>
      </c>
      <c r="J1065" t="s">
        <v>13176</v>
      </c>
      <c r="K1065" s="7" t="str">
        <f t="shared" si="179"/>
        <v>Home &amp; Kitchen</v>
      </c>
      <c r="L1065" s="2" t="s">
        <v>13285</v>
      </c>
      <c r="M1065" t="str">
        <f t="shared" si="180"/>
        <v>Kitchen &amp; HomeAppliances</v>
      </c>
      <c r="N1065" s="2" t="s">
        <v>13293</v>
      </c>
      <c r="O1065" s="2" t="str">
        <f t="shared" si="181"/>
        <v>Vacuum , Cleaning &amp; Ironing</v>
      </c>
      <c r="P1065" s="1" t="s">
        <v>13316</v>
      </c>
      <c r="Q1065" t="s">
        <v>13317</v>
      </c>
      <c r="R1065" s="2">
        <v>1665</v>
      </c>
      <c r="S1065" s="8">
        <f t="shared" si="182"/>
        <v>1665</v>
      </c>
      <c r="T1065" s="2">
        <v>2099</v>
      </c>
      <c r="U1065" s="8">
        <f t="shared" si="183"/>
        <v>2099</v>
      </c>
      <c r="V1065" s="1">
        <f t="shared" si="184"/>
        <v>0.20676512625059551</v>
      </c>
      <c r="W1065">
        <v>4</v>
      </c>
      <c r="X1065" s="10">
        <f t="shared" si="185"/>
        <v>4</v>
      </c>
      <c r="Y1065" s="4">
        <v>14368</v>
      </c>
      <c r="Z1065" s="12">
        <f t="shared" si="186"/>
        <v>14368</v>
      </c>
    </row>
    <row r="1066" spans="1:26" x14ac:dyDescent="0.25">
      <c r="A1066">
        <v>1065</v>
      </c>
      <c r="B1066" t="s">
        <v>8886</v>
      </c>
      <c r="C1066" t="s">
        <v>8887</v>
      </c>
      <c r="D1066" t="str">
        <f t="shared" si="178"/>
        <v>Philips Viva Collection HD4928 01 2100-Watt Induction Cooktop with Feather Touch Sensor and Crystal Glass Plate (Black)</v>
      </c>
      <c r="F1066" t="str">
        <f t="shared" si="187"/>
        <v>Unique</v>
      </c>
      <c r="G1066" t="str" cm="1">
        <f t="array" ref="G1066">PROPER(_xlfn.TEXTJOIN(" ", TRUE, INDEX(_xlfn.FILTERXML("&lt;t&gt;&lt;s&gt;" &amp; SUBSTITUTE(D1066," ","&lt;/s&gt;&lt;s&gt;") &amp; "&lt;/s&gt;&lt;/t&gt;", "//s"), _xlfn.SEQUENCE(4))))</f>
        <v>Philips Viva Collection Hd4928</v>
      </c>
      <c r="H1066" t="str">
        <f t="shared" si="188"/>
        <v>Induction Cooktop with Feather Touch Sensor and Crystal Glass Plate (Black)</v>
      </c>
      <c r="I1066" t="s">
        <v>8556</v>
      </c>
      <c r="J1066" t="s">
        <v>13176</v>
      </c>
      <c r="K1066" s="7" t="str">
        <f t="shared" si="179"/>
        <v>Home &amp; Kitchen</v>
      </c>
      <c r="L1066" s="2" t="s">
        <v>13285</v>
      </c>
      <c r="M1066" t="str">
        <f t="shared" si="180"/>
        <v>Kitchen &amp; HomeAppliances</v>
      </c>
      <c r="N1066" s="2" t="s">
        <v>13286</v>
      </c>
      <c r="O1066" s="2" t="str">
        <f t="shared" si="181"/>
        <v>SmallKitchenAppliances</v>
      </c>
      <c r="P1066" s="1" t="s">
        <v>13301</v>
      </c>
      <c r="R1066" s="2">
        <v>3229</v>
      </c>
      <c r="S1066" s="8">
        <f t="shared" si="182"/>
        <v>3229</v>
      </c>
      <c r="T1066" s="2">
        <v>5295</v>
      </c>
      <c r="U1066" s="8">
        <f t="shared" si="183"/>
        <v>5295</v>
      </c>
      <c r="V1066" s="1">
        <f t="shared" si="184"/>
        <v>0.39017941454202076</v>
      </c>
      <c r="W1066">
        <v>4.2</v>
      </c>
      <c r="X1066" s="10">
        <f t="shared" si="185"/>
        <v>4.2</v>
      </c>
      <c r="Y1066" s="4">
        <v>39724</v>
      </c>
      <c r="Z1066" s="12">
        <f t="shared" si="186"/>
        <v>39724</v>
      </c>
    </row>
    <row r="1067" spans="1:26" x14ac:dyDescent="0.25">
      <c r="A1067">
        <v>1066</v>
      </c>
      <c r="B1067" t="s">
        <v>8896</v>
      </c>
      <c r="C1067" t="s">
        <v>8897</v>
      </c>
      <c r="D1067" t="str">
        <f t="shared" si="178"/>
        <v>Pigeon By Stovekraft ABS Plastic Acer Plus Induction Cooktop 1800 Watts With Feather Touch Control - Black</v>
      </c>
      <c r="F1067" t="str">
        <f t="shared" si="187"/>
        <v>Unique</v>
      </c>
      <c r="G1067" t="str" cm="1">
        <f t="array" ref="G1067">PROPER(_xlfn.TEXTJOIN(" ", TRUE, INDEX(_xlfn.FILTERXML("&lt;t&gt;&lt;s&gt;" &amp; SUBSTITUTE(D1067," ","&lt;/s&gt;&lt;s&gt;") &amp; "&lt;/s&gt;&lt;/t&gt;", "//s"), _xlfn.SEQUENCE(4))))</f>
        <v>Pigeon By Stovekraft Abs</v>
      </c>
      <c r="H1067" t="str">
        <f t="shared" si="188"/>
        <v>Plus Induction Cooktop 1800 Watts With Feather Touch Control - Black</v>
      </c>
      <c r="I1067" t="s">
        <v>8556</v>
      </c>
      <c r="J1067" t="s">
        <v>13176</v>
      </c>
      <c r="K1067" s="7" t="str">
        <f t="shared" si="179"/>
        <v>Home &amp; Kitchen</v>
      </c>
      <c r="L1067" s="2" t="s">
        <v>13285</v>
      </c>
      <c r="M1067" t="str">
        <f t="shared" si="180"/>
        <v>Kitchen &amp; HomeAppliances</v>
      </c>
      <c r="N1067" s="2" t="s">
        <v>13286</v>
      </c>
      <c r="O1067" s="2" t="str">
        <f t="shared" si="181"/>
        <v>SmallKitchenAppliances</v>
      </c>
      <c r="P1067" s="1" t="s">
        <v>13301</v>
      </c>
      <c r="R1067" s="2">
        <v>1799</v>
      </c>
      <c r="S1067" s="8">
        <f t="shared" si="182"/>
        <v>1799</v>
      </c>
      <c r="T1067" s="2">
        <v>3595</v>
      </c>
      <c r="U1067" s="8">
        <f t="shared" si="183"/>
        <v>3595</v>
      </c>
      <c r="V1067" s="1">
        <f t="shared" si="184"/>
        <v>0.49958275382475659</v>
      </c>
      <c r="W1067">
        <v>3.8</v>
      </c>
      <c r="X1067" s="10">
        <f t="shared" si="185"/>
        <v>3.8</v>
      </c>
      <c r="Y1067" s="4">
        <v>9791</v>
      </c>
      <c r="Z1067" s="12">
        <f t="shared" si="186"/>
        <v>9791</v>
      </c>
    </row>
    <row r="1068" spans="1:26" x14ac:dyDescent="0.25">
      <c r="A1068">
        <v>1067</v>
      </c>
      <c r="B1068" t="s">
        <v>8906</v>
      </c>
      <c r="C1068" t="s">
        <v>8907</v>
      </c>
      <c r="D1068" t="str">
        <f t="shared" si="178"/>
        <v>AGARO Esteem Multi Kettle 1.2 Litre, 600W with 3 Heating Modes and Rapid Boil Technology</v>
      </c>
      <c r="F1068" t="str">
        <f t="shared" si="187"/>
        <v>Unique</v>
      </c>
      <c r="G1068" t="str" cm="1">
        <f t="array" ref="G1068">PROPER(_xlfn.TEXTJOIN(" ", TRUE, INDEX(_xlfn.FILTERXML("&lt;t&gt;&lt;s&gt;" &amp; SUBSTITUTE(D1068," ","&lt;/s&gt;&lt;s&gt;") &amp; "&lt;/s&gt;&lt;/t&gt;", "//s"), _xlfn.SEQUENCE(4))))</f>
        <v>Agaro Esteem Multi Kettle</v>
      </c>
      <c r="H1068" t="str">
        <f t="shared" si="188"/>
        <v>600W with 3 Heating Modes and Rapid Boil Technology</v>
      </c>
      <c r="I1068" t="s">
        <v>8450</v>
      </c>
      <c r="J1068" t="s">
        <v>13176</v>
      </c>
      <c r="K1068" s="7" t="str">
        <f t="shared" si="179"/>
        <v>Home &amp; Kitchen</v>
      </c>
      <c r="L1068" s="2" t="s">
        <v>13285</v>
      </c>
      <c r="M1068" t="str">
        <f t="shared" si="180"/>
        <v>Kitchen &amp; HomeAppliances</v>
      </c>
      <c r="N1068" s="2" t="s">
        <v>13286</v>
      </c>
      <c r="O1068" s="2" t="str">
        <f t="shared" si="181"/>
        <v>SmallKitchenAppliances</v>
      </c>
      <c r="P1068" s="1" t="s">
        <v>13287</v>
      </c>
      <c r="Q1068" t="s">
        <v>13288</v>
      </c>
      <c r="R1068" s="2">
        <v>1260</v>
      </c>
      <c r="S1068" s="8">
        <f t="shared" si="182"/>
        <v>1260</v>
      </c>
      <c r="T1068" s="2">
        <v>1699</v>
      </c>
      <c r="U1068" s="8">
        <f t="shared" si="183"/>
        <v>1699</v>
      </c>
      <c r="V1068" s="1">
        <f t="shared" si="184"/>
        <v>0.25838728663919952</v>
      </c>
      <c r="W1068">
        <v>4.2</v>
      </c>
      <c r="X1068" s="10">
        <f t="shared" si="185"/>
        <v>4.2</v>
      </c>
      <c r="Y1068" s="4">
        <v>2891</v>
      </c>
      <c r="Z1068" s="12">
        <f t="shared" si="186"/>
        <v>2891</v>
      </c>
    </row>
    <row r="1069" spans="1:26" x14ac:dyDescent="0.25">
      <c r="A1069">
        <v>1068</v>
      </c>
      <c r="B1069" t="s">
        <v>8916</v>
      </c>
      <c r="C1069" t="s">
        <v>8917</v>
      </c>
      <c r="D1069" t="str">
        <f t="shared" si="178"/>
        <v>Bajaj Minor 1000 Watts Radiant Room Heater (Steel, ISI Approved)</v>
      </c>
      <c r="F1069" t="str">
        <f t="shared" si="187"/>
        <v>Unique</v>
      </c>
      <c r="G1069" t="str" cm="1">
        <f t="array" ref="G1069">PROPER(_xlfn.TEXTJOIN(" ", TRUE, INDEX(_xlfn.FILTERXML("&lt;t&gt;&lt;s&gt;" &amp; SUBSTITUTE(D1069," ","&lt;/s&gt;&lt;s&gt;") &amp; "&lt;/s&gt;&lt;/t&gt;", "//s"), _xlfn.SEQUENCE(4))))</f>
        <v>Bajaj Minor 1000 Watts</v>
      </c>
      <c r="H1069" t="str">
        <f t="shared" si="188"/>
        <v>Heater (Steel, ISI Approved)</v>
      </c>
      <c r="I1069" t="s">
        <v>8461</v>
      </c>
      <c r="J1069" t="s">
        <v>13176</v>
      </c>
      <c r="K1069" s="7" t="str">
        <f t="shared" si="179"/>
        <v>Home &amp; Kitchen</v>
      </c>
      <c r="L1069" t="s">
        <v>13289</v>
      </c>
      <c r="M1069" t="str">
        <f t="shared" si="180"/>
        <v>Heating , Cooling &amp; AirQuality</v>
      </c>
      <c r="N1069" s="2" t="s">
        <v>13290</v>
      </c>
      <c r="O1069" s="2" t="str">
        <f t="shared" si="181"/>
        <v>RoomHeaters</v>
      </c>
      <c r="P1069" s="1" t="s">
        <v>13291</v>
      </c>
      <c r="R1069">
        <v>749</v>
      </c>
      <c r="S1069" s="8">
        <f t="shared" si="182"/>
        <v>749</v>
      </c>
      <c r="T1069" s="2">
        <v>1129</v>
      </c>
      <c r="U1069" s="8">
        <f t="shared" si="183"/>
        <v>1129</v>
      </c>
      <c r="V1069" s="1">
        <f t="shared" si="184"/>
        <v>0.3365810451727192</v>
      </c>
      <c r="W1069">
        <v>4</v>
      </c>
      <c r="X1069" s="10">
        <f t="shared" si="185"/>
        <v>4</v>
      </c>
      <c r="Y1069" s="4">
        <v>2446</v>
      </c>
      <c r="Z1069" s="12">
        <f t="shared" si="186"/>
        <v>2446</v>
      </c>
    </row>
    <row r="1070" spans="1:26" x14ac:dyDescent="0.25">
      <c r="A1070">
        <v>1069</v>
      </c>
      <c r="B1070" t="s">
        <v>8926</v>
      </c>
      <c r="C1070" t="s">
        <v>8927</v>
      </c>
      <c r="D1070" t="str">
        <f t="shared" si="178"/>
        <v>Butterfly Jet Elite Mixer Grinder, 750W, 4 Jars (Grey)</v>
      </c>
      <c r="F1070" t="str">
        <f t="shared" si="187"/>
        <v>Unique</v>
      </c>
      <c r="G1070" t="str" cm="1">
        <f t="array" ref="G1070">PROPER(_xlfn.TEXTJOIN(" ", TRUE, INDEX(_xlfn.FILTERXML("&lt;t&gt;&lt;s&gt;" &amp; SUBSTITUTE(D1070," ","&lt;/s&gt;&lt;s&gt;") &amp; "&lt;/s&gt;&lt;/t&gt;", "//s"), _xlfn.SEQUENCE(4))))</f>
        <v>Butterfly Jet Elite Mixer</v>
      </c>
      <c r="H1070" t="str">
        <f t="shared" si="188"/>
        <v>4 Jars (Grey)</v>
      </c>
      <c r="I1070" t="s">
        <v>8618</v>
      </c>
      <c r="J1070" t="s">
        <v>13176</v>
      </c>
      <c r="K1070" s="7" t="str">
        <f t="shared" si="179"/>
        <v>Home &amp; Kitchen</v>
      </c>
      <c r="L1070" s="2" t="s">
        <v>13285</v>
      </c>
      <c r="M1070" t="str">
        <f t="shared" si="180"/>
        <v>Kitchen &amp; HomeAppliances</v>
      </c>
      <c r="N1070" s="2" t="s">
        <v>13286</v>
      </c>
      <c r="O1070" s="2" t="str">
        <f t="shared" si="181"/>
        <v>SmallKitchenAppliances</v>
      </c>
      <c r="P1070" s="1" t="s">
        <v>13304</v>
      </c>
      <c r="R1070" s="2">
        <v>3499</v>
      </c>
      <c r="S1070" s="8">
        <f t="shared" si="182"/>
        <v>3499</v>
      </c>
      <c r="T1070" s="2">
        <v>5795</v>
      </c>
      <c r="U1070" s="8">
        <f t="shared" si="183"/>
        <v>5795</v>
      </c>
      <c r="V1070" s="1">
        <f t="shared" si="184"/>
        <v>0.39620362381363244</v>
      </c>
      <c r="W1070">
        <v>3.9</v>
      </c>
      <c r="X1070" s="10">
        <f t="shared" si="185"/>
        <v>3.9</v>
      </c>
      <c r="Y1070" s="4">
        <v>25340</v>
      </c>
      <c r="Z1070" s="12">
        <f t="shared" si="186"/>
        <v>25340</v>
      </c>
    </row>
    <row r="1071" spans="1:26" x14ac:dyDescent="0.25">
      <c r="A1071">
        <v>1070</v>
      </c>
      <c r="B1071" t="s">
        <v>8936</v>
      </c>
      <c r="C1071" t="s">
        <v>8937</v>
      </c>
      <c r="D1071" t="str">
        <f t="shared" si="178"/>
        <v>SOFLIN Egg Boiler Electric Automatic Off 7 Egg Poacher for Steaming, Cooking, Boiling and Frying (400 Watts, Blue)</v>
      </c>
      <c r="F1071" t="str">
        <f t="shared" si="187"/>
        <v>Unique</v>
      </c>
      <c r="G1071" t="str" cm="1">
        <f t="array" ref="G1071">PROPER(_xlfn.TEXTJOIN(" ", TRUE, INDEX(_xlfn.FILTERXML("&lt;t&gt;&lt;s&gt;" &amp; SUBSTITUTE(D1071," ","&lt;/s&gt;&lt;s&gt;") &amp; "&lt;/s&gt;&lt;/t&gt;", "//s"), _xlfn.SEQUENCE(4))))</f>
        <v>Soflin Egg Boiler Electric</v>
      </c>
      <c r="H1071" t="str">
        <f t="shared" si="188"/>
        <v>7 Egg Poacher for Steaming, Cooking, Boiling and Frying (400 Watts, Blue)</v>
      </c>
      <c r="I1071" t="s">
        <v>8938</v>
      </c>
      <c r="J1071" t="s">
        <v>13176</v>
      </c>
      <c r="K1071" s="7" t="str">
        <f t="shared" si="179"/>
        <v>Home &amp; Kitchen</v>
      </c>
      <c r="L1071" t="s">
        <v>13285</v>
      </c>
      <c r="M1071" t="str">
        <f t="shared" si="180"/>
        <v>Kitchen &amp; HomeAppliances</v>
      </c>
      <c r="N1071" t="s">
        <v>13286</v>
      </c>
      <c r="O1071" s="2" t="str">
        <f t="shared" si="181"/>
        <v>SmallKitchenAppliances</v>
      </c>
      <c r="P1071" s="1" t="s">
        <v>13318</v>
      </c>
      <c r="R1071">
        <v>379</v>
      </c>
      <c r="S1071" s="8">
        <f t="shared" si="182"/>
        <v>379</v>
      </c>
      <c r="T1071">
        <v>999</v>
      </c>
      <c r="U1071" s="8">
        <f t="shared" si="183"/>
        <v>999</v>
      </c>
      <c r="V1071" s="1">
        <f t="shared" si="184"/>
        <v>0.62062062062062062</v>
      </c>
      <c r="W1071">
        <v>4.3</v>
      </c>
      <c r="X1071" s="10">
        <f t="shared" si="185"/>
        <v>4.3</v>
      </c>
      <c r="Y1071" s="4">
        <v>3096</v>
      </c>
      <c r="Z1071" s="12">
        <f t="shared" si="186"/>
        <v>3096</v>
      </c>
    </row>
    <row r="1072" spans="1:26" x14ac:dyDescent="0.25">
      <c r="A1072">
        <v>1071</v>
      </c>
      <c r="B1072" t="s">
        <v>8947</v>
      </c>
      <c r="C1072" t="s">
        <v>8948</v>
      </c>
      <c r="D1072" t="str">
        <f t="shared" si="178"/>
        <v>Lifelong LLQH925 Dyno Quartz Heater 2 Power settings Tip Over Cut-off Switch 800 Watt Silent operation Power Indicator 2 Rod Room Heater (1 Year Warranty, Grey)</v>
      </c>
      <c r="F1072" t="str">
        <f t="shared" si="187"/>
        <v>Unique</v>
      </c>
      <c r="G1072" t="str" cm="1">
        <f t="array" ref="G1072">PROPER(_xlfn.TEXTJOIN(" ", TRUE, INDEX(_xlfn.FILTERXML("&lt;t&gt;&lt;s&gt;" &amp; SUBSTITUTE(D1072," ","&lt;/s&gt;&lt;s&gt;") &amp; "&lt;/s&gt;&lt;/t&gt;", "//s"), _xlfn.SEQUENCE(4))))</f>
        <v>Lifelong Llqh925 Dyno Quartz</v>
      </c>
      <c r="H1072" t="str">
        <f t="shared" si="188"/>
        <v>Power settings Tip Over Cut-off Switch 800 Watt Silent operation Power Indicator 2 Rod Room Heater (1 Year Warranty, Grey)</v>
      </c>
      <c r="I1072" t="s">
        <v>8461</v>
      </c>
      <c r="J1072" t="s">
        <v>13176</v>
      </c>
      <c r="K1072" s="7" t="str">
        <f t="shared" si="179"/>
        <v>Home &amp; Kitchen</v>
      </c>
      <c r="L1072" s="2" t="s">
        <v>13289</v>
      </c>
      <c r="M1072" t="str">
        <f t="shared" si="180"/>
        <v>Heating , Cooling &amp; AirQuality</v>
      </c>
      <c r="N1072" s="2" t="s">
        <v>13290</v>
      </c>
      <c r="O1072" s="2" t="str">
        <f t="shared" si="181"/>
        <v>RoomHeaters</v>
      </c>
      <c r="P1072" s="1" t="s">
        <v>13291</v>
      </c>
      <c r="R1072" s="2">
        <v>1099</v>
      </c>
      <c r="S1072" s="8">
        <f t="shared" si="182"/>
        <v>1099</v>
      </c>
      <c r="T1072" s="2">
        <v>2400</v>
      </c>
      <c r="U1072" s="8">
        <f t="shared" si="183"/>
        <v>2400</v>
      </c>
      <c r="V1072" s="1">
        <f t="shared" si="184"/>
        <v>0.54208333333333336</v>
      </c>
      <c r="W1072">
        <v>3.8</v>
      </c>
      <c r="X1072" s="10">
        <f t="shared" si="185"/>
        <v>3.8</v>
      </c>
      <c r="Y1072" s="4">
        <v>4</v>
      </c>
      <c r="Z1072" s="12">
        <f t="shared" si="186"/>
        <v>4</v>
      </c>
    </row>
    <row r="1073" spans="1:26" x14ac:dyDescent="0.25">
      <c r="A1073">
        <v>1072</v>
      </c>
      <c r="B1073" t="s">
        <v>8957</v>
      </c>
      <c r="C1073" t="s">
        <v>8958</v>
      </c>
      <c r="D1073" t="str">
        <f t="shared" si="178"/>
        <v>Amazon Basics 1500 W Electric Kettle (Stainless Steel Body, 1.5 L)</v>
      </c>
      <c r="F1073" t="str">
        <f t="shared" si="187"/>
        <v>Unique</v>
      </c>
      <c r="G1073" t="str" cm="1">
        <f t="array" ref="G1073">PROPER(_xlfn.TEXTJOIN(" ", TRUE, INDEX(_xlfn.FILTERXML("&lt;t&gt;&lt;s&gt;" &amp; SUBSTITUTE(D1073," ","&lt;/s&gt;&lt;s&gt;") &amp; "&lt;/s&gt;&lt;/t&gt;", "//s"), _xlfn.SEQUENCE(4))))</f>
        <v>Amazon Basics 1500 W</v>
      </c>
      <c r="H1073" t="str">
        <f t="shared" si="188"/>
        <v>(Stainless Steel Body, 1.5 L)</v>
      </c>
      <c r="I1073" t="s">
        <v>8670</v>
      </c>
      <c r="J1073" t="s">
        <v>13176</v>
      </c>
      <c r="K1073" s="7" t="str">
        <f t="shared" si="179"/>
        <v>Home &amp; Kitchen</v>
      </c>
      <c r="L1073" t="s">
        <v>13285</v>
      </c>
      <c r="M1073" t="str">
        <f t="shared" si="180"/>
        <v>Kitchen &amp; HomeAppliances</v>
      </c>
      <c r="N1073" s="2" t="s">
        <v>13286</v>
      </c>
      <c r="O1073" s="2" t="str">
        <f t="shared" si="181"/>
        <v>SmallKitchenAppliances</v>
      </c>
      <c r="P1073" s="1" t="s">
        <v>13287</v>
      </c>
      <c r="Q1073" t="s">
        <v>13307</v>
      </c>
      <c r="R1073">
        <v>749</v>
      </c>
      <c r="S1073" s="8">
        <f t="shared" si="182"/>
        <v>749</v>
      </c>
      <c r="T1073" s="2">
        <v>1299</v>
      </c>
      <c r="U1073" s="8">
        <f t="shared" si="183"/>
        <v>1299</v>
      </c>
      <c r="V1073" s="1">
        <f t="shared" si="184"/>
        <v>0.42340261739799845</v>
      </c>
      <c r="W1073">
        <v>4</v>
      </c>
      <c r="X1073" s="10">
        <f t="shared" si="185"/>
        <v>4</v>
      </c>
      <c r="Y1073" s="4">
        <v>119</v>
      </c>
      <c r="Z1073" s="12">
        <f t="shared" si="186"/>
        <v>119</v>
      </c>
    </row>
    <row r="1074" spans="1:26" x14ac:dyDescent="0.25">
      <c r="A1074">
        <v>1073</v>
      </c>
      <c r="B1074" t="s">
        <v>8967</v>
      </c>
      <c r="C1074" t="s">
        <v>8968</v>
      </c>
      <c r="D1074" t="str">
        <f t="shared" si="178"/>
        <v>Prestige Sandwich Maker PGMFD 01, Black</v>
      </c>
      <c r="F1074" t="str">
        <f t="shared" si="187"/>
        <v>Unique</v>
      </c>
      <c r="G1074" t="str" cm="1">
        <f t="array" ref="G1074">PROPER(_xlfn.TEXTJOIN(" ", TRUE, INDEX(_xlfn.FILTERXML("&lt;t&gt;&lt;s&gt;" &amp; SUBSTITUTE(D1074," ","&lt;/s&gt;&lt;s&gt;") &amp; "&lt;/s&gt;&lt;/t&gt;", "//s"), _xlfn.SEQUENCE(4))))</f>
        <v>Prestige Sandwich Maker Pgmfd</v>
      </c>
      <c r="H1074" t="str">
        <f t="shared" si="188"/>
        <v/>
      </c>
      <c r="I1074" t="s">
        <v>8969</v>
      </c>
      <c r="J1074" t="s">
        <v>13176</v>
      </c>
      <c r="K1074" s="7" t="str">
        <f t="shared" si="179"/>
        <v>Home &amp; Kitchen</v>
      </c>
      <c r="L1074" s="2" t="s">
        <v>13285</v>
      </c>
      <c r="M1074" t="str">
        <f t="shared" si="180"/>
        <v>Kitchen &amp; HomeAppliances</v>
      </c>
      <c r="N1074" s="2" t="s">
        <v>13286</v>
      </c>
      <c r="O1074" s="2" t="str">
        <f t="shared" si="181"/>
        <v>SmallKitchenAppliances</v>
      </c>
      <c r="P1074" s="1" t="s">
        <v>13319</v>
      </c>
      <c r="R1074" s="2">
        <v>1299</v>
      </c>
      <c r="S1074" s="8">
        <f t="shared" si="182"/>
        <v>1299</v>
      </c>
      <c r="T1074" s="2">
        <v>1299</v>
      </c>
      <c r="U1074" s="8">
        <f t="shared" si="183"/>
        <v>1299</v>
      </c>
      <c r="V1074" s="1">
        <f t="shared" si="184"/>
        <v>0</v>
      </c>
      <c r="W1074">
        <v>4.2</v>
      </c>
      <c r="X1074" s="10">
        <f t="shared" si="185"/>
        <v>4.2</v>
      </c>
      <c r="Y1074" s="4">
        <v>40106</v>
      </c>
      <c r="Z1074" s="12">
        <f t="shared" si="186"/>
        <v>40106</v>
      </c>
    </row>
    <row r="1075" spans="1:26" x14ac:dyDescent="0.25">
      <c r="A1075">
        <v>1074</v>
      </c>
      <c r="B1075" t="s">
        <v>8978</v>
      </c>
      <c r="C1075" t="s">
        <v>8979</v>
      </c>
      <c r="D1075" t="str">
        <f t="shared" si="178"/>
        <v>Orient Electric Fabrijoy DIFJ10BP 1000-Watt Dry Iron, Non-Stick (White and Blue)</v>
      </c>
      <c r="F1075" t="str">
        <f t="shared" si="187"/>
        <v>Unique</v>
      </c>
      <c r="G1075" t="str" cm="1">
        <f t="array" ref="G1075">PROPER(_xlfn.TEXTJOIN(" ", TRUE, INDEX(_xlfn.FILTERXML("&lt;t&gt;&lt;s&gt;" &amp; SUBSTITUTE(D1075," ","&lt;/s&gt;&lt;s&gt;") &amp; "&lt;/s&gt;&lt;/t&gt;", "//s"), _xlfn.SEQUENCE(4))))</f>
        <v>Orient Electric Fabrijoy Difj10Bp</v>
      </c>
      <c r="H1075" t="str">
        <f t="shared" si="188"/>
        <v>Iron, Non-Stick (White and Blue)</v>
      </c>
      <c r="I1075" t="s">
        <v>8607</v>
      </c>
      <c r="J1075" t="s">
        <v>13176</v>
      </c>
      <c r="K1075" s="7" t="str">
        <f t="shared" si="179"/>
        <v>Home &amp; Kitchen</v>
      </c>
      <c r="L1075" t="s">
        <v>13285</v>
      </c>
      <c r="M1075" t="str">
        <f t="shared" si="180"/>
        <v>Kitchen &amp; HomeAppliances</v>
      </c>
      <c r="N1075" s="2" t="s">
        <v>13293</v>
      </c>
      <c r="O1075" s="2" t="str">
        <f t="shared" si="181"/>
        <v>Vacuum , Cleaning &amp; Ironing</v>
      </c>
      <c r="P1075" s="1" t="s">
        <v>13294</v>
      </c>
      <c r="Q1075" t="s">
        <v>13303</v>
      </c>
      <c r="R1075">
        <v>549</v>
      </c>
      <c r="S1075" s="8">
        <f t="shared" si="182"/>
        <v>549</v>
      </c>
      <c r="T1075" s="2">
        <v>1090</v>
      </c>
      <c r="U1075" s="8">
        <f t="shared" si="183"/>
        <v>1090</v>
      </c>
      <c r="V1075" s="1">
        <f t="shared" si="184"/>
        <v>0.4963302752293578</v>
      </c>
      <c r="W1075">
        <v>4.2</v>
      </c>
      <c r="X1075" s="10">
        <f t="shared" si="185"/>
        <v>4.2</v>
      </c>
      <c r="Y1075" s="4">
        <v>13029</v>
      </c>
      <c r="Z1075" s="12">
        <f t="shared" si="186"/>
        <v>13029</v>
      </c>
    </row>
    <row r="1076" spans="1:26" x14ac:dyDescent="0.25">
      <c r="A1076">
        <v>1075</v>
      </c>
      <c r="B1076" t="s">
        <v>8988</v>
      </c>
      <c r="C1076" t="s">
        <v>8989</v>
      </c>
      <c r="D1076" t="str">
        <f t="shared" si="178"/>
        <v>Lifelong LLFH921 Regalia 2000 W Fan Heater, 3 Air Settings, Room Heater with Overheating Protection, 1 Year Warranty ( White, (ISI Certified, Ideal for small to medium room area)</v>
      </c>
      <c r="F1076" t="str">
        <f t="shared" si="187"/>
        <v>Unique</v>
      </c>
      <c r="G1076" t="str" cm="1">
        <f t="array" ref="G1076">PROPER(_xlfn.TEXTJOIN(" ", TRUE, INDEX(_xlfn.FILTERXML("&lt;t&gt;&lt;s&gt;" &amp; SUBSTITUTE(D1076," ","&lt;/s&gt;&lt;s&gt;") &amp; "&lt;/s&gt;&lt;/t&gt;", "//s"), _xlfn.SEQUENCE(4))))</f>
        <v>Lifelong Llfh921 Regalia 2000</v>
      </c>
      <c r="H1076" t="str">
        <f t="shared" si="188"/>
        <v>Heater, 3 Air Settings, Room Heater with Overheating Protection, 1 Year Warranty ( White, (ISI Certified, Ideal for small to medium room area)</v>
      </c>
      <c r="I1076" t="s">
        <v>8472</v>
      </c>
      <c r="J1076" t="s">
        <v>13176</v>
      </c>
      <c r="K1076" s="7" t="str">
        <f t="shared" si="179"/>
        <v>Home &amp; Kitchen</v>
      </c>
      <c r="L1076" t="s">
        <v>13289</v>
      </c>
      <c r="M1076" t="str">
        <f t="shared" si="180"/>
        <v>Heating , Cooling &amp; AirQuality</v>
      </c>
      <c r="N1076" s="2" t="s">
        <v>13290</v>
      </c>
      <c r="O1076" s="2" t="str">
        <f t="shared" si="181"/>
        <v>RoomHeaters</v>
      </c>
      <c r="P1076" s="1" t="s">
        <v>13292</v>
      </c>
      <c r="R1076">
        <v>899</v>
      </c>
      <c r="S1076" s="8">
        <f t="shared" si="182"/>
        <v>899</v>
      </c>
      <c r="T1076" s="2">
        <v>2000</v>
      </c>
      <c r="U1076" s="8">
        <f t="shared" si="183"/>
        <v>2000</v>
      </c>
      <c r="V1076" s="1">
        <f t="shared" si="184"/>
        <v>0.55049999999999999</v>
      </c>
      <c r="W1076">
        <v>3.6</v>
      </c>
      <c r="X1076" s="10">
        <f t="shared" si="185"/>
        <v>3.6</v>
      </c>
      <c r="Y1076" s="4">
        <v>291</v>
      </c>
      <c r="Z1076" s="12">
        <f t="shared" si="186"/>
        <v>291</v>
      </c>
    </row>
    <row r="1077" spans="1:26" x14ac:dyDescent="0.25">
      <c r="A1077">
        <v>1076</v>
      </c>
      <c r="B1077" t="s">
        <v>8998</v>
      </c>
      <c r="C1077" t="s">
        <v>8999</v>
      </c>
      <c r="D1077" t="str">
        <f t="shared" si="178"/>
        <v>Philips GC181 Heavy Weight 1000-Watt Dry Iron, Pack of 1</v>
      </c>
      <c r="F1077" t="str">
        <f t="shared" si="187"/>
        <v>Unique</v>
      </c>
      <c r="G1077" t="str" cm="1">
        <f t="array" ref="G1077">PROPER(_xlfn.TEXTJOIN(" ", TRUE, INDEX(_xlfn.FILTERXML("&lt;t&gt;&lt;s&gt;" &amp; SUBSTITUTE(D1077," ","&lt;/s&gt;&lt;s&gt;") &amp; "&lt;/s&gt;&lt;/t&gt;", "//s"), _xlfn.SEQUENCE(4))))</f>
        <v>Philips Gc181 Heavy Weight</v>
      </c>
      <c r="H1077" t="str">
        <f t="shared" si="188"/>
        <v>Iron, Pack of 1</v>
      </c>
      <c r="I1077" t="s">
        <v>8607</v>
      </c>
      <c r="J1077" t="s">
        <v>13176</v>
      </c>
      <c r="K1077" s="7" t="str">
        <f t="shared" si="179"/>
        <v>Home &amp; Kitchen</v>
      </c>
      <c r="L1077" s="2" t="s">
        <v>13285</v>
      </c>
      <c r="M1077" t="str">
        <f t="shared" si="180"/>
        <v>Kitchen &amp; HomeAppliances</v>
      </c>
      <c r="N1077" s="2" t="s">
        <v>13293</v>
      </c>
      <c r="O1077" s="2" t="str">
        <f t="shared" si="181"/>
        <v>Vacuum , Cleaning &amp; Ironing</v>
      </c>
      <c r="P1077" s="1" t="s">
        <v>13294</v>
      </c>
      <c r="Q1077" t="s">
        <v>13303</v>
      </c>
      <c r="R1077" s="2">
        <v>1321</v>
      </c>
      <c r="S1077" s="8">
        <f t="shared" si="182"/>
        <v>1321</v>
      </c>
      <c r="T1077" s="2">
        <v>1545</v>
      </c>
      <c r="U1077" s="8">
        <f t="shared" si="183"/>
        <v>1545</v>
      </c>
      <c r="V1077" s="1">
        <f t="shared" si="184"/>
        <v>0.14498381877022654</v>
      </c>
      <c r="W1077">
        <v>4.3</v>
      </c>
      <c r="X1077" s="10">
        <f t="shared" si="185"/>
        <v>4.3</v>
      </c>
      <c r="Y1077" s="4">
        <v>15453</v>
      </c>
      <c r="Z1077" s="12">
        <f t="shared" si="186"/>
        <v>15453</v>
      </c>
    </row>
    <row r="1078" spans="1:26" x14ac:dyDescent="0.25">
      <c r="A1078">
        <v>1077</v>
      </c>
      <c r="B1078" t="s">
        <v>9008</v>
      </c>
      <c r="C1078" t="s">
        <v>9009</v>
      </c>
      <c r="D1078" t="str">
        <f t="shared" si="178"/>
        <v>Bulfyss USB Rechargeable Lint Remover Fabric Shaver Pet Hair Remover, Effectively and Quickly Remove Fuzz for Clothes, Sweater, Couch, Sofa, Blanket, Curtain, Wool, Cashmere (Grey, 1 Year Warranty)</v>
      </c>
      <c r="F1078" t="str">
        <f t="shared" si="187"/>
        <v>Unique</v>
      </c>
      <c r="G1078" t="str" cm="1">
        <f t="array" ref="G1078">PROPER(_xlfn.TEXTJOIN(" ", TRUE, INDEX(_xlfn.FILTERXML("&lt;t&gt;&lt;s&gt;" &amp; SUBSTITUTE(D1078," ","&lt;/s&gt;&lt;s&gt;") &amp; "&lt;/s&gt;&lt;/t&gt;", "//s"), _xlfn.SEQUENCE(4))))</f>
        <v>Bulfyss Usb Rechargeable Lint</v>
      </c>
      <c r="H1078" t="str">
        <f t="shared" si="188"/>
        <v>Shaver Pet Hair Remover, Effectively and Quickly Remove Fuzz for Clothes, Sweater, Couch, Sofa, Blanket, Curtain, Wool, Cashmere (Grey, 1 Year Warranty)</v>
      </c>
      <c r="I1078" t="s">
        <v>8483</v>
      </c>
      <c r="J1078" t="s">
        <v>13176</v>
      </c>
      <c r="K1078" s="7" t="str">
        <f t="shared" si="179"/>
        <v>Home &amp; Kitchen</v>
      </c>
      <c r="L1078" s="2" t="s">
        <v>13285</v>
      </c>
      <c r="M1078" t="str">
        <f t="shared" si="180"/>
        <v>Kitchen &amp; HomeAppliances</v>
      </c>
      <c r="N1078" s="2" t="s">
        <v>13293</v>
      </c>
      <c r="O1078" s="2" t="str">
        <f t="shared" si="181"/>
        <v>Vacuum , Cleaning &amp; Ironing</v>
      </c>
      <c r="P1078" s="1" t="s">
        <v>13294</v>
      </c>
      <c r="Q1078" t="s">
        <v>13295</v>
      </c>
      <c r="R1078" s="2">
        <v>1099</v>
      </c>
      <c r="S1078" s="8">
        <f t="shared" si="182"/>
        <v>1099</v>
      </c>
      <c r="T1078" s="2">
        <v>1999</v>
      </c>
      <c r="U1078" s="8">
        <f t="shared" si="183"/>
        <v>1999</v>
      </c>
      <c r="V1078" s="1">
        <f t="shared" si="184"/>
        <v>0.45022511255627812</v>
      </c>
      <c r="W1078">
        <v>4</v>
      </c>
      <c r="X1078" s="10">
        <f t="shared" si="185"/>
        <v>4</v>
      </c>
      <c r="Y1078" s="4">
        <v>604</v>
      </c>
      <c r="Z1078" s="12">
        <f t="shared" si="186"/>
        <v>604</v>
      </c>
    </row>
    <row r="1079" spans="1:26" x14ac:dyDescent="0.25">
      <c r="A1079">
        <v>1078</v>
      </c>
      <c r="B1079" t="s">
        <v>9018</v>
      </c>
      <c r="C1079" t="s">
        <v>9019</v>
      </c>
      <c r="D1079" t="str">
        <f t="shared" si="178"/>
        <v>Bajaj DX-7 1000W Dry Iron with Advance Soleplate and Anti-bacterial German Coating Technology, White</v>
      </c>
      <c r="F1079" t="str">
        <f t="shared" si="187"/>
        <v>Unique</v>
      </c>
      <c r="G1079" t="str" cm="1">
        <f t="array" ref="G1079">PROPER(_xlfn.TEXTJOIN(" ", TRUE, INDEX(_xlfn.FILTERXML("&lt;t&gt;&lt;s&gt;" &amp; SUBSTITUTE(D1079," ","&lt;/s&gt;&lt;s&gt;") &amp; "&lt;/s&gt;&lt;/t&gt;", "//s"), _xlfn.SEQUENCE(4))))</f>
        <v>Bajaj Dx-7 1000W Dry</v>
      </c>
      <c r="H1079" t="str">
        <f t="shared" si="188"/>
        <v>Advance Soleplate and Anti-bacterial German Coating Technology, White</v>
      </c>
      <c r="I1079" t="s">
        <v>8607</v>
      </c>
      <c r="J1079" t="s">
        <v>13176</v>
      </c>
      <c r="K1079" s="7" t="str">
        <f t="shared" si="179"/>
        <v>Home &amp; Kitchen</v>
      </c>
      <c r="L1079" t="s">
        <v>13285</v>
      </c>
      <c r="M1079" t="str">
        <f t="shared" si="180"/>
        <v>Kitchen &amp; HomeAppliances</v>
      </c>
      <c r="N1079" t="s">
        <v>13293</v>
      </c>
      <c r="O1079" s="2" t="str">
        <f t="shared" si="181"/>
        <v>Vacuum , Cleaning &amp; Ironing</v>
      </c>
      <c r="P1079" s="1" t="s">
        <v>13294</v>
      </c>
      <c r="Q1079" t="s">
        <v>13303</v>
      </c>
      <c r="R1079">
        <v>775</v>
      </c>
      <c r="S1079" s="8">
        <f t="shared" si="182"/>
        <v>775</v>
      </c>
      <c r="T1079">
        <v>875</v>
      </c>
      <c r="U1079" s="8">
        <f t="shared" si="183"/>
        <v>875</v>
      </c>
      <c r="V1079" s="1">
        <f t="shared" si="184"/>
        <v>0.11428571428571428</v>
      </c>
      <c r="W1079">
        <v>4.2</v>
      </c>
      <c r="X1079" s="10">
        <f t="shared" si="185"/>
        <v>4.2</v>
      </c>
      <c r="Y1079" s="4">
        <v>46647</v>
      </c>
      <c r="Z1079" s="12">
        <f t="shared" si="186"/>
        <v>46647</v>
      </c>
    </row>
    <row r="1080" spans="1:26" x14ac:dyDescent="0.25">
      <c r="A1080">
        <v>1079</v>
      </c>
      <c r="B1080" t="s">
        <v>9028</v>
      </c>
      <c r="C1080" t="s">
        <v>9029</v>
      </c>
      <c r="D1080" t="str">
        <f t="shared" si="178"/>
        <v>Bajaj New Shakti Neo 25L Vertical Storage Water Heater (Geyser 25 Litres) 4 Star BEE Rated Heater For Water Heating with Titanium Armour, Swirl Flow Technology, Glasslined Tank(White), 1 Yr Warranty</v>
      </c>
      <c r="F1080" t="str">
        <f t="shared" si="187"/>
        <v>Unique</v>
      </c>
      <c r="G1080" t="str" cm="1">
        <f t="array" ref="G1080">PROPER(_xlfn.TEXTJOIN(" ", TRUE, INDEX(_xlfn.FILTERXML("&lt;t&gt;&lt;s&gt;" &amp; SUBSTITUTE(D1080," ","&lt;/s&gt;&lt;s&gt;") &amp; "&lt;/s&gt;&lt;/t&gt;", "//s"), _xlfn.SEQUENCE(4))))</f>
        <v>Bajaj New Shakti Neo</v>
      </c>
      <c r="H1080" t="str">
        <f t="shared" si="188"/>
        <v>Storage Water Heater (Geyser 25 Litres) 4 Star BEE Rated Heater For Water Heating with Titanium Armour, Swirl Flow Technology, Glasslined Tank(White), 1 Yr Warranty</v>
      </c>
      <c r="I1080" t="s">
        <v>8681</v>
      </c>
      <c r="J1080" t="s">
        <v>13176</v>
      </c>
      <c r="K1080" s="7" t="str">
        <f t="shared" si="179"/>
        <v>Home &amp; Kitchen</v>
      </c>
      <c r="L1080" s="2" t="s">
        <v>13289</v>
      </c>
      <c r="M1080" t="str">
        <f t="shared" si="180"/>
        <v>Heating , Cooling &amp; AirQuality</v>
      </c>
      <c r="N1080" s="2" t="s">
        <v>13305</v>
      </c>
      <c r="O1080" s="2" t="str">
        <f t="shared" si="181"/>
        <v>WaterHeaters &amp; Geysers</v>
      </c>
      <c r="P1080" s="1" t="s">
        <v>13308</v>
      </c>
      <c r="R1080" s="2">
        <v>6299</v>
      </c>
      <c r="S1080" s="8">
        <f t="shared" si="182"/>
        <v>6299</v>
      </c>
      <c r="T1080" s="2">
        <v>15270</v>
      </c>
      <c r="U1080" s="8">
        <f t="shared" si="183"/>
        <v>15270</v>
      </c>
      <c r="V1080" s="1">
        <f t="shared" si="184"/>
        <v>0.58749181401440731</v>
      </c>
      <c r="W1080">
        <v>4.0999999999999996</v>
      </c>
      <c r="X1080" s="10">
        <f t="shared" si="185"/>
        <v>4.0999999999999996</v>
      </c>
      <c r="Y1080" s="4">
        <v>3233</v>
      </c>
      <c r="Z1080" s="12">
        <f t="shared" si="186"/>
        <v>3233</v>
      </c>
    </row>
    <row r="1081" spans="1:26" x14ac:dyDescent="0.25">
      <c r="A1081">
        <v>1080</v>
      </c>
      <c r="B1081" t="s">
        <v>9038</v>
      </c>
      <c r="C1081" t="s">
        <v>9039</v>
      </c>
      <c r="D1081" t="str">
        <f t="shared" si="178"/>
        <v>PHILIPS Handheld Garment Steamer STH3000 20 - Compact and Foldable, Convenient Vertical Steaming, 1000 Watt Quick Heat Up, up to 20g min, Kills 99.9%* Bacteria (Reno Blue), Small</v>
      </c>
      <c r="F1081" t="str">
        <f t="shared" si="187"/>
        <v>Unique</v>
      </c>
      <c r="G1081" t="str" cm="1">
        <f t="array" ref="G1081">PROPER(_xlfn.TEXTJOIN(" ", TRUE, INDEX(_xlfn.FILTERXML("&lt;t&gt;&lt;s&gt;" &amp; SUBSTITUTE(D1081," ","&lt;/s&gt;&lt;s&gt;") &amp; "&lt;/s&gt;&lt;/t&gt;", "//s"), _xlfn.SEQUENCE(4))))</f>
        <v>Philips Handheld Garment Steamer</v>
      </c>
      <c r="H1081" t="str">
        <f t="shared" si="188"/>
        <v>- Compact and Foldable, Convenient Vertical Steaming, 1000 Watt Quick Heat Up, up to 20g min, Kills 99.9%* Bacteria (Reno Blue), Small</v>
      </c>
      <c r="I1081" t="s">
        <v>8805</v>
      </c>
      <c r="J1081" t="s">
        <v>13176</v>
      </c>
      <c r="K1081" s="7" t="str">
        <f t="shared" si="179"/>
        <v>Home &amp; Kitchen</v>
      </c>
      <c r="L1081" s="2" t="s">
        <v>13285</v>
      </c>
      <c r="M1081" t="str">
        <f t="shared" si="180"/>
        <v>Kitchen &amp; HomeAppliances</v>
      </c>
      <c r="N1081" s="2" t="s">
        <v>13293</v>
      </c>
      <c r="O1081" s="2" t="str">
        <f t="shared" si="181"/>
        <v>Vacuum , Cleaning &amp; Ironing</v>
      </c>
      <c r="P1081" s="1" t="s">
        <v>13294</v>
      </c>
      <c r="Q1081" t="s">
        <v>13303</v>
      </c>
      <c r="R1081" s="2">
        <v>3190</v>
      </c>
      <c r="S1081" s="8">
        <f t="shared" si="182"/>
        <v>3190</v>
      </c>
      <c r="T1081" s="2">
        <v>4195</v>
      </c>
      <c r="U1081" s="8">
        <f t="shared" si="183"/>
        <v>4195</v>
      </c>
      <c r="V1081" s="1">
        <f t="shared" si="184"/>
        <v>0.2395709177592372</v>
      </c>
      <c r="W1081">
        <v>4</v>
      </c>
      <c r="X1081" s="10">
        <f t="shared" si="185"/>
        <v>4</v>
      </c>
      <c r="Y1081" s="4">
        <v>1282</v>
      </c>
      <c r="Z1081" s="12">
        <f t="shared" si="186"/>
        <v>1282</v>
      </c>
    </row>
    <row r="1082" spans="1:26" x14ac:dyDescent="0.25">
      <c r="A1082">
        <v>1081</v>
      </c>
      <c r="B1082" t="s">
        <v>9048</v>
      </c>
      <c r="C1082" t="s">
        <v>9049</v>
      </c>
      <c r="D1082" t="str">
        <f t="shared" si="178"/>
        <v>Room Heater Warmer Wall-Outlet 400 Watts Electric Handy Room Heater (Room Heaters Home for Bedroom, Reading Books, Work, bathrooms, Rooms, Offices, Home Offices,2022</v>
      </c>
      <c r="F1082" t="str">
        <f t="shared" si="187"/>
        <v>Unique</v>
      </c>
      <c r="G1082" t="str" cm="1">
        <f t="array" ref="G1082">PROPER(_xlfn.TEXTJOIN(" ", TRUE, INDEX(_xlfn.FILTERXML("&lt;t&gt;&lt;s&gt;" &amp; SUBSTITUTE(D1082," ","&lt;/s&gt;&lt;s&gt;") &amp; "&lt;/s&gt;&lt;/t&gt;", "//s"), _xlfn.SEQUENCE(4))))</f>
        <v>Room Heater Warmer Wall-Outlet</v>
      </c>
      <c r="H1082" t="str">
        <f t="shared" si="188"/>
        <v>Electric Handy Room Heater (Room Heaters Home for Bedroom, Reading Books, Work, bathrooms, Rooms, Offices, Home Offices,2022</v>
      </c>
      <c r="I1082" t="s">
        <v>8461</v>
      </c>
      <c r="J1082" t="s">
        <v>13176</v>
      </c>
      <c r="K1082" s="7" t="str">
        <f t="shared" si="179"/>
        <v>Home &amp; Kitchen</v>
      </c>
      <c r="L1082" t="s">
        <v>13289</v>
      </c>
      <c r="M1082" t="str">
        <f t="shared" si="180"/>
        <v>Heating , Cooling &amp; AirQuality</v>
      </c>
      <c r="N1082" s="2" t="s">
        <v>13290</v>
      </c>
      <c r="O1082" s="2" t="str">
        <f t="shared" si="181"/>
        <v>RoomHeaters</v>
      </c>
      <c r="P1082" s="1" t="s">
        <v>13291</v>
      </c>
      <c r="R1082">
        <v>799</v>
      </c>
      <c r="S1082" s="8">
        <f t="shared" si="182"/>
        <v>799</v>
      </c>
      <c r="T1082" s="2">
        <v>1989</v>
      </c>
      <c r="U1082" s="8">
        <f t="shared" si="183"/>
        <v>1989</v>
      </c>
      <c r="V1082" s="1">
        <f t="shared" si="184"/>
        <v>0.59829059829059827</v>
      </c>
      <c r="W1082">
        <v>4.3</v>
      </c>
      <c r="X1082" s="10">
        <f t="shared" si="185"/>
        <v>4.3</v>
      </c>
      <c r="Y1082" s="4">
        <v>70</v>
      </c>
      <c r="Z1082" s="12">
        <f t="shared" si="186"/>
        <v>70</v>
      </c>
    </row>
    <row r="1083" spans="1:26" x14ac:dyDescent="0.25">
      <c r="A1083">
        <v>1082</v>
      </c>
      <c r="B1083" t="s">
        <v>9058</v>
      </c>
      <c r="C1083" t="s">
        <v>9059</v>
      </c>
      <c r="D1083" t="str">
        <f t="shared" si="178"/>
        <v>Wonderchef Nutri-blend Mixer, Grinder and Blender | Powerful 400W 22000 RPM motor | Stainless steel Blades | 2 unbreakable jars | 2 Years warranty | Online recipe book by Chef Sanjeev Kapoor | Black</v>
      </c>
      <c r="F1083" t="str">
        <f t="shared" si="187"/>
        <v>Unique</v>
      </c>
      <c r="G1083" t="str" cm="1">
        <f t="array" ref="G1083">PROPER(_xlfn.TEXTJOIN(" ", TRUE, INDEX(_xlfn.FILTERXML("&lt;t&gt;&lt;s&gt;" &amp; SUBSTITUTE(D1083," ","&lt;/s&gt;&lt;s&gt;") &amp; "&lt;/s&gt;&lt;/t&gt;", "//s"), _xlfn.SEQUENCE(4))))</f>
        <v>Wonderchef Nutri-Blend Mixer, Grinder</v>
      </c>
      <c r="H1083" t="str">
        <f t="shared" si="188"/>
        <v>| Powerful 400W 22000 RPM motor | Stainless steel Blades | 2 unbreakable jars | 2 Years warranty | Online recipe book by Chef Sanjeev Kapoor | Black</v>
      </c>
      <c r="I1083" t="s">
        <v>8846</v>
      </c>
      <c r="J1083" t="s">
        <v>13176</v>
      </c>
      <c r="K1083" s="7" t="str">
        <f t="shared" si="179"/>
        <v>Home &amp; Kitchen</v>
      </c>
      <c r="L1083" s="2" t="s">
        <v>13285</v>
      </c>
      <c r="M1083" t="str">
        <f t="shared" si="180"/>
        <v>Kitchen &amp; HomeAppliances</v>
      </c>
      <c r="N1083" s="2" t="s">
        <v>13286</v>
      </c>
      <c r="O1083" s="2" t="str">
        <f t="shared" si="181"/>
        <v>SmallKitchenAppliances</v>
      </c>
      <c r="P1083" s="1" t="s">
        <v>13315</v>
      </c>
      <c r="R1083" s="2">
        <v>2699</v>
      </c>
      <c r="S1083" s="8">
        <f t="shared" si="182"/>
        <v>2699</v>
      </c>
      <c r="T1083" s="2">
        <v>5000</v>
      </c>
      <c r="U1083" s="8">
        <f t="shared" si="183"/>
        <v>5000</v>
      </c>
      <c r="V1083" s="1">
        <f t="shared" si="184"/>
        <v>0.4602</v>
      </c>
      <c r="W1083">
        <v>4</v>
      </c>
      <c r="X1083" s="10">
        <f t="shared" si="185"/>
        <v>4</v>
      </c>
      <c r="Y1083" s="4">
        <v>26164</v>
      </c>
      <c r="Z1083" s="12">
        <f t="shared" si="186"/>
        <v>26164</v>
      </c>
    </row>
    <row r="1084" spans="1:26" x14ac:dyDescent="0.25">
      <c r="A1084">
        <v>1083</v>
      </c>
      <c r="B1084" t="s">
        <v>9068</v>
      </c>
      <c r="C1084" t="s">
        <v>9069</v>
      </c>
      <c r="D1084" t="str">
        <f t="shared" si="178"/>
        <v>USHA Armor AR1100WB 1100 W Dry Iron with Black Weilburger Soleplate (Purple)</v>
      </c>
      <c r="F1084" t="str">
        <f t="shared" si="187"/>
        <v>Unique</v>
      </c>
      <c r="G1084" t="str" cm="1">
        <f t="array" ref="G1084">PROPER(_xlfn.TEXTJOIN(" ", TRUE, INDEX(_xlfn.FILTERXML("&lt;t&gt;&lt;s&gt;" &amp; SUBSTITUTE(D1084," ","&lt;/s&gt;&lt;s&gt;") &amp; "&lt;/s&gt;&lt;/t&gt;", "//s"), _xlfn.SEQUENCE(4))))</f>
        <v>Usha Armor Ar1100Wb 1100</v>
      </c>
      <c r="H1084" t="str">
        <f t="shared" si="188"/>
        <v>Iron with Black Weilburger Soleplate (Purple)</v>
      </c>
      <c r="I1084" t="s">
        <v>8607</v>
      </c>
      <c r="J1084" t="s">
        <v>13176</v>
      </c>
      <c r="K1084" s="7" t="str">
        <f t="shared" si="179"/>
        <v>Home &amp; Kitchen</v>
      </c>
      <c r="L1084" t="s">
        <v>13285</v>
      </c>
      <c r="M1084" t="str">
        <f t="shared" si="180"/>
        <v>Kitchen &amp; HomeAppliances</v>
      </c>
      <c r="N1084" t="s">
        <v>13293</v>
      </c>
      <c r="O1084" s="2" t="str">
        <f t="shared" si="181"/>
        <v>Vacuum , Cleaning &amp; Ironing</v>
      </c>
      <c r="P1084" s="1" t="s">
        <v>13294</v>
      </c>
      <c r="Q1084" t="s">
        <v>13303</v>
      </c>
      <c r="R1084">
        <v>599</v>
      </c>
      <c r="S1084" s="8">
        <f t="shared" si="182"/>
        <v>599</v>
      </c>
      <c r="T1084">
        <v>990</v>
      </c>
      <c r="U1084" s="8">
        <f t="shared" si="183"/>
        <v>990</v>
      </c>
      <c r="V1084" s="1">
        <f t="shared" si="184"/>
        <v>0.39494949494949494</v>
      </c>
      <c r="W1084">
        <v>3.9</v>
      </c>
      <c r="X1084" s="10">
        <f t="shared" si="185"/>
        <v>3.9</v>
      </c>
      <c r="Y1084" s="4">
        <v>16166</v>
      </c>
      <c r="Z1084" s="12">
        <f t="shared" si="186"/>
        <v>16166</v>
      </c>
    </row>
    <row r="1085" spans="1:26" x14ac:dyDescent="0.25">
      <c r="A1085">
        <v>1084</v>
      </c>
      <c r="B1085" t="s">
        <v>9078</v>
      </c>
      <c r="C1085" t="s">
        <v>9079</v>
      </c>
      <c r="D1085" t="str">
        <f t="shared" si="178"/>
        <v>Butterfly EKN 1.5-Litre Electric Kettle (Silver with Black)</v>
      </c>
      <c r="F1085" t="str">
        <f t="shared" si="187"/>
        <v>Unique</v>
      </c>
      <c r="G1085" t="str" cm="1">
        <f t="array" ref="G1085">PROPER(_xlfn.TEXTJOIN(" ", TRUE, INDEX(_xlfn.FILTERXML("&lt;t&gt;&lt;s&gt;" &amp; SUBSTITUTE(D1085," ","&lt;/s&gt;&lt;s&gt;") &amp; "&lt;/s&gt;&lt;/t&gt;", "//s"), _xlfn.SEQUENCE(4))))</f>
        <v>Butterfly Ekn 1.5-Litre Electric</v>
      </c>
      <c r="H1085" t="str">
        <f t="shared" si="188"/>
        <v>with Black)</v>
      </c>
      <c r="I1085" t="s">
        <v>8670</v>
      </c>
      <c r="J1085" t="s">
        <v>13176</v>
      </c>
      <c r="K1085" s="7" t="str">
        <f t="shared" si="179"/>
        <v>Home &amp; Kitchen</v>
      </c>
      <c r="L1085" t="s">
        <v>13285</v>
      </c>
      <c r="M1085" t="str">
        <f t="shared" si="180"/>
        <v>Kitchen &amp; HomeAppliances</v>
      </c>
      <c r="N1085" s="2" t="s">
        <v>13286</v>
      </c>
      <c r="O1085" s="2" t="str">
        <f t="shared" si="181"/>
        <v>SmallKitchenAppliances</v>
      </c>
      <c r="P1085" s="1" t="s">
        <v>13287</v>
      </c>
      <c r="Q1085" t="s">
        <v>13307</v>
      </c>
      <c r="R1085">
        <v>749</v>
      </c>
      <c r="S1085" s="8">
        <f t="shared" si="182"/>
        <v>749</v>
      </c>
      <c r="T1085" s="2">
        <v>1111</v>
      </c>
      <c r="U1085" s="8">
        <f t="shared" si="183"/>
        <v>1111</v>
      </c>
      <c r="V1085" s="1">
        <f t="shared" si="184"/>
        <v>0.32583258325832581</v>
      </c>
      <c r="W1085">
        <v>4.2</v>
      </c>
      <c r="X1085" s="10">
        <f t="shared" si="185"/>
        <v>4.2</v>
      </c>
      <c r="Y1085" s="4">
        <v>35693</v>
      </c>
      <c r="Z1085" s="12">
        <f t="shared" si="186"/>
        <v>35693</v>
      </c>
    </row>
    <row r="1086" spans="1:26" x14ac:dyDescent="0.25">
      <c r="A1086">
        <v>1085</v>
      </c>
      <c r="B1086" t="s">
        <v>9088</v>
      </c>
      <c r="C1086" t="s">
        <v>9089</v>
      </c>
      <c r="D1086" t="str">
        <f t="shared" si="178"/>
        <v>Crompton Arno Neo 15-L 5 Star Rated Storage Water Heater (Geyser) with Advanced 3 Level Safety (Grey)</v>
      </c>
      <c r="F1086" t="str">
        <f t="shared" si="187"/>
        <v>Unique</v>
      </c>
      <c r="G1086" t="str" cm="1">
        <f t="array" ref="G1086">PROPER(_xlfn.TEXTJOIN(" ", TRUE, INDEX(_xlfn.FILTERXML("&lt;t&gt;&lt;s&gt;" &amp; SUBSTITUTE(D1086," ","&lt;/s&gt;&lt;s&gt;") &amp; "&lt;/s&gt;&lt;/t&gt;", "//s"), _xlfn.SEQUENCE(4))))</f>
        <v>Crompton Arno Neo 15-L</v>
      </c>
      <c r="H1086" t="str">
        <f t="shared" si="188"/>
        <v>Rated Storage Water Heater (Geyser) with Advanced 3 Level Safety (Grey)</v>
      </c>
      <c r="I1086" t="s">
        <v>8681</v>
      </c>
      <c r="J1086" t="s">
        <v>13176</v>
      </c>
      <c r="K1086" s="7" t="str">
        <f t="shared" si="179"/>
        <v>Home &amp; Kitchen</v>
      </c>
      <c r="L1086" s="2" t="s">
        <v>13289</v>
      </c>
      <c r="M1086" t="str">
        <f t="shared" si="180"/>
        <v>Heating , Cooling &amp; AirQuality</v>
      </c>
      <c r="N1086" s="2" t="s">
        <v>13305</v>
      </c>
      <c r="O1086" s="2" t="str">
        <f t="shared" si="181"/>
        <v>WaterHeaters &amp; Geysers</v>
      </c>
      <c r="P1086" s="1" t="s">
        <v>13308</v>
      </c>
      <c r="R1086" s="2">
        <v>6199</v>
      </c>
      <c r="S1086" s="8">
        <f t="shared" si="182"/>
        <v>6199</v>
      </c>
      <c r="T1086" s="2">
        <v>10400</v>
      </c>
      <c r="U1086" s="8">
        <f t="shared" si="183"/>
        <v>10400</v>
      </c>
      <c r="V1086" s="1">
        <f t="shared" si="184"/>
        <v>0.40394230769230771</v>
      </c>
      <c r="W1086">
        <v>4.0999999999999996</v>
      </c>
      <c r="X1086" s="10">
        <f t="shared" si="185"/>
        <v>4.0999999999999996</v>
      </c>
      <c r="Y1086" s="4">
        <v>14391</v>
      </c>
      <c r="Z1086" s="12">
        <f t="shared" si="186"/>
        <v>14391</v>
      </c>
    </row>
    <row r="1087" spans="1:26" x14ac:dyDescent="0.25">
      <c r="A1087">
        <v>1086</v>
      </c>
      <c r="B1087" t="s">
        <v>9098</v>
      </c>
      <c r="C1087" t="s">
        <v>9099</v>
      </c>
      <c r="D1087" t="str">
        <f t="shared" si="178"/>
        <v>Borosil Chef Delite BCH20DBB21 300-Watt Chopper (Black)</v>
      </c>
      <c r="F1087" t="str">
        <f t="shared" si="187"/>
        <v>Unique</v>
      </c>
      <c r="G1087" t="str" cm="1">
        <f t="array" ref="G1087">PROPER(_xlfn.TEXTJOIN(" ", TRUE, INDEX(_xlfn.FILTERXML("&lt;t&gt;&lt;s&gt;" &amp; SUBSTITUTE(D1087," ","&lt;/s&gt;&lt;s&gt;") &amp; "&lt;/s&gt;&lt;/t&gt;", "//s"), _xlfn.SEQUENCE(4))))</f>
        <v>Borosil Chef Delite Bch20Dbb21</v>
      </c>
      <c r="H1087" t="str">
        <f t="shared" si="188"/>
        <v>(Black)</v>
      </c>
      <c r="I1087" t="s">
        <v>9100</v>
      </c>
      <c r="J1087" t="s">
        <v>13176</v>
      </c>
      <c r="K1087" s="7" t="str">
        <f t="shared" si="179"/>
        <v>Home &amp; Kitchen</v>
      </c>
      <c r="L1087" s="2" t="s">
        <v>13285</v>
      </c>
      <c r="M1087" t="str">
        <f t="shared" si="180"/>
        <v>Kitchen &amp; HomeAppliances</v>
      </c>
      <c r="N1087" s="2" t="s">
        <v>13286</v>
      </c>
      <c r="O1087" s="2" t="str">
        <f t="shared" si="181"/>
        <v>SmallKitchenAppliances</v>
      </c>
      <c r="P1087" s="1" t="s">
        <v>13320</v>
      </c>
      <c r="R1087" s="2">
        <v>1819</v>
      </c>
      <c r="S1087" s="8">
        <f t="shared" si="182"/>
        <v>1819</v>
      </c>
      <c r="T1087" s="2">
        <v>2490</v>
      </c>
      <c r="U1087" s="8">
        <f t="shared" si="183"/>
        <v>2490</v>
      </c>
      <c r="V1087" s="1">
        <f t="shared" si="184"/>
        <v>0.26947791164658635</v>
      </c>
      <c r="W1087">
        <v>4.4000000000000004</v>
      </c>
      <c r="X1087" s="10">
        <f t="shared" si="185"/>
        <v>4.4000000000000004</v>
      </c>
      <c r="Y1087" s="4">
        <v>7946</v>
      </c>
      <c r="Z1087" s="12">
        <f t="shared" si="186"/>
        <v>7946</v>
      </c>
    </row>
    <row r="1088" spans="1:26" x14ac:dyDescent="0.25">
      <c r="A1088">
        <v>1087</v>
      </c>
      <c r="B1088" t="s">
        <v>9109</v>
      </c>
      <c r="C1088" t="s">
        <v>9110</v>
      </c>
      <c r="D1088" t="str">
        <f t="shared" si="178"/>
        <v>KENT 16055 Amaze Cool Touch Electric Kettle 1.8 L 1500 W | Plastic Outer and Stainless Steel Inside body | Auto shut off Over heating protection | Multipurpose hot water Kettle | 1 Year Warranty</v>
      </c>
      <c r="F1088" t="str">
        <f t="shared" si="187"/>
        <v>Unique</v>
      </c>
      <c r="G1088" t="str" cm="1">
        <f t="array" ref="G1088">PROPER(_xlfn.TEXTJOIN(" ", TRUE, INDEX(_xlfn.FILTERXML("&lt;t&gt;&lt;s&gt;" &amp; SUBSTITUTE(D1088," ","&lt;/s&gt;&lt;s&gt;") &amp; "&lt;/s&gt;&lt;/t&gt;", "//s"), _xlfn.SEQUENCE(4))))</f>
        <v>Kent 16055 Amaze Cool</v>
      </c>
      <c r="H1088" t="str">
        <f t="shared" si="188"/>
        <v>Kettle 1.8 L 1500 W | Plastic Outer and Stainless Steel Inside body | Auto shut off Over heating protection | Multipurpose hot water Kettle | 1 Year Warranty</v>
      </c>
      <c r="I1088" t="s">
        <v>8670</v>
      </c>
      <c r="J1088" t="s">
        <v>13176</v>
      </c>
      <c r="K1088" s="7" t="str">
        <f t="shared" si="179"/>
        <v>Home &amp; Kitchen</v>
      </c>
      <c r="L1088" s="2" t="s">
        <v>13285</v>
      </c>
      <c r="M1088" t="str">
        <f t="shared" si="180"/>
        <v>Kitchen &amp; HomeAppliances</v>
      </c>
      <c r="N1088" s="2" t="s">
        <v>13286</v>
      </c>
      <c r="O1088" s="2" t="str">
        <f t="shared" si="181"/>
        <v>SmallKitchenAppliances</v>
      </c>
      <c r="P1088" s="1" t="s">
        <v>13287</v>
      </c>
      <c r="Q1088" t="s">
        <v>13307</v>
      </c>
      <c r="R1088" s="2">
        <v>1199</v>
      </c>
      <c r="S1088" s="8">
        <f t="shared" si="182"/>
        <v>1199</v>
      </c>
      <c r="T1088" s="2">
        <v>1900</v>
      </c>
      <c r="U1088" s="8">
        <f t="shared" si="183"/>
        <v>1900</v>
      </c>
      <c r="V1088" s="1">
        <f t="shared" si="184"/>
        <v>0.36894736842105263</v>
      </c>
      <c r="W1088">
        <v>4</v>
      </c>
      <c r="X1088" s="10">
        <f t="shared" si="185"/>
        <v>4</v>
      </c>
      <c r="Y1088" s="4">
        <v>1765</v>
      </c>
      <c r="Z1088" s="12">
        <f t="shared" si="186"/>
        <v>1765</v>
      </c>
    </row>
    <row r="1089" spans="1:26" x14ac:dyDescent="0.25">
      <c r="A1089">
        <v>1088</v>
      </c>
      <c r="B1089" t="s">
        <v>9119</v>
      </c>
      <c r="C1089" t="s">
        <v>9120</v>
      </c>
      <c r="D1089" t="str">
        <f t="shared" si="178"/>
        <v>Prestige IRIS Plus 750 watt mixer grinder</v>
      </c>
      <c r="F1089" t="str">
        <f t="shared" si="187"/>
        <v>Unique</v>
      </c>
      <c r="G1089" t="str" cm="1">
        <f t="array" ref="G1089">PROPER(_xlfn.TEXTJOIN(" ", TRUE, INDEX(_xlfn.FILTERXML("&lt;t&gt;&lt;s&gt;" &amp; SUBSTITUTE(D1089," ","&lt;/s&gt;&lt;s&gt;") &amp; "&lt;/s&gt;&lt;/t&gt;", "//s"), _xlfn.SEQUENCE(4))))</f>
        <v>Prestige Iris Plus 750</v>
      </c>
      <c r="H1089" t="str">
        <f t="shared" si="188"/>
        <v>grinder</v>
      </c>
      <c r="I1089" t="s">
        <v>8618</v>
      </c>
      <c r="J1089" t="s">
        <v>13176</v>
      </c>
      <c r="K1089" s="7" t="str">
        <f t="shared" si="179"/>
        <v>Home &amp; Kitchen</v>
      </c>
      <c r="L1089" s="2" t="s">
        <v>13285</v>
      </c>
      <c r="M1089" t="str">
        <f t="shared" si="180"/>
        <v>Kitchen &amp; HomeAppliances</v>
      </c>
      <c r="N1089" s="2" t="s">
        <v>13286</v>
      </c>
      <c r="O1089" s="2" t="str">
        <f t="shared" si="181"/>
        <v>SmallKitchenAppliances</v>
      </c>
      <c r="P1089" s="1" t="s">
        <v>13304</v>
      </c>
      <c r="R1089" s="2">
        <v>3249</v>
      </c>
      <c r="S1089" s="8">
        <f t="shared" si="182"/>
        <v>3249</v>
      </c>
      <c r="T1089" s="2">
        <v>6295</v>
      </c>
      <c r="U1089" s="8">
        <f t="shared" si="183"/>
        <v>6295</v>
      </c>
      <c r="V1089" s="1">
        <f t="shared" si="184"/>
        <v>0.48387609213661636</v>
      </c>
      <c r="W1089">
        <v>3.8</v>
      </c>
      <c r="X1089" s="10">
        <f t="shared" si="185"/>
        <v>3.8</v>
      </c>
      <c r="Y1089" s="4">
        <v>14062</v>
      </c>
      <c r="Z1089" s="12">
        <f t="shared" si="186"/>
        <v>14062</v>
      </c>
    </row>
    <row r="1090" spans="1:26" x14ac:dyDescent="0.25">
      <c r="A1090">
        <v>1089</v>
      </c>
      <c r="B1090" t="s">
        <v>9129</v>
      </c>
      <c r="C1090" t="s">
        <v>9130</v>
      </c>
      <c r="D1090" t="str">
        <f t="shared" ref="D1090:D1153" si="189">TRIM(SUBSTITUTE(SUBSTITUTE(SUBSTITUTE(SUBSTITUTE(SUBSTITUTE(SUBSTITUTE(C1090,"&amp;","and"),"&lt;",""),"&gt;",""),"/"," "),CHAR(160)," "),CHAR(10)," "))</f>
        <v>Simxen Egg Boiler Electric Automatic Off 7 Egg Poacher for Steaming, Cooking Also Boiling and Frying 400 W (Blue, Pink)</v>
      </c>
      <c r="F1090" t="str">
        <f t="shared" si="187"/>
        <v>Unique</v>
      </c>
      <c r="G1090" t="str" cm="1">
        <f t="array" ref="G1090">PROPER(_xlfn.TEXTJOIN(" ", TRUE, INDEX(_xlfn.FILTERXML("&lt;t&gt;&lt;s&gt;" &amp; SUBSTITUTE(D1090," ","&lt;/s&gt;&lt;s&gt;") &amp; "&lt;/s&gt;&lt;/t&gt;", "//s"), _xlfn.SEQUENCE(4))))</f>
        <v>Simxen Egg Boiler Electric</v>
      </c>
      <c r="H1090" t="str">
        <f t="shared" si="188"/>
        <v>7 Egg Poacher for Steaming, Cooking Also Boiling and Frying 400 W (Blue, Pink)</v>
      </c>
      <c r="I1090" t="s">
        <v>8938</v>
      </c>
      <c r="J1090" t="s">
        <v>13176</v>
      </c>
      <c r="K1090" s="7" t="str">
        <f t="shared" ref="K1090:K1153" si="190">TRIM(SUBSTITUTE(SUBSTITUTE(J1090, "&amp;", " &amp; "), ",", " , "))</f>
        <v>Home &amp; Kitchen</v>
      </c>
      <c r="L1090" t="s">
        <v>13285</v>
      </c>
      <c r="M1090" t="str">
        <f t="shared" ref="M1090:M1153" si="191">TRIM(SUBSTITUTE(SUBSTITUTE(L1090, "&amp;", " &amp; "), ",", " , "))</f>
        <v>Kitchen &amp; HomeAppliances</v>
      </c>
      <c r="N1090" t="s">
        <v>13286</v>
      </c>
      <c r="O1090" s="2" t="str">
        <f t="shared" ref="O1090:O1153" si="192">TRIM(SUBSTITUTE(SUBSTITUTE(N1090, "&amp;", " &amp; "), ",", " , "))</f>
        <v>SmallKitchenAppliances</v>
      </c>
      <c r="P1090" s="1" t="s">
        <v>13318</v>
      </c>
      <c r="R1090">
        <v>349</v>
      </c>
      <c r="S1090" s="8">
        <f t="shared" ref="S1090:S1153" si="193">VALUE(R1090)</f>
        <v>349</v>
      </c>
      <c r="T1090">
        <v>999</v>
      </c>
      <c r="U1090" s="8">
        <f t="shared" ref="U1090:U1153" si="194">VALUE(T1090)</f>
        <v>999</v>
      </c>
      <c r="V1090" s="1">
        <f t="shared" ref="V1090:V1153" si="195">IFERROR((U1090- S1090) / U1090, 0)</f>
        <v>0.65065065065065064</v>
      </c>
      <c r="W1090">
        <v>4</v>
      </c>
      <c r="X1090" s="10">
        <f t="shared" ref="X1090:X1153" si="196">VALUE(W1090)</f>
        <v>4</v>
      </c>
      <c r="Y1090" s="4">
        <v>15646</v>
      </c>
      <c r="Z1090" s="12">
        <f t="shared" ref="Z1090:Z1153" si="197">VALUE(Y1090)</f>
        <v>15646</v>
      </c>
    </row>
    <row r="1091" spans="1:26" x14ac:dyDescent="0.25">
      <c r="A1091">
        <v>1090</v>
      </c>
      <c r="B1091" t="s">
        <v>9139</v>
      </c>
      <c r="C1091" t="s">
        <v>9140</v>
      </c>
      <c r="D1091" t="str">
        <f t="shared" si="189"/>
        <v>Amazon Basics 2000 1000 Watt Room Heater with Adjustable Thermostat (ISI certified, White color, Ideal for small to medium room area)</v>
      </c>
      <c r="F1091" t="str">
        <f t="shared" ref="F1091:F1154" si="198">IF(COUNTIF(B:B,B1091) &gt; 1, "Duplicate", "Unique")</f>
        <v>Unique</v>
      </c>
      <c r="G1091" t="str" cm="1">
        <f t="array" ref="G1091">PROPER(_xlfn.TEXTJOIN(" ", TRUE, INDEX(_xlfn.FILTERXML("&lt;t&gt;&lt;s&gt;" &amp; SUBSTITUTE(D1091," ","&lt;/s&gt;&lt;s&gt;") &amp; "&lt;/s&gt;&lt;/t&gt;", "//s"), _xlfn.SEQUENCE(4))))</f>
        <v>Amazon Basics 2000 1000</v>
      </c>
      <c r="H1091" t="str">
        <f t="shared" si="188"/>
        <v>Heater with Adjustable Thermostat (ISI certified, White color, Ideal for small to medium room area)</v>
      </c>
      <c r="I1091" t="s">
        <v>8472</v>
      </c>
      <c r="J1091" t="s">
        <v>13176</v>
      </c>
      <c r="K1091" s="7" t="str">
        <f t="shared" si="190"/>
        <v>Home &amp; Kitchen</v>
      </c>
      <c r="L1091" s="2" t="s">
        <v>13289</v>
      </c>
      <c r="M1091" t="str">
        <f t="shared" si="191"/>
        <v>Heating , Cooling &amp; AirQuality</v>
      </c>
      <c r="N1091" s="2" t="s">
        <v>13290</v>
      </c>
      <c r="O1091" s="2" t="str">
        <f t="shared" si="192"/>
        <v>RoomHeaters</v>
      </c>
      <c r="P1091" s="1" t="s">
        <v>13292</v>
      </c>
      <c r="R1091" s="2">
        <v>1049</v>
      </c>
      <c r="S1091" s="8">
        <f t="shared" si="193"/>
        <v>1049</v>
      </c>
      <c r="T1091" s="2">
        <v>1699</v>
      </c>
      <c r="U1091" s="8">
        <f t="shared" si="194"/>
        <v>1699</v>
      </c>
      <c r="V1091" s="1">
        <f t="shared" si="195"/>
        <v>0.3825779870512066</v>
      </c>
      <c r="W1091">
        <v>3.1</v>
      </c>
      <c r="X1091" s="10">
        <f t="shared" si="196"/>
        <v>3.1</v>
      </c>
      <c r="Y1091" s="4">
        <v>111</v>
      </c>
      <c r="Z1091" s="12">
        <f t="shared" si="197"/>
        <v>111</v>
      </c>
    </row>
    <row r="1092" spans="1:26" x14ac:dyDescent="0.25">
      <c r="A1092">
        <v>1091</v>
      </c>
      <c r="B1092" t="s">
        <v>9149</v>
      </c>
      <c r="C1092" t="s">
        <v>9150</v>
      </c>
      <c r="D1092" t="str">
        <f t="shared" si="189"/>
        <v>HealthSense Weight Machine for Kitchen, Kitchen Food Weighing Scale for Health, Fitness, Home Baking and Cooking with Hanging Design, Touch Button, Tare Function and 1 Year Warranty ‚Äì Chef-Mate KS 40</v>
      </c>
      <c r="F1092" t="str">
        <f t="shared" si="198"/>
        <v>Unique</v>
      </c>
      <c r="G1092" t="str" cm="1">
        <f t="array" ref="G1092">PROPER(_xlfn.TEXTJOIN(" ", TRUE, INDEX(_xlfn.FILTERXML("&lt;t&gt;&lt;s&gt;" &amp; SUBSTITUTE(D1092," ","&lt;/s&gt;&lt;s&gt;") &amp; "&lt;/s&gt;&lt;/t&gt;", "//s"), _xlfn.SEQUENCE(4))))</f>
        <v>Healthsense Weight Machine For</v>
      </c>
      <c r="H1092" t="str">
        <f t="shared" si="188"/>
        <v>Food Weighing Scale for Health, Fitness, Home Baking and Cooking with Hanging Design, Touch Button, Tare Function and 1 Year Warranty ‚Äì Chef-Mate KS 40</v>
      </c>
      <c r="I1092" t="s">
        <v>9151</v>
      </c>
      <c r="J1092" t="s">
        <v>13176</v>
      </c>
      <c r="K1092" s="7" t="str">
        <f t="shared" si="190"/>
        <v>Home &amp; Kitchen</v>
      </c>
      <c r="L1092" t="s">
        <v>13285</v>
      </c>
      <c r="M1092" t="str">
        <f t="shared" si="191"/>
        <v>Kitchen &amp; HomeAppliances</v>
      </c>
      <c r="N1092" s="2" t="s">
        <v>13286</v>
      </c>
      <c r="O1092" s="2" t="str">
        <f t="shared" si="192"/>
        <v>SmallKitchenAppliances</v>
      </c>
      <c r="P1092" s="1" t="s">
        <v>13296</v>
      </c>
      <c r="Q1092" t="s">
        <v>13321</v>
      </c>
      <c r="R1092">
        <v>799</v>
      </c>
      <c r="S1092" s="8">
        <f t="shared" si="193"/>
        <v>799</v>
      </c>
      <c r="T1092" s="2">
        <v>1500</v>
      </c>
      <c r="U1092" s="8">
        <f t="shared" si="194"/>
        <v>1500</v>
      </c>
      <c r="V1092" s="1">
        <f t="shared" si="195"/>
        <v>0.46733333333333332</v>
      </c>
      <c r="W1092">
        <v>4.3</v>
      </c>
      <c r="X1092" s="10">
        <f t="shared" si="196"/>
        <v>4.3</v>
      </c>
      <c r="Y1092" s="4">
        <v>9695</v>
      </c>
      <c r="Z1092" s="12">
        <f t="shared" si="197"/>
        <v>9695</v>
      </c>
    </row>
    <row r="1093" spans="1:26" x14ac:dyDescent="0.25">
      <c r="A1093">
        <v>1092</v>
      </c>
      <c r="B1093" t="s">
        <v>9160</v>
      </c>
      <c r="C1093" t="s">
        <v>9161</v>
      </c>
      <c r="D1093" t="str">
        <f t="shared" si="189"/>
        <v>Bajaj New Shakti Neo 10L Vertical Storage Water Heater (Geyser 10 Litres) 4 Star BEE Rated Heater For Water Heating with Titanium Armour, Swirl Flow Technology, Glasslined Tank(White), 1 Yr Warranty</v>
      </c>
      <c r="F1093" t="str">
        <f t="shared" si="198"/>
        <v>Unique</v>
      </c>
      <c r="G1093" t="str" cm="1">
        <f t="array" ref="G1093">PROPER(_xlfn.TEXTJOIN(" ", TRUE, INDEX(_xlfn.FILTERXML("&lt;t&gt;&lt;s&gt;" &amp; SUBSTITUTE(D1093," ","&lt;/s&gt;&lt;s&gt;") &amp; "&lt;/s&gt;&lt;/t&gt;", "//s"), _xlfn.SEQUENCE(4))))</f>
        <v>Bajaj New Shakti Neo</v>
      </c>
      <c r="H1093" t="str">
        <f t="shared" si="188"/>
        <v>Storage Water Heater (Geyser 10 Litres) 4 Star BEE Rated Heater For Water Heating with Titanium Armour, Swirl Flow Technology, Glasslined Tank(White), 1 Yr Warranty</v>
      </c>
      <c r="I1093" t="s">
        <v>8681</v>
      </c>
      <c r="J1093" t="s">
        <v>13176</v>
      </c>
      <c r="K1093" s="7" t="str">
        <f t="shared" si="190"/>
        <v>Home &amp; Kitchen</v>
      </c>
      <c r="L1093" s="2" t="s">
        <v>13289</v>
      </c>
      <c r="M1093" t="str">
        <f t="shared" si="191"/>
        <v>Heating , Cooling &amp; AirQuality</v>
      </c>
      <c r="N1093" s="2" t="s">
        <v>13305</v>
      </c>
      <c r="O1093" s="2" t="str">
        <f t="shared" si="192"/>
        <v>WaterHeaters &amp; Geysers</v>
      </c>
      <c r="P1093" s="1" t="s">
        <v>13308</v>
      </c>
      <c r="R1093" s="2">
        <v>4999</v>
      </c>
      <c r="S1093" s="8">
        <f t="shared" si="193"/>
        <v>4999</v>
      </c>
      <c r="T1093" s="2">
        <v>9650</v>
      </c>
      <c r="U1093" s="8">
        <f t="shared" si="194"/>
        <v>9650</v>
      </c>
      <c r="V1093" s="1">
        <f t="shared" si="195"/>
        <v>0.48196891191709845</v>
      </c>
      <c r="W1093">
        <v>4.2</v>
      </c>
      <c r="X1093" s="10">
        <f t="shared" si="196"/>
        <v>4.2</v>
      </c>
      <c r="Y1093" s="4">
        <v>1772</v>
      </c>
      <c r="Z1093" s="12">
        <f t="shared" si="197"/>
        <v>1772</v>
      </c>
    </row>
    <row r="1094" spans="1:26" x14ac:dyDescent="0.25">
      <c r="A1094">
        <v>1093</v>
      </c>
      <c r="B1094" t="s">
        <v>9170</v>
      </c>
      <c r="C1094" t="s">
        <v>9171</v>
      </c>
      <c r="D1094" t="str">
        <f t="shared" si="189"/>
        <v>Bosch Pro 1000W Mixer Grinder MGM8842MIN - Black</v>
      </c>
      <c r="F1094" t="str">
        <f t="shared" si="198"/>
        <v>Unique</v>
      </c>
      <c r="G1094" t="str" cm="1">
        <f t="array" ref="G1094">PROPER(_xlfn.TEXTJOIN(" ", TRUE, INDEX(_xlfn.FILTERXML("&lt;t&gt;&lt;s&gt;" &amp; SUBSTITUTE(D1094," ","&lt;/s&gt;&lt;s&gt;") &amp; "&lt;/s&gt;&lt;/t&gt;", "//s"), _xlfn.SEQUENCE(4))))</f>
        <v>Bosch Pro 1000W Mixer</v>
      </c>
      <c r="H1094" t="str">
        <f t="shared" si="188"/>
        <v>- Black</v>
      </c>
      <c r="I1094" t="s">
        <v>8618</v>
      </c>
      <c r="J1094" t="s">
        <v>13176</v>
      </c>
      <c r="K1094" s="7" t="str">
        <f t="shared" si="190"/>
        <v>Home &amp; Kitchen</v>
      </c>
      <c r="L1094" s="2" t="s">
        <v>13285</v>
      </c>
      <c r="M1094" t="str">
        <f t="shared" si="191"/>
        <v>Kitchen &amp; HomeAppliances</v>
      </c>
      <c r="N1094" s="2" t="s">
        <v>13286</v>
      </c>
      <c r="O1094" s="2" t="str">
        <f t="shared" si="192"/>
        <v>SmallKitchenAppliances</v>
      </c>
      <c r="P1094" s="1" t="s">
        <v>13304</v>
      </c>
      <c r="R1094" s="2">
        <v>6999</v>
      </c>
      <c r="S1094" s="8">
        <f t="shared" si="193"/>
        <v>6999</v>
      </c>
      <c r="T1094" s="2">
        <v>10590</v>
      </c>
      <c r="U1094" s="8">
        <f t="shared" si="194"/>
        <v>10590</v>
      </c>
      <c r="V1094" s="1">
        <f t="shared" si="195"/>
        <v>0.33909348441926346</v>
      </c>
      <c r="W1094">
        <v>4.4000000000000004</v>
      </c>
      <c r="X1094" s="10">
        <f t="shared" si="196"/>
        <v>4.4000000000000004</v>
      </c>
      <c r="Y1094" s="4">
        <v>11499</v>
      </c>
      <c r="Z1094" s="12">
        <f t="shared" si="197"/>
        <v>11499</v>
      </c>
    </row>
    <row r="1095" spans="1:26" x14ac:dyDescent="0.25">
      <c r="A1095">
        <v>1094</v>
      </c>
      <c r="B1095" t="s">
        <v>9180</v>
      </c>
      <c r="C1095" t="s">
        <v>9181</v>
      </c>
      <c r="D1095" t="str">
        <f t="shared" si="189"/>
        <v>Bulfyss Stainless Steel Digital Kitchen Weighing Scale and Food Weight Machine for Diet, Nutrition, Health, Fitness, Baking and Cooking (5Kgs, Stainless Steel, 2 Years Warranty)</v>
      </c>
      <c r="F1095" t="str">
        <f t="shared" si="198"/>
        <v>Unique</v>
      </c>
      <c r="G1095" t="str" cm="1">
        <f t="array" ref="G1095">PROPER(_xlfn.TEXTJOIN(" ", TRUE, INDEX(_xlfn.FILTERXML("&lt;t&gt;&lt;s&gt;" &amp; SUBSTITUTE(D1095," ","&lt;/s&gt;&lt;s&gt;") &amp; "&lt;/s&gt;&lt;/t&gt;", "//s"), _xlfn.SEQUENCE(4))))</f>
        <v>Bulfyss Stainless Steel Digital</v>
      </c>
      <c r="H1095" t="str">
        <f t="shared" si="188"/>
        <v>Scale and Food Weight Machine for Diet, Nutrition, Health, Fitness, Baking and Cooking (5Kgs, Stainless Steel, 2 Years Warranty)</v>
      </c>
      <c r="I1095" t="s">
        <v>8494</v>
      </c>
      <c r="J1095" t="s">
        <v>13176</v>
      </c>
      <c r="K1095" s="7" t="str">
        <f t="shared" si="190"/>
        <v>Home &amp; Kitchen</v>
      </c>
      <c r="L1095" t="s">
        <v>13285</v>
      </c>
      <c r="M1095" t="str">
        <f t="shared" si="191"/>
        <v>Kitchen &amp; HomeAppliances</v>
      </c>
      <c r="N1095" s="2" t="s">
        <v>13286</v>
      </c>
      <c r="O1095" s="2" t="str">
        <f t="shared" si="192"/>
        <v>SmallKitchenAppliances</v>
      </c>
      <c r="P1095" s="1" t="s">
        <v>13296</v>
      </c>
      <c r="R1095">
        <v>799</v>
      </c>
      <c r="S1095" s="8">
        <f t="shared" si="193"/>
        <v>799</v>
      </c>
      <c r="T1095" s="2">
        <v>1999</v>
      </c>
      <c r="U1095" s="8">
        <f t="shared" si="194"/>
        <v>1999</v>
      </c>
      <c r="V1095" s="1">
        <f t="shared" si="195"/>
        <v>0.60030015007503756</v>
      </c>
      <c r="W1095">
        <v>4.0999999999999996</v>
      </c>
      <c r="X1095" s="10">
        <f t="shared" si="196"/>
        <v>4.0999999999999996</v>
      </c>
      <c r="Y1095" s="4">
        <v>2162</v>
      </c>
      <c r="Z1095" s="12">
        <f t="shared" si="197"/>
        <v>2162</v>
      </c>
    </row>
    <row r="1096" spans="1:26" x14ac:dyDescent="0.25">
      <c r="A1096">
        <v>1095</v>
      </c>
      <c r="B1096" t="s">
        <v>9190</v>
      </c>
      <c r="C1096" t="s">
        <v>9191</v>
      </c>
      <c r="D1096" t="str">
        <f t="shared" si="189"/>
        <v>VR 18 Pcs - 3 Different Size Plastic Food Snack Bag Pouch Clip Sealer Large, Medium, Small Plastic Snack Seal Sealing Bag Clips Vacuum Sealer (Set of 18, Multi-Color) (Multicolor)</v>
      </c>
      <c r="F1096" t="str">
        <f t="shared" si="198"/>
        <v>Unique</v>
      </c>
      <c r="G1096" t="str" cm="1">
        <f t="array" ref="G1096">PROPER(_xlfn.TEXTJOIN(" ", TRUE, INDEX(_xlfn.FILTERXML("&lt;t&gt;&lt;s&gt;" &amp; SUBSTITUTE(D1096," ","&lt;/s&gt;&lt;s&gt;") &amp; "&lt;/s&gt;&lt;/t&gt;", "//s"), _xlfn.SEQUENCE(4))))</f>
        <v>Vr 18 Pcs -</v>
      </c>
      <c r="H1096" t="str">
        <f t="shared" si="188"/>
        <v>Size Plastic Food Snack Bag Pouch Clip Sealer Large, Medium, Small Plastic Snack Seal Sealing Bag Clips Vacuum Sealer (Set of 18, Multi-Color) (Multicolor)</v>
      </c>
      <c r="I1096" t="s">
        <v>9192</v>
      </c>
      <c r="J1096" t="s">
        <v>13176</v>
      </c>
      <c r="K1096" s="7" t="str">
        <f t="shared" si="190"/>
        <v>Home &amp; Kitchen</v>
      </c>
      <c r="L1096" t="s">
        <v>13285</v>
      </c>
      <c r="M1096" t="str">
        <f t="shared" si="191"/>
        <v>Kitchen &amp; HomeAppliances</v>
      </c>
      <c r="N1096" t="s">
        <v>13286</v>
      </c>
      <c r="O1096" s="2" t="str">
        <f t="shared" si="192"/>
        <v>SmallKitchenAppliances</v>
      </c>
      <c r="P1096" s="1" t="s">
        <v>13322</v>
      </c>
      <c r="R1096">
        <v>89</v>
      </c>
      <c r="S1096" s="8">
        <f t="shared" si="193"/>
        <v>89</v>
      </c>
      <c r="T1096">
        <v>89</v>
      </c>
      <c r="U1096" s="8">
        <f t="shared" si="194"/>
        <v>89</v>
      </c>
      <c r="V1096" s="1">
        <f t="shared" si="195"/>
        <v>0</v>
      </c>
      <c r="W1096">
        <v>4.2</v>
      </c>
      <c r="X1096" s="10">
        <f t="shared" si="196"/>
        <v>4.2</v>
      </c>
      <c r="Y1096" s="4">
        <v>19621</v>
      </c>
      <c r="Z1096" s="12">
        <f t="shared" si="197"/>
        <v>19621</v>
      </c>
    </row>
    <row r="1097" spans="1:26" x14ac:dyDescent="0.25">
      <c r="A1097">
        <v>1096</v>
      </c>
      <c r="B1097" t="s">
        <v>9201</v>
      </c>
      <c r="C1097" t="s">
        <v>9202</v>
      </c>
      <c r="D1097" t="str">
        <f t="shared" si="189"/>
        <v>Orient Electric Apex-FX 1200mm Ultra High Speed 400 RPM Ceiling Fan (Brown)</v>
      </c>
      <c r="F1097" t="str">
        <f t="shared" si="198"/>
        <v>Unique</v>
      </c>
      <c r="G1097" t="str" cm="1">
        <f t="array" ref="G1097">PROPER(_xlfn.TEXTJOIN(" ", TRUE, INDEX(_xlfn.FILTERXML("&lt;t&gt;&lt;s&gt;" &amp; SUBSTITUTE(D1097," ","&lt;/s&gt;&lt;s&gt;") &amp; "&lt;/s&gt;&lt;/t&gt;", "//s"), _xlfn.SEQUENCE(4))))</f>
        <v>Orient Electric Apex-Fx 1200Mm</v>
      </c>
      <c r="H1097" t="str">
        <f t="shared" si="188"/>
        <v>Speed 400 RPM Ceiling Fan (Brown)</v>
      </c>
      <c r="I1097" t="s">
        <v>9203</v>
      </c>
      <c r="J1097" t="s">
        <v>13176</v>
      </c>
      <c r="K1097" s="7" t="str">
        <f t="shared" si="190"/>
        <v>Home &amp; Kitchen</v>
      </c>
      <c r="L1097" s="2" t="s">
        <v>13289</v>
      </c>
      <c r="M1097" t="str">
        <f t="shared" si="191"/>
        <v>Heating , Cooling &amp; AirQuality</v>
      </c>
      <c r="N1097" s="2" t="s">
        <v>13323</v>
      </c>
      <c r="O1097" s="2" t="str">
        <f t="shared" si="192"/>
        <v>Fans</v>
      </c>
      <c r="P1097" s="1" t="s">
        <v>13324</v>
      </c>
      <c r="R1097" s="2">
        <v>1400</v>
      </c>
      <c r="S1097" s="8">
        <f t="shared" si="193"/>
        <v>1400</v>
      </c>
      <c r="T1097" s="2">
        <v>2485</v>
      </c>
      <c r="U1097" s="8">
        <f t="shared" si="194"/>
        <v>2485</v>
      </c>
      <c r="V1097" s="1">
        <f t="shared" si="195"/>
        <v>0.43661971830985913</v>
      </c>
      <c r="W1097">
        <v>4.0999999999999996</v>
      </c>
      <c r="X1097" s="10">
        <f t="shared" si="196"/>
        <v>4.0999999999999996</v>
      </c>
      <c r="Y1097" s="4">
        <v>19998</v>
      </c>
      <c r="Z1097" s="12">
        <f t="shared" si="197"/>
        <v>19998</v>
      </c>
    </row>
    <row r="1098" spans="1:26" x14ac:dyDescent="0.25">
      <c r="A1098">
        <v>1097</v>
      </c>
      <c r="B1098" t="s">
        <v>9212</v>
      </c>
      <c r="C1098" t="s">
        <v>9213</v>
      </c>
      <c r="D1098" t="str">
        <f t="shared" si="189"/>
        <v>PrettyKrafts Folding Laundry Basket for Clothes with Lid and Handle, Toys Organiser, 75 Litre, (Pack of 1), Mushroom Print</v>
      </c>
      <c r="F1098" t="str">
        <f t="shared" si="198"/>
        <v>Unique</v>
      </c>
      <c r="G1098" t="str" cm="1">
        <f t="array" ref="G1098">PROPER(_xlfn.TEXTJOIN(" ", TRUE, INDEX(_xlfn.FILTERXML("&lt;t&gt;&lt;s&gt;" &amp; SUBSTITUTE(D1098," ","&lt;/s&gt;&lt;s&gt;") &amp; "&lt;/s&gt;&lt;/t&gt;", "//s"), _xlfn.SEQUENCE(4))))</f>
        <v>Prettykrafts Folding Laundry Basket</v>
      </c>
      <c r="H1098" t="str">
        <f t="shared" si="188"/>
        <v>with Lid and Handle, Toys Organiser, 75 Litre, (Pack of 1), Mushroom Print</v>
      </c>
      <c r="I1098" t="s">
        <v>8794</v>
      </c>
      <c r="J1098" t="s">
        <v>13176</v>
      </c>
      <c r="K1098" s="7" t="str">
        <f t="shared" si="190"/>
        <v>Home &amp; Kitchen</v>
      </c>
      <c r="L1098" t="s">
        <v>13312</v>
      </c>
      <c r="M1098" t="str">
        <f t="shared" si="191"/>
        <v>HomeStorage &amp; Organization</v>
      </c>
      <c r="N1098" t="s">
        <v>13313</v>
      </c>
      <c r="O1098" s="2" t="str">
        <f t="shared" si="192"/>
        <v>LaundryOrganization</v>
      </c>
      <c r="P1098" s="1" t="s">
        <v>13314</v>
      </c>
      <c r="R1098">
        <v>355</v>
      </c>
      <c r="S1098" s="8">
        <f t="shared" si="193"/>
        <v>355</v>
      </c>
      <c r="T1098">
        <v>899</v>
      </c>
      <c r="U1098" s="8">
        <f t="shared" si="194"/>
        <v>899</v>
      </c>
      <c r="V1098" s="1">
        <f t="shared" si="195"/>
        <v>0.60511679644048944</v>
      </c>
      <c r="W1098">
        <v>4.0999999999999996</v>
      </c>
      <c r="X1098" s="10">
        <f t="shared" si="196"/>
        <v>4.0999999999999996</v>
      </c>
      <c r="Y1098" s="4">
        <v>1051</v>
      </c>
      <c r="Z1098" s="12">
        <f t="shared" si="197"/>
        <v>1051</v>
      </c>
    </row>
    <row r="1099" spans="1:26" x14ac:dyDescent="0.25">
      <c r="A1099">
        <v>1098</v>
      </c>
      <c r="B1099" t="s">
        <v>9222</v>
      </c>
      <c r="C1099" t="s">
        <v>9223</v>
      </c>
      <c r="D1099" t="str">
        <f t="shared" si="189"/>
        <v>Bajaj Majesty RX11 2000 Watts Heat Convector Room Heater (White, ISI Approved)</v>
      </c>
      <c r="F1099" t="str">
        <f t="shared" si="198"/>
        <v>Unique</v>
      </c>
      <c r="G1099" t="str" cm="1">
        <f t="array" ref="G1099">PROPER(_xlfn.TEXTJOIN(" ", TRUE, INDEX(_xlfn.FILTERXML("&lt;t&gt;&lt;s&gt;" &amp; SUBSTITUTE(D1099," ","&lt;/s&gt;&lt;s&gt;") &amp; "&lt;/s&gt;&lt;/t&gt;", "//s"), _xlfn.SEQUENCE(4))))</f>
        <v>Bajaj Majesty Rx11 2000</v>
      </c>
      <c r="H1099" t="str">
        <f t="shared" si="188"/>
        <v>Convector Room Heater (White, ISI Approved)</v>
      </c>
      <c r="I1099" t="s">
        <v>8461</v>
      </c>
      <c r="J1099" t="s">
        <v>13176</v>
      </c>
      <c r="K1099" s="7" t="str">
        <f t="shared" si="190"/>
        <v>Home &amp; Kitchen</v>
      </c>
      <c r="L1099" s="2" t="s">
        <v>13289</v>
      </c>
      <c r="M1099" t="str">
        <f t="shared" si="191"/>
        <v>Heating , Cooling &amp; AirQuality</v>
      </c>
      <c r="N1099" s="2" t="s">
        <v>13290</v>
      </c>
      <c r="O1099" s="2" t="str">
        <f t="shared" si="192"/>
        <v>RoomHeaters</v>
      </c>
      <c r="P1099" s="1" t="s">
        <v>13291</v>
      </c>
      <c r="R1099" s="2">
        <v>2169</v>
      </c>
      <c r="S1099" s="8">
        <f t="shared" si="193"/>
        <v>2169</v>
      </c>
      <c r="T1099" s="2">
        <v>3279</v>
      </c>
      <c r="U1099" s="8">
        <f t="shared" si="194"/>
        <v>3279</v>
      </c>
      <c r="V1099" s="1">
        <f t="shared" si="195"/>
        <v>0.33851784080512354</v>
      </c>
      <c r="W1099">
        <v>4.0999999999999996</v>
      </c>
      <c r="X1099" s="10">
        <f t="shared" si="196"/>
        <v>4.0999999999999996</v>
      </c>
      <c r="Y1099" s="4">
        <v>1716</v>
      </c>
      <c r="Z1099" s="12">
        <f t="shared" si="197"/>
        <v>1716</v>
      </c>
    </row>
    <row r="1100" spans="1:26" x14ac:dyDescent="0.25">
      <c r="A1100">
        <v>1099</v>
      </c>
      <c r="B1100" t="s">
        <v>9232</v>
      </c>
      <c r="C1100" t="s">
        <v>9233</v>
      </c>
      <c r="D1100" t="str">
        <f t="shared" si="189"/>
        <v>Eureka Forbes Trendy Zip 1000 Watts powerful suction vacuum cleaner with resuable dust bag and 5 accessories,1 year warrantycompact,light weight and easy to use (Black)</v>
      </c>
      <c r="F1100" t="str">
        <f t="shared" si="198"/>
        <v>Unique</v>
      </c>
      <c r="G1100" t="str" cm="1">
        <f t="array" ref="G1100">PROPER(_xlfn.TEXTJOIN(" ", TRUE, INDEX(_xlfn.FILTERXML("&lt;t&gt;&lt;s&gt;" &amp; SUBSTITUTE(D1100," ","&lt;/s&gt;&lt;s&gt;") &amp; "&lt;/s&gt;&lt;/t&gt;", "//s"), _xlfn.SEQUENCE(4))))</f>
        <v>Eureka Forbes Trendy Zip</v>
      </c>
      <c r="H1100" t="str">
        <f t="shared" si="188"/>
        <v>powerful suction vacuum cleaner with resuable dust bag and 5 accessories,1 year warrantycompact,light weight and easy to use (Black)</v>
      </c>
      <c r="I1100" t="s">
        <v>9234</v>
      </c>
      <c r="J1100" t="s">
        <v>13176</v>
      </c>
      <c r="K1100" s="7" t="str">
        <f t="shared" si="190"/>
        <v>Home &amp; Kitchen</v>
      </c>
      <c r="L1100" s="2" t="s">
        <v>13285</v>
      </c>
      <c r="M1100" t="str">
        <f t="shared" si="191"/>
        <v>Kitchen &amp; HomeAppliances</v>
      </c>
      <c r="N1100" s="2" t="s">
        <v>13293</v>
      </c>
      <c r="O1100" s="2" t="str">
        <f t="shared" si="192"/>
        <v>Vacuum , Cleaning &amp; Ironing</v>
      </c>
      <c r="P1100" s="1" t="s">
        <v>13316</v>
      </c>
      <c r="Q1100" t="s">
        <v>13317</v>
      </c>
      <c r="R1100" s="2">
        <v>2799</v>
      </c>
      <c r="S1100" s="8">
        <f t="shared" si="193"/>
        <v>2799</v>
      </c>
      <c r="T1100" s="2">
        <v>3799</v>
      </c>
      <c r="U1100" s="8">
        <f t="shared" si="194"/>
        <v>3799</v>
      </c>
      <c r="V1100" s="1">
        <f t="shared" si="195"/>
        <v>0.26322716504343247</v>
      </c>
      <c r="W1100">
        <v>3.9</v>
      </c>
      <c r="X1100" s="10">
        <f t="shared" si="196"/>
        <v>3.9</v>
      </c>
      <c r="Y1100" s="4">
        <v>32931</v>
      </c>
      <c r="Z1100" s="12">
        <f t="shared" si="197"/>
        <v>32931</v>
      </c>
    </row>
    <row r="1101" spans="1:26" x14ac:dyDescent="0.25">
      <c r="A1101">
        <v>1100</v>
      </c>
      <c r="B1101" t="s">
        <v>9243</v>
      </c>
      <c r="C1101" t="s">
        <v>9244</v>
      </c>
      <c r="D1101" t="str">
        <f t="shared" si="189"/>
        <v>Pigeon by Stovekraft Quartz Electric Kettle (14299) 1.7 Litre with Stainless Steel Body, used for boiling Water, making tea and coffee, instant noodles, soup etc. 1500 Watt (Silver)</v>
      </c>
      <c r="F1101" t="str">
        <f t="shared" si="198"/>
        <v>Unique</v>
      </c>
      <c r="G1101" t="str" cm="1">
        <f t="array" ref="G1101">PROPER(_xlfn.TEXTJOIN(" ", TRUE, INDEX(_xlfn.FILTERXML("&lt;t&gt;&lt;s&gt;" &amp; SUBSTITUTE(D1101," ","&lt;/s&gt;&lt;s&gt;") &amp; "&lt;/s&gt;&lt;/t&gt;", "//s"), _xlfn.SEQUENCE(4))))</f>
        <v>Pigeon By Stovekraft Quartz</v>
      </c>
      <c r="H1101" t="str">
        <f t="shared" si="188"/>
        <v>(14299) 1.7 Litre with Stainless Steel Body, used for boiling Water, making tea and coffee, instant noodles, soup etc. 1500 Watt (Silver)</v>
      </c>
      <c r="I1101" t="s">
        <v>8450</v>
      </c>
      <c r="J1101" t="s">
        <v>13176</v>
      </c>
      <c r="K1101" s="7" t="str">
        <f t="shared" si="190"/>
        <v>Home &amp; Kitchen</v>
      </c>
      <c r="L1101" t="s">
        <v>13285</v>
      </c>
      <c r="M1101" t="str">
        <f t="shared" si="191"/>
        <v>Kitchen &amp; HomeAppliances</v>
      </c>
      <c r="N1101" s="2" t="s">
        <v>13286</v>
      </c>
      <c r="O1101" s="2" t="str">
        <f t="shared" si="192"/>
        <v>SmallKitchenAppliances</v>
      </c>
      <c r="P1101" s="1" t="s">
        <v>13287</v>
      </c>
      <c r="Q1101" t="s">
        <v>13288</v>
      </c>
      <c r="R1101">
        <v>899</v>
      </c>
      <c r="S1101" s="8">
        <f t="shared" si="193"/>
        <v>899</v>
      </c>
      <c r="T1101" s="2">
        <v>1249</v>
      </c>
      <c r="U1101" s="8">
        <f t="shared" si="194"/>
        <v>1249</v>
      </c>
      <c r="V1101" s="1">
        <f t="shared" si="195"/>
        <v>0.28022417934347477</v>
      </c>
      <c r="W1101">
        <v>3.9</v>
      </c>
      <c r="X1101" s="10">
        <f t="shared" si="196"/>
        <v>3.9</v>
      </c>
      <c r="Y1101" s="4">
        <v>17424</v>
      </c>
      <c r="Z1101" s="12">
        <f t="shared" si="197"/>
        <v>17424</v>
      </c>
    </row>
    <row r="1102" spans="1:26" x14ac:dyDescent="0.25">
      <c r="A1102">
        <v>1101</v>
      </c>
      <c r="B1102" t="s">
        <v>9253</v>
      </c>
      <c r="C1102" t="s">
        <v>9254</v>
      </c>
      <c r="D1102" t="str">
        <f t="shared" si="189"/>
        <v>Maharaja Whiteline Lava Neo 1200-Watts Halogen Heater (White and Red)</v>
      </c>
      <c r="F1102" t="str">
        <f t="shared" si="198"/>
        <v>Unique</v>
      </c>
      <c r="G1102" t="str" cm="1">
        <f t="array" ref="G1102">PROPER(_xlfn.TEXTJOIN(" ", TRUE, INDEX(_xlfn.FILTERXML("&lt;t&gt;&lt;s&gt;" &amp; SUBSTITUTE(D1102," ","&lt;/s&gt;&lt;s&gt;") &amp; "&lt;/s&gt;&lt;/t&gt;", "//s"), _xlfn.SEQUENCE(4))))</f>
        <v>Maharaja Whiteline Lava Neo</v>
      </c>
      <c r="H1102" t="str">
        <f t="shared" si="188"/>
        <v>Heater (White and Red)</v>
      </c>
      <c r="I1102" t="s">
        <v>8640</v>
      </c>
      <c r="J1102" t="s">
        <v>13176</v>
      </c>
      <c r="K1102" s="7" t="str">
        <f t="shared" si="190"/>
        <v>Home &amp; Kitchen</v>
      </c>
      <c r="L1102" s="2" t="s">
        <v>13289</v>
      </c>
      <c r="M1102" t="str">
        <f t="shared" si="191"/>
        <v>Heating , Cooling &amp; AirQuality</v>
      </c>
      <c r="N1102" s="2" t="s">
        <v>13290</v>
      </c>
      <c r="O1102" s="2" t="str">
        <f t="shared" si="192"/>
        <v>RoomHeaters</v>
      </c>
      <c r="P1102" s="1"/>
      <c r="R1102" s="2">
        <v>2499</v>
      </c>
      <c r="S1102" s="8">
        <f t="shared" si="193"/>
        <v>2499</v>
      </c>
      <c r="T1102" s="2">
        <v>5000</v>
      </c>
      <c r="U1102" s="8">
        <f t="shared" si="194"/>
        <v>5000</v>
      </c>
      <c r="V1102" s="1">
        <f t="shared" si="195"/>
        <v>0.50019999999999998</v>
      </c>
      <c r="W1102">
        <v>3.8</v>
      </c>
      <c r="X1102" s="10">
        <f t="shared" si="196"/>
        <v>3.8</v>
      </c>
      <c r="Y1102" s="4">
        <v>1889</v>
      </c>
      <c r="Z1102" s="12">
        <f t="shared" si="197"/>
        <v>1889</v>
      </c>
    </row>
    <row r="1103" spans="1:26" x14ac:dyDescent="0.25">
      <c r="A1103">
        <v>1102</v>
      </c>
      <c r="B1103" t="s">
        <v>9263</v>
      </c>
      <c r="C1103" t="s">
        <v>9264</v>
      </c>
      <c r="D1103" t="str">
        <f t="shared" si="189"/>
        <v>Crompton Gracee 5-L Instant Water Heater (Geyser)</v>
      </c>
      <c r="F1103" t="str">
        <f t="shared" si="198"/>
        <v>Unique</v>
      </c>
      <c r="G1103" t="str" cm="1">
        <f t="array" ref="G1103">PROPER(_xlfn.TEXTJOIN(" ", TRUE, INDEX(_xlfn.FILTERXML("&lt;t&gt;&lt;s&gt;" &amp; SUBSTITUTE(D1103," ","&lt;/s&gt;&lt;s&gt;") &amp; "&lt;/s&gt;&lt;/t&gt;", "//s"), _xlfn.SEQUENCE(4))))</f>
        <v>Crompton Gracee 5-L Instant</v>
      </c>
      <c r="H1103" t="str">
        <f t="shared" si="188"/>
        <v>(Geyser)</v>
      </c>
      <c r="I1103" t="s">
        <v>8629</v>
      </c>
      <c r="J1103" t="s">
        <v>13176</v>
      </c>
      <c r="K1103" s="7" t="str">
        <f t="shared" si="190"/>
        <v>Home &amp; Kitchen</v>
      </c>
      <c r="L1103" s="2" t="s">
        <v>13289</v>
      </c>
      <c r="M1103" t="str">
        <f t="shared" si="191"/>
        <v>Heating , Cooling &amp; AirQuality</v>
      </c>
      <c r="N1103" s="2" t="s">
        <v>13305</v>
      </c>
      <c r="O1103" s="2" t="str">
        <f t="shared" si="192"/>
        <v>WaterHeaters &amp; Geysers</v>
      </c>
      <c r="P1103" s="1" t="s">
        <v>13306</v>
      </c>
      <c r="R1103" s="2">
        <v>3599</v>
      </c>
      <c r="S1103" s="8">
        <f t="shared" si="193"/>
        <v>3599</v>
      </c>
      <c r="T1103" s="2">
        <v>7299</v>
      </c>
      <c r="U1103" s="8">
        <f t="shared" si="194"/>
        <v>7299</v>
      </c>
      <c r="V1103" s="1">
        <f t="shared" si="195"/>
        <v>0.50691875599397174</v>
      </c>
      <c r="W1103">
        <v>4</v>
      </c>
      <c r="X1103" s="10">
        <f t="shared" si="196"/>
        <v>4</v>
      </c>
      <c r="Y1103" s="4">
        <v>10324</v>
      </c>
      <c r="Z1103" s="12">
        <f t="shared" si="197"/>
        <v>10324</v>
      </c>
    </row>
    <row r="1104" spans="1:26" x14ac:dyDescent="0.25">
      <c r="A1104">
        <v>1103</v>
      </c>
      <c r="B1104" t="s">
        <v>9273</v>
      </c>
      <c r="C1104" t="s">
        <v>9274</v>
      </c>
      <c r="D1104" t="str">
        <f t="shared" si="189"/>
        <v>Bajaj DX-2 600W Dry Iron with Advance Soleplate and Anti-bacterial German Coating Technology, Black</v>
      </c>
      <c r="F1104" t="str">
        <f t="shared" si="198"/>
        <v>Unique</v>
      </c>
      <c r="G1104" t="str" cm="1">
        <f t="array" ref="G1104">PROPER(_xlfn.TEXTJOIN(" ", TRUE, INDEX(_xlfn.FILTERXML("&lt;t&gt;&lt;s&gt;" &amp; SUBSTITUTE(D1104," ","&lt;/s&gt;&lt;s&gt;") &amp; "&lt;/s&gt;&lt;/t&gt;", "//s"), _xlfn.SEQUENCE(4))))</f>
        <v>Bajaj Dx-2 600W Dry</v>
      </c>
      <c r="H1104" t="str">
        <f t="shared" si="188"/>
        <v>Advance Soleplate and Anti-bacterial German Coating Technology, Black</v>
      </c>
      <c r="I1104" t="s">
        <v>8607</v>
      </c>
      <c r="J1104" t="s">
        <v>13176</v>
      </c>
      <c r="K1104" s="7" t="str">
        <f t="shared" si="190"/>
        <v>Home &amp; Kitchen</v>
      </c>
      <c r="L1104" t="s">
        <v>13285</v>
      </c>
      <c r="M1104" t="str">
        <f t="shared" si="191"/>
        <v>Kitchen &amp; HomeAppliances</v>
      </c>
      <c r="N1104" t="s">
        <v>13293</v>
      </c>
      <c r="O1104" s="2" t="str">
        <f t="shared" si="192"/>
        <v>Vacuum , Cleaning &amp; Ironing</v>
      </c>
      <c r="P1104" s="1" t="s">
        <v>13294</v>
      </c>
      <c r="Q1104" t="s">
        <v>13303</v>
      </c>
      <c r="R1104">
        <v>499</v>
      </c>
      <c r="S1104" s="8">
        <f t="shared" si="193"/>
        <v>499</v>
      </c>
      <c r="T1104">
        <v>625</v>
      </c>
      <c r="U1104" s="8">
        <f t="shared" si="194"/>
        <v>625</v>
      </c>
      <c r="V1104" s="1">
        <f t="shared" si="195"/>
        <v>0.2016</v>
      </c>
      <c r="W1104">
        <v>4.2</v>
      </c>
      <c r="X1104" s="10">
        <f t="shared" si="196"/>
        <v>4.2</v>
      </c>
      <c r="Y1104" s="4">
        <v>5355</v>
      </c>
      <c r="Z1104" s="12">
        <f t="shared" si="197"/>
        <v>5355</v>
      </c>
    </row>
    <row r="1105" spans="1:26" x14ac:dyDescent="0.25">
      <c r="A1105">
        <v>1104</v>
      </c>
      <c r="B1105" t="s">
        <v>9283</v>
      </c>
      <c r="C1105" t="s">
        <v>9284</v>
      </c>
      <c r="D1105" t="str">
        <f t="shared" si="189"/>
        <v>Bajaj Waterproof 1500 Watts Immersion Rod Heater</v>
      </c>
      <c r="F1105" t="str">
        <f t="shared" si="198"/>
        <v>Unique</v>
      </c>
      <c r="G1105" t="str" cm="1">
        <f t="array" ref="G1105">PROPER(_xlfn.TEXTJOIN(" ", TRUE, INDEX(_xlfn.FILTERXML("&lt;t&gt;&lt;s&gt;" &amp; SUBSTITUTE(D1105," ","&lt;/s&gt;&lt;s&gt;") &amp; "&lt;/s&gt;&lt;/t&gt;", "//s"), _xlfn.SEQUENCE(4))))</f>
        <v>Bajaj Waterproof 1500 Watts</v>
      </c>
      <c r="H1105" t="str">
        <f t="shared" si="188"/>
        <v>Heater</v>
      </c>
      <c r="I1105" t="s">
        <v>8752</v>
      </c>
      <c r="J1105" t="s">
        <v>13176</v>
      </c>
      <c r="K1105" s="7" t="str">
        <f t="shared" si="190"/>
        <v>Home &amp; Kitchen</v>
      </c>
      <c r="L1105" t="s">
        <v>13289</v>
      </c>
      <c r="M1105" t="str">
        <f t="shared" si="191"/>
        <v>Heating , Cooling &amp; AirQuality</v>
      </c>
      <c r="N1105" s="2" t="s">
        <v>13305</v>
      </c>
      <c r="O1105" s="2" t="str">
        <f t="shared" si="192"/>
        <v>WaterHeaters &amp; Geysers</v>
      </c>
      <c r="P1105" s="1" t="s">
        <v>13309</v>
      </c>
      <c r="R1105">
        <v>653</v>
      </c>
      <c r="S1105" s="8">
        <f t="shared" si="193"/>
        <v>653</v>
      </c>
      <c r="T1105" s="2">
        <v>1020</v>
      </c>
      <c r="U1105" s="8">
        <f t="shared" si="194"/>
        <v>1020</v>
      </c>
      <c r="V1105" s="1">
        <f t="shared" si="195"/>
        <v>0.35980392156862745</v>
      </c>
      <c r="W1105">
        <v>4.0999999999999996</v>
      </c>
      <c r="X1105" s="10">
        <f t="shared" si="196"/>
        <v>4.0999999999999996</v>
      </c>
      <c r="Y1105" s="4">
        <v>3366</v>
      </c>
      <c r="Z1105" s="12">
        <f t="shared" si="197"/>
        <v>3366</v>
      </c>
    </row>
    <row r="1106" spans="1:26" x14ac:dyDescent="0.25">
      <c r="A1106">
        <v>1105</v>
      </c>
      <c r="B1106" t="s">
        <v>9292</v>
      </c>
      <c r="C1106" t="s">
        <v>9293</v>
      </c>
      <c r="D1106" t="str">
        <f t="shared" si="189"/>
        <v>AGARO Supreme High Pressure Washer, 1800 Watts, 120 Bars, 6.5L Min Flow Rate, 8 Meters Outlet Hose, Portable, for Car,Bike and Home Cleaning Purpose, Black and Orange</v>
      </c>
      <c r="F1106" t="str">
        <f t="shared" si="198"/>
        <v>Unique</v>
      </c>
      <c r="G1106" t="str" cm="1">
        <f t="array" ref="G1106">PROPER(_xlfn.TEXTJOIN(" ", TRUE, INDEX(_xlfn.FILTERXML("&lt;t&gt;&lt;s&gt;" &amp; SUBSTITUTE(D1106," ","&lt;/s&gt;&lt;s&gt;") &amp; "&lt;/s&gt;&lt;/t&gt;", "//s"), _xlfn.SEQUENCE(4))))</f>
        <v>Agaro Supreme High Pressure</v>
      </c>
      <c r="H1106" t="str">
        <f t="shared" si="188"/>
        <v>Watts, 120 Bars, 6.5L Min Flow Rate, 8 Meters Outlet Hose, Portable, for Car,Bike and Home Cleaning Purpose, Black and Orange</v>
      </c>
      <c r="I1106" t="s">
        <v>9294</v>
      </c>
      <c r="J1106" t="s">
        <v>13176</v>
      </c>
      <c r="K1106" s="7" t="str">
        <f t="shared" si="190"/>
        <v>Home &amp; Kitchen</v>
      </c>
      <c r="L1106" s="2" t="s">
        <v>13285</v>
      </c>
      <c r="M1106" t="str">
        <f t="shared" si="191"/>
        <v>Kitchen &amp; HomeAppliances</v>
      </c>
      <c r="N1106" s="2" t="s">
        <v>13293</v>
      </c>
      <c r="O1106" s="2" t="str">
        <f t="shared" si="192"/>
        <v>Vacuum , Cleaning &amp; Ironing</v>
      </c>
      <c r="P1106" s="1" t="s">
        <v>13325</v>
      </c>
      <c r="R1106" s="2">
        <v>4789</v>
      </c>
      <c r="S1106" s="8">
        <f t="shared" si="193"/>
        <v>4789</v>
      </c>
      <c r="T1106" s="2">
        <v>8990</v>
      </c>
      <c r="U1106" s="8">
        <f t="shared" si="194"/>
        <v>8990</v>
      </c>
      <c r="V1106" s="1">
        <f t="shared" si="195"/>
        <v>0.46729699666295882</v>
      </c>
      <c r="W1106">
        <v>4.3</v>
      </c>
      <c r="X1106" s="10">
        <f t="shared" si="196"/>
        <v>4.3</v>
      </c>
      <c r="Y1106" s="4">
        <v>1017</v>
      </c>
      <c r="Z1106" s="12">
        <f t="shared" si="197"/>
        <v>1017</v>
      </c>
    </row>
    <row r="1107" spans="1:26" x14ac:dyDescent="0.25">
      <c r="A1107">
        <v>1106</v>
      </c>
      <c r="B1107" t="s">
        <v>9303</v>
      </c>
      <c r="C1107" t="s">
        <v>9304</v>
      </c>
      <c r="D1107" t="str">
        <f t="shared" si="189"/>
        <v>Bajaj Deluxe 2000 Watts Halogen Room Heater (Steel, ISI Approved), Multicolor</v>
      </c>
      <c r="F1107" t="str">
        <f t="shared" si="198"/>
        <v>Unique</v>
      </c>
      <c r="G1107" t="str" cm="1">
        <f t="array" ref="G1107">PROPER(_xlfn.TEXTJOIN(" ", TRUE, INDEX(_xlfn.FILTERXML("&lt;t&gt;&lt;s&gt;" &amp; SUBSTITUTE(D1107," ","&lt;/s&gt;&lt;s&gt;") &amp; "&lt;/s&gt;&lt;/t&gt;", "//s"), _xlfn.SEQUENCE(4))))</f>
        <v>Bajaj Deluxe 2000 Watts</v>
      </c>
      <c r="H1107" t="str">
        <f t="shared" si="188"/>
        <v>Heater (Steel, ISI Approved), Multicolor</v>
      </c>
      <c r="I1107" t="s">
        <v>9305</v>
      </c>
      <c r="J1107" t="s">
        <v>13176</v>
      </c>
      <c r="K1107" s="7" t="str">
        <f t="shared" si="190"/>
        <v>Home &amp; Kitchen</v>
      </c>
      <c r="L1107" s="2" t="s">
        <v>13289</v>
      </c>
      <c r="M1107" t="str">
        <f t="shared" si="191"/>
        <v>Heating , Cooling &amp; AirQuality</v>
      </c>
      <c r="N1107" s="2" t="s">
        <v>13290</v>
      </c>
      <c r="O1107" s="2" t="str">
        <f t="shared" si="192"/>
        <v>RoomHeaters</v>
      </c>
      <c r="P1107" s="1" t="s">
        <v>13326</v>
      </c>
      <c r="R1107" s="2">
        <v>1409</v>
      </c>
      <c r="S1107" s="8">
        <f t="shared" si="193"/>
        <v>1409</v>
      </c>
      <c r="T1107" s="2">
        <v>1639</v>
      </c>
      <c r="U1107" s="8">
        <f t="shared" si="194"/>
        <v>1639</v>
      </c>
      <c r="V1107" s="1">
        <f t="shared" si="195"/>
        <v>0.14032946918852959</v>
      </c>
      <c r="W1107">
        <v>3.7</v>
      </c>
      <c r="X1107" s="10">
        <f t="shared" si="196"/>
        <v>3.7</v>
      </c>
      <c r="Y1107" s="4">
        <v>787</v>
      </c>
      <c r="Z1107" s="12">
        <f t="shared" si="197"/>
        <v>787</v>
      </c>
    </row>
    <row r="1108" spans="1:26" x14ac:dyDescent="0.25">
      <c r="A1108">
        <v>1107</v>
      </c>
      <c r="B1108" t="s">
        <v>9314</v>
      </c>
      <c r="C1108" t="s">
        <v>9315</v>
      </c>
      <c r="D1108" t="str">
        <f t="shared" si="189"/>
        <v>Orpat HHB-100E WOB 250-Watt Hand Blender (White)</v>
      </c>
      <c r="F1108" t="str">
        <f t="shared" si="198"/>
        <v>Unique</v>
      </c>
      <c r="G1108" t="str" cm="1">
        <f t="array" ref="G1108">PROPER(_xlfn.TEXTJOIN(" ", TRUE, INDEX(_xlfn.FILTERXML("&lt;t&gt;&lt;s&gt;" &amp; SUBSTITUTE(D1108," ","&lt;/s&gt;&lt;s&gt;") &amp; "&lt;/s&gt;&lt;/t&gt;", "//s"), _xlfn.SEQUENCE(4))))</f>
        <v>Orpat Hhb-100E Wob 250-Watt</v>
      </c>
      <c r="H1108" t="str">
        <f t="shared" si="188"/>
        <v>(White)</v>
      </c>
      <c r="I1108" t="s">
        <v>8597</v>
      </c>
      <c r="J1108" t="s">
        <v>13176</v>
      </c>
      <c r="K1108" s="7" t="str">
        <f t="shared" si="190"/>
        <v>Home &amp; Kitchen</v>
      </c>
      <c r="L1108" t="s">
        <v>13285</v>
      </c>
      <c r="M1108" t="str">
        <f t="shared" si="191"/>
        <v>Kitchen &amp; HomeAppliances</v>
      </c>
      <c r="N1108" t="s">
        <v>13286</v>
      </c>
      <c r="O1108" s="2" t="str">
        <f t="shared" si="192"/>
        <v>SmallKitchenAppliances</v>
      </c>
      <c r="P1108" s="1" t="s">
        <v>13302</v>
      </c>
      <c r="R1108">
        <v>753</v>
      </c>
      <c r="S1108" s="8">
        <f t="shared" si="193"/>
        <v>753</v>
      </c>
      <c r="T1108">
        <v>899</v>
      </c>
      <c r="U1108" s="8">
        <f t="shared" si="194"/>
        <v>899</v>
      </c>
      <c r="V1108" s="1">
        <f t="shared" si="195"/>
        <v>0.16240266963292546</v>
      </c>
      <c r="W1108">
        <v>4.2</v>
      </c>
      <c r="X1108" s="10">
        <f t="shared" si="196"/>
        <v>4.2</v>
      </c>
      <c r="Y1108" s="4">
        <v>18462</v>
      </c>
      <c r="Z1108" s="12">
        <f t="shared" si="197"/>
        <v>18462</v>
      </c>
    </row>
    <row r="1109" spans="1:26" x14ac:dyDescent="0.25">
      <c r="A1109">
        <v>1108</v>
      </c>
      <c r="B1109" t="s">
        <v>9324</v>
      </c>
      <c r="C1109" t="s">
        <v>9325</v>
      </c>
      <c r="D1109" t="str">
        <f t="shared" si="189"/>
        <v>GILTON Egg Boiler Electric Automatic Off 7 Egg Poacher for Steaming, Cooking Also Boiling and Frying, Multi Color</v>
      </c>
      <c r="F1109" t="str">
        <f t="shared" si="198"/>
        <v>Unique</v>
      </c>
      <c r="G1109" t="str" cm="1">
        <f t="array" ref="G1109">PROPER(_xlfn.TEXTJOIN(" ", TRUE, INDEX(_xlfn.FILTERXML("&lt;t&gt;&lt;s&gt;" &amp; SUBSTITUTE(D1109," ","&lt;/s&gt;&lt;s&gt;") &amp; "&lt;/s&gt;&lt;/t&gt;", "//s"), _xlfn.SEQUENCE(4))))</f>
        <v>Gilton Egg Boiler Electric</v>
      </c>
      <c r="H1109" t="str">
        <f t="shared" si="188"/>
        <v>7 Egg Poacher for Steaming, Cooking Also Boiling and Frying, Multi Color</v>
      </c>
      <c r="I1109" t="s">
        <v>8938</v>
      </c>
      <c r="J1109" t="s">
        <v>13176</v>
      </c>
      <c r="K1109" s="7" t="str">
        <f t="shared" si="190"/>
        <v>Home &amp; Kitchen</v>
      </c>
      <c r="L1109" t="s">
        <v>13285</v>
      </c>
      <c r="M1109" t="str">
        <f t="shared" si="191"/>
        <v>Kitchen &amp; HomeAppliances</v>
      </c>
      <c r="N1109" s="2" t="s">
        <v>13286</v>
      </c>
      <c r="O1109" s="2" t="str">
        <f t="shared" si="192"/>
        <v>SmallKitchenAppliances</v>
      </c>
      <c r="P1109" s="1" t="s">
        <v>13318</v>
      </c>
      <c r="R1109">
        <v>353</v>
      </c>
      <c r="S1109" s="8">
        <f t="shared" si="193"/>
        <v>353</v>
      </c>
      <c r="T1109" s="2">
        <v>1199</v>
      </c>
      <c r="U1109" s="8">
        <f t="shared" si="194"/>
        <v>1199</v>
      </c>
      <c r="V1109" s="1">
        <f t="shared" si="195"/>
        <v>0.70558798999165973</v>
      </c>
      <c r="W1109">
        <v>4.3</v>
      </c>
      <c r="X1109" s="10">
        <f t="shared" si="196"/>
        <v>4.3</v>
      </c>
      <c r="Y1109" s="4">
        <v>629</v>
      </c>
      <c r="Z1109" s="12">
        <f t="shared" si="197"/>
        <v>629</v>
      </c>
    </row>
    <row r="1110" spans="1:26" x14ac:dyDescent="0.25">
      <c r="A1110">
        <v>1109</v>
      </c>
      <c r="B1110" t="s">
        <v>9334</v>
      </c>
      <c r="C1110" t="s">
        <v>9335</v>
      </c>
      <c r="D1110" t="str">
        <f t="shared" si="189"/>
        <v>HealthSense Chef-Mate KS 33 Digital Kitchen Weighing Scale and Food Weight Machine for Health, Fitness, Home Baking and Cooking with Free Bowl, 1 Year Warranty and Batteries Included</v>
      </c>
      <c r="F1110" t="str">
        <f t="shared" si="198"/>
        <v>Unique</v>
      </c>
      <c r="G1110" t="str" cm="1">
        <f t="array" ref="G1110">PROPER(_xlfn.TEXTJOIN(" ", TRUE, INDEX(_xlfn.FILTERXML("&lt;t&gt;&lt;s&gt;" &amp; SUBSTITUTE(D1110," ","&lt;/s&gt;&lt;s&gt;") &amp; "&lt;/s&gt;&lt;/t&gt;", "//s"), _xlfn.SEQUENCE(4))))</f>
        <v>Healthsense Chef-Mate Ks 33</v>
      </c>
      <c r="H1110" t="str">
        <f t="shared" si="188"/>
        <v>Weighing Scale and Food Weight Machine for Health, Fitness, Home Baking and Cooking with Free Bowl, 1 Year Warranty and Batteries Included</v>
      </c>
      <c r="I1110" t="s">
        <v>8494</v>
      </c>
      <c r="J1110" t="s">
        <v>13176</v>
      </c>
      <c r="K1110" s="7" t="str">
        <f t="shared" si="190"/>
        <v>Home &amp; Kitchen</v>
      </c>
      <c r="L1110" s="2" t="s">
        <v>13285</v>
      </c>
      <c r="M1110" t="str">
        <f t="shared" si="191"/>
        <v>Kitchen &amp; HomeAppliances</v>
      </c>
      <c r="N1110" s="2" t="s">
        <v>13286</v>
      </c>
      <c r="O1110" s="2" t="str">
        <f t="shared" si="192"/>
        <v>SmallKitchenAppliances</v>
      </c>
      <c r="P1110" s="1" t="s">
        <v>13296</v>
      </c>
      <c r="R1110" s="2">
        <v>1099</v>
      </c>
      <c r="S1110" s="8">
        <f t="shared" si="193"/>
        <v>1099</v>
      </c>
      <c r="T1110" s="2">
        <v>1899</v>
      </c>
      <c r="U1110" s="8">
        <f t="shared" si="194"/>
        <v>1899</v>
      </c>
      <c r="V1110" s="1">
        <f t="shared" si="195"/>
        <v>0.42127435492364401</v>
      </c>
      <c r="W1110">
        <v>4.3</v>
      </c>
      <c r="X1110" s="10">
        <f t="shared" si="196"/>
        <v>4.3</v>
      </c>
      <c r="Y1110" s="4">
        <v>15276</v>
      </c>
      <c r="Z1110" s="12">
        <f t="shared" si="197"/>
        <v>15276</v>
      </c>
    </row>
    <row r="1111" spans="1:26" x14ac:dyDescent="0.25">
      <c r="A1111">
        <v>1110</v>
      </c>
      <c r="B1111" t="s">
        <v>9344</v>
      </c>
      <c r="C1111" t="s">
        <v>9345</v>
      </c>
      <c r="D1111" t="str">
        <f t="shared" si="189"/>
        <v>PHILIPS Digital Air Fryer HD9252 90 with Touch Panel, uses up to 90% less fat, 7 Pre-set Menu, 1400W, 4.1 Liter, with Rapid Air Technology (Black), Large</v>
      </c>
      <c r="F1111" t="str">
        <f t="shared" si="198"/>
        <v>Unique</v>
      </c>
      <c r="G1111" t="str" cm="1">
        <f t="array" ref="G1111">PROPER(_xlfn.TEXTJOIN(" ", TRUE, INDEX(_xlfn.FILTERXML("&lt;t&gt;&lt;s&gt;" &amp; SUBSTITUTE(D1111," ","&lt;/s&gt;&lt;s&gt;") &amp; "&lt;/s&gt;&lt;/t&gt;", "//s"), _xlfn.SEQUENCE(4))))</f>
        <v>Philips Digital Air Fryer</v>
      </c>
      <c r="H1111" t="str">
        <f t="shared" si="188"/>
        <v>with Touch Panel, uses up to 90% less fat, 7 Pre-set Menu, 1400W, 4.1 Liter, with Rapid Air Technology (Black), Large</v>
      </c>
      <c r="I1111" t="s">
        <v>8783</v>
      </c>
      <c r="J1111" t="s">
        <v>13176</v>
      </c>
      <c r="K1111" s="7" t="str">
        <f t="shared" si="190"/>
        <v>Home &amp; Kitchen</v>
      </c>
      <c r="L1111" s="2" t="s">
        <v>13285</v>
      </c>
      <c r="M1111" t="str">
        <f t="shared" si="191"/>
        <v>Kitchen &amp; HomeAppliances</v>
      </c>
      <c r="N1111" s="2" t="s">
        <v>13286</v>
      </c>
      <c r="O1111" s="2" t="str">
        <f t="shared" si="192"/>
        <v>SmallKitchenAppliances</v>
      </c>
      <c r="P1111" s="1" t="s">
        <v>13310</v>
      </c>
      <c r="Q1111" t="s">
        <v>13311</v>
      </c>
      <c r="R1111" s="2">
        <v>8799</v>
      </c>
      <c r="S1111" s="8">
        <f t="shared" si="193"/>
        <v>8799</v>
      </c>
      <c r="T1111" s="2">
        <v>11595</v>
      </c>
      <c r="U1111" s="8">
        <f t="shared" si="194"/>
        <v>11595</v>
      </c>
      <c r="V1111" s="1">
        <f t="shared" si="195"/>
        <v>0.24113842173350583</v>
      </c>
      <c r="W1111">
        <v>4.4000000000000004</v>
      </c>
      <c r="X1111" s="10">
        <f t="shared" si="196"/>
        <v>4.4000000000000004</v>
      </c>
      <c r="Y1111" s="4">
        <v>2981</v>
      </c>
      <c r="Z1111" s="12">
        <f t="shared" si="197"/>
        <v>2981</v>
      </c>
    </row>
    <row r="1112" spans="1:26" x14ac:dyDescent="0.25">
      <c r="A1112">
        <v>1111</v>
      </c>
      <c r="B1112" t="s">
        <v>9354</v>
      </c>
      <c r="C1112" t="s">
        <v>9355</v>
      </c>
      <c r="D1112" t="str">
        <f t="shared" si="189"/>
        <v>Milton Go Electro 2.0 Stainless Steel Electric Kettle, 1 Piece, 2 Litres, Silver | Power Indicator | 1500 Watts | Auto Cut-off | Detachable 360 Degree Connector | Boiler for Water</v>
      </c>
      <c r="F1112" t="str">
        <f t="shared" si="198"/>
        <v>Unique</v>
      </c>
      <c r="G1112" t="str" cm="1">
        <f t="array" ref="G1112">PROPER(_xlfn.TEXTJOIN(" ", TRUE, INDEX(_xlfn.FILTERXML("&lt;t&gt;&lt;s&gt;" &amp; SUBSTITUTE(D1112," ","&lt;/s&gt;&lt;s&gt;") &amp; "&lt;/s&gt;&lt;/t&gt;", "//s"), _xlfn.SEQUENCE(4))))</f>
        <v>Milton Go Electro 2</v>
      </c>
      <c r="H1112" t="str">
        <f t="shared" si="188"/>
        <v>Electric Kettle, 1 Piece, 2 Litres, Silver | Power Indicator | 1500 Watts | Auto Cut-off | Detachable 360 Degree Connector | Boiler for Water</v>
      </c>
      <c r="I1112" t="s">
        <v>8450</v>
      </c>
      <c r="J1112" t="s">
        <v>13176</v>
      </c>
      <c r="K1112" s="7" t="str">
        <f t="shared" si="190"/>
        <v>Home &amp; Kitchen</v>
      </c>
      <c r="L1112" s="2" t="s">
        <v>13285</v>
      </c>
      <c r="M1112" t="str">
        <f t="shared" si="191"/>
        <v>Kitchen &amp; HomeAppliances</v>
      </c>
      <c r="N1112" s="2" t="s">
        <v>13286</v>
      </c>
      <c r="O1112" s="2" t="str">
        <f t="shared" si="192"/>
        <v>SmallKitchenAppliances</v>
      </c>
      <c r="P1112" s="1" t="s">
        <v>13287</v>
      </c>
      <c r="Q1112" t="s">
        <v>13288</v>
      </c>
      <c r="R1112" s="2">
        <v>1345</v>
      </c>
      <c r="S1112" s="8">
        <f t="shared" si="193"/>
        <v>1345</v>
      </c>
      <c r="T1112" s="2">
        <v>1750</v>
      </c>
      <c r="U1112" s="8">
        <f t="shared" si="194"/>
        <v>1750</v>
      </c>
      <c r="V1112" s="1">
        <f t="shared" si="195"/>
        <v>0.23142857142857143</v>
      </c>
      <c r="W1112">
        <v>3.8</v>
      </c>
      <c r="X1112" s="10">
        <f t="shared" si="196"/>
        <v>3.8</v>
      </c>
      <c r="Y1112" s="4">
        <v>2466</v>
      </c>
      <c r="Z1112" s="12">
        <f t="shared" si="197"/>
        <v>2466</v>
      </c>
    </row>
    <row r="1113" spans="1:26" x14ac:dyDescent="0.25">
      <c r="A1113">
        <v>1112</v>
      </c>
      <c r="B1113" t="s">
        <v>9364</v>
      </c>
      <c r="C1113" t="s">
        <v>9365</v>
      </c>
      <c r="D1113" t="str">
        <f t="shared" si="189"/>
        <v>Philips Daily Collection HD2582 00 830-Watt 2-Slice Pop-up Toaster (White)</v>
      </c>
      <c r="F1113" t="str">
        <f t="shared" si="198"/>
        <v>Unique</v>
      </c>
      <c r="G1113" t="str" cm="1">
        <f t="array" ref="G1113">PROPER(_xlfn.TEXTJOIN(" ", TRUE, INDEX(_xlfn.FILTERXML("&lt;t&gt;&lt;s&gt;" &amp; SUBSTITUTE(D1113," ","&lt;/s&gt;&lt;s&gt;") &amp; "&lt;/s&gt;&lt;/t&gt;", "//s"), _xlfn.SEQUENCE(4))))</f>
        <v>Philips Daily Collection Hd2582</v>
      </c>
      <c r="H1113" t="str">
        <f t="shared" si="188"/>
        <v>2-Slice Pop-up Toaster (White)</v>
      </c>
      <c r="I1113" t="s">
        <v>9366</v>
      </c>
      <c r="J1113" t="s">
        <v>13176</v>
      </c>
      <c r="K1113" s="7" t="str">
        <f t="shared" si="190"/>
        <v>Home &amp; Kitchen</v>
      </c>
      <c r="L1113" s="2" t="s">
        <v>13285</v>
      </c>
      <c r="M1113" t="str">
        <f t="shared" si="191"/>
        <v>Kitchen &amp; HomeAppliances</v>
      </c>
      <c r="N1113" s="2" t="s">
        <v>13286</v>
      </c>
      <c r="O1113" s="2" t="str">
        <f t="shared" si="192"/>
        <v>SmallKitchenAppliances</v>
      </c>
      <c r="P1113" s="1" t="s">
        <v>13327</v>
      </c>
      <c r="R1113" s="2">
        <v>2095</v>
      </c>
      <c r="S1113" s="8">
        <f t="shared" si="193"/>
        <v>2095</v>
      </c>
      <c r="T1113" s="2">
        <v>2095</v>
      </c>
      <c r="U1113" s="8">
        <f t="shared" si="194"/>
        <v>2095</v>
      </c>
      <c r="V1113" s="1">
        <f t="shared" si="195"/>
        <v>0</v>
      </c>
      <c r="W1113">
        <v>4.5</v>
      </c>
      <c r="X1113" s="10">
        <f t="shared" si="196"/>
        <v>4.5</v>
      </c>
      <c r="Y1113" s="4">
        <v>7949</v>
      </c>
      <c r="Z1113" s="12">
        <f t="shared" si="197"/>
        <v>7949</v>
      </c>
    </row>
    <row r="1114" spans="1:26" x14ac:dyDescent="0.25">
      <c r="A1114">
        <v>1113</v>
      </c>
      <c r="B1114" t="s">
        <v>9375</v>
      </c>
      <c r="C1114" t="s">
        <v>9376</v>
      </c>
      <c r="D1114" t="str">
        <f t="shared" si="189"/>
        <v>Crompton Insta Comfy 800 Watt Room Heater with 2 Heat Settings(Grey Blue)</v>
      </c>
      <c r="F1114" t="str">
        <f t="shared" si="198"/>
        <v>Unique</v>
      </c>
      <c r="G1114" t="str" cm="1">
        <f t="array" ref="G1114">PROPER(_xlfn.TEXTJOIN(" ", TRUE, INDEX(_xlfn.FILTERXML("&lt;t&gt;&lt;s&gt;" &amp; SUBSTITUTE(D1114," ","&lt;/s&gt;&lt;s&gt;") &amp; "&lt;/s&gt;&lt;/t&gt;", "//s"), _xlfn.SEQUENCE(4))))</f>
        <v>Crompton Insta Comfy 800</v>
      </c>
      <c r="H1114" t="str">
        <f t="shared" si="188"/>
        <v>Heater with 2 Heat Settings(Grey Blue)</v>
      </c>
      <c r="I1114" t="s">
        <v>8461</v>
      </c>
      <c r="J1114" t="s">
        <v>13176</v>
      </c>
      <c r="K1114" s="7" t="str">
        <f t="shared" si="190"/>
        <v>Home &amp; Kitchen</v>
      </c>
      <c r="L1114" s="2" t="s">
        <v>13289</v>
      </c>
      <c r="M1114" t="str">
        <f t="shared" si="191"/>
        <v>Heating , Cooling &amp; AirQuality</v>
      </c>
      <c r="N1114" s="2" t="s">
        <v>13290</v>
      </c>
      <c r="O1114" s="2" t="str">
        <f t="shared" si="192"/>
        <v>RoomHeaters</v>
      </c>
      <c r="P1114" s="1" t="s">
        <v>13291</v>
      </c>
      <c r="R1114" s="2">
        <v>1498</v>
      </c>
      <c r="S1114" s="8">
        <f t="shared" si="193"/>
        <v>1498</v>
      </c>
      <c r="T1114" s="2">
        <v>2300</v>
      </c>
      <c r="U1114" s="8">
        <f t="shared" si="194"/>
        <v>2300</v>
      </c>
      <c r="V1114" s="1">
        <f t="shared" si="195"/>
        <v>0.34869565217391302</v>
      </c>
      <c r="W1114">
        <v>3.8</v>
      </c>
      <c r="X1114" s="10">
        <f t="shared" si="196"/>
        <v>3.8</v>
      </c>
      <c r="Y1114" s="4">
        <v>95</v>
      </c>
      <c r="Z1114" s="12">
        <f t="shared" si="197"/>
        <v>95</v>
      </c>
    </row>
    <row r="1115" spans="1:26" x14ac:dyDescent="0.25">
      <c r="A1115">
        <v>1114</v>
      </c>
      <c r="B1115" t="s">
        <v>9385</v>
      </c>
      <c r="C1115" t="s">
        <v>9386</v>
      </c>
      <c r="D1115" t="str">
        <f t="shared" si="189"/>
        <v>USHA Heat Convector 812 T 2000-Watt with Instant Heating Feature (Black)</v>
      </c>
      <c r="F1115" t="str">
        <f t="shared" si="198"/>
        <v>Unique</v>
      </c>
      <c r="G1115" t="str" cm="1">
        <f t="array" ref="G1115">PROPER(_xlfn.TEXTJOIN(" ", TRUE, INDEX(_xlfn.FILTERXML("&lt;t&gt;&lt;s&gt;" &amp; SUBSTITUTE(D1115," ","&lt;/s&gt;&lt;s&gt;") &amp; "&lt;/s&gt;&lt;/t&gt;", "//s"), _xlfn.SEQUENCE(4))))</f>
        <v>Usha Heat Convector 812</v>
      </c>
      <c r="H1115" t="str">
        <f t="shared" si="188"/>
        <v>with Instant Heating Feature (Black)</v>
      </c>
      <c r="I1115" t="s">
        <v>9387</v>
      </c>
      <c r="J1115" t="s">
        <v>13176</v>
      </c>
      <c r="K1115" s="7" t="str">
        <f t="shared" si="190"/>
        <v>Home &amp; Kitchen</v>
      </c>
      <c r="L1115" s="2" t="s">
        <v>13289</v>
      </c>
      <c r="M1115" t="str">
        <f t="shared" si="191"/>
        <v>Heating , Cooling &amp; AirQuality</v>
      </c>
      <c r="N1115" s="2" t="s">
        <v>13290</v>
      </c>
      <c r="O1115" s="2" t="str">
        <f t="shared" si="192"/>
        <v>RoomHeaters</v>
      </c>
      <c r="P1115" s="1" t="s">
        <v>13328</v>
      </c>
      <c r="R1115" s="2">
        <v>2199</v>
      </c>
      <c r="S1115" s="8">
        <f t="shared" si="193"/>
        <v>2199</v>
      </c>
      <c r="T1115" s="2">
        <v>2990</v>
      </c>
      <c r="U1115" s="8">
        <f t="shared" si="194"/>
        <v>2990</v>
      </c>
      <c r="V1115" s="1">
        <f t="shared" si="195"/>
        <v>0.26454849498327759</v>
      </c>
      <c r="W1115">
        <v>3.8</v>
      </c>
      <c r="X1115" s="10">
        <f t="shared" si="196"/>
        <v>3.8</v>
      </c>
      <c r="Y1115" s="4">
        <v>1558</v>
      </c>
      <c r="Z1115" s="12">
        <f t="shared" si="197"/>
        <v>1558</v>
      </c>
    </row>
    <row r="1116" spans="1:26" x14ac:dyDescent="0.25">
      <c r="A1116">
        <v>1115</v>
      </c>
      <c r="B1116" t="s">
        <v>9396</v>
      </c>
      <c r="C1116" t="s">
        <v>9397</v>
      </c>
      <c r="D1116" t="str">
        <f t="shared" si="189"/>
        <v>Philips HL7756 00 Mixer Grinder, 750W, 3 Jars (Black)</v>
      </c>
      <c r="F1116" t="str">
        <f t="shared" si="198"/>
        <v>Unique</v>
      </c>
      <c r="G1116" t="str" cm="1">
        <f t="array" ref="G1116">PROPER(_xlfn.TEXTJOIN(" ", TRUE, INDEX(_xlfn.FILTERXML("&lt;t&gt;&lt;s&gt;" &amp; SUBSTITUTE(D1116," ","&lt;/s&gt;&lt;s&gt;") &amp; "&lt;/s&gt;&lt;/t&gt;", "//s"), _xlfn.SEQUENCE(4))))</f>
        <v>Philips Hl7756 0 Mixer</v>
      </c>
      <c r="H1116" t="str">
        <f t="shared" si="188"/>
        <v>3 Jars (Black)</v>
      </c>
      <c r="I1116" t="s">
        <v>8618</v>
      </c>
      <c r="J1116" t="s">
        <v>13176</v>
      </c>
      <c r="K1116" s="7" t="str">
        <f t="shared" si="190"/>
        <v>Home &amp; Kitchen</v>
      </c>
      <c r="L1116" s="2" t="s">
        <v>13285</v>
      </c>
      <c r="M1116" t="str">
        <f t="shared" si="191"/>
        <v>Kitchen &amp; HomeAppliances</v>
      </c>
      <c r="N1116" s="2" t="s">
        <v>13286</v>
      </c>
      <c r="O1116" s="2" t="str">
        <f t="shared" si="192"/>
        <v>SmallKitchenAppliances</v>
      </c>
      <c r="P1116" s="1" t="s">
        <v>13304</v>
      </c>
      <c r="R1116" s="2">
        <v>3699</v>
      </c>
      <c r="S1116" s="8">
        <f t="shared" si="193"/>
        <v>3699</v>
      </c>
      <c r="T1116" s="2">
        <v>4295</v>
      </c>
      <c r="U1116" s="8">
        <f t="shared" si="194"/>
        <v>4295</v>
      </c>
      <c r="V1116" s="1">
        <f t="shared" si="195"/>
        <v>0.13876600698486613</v>
      </c>
      <c r="W1116">
        <v>4.0999999999999996</v>
      </c>
      <c r="X1116" s="10">
        <f t="shared" si="196"/>
        <v>4.0999999999999996</v>
      </c>
      <c r="Y1116" s="4">
        <v>26543</v>
      </c>
      <c r="Z1116" s="12">
        <f t="shared" si="197"/>
        <v>26543</v>
      </c>
    </row>
    <row r="1117" spans="1:26" x14ac:dyDescent="0.25">
      <c r="A1117">
        <v>1116</v>
      </c>
      <c r="B1117" t="s">
        <v>9406</v>
      </c>
      <c r="C1117" t="s">
        <v>9407</v>
      </c>
      <c r="D1117" t="str">
        <f t="shared" si="189"/>
        <v>Kuber Industries Waterproof Round Non Wovan Laundry Bag Hamper|Metalic Printed With Handles|Foldable Bin and 45 Liter Capicity|Size 37 x 37 x 49, Pack of 1 (Beige and Brown)-KUBMART11450</v>
      </c>
      <c r="F1117" t="str">
        <f t="shared" si="198"/>
        <v>Unique</v>
      </c>
      <c r="G1117" t="str" cm="1">
        <f t="array" ref="G1117">PROPER(_xlfn.TEXTJOIN(" ", TRUE, INDEX(_xlfn.FILTERXML("&lt;t&gt;&lt;s&gt;" &amp; SUBSTITUTE(D1117," ","&lt;/s&gt;&lt;s&gt;") &amp; "&lt;/s&gt;&lt;/t&gt;", "//s"), _xlfn.SEQUENCE(4))))</f>
        <v>Kuber Industries Waterproof Round</v>
      </c>
      <c r="H1117" t="str">
        <f t="shared" ref="H1117:H1180" si="199">IFERROR(TRIM(MID(D1117, FIND("~", SUBSTITUTE(D1117, " ", "~", 6)) + 1, LEN(D1117))), "")</f>
        <v>Laundry Bag Hamper|Metalic Printed With Handles|Foldable Bin and 45 Liter Capicity|Size 37 x 37 x 49, Pack of 1 (Beige and Brown)-KUBMART11450</v>
      </c>
      <c r="I1117" t="s">
        <v>8794</v>
      </c>
      <c r="J1117" t="s">
        <v>13176</v>
      </c>
      <c r="K1117" s="7" t="str">
        <f t="shared" si="190"/>
        <v>Home &amp; Kitchen</v>
      </c>
      <c r="L1117" t="s">
        <v>13312</v>
      </c>
      <c r="M1117" t="str">
        <f t="shared" si="191"/>
        <v>HomeStorage &amp; Organization</v>
      </c>
      <c r="N1117" t="s">
        <v>13313</v>
      </c>
      <c r="O1117" s="2" t="str">
        <f t="shared" si="192"/>
        <v>LaundryOrganization</v>
      </c>
      <c r="P1117" s="1" t="s">
        <v>13314</v>
      </c>
      <c r="R1117">
        <v>177</v>
      </c>
      <c r="S1117" s="8">
        <f t="shared" si="193"/>
        <v>177</v>
      </c>
      <c r="T1117">
        <v>199</v>
      </c>
      <c r="U1117" s="8">
        <f t="shared" si="194"/>
        <v>199</v>
      </c>
      <c r="V1117" s="1">
        <f t="shared" si="195"/>
        <v>0.11055276381909548</v>
      </c>
      <c r="W1117">
        <v>4.0999999999999996</v>
      </c>
      <c r="X1117" s="10">
        <f t="shared" si="196"/>
        <v>4.0999999999999996</v>
      </c>
      <c r="Y1117" s="4">
        <v>3688</v>
      </c>
      <c r="Z1117" s="12">
        <f t="shared" si="197"/>
        <v>3688</v>
      </c>
    </row>
    <row r="1118" spans="1:26" x14ac:dyDescent="0.25">
      <c r="A1118">
        <v>1117</v>
      </c>
      <c r="B1118" t="s">
        <v>9416</v>
      </c>
      <c r="C1118" t="s">
        <v>9417</v>
      </c>
      <c r="D1118" t="str">
        <f t="shared" si="189"/>
        <v>Lifelong LLMG93 500 Watt Duos Mixer Grinder, 2 Stainless Steel Jar (Liquidizing and Chutney Jar)| ABS Body, Stainless Steel Blades, 3 Speed Options with Whip (1 Year Warranty, Black)</v>
      </c>
      <c r="F1118" t="str">
        <f t="shared" si="198"/>
        <v>Unique</v>
      </c>
      <c r="G1118" t="str" cm="1">
        <f t="array" ref="G1118">PROPER(_xlfn.TEXTJOIN(" ", TRUE, INDEX(_xlfn.FILTERXML("&lt;t&gt;&lt;s&gt;" &amp; SUBSTITUTE(D1118," ","&lt;/s&gt;&lt;s&gt;") &amp; "&lt;/s&gt;&lt;/t&gt;", "//s"), _xlfn.SEQUENCE(4))))</f>
        <v>Lifelong Llmg93 500 Watt</v>
      </c>
      <c r="H1118" t="str">
        <f t="shared" si="199"/>
        <v>Grinder, 2 Stainless Steel Jar (Liquidizing and Chutney Jar)| ABS Body, Stainless Steel Blades, 3 Speed Options with Whip (1 Year Warranty, Black)</v>
      </c>
      <c r="I1118" t="s">
        <v>8618</v>
      </c>
      <c r="J1118" t="s">
        <v>13176</v>
      </c>
      <c r="K1118" s="7" t="str">
        <f t="shared" si="190"/>
        <v>Home &amp; Kitchen</v>
      </c>
      <c r="L1118" s="2" t="s">
        <v>13285</v>
      </c>
      <c r="M1118" t="str">
        <f t="shared" si="191"/>
        <v>Kitchen &amp; HomeAppliances</v>
      </c>
      <c r="N1118" s="2" t="s">
        <v>13286</v>
      </c>
      <c r="O1118" s="2" t="str">
        <f t="shared" si="192"/>
        <v>SmallKitchenAppliances</v>
      </c>
      <c r="P1118" s="1" t="s">
        <v>13304</v>
      </c>
      <c r="R1118" s="2">
        <v>1149</v>
      </c>
      <c r="S1118" s="8">
        <f t="shared" si="193"/>
        <v>1149</v>
      </c>
      <c r="T1118" s="2">
        <v>2499</v>
      </c>
      <c r="U1118" s="8">
        <f t="shared" si="194"/>
        <v>2499</v>
      </c>
      <c r="V1118" s="1">
        <f t="shared" si="195"/>
        <v>0.54021608643457386</v>
      </c>
      <c r="W1118">
        <v>3.8</v>
      </c>
      <c r="X1118" s="10">
        <f t="shared" si="196"/>
        <v>3.8</v>
      </c>
      <c r="Y1118" s="4">
        <v>4383</v>
      </c>
      <c r="Z1118" s="12">
        <f t="shared" si="197"/>
        <v>4383</v>
      </c>
    </row>
    <row r="1119" spans="1:26" x14ac:dyDescent="0.25">
      <c r="A1119">
        <v>1118</v>
      </c>
      <c r="B1119" t="s">
        <v>9426</v>
      </c>
      <c r="C1119" t="s">
        <v>9427</v>
      </c>
      <c r="D1119" t="str">
        <f t="shared" si="189"/>
        <v>IKEA Frother for Milk</v>
      </c>
      <c r="F1119" t="str">
        <f t="shared" si="198"/>
        <v>Unique</v>
      </c>
      <c r="G1119" t="str" cm="1">
        <f t="array" ref="G1119">PROPER(_xlfn.TEXTJOIN(" ", TRUE, INDEX(_xlfn.FILTERXML("&lt;t&gt;&lt;s&gt;" &amp; SUBSTITUTE(D1119," ","&lt;/s&gt;&lt;s&gt;") &amp; "&lt;/s&gt;&lt;/t&gt;", "//s"), _xlfn.SEQUENCE(4))))</f>
        <v>Ikea Frother For Milk</v>
      </c>
      <c r="H1119" t="str">
        <f t="shared" si="199"/>
        <v/>
      </c>
      <c r="I1119" t="s">
        <v>9428</v>
      </c>
      <c r="J1119" t="s">
        <v>13176</v>
      </c>
      <c r="K1119" s="7" t="str">
        <f t="shared" si="190"/>
        <v>Home &amp; Kitchen</v>
      </c>
      <c r="L1119" t="s">
        <v>13285</v>
      </c>
      <c r="M1119" t="str">
        <f t="shared" si="191"/>
        <v>Kitchen &amp; HomeAppliances</v>
      </c>
      <c r="N1119" t="s">
        <v>13329</v>
      </c>
      <c r="O1119" s="2" t="str">
        <f t="shared" si="192"/>
        <v>Coffee , Tea &amp; Espresso</v>
      </c>
      <c r="P1119" s="1" t="s">
        <v>13330</v>
      </c>
      <c r="Q1119" t="s">
        <v>13331</v>
      </c>
      <c r="R1119">
        <v>244</v>
      </c>
      <c r="S1119" s="8">
        <f t="shared" si="193"/>
        <v>244</v>
      </c>
      <c r="T1119">
        <v>499</v>
      </c>
      <c r="U1119" s="8">
        <f t="shared" si="194"/>
        <v>499</v>
      </c>
      <c r="V1119" s="1">
        <f t="shared" si="195"/>
        <v>0.51102204408817631</v>
      </c>
      <c r="W1119">
        <v>3.3</v>
      </c>
      <c r="X1119" s="10">
        <f t="shared" si="196"/>
        <v>3.3</v>
      </c>
      <c r="Y1119" s="4">
        <v>478</v>
      </c>
      <c r="Z1119" s="12">
        <f t="shared" si="197"/>
        <v>478</v>
      </c>
    </row>
    <row r="1120" spans="1:26" x14ac:dyDescent="0.25">
      <c r="A1120">
        <v>1119</v>
      </c>
      <c r="B1120" t="s">
        <v>9437</v>
      </c>
      <c r="C1120" t="s">
        <v>9438</v>
      </c>
      <c r="D1120" t="str">
        <f t="shared" si="189"/>
        <v>Crompton Insta Comfort Heater 2000 Watts Heat Convector with Adjustable Thermostats, Hybrid Cyan, Standard (‚ÄéACGRH- INSTACOMFORT)</v>
      </c>
      <c r="F1120" t="str">
        <f t="shared" si="198"/>
        <v>Unique</v>
      </c>
      <c r="G1120" t="str" cm="1">
        <f t="array" ref="G1120">PROPER(_xlfn.TEXTJOIN(" ", TRUE, INDEX(_xlfn.FILTERXML("&lt;t&gt;&lt;s&gt;" &amp; SUBSTITUTE(D1120," ","&lt;/s&gt;&lt;s&gt;") &amp; "&lt;/s&gt;&lt;/t&gt;", "//s"), _xlfn.SEQUENCE(4))))</f>
        <v>Crompton Insta Comfort Heater</v>
      </c>
      <c r="H1120" t="str">
        <f t="shared" si="199"/>
        <v>Heat Convector with Adjustable Thermostats, Hybrid Cyan, Standard (‚ÄéACGRH- INSTACOMFORT)</v>
      </c>
      <c r="I1120" t="s">
        <v>8461</v>
      </c>
      <c r="J1120" t="s">
        <v>13176</v>
      </c>
      <c r="K1120" s="7" t="str">
        <f t="shared" si="190"/>
        <v>Home &amp; Kitchen</v>
      </c>
      <c r="L1120" s="2" t="s">
        <v>13289</v>
      </c>
      <c r="M1120" t="str">
        <f t="shared" si="191"/>
        <v>Heating , Cooling &amp; AirQuality</v>
      </c>
      <c r="N1120" s="2" t="s">
        <v>13290</v>
      </c>
      <c r="O1120" s="2" t="str">
        <f t="shared" si="192"/>
        <v>RoomHeaters</v>
      </c>
      <c r="P1120" s="1" t="s">
        <v>13291</v>
      </c>
      <c r="R1120" s="2">
        <v>1959</v>
      </c>
      <c r="S1120" s="8">
        <f t="shared" si="193"/>
        <v>1959</v>
      </c>
      <c r="T1120" s="2">
        <v>2400</v>
      </c>
      <c r="U1120" s="8">
        <f t="shared" si="194"/>
        <v>2400</v>
      </c>
      <c r="V1120" s="1">
        <f t="shared" si="195"/>
        <v>0.18375</v>
      </c>
      <c r="W1120">
        <v>4</v>
      </c>
      <c r="X1120" s="10">
        <f t="shared" si="196"/>
        <v>4</v>
      </c>
      <c r="Y1120" s="4">
        <v>237</v>
      </c>
      <c r="Z1120" s="12">
        <f t="shared" si="197"/>
        <v>237</v>
      </c>
    </row>
    <row r="1121" spans="1:26" x14ac:dyDescent="0.25">
      <c r="A1121">
        <v>1120</v>
      </c>
      <c r="B1121" t="s">
        <v>9447</v>
      </c>
      <c r="C1121" t="s">
        <v>9448</v>
      </c>
      <c r="D1121" t="str">
        <f t="shared" si="189"/>
        <v>Lint Remover Woolen Clothes Lint Extractor Battery Lint Removing Machine Bhur Remover</v>
      </c>
      <c r="F1121" t="str">
        <f t="shared" si="198"/>
        <v>Unique</v>
      </c>
      <c r="G1121" t="str" cm="1">
        <f t="array" ref="G1121">PROPER(_xlfn.TEXTJOIN(" ", TRUE, INDEX(_xlfn.FILTERXML("&lt;t&gt;&lt;s&gt;" &amp; SUBSTITUTE(D1121," ","&lt;/s&gt;&lt;s&gt;") &amp; "&lt;/s&gt;&lt;/t&gt;", "//s"), _xlfn.SEQUENCE(4))))</f>
        <v>Lint Remover Woolen Clothes</v>
      </c>
      <c r="H1121" t="str">
        <f t="shared" si="199"/>
        <v>Battery Lint Removing Machine Bhur Remover</v>
      </c>
      <c r="I1121" t="s">
        <v>8483</v>
      </c>
      <c r="J1121" t="s">
        <v>13176</v>
      </c>
      <c r="K1121" s="7" t="str">
        <f t="shared" si="190"/>
        <v>Home &amp; Kitchen</v>
      </c>
      <c r="L1121" t="s">
        <v>13285</v>
      </c>
      <c r="M1121" t="str">
        <f t="shared" si="191"/>
        <v>Kitchen &amp; HomeAppliances</v>
      </c>
      <c r="N1121" t="s">
        <v>13293</v>
      </c>
      <c r="O1121" s="2" t="str">
        <f t="shared" si="192"/>
        <v>Vacuum , Cleaning &amp; Ironing</v>
      </c>
      <c r="P1121" s="1" t="s">
        <v>13294</v>
      </c>
      <c r="Q1121" t="s">
        <v>13295</v>
      </c>
      <c r="R1121">
        <v>319</v>
      </c>
      <c r="S1121" s="8">
        <f t="shared" si="193"/>
        <v>319</v>
      </c>
      <c r="T1121">
        <v>749</v>
      </c>
      <c r="U1121" s="8">
        <f t="shared" si="194"/>
        <v>749</v>
      </c>
      <c r="V1121" s="1">
        <f t="shared" si="195"/>
        <v>0.57409879839786382</v>
      </c>
      <c r="W1121">
        <v>4.5999999999999996</v>
      </c>
      <c r="X1121" s="10">
        <f t="shared" si="196"/>
        <v>4.5999999999999996</v>
      </c>
      <c r="Y1121" s="4">
        <v>124</v>
      </c>
      <c r="Z1121" s="12">
        <f t="shared" si="197"/>
        <v>124</v>
      </c>
    </row>
    <row r="1122" spans="1:26" x14ac:dyDescent="0.25">
      <c r="A1122">
        <v>1121</v>
      </c>
      <c r="B1122" t="s">
        <v>9457</v>
      </c>
      <c r="C1122" t="s">
        <v>9458</v>
      </c>
      <c r="D1122" t="str">
        <f t="shared" si="189"/>
        <v>Pigeon Kessel Multipurpose Kettle (12173) 1.2 litres with Stainless Steel Body, used for boiling Water and milk, Tea, Coffee, Oats, Noodles, Soup etc. 600 Watt (Black and Silver)</v>
      </c>
      <c r="F1122" t="str">
        <f t="shared" si="198"/>
        <v>Unique</v>
      </c>
      <c r="G1122" t="str" cm="1">
        <f t="array" ref="G1122">PROPER(_xlfn.TEXTJOIN(" ", TRUE, INDEX(_xlfn.FILTERXML("&lt;t&gt;&lt;s&gt;" &amp; SUBSTITUTE(D1122," ","&lt;/s&gt;&lt;s&gt;") &amp; "&lt;/s&gt;&lt;/t&gt;", "//s"), _xlfn.SEQUENCE(4))))</f>
        <v>Pigeon Kessel Multipurpose Kettle</v>
      </c>
      <c r="H1122" t="str">
        <f t="shared" si="199"/>
        <v>litres with Stainless Steel Body, used for boiling Water and milk, Tea, Coffee, Oats, Noodles, Soup etc. 600 Watt (Black and Silver)</v>
      </c>
      <c r="I1122" t="s">
        <v>8450</v>
      </c>
      <c r="J1122" t="s">
        <v>13176</v>
      </c>
      <c r="K1122" s="7" t="str">
        <f t="shared" si="190"/>
        <v>Home &amp; Kitchen</v>
      </c>
      <c r="L1122" s="2" t="s">
        <v>13285</v>
      </c>
      <c r="M1122" t="str">
        <f t="shared" si="191"/>
        <v>Kitchen &amp; HomeAppliances</v>
      </c>
      <c r="N1122" s="2" t="s">
        <v>13286</v>
      </c>
      <c r="O1122" s="2" t="str">
        <f t="shared" si="192"/>
        <v>SmallKitchenAppliances</v>
      </c>
      <c r="P1122" s="1" t="s">
        <v>13287</v>
      </c>
      <c r="Q1122" t="s">
        <v>13288</v>
      </c>
      <c r="R1122" s="2">
        <v>1499</v>
      </c>
      <c r="S1122" s="8">
        <f t="shared" si="193"/>
        <v>1499</v>
      </c>
      <c r="T1122" s="2">
        <v>1775</v>
      </c>
      <c r="U1122" s="8">
        <f t="shared" si="194"/>
        <v>1775</v>
      </c>
      <c r="V1122" s="1">
        <f t="shared" si="195"/>
        <v>0.15549295774647887</v>
      </c>
      <c r="W1122">
        <v>3.9</v>
      </c>
      <c r="X1122" s="10">
        <f t="shared" si="196"/>
        <v>3.9</v>
      </c>
      <c r="Y1122" s="4">
        <v>14667</v>
      </c>
      <c r="Z1122" s="12">
        <f t="shared" si="197"/>
        <v>14667</v>
      </c>
    </row>
    <row r="1123" spans="1:26" x14ac:dyDescent="0.25">
      <c r="A1123">
        <v>1122</v>
      </c>
      <c r="B1123" t="s">
        <v>9467</v>
      </c>
      <c r="C1123" t="s">
        <v>9468</v>
      </c>
      <c r="D1123" t="str">
        <f t="shared" si="189"/>
        <v>C (DEVICE) Lint Remover for Woolen Clothes, Electric Lint Remover, Best Lint Shaver for Clothes Pack of 1</v>
      </c>
      <c r="F1123" t="str">
        <f t="shared" si="198"/>
        <v>Unique</v>
      </c>
      <c r="G1123" t="str" cm="1">
        <f t="array" ref="G1123">PROPER(_xlfn.TEXTJOIN(" ", TRUE, INDEX(_xlfn.FILTERXML("&lt;t&gt;&lt;s&gt;" &amp; SUBSTITUTE(D1123," ","&lt;/s&gt;&lt;s&gt;") &amp; "&lt;/s&gt;&lt;/t&gt;", "//s"), _xlfn.SEQUENCE(4))))</f>
        <v>C (Device) Lint Remover</v>
      </c>
      <c r="H1123" t="str">
        <f t="shared" si="199"/>
        <v>Clothes, Electric Lint Remover, Best Lint Shaver for Clothes Pack of 1</v>
      </c>
      <c r="I1123" t="s">
        <v>8483</v>
      </c>
      <c r="J1123" t="s">
        <v>13176</v>
      </c>
      <c r="K1123" s="7" t="str">
        <f t="shared" si="190"/>
        <v>Home &amp; Kitchen</v>
      </c>
      <c r="L1123" t="s">
        <v>13285</v>
      </c>
      <c r="M1123" t="str">
        <f t="shared" si="191"/>
        <v>Kitchen &amp; HomeAppliances</v>
      </c>
      <c r="N1123" s="2" t="s">
        <v>13293</v>
      </c>
      <c r="O1123" s="2" t="str">
        <f t="shared" si="192"/>
        <v>Vacuum , Cleaning &amp; Ironing</v>
      </c>
      <c r="P1123" s="1" t="s">
        <v>13294</v>
      </c>
      <c r="Q1123" t="s">
        <v>13295</v>
      </c>
      <c r="R1123">
        <v>469</v>
      </c>
      <c r="S1123" s="8">
        <f t="shared" si="193"/>
        <v>469</v>
      </c>
      <c r="T1123" s="2">
        <v>1599</v>
      </c>
      <c r="U1123" s="8">
        <f t="shared" si="194"/>
        <v>1599</v>
      </c>
      <c r="V1123" s="1">
        <f t="shared" si="195"/>
        <v>0.70669168230143842</v>
      </c>
      <c r="W1123">
        <v>3.7</v>
      </c>
      <c r="X1123" s="10">
        <f t="shared" si="196"/>
        <v>3.7</v>
      </c>
      <c r="Y1123" s="4">
        <v>6</v>
      </c>
      <c r="Z1123" s="12">
        <f t="shared" si="197"/>
        <v>6</v>
      </c>
    </row>
    <row r="1124" spans="1:26" x14ac:dyDescent="0.25">
      <c r="A1124">
        <v>1123</v>
      </c>
      <c r="B1124" t="s">
        <v>9477</v>
      </c>
      <c r="C1124" t="s">
        <v>9478</v>
      </c>
      <c r="D1124" t="str">
        <f t="shared" si="189"/>
        <v>Pigeon by Stovekraft 2 Slice Auto Pop up Toaster. A Smart Bread Toaster for Your Home (750 Watt) (black)</v>
      </c>
      <c r="F1124" t="str">
        <f t="shared" si="198"/>
        <v>Unique</v>
      </c>
      <c r="G1124" t="str" cm="1">
        <f t="array" ref="G1124">PROPER(_xlfn.TEXTJOIN(" ", TRUE, INDEX(_xlfn.FILTERXML("&lt;t&gt;&lt;s&gt;" &amp; SUBSTITUTE(D1124," ","&lt;/s&gt;&lt;s&gt;") &amp; "&lt;/s&gt;&lt;/t&gt;", "//s"), _xlfn.SEQUENCE(4))))</f>
        <v>Pigeon By Stovekraft 2</v>
      </c>
      <c r="H1124" t="str">
        <f t="shared" si="199"/>
        <v>Pop up Toaster. A Smart Bread Toaster for Your Home (750 Watt) (black)</v>
      </c>
      <c r="I1124" t="s">
        <v>9366</v>
      </c>
      <c r="J1124" t="s">
        <v>13176</v>
      </c>
      <c r="K1124" s="7" t="str">
        <f t="shared" si="190"/>
        <v>Home &amp; Kitchen</v>
      </c>
      <c r="L1124" s="2" t="s">
        <v>13285</v>
      </c>
      <c r="M1124" t="str">
        <f t="shared" si="191"/>
        <v>Kitchen &amp; HomeAppliances</v>
      </c>
      <c r="N1124" s="2" t="s">
        <v>13286</v>
      </c>
      <c r="O1124" s="2" t="str">
        <f t="shared" si="192"/>
        <v>SmallKitchenAppliances</v>
      </c>
      <c r="P1124" s="1" t="s">
        <v>13327</v>
      </c>
      <c r="R1124" s="2">
        <v>1099</v>
      </c>
      <c r="S1124" s="8">
        <f t="shared" si="193"/>
        <v>1099</v>
      </c>
      <c r="T1124" s="2">
        <v>1795</v>
      </c>
      <c r="U1124" s="8">
        <f t="shared" si="194"/>
        <v>1795</v>
      </c>
      <c r="V1124" s="1">
        <f t="shared" si="195"/>
        <v>0.38774373259052924</v>
      </c>
      <c r="W1124">
        <v>4.2</v>
      </c>
      <c r="X1124" s="10">
        <f t="shared" si="196"/>
        <v>4.2</v>
      </c>
      <c r="Y1124" s="4">
        <v>4244</v>
      </c>
      <c r="Z1124" s="12">
        <f t="shared" si="197"/>
        <v>4244</v>
      </c>
    </row>
    <row r="1125" spans="1:26" x14ac:dyDescent="0.25">
      <c r="A1125">
        <v>1124</v>
      </c>
      <c r="B1125" t="s">
        <v>9487</v>
      </c>
      <c r="C1125" t="s">
        <v>9488</v>
      </c>
      <c r="D1125" t="str">
        <f t="shared" si="189"/>
        <v>Bajaj OFR Room Heater, 13 Fin 2900 Watts Oil Filled Room Heater with 400W PTC Ceramic Fan Heater, ISI Approved (Majesty 13F Plus Black)</v>
      </c>
      <c r="F1125" t="str">
        <f t="shared" si="198"/>
        <v>Unique</v>
      </c>
      <c r="G1125" t="str" cm="1">
        <f t="array" ref="G1125">PROPER(_xlfn.TEXTJOIN(" ", TRUE, INDEX(_xlfn.FILTERXML("&lt;t&gt;&lt;s&gt;" &amp; SUBSTITUTE(D1125," ","&lt;/s&gt;&lt;s&gt;") &amp; "&lt;/s&gt;&lt;/t&gt;", "//s"), _xlfn.SEQUENCE(4))))</f>
        <v>Bajaj Ofr Room Heater,</v>
      </c>
      <c r="H1125" t="str">
        <f t="shared" si="199"/>
        <v>2900 Watts Oil Filled Room Heater with 400W PTC Ceramic Fan Heater, ISI Approved (Majesty 13F Plus Black)</v>
      </c>
      <c r="I1125" t="s">
        <v>8472</v>
      </c>
      <c r="J1125" t="s">
        <v>13176</v>
      </c>
      <c r="K1125" s="7" t="str">
        <f t="shared" si="190"/>
        <v>Home &amp; Kitchen</v>
      </c>
      <c r="L1125" s="2" t="s">
        <v>13289</v>
      </c>
      <c r="M1125" t="str">
        <f t="shared" si="191"/>
        <v>Heating , Cooling &amp; AirQuality</v>
      </c>
      <c r="N1125" s="2" t="s">
        <v>13290</v>
      </c>
      <c r="O1125" s="2" t="str">
        <f t="shared" si="192"/>
        <v>RoomHeaters</v>
      </c>
      <c r="P1125" s="1" t="s">
        <v>13292</v>
      </c>
      <c r="R1125" s="2">
        <v>9590</v>
      </c>
      <c r="S1125" s="8">
        <f t="shared" si="193"/>
        <v>9590</v>
      </c>
      <c r="T1125" s="2">
        <v>15999</v>
      </c>
      <c r="U1125" s="8">
        <f t="shared" si="194"/>
        <v>15999</v>
      </c>
      <c r="V1125" s="1">
        <f t="shared" si="195"/>
        <v>0.40058753672104508</v>
      </c>
      <c r="W1125">
        <v>4.0999999999999996</v>
      </c>
      <c r="X1125" s="10">
        <f t="shared" si="196"/>
        <v>4.0999999999999996</v>
      </c>
      <c r="Y1125" s="4">
        <v>1017</v>
      </c>
      <c r="Z1125" s="12">
        <f t="shared" si="197"/>
        <v>1017</v>
      </c>
    </row>
    <row r="1126" spans="1:26" x14ac:dyDescent="0.25">
      <c r="A1126">
        <v>1125</v>
      </c>
      <c r="B1126" t="s">
        <v>9497</v>
      </c>
      <c r="C1126" t="s">
        <v>9498</v>
      </c>
      <c r="D1126" t="str">
        <f t="shared" si="189"/>
        <v>Luminous Vento Deluxe 150 mm Exhaust Fan for Kitchen, Bathroom with Strong Air Suction, Rust Proof Body and Dust Protection Shutters (2-Year Warranty, White)</v>
      </c>
      <c r="F1126" t="str">
        <f t="shared" si="198"/>
        <v>Unique</v>
      </c>
      <c r="G1126" t="str" cm="1">
        <f t="array" ref="G1126">PROPER(_xlfn.TEXTJOIN(" ", TRUE, INDEX(_xlfn.FILTERXML("&lt;t&gt;&lt;s&gt;" &amp; SUBSTITUTE(D1126," ","&lt;/s&gt;&lt;s&gt;") &amp; "&lt;/s&gt;&lt;/t&gt;", "//s"), _xlfn.SEQUENCE(4))))</f>
        <v>Luminous Vento Deluxe 150</v>
      </c>
      <c r="H1126" t="str">
        <f t="shared" si="199"/>
        <v>Fan for Kitchen, Bathroom with Strong Air Suction, Rust Proof Body and Dust Protection Shutters (2-Year Warranty, White)</v>
      </c>
      <c r="I1126" t="s">
        <v>9499</v>
      </c>
      <c r="J1126" t="s">
        <v>13176</v>
      </c>
      <c r="K1126" s="7" t="str">
        <f t="shared" si="190"/>
        <v>Home &amp; Kitchen</v>
      </c>
      <c r="L1126" t="s">
        <v>13289</v>
      </c>
      <c r="M1126" t="str">
        <f t="shared" si="191"/>
        <v>Heating , Cooling &amp; AirQuality</v>
      </c>
      <c r="N1126" s="2" t="s">
        <v>13323</v>
      </c>
      <c r="O1126" s="2" t="str">
        <f t="shared" si="192"/>
        <v>Fans</v>
      </c>
      <c r="P1126" s="1" t="s">
        <v>13332</v>
      </c>
      <c r="R1126">
        <v>999</v>
      </c>
      <c r="S1126" s="8">
        <f t="shared" si="193"/>
        <v>999</v>
      </c>
      <c r="T1126" s="2">
        <v>1490</v>
      </c>
      <c r="U1126" s="8">
        <f t="shared" si="194"/>
        <v>1490</v>
      </c>
      <c r="V1126" s="1">
        <f t="shared" si="195"/>
        <v>0.32953020134228189</v>
      </c>
      <c r="W1126">
        <v>4.0999999999999996</v>
      </c>
      <c r="X1126" s="10">
        <f t="shared" si="196"/>
        <v>4.0999999999999996</v>
      </c>
      <c r="Y1126" s="4">
        <v>12999</v>
      </c>
      <c r="Z1126" s="12">
        <f t="shared" si="197"/>
        <v>12999</v>
      </c>
    </row>
    <row r="1127" spans="1:26" x14ac:dyDescent="0.25">
      <c r="A1127">
        <v>1126</v>
      </c>
      <c r="B1127" t="s">
        <v>9508</v>
      </c>
      <c r="C1127" t="s">
        <v>9509</v>
      </c>
      <c r="D1127" t="str">
        <f t="shared" si="189"/>
        <v>Wipro Vesta 1.8 litre Cool touch electric Kettle with Auto cut off | Double Layer outer body | Triple Protection - Dry Boil, Steam and Over Heat |Stainless Steel Inner Body | (Black, 1500 Watt)</v>
      </c>
      <c r="F1127" t="str">
        <f t="shared" si="198"/>
        <v>Unique</v>
      </c>
      <c r="G1127" t="str" cm="1">
        <f t="array" ref="G1127">PROPER(_xlfn.TEXTJOIN(" ", TRUE, INDEX(_xlfn.FILTERXML("&lt;t&gt;&lt;s&gt;" &amp; SUBSTITUTE(D1127," ","&lt;/s&gt;&lt;s&gt;") &amp; "&lt;/s&gt;&lt;/t&gt;", "//s"), _xlfn.SEQUENCE(4))))</f>
        <v>Wipro Vesta 1.8 Litre</v>
      </c>
      <c r="H1127" t="str">
        <f t="shared" si="199"/>
        <v>electric Kettle with Auto cut off | Double Layer outer body | Triple Protection - Dry Boil, Steam and Over Heat |Stainless Steel Inner Body | (Black, 1500 Watt)</v>
      </c>
      <c r="I1127" t="s">
        <v>8670</v>
      </c>
      <c r="J1127" t="s">
        <v>13176</v>
      </c>
      <c r="K1127" s="7" t="str">
        <f t="shared" si="190"/>
        <v>Home &amp; Kitchen</v>
      </c>
      <c r="L1127" s="2" t="s">
        <v>13285</v>
      </c>
      <c r="M1127" t="str">
        <f t="shared" si="191"/>
        <v>Kitchen &amp; HomeAppliances</v>
      </c>
      <c r="N1127" s="2" t="s">
        <v>13286</v>
      </c>
      <c r="O1127" s="2" t="str">
        <f t="shared" si="192"/>
        <v>SmallKitchenAppliances</v>
      </c>
      <c r="P1127" s="1" t="s">
        <v>13287</v>
      </c>
      <c r="Q1127" t="s">
        <v>13307</v>
      </c>
      <c r="R1127" s="2">
        <v>1299</v>
      </c>
      <c r="S1127" s="8">
        <f t="shared" si="193"/>
        <v>1299</v>
      </c>
      <c r="T1127" s="2">
        <v>1999</v>
      </c>
      <c r="U1127" s="8">
        <f t="shared" si="194"/>
        <v>1999</v>
      </c>
      <c r="V1127" s="1">
        <f t="shared" si="195"/>
        <v>0.35017508754377191</v>
      </c>
      <c r="W1127">
        <v>3.8</v>
      </c>
      <c r="X1127" s="10">
        <f t="shared" si="196"/>
        <v>3.8</v>
      </c>
      <c r="Y1127" s="4">
        <v>311</v>
      </c>
      <c r="Z1127" s="12">
        <f t="shared" si="197"/>
        <v>311</v>
      </c>
    </row>
    <row r="1128" spans="1:26" x14ac:dyDescent="0.25">
      <c r="A1128">
        <v>1127</v>
      </c>
      <c r="B1128" t="s">
        <v>9518</v>
      </c>
      <c r="C1128" t="s">
        <v>9519</v>
      </c>
      <c r="D1128" t="str">
        <f t="shared" si="189"/>
        <v>Kitchen Mart Stainless Steel South Indian Filter Coffee Drip Maker, Madras Kappi, Drip Decotion Maker160ml (2 Cup)</v>
      </c>
      <c r="F1128" t="str">
        <f t="shared" si="198"/>
        <v>Unique</v>
      </c>
      <c r="G1128" t="str" cm="1">
        <f t="array" ref="G1128">PROPER(_xlfn.TEXTJOIN(" ", TRUE, INDEX(_xlfn.FILTERXML("&lt;t&gt;&lt;s&gt;" &amp; SUBSTITUTE(D1128," ","&lt;/s&gt;&lt;s&gt;") &amp; "&lt;/s&gt;&lt;/t&gt;", "//s"), _xlfn.SEQUENCE(4))))</f>
        <v>Kitchen Mart Stainless Steel</v>
      </c>
      <c r="H1128" t="str">
        <f t="shared" si="199"/>
        <v>Filter Coffee Drip Maker, Madras Kappi, Drip Decotion Maker160ml (2 Cup)</v>
      </c>
      <c r="I1128" t="s">
        <v>9520</v>
      </c>
      <c r="J1128" t="s">
        <v>13176</v>
      </c>
      <c r="K1128" s="7" t="str">
        <f t="shared" si="190"/>
        <v>Home &amp; Kitchen</v>
      </c>
      <c r="L1128" t="s">
        <v>13285</v>
      </c>
      <c r="M1128" t="str">
        <f t="shared" si="191"/>
        <v>Kitchen &amp; HomeAppliances</v>
      </c>
      <c r="N1128" t="s">
        <v>13329</v>
      </c>
      <c r="O1128" s="2" t="str">
        <f t="shared" si="192"/>
        <v>Coffee , Tea &amp; Espresso</v>
      </c>
      <c r="P1128" s="1" t="s">
        <v>13333</v>
      </c>
      <c r="R1128">
        <v>292</v>
      </c>
      <c r="S1128" s="8">
        <f t="shared" si="193"/>
        <v>292</v>
      </c>
      <c r="T1128">
        <v>499</v>
      </c>
      <c r="U1128" s="8">
        <f t="shared" si="194"/>
        <v>499</v>
      </c>
      <c r="V1128" s="1">
        <f t="shared" si="195"/>
        <v>0.4148296593186373</v>
      </c>
      <c r="W1128">
        <v>4.0999999999999996</v>
      </c>
      <c r="X1128" s="10">
        <f t="shared" si="196"/>
        <v>4.0999999999999996</v>
      </c>
      <c r="Y1128" s="4">
        <v>4238</v>
      </c>
      <c r="Z1128" s="12">
        <f t="shared" si="197"/>
        <v>4238</v>
      </c>
    </row>
    <row r="1129" spans="1:26" x14ac:dyDescent="0.25">
      <c r="A1129">
        <v>1128</v>
      </c>
      <c r="B1129" t="s">
        <v>9529</v>
      </c>
      <c r="C1129" t="s">
        <v>9530</v>
      </c>
      <c r="D1129" t="str">
        <f t="shared" si="189"/>
        <v>Ikea 903.391.72 Polypropylene Plastic Solid Bevara Sealing Clip (Multicolour) - 30 Pack, Adjustable</v>
      </c>
      <c r="F1129" t="str">
        <f t="shared" si="198"/>
        <v>Unique</v>
      </c>
      <c r="G1129" t="str" cm="1">
        <f t="array" ref="G1129">PROPER(_xlfn.TEXTJOIN(" ", TRUE, INDEX(_xlfn.FILTERXML("&lt;t&gt;&lt;s&gt;" &amp; SUBSTITUTE(D1129," ","&lt;/s&gt;&lt;s&gt;") &amp; "&lt;/s&gt;&lt;/t&gt;", "//s"), _xlfn.SEQUENCE(4))))</f>
        <v>Ikea 903.391.72 Polypropylene Plastic</v>
      </c>
      <c r="H1129" t="str">
        <f t="shared" si="199"/>
        <v>Sealing Clip (Multicolour) - 30 Pack, Adjustable</v>
      </c>
      <c r="I1129" t="s">
        <v>9192</v>
      </c>
      <c r="J1129" t="s">
        <v>13176</v>
      </c>
      <c r="K1129" s="7" t="str">
        <f t="shared" si="190"/>
        <v>Home &amp; Kitchen</v>
      </c>
      <c r="L1129" t="s">
        <v>13285</v>
      </c>
      <c r="M1129" t="str">
        <f t="shared" si="191"/>
        <v>Kitchen &amp; HomeAppliances</v>
      </c>
      <c r="N1129" t="s">
        <v>13286</v>
      </c>
      <c r="O1129" s="2" t="str">
        <f t="shared" si="192"/>
        <v>SmallKitchenAppliances</v>
      </c>
      <c r="P1129" s="1" t="s">
        <v>13322</v>
      </c>
      <c r="R1129">
        <v>160</v>
      </c>
      <c r="S1129" s="8">
        <f t="shared" si="193"/>
        <v>160</v>
      </c>
      <c r="T1129">
        <v>299</v>
      </c>
      <c r="U1129" s="8">
        <f t="shared" si="194"/>
        <v>299</v>
      </c>
      <c r="V1129" s="1">
        <f t="shared" si="195"/>
        <v>0.46488294314381273</v>
      </c>
      <c r="W1129">
        <v>4.5999999999999996</v>
      </c>
      <c r="X1129" s="10">
        <f t="shared" si="196"/>
        <v>4.5999999999999996</v>
      </c>
      <c r="Y1129" s="4">
        <v>2781</v>
      </c>
      <c r="Z1129" s="12">
        <f t="shared" si="197"/>
        <v>2781</v>
      </c>
    </row>
    <row r="1130" spans="1:26" x14ac:dyDescent="0.25">
      <c r="A1130">
        <v>1129</v>
      </c>
      <c r="B1130" t="s">
        <v>9539</v>
      </c>
      <c r="C1130" t="s">
        <v>9540</v>
      </c>
      <c r="D1130" t="str">
        <f t="shared" si="189"/>
        <v>HUL Pureit Germkill kit for Classic 23 L water purifier - 1500 L Capacity</v>
      </c>
      <c r="F1130" t="str">
        <f t="shared" si="198"/>
        <v>Unique</v>
      </c>
      <c r="G1130" t="str" cm="1">
        <f t="array" ref="G1130">PROPER(_xlfn.TEXTJOIN(" ", TRUE, INDEX(_xlfn.FILTERXML("&lt;t&gt;&lt;s&gt;" &amp; SUBSTITUTE(D1130," ","&lt;/s&gt;&lt;s&gt;") &amp; "&lt;/s&gt;&lt;/t&gt;", "//s"), _xlfn.SEQUENCE(4))))</f>
        <v>Hul Pureit Germkill Kit</v>
      </c>
      <c r="H1130" t="str">
        <f t="shared" si="199"/>
        <v>23 L water purifier - 1500 L Capacity</v>
      </c>
      <c r="I1130" t="s">
        <v>9541</v>
      </c>
      <c r="J1130" t="s">
        <v>13176</v>
      </c>
      <c r="K1130" s="7" t="str">
        <f t="shared" si="190"/>
        <v>Home &amp; Kitchen</v>
      </c>
      <c r="L1130" t="s">
        <v>13285</v>
      </c>
      <c r="M1130" t="str">
        <f t="shared" si="191"/>
        <v>Kitchen &amp; HomeAppliances</v>
      </c>
      <c r="N1130" t="s">
        <v>13334</v>
      </c>
      <c r="O1130" s="2" t="str">
        <f t="shared" si="192"/>
        <v>WaterPurifiers &amp; Accessories</v>
      </c>
      <c r="P1130" s="1" t="s">
        <v>13335</v>
      </c>
      <c r="R1130">
        <v>600</v>
      </c>
      <c r="S1130" s="8">
        <f t="shared" si="193"/>
        <v>600</v>
      </c>
      <c r="T1130">
        <v>600</v>
      </c>
      <c r="U1130" s="8">
        <f t="shared" si="194"/>
        <v>600</v>
      </c>
      <c r="V1130" s="1">
        <f t="shared" si="195"/>
        <v>0</v>
      </c>
      <c r="W1130">
        <v>4.0999999999999996</v>
      </c>
      <c r="X1130" s="10">
        <f t="shared" si="196"/>
        <v>4.0999999999999996</v>
      </c>
      <c r="Y1130" s="4">
        <v>10907</v>
      </c>
      <c r="Z1130" s="12">
        <f t="shared" si="197"/>
        <v>10907</v>
      </c>
    </row>
    <row r="1131" spans="1:26" x14ac:dyDescent="0.25">
      <c r="A1131">
        <v>1130</v>
      </c>
      <c r="B1131" t="s">
        <v>9550</v>
      </c>
      <c r="C1131" t="s">
        <v>9551</v>
      </c>
      <c r="D1131" t="str">
        <f t="shared" si="189"/>
        <v>HUL Pureit Germkill kit for Classic 23 L water purifier - 3000 L Capacity</v>
      </c>
      <c r="F1131" t="str">
        <f t="shared" si="198"/>
        <v>Unique</v>
      </c>
      <c r="G1131" t="str" cm="1">
        <f t="array" ref="G1131">PROPER(_xlfn.TEXTJOIN(" ", TRUE, INDEX(_xlfn.FILTERXML("&lt;t&gt;&lt;s&gt;" &amp; SUBSTITUTE(D1131," ","&lt;/s&gt;&lt;s&gt;") &amp; "&lt;/s&gt;&lt;/t&gt;", "//s"), _xlfn.SEQUENCE(4))))</f>
        <v>Hul Pureit Germkill Kit</v>
      </c>
      <c r="H1131" t="str">
        <f t="shared" si="199"/>
        <v>23 L water purifier - 3000 L Capacity</v>
      </c>
      <c r="I1131" t="s">
        <v>9552</v>
      </c>
      <c r="J1131" t="s">
        <v>13176</v>
      </c>
      <c r="K1131" s="7" t="str">
        <f t="shared" si="190"/>
        <v>Home &amp; Kitchen</v>
      </c>
      <c r="L1131" s="2" t="s">
        <v>13285</v>
      </c>
      <c r="M1131" t="str">
        <f t="shared" si="191"/>
        <v>Kitchen &amp; HomeAppliances</v>
      </c>
      <c r="N1131" s="2" t="s">
        <v>13334</v>
      </c>
      <c r="O1131" s="2" t="str">
        <f t="shared" si="192"/>
        <v>WaterPurifiers &amp; Accessories</v>
      </c>
      <c r="P1131" s="1" t="s">
        <v>13336</v>
      </c>
      <c r="R1131" s="2">
        <v>1130</v>
      </c>
      <c r="S1131" s="8">
        <f t="shared" si="193"/>
        <v>1130</v>
      </c>
      <c r="T1131" s="2">
        <v>1130</v>
      </c>
      <c r="U1131" s="8">
        <f t="shared" si="194"/>
        <v>1130</v>
      </c>
      <c r="V1131" s="1">
        <f t="shared" si="195"/>
        <v>0</v>
      </c>
      <c r="W1131">
        <v>4.2</v>
      </c>
      <c r="X1131" s="10">
        <f t="shared" si="196"/>
        <v>4.2</v>
      </c>
      <c r="Y1131" s="4">
        <v>13250</v>
      </c>
      <c r="Z1131" s="12">
        <f t="shared" si="197"/>
        <v>13250</v>
      </c>
    </row>
    <row r="1132" spans="1:26" x14ac:dyDescent="0.25">
      <c r="A1132">
        <v>1131</v>
      </c>
      <c r="B1132" t="s">
        <v>9561</v>
      </c>
      <c r="C1132" t="s">
        <v>9562</v>
      </c>
      <c r="D1132" t="str">
        <f t="shared" si="189"/>
        <v>Prestige Iris 750 Watt Mixer Grinder with 3 Stainless Steel Jar + 1 Juicer Jar (White and Blue)</v>
      </c>
      <c r="F1132" t="str">
        <f t="shared" si="198"/>
        <v>Unique</v>
      </c>
      <c r="G1132" t="str" cm="1">
        <f t="array" ref="G1132">PROPER(_xlfn.TEXTJOIN(" ", TRUE, INDEX(_xlfn.FILTERXML("&lt;t&gt;&lt;s&gt;" &amp; SUBSTITUTE(D1132," ","&lt;/s&gt;&lt;s&gt;") &amp; "&lt;/s&gt;&lt;/t&gt;", "//s"), _xlfn.SEQUENCE(4))))</f>
        <v>Prestige Iris 750 Watt</v>
      </c>
      <c r="H1132" t="str">
        <f t="shared" si="199"/>
        <v>with 3 Stainless Steel Jar + 1 Juicer Jar (White and Blue)</v>
      </c>
      <c r="I1132" t="s">
        <v>8618</v>
      </c>
      <c r="J1132" t="s">
        <v>13176</v>
      </c>
      <c r="K1132" s="7" t="str">
        <f t="shared" si="190"/>
        <v>Home &amp; Kitchen</v>
      </c>
      <c r="L1132" s="2" t="s">
        <v>13285</v>
      </c>
      <c r="M1132" t="str">
        <f t="shared" si="191"/>
        <v>Kitchen &amp; HomeAppliances</v>
      </c>
      <c r="N1132" s="2" t="s">
        <v>13286</v>
      </c>
      <c r="O1132" s="2" t="str">
        <f t="shared" si="192"/>
        <v>SmallKitchenAppliances</v>
      </c>
      <c r="P1132" s="1" t="s">
        <v>13304</v>
      </c>
      <c r="R1132" s="2">
        <v>3249</v>
      </c>
      <c r="S1132" s="8">
        <f t="shared" si="193"/>
        <v>3249</v>
      </c>
      <c r="T1132" s="2">
        <v>6295</v>
      </c>
      <c r="U1132" s="8">
        <f t="shared" si="194"/>
        <v>6295</v>
      </c>
      <c r="V1132" s="1">
        <f t="shared" si="195"/>
        <v>0.48387609213661636</v>
      </c>
      <c r="W1132">
        <v>3.9</v>
      </c>
      <c r="X1132" s="10">
        <f t="shared" si="196"/>
        <v>3.9</v>
      </c>
      <c r="Y1132" s="4">
        <v>43070</v>
      </c>
      <c r="Z1132" s="12">
        <f t="shared" si="197"/>
        <v>43070</v>
      </c>
    </row>
    <row r="1133" spans="1:26" x14ac:dyDescent="0.25">
      <c r="A1133">
        <v>1132</v>
      </c>
      <c r="B1133" t="s">
        <v>9571</v>
      </c>
      <c r="C1133" t="s">
        <v>9572</v>
      </c>
      <c r="D1133" t="str">
        <f t="shared" si="189"/>
        <v>Preethi Blue Leaf Diamond MG-214 mixer grinder 750 watt (Blue White), 3 jars and Flexi Lid, FBT motor with 2yr Guarantee and Lifelong Free Service</v>
      </c>
      <c r="F1133" t="str">
        <f t="shared" si="198"/>
        <v>Unique</v>
      </c>
      <c r="G1133" t="str" cm="1">
        <f t="array" ref="G1133">PROPER(_xlfn.TEXTJOIN(" ", TRUE, INDEX(_xlfn.FILTERXML("&lt;t&gt;&lt;s&gt;" &amp; SUBSTITUTE(D1133," ","&lt;/s&gt;&lt;s&gt;") &amp; "&lt;/s&gt;&lt;/t&gt;", "//s"), _xlfn.SEQUENCE(4))))</f>
        <v>Preethi Blue Leaf Diamond</v>
      </c>
      <c r="H1133" t="str">
        <f t="shared" si="199"/>
        <v>grinder 750 watt (Blue White), 3 jars and Flexi Lid, FBT motor with 2yr Guarantee and Lifelong Free Service</v>
      </c>
      <c r="I1133" t="s">
        <v>8618</v>
      </c>
      <c r="J1133" t="s">
        <v>13176</v>
      </c>
      <c r="K1133" s="7" t="str">
        <f t="shared" si="190"/>
        <v>Home &amp; Kitchen</v>
      </c>
      <c r="L1133" s="2" t="s">
        <v>13285</v>
      </c>
      <c r="M1133" t="str">
        <f t="shared" si="191"/>
        <v>Kitchen &amp; HomeAppliances</v>
      </c>
      <c r="N1133" s="2" t="s">
        <v>13286</v>
      </c>
      <c r="O1133" s="2" t="str">
        <f t="shared" si="192"/>
        <v>SmallKitchenAppliances</v>
      </c>
      <c r="P1133" s="1" t="s">
        <v>13304</v>
      </c>
      <c r="R1133" s="2">
        <v>3599</v>
      </c>
      <c r="S1133" s="8">
        <f t="shared" si="193"/>
        <v>3599</v>
      </c>
      <c r="T1133" s="2">
        <v>9455</v>
      </c>
      <c r="U1133" s="8">
        <f t="shared" si="194"/>
        <v>9455</v>
      </c>
      <c r="V1133" s="1">
        <f t="shared" si="195"/>
        <v>0.61935483870967745</v>
      </c>
      <c r="W1133">
        <v>4.0999999999999996</v>
      </c>
      <c r="X1133" s="10">
        <f t="shared" si="196"/>
        <v>4.0999999999999996</v>
      </c>
      <c r="Y1133" s="4">
        <v>11828</v>
      </c>
      <c r="Z1133" s="12">
        <f t="shared" si="197"/>
        <v>11828</v>
      </c>
    </row>
    <row r="1134" spans="1:26" x14ac:dyDescent="0.25">
      <c r="A1134">
        <v>1133</v>
      </c>
      <c r="B1134" t="s">
        <v>9581</v>
      </c>
      <c r="C1134" t="s">
        <v>9582</v>
      </c>
      <c r="D1134" t="str">
        <f t="shared" si="189"/>
        <v>Themisto 350 Watts Egg Boiler-Blue</v>
      </c>
      <c r="F1134" t="str">
        <f t="shared" si="198"/>
        <v>Unique</v>
      </c>
      <c r="G1134" t="str" cm="1">
        <f t="array" ref="G1134">PROPER(_xlfn.TEXTJOIN(" ", TRUE, INDEX(_xlfn.FILTERXML("&lt;t&gt;&lt;s&gt;" &amp; SUBSTITUTE(D1134," ","&lt;/s&gt;&lt;s&gt;") &amp; "&lt;/s&gt;&lt;/t&gt;", "//s"), _xlfn.SEQUENCE(4))))</f>
        <v>Themisto 350 Watts Egg</v>
      </c>
      <c r="H1134" t="str">
        <f t="shared" si="199"/>
        <v/>
      </c>
      <c r="I1134" t="s">
        <v>8938</v>
      </c>
      <c r="J1134" t="s">
        <v>13176</v>
      </c>
      <c r="K1134" s="7" t="str">
        <f t="shared" si="190"/>
        <v>Home &amp; Kitchen</v>
      </c>
      <c r="L1134" t="s">
        <v>13285</v>
      </c>
      <c r="M1134" t="str">
        <f t="shared" si="191"/>
        <v>Kitchen &amp; HomeAppliances</v>
      </c>
      <c r="N1134" t="s">
        <v>13286</v>
      </c>
      <c r="O1134" s="2" t="str">
        <f t="shared" si="192"/>
        <v>SmallKitchenAppliances</v>
      </c>
      <c r="P1134" s="1" t="s">
        <v>13318</v>
      </c>
      <c r="R1134">
        <v>368</v>
      </c>
      <c r="S1134" s="8">
        <f t="shared" si="193"/>
        <v>368</v>
      </c>
      <c r="T1134">
        <v>699</v>
      </c>
      <c r="U1134" s="8">
        <f t="shared" si="194"/>
        <v>699</v>
      </c>
      <c r="V1134" s="1">
        <f t="shared" si="195"/>
        <v>0.47353361945636624</v>
      </c>
      <c r="W1134">
        <v>4.0999999999999996</v>
      </c>
      <c r="X1134" s="10">
        <f t="shared" si="196"/>
        <v>4.0999999999999996</v>
      </c>
      <c r="Y1134" s="4">
        <v>1240</v>
      </c>
      <c r="Z1134" s="12">
        <f t="shared" si="197"/>
        <v>1240</v>
      </c>
    </row>
    <row r="1135" spans="1:26" x14ac:dyDescent="0.25">
      <c r="A1135">
        <v>1134</v>
      </c>
      <c r="B1135" t="s">
        <v>9591</v>
      </c>
      <c r="C1135" t="s">
        <v>9592</v>
      </c>
      <c r="D1135" t="str">
        <f t="shared" si="189"/>
        <v>Butterfly Smart Mixer Grinder, 750W, 4 Jars (Grey)</v>
      </c>
      <c r="F1135" t="str">
        <f t="shared" si="198"/>
        <v>Unique</v>
      </c>
      <c r="G1135" t="str" cm="1">
        <f t="array" ref="G1135">PROPER(_xlfn.TEXTJOIN(" ", TRUE, INDEX(_xlfn.FILTERXML("&lt;t&gt;&lt;s&gt;" &amp; SUBSTITUTE(D1135," ","&lt;/s&gt;&lt;s&gt;") &amp; "&lt;/s&gt;&lt;/t&gt;", "//s"), _xlfn.SEQUENCE(4))))</f>
        <v>Butterfly Smart Mixer Grinder,</v>
      </c>
      <c r="H1135" t="str">
        <f t="shared" si="199"/>
        <v>Jars (Grey)</v>
      </c>
      <c r="I1135" t="s">
        <v>8618</v>
      </c>
      <c r="J1135" t="s">
        <v>13176</v>
      </c>
      <c r="K1135" s="7" t="str">
        <f t="shared" si="190"/>
        <v>Home &amp; Kitchen</v>
      </c>
      <c r="L1135" s="2" t="s">
        <v>13285</v>
      </c>
      <c r="M1135" t="str">
        <f t="shared" si="191"/>
        <v>Kitchen &amp; HomeAppliances</v>
      </c>
      <c r="N1135" s="2" t="s">
        <v>13286</v>
      </c>
      <c r="O1135" s="2" t="str">
        <f t="shared" si="192"/>
        <v>SmallKitchenAppliances</v>
      </c>
      <c r="P1135" s="1" t="s">
        <v>13304</v>
      </c>
      <c r="R1135" s="2">
        <v>3199</v>
      </c>
      <c r="S1135" s="8">
        <f t="shared" si="193"/>
        <v>3199</v>
      </c>
      <c r="T1135" s="2">
        <v>4999</v>
      </c>
      <c r="U1135" s="8">
        <f t="shared" si="194"/>
        <v>4999</v>
      </c>
      <c r="V1135" s="1">
        <f t="shared" si="195"/>
        <v>0.36007201440288056</v>
      </c>
      <c r="W1135">
        <v>4</v>
      </c>
      <c r="X1135" s="10">
        <f t="shared" si="196"/>
        <v>4</v>
      </c>
      <c r="Y1135" s="4">
        <v>20869</v>
      </c>
      <c r="Z1135" s="12">
        <f t="shared" si="197"/>
        <v>20869</v>
      </c>
    </row>
    <row r="1136" spans="1:26" x14ac:dyDescent="0.25">
      <c r="A1136">
        <v>1135</v>
      </c>
      <c r="B1136" t="s">
        <v>9601</v>
      </c>
      <c r="C1136" t="s">
        <v>9602</v>
      </c>
      <c r="D1136" t="str">
        <f t="shared" si="189"/>
        <v>KENT Smart Multi Cooker Cum Kettle 1.2 Liter 800 Watts, Electric Cooker with Steamer and Boiler for Idlis, Instant Noodles, Momos, Eggs, and Steam Vegetables, Inner Stainless Steel and Cool Touch Outer Body</v>
      </c>
      <c r="F1136" t="str">
        <f t="shared" si="198"/>
        <v>Unique</v>
      </c>
      <c r="G1136" t="str" cm="1">
        <f t="array" ref="G1136">PROPER(_xlfn.TEXTJOIN(" ", TRUE, INDEX(_xlfn.FILTERXML("&lt;t&gt;&lt;s&gt;" &amp; SUBSTITUTE(D1136," ","&lt;/s&gt;&lt;s&gt;") &amp; "&lt;/s&gt;&lt;/t&gt;", "//s"), _xlfn.SEQUENCE(4))))</f>
        <v>Kent Smart Multi Cooker</v>
      </c>
      <c r="H1136" t="str">
        <f t="shared" si="199"/>
        <v>1.2 Liter 800 Watts, Electric Cooker with Steamer and Boiler for Idlis, Instant Noodles, Momos, Eggs, and Steam Vegetables, Inner Stainless Steel and Cool Touch Outer Body</v>
      </c>
      <c r="I1136" t="s">
        <v>9603</v>
      </c>
      <c r="J1136" t="s">
        <v>13176</v>
      </c>
      <c r="K1136" s="7" t="str">
        <f t="shared" si="190"/>
        <v>Home &amp; Kitchen</v>
      </c>
      <c r="L1136" s="2" t="s">
        <v>13285</v>
      </c>
      <c r="M1136" t="str">
        <f t="shared" si="191"/>
        <v>Kitchen &amp; HomeAppliances</v>
      </c>
      <c r="N1136" s="2" t="s">
        <v>13286</v>
      </c>
      <c r="O1136" s="2" t="str">
        <f t="shared" si="192"/>
        <v>SmallKitchenAppliances</v>
      </c>
      <c r="P1136" s="1" t="s">
        <v>13337</v>
      </c>
      <c r="R1136" s="2">
        <v>1599</v>
      </c>
      <c r="S1136" s="8">
        <f t="shared" si="193"/>
        <v>1599</v>
      </c>
      <c r="T1136" s="2">
        <v>2900</v>
      </c>
      <c r="U1136" s="8">
        <f t="shared" si="194"/>
        <v>2900</v>
      </c>
      <c r="V1136" s="1">
        <f t="shared" si="195"/>
        <v>0.44862068965517243</v>
      </c>
      <c r="W1136">
        <v>3.7</v>
      </c>
      <c r="X1136" s="10">
        <f t="shared" si="196"/>
        <v>3.7</v>
      </c>
      <c r="Y1136" s="4">
        <v>441</v>
      </c>
      <c r="Z1136" s="12">
        <f t="shared" si="197"/>
        <v>441</v>
      </c>
    </row>
    <row r="1137" spans="1:26" x14ac:dyDescent="0.25">
      <c r="A1137">
        <v>1136</v>
      </c>
      <c r="B1137" t="s">
        <v>9612</v>
      </c>
      <c r="C1137" t="s">
        <v>9613</v>
      </c>
      <c r="D1137" t="str">
        <f t="shared" si="189"/>
        <v>InstaCuppa Portable Blender for Smoothie, Milk Shakes, Crushing Ice and Juices, USB Rechargeable Personal Blender Machine for Kitchen with 2000 mAh Rechargeable Battery, 150 Watt Motor, 400 ML</v>
      </c>
      <c r="F1137" t="str">
        <f t="shared" si="198"/>
        <v>Unique</v>
      </c>
      <c r="G1137" t="str" cm="1">
        <f t="array" ref="G1137">PROPER(_xlfn.TEXTJOIN(" ", TRUE, INDEX(_xlfn.FILTERXML("&lt;t&gt;&lt;s&gt;" &amp; SUBSTITUTE(D1137," ","&lt;/s&gt;&lt;s&gt;") &amp; "&lt;/s&gt;&lt;/t&gt;", "//s"), _xlfn.SEQUENCE(4))))</f>
        <v>Instacuppa Portable Blender For</v>
      </c>
      <c r="H1137" t="str">
        <f t="shared" si="199"/>
        <v>Shakes, Crushing Ice and Juices, USB Rechargeable Personal Blender Machine for Kitchen with 2000 mAh Rechargeable Battery, 150 Watt Motor, 400 ML</v>
      </c>
      <c r="I1137" t="s">
        <v>8597</v>
      </c>
      <c r="J1137" t="s">
        <v>13176</v>
      </c>
      <c r="K1137" s="7" t="str">
        <f t="shared" si="190"/>
        <v>Home &amp; Kitchen</v>
      </c>
      <c r="L1137" s="2" t="s">
        <v>13285</v>
      </c>
      <c r="M1137" t="str">
        <f t="shared" si="191"/>
        <v>Kitchen &amp; HomeAppliances</v>
      </c>
      <c r="N1137" s="2" t="s">
        <v>13286</v>
      </c>
      <c r="O1137" s="2" t="str">
        <f t="shared" si="192"/>
        <v>SmallKitchenAppliances</v>
      </c>
      <c r="P1137" s="1" t="s">
        <v>13302</v>
      </c>
      <c r="R1137" s="2">
        <v>1999</v>
      </c>
      <c r="S1137" s="8">
        <f t="shared" si="193"/>
        <v>1999</v>
      </c>
      <c r="T1137" s="2">
        <v>2499</v>
      </c>
      <c r="U1137" s="8">
        <f t="shared" si="194"/>
        <v>2499</v>
      </c>
      <c r="V1137" s="1">
        <f t="shared" si="195"/>
        <v>0.20008003201280511</v>
      </c>
      <c r="W1137">
        <v>4.0999999999999996</v>
      </c>
      <c r="X1137" s="10">
        <f t="shared" si="196"/>
        <v>4.0999999999999996</v>
      </c>
      <c r="Y1137" s="4">
        <v>1034</v>
      </c>
      <c r="Z1137" s="12">
        <f t="shared" si="197"/>
        <v>1034</v>
      </c>
    </row>
    <row r="1138" spans="1:26" x14ac:dyDescent="0.25">
      <c r="A1138">
        <v>1137</v>
      </c>
      <c r="B1138" t="s">
        <v>9622</v>
      </c>
      <c r="C1138" t="s">
        <v>9623</v>
      </c>
      <c r="D1138" t="str">
        <f t="shared" si="189"/>
        <v>USHA EI 1602 1000 W Lightweight Dry Iron with Non-Stick Soleplate (Multi-colour)</v>
      </c>
      <c r="F1138" t="str">
        <f t="shared" si="198"/>
        <v>Unique</v>
      </c>
      <c r="G1138" t="str" cm="1">
        <f t="array" ref="G1138">PROPER(_xlfn.TEXTJOIN(" ", TRUE, INDEX(_xlfn.FILTERXML("&lt;t&gt;&lt;s&gt;" &amp; SUBSTITUTE(D1138," ","&lt;/s&gt;&lt;s&gt;") &amp; "&lt;/s&gt;&lt;/t&gt;", "//s"), _xlfn.SEQUENCE(4))))</f>
        <v>Usha Ei 1602 1000</v>
      </c>
      <c r="H1138" t="str">
        <f t="shared" si="199"/>
        <v>Dry Iron with Non-Stick Soleplate (Multi-colour)</v>
      </c>
      <c r="I1138" t="s">
        <v>8607</v>
      </c>
      <c r="J1138" t="s">
        <v>13176</v>
      </c>
      <c r="K1138" s="7" t="str">
        <f t="shared" si="190"/>
        <v>Home &amp; Kitchen</v>
      </c>
      <c r="L1138" t="s">
        <v>13285</v>
      </c>
      <c r="M1138" t="str">
        <f t="shared" si="191"/>
        <v>Kitchen &amp; HomeAppliances</v>
      </c>
      <c r="N1138" s="2" t="s">
        <v>13293</v>
      </c>
      <c r="O1138" s="2" t="str">
        <f t="shared" si="192"/>
        <v>Vacuum , Cleaning &amp; Ironing</v>
      </c>
      <c r="P1138" s="1" t="s">
        <v>13294</v>
      </c>
      <c r="Q1138" t="s">
        <v>13303</v>
      </c>
      <c r="R1138">
        <v>616</v>
      </c>
      <c r="S1138" s="8">
        <f t="shared" si="193"/>
        <v>616</v>
      </c>
      <c r="T1138" s="2">
        <v>1190</v>
      </c>
      <c r="U1138" s="8">
        <f t="shared" si="194"/>
        <v>1190</v>
      </c>
      <c r="V1138" s="1">
        <f t="shared" si="195"/>
        <v>0.4823529411764706</v>
      </c>
      <c r="W1138">
        <v>4.0999999999999996</v>
      </c>
      <c r="X1138" s="10">
        <f t="shared" si="196"/>
        <v>4.0999999999999996</v>
      </c>
      <c r="Y1138" s="4">
        <v>37126</v>
      </c>
      <c r="Z1138" s="12">
        <f t="shared" si="197"/>
        <v>37126</v>
      </c>
    </row>
    <row r="1139" spans="1:26" x14ac:dyDescent="0.25">
      <c r="A1139">
        <v>1138</v>
      </c>
      <c r="B1139" t="s">
        <v>9632</v>
      </c>
      <c r="C1139" t="s">
        <v>9633</v>
      </c>
      <c r="D1139" t="str">
        <f t="shared" si="189"/>
        <v>KENT 16044 Hand Blender Stainless Steel 400 W | Variable Speed Control | Easy to Clean and Store | Low Noise Operation</v>
      </c>
      <c r="F1139" t="str">
        <f t="shared" si="198"/>
        <v>Unique</v>
      </c>
      <c r="G1139" t="str" cm="1">
        <f t="array" ref="G1139">PROPER(_xlfn.TEXTJOIN(" ", TRUE, INDEX(_xlfn.FILTERXML("&lt;t&gt;&lt;s&gt;" &amp; SUBSTITUTE(D1139," ","&lt;/s&gt;&lt;s&gt;") &amp; "&lt;/s&gt;&lt;/t&gt;", "//s"), _xlfn.SEQUENCE(4))))</f>
        <v>Kent 16044 Hand Blender</v>
      </c>
      <c r="H1139" t="str">
        <f t="shared" si="199"/>
        <v>400 W | Variable Speed Control | Easy to Clean and Store | Low Noise Operation</v>
      </c>
      <c r="I1139" t="s">
        <v>8597</v>
      </c>
      <c r="J1139" t="s">
        <v>13176</v>
      </c>
      <c r="K1139" s="7" t="str">
        <f t="shared" si="190"/>
        <v>Home &amp; Kitchen</v>
      </c>
      <c r="L1139" s="2" t="s">
        <v>13285</v>
      </c>
      <c r="M1139" t="str">
        <f t="shared" si="191"/>
        <v>Kitchen &amp; HomeAppliances</v>
      </c>
      <c r="N1139" s="2" t="s">
        <v>13286</v>
      </c>
      <c r="O1139" s="2" t="str">
        <f t="shared" si="192"/>
        <v>SmallKitchenAppliances</v>
      </c>
      <c r="P1139" s="1" t="s">
        <v>13302</v>
      </c>
      <c r="R1139" s="2">
        <v>1499</v>
      </c>
      <c r="S1139" s="8">
        <f t="shared" si="193"/>
        <v>1499</v>
      </c>
      <c r="T1139" s="2">
        <v>2100</v>
      </c>
      <c r="U1139" s="8">
        <f t="shared" si="194"/>
        <v>2100</v>
      </c>
      <c r="V1139" s="1">
        <f t="shared" si="195"/>
        <v>0.28619047619047622</v>
      </c>
      <c r="W1139">
        <v>4.0999999999999996</v>
      </c>
      <c r="X1139" s="10">
        <f t="shared" si="196"/>
        <v>4.0999999999999996</v>
      </c>
      <c r="Y1139" s="4">
        <v>6355</v>
      </c>
      <c r="Z1139" s="12">
        <f t="shared" si="197"/>
        <v>6355</v>
      </c>
    </row>
    <row r="1140" spans="1:26" x14ac:dyDescent="0.25">
      <c r="A1140">
        <v>1139</v>
      </c>
      <c r="B1140" t="s">
        <v>9642</v>
      </c>
      <c r="C1140" t="s">
        <v>9643</v>
      </c>
      <c r="D1140" t="str">
        <f t="shared" si="189"/>
        <v>White Feather Portable Heat Sealer Mini Sealing Machine for Food Storage Vacuum Bag, Chip, Plastic, Snack Bags, Package Home Closer Storage Tool (Multicolor) Random Colour</v>
      </c>
      <c r="F1140" t="str">
        <f t="shared" si="198"/>
        <v>Unique</v>
      </c>
      <c r="G1140" t="str" cm="1">
        <f t="array" ref="G1140">PROPER(_xlfn.TEXTJOIN(" ", TRUE, INDEX(_xlfn.FILTERXML("&lt;t&gt;&lt;s&gt;" &amp; SUBSTITUTE(D1140," ","&lt;/s&gt;&lt;s&gt;") &amp; "&lt;/s&gt;&lt;/t&gt;", "//s"), _xlfn.SEQUENCE(4))))</f>
        <v>White Feather Portable Heat</v>
      </c>
      <c r="H1140" t="str">
        <f t="shared" si="199"/>
        <v>Sealing Machine for Food Storage Vacuum Bag, Chip, Plastic, Snack Bags, Package Home Closer Storage Tool (Multicolor) Random Colour</v>
      </c>
      <c r="I1140" t="s">
        <v>9192</v>
      </c>
      <c r="J1140" t="s">
        <v>13176</v>
      </c>
      <c r="K1140" s="7" t="str">
        <f t="shared" si="190"/>
        <v>Home &amp; Kitchen</v>
      </c>
      <c r="L1140" t="s">
        <v>13285</v>
      </c>
      <c r="M1140" t="str">
        <f t="shared" si="191"/>
        <v>Kitchen &amp; HomeAppliances</v>
      </c>
      <c r="N1140" t="s">
        <v>13286</v>
      </c>
      <c r="O1140" s="2" t="str">
        <f t="shared" si="192"/>
        <v>SmallKitchenAppliances</v>
      </c>
      <c r="P1140" s="1" t="s">
        <v>13322</v>
      </c>
      <c r="R1140">
        <v>199</v>
      </c>
      <c r="S1140" s="8">
        <f t="shared" si="193"/>
        <v>199</v>
      </c>
      <c r="T1140">
        <v>499</v>
      </c>
      <c r="U1140" s="8">
        <f t="shared" si="194"/>
        <v>499</v>
      </c>
      <c r="V1140" s="1">
        <f t="shared" si="195"/>
        <v>0.60120240480961928</v>
      </c>
      <c r="W1140">
        <v>3.3</v>
      </c>
      <c r="X1140" s="10">
        <f t="shared" si="196"/>
        <v>3.3</v>
      </c>
      <c r="Y1140" s="4">
        <v>12</v>
      </c>
      <c r="Z1140" s="12">
        <f t="shared" si="197"/>
        <v>12</v>
      </c>
    </row>
    <row r="1141" spans="1:26" x14ac:dyDescent="0.25">
      <c r="A1141">
        <v>1140</v>
      </c>
      <c r="B1141" t="s">
        <v>9652</v>
      </c>
      <c r="C1141" t="s">
        <v>9653</v>
      </c>
      <c r="D1141" t="str">
        <f t="shared" si="189"/>
        <v>Crompton IHL 152 1500-Watt Immersion Water Heater with Copper Heating Element (Black)</v>
      </c>
      <c r="F1141" t="str">
        <f t="shared" si="198"/>
        <v>Unique</v>
      </c>
      <c r="G1141" t="str" cm="1">
        <f t="array" ref="G1141">PROPER(_xlfn.TEXTJOIN(" ", TRUE, INDEX(_xlfn.FILTERXML("&lt;t&gt;&lt;s&gt;" &amp; SUBSTITUTE(D1141," ","&lt;/s&gt;&lt;s&gt;") &amp; "&lt;/s&gt;&lt;/t&gt;", "//s"), _xlfn.SEQUENCE(4))))</f>
        <v>Crompton Ihl 152 1500-Watt</v>
      </c>
      <c r="H1141" t="str">
        <f t="shared" si="199"/>
        <v>Heater with Copper Heating Element (Black)</v>
      </c>
      <c r="I1141" t="s">
        <v>8752</v>
      </c>
      <c r="J1141" t="s">
        <v>13176</v>
      </c>
      <c r="K1141" s="7" t="str">
        <f t="shared" si="190"/>
        <v>Home &amp; Kitchen</v>
      </c>
      <c r="L1141" t="s">
        <v>13289</v>
      </c>
      <c r="M1141" t="str">
        <f t="shared" si="191"/>
        <v>Heating , Cooling &amp; AirQuality</v>
      </c>
      <c r="N1141" t="s">
        <v>13305</v>
      </c>
      <c r="O1141" s="2" t="str">
        <f t="shared" si="192"/>
        <v>WaterHeaters &amp; Geysers</v>
      </c>
      <c r="P1141" s="1" t="s">
        <v>13309</v>
      </c>
      <c r="R1141">
        <v>610</v>
      </c>
      <c r="S1141" s="8">
        <f t="shared" si="193"/>
        <v>610</v>
      </c>
      <c r="T1141">
        <v>825</v>
      </c>
      <c r="U1141" s="8">
        <f t="shared" si="194"/>
        <v>825</v>
      </c>
      <c r="V1141" s="1">
        <f t="shared" si="195"/>
        <v>0.26060606060606062</v>
      </c>
      <c r="W1141">
        <v>4.0999999999999996</v>
      </c>
      <c r="X1141" s="10">
        <f t="shared" si="196"/>
        <v>4.0999999999999996</v>
      </c>
      <c r="Y1141" s="4">
        <v>13165</v>
      </c>
      <c r="Z1141" s="12">
        <f t="shared" si="197"/>
        <v>13165</v>
      </c>
    </row>
    <row r="1142" spans="1:26" x14ac:dyDescent="0.25">
      <c r="A1142">
        <v>1141</v>
      </c>
      <c r="B1142" t="s">
        <v>9662</v>
      </c>
      <c r="C1142" t="s">
        <v>9663</v>
      </c>
      <c r="D1142" t="str">
        <f t="shared" si="189"/>
        <v>InstaCuppa Rechargeable Mini Electric Chopper - Stainless Steel Blades, One Touch Operation, for Mincing Garlic, Ginger, Onion, Vegetable, Meat, Nuts, (White, 250 ML, Pack of 1, 45 Watts)</v>
      </c>
      <c r="F1142" t="str">
        <f t="shared" si="198"/>
        <v>Unique</v>
      </c>
      <c r="G1142" t="str" cm="1">
        <f t="array" ref="G1142">PROPER(_xlfn.TEXTJOIN(" ", TRUE, INDEX(_xlfn.FILTERXML("&lt;t&gt;&lt;s&gt;" &amp; SUBSTITUTE(D1142," ","&lt;/s&gt;&lt;s&gt;") &amp; "&lt;/s&gt;&lt;/t&gt;", "//s"), _xlfn.SEQUENCE(4))))</f>
        <v>Instacuppa Rechargeable Mini Electric</v>
      </c>
      <c r="H1142" t="str">
        <f t="shared" si="199"/>
        <v>Stainless Steel Blades, One Touch Operation, for Mincing Garlic, Ginger, Onion, Vegetable, Meat, Nuts, (White, 250 ML, Pack of 1, 45 Watts)</v>
      </c>
      <c r="I1142" t="s">
        <v>9100</v>
      </c>
      <c r="J1142" t="s">
        <v>13176</v>
      </c>
      <c r="K1142" s="7" t="str">
        <f t="shared" si="190"/>
        <v>Home &amp; Kitchen</v>
      </c>
      <c r="L1142" t="s">
        <v>13285</v>
      </c>
      <c r="M1142" t="str">
        <f t="shared" si="191"/>
        <v>Kitchen &amp; HomeAppliances</v>
      </c>
      <c r="N1142" s="2" t="s">
        <v>13286</v>
      </c>
      <c r="O1142" s="2" t="str">
        <f t="shared" si="192"/>
        <v>SmallKitchenAppliances</v>
      </c>
      <c r="P1142" s="1" t="s">
        <v>13320</v>
      </c>
      <c r="R1142">
        <v>999</v>
      </c>
      <c r="S1142" s="8">
        <f t="shared" si="193"/>
        <v>999</v>
      </c>
      <c r="T1142" s="2">
        <v>1499</v>
      </c>
      <c r="U1142" s="8">
        <f t="shared" si="194"/>
        <v>1499</v>
      </c>
      <c r="V1142" s="1">
        <f t="shared" si="195"/>
        <v>0.33355570380253502</v>
      </c>
      <c r="W1142">
        <v>4.0999999999999996</v>
      </c>
      <c r="X1142" s="10">
        <f t="shared" si="196"/>
        <v>4.0999999999999996</v>
      </c>
      <c r="Y1142" s="4">
        <v>1646</v>
      </c>
      <c r="Z1142" s="12">
        <f t="shared" si="197"/>
        <v>1646</v>
      </c>
    </row>
    <row r="1143" spans="1:26" x14ac:dyDescent="0.25">
      <c r="A1143">
        <v>1142</v>
      </c>
      <c r="B1143" t="s">
        <v>9672</v>
      </c>
      <c r="C1143" t="s">
        <v>9673</v>
      </c>
      <c r="D1143" t="str">
        <f t="shared" si="189"/>
        <v>Philips PowerPro FC9352 01 Compact Bagless Vacuum Cleaner (Blue)</v>
      </c>
      <c r="F1143" t="str">
        <f t="shared" si="198"/>
        <v>Unique</v>
      </c>
      <c r="G1143" t="str" cm="1">
        <f t="array" ref="G1143">PROPER(_xlfn.TEXTJOIN(" ", TRUE, INDEX(_xlfn.FILTERXML("&lt;t&gt;&lt;s&gt;" &amp; SUBSTITUTE(D1143," ","&lt;/s&gt;&lt;s&gt;") &amp; "&lt;/s&gt;&lt;/t&gt;", "//s"), _xlfn.SEQUENCE(4))))</f>
        <v>Philips Powerpro Fc9352 1</v>
      </c>
      <c r="H1143" t="str">
        <f t="shared" si="199"/>
        <v>Vacuum Cleaner (Blue)</v>
      </c>
      <c r="I1143" t="s">
        <v>9234</v>
      </c>
      <c r="J1143" t="s">
        <v>13176</v>
      </c>
      <c r="K1143" s="7" t="str">
        <f t="shared" si="190"/>
        <v>Home &amp; Kitchen</v>
      </c>
      <c r="L1143" s="2" t="s">
        <v>13285</v>
      </c>
      <c r="M1143" t="str">
        <f t="shared" si="191"/>
        <v>Kitchen &amp; HomeAppliances</v>
      </c>
      <c r="N1143" s="2" t="s">
        <v>13293</v>
      </c>
      <c r="O1143" s="2" t="str">
        <f t="shared" si="192"/>
        <v>Vacuum , Cleaning &amp; Ironing</v>
      </c>
      <c r="P1143" s="1" t="s">
        <v>13316</v>
      </c>
      <c r="Q1143" t="s">
        <v>13317</v>
      </c>
      <c r="R1143" s="2">
        <v>8999</v>
      </c>
      <c r="S1143" s="8">
        <f t="shared" si="193"/>
        <v>8999</v>
      </c>
      <c r="T1143" s="2">
        <v>9995</v>
      </c>
      <c r="U1143" s="8">
        <f t="shared" si="194"/>
        <v>9995</v>
      </c>
      <c r="V1143" s="1">
        <f t="shared" si="195"/>
        <v>9.9649824912456234E-2</v>
      </c>
      <c r="W1143">
        <v>4.4000000000000004</v>
      </c>
      <c r="X1143" s="10">
        <f t="shared" si="196"/>
        <v>4.4000000000000004</v>
      </c>
      <c r="Y1143" s="4">
        <v>17994</v>
      </c>
      <c r="Z1143" s="12">
        <f t="shared" si="197"/>
        <v>17994</v>
      </c>
    </row>
    <row r="1144" spans="1:26" x14ac:dyDescent="0.25">
      <c r="A1144">
        <v>1143</v>
      </c>
      <c r="B1144" t="s">
        <v>9682</v>
      </c>
      <c r="C1144" t="s">
        <v>9683</v>
      </c>
      <c r="D1144" t="str">
        <f t="shared" si="189"/>
        <v>SAIELLIN Electric Lint Remover for Clothes Fabric Shaver Lint Shaver for Woolen Clothes Blanket Jackets Stainless Steel Blades, Clothes and Furniture Lint Roller for Fabrics Portable Lint Shavers (White Orange)</v>
      </c>
      <c r="F1144" t="str">
        <f t="shared" si="198"/>
        <v>Unique</v>
      </c>
      <c r="G1144" t="str" cm="1">
        <f t="array" ref="G1144">PROPER(_xlfn.TEXTJOIN(" ", TRUE, INDEX(_xlfn.FILTERXML("&lt;t&gt;&lt;s&gt;" &amp; SUBSTITUTE(D1144," ","&lt;/s&gt;&lt;s&gt;") &amp; "&lt;/s&gt;&lt;/t&gt;", "//s"), _xlfn.SEQUENCE(4))))</f>
        <v>Saiellin Electric Lint Remover</v>
      </c>
      <c r="H1144" t="str">
        <f t="shared" si="199"/>
        <v>Fabric Shaver Lint Shaver for Woolen Clothes Blanket Jackets Stainless Steel Blades, Clothes and Furniture Lint Roller for Fabrics Portable Lint Shavers (White Orange)</v>
      </c>
      <c r="I1144" t="s">
        <v>8483</v>
      </c>
      <c r="J1144" t="s">
        <v>13176</v>
      </c>
      <c r="K1144" s="7" t="str">
        <f t="shared" si="190"/>
        <v>Home &amp; Kitchen</v>
      </c>
      <c r="L1144" t="s">
        <v>13285</v>
      </c>
      <c r="M1144" t="str">
        <f t="shared" si="191"/>
        <v>Kitchen &amp; HomeAppliances</v>
      </c>
      <c r="N1144" t="s">
        <v>13293</v>
      </c>
      <c r="O1144" s="2" t="str">
        <f t="shared" si="192"/>
        <v>Vacuum , Cleaning &amp; Ironing</v>
      </c>
      <c r="P1144" s="1" t="s">
        <v>13294</v>
      </c>
      <c r="Q1144" t="s">
        <v>13295</v>
      </c>
      <c r="R1144">
        <v>453</v>
      </c>
      <c r="S1144" s="8">
        <f t="shared" si="193"/>
        <v>453</v>
      </c>
      <c r="T1144">
        <v>999</v>
      </c>
      <c r="U1144" s="8">
        <f t="shared" si="194"/>
        <v>999</v>
      </c>
      <c r="V1144" s="1">
        <f t="shared" si="195"/>
        <v>0.54654654654654655</v>
      </c>
      <c r="W1144">
        <v>4.3</v>
      </c>
      <c r="X1144" s="10">
        <f t="shared" si="196"/>
        <v>4.3</v>
      </c>
      <c r="Y1144" s="4">
        <v>610</v>
      </c>
      <c r="Z1144" s="12">
        <f t="shared" si="197"/>
        <v>610</v>
      </c>
    </row>
    <row r="1145" spans="1:26" x14ac:dyDescent="0.25">
      <c r="A1145">
        <v>1144</v>
      </c>
      <c r="B1145" t="s">
        <v>9691</v>
      </c>
      <c r="C1145" t="s">
        <v>9692</v>
      </c>
      <c r="D1145" t="str">
        <f t="shared" si="189"/>
        <v>Cookwell Bullet Mixer Grinder (5 Jars, 3 Blades, Silver)</v>
      </c>
      <c r="F1145" t="str">
        <f t="shared" si="198"/>
        <v>Unique</v>
      </c>
      <c r="G1145" t="str" cm="1">
        <f t="array" ref="G1145">PROPER(_xlfn.TEXTJOIN(" ", TRUE, INDEX(_xlfn.FILTERXML("&lt;t&gt;&lt;s&gt;" &amp; SUBSTITUTE(D1145," ","&lt;/s&gt;&lt;s&gt;") &amp; "&lt;/s&gt;&lt;/t&gt;", "//s"), _xlfn.SEQUENCE(4))))</f>
        <v>Cookwell Bullet Mixer Grinder</v>
      </c>
      <c r="H1145" t="str">
        <f t="shared" si="199"/>
        <v>3 Blades, Silver)</v>
      </c>
      <c r="I1145" t="s">
        <v>8618</v>
      </c>
      <c r="J1145" t="s">
        <v>13176</v>
      </c>
      <c r="K1145" s="7" t="str">
        <f t="shared" si="190"/>
        <v>Home &amp; Kitchen</v>
      </c>
      <c r="L1145" s="2" t="s">
        <v>13285</v>
      </c>
      <c r="M1145" t="str">
        <f t="shared" si="191"/>
        <v>Kitchen &amp; HomeAppliances</v>
      </c>
      <c r="N1145" s="2" t="s">
        <v>13286</v>
      </c>
      <c r="O1145" s="2" t="str">
        <f t="shared" si="192"/>
        <v>SmallKitchenAppliances</v>
      </c>
      <c r="P1145" s="1" t="s">
        <v>13304</v>
      </c>
      <c r="R1145" s="2">
        <v>2464</v>
      </c>
      <c r="S1145" s="8">
        <f t="shared" si="193"/>
        <v>2464</v>
      </c>
      <c r="T1145" s="2">
        <v>6000</v>
      </c>
      <c r="U1145" s="8">
        <f t="shared" si="194"/>
        <v>6000</v>
      </c>
      <c r="V1145" s="1">
        <f t="shared" si="195"/>
        <v>0.58933333333333338</v>
      </c>
      <c r="W1145">
        <v>4.0999999999999996</v>
      </c>
      <c r="X1145" s="10">
        <f t="shared" si="196"/>
        <v>4.0999999999999996</v>
      </c>
      <c r="Y1145" s="4">
        <v>8866</v>
      </c>
      <c r="Z1145" s="12">
        <f t="shared" si="197"/>
        <v>8866</v>
      </c>
    </row>
    <row r="1146" spans="1:26" x14ac:dyDescent="0.25">
      <c r="A1146">
        <v>1145</v>
      </c>
      <c r="B1146" t="s">
        <v>9701</v>
      </c>
      <c r="C1146" t="s">
        <v>9702</v>
      </c>
      <c r="D1146" t="str">
        <f t="shared" si="189"/>
        <v>Prestige PRWO 1.8-2 700-Watts Delight Electric Rice Cooker with 2 Aluminium Cooking Pans - 1.8 Liters, White</v>
      </c>
      <c r="F1146" t="str">
        <f t="shared" si="198"/>
        <v>Unique</v>
      </c>
      <c r="G1146" t="str" cm="1">
        <f t="array" ref="G1146">PROPER(_xlfn.TEXTJOIN(" ", TRUE, INDEX(_xlfn.FILTERXML("&lt;t&gt;&lt;s&gt;" &amp; SUBSTITUTE(D1146," ","&lt;/s&gt;&lt;s&gt;") &amp; "&lt;/s&gt;&lt;/t&gt;", "//s"), _xlfn.SEQUENCE(4))))</f>
        <v>Prestige Prwo 1.8-2 700-Watts</v>
      </c>
      <c r="H1146" t="str">
        <f t="shared" si="199"/>
        <v>Rice Cooker with 2 Aluminium Cooking Pans - 1.8 Liters, White</v>
      </c>
      <c r="I1146" t="s">
        <v>9603</v>
      </c>
      <c r="J1146" t="s">
        <v>13176</v>
      </c>
      <c r="K1146" s="7" t="str">
        <f t="shared" si="190"/>
        <v>Home &amp; Kitchen</v>
      </c>
      <c r="L1146" s="2" t="s">
        <v>13285</v>
      </c>
      <c r="M1146" t="str">
        <f t="shared" si="191"/>
        <v>Kitchen &amp; HomeAppliances</v>
      </c>
      <c r="N1146" s="2" t="s">
        <v>13286</v>
      </c>
      <c r="O1146" s="2" t="str">
        <f t="shared" si="192"/>
        <v>SmallKitchenAppliances</v>
      </c>
      <c r="P1146" s="1" t="s">
        <v>13337</v>
      </c>
      <c r="R1146" s="2">
        <v>2719</v>
      </c>
      <c r="S1146" s="8">
        <f t="shared" si="193"/>
        <v>2719</v>
      </c>
      <c r="T1146" s="2">
        <v>3945</v>
      </c>
      <c r="U1146" s="8">
        <f t="shared" si="194"/>
        <v>3945</v>
      </c>
      <c r="V1146" s="1">
        <f t="shared" si="195"/>
        <v>0.31077313054499367</v>
      </c>
      <c r="W1146">
        <v>3.7</v>
      </c>
      <c r="X1146" s="10">
        <f t="shared" si="196"/>
        <v>3.7</v>
      </c>
      <c r="Y1146" s="4">
        <v>13406</v>
      </c>
      <c r="Z1146" s="12">
        <f t="shared" si="197"/>
        <v>13406</v>
      </c>
    </row>
    <row r="1147" spans="1:26" x14ac:dyDescent="0.25">
      <c r="A1147">
        <v>1146</v>
      </c>
      <c r="B1147" t="s">
        <v>9711</v>
      </c>
      <c r="C1147" t="s">
        <v>9712</v>
      </c>
      <c r="D1147" t="str">
        <f t="shared" si="189"/>
        <v>Swiffer Instant Electric Water Heater Faucet Tap Home-Kitchen Instantaneous Water Heater Tank less for Tap, LED Electric Head Water Heaters Tail Gallon Comfort(3000W) ((Pack of 1))</v>
      </c>
      <c r="F1147" t="str">
        <f t="shared" si="198"/>
        <v>Unique</v>
      </c>
      <c r="G1147" t="str" cm="1">
        <f t="array" ref="G1147">PROPER(_xlfn.TEXTJOIN(" ", TRUE, INDEX(_xlfn.FILTERXML("&lt;t&gt;&lt;s&gt;" &amp; SUBSTITUTE(D1147," ","&lt;/s&gt;&lt;s&gt;") &amp; "&lt;/s&gt;&lt;/t&gt;", "//s"), _xlfn.SEQUENCE(4))))</f>
        <v>Swiffer Instant Electric Water</v>
      </c>
      <c r="H1147" t="str">
        <f t="shared" si="199"/>
        <v>Tap Home-Kitchen Instantaneous Water Heater Tank less for Tap, LED Electric Head Water Heaters Tail Gallon Comfort(3000W) ((Pack of 1))</v>
      </c>
      <c r="I1147" t="s">
        <v>8629</v>
      </c>
      <c r="J1147" t="s">
        <v>13176</v>
      </c>
      <c r="K1147" s="7" t="str">
        <f t="shared" si="190"/>
        <v>Home &amp; Kitchen</v>
      </c>
      <c r="L1147" s="2" t="s">
        <v>13289</v>
      </c>
      <c r="M1147" t="str">
        <f t="shared" si="191"/>
        <v>Heating , Cooling &amp; AirQuality</v>
      </c>
      <c r="N1147" s="2" t="s">
        <v>13305</v>
      </c>
      <c r="O1147" s="2" t="str">
        <f t="shared" si="192"/>
        <v>WaterHeaters &amp; Geysers</v>
      </c>
      <c r="P1147" s="1" t="s">
        <v>13306</v>
      </c>
      <c r="R1147" s="2">
        <v>1439</v>
      </c>
      <c r="S1147" s="8">
        <f t="shared" si="193"/>
        <v>1439</v>
      </c>
      <c r="T1147" s="2">
        <v>1999</v>
      </c>
      <c r="U1147" s="8">
        <f t="shared" si="194"/>
        <v>1999</v>
      </c>
      <c r="V1147" s="1">
        <f t="shared" si="195"/>
        <v>0.28014007003501751</v>
      </c>
      <c r="W1147">
        <v>4.8</v>
      </c>
      <c r="X1147" s="10">
        <f t="shared" si="196"/>
        <v>4.8</v>
      </c>
      <c r="Y1147" s="4">
        <v>53803</v>
      </c>
      <c r="Z1147" s="12">
        <f t="shared" si="197"/>
        <v>53803</v>
      </c>
    </row>
    <row r="1148" spans="1:26" x14ac:dyDescent="0.25">
      <c r="A1148">
        <v>1147</v>
      </c>
      <c r="B1148" t="s">
        <v>9721</v>
      </c>
      <c r="C1148" t="s">
        <v>9722</v>
      </c>
      <c r="D1148" t="str">
        <f t="shared" si="189"/>
        <v>InstaCuppa Portable Blender for Smoothie, Milk Shakes, Crushing Ice and Juices, USB Rechargeable Personal Blender Machine for Kitchen with 4000 mAh Rechargeable Battery, 230 Watt Motor, 500 ML</v>
      </c>
      <c r="F1148" t="str">
        <f t="shared" si="198"/>
        <v>Unique</v>
      </c>
      <c r="G1148" t="str" cm="1">
        <f t="array" ref="G1148">PROPER(_xlfn.TEXTJOIN(" ", TRUE, INDEX(_xlfn.FILTERXML("&lt;t&gt;&lt;s&gt;" &amp; SUBSTITUTE(D1148," ","&lt;/s&gt;&lt;s&gt;") &amp; "&lt;/s&gt;&lt;/t&gt;", "//s"), _xlfn.SEQUENCE(4))))</f>
        <v>Instacuppa Portable Blender For</v>
      </c>
      <c r="H1148" t="str">
        <f t="shared" si="199"/>
        <v>Shakes, Crushing Ice and Juices, USB Rechargeable Personal Blender Machine for Kitchen with 4000 mAh Rechargeable Battery, 230 Watt Motor, 500 ML</v>
      </c>
      <c r="I1148" t="s">
        <v>8597</v>
      </c>
      <c r="J1148" t="s">
        <v>13176</v>
      </c>
      <c r="K1148" s="7" t="str">
        <f t="shared" si="190"/>
        <v>Home &amp; Kitchen</v>
      </c>
      <c r="L1148" s="2" t="s">
        <v>13285</v>
      </c>
      <c r="M1148" t="str">
        <f t="shared" si="191"/>
        <v>Kitchen &amp; HomeAppliances</v>
      </c>
      <c r="N1148" s="2" t="s">
        <v>13286</v>
      </c>
      <c r="O1148" s="2" t="str">
        <f t="shared" si="192"/>
        <v>SmallKitchenAppliances</v>
      </c>
      <c r="P1148" s="1" t="s">
        <v>13302</v>
      </c>
      <c r="R1148" s="2">
        <v>2799</v>
      </c>
      <c r="S1148" s="8">
        <f t="shared" si="193"/>
        <v>2799</v>
      </c>
      <c r="T1148" s="2">
        <v>3499</v>
      </c>
      <c r="U1148" s="8">
        <f t="shared" si="194"/>
        <v>3499</v>
      </c>
      <c r="V1148" s="1">
        <f t="shared" si="195"/>
        <v>0.20005715918833952</v>
      </c>
      <c r="W1148">
        <v>4.5</v>
      </c>
      <c r="X1148" s="10">
        <f t="shared" si="196"/>
        <v>4.5</v>
      </c>
      <c r="Y1148" s="4">
        <v>546</v>
      </c>
      <c r="Z1148" s="12">
        <f t="shared" si="197"/>
        <v>546</v>
      </c>
    </row>
    <row r="1149" spans="1:26" x14ac:dyDescent="0.25">
      <c r="A1149">
        <v>1148</v>
      </c>
      <c r="B1149" t="s">
        <v>9731</v>
      </c>
      <c r="C1149" t="s">
        <v>9732</v>
      </c>
      <c r="D1149" t="str">
        <f t="shared" si="189"/>
        <v>Lifelong LLWH106 Flash 3 Litres Instant Water Heater for Home Use, 8 Bar Pressure,Power On Off Indicator and Advanced Safety, (3000W, ISI Certified, 2 Years Warranty)</v>
      </c>
      <c r="F1149" t="str">
        <f t="shared" si="198"/>
        <v>Unique</v>
      </c>
      <c r="G1149" t="str" cm="1">
        <f t="array" ref="G1149">PROPER(_xlfn.TEXTJOIN(" ", TRUE, INDEX(_xlfn.FILTERXML("&lt;t&gt;&lt;s&gt;" &amp; SUBSTITUTE(D1149," ","&lt;/s&gt;&lt;s&gt;") &amp; "&lt;/s&gt;&lt;/t&gt;", "//s"), _xlfn.SEQUENCE(4))))</f>
        <v>Lifelong Llwh106 Flash 3</v>
      </c>
      <c r="H1149" t="str">
        <f t="shared" si="199"/>
        <v>Water Heater for Home Use, 8 Bar Pressure,Power On Off Indicator and Advanced Safety, (3000W, ISI Certified, 2 Years Warranty)</v>
      </c>
      <c r="I1149" t="s">
        <v>8629</v>
      </c>
      <c r="J1149" t="s">
        <v>13176</v>
      </c>
      <c r="K1149" s="7" t="str">
        <f t="shared" si="190"/>
        <v>Home &amp; Kitchen</v>
      </c>
      <c r="L1149" s="2" t="s">
        <v>13289</v>
      </c>
      <c r="M1149" t="str">
        <f t="shared" si="191"/>
        <v>Heating , Cooling &amp; AirQuality</v>
      </c>
      <c r="N1149" s="2" t="s">
        <v>13305</v>
      </c>
      <c r="O1149" s="2" t="str">
        <f t="shared" si="192"/>
        <v>WaterHeaters &amp; Geysers</v>
      </c>
      <c r="P1149" s="1" t="s">
        <v>13306</v>
      </c>
      <c r="R1149" s="2">
        <v>2088</v>
      </c>
      <c r="S1149" s="8">
        <f t="shared" si="193"/>
        <v>2088</v>
      </c>
      <c r="T1149" s="2">
        <v>5550</v>
      </c>
      <c r="U1149" s="8">
        <f t="shared" si="194"/>
        <v>5550</v>
      </c>
      <c r="V1149" s="1">
        <f t="shared" si="195"/>
        <v>0.62378378378378374</v>
      </c>
      <c r="W1149">
        <v>4</v>
      </c>
      <c r="X1149" s="10">
        <f t="shared" si="196"/>
        <v>4</v>
      </c>
      <c r="Y1149" s="4">
        <v>5292</v>
      </c>
      <c r="Z1149" s="12">
        <f t="shared" si="197"/>
        <v>5292</v>
      </c>
    </row>
    <row r="1150" spans="1:26" x14ac:dyDescent="0.25">
      <c r="A1150">
        <v>1149</v>
      </c>
      <c r="B1150" t="s">
        <v>9740</v>
      </c>
      <c r="C1150" t="s">
        <v>9741</v>
      </c>
      <c r="D1150" t="str">
        <f t="shared" si="189"/>
        <v>Hindware Atlantic Compacto 3 Litre Instant water heater with Stainless Steel Tank, Robust Construction, Pressure Relief Valve And I-thermostat Feature (White And Grey)</v>
      </c>
      <c r="F1150" t="str">
        <f t="shared" si="198"/>
        <v>Unique</v>
      </c>
      <c r="G1150" t="str" cm="1">
        <f t="array" ref="G1150">PROPER(_xlfn.TEXTJOIN(" ", TRUE, INDEX(_xlfn.FILTERXML("&lt;t&gt;&lt;s&gt;" &amp; SUBSTITUTE(D1150," ","&lt;/s&gt;&lt;s&gt;") &amp; "&lt;/s&gt;&lt;/t&gt;", "//s"), _xlfn.SEQUENCE(4))))</f>
        <v>Hindware Atlantic Compacto 3</v>
      </c>
      <c r="H1150" t="str">
        <f t="shared" si="199"/>
        <v>water heater with Stainless Steel Tank, Robust Construction, Pressure Relief Valve And I-thermostat Feature (White And Grey)</v>
      </c>
      <c r="I1150" t="s">
        <v>8629</v>
      </c>
      <c r="J1150" t="s">
        <v>13176</v>
      </c>
      <c r="K1150" s="7" t="str">
        <f t="shared" si="190"/>
        <v>Home &amp; Kitchen</v>
      </c>
      <c r="L1150" s="2" t="s">
        <v>13289</v>
      </c>
      <c r="M1150" t="str">
        <f t="shared" si="191"/>
        <v>Heating , Cooling &amp; AirQuality</v>
      </c>
      <c r="N1150" s="2" t="s">
        <v>13305</v>
      </c>
      <c r="O1150" s="2" t="str">
        <f t="shared" si="192"/>
        <v>WaterHeaters &amp; Geysers</v>
      </c>
      <c r="P1150" s="1" t="s">
        <v>13306</v>
      </c>
      <c r="R1150" s="2">
        <v>2399</v>
      </c>
      <c r="S1150" s="8">
        <f t="shared" si="193"/>
        <v>2399</v>
      </c>
      <c r="T1150" s="2">
        <v>4590</v>
      </c>
      <c r="U1150" s="8">
        <f t="shared" si="194"/>
        <v>4590</v>
      </c>
      <c r="V1150" s="1">
        <f t="shared" si="195"/>
        <v>0.47734204793028323</v>
      </c>
      <c r="W1150">
        <v>4.0999999999999996</v>
      </c>
      <c r="X1150" s="10">
        <f t="shared" si="196"/>
        <v>4.0999999999999996</v>
      </c>
      <c r="Y1150" s="4">
        <v>444</v>
      </c>
      <c r="Z1150" s="12">
        <f t="shared" si="197"/>
        <v>444</v>
      </c>
    </row>
    <row r="1151" spans="1:26" x14ac:dyDescent="0.25">
      <c r="A1151">
        <v>1150</v>
      </c>
      <c r="B1151" t="s">
        <v>9750</v>
      </c>
      <c r="C1151" t="s">
        <v>9751</v>
      </c>
      <c r="D1151" t="str">
        <f t="shared" si="189"/>
        <v>ATOM Selves-MH 200 GM Digital Pocket Scale</v>
      </c>
      <c r="F1151" t="str">
        <f t="shared" si="198"/>
        <v>Unique</v>
      </c>
      <c r="G1151" t="str" cm="1">
        <f t="array" ref="G1151">PROPER(_xlfn.TEXTJOIN(" ", TRUE, INDEX(_xlfn.FILTERXML("&lt;t&gt;&lt;s&gt;" &amp; SUBSTITUTE(D1151," ","&lt;/s&gt;&lt;s&gt;") &amp; "&lt;/s&gt;&lt;/t&gt;", "//s"), _xlfn.SEQUENCE(4))))</f>
        <v>Atom Selves-Mh 200 Gm</v>
      </c>
      <c r="H1151" t="str">
        <f t="shared" si="199"/>
        <v>Scale</v>
      </c>
      <c r="I1151" t="s">
        <v>8494</v>
      </c>
      <c r="J1151" t="s">
        <v>13176</v>
      </c>
      <c r="K1151" s="7" t="str">
        <f t="shared" si="190"/>
        <v>Home &amp; Kitchen</v>
      </c>
      <c r="L1151" t="s">
        <v>13285</v>
      </c>
      <c r="M1151" t="str">
        <f t="shared" si="191"/>
        <v>Kitchen &amp; HomeAppliances</v>
      </c>
      <c r="N1151" t="s">
        <v>13286</v>
      </c>
      <c r="O1151" s="2" t="str">
        <f t="shared" si="192"/>
        <v>SmallKitchenAppliances</v>
      </c>
      <c r="P1151" s="1" t="s">
        <v>13296</v>
      </c>
      <c r="R1151">
        <v>308</v>
      </c>
      <c r="S1151" s="8">
        <f t="shared" si="193"/>
        <v>308</v>
      </c>
      <c r="T1151">
        <v>499</v>
      </c>
      <c r="U1151" s="8">
        <f t="shared" si="194"/>
        <v>499</v>
      </c>
      <c r="V1151" s="1">
        <f t="shared" si="195"/>
        <v>0.38276553106212424</v>
      </c>
      <c r="W1151">
        <v>3.9</v>
      </c>
      <c r="X1151" s="10">
        <f t="shared" si="196"/>
        <v>3.9</v>
      </c>
      <c r="Y1151" s="4">
        <v>4584</v>
      </c>
      <c r="Z1151" s="12">
        <f t="shared" si="197"/>
        <v>4584</v>
      </c>
    </row>
    <row r="1152" spans="1:26" x14ac:dyDescent="0.25">
      <c r="A1152">
        <v>1151</v>
      </c>
      <c r="B1152" t="s">
        <v>9760</v>
      </c>
      <c r="C1152" t="s">
        <v>9761</v>
      </c>
      <c r="D1152" t="str">
        <f t="shared" si="189"/>
        <v>Crompton InstaBliss 3-L Instant Water Heater (Geyser) with Advanced 4 Level Safety</v>
      </c>
      <c r="F1152" t="str">
        <f t="shared" si="198"/>
        <v>Unique</v>
      </c>
      <c r="G1152" t="str" cm="1">
        <f t="array" ref="G1152">PROPER(_xlfn.TEXTJOIN(" ", TRUE, INDEX(_xlfn.FILTERXML("&lt;t&gt;&lt;s&gt;" &amp; SUBSTITUTE(D1152," ","&lt;/s&gt;&lt;s&gt;") &amp; "&lt;/s&gt;&lt;/t&gt;", "//s"), _xlfn.SEQUENCE(4))))</f>
        <v>Crompton Instabliss 3-L Instant</v>
      </c>
      <c r="H1152" t="str">
        <f t="shared" si="199"/>
        <v>(Geyser) with Advanced 4 Level Safety</v>
      </c>
      <c r="I1152" t="s">
        <v>8629</v>
      </c>
      <c r="J1152" t="s">
        <v>13176</v>
      </c>
      <c r="K1152" s="7" t="str">
        <f t="shared" si="190"/>
        <v>Home &amp; Kitchen</v>
      </c>
      <c r="L1152" s="2" t="s">
        <v>13289</v>
      </c>
      <c r="M1152" t="str">
        <f t="shared" si="191"/>
        <v>Heating , Cooling &amp; AirQuality</v>
      </c>
      <c r="N1152" s="2" t="s">
        <v>13305</v>
      </c>
      <c r="O1152" s="2" t="str">
        <f t="shared" si="192"/>
        <v>WaterHeaters &amp; Geysers</v>
      </c>
      <c r="P1152" s="1" t="s">
        <v>13306</v>
      </c>
      <c r="R1152" s="2">
        <v>2599</v>
      </c>
      <c r="S1152" s="8">
        <f t="shared" si="193"/>
        <v>2599</v>
      </c>
      <c r="T1152" s="2">
        <v>4400</v>
      </c>
      <c r="U1152" s="8">
        <f t="shared" si="194"/>
        <v>4400</v>
      </c>
      <c r="V1152" s="1">
        <f t="shared" si="195"/>
        <v>0.4093181818181818</v>
      </c>
      <c r="W1152">
        <v>4.0999999999999996</v>
      </c>
      <c r="X1152" s="10">
        <f t="shared" si="196"/>
        <v>4.0999999999999996</v>
      </c>
      <c r="Y1152" s="4">
        <v>14947</v>
      </c>
      <c r="Z1152" s="12">
        <f t="shared" si="197"/>
        <v>14947</v>
      </c>
    </row>
    <row r="1153" spans="1:26" x14ac:dyDescent="0.25">
      <c r="A1153">
        <v>1152</v>
      </c>
      <c r="B1153" t="s">
        <v>9770</v>
      </c>
      <c r="C1153" t="s">
        <v>9771</v>
      </c>
      <c r="D1153" t="str">
        <f t="shared" si="189"/>
        <v>Croma 1100 W Dry Iron with Weilburger Dual Soleplate Coating (CRSHAH702SIR11, White)</v>
      </c>
      <c r="F1153" t="str">
        <f t="shared" si="198"/>
        <v>Unique</v>
      </c>
      <c r="G1153" t="str" cm="1">
        <f t="array" ref="G1153">PROPER(_xlfn.TEXTJOIN(" ", TRUE, INDEX(_xlfn.FILTERXML("&lt;t&gt;&lt;s&gt;" &amp; SUBSTITUTE(D1153," ","&lt;/s&gt;&lt;s&gt;") &amp; "&lt;/s&gt;&lt;/t&gt;", "//s"), _xlfn.SEQUENCE(4))))</f>
        <v>Croma 1100 W Dry</v>
      </c>
      <c r="H1153" t="str">
        <f t="shared" si="199"/>
        <v>Weilburger Dual Soleplate Coating (CRSHAH702SIR11, White)</v>
      </c>
      <c r="I1153" t="s">
        <v>8607</v>
      </c>
      <c r="J1153" t="s">
        <v>13176</v>
      </c>
      <c r="K1153" s="7" t="str">
        <f t="shared" si="190"/>
        <v>Home &amp; Kitchen</v>
      </c>
      <c r="L1153" t="s">
        <v>13285</v>
      </c>
      <c r="M1153" t="str">
        <f t="shared" si="191"/>
        <v>Kitchen &amp; HomeAppliances</v>
      </c>
      <c r="N1153" s="2" t="s">
        <v>13293</v>
      </c>
      <c r="O1153" s="2" t="str">
        <f t="shared" si="192"/>
        <v>Vacuum , Cleaning &amp; Ironing</v>
      </c>
      <c r="P1153" s="1" t="s">
        <v>13294</v>
      </c>
      <c r="Q1153" t="s">
        <v>13303</v>
      </c>
      <c r="R1153">
        <v>479</v>
      </c>
      <c r="S1153" s="8">
        <f t="shared" si="193"/>
        <v>479</v>
      </c>
      <c r="T1153" s="2">
        <v>1000</v>
      </c>
      <c r="U1153" s="8">
        <f t="shared" si="194"/>
        <v>1000</v>
      </c>
      <c r="V1153" s="1">
        <f t="shared" si="195"/>
        <v>0.52100000000000002</v>
      </c>
      <c r="W1153">
        <v>4.2</v>
      </c>
      <c r="X1153" s="10">
        <f t="shared" si="196"/>
        <v>4.2</v>
      </c>
      <c r="Y1153" s="4">
        <v>1559</v>
      </c>
      <c r="Z1153" s="12">
        <f t="shared" si="197"/>
        <v>1559</v>
      </c>
    </row>
    <row r="1154" spans="1:26" x14ac:dyDescent="0.25">
      <c r="A1154">
        <v>1153</v>
      </c>
      <c r="B1154" t="s">
        <v>9780</v>
      </c>
      <c r="C1154" t="s">
        <v>9781</v>
      </c>
      <c r="D1154" t="str">
        <f t="shared" ref="D1154:D1217" si="200">TRIM(SUBSTITUTE(SUBSTITUTE(SUBSTITUTE(SUBSTITUTE(SUBSTITUTE(SUBSTITUTE(C1154,"&amp;","and"),"&lt;",""),"&gt;",""),"/"," "),CHAR(160)," "),CHAR(10)," "))</f>
        <v>Lint Roller with 40 Paper Sheets, 22 x 5 cm (Grey)</v>
      </c>
      <c r="F1154" t="str">
        <f t="shared" si="198"/>
        <v>Unique</v>
      </c>
      <c r="G1154" t="str" cm="1">
        <f t="array" ref="G1154">PROPER(_xlfn.TEXTJOIN(" ", TRUE, INDEX(_xlfn.FILTERXML("&lt;t&gt;&lt;s&gt;" &amp; SUBSTITUTE(D1154," ","&lt;/s&gt;&lt;s&gt;") &amp; "&lt;/s&gt;&lt;/t&gt;", "//s"), _xlfn.SEQUENCE(4))))</f>
        <v>Lint Roller With 40</v>
      </c>
      <c r="H1154" t="str">
        <f t="shared" si="199"/>
        <v>22 x 5 cm (Grey)</v>
      </c>
      <c r="I1154" t="s">
        <v>8483</v>
      </c>
      <c r="J1154" t="s">
        <v>13176</v>
      </c>
      <c r="K1154" s="7" t="str">
        <f t="shared" ref="K1154:K1217" si="201">TRIM(SUBSTITUTE(SUBSTITUTE(J1154, "&amp;", " &amp; "), ",", " , "))</f>
        <v>Home &amp; Kitchen</v>
      </c>
      <c r="L1154" t="s">
        <v>13285</v>
      </c>
      <c r="M1154" t="str">
        <f t="shared" ref="M1154:M1217" si="202">TRIM(SUBSTITUTE(SUBSTITUTE(L1154, "&amp;", " &amp; "), ",", " , "))</f>
        <v>Kitchen &amp; HomeAppliances</v>
      </c>
      <c r="N1154" t="s">
        <v>13293</v>
      </c>
      <c r="O1154" s="2" t="str">
        <f t="shared" ref="O1154:O1217" si="203">TRIM(SUBSTITUTE(SUBSTITUTE(N1154, "&amp;", " &amp; "), ",", " , "))</f>
        <v>Vacuum , Cleaning &amp; Ironing</v>
      </c>
      <c r="P1154" s="1" t="s">
        <v>13294</v>
      </c>
      <c r="Q1154" t="s">
        <v>13295</v>
      </c>
      <c r="R1154">
        <v>245</v>
      </c>
      <c r="S1154" s="8">
        <f t="shared" ref="S1154:S1217" si="204">VALUE(R1154)</f>
        <v>245</v>
      </c>
      <c r="T1154">
        <v>299</v>
      </c>
      <c r="U1154" s="8">
        <f t="shared" ref="U1154:U1217" si="205">VALUE(T1154)</f>
        <v>299</v>
      </c>
      <c r="V1154" s="1">
        <f t="shared" ref="V1154:V1217" si="206">IFERROR((U1154- S1154) / U1154, 0)</f>
        <v>0.1806020066889632</v>
      </c>
      <c r="W1154">
        <v>4.0999999999999996</v>
      </c>
      <c r="X1154" s="10">
        <f t="shared" ref="X1154:X1217" si="207">VALUE(W1154)</f>
        <v>4.0999999999999996</v>
      </c>
      <c r="Y1154" s="4">
        <v>1660</v>
      </c>
      <c r="Z1154" s="12">
        <f t="shared" ref="Z1154:Z1217" si="208">VALUE(Y1154)</f>
        <v>1660</v>
      </c>
    </row>
    <row r="1155" spans="1:26" x14ac:dyDescent="0.25">
      <c r="A1155">
        <v>1154</v>
      </c>
      <c r="B1155" t="s">
        <v>9790</v>
      </c>
      <c r="C1155" t="s">
        <v>9791</v>
      </c>
      <c r="D1155" t="str">
        <f t="shared" si="200"/>
        <v>Portable Lint Remover Pet Fur Remover Clothes Fuzz Remover Pet Hairball Quick Epilator Shaver Removing Dust Pet Hair from Clothing Furniture Perfect for Clothing,Furniture,Couch,Carpet (Standard)</v>
      </c>
      <c r="F1155" t="str">
        <f t="shared" ref="F1155:F1218" si="209">IF(COUNTIF(B:B,B1155) &gt; 1, "Duplicate", "Unique")</f>
        <v>Unique</v>
      </c>
      <c r="G1155" t="str" cm="1">
        <f t="array" ref="G1155">PROPER(_xlfn.TEXTJOIN(" ", TRUE, INDEX(_xlfn.FILTERXML("&lt;t&gt;&lt;s&gt;" &amp; SUBSTITUTE(D1155," ","&lt;/s&gt;&lt;s&gt;") &amp; "&lt;/s&gt;&lt;/t&gt;", "//s"), _xlfn.SEQUENCE(4))))</f>
        <v>Portable Lint Remover Pet</v>
      </c>
      <c r="H1155" t="str">
        <f t="shared" si="199"/>
        <v>Clothes Fuzz Remover Pet Hairball Quick Epilator Shaver Removing Dust Pet Hair from Clothing Furniture Perfect for Clothing,Furniture,Couch,Carpet (Standard)</v>
      </c>
      <c r="I1155" t="s">
        <v>8483</v>
      </c>
      <c r="J1155" t="s">
        <v>13176</v>
      </c>
      <c r="K1155" s="7" t="str">
        <f t="shared" si="201"/>
        <v>Home &amp; Kitchen</v>
      </c>
      <c r="L1155" t="s">
        <v>13285</v>
      </c>
      <c r="M1155" t="str">
        <f t="shared" si="202"/>
        <v>Kitchen &amp; HomeAppliances</v>
      </c>
      <c r="N1155" t="s">
        <v>13293</v>
      </c>
      <c r="O1155" s="2" t="str">
        <f t="shared" si="203"/>
        <v>Vacuum , Cleaning &amp; Ironing</v>
      </c>
      <c r="P1155" s="1" t="s">
        <v>13294</v>
      </c>
      <c r="Q1155" t="s">
        <v>13295</v>
      </c>
      <c r="R1155">
        <v>179</v>
      </c>
      <c r="S1155" s="8">
        <f t="shared" si="204"/>
        <v>179</v>
      </c>
      <c r="T1155">
        <v>799</v>
      </c>
      <c r="U1155" s="8">
        <f t="shared" si="205"/>
        <v>799</v>
      </c>
      <c r="V1155" s="1">
        <f t="shared" si="206"/>
        <v>0.77596996245306638</v>
      </c>
      <c r="W1155">
        <v>3.5</v>
      </c>
      <c r="X1155" s="10">
        <f t="shared" si="207"/>
        <v>3.5</v>
      </c>
      <c r="Y1155" s="4">
        <v>132</v>
      </c>
      <c r="Z1155" s="12">
        <f t="shared" si="208"/>
        <v>132</v>
      </c>
    </row>
    <row r="1156" spans="1:26" x14ac:dyDescent="0.25">
      <c r="A1156">
        <v>1155</v>
      </c>
      <c r="B1156" t="s">
        <v>9800</v>
      </c>
      <c r="C1156" t="s">
        <v>9801</v>
      </c>
      <c r="D1156" t="str">
        <f t="shared" si="200"/>
        <v>atomberg Renesa 1200mm BLDC Motor with Remote 3 Blade Energy Saving Ceiling Fan (Matt Black)</v>
      </c>
      <c r="F1156" t="str">
        <f t="shared" si="209"/>
        <v>Unique</v>
      </c>
      <c r="G1156" t="str" cm="1">
        <f t="array" ref="G1156">PROPER(_xlfn.TEXTJOIN(" ", TRUE, INDEX(_xlfn.FILTERXML("&lt;t&gt;&lt;s&gt;" &amp; SUBSTITUTE(D1156," ","&lt;/s&gt;&lt;s&gt;") &amp; "&lt;/s&gt;&lt;/t&gt;", "//s"), _xlfn.SEQUENCE(4))))</f>
        <v>Atomberg Renesa 1200Mm Bldc</v>
      </c>
      <c r="H1156" t="str">
        <f t="shared" si="199"/>
        <v>Remote 3 Blade Energy Saving Ceiling Fan (Matt Black)</v>
      </c>
      <c r="I1156" t="s">
        <v>9203</v>
      </c>
      <c r="J1156" t="s">
        <v>13176</v>
      </c>
      <c r="K1156" s="7" t="str">
        <f t="shared" si="201"/>
        <v>Home &amp; Kitchen</v>
      </c>
      <c r="L1156" s="2" t="s">
        <v>13289</v>
      </c>
      <c r="M1156" t="str">
        <f t="shared" si="202"/>
        <v>Heating , Cooling &amp; AirQuality</v>
      </c>
      <c r="N1156" s="2" t="s">
        <v>13323</v>
      </c>
      <c r="O1156" s="2" t="str">
        <f t="shared" si="203"/>
        <v>Fans</v>
      </c>
      <c r="P1156" s="1" t="s">
        <v>13324</v>
      </c>
      <c r="R1156" s="2">
        <v>3569</v>
      </c>
      <c r="S1156" s="8">
        <f t="shared" si="204"/>
        <v>3569</v>
      </c>
      <c r="T1156" s="2">
        <v>5190</v>
      </c>
      <c r="U1156" s="8">
        <f t="shared" si="205"/>
        <v>5190</v>
      </c>
      <c r="V1156" s="1">
        <f t="shared" si="206"/>
        <v>0.31233140655105973</v>
      </c>
      <c r="W1156">
        <v>4.3</v>
      </c>
      <c r="X1156" s="10">
        <f t="shared" si="207"/>
        <v>4.3</v>
      </c>
      <c r="Y1156" s="4">
        <v>28629</v>
      </c>
      <c r="Z1156" s="12">
        <f t="shared" si="208"/>
        <v>28629</v>
      </c>
    </row>
    <row r="1157" spans="1:26" x14ac:dyDescent="0.25">
      <c r="A1157">
        <v>1156</v>
      </c>
      <c r="B1157" t="s">
        <v>9808</v>
      </c>
      <c r="C1157" t="s">
        <v>9809</v>
      </c>
      <c r="D1157" t="str">
        <f t="shared" si="200"/>
        <v>Pigeon by Stovekraft Amaze Plus Electric Kettle (14313) with Stainless Steel Body, 1.8 litre, used for boiling Water, making tea and coffee, instant noodles, soup etc. 1500 Watt (Silver)</v>
      </c>
      <c r="F1157" t="str">
        <f t="shared" si="209"/>
        <v>Unique</v>
      </c>
      <c r="G1157" t="str" cm="1">
        <f t="array" ref="G1157">PROPER(_xlfn.TEXTJOIN(" ", TRUE, INDEX(_xlfn.FILTERXML("&lt;t&gt;&lt;s&gt;" &amp; SUBSTITUTE(D1157," ","&lt;/s&gt;&lt;s&gt;") &amp; "&lt;/s&gt;&lt;/t&gt;", "//s"), _xlfn.SEQUENCE(4))))</f>
        <v>Pigeon By Stovekraft Amaze</v>
      </c>
      <c r="H1157" t="str">
        <f t="shared" si="199"/>
        <v>Kettle (14313) with Stainless Steel Body, 1.8 litre, used for boiling Water, making tea and coffee, instant noodles, soup etc. 1500 Watt (Silver)</v>
      </c>
      <c r="I1157" t="s">
        <v>8450</v>
      </c>
      <c r="J1157" t="s">
        <v>13176</v>
      </c>
      <c r="K1157" s="7" t="str">
        <f t="shared" si="201"/>
        <v>Home &amp; Kitchen</v>
      </c>
      <c r="L1157" t="s">
        <v>13285</v>
      </c>
      <c r="M1157" t="str">
        <f t="shared" si="202"/>
        <v>Kitchen &amp; HomeAppliances</v>
      </c>
      <c r="N1157" s="2" t="s">
        <v>13286</v>
      </c>
      <c r="O1157" s="2" t="str">
        <f t="shared" si="203"/>
        <v>SmallKitchenAppliances</v>
      </c>
      <c r="P1157" s="1" t="s">
        <v>13287</v>
      </c>
      <c r="Q1157" t="s">
        <v>13288</v>
      </c>
      <c r="R1157">
        <v>699</v>
      </c>
      <c r="S1157" s="8">
        <f t="shared" si="204"/>
        <v>699</v>
      </c>
      <c r="T1157" s="2">
        <v>1345</v>
      </c>
      <c r="U1157" s="8">
        <f t="shared" si="205"/>
        <v>1345</v>
      </c>
      <c r="V1157" s="1">
        <f t="shared" si="206"/>
        <v>0.48029739776951674</v>
      </c>
      <c r="W1157">
        <v>3.9</v>
      </c>
      <c r="X1157" s="10">
        <f t="shared" si="207"/>
        <v>3.9</v>
      </c>
      <c r="Y1157" s="4">
        <v>8446</v>
      </c>
      <c r="Z1157" s="12">
        <f t="shared" si="208"/>
        <v>8446</v>
      </c>
    </row>
    <row r="1158" spans="1:26" x14ac:dyDescent="0.25">
      <c r="A1158">
        <v>1157</v>
      </c>
      <c r="B1158" t="s">
        <v>9818</v>
      </c>
      <c r="C1158" t="s">
        <v>9819</v>
      </c>
      <c r="D1158" t="str">
        <f t="shared" si="200"/>
        <v>Usha CookJoy (CJ1600WPC) 1600 Watt Induction cooktop (Black)</v>
      </c>
      <c r="F1158" t="str">
        <f t="shared" si="209"/>
        <v>Unique</v>
      </c>
      <c r="G1158" t="str" cm="1">
        <f t="array" ref="G1158">PROPER(_xlfn.TEXTJOIN(" ", TRUE, INDEX(_xlfn.FILTERXML("&lt;t&gt;&lt;s&gt;" &amp; SUBSTITUTE(D1158," ","&lt;/s&gt;&lt;s&gt;") &amp; "&lt;/s&gt;&lt;/t&gt;", "//s"), _xlfn.SEQUENCE(4))))</f>
        <v>Usha Cookjoy (Cj1600Wpc) 1600</v>
      </c>
      <c r="H1158" t="str">
        <f t="shared" si="199"/>
        <v>cooktop (Black)</v>
      </c>
      <c r="I1158" t="s">
        <v>8556</v>
      </c>
      <c r="J1158" t="s">
        <v>13176</v>
      </c>
      <c r="K1158" s="7" t="str">
        <f t="shared" si="201"/>
        <v>Home &amp; Kitchen</v>
      </c>
      <c r="L1158" s="2" t="s">
        <v>13285</v>
      </c>
      <c r="M1158" t="str">
        <f t="shared" si="202"/>
        <v>Kitchen &amp; HomeAppliances</v>
      </c>
      <c r="N1158" s="2" t="s">
        <v>13286</v>
      </c>
      <c r="O1158" s="2" t="str">
        <f t="shared" si="203"/>
        <v>SmallKitchenAppliances</v>
      </c>
      <c r="P1158" s="1" t="s">
        <v>13301</v>
      </c>
      <c r="R1158" s="2">
        <v>2089</v>
      </c>
      <c r="S1158" s="8">
        <f t="shared" si="204"/>
        <v>2089</v>
      </c>
      <c r="T1158" s="2">
        <v>4000</v>
      </c>
      <c r="U1158" s="8">
        <f t="shared" si="205"/>
        <v>4000</v>
      </c>
      <c r="V1158" s="1">
        <f t="shared" si="206"/>
        <v>0.47775000000000001</v>
      </c>
      <c r="W1158">
        <v>4.2</v>
      </c>
      <c r="X1158" s="10">
        <f t="shared" si="207"/>
        <v>4.2</v>
      </c>
      <c r="Y1158" s="4">
        <v>11199</v>
      </c>
      <c r="Z1158" s="12">
        <f t="shared" si="208"/>
        <v>11199</v>
      </c>
    </row>
    <row r="1159" spans="1:26" x14ac:dyDescent="0.25">
      <c r="A1159">
        <v>1158</v>
      </c>
      <c r="B1159" t="s">
        <v>9828</v>
      </c>
      <c r="C1159" t="s">
        <v>9829</v>
      </c>
      <c r="D1159" t="str">
        <f t="shared" si="200"/>
        <v>Reffair AX30 [MAX] Portable Air Purifier for Car, Home and Office | Smart Ionizer Function | H13 Grade True HEPA Filter [Internationally Tested] Aromabuds Fragrance Option - Black</v>
      </c>
      <c r="F1159" t="str">
        <f t="shared" si="209"/>
        <v>Unique</v>
      </c>
      <c r="G1159" t="str" cm="1">
        <f t="array" ref="G1159">PROPER(_xlfn.TEXTJOIN(" ", TRUE, INDEX(_xlfn.FILTERXML("&lt;t&gt;&lt;s&gt;" &amp; SUBSTITUTE(D1159," ","&lt;/s&gt;&lt;s&gt;") &amp; "&lt;/s&gt;&lt;/t&gt;", "//s"), _xlfn.SEQUENCE(4))))</f>
        <v>Reffair Ax30 [Max] Portable</v>
      </c>
      <c r="H1159" t="str">
        <f t="shared" si="199"/>
        <v>for Car, Home and Office | Smart Ionizer Function | H13 Grade True HEPA Filter [Internationally Tested] Aromabuds Fragrance Option - Black</v>
      </c>
      <c r="I1159" t="s">
        <v>9830</v>
      </c>
      <c r="J1159" t="s">
        <v>13338</v>
      </c>
      <c r="K1159" s="7" t="str">
        <f t="shared" si="201"/>
        <v>Car &amp; Motorbike</v>
      </c>
      <c r="L1159" s="2" t="s">
        <v>13339</v>
      </c>
      <c r="M1159" t="str">
        <f t="shared" si="202"/>
        <v>CarAccessories</v>
      </c>
      <c r="N1159" s="2" t="s">
        <v>13340</v>
      </c>
      <c r="O1159" s="2" t="str">
        <f t="shared" si="203"/>
        <v>InteriorAccessories</v>
      </c>
      <c r="P1159" s="1" t="s">
        <v>13341</v>
      </c>
      <c r="R1159" s="2">
        <v>2339</v>
      </c>
      <c r="S1159" s="8">
        <f t="shared" si="204"/>
        <v>2339</v>
      </c>
      <c r="T1159" s="2">
        <v>4000</v>
      </c>
      <c r="U1159" s="8">
        <f t="shared" si="205"/>
        <v>4000</v>
      </c>
      <c r="V1159" s="1">
        <f t="shared" si="206"/>
        <v>0.41525000000000001</v>
      </c>
      <c r="W1159">
        <v>3.8</v>
      </c>
      <c r="X1159" s="10">
        <f t="shared" si="207"/>
        <v>3.8</v>
      </c>
      <c r="Y1159" s="4">
        <v>1118</v>
      </c>
      <c r="Z1159" s="12">
        <f t="shared" si="208"/>
        <v>1118</v>
      </c>
    </row>
    <row r="1160" spans="1:26" x14ac:dyDescent="0.25">
      <c r="A1160">
        <v>1159</v>
      </c>
      <c r="B1160" t="s">
        <v>9839</v>
      </c>
      <c r="C1160" t="s">
        <v>9840</v>
      </c>
      <c r="D1160" t="str">
        <f t="shared" si="200"/>
        <v>!!1000 Watt 2000-Watt Room Heater!! Fan Heater!!Pure White!!HN-2500!!Made in India!!</v>
      </c>
      <c r="F1160" t="str">
        <f t="shared" si="209"/>
        <v>Unique</v>
      </c>
      <c r="G1160" t="str" cm="1">
        <f t="array" ref="G1160">PROPER(_xlfn.TEXTJOIN(" ", TRUE, INDEX(_xlfn.FILTERXML("&lt;t&gt;&lt;s&gt;" &amp; SUBSTITUTE(D1160," ","&lt;/s&gt;&lt;s&gt;") &amp; "&lt;/s&gt;&lt;/t&gt;", "//s"), _xlfn.SEQUENCE(4))))</f>
        <v>!!1000 Watt 2000-Watt Room</v>
      </c>
      <c r="H1160" t="str">
        <f t="shared" si="199"/>
        <v>Heater!!Pure White!!HN-2500!!Made in India!!</v>
      </c>
      <c r="I1160" t="s">
        <v>8472</v>
      </c>
      <c r="J1160" t="s">
        <v>13176</v>
      </c>
      <c r="K1160" s="7" t="str">
        <f t="shared" si="201"/>
        <v>Home &amp; Kitchen</v>
      </c>
      <c r="L1160" t="s">
        <v>13289</v>
      </c>
      <c r="M1160" t="str">
        <f t="shared" si="202"/>
        <v>Heating , Cooling &amp; AirQuality</v>
      </c>
      <c r="N1160" s="2" t="s">
        <v>13290</v>
      </c>
      <c r="O1160" s="2" t="str">
        <f t="shared" si="203"/>
        <v>RoomHeaters</v>
      </c>
      <c r="P1160" s="1" t="s">
        <v>13292</v>
      </c>
      <c r="R1160">
        <v>784</v>
      </c>
      <c r="S1160" s="8">
        <f t="shared" si="204"/>
        <v>784</v>
      </c>
      <c r="T1160" s="2">
        <v>1599</v>
      </c>
      <c r="U1160" s="8">
        <f t="shared" si="205"/>
        <v>1599</v>
      </c>
      <c r="V1160" s="1">
        <f t="shared" si="206"/>
        <v>0.50969355847404629</v>
      </c>
      <c r="W1160">
        <v>4.5</v>
      </c>
      <c r="X1160" s="10">
        <f t="shared" si="207"/>
        <v>4.5</v>
      </c>
      <c r="Y1160" s="4">
        <v>11</v>
      </c>
      <c r="Z1160" s="12">
        <f t="shared" si="208"/>
        <v>11</v>
      </c>
    </row>
    <row r="1161" spans="1:26" x14ac:dyDescent="0.25">
      <c r="A1161">
        <v>1160</v>
      </c>
      <c r="B1161" t="s">
        <v>9849</v>
      </c>
      <c r="C1161" t="s">
        <v>9850</v>
      </c>
      <c r="D1161" t="str">
        <f t="shared" si="200"/>
        <v>Eureka Forbes Wet and Dry Ultimo 1400 Watts Multipurpose Vacuum Cleaner,Power Suction and Blower with 20 litres Tank Capacity,6 Accessories,1 Year Warranty,Compact,Light Weight and Easy to use (Red)</v>
      </c>
      <c r="F1161" t="str">
        <f t="shared" si="209"/>
        <v>Unique</v>
      </c>
      <c r="G1161" t="str" cm="1">
        <f t="array" ref="G1161">PROPER(_xlfn.TEXTJOIN(" ", TRUE, INDEX(_xlfn.FILTERXML("&lt;t&gt;&lt;s&gt;" &amp; SUBSTITUTE(D1161," ","&lt;/s&gt;&lt;s&gt;") &amp; "&lt;/s&gt;&lt;/t&gt;", "//s"), _xlfn.SEQUENCE(4))))</f>
        <v>Eureka Forbes Wet And</v>
      </c>
      <c r="H1161" t="str">
        <f t="shared" si="199"/>
        <v>1400 Watts Multipurpose Vacuum Cleaner,Power Suction and Blower with 20 litres Tank Capacity,6 Accessories,1 Year Warranty,Compact,Light Weight and Easy to use (Red)</v>
      </c>
      <c r="I1161" t="s">
        <v>9851</v>
      </c>
      <c r="J1161" t="s">
        <v>13176</v>
      </c>
      <c r="K1161" s="7" t="str">
        <f t="shared" si="201"/>
        <v>Home &amp; Kitchen</v>
      </c>
      <c r="L1161" s="2" t="s">
        <v>13285</v>
      </c>
      <c r="M1161" t="str">
        <f t="shared" si="202"/>
        <v>Kitchen &amp; HomeAppliances</v>
      </c>
      <c r="N1161" s="2" t="s">
        <v>13293</v>
      </c>
      <c r="O1161" s="2" t="str">
        <f t="shared" si="203"/>
        <v>Vacuum , Cleaning &amp; Ironing</v>
      </c>
      <c r="P1161" s="1" t="s">
        <v>13316</v>
      </c>
      <c r="Q1161" t="s">
        <v>13317</v>
      </c>
      <c r="R1161" s="2">
        <v>5499</v>
      </c>
      <c r="S1161" s="8">
        <f t="shared" si="204"/>
        <v>5499</v>
      </c>
      <c r="T1161" s="2">
        <v>9999</v>
      </c>
      <c r="U1161" s="8">
        <f t="shared" si="205"/>
        <v>9999</v>
      </c>
      <c r="V1161" s="1">
        <f t="shared" si="206"/>
        <v>0.45004500450045004</v>
      </c>
      <c r="W1161">
        <v>3.8</v>
      </c>
      <c r="X1161" s="10">
        <f t="shared" si="207"/>
        <v>3.8</v>
      </c>
      <c r="Y1161" s="4">
        <v>4353</v>
      </c>
      <c r="Z1161" s="12">
        <f t="shared" si="208"/>
        <v>4353</v>
      </c>
    </row>
    <row r="1162" spans="1:26" x14ac:dyDescent="0.25">
      <c r="A1162">
        <v>1161</v>
      </c>
      <c r="B1162" t="s">
        <v>9860</v>
      </c>
      <c r="C1162" t="s">
        <v>9861</v>
      </c>
      <c r="D1162" t="str">
        <f t="shared" si="200"/>
        <v>Activa Heat-Max 2000 Watts Room Heater (White color ) with ABS body</v>
      </c>
      <c r="F1162" t="str">
        <f t="shared" si="209"/>
        <v>Unique</v>
      </c>
      <c r="G1162" t="str" cm="1">
        <f t="array" ref="G1162">PROPER(_xlfn.TEXTJOIN(" ", TRUE, INDEX(_xlfn.FILTERXML("&lt;t&gt;&lt;s&gt;" &amp; SUBSTITUTE(D1162," ","&lt;/s&gt;&lt;s&gt;") &amp; "&lt;/s&gt;&lt;/t&gt;", "//s"), _xlfn.SEQUENCE(4))))</f>
        <v>Activa Heat-Max 2000 Watts</v>
      </c>
      <c r="H1162" t="str">
        <f t="shared" si="199"/>
        <v>(White color ) with ABS body</v>
      </c>
      <c r="I1162" t="s">
        <v>8472</v>
      </c>
      <c r="J1162" t="s">
        <v>13176</v>
      </c>
      <c r="K1162" s="7" t="str">
        <f t="shared" si="201"/>
        <v>Home &amp; Kitchen</v>
      </c>
      <c r="L1162" t="s">
        <v>13289</v>
      </c>
      <c r="M1162" t="str">
        <f t="shared" si="202"/>
        <v>Heating , Cooling &amp; AirQuality</v>
      </c>
      <c r="N1162" s="2" t="s">
        <v>13290</v>
      </c>
      <c r="O1162" s="2" t="str">
        <f t="shared" si="203"/>
        <v>RoomHeaters</v>
      </c>
      <c r="P1162" s="1" t="s">
        <v>13292</v>
      </c>
      <c r="R1162">
        <v>899</v>
      </c>
      <c r="S1162" s="8">
        <f t="shared" si="204"/>
        <v>899</v>
      </c>
      <c r="T1162" s="2">
        <v>1990</v>
      </c>
      <c r="U1162" s="8">
        <f t="shared" si="205"/>
        <v>1990</v>
      </c>
      <c r="V1162" s="1">
        <f t="shared" si="206"/>
        <v>0.54824120603015081</v>
      </c>
      <c r="W1162">
        <v>4.0999999999999996</v>
      </c>
      <c r="X1162" s="10">
        <f t="shared" si="207"/>
        <v>4.0999999999999996</v>
      </c>
      <c r="Y1162" s="4">
        <v>185</v>
      </c>
      <c r="Z1162" s="12">
        <f t="shared" si="208"/>
        <v>185</v>
      </c>
    </row>
    <row r="1163" spans="1:26" x14ac:dyDescent="0.25">
      <c r="A1163">
        <v>1162</v>
      </c>
      <c r="B1163" t="s">
        <v>9870</v>
      </c>
      <c r="C1163" t="s">
        <v>9871</v>
      </c>
      <c r="D1163" t="str">
        <f t="shared" si="200"/>
        <v>PHILIPS HL1655 00 Hand Blender, White Jar 250W</v>
      </c>
      <c r="F1163" t="str">
        <f t="shared" si="209"/>
        <v>Unique</v>
      </c>
      <c r="G1163" t="str" cm="1">
        <f t="array" ref="G1163">PROPER(_xlfn.TEXTJOIN(" ", TRUE, INDEX(_xlfn.FILTERXML("&lt;t&gt;&lt;s&gt;" &amp; SUBSTITUTE(D1163," ","&lt;/s&gt;&lt;s&gt;") &amp; "&lt;/s&gt;&lt;/t&gt;", "//s"), _xlfn.SEQUENCE(4))))</f>
        <v>Philips Hl1655 0 Hand</v>
      </c>
      <c r="H1163" t="str">
        <f t="shared" si="199"/>
        <v>Jar 250W</v>
      </c>
      <c r="I1163" t="s">
        <v>8597</v>
      </c>
      <c r="J1163" t="s">
        <v>13176</v>
      </c>
      <c r="K1163" s="7" t="str">
        <f t="shared" si="201"/>
        <v>Home &amp; Kitchen</v>
      </c>
      <c r="L1163" s="2" t="s">
        <v>13285</v>
      </c>
      <c r="M1163" t="str">
        <f t="shared" si="202"/>
        <v>Kitchen &amp; HomeAppliances</v>
      </c>
      <c r="N1163" s="2" t="s">
        <v>13286</v>
      </c>
      <c r="O1163" s="2" t="str">
        <f t="shared" si="203"/>
        <v>SmallKitchenAppliances</v>
      </c>
      <c r="P1163" s="1" t="s">
        <v>13302</v>
      </c>
      <c r="R1163" s="2">
        <v>1695</v>
      </c>
      <c r="S1163" s="8">
        <f t="shared" si="204"/>
        <v>1695</v>
      </c>
      <c r="T1163" s="2">
        <v>1695</v>
      </c>
      <c r="U1163" s="8">
        <f t="shared" si="205"/>
        <v>1695</v>
      </c>
      <c r="V1163" s="1">
        <f t="shared" si="206"/>
        <v>0</v>
      </c>
      <c r="W1163">
        <v>4.2</v>
      </c>
      <c r="X1163" s="10">
        <f t="shared" si="207"/>
        <v>4.2</v>
      </c>
      <c r="Y1163" s="4">
        <v>14290</v>
      </c>
      <c r="Z1163" s="12">
        <f t="shared" si="208"/>
        <v>14290</v>
      </c>
    </row>
    <row r="1164" spans="1:26" x14ac:dyDescent="0.25">
      <c r="A1164">
        <v>1163</v>
      </c>
      <c r="B1164" t="s">
        <v>9880</v>
      </c>
      <c r="C1164" t="s">
        <v>9881</v>
      </c>
      <c r="D1164" t="str">
        <f t="shared" si="200"/>
        <v>Bajaj DX-2 600W Dry Iron with Advance Soleplate and Anti-Bacterial German Coating Technology, Grey</v>
      </c>
      <c r="F1164" t="str">
        <f t="shared" si="209"/>
        <v>Unique</v>
      </c>
      <c r="G1164" t="str" cm="1">
        <f t="array" ref="G1164">PROPER(_xlfn.TEXTJOIN(" ", TRUE, INDEX(_xlfn.FILTERXML("&lt;t&gt;&lt;s&gt;" &amp; SUBSTITUTE(D1164," ","&lt;/s&gt;&lt;s&gt;") &amp; "&lt;/s&gt;&lt;/t&gt;", "//s"), _xlfn.SEQUENCE(4))))</f>
        <v>Bajaj Dx-2 600W Dry</v>
      </c>
      <c r="H1164" t="str">
        <f t="shared" si="199"/>
        <v>Advance Soleplate and Anti-Bacterial German Coating Technology, Grey</v>
      </c>
      <c r="I1164" t="s">
        <v>8607</v>
      </c>
      <c r="J1164" t="s">
        <v>13176</v>
      </c>
      <c r="K1164" s="7" t="str">
        <f t="shared" si="201"/>
        <v>Home &amp; Kitchen</v>
      </c>
      <c r="L1164" t="s">
        <v>13285</v>
      </c>
      <c r="M1164" t="str">
        <f t="shared" si="202"/>
        <v>Kitchen &amp; HomeAppliances</v>
      </c>
      <c r="N1164" t="s">
        <v>13293</v>
      </c>
      <c r="O1164" s="2" t="str">
        <f t="shared" si="203"/>
        <v>Vacuum , Cleaning &amp; Ironing</v>
      </c>
      <c r="P1164" s="1" t="s">
        <v>13294</v>
      </c>
      <c r="Q1164" t="s">
        <v>13303</v>
      </c>
      <c r="R1164">
        <v>499</v>
      </c>
      <c r="S1164" s="8">
        <f t="shared" si="204"/>
        <v>499</v>
      </c>
      <c r="T1164">
        <v>940</v>
      </c>
      <c r="U1164" s="8">
        <f t="shared" si="205"/>
        <v>940</v>
      </c>
      <c r="V1164" s="1">
        <f t="shared" si="206"/>
        <v>0.46914893617021275</v>
      </c>
      <c r="W1164">
        <v>4.0999999999999996</v>
      </c>
      <c r="X1164" s="10">
        <f t="shared" si="207"/>
        <v>4.0999999999999996</v>
      </c>
      <c r="Y1164" s="4">
        <v>3036</v>
      </c>
      <c r="Z1164" s="12">
        <f t="shared" si="208"/>
        <v>3036</v>
      </c>
    </row>
    <row r="1165" spans="1:26" x14ac:dyDescent="0.25">
      <c r="A1165">
        <v>1164</v>
      </c>
      <c r="B1165" t="s">
        <v>9889</v>
      </c>
      <c r="C1165" t="s">
        <v>9890</v>
      </c>
      <c r="D1165" t="str">
        <f t="shared" si="200"/>
        <v>V-Guard Zio Instant Water Geyser | 3 Litre | 3000 W Heating | White-Blue | | 2 Year Warranty</v>
      </c>
      <c r="F1165" t="str">
        <f t="shared" si="209"/>
        <v>Unique</v>
      </c>
      <c r="G1165" t="str" cm="1">
        <f t="array" ref="G1165">PROPER(_xlfn.TEXTJOIN(" ", TRUE, INDEX(_xlfn.FILTERXML("&lt;t&gt;&lt;s&gt;" &amp; SUBSTITUTE(D1165," ","&lt;/s&gt;&lt;s&gt;") &amp; "&lt;/s&gt;&lt;/t&gt;", "//s"), _xlfn.SEQUENCE(4))))</f>
        <v>V-Guard Zio Instant Water</v>
      </c>
      <c r="H1165" t="str">
        <f t="shared" si="199"/>
        <v>3 Litre | 3000 W Heating | White-Blue | | 2 Year Warranty</v>
      </c>
      <c r="I1165" t="s">
        <v>8629</v>
      </c>
      <c r="J1165" t="s">
        <v>13176</v>
      </c>
      <c r="K1165" s="7" t="str">
        <f t="shared" si="201"/>
        <v>Home &amp; Kitchen</v>
      </c>
      <c r="L1165" s="2" t="s">
        <v>13289</v>
      </c>
      <c r="M1165" t="str">
        <f t="shared" si="202"/>
        <v>Heating , Cooling &amp; AirQuality</v>
      </c>
      <c r="N1165" s="2" t="s">
        <v>13305</v>
      </c>
      <c r="O1165" s="2" t="str">
        <f t="shared" si="203"/>
        <v>WaterHeaters &amp; Geysers</v>
      </c>
      <c r="P1165" s="1" t="s">
        <v>13306</v>
      </c>
      <c r="R1165" s="2">
        <v>2699</v>
      </c>
      <c r="S1165" s="8">
        <f t="shared" si="204"/>
        <v>2699</v>
      </c>
      <c r="T1165" s="2">
        <v>4700</v>
      </c>
      <c r="U1165" s="8">
        <f t="shared" si="205"/>
        <v>4700</v>
      </c>
      <c r="V1165" s="1">
        <f t="shared" si="206"/>
        <v>0.42574468085106382</v>
      </c>
      <c r="W1165">
        <v>4.2</v>
      </c>
      <c r="X1165" s="10">
        <f t="shared" si="207"/>
        <v>4.2</v>
      </c>
      <c r="Y1165" s="4">
        <v>1296</v>
      </c>
      <c r="Z1165" s="12">
        <f t="shared" si="208"/>
        <v>1296</v>
      </c>
    </row>
    <row r="1166" spans="1:26" x14ac:dyDescent="0.25">
      <c r="A1166">
        <v>1165</v>
      </c>
      <c r="B1166" t="s">
        <v>9899</v>
      </c>
      <c r="C1166" t="s">
        <v>9900</v>
      </c>
      <c r="D1166" t="str">
        <f t="shared" si="200"/>
        <v>Homeistic Applience‚Ñ¢ Instant Electric Water Heater Faucet Tap For Kitchen And Bathroom Sink Digital Water Heating Tap with Shower Head ABS Body- Shock Proof (Pack Of 1. White)</v>
      </c>
      <c r="F1166" t="str">
        <f t="shared" si="209"/>
        <v>Unique</v>
      </c>
      <c r="G1166" t="str" cm="1">
        <f t="array" ref="G1166">PROPER(_xlfn.TEXTJOIN(" ", TRUE, INDEX(_xlfn.FILTERXML("&lt;t&gt;&lt;s&gt;" &amp; SUBSTITUTE(D1166," ","&lt;/s&gt;&lt;s&gt;") &amp; "&lt;/s&gt;&lt;/t&gt;", "//s"), _xlfn.SEQUENCE(4))))</f>
        <v>Homeistic Applience‚Ñ¢ Instant Electric</v>
      </c>
      <c r="H1166" t="str">
        <f t="shared" si="199"/>
        <v>Faucet Tap For Kitchen And Bathroom Sink Digital Water Heating Tap with Shower Head ABS Body- Shock Proof (Pack Of 1. White)</v>
      </c>
      <c r="I1166" t="s">
        <v>8629</v>
      </c>
      <c r="J1166" t="s">
        <v>13176</v>
      </c>
      <c r="K1166" s="7" t="str">
        <f t="shared" si="201"/>
        <v>Home &amp; Kitchen</v>
      </c>
      <c r="L1166" s="2" t="s">
        <v>13289</v>
      </c>
      <c r="M1166" t="str">
        <f t="shared" si="202"/>
        <v>Heating , Cooling &amp; AirQuality</v>
      </c>
      <c r="N1166" s="2" t="s">
        <v>13305</v>
      </c>
      <c r="O1166" s="2" t="str">
        <f t="shared" si="203"/>
        <v>WaterHeaters &amp; Geysers</v>
      </c>
      <c r="P1166" s="1" t="s">
        <v>13306</v>
      </c>
      <c r="R1166" s="2">
        <v>1448</v>
      </c>
      <c r="S1166" s="8">
        <f t="shared" si="204"/>
        <v>1448</v>
      </c>
      <c r="T1166" s="2">
        <v>2999</v>
      </c>
      <c r="U1166" s="8">
        <f t="shared" si="205"/>
        <v>2999</v>
      </c>
      <c r="V1166" s="1">
        <f t="shared" si="206"/>
        <v>0.51717239079693234</v>
      </c>
      <c r="W1166">
        <v>4.5</v>
      </c>
      <c r="X1166" s="10">
        <f t="shared" si="207"/>
        <v>4.5</v>
      </c>
      <c r="Y1166" s="4">
        <v>19</v>
      </c>
      <c r="Z1166" s="12">
        <f t="shared" si="208"/>
        <v>19</v>
      </c>
    </row>
    <row r="1167" spans="1:26" x14ac:dyDescent="0.25">
      <c r="A1167">
        <v>1166</v>
      </c>
      <c r="B1167" t="s">
        <v>9909</v>
      </c>
      <c r="C1167" t="s">
        <v>9910</v>
      </c>
      <c r="D1167" t="str">
        <f t="shared" si="200"/>
        <v>Kitchenwell 18Pc Plastic Food Snack Bag Pouch Clip Sealer for Keeping Food Fresh for Home, Kitchen, Camping Snack Seal Sealing Bag Clips (Multi-Color) | (Pack of 18)|</v>
      </c>
      <c r="F1167" t="str">
        <f t="shared" si="209"/>
        <v>Unique</v>
      </c>
      <c r="G1167" t="str" cm="1">
        <f t="array" ref="G1167">PROPER(_xlfn.TEXTJOIN(" ", TRUE, INDEX(_xlfn.FILTERXML("&lt;t&gt;&lt;s&gt;" &amp; SUBSTITUTE(D1167," ","&lt;/s&gt;&lt;s&gt;") &amp; "&lt;/s&gt;&lt;/t&gt;", "//s"), _xlfn.SEQUENCE(4))))</f>
        <v>Kitchenwell 18Pc Plastic Food</v>
      </c>
      <c r="H1167" t="str">
        <f t="shared" si="199"/>
        <v>Pouch Clip Sealer for Keeping Food Fresh for Home, Kitchen, Camping Snack Seal Sealing Bag Clips (Multi-Color) | (Pack of 18)|</v>
      </c>
      <c r="I1167" t="s">
        <v>9192</v>
      </c>
      <c r="J1167" t="s">
        <v>13176</v>
      </c>
      <c r="K1167" s="7" t="str">
        <f t="shared" si="201"/>
        <v>Home &amp; Kitchen</v>
      </c>
      <c r="L1167" t="s">
        <v>13285</v>
      </c>
      <c r="M1167" t="str">
        <f t="shared" si="202"/>
        <v>Kitchen &amp; HomeAppliances</v>
      </c>
      <c r="N1167" t="s">
        <v>13286</v>
      </c>
      <c r="O1167" s="2" t="str">
        <f t="shared" si="203"/>
        <v>SmallKitchenAppliances</v>
      </c>
      <c r="P1167" s="1" t="s">
        <v>13322</v>
      </c>
      <c r="R1167">
        <v>79</v>
      </c>
      <c r="S1167" s="8">
        <f t="shared" si="204"/>
        <v>79</v>
      </c>
      <c r="T1167">
        <v>79</v>
      </c>
      <c r="U1167" s="8">
        <f t="shared" si="205"/>
        <v>79</v>
      </c>
      <c r="V1167" s="1">
        <f t="shared" si="206"/>
        <v>0</v>
      </c>
      <c r="W1167">
        <v>4</v>
      </c>
      <c r="X1167" s="10">
        <f t="shared" si="207"/>
        <v>4</v>
      </c>
      <c r="Y1167" s="4">
        <v>97</v>
      </c>
      <c r="Z1167" s="12">
        <f t="shared" si="208"/>
        <v>97</v>
      </c>
    </row>
    <row r="1168" spans="1:26" x14ac:dyDescent="0.25">
      <c r="A1168">
        <v>1167</v>
      </c>
      <c r="B1168" t="s">
        <v>9918</v>
      </c>
      <c r="C1168" t="s">
        <v>9919</v>
      </c>
      <c r="D1168" t="str">
        <f t="shared" si="200"/>
        <v>Havells Instanio 10 Litre Storage Water Heater with Flexi Pipe and Free installation (White Blue)</v>
      </c>
      <c r="F1168" t="str">
        <f t="shared" si="209"/>
        <v>Unique</v>
      </c>
      <c r="G1168" t="str" cm="1">
        <f t="array" ref="G1168">PROPER(_xlfn.TEXTJOIN(" ", TRUE, INDEX(_xlfn.FILTERXML("&lt;t&gt;&lt;s&gt;" &amp; SUBSTITUTE(D1168," ","&lt;/s&gt;&lt;s&gt;") &amp; "&lt;/s&gt;&lt;/t&gt;", "//s"), _xlfn.SEQUENCE(4))))</f>
        <v>Havells Instanio 10 Litre</v>
      </c>
      <c r="H1168" t="str">
        <f t="shared" si="199"/>
        <v>Heater with Flexi Pipe and Free installation (White Blue)</v>
      </c>
      <c r="I1168" t="s">
        <v>8681</v>
      </c>
      <c r="J1168" t="s">
        <v>13176</v>
      </c>
      <c r="K1168" s="7" t="str">
        <f t="shared" si="201"/>
        <v>Home &amp; Kitchen</v>
      </c>
      <c r="L1168" s="2" t="s">
        <v>13289</v>
      </c>
      <c r="M1168" t="str">
        <f t="shared" si="202"/>
        <v>Heating , Cooling &amp; AirQuality</v>
      </c>
      <c r="N1168" s="2" t="s">
        <v>13305</v>
      </c>
      <c r="O1168" s="2" t="str">
        <f t="shared" si="203"/>
        <v>WaterHeaters &amp; Geysers</v>
      </c>
      <c r="P1168" s="1" t="s">
        <v>13308</v>
      </c>
      <c r="R1168" s="2">
        <v>6990</v>
      </c>
      <c r="S1168" s="8">
        <f t="shared" si="204"/>
        <v>6990</v>
      </c>
      <c r="T1168" s="2">
        <v>14290</v>
      </c>
      <c r="U1168" s="8">
        <f t="shared" si="205"/>
        <v>14290</v>
      </c>
      <c r="V1168" s="1">
        <f t="shared" si="206"/>
        <v>0.51084674597620716</v>
      </c>
      <c r="W1168">
        <v>4.4000000000000004</v>
      </c>
      <c r="X1168" s="10">
        <f t="shared" si="207"/>
        <v>4.4000000000000004</v>
      </c>
      <c r="Y1168" s="4">
        <v>1771</v>
      </c>
      <c r="Z1168" s="12">
        <f t="shared" si="208"/>
        <v>1771</v>
      </c>
    </row>
    <row r="1169" spans="1:26" x14ac:dyDescent="0.25">
      <c r="A1169">
        <v>1168</v>
      </c>
      <c r="B1169" t="s">
        <v>9928</v>
      </c>
      <c r="C1169" t="s">
        <v>9929</v>
      </c>
      <c r="D1169" t="str">
        <f t="shared" si="200"/>
        <v>Prestige PIC 16.0+ 1900W Induction Cooktop with Soft Touch Push Buttons (Black)</v>
      </c>
      <c r="F1169" t="str">
        <f t="shared" si="209"/>
        <v>Unique</v>
      </c>
      <c r="G1169" t="str" cm="1">
        <f t="array" ref="G1169">PROPER(_xlfn.TEXTJOIN(" ", TRUE, INDEX(_xlfn.FILTERXML("&lt;t&gt;&lt;s&gt;" &amp; SUBSTITUTE(D1169," ","&lt;/s&gt;&lt;s&gt;") &amp; "&lt;/s&gt;&lt;/t&gt;", "//s"), _xlfn.SEQUENCE(4))))</f>
        <v>Prestige Pic 16.0+ 1900W</v>
      </c>
      <c r="H1169" t="str">
        <f t="shared" si="199"/>
        <v>with Soft Touch Push Buttons (Black)</v>
      </c>
      <c r="I1169" t="s">
        <v>8556</v>
      </c>
      <c r="J1169" t="s">
        <v>13176</v>
      </c>
      <c r="K1169" s="7" t="str">
        <f t="shared" si="201"/>
        <v>Home &amp; Kitchen</v>
      </c>
      <c r="L1169" s="2" t="s">
        <v>13285</v>
      </c>
      <c r="M1169" t="str">
        <f t="shared" si="202"/>
        <v>Kitchen &amp; HomeAppliances</v>
      </c>
      <c r="N1169" s="2" t="s">
        <v>13286</v>
      </c>
      <c r="O1169" s="2" t="str">
        <f t="shared" si="203"/>
        <v>SmallKitchenAppliances</v>
      </c>
      <c r="P1169" s="1" t="s">
        <v>13301</v>
      </c>
      <c r="R1169" s="2">
        <v>2698</v>
      </c>
      <c r="S1169" s="8">
        <f t="shared" si="204"/>
        <v>2698</v>
      </c>
      <c r="T1169" s="2">
        <v>3945</v>
      </c>
      <c r="U1169" s="8">
        <f t="shared" si="205"/>
        <v>3945</v>
      </c>
      <c r="V1169" s="1">
        <f t="shared" si="206"/>
        <v>0.31609632446134345</v>
      </c>
      <c r="W1169">
        <v>4</v>
      </c>
      <c r="X1169" s="10">
        <f t="shared" si="207"/>
        <v>4</v>
      </c>
      <c r="Y1169" s="4">
        <v>15034</v>
      </c>
      <c r="Z1169" s="12">
        <f t="shared" si="208"/>
        <v>15034</v>
      </c>
    </row>
    <row r="1170" spans="1:26" x14ac:dyDescent="0.25">
      <c r="A1170">
        <v>1169</v>
      </c>
      <c r="B1170" t="s">
        <v>9938</v>
      </c>
      <c r="C1170" t="s">
        <v>9939</v>
      </c>
      <c r="D1170" t="str">
        <f t="shared" si="200"/>
        <v>AGARO 33398 Rapid 1000-Watt, 10-Litre Wet and Dry Vacuum Cleaner, with Blower Function (Red and Black)</v>
      </c>
      <c r="F1170" t="str">
        <f t="shared" si="209"/>
        <v>Unique</v>
      </c>
      <c r="G1170" t="str" cm="1">
        <f t="array" ref="G1170">PROPER(_xlfn.TEXTJOIN(" ", TRUE, INDEX(_xlfn.FILTERXML("&lt;t&gt;&lt;s&gt;" &amp; SUBSTITUTE(D1170," ","&lt;/s&gt;&lt;s&gt;") &amp; "&lt;/s&gt;&lt;/t&gt;", "//s"), _xlfn.SEQUENCE(4))))</f>
        <v>Agaro 33398 Rapid 1000-Watt,</v>
      </c>
      <c r="H1170" t="str">
        <f t="shared" si="199"/>
        <v>and Dry Vacuum Cleaner, with Blower Function (Red and Black)</v>
      </c>
      <c r="I1170" t="s">
        <v>9851</v>
      </c>
      <c r="J1170" t="s">
        <v>13176</v>
      </c>
      <c r="K1170" s="7" t="str">
        <f t="shared" si="201"/>
        <v>Home &amp; Kitchen</v>
      </c>
      <c r="L1170" s="2" t="s">
        <v>13285</v>
      </c>
      <c r="M1170" t="str">
        <f t="shared" si="202"/>
        <v>Kitchen &amp; HomeAppliances</v>
      </c>
      <c r="N1170" s="2" t="s">
        <v>13293</v>
      </c>
      <c r="O1170" s="2" t="str">
        <f t="shared" si="203"/>
        <v>Vacuum , Cleaning &amp; Ironing</v>
      </c>
      <c r="P1170" s="1" t="s">
        <v>13316</v>
      </c>
      <c r="Q1170" t="s">
        <v>13317</v>
      </c>
      <c r="R1170" s="2">
        <v>3199</v>
      </c>
      <c r="S1170" s="8">
        <f t="shared" si="204"/>
        <v>3199</v>
      </c>
      <c r="T1170" s="2">
        <v>5999</v>
      </c>
      <c r="U1170" s="8">
        <f t="shared" si="205"/>
        <v>5999</v>
      </c>
      <c r="V1170" s="1">
        <f t="shared" si="206"/>
        <v>0.46674445740956827</v>
      </c>
      <c r="W1170">
        <v>4</v>
      </c>
      <c r="X1170" s="10">
        <f t="shared" si="207"/>
        <v>4</v>
      </c>
      <c r="Y1170" s="4">
        <v>3242</v>
      </c>
      <c r="Z1170" s="12">
        <f t="shared" si="208"/>
        <v>3242</v>
      </c>
    </row>
    <row r="1171" spans="1:26" x14ac:dyDescent="0.25">
      <c r="A1171">
        <v>1170</v>
      </c>
      <c r="B1171" t="s">
        <v>9948</v>
      </c>
      <c r="C1171" t="s">
        <v>9949</v>
      </c>
      <c r="D1171" t="str">
        <f t="shared" si="200"/>
        <v>KENT 16026 Electric Kettle Stainless Steel 1.8 L | 1500W | Superfast Boiling | Auto Shut-Off | Boil Dry Protection | 360¬∞ Rotating Base | Water Level Indicator</v>
      </c>
      <c r="F1171" t="str">
        <f t="shared" si="209"/>
        <v>Unique</v>
      </c>
      <c r="G1171" t="str" cm="1">
        <f t="array" ref="G1171">PROPER(_xlfn.TEXTJOIN(" ", TRUE, INDEX(_xlfn.FILTERXML("&lt;t&gt;&lt;s&gt;" &amp; SUBSTITUTE(D1171," ","&lt;/s&gt;&lt;s&gt;") &amp; "&lt;/s&gt;&lt;/t&gt;", "//s"), _xlfn.SEQUENCE(4))))</f>
        <v>Kent 16026 Electric Kettle</v>
      </c>
      <c r="H1171" t="str">
        <f t="shared" si="199"/>
        <v>1.8 L | 1500W | Superfast Boiling | Auto Shut-Off | Boil Dry Protection | 360¬∞ Rotating Base | Water Level Indicator</v>
      </c>
      <c r="I1171" t="s">
        <v>8670</v>
      </c>
      <c r="J1171" t="s">
        <v>13176</v>
      </c>
      <c r="K1171" s="7" t="str">
        <f t="shared" si="201"/>
        <v>Home &amp; Kitchen</v>
      </c>
      <c r="L1171" s="2" t="s">
        <v>13285</v>
      </c>
      <c r="M1171" t="str">
        <f t="shared" si="202"/>
        <v>Kitchen &amp; HomeAppliances</v>
      </c>
      <c r="N1171" s="2" t="s">
        <v>13286</v>
      </c>
      <c r="O1171" s="2" t="str">
        <f t="shared" si="203"/>
        <v>SmallKitchenAppliances</v>
      </c>
      <c r="P1171" s="1" t="s">
        <v>13287</v>
      </c>
      <c r="Q1171" t="s">
        <v>13307</v>
      </c>
      <c r="R1171" s="2">
        <v>1199</v>
      </c>
      <c r="S1171" s="8">
        <f t="shared" si="204"/>
        <v>1199</v>
      </c>
      <c r="T1171" s="2">
        <v>1950</v>
      </c>
      <c r="U1171" s="8">
        <f t="shared" si="205"/>
        <v>1950</v>
      </c>
      <c r="V1171" s="1">
        <f t="shared" si="206"/>
        <v>0.38512820512820511</v>
      </c>
      <c r="W1171">
        <v>3.9</v>
      </c>
      <c r="X1171" s="10">
        <f t="shared" si="207"/>
        <v>3.9</v>
      </c>
      <c r="Y1171" s="4">
        <v>2832</v>
      </c>
      <c r="Z1171" s="12">
        <f t="shared" si="208"/>
        <v>2832</v>
      </c>
    </row>
    <row r="1172" spans="1:26" x14ac:dyDescent="0.25">
      <c r="A1172">
        <v>1171</v>
      </c>
      <c r="B1172" t="s">
        <v>9958</v>
      </c>
      <c r="C1172" t="s">
        <v>9959</v>
      </c>
      <c r="D1172" t="str">
        <f t="shared" si="200"/>
        <v>SKYTONE Stainless Steel Electric Meat Grinders with Bowl 700W Heavy for Kitchen Food Chopper, Meat, Vegetables, Onion , Garlic Slicer Dicer, Fruit and Nuts Blender (2L, 700 Watts)</v>
      </c>
      <c r="F1172" t="str">
        <f t="shared" si="209"/>
        <v>Unique</v>
      </c>
      <c r="G1172" t="str" cm="1">
        <f t="array" ref="G1172">PROPER(_xlfn.TEXTJOIN(" ", TRUE, INDEX(_xlfn.FILTERXML("&lt;t&gt;&lt;s&gt;" &amp; SUBSTITUTE(D1172," ","&lt;/s&gt;&lt;s&gt;") &amp; "&lt;/s&gt;&lt;/t&gt;", "//s"), _xlfn.SEQUENCE(4))))</f>
        <v>Skytone Stainless Steel Electric</v>
      </c>
      <c r="H1172" t="str">
        <f t="shared" si="199"/>
        <v>with Bowl 700W Heavy for Kitchen Food Chopper, Meat, Vegetables, Onion , Garlic Slicer Dicer, Fruit and Nuts Blender (2L, 700 Watts)</v>
      </c>
      <c r="I1172" t="s">
        <v>9100</v>
      </c>
      <c r="J1172" t="s">
        <v>13176</v>
      </c>
      <c r="K1172" s="7" t="str">
        <f t="shared" si="201"/>
        <v>Home &amp; Kitchen</v>
      </c>
      <c r="L1172" s="2" t="s">
        <v>13285</v>
      </c>
      <c r="M1172" t="str">
        <f t="shared" si="202"/>
        <v>Kitchen &amp; HomeAppliances</v>
      </c>
      <c r="N1172" s="2" t="s">
        <v>13286</v>
      </c>
      <c r="O1172" s="2" t="str">
        <f t="shared" si="203"/>
        <v>SmallKitchenAppliances</v>
      </c>
      <c r="P1172" s="1" t="s">
        <v>13320</v>
      </c>
      <c r="R1172" s="2">
        <v>1414</v>
      </c>
      <c r="S1172" s="8">
        <f t="shared" si="204"/>
        <v>1414</v>
      </c>
      <c r="T1172" s="2">
        <v>2799</v>
      </c>
      <c r="U1172" s="8">
        <f t="shared" si="205"/>
        <v>2799</v>
      </c>
      <c r="V1172" s="1">
        <f t="shared" si="206"/>
        <v>0.4948195784208646</v>
      </c>
      <c r="W1172">
        <v>4</v>
      </c>
      <c r="X1172" s="10">
        <f t="shared" si="207"/>
        <v>4</v>
      </c>
      <c r="Y1172" s="4">
        <v>1498</v>
      </c>
      <c r="Z1172" s="12">
        <f t="shared" si="208"/>
        <v>1498</v>
      </c>
    </row>
    <row r="1173" spans="1:26" x14ac:dyDescent="0.25">
      <c r="A1173">
        <v>1172</v>
      </c>
      <c r="B1173" t="s">
        <v>9968</v>
      </c>
      <c r="C1173" t="s">
        <v>9969</v>
      </c>
      <c r="D1173" t="str">
        <f t="shared" si="200"/>
        <v>KENT 16088 Vogue Electric Kettle 1.8 Litre 1500 W | Stainless Steel body | Auto shut off over heating protection | 1 Year Warranty</v>
      </c>
      <c r="F1173" t="str">
        <f t="shared" si="209"/>
        <v>Unique</v>
      </c>
      <c r="G1173" t="str" cm="1">
        <f t="array" ref="G1173">PROPER(_xlfn.TEXTJOIN(" ", TRUE, INDEX(_xlfn.FILTERXML("&lt;t&gt;&lt;s&gt;" &amp; SUBSTITUTE(D1173," ","&lt;/s&gt;&lt;s&gt;") &amp; "&lt;/s&gt;&lt;/t&gt;", "//s"), _xlfn.SEQUENCE(4))))</f>
        <v>Kent 16088 Vogue Electric</v>
      </c>
      <c r="H1173" t="str">
        <f t="shared" si="199"/>
        <v>Litre 1500 W | Stainless Steel body | Auto shut off over heating protection | 1 Year Warranty</v>
      </c>
      <c r="I1173" t="s">
        <v>8450</v>
      </c>
      <c r="J1173" t="s">
        <v>13176</v>
      </c>
      <c r="K1173" s="7" t="str">
        <f t="shared" si="201"/>
        <v>Home &amp; Kitchen</v>
      </c>
      <c r="L1173" t="s">
        <v>13285</v>
      </c>
      <c r="M1173" t="str">
        <f t="shared" si="202"/>
        <v>Kitchen &amp; HomeAppliances</v>
      </c>
      <c r="N1173" s="2" t="s">
        <v>13286</v>
      </c>
      <c r="O1173" s="2" t="str">
        <f t="shared" si="203"/>
        <v>SmallKitchenAppliances</v>
      </c>
      <c r="P1173" s="1" t="s">
        <v>13287</v>
      </c>
      <c r="Q1173" t="s">
        <v>13288</v>
      </c>
      <c r="R1173">
        <v>999</v>
      </c>
      <c r="S1173" s="8">
        <f t="shared" si="204"/>
        <v>999</v>
      </c>
      <c r="T1173" s="2">
        <v>1950</v>
      </c>
      <c r="U1173" s="8">
        <f t="shared" si="205"/>
        <v>1950</v>
      </c>
      <c r="V1173" s="1">
        <f t="shared" si="206"/>
        <v>0.4876923076923077</v>
      </c>
      <c r="W1173">
        <v>3.8</v>
      </c>
      <c r="X1173" s="10">
        <f t="shared" si="207"/>
        <v>3.8</v>
      </c>
      <c r="Y1173" s="4">
        <v>305</v>
      </c>
      <c r="Z1173" s="12">
        <f t="shared" si="208"/>
        <v>305</v>
      </c>
    </row>
    <row r="1174" spans="1:26" x14ac:dyDescent="0.25">
      <c r="A1174">
        <v>1173</v>
      </c>
      <c r="B1174" t="s">
        <v>9978</v>
      </c>
      <c r="C1174" t="s">
        <v>9979</v>
      </c>
      <c r="D1174" t="str">
        <f t="shared" si="200"/>
        <v>Eureka Forbes Supervac 1600 Watts Powerful Suction,bagless Vacuum Cleaner with cyclonic Technology,7 Accessories,1 Year Warranty,Compact,Lightweight and Easy to use (Red)</v>
      </c>
      <c r="F1174" t="str">
        <f t="shared" si="209"/>
        <v>Unique</v>
      </c>
      <c r="G1174" t="str" cm="1">
        <f t="array" ref="G1174">PROPER(_xlfn.TEXTJOIN(" ", TRUE, INDEX(_xlfn.FILTERXML("&lt;t&gt;&lt;s&gt;" &amp; SUBSTITUTE(D1174," ","&lt;/s&gt;&lt;s&gt;") &amp; "&lt;/s&gt;&lt;/t&gt;", "//s"), _xlfn.SEQUENCE(4))))</f>
        <v>Eureka Forbes Supervac 1600</v>
      </c>
      <c r="H1174" t="str">
        <f t="shared" si="199"/>
        <v>Suction,bagless Vacuum Cleaner with cyclonic Technology,7 Accessories,1 Year Warranty,Compact,Lightweight and Easy to use (Red)</v>
      </c>
      <c r="I1174" t="s">
        <v>9234</v>
      </c>
      <c r="J1174" t="s">
        <v>13176</v>
      </c>
      <c r="K1174" s="7" t="str">
        <f t="shared" si="201"/>
        <v>Home &amp; Kitchen</v>
      </c>
      <c r="L1174" s="2" t="s">
        <v>13285</v>
      </c>
      <c r="M1174" t="str">
        <f t="shared" si="202"/>
        <v>Kitchen &amp; HomeAppliances</v>
      </c>
      <c r="N1174" s="2" t="s">
        <v>13293</v>
      </c>
      <c r="O1174" s="2" t="str">
        <f t="shared" si="203"/>
        <v>Vacuum , Cleaning &amp; Ironing</v>
      </c>
      <c r="P1174" s="1" t="s">
        <v>13316</v>
      </c>
      <c r="Q1174" t="s">
        <v>13317</v>
      </c>
      <c r="R1174" s="2">
        <v>5999</v>
      </c>
      <c r="S1174" s="8">
        <f t="shared" si="204"/>
        <v>5999</v>
      </c>
      <c r="T1174" s="2">
        <v>9999</v>
      </c>
      <c r="U1174" s="8">
        <f t="shared" si="205"/>
        <v>9999</v>
      </c>
      <c r="V1174" s="1">
        <f t="shared" si="206"/>
        <v>0.40004000400040002</v>
      </c>
      <c r="W1174">
        <v>4.2</v>
      </c>
      <c r="X1174" s="10">
        <f t="shared" si="207"/>
        <v>4.2</v>
      </c>
      <c r="Y1174" s="4">
        <v>1191</v>
      </c>
      <c r="Z1174" s="12">
        <f t="shared" si="208"/>
        <v>1191</v>
      </c>
    </row>
    <row r="1175" spans="1:26" x14ac:dyDescent="0.25">
      <c r="A1175">
        <v>1174</v>
      </c>
      <c r="B1175" t="s">
        <v>9988</v>
      </c>
      <c r="C1175" t="s">
        <v>9989</v>
      </c>
      <c r="D1175" t="str">
        <f t="shared" si="200"/>
        <v>Mi Air Purifier 3 with True HEPA Filter, removes air pollutants, smoke, odor, bacteria and viruses with 99.97% efficiency, coverage area up to 484 sq. ft., Wi-Fi and Voice control - Alexa GA (white)</v>
      </c>
      <c r="F1175" t="str">
        <f t="shared" si="209"/>
        <v>Unique</v>
      </c>
      <c r="G1175" t="str" cm="1">
        <f t="array" ref="G1175">PROPER(_xlfn.TEXTJOIN(" ", TRUE, INDEX(_xlfn.FILTERXML("&lt;t&gt;&lt;s&gt;" &amp; SUBSTITUTE(D1175," ","&lt;/s&gt;&lt;s&gt;") &amp; "&lt;/s&gt;&lt;/t&gt;", "//s"), _xlfn.SEQUENCE(4))))</f>
        <v>Mi Air Purifier 3</v>
      </c>
      <c r="H1175" t="str">
        <f t="shared" si="199"/>
        <v>HEPA Filter, removes air pollutants, smoke, odor, bacteria and viruses with 99.97% efficiency, coverage area up to 484 sq. ft., Wi-Fi and Voice control - Alexa GA (white)</v>
      </c>
      <c r="I1175" t="s">
        <v>9990</v>
      </c>
      <c r="J1175" t="s">
        <v>13176</v>
      </c>
      <c r="K1175" s="7" t="str">
        <f t="shared" si="201"/>
        <v>Home &amp; Kitchen</v>
      </c>
      <c r="L1175" s="2" t="s">
        <v>13289</v>
      </c>
      <c r="M1175" t="str">
        <f t="shared" si="202"/>
        <v>Heating , Cooling &amp; AirQuality</v>
      </c>
      <c r="N1175" s="2" t="s">
        <v>13342</v>
      </c>
      <c r="O1175" s="2" t="str">
        <f t="shared" si="203"/>
        <v>AirPurifiers</v>
      </c>
      <c r="P1175" s="1" t="s">
        <v>13343</v>
      </c>
      <c r="R1175" s="2">
        <v>9970</v>
      </c>
      <c r="S1175" s="8">
        <f t="shared" si="204"/>
        <v>9970</v>
      </c>
      <c r="T1175" s="2">
        <v>12999</v>
      </c>
      <c r="U1175" s="8">
        <f t="shared" si="205"/>
        <v>12999</v>
      </c>
      <c r="V1175" s="1">
        <f t="shared" si="206"/>
        <v>0.23301792445572736</v>
      </c>
      <c r="W1175">
        <v>4.3</v>
      </c>
      <c r="X1175" s="10">
        <f t="shared" si="207"/>
        <v>4.3</v>
      </c>
      <c r="Y1175" s="4">
        <v>4049</v>
      </c>
      <c r="Z1175" s="12">
        <f t="shared" si="208"/>
        <v>4049</v>
      </c>
    </row>
    <row r="1176" spans="1:26" x14ac:dyDescent="0.25">
      <c r="A1176">
        <v>1175</v>
      </c>
      <c r="B1176" t="s">
        <v>9999</v>
      </c>
      <c r="C1176" t="s">
        <v>10000</v>
      </c>
      <c r="D1176" t="str">
        <f t="shared" si="200"/>
        <v>Tata Swach Bulb 6000-Litre Cartridge, 1 Piece, White, Hollow Fiber Membrane</v>
      </c>
      <c r="F1176" t="str">
        <f t="shared" si="209"/>
        <v>Unique</v>
      </c>
      <c r="G1176" t="str" cm="1">
        <f t="array" ref="G1176">PROPER(_xlfn.TEXTJOIN(" ", TRUE, INDEX(_xlfn.FILTERXML("&lt;t&gt;&lt;s&gt;" &amp; SUBSTITUTE(D1176," ","&lt;/s&gt;&lt;s&gt;") &amp; "&lt;/s&gt;&lt;/t&gt;", "//s"), _xlfn.SEQUENCE(4))))</f>
        <v>Tata Swach Bulb 6000-Litre</v>
      </c>
      <c r="H1176" t="str">
        <f t="shared" si="199"/>
        <v>Piece, White, Hollow Fiber Membrane</v>
      </c>
      <c r="I1176" t="s">
        <v>10001</v>
      </c>
      <c r="J1176" t="s">
        <v>13176</v>
      </c>
      <c r="K1176" s="7" t="str">
        <f t="shared" si="201"/>
        <v>Home &amp; Kitchen</v>
      </c>
      <c r="L1176" t="s">
        <v>13285</v>
      </c>
      <c r="M1176" t="str">
        <f t="shared" si="202"/>
        <v>Kitchen &amp; HomeAppliances</v>
      </c>
      <c r="N1176" t="s">
        <v>13334</v>
      </c>
      <c r="O1176" s="2" t="str">
        <f t="shared" si="203"/>
        <v>WaterPurifiers &amp; Accessories</v>
      </c>
      <c r="P1176" s="1" t="s">
        <v>13344</v>
      </c>
      <c r="R1176">
        <v>698</v>
      </c>
      <c r="S1176" s="8">
        <f t="shared" si="204"/>
        <v>698</v>
      </c>
      <c r="T1176">
        <v>699</v>
      </c>
      <c r="U1176" s="8">
        <f t="shared" si="205"/>
        <v>699</v>
      </c>
      <c r="V1176" s="1">
        <f t="shared" si="206"/>
        <v>1.4306151645207439E-3</v>
      </c>
      <c r="W1176">
        <v>4.2</v>
      </c>
      <c r="X1176" s="10">
        <f t="shared" si="207"/>
        <v>4.2</v>
      </c>
      <c r="Y1176" s="4">
        <v>3160</v>
      </c>
      <c r="Z1176" s="12">
        <f t="shared" si="208"/>
        <v>3160</v>
      </c>
    </row>
    <row r="1177" spans="1:26" x14ac:dyDescent="0.25">
      <c r="A1177">
        <v>1176</v>
      </c>
      <c r="B1177" t="s">
        <v>10010</v>
      </c>
      <c r="C1177" t="s">
        <v>10011</v>
      </c>
      <c r="D1177" t="str">
        <f t="shared" si="200"/>
        <v>Havells Ambrose 1200mm Ceiling Fan (Gold Mist Wood)</v>
      </c>
      <c r="F1177" t="str">
        <f t="shared" si="209"/>
        <v>Unique</v>
      </c>
      <c r="G1177" t="str" cm="1">
        <f t="array" ref="G1177">PROPER(_xlfn.TEXTJOIN(" ", TRUE, INDEX(_xlfn.FILTERXML("&lt;t&gt;&lt;s&gt;" &amp; SUBSTITUTE(D1177," ","&lt;/s&gt;&lt;s&gt;") &amp; "&lt;/s&gt;&lt;/t&gt;", "//s"), _xlfn.SEQUENCE(4))))</f>
        <v>Havells Ambrose 1200Mm Ceiling</v>
      </c>
      <c r="H1177" t="str">
        <f t="shared" si="199"/>
        <v>Mist Wood)</v>
      </c>
      <c r="I1177" t="s">
        <v>9203</v>
      </c>
      <c r="J1177" t="s">
        <v>13176</v>
      </c>
      <c r="K1177" s="7" t="str">
        <f t="shared" si="201"/>
        <v>Home &amp; Kitchen</v>
      </c>
      <c r="L1177" s="2" t="s">
        <v>13289</v>
      </c>
      <c r="M1177" t="str">
        <f t="shared" si="202"/>
        <v>Heating , Cooling &amp; AirQuality</v>
      </c>
      <c r="N1177" s="2" t="s">
        <v>13323</v>
      </c>
      <c r="O1177" s="2" t="str">
        <f t="shared" si="203"/>
        <v>Fans</v>
      </c>
      <c r="P1177" s="1" t="s">
        <v>13324</v>
      </c>
      <c r="R1177" s="2">
        <v>2199</v>
      </c>
      <c r="S1177" s="8">
        <f t="shared" si="204"/>
        <v>2199</v>
      </c>
      <c r="T1177" s="2">
        <v>3190</v>
      </c>
      <c r="U1177" s="8">
        <f t="shared" si="205"/>
        <v>3190</v>
      </c>
      <c r="V1177" s="1">
        <f t="shared" si="206"/>
        <v>0.31065830721003135</v>
      </c>
      <c r="W1177">
        <v>4.3</v>
      </c>
      <c r="X1177" s="10">
        <f t="shared" si="207"/>
        <v>4.3</v>
      </c>
      <c r="Y1177" s="4">
        <v>9650</v>
      </c>
      <c r="Z1177" s="12">
        <f t="shared" si="208"/>
        <v>9650</v>
      </c>
    </row>
    <row r="1178" spans="1:26" x14ac:dyDescent="0.25">
      <c r="A1178">
        <v>1177</v>
      </c>
      <c r="B1178" t="s">
        <v>10020</v>
      </c>
      <c r="C1178" t="s">
        <v>10021</v>
      </c>
      <c r="D1178" t="str">
        <f t="shared" si="200"/>
        <v>PrettyKrafts Laundry Bag Basket for Dirty Clothes, Folding Round Laundry Bag,Set of 2, Black Wave</v>
      </c>
      <c r="F1178" t="str">
        <f t="shared" si="209"/>
        <v>Unique</v>
      </c>
      <c r="G1178" t="str" cm="1">
        <f t="array" ref="G1178">PROPER(_xlfn.TEXTJOIN(" ", TRUE, INDEX(_xlfn.FILTERXML("&lt;t&gt;&lt;s&gt;" &amp; SUBSTITUTE(D1178," ","&lt;/s&gt;&lt;s&gt;") &amp; "&lt;/s&gt;&lt;/t&gt;", "//s"), _xlfn.SEQUENCE(4))))</f>
        <v>Prettykrafts Laundry Bag Basket</v>
      </c>
      <c r="H1178" t="str">
        <f t="shared" si="199"/>
        <v>Clothes, Folding Round Laundry Bag,Set of 2, Black Wave</v>
      </c>
      <c r="I1178" t="s">
        <v>10022</v>
      </c>
      <c r="J1178" t="s">
        <v>13176</v>
      </c>
      <c r="K1178" s="7" t="str">
        <f t="shared" si="201"/>
        <v>Home &amp; Kitchen</v>
      </c>
      <c r="L1178" t="s">
        <v>13312</v>
      </c>
      <c r="M1178" t="str">
        <f t="shared" si="202"/>
        <v>HomeStorage &amp; Organization</v>
      </c>
      <c r="N1178" t="s">
        <v>13313</v>
      </c>
      <c r="O1178" s="2" t="str">
        <f t="shared" si="203"/>
        <v>LaundryOrganization</v>
      </c>
      <c r="P1178" s="1" t="s">
        <v>13345</v>
      </c>
      <c r="R1178">
        <v>320</v>
      </c>
      <c r="S1178" s="8">
        <f t="shared" si="204"/>
        <v>320</v>
      </c>
      <c r="T1178">
        <v>799</v>
      </c>
      <c r="U1178" s="8">
        <f t="shared" si="205"/>
        <v>799</v>
      </c>
      <c r="V1178" s="1">
        <f t="shared" si="206"/>
        <v>0.59949937421777222</v>
      </c>
      <c r="W1178">
        <v>4.2</v>
      </c>
      <c r="X1178" s="10">
        <f t="shared" si="207"/>
        <v>4.2</v>
      </c>
      <c r="Y1178" s="4">
        <v>3846</v>
      </c>
      <c r="Z1178" s="12">
        <f t="shared" si="208"/>
        <v>3846</v>
      </c>
    </row>
    <row r="1179" spans="1:26" x14ac:dyDescent="0.25">
      <c r="A1179">
        <v>1178</v>
      </c>
      <c r="B1179" t="s">
        <v>10031</v>
      </c>
      <c r="C1179" t="s">
        <v>10032</v>
      </c>
      <c r="D1179" t="str">
        <f t="shared" si="200"/>
        <v>FABWARE Lint Remover for Clothes - Sticky Lint Roller for Clothes, Furniture, Wool, Coat, Car Seats, Carpet, Fabric, Dust Cleaner, Pet Hair Remover with 1 Handle and 1 Refill Total 60 Sheets and 1 Cover</v>
      </c>
      <c r="F1179" t="str">
        <f t="shared" si="209"/>
        <v>Unique</v>
      </c>
      <c r="G1179" t="str" cm="1">
        <f t="array" ref="G1179">PROPER(_xlfn.TEXTJOIN(" ", TRUE, INDEX(_xlfn.FILTERXML("&lt;t&gt;&lt;s&gt;" &amp; SUBSTITUTE(D1179," ","&lt;/s&gt;&lt;s&gt;") &amp; "&lt;/s&gt;&lt;/t&gt;", "//s"), _xlfn.SEQUENCE(4))))</f>
        <v>Fabware Lint Remover For</v>
      </c>
      <c r="H1179" t="str">
        <f t="shared" si="199"/>
        <v>Sticky Lint Roller for Clothes, Furniture, Wool, Coat, Car Seats, Carpet, Fabric, Dust Cleaner, Pet Hair Remover with 1 Handle and 1 Refill Total 60 Sheets and 1 Cover</v>
      </c>
      <c r="I1179" t="s">
        <v>8483</v>
      </c>
      <c r="J1179" t="s">
        <v>13176</v>
      </c>
      <c r="K1179" s="7" t="str">
        <f t="shared" si="201"/>
        <v>Home &amp; Kitchen</v>
      </c>
      <c r="L1179" t="s">
        <v>13285</v>
      </c>
      <c r="M1179" t="str">
        <f t="shared" si="202"/>
        <v>Kitchen &amp; HomeAppliances</v>
      </c>
      <c r="N1179" t="s">
        <v>13293</v>
      </c>
      <c r="O1179" s="2" t="str">
        <f t="shared" si="203"/>
        <v>Vacuum , Cleaning &amp; Ironing</v>
      </c>
      <c r="P1179" s="1" t="s">
        <v>13294</v>
      </c>
      <c r="Q1179" t="s">
        <v>13295</v>
      </c>
      <c r="R1179">
        <v>298</v>
      </c>
      <c r="S1179" s="8">
        <f t="shared" si="204"/>
        <v>298</v>
      </c>
      <c r="T1179">
        <v>499</v>
      </c>
      <c r="U1179" s="8">
        <f t="shared" si="205"/>
        <v>499</v>
      </c>
      <c r="V1179" s="1">
        <f t="shared" si="206"/>
        <v>0.4028056112224449</v>
      </c>
      <c r="W1179">
        <v>4.4000000000000004</v>
      </c>
      <c r="X1179" s="10">
        <f t="shared" si="207"/>
        <v>4.4000000000000004</v>
      </c>
      <c r="Y1179" s="4">
        <v>290</v>
      </c>
      <c r="Z1179" s="12">
        <f t="shared" si="208"/>
        <v>290</v>
      </c>
    </row>
    <row r="1180" spans="1:26" x14ac:dyDescent="0.25">
      <c r="A1180">
        <v>1179</v>
      </c>
      <c r="B1180" t="s">
        <v>10041</v>
      </c>
      <c r="C1180" t="s">
        <v>10042</v>
      </c>
      <c r="D1180" t="str">
        <f t="shared" si="200"/>
        <v>Brayden Fito Atom Rechargeable Smoothie Blender with 2000 mAh Battery and 3.7V Motor with 400ml Tritan Jar (Blue)</v>
      </c>
      <c r="F1180" t="str">
        <f t="shared" si="209"/>
        <v>Unique</v>
      </c>
      <c r="G1180" t="str" cm="1">
        <f t="array" ref="G1180">PROPER(_xlfn.TEXTJOIN(" ", TRUE, INDEX(_xlfn.FILTERXML("&lt;t&gt;&lt;s&gt;" &amp; SUBSTITUTE(D1180," ","&lt;/s&gt;&lt;s&gt;") &amp; "&lt;/s&gt;&lt;/t&gt;", "//s"), _xlfn.SEQUENCE(4))))</f>
        <v>Brayden Fito Atom Rechargeable</v>
      </c>
      <c r="H1180" t="str">
        <f t="shared" si="199"/>
        <v>with 2000 mAh Battery and 3.7V Motor with 400ml Tritan Jar (Blue)</v>
      </c>
      <c r="I1180" t="s">
        <v>8846</v>
      </c>
      <c r="J1180" t="s">
        <v>13176</v>
      </c>
      <c r="K1180" s="7" t="str">
        <f t="shared" si="201"/>
        <v>Home &amp; Kitchen</v>
      </c>
      <c r="L1180" s="2" t="s">
        <v>13285</v>
      </c>
      <c r="M1180" t="str">
        <f t="shared" si="202"/>
        <v>Kitchen &amp; HomeAppliances</v>
      </c>
      <c r="N1180" s="2" t="s">
        <v>13286</v>
      </c>
      <c r="O1180" s="2" t="str">
        <f t="shared" si="203"/>
        <v>SmallKitchenAppliances</v>
      </c>
      <c r="P1180" s="1" t="s">
        <v>13315</v>
      </c>
      <c r="R1180" s="2">
        <v>1199</v>
      </c>
      <c r="S1180" s="8">
        <f t="shared" si="204"/>
        <v>1199</v>
      </c>
      <c r="T1180" s="2">
        <v>1499</v>
      </c>
      <c r="U1180" s="8">
        <f t="shared" si="205"/>
        <v>1499</v>
      </c>
      <c r="V1180" s="1">
        <f t="shared" si="206"/>
        <v>0.20013342228152101</v>
      </c>
      <c r="W1180">
        <v>3.8</v>
      </c>
      <c r="X1180" s="10">
        <f t="shared" si="207"/>
        <v>3.8</v>
      </c>
      <c r="Y1180" s="4">
        <v>2206</v>
      </c>
      <c r="Z1180" s="12">
        <f t="shared" si="208"/>
        <v>2206</v>
      </c>
    </row>
    <row r="1181" spans="1:26" x14ac:dyDescent="0.25">
      <c r="A1181">
        <v>1180</v>
      </c>
      <c r="B1181" t="s">
        <v>10051</v>
      </c>
      <c r="C1181" t="s">
        <v>10052</v>
      </c>
      <c r="D1181" t="str">
        <f t="shared" si="200"/>
        <v>Bajaj Frore 1200 mm Ceiling Fan (Brown)</v>
      </c>
      <c r="F1181" t="str">
        <f t="shared" si="209"/>
        <v>Unique</v>
      </c>
      <c r="G1181" t="str" cm="1">
        <f t="array" ref="G1181">PROPER(_xlfn.TEXTJOIN(" ", TRUE, INDEX(_xlfn.FILTERXML("&lt;t&gt;&lt;s&gt;" &amp; SUBSTITUTE(D1181," ","&lt;/s&gt;&lt;s&gt;") &amp; "&lt;/s&gt;&lt;/t&gt;", "//s"), _xlfn.SEQUENCE(4))))</f>
        <v>Bajaj Frore 1200 Mm</v>
      </c>
      <c r="H1181" t="str">
        <f t="shared" ref="H1181:H1244" si="210">IFERROR(TRIM(MID(D1181, FIND("~", SUBSTITUTE(D1181, " ", "~", 6)) + 1, LEN(D1181))), "")</f>
        <v>(Brown)</v>
      </c>
      <c r="I1181" t="s">
        <v>9203</v>
      </c>
      <c r="J1181" t="s">
        <v>13176</v>
      </c>
      <c r="K1181" s="7" t="str">
        <f t="shared" si="201"/>
        <v>Home &amp; Kitchen</v>
      </c>
      <c r="L1181" s="2" t="s">
        <v>13289</v>
      </c>
      <c r="M1181" t="str">
        <f t="shared" si="202"/>
        <v>Heating , Cooling &amp; AirQuality</v>
      </c>
      <c r="N1181" s="2" t="s">
        <v>13323</v>
      </c>
      <c r="O1181" s="2" t="str">
        <f t="shared" si="203"/>
        <v>Fans</v>
      </c>
      <c r="P1181" s="1" t="s">
        <v>13324</v>
      </c>
      <c r="R1181" s="2">
        <v>1399</v>
      </c>
      <c r="S1181" s="8">
        <f t="shared" si="204"/>
        <v>1399</v>
      </c>
      <c r="T1181" s="2">
        <v>2660</v>
      </c>
      <c r="U1181" s="8">
        <f t="shared" si="205"/>
        <v>2660</v>
      </c>
      <c r="V1181" s="1">
        <f t="shared" si="206"/>
        <v>0.47406015037593985</v>
      </c>
      <c r="W1181">
        <v>4.0999999999999996</v>
      </c>
      <c r="X1181" s="10">
        <f t="shared" si="207"/>
        <v>4.0999999999999996</v>
      </c>
      <c r="Y1181" s="4">
        <v>9349</v>
      </c>
      <c r="Z1181" s="12">
        <f t="shared" si="208"/>
        <v>9349</v>
      </c>
    </row>
    <row r="1182" spans="1:26" x14ac:dyDescent="0.25">
      <c r="A1182">
        <v>1181</v>
      </c>
      <c r="B1182" t="s">
        <v>10061</v>
      </c>
      <c r="C1182" t="s">
        <v>10062</v>
      </c>
      <c r="D1182" t="str">
        <f t="shared" si="200"/>
        <v>Venus Digital Kitchen Weighing Scale and Food Weight Machine for Health, Fitness, Home Baking and Cooking Scale, 2 Year Warranty and Battery Included (Weighing Scale Without Bowl) Capacity 10 Kg, 1 Gm</v>
      </c>
      <c r="F1182" t="str">
        <f t="shared" si="209"/>
        <v>Unique</v>
      </c>
      <c r="G1182" t="str" cm="1">
        <f t="array" ref="G1182">PROPER(_xlfn.TEXTJOIN(" ", TRUE, INDEX(_xlfn.FILTERXML("&lt;t&gt;&lt;s&gt;" &amp; SUBSTITUTE(D1182," ","&lt;/s&gt;&lt;s&gt;") &amp; "&lt;/s&gt;&lt;/t&gt;", "//s"), _xlfn.SEQUENCE(4))))</f>
        <v>Venus Digital Kitchen Weighing</v>
      </c>
      <c r="H1182" t="str">
        <f t="shared" si="210"/>
        <v>Food Weight Machine for Health, Fitness, Home Baking and Cooking Scale, 2 Year Warranty and Battery Included (Weighing Scale Without Bowl) Capacity 10 Kg, 1 Gm</v>
      </c>
      <c r="I1182" t="s">
        <v>8494</v>
      </c>
      <c r="J1182" t="s">
        <v>13176</v>
      </c>
      <c r="K1182" s="7" t="str">
        <f t="shared" si="201"/>
        <v>Home &amp; Kitchen</v>
      </c>
      <c r="L1182" t="s">
        <v>13285</v>
      </c>
      <c r="M1182" t="str">
        <f t="shared" si="202"/>
        <v>Kitchen &amp; HomeAppliances</v>
      </c>
      <c r="N1182" s="2" t="s">
        <v>13286</v>
      </c>
      <c r="O1182" s="2" t="str">
        <f t="shared" si="203"/>
        <v>SmallKitchenAppliances</v>
      </c>
      <c r="P1182" s="1" t="s">
        <v>13296</v>
      </c>
      <c r="R1182">
        <v>599</v>
      </c>
      <c r="S1182" s="8">
        <f t="shared" si="204"/>
        <v>599</v>
      </c>
      <c r="T1182" s="2">
        <v>2799</v>
      </c>
      <c r="U1182" s="8">
        <f t="shared" si="205"/>
        <v>2799</v>
      </c>
      <c r="V1182" s="1">
        <f t="shared" si="206"/>
        <v>0.78599499821364771</v>
      </c>
      <c r="W1182">
        <v>3.9</v>
      </c>
      <c r="X1182" s="10">
        <f t="shared" si="207"/>
        <v>3.9</v>
      </c>
      <c r="Y1182" s="4">
        <v>578</v>
      </c>
      <c r="Z1182" s="12">
        <f t="shared" si="208"/>
        <v>578</v>
      </c>
    </row>
    <row r="1183" spans="1:26" x14ac:dyDescent="0.25">
      <c r="A1183">
        <v>1182</v>
      </c>
      <c r="B1183" t="s">
        <v>10071</v>
      </c>
      <c r="C1183" t="s">
        <v>10072</v>
      </c>
      <c r="D1183" t="str">
        <f t="shared" si="200"/>
        <v>Bajaj ATX 4 750-Watt Pop-up Toaster (White)</v>
      </c>
      <c r="F1183" t="str">
        <f t="shared" si="209"/>
        <v>Unique</v>
      </c>
      <c r="G1183" t="str" cm="1">
        <f t="array" ref="G1183">PROPER(_xlfn.TEXTJOIN(" ", TRUE, INDEX(_xlfn.FILTERXML("&lt;t&gt;&lt;s&gt;" &amp; SUBSTITUTE(D1183," ","&lt;/s&gt;&lt;s&gt;") &amp; "&lt;/s&gt;&lt;/t&gt;", "//s"), _xlfn.SEQUENCE(4))))</f>
        <v>Bajaj Atx 4 750-Watt</v>
      </c>
      <c r="H1183" t="str">
        <f t="shared" si="210"/>
        <v>(White)</v>
      </c>
      <c r="I1183" t="s">
        <v>9366</v>
      </c>
      <c r="J1183" t="s">
        <v>13176</v>
      </c>
      <c r="K1183" s="7" t="str">
        <f t="shared" si="201"/>
        <v>Home &amp; Kitchen</v>
      </c>
      <c r="L1183" s="2" t="s">
        <v>13285</v>
      </c>
      <c r="M1183" t="str">
        <f t="shared" si="202"/>
        <v>Kitchen &amp; HomeAppliances</v>
      </c>
      <c r="N1183" s="2" t="s">
        <v>13286</v>
      </c>
      <c r="O1183" s="2" t="str">
        <f t="shared" si="203"/>
        <v>SmallKitchenAppliances</v>
      </c>
      <c r="P1183" s="1" t="s">
        <v>13327</v>
      </c>
      <c r="R1183" s="2">
        <v>1499</v>
      </c>
      <c r="S1183" s="8">
        <f t="shared" si="204"/>
        <v>1499</v>
      </c>
      <c r="T1183" s="2">
        <v>1499</v>
      </c>
      <c r="U1183" s="8">
        <f t="shared" si="205"/>
        <v>1499</v>
      </c>
      <c r="V1183" s="1">
        <f t="shared" si="206"/>
        <v>0</v>
      </c>
      <c r="W1183">
        <v>4.3</v>
      </c>
      <c r="X1183" s="10">
        <f t="shared" si="207"/>
        <v>4.3</v>
      </c>
      <c r="Y1183" s="4">
        <v>9331</v>
      </c>
      <c r="Z1183" s="12">
        <f t="shared" si="208"/>
        <v>9331</v>
      </c>
    </row>
    <row r="1184" spans="1:26" x14ac:dyDescent="0.25">
      <c r="A1184">
        <v>1183</v>
      </c>
      <c r="B1184" t="s">
        <v>10081</v>
      </c>
      <c r="C1184" t="s">
        <v>10082</v>
      </c>
      <c r="D1184" t="str">
        <f t="shared" si="200"/>
        <v>Coway Professional Air Purifier for Home, Longest Filter Life 8500 Hrs, Green True HEPA Filter, Traps 99.99% Virus and PM 0.1 Particles, Warranty 7 Years (AirMega 150 (AP-1019C))</v>
      </c>
      <c r="F1184" t="str">
        <f t="shared" si="209"/>
        <v>Unique</v>
      </c>
      <c r="G1184" t="str" cm="1">
        <f t="array" ref="G1184">PROPER(_xlfn.TEXTJOIN(" ", TRUE, INDEX(_xlfn.FILTERXML("&lt;t&gt;&lt;s&gt;" &amp; SUBSTITUTE(D1184," ","&lt;/s&gt;&lt;s&gt;") &amp; "&lt;/s&gt;&lt;/t&gt;", "//s"), _xlfn.SEQUENCE(4))))</f>
        <v>Coway Professional Air Purifier</v>
      </c>
      <c r="H1184" t="str">
        <f t="shared" si="210"/>
        <v>Longest Filter Life 8500 Hrs, Green True HEPA Filter, Traps 99.99% Virus and PM 0.1 Particles, Warranty 7 Years (AirMega 150 (AP-1019C))</v>
      </c>
      <c r="I1184" t="s">
        <v>9990</v>
      </c>
      <c r="J1184" t="s">
        <v>13176</v>
      </c>
      <c r="K1184" s="7" t="str">
        <f t="shared" si="201"/>
        <v>Home &amp; Kitchen</v>
      </c>
      <c r="L1184" s="2" t="s">
        <v>13289</v>
      </c>
      <c r="M1184" t="str">
        <f t="shared" si="202"/>
        <v>Heating , Cooling &amp; AirQuality</v>
      </c>
      <c r="N1184" s="2" t="s">
        <v>13342</v>
      </c>
      <c r="O1184" s="2" t="str">
        <f t="shared" si="203"/>
        <v>AirPurifiers</v>
      </c>
      <c r="P1184" s="1" t="s">
        <v>13343</v>
      </c>
      <c r="R1184" s="2">
        <v>14400</v>
      </c>
      <c r="S1184" s="8">
        <f t="shared" si="204"/>
        <v>14400</v>
      </c>
      <c r="T1184" s="2">
        <v>59900</v>
      </c>
      <c r="U1184" s="8">
        <f t="shared" si="205"/>
        <v>59900</v>
      </c>
      <c r="V1184" s="1">
        <f t="shared" si="206"/>
        <v>0.75959933222036724</v>
      </c>
      <c r="W1184">
        <v>4.4000000000000004</v>
      </c>
      <c r="X1184" s="10">
        <f t="shared" si="207"/>
        <v>4.4000000000000004</v>
      </c>
      <c r="Y1184" s="4">
        <v>3837</v>
      </c>
      <c r="Z1184" s="12">
        <f t="shared" si="208"/>
        <v>3837</v>
      </c>
    </row>
    <row r="1185" spans="1:26" x14ac:dyDescent="0.25">
      <c r="A1185">
        <v>1184</v>
      </c>
      <c r="B1185" t="s">
        <v>10091</v>
      </c>
      <c r="C1185" t="s">
        <v>10092</v>
      </c>
      <c r="D1185" t="str">
        <f t="shared" si="200"/>
        <v>KENT Gold Optima Gravity Water Purifier (11016) | UF Technology Based | Non-Electric and Chemical Free | Counter Top | 10L Storage | White</v>
      </c>
      <c r="F1185" t="str">
        <f t="shared" si="209"/>
        <v>Unique</v>
      </c>
      <c r="G1185" t="str" cm="1">
        <f t="array" ref="G1185">PROPER(_xlfn.TEXTJOIN(" ", TRUE, INDEX(_xlfn.FILTERXML("&lt;t&gt;&lt;s&gt;" &amp; SUBSTITUTE(D1185," ","&lt;/s&gt;&lt;s&gt;") &amp; "&lt;/s&gt;&lt;/t&gt;", "//s"), _xlfn.SEQUENCE(4))))</f>
        <v>Kent Gold Optima Gravity</v>
      </c>
      <c r="H1185" t="str">
        <f t="shared" si="210"/>
        <v>(11016) | UF Technology Based | Non-Electric and Chemical Free | Counter Top | 10L Storage | White</v>
      </c>
      <c r="I1185" t="s">
        <v>10001</v>
      </c>
      <c r="J1185" t="s">
        <v>13176</v>
      </c>
      <c r="K1185" s="7" t="str">
        <f t="shared" si="201"/>
        <v>Home &amp; Kitchen</v>
      </c>
      <c r="L1185" s="2" t="s">
        <v>13285</v>
      </c>
      <c r="M1185" t="str">
        <f t="shared" si="202"/>
        <v>Kitchen &amp; HomeAppliances</v>
      </c>
      <c r="N1185" s="2" t="s">
        <v>13334</v>
      </c>
      <c r="O1185" s="2" t="str">
        <f t="shared" si="203"/>
        <v>WaterPurifiers &amp; Accessories</v>
      </c>
      <c r="P1185" s="1" t="s">
        <v>13344</v>
      </c>
      <c r="R1185" s="2">
        <v>1699</v>
      </c>
      <c r="S1185" s="8">
        <f t="shared" si="204"/>
        <v>1699</v>
      </c>
      <c r="T1185" s="2">
        <v>1900</v>
      </c>
      <c r="U1185" s="8">
        <f t="shared" si="205"/>
        <v>1900</v>
      </c>
      <c r="V1185" s="1">
        <f t="shared" si="206"/>
        <v>0.10578947368421053</v>
      </c>
      <c r="W1185">
        <v>3.6</v>
      </c>
      <c r="X1185" s="10">
        <f t="shared" si="207"/>
        <v>3.6</v>
      </c>
      <c r="Y1185" s="4">
        <v>11456</v>
      </c>
      <c r="Z1185" s="12">
        <f t="shared" si="208"/>
        <v>11456</v>
      </c>
    </row>
    <row r="1186" spans="1:26" x14ac:dyDescent="0.25">
      <c r="A1186">
        <v>1185</v>
      </c>
      <c r="B1186" t="s">
        <v>10101</v>
      </c>
      <c r="C1186" t="s">
        <v>10102</v>
      </c>
      <c r="D1186" t="str">
        <f t="shared" si="200"/>
        <v>HOMEPACK 750W Radiant Room Home Office Heaters For Winter</v>
      </c>
      <c r="F1186" t="str">
        <f t="shared" si="209"/>
        <v>Unique</v>
      </c>
      <c r="G1186" t="str" cm="1">
        <f t="array" ref="G1186">PROPER(_xlfn.TEXTJOIN(" ", TRUE, INDEX(_xlfn.FILTERXML("&lt;t&gt;&lt;s&gt;" &amp; SUBSTITUTE(D1186," ","&lt;/s&gt;&lt;s&gt;") &amp; "&lt;/s&gt;&lt;/t&gt;", "//s"), _xlfn.SEQUENCE(4))))</f>
        <v>Homepack 750W Radiant Room</v>
      </c>
      <c r="H1186" t="str">
        <f t="shared" si="210"/>
        <v>Heaters For Winter</v>
      </c>
      <c r="I1186" t="s">
        <v>8461</v>
      </c>
      <c r="J1186" t="s">
        <v>13176</v>
      </c>
      <c r="K1186" s="7" t="str">
        <f t="shared" si="201"/>
        <v>Home &amp; Kitchen</v>
      </c>
      <c r="L1186" t="s">
        <v>13289</v>
      </c>
      <c r="M1186" t="str">
        <f t="shared" si="202"/>
        <v>Heating , Cooling &amp; AirQuality</v>
      </c>
      <c r="N1186" t="s">
        <v>13290</v>
      </c>
      <c r="O1186" s="2" t="str">
        <f t="shared" si="203"/>
        <v>RoomHeaters</v>
      </c>
      <c r="P1186" s="1" t="s">
        <v>13291</v>
      </c>
      <c r="R1186">
        <v>649</v>
      </c>
      <c r="S1186" s="8">
        <f t="shared" si="204"/>
        <v>649</v>
      </c>
      <c r="T1186">
        <v>999</v>
      </c>
      <c r="U1186" s="8">
        <f t="shared" si="205"/>
        <v>999</v>
      </c>
      <c r="V1186" s="1">
        <f t="shared" si="206"/>
        <v>0.35035035035035034</v>
      </c>
      <c r="W1186">
        <v>3.8</v>
      </c>
      <c r="X1186" s="10">
        <f t="shared" si="207"/>
        <v>3.8</v>
      </c>
      <c r="Y1186" s="4">
        <v>49</v>
      </c>
      <c r="Z1186" s="12">
        <f t="shared" si="208"/>
        <v>49</v>
      </c>
    </row>
    <row r="1187" spans="1:26" x14ac:dyDescent="0.25">
      <c r="A1187">
        <v>1186</v>
      </c>
      <c r="B1187" t="s">
        <v>10111</v>
      </c>
      <c r="C1187" t="s">
        <v>10112</v>
      </c>
      <c r="D1187" t="str">
        <f t="shared" si="200"/>
        <v>Bajaj Rex 750W Mixer Grinder with Nutri Pro Feature, 4 Jars, White</v>
      </c>
      <c r="F1187" t="str">
        <f t="shared" si="209"/>
        <v>Unique</v>
      </c>
      <c r="G1187" t="str" cm="1">
        <f t="array" ref="G1187">PROPER(_xlfn.TEXTJOIN(" ", TRUE, INDEX(_xlfn.FILTERXML("&lt;t&gt;&lt;s&gt;" &amp; SUBSTITUTE(D1187," ","&lt;/s&gt;&lt;s&gt;") &amp; "&lt;/s&gt;&lt;/t&gt;", "//s"), _xlfn.SEQUENCE(4))))</f>
        <v>Bajaj Rex 750W Mixer</v>
      </c>
      <c r="H1187" t="str">
        <f t="shared" si="210"/>
        <v>Nutri Pro Feature, 4 Jars, White</v>
      </c>
      <c r="I1187" t="s">
        <v>8618</v>
      </c>
      <c r="J1187" t="s">
        <v>13176</v>
      </c>
      <c r="K1187" s="7" t="str">
        <f t="shared" si="201"/>
        <v>Home &amp; Kitchen</v>
      </c>
      <c r="L1187" s="2" t="s">
        <v>13285</v>
      </c>
      <c r="M1187" t="str">
        <f t="shared" si="202"/>
        <v>Kitchen &amp; HomeAppliances</v>
      </c>
      <c r="N1187" s="2" t="s">
        <v>13286</v>
      </c>
      <c r="O1187" s="2" t="str">
        <f t="shared" si="203"/>
        <v>SmallKitchenAppliances</v>
      </c>
      <c r="P1187" s="1" t="s">
        <v>13304</v>
      </c>
      <c r="R1187" s="2">
        <v>3249</v>
      </c>
      <c r="S1187" s="8">
        <f t="shared" si="204"/>
        <v>3249</v>
      </c>
      <c r="T1187" s="2">
        <v>6375</v>
      </c>
      <c r="U1187" s="8">
        <f t="shared" si="205"/>
        <v>6375</v>
      </c>
      <c r="V1187" s="1">
        <f t="shared" si="206"/>
        <v>0.4903529411764706</v>
      </c>
      <c r="W1187">
        <v>4</v>
      </c>
      <c r="X1187" s="10">
        <f t="shared" si="207"/>
        <v>4</v>
      </c>
      <c r="Y1187" s="4">
        <v>4978</v>
      </c>
      <c r="Z1187" s="12">
        <f t="shared" si="208"/>
        <v>4978</v>
      </c>
    </row>
    <row r="1188" spans="1:26" x14ac:dyDescent="0.25">
      <c r="A1188">
        <v>1187</v>
      </c>
      <c r="B1188" t="s">
        <v>10121</v>
      </c>
      <c r="C1188" t="s">
        <v>10122</v>
      </c>
      <c r="D1188" t="str">
        <f t="shared" si="200"/>
        <v>Heart Home Waterproof Round Non Wovan Laundry Bag Hamper|Metalic Printed With Handles|Foldable Bin and 45 Liter Capicity|Size 37 x 37 x 49, Pack of 1 (Grey and Black)-HEARTXY11447</v>
      </c>
      <c r="F1188" t="str">
        <f t="shared" si="209"/>
        <v>Unique</v>
      </c>
      <c r="G1188" t="str" cm="1">
        <f t="array" ref="G1188">PROPER(_xlfn.TEXTJOIN(" ", TRUE, INDEX(_xlfn.FILTERXML("&lt;t&gt;&lt;s&gt;" &amp; SUBSTITUTE(D1188," ","&lt;/s&gt;&lt;s&gt;") &amp; "&lt;/s&gt;&lt;/t&gt;", "//s"), _xlfn.SEQUENCE(4))))</f>
        <v>Heart Home Waterproof Round</v>
      </c>
      <c r="H1188" t="str">
        <f t="shared" si="210"/>
        <v>Laundry Bag Hamper|Metalic Printed With Handles|Foldable Bin and 45 Liter Capicity|Size 37 x 37 x 49, Pack of 1 (Grey and Black)-HEARTXY11447</v>
      </c>
      <c r="I1188" t="s">
        <v>8794</v>
      </c>
      <c r="J1188" t="s">
        <v>13176</v>
      </c>
      <c r="K1188" s="7" t="str">
        <f t="shared" si="201"/>
        <v>Home &amp; Kitchen</v>
      </c>
      <c r="L1188" t="s">
        <v>13312</v>
      </c>
      <c r="M1188" t="str">
        <f t="shared" si="202"/>
        <v>HomeStorage &amp; Organization</v>
      </c>
      <c r="N1188" t="s">
        <v>13313</v>
      </c>
      <c r="O1188" s="2" t="str">
        <f t="shared" si="203"/>
        <v>LaundryOrganization</v>
      </c>
      <c r="P1188" s="1" t="s">
        <v>13314</v>
      </c>
      <c r="R1188">
        <v>199</v>
      </c>
      <c r="S1188" s="8">
        <f t="shared" si="204"/>
        <v>199</v>
      </c>
      <c r="T1188">
        <v>499</v>
      </c>
      <c r="U1188" s="8">
        <f t="shared" si="205"/>
        <v>499</v>
      </c>
      <c r="V1188" s="1">
        <f t="shared" si="206"/>
        <v>0.60120240480961928</v>
      </c>
      <c r="W1188">
        <v>4.0999999999999996</v>
      </c>
      <c r="X1188" s="10">
        <f t="shared" si="207"/>
        <v>4.0999999999999996</v>
      </c>
      <c r="Y1188" s="4">
        <v>1996</v>
      </c>
      <c r="Z1188" s="12">
        <f t="shared" si="208"/>
        <v>1996</v>
      </c>
    </row>
    <row r="1189" spans="1:26" x14ac:dyDescent="0.25">
      <c r="A1189">
        <v>1188</v>
      </c>
      <c r="B1189" t="s">
        <v>10131</v>
      </c>
      <c r="C1189" t="s">
        <v>10132</v>
      </c>
      <c r="D1189" t="str">
        <f t="shared" si="200"/>
        <v>MILTON Smart Egg Boiler 360-Watts (Transparent and Silver Grey), Boil Up to 7 Eggs</v>
      </c>
      <c r="F1189" t="str">
        <f t="shared" si="209"/>
        <v>Unique</v>
      </c>
      <c r="G1189" t="str" cm="1">
        <f t="array" ref="G1189">PROPER(_xlfn.TEXTJOIN(" ", TRUE, INDEX(_xlfn.FILTERXML("&lt;t&gt;&lt;s&gt;" &amp; SUBSTITUTE(D1189," ","&lt;/s&gt;&lt;s&gt;") &amp; "&lt;/s&gt;&lt;/t&gt;", "//s"), _xlfn.SEQUENCE(4))))</f>
        <v>Milton Smart Egg Boiler</v>
      </c>
      <c r="H1189" t="str">
        <f t="shared" si="210"/>
        <v>and Silver Grey), Boil Up to 7 Eggs</v>
      </c>
      <c r="I1189" t="s">
        <v>8938</v>
      </c>
      <c r="J1189" t="s">
        <v>13176</v>
      </c>
      <c r="K1189" s="7" t="str">
        <f t="shared" si="201"/>
        <v>Home &amp; Kitchen</v>
      </c>
      <c r="L1189" s="2" t="s">
        <v>13285</v>
      </c>
      <c r="M1189" t="str">
        <f t="shared" si="202"/>
        <v>Kitchen &amp; HomeAppliances</v>
      </c>
      <c r="N1189" s="2" t="s">
        <v>13286</v>
      </c>
      <c r="O1189" s="2" t="str">
        <f t="shared" si="203"/>
        <v>SmallKitchenAppliances</v>
      </c>
      <c r="P1189" s="1" t="s">
        <v>13318</v>
      </c>
      <c r="R1189" s="2">
        <v>1099</v>
      </c>
      <c r="S1189" s="8">
        <f t="shared" si="204"/>
        <v>1099</v>
      </c>
      <c r="T1189" s="2">
        <v>1899</v>
      </c>
      <c r="U1189" s="8">
        <f t="shared" si="205"/>
        <v>1899</v>
      </c>
      <c r="V1189" s="1">
        <f t="shared" si="206"/>
        <v>0.42127435492364401</v>
      </c>
      <c r="W1189">
        <v>4.3</v>
      </c>
      <c r="X1189" s="10">
        <f t="shared" si="207"/>
        <v>4.3</v>
      </c>
      <c r="Y1189" s="4">
        <v>1811</v>
      </c>
      <c r="Z1189" s="12">
        <f t="shared" si="208"/>
        <v>1811</v>
      </c>
    </row>
    <row r="1190" spans="1:26" x14ac:dyDescent="0.25">
      <c r="A1190">
        <v>1189</v>
      </c>
      <c r="B1190" t="s">
        <v>10141</v>
      </c>
      <c r="C1190" t="s">
        <v>10142</v>
      </c>
      <c r="D1190" t="str">
        <f t="shared" si="200"/>
        <v>iBELL SEK15L Premium 1.5 Litre Stainless Steel Electric Kettle,1500W Auto Cut-Off Feature,Silver with Black</v>
      </c>
      <c r="F1190" t="str">
        <f t="shared" si="209"/>
        <v>Unique</v>
      </c>
      <c r="G1190" t="str" cm="1">
        <f t="array" ref="G1190">PROPER(_xlfn.TEXTJOIN(" ", TRUE, INDEX(_xlfn.FILTERXML("&lt;t&gt;&lt;s&gt;" &amp; SUBSTITUTE(D1190," ","&lt;/s&gt;&lt;s&gt;") &amp; "&lt;/s&gt;&lt;/t&gt;", "//s"), _xlfn.SEQUENCE(4))))</f>
        <v>Ibell Sek15L Premium 1.5</v>
      </c>
      <c r="H1190" t="str">
        <f t="shared" si="210"/>
        <v>Steel Electric Kettle,1500W Auto Cut-Off Feature,Silver with Black</v>
      </c>
      <c r="I1190" t="s">
        <v>8450</v>
      </c>
      <c r="J1190" t="s">
        <v>13176</v>
      </c>
      <c r="K1190" s="7" t="str">
        <f t="shared" si="201"/>
        <v>Home &amp; Kitchen</v>
      </c>
      <c r="L1190" t="s">
        <v>13285</v>
      </c>
      <c r="M1190" t="str">
        <f t="shared" si="202"/>
        <v>Kitchen &amp; HomeAppliances</v>
      </c>
      <c r="N1190" s="2" t="s">
        <v>13286</v>
      </c>
      <c r="O1190" s="2" t="str">
        <f t="shared" si="203"/>
        <v>SmallKitchenAppliances</v>
      </c>
      <c r="P1190" s="1" t="s">
        <v>13287</v>
      </c>
      <c r="Q1190" t="s">
        <v>13288</v>
      </c>
      <c r="R1190">
        <v>664</v>
      </c>
      <c r="S1190" s="8">
        <f t="shared" si="204"/>
        <v>664</v>
      </c>
      <c r="T1190" s="2">
        <v>1490</v>
      </c>
      <c r="U1190" s="8">
        <f t="shared" si="205"/>
        <v>1490</v>
      </c>
      <c r="V1190" s="1">
        <f t="shared" si="206"/>
        <v>0.55436241610738257</v>
      </c>
      <c r="W1190">
        <v>4</v>
      </c>
      <c r="X1190" s="10">
        <f t="shared" si="207"/>
        <v>4</v>
      </c>
      <c r="Y1190" s="4">
        <v>2198</v>
      </c>
      <c r="Z1190" s="12">
        <f t="shared" si="208"/>
        <v>2198</v>
      </c>
    </row>
    <row r="1191" spans="1:26" x14ac:dyDescent="0.25">
      <c r="A1191">
        <v>1190</v>
      </c>
      <c r="B1191" t="s">
        <v>10151</v>
      </c>
      <c r="C1191" t="s">
        <v>10152</v>
      </c>
      <c r="D1191" t="str">
        <f t="shared" si="200"/>
        <v>Tosaa T2STSR Sandwich Gas Toaster Regular (Black)</v>
      </c>
      <c r="F1191" t="str">
        <f t="shared" si="209"/>
        <v>Unique</v>
      </c>
      <c r="G1191" t="str" cm="1">
        <f t="array" ref="G1191">PROPER(_xlfn.TEXTJOIN(" ", TRUE, INDEX(_xlfn.FILTERXML("&lt;t&gt;&lt;s&gt;" &amp; SUBSTITUTE(D1191," ","&lt;/s&gt;&lt;s&gt;") &amp; "&lt;/s&gt;&lt;/t&gt;", "//s"), _xlfn.SEQUENCE(4))))</f>
        <v>Tosaa T2Stsr Sandwich Gas</v>
      </c>
      <c r="H1191" t="str">
        <f t="shared" si="210"/>
        <v>(Black)</v>
      </c>
      <c r="I1191" t="s">
        <v>8969</v>
      </c>
      <c r="J1191" t="s">
        <v>13176</v>
      </c>
      <c r="K1191" s="7" t="str">
        <f t="shared" si="201"/>
        <v>Home &amp; Kitchen</v>
      </c>
      <c r="L1191" t="s">
        <v>13285</v>
      </c>
      <c r="M1191" t="str">
        <f t="shared" si="202"/>
        <v>Kitchen &amp; HomeAppliances</v>
      </c>
      <c r="N1191" t="s">
        <v>13286</v>
      </c>
      <c r="O1191" s="2" t="str">
        <f t="shared" si="203"/>
        <v>SmallKitchenAppliances</v>
      </c>
      <c r="P1191" s="1" t="s">
        <v>13319</v>
      </c>
      <c r="R1191">
        <v>260</v>
      </c>
      <c r="S1191" s="8">
        <f t="shared" si="204"/>
        <v>260</v>
      </c>
      <c r="T1191">
        <v>350</v>
      </c>
      <c r="U1191" s="8">
        <f t="shared" si="205"/>
        <v>350</v>
      </c>
      <c r="V1191" s="1">
        <f t="shared" si="206"/>
        <v>0.25714285714285712</v>
      </c>
      <c r="W1191">
        <v>3.9</v>
      </c>
      <c r="X1191" s="10">
        <f t="shared" si="207"/>
        <v>3.9</v>
      </c>
      <c r="Y1191" s="4">
        <v>13127</v>
      </c>
      <c r="Z1191" s="12">
        <f t="shared" si="208"/>
        <v>13127</v>
      </c>
    </row>
    <row r="1192" spans="1:26" x14ac:dyDescent="0.25">
      <c r="A1192">
        <v>1191</v>
      </c>
      <c r="B1192" t="s">
        <v>10161</v>
      </c>
      <c r="C1192" t="s">
        <v>10162</v>
      </c>
      <c r="D1192" t="str">
        <f t="shared" si="200"/>
        <v>V-Guard Divino 5 Star Rated 15 Litre Storage Water Heater (Geyser) with Advanced Safety Features, White</v>
      </c>
      <c r="F1192" t="str">
        <f t="shared" si="209"/>
        <v>Unique</v>
      </c>
      <c r="G1192" t="str" cm="1">
        <f t="array" ref="G1192">PROPER(_xlfn.TEXTJOIN(" ", TRUE, INDEX(_xlfn.FILTERXML("&lt;t&gt;&lt;s&gt;" &amp; SUBSTITUTE(D1192," ","&lt;/s&gt;&lt;s&gt;") &amp; "&lt;/s&gt;&lt;/t&gt;", "//s"), _xlfn.SEQUENCE(4))))</f>
        <v>V-Guard Divino 5 Star</v>
      </c>
      <c r="H1192" t="str">
        <f t="shared" si="210"/>
        <v>Litre Storage Water Heater (Geyser) with Advanced Safety Features, White</v>
      </c>
      <c r="I1192" t="s">
        <v>8681</v>
      </c>
      <c r="J1192" t="s">
        <v>13176</v>
      </c>
      <c r="K1192" s="7" t="str">
        <f t="shared" si="201"/>
        <v>Home &amp; Kitchen</v>
      </c>
      <c r="L1192" s="2" t="s">
        <v>13289</v>
      </c>
      <c r="M1192" t="str">
        <f t="shared" si="202"/>
        <v>Heating , Cooling &amp; AirQuality</v>
      </c>
      <c r="N1192" s="2" t="s">
        <v>13305</v>
      </c>
      <c r="O1192" s="2" t="str">
        <f t="shared" si="203"/>
        <v>WaterHeaters &amp; Geysers</v>
      </c>
      <c r="P1192" s="1" t="s">
        <v>13308</v>
      </c>
      <c r="R1192" s="2">
        <v>6499</v>
      </c>
      <c r="S1192" s="8">
        <f t="shared" si="204"/>
        <v>6499</v>
      </c>
      <c r="T1192" s="2">
        <v>8500</v>
      </c>
      <c r="U1192" s="8">
        <f t="shared" si="205"/>
        <v>8500</v>
      </c>
      <c r="V1192" s="1">
        <f t="shared" si="206"/>
        <v>0.23541176470588235</v>
      </c>
      <c r="W1192">
        <v>4.4000000000000004</v>
      </c>
      <c r="X1192" s="10">
        <f t="shared" si="207"/>
        <v>4.4000000000000004</v>
      </c>
      <c r="Y1192" s="4">
        <v>5865</v>
      </c>
      <c r="Z1192" s="12">
        <f t="shared" si="208"/>
        <v>5865</v>
      </c>
    </row>
    <row r="1193" spans="1:26" x14ac:dyDescent="0.25">
      <c r="A1193">
        <v>1192</v>
      </c>
      <c r="B1193" t="s">
        <v>10170</v>
      </c>
      <c r="C1193" t="s">
        <v>13005</v>
      </c>
      <c r="D1193" t="str">
        <f t="shared" si="200"/>
        <v>Akiara - Makes life easy Mini Sewing Machine with Table Set | Tailoring Machine | Hand Sewing Machine with extension table, foot pedal, adapter</v>
      </c>
      <c r="F1193" t="str">
        <f t="shared" si="209"/>
        <v>Unique</v>
      </c>
      <c r="G1193" t="str" cm="1">
        <f t="array" ref="G1193">PROPER(_xlfn.TEXTJOIN(" ", TRUE, INDEX(_xlfn.FILTERXML("&lt;t&gt;&lt;s&gt;" &amp; SUBSTITUTE(D1193," ","&lt;/s&gt;&lt;s&gt;") &amp; "&lt;/s&gt;&lt;/t&gt;", "//s"), _xlfn.SEQUENCE(4))))</f>
        <v>Akiara - Makes Life</v>
      </c>
      <c r="H1193" t="str">
        <f t="shared" si="210"/>
        <v>Sewing Machine with Table Set | Tailoring Machine | Hand Sewing Machine with extension table, foot pedal, adapter</v>
      </c>
      <c r="I1193" t="s">
        <v>10171</v>
      </c>
      <c r="J1193" t="s">
        <v>13176</v>
      </c>
      <c r="K1193" s="7" t="str">
        <f t="shared" si="201"/>
        <v>Home &amp; Kitchen</v>
      </c>
      <c r="L1193" s="2" t="s">
        <v>13285</v>
      </c>
      <c r="M1193" t="str">
        <f t="shared" si="202"/>
        <v>Kitchen &amp; HomeAppliances</v>
      </c>
      <c r="N1193" s="2" t="s">
        <v>13346</v>
      </c>
      <c r="O1193" s="2" t="str">
        <f t="shared" si="203"/>
        <v>SewingMachines &amp; Accessories</v>
      </c>
      <c r="P1193" s="1" t="s">
        <v>13347</v>
      </c>
      <c r="R1193" s="2">
        <v>1484</v>
      </c>
      <c r="S1193" s="8">
        <f t="shared" si="204"/>
        <v>1484</v>
      </c>
      <c r="T1193" s="2">
        <v>2499</v>
      </c>
      <c r="U1193" s="8">
        <f t="shared" si="205"/>
        <v>2499</v>
      </c>
      <c r="V1193" s="1">
        <f t="shared" si="206"/>
        <v>0.4061624649859944</v>
      </c>
      <c r="W1193">
        <v>3.7</v>
      </c>
      <c r="X1193" s="10">
        <f t="shared" si="207"/>
        <v>3.7</v>
      </c>
      <c r="Y1193" s="4">
        <v>1067</v>
      </c>
      <c r="Z1193" s="12">
        <f t="shared" si="208"/>
        <v>1067</v>
      </c>
    </row>
    <row r="1194" spans="1:26" x14ac:dyDescent="0.25">
      <c r="A1194">
        <v>1193</v>
      </c>
      <c r="B1194" t="s">
        <v>10180</v>
      </c>
      <c r="C1194" t="s">
        <v>10181</v>
      </c>
      <c r="D1194" t="str">
        <f t="shared" si="200"/>
        <v>Usha Steam Pro SI 3713, 1300 W Steam Iron, Powerful steam Output up to 18 g min, Non-Stick Soleplate (White and Blue)</v>
      </c>
      <c r="F1194" t="str">
        <f t="shared" si="209"/>
        <v>Unique</v>
      </c>
      <c r="G1194" t="str" cm="1">
        <f t="array" ref="G1194">PROPER(_xlfn.TEXTJOIN(" ", TRUE, INDEX(_xlfn.FILTERXML("&lt;t&gt;&lt;s&gt;" &amp; SUBSTITUTE(D1194," ","&lt;/s&gt;&lt;s&gt;") &amp; "&lt;/s&gt;&lt;/t&gt;", "//s"), _xlfn.SEQUENCE(4))))</f>
        <v>Usha Steam Pro Si</v>
      </c>
      <c r="H1194" t="str">
        <f t="shared" si="210"/>
        <v>W Steam Iron, Powerful steam Output up to 18 g min, Non-Stick Soleplate (White and Blue)</v>
      </c>
      <c r="I1194" t="s">
        <v>8805</v>
      </c>
      <c r="J1194" t="s">
        <v>13176</v>
      </c>
      <c r="K1194" s="7" t="str">
        <f t="shared" si="201"/>
        <v>Home &amp; Kitchen</v>
      </c>
      <c r="L1194" t="s">
        <v>13285</v>
      </c>
      <c r="M1194" t="str">
        <f t="shared" si="202"/>
        <v>Kitchen &amp; HomeAppliances</v>
      </c>
      <c r="N1194" s="2" t="s">
        <v>13293</v>
      </c>
      <c r="O1194" s="2" t="str">
        <f t="shared" si="203"/>
        <v>Vacuum , Cleaning &amp; Ironing</v>
      </c>
      <c r="P1194" s="1" t="s">
        <v>13294</v>
      </c>
      <c r="Q1194" t="s">
        <v>13303</v>
      </c>
      <c r="R1194">
        <v>999</v>
      </c>
      <c r="S1194" s="8">
        <f t="shared" si="204"/>
        <v>999</v>
      </c>
      <c r="T1194" s="2">
        <v>1560</v>
      </c>
      <c r="U1194" s="8">
        <f t="shared" si="205"/>
        <v>1560</v>
      </c>
      <c r="V1194" s="1">
        <f t="shared" si="206"/>
        <v>0.35961538461538461</v>
      </c>
      <c r="W1194">
        <v>3.6</v>
      </c>
      <c r="X1194" s="10">
        <f t="shared" si="207"/>
        <v>3.6</v>
      </c>
      <c r="Y1194" s="4">
        <v>4881</v>
      </c>
      <c r="Z1194" s="12">
        <f t="shared" si="208"/>
        <v>4881</v>
      </c>
    </row>
    <row r="1195" spans="1:26" x14ac:dyDescent="0.25">
      <c r="A1195">
        <v>1194</v>
      </c>
      <c r="B1195" t="s">
        <v>10190</v>
      </c>
      <c r="C1195" t="s">
        <v>10191</v>
      </c>
      <c r="D1195" t="str">
        <f t="shared" si="200"/>
        <v>Wonderchef Nutri-blend Complete Kitchen Machine | 22000 RPM Mixer Grinder, Blender, Chopper, Juicer | 400W Powerful motor | SS Blades | 4 Unbreakable Jars | 2 Years Warranty | Online Recipe Book By Chef Sanjeev Kapoor | Black</v>
      </c>
      <c r="F1195" t="str">
        <f t="shared" si="209"/>
        <v>Unique</v>
      </c>
      <c r="G1195" t="str" cm="1">
        <f t="array" ref="G1195">PROPER(_xlfn.TEXTJOIN(" ", TRUE, INDEX(_xlfn.FILTERXML("&lt;t&gt;&lt;s&gt;" &amp; SUBSTITUTE(D1195," ","&lt;/s&gt;&lt;s&gt;") &amp; "&lt;/s&gt;&lt;/t&gt;", "//s"), _xlfn.SEQUENCE(4))))</f>
        <v>Wonderchef Nutri-Blend Complete Kitchen</v>
      </c>
      <c r="H1195" t="str">
        <f t="shared" si="210"/>
        <v>22000 RPM Mixer Grinder, Blender, Chopper, Juicer | 400W Powerful motor | SS Blades | 4 Unbreakable Jars | 2 Years Warranty | Online Recipe Book By Chef Sanjeev Kapoor | Black</v>
      </c>
      <c r="I1195" t="s">
        <v>8846</v>
      </c>
      <c r="J1195" t="s">
        <v>13176</v>
      </c>
      <c r="K1195" s="7" t="str">
        <f t="shared" si="201"/>
        <v>Home &amp; Kitchen</v>
      </c>
      <c r="L1195" s="2" t="s">
        <v>13285</v>
      </c>
      <c r="M1195" t="str">
        <f t="shared" si="202"/>
        <v>Kitchen &amp; HomeAppliances</v>
      </c>
      <c r="N1195" s="2" t="s">
        <v>13286</v>
      </c>
      <c r="O1195" s="2" t="str">
        <f t="shared" si="203"/>
        <v>SmallKitchenAppliances</v>
      </c>
      <c r="P1195" s="1" t="s">
        <v>13315</v>
      </c>
      <c r="R1195" s="2">
        <v>3299</v>
      </c>
      <c r="S1195" s="8">
        <f t="shared" si="204"/>
        <v>3299</v>
      </c>
      <c r="T1195" s="2">
        <v>6500</v>
      </c>
      <c r="U1195" s="8">
        <f t="shared" si="205"/>
        <v>6500</v>
      </c>
      <c r="V1195" s="1">
        <f t="shared" si="206"/>
        <v>0.49246153846153845</v>
      </c>
      <c r="W1195">
        <v>3.7</v>
      </c>
      <c r="X1195" s="10">
        <f t="shared" si="207"/>
        <v>3.7</v>
      </c>
      <c r="Y1195" s="4">
        <v>11217</v>
      </c>
      <c r="Z1195" s="12">
        <f t="shared" si="208"/>
        <v>11217</v>
      </c>
    </row>
    <row r="1196" spans="1:26" x14ac:dyDescent="0.25">
      <c r="A1196">
        <v>1195</v>
      </c>
      <c r="B1196" t="s">
        <v>10200</v>
      </c>
      <c r="C1196" t="s">
        <v>10201</v>
      </c>
      <c r="D1196" t="str">
        <f t="shared" si="200"/>
        <v>WIDEWINGS Electric Handheld Milk Wand Mixer Frother for Latte Coffee Hot Milk, Milk Frother for Coffee, Egg Beater, Hand Blender, Coffee Beater with Stand</v>
      </c>
      <c r="F1196" t="str">
        <f t="shared" si="209"/>
        <v>Unique</v>
      </c>
      <c r="G1196" t="str" cm="1">
        <f t="array" ref="G1196">PROPER(_xlfn.TEXTJOIN(" ", TRUE, INDEX(_xlfn.FILTERXML("&lt;t&gt;&lt;s&gt;" &amp; SUBSTITUTE(D1196," ","&lt;/s&gt;&lt;s&gt;") &amp; "&lt;/s&gt;&lt;/t&gt;", "//s"), _xlfn.SEQUENCE(4))))</f>
        <v>Widewings Electric Handheld Milk</v>
      </c>
      <c r="H1196" t="str">
        <f t="shared" si="210"/>
        <v>Frother for Latte Coffee Hot Milk, Milk Frother for Coffee, Egg Beater, Hand Blender, Coffee Beater with Stand</v>
      </c>
      <c r="I1196" t="s">
        <v>8597</v>
      </c>
      <c r="J1196" t="s">
        <v>13176</v>
      </c>
      <c r="K1196" s="7" t="str">
        <f t="shared" si="201"/>
        <v>Home &amp; Kitchen</v>
      </c>
      <c r="L1196" t="s">
        <v>13285</v>
      </c>
      <c r="M1196" t="str">
        <f t="shared" si="202"/>
        <v>Kitchen &amp; HomeAppliances</v>
      </c>
      <c r="N1196" t="s">
        <v>13286</v>
      </c>
      <c r="O1196" s="2" t="str">
        <f t="shared" si="203"/>
        <v>SmallKitchenAppliances</v>
      </c>
      <c r="P1196" s="1" t="s">
        <v>13302</v>
      </c>
      <c r="R1196">
        <v>259</v>
      </c>
      <c r="S1196" s="8">
        <f t="shared" si="204"/>
        <v>259</v>
      </c>
      <c r="T1196">
        <v>999</v>
      </c>
      <c r="U1196" s="8">
        <f t="shared" si="205"/>
        <v>999</v>
      </c>
      <c r="V1196" s="1">
        <f t="shared" si="206"/>
        <v>0.7407407407407407</v>
      </c>
      <c r="W1196">
        <v>4</v>
      </c>
      <c r="X1196" s="10">
        <f t="shared" si="207"/>
        <v>4</v>
      </c>
      <c r="Y1196" s="4">
        <v>43</v>
      </c>
      <c r="Z1196" s="12">
        <f t="shared" si="208"/>
        <v>43</v>
      </c>
    </row>
    <row r="1197" spans="1:26" x14ac:dyDescent="0.25">
      <c r="A1197">
        <v>1196</v>
      </c>
      <c r="B1197" t="s">
        <v>10210</v>
      </c>
      <c r="C1197" t="s">
        <v>10211</v>
      </c>
      <c r="D1197" t="str">
        <f t="shared" si="200"/>
        <v>Morphy Richards Icon Superb 750W Mixer Grinder, 4 Jars, Silver and Black</v>
      </c>
      <c r="F1197" t="str">
        <f t="shared" si="209"/>
        <v>Unique</v>
      </c>
      <c r="G1197" t="str" cm="1">
        <f t="array" ref="G1197">PROPER(_xlfn.TEXTJOIN(" ", TRUE, INDEX(_xlfn.FILTERXML("&lt;t&gt;&lt;s&gt;" &amp; SUBSTITUTE(D1197," ","&lt;/s&gt;&lt;s&gt;") &amp; "&lt;/s&gt;&lt;/t&gt;", "//s"), _xlfn.SEQUENCE(4))))</f>
        <v>Morphy Richards Icon Superb</v>
      </c>
      <c r="H1197" t="str">
        <f t="shared" si="210"/>
        <v>Grinder, 4 Jars, Silver and Black</v>
      </c>
      <c r="I1197" t="s">
        <v>8618</v>
      </c>
      <c r="J1197" t="s">
        <v>13176</v>
      </c>
      <c r="K1197" s="7" t="str">
        <f t="shared" si="201"/>
        <v>Home &amp; Kitchen</v>
      </c>
      <c r="L1197" s="2" t="s">
        <v>13285</v>
      </c>
      <c r="M1197" t="str">
        <f t="shared" si="202"/>
        <v>Kitchen &amp; HomeAppliances</v>
      </c>
      <c r="N1197" s="2" t="s">
        <v>13286</v>
      </c>
      <c r="O1197" s="2" t="str">
        <f t="shared" si="203"/>
        <v>SmallKitchenAppliances</v>
      </c>
      <c r="P1197" s="1" t="s">
        <v>13304</v>
      </c>
      <c r="R1197" s="2">
        <v>3249</v>
      </c>
      <c r="S1197" s="8">
        <f t="shared" si="204"/>
        <v>3249</v>
      </c>
      <c r="T1197" s="2">
        <v>7795</v>
      </c>
      <c r="U1197" s="8">
        <f t="shared" si="205"/>
        <v>7795</v>
      </c>
      <c r="V1197" s="1">
        <f t="shared" si="206"/>
        <v>0.5831943553559974</v>
      </c>
      <c r="W1197">
        <v>4.2</v>
      </c>
      <c r="X1197" s="10">
        <f t="shared" si="207"/>
        <v>4.2</v>
      </c>
      <c r="Y1197" s="4">
        <v>4664</v>
      </c>
      <c r="Z1197" s="12">
        <f t="shared" si="208"/>
        <v>4664</v>
      </c>
    </row>
    <row r="1198" spans="1:26" x14ac:dyDescent="0.25">
      <c r="A1198">
        <v>1197</v>
      </c>
      <c r="B1198" t="s">
        <v>10220</v>
      </c>
      <c r="C1198" t="s">
        <v>10221</v>
      </c>
      <c r="D1198" t="str">
        <f t="shared" si="200"/>
        <v>Philips Handheld Garment Steamer GC360 30 - Vertical and Horizontal Steaming, 1200 Watt, up to 22g min</v>
      </c>
      <c r="F1198" t="str">
        <f t="shared" si="209"/>
        <v>Unique</v>
      </c>
      <c r="G1198" t="str" cm="1">
        <f t="array" ref="G1198">PROPER(_xlfn.TEXTJOIN(" ", TRUE, INDEX(_xlfn.FILTERXML("&lt;t&gt;&lt;s&gt;" &amp; SUBSTITUTE(D1198," ","&lt;/s&gt;&lt;s&gt;") &amp; "&lt;/s&gt;&lt;/t&gt;", "//s"), _xlfn.SEQUENCE(4))))</f>
        <v>Philips Handheld Garment Steamer</v>
      </c>
      <c r="H1198" t="str">
        <f t="shared" si="210"/>
        <v>- Vertical and Horizontal Steaming, 1200 Watt, up to 22g min</v>
      </c>
      <c r="I1198" t="s">
        <v>8805</v>
      </c>
      <c r="J1198" t="s">
        <v>13176</v>
      </c>
      <c r="K1198" s="7" t="str">
        <f t="shared" si="201"/>
        <v>Home &amp; Kitchen</v>
      </c>
      <c r="L1198" s="2" t="s">
        <v>13285</v>
      </c>
      <c r="M1198" t="str">
        <f t="shared" si="202"/>
        <v>Kitchen &amp; HomeAppliances</v>
      </c>
      <c r="N1198" s="2" t="s">
        <v>13293</v>
      </c>
      <c r="O1198" s="2" t="str">
        <f t="shared" si="203"/>
        <v>Vacuum , Cleaning &amp; Ironing</v>
      </c>
      <c r="P1198" s="1" t="s">
        <v>13294</v>
      </c>
      <c r="Q1198" t="s">
        <v>13303</v>
      </c>
      <c r="R1198" s="2">
        <v>4280</v>
      </c>
      <c r="S1198" s="8">
        <f t="shared" si="204"/>
        <v>4280</v>
      </c>
      <c r="T1198" s="2">
        <v>5995</v>
      </c>
      <c r="U1198" s="8">
        <f t="shared" si="205"/>
        <v>5995</v>
      </c>
      <c r="V1198" s="1">
        <f t="shared" si="206"/>
        <v>0.28607172643869894</v>
      </c>
      <c r="W1198">
        <v>3.8</v>
      </c>
      <c r="X1198" s="10">
        <f t="shared" si="207"/>
        <v>3.8</v>
      </c>
      <c r="Y1198" s="4">
        <v>2112</v>
      </c>
      <c r="Z1198" s="12">
        <f t="shared" si="208"/>
        <v>2112</v>
      </c>
    </row>
    <row r="1199" spans="1:26" x14ac:dyDescent="0.25">
      <c r="A1199">
        <v>1198</v>
      </c>
      <c r="B1199" t="s">
        <v>10230</v>
      </c>
      <c r="C1199" t="s">
        <v>10231</v>
      </c>
      <c r="D1199" t="str">
        <f t="shared" si="200"/>
        <v>Vedini Transparent Empty Refillable Reusable Fine Mist Spray Bottle for Perfume, Travel with DIY Sticker Set ( 100ml, Pack of 4)</v>
      </c>
      <c r="F1199" t="str">
        <f t="shared" si="209"/>
        <v>Unique</v>
      </c>
      <c r="G1199" t="str" cm="1">
        <f t="array" ref="G1199">PROPER(_xlfn.TEXTJOIN(" ", TRUE, INDEX(_xlfn.FILTERXML("&lt;t&gt;&lt;s&gt;" &amp; SUBSTITUTE(D1199," ","&lt;/s&gt;&lt;s&gt;") &amp; "&lt;/s&gt;&lt;/t&gt;", "//s"), _xlfn.SEQUENCE(4))))</f>
        <v>Vedini Transparent Empty Refillable</v>
      </c>
      <c r="H1199" t="str">
        <f t="shared" si="210"/>
        <v>Mist Spray Bottle for Perfume, Travel with DIY Sticker Set ( 100ml, Pack of 4)</v>
      </c>
      <c r="I1199" t="s">
        <v>10232</v>
      </c>
      <c r="J1199" t="s">
        <v>13176</v>
      </c>
      <c r="K1199" s="7" t="str">
        <f t="shared" si="201"/>
        <v>Home &amp; Kitchen</v>
      </c>
      <c r="L1199" t="s">
        <v>13312</v>
      </c>
      <c r="M1199" t="str">
        <f t="shared" si="202"/>
        <v>HomeStorage &amp; Organization</v>
      </c>
      <c r="N1199" t="s">
        <v>13313</v>
      </c>
      <c r="O1199" s="2" t="str">
        <f t="shared" si="203"/>
        <v>LaundryOrganization</v>
      </c>
      <c r="P1199" s="1" t="s">
        <v>13348</v>
      </c>
      <c r="Q1199" t="s">
        <v>13349</v>
      </c>
      <c r="R1199">
        <v>189</v>
      </c>
      <c r="S1199" s="8">
        <f t="shared" si="204"/>
        <v>189</v>
      </c>
      <c r="T1199">
        <v>299</v>
      </c>
      <c r="U1199" s="8">
        <f t="shared" si="205"/>
        <v>299</v>
      </c>
      <c r="V1199" s="1">
        <f t="shared" si="206"/>
        <v>0.36789297658862874</v>
      </c>
      <c r="W1199">
        <v>4.2</v>
      </c>
      <c r="X1199" s="10">
        <f t="shared" si="207"/>
        <v>4.2</v>
      </c>
      <c r="Y1199" s="4">
        <v>2737</v>
      </c>
      <c r="Z1199" s="12">
        <f t="shared" si="208"/>
        <v>2737</v>
      </c>
    </row>
    <row r="1200" spans="1:26" x14ac:dyDescent="0.25">
      <c r="A1200">
        <v>1199</v>
      </c>
      <c r="B1200" t="s">
        <v>10241</v>
      </c>
      <c r="C1200" t="s">
        <v>10242</v>
      </c>
      <c r="D1200" t="str">
        <f t="shared" si="200"/>
        <v>Crompton Sea Sapphira 1200 mm Ultra High Speed 3 Blade Ceiling Fan (Lustre Brown, Pack of 1)</v>
      </c>
      <c r="F1200" t="str">
        <f t="shared" si="209"/>
        <v>Unique</v>
      </c>
      <c r="G1200" t="str" cm="1">
        <f t="array" ref="G1200">PROPER(_xlfn.TEXTJOIN(" ", TRUE, INDEX(_xlfn.FILTERXML("&lt;t&gt;&lt;s&gt;" &amp; SUBSTITUTE(D1200," ","&lt;/s&gt;&lt;s&gt;") &amp; "&lt;/s&gt;&lt;/t&gt;", "//s"), _xlfn.SEQUENCE(4))))</f>
        <v>Crompton Sea Sapphira 1200</v>
      </c>
      <c r="H1200" t="str">
        <f t="shared" si="210"/>
        <v>High Speed 3 Blade Ceiling Fan (Lustre Brown, Pack of 1)</v>
      </c>
      <c r="I1200" t="s">
        <v>9203</v>
      </c>
      <c r="J1200" t="s">
        <v>13176</v>
      </c>
      <c r="K1200" s="7" t="str">
        <f t="shared" si="201"/>
        <v>Home &amp; Kitchen</v>
      </c>
      <c r="L1200" s="2" t="s">
        <v>13289</v>
      </c>
      <c r="M1200" t="str">
        <f t="shared" si="202"/>
        <v>Heating , Cooling &amp; AirQuality</v>
      </c>
      <c r="N1200" s="2" t="s">
        <v>13323</v>
      </c>
      <c r="O1200" s="2" t="str">
        <f t="shared" si="203"/>
        <v>Fans</v>
      </c>
      <c r="P1200" s="1" t="s">
        <v>13324</v>
      </c>
      <c r="R1200" s="2">
        <v>1449</v>
      </c>
      <c r="S1200" s="8">
        <f t="shared" si="204"/>
        <v>1449</v>
      </c>
      <c r="T1200" s="2">
        <v>2349</v>
      </c>
      <c r="U1200" s="8">
        <f t="shared" si="205"/>
        <v>2349</v>
      </c>
      <c r="V1200" s="1">
        <f t="shared" si="206"/>
        <v>0.38314176245210729</v>
      </c>
      <c r="W1200">
        <v>3.9</v>
      </c>
      <c r="X1200" s="10">
        <f t="shared" si="207"/>
        <v>3.9</v>
      </c>
      <c r="Y1200" s="4">
        <v>9019</v>
      </c>
      <c r="Z1200" s="12">
        <f t="shared" si="208"/>
        <v>9019</v>
      </c>
    </row>
    <row r="1201" spans="1:26" x14ac:dyDescent="0.25">
      <c r="A1201">
        <v>1200</v>
      </c>
      <c r="B1201" t="s">
        <v>10251</v>
      </c>
      <c r="C1201" t="s">
        <v>10252</v>
      </c>
      <c r="D1201" t="str">
        <f t="shared" si="200"/>
        <v>Kuber Industries Waterproof Canvas Laundry Bag Hamper|Metalic Printed With Handles|Foldable Bin and 45 Liter Capicity|Size 37 x 37 x 46, Pack of 1 (Brown)</v>
      </c>
      <c r="F1201" t="str">
        <f t="shared" si="209"/>
        <v>Unique</v>
      </c>
      <c r="G1201" t="str" cm="1">
        <f t="array" ref="G1201">PROPER(_xlfn.TEXTJOIN(" ", TRUE, INDEX(_xlfn.FILTERXML("&lt;t&gt;&lt;s&gt;" &amp; SUBSTITUTE(D1201," ","&lt;/s&gt;&lt;s&gt;") &amp; "&lt;/s&gt;&lt;/t&gt;", "//s"), _xlfn.SEQUENCE(4))))</f>
        <v>Kuber Industries Waterproof Canvas</v>
      </c>
      <c r="H1201" t="str">
        <f t="shared" si="210"/>
        <v>Hamper|Metalic Printed With Handles|Foldable Bin and 45 Liter Capicity|Size 37 x 37 x 46, Pack of 1 (Brown)</v>
      </c>
      <c r="I1201" t="s">
        <v>8794</v>
      </c>
      <c r="J1201" t="s">
        <v>13176</v>
      </c>
      <c r="K1201" s="7" t="str">
        <f t="shared" si="201"/>
        <v>Home &amp; Kitchen</v>
      </c>
      <c r="L1201" t="s">
        <v>13312</v>
      </c>
      <c r="M1201" t="str">
        <f t="shared" si="202"/>
        <v>HomeStorage &amp; Organization</v>
      </c>
      <c r="N1201" t="s">
        <v>13313</v>
      </c>
      <c r="O1201" s="2" t="str">
        <f t="shared" si="203"/>
        <v>LaundryOrganization</v>
      </c>
      <c r="P1201" s="1" t="s">
        <v>13314</v>
      </c>
      <c r="R1201">
        <v>199</v>
      </c>
      <c r="S1201" s="8">
        <f t="shared" si="204"/>
        <v>199</v>
      </c>
      <c r="T1201">
        <v>499</v>
      </c>
      <c r="U1201" s="8">
        <f t="shared" si="205"/>
        <v>499</v>
      </c>
      <c r="V1201" s="1">
        <f t="shared" si="206"/>
        <v>0.60120240480961928</v>
      </c>
      <c r="W1201">
        <v>4</v>
      </c>
      <c r="X1201" s="10">
        <f t="shared" si="207"/>
        <v>4</v>
      </c>
      <c r="Y1201" s="4">
        <v>10234</v>
      </c>
      <c r="Z1201" s="12">
        <f t="shared" si="208"/>
        <v>10234</v>
      </c>
    </row>
    <row r="1202" spans="1:26" x14ac:dyDescent="0.25">
      <c r="A1202">
        <v>1201</v>
      </c>
      <c r="B1202" t="s">
        <v>10261</v>
      </c>
      <c r="C1202" t="s">
        <v>10262</v>
      </c>
      <c r="D1202" t="str">
        <f t="shared" si="200"/>
        <v>JM SELLER 180 W 2021 Edition Electric Beater High Speed Hand Mixer Egg Beater for Cake Making and Whipping Cream with 7 Speed Control (White) with Free Spatula and Oil Brush</v>
      </c>
      <c r="F1202" t="str">
        <f t="shared" si="209"/>
        <v>Unique</v>
      </c>
      <c r="G1202" t="str" cm="1">
        <f t="array" ref="G1202">PROPER(_xlfn.TEXTJOIN(" ", TRUE, INDEX(_xlfn.FILTERXML("&lt;t&gt;&lt;s&gt;" &amp; SUBSTITUTE(D1202," ","&lt;/s&gt;&lt;s&gt;") &amp; "&lt;/s&gt;&lt;/t&gt;", "//s"), _xlfn.SEQUENCE(4))))</f>
        <v>Jm Seller 180 W</v>
      </c>
      <c r="H1202" t="str">
        <f t="shared" si="210"/>
        <v>Electric Beater High Speed Hand Mixer Egg Beater for Cake Making and Whipping Cream with 7 Speed Control (White) with Free Spatula and Oil Brush</v>
      </c>
      <c r="I1202" t="s">
        <v>10263</v>
      </c>
      <c r="J1202" t="s">
        <v>13176</v>
      </c>
      <c r="K1202" s="7" t="str">
        <f t="shared" si="201"/>
        <v>Home &amp; Kitchen</v>
      </c>
      <c r="L1202" t="s">
        <v>13285</v>
      </c>
      <c r="M1202" t="str">
        <f t="shared" si="202"/>
        <v>Kitchen &amp; HomeAppliances</v>
      </c>
      <c r="N1202" s="2" t="s">
        <v>13286</v>
      </c>
      <c r="O1202" s="2" t="str">
        <f t="shared" si="203"/>
        <v>SmallKitchenAppliances</v>
      </c>
      <c r="P1202" s="1" t="s">
        <v>13350</v>
      </c>
      <c r="R1202">
        <v>474</v>
      </c>
      <c r="S1202" s="8">
        <f t="shared" si="204"/>
        <v>474</v>
      </c>
      <c r="T1202" s="2">
        <v>1299</v>
      </c>
      <c r="U1202" s="8">
        <f t="shared" si="205"/>
        <v>1299</v>
      </c>
      <c r="V1202" s="1">
        <f t="shared" si="206"/>
        <v>0.63510392609699773</v>
      </c>
      <c r="W1202">
        <v>4.0999999999999996</v>
      </c>
      <c r="X1202" s="10">
        <f t="shared" si="207"/>
        <v>4.0999999999999996</v>
      </c>
      <c r="Y1202" s="4">
        <v>550</v>
      </c>
      <c r="Z1202" s="12">
        <f t="shared" si="208"/>
        <v>550</v>
      </c>
    </row>
    <row r="1203" spans="1:26" x14ac:dyDescent="0.25">
      <c r="A1203">
        <v>1202</v>
      </c>
      <c r="B1203" t="s">
        <v>10272</v>
      </c>
      <c r="C1203" t="s">
        <v>10273</v>
      </c>
      <c r="D1203" t="str">
        <f t="shared" si="200"/>
        <v>Oratech Coffee Frother electric, milk frother electric, coffee beater, cappuccino maker, Coffee Foamer, Mocktail Mixer, Coffee Foam Maker, coffee whisker electric, Froth Maker, coffee stirrers electric, coffee frothers, Coffee Blender, (6 Month Warranty) (Multicolour)</v>
      </c>
      <c r="F1203" t="str">
        <f t="shared" si="209"/>
        <v>Unique</v>
      </c>
      <c r="G1203" t="str" cm="1">
        <f t="array" ref="G1203">PROPER(_xlfn.TEXTJOIN(" ", TRUE, INDEX(_xlfn.FILTERXML("&lt;t&gt;&lt;s&gt;" &amp; SUBSTITUTE(D1203," ","&lt;/s&gt;&lt;s&gt;") &amp; "&lt;/s&gt;&lt;/t&gt;", "//s"), _xlfn.SEQUENCE(4))))</f>
        <v>Oratech Coffee Frother Electric,</v>
      </c>
      <c r="H1203" t="str">
        <f t="shared" si="210"/>
        <v>electric, coffee beater, cappuccino maker, Coffee Foamer, Mocktail Mixer, Coffee Foam Maker, coffee whisker electric, Froth Maker, coffee stirrers electric, coffee frothers, Coffee Blender, (6 Month Warranty) (Multicolour)</v>
      </c>
      <c r="I1203" t="s">
        <v>8597</v>
      </c>
      <c r="J1203" t="s">
        <v>13176</v>
      </c>
      <c r="K1203" s="7" t="str">
        <f t="shared" si="201"/>
        <v>Home &amp; Kitchen</v>
      </c>
      <c r="L1203" t="s">
        <v>13285</v>
      </c>
      <c r="M1203" t="str">
        <f t="shared" si="202"/>
        <v>Kitchen &amp; HomeAppliances</v>
      </c>
      <c r="N1203" t="s">
        <v>13286</v>
      </c>
      <c r="O1203" s="2" t="str">
        <f t="shared" si="203"/>
        <v>SmallKitchenAppliances</v>
      </c>
      <c r="P1203" s="1" t="s">
        <v>13302</v>
      </c>
      <c r="R1203">
        <v>279</v>
      </c>
      <c r="S1203" s="8">
        <f t="shared" si="204"/>
        <v>279</v>
      </c>
      <c r="T1203">
        <v>499</v>
      </c>
      <c r="U1203" s="8">
        <f t="shared" si="205"/>
        <v>499</v>
      </c>
      <c r="V1203" s="1">
        <f t="shared" si="206"/>
        <v>0.4408817635270541</v>
      </c>
      <c r="W1203">
        <v>4.8</v>
      </c>
      <c r="X1203" s="10">
        <f t="shared" si="207"/>
        <v>4.8</v>
      </c>
      <c r="Y1203" s="4">
        <v>28</v>
      </c>
      <c r="Z1203" s="12">
        <f t="shared" si="208"/>
        <v>28</v>
      </c>
    </row>
    <row r="1204" spans="1:26" x14ac:dyDescent="0.25">
      <c r="A1204">
        <v>1203</v>
      </c>
      <c r="B1204" t="s">
        <v>10282</v>
      </c>
      <c r="C1204" t="s">
        <v>10283</v>
      </c>
      <c r="D1204" t="str">
        <f t="shared" si="200"/>
        <v>Havells Glaze 74W Pearl Ivory Gold Ceiling Fan, Sweep: 1200 Mm</v>
      </c>
      <c r="F1204" t="str">
        <f t="shared" si="209"/>
        <v>Unique</v>
      </c>
      <c r="G1204" t="str" cm="1">
        <f t="array" ref="G1204">PROPER(_xlfn.TEXTJOIN(" ", TRUE, INDEX(_xlfn.FILTERXML("&lt;t&gt;&lt;s&gt;" &amp; SUBSTITUTE(D1204," ","&lt;/s&gt;&lt;s&gt;") &amp; "&lt;/s&gt;&lt;/t&gt;", "//s"), _xlfn.SEQUENCE(4))))</f>
        <v>Havells Glaze 74W Pearl</v>
      </c>
      <c r="H1204" t="str">
        <f t="shared" si="210"/>
        <v>Ceiling Fan, Sweep: 1200 Mm</v>
      </c>
      <c r="I1204" t="s">
        <v>9203</v>
      </c>
      <c r="J1204" t="s">
        <v>13176</v>
      </c>
      <c r="K1204" s="7" t="str">
        <f t="shared" si="201"/>
        <v>Home &amp; Kitchen</v>
      </c>
      <c r="L1204" s="2" t="s">
        <v>13289</v>
      </c>
      <c r="M1204" t="str">
        <f t="shared" si="202"/>
        <v>Heating , Cooling &amp; AirQuality</v>
      </c>
      <c r="N1204" s="2" t="s">
        <v>13323</v>
      </c>
      <c r="O1204" s="2" t="str">
        <f t="shared" si="203"/>
        <v>Fans</v>
      </c>
      <c r="P1204" s="1" t="s">
        <v>13324</v>
      </c>
      <c r="R1204" s="2">
        <v>1999</v>
      </c>
      <c r="S1204" s="8">
        <f t="shared" si="204"/>
        <v>1999</v>
      </c>
      <c r="T1204" s="2">
        <v>4775</v>
      </c>
      <c r="U1204" s="8">
        <f t="shared" si="205"/>
        <v>4775</v>
      </c>
      <c r="V1204" s="1">
        <f t="shared" si="206"/>
        <v>0.58136125654450266</v>
      </c>
      <c r="W1204">
        <v>4.2</v>
      </c>
      <c r="X1204" s="10">
        <f t="shared" si="207"/>
        <v>4.2</v>
      </c>
      <c r="Y1204" s="4">
        <v>1353</v>
      </c>
      <c r="Z1204" s="12">
        <f t="shared" si="208"/>
        <v>1353</v>
      </c>
    </row>
    <row r="1205" spans="1:26" x14ac:dyDescent="0.25">
      <c r="A1205">
        <v>1204</v>
      </c>
      <c r="B1205" t="s">
        <v>10292</v>
      </c>
      <c r="C1205" t="s">
        <v>13006</v>
      </c>
      <c r="D1205" t="str">
        <f t="shared" si="200"/>
        <v>Pick Ur Needs Lint Remover for Clothes High Range Rechargeable Lint Shaver for All Types of Clothes, Fabrics, Blanket with 1 Extra Blade Multicolor (Rechargeable)</v>
      </c>
      <c r="F1205" t="str">
        <f t="shared" si="209"/>
        <v>Unique</v>
      </c>
      <c r="G1205" t="str" cm="1">
        <f t="array" ref="G1205">PROPER(_xlfn.TEXTJOIN(" ", TRUE, INDEX(_xlfn.FILTERXML("&lt;t&gt;&lt;s&gt;" &amp; SUBSTITUTE(D1205," ","&lt;/s&gt;&lt;s&gt;") &amp; "&lt;/s&gt;&lt;/t&gt;", "//s"), _xlfn.SEQUENCE(4))))</f>
        <v>Pick Ur Needs Lint</v>
      </c>
      <c r="H1205" t="str">
        <f t="shared" si="210"/>
        <v>Clothes High Range Rechargeable Lint Shaver for All Types of Clothes, Fabrics, Blanket with 1 Extra Blade Multicolor (Rechargeable)</v>
      </c>
      <c r="I1205" t="s">
        <v>8483</v>
      </c>
      <c r="J1205" t="s">
        <v>13176</v>
      </c>
      <c r="K1205" s="7" t="str">
        <f t="shared" si="201"/>
        <v>Home &amp; Kitchen</v>
      </c>
      <c r="L1205" t="s">
        <v>13285</v>
      </c>
      <c r="M1205" t="str">
        <f t="shared" si="202"/>
        <v>Kitchen &amp; HomeAppliances</v>
      </c>
      <c r="N1205" s="2" t="s">
        <v>13293</v>
      </c>
      <c r="O1205" s="2" t="str">
        <f t="shared" si="203"/>
        <v>Vacuum , Cleaning &amp; Ironing</v>
      </c>
      <c r="P1205" s="1" t="s">
        <v>13294</v>
      </c>
      <c r="Q1205" t="s">
        <v>13295</v>
      </c>
      <c r="R1205">
        <v>799</v>
      </c>
      <c r="S1205" s="8">
        <f t="shared" si="204"/>
        <v>799</v>
      </c>
      <c r="T1205" s="2">
        <v>1230</v>
      </c>
      <c r="U1205" s="8">
        <f t="shared" si="205"/>
        <v>1230</v>
      </c>
      <c r="V1205" s="1">
        <f t="shared" si="206"/>
        <v>0.35040650406504065</v>
      </c>
      <c r="W1205">
        <v>4.0999999999999996</v>
      </c>
      <c r="X1205" s="10">
        <f t="shared" si="207"/>
        <v>4.0999999999999996</v>
      </c>
      <c r="Y1205" s="4">
        <v>2138</v>
      </c>
      <c r="Z1205" s="12">
        <f t="shared" si="208"/>
        <v>2138</v>
      </c>
    </row>
    <row r="1206" spans="1:26" x14ac:dyDescent="0.25">
      <c r="A1206">
        <v>1205</v>
      </c>
      <c r="B1206" t="s">
        <v>10301</v>
      </c>
      <c r="C1206" t="s">
        <v>10302</v>
      </c>
      <c r="D1206" t="str">
        <f t="shared" si="200"/>
        <v>Rico Japanese Technology Rechargeable Wireless Electric Chopper with Replacement Warranty - Stainless Steel Blades, One Touch Operation, 10 Seconds Chopping, Mincing Vegetable, Meat - 250 ML, 30 Watts</v>
      </c>
      <c r="F1206" t="str">
        <f t="shared" si="209"/>
        <v>Unique</v>
      </c>
      <c r="G1206" t="str" cm="1">
        <f t="array" ref="G1206">PROPER(_xlfn.TEXTJOIN(" ", TRUE, INDEX(_xlfn.FILTERXML("&lt;t&gt;&lt;s&gt;" &amp; SUBSTITUTE(D1206," ","&lt;/s&gt;&lt;s&gt;") &amp; "&lt;/s&gt;&lt;/t&gt;", "//s"), _xlfn.SEQUENCE(4))))</f>
        <v>Rico Japanese Technology Rechargeable</v>
      </c>
      <c r="H1206" t="str">
        <f t="shared" si="210"/>
        <v>Chopper with Replacement Warranty - Stainless Steel Blades, One Touch Operation, 10 Seconds Chopping, Mincing Vegetable, Meat - 250 ML, 30 Watts</v>
      </c>
      <c r="I1206" t="s">
        <v>9100</v>
      </c>
      <c r="J1206" t="s">
        <v>13176</v>
      </c>
      <c r="K1206" s="7" t="str">
        <f t="shared" si="201"/>
        <v>Home &amp; Kitchen</v>
      </c>
      <c r="L1206" t="s">
        <v>13285</v>
      </c>
      <c r="M1206" t="str">
        <f t="shared" si="202"/>
        <v>Kitchen &amp; HomeAppliances</v>
      </c>
      <c r="N1206" s="2" t="s">
        <v>13286</v>
      </c>
      <c r="O1206" s="2" t="str">
        <f t="shared" si="203"/>
        <v>SmallKitchenAppliances</v>
      </c>
      <c r="P1206" s="1" t="s">
        <v>13320</v>
      </c>
      <c r="R1206">
        <v>949</v>
      </c>
      <c r="S1206" s="8">
        <f t="shared" si="204"/>
        <v>949</v>
      </c>
      <c r="T1206" s="2">
        <v>1999</v>
      </c>
      <c r="U1206" s="8">
        <f t="shared" si="205"/>
        <v>1999</v>
      </c>
      <c r="V1206" s="1">
        <f t="shared" si="206"/>
        <v>0.52526263131565787</v>
      </c>
      <c r="W1206">
        <v>4</v>
      </c>
      <c r="X1206" s="10">
        <f t="shared" si="207"/>
        <v>4</v>
      </c>
      <c r="Y1206" s="4">
        <v>1679</v>
      </c>
      <c r="Z1206" s="12">
        <f t="shared" si="208"/>
        <v>1679</v>
      </c>
    </row>
    <row r="1207" spans="1:26" x14ac:dyDescent="0.25">
      <c r="A1207">
        <v>1206</v>
      </c>
      <c r="B1207" t="s">
        <v>10311</v>
      </c>
      <c r="C1207" t="s">
        <v>10312</v>
      </c>
      <c r="D1207" t="str">
        <f t="shared" si="200"/>
        <v>Butterfly Smart Wet Grinder, 2L (White) with Coconut Scrapper Attachment, Output - 150 W, Input 260 W</v>
      </c>
      <c r="F1207" t="str">
        <f t="shared" si="209"/>
        <v>Unique</v>
      </c>
      <c r="G1207" t="str" cm="1">
        <f t="array" ref="G1207">PROPER(_xlfn.TEXTJOIN(" ", TRUE, INDEX(_xlfn.FILTERXML("&lt;t&gt;&lt;s&gt;" &amp; SUBSTITUTE(D1207," ","&lt;/s&gt;&lt;s&gt;") &amp; "&lt;/s&gt;&lt;/t&gt;", "//s"), _xlfn.SEQUENCE(4))))</f>
        <v>Butterfly Smart Wet Grinder,</v>
      </c>
      <c r="H1207" t="str">
        <f t="shared" si="210"/>
        <v>with Coconut Scrapper Attachment, Output - 150 W, Input 260 W</v>
      </c>
      <c r="I1207" t="s">
        <v>10313</v>
      </c>
      <c r="J1207" t="s">
        <v>13176</v>
      </c>
      <c r="K1207" s="7" t="str">
        <f t="shared" si="201"/>
        <v>Home &amp; Kitchen</v>
      </c>
      <c r="L1207" s="3" t="s">
        <v>13285</v>
      </c>
      <c r="M1207" t="str">
        <f t="shared" si="202"/>
        <v>Kitchen &amp; HomeAppliances</v>
      </c>
      <c r="N1207" s="2" t="s">
        <v>13286</v>
      </c>
      <c r="O1207" s="2" t="str">
        <f t="shared" si="203"/>
        <v>SmallKitchenAppliances</v>
      </c>
      <c r="P1207" s="1" t="s">
        <v>13351</v>
      </c>
      <c r="Q1207" t="s">
        <v>13352</v>
      </c>
      <c r="R1207" s="3">
        <v>3657.66</v>
      </c>
      <c r="S1207" s="8">
        <f t="shared" si="204"/>
        <v>3657.66</v>
      </c>
      <c r="T1207" s="2">
        <v>5156</v>
      </c>
      <c r="U1207" s="8">
        <f t="shared" si="205"/>
        <v>5156</v>
      </c>
      <c r="V1207" s="1">
        <f t="shared" si="206"/>
        <v>0.29060124127230413</v>
      </c>
      <c r="W1207">
        <v>3.9</v>
      </c>
      <c r="X1207" s="10">
        <f t="shared" si="207"/>
        <v>3.9</v>
      </c>
      <c r="Y1207" s="4">
        <v>12837</v>
      </c>
      <c r="Z1207" s="12">
        <f t="shared" si="208"/>
        <v>12837</v>
      </c>
    </row>
    <row r="1208" spans="1:26" x14ac:dyDescent="0.25">
      <c r="A1208">
        <v>1207</v>
      </c>
      <c r="B1208" t="s">
        <v>10322</v>
      </c>
      <c r="C1208" t="s">
        <v>10323</v>
      </c>
      <c r="D1208" t="str">
        <f t="shared" si="200"/>
        <v>AGARO Marvel 9 Liters Oven Toaster Griller, Cake Baking OTG (Black)</v>
      </c>
      <c r="F1208" t="str">
        <f t="shared" si="209"/>
        <v>Unique</v>
      </c>
      <c r="G1208" t="str" cm="1">
        <f t="array" ref="G1208">PROPER(_xlfn.TEXTJOIN(" ", TRUE, INDEX(_xlfn.FILTERXML("&lt;t&gt;&lt;s&gt;" &amp; SUBSTITUTE(D1208," ","&lt;/s&gt;&lt;s&gt;") &amp; "&lt;/s&gt;&lt;/t&gt;", "//s"), _xlfn.SEQUENCE(4))))</f>
        <v>Agaro Marvel 9 Liters</v>
      </c>
      <c r="H1208" t="str">
        <f t="shared" si="210"/>
        <v>Griller, Cake Baking OTG (Black)</v>
      </c>
      <c r="I1208" t="s">
        <v>10324</v>
      </c>
      <c r="J1208" t="s">
        <v>13176</v>
      </c>
      <c r="K1208" s="7" t="str">
        <f t="shared" si="201"/>
        <v>Home &amp; Kitchen</v>
      </c>
      <c r="L1208" s="2" t="s">
        <v>13285</v>
      </c>
      <c r="M1208" t="str">
        <f t="shared" si="202"/>
        <v>Kitchen &amp; HomeAppliances</v>
      </c>
      <c r="N1208" s="2" t="s">
        <v>13286</v>
      </c>
      <c r="O1208" s="2" t="str">
        <f t="shared" si="203"/>
        <v>SmallKitchenAppliances</v>
      </c>
      <c r="P1208" s="1" t="s">
        <v>13353</v>
      </c>
      <c r="R1208" s="2">
        <v>1699</v>
      </c>
      <c r="S1208" s="8">
        <f t="shared" si="204"/>
        <v>1699</v>
      </c>
      <c r="T1208" s="2">
        <v>1999</v>
      </c>
      <c r="U1208" s="8">
        <f t="shared" si="205"/>
        <v>1999</v>
      </c>
      <c r="V1208" s="1">
        <f t="shared" si="206"/>
        <v>0.15007503751875939</v>
      </c>
      <c r="W1208">
        <v>4.0999999999999996</v>
      </c>
      <c r="X1208" s="10">
        <f t="shared" si="207"/>
        <v>4.0999999999999996</v>
      </c>
      <c r="Y1208" s="4">
        <v>8873</v>
      </c>
      <c r="Z1208" s="12">
        <f t="shared" si="208"/>
        <v>8873</v>
      </c>
    </row>
    <row r="1209" spans="1:26" x14ac:dyDescent="0.25">
      <c r="A1209">
        <v>1208</v>
      </c>
      <c r="B1209" t="s">
        <v>10333</v>
      </c>
      <c r="C1209" t="s">
        <v>10334</v>
      </c>
      <c r="D1209" t="str">
        <f t="shared" si="200"/>
        <v>Philips GC1920 28 1440-Watt Non-Stick Soleplate Steam Iron</v>
      </c>
      <c r="F1209" t="str">
        <f t="shared" si="209"/>
        <v>Unique</v>
      </c>
      <c r="G1209" t="str" cm="1">
        <f t="array" ref="G1209">PROPER(_xlfn.TEXTJOIN(" ", TRUE, INDEX(_xlfn.FILTERXML("&lt;t&gt;&lt;s&gt;" &amp; SUBSTITUTE(D1209," ","&lt;/s&gt;&lt;s&gt;") &amp; "&lt;/s&gt;&lt;/t&gt;", "//s"), _xlfn.SEQUENCE(4))))</f>
        <v>Philips Gc1920 28 1440-Watt</v>
      </c>
      <c r="H1209" t="str">
        <f t="shared" si="210"/>
        <v>Steam Iron</v>
      </c>
      <c r="I1209" t="s">
        <v>8805</v>
      </c>
      <c r="J1209" t="s">
        <v>13176</v>
      </c>
      <c r="K1209" s="7" t="str">
        <f t="shared" si="201"/>
        <v>Home &amp; Kitchen</v>
      </c>
      <c r="L1209" s="2" t="s">
        <v>13285</v>
      </c>
      <c r="M1209" t="str">
        <f t="shared" si="202"/>
        <v>Kitchen &amp; HomeAppliances</v>
      </c>
      <c r="N1209" s="2" t="s">
        <v>13293</v>
      </c>
      <c r="O1209" s="2" t="str">
        <f t="shared" si="203"/>
        <v>Vacuum , Cleaning &amp; Ironing</v>
      </c>
      <c r="P1209" s="1" t="s">
        <v>13294</v>
      </c>
      <c r="Q1209" t="s">
        <v>13303</v>
      </c>
      <c r="R1209" s="2">
        <v>1849</v>
      </c>
      <c r="S1209" s="8">
        <f t="shared" si="204"/>
        <v>1849</v>
      </c>
      <c r="T1209" s="2">
        <v>2095</v>
      </c>
      <c r="U1209" s="8">
        <f t="shared" si="205"/>
        <v>2095</v>
      </c>
      <c r="V1209" s="1">
        <f t="shared" si="206"/>
        <v>0.11742243436754177</v>
      </c>
      <c r="W1209">
        <v>4.3</v>
      </c>
      <c r="X1209" s="10">
        <f t="shared" si="207"/>
        <v>4.3</v>
      </c>
      <c r="Y1209" s="4">
        <v>7681</v>
      </c>
      <c r="Z1209" s="12">
        <f t="shared" si="208"/>
        <v>7681</v>
      </c>
    </row>
    <row r="1210" spans="1:26" x14ac:dyDescent="0.25">
      <c r="A1210">
        <v>1209</v>
      </c>
      <c r="B1210" t="s">
        <v>10343</v>
      </c>
      <c r="C1210" t="s">
        <v>10344</v>
      </c>
      <c r="D1210" t="str">
        <f t="shared" si="200"/>
        <v>Havells OFR 13 Wave Fin with PTC Fan Heater 2900 Watts (Black)</v>
      </c>
      <c r="F1210" t="str">
        <f t="shared" si="209"/>
        <v>Unique</v>
      </c>
      <c r="G1210" t="str" cm="1">
        <f t="array" ref="G1210">PROPER(_xlfn.TEXTJOIN(" ", TRUE, INDEX(_xlfn.FILTERXML("&lt;t&gt;&lt;s&gt;" &amp; SUBSTITUTE(D1210," ","&lt;/s&gt;&lt;s&gt;") &amp; "&lt;/s&gt;&lt;/t&gt;", "//s"), _xlfn.SEQUENCE(4))))</f>
        <v>Havells Ofr 13 Wave</v>
      </c>
      <c r="H1210" t="str">
        <f t="shared" si="210"/>
        <v>PTC Fan Heater 2900 Watts (Black)</v>
      </c>
      <c r="I1210" t="s">
        <v>8472</v>
      </c>
      <c r="J1210" t="s">
        <v>13176</v>
      </c>
      <c r="K1210" s="7" t="str">
        <f t="shared" si="201"/>
        <v>Home &amp; Kitchen</v>
      </c>
      <c r="L1210" s="2" t="s">
        <v>13289</v>
      </c>
      <c r="M1210" t="str">
        <f t="shared" si="202"/>
        <v>Heating , Cooling &amp; AirQuality</v>
      </c>
      <c r="N1210" s="2" t="s">
        <v>13290</v>
      </c>
      <c r="O1210" s="2" t="str">
        <f t="shared" si="203"/>
        <v>RoomHeaters</v>
      </c>
      <c r="P1210" s="1" t="s">
        <v>13292</v>
      </c>
      <c r="R1210" s="2">
        <v>12499</v>
      </c>
      <c r="S1210" s="8">
        <f t="shared" si="204"/>
        <v>12499</v>
      </c>
      <c r="T1210" s="2">
        <v>19825</v>
      </c>
      <c r="U1210" s="8">
        <f t="shared" si="205"/>
        <v>19825</v>
      </c>
      <c r="V1210" s="1">
        <f t="shared" si="206"/>
        <v>0.36953341740226986</v>
      </c>
      <c r="W1210">
        <v>4.0999999999999996</v>
      </c>
      <c r="X1210" s="10">
        <f t="shared" si="207"/>
        <v>4.0999999999999996</v>
      </c>
      <c r="Y1210" s="4">
        <v>322</v>
      </c>
      <c r="Z1210" s="12">
        <f t="shared" si="208"/>
        <v>322</v>
      </c>
    </row>
    <row r="1211" spans="1:26" x14ac:dyDescent="0.25">
      <c r="A1211">
        <v>1210</v>
      </c>
      <c r="B1211" t="s">
        <v>10353</v>
      </c>
      <c r="C1211" t="s">
        <v>10354</v>
      </c>
      <c r="D1211" t="str">
        <f t="shared" si="200"/>
        <v>Bajaj DHX-9 1000W Heavy Weight Dry Iron with Advance Soleplate and Anti-Bacterial German Coating Technology, Ivory</v>
      </c>
      <c r="F1211" t="str">
        <f t="shared" si="209"/>
        <v>Unique</v>
      </c>
      <c r="G1211" t="str" cm="1">
        <f t="array" ref="G1211">PROPER(_xlfn.TEXTJOIN(" ", TRUE, INDEX(_xlfn.FILTERXML("&lt;t&gt;&lt;s&gt;" &amp; SUBSTITUTE(D1211," ","&lt;/s&gt;&lt;s&gt;") &amp; "&lt;/s&gt;&lt;/t&gt;", "//s"), _xlfn.SEQUENCE(4))))</f>
        <v>Bajaj Dhx-9 1000W Heavy</v>
      </c>
      <c r="H1211" t="str">
        <f t="shared" si="210"/>
        <v>Iron with Advance Soleplate and Anti-Bacterial German Coating Technology, Ivory</v>
      </c>
      <c r="I1211" t="s">
        <v>8607</v>
      </c>
      <c r="J1211" t="s">
        <v>13176</v>
      </c>
      <c r="K1211" s="7" t="str">
        <f t="shared" si="201"/>
        <v>Home &amp; Kitchen</v>
      </c>
      <c r="L1211" s="2" t="s">
        <v>13285</v>
      </c>
      <c r="M1211" t="str">
        <f t="shared" si="202"/>
        <v>Kitchen &amp; HomeAppliances</v>
      </c>
      <c r="N1211" s="2" t="s">
        <v>13293</v>
      </c>
      <c r="O1211" s="2" t="str">
        <f t="shared" si="203"/>
        <v>Vacuum , Cleaning &amp; Ironing</v>
      </c>
      <c r="P1211" s="1" t="s">
        <v>13294</v>
      </c>
      <c r="Q1211" t="s">
        <v>13303</v>
      </c>
      <c r="R1211" s="2">
        <v>1099</v>
      </c>
      <c r="S1211" s="8">
        <f t="shared" si="204"/>
        <v>1099</v>
      </c>
      <c r="T1211" s="2">
        <v>1920</v>
      </c>
      <c r="U1211" s="8">
        <f t="shared" si="205"/>
        <v>1920</v>
      </c>
      <c r="V1211" s="1">
        <f t="shared" si="206"/>
        <v>0.42760416666666667</v>
      </c>
      <c r="W1211">
        <v>4.2</v>
      </c>
      <c r="X1211" s="10">
        <f t="shared" si="207"/>
        <v>4.2</v>
      </c>
      <c r="Y1211" s="4">
        <v>9772</v>
      </c>
      <c r="Z1211" s="12">
        <f t="shared" si="208"/>
        <v>9772</v>
      </c>
    </row>
    <row r="1212" spans="1:26" x14ac:dyDescent="0.25">
      <c r="A1212">
        <v>1211</v>
      </c>
      <c r="B1212" t="s">
        <v>10363</v>
      </c>
      <c r="C1212" t="s">
        <v>10364</v>
      </c>
      <c r="D1212" t="str">
        <f t="shared" si="200"/>
        <v>Aquasure From Aquaguard Amaze RO+UV+MTDS,7L storage water purifier,suitable for borewell,tanker,municipal water (Grey) from Eureka Forbes</v>
      </c>
      <c r="F1212" t="str">
        <f t="shared" si="209"/>
        <v>Unique</v>
      </c>
      <c r="G1212" t="str" cm="1">
        <f t="array" ref="G1212">PROPER(_xlfn.TEXTJOIN(" ", TRUE, INDEX(_xlfn.FILTERXML("&lt;t&gt;&lt;s&gt;" &amp; SUBSTITUTE(D1212," ","&lt;/s&gt;&lt;s&gt;") &amp; "&lt;/s&gt;&lt;/t&gt;", "//s"), _xlfn.SEQUENCE(4))))</f>
        <v>Aquasure From Aquaguard Amaze</v>
      </c>
      <c r="H1212" t="str">
        <f t="shared" si="210"/>
        <v>water purifier,suitable for borewell,tanker,municipal water (Grey) from Eureka Forbes</v>
      </c>
      <c r="I1212" t="s">
        <v>10001</v>
      </c>
      <c r="J1212" t="s">
        <v>13176</v>
      </c>
      <c r="K1212" s="7" t="str">
        <f t="shared" si="201"/>
        <v>Home &amp; Kitchen</v>
      </c>
      <c r="L1212" s="2" t="s">
        <v>13285</v>
      </c>
      <c r="M1212" t="str">
        <f t="shared" si="202"/>
        <v>Kitchen &amp; HomeAppliances</v>
      </c>
      <c r="N1212" s="2" t="s">
        <v>13334</v>
      </c>
      <c r="O1212" s="2" t="str">
        <f t="shared" si="203"/>
        <v>WaterPurifiers &amp; Accessories</v>
      </c>
      <c r="P1212" s="1" t="s">
        <v>13344</v>
      </c>
      <c r="R1212" s="2">
        <v>8199</v>
      </c>
      <c r="S1212" s="8">
        <f t="shared" si="204"/>
        <v>8199</v>
      </c>
      <c r="T1212" s="2">
        <v>16000</v>
      </c>
      <c r="U1212" s="8">
        <f t="shared" si="205"/>
        <v>16000</v>
      </c>
      <c r="V1212" s="1">
        <f t="shared" si="206"/>
        <v>0.48756250000000001</v>
      </c>
      <c r="W1212">
        <v>3.9</v>
      </c>
      <c r="X1212" s="10">
        <f t="shared" si="207"/>
        <v>3.9</v>
      </c>
      <c r="Y1212" s="4">
        <v>18497</v>
      </c>
      <c r="Z1212" s="12">
        <f t="shared" si="208"/>
        <v>18497</v>
      </c>
    </row>
    <row r="1213" spans="1:26" x14ac:dyDescent="0.25">
      <c r="A1213">
        <v>1212</v>
      </c>
      <c r="B1213" t="s">
        <v>10373</v>
      </c>
      <c r="C1213" t="s">
        <v>10374</v>
      </c>
      <c r="D1213" t="str">
        <f t="shared" si="200"/>
        <v>ROYAL STEP Portable Electric USB Juice Maker Juicer Bottle Blender Grinder Mixer,6 Blades Rechargeable Bottle with (MULTII) (MULTI COLOUR 6 BLED JUICER MIXER)</v>
      </c>
      <c r="F1213" t="str">
        <f t="shared" si="209"/>
        <v>Unique</v>
      </c>
      <c r="G1213" t="str" cm="1">
        <f t="array" ref="G1213">PROPER(_xlfn.TEXTJOIN(" ", TRUE, INDEX(_xlfn.FILTERXML("&lt;t&gt;&lt;s&gt;" &amp; SUBSTITUTE(D1213," ","&lt;/s&gt;&lt;s&gt;") &amp; "&lt;/s&gt;&lt;/t&gt;", "//s"), _xlfn.SEQUENCE(4))))</f>
        <v>Royal Step Portable Electric</v>
      </c>
      <c r="H1213" t="str">
        <f t="shared" si="210"/>
        <v>Maker Juicer Bottle Blender Grinder Mixer,6 Blades Rechargeable Bottle with (MULTII) (MULTI COLOUR 6 BLED JUICER MIXER)</v>
      </c>
      <c r="I1213" t="s">
        <v>8846</v>
      </c>
      <c r="J1213" t="s">
        <v>13176</v>
      </c>
      <c r="K1213" s="7" t="str">
        <f t="shared" si="201"/>
        <v>Home &amp; Kitchen</v>
      </c>
      <c r="L1213" t="s">
        <v>13285</v>
      </c>
      <c r="M1213" t="str">
        <f t="shared" si="202"/>
        <v>Kitchen &amp; HomeAppliances</v>
      </c>
      <c r="N1213" s="2" t="s">
        <v>13286</v>
      </c>
      <c r="O1213" s="2" t="str">
        <f t="shared" si="203"/>
        <v>SmallKitchenAppliances</v>
      </c>
      <c r="P1213" s="1" t="s">
        <v>13315</v>
      </c>
      <c r="R1213">
        <v>499</v>
      </c>
      <c r="S1213" s="8">
        <f t="shared" si="204"/>
        <v>499</v>
      </c>
      <c r="T1213" s="2">
        <v>2199</v>
      </c>
      <c r="U1213" s="8">
        <f t="shared" si="205"/>
        <v>2199</v>
      </c>
      <c r="V1213" s="1">
        <f t="shared" si="206"/>
        <v>0.77307867212369263</v>
      </c>
      <c r="W1213">
        <v>3.7</v>
      </c>
      <c r="X1213" s="10">
        <f t="shared" si="207"/>
        <v>3.7</v>
      </c>
      <c r="Y1213" s="4">
        <v>53</v>
      </c>
      <c r="Z1213" s="12">
        <f t="shared" si="208"/>
        <v>53</v>
      </c>
    </row>
    <row r="1214" spans="1:26" x14ac:dyDescent="0.25">
      <c r="A1214">
        <v>1213</v>
      </c>
      <c r="B1214" t="s">
        <v>10383</v>
      </c>
      <c r="C1214" t="s">
        <v>10384</v>
      </c>
      <c r="D1214" t="str">
        <f t="shared" si="200"/>
        <v>KENT 16068 Zoom Vacuum Cleaner for Home and Car 130 W | Cordless, Hoseless, Rechargeable HEPA Filters Vacuum Cleaner with Cyclonic Technology | Bagless Design and Multi Nozzle Operation | Blue</v>
      </c>
      <c r="F1214" t="str">
        <f t="shared" si="209"/>
        <v>Unique</v>
      </c>
      <c r="G1214" t="str" cm="1">
        <f t="array" ref="G1214">PROPER(_xlfn.TEXTJOIN(" ", TRUE, INDEX(_xlfn.FILTERXML("&lt;t&gt;&lt;s&gt;" &amp; SUBSTITUTE(D1214," ","&lt;/s&gt;&lt;s&gt;") &amp; "&lt;/s&gt;&lt;/t&gt;", "//s"), _xlfn.SEQUENCE(4))))</f>
        <v>Kent 16068 Zoom Vacuum</v>
      </c>
      <c r="H1214" t="str">
        <f t="shared" si="210"/>
        <v>Home and Car 130 W | Cordless, Hoseless, Rechargeable HEPA Filters Vacuum Cleaner with Cyclonic Technology | Bagless Design and Multi Nozzle Operation | Blue</v>
      </c>
      <c r="I1214" t="s">
        <v>8877</v>
      </c>
      <c r="J1214" t="s">
        <v>13176</v>
      </c>
      <c r="K1214" s="7" t="str">
        <f t="shared" si="201"/>
        <v>Home &amp; Kitchen</v>
      </c>
      <c r="L1214" s="2" t="s">
        <v>13285</v>
      </c>
      <c r="M1214" t="str">
        <f t="shared" si="202"/>
        <v>Kitchen &amp; HomeAppliances</v>
      </c>
      <c r="N1214" s="2" t="s">
        <v>13293</v>
      </c>
      <c r="O1214" s="2" t="str">
        <f t="shared" si="203"/>
        <v>Vacuum , Cleaning &amp; Ironing</v>
      </c>
      <c r="P1214" s="1" t="s">
        <v>13316</v>
      </c>
      <c r="Q1214" t="s">
        <v>13317</v>
      </c>
      <c r="R1214" s="2">
        <v>6999</v>
      </c>
      <c r="S1214" s="8">
        <f t="shared" si="204"/>
        <v>6999</v>
      </c>
      <c r="T1214" s="2">
        <v>14999</v>
      </c>
      <c r="U1214" s="8">
        <f t="shared" si="205"/>
        <v>14999</v>
      </c>
      <c r="V1214" s="1">
        <f t="shared" si="206"/>
        <v>0.53336889125941733</v>
      </c>
      <c r="W1214">
        <v>4.0999999999999996</v>
      </c>
      <c r="X1214" s="10">
        <f t="shared" si="207"/>
        <v>4.0999999999999996</v>
      </c>
      <c r="Y1214" s="4">
        <v>1728</v>
      </c>
      <c r="Z1214" s="12">
        <f t="shared" si="208"/>
        <v>1728</v>
      </c>
    </row>
    <row r="1215" spans="1:26" x14ac:dyDescent="0.25">
      <c r="A1215">
        <v>1214</v>
      </c>
      <c r="B1215" t="s">
        <v>10393</v>
      </c>
      <c r="C1215" t="s">
        <v>10394</v>
      </c>
      <c r="D1215" t="str">
        <f t="shared" si="200"/>
        <v>ENEM Sealing Machine | 12 Inch (300 mm) | 1 Year Warranty | Full Customer Support | Beep Sound Function | Plastic Packing Machine | Plastic Bag Sealing Machine | Heat Sealer Machine | Plastic Sealing Machine | Blue | Made in India</v>
      </c>
      <c r="F1215" t="str">
        <f t="shared" si="209"/>
        <v>Unique</v>
      </c>
      <c r="G1215" t="str" cm="1">
        <f t="array" ref="G1215">PROPER(_xlfn.TEXTJOIN(" ", TRUE, INDEX(_xlfn.FILTERXML("&lt;t&gt;&lt;s&gt;" &amp; SUBSTITUTE(D1215," ","&lt;/s&gt;&lt;s&gt;") &amp; "&lt;/s&gt;&lt;/t&gt;", "//s"), _xlfn.SEQUENCE(4))))</f>
        <v>Enem Sealing Machine |</v>
      </c>
      <c r="H1215" t="str">
        <f t="shared" si="210"/>
        <v>(300 mm) | 1 Year Warranty | Full Customer Support | Beep Sound Function | Plastic Packing Machine | Plastic Bag Sealing Machine | Heat Sealer Machine | Plastic Sealing Machine | Blue | Made in India</v>
      </c>
      <c r="I1215" t="s">
        <v>9192</v>
      </c>
      <c r="J1215" t="s">
        <v>13176</v>
      </c>
      <c r="K1215" s="7" t="str">
        <f t="shared" si="201"/>
        <v>Home &amp; Kitchen</v>
      </c>
      <c r="L1215" s="2" t="s">
        <v>13285</v>
      </c>
      <c r="M1215" t="str">
        <f t="shared" si="202"/>
        <v>Kitchen &amp; HomeAppliances</v>
      </c>
      <c r="N1215" s="2" t="s">
        <v>13286</v>
      </c>
      <c r="O1215" s="2" t="str">
        <f t="shared" si="203"/>
        <v>SmallKitchenAppliances</v>
      </c>
      <c r="P1215" s="1" t="s">
        <v>13322</v>
      </c>
      <c r="R1215" s="2">
        <v>1595</v>
      </c>
      <c r="S1215" s="8">
        <f t="shared" si="204"/>
        <v>1595</v>
      </c>
      <c r="T1215" s="2">
        <v>1799</v>
      </c>
      <c r="U1215" s="8">
        <f t="shared" si="205"/>
        <v>1799</v>
      </c>
      <c r="V1215" s="1">
        <f t="shared" si="206"/>
        <v>0.11339633129516398</v>
      </c>
      <c r="W1215">
        <v>4</v>
      </c>
      <c r="X1215" s="10">
        <f t="shared" si="207"/>
        <v>4</v>
      </c>
      <c r="Y1215" s="4">
        <v>2877</v>
      </c>
      <c r="Z1215" s="12">
        <f t="shared" si="208"/>
        <v>2877</v>
      </c>
    </row>
    <row r="1216" spans="1:26" x14ac:dyDescent="0.25">
      <c r="A1216">
        <v>1215</v>
      </c>
      <c r="B1216" t="s">
        <v>10402</v>
      </c>
      <c r="C1216" t="s">
        <v>10403</v>
      </c>
      <c r="D1216" t="str">
        <f t="shared" si="200"/>
        <v>Wipro Vesta 1200 Watt GD203 Heavyweight Automatic Dry Iron| Quick Heat Up| Anti bacterial German Weilburger Double Coated Black Soleplate |2 Years Warranty</v>
      </c>
      <c r="F1216" t="str">
        <f t="shared" si="209"/>
        <v>Unique</v>
      </c>
      <c r="G1216" t="str" cm="1">
        <f t="array" ref="G1216">PROPER(_xlfn.TEXTJOIN(" ", TRUE, INDEX(_xlfn.FILTERXML("&lt;t&gt;&lt;s&gt;" &amp; SUBSTITUTE(D1216," ","&lt;/s&gt;&lt;s&gt;") &amp; "&lt;/s&gt;&lt;/t&gt;", "//s"), _xlfn.SEQUENCE(4))))</f>
        <v>Wipro Vesta 1200 Watt</v>
      </c>
      <c r="H1216" t="str">
        <f t="shared" si="210"/>
        <v>Automatic Dry Iron| Quick Heat Up| Anti bacterial German Weilburger Double Coated Black Soleplate |2 Years Warranty</v>
      </c>
      <c r="I1216" t="s">
        <v>8607</v>
      </c>
      <c r="J1216" t="s">
        <v>13176</v>
      </c>
      <c r="K1216" s="7" t="str">
        <f t="shared" si="201"/>
        <v>Home &amp; Kitchen</v>
      </c>
      <c r="L1216" s="2" t="s">
        <v>13285</v>
      </c>
      <c r="M1216" t="str">
        <f t="shared" si="202"/>
        <v>Kitchen &amp; HomeAppliances</v>
      </c>
      <c r="N1216" s="2" t="s">
        <v>13293</v>
      </c>
      <c r="O1216" s="2" t="str">
        <f t="shared" si="203"/>
        <v>Vacuum , Cleaning &amp; Ironing</v>
      </c>
      <c r="P1216" s="1" t="s">
        <v>13294</v>
      </c>
      <c r="Q1216" t="s">
        <v>13303</v>
      </c>
      <c r="R1216" s="2">
        <v>1049</v>
      </c>
      <c r="S1216" s="8">
        <f t="shared" si="204"/>
        <v>1049</v>
      </c>
      <c r="T1216" s="2">
        <v>1950</v>
      </c>
      <c r="U1216" s="8">
        <f t="shared" si="205"/>
        <v>1950</v>
      </c>
      <c r="V1216" s="1">
        <f t="shared" si="206"/>
        <v>0.46205128205128204</v>
      </c>
      <c r="W1216">
        <v>3.8</v>
      </c>
      <c r="X1216" s="10">
        <f t="shared" si="207"/>
        <v>3.8</v>
      </c>
      <c r="Y1216" s="4">
        <v>250</v>
      </c>
      <c r="Z1216" s="12">
        <f t="shared" si="208"/>
        <v>250</v>
      </c>
    </row>
    <row r="1217" spans="1:26" x14ac:dyDescent="0.25">
      <c r="A1217">
        <v>1216</v>
      </c>
      <c r="B1217" t="s">
        <v>10412</v>
      </c>
      <c r="C1217" t="s">
        <v>10413</v>
      </c>
      <c r="D1217" t="str">
        <f t="shared" si="200"/>
        <v>Inalsa Electric Kettle Prism Inox - 1350 W with LED Illumination and Boro-Silicate Body, 1.8 L Capacity along with Cordless Base, 2 Year Warranty (Black)</v>
      </c>
      <c r="F1217" t="str">
        <f t="shared" si="209"/>
        <v>Unique</v>
      </c>
      <c r="G1217" t="str" cm="1">
        <f t="array" ref="G1217">PROPER(_xlfn.TEXTJOIN(" ", TRUE, INDEX(_xlfn.FILTERXML("&lt;t&gt;&lt;s&gt;" &amp; SUBSTITUTE(D1217," ","&lt;/s&gt;&lt;s&gt;") &amp; "&lt;/s&gt;&lt;/t&gt;", "//s"), _xlfn.SEQUENCE(4))))</f>
        <v>Inalsa Electric Kettle Prism</v>
      </c>
      <c r="H1217" t="str">
        <f t="shared" si="210"/>
        <v>1350 W with LED Illumination and Boro-Silicate Body, 1.8 L Capacity along with Cordless Base, 2 Year Warranty (Black)</v>
      </c>
      <c r="I1217" t="s">
        <v>8670</v>
      </c>
      <c r="J1217" t="s">
        <v>13176</v>
      </c>
      <c r="K1217" s="7" t="str">
        <f t="shared" si="201"/>
        <v>Home &amp; Kitchen</v>
      </c>
      <c r="L1217" s="2" t="s">
        <v>13285</v>
      </c>
      <c r="M1217" t="str">
        <f t="shared" si="202"/>
        <v>Kitchen &amp; HomeAppliances</v>
      </c>
      <c r="N1217" s="2" t="s">
        <v>13286</v>
      </c>
      <c r="O1217" s="2" t="str">
        <f t="shared" si="203"/>
        <v>SmallKitchenAppliances</v>
      </c>
      <c r="P1217" s="1" t="s">
        <v>13287</v>
      </c>
      <c r="Q1217" t="s">
        <v>13307</v>
      </c>
      <c r="R1217" s="2">
        <v>1182</v>
      </c>
      <c r="S1217" s="8">
        <f t="shared" si="204"/>
        <v>1182</v>
      </c>
      <c r="T1217" s="2">
        <v>2995</v>
      </c>
      <c r="U1217" s="8">
        <f t="shared" si="205"/>
        <v>2995</v>
      </c>
      <c r="V1217" s="1">
        <f t="shared" si="206"/>
        <v>0.60534223706176959</v>
      </c>
      <c r="W1217">
        <v>4.2</v>
      </c>
      <c r="X1217" s="10">
        <f t="shared" si="207"/>
        <v>4.2</v>
      </c>
      <c r="Y1217" s="4">
        <v>5178</v>
      </c>
      <c r="Z1217" s="12">
        <f t="shared" si="208"/>
        <v>5178</v>
      </c>
    </row>
    <row r="1218" spans="1:26" x14ac:dyDescent="0.25">
      <c r="A1218">
        <v>1217</v>
      </c>
      <c r="B1218" t="s">
        <v>10422</v>
      </c>
      <c r="C1218" t="s">
        <v>10423</v>
      </c>
      <c r="D1218" t="str">
        <f t="shared" ref="D1218:D1281" si="211">TRIM(SUBSTITUTE(SUBSTITUTE(SUBSTITUTE(SUBSTITUTE(SUBSTITUTE(SUBSTITUTE(C1218,"&amp;","and"),"&lt;",""),"&gt;",""),"/"," "),CHAR(160)," "),CHAR(10)," "))</f>
        <v>VRPRIME Lint Roller Lint Remover for Clothes, Pet | 360 Sheets Reusable Sticky Easy-Tear Sheet Brush for Clothes, Furniture, Carpet, Dog Fur, Sweater, Dust and Dirt (4 Rolls - 90 Sheet Each Roll)</v>
      </c>
      <c r="F1218" t="str">
        <f t="shared" si="209"/>
        <v>Unique</v>
      </c>
      <c r="G1218" t="str" cm="1">
        <f t="array" ref="G1218">PROPER(_xlfn.TEXTJOIN(" ", TRUE, INDEX(_xlfn.FILTERXML("&lt;t&gt;&lt;s&gt;" &amp; SUBSTITUTE(D1218," ","&lt;/s&gt;&lt;s&gt;") &amp; "&lt;/s&gt;&lt;/t&gt;", "//s"), _xlfn.SEQUENCE(4))))</f>
        <v>Vrprime Lint Roller Lint</v>
      </c>
      <c r="H1218" t="str">
        <f t="shared" si="210"/>
        <v>Clothes, Pet | 360 Sheets Reusable Sticky Easy-Tear Sheet Brush for Clothes, Furniture, Carpet, Dog Fur, Sweater, Dust and Dirt (4 Rolls - 90 Sheet Each Roll)</v>
      </c>
      <c r="I1218" t="s">
        <v>8483</v>
      </c>
      <c r="J1218" t="s">
        <v>13176</v>
      </c>
      <c r="K1218" s="7" t="str">
        <f t="shared" ref="K1218:K1281" si="212">TRIM(SUBSTITUTE(SUBSTITUTE(J1218, "&amp;", " &amp; "), ",", " , "))</f>
        <v>Home &amp; Kitchen</v>
      </c>
      <c r="L1218" t="s">
        <v>13285</v>
      </c>
      <c r="M1218" t="str">
        <f t="shared" ref="M1218:M1281" si="213">TRIM(SUBSTITUTE(SUBSTITUTE(L1218, "&amp;", " &amp; "), ",", " , "))</f>
        <v>Kitchen &amp; HomeAppliances</v>
      </c>
      <c r="N1218" t="s">
        <v>13293</v>
      </c>
      <c r="O1218" s="2" t="str">
        <f t="shared" ref="O1218:O1281" si="214">TRIM(SUBSTITUTE(SUBSTITUTE(N1218, "&amp;", " &amp; "), ",", " , "))</f>
        <v>Vacuum , Cleaning &amp; Ironing</v>
      </c>
      <c r="P1218" s="1" t="s">
        <v>13294</v>
      </c>
      <c r="Q1218" t="s">
        <v>13295</v>
      </c>
      <c r="R1218">
        <v>499</v>
      </c>
      <c r="S1218" s="8">
        <f t="shared" ref="S1218:S1281" si="215">VALUE(R1218)</f>
        <v>499</v>
      </c>
      <c r="T1218">
        <v>999</v>
      </c>
      <c r="U1218" s="8">
        <f t="shared" ref="U1218:U1281" si="216">VALUE(T1218)</f>
        <v>999</v>
      </c>
      <c r="V1218" s="1">
        <f t="shared" ref="V1218:V1281" si="217">IFERROR((U1218- S1218) / U1218, 0)</f>
        <v>0.50050050050050054</v>
      </c>
      <c r="W1218">
        <v>4.5999999999999996</v>
      </c>
      <c r="X1218" s="10">
        <f t="shared" ref="X1218:X1281" si="218">VALUE(W1218)</f>
        <v>4.5999999999999996</v>
      </c>
      <c r="Y1218" s="4">
        <v>79</v>
      </c>
      <c r="Z1218" s="12">
        <f t="shared" ref="Z1218:Z1281" si="219">VALUE(Y1218)</f>
        <v>79</v>
      </c>
    </row>
    <row r="1219" spans="1:26" x14ac:dyDescent="0.25">
      <c r="A1219">
        <v>1218</v>
      </c>
      <c r="B1219" t="s">
        <v>10431</v>
      </c>
      <c r="C1219" t="s">
        <v>10432</v>
      </c>
      <c r="D1219" t="str">
        <f t="shared" si="211"/>
        <v>Philips AC1215 20 Air purifier, removes 99.97% airborne pollutants, 4-stage filtration with True HEPA filter (white)</v>
      </c>
      <c r="F1219" t="str">
        <f t="shared" ref="F1219:F1282" si="220">IF(COUNTIF(B:B,B1219) &gt; 1, "Duplicate", "Unique")</f>
        <v>Unique</v>
      </c>
      <c r="G1219" t="str" cm="1">
        <f t="array" ref="G1219">PROPER(_xlfn.TEXTJOIN(" ", TRUE, INDEX(_xlfn.FILTERXML("&lt;t&gt;&lt;s&gt;" &amp; SUBSTITUTE(D1219," ","&lt;/s&gt;&lt;s&gt;") &amp; "&lt;/s&gt;&lt;/t&gt;", "//s"), _xlfn.SEQUENCE(4))))</f>
        <v>Philips Ac1215 20 Air</v>
      </c>
      <c r="H1219" t="str">
        <f t="shared" si="210"/>
        <v>99.97% airborne pollutants, 4-stage filtration with True HEPA filter (white)</v>
      </c>
      <c r="I1219" t="s">
        <v>9990</v>
      </c>
      <c r="J1219" t="s">
        <v>13176</v>
      </c>
      <c r="K1219" s="7" t="str">
        <f t="shared" si="212"/>
        <v>Home &amp; Kitchen</v>
      </c>
      <c r="L1219" s="2" t="s">
        <v>13289</v>
      </c>
      <c r="M1219" t="str">
        <f t="shared" si="213"/>
        <v>Heating , Cooling &amp; AirQuality</v>
      </c>
      <c r="N1219" s="2" t="s">
        <v>13342</v>
      </c>
      <c r="O1219" s="2" t="str">
        <f t="shared" si="214"/>
        <v>AirPurifiers</v>
      </c>
      <c r="P1219" s="1" t="s">
        <v>13343</v>
      </c>
      <c r="R1219" s="2">
        <v>8799</v>
      </c>
      <c r="S1219" s="8">
        <f t="shared" si="215"/>
        <v>8799</v>
      </c>
      <c r="T1219" s="2">
        <v>11995</v>
      </c>
      <c r="U1219" s="8">
        <f t="shared" si="216"/>
        <v>11995</v>
      </c>
      <c r="V1219" s="1">
        <f t="shared" si="217"/>
        <v>0.26644435181325554</v>
      </c>
      <c r="W1219">
        <v>4.0999999999999996</v>
      </c>
      <c r="X1219" s="10">
        <f t="shared" si="218"/>
        <v>4.0999999999999996</v>
      </c>
      <c r="Y1219" s="4">
        <v>4157</v>
      </c>
      <c r="Z1219" s="12">
        <f t="shared" si="219"/>
        <v>4157</v>
      </c>
    </row>
    <row r="1220" spans="1:26" x14ac:dyDescent="0.25">
      <c r="A1220">
        <v>1219</v>
      </c>
      <c r="B1220" t="s">
        <v>10441</v>
      </c>
      <c r="C1220" t="s">
        <v>10442</v>
      </c>
      <c r="D1220" t="str">
        <f t="shared" si="211"/>
        <v>Eopora PTC Ceramic Fast Heating Room Heater for Bedroom, 1500 1000 Watts Room Heater for Home, Electric Heater, Electric Fan Heater for Home Office Bedroom (White)</v>
      </c>
      <c r="F1220" t="str">
        <f t="shared" si="220"/>
        <v>Unique</v>
      </c>
      <c r="G1220" t="str" cm="1">
        <f t="array" ref="G1220">PROPER(_xlfn.TEXTJOIN(" ", TRUE, INDEX(_xlfn.FILTERXML("&lt;t&gt;&lt;s&gt;" &amp; SUBSTITUTE(D1220," ","&lt;/s&gt;&lt;s&gt;") &amp; "&lt;/s&gt;&lt;/t&gt;", "//s"), _xlfn.SEQUENCE(4))))</f>
        <v>Eopora Ptc Ceramic Fast</v>
      </c>
      <c r="H1220" t="str">
        <f t="shared" si="210"/>
        <v>Heater for Bedroom, 1500 1000 Watts Room Heater for Home, Electric Heater, Electric Fan Heater for Home Office Bedroom (White)</v>
      </c>
      <c r="I1220" t="s">
        <v>8461</v>
      </c>
      <c r="J1220" t="s">
        <v>13176</v>
      </c>
      <c r="K1220" s="7" t="str">
        <f t="shared" si="212"/>
        <v>Home &amp; Kitchen</v>
      </c>
      <c r="L1220" s="2" t="s">
        <v>13289</v>
      </c>
      <c r="M1220" t="str">
        <f t="shared" si="213"/>
        <v>Heating , Cooling &amp; AirQuality</v>
      </c>
      <c r="N1220" s="2" t="s">
        <v>13290</v>
      </c>
      <c r="O1220" s="2" t="str">
        <f t="shared" si="214"/>
        <v>RoomHeaters</v>
      </c>
      <c r="P1220" s="1" t="s">
        <v>13291</v>
      </c>
      <c r="R1220" s="2">
        <v>1529</v>
      </c>
      <c r="S1220" s="8">
        <f t="shared" si="215"/>
        <v>1529</v>
      </c>
      <c r="T1220" s="2">
        <v>2999</v>
      </c>
      <c r="U1220" s="8">
        <f t="shared" si="216"/>
        <v>2999</v>
      </c>
      <c r="V1220" s="1">
        <f t="shared" si="217"/>
        <v>0.49016338779593199</v>
      </c>
      <c r="W1220">
        <v>3.3</v>
      </c>
      <c r="X1220" s="10">
        <f t="shared" si="218"/>
        <v>3.3</v>
      </c>
      <c r="Y1220" s="4">
        <v>29</v>
      </c>
      <c r="Z1220" s="12">
        <f t="shared" si="219"/>
        <v>29</v>
      </c>
    </row>
    <row r="1221" spans="1:26" x14ac:dyDescent="0.25">
      <c r="A1221">
        <v>1220</v>
      </c>
      <c r="B1221" t="s">
        <v>10451</v>
      </c>
      <c r="C1221" t="s">
        <v>10452</v>
      </c>
      <c r="D1221" t="str">
        <f t="shared" si="211"/>
        <v>Usha Goliath GO1200WG Heavy Weight 1200-Watt Dry Iron, 1.8 Kg(Red)</v>
      </c>
      <c r="F1221" t="str">
        <f t="shared" si="220"/>
        <v>Unique</v>
      </c>
      <c r="G1221" t="str" cm="1">
        <f t="array" ref="G1221">PROPER(_xlfn.TEXTJOIN(" ", TRUE, INDEX(_xlfn.FILTERXML("&lt;t&gt;&lt;s&gt;" &amp; SUBSTITUTE(D1221," ","&lt;/s&gt;&lt;s&gt;") &amp; "&lt;/s&gt;&lt;/t&gt;", "//s"), _xlfn.SEQUENCE(4))))</f>
        <v>Usha Goliath Go1200Wg Heavy</v>
      </c>
      <c r="H1221" t="str">
        <f t="shared" si="210"/>
        <v>Dry Iron, 1.8 Kg(Red)</v>
      </c>
      <c r="I1221" t="s">
        <v>8607</v>
      </c>
      <c r="J1221" t="s">
        <v>13176</v>
      </c>
      <c r="K1221" s="7" t="str">
        <f t="shared" si="212"/>
        <v>Home &amp; Kitchen</v>
      </c>
      <c r="L1221" s="2" t="s">
        <v>13285</v>
      </c>
      <c r="M1221" t="str">
        <f t="shared" si="213"/>
        <v>Kitchen &amp; HomeAppliances</v>
      </c>
      <c r="N1221" s="2" t="s">
        <v>13293</v>
      </c>
      <c r="O1221" s="2" t="str">
        <f t="shared" si="214"/>
        <v>Vacuum , Cleaning &amp; Ironing</v>
      </c>
      <c r="P1221" s="1" t="s">
        <v>13294</v>
      </c>
      <c r="Q1221" t="s">
        <v>13303</v>
      </c>
      <c r="R1221" s="2">
        <v>1199</v>
      </c>
      <c r="S1221" s="8">
        <f t="shared" si="215"/>
        <v>1199</v>
      </c>
      <c r="T1221" s="2">
        <v>1690</v>
      </c>
      <c r="U1221" s="8">
        <f t="shared" si="216"/>
        <v>1690</v>
      </c>
      <c r="V1221" s="1">
        <f t="shared" si="217"/>
        <v>0.29053254437869824</v>
      </c>
      <c r="W1221">
        <v>4.2</v>
      </c>
      <c r="X1221" s="10">
        <f t="shared" si="218"/>
        <v>4.2</v>
      </c>
      <c r="Y1221" s="4">
        <v>4580</v>
      </c>
      <c r="Z1221" s="12">
        <f t="shared" si="219"/>
        <v>4580</v>
      </c>
    </row>
    <row r="1222" spans="1:26" x14ac:dyDescent="0.25">
      <c r="A1222">
        <v>1221</v>
      </c>
      <c r="B1222" t="s">
        <v>10461</v>
      </c>
      <c r="C1222" t="s">
        <v>10462</v>
      </c>
      <c r="D1222" t="str">
        <f t="shared" si="211"/>
        <v>Wipro Vesta Electric Egg Boiler, 360 Watts, 3 Boiling Modes, Stainless Steel Body and Heating Plate, Boils up to 7 Eggs at a time, Automatic Shut Down, White, Standard (VB021070)</v>
      </c>
      <c r="F1222" t="str">
        <f t="shared" si="220"/>
        <v>Unique</v>
      </c>
      <c r="G1222" t="str" cm="1">
        <f t="array" ref="G1222">PROPER(_xlfn.TEXTJOIN(" ", TRUE, INDEX(_xlfn.FILTERXML("&lt;t&gt;&lt;s&gt;" &amp; SUBSTITUTE(D1222," ","&lt;/s&gt;&lt;s&gt;") &amp; "&lt;/s&gt;&lt;/t&gt;", "//s"), _xlfn.SEQUENCE(4))))</f>
        <v>Wipro Vesta Electric Egg</v>
      </c>
      <c r="H1222" t="str">
        <f t="shared" si="210"/>
        <v>Watts, 3 Boiling Modes, Stainless Steel Body and Heating Plate, Boils up to 7 Eggs at a time, Automatic Shut Down, White, Standard (VB021070)</v>
      </c>
      <c r="I1222" t="s">
        <v>8938</v>
      </c>
      <c r="J1222" t="s">
        <v>13176</v>
      </c>
      <c r="K1222" s="7" t="str">
        <f t="shared" si="212"/>
        <v>Home &amp; Kitchen</v>
      </c>
      <c r="L1222" s="2" t="s">
        <v>13285</v>
      </c>
      <c r="M1222" t="str">
        <f t="shared" si="213"/>
        <v>Kitchen &amp; HomeAppliances</v>
      </c>
      <c r="N1222" s="2" t="s">
        <v>13286</v>
      </c>
      <c r="O1222" s="2" t="str">
        <f t="shared" si="214"/>
        <v>SmallKitchenAppliances</v>
      </c>
      <c r="P1222" s="1" t="s">
        <v>13318</v>
      </c>
      <c r="R1222" s="2">
        <v>1052</v>
      </c>
      <c r="S1222" s="8">
        <f t="shared" si="215"/>
        <v>1052</v>
      </c>
      <c r="T1222" s="2">
        <v>1790</v>
      </c>
      <c r="U1222" s="8">
        <f t="shared" si="216"/>
        <v>1790</v>
      </c>
      <c r="V1222" s="1">
        <f t="shared" si="217"/>
        <v>0.4122905027932961</v>
      </c>
      <c r="W1222">
        <v>4.3</v>
      </c>
      <c r="X1222" s="10">
        <f t="shared" si="218"/>
        <v>4.3</v>
      </c>
      <c r="Y1222" s="4">
        <v>1404</v>
      </c>
      <c r="Z1222" s="12">
        <f t="shared" si="219"/>
        <v>1404</v>
      </c>
    </row>
    <row r="1223" spans="1:26" x14ac:dyDescent="0.25">
      <c r="A1223">
        <v>1222</v>
      </c>
      <c r="B1223" t="s">
        <v>10471</v>
      </c>
      <c r="C1223" t="s">
        <v>10472</v>
      </c>
      <c r="D1223" t="str">
        <f t="shared" si="211"/>
        <v>Philips Viva Collection HR1832 00 1.5-Litre400-Watt Juicer (Ink Black)</v>
      </c>
      <c r="F1223" t="str">
        <f t="shared" si="220"/>
        <v>Unique</v>
      </c>
      <c r="G1223" t="str" cm="1">
        <f t="array" ref="G1223">PROPER(_xlfn.TEXTJOIN(" ", TRUE, INDEX(_xlfn.FILTERXML("&lt;t&gt;&lt;s&gt;" &amp; SUBSTITUTE(D1223," ","&lt;/s&gt;&lt;s&gt;") &amp; "&lt;/s&gt;&lt;/t&gt;", "//s"), _xlfn.SEQUENCE(4))))</f>
        <v>Philips Viva Collection Hr1832</v>
      </c>
      <c r="H1223" t="str">
        <f t="shared" si="210"/>
        <v>Juicer (Ink Black)</v>
      </c>
      <c r="I1223" t="s">
        <v>10473</v>
      </c>
      <c r="J1223" t="s">
        <v>13176</v>
      </c>
      <c r="K1223" s="7" t="str">
        <f t="shared" si="212"/>
        <v>Home &amp; Kitchen</v>
      </c>
      <c r="L1223" s="2" t="s">
        <v>13285</v>
      </c>
      <c r="M1223" t="str">
        <f t="shared" si="213"/>
        <v>Kitchen &amp; HomeAppliances</v>
      </c>
      <c r="N1223" s="2" t="s">
        <v>13286</v>
      </c>
      <c r="O1223" s="2" t="str">
        <f t="shared" si="214"/>
        <v>SmallKitchenAppliances</v>
      </c>
      <c r="P1223" s="1" t="s">
        <v>13354</v>
      </c>
      <c r="R1223" s="2">
        <v>6499</v>
      </c>
      <c r="S1223" s="8">
        <f t="shared" si="215"/>
        <v>6499</v>
      </c>
      <c r="T1223" s="2">
        <v>8995</v>
      </c>
      <c r="U1223" s="8">
        <f t="shared" si="216"/>
        <v>8995</v>
      </c>
      <c r="V1223" s="1">
        <f t="shared" si="217"/>
        <v>0.2774874930516954</v>
      </c>
      <c r="W1223">
        <v>4.3</v>
      </c>
      <c r="X1223" s="10">
        <f t="shared" si="218"/>
        <v>4.3</v>
      </c>
      <c r="Y1223" s="4">
        <v>2810</v>
      </c>
      <c r="Z1223" s="12">
        <f t="shared" si="219"/>
        <v>2810</v>
      </c>
    </row>
    <row r="1224" spans="1:26" x14ac:dyDescent="0.25">
      <c r="A1224">
        <v>1223</v>
      </c>
      <c r="B1224" t="s">
        <v>10482</v>
      </c>
      <c r="C1224" t="s">
        <v>10483</v>
      </c>
      <c r="D1224" t="str">
        <f t="shared" si="211"/>
        <v>Kitchenwell Multipurpose Portable Electronic Digital Weighing Scale Weight Machine | Weight Machine | 10 Kg</v>
      </c>
      <c r="F1224" t="str">
        <f t="shared" si="220"/>
        <v>Unique</v>
      </c>
      <c r="G1224" t="str" cm="1">
        <f t="array" ref="G1224">PROPER(_xlfn.TEXTJOIN(" ", TRUE, INDEX(_xlfn.FILTERXML("&lt;t&gt;&lt;s&gt;" &amp; SUBSTITUTE(D1224," ","&lt;/s&gt;&lt;s&gt;") &amp; "&lt;/s&gt;&lt;/t&gt;", "//s"), _xlfn.SEQUENCE(4))))</f>
        <v>Kitchenwell Multipurpose Portable Electronic</v>
      </c>
      <c r="H1224" t="str">
        <f t="shared" si="210"/>
        <v>Scale Weight Machine | Weight Machine | 10 Kg</v>
      </c>
      <c r="I1224" t="s">
        <v>9151</v>
      </c>
      <c r="J1224" t="s">
        <v>13176</v>
      </c>
      <c r="K1224" s="7" t="str">
        <f t="shared" si="212"/>
        <v>Home &amp; Kitchen</v>
      </c>
      <c r="L1224" t="s">
        <v>13285</v>
      </c>
      <c r="M1224" t="str">
        <f t="shared" si="213"/>
        <v>Kitchen &amp; HomeAppliances</v>
      </c>
      <c r="N1224" t="s">
        <v>13286</v>
      </c>
      <c r="O1224" s="2" t="str">
        <f t="shared" si="214"/>
        <v>SmallKitchenAppliances</v>
      </c>
      <c r="P1224" s="1" t="s">
        <v>13296</v>
      </c>
      <c r="Q1224" t="s">
        <v>13321</v>
      </c>
      <c r="R1224">
        <v>239</v>
      </c>
      <c r="S1224" s="8">
        <f t="shared" si="215"/>
        <v>239</v>
      </c>
      <c r="T1224">
        <v>239</v>
      </c>
      <c r="U1224" s="8">
        <f t="shared" si="216"/>
        <v>239</v>
      </c>
      <c r="V1224" s="1">
        <f t="shared" si="217"/>
        <v>0</v>
      </c>
      <c r="W1224">
        <v>4.3</v>
      </c>
      <c r="X1224" s="10">
        <f t="shared" si="218"/>
        <v>4.3</v>
      </c>
      <c r="Y1224" s="4">
        <v>7</v>
      </c>
      <c r="Z1224" s="12">
        <f t="shared" si="219"/>
        <v>7</v>
      </c>
    </row>
    <row r="1225" spans="1:26" x14ac:dyDescent="0.25">
      <c r="A1225">
        <v>1224</v>
      </c>
      <c r="B1225" t="s">
        <v>10492</v>
      </c>
      <c r="C1225" t="s">
        <v>10493</v>
      </c>
      <c r="D1225" t="str">
        <f t="shared" si="211"/>
        <v>FIGMENT Handheld Milk Frother Rechargeable, 3-Speed Electric Frother for Coffee with 2 Whisks and Coffee Decoration Tool, Coffee Frother Mixer, CRESCENT ENTERPRISES VRW0.50BK (A1)</v>
      </c>
      <c r="F1225" t="str">
        <f t="shared" si="220"/>
        <v>Unique</v>
      </c>
      <c r="G1225" t="str" cm="1">
        <f t="array" ref="G1225">PROPER(_xlfn.TEXTJOIN(" ", TRUE, INDEX(_xlfn.FILTERXML("&lt;t&gt;&lt;s&gt;" &amp; SUBSTITUTE(D1225," ","&lt;/s&gt;&lt;s&gt;") &amp; "&lt;/s&gt;&lt;/t&gt;", "//s"), _xlfn.SEQUENCE(4))))</f>
        <v>Figment Handheld Milk Frother</v>
      </c>
      <c r="H1225" t="str">
        <f t="shared" si="210"/>
        <v>Electric Frother for Coffee with 2 Whisks and Coffee Decoration Tool, Coffee Frother Mixer, CRESCENT ENTERPRISES VRW0.50BK (A1)</v>
      </c>
      <c r="I1225" t="s">
        <v>8597</v>
      </c>
      <c r="J1225" t="s">
        <v>13176</v>
      </c>
      <c r="K1225" s="7" t="str">
        <f t="shared" si="212"/>
        <v>Home &amp; Kitchen</v>
      </c>
      <c r="L1225" t="s">
        <v>13285</v>
      </c>
      <c r="M1225" t="str">
        <f t="shared" si="213"/>
        <v>Kitchen &amp; HomeAppliances</v>
      </c>
      <c r="N1225" s="2" t="s">
        <v>13286</v>
      </c>
      <c r="O1225" s="2" t="str">
        <f t="shared" si="214"/>
        <v>SmallKitchenAppliances</v>
      </c>
      <c r="P1225" s="1" t="s">
        <v>13302</v>
      </c>
      <c r="R1225">
        <v>699</v>
      </c>
      <c r="S1225" s="8">
        <f t="shared" si="215"/>
        <v>699</v>
      </c>
      <c r="T1225" s="2">
        <v>1599</v>
      </c>
      <c r="U1225" s="8">
        <f t="shared" si="216"/>
        <v>1599</v>
      </c>
      <c r="V1225" s="1">
        <f t="shared" si="217"/>
        <v>0.56285178236397748</v>
      </c>
      <c r="W1225">
        <v>4.7</v>
      </c>
      <c r="X1225" s="10">
        <f t="shared" si="218"/>
        <v>4.7</v>
      </c>
      <c r="Y1225" s="4">
        <v>1729</v>
      </c>
      <c r="Z1225" s="12">
        <f t="shared" si="219"/>
        <v>1729</v>
      </c>
    </row>
    <row r="1226" spans="1:26" x14ac:dyDescent="0.25">
      <c r="A1226">
        <v>1225</v>
      </c>
      <c r="B1226" t="s">
        <v>10501</v>
      </c>
      <c r="C1226" t="s">
        <v>10502</v>
      </c>
      <c r="D1226" t="str">
        <f t="shared" si="211"/>
        <v>Balzano High Speed Nutri Blender Mixer Smoothie Maker - 500 Watt - Silver, 2 Jar</v>
      </c>
      <c r="F1226" t="str">
        <f t="shared" si="220"/>
        <v>Unique</v>
      </c>
      <c r="G1226" t="str" cm="1">
        <f t="array" ref="G1226">PROPER(_xlfn.TEXTJOIN(" ", TRUE, INDEX(_xlfn.FILTERXML("&lt;t&gt;&lt;s&gt;" &amp; SUBSTITUTE(D1226," ","&lt;/s&gt;&lt;s&gt;") &amp; "&lt;/s&gt;&lt;/t&gt;", "//s"), _xlfn.SEQUENCE(4))))</f>
        <v>Balzano High Speed Nutri</v>
      </c>
      <c r="H1226" t="str">
        <f t="shared" si="210"/>
        <v>Smoothie Maker - 500 Watt - Silver, 2 Jar</v>
      </c>
      <c r="I1226" t="s">
        <v>10503</v>
      </c>
      <c r="J1226" t="s">
        <v>13176</v>
      </c>
      <c r="K1226" s="7" t="str">
        <f t="shared" si="212"/>
        <v>Home &amp; Kitchen</v>
      </c>
      <c r="L1226" s="2" t="s">
        <v>13285</v>
      </c>
      <c r="M1226" t="str">
        <f t="shared" si="213"/>
        <v>Kitchen &amp; HomeAppliances</v>
      </c>
      <c r="N1226" s="2" t="s">
        <v>13286</v>
      </c>
      <c r="O1226" s="2" t="str">
        <f t="shared" si="214"/>
        <v>SmallKitchenAppliances</v>
      </c>
      <c r="P1226" s="1"/>
      <c r="R1226" s="2">
        <v>2599</v>
      </c>
      <c r="S1226" s="8">
        <f t="shared" si="215"/>
        <v>2599</v>
      </c>
      <c r="T1226" s="2">
        <v>4290</v>
      </c>
      <c r="U1226" s="8">
        <f t="shared" si="216"/>
        <v>4290</v>
      </c>
      <c r="V1226" s="1">
        <f t="shared" si="217"/>
        <v>0.39417249417249417</v>
      </c>
      <c r="W1226">
        <v>4.4000000000000004</v>
      </c>
      <c r="X1226" s="10">
        <f t="shared" si="218"/>
        <v>4.4000000000000004</v>
      </c>
      <c r="Y1226" s="4">
        <v>2116</v>
      </c>
      <c r="Z1226" s="12">
        <f t="shared" si="219"/>
        <v>2116</v>
      </c>
    </row>
    <row r="1227" spans="1:26" x14ac:dyDescent="0.25">
      <c r="A1227">
        <v>1226</v>
      </c>
      <c r="B1227" t="s">
        <v>10512</v>
      </c>
      <c r="C1227" t="s">
        <v>10513</v>
      </c>
      <c r="D1227" t="str">
        <f t="shared" si="211"/>
        <v>Swiss Military VC03 Wireless Car Vacuum Cleaner | Wireless Vacuum Cleaner for Home, Car, Living Room | Wireless Vacuum Cleaner Dust Collection Lighting Car Pet Hair Vacuum with Powerful Motor</v>
      </c>
      <c r="F1227" t="str">
        <f t="shared" si="220"/>
        <v>Unique</v>
      </c>
      <c r="G1227" t="str" cm="1">
        <f t="array" ref="G1227">PROPER(_xlfn.TEXTJOIN(" ", TRUE, INDEX(_xlfn.FILTERXML("&lt;t&gt;&lt;s&gt;" &amp; SUBSTITUTE(D1227," ","&lt;/s&gt;&lt;s&gt;") &amp; "&lt;/s&gt;&lt;/t&gt;", "//s"), _xlfn.SEQUENCE(4))))</f>
        <v>Swiss Military Vc03 Wireless</v>
      </c>
      <c r="H1227" t="str">
        <f t="shared" si="210"/>
        <v>Cleaner | Wireless Vacuum Cleaner for Home, Car, Living Room | Wireless Vacuum Cleaner Dust Collection Lighting Car Pet Hair Vacuum with Powerful Motor</v>
      </c>
      <c r="I1227" t="s">
        <v>8877</v>
      </c>
      <c r="J1227" t="s">
        <v>13176</v>
      </c>
      <c r="K1227" s="7" t="str">
        <f t="shared" si="212"/>
        <v>Home &amp; Kitchen</v>
      </c>
      <c r="L1227" s="2" t="s">
        <v>13285</v>
      </c>
      <c r="M1227" t="str">
        <f t="shared" si="213"/>
        <v>Kitchen &amp; HomeAppliances</v>
      </c>
      <c r="N1227" s="2" t="s">
        <v>13293</v>
      </c>
      <c r="O1227" s="2" t="str">
        <f t="shared" si="214"/>
        <v>Vacuum , Cleaning &amp; Ironing</v>
      </c>
      <c r="P1227" s="1" t="s">
        <v>13316</v>
      </c>
      <c r="Q1227" t="s">
        <v>13317</v>
      </c>
      <c r="R1227" s="2">
        <v>1547</v>
      </c>
      <c r="S1227" s="8">
        <f t="shared" si="215"/>
        <v>1547</v>
      </c>
      <c r="T1227" s="2">
        <v>2890</v>
      </c>
      <c r="U1227" s="8">
        <f t="shared" si="216"/>
        <v>2890</v>
      </c>
      <c r="V1227" s="1">
        <f t="shared" si="217"/>
        <v>0.46470588235294119</v>
      </c>
      <c r="W1227">
        <v>3.9</v>
      </c>
      <c r="X1227" s="10">
        <f t="shared" si="218"/>
        <v>3.9</v>
      </c>
      <c r="Y1227" s="4">
        <v>463</v>
      </c>
      <c r="Z1227" s="12">
        <f t="shared" si="219"/>
        <v>463</v>
      </c>
    </row>
    <row r="1228" spans="1:26" x14ac:dyDescent="0.25">
      <c r="A1228">
        <v>1227</v>
      </c>
      <c r="B1228" t="s">
        <v>10522</v>
      </c>
      <c r="C1228" t="s">
        <v>10523</v>
      </c>
      <c r="D1228" t="str">
        <f t="shared" si="211"/>
        <v>Zuvexa USB Rechargeable Electric Foam Maker - Handheld Milk Wand Mixer Frother for Hot Milk, Hand Blender Coffee, Egg Beater (Black)</v>
      </c>
      <c r="F1228" t="str">
        <f t="shared" si="220"/>
        <v>Unique</v>
      </c>
      <c r="G1228" t="str" cm="1">
        <f t="array" ref="G1228">PROPER(_xlfn.TEXTJOIN(" ", TRUE, INDEX(_xlfn.FILTERXML("&lt;t&gt;&lt;s&gt;" &amp; SUBSTITUTE(D1228," ","&lt;/s&gt;&lt;s&gt;") &amp; "&lt;/s&gt;&lt;/t&gt;", "//s"), _xlfn.SEQUENCE(4))))</f>
        <v>Zuvexa Usb Rechargeable Electric</v>
      </c>
      <c r="H1228" t="str">
        <f t="shared" si="210"/>
        <v>- Handheld Milk Wand Mixer Frother for Hot Milk, Hand Blender Coffee, Egg Beater (Black)</v>
      </c>
      <c r="I1228" t="s">
        <v>8597</v>
      </c>
      <c r="J1228" t="s">
        <v>13176</v>
      </c>
      <c r="K1228" s="7" t="str">
        <f t="shared" si="212"/>
        <v>Home &amp; Kitchen</v>
      </c>
      <c r="L1228" t="s">
        <v>13285</v>
      </c>
      <c r="M1228" t="str">
        <f t="shared" si="213"/>
        <v>Kitchen &amp; HomeAppliances</v>
      </c>
      <c r="N1228" s="2" t="s">
        <v>13286</v>
      </c>
      <c r="O1228" s="2" t="str">
        <f t="shared" si="214"/>
        <v>SmallKitchenAppliances</v>
      </c>
      <c r="P1228" s="1" t="s">
        <v>13302</v>
      </c>
      <c r="R1228">
        <v>499</v>
      </c>
      <c r="S1228" s="8">
        <f t="shared" si="215"/>
        <v>499</v>
      </c>
      <c r="T1228" s="2">
        <v>1299</v>
      </c>
      <c r="U1228" s="8">
        <f t="shared" si="216"/>
        <v>1299</v>
      </c>
      <c r="V1228" s="1">
        <f t="shared" si="217"/>
        <v>0.61585835257890686</v>
      </c>
      <c r="W1228">
        <v>4.7</v>
      </c>
      <c r="X1228" s="10">
        <f t="shared" si="218"/>
        <v>4.7</v>
      </c>
      <c r="Y1228" s="4">
        <v>54</v>
      </c>
      <c r="Z1228" s="12">
        <f t="shared" si="219"/>
        <v>54</v>
      </c>
    </row>
    <row r="1229" spans="1:26" x14ac:dyDescent="0.25">
      <c r="A1229">
        <v>1228</v>
      </c>
      <c r="B1229" t="s">
        <v>10532</v>
      </c>
      <c r="C1229" t="s">
        <v>10533</v>
      </c>
      <c r="D1229" t="str">
        <f t="shared" si="211"/>
        <v>Usha IH2415 1500-Watt Immersion Heater (Silver)</v>
      </c>
      <c r="F1229" t="str">
        <f t="shared" si="220"/>
        <v>Unique</v>
      </c>
      <c r="G1229" t="str" cm="1">
        <f t="array" ref="G1229">PROPER(_xlfn.TEXTJOIN(" ", TRUE, INDEX(_xlfn.FILTERXML("&lt;t&gt;&lt;s&gt;" &amp; SUBSTITUTE(D1229," ","&lt;/s&gt;&lt;s&gt;") &amp; "&lt;/s&gt;&lt;/t&gt;", "//s"), _xlfn.SEQUENCE(4))))</f>
        <v>Usha Ih2415 1500-Watt Immersion</v>
      </c>
      <c r="H1229" t="str">
        <f t="shared" si="210"/>
        <v/>
      </c>
      <c r="I1229" t="s">
        <v>8752</v>
      </c>
      <c r="J1229" t="s">
        <v>13176</v>
      </c>
      <c r="K1229" s="7" t="str">
        <f t="shared" si="212"/>
        <v>Home &amp; Kitchen</v>
      </c>
      <c r="L1229" t="s">
        <v>13289</v>
      </c>
      <c r="M1229" t="str">
        <f t="shared" si="213"/>
        <v>Heating , Cooling &amp; AirQuality</v>
      </c>
      <c r="N1229" t="s">
        <v>13305</v>
      </c>
      <c r="O1229" s="2" t="str">
        <f t="shared" si="214"/>
        <v>WaterHeaters &amp; Geysers</v>
      </c>
      <c r="P1229" s="1" t="s">
        <v>13309</v>
      </c>
      <c r="R1229">
        <v>510</v>
      </c>
      <c r="S1229" s="8">
        <f t="shared" si="215"/>
        <v>510</v>
      </c>
      <c r="T1229">
        <v>640</v>
      </c>
      <c r="U1229" s="8">
        <f t="shared" si="216"/>
        <v>640</v>
      </c>
      <c r="V1229" s="1">
        <f t="shared" si="217"/>
        <v>0.203125</v>
      </c>
      <c r="W1229">
        <v>4.0999999999999996</v>
      </c>
      <c r="X1229" s="10">
        <f t="shared" si="218"/>
        <v>4.0999999999999996</v>
      </c>
      <c r="Y1229" s="4">
        <v>7229</v>
      </c>
      <c r="Z1229" s="12">
        <f t="shared" si="219"/>
        <v>7229</v>
      </c>
    </row>
    <row r="1230" spans="1:26" x14ac:dyDescent="0.25">
      <c r="A1230">
        <v>1229</v>
      </c>
      <c r="B1230" t="s">
        <v>10542</v>
      </c>
      <c r="C1230" t="s">
        <v>10543</v>
      </c>
      <c r="D1230" t="str">
        <f t="shared" si="211"/>
        <v>ACTIVA Instant 3 LTR 3 KVA SPECIAL Anti Rust Coated Tank Geyser with Full ABS Body with 5 Year Warranty Premium (White)</v>
      </c>
      <c r="F1230" t="str">
        <f t="shared" si="220"/>
        <v>Unique</v>
      </c>
      <c r="G1230" t="str" cm="1">
        <f t="array" ref="G1230">PROPER(_xlfn.TEXTJOIN(" ", TRUE, INDEX(_xlfn.FILTERXML("&lt;t&gt;&lt;s&gt;" &amp; SUBSTITUTE(D1230," ","&lt;/s&gt;&lt;s&gt;") &amp; "&lt;/s&gt;&lt;/t&gt;", "//s"), _xlfn.SEQUENCE(4))))</f>
        <v>Activa Instant 3 Ltr</v>
      </c>
      <c r="H1230" t="str">
        <f t="shared" si="210"/>
        <v>SPECIAL Anti Rust Coated Tank Geyser with Full ABS Body with 5 Year Warranty Premium (White)</v>
      </c>
      <c r="I1230" t="s">
        <v>8629</v>
      </c>
      <c r="J1230" t="s">
        <v>13176</v>
      </c>
      <c r="K1230" s="7" t="str">
        <f t="shared" si="212"/>
        <v>Home &amp; Kitchen</v>
      </c>
      <c r="L1230" s="2" t="s">
        <v>13289</v>
      </c>
      <c r="M1230" t="str">
        <f t="shared" si="213"/>
        <v>Heating , Cooling &amp; AirQuality</v>
      </c>
      <c r="N1230" s="2" t="s">
        <v>13305</v>
      </c>
      <c r="O1230" s="2" t="str">
        <f t="shared" si="214"/>
        <v>WaterHeaters &amp; Geysers</v>
      </c>
      <c r="P1230" s="1" t="s">
        <v>13306</v>
      </c>
      <c r="R1230" s="2">
        <v>1899</v>
      </c>
      <c r="S1230" s="8">
        <f t="shared" si="215"/>
        <v>1899</v>
      </c>
      <c r="T1230" s="2">
        <v>3790</v>
      </c>
      <c r="U1230" s="8">
        <f t="shared" si="216"/>
        <v>3790</v>
      </c>
      <c r="V1230" s="1">
        <f t="shared" si="217"/>
        <v>0.49894459102902372</v>
      </c>
      <c r="W1230">
        <v>3.8</v>
      </c>
      <c r="X1230" s="10">
        <f t="shared" si="218"/>
        <v>3.8</v>
      </c>
      <c r="Y1230" s="4">
        <v>3842</v>
      </c>
      <c r="Z1230" s="12">
        <f t="shared" si="219"/>
        <v>3842</v>
      </c>
    </row>
    <row r="1231" spans="1:26" x14ac:dyDescent="0.25">
      <c r="A1231">
        <v>1230</v>
      </c>
      <c r="B1231" t="s">
        <v>10552</v>
      </c>
      <c r="C1231" t="s">
        <v>10553</v>
      </c>
      <c r="D1231" t="str">
        <f t="shared" si="211"/>
        <v>Havells Instanio 1-Litre 3KW Instant Water Heater (Geyser), White Blue</v>
      </c>
      <c r="F1231" t="str">
        <f t="shared" si="220"/>
        <v>Unique</v>
      </c>
      <c r="G1231" t="str" cm="1">
        <f t="array" ref="G1231">PROPER(_xlfn.TEXTJOIN(" ", TRUE, INDEX(_xlfn.FILTERXML("&lt;t&gt;&lt;s&gt;" &amp; SUBSTITUTE(D1231," ","&lt;/s&gt;&lt;s&gt;") &amp; "&lt;/s&gt;&lt;/t&gt;", "//s"), _xlfn.SEQUENCE(4))))</f>
        <v>Havells Instanio 1-Litre 3Kw</v>
      </c>
      <c r="H1231" t="str">
        <f t="shared" si="210"/>
        <v>Heater (Geyser), White Blue</v>
      </c>
      <c r="I1231" t="s">
        <v>8629</v>
      </c>
      <c r="J1231" t="s">
        <v>13176</v>
      </c>
      <c r="K1231" s="7" t="str">
        <f t="shared" si="212"/>
        <v>Home &amp; Kitchen</v>
      </c>
      <c r="L1231" s="2" t="s">
        <v>13289</v>
      </c>
      <c r="M1231" t="str">
        <f t="shared" si="213"/>
        <v>Heating , Cooling &amp; AirQuality</v>
      </c>
      <c r="N1231" s="2" t="s">
        <v>13305</v>
      </c>
      <c r="O1231" s="2" t="str">
        <f t="shared" si="214"/>
        <v>WaterHeaters &amp; Geysers</v>
      </c>
      <c r="P1231" s="1" t="s">
        <v>13306</v>
      </c>
      <c r="R1231" s="2">
        <v>2599</v>
      </c>
      <c r="S1231" s="8">
        <f t="shared" si="215"/>
        <v>2599</v>
      </c>
      <c r="T1231" s="2">
        <v>4560</v>
      </c>
      <c r="U1231" s="8">
        <f t="shared" si="216"/>
        <v>4560</v>
      </c>
      <c r="V1231" s="1">
        <f t="shared" si="217"/>
        <v>0.43004385964912278</v>
      </c>
      <c r="W1231">
        <v>4.4000000000000004</v>
      </c>
      <c r="X1231" s="10">
        <f t="shared" si="218"/>
        <v>4.4000000000000004</v>
      </c>
      <c r="Y1231" s="4">
        <v>646</v>
      </c>
      <c r="Z1231" s="12">
        <f t="shared" si="219"/>
        <v>646</v>
      </c>
    </row>
    <row r="1232" spans="1:26" x14ac:dyDescent="0.25">
      <c r="A1232">
        <v>1231</v>
      </c>
      <c r="B1232" t="s">
        <v>10561</v>
      </c>
      <c r="C1232" t="s">
        <v>10562</v>
      </c>
      <c r="D1232" t="str">
        <f t="shared" si="211"/>
        <v>Lifelong 2-in1 Egg Boiler and Poacher 500-Watt (Transparent and Silver Grey), Boil 8 eggs, Poach 4 eggs, Easy to clean| 3 Boiling Modes, Stainless Steel Body and Heating Plate, Automatic Turn-Off</v>
      </c>
      <c r="F1232" t="str">
        <f t="shared" si="220"/>
        <v>Unique</v>
      </c>
      <c r="G1232" t="str" cm="1">
        <f t="array" ref="G1232">PROPER(_xlfn.TEXTJOIN(" ", TRUE, INDEX(_xlfn.FILTERXML("&lt;t&gt;&lt;s&gt;" &amp; SUBSTITUTE(D1232," ","&lt;/s&gt;&lt;s&gt;") &amp; "&lt;/s&gt;&lt;/t&gt;", "//s"), _xlfn.SEQUENCE(4))))</f>
        <v>Lifelong 2-In1 Egg Boiler</v>
      </c>
      <c r="H1232" t="str">
        <f t="shared" si="210"/>
        <v>500-Watt (Transparent and Silver Grey), Boil 8 eggs, Poach 4 eggs, Easy to clean| 3 Boiling Modes, Stainless Steel Body and Heating Plate, Automatic Turn-Off</v>
      </c>
      <c r="I1232" t="s">
        <v>8938</v>
      </c>
      <c r="J1232" t="s">
        <v>13176</v>
      </c>
      <c r="K1232" s="7" t="str">
        <f t="shared" si="212"/>
        <v>Home &amp; Kitchen</v>
      </c>
      <c r="L1232" s="2" t="s">
        <v>13285</v>
      </c>
      <c r="M1232" t="str">
        <f t="shared" si="213"/>
        <v>Kitchen &amp; HomeAppliances</v>
      </c>
      <c r="N1232" s="2" t="s">
        <v>13286</v>
      </c>
      <c r="O1232" s="2" t="str">
        <f t="shared" si="214"/>
        <v>SmallKitchenAppliances</v>
      </c>
      <c r="P1232" s="1" t="s">
        <v>13318</v>
      </c>
      <c r="R1232" s="2">
        <v>1199</v>
      </c>
      <c r="S1232" s="8">
        <f t="shared" si="215"/>
        <v>1199</v>
      </c>
      <c r="T1232" s="2">
        <v>3500</v>
      </c>
      <c r="U1232" s="8">
        <f t="shared" si="216"/>
        <v>3500</v>
      </c>
      <c r="V1232" s="1">
        <f t="shared" si="217"/>
        <v>0.65742857142857147</v>
      </c>
      <c r="W1232">
        <v>4.3</v>
      </c>
      <c r="X1232" s="10">
        <f t="shared" si="218"/>
        <v>4.3</v>
      </c>
      <c r="Y1232" s="4">
        <v>1802</v>
      </c>
      <c r="Z1232" s="12">
        <f t="shared" si="219"/>
        <v>1802</v>
      </c>
    </row>
    <row r="1233" spans="1:26" x14ac:dyDescent="0.25">
      <c r="A1233">
        <v>1232</v>
      </c>
      <c r="B1233" t="s">
        <v>10571</v>
      </c>
      <c r="C1233" t="s">
        <v>13007</v>
      </c>
      <c r="D1233" t="str">
        <f t="shared" si="211"/>
        <v>INDIAS‚Ñ¢ Electro-Instant Water Geyser A.B.S. Body Shock Proof Can be Used in Bathroom, Kitchen, wash Area, Hotels, Hospital etc.</v>
      </c>
      <c r="F1233" t="str">
        <f t="shared" si="220"/>
        <v>Unique</v>
      </c>
      <c r="G1233" t="str" cm="1">
        <f t="array" ref="G1233">PROPER(_xlfn.TEXTJOIN(" ", TRUE, INDEX(_xlfn.FILTERXML("&lt;t&gt;&lt;s&gt;" &amp; SUBSTITUTE(D1233," ","&lt;/s&gt;&lt;s&gt;") &amp; "&lt;/s&gt;&lt;/t&gt;", "//s"), _xlfn.SEQUENCE(4))))</f>
        <v>Indias‚Ñ¢ Electro-Instant Water Geyser</v>
      </c>
      <c r="H1233" t="str">
        <f t="shared" si="210"/>
        <v>Shock Proof Can be Used in Bathroom, Kitchen, wash Area, Hotels, Hospital etc.</v>
      </c>
      <c r="I1233" t="s">
        <v>8629</v>
      </c>
      <c r="J1233" t="s">
        <v>13176</v>
      </c>
      <c r="K1233" s="7" t="str">
        <f t="shared" si="212"/>
        <v>Home &amp; Kitchen</v>
      </c>
      <c r="L1233" t="s">
        <v>13289</v>
      </c>
      <c r="M1233" t="str">
        <f t="shared" si="213"/>
        <v>Heating , Cooling &amp; AirQuality</v>
      </c>
      <c r="N1233" s="2" t="s">
        <v>13305</v>
      </c>
      <c r="O1233" s="2" t="str">
        <f t="shared" si="214"/>
        <v>WaterHeaters &amp; Geysers</v>
      </c>
      <c r="P1233" s="1" t="s">
        <v>13306</v>
      </c>
      <c r="R1233">
        <v>999</v>
      </c>
      <c r="S1233" s="8">
        <f t="shared" si="215"/>
        <v>999</v>
      </c>
      <c r="T1233" s="2">
        <v>2600</v>
      </c>
      <c r="U1233" s="8">
        <f t="shared" si="216"/>
        <v>2600</v>
      </c>
      <c r="V1233" s="1">
        <f t="shared" si="217"/>
        <v>0.61576923076923074</v>
      </c>
      <c r="W1233">
        <v>3.4</v>
      </c>
      <c r="X1233" s="10">
        <f t="shared" si="218"/>
        <v>3.4</v>
      </c>
      <c r="Y1233" s="4">
        <v>252</v>
      </c>
      <c r="Z1233" s="12">
        <f t="shared" si="219"/>
        <v>252</v>
      </c>
    </row>
    <row r="1234" spans="1:26" x14ac:dyDescent="0.25">
      <c r="A1234">
        <v>1233</v>
      </c>
      <c r="B1234" t="s">
        <v>10580</v>
      </c>
      <c r="C1234" t="s">
        <v>10581</v>
      </c>
      <c r="D1234" t="str">
        <f t="shared" si="211"/>
        <v>AmazonBasics Induction Cooktop 1600 Watt (Black)</v>
      </c>
      <c r="F1234" t="str">
        <f t="shared" si="220"/>
        <v>Unique</v>
      </c>
      <c r="G1234" t="str" cm="1">
        <f t="array" ref="G1234">PROPER(_xlfn.TEXTJOIN(" ", TRUE, INDEX(_xlfn.FILTERXML("&lt;t&gt;&lt;s&gt;" &amp; SUBSTITUTE(D1234," ","&lt;/s&gt;&lt;s&gt;") &amp; "&lt;/s&gt;&lt;/t&gt;", "//s"), _xlfn.SEQUENCE(4))))</f>
        <v>Amazonbasics Induction Cooktop 1600</v>
      </c>
      <c r="H1234" t="str">
        <f t="shared" si="210"/>
        <v/>
      </c>
      <c r="I1234" t="s">
        <v>8556</v>
      </c>
      <c r="J1234" t="s">
        <v>13176</v>
      </c>
      <c r="K1234" s="7" t="str">
        <f t="shared" si="212"/>
        <v>Home &amp; Kitchen</v>
      </c>
      <c r="L1234" s="2" t="s">
        <v>13285</v>
      </c>
      <c r="M1234" t="str">
        <f t="shared" si="213"/>
        <v>Kitchen &amp; HomeAppliances</v>
      </c>
      <c r="N1234" s="2" t="s">
        <v>13286</v>
      </c>
      <c r="O1234" s="2" t="str">
        <f t="shared" si="214"/>
        <v>SmallKitchenAppliances</v>
      </c>
      <c r="P1234" s="1" t="s">
        <v>13301</v>
      </c>
      <c r="R1234" s="2">
        <v>1999</v>
      </c>
      <c r="S1234" s="8">
        <f t="shared" si="215"/>
        <v>1999</v>
      </c>
      <c r="T1234" s="2">
        <v>3300</v>
      </c>
      <c r="U1234" s="8">
        <f t="shared" si="216"/>
        <v>3300</v>
      </c>
      <c r="V1234" s="1">
        <f t="shared" si="217"/>
        <v>0.39424242424242423</v>
      </c>
      <c r="W1234">
        <v>4.2</v>
      </c>
      <c r="X1234" s="10">
        <f t="shared" si="218"/>
        <v>4.2</v>
      </c>
      <c r="Y1234" s="4">
        <v>780</v>
      </c>
      <c r="Z1234" s="12">
        <f t="shared" si="219"/>
        <v>780</v>
      </c>
    </row>
    <row r="1235" spans="1:26" x14ac:dyDescent="0.25">
      <c r="A1235">
        <v>1234</v>
      </c>
      <c r="B1235" t="s">
        <v>10590</v>
      </c>
      <c r="C1235" t="s">
        <v>10591</v>
      </c>
      <c r="D1235" t="str">
        <f t="shared" si="211"/>
        <v>Sui Generis Electric Handheld Milk Wand Mixer Frother for Latte Coffee Hot Milk, Milk Frother, Electric Coffee Beater, Egg Beater, Latte Maker, Mini Hand Blender Cappuccino Maker (Multicolor)</v>
      </c>
      <c r="F1235" t="str">
        <f t="shared" si="220"/>
        <v>Unique</v>
      </c>
      <c r="G1235" t="str" cm="1">
        <f t="array" ref="G1235">PROPER(_xlfn.TEXTJOIN(" ", TRUE, INDEX(_xlfn.FILTERXML("&lt;t&gt;&lt;s&gt;" &amp; SUBSTITUTE(D1235," ","&lt;/s&gt;&lt;s&gt;") &amp; "&lt;/s&gt;&lt;/t&gt;", "//s"), _xlfn.SEQUENCE(4))))</f>
        <v>Sui Generis Electric Handheld</v>
      </c>
      <c r="H1235" t="str">
        <f t="shared" si="210"/>
        <v>Mixer Frother for Latte Coffee Hot Milk, Milk Frother, Electric Coffee Beater, Egg Beater, Latte Maker, Mini Hand Blender Cappuccino Maker (Multicolor)</v>
      </c>
      <c r="I1235" t="s">
        <v>8597</v>
      </c>
      <c r="J1235" t="s">
        <v>13176</v>
      </c>
      <c r="K1235" s="7" t="str">
        <f t="shared" si="212"/>
        <v>Home &amp; Kitchen</v>
      </c>
      <c r="L1235" t="s">
        <v>13285</v>
      </c>
      <c r="M1235" t="str">
        <f t="shared" si="213"/>
        <v>Kitchen &amp; HomeAppliances</v>
      </c>
      <c r="N1235" t="s">
        <v>13286</v>
      </c>
      <c r="O1235" s="2" t="str">
        <f t="shared" si="214"/>
        <v>SmallKitchenAppliances</v>
      </c>
      <c r="P1235" s="1" t="s">
        <v>13302</v>
      </c>
      <c r="R1235">
        <v>210</v>
      </c>
      <c r="S1235" s="8">
        <f t="shared" si="215"/>
        <v>210</v>
      </c>
      <c r="T1235">
        <v>699</v>
      </c>
      <c r="U1235" s="8">
        <f t="shared" si="216"/>
        <v>699</v>
      </c>
      <c r="V1235" s="1">
        <f t="shared" si="217"/>
        <v>0.69957081545064381</v>
      </c>
      <c r="W1235">
        <v>3.7</v>
      </c>
      <c r="X1235" s="10">
        <f t="shared" si="218"/>
        <v>3.7</v>
      </c>
      <c r="Y1235" s="4">
        <v>74</v>
      </c>
      <c r="Z1235" s="12">
        <f t="shared" si="219"/>
        <v>74</v>
      </c>
    </row>
    <row r="1236" spans="1:26" x14ac:dyDescent="0.25">
      <c r="A1236">
        <v>1235</v>
      </c>
      <c r="B1236" t="s">
        <v>10600</v>
      </c>
      <c r="C1236" t="s">
        <v>10601</v>
      </c>
      <c r="D1236" t="str">
        <f t="shared" si="211"/>
        <v>Philips Air Purifier Ac2887 20,Vitashield Intelligent Purification,Long Hepa Filter Life Upto 17000 Hours,Removes 99.9% Airborne Viruses and Bacteria,99.97% Airborne Pollutants,Ideal For Master Bedroom</v>
      </c>
      <c r="F1236" t="str">
        <f t="shared" si="220"/>
        <v>Unique</v>
      </c>
      <c r="G1236" t="str" cm="1">
        <f t="array" ref="G1236">PROPER(_xlfn.TEXTJOIN(" ", TRUE, INDEX(_xlfn.FILTERXML("&lt;t&gt;&lt;s&gt;" &amp; SUBSTITUTE(D1236," ","&lt;/s&gt;&lt;s&gt;") &amp; "&lt;/s&gt;&lt;/t&gt;", "//s"), _xlfn.SEQUENCE(4))))</f>
        <v>Philips Air Purifier Ac2887</v>
      </c>
      <c r="H1236" t="str">
        <f t="shared" si="210"/>
        <v>Purification,Long Hepa Filter Life Upto 17000 Hours,Removes 99.9% Airborne Viruses and Bacteria,99.97% Airborne Pollutants,Ideal For Master Bedroom</v>
      </c>
      <c r="I1236" t="s">
        <v>9990</v>
      </c>
      <c r="J1236" t="s">
        <v>13176</v>
      </c>
      <c r="K1236" s="7" t="str">
        <f t="shared" si="212"/>
        <v>Home &amp; Kitchen</v>
      </c>
      <c r="L1236" s="2" t="s">
        <v>13289</v>
      </c>
      <c r="M1236" t="str">
        <f t="shared" si="213"/>
        <v>Heating , Cooling &amp; AirQuality</v>
      </c>
      <c r="N1236" s="2" t="s">
        <v>13342</v>
      </c>
      <c r="O1236" s="2" t="str">
        <f t="shared" si="214"/>
        <v>AirPurifiers</v>
      </c>
      <c r="P1236" s="1" t="s">
        <v>13343</v>
      </c>
      <c r="R1236" s="2">
        <v>14499</v>
      </c>
      <c r="S1236" s="8">
        <f t="shared" si="215"/>
        <v>14499</v>
      </c>
      <c r="T1236" s="2">
        <v>23559</v>
      </c>
      <c r="U1236" s="8">
        <f t="shared" si="216"/>
        <v>23559</v>
      </c>
      <c r="V1236" s="1">
        <f t="shared" si="217"/>
        <v>0.38456640774226408</v>
      </c>
      <c r="W1236">
        <v>4.3</v>
      </c>
      <c r="X1236" s="10">
        <f t="shared" si="218"/>
        <v>4.3</v>
      </c>
      <c r="Y1236" s="4">
        <v>2026</v>
      </c>
      <c r="Z1236" s="12">
        <f t="shared" si="219"/>
        <v>2026</v>
      </c>
    </row>
    <row r="1237" spans="1:26" x14ac:dyDescent="0.25">
      <c r="A1237">
        <v>1236</v>
      </c>
      <c r="B1237" t="s">
        <v>10610</v>
      </c>
      <c r="C1237" t="s">
        <v>10611</v>
      </c>
      <c r="D1237" t="str">
        <f t="shared" si="211"/>
        <v>Esquire Laundry Basket Brown, 50 Ltr Capacity(Plastic)</v>
      </c>
      <c r="F1237" t="str">
        <f t="shared" si="220"/>
        <v>Unique</v>
      </c>
      <c r="G1237" t="str" cm="1">
        <f t="array" ref="G1237">PROPER(_xlfn.TEXTJOIN(" ", TRUE, INDEX(_xlfn.FILTERXML("&lt;t&gt;&lt;s&gt;" &amp; SUBSTITUTE(D1237," ","&lt;/s&gt;&lt;s&gt;") &amp; "&lt;/s&gt;&lt;/t&gt;", "//s"), _xlfn.SEQUENCE(4))))</f>
        <v>Esquire Laundry Basket Brown,</v>
      </c>
      <c r="H1237" t="str">
        <f t="shared" si="210"/>
        <v>Capacity(Plastic)</v>
      </c>
      <c r="I1237" t="s">
        <v>8794</v>
      </c>
      <c r="J1237" t="s">
        <v>13176</v>
      </c>
      <c r="K1237" s="7" t="str">
        <f t="shared" si="212"/>
        <v>Home &amp; Kitchen</v>
      </c>
      <c r="L1237" t="s">
        <v>13312</v>
      </c>
      <c r="M1237" t="str">
        <f t="shared" si="213"/>
        <v>HomeStorage &amp; Organization</v>
      </c>
      <c r="N1237" s="2" t="s">
        <v>13313</v>
      </c>
      <c r="O1237" s="2" t="str">
        <f t="shared" si="214"/>
        <v>LaundryOrganization</v>
      </c>
      <c r="P1237" s="1" t="s">
        <v>13314</v>
      </c>
      <c r="R1237">
        <v>950</v>
      </c>
      <c r="S1237" s="8">
        <f t="shared" si="215"/>
        <v>950</v>
      </c>
      <c r="T1237" s="2">
        <v>1599</v>
      </c>
      <c r="U1237" s="8">
        <f t="shared" si="216"/>
        <v>1599</v>
      </c>
      <c r="V1237" s="1">
        <f t="shared" si="217"/>
        <v>0.40587867417135709</v>
      </c>
      <c r="W1237">
        <v>4.3</v>
      </c>
      <c r="X1237" s="10">
        <f t="shared" si="218"/>
        <v>4.3</v>
      </c>
      <c r="Y1237" s="4">
        <v>5911</v>
      </c>
      <c r="Z1237" s="12">
        <f t="shared" si="219"/>
        <v>5911</v>
      </c>
    </row>
    <row r="1238" spans="1:26" x14ac:dyDescent="0.25">
      <c r="A1238">
        <v>1237</v>
      </c>
      <c r="B1238" t="s">
        <v>10620</v>
      </c>
      <c r="C1238" t="s">
        <v>10621</v>
      </c>
      <c r="D1238" t="str">
        <f t="shared" si="211"/>
        <v>PHILIPS Air Fryer HD9200 90, uses up to 90% less fat, 1400W, 4.1 Liter, with Rapid Air Technology (Black), Large</v>
      </c>
      <c r="F1238" t="str">
        <f t="shared" si="220"/>
        <v>Unique</v>
      </c>
      <c r="G1238" t="str" cm="1">
        <f t="array" ref="G1238">PROPER(_xlfn.TEXTJOIN(" ", TRUE, INDEX(_xlfn.FILTERXML("&lt;t&gt;&lt;s&gt;" &amp; SUBSTITUTE(D1238," ","&lt;/s&gt;&lt;s&gt;") &amp; "&lt;/s&gt;&lt;/t&gt;", "//s"), _xlfn.SEQUENCE(4))))</f>
        <v>Philips Air Fryer Hd9200</v>
      </c>
      <c r="H1238" t="str">
        <f t="shared" si="210"/>
        <v>up to 90% less fat, 1400W, 4.1 Liter, with Rapid Air Technology (Black), Large</v>
      </c>
      <c r="I1238" t="s">
        <v>8783</v>
      </c>
      <c r="J1238" t="s">
        <v>13176</v>
      </c>
      <c r="K1238" s="7" t="str">
        <f t="shared" si="212"/>
        <v>Home &amp; Kitchen</v>
      </c>
      <c r="L1238" s="2" t="s">
        <v>13285</v>
      </c>
      <c r="M1238" t="str">
        <f t="shared" si="213"/>
        <v>Kitchen &amp; HomeAppliances</v>
      </c>
      <c r="N1238" s="2" t="s">
        <v>13286</v>
      </c>
      <c r="O1238" s="2" t="str">
        <f t="shared" si="214"/>
        <v>SmallKitchenAppliances</v>
      </c>
      <c r="P1238" s="1" t="s">
        <v>13310</v>
      </c>
      <c r="Q1238" t="s">
        <v>13311</v>
      </c>
      <c r="R1238" s="2">
        <v>7199</v>
      </c>
      <c r="S1238" s="8">
        <f t="shared" si="215"/>
        <v>7199</v>
      </c>
      <c r="T1238" s="2">
        <v>9995</v>
      </c>
      <c r="U1238" s="8">
        <f t="shared" si="216"/>
        <v>9995</v>
      </c>
      <c r="V1238" s="1">
        <f t="shared" si="217"/>
        <v>0.27973986993496747</v>
      </c>
      <c r="W1238">
        <v>4.4000000000000004</v>
      </c>
      <c r="X1238" s="10">
        <f t="shared" si="218"/>
        <v>4.4000000000000004</v>
      </c>
      <c r="Y1238" s="4">
        <v>1964</v>
      </c>
      <c r="Z1238" s="12">
        <f t="shared" si="219"/>
        <v>1964</v>
      </c>
    </row>
    <row r="1239" spans="1:26" x14ac:dyDescent="0.25">
      <c r="A1239">
        <v>1238</v>
      </c>
      <c r="B1239" t="s">
        <v>10630</v>
      </c>
      <c r="C1239" t="s">
        <v>10631</v>
      </c>
      <c r="D1239" t="str">
        <f t="shared" si="211"/>
        <v>Havells Bero Quartz Heater Black 800w 2 Heat Settings 2 Year Product Warranty</v>
      </c>
      <c r="F1239" t="str">
        <f t="shared" si="220"/>
        <v>Unique</v>
      </c>
      <c r="G1239" t="str" cm="1">
        <f t="array" ref="G1239">PROPER(_xlfn.TEXTJOIN(" ", TRUE, INDEX(_xlfn.FILTERXML("&lt;t&gt;&lt;s&gt;" &amp; SUBSTITUTE(D1239," ","&lt;/s&gt;&lt;s&gt;") &amp; "&lt;/s&gt;&lt;/t&gt;", "//s"), _xlfn.SEQUENCE(4))))</f>
        <v>Havells Bero Quartz Heater</v>
      </c>
      <c r="H1239" t="str">
        <f t="shared" si="210"/>
        <v>2 Heat Settings 2 Year Product Warranty</v>
      </c>
      <c r="I1239" t="s">
        <v>8461</v>
      </c>
      <c r="J1239" t="s">
        <v>13176</v>
      </c>
      <c r="K1239" s="7" t="str">
        <f t="shared" si="212"/>
        <v>Home &amp; Kitchen</v>
      </c>
      <c r="L1239" s="2" t="s">
        <v>13289</v>
      </c>
      <c r="M1239" t="str">
        <f t="shared" si="213"/>
        <v>Heating , Cooling &amp; AirQuality</v>
      </c>
      <c r="N1239" s="2" t="s">
        <v>13290</v>
      </c>
      <c r="O1239" s="2" t="str">
        <f t="shared" si="214"/>
        <v>RoomHeaters</v>
      </c>
      <c r="P1239" s="1" t="s">
        <v>13291</v>
      </c>
      <c r="R1239" s="2">
        <v>2439</v>
      </c>
      <c r="S1239" s="8">
        <f t="shared" si="215"/>
        <v>2439</v>
      </c>
      <c r="T1239" s="2">
        <v>2545</v>
      </c>
      <c r="U1239" s="8">
        <f t="shared" si="216"/>
        <v>2545</v>
      </c>
      <c r="V1239" s="1">
        <f t="shared" si="217"/>
        <v>4.1650294695481337E-2</v>
      </c>
      <c r="W1239">
        <v>4.0999999999999996</v>
      </c>
      <c r="X1239" s="10">
        <f t="shared" si="218"/>
        <v>4.0999999999999996</v>
      </c>
      <c r="Y1239" s="4">
        <v>25</v>
      </c>
      <c r="Z1239" s="12">
        <f t="shared" si="219"/>
        <v>25</v>
      </c>
    </row>
    <row r="1240" spans="1:26" x14ac:dyDescent="0.25">
      <c r="A1240">
        <v>1239</v>
      </c>
      <c r="B1240" t="s">
        <v>10640</v>
      </c>
      <c r="C1240" t="s">
        <v>10641</v>
      </c>
      <c r="D1240" t="str">
        <f t="shared" si="211"/>
        <v>Philips EasyTouch Plus Standing Garment Steamer GC523 60 - 1600 Watt, 5 Steam Settings, Up to 32 g min steam, with Double Pole</v>
      </c>
      <c r="F1240" t="str">
        <f t="shared" si="220"/>
        <v>Unique</v>
      </c>
      <c r="G1240" t="str" cm="1">
        <f t="array" ref="G1240">PROPER(_xlfn.TEXTJOIN(" ", TRUE, INDEX(_xlfn.FILTERXML("&lt;t&gt;&lt;s&gt;" &amp; SUBSTITUTE(D1240," ","&lt;/s&gt;&lt;s&gt;") &amp; "&lt;/s&gt;&lt;/t&gt;", "//s"), _xlfn.SEQUENCE(4))))</f>
        <v>Philips Easytouch Plus Standing</v>
      </c>
      <c r="H1240" t="str">
        <f t="shared" si="210"/>
        <v>GC523 60 - 1600 Watt, 5 Steam Settings, Up to 32 g min steam, with Double Pole</v>
      </c>
      <c r="I1240" t="s">
        <v>8805</v>
      </c>
      <c r="J1240" t="s">
        <v>13176</v>
      </c>
      <c r="K1240" s="7" t="str">
        <f t="shared" si="212"/>
        <v>Home &amp; Kitchen</v>
      </c>
      <c r="L1240" s="2" t="s">
        <v>13285</v>
      </c>
      <c r="M1240" t="str">
        <f t="shared" si="213"/>
        <v>Kitchen &amp; HomeAppliances</v>
      </c>
      <c r="N1240" s="2" t="s">
        <v>13293</v>
      </c>
      <c r="O1240" s="2" t="str">
        <f t="shared" si="214"/>
        <v>Vacuum , Cleaning &amp; Ironing</v>
      </c>
      <c r="P1240" s="1" t="s">
        <v>13294</v>
      </c>
      <c r="Q1240" t="s">
        <v>13303</v>
      </c>
      <c r="R1240" s="2">
        <v>7799</v>
      </c>
      <c r="S1240" s="8">
        <f t="shared" si="215"/>
        <v>7799</v>
      </c>
      <c r="T1240" s="2">
        <v>8995</v>
      </c>
      <c r="U1240" s="8">
        <f t="shared" si="216"/>
        <v>8995</v>
      </c>
      <c r="V1240" s="1">
        <f t="shared" si="217"/>
        <v>0.13296275708727071</v>
      </c>
      <c r="W1240">
        <v>4</v>
      </c>
      <c r="X1240" s="10">
        <f t="shared" si="218"/>
        <v>4</v>
      </c>
      <c r="Y1240" s="4">
        <v>3160</v>
      </c>
      <c r="Z1240" s="12">
        <f t="shared" si="219"/>
        <v>3160</v>
      </c>
    </row>
    <row r="1241" spans="1:26" x14ac:dyDescent="0.25">
      <c r="A1241">
        <v>1240</v>
      </c>
      <c r="B1241" t="s">
        <v>10650</v>
      </c>
      <c r="C1241" t="s">
        <v>10651</v>
      </c>
      <c r="D1241" t="str">
        <f t="shared" si="211"/>
        <v>Brayden Chopro, Electric Vegetable Chopper for Kitchen with 500 ML Capacity, 400 Watts Copper Motor and 4 Bi-Level SS Blades (Black)</v>
      </c>
      <c r="F1241" t="str">
        <f t="shared" si="220"/>
        <v>Unique</v>
      </c>
      <c r="G1241" t="str" cm="1">
        <f t="array" ref="G1241">PROPER(_xlfn.TEXTJOIN(" ", TRUE, INDEX(_xlfn.FILTERXML("&lt;t&gt;&lt;s&gt;" &amp; SUBSTITUTE(D1241," ","&lt;/s&gt;&lt;s&gt;") &amp; "&lt;/s&gt;&lt;/t&gt;", "//s"), _xlfn.SEQUENCE(4))))</f>
        <v>Brayden Chopro, Electric Vegetable</v>
      </c>
      <c r="H1241" t="str">
        <f t="shared" si="210"/>
        <v>Kitchen with 500 ML Capacity, 400 Watts Copper Motor and 4 Bi-Level SS Blades (Black)</v>
      </c>
      <c r="I1241" t="s">
        <v>9100</v>
      </c>
      <c r="J1241" t="s">
        <v>13176</v>
      </c>
      <c r="K1241" s="7" t="str">
        <f t="shared" si="212"/>
        <v>Home &amp; Kitchen</v>
      </c>
      <c r="L1241" s="2" t="s">
        <v>13285</v>
      </c>
      <c r="M1241" t="str">
        <f t="shared" si="213"/>
        <v>Kitchen &amp; HomeAppliances</v>
      </c>
      <c r="N1241" s="2" t="s">
        <v>13286</v>
      </c>
      <c r="O1241" s="2" t="str">
        <f t="shared" si="214"/>
        <v>SmallKitchenAppliances</v>
      </c>
      <c r="P1241" s="1" t="s">
        <v>13320</v>
      </c>
      <c r="R1241" s="2">
        <v>1599</v>
      </c>
      <c r="S1241" s="8">
        <f t="shared" si="215"/>
        <v>1599</v>
      </c>
      <c r="T1241" s="2">
        <v>1999</v>
      </c>
      <c r="U1241" s="8">
        <f t="shared" si="216"/>
        <v>1999</v>
      </c>
      <c r="V1241" s="1">
        <f t="shared" si="217"/>
        <v>0.20010005002501249</v>
      </c>
      <c r="W1241">
        <v>4.4000000000000004</v>
      </c>
      <c r="X1241" s="10">
        <f t="shared" si="218"/>
        <v>4.4000000000000004</v>
      </c>
      <c r="Y1241" s="4">
        <v>1558</v>
      </c>
      <c r="Z1241" s="12">
        <f t="shared" si="219"/>
        <v>1558</v>
      </c>
    </row>
    <row r="1242" spans="1:26" x14ac:dyDescent="0.25">
      <c r="A1242">
        <v>1241</v>
      </c>
      <c r="B1242" t="s">
        <v>10660</v>
      </c>
      <c r="C1242" t="s">
        <v>10661</v>
      </c>
      <c r="D1242" t="str">
        <f t="shared" si="211"/>
        <v>Wonderchef Nutri-blend Mixer, Grinder and Blender | Powerful 400W 22000 RPM motor | Stainless steel Blades | 3 unbreakable jars | 2 Years warranty | Online recipe book by Chef Sanjeev Kapoor | Black</v>
      </c>
      <c r="F1242" t="str">
        <f t="shared" si="220"/>
        <v>Unique</v>
      </c>
      <c r="G1242" t="str" cm="1">
        <f t="array" ref="G1242">PROPER(_xlfn.TEXTJOIN(" ", TRUE, INDEX(_xlfn.FILTERXML("&lt;t&gt;&lt;s&gt;" &amp; SUBSTITUTE(D1242," ","&lt;/s&gt;&lt;s&gt;") &amp; "&lt;/s&gt;&lt;/t&gt;", "//s"), _xlfn.SEQUENCE(4))))</f>
        <v>Wonderchef Nutri-Blend Mixer, Grinder</v>
      </c>
      <c r="H1242" t="str">
        <f t="shared" si="210"/>
        <v>| Powerful 400W 22000 RPM motor | Stainless steel Blades | 3 unbreakable jars | 2 Years warranty | Online recipe book by Chef Sanjeev Kapoor | Black</v>
      </c>
      <c r="I1242" t="s">
        <v>8618</v>
      </c>
      <c r="J1242" t="s">
        <v>13176</v>
      </c>
      <c r="K1242" s="7" t="str">
        <f t="shared" si="212"/>
        <v>Home &amp; Kitchen</v>
      </c>
      <c r="L1242" s="2" t="s">
        <v>13285</v>
      </c>
      <c r="M1242" t="str">
        <f t="shared" si="213"/>
        <v>Kitchen &amp; HomeAppliances</v>
      </c>
      <c r="N1242" s="2" t="s">
        <v>13286</v>
      </c>
      <c r="O1242" s="2" t="str">
        <f t="shared" si="214"/>
        <v>SmallKitchenAppliances</v>
      </c>
      <c r="P1242" s="1" t="s">
        <v>13304</v>
      </c>
      <c r="R1242" s="2">
        <v>2899</v>
      </c>
      <c r="S1242" s="8">
        <f t="shared" si="215"/>
        <v>2899</v>
      </c>
      <c r="T1242" s="2">
        <v>5500</v>
      </c>
      <c r="U1242" s="8">
        <f t="shared" si="216"/>
        <v>5500</v>
      </c>
      <c r="V1242" s="1">
        <f t="shared" si="217"/>
        <v>0.47290909090909089</v>
      </c>
      <c r="W1242">
        <v>3.8</v>
      </c>
      <c r="X1242" s="10">
        <f t="shared" si="218"/>
        <v>3.8</v>
      </c>
      <c r="Y1242" s="4">
        <v>8958</v>
      </c>
      <c r="Z1242" s="12">
        <f t="shared" si="219"/>
        <v>8958</v>
      </c>
    </row>
    <row r="1243" spans="1:26" x14ac:dyDescent="0.25">
      <c r="A1243">
        <v>1242</v>
      </c>
      <c r="B1243" t="s">
        <v>10670</v>
      </c>
      <c r="C1243" t="s">
        <v>10671</v>
      </c>
      <c r="D1243" t="str">
        <f t="shared" si="211"/>
        <v>Usha Janome Dream Stitch Automatic Zig-Zag Electric Sewing Machine with 14 Stitch Function (White and Blue) with Free Sewing KIT Worth RS 500</v>
      </c>
      <c r="F1243" t="str">
        <f t="shared" si="220"/>
        <v>Unique</v>
      </c>
      <c r="G1243" t="str" cm="1">
        <f t="array" ref="G1243">PROPER(_xlfn.TEXTJOIN(" ", TRUE, INDEX(_xlfn.FILTERXML("&lt;t&gt;&lt;s&gt;" &amp; SUBSTITUTE(D1243," ","&lt;/s&gt;&lt;s&gt;") &amp; "&lt;/s&gt;&lt;/t&gt;", "//s"), _xlfn.SEQUENCE(4))))</f>
        <v>Usha Janome Dream Stitch</v>
      </c>
      <c r="H1243" t="str">
        <f t="shared" si="210"/>
        <v>Electric Sewing Machine with 14 Stitch Function (White and Blue) with Free Sewing KIT Worth RS 500</v>
      </c>
      <c r="I1243" t="s">
        <v>10171</v>
      </c>
      <c r="J1243" t="s">
        <v>13176</v>
      </c>
      <c r="K1243" s="7" t="str">
        <f t="shared" si="212"/>
        <v>Home &amp; Kitchen</v>
      </c>
      <c r="L1243" s="2" t="s">
        <v>13285</v>
      </c>
      <c r="M1243" t="str">
        <f t="shared" si="213"/>
        <v>Kitchen &amp; HomeAppliances</v>
      </c>
      <c r="N1243" s="2" t="s">
        <v>13346</v>
      </c>
      <c r="O1243" s="2" t="str">
        <f t="shared" si="214"/>
        <v>SewingMachines &amp; Accessories</v>
      </c>
      <c r="P1243" s="1" t="s">
        <v>13347</v>
      </c>
      <c r="R1243" s="2">
        <v>9799</v>
      </c>
      <c r="S1243" s="8">
        <f t="shared" si="215"/>
        <v>9799</v>
      </c>
      <c r="T1243" s="2">
        <v>12150</v>
      </c>
      <c r="U1243" s="8">
        <f t="shared" si="216"/>
        <v>12150</v>
      </c>
      <c r="V1243" s="1">
        <f t="shared" si="217"/>
        <v>0.19349794238683127</v>
      </c>
      <c r="W1243">
        <v>4.3</v>
      </c>
      <c r="X1243" s="10">
        <f t="shared" si="218"/>
        <v>4.3</v>
      </c>
      <c r="Y1243" s="4">
        <v>13251</v>
      </c>
      <c r="Z1243" s="12">
        <f t="shared" si="219"/>
        <v>13251</v>
      </c>
    </row>
    <row r="1244" spans="1:26" x14ac:dyDescent="0.25">
      <c r="A1244">
        <v>1243</v>
      </c>
      <c r="B1244" t="s">
        <v>10679</v>
      </c>
      <c r="C1244" t="s">
        <v>10680</v>
      </c>
      <c r="D1244" t="str">
        <f t="shared" si="211"/>
        <v>Black+Decker Handheld Portable Garment Steamer 1500 Watts with Anti Calc (Violet)</v>
      </c>
      <c r="F1244" t="str">
        <f t="shared" si="220"/>
        <v>Unique</v>
      </c>
      <c r="G1244" t="str" cm="1">
        <f t="array" ref="G1244">PROPER(_xlfn.TEXTJOIN(" ", TRUE, INDEX(_xlfn.FILTERXML("&lt;t&gt;&lt;s&gt;" &amp; SUBSTITUTE(D1244," ","&lt;/s&gt;&lt;s&gt;") &amp; "&lt;/s&gt;&lt;/t&gt;", "//s"), _xlfn.SEQUENCE(4))))</f>
        <v>Black+Decker Handheld Portable Garment</v>
      </c>
      <c r="H1244" t="str">
        <f t="shared" si="210"/>
        <v>Watts with Anti Calc (Violet)</v>
      </c>
      <c r="I1244" t="s">
        <v>8805</v>
      </c>
      <c r="J1244" t="s">
        <v>13176</v>
      </c>
      <c r="K1244" s="7" t="str">
        <f t="shared" si="212"/>
        <v>Home &amp; Kitchen</v>
      </c>
      <c r="L1244" s="2" t="s">
        <v>13285</v>
      </c>
      <c r="M1244" t="str">
        <f t="shared" si="213"/>
        <v>Kitchen &amp; HomeAppliances</v>
      </c>
      <c r="N1244" s="2" t="s">
        <v>13293</v>
      </c>
      <c r="O1244" s="2" t="str">
        <f t="shared" si="214"/>
        <v>Vacuum , Cleaning &amp; Ironing</v>
      </c>
      <c r="P1244" s="1" t="s">
        <v>13294</v>
      </c>
      <c r="Q1244" t="s">
        <v>13303</v>
      </c>
      <c r="R1244" s="2">
        <v>3299</v>
      </c>
      <c r="S1244" s="8">
        <f t="shared" si="215"/>
        <v>3299</v>
      </c>
      <c r="T1244" s="2">
        <v>4995</v>
      </c>
      <c r="U1244" s="8">
        <f t="shared" si="216"/>
        <v>4995</v>
      </c>
      <c r="V1244" s="1">
        <f t="shared" si="217"/>
        <v>0.33953953953953953</v>
      </c>
      <c r="W1244">
        <v>3.8</v>
      </c>
      <c r="X1244" s="10">
        <f t="shared" si="218"/>
        <v>3.8</v>
      </c>
      <c r="Y1244" s="4">
        <v>1393</v>
      </c>
      <c r="Z1244" s="12">
        <f t="shared" si="219"/>
        <v>1393</v>
      </c>
    </row>
    <row r="1245" spans="1:26" x14ac:dyDescent="0.25">
      <c r="A1245">
        <v>1244</v>
      </c>
      <c r="B1245" t="s">
        <v>10689</v>
      </c>
      <c r="C1245" t="s">
        <v>10690</v>
      </c>
      <c r="D1245" t="str">
        <f t="shared" si="211"/>
        <v>Personal Size Blender, Portable Blender, Battery Powered USB Blender, with Four Blades, Mini Blender Travel Bottle for Juice, Shakes, and Smoothies (Pink)</v>
      </c>
      <c r="F1245" t="str">
        <f t="shared" si="220"/>
        <v>Unique</v>
      </c>
      <c r="G1245" t="str" cm="1">
        <f t="array" ref="G1245">PROPER(_xlfn.TEXTJOIN(" ", TRUE, INDEX(_xlfn.FILTERXML("&lt;t&gt;&lt;s&gt;" &amp; SUBSTITUTE(D1245," ","&lt;/s&gt;&lt;s&gt;") &amp; "&lt;/s&gt;&lt;/t&gt;", "//s"), _xlfn.SEQUENCE(4))))</f>
        <v>Personal Size Blender, Portable</v>
      </c>
      <c r="H1245" t="str">
        <f t="shared" ref="H1245:H1308" si="221">IFERROR(TRIM(MID(D1245, FIND("~", SUBSTITUTE(D1245, " ", "~", 6)) + 1, LEN(D1245))), "")</f>
        <v>Powered USB Blender, with Four Blades, Mini Blender Travel Bottle for Juice, Shakes, and Smoothies (Pink)</v>
      </c>
      <c r="I1245" t="s">
        <v>8597</v>
      </c>
      <c r="J1245" t="s">
        <v>13176</v>
      </c>
      <c r="K1245" s="7" t="str">
        <f t="shared" si="212"/>
        <v>Home &amp; Kitchen</v>
      </c>
      <c r="L1245" t="s">
        <v>13285</v>
      </c>
      <c r="M1245" t="str">
        <f t="shared" si="213"/>
        <v>Kitchen &amp; HomeAppliances</v>
      </c>
      <c r="N1245" s="2" t="s">
        <v>13286</v>
      </c>
      <c r="O1245" s="2" t="str">
        <f t="shared" si="214"/>
        <v>SmallKitchenAppliances</v>
      </c>
      <c r="P1245" s="1" t="s">
        <v>13302</v>
      </c>
      <c r="R1245">
        <v>669</v>
      </c>
      <c r="S1245" s="8">
        <f t="shared" si="215"/>
        <v>669</v>
      </c>
      <c r="T1245" s="2">
        <v>1499</v>
      </c>
      <c r="U1245" s="8">
        <f t="shared" si="216"/>
        <v>1499</v>
      </c>
      <c r="V1245" s="1">
        <f t="shared" si="217"/>
        <v>0.55370246831220815</v>
      </c>
      <c r="W1245">
        <v>2.2999999999999998</v>
      </c>
      <c r="X1245" s="10">
        <f t="shared" si="218"/>
        <v>2.2999999999999998</v>
      </c>
      <c r="Y1245" s="4">
        <v>13</v>
      </c>
      <c r="Z1245" s="12">
        <f t="shared" si="219"/>
        <v>13</v>
      </c>
    </row>
    <row r="1246" spans="1:26" x14ac:dyDescent="0.25">
      <c r="A1246">
        <v>1245</v>
      </c>
      <c r="B1246" t="s">
        <v>10698</v>
      </c>
      <c r="C1246" t="s">
        <v>10699</v>
      </c>
      <c r="D1246" t="str">
        <f t="shared" si="211"/>
        <v>Sujata Powermatic Plus 900 Watts Juicer Mixer Grinder</v>
      </c>
      <c r="F1246" t="str">
        <f t="shared" si="220"/>
        <v>Unique</v>
      </c>
      <c r="G1246" t="str" cm="1">
        <f t="array" ref="G1246">PROPER(_xlfn.TEXTJOIN(" ", TRUE, INDEX(_xlfn.FILTERXML("&lt;t&gt;&lt;s&gt;" &amp; SUBSTITUTE(D1246," ","&lt;/s&gt;&lt;s&gt;") &amp; "&lt;/s&gt;&lt;/t&gt;", "//s"), _xlfn.SEQUENCE(4))))</f>
        <v>Sujata Powermatic Plus 900</v>
      </c>
      <c r="H1246" t="str">
        <f t="shared" si="221"/>
        <v>Mixer Grinder</v>
      </c>
      <c r="I1246" t="s">
        <v>8846</v>
      </c>
      <c r="J1246" t="s">
        <v>13176</v>
      </c>
      <c r="K1246" s="7" t="str">
        <f t="shared" si="212"/>
        <v>Home &amp; Kitchen</v>
      </c>
      <c r="L1246" s="2" t="s">
        <v>13285</v>
      </c>
      <c r="M1246" t="str">
        <f t="shared" si="213"/>
        <v>Kitchen &amp; HomeAppliances</v>
      </c>
      <c r="N1246" s="2" t="s">
        <v>13286</v>
      </c>
      <c r="O1246" s="2" t="str">
        <f t="shared" si="214"/>
        <v>SmallKitchenAppliances</v>
      </c>
      <c r="P1246" s="1" t="s">
        <v>13315</v>
      </c>
      <c r="R1246" s="2">
        <v>5890</v>
      </c>
      <c r="S1246" s="8">
        <f t="shared" si="215"/>
        <v>5890</v>
      </c>
      <c r="T1246" s="2">
        <v>7506</v>
      </c>
      <c r="U1246" s="8">
        <f t="shared" si="216"/>
        <v>7506</v>
      </c>
      <c r="V1246" s="1">
        <f t="shared" si="217"/>
        <v>0.21529443112176924</v>
      </c>
      <c r="W1246">
        <v>4.5</v>
      </c>
      <c r="X1246" s="10">
        <f t="shared" si="218"/>
        <v>4.5</v>
      </c>
      <c r="Y1246" s="4">
        <v>7241</v>
      </c>
      <c r="Z1246" s="12">
        <f t="shared" si="219"/>
        <v>7241</v>
      </c>
    </row>
    <row r="1247" spans="1:26" x14ac:dyDescent="0.25">
      <c r="A1247">
        <v>1246</v>
      </c>
      <c r="B1247" t="s">
        <v>10708</v>
      </c>
      <c r="C1247" t="s">
        <v>10709</v>
      </c>
      <c r="D1247" t="str">
        <f t="shared" si="211"/>
        <v>Sure From Aquaguard Delight NXT RO+UV+UF+Taste Adjuster(MTDS),6L water purifier,8 stages purification,Suitable for borewell,tanker,municipal water(Black) from Eureka Forbes</v>
      </c>
      <c r="F1247" t="str">
        <f t="shared" si="220"/>
        <v>Unique</v>
      </c>
      <c r="G1247" t="str" cm="1">
        <f t="array" ref="G1247">PROPER(_xlfn.TEXTJOIN(" ", TRUE, INDEX(_xlfn.FILTERXML("&lt;t&gt;&lt;s&gt;" &amp; SUBSTITUTE(D1247," ","&lt;/s&gt;&lt;s&gt;") &amp; "&lt;/s&gt;&lt;/t&gt;", "//s"), _xlfn.SEQUENCE(4))))</f>
        <v>Sure From Aquaguard Delight</v>
      </c>
      <c r="H1247" t="str">
        <f t="shared" si="221"/>
        <v>Adjuster(MTDS),6L water purifier,8 stages purification,Suitable for borewell,tanker,municipal water(Black) from Eureka Forbes</v>
      </c>
      <c r="I1247" t="s">
        <v>10001</v>
      </c>
      <c r="J1247" t="s">
        <v>13176</v>
      </c>
      <c r="K1247" s="7" t="str">
        <f t="shared" si="212"/>
        <v>Home &amp; Kitchen</v>
      </c>
      <c r="L1247" s="2" t="s">
        <v>13285</v>
      </c>
      <c r="M1247" t="str">
        <f t="shared" si="213"/>
        <v>Kitchen &amp; HomeAppliances</v>
      </c>
      <c r="N1247" s="2" t="s">
        <v>13334</v>
      </c>
      <c r="O1247" s="2" t="str">
        <f t="shared" si="214"/>
        <v>WaterPurifiers &amp; Accessories</v>
      </c>
      <c r="P1247" s="1" t="s">
        <v>13344</v>
      </c>
      <c r="R1247" s="2">
        <v>9199</v>
      </c>
      <c r="S1247" s="8">
        <f t="shared" si="215"/>
        <v>9199</v>
      </c>
      <c r="T1247" s="2">
        <v>18000</v>
      </c>
      <c r="U1247" s="8">
        <f t="shared" si="216"/>
        <v>18000</v>
      </c>
      <c r="V1247" s="1">
        <f t="shared" si="217"/>
        <v>0.48894444444444446</v>
      </c>
      <c r="W1247">
        <v>4</v>
      </c>
      <c r="X1247" s="10">
        <f t="shared" si="218"/>
        <v>4</v>
      </c>
      <c r="Y1247" s="4">
        <v>16020</v>
      </c>
      <c r="Z1247" s="12">
        <f t="shared" si="219"/>
        <v>16020</v>
      </c>
    </row>
    <row r="1248" spans="1:26" x14ac:dyDescent="0.25">
      <c r="A1248">
        <v>1247</v>
      </c>
      <c r="B1248" t="s">
        <v>10718</v>
      </c>
      <c r="C1248" t="s">
        <v>10719</v>
      </c>
      <c r="D1248" t="str">
        <f t="shared" si="211"/>
        <v>PrettyKrafts Laundry Basket for clothes with Lid and Handles, Toys Organiser, 75 Ltr Grey</v>
      </c>
      <c r="F1248" t="str">
        <f t="shared" si="220"/>
        <v>Unique</v>
      </c>
      <c r="G1248" t="str" cm="1">
        <f t="array" ref="G1248">PROPER(_xlfn.TEXTJOIN(" ", TRUE, INDEX(_xlfn.FILTERXML("&lt;t&gt;&lt;s&gt;" &amp; SUBSTITUTE(D1248," ","&lt;/s&gt;&lt;s&gt;") &amp; "&lt;/s&gt;&lt;/t&gt;", "//s"), _xlfn.SEQUENCE(4))))</f>
        <v>Prettykrafts Laundry Basket For</v>
      </c>
      <c r="H1248" t="str">
        <f t="shared" si="221"/>
        <v>Lid and Handles, Toys Organiser, 75 Ltr Grey</v>
      </c>
      <c r="I1248" t="s">
        <v>8794</v>
      </c>
      <c r="J1248" t="s">
        <v>13176</v>
      </c>
      <c r="K1248" s="7" t="str">
        <f t="shared" si="212"/>
        <v>Home &amp; Kitchen</v>
      </c>
      <c r="L1248" t="s">
        <v>13312</v>
      </c>
      <c r="M1248" t="str">
        <f t="shared" si="213"/>
        <v>HomeStorage &amp; Organization</v>
      </c>
      <c r="N1248" s="2" t="s">
        <v>13313</v>
      </c>
      <c r="O1248" s="2" t="str">
        <f t="shared" si="214"/>
        <v>LaundryOrganization</v>
      </c>
      <c r="P1248" s="1" t="s">
        <v>13314</v>
      </c>
      <c r="R1248">
        <v>351</v>
      </c>
      <c r="S1248" s="8">
        <f t="shared" si="215"/>
        <v>351</v>
      </c>
      <c r="T1248" s="2">
        <v>1099</v>
      </c>
      <c r="U1248" s="8">
        <f t="shared" si="216"/>
        <v>1099</v>
      </c>
      <c r="V1248" s="1">
        <f t="shared" si="217"/>
        <v>0.68061874431301184</v>
      </c>
      <c r="W1248">
        <v>3.7</v>
      </c>
      <c r="X1248" s="10">
        <f t="shared" si="218"/>
        <v>3.7</v>
      </c>
      <c r="Y1248" s="4">
        <v>1470</v>
      </c>
      <c r="Z1248" s="12">
        <f t="shared" si="219"/>
        <v>1470</v>
      </c>
    </row>
    <row r="1249" spans="1:26" x14ac:dyDescent="0.25">
      <c r="A1249">
        <v>1248</v>
      </c>
      <c r="B1249" t="s">
        <v>10728</v>
      </c>
      <c r="C1249" t="s">
        <v>10729</v>
      </c>
      <c r="D1249" t="str">
        <f t="shared" si="211"/>
        <v>Dr Trust Electronic Kitchen Digital Scale Weighing Machine (Blue)</v>
      </c>
      <c r="F1249" t="str">
        <f t="shared" si="220"/>
        <v>Unique</v>
      </c>
      <c r="G1249" t="str" cm="1">
        <f t="array" ref="G1249">PROPER(_xlfn.TEXTJOIN(" ", TRUE, INDEX(_xlfn.FILTERXML("&lt;t&gt;&lt;s&gt;" &amp; SUBSTITUTE(D1249," ","&lt;/s&gt;&lt;s&gt;") &amp; "&lt;/s&gt;&lt;/t&gt;", "//s"), _xlfn.SEQUENCE(4))))</f>
        <v>Dr Trust Electronic Kitchen</v>
      </c>
      <c r="H1249" t="str">
        <f t="shared" si="221"/>
        <v>Weighing Machine (Blue)</v>
      </c>
      <c r="I1249" t="s">
        <v>10730</v>
      </c>
      <c r="J1249" t="s">
        <v>13355</v>
      </c>
      <c r="K1249" s="7" t="str">
        <f t="shared" si="212"/>
        <v>Health &amp; PersonalCare</v>
      </c>
      <c r="L1249" t="s">
        <v>13356</v>
      </c>
      <c r="M1249" t="str">
        <f t="shared" si="213"/>
        <v>HomeMedicalSupplies &amp; Equipment</v>
      </c>
      <c r="N1249" s="2" t="s">
        <v>13357</v>
      </c>
      <c r="O1249" s="2" t="str">
        <f t="shared" si="214"/>
        <v>HealthMonitors</v>
      </c>
      <c r="P1249" s="1" t="s">
        <v>13358</v>
      </c>
      <c r="Q1249" t="s">
        <v>13359</v>
      </c>
      <c r="R1249">
        <v>899</v>
      </c>
      <c r="S1249" s="8">
        <f t="shared" si="215"/>
        <v>899</v>
      </c>
      <c r="T1249" s="2">
        <v>1900</v>
      </c>
      <c r="U1249" s="8">
        <f t="shared" si="216"/>
        <v>1900</v>
      </c>
      <c r="V1249" s="1">
        <f t="shared" si="217"/>
        <v>0.52684210526315789</v>
      </c>
      <c r="W1249">
        <v>4</v>
      </c>
      <c r="X1249" s="10">
        <f t="shared" si="218"/>
        <v>4</v>
      </c>
      <c r="Y1249" s="4">
        <v>3663</v>
      </c>
      <c r="Z1249" s="12">
        <f t="shared" si="219"/>
        <v>3663</v>
      </c>
    </row>
    <row r="1250" spans="1:26" x14ac:dyDescent="0.25">
      <c r="A1250">
        <v>1249</v>
      </c>
      <c r="B1250" t="s">
        <v>10739</v>
      </c>
      <c r="C1250" t="s">
        <v>10740</v>
      </c>
      <c r="D1250" t="str">
        <f t="shared" si="211"/>
        <v>Tesora - Inspired by you Large Premium Electric Kettle 1.8L, Stainless Steel Inner Body - Auto Power Cut, Boil Dry Protection and Cool Touch Double Wall, Portable | 1500 Watts |1 Year Warranty | (White)</v>
      </c>
      <c r="F1250" t="str">
        <f t="shared" si="220"/>
        <v>Unique</v>
      </c>
      <c r="G1250" t="str" cm="1">
        <f t="array" ref="G1250">PROPER(_xlfn.TEXTJOIN(" ", TRUE, INDEX(_xlfn.FILTERXML("&lt;t&gt;&lt;s&gt;" &amp; SUBSTITUTE(D1250," ","&lt;/s&gt;&lt;s&gt;") &amp; "&lt;/s&gt;&lt;/t&gt;", "//s"), _xlfn.SEQUENCE(4))))</f>
        <v>Tesora - Inspired By</v>
      </c>
      <c r="H1250" t="str">
        <f t="shared" si="221"/>
        <v>Premium Electric Kettle 1.8L, Stainless Steel Inner Body - Auto Power Cut, Boil Dry Protection and Cool Touch Double Wall, Portable | 1500 Watts |1 Year Warranty | (White)</v>
      </c>
      <c r="I1250" t="s">
        <v>8670</v>
      </c>
      <c r="J1250" t="s">
        <v>13176</v>
      </c>
      <c r="K1250" s="7" t="str">
        <f t="shared" si="212"/>
        <v>Home &amp; Kitchen</v>
      </c>
      <c r="L1250" s="2" t="s">
        <v>13285</v>
      </c>
      <c r="M1250" t="str">
        <f t="shared" si="213"/>
        <v>Kitchen &amp; HomeAppliances</v>
      </c>
      <c r="N1250" s="2" t="s">
        <v>13286</v>
      </c>
      <c r="O1250" s="2" t="str">
        <f t="shared" si="214"/>
        <v>SmallKitchenAppliances</v>
      </c>
      <c r="P1250" s="1" t="s">
        <v>13287</v>
      </c>
      <c r="Q1250" t="s">
        <v>13307</v>
      </c>
      <c r="R1250" s="2">
        <v>1349</v>
      </c>
      <c r="S1250" s="8">
        <f t="shared" si="215"/>
        <v>1349</v>
      </c>
      <c r="T1250" s="2">
        <v>1850</v>
      </c>
      <c r="U1250" s="8">
        <f t="shared" si="216"/>
        <v>1850</v>
      </c>
      <c r="V1250" s="1">
        <f t="shared" si="217"/>
        <v>0.27081081081081082</v>
      </c>
      <c r="W1250">
        <v>4.4000000000000004</v>
      </c>
      <c r="X1250" s="10">
        <f t="shared" si="218"/>
        <v>4.4000000000000004</v>
      </c>
      <c r="Y1250" s="4">
        <v>638</v>
      </c>
      <c r="Z1250" s="12">
        <f t="shared" si="219"/>
        <v>638</v>
      </c>
    </row>
    <row r="1251" spans="1:26" x14ac:dyDescent="0.25">
      <c r="A1251">
        <v>1250</v>
      </c>
      <c r="B1251" t="s">
        <v>10749</v>
      </c>
      <c r="C1251" t="s">
        <v>10750</v>
      </c>
      <c r="D1251" t="str">
        <f t="shared" si="211"/>
        <v>AGARO Ace 1600 Watts, 21.5 kPa Suction Power, 21 litres Wet and Dry Stainless Steel Vacuum Cleaner with Blower Function and Washable Dust Bag</v>
      </c>
      <c r="F1251" t="str">
        <f t="shared" si="220"/>
        <v>Unique</v>
      </c>
      <c r="G1251" t="str" cm="1">
        <f t="array" ref="G1251">PROPER(_xlfn.TEXTJOIN(" ", TRUE, INDEX(_xlfn.FILTERXML("&lt;t&gt;&lt;s&gt;" &amp; SUBSTITUTE(D1251," ","&lt;/s&gt;&lt;s&gt;") &amp; "&lt;/s&gt;&lt;/t&gt;", "//s"), _xlfn.SEQUENCE(4))))</f>
        <v>Agaro Ace 1600 Watts,</v>
      </c>
      <c r="H1251" t="str">
        <f t="shared" si="221"/>
        <v>Suction Power, 21 litres Wet and Dry Stainless Steel Vacuum Cleaner with Blower Function and Washable Dust Bag</v>
      </c>
      <c r="I1251" t="s">
        <v>9851</v>
      </c>
      <c r="J1251" t="s">
        <v>13176</v>
      </c>
      <c r="K1251" s="7" t="str">
        <f t="shared" si="212"/>
        <v>Home &amp; Kitchen</v>
      </c>
      <c r="L1251" s="2" t="s">
        <v>13285</v>
      </c>
      <c r="M1251" t="str">
        <f t="shared" si="213"/>
        <v>Kitchen &amp; HomeAppliances</v>
      </c>
      <c r="N1251" s="2" t="s">
        <v>13293</v>
      </c>
      <c r="O1251" s="2" t="str">
        <f t="shared" si="214"/>
        <v>Vacuum , Cleaning &amp; Ironing</v>
      </c>
      <c r="P1251" s="1" t="s">
        <v>13316</v>
      </c>
      <c r="Q1251" t="s">
        <v>13317</v>
      </c>
      <c r="R1251" s="2">
        <v>6236</v>
      </c>
      <c r="S1251" s="8">
        <f t="shared" si="215"/>
        <v>6236</v>
      </c>
      <c r="T1251" s="2">
        <v>9999</v>
      </c>
      <c r="U1251" s="8">
        <f t="shared" si="216"/>
        <v>9999</v>
      </c>
      <c r="V1251" s="1">
        <f t="shared" si="217"/>
        <v>0.37633763376337631</v>
      </c>
      <c r="W1251">
        <v>4.0999999999999996</v>
      </c>
      <c r="X1251" s="10">
        <f t="shared" si="218"/>
        <v>4.0999999999999996</v>
      </c>
      <c r="Y1251" s="4">
        <v>3552</v>
      </c>
      <c r="Z1251" s="12">
        <f t="shared" si="219"/>
        <v>3552</v>
      </c>
    </row>
    <row r="1252" spans="1:26" x14ac:dyDescent="0.25">
      <c r="A1252">
        <v>1251</v>
      </c>
      <c r="B1252" t="s">
        <v>10759</v>
      </c>
      <c r="C1252" t="s">
        <v>10760</v>
      </c>
      <c r="D1252" t="str">
        <f t="shared" si="211"/>
        <v>INALSA Hand Blender 1000 Watt with Chopper, Whisker, 600 ml Multipurpose Jar|Variable Speed And Turbo Speed Function |100% Copper Motor |Low Noise |ANTI-SPLASH TECHNOLOGY|2 Year Warranty</v>
      </c>
      <c r="F1252" t="str">
        <f t="shared" si="220"/>
        <v>Unique</v>
      </c>
      <c r="G1252" t="str" cm="1">
        <f t="array" ref="G1252">PROPER(_xlfn.TEXTJOIN(" ", TRUE, INDEX(_xlfn.FILTERXML("&lt;t&gt;&lt;s&gt;" &amp; SUBSTITUTE(D1252," ","&lt;/s&gt;&lt;s&gt;") &amp; "&lt;/s&gt;&lt;/t&gt;", "//s"), _xlfn.SEQUENCE(4))))</f>
        <v>Inalsa Hand Blender 1000</v>
      </c>
      <c r="H1252" t="str">
        <f t="shared" si="221"/>
        <v>Chopper, Whisker, 600 ml Multipurpose Jar|Variable Speed And Turbo Speed Function |100% Copper Motor |Low Noise |ANTI-SPLASH TECHNOLOGY|2 Year Warranty</v>
      </c>
      <c r="I1252" t="s">
        <v>8597</v>
      </c>
      <c r="J1252" t="s">
        <v>13176</v>
      </c>
      <c r="K1252" s="7" t="str">
        <f t="shared" si="212"/>
        <v>Home &amp; Kitchen</v>
      </c>
      <c r="L1252" s="2" t="s">
        <v>13285</v>
      </c>
      <c r="M1252" t="str">
        <f t="shared" si="213"/>
        <v>Kitchen &amp; HomeAppliances</v>
      </c>
      <c r="N1252" s="2" t="s">
        <v>13286</v>
      </c>
      <c r="O1252" s="2" t="str">
        <f t="shared" si="214"/>
        <v>SmallKitchenAppliances</v>
      </c>
      <c r="P1252" s="1" t="s">
        <v>13302</v>
      </c>
      <c r="R1252" s="2">
        <v>2742</v>
      </c>
      <c r="S1252" s="8">
        <f t="shared" si="215"/>
        <v>2742</v>
      </c>
      <c r="T1252" s="2">
        <v>3995</v>
      </c>
      <c r="U1252" s="8">
        <f t="shared" si="216"/>
        <v>3995</v>
      </c>
      <c r="V1252" s="1">
        <f t="shared" si="217"/>
        <v>0.31364205256570715</v>
      </c>
      <c r="W1252">
        <v>4.4000000000000004</v>
      </c>
      <c r="X1252" s="10">
        <f t="shared" si="218"/>
        <v>4.4000000000000004</v>
      </c>
      <c r="Y1252" s="4">
        <v>11148</v>
      </c>
      <c r="Z1252" s="12">
        <f t="shared" si="219"/>
        <v>11148</v>
      </c>
    </row>
    <row r="1253" spans="1:26" x14ac:dyDescent="0.25">
      <c r="A1253">
        <v>1252</v>
      </c>
      <c r="B1253" t="s">
        <v>10769</v>
      </c>
      <c r="C1253" t="s">
        <v>10770</v>
      </c>
      <c r="D1253" t="str">
        <f t="shared" si="211"/>
        <v>akiara - Makes life easy Electric Handy Sewing Stitch Handheld Cordless Portable White Sewing Machine for Home Tailoring, Hand Machine | Mini Silai | White Hand Machine with Adapter</v>
      </c>
      <c r="F1253" t="str">
        <f t="shared" si="220"/>
        <v>Unique</v>
      </c>
      <c r="G1253" t="str" cm="1">
        <f t="array" ref="G1253">PROPER(_xlfn.TEXTJOIN(" ", TRUE, INDEX(_xlfn.FILTERXML("&lt;t&gt;&lt;s&gt;" &amp; SUBSTITUTE(D1253," ","&lt;/s&gt;&lt;s&gt;") &amp; "&lt;/s&gt;&lt;/t&gt;", "//s"), _xlfn.SEQUENCE(4))))</f>
        <v>Akiara - Makes Life</v>
      </c>
      <c r="H1253" t="str">
        <f t="shared" si="221"/>
        <v>Handy Sewing Stitch Handheld Cordless Portable White Sewing Machine for Home Tailoring, Hand Machine | Mini Silai | White Hand Machine with Adapter</v>
      </c>
      <c r="I1253" t="s">
        <v>10171</v>
      </c>
      <c r="J1253" t="s">
        <v>13176</v>
      </c>
      <c r="K1253" s="7" t="str">
        <f t="shared" si="212"/>
        <v>Home &amp; Kitchen</v>
      </c>
      <c r="L1253" t="s">
        <v>13285</v>
      </c>
      <c r="M1253" t="str">
        <f t="shared" si="213"/>
        <v>Kitchen &amp; HomeAppliances</v>
      </c>
      <c r="N1253" s="2" t="s">
        <v>13346</v>
      </c>
      <c r="O1253" s="2" t="str">
        <f t="shared" si="214"/>
        <v>SewingMachines &amp; Accessories</v>
      </c>
      <c r="P1253" s="1" t="s">
        <v>13347</v>
      </c>
      <c r="R1253">
        <v>721</v>
      </c>
      <c r="S1253" s="8">
        <f t="shared" si="215"/>
        <v>721</v>
      </c>
      <c r="T1253" s="2">
        <v>1499</v>
      </c>
      <c r="U1253" s="8">
        <f t="shared" si="216"/>
        <v>1499</v>
      </c>
      <c r="V1253" s="1">
        <f t="shared" si="217"/>
        <v>0.51901267511674454</v>
      </c>
      <c r="W1253">
        <v>3.1</v>
      </c>
      <c r="X1253" s="10">
        <f t="shared" si="218"/>
        <v>3.1</v>
      </c>
      <c r="Y1253" s="4">
        <v>2449</v>
      </c>
      <c r="Z1253" s="12">
        <f t="shared" si="219"/>
        <v>2449</v>
      </c>
    </row>
    <row r="1254" spans="1:26" x14ac:dyDescent="0.25">
      <c r="A1254">
        <v>1253</v>
      </c>
      <c r="B1254" t="s">
        <v>10779</v>
      </c>
      <c r="C1254" t="s">
        <v>10780</v>
      </c>
      <c r="D1254" t="str">
        <f t="shared" si="211"/>
        <v>Philips EasySpeed Plus Steam Iron GC2145 20-2200W, Quick Heat Up with up to 30 g min steam, 110 g steam Boost, Scratch Resistant Ceramic Soleplate, Vertical steam and Drip-Stop</v>
      </c>
      <c r="F1254" t="str">
        <f t="shared" si="220"/>
        <v>Unique</v>
      </c>
      <c r="G1254" t="str" cm="1">
        <f t="array" ref="G1254">PROPER(_xlfn.TEXTJOIN(" ", TRUE, INDEX(_xlfn.FILTERXML("&lt;t&gt;&lt;s&gt;" &amp; SUBSTITUTE(D1254," ","&lt;/s&gt;&lt;s&gt;") &amp; "&lt;/s&gt;&lt;/t&gt;", "//s"), _xlfn.SEQUENCE(4))))</f>
        <v>Philips Easyspeed Plus Steam</v>
      </c>
      <c r="H1254" t="str">
        <f t="shared" si="221"/>
        <v>20-2200W, Quick Heat Up with up to 30 g min steam, 110 g steam Boost, Scratch Resistant Ceramic Soleplate, Vertical steam and Drip-Stop</v>
      </c>
      <c r="I1254" t="s">
        <v>8805</v>
      </c>
      <c r="J1254" t="s">
        <v>13176</v>
      </c>
      <c r="K1254" s="7" t="str">
        <f t="shared" si="212"/>
        <v>Home &amp; Kitchen</v>
      </c>
      <c r="L1254" s="2" t="s">
        <v>13285</v>
      </c>
      <c r="M1254" t="str">
        <f t="shared" si="213"/>
        <v>Kitchen &amp; HomeAppliances</v>
      </c>
      <c r="N1254" s="2" t="s">
        <v>13293</v>
      </c>
      <c r="O1254" s="2" t="str">
        <f t="shared" si="214"/>
        <v>Vacuum , Cleaning &amp; Ironing</v>
      </c>
      <c r="P1254" s="1" t="s">
        <v>13294</v>
      </c>
      <c r="Q1254" t="s">
        <v>13303</v>
      </c>
      <c r="R1254" s="2">
        <v>2903</v>
      </c>
      <c r="S1254" s="8">
        <f t="shared" si="215"/>
        <v>2903</v>
      </c>
      <c r="T1254" s="2">
        <v>3295</v>
      </c>
      <c r="U1254" s="8">
        <f t="shared" si="216"/>
        <v>3295</v>
      </c>
      <c r="V1254" s="1">
        <f t="shared" si="217"/>
        <v>0.11896813353566009</v>
      </c>
      <c r="W1254">
        <v>4.3</v>
      </c>
      <c r="X1254" s="10">
        <f t="shared" si="218"/>
        <v>4.3</v>
      </c>
      <c r="Y1254" s="4">
        <v>2299</v>
      </c>
      <c r="Z1254" s="12">
        <f t="shared" si="219"/>
        <v>2299</v>
      </c>
    </row>
    <row r="1255" spans="1:26" x14ac:dyDescent="0.25">
      <c r="A1255">
        <v>1254</v>
      </c>
      <c r="B1255" t="s">
        <v>10789</v>
      </c>
      <c r="C1255" t="s">
        <v>10790</v>
      </c>
      <c r="D1255" t="str">
        <f t="shared" si="211"/>
        <v>INALSA Electric Chopper Bullet- 400 Watts with 100% Pure Copper Motor| Chop, Mince, Puree, Dice | Twin Blade Technology| 900 ml Capacity| One Touch Operation, 1.30mtr Long Power Cord (Black Silver)</v>
      </c>
      <c r="F1255" t="str">
        <f t="shared" si="220"/>
        <v>Unique</v>
      </c>
      <c r="G1255" t="str" cm="1">
        <f t="array" ref="G1255">PROPER(_xlfn.TEXTJOIN(" ", TRUE, INDEX(_xlfn.FILTERXML("&lt;t&gt;&lt;s&gt;" &amp; SUBSTITUTE(D1255," ","&lt;/s&gt;&lt;s&gt;") &amp; "&lt;/s&gt;&lt;/t&gt;", "//s"), _xlfn.SEQUENCE(4))))</f>
        <v>Inalsa Electric Chopper Bullet-</v>
      </c>
      <c r="H1255" t="str">
        <f t="shared" si="221"/>
        <v>with 100% Pure Copper Motor| Chop, Mince, Puree, Dice | Twin Blade Technology| 900 ml Capacity| One Touch Operation, 1.30mtr Long Power Cord (Black Silver)</v>
      </c>
      <c r="I1255" t="s">
        <v>9100</v>
      </c>
      <c r="J1255" t="s">
        <v>13176</v>
      </c>
      <c r="K1255" s="7" t="str">
        <f t="shared" si="212"/>
        <v>Home &amp; Kitchen</v>
      </c>
      <c r="L1255" s="2" t="s">
        <v>13285</v>
      </c>
      <c r="M1255" t="str">
        <f t="shared" si="213"/>
        <v>Kitchen &amp; HomeAppliances</v>
      </c>
      <c r="N1255" s="2" t="s">
        <v>13286</v>
      </c>
      <c r="O1255" s="2" t="str">
        <f t="shared" si="214"/>
        <v>SmallKitchenAppliances</v>
      </c>
      <c r="P1255" s="1" t="s">
        <v>13320</v>
      </c>
      <c r="R1255" s="2">
        <v>1656</v>
      </c>
      <c r="S1255" s="8">
        <f t="shared" si="215"/>
        <v>1656</v>
      </c>
      <c r="T1255" s="2">
        <v>2695</v>
      </c>
      <c r="U1255" s="8">
        <f t="shared" si="216"/>
        <v>2695</v>
      </c>
      <c r="V1255" s="1">
        <f t="shared" si="217"/>
        <v>0.38552875695732841</v>
      </c>
      <c r="W1255">
        <v>4.4000000000000004</v>
      </c>
      <c r="X1255" s="10">
        <f t="shared" si="218"/>
        <v>4.4000000000000004</v>
      </c>
      <c r="Y1255" s="4">
        <v>6027</v>
      </c>
      <c r="Z1255" s="12">
        <f t="shared" si="219"/>
        <v>6027</v>
      </c>
    </row>
    <row r="1256" spans="1:26" x14ac:dyDescent="0.25">
      <c r="A1256">
        <v>1255</v>
      </c>
      <c r="B1256" t="s">
        <v>10799</v>
      </c>
      <c r="C1256" t="s">
        <v>10800</v>
      </c>
      <c r="D1256" t="str">
        <f t="shared" si="211"/>
        <v>Borosil Electric Egg Boiler, 8 Egg Capacity, For Hard, Soft, Medium Boiled Eggs, Steamed Vegetables, Transparent Lid, Stainless Steel Exterior (500 Watts)</v>
      </c>
      <c r="F1256" t="str">
        <f t="shared" si="220"/>
        <v>Unique</v>
      </c>
      <c r="G1256" t="str" cm="1">
        <f t="array" ref="G1256">PROPER(_xlfn.TEXTJOIN(" ", TRUE, INDEX(_xlfn.FILTERXML("&lt;t&gt;&lt;s&gt;" &amp; SUBSTITUTE(D1256," ","&lt;/s&gt;&lt;s&gt;") &amp; "&lt;/s&gt;&lt;/t&gt;", "//s"), _xlfn.SEQUENCE(4))))</f>
        <v>Borosil Electric Egg Boiler,</v>
      </c>
      <c r="H1256" t="str">
        <f t="shared" si="221"/>
        <v>Capacity, For Hard, Soft, Medium Boiled Eggs, Steamed Vegetables, Transparent Lid, Stainless Steel Exterior (500 Watts)</v>
      </c>
      <c r="I1256" t="s">
        <v>8938</v>
      </c>
      <c r="J1256" t="s">
        <v>13176</v>
      </c>
      <c r="K1256" s="7" t="str">
        <f t="shared" si="212"/>
        <v>Home &amp; Kitchen</v>
      </c>
      <c r="L1256" s="2" t="s">
        <v>13285</v>
      </c>
      <c r="M1256" t="str">
        <f t="shared" si="213"/>
        <v>Kitchen &amp; HomeAppliances</v>
      </c>
      <c r="N1256" s="2" t="s">
        <v>13286</v>
      </c>
      <c r="O1256" s="2" t="str">
        <f t="shared" si="214"/>
        <v>SmallKitchenAppliances</v>
      </c>
      <c r="P1256" s="1" t="s">
        <v>13318</v>
      </c>
      <c r="R1256" s="2">
        <v>1399</v>
      </c>
      <c r="S1256" s="8">
        <f t="shared" si="215"/>
        <v>1399</v>
      </c>
      <c r="T1256" s="2">
        <v>2290</v>
      </c>
      <c r="U1256" s="8">
        <f t="shared" si="216"/>
        <v>2290</v>
      </c>
      <c r="V1256" s="1">
        <f t="shared" si="217"/>
        <v>0.38908296943231441</v>
      </c>
      <c r="W1256">
        <v>4.4000000000000004</v>
      </c>
      <c r="X1256" s="10">
        <f t="shared" si="218"/>
        <v>4.4000000000000004</v>
      </c>
      <c r="Y1256" s="4">
        <v>461</v>
      </c>
      <c r="Z1256" s="12">
        <f t="shared" si="219"/>
        <v>461</v>
      </c>
    </row>
    <row r="1257" spans="1:26" x14ac:dyDescent="0.25">
      <c r="A1257">
        <v>1256</v>
      </c>
      <c r="B1257" t="s">
        <v>10809</v>
      </c>
      <c r="C1257" t="s">
        <v>10810</v>
      </c>
      <c r="D1257" t="str">
        <f t="shared" si="211"/>
        <v>Wipro Vesta Grill 1000 Watt Sandwich Maker |Dual function-SW MakerandGriller|Non stick Coat -BPAandPTFE Free |Auto Temp Cut-off| Height Control -180·∂øand105·∂ø |2 year warranty|SS Finish|Standard size</v>
      </c>
      <c r="F1257" t="str">
        <f t="shared" si="220"/>
        <v>Unique</v>
      </c>
      <c r="G1257" t="str" cm="1">
        <f t="array" ref="G1257">PROPER(_xlfn.TEXTJOIN(" ", TRUE, INDEX(_xlfn.FILTERXML("&lt;t&gt;&lt;s&gt;" &amp; SUBSTITUTE(D1257," ","&lt;/s&gt;&lt;s&gt;") &amp; "&lt;/s&gt;&lt;/t&gt;", "//s"), _xlfn.SEQUENCE(4))))</f>
        <v>Wipro Vesta Grill 1000</v>
      </c>
      <c r="H1257" t="str">
        <f t="shared" si="221"/>
        <v>Maker |Dual function-SW MakerandGriller|Non stick Coat -BPAandPTFE Free |Auto Temp Cut-off| Height Control -180·∂øand105·∂ø |2 year warranty|SS Finish|Standard size</v>
      </c>
      <c r="I1257" t="s">
        <v>8969</v>
      </c>
      <c r="J1257" t="s">
        <v>13176</v>
      </c>
      <c r="K1257" s="7" t="str">
        <f t="shared" si="212"/>
        <v>Home &amp; Kitchen</v>
      </c>
      <c r="L1257" s="2" t="s">
        <v>13285</v>
      </c>
      <c r="M1257" t="str">
        <f t="shared" si="213"/>
        <v>Kitchen &amp; HomeAppliances</v>
      </c>
      <c r="N1257" s="2" t="s">
        <v>13286</v>
      </c>
      <c r="O1257" s="2" t="str">
        <f t="shared" si="214"/>
        <v>SmallKitchenAppliances</v>
      </c>
      <c r="P1257" s="1" t="s">
        <v>13319</v>
      </c>
      <c r="R1257" s="2">
        <v>2079</v>
      </c>
      <c r="S1257" s="8">
        <f t="shared" si="215"/>
        <v>2079</v>
      </c>
      <c r="T1257" s="2">
        <v>3099</v>
      </c>
      <c r="U1257" s="8">
        <f t="shared" si="216"/>
        <v>3099</v>
      </c>
      <c r="V1257" s="1">
        <f t="shared" si="217"/>
        <v>0.32913843175217811</v>
      </c>
      <c r="W1257">
        <v>4.0999999999999996</v>
      </c>
      <c r="X1257" s="10">
        <f t="shared" si="218"/>
        <v>4.0999999999999996</v>
      </c>
      <c r="Y1257" s="4">
        <v>282</v>
      </c>
      <c r="Z1257" s="12">
        <f t="shared" si="219"/>
        <v>282</v>
      </c>
    </row>
    <row r="1258" spans="1:26" x14ac:dyDescent="0.25">
      <c r="A1258">
        <v>1257</v>
      </c>
      <c r="B1258" t="s">
        <v>10819</v>
      </c>
      <c r="C1258" t="s">
        <v>10820</v>
      </c>
      <c r="D1258" t="str">
        <f t="shared" si="211"/>
        <v>Rico IRPRO 1500 Watt Japanese Technology Electric Water Heater Immersion Rod Shockproof Protection and Stainless Steel Heating Element for Instant Heating| ISI Certified 1 Year Replacement Warranty</v>
      </c>
      <c r="F1258" t="str">
        <f t="shared" si="220"/>
        <v>Unique</v>
      </c>
      <c r="G1258" t="str" cm="1">
        <f t="array" ref="G1258">PROPER(_xlfn.TEXTJOIN(" ", TRUE, INDEX(_xlfn.FILTERXML("&lt;t&gt;&lt;s&gt;" &amp; SUBSTITUTE(D1258," ","&lt;/s&gt;&lt;s&gt;") &amp; "&lt;/s&gt;&lt;/t&gt;", "//s"), _xlfn.SEQUENCE(4))))</f>
        <v>Rico Irpro 1500 Watt</v>
      </c>
      <c r="H1258" t="str">
        <f t="shared" si="221"/>
        <v>Electric Water Heater Immersion Rod Shockproof Protection and Stainless Steel Heating Element for Instant Heating| ISI Certified 1 Year Replacement Warranty</v>
      </c>
      <c r="I1258" t="s">
        <v>8752</v>
      </c>
      <c r="J1258" t="s">
        <v>13176</v>
      </c>
      <c r="K1258" s="7" t="str">
        <f t="shared" si="212"/>
        <v>Home &amp; Kitchen</v>
      </c>
      <c r="L1258" t="s">
        <v>13289</v>
      </c>
      <c r="M1258" t="str">
        <f t="shared" si="213"/>
        <v>Heating , Cooling &amp; AirQuality</v>
      </c>
      <c r="N1258" s="2" t="s">
        <v>13305</v>
      </c>
      <c r="O1258" s="2" t="str">
        <f t="shared" si="214"/>
        <v>WaterHeaters &amp; Geysers</v>
      </c>
      <c r="P1258" s="1" t="s">
        <v>13309</v>
      </c>
      <c r="R1258">
        <v>999</v>
      </c>
      <c r="S1258" s="8">
        <f t="shared" si="215"/>
        <v>999</v>
      </c>
      <c r="T1258" s="2">
        <v>1075</v>
      </c>
      <c r="U1258" s="8">
        <f t="shared" si="216"/>
        <v>1075</v>
      </c>
      <c r="V1258" s="1">
        <f t="shared" si="217"/>
        <v>7.0697674418604653E-2</v>
      </c>
      <c r="W1258">
        <v>4.0999999999999996</v>
      </c>
      <c r="X1258" s="10">
        <f t="shared" si="218"/>
        <v>4.0999999999999996</v>
      </c>
      <c r="Y1258" s="4">
        <v>9275</v>
      </c>
      <c r="Z1258" s="12">
        <f t="shared" si="219"/>
        <v>9275</v>
      </c>
    </row>
    <row r="1259" spans="1:26" x14ac:dyDescent="0.25">
      <c r="A1259">
        <v>1258</v>
      </c>
      <c r="B1259" t="s">
        <v>10829</v>
      </c>
      <c r="C1259" t="s">
        <v>10830</v>
      </c>
      <c r="D1259" t="str">
        <f t="shared" si="211"/>
        <v>Eureka Forbes Active Clean 700 Watts Powerful Suction and Blower Vacuum Cleaner with Washable HEPA Filter and 6 Accessories,1 Year Warranty,Compact,Light Weight and Easy to use (Red and Black)</v>
      </c>
      <c r="F1259" t="str">
        <f t="shared" si="220"/>
        <v>Unique</v>
      </c>
      <c r="G1259" t="str" cm="1">
        <f t="array" ref="G1259">PROPER(_xlfn.TEXTJOIN(" ", TRUE, INDEX(_xlfn.FILTERXML("&lt;t&gt;&lt;s&gt;" &amp; SUBSTITUTE(D1259," ","&lt;/s&gt;&lt;s&gt;") &amp; "&lt;/s&gt;&lt;/t&gt;", "//s"), _xlfn.SEQUENCE(4))))</f>
        <v>Eureka Forbes Active Clean</v>
      </c>
      <c r="H1259" t="str">
        <f t="shared" si="221"/>
        <v>Powerful Suction and Blower Vacuum Cleaner with Washable HEPA Filter and 6 Accessories,1 Year Warranty,Compact,Light Weight and Easy to use (Red and Black)</v>
      </c>
      <c r="I1259" t="s">
        <v>8877</v>
      </c>
      <c r="J1259" t="s">
        <v>13176</v>
      </c>
      <c r="K1259" s="7" t="str">
        <f t="shared" si="212"/>
        <v>Home &amp; Kitchen</v>
      </c>
      <c r="L1259" s="2" t="s">
        <v>13285</v>
      </c>
      <c r="M1259" t="str">
        <f t="shared" si="213"/>
        <v>Kitchen &amp; HomeAppliances</v>
      </c>
      <c r="N1259" s="2" t="s">
        <v>13293</v>
      </c>
      <c r="O1259" s="2" t="str">
        <f t="shared" si="214"/>
        <v>Vacuum , Cleaning &amp; Ironing</v>
      </c>
      <c r="P1259" s="1" t="s">
        <v>13316</v>
      </c>
      <c r="Q1259" t="s">
        <v>13317</v>
      </c>
      <c r="R1259" s="2">
        <v>3179</v>
      </c>
      <c r="S1259" s="8">
        <f t="shared" si="215"/>
        <v>3179</v>
      </c>
      <c r="T1259" s="2">
        <v>6999</v>
      </c>
      <c r="U1259" s="8">
        <f t="shared" si="216"/>
        <v>6999</v>
      </c>
      <c r="V1259" s="1">
        <f t="shared" si="217"/>
        <v>0.54579225603657666</v>
      </c>
      <c r="W1259">
        <v>4</v>
      </c>
      <c r="X1259" s="10">
        <f t="shared" si="218"/>
        <v>4</v>
      </c>
      <c r="Y1259" s="4">
        <v>743</v>
      </c>
      <c r="Z1259" s="12">
        <f t="shared" si="219"/>
        <v>743</v>
      </c>
    </row>
    <row r="1260" spans="1:26" x14ac:dyDescent="0.25">
      <c r="A1260">
        <v>1259</v>
      </c>
      <c r="B1260" t="s">
        <v>10839</v>
      </c>
      <c r="C1260" t="s">
        <v>13008</v>
      </c>
      <c r="D1260" t="str">
        <f t="shared" si="211"/>
        <v>CSI INTERNATIONAL Instant Water Geyser, Water Heater, Portable Water Heater, Geyser Made of First Class ABS Plastic 3KW (White)</v>
      </c>
      <c r="F1260" t="str">
        <f t="shared" si="220"/>
        <v>Unique</v>
      </c>
      <c r="G1260" t="str" cm="1">
        <f t="array" ref="G1260">PROPER(_xlfn.TEXTJOIN(" ", TRUE, INDEX(_xlfn.FILTERXML("&lt;t&gt;&lt;s&gt;" &amp; SUBSTITUTE(D1260," ","&lt;/s&gt;&lt;s&gt;") &amp; "&lt;/s&gt;&lt;/t&gt;", "//s"), _xlfn.SEQUENCE(4))))</f>
        <v>Csi International Instant Water</v>
      </c>
      <c r="H1260" t="str">
        <f t="shared" si="221"/>
        <v>Heater, Portable Water Heater, Geyser Made of First Class ABS Plastic 3KW (White)</v>
      </c>
      <c r="I1260" t="s">
        <v>8629</v>
      </c>
      <c r="J1260" t="s">
        <v>13176</v>
      </c>
      <c r="K1260" s="7" t="str">
        <f t="shared" si="212"/>
        <v>Home &amp; Kitchen</v>
      </c>
      <c r="L1260" s="2" t="s">
        <v>13289</v>
      </c>
      <c r="M1260" t="str">
        <f t="shared" si="213"/>
        <v>Heating , Cooling &amp; AirQuality</v>
      </c>
      <c r="N1260" s="2" t="s">
        <v>13305</v>
      </c>
      <c r="O1260" s="2" t="str">
        <f t="shared" si="214"/>
        <v>WaterHeaters &amp; Geysers</v>
      </c>
      <c r="P1260" s="1" t="s">
        <v>13306</v>
      </c>
      <c r="R1260" s="2">
        <v>1049</v>
      </c>
      <c r="S1260" s="8">
        <f t="shared" si="215"/>
        <v>1049</v>
      </c>
      <c r="T1260" s="2">
        <v>2499</v>
      </c>
      <c r="U1260" s="8">
        <f t="shared" si="216"/>
        <v>2499</v>
      </c>
      <c r="V1260" s="1">
        <f t="shared" si="217"/>
        <v>0.58023209283713484</v>
      </c>
      <c r="W1260">
        <v>3.6</v>
      </c>
      <c r="X1260" s="10">
        <f t="shared" si="218"/>
        <v>3.6</v>
      </c>
      <c r="Y1260" s="4">
        <v>328</v>
      </c>
      <c r="Z1260" s="12">
        <f t="shared" si="219"/>
        <v>328</v>
      </c>
    </row>
    <row r="1261" spans="1:26" x14ac:dyDescent="0.25">
      <c r="A1261">
        <v>1260</v>
      </c>
      <c r="B1261" t="s">
        <v>10848</v>
      </c>
      <c r="C1261" t="s">
        <v>10849</v>
      </c>
      <c r="D1261" t="str">
        <f t="shared" si="211"/>
        <v>Hindware Atlantic Xceed 5L 3kW Instant Water Heater with Copper Heating Element and High Grade Stainless Steel Tank</v>
      </c>
      <c r="F1261" t="str">
        <f t="shared" si="220"/>
        <v>Unique</v>
      </c>
      <c r="G1261" t="str" cm="1">
        <f t="array" ref="G1261">PROPER(_xlfn.TEXTJOIN(" ", TRUE, INDEX(_xlfn.FILTERXML("&lt;t&gt;&lt;s&gt;" &amp; SUBSTITUTE(D1261," ","&lt;/s&gt;&lt;s&gt;") &amp; "&lt;/s&gt;&lt;/t&gt;", "//s"), _xlfn.SEQUENCE(4))))</f>
        <v>Hindware Atlantic Xceed 5L</v>
      </c>
      <c r="H1261" t="str">
        <f t="shared" si="221"/>
        <v>Water Heater with Copper Heating Element and High Grade Stainless Steel Tank</v>
      </c>
      <c r="I1261" t="s">
        <v>8629</v>
      </c>
      <c r="J1261" t="s">
        <v>13176</v>
      </c>
      <c r="K1261" s="7" t="str">
        <f t="shared" si="212"/>
        <v>Home &amp; Kitchen</v>
      </c>
      <c r="L1261" s="2" t="s">
        <v>13289</v>
      </c>
      <c r="M1261" t="str">
        <f t="shared" si="213"/>
        <v>Heating , Cooling &amp; AirQuality</v>
      </c>
      <c r="N1261" s="2" t="s">
        <v>13305</v>
      </c>
      <c r="O1261" s="2" t="str">
        <f t="shared" si="214"/>
        <v>WaterHeaters &amp; Geysers</v>
      </c>
      <c r="P1261" s="1" t="s">
        <v>13306</v>
      </c>
      <c r="R1261" s="2">
        <v>3599</v>
      </c>
      <c r="S1261" s="8">
        <f t="shared" si="215"/>
        <v>3599</v>
      </c>
      <c r="T1261" s="2">
        <v>7290</v>
      </c>
      <c r="U1261" s="8">
        <f t="shared" si="216"/>
        <v>7290</v>
      </c>
      <c r="V1261" s="1">
        <f t="shared" si="217"/>
        <v>0.50631001371742113</v>
      </c>
      <c r="W1261">
        <v>3.9</v>
      </c>
      <c r="X1261" s="10">
        <f t="shared" si="218"/>
        <v>3.9</v>
      </c>
      <c r="Y1261" s="4">
        <v>942</v>
      </c>
      <c r="Z1261" s="12">
        <f t="shared" si="219"/>
        <v>942</v>
      </c>
    </row>
    <row r="1262" spans="1:26" x14ac:dyDescent="0.25">
      <c r="A1262">
        <v>1261</v>
      </c>
      <c r="B1262" t="s">
        <v>10858</v>
      </c>
      <c r="C1262" t="s">
        <v>10859</v>
      </c>
      <c r="D1262" t="str">
        <f t="shared" si="211"/>
        <v>Morphy Richards New Europa 800-Watt Espresso and Cappuccino 4-Cup Coffee Maker (Black)</v>
      </c>
      <c r="F1262" t="str">
        <f t="shared" si="220"/>
        <v>Unique</v>
      </c>
      <c r="G1262" t="str" cm="1">
        <f t="array" ref="G1262">PROPER(_xlfn.TEXTJOIN(" ", TRUE, INDEX(_xlfn.FILTERXML("&lt;t&gt;&lt;s&gt;" &amp; SUBSTITUTE(D1262," ","&lt;/s&gt;&lt;s&gt;") &amp; "&lt;/s&gt;&lt;/t&gt;", "//s"), _xlfn.SEQUENCE(4))))</f>
        <v>Morphy Richards New Europa</v>
      </c>
      <c r="H1262" t="str">
        <f t="shared" si="221"/>
        <v>and Cappuccino 4-Cup Coffee Maker (Black)</v>
      </c>
      <c r="I1262" t="s">
        <v>10860</v>
      </c>
      <c r="J1262" t="s">
        <v>13176</v>
      </c>
      <c r="K1262" s="7" t="str">
        <f t="shared" si="212"/>
        <v>Home &amp; Kitchen</v>
      </c>
      <c r="L1262" s="2" t="s">
        <v>13285</v>
      </c>
      <c r="M1262" t="str">
        <f t="shared" si="213"/>
        <v>Kitchen &amp; HomeAppliances</v>
      </c>
      <c r="N1262" s="2" t="s">
        <v>13329</v>
      </c>
      <c r="O1262" s="2" t="str">
        <f t="shared" si="214"/>
        <v>Coffee , Tea &amp; Espresso</v>
      </c>
      <c r="P1262" s="1" t="s">
        <v>13360</v>
      </c>
      <c r="R1262" s="2">
        <v>4799</v>
      </c>
      <c r="S1262" s="8">
        <f t="shared" si="215"/>
        <v>4799</v>
      </c>
      <c r="T1262" s="2">
        <v>5795</v>
      </c>
      <c r="U1262" s="8">
        <f t="shared" si="216"/>
        <v>5795</v>
      </c>
      <c r="V1262" s="1">
        <f t="shared" si="217"/>
        <v>0.1718723037100949</v>
      </c>
      <c r="W1262">
        <v>3.9</v>
      </c>
      <c r="X1262" s="10">
        <f t="shared" si="218"/>
        <v>3.9</v>
      </c>
      <c r="Y1262" s="4">
        <v>3815</v>
      </c>
      <c r="Z1262" s="12">
        <f t="shared" si="219"/>
        <v>3815</v>
      </c>
    </row>
    <row r="1263" spans="1:26" x14ac:dyDescent="0.25">
      <c r="A1263">
        <v>1262</v>
      </c>
      <c r="B1263" t="s">
        <v>10869</v>
      </c>
      <c r="C1263" t="s">
        <v>10870</v>
      </c>
      <c r="D1263" t="str">
        <f t="shared" si="211"/>
        <v>Lifelong Power - Pro 500 Watt 3 Jar Mixer Grinder with 3 Speed Control and 1100 Watt Dry Non-Stick soleplate Iron Super Combo (White and Grey, 1 Year Warranty)</v>
      </c>
      <c r="F1263" t="str">
        <f t="shared" si="220"/>
        <v>Unique</v>
      </c>
      <c r="G1263" t="str" cm="1">
        <f t="array" ref="G1263">PROPER(_xlfn.TEXTJOIN(" ", TRUE, INDEX(_xlfn.FILTERXML("&lt;t&gt;&lt;s&gt;" &amp; SUBSTITUTE(D1263," ","&lt;/s&gt;&lt;s&gt;") &amp; "&lt;/s&gt;&lt;/t&gt;", "//s"), _xlfn.SEQUENCE(4))))</f>
        <v>Lifelong Power - Pro</v>
      </c>
      <c r="H1263" t="str">
        <f t="shared" si="221"/>
        <v>3 Jar Mixer Grinder with 3 Speed Control and 1100 Watt Dry Non-Stick soleplate Iron Super Combo (White and Grey, 1 Year Warranty)</v>
      </c>
      <c r="I1263" t="s">
        <v>8618</v>
      </c>
      <c r="J1263" t="s">
        <v>13176</v>
      </c>
      <c r="K1263" s="7" t="str">
        <f t="shared" si="212"/>
        <v>Home &amp; Kitchen</v>
      </c>
      <c r="L1263" s="2" t="s">
        <v>13285</v>
      </c>
      <c r="M1263" t="str">
        <f t="shared" si="213"/>
        <v>Kitchen &amp; HomeAppliances</v>
      </c>
      <c r="N1263" s="2" t="s">
        <v>13286</v>
      </c>
      <c r="O1263" s="2" t="str">
        <f t="shared" si="214"/>
        <v>SmallKitchenAppliances</v>
      </c>
      <c r="P1263" s="1" t="s">
        <v>13304</v>
      </c>
      <c r="R1263" s="2">
        <v>1699</v>
      </c>
      <c r="S1263" s="8">
        <f t="shared" si="215"/>
        <v>1699</v>
      </c>
      <c r="T1263" s="2">
        <v>3398</v>
      </c>
      <c r="U1263" s="8">
        <f t="shared" si="216"/>
        <v>3398</v>
      </c>
      <c r="V1263" s="1">
        <f t="shared" si="217"/>
        <v>0.5</v>
      </c>
      <c r="W1263">
        <v>3.8</v>
      </c>
      <c r="X1263" s="10">
        <f t="shared" si="218"/>
        <v>3.8</v>
      </c>
      <c r="Y1263" s="4">
        <v>7988</v>
      </c>
      <c r="Z1263" s="12">
        <f t="shared" si="219"/>
        <v>7988</v>
      </c>
    </row>
    <row r="1264" spans="1:26" x14ac:dyDescent="0.25">
      <c r="A1264">
        <v>1263</v>
      </c>
      <c r="B1264" t="s">
        <v>10879</v>
      </c>
      <c r="C1264" t="s">
        <v>10880</v>
      </c>
      <c r="D1264" t="str">
        <f t="shared" si="211"/>
        <v>iBELL Castor CTEK15L Premium 1.5 Litre Stainless Steel Electric Kettle,1500W Auto Cut-Off Feature,Silver</v>
      </c>
      <c r="F1264" t="str">
        <f t="shared" si="220"/>
        <v>Unique</v>
      </c>
      <c r="G1264" t="str" cm="1">
        <f t="array" ref="G1264">PROPER(_xlfn.TEXTJOIN(" ", TRUE, INDEX(_xlfn.FILTERXML("&lt;t&gt;&lt;s&gt;" &amp; SUBSTITUTE(D1264," ","&lt;/s&gt;&lt;s&gt;") &amp; "&lt;/s&gt;&lt;/t&gt;", "//s"), _xlfn.SEQUENCE(4))))</f>
        <v>Ibell Castor Ctek15L Premium</v>
      </c>
      <c r="H1264" t="str">
        <f t="shared" si="221"/>
        <v>Stainless Steel Electric Kettle,1500W Auto Cut-Off Feature,Silver</v>
      </c>
      <c r="I1264" t="s">
        <v>8670</v>
      </c>
      <c r="J1264" t="s">
        <v>13176</v>
      </c>
      <c r="K1264" s="7" t="str">
        <f t="shared" si="212"/>
        <v>Home &amp; Kitchen</v>
      </c>
      <c r="L1264" t="s">
        <v>13285</v>
      </c>
      <c r="M1264" t="str">
        <f t="shared" si="213"/>
        <v>Kitchen &amp; HomeAppliances</v>
      </c>
      <c r="N1264" s="2" t="s">
        <v>13286</v>
      </c>
      <c r="O1264" s="2" t="str">
        <f t="shared" si="214"/>
        <v>SmallKitchenAppliances</v>
      </c>
      <c r="P1264" s="1" t="s">
        <v>13287</v>
      </c>
      <c r="Q1264" t="s">
        <v>13307</v>
      </c>
      <c r="R1264">
        <v>664</v>
      </c>
      <c r="S1264" s="8">
        <f t="shared" si="215"/>
        <v>664</v>
      </c>
      <c r="T1264" s="2">
        <v>1490</v>
      </c>
      <c r="U1264" s="8">
        <f t="shared" si="216"/>
        <v>1490</v>
      </c>
      <c r="V1264" s="1">
        <f t="shared" si="217"/>
        <v>0.55436241610738257</v>
      </c>
      <c r="W1264">
        <v>4.0999999999999996</v>
      </c>
      <c r="X1264" s="10">
        <f t="shared" si="218"/>
        <v>4.0999999999999996</v>
      </c>
      <c r="Y1264" s="4">
        <v>925</v>
      </c>
      <c r="Z1264" s="12">
        <f t="shared" si="219"/>
        <v>925</v>
      </c>
    </row>
    <row r="1265" spans="1:26" x14ac:dyDescent="0.25">
      <c r="A1265">
        <v>1264</v>
      </c>
      <c r="B1265" t="s">
        <v>10889</v>
      </c>
      <c r="C1265" t="s">
        <v>10890</v>
      </c>
      <c r="D1265" t="str">
        <f t="shared" si="211"/>
        <v>BAJAJ PYGMY MINI 110 MM 10 W HIGH SPEED OPERATION, USB CHARGING, MULTI-CLIP FUNCTION PERSONAL FAN</v>
      </c>
      <c r="F1265" t="str">
        <f t="shared" si="220"/>
        <v>Unique</v>
      </c>
      <c r="G1265" t="str" cm="1">
        <f t="array" ref="G1265">PROPER(_xlfn.TEXTJOIN(" ", TRUE, INDEX(_xlfn.FILTERXML("&lt;t&gt;&lt;s&gt;" &amp; SUBSTITUTE(D1265," ","&lt;/s&gt;&lt;s&gt;") &amp; "&lt;/s&gt;&lt;/t&gt;", "//s"), _xlfn.SEQUENCE(4))))</f>
        <v>Bajaj Pygmy Mini 110</v>
      </c>
      <c r="H1265" t="str">
        <f t="shared" si="221"/>
        <v>W HIGH SPEED OPERATION, USB CHARGING, MULTI-CLIP FUNCTION PERSONAL FAN</v>
      </c>
      <c r="I1265" t="s">
        <v>10891</v>
      </c>
      <c r="J1265" t="s">
        <v>13176</v>
      </c>
      <c r="K1265" s="7" t="str">
        <f t="shared" si="212"/>
        <v>Home &amp; Kitchen</v>
      </c>
      <c r="L1265" t="s">
        <v>13289</v>
      </c>
      <c r="M1265" t="str">
        <f t="shared" si="213"/>
        <v>Heating , Cooling &amp; AirQuality</v>
      </c>
      <c r="N1265" s="2" t="s">
        <v>13323</v>
      </c>
      <c r="O1265" s="2" t="str">
        <f t="shared" si="214"/>
        <v>Fans</v>
      </c>
      <c r="P1265" s="1" t="s">
        <v>13361</v>
      </c>
      <c r="R1265">
        <v>948</v>
      </c>
      <c r="S1265" s="8">
        <f t="shared" si="215"/>
        <v>948</v>
      </c>
      <c r="T1265" s="2">
        <v>1620</v>
      </c>
      <c r="U1265" s="8">
        <f t="shared" si="216"/>
        <v>1620</v>
      </c>
      <c r="V1265" s="1">
        <f t="shared" si="217"/>
        <v>0.4148148148148148</v>
      </c>
      <c r="W1265">
        <v>4.0999999999999996</v>
      </c>
      <c r="X1265" s="10">
        <f t="shared" si="218"/>
        <v>4.0999999999999996</v>
      </c>
      <c r="Y1265" s="4">
        <v>4370</v>
      </c>
      <c r="Z1265" s="12">
        <f t="shared" si="219"/>
        <v>4370</v>
      </c>
    </row>
    <row r="1266" spans="1:26" x14ac:dyDescent="0.25">
      <c r="A1266">
        <v>1265</v>
      </c>
      <c r="B1266" t="s">
        <v>10900</v>
      </c>
      <c r="C1266" t="s">
        <v>10901</v>
      </c>
      <c r="D1266" t="str">
        <f t="shared" si="211"/>
        <v>Crompton InstaGlide 1000-Watts Dry Iron with American Heritage Coating, Pack of 1 Iron</v>
      </c>
      <c r="F1266" t="str">
        <f t="shared" si="220"/>
        <v>Unique</v>
      </c>
      <c r="G1266" t="str" cm="1">
        <f t="array" ref="G1266">PROPER(_xlfn.TEXTJOIN(" ", TRUE, INDEX(_xlfn.FILTERXML("&lt;t&gt;&lt;s&gt;" &amp; SUBSTITUTE(D1266," ","&lt;/s&gt;&lt;s&gt;") &amp; "&lt;/s&gt;&lt;/t&gt;", "//s"), _xlfn.SEQUENCE(4))))</f>
        <v>Crompton Instaglide 1000-Watts Dry</v>
      </c>
      <c r="H1266" t="str">
        <f t="shared" si="221"/>
        <v>American Heritage Coating, Pack of 1 Iron</v>
      </c>
      <c r="I1266" t="s">
        <v>8607</v>
      </c>
      <c r="J1266" t="s">
        <v>13176</v>
      </c>
      <c r="K1266" s="7" t="str">
        <f t="shared" si="212"/>
        <v>Home &amp; Kitchen</v>
      </c>
      <c r="L1266" t="s">
        <v>13285</v>
      </c>
      <c r="M1266" t="str">
        <f t="shared" si="213"/>
        <v>Kitchen &amp; HomeAppliances</v>
      </c>
      <c r="N1266" s="2" t="s">
        <v>13293</v>
      </c>
      <c r="O1266" s="2" t="str">
        <f t="shared" si="214"/>
        <v>Vacuum , Cleaning &amp; Ironing</v>
      </c>
      <c r="P1266" s="1" t="s">
        <v>13294</v>
      </c>
      <c r="Q1266" t="s">
        <v>13303</v>
      </c>
      <c r="R1266">
        <v>850</v>
      </c>
      <c r="S1266" s="8">
        <f t="shared" si="215"/>
        <v>850</v>
      </c>
      <c r="T1266" s="2">
        <v>1000</v>
      </c>
      <c r="U1266" s="8">
        <f t="shared" si="216"/>
        <v>1000</v>
      </c>
      <c r="V1266" s="1">
        <f t="shared" si="217"/>
        <v>0.15</v>
      </c>
      <c r="W1266">
        <v>4.0999999999999996</v>
      </c>
      <c r="X1266" s="10">
        <f t="shared" si="218"/>
        <v>4.0999999999999996</v>
      </c>
      <c r="Y1266" s="4">
        <v>7619</v>
      </c>
      <c r="Z1266" s="12">
        <f t="shared" si="219"/>
        <v>7619</v>
      </c>
    </row>
    <row r="1267" spans="1:26" x14ac:dyDescent="0.25">
      <c r="A1267">
        <v>1266</v>
      </c>
      <c r="B1267" t="s">
        <v>10910</v>
      </c>
      <c r="C1267" t="s">
        <v>10911</v>
      </c>
      <c r="D1267" t="str">
        <f t="shared" si="211"/>
        <v>Prestige Clean Home Water Purifier Cartridge</v>
      </c>
      <c r="F1267" t="str">
        <f t="shared" si="220"/>
        <v>Unique</v>
      </c>
      <c r="G1267" t="str" cm="1">
        <f t="array" ref="G1267">PROPER(_xlfn.TEXTJOIN(" ", TRUE, INDEX(_xlfn.FILTERXML("&lt;t&gt;&lt;s&gt;" &amp; SUBSTITUTE(D1267," ","&lt;/s&gt;&lt;s&gt;") &amp; "&lt;/s&gt;&lt;/t&gt;", "//s"), _xlfn.SEQUENCE(4))))</f>
        <v>Prestige Clean Home Water</v>
      </c>
      <c r="H1267" t="str">
        <f t="shared" si="221"/>
        <v/>
      </c>
      <c r="I1267" t="s">
        <v>9552</v>
      </c>
      <c r="J1267" t="s">
        <v>13176</v>
      </c>
      <c r="K1267" s="7" t="str">
        <f t="shared" si="212"/>
        <v>Home &amp; Kitchen</v>
      </c>
      <c r="L1267" t="s">
        <v>13285</v>
      </c>
      <c r="M1267" t="str">
        <f t="shared" si="213"/>
        <v>Kitchen &amp; HomeAppliances</v>
      </c>
      <c r="N1267" t="s">
        <v>13334</v>
      </c>
      <c r="O1267" s="2" t="str">
        <f t="shared" si="214"/>
        <v>WaterPurifiers &amp; Accessories</v>
      </c>
      <c r="P1267" s="1" t="s">
        <v>13336</v>
      </c>
      <c r="R1267">
        <v>600</v>
      </c>
      <c r="S1267" s="8">
        <f t="shared" si="215"/>
        <v>600</v>
      </c>
      <c r="T1267">
        <v>640</v>
      </c>
      <c r="U1267" s="8">
        <f t="shared" si="216"/>
        <v>640</v>
      </c>
      <c r="V1267" s="1">
        <f t="shared" si="217"/>
        <v>6.25E-2</v>
      </c>
      <c r="W1267">
        <v>3.8</v>
      </c>
      <c r="X1267" s="10">
        <f t="shared" si="218"/>
        <v>3.8</v>
      </c>
      <c r="Y1267" s="4">
        <v>2593</v>
      </c>
      <c r="Z1267" s="12">
        <f t="shared" si="219"/>
        <v>2593</v>
      </c>
    </row>
    <row r="1268" spans="1:26" x14ac:dyDescent="0.25">
      <c r="A1268">
        <v>1267</v>
      </c>
      <c r="B1268" t="s">
        <v>10920</v>
      </c>
      <c r="C1268" t="s">
        <v>10921</v>
      </c>
      <c r="D1268" t="str">
        <f t="shared" si="211"/>
        <v>Morphy Richards Aristo 2000 Watts PTC Room Heater (White)</v>
      </c>
      <c r="F1268" t="str">
        <f t="shared" si="220"/>
        <v>Unique</v>
      </c>
      <c r="G1268" t="str" cm="1">
        <f t="array" ref="G1268">PROPER(_xlfn.TEXTJOIN(" ", TRUE, INDEX(_xlfn.FILTERXML("&lt;t&gt;&lt;s&gt;" &amp; SUBSTITUTE(D1268," ","&lt;/s&gt;&lt;s&gt;") &amp; "&lt;/s&gt;&lt;/t&gt;", "//s"), _xlfn.SEQUENCE(4))))</f>
        <v>Morphy Richards Aristo 2000</v>
      </c>
      <c r="H1268" t="str">
        <f t="shared" si="221"/>
        <v>Room Heater (White)</v>
      </c>
      <c r="I1268" t="s">
        <v>8461</v>
      </c>
      <c r="J1268" t="s">
        <v>13176</v>
      </c>
      <c r="K1268" s="7" t="str">
        <f t="shared" si="212"/>
        <v>Home &amp; Kitchen</v>
      </c>
      <c r="L1268" s="2" t="s">
        <v>13289</v>
      </c>
      <c r="M1268" t="str">
        <f t="shared" si="213"/>
        <v>Heating , Cooling &amp; AirQuality</v>
      </c>
      <c r="N1268" s="2" t="s">
        <v>13290</v>
      </c>
      <c r="O1268" s="2" t="str">
        <f t="shared" si="214"/>
        <v>RoomHeaters</v>
      </c>
      <c r="P1268" s="1" t="s">
        <v>13291</v>
      </c>
      <c r="R1268" s="2">
        <v>3711</v>
      </c>
      <c r="S1268" s="8">
        <f t="shared" si="215"/>
        <v>3711</v>
      </c>
      <c r="T1268" s="2">
        <v>4495</v>
      </c>
      <c r="U1268" s="8">
        <f t="shared" si="216"/>
        <v>4495</v>
      </c>
      <c r="V1268" s="1">
        <f t="shared" si="217"/>
        <v>0.17441601779755284</v>
      </c>
      <c r="W1268">
        <v>4.3</v>
      </c>
      <c r="X1268" s="10">
        <f t="shared" si="218"/>
        <v>4.3</v>
      </c>
      <c r="Y1268" s="4">
        <v>356</v>
      </c>
      <c r="Z1268" s="12">
        <f t="shared" si="219"/>
        <v>356</v>
      </c>
    </row>
    <row r="1269" spans="1:26" x14ac:dyDescent="0.25">
      <c r="A1269">
        <v>1268</v>
      </c>
      <c r="B1269" t="s">
        <v>10930</v>
      </c>
      <c r="C1269" t="s">
        <v>10931</v>
      </c>
      <c r="D1269" t="str">
        <f t="shared" si="211"/>
        <v>Gadgetronics Digital Kitchen Weighing Scale and Food Weight Machine for Health, Fitness, Home Baking and Cooking (10 KGs,1 Year Warranty and Batteries Included)</v>
      </c>
      <c r="F1269" t="str">
        <f t="shared" si="220"/>
        <v>Unique</v>
      </c>
      <c r="G1269" t="str" cm="1">
        <f t="array" ref="G1269">PROPER(_xlfn.TEXTJOIN(" ", TRUE, INDEX(_xlfn.FILTERXML("&lt;t&gt;&lt;s&gt;" &amp; SUBSTITUTE(D1269," ","&lt;/s&gt;&lt;s&gt;") &amp; "&lt;/s&gt;&lt;/t&gt;", "//s"), _xlfn.SEQUENCE(4))))</f>
        <v>Gadgetronics Digital Kitchen Weighing</v>
      </c>
      <c r="H1269" t="str">
        <f t="shared" si="221"/>
        <v>Food Weight Machine for Health, Fitness, Home Baking and Cooking (10 KGs,1 Year Warranty and Batteries Included)</v>
      </c>
      <c r="I1269" t="s">
        <v>8494</v>
      </c>
      <c r="J1269" t="s">
        <v>13176</v>
      </c>
      <c r="K1269" s="7" t="str">
        <f t="shared" si="212"/>
        <v>Home &amp; Kitchen</v>
      </c>
      <c r="L1269" t="s">
        <v>13285</v>
      </c>
      <c r="M1269" t="str">
        <f t="shared" si="213"/>
        <v>Kitchen &amp; HomeAppliances</v>
      </c>
      <c r="N1269" s="2" t="s">
        <v>13286</v>
      </c>
      <c r="O1269" s="2" t="str">
        <f t="shared" si="214"/>
        <v>SmallKitchenAppliances</v>
      </c>
      <c r="P1269" s="1" t="s">
        <v>13296</v>
      </c>
      <c r="R1269">
        <v>799</v>
      </c>
      <c r="S1269" s="8">
        <f t="shared" si="215"/>
        <v>799</v>
      </c>
      <c r="T1269" s="2">
        <v>2999</v>
      </c>
      <c r="U1269" s="8">
        <f t="shared" si="216"/>
        <v>2999</v>
      </c>
      <c r="V1269" s="1">
        <f t="shared" si="217"/>
        <v>0.73357785928642882</v>
      </c>
      <c r="W1269">
        <v>4.5</v>
      </c>
      <c r="X1269" s="10">
        <f t="shared" si="218"/>
        <v>4.5</v>
      </c>
      <c r="Y1269" s="4">
        <v>63</v>
      </c>
      <c r="Z1269" s="12">
        <f t="shared" si="219"/>
        <v>63</v>
      </c>
    </row>
    <row r="1270" spans="1:26" x14ac:dyDescent="0.25">
      <c r="A1270">
        <v>1269</v>
      </c>
      <c r="B1270" t="s">
        <v>10940</v>
      </c>
      <c r="C1270" t="s">
        <v>10941</v>
      </c>
      <c r="D1270" t="str">
        <f t="shared" si="211"/>
        <v>HUL Pureit Germkill kit for Advanced 23 L water purifier - 3000 L Capacity, Sand, Multicolour</v>
      </c>
      <c r="F1270" t="str">
        <f t="shared" si="220"/>
        <v>Unique</v>
      </c>
      <c r="G1270" t="str" cm="1">
        <f t="array" ref="G1270">PROPER(_xlfn.TEXTJOIN(" ", TRUE, INDEX(_xlfn.FILTERXML("&lt;t&gt;&lt;s&gt;" &amp; SUBSTITUTE(D1270," ","&lt;/s&gt;&lt;s&gt;") &amp; "&lt;/s&gt;&lt;/t&gt;", "//s"), _xlfn.SEQUENCE(4))))</f>
        <v>Hul Pureit Germkill Kit</v>
      </c>
      <c r="H1270" t="str">
        <f t="shared" si="221"/>
        <v>23 L water purifier - 3000 L Capacity, Sand, Multicolour</v>
      </c>
      <c r="I1270" t="s">
        <v>9541</v>
      </c>
      <c r="J1270" t="s">
        <v>13176</v>
      </c>
      <c r="K1270" s="7" t="str">
        <f t="shared" si="212"/>
        <v>Home &amp; Kitchen</v>
      </c>
      <c r="L1270" t="s">
        <v>13285</v>
      </c>
      <c r="M1270" t="str">
        <f t="shared" si="213"/>
        <v>Kitchen &amp; HomeAppliances</v>
      </c>
      <c r="N1270" t="s">
        <v>13334</v>
      </c>
      <c r="O1270" s="2" t="str">
        <f t="shared" si="214"/>
        <v>WaterPurifiers &amp; Accessories</v>
      </c>
      <c r="P1270" s="1" t="s">
        <v>13335</v>
      </c>
      <c r="R1270">
        <v>980</v>
      </c>
      <c r="S1270" s="8">
        <f t="shared" si="215"/>
        <v>980</v>
      </c>
      <c r="T1270">
        <v>980</v>
      </c>
      <c r="U1270" s="8">
        <f t="shared" si="216"/>
        <v>980</v>
      </c>
      <c r="V1270" s="1">
        <f t="shared" si="217"/>
        <v>0</v>
      </c>
      <c r="W1270">
        <v>4.2</v>
      </c>
      <c r="X1270" s="10">
        <f t="shared" si="218"/>
        <v>4.2</v>
      </c>
      <c r="Y1270" s="4">
        <v>4740</v>
      </c>
      <c r="Z1270" s="12">
        <f t="shared" si="219"/>
        <v>4740</v>
      </c>
    </row>
    <row r="1271" spans="1:26" x14ac:dyDescent="0.25">
      <c r="A1271">
        <v>1270</v>
      </c>
      <c r="B1271" t="s">
        <v>10950</v>
      </c>
      <c r="C1271" t="s">
        <v>10951</v>
      </c>
      <c r="D1271" t="str">
        <f t="shared" si="211"/>
        <v>Tom and Jerry Folding Laundry Basket for Clothes with Lid and Handle, Toys Organiser, 75 Litre, Green</v>
      </c>
      <c r="F1271" t="str">
        <f t="shared" si="220"/>
        <v>Unique</v>
      </c>
      <c r="G1271" t="str" cm="1">
        <f t="array" ref="G1271">PROPER(_xlfn.TEXTJOIN(" ", TRUE, INDEX(_xlfn.FILTERXML("&lt;t&gt;&lt;s&gt;" &amp; SUBSTITUTE(D1271," ","&lt;/s&gt;&lt;s&gt;") &amp; "&lt;/s&gt;&lt;/t&gt;", "//s"), _xlfn.SEQUENCE(4))))</f>
        <v>Tom And Jerry Folding</v>
      </c>
      <c r="H1271" t="str">
        <f t="shared" si="221"/>
        <v>for Clothes with Lid and Handle, Toys Organiser, 75 Litre, Green</v>
      </c>
      <c r="I1271" t="s">
        <v>8794</v>
      </c>
      <c r="J1271" t="s">
        <v>13176</v>
      </c>
      <c r="K1271" s="7" t="str">
        <f t="shared" si="212"/>
        <v>Home &amp; Kitchen</v>
      </c>
      <c r="L1271" t="s">
        <v>13312</v>
      </c>
      <c r="M1271" t="str">
        <f t="shared" si="213"/>
        <v>HomeStorage &amp; Organization</v>
      </c>
      <c r="N1271" t="s">
        <v>13313</v>
      </c>
      <c r="O1271" s="2" t="str">
        <f t="shared" si="214"/>
        <v>LaundryOrganization</v>
      </c>
      <c r="P1271" s="1" t="s">
        <v>13314</v>
      </c>
      <c r="R1271">
        <v>351</v>
      </c>
      <c r="S1271" s="8">
        <f t="shared" si="215"/>
        <v>351</v>
      </c>
      <c r="T1271">
        <v>899</v>
      </c>
      <c r="U1271" s="8">
        <f t="shared" si="216"/>
        <v>899</v>
      </c>
      <c r="V1271" s="1">
        <f t="shared" si="217"/>
        <v>0.60956618464961065</v>
      </c>
      <c r="W1271">
        <v>3.9</v>
      </c>
      <c r="X1271" s="10">
        <f t="shared" si="218"/>
        <v>3.9</v>
      </c>
      <c r="Y1271" s="4">
        <v>296</v>
      </c>
      <c r="Z1271" s="12">
        <f t="shared" si="219"/>
        <v>296</v>
      </c>
    </row>
    <row r="1272" spans="1:26" x14ac:dyDescent="0.25">
      <c r="A1272">
        <v>1271</v>
      </c>
      <c r="B1272" t="s">
        <v>10960</v>
      </c>
      <c r="C1272" t="s">
        <v>10961</v>
      </c>
      <c r="D1272" t="str">
        <f t="shared" si="211"/>
        <v>Ikea Little Loved Corner PRODUKT Milk-frother, Coffee Tea Frother, Handheld Milk Wand Mixer Frother, Black</v>
      </c>
      <c r="F1272" t="str">
        <f t="shared" si="220"/>
        <v>Unique</v>
      </c>
      <c r="G1272" t="str" cm="1">
        <f t="array" ref="G1272">PROPER(_xlfn.TEXTJOIN(" ", TRUE, INDEX(_xlfn.FILTERXML("&lt;t&gt;&lt;s&gt;" &amp; SUBSTITUTE(D1272," ","&lt;/s&gt;&lt;s&gt;") &amp; "&lt;/s&gt;&lt;/t&gt;", "//s"), _xlfn.SEQUENCE(4))))</f>
        <v>Ikea Little Loved Corner</v>
      </c>
      <c r="H1272" t="str">
        <f t="shared" si="221"/>
        <v>Coffee Tea Frother, Handheld Milk Wand Mixer Frother, Black</v>
      </c>
      <c r="I1272" t="s">
        <v>10962</v>
      </c>
      <c r="J1272" t="s">
        <v>13176</v>
      </c>
      <c r="K1272" s="7" t="str">
        <f t="shared" si="212"/>
        <v>Home &amp; Kitchen</v>
      </c>
      <c r="L1272" t="s">
        <v>13285</v>
      </c>
      <c r="M1272" t="str">
        <f t="shared" si="213"/>
        <v>Kitchen &amp; HomeAppliances</v>
      </c>
      <c r="N1272" t="s">
        <v>13329</v>
      </c>
      <c r="O1272" s="2" t="str">
        <f t="shared" si="214"/>
        <v>Coffee , Tea &amp; Espresso</v>
      </c>
      <c r="P1272" s="1" t="s">
        <v>13362</v>
      </c>
      <c r="R1272">
        <v>229</v>
      </c>
      <c r="S1272" s="8">
        <f t="shared" si="215"/>
        <v>229</v>
      </c>
      <c r="T1272">
        <v>499</v>
      </c>
      <c r="U1272" s="8">
        <f t="shared" si="216"/>
        <v>499</v>
      </c>
      <c r="V1272" s="1">
        <f t="shared" si="217"/>
        <v>0.5410821643286573</v>
      </c>
      <c r="W1272">
        <v>3.5</v>
      </c>
      <c r="X1272" s="10">
        <f t="shared" si="218"/>
        <v>3.5</v>
      </c>
      <c r="Y1272" s="4">
        <v>185</v>
      </c>
      <c r="Z1272" s="12">
        <f t="shared" si="219"/>
        <v>185</v>
      </c>
    </row>
    <row r="1273" spans="1:26" x14ac:dyDescent="0.25">
      <c r="A1273">
        <v>1272</v>
      </c>
      <c r="B1273" t="s">
        <v>10971</v>
      </c>
      <c r="C1273" t="s">
        <v>10972</v>
      </c>
      <c r="D1273" t="str">
        <f t="shared" si="211"/>
        <v>Philips EasySpeed Plus Steam Iron GC2147 30-2400W, Quick Heat up with up to 30 g min steam, 150g steam Boost, Scratch Resistant Ceramic Soleplate, Vertical steam, Drip-Stop</v>
      </c>
      <c r="F1273" t="str">
        <f t="shared" si="220"/>
        <v>Unique</v>
      </c>
      <c r="G1273" t="str" cm="1">
        <f t="array" ref="G1273">PROPER(_xlfn.TEXTJOIN(" ", TRUE, INDEX(_xlfn.FILTERXML("&lt;t&gt;&lt;s&gt;" &amp; SUBSTITUTE(D1273," ","&lt;/s&gt;&lt;s&gt;") &amp; "&lt;/s&gt;&lt;/t&gt;", "//s"), _xlfn.SEQUENCE(4))))</f>
        <v>Philips Easyspeed Plus Steam</v>
      </c>
      <c r="H1273" t="str">
        <f t="shared" si="221"/>
        <v>30-2400W, Quick Heat up with up to 30 g min steam, 150g steam Boost, Scratch Resistant Ceramic Soleplate, Vertical steam, Drip-Stop</v>
      </c>
      <c r="I1273" t="s">
        <v>8805</v>
      </c>
      <c r="J1273" t="s">
        <v>13176</v>
      </c>
      <c r="K1273" s="7" t="str">
        <f t="shared" si="212"/>
        <v>Home &amp; Kitchen</v>
      </c>
      <c r="L1273" s="2" t="s">
        <v>13285</v>
      </c>
      <c r="M1273" t="str">
        <f t="shared" si="213"/>
        <v>Kitchen &amp; HomeAppliances</v>
      </c>
      <c r="N1273" s="2" t="s">
        <v>13293</v>
      </c>
      <c r="O1273" s="2" t="str">
        <f t="shared" si="214"/>
        <v>Vacuum , Cleaning &amp; Ironing</v>
      </c>
      <c r="P1273" s="1" t="s">
        <v>13294</v>
      </c>
      <c r="Q1273" t="s">
        <v>13303</v>
      </c>
      <c r="R1273" s="2">
        <v>3349</v>
      </c>
      <c r="S1273" s="8">
        <f t="shared" si="215"/>
        <v>3349</v>
      </c>
      <c r="T1273" s="2">
        <v>3995</v>
      </c>
      <c r="U1273" s="8">
        <f t="shared" si="216"/>
        <v>3995</v>
      </c>
      <c r="V1273" s="1">
        <f t="shared" si="217"/>
        <v>0.16170212765957448</v>
      </c>
      <c r="W1273">
        <v>4.3</v>
      </c>
      <c r="X1273" s="10">
        <f t="shared" si="218"/>
        <v>4.3</v>
      </c>
      <c r="Y1273" s="4">
        <v>1954</v>
      </c>
      <c r="Z1273" s="12">
        <f t="shared" si="219"/>
        <v>1954</v>
      </c>
    </row>
    <row r="1274" spans="1:26" x14ac:dyDescent="0.25">
      <c r="A1274">
        <v>1273</v>
      </c>
      <c r="B1274" t="s">
        <v>10981</v>
      </c>
      <c r="C1274" t="s">
        <v>10982</v>
      </c>
      <c r="D1274" t="str">
        <f t="shared" si="211"/>
        <v>Bajaj New Shakti Neo Plus 15 Litre 4 Star Rated Storage Water Heater (Geyser) with Multiple Safety System, White</v>
      </c>
      <c r="F1274" t="str">
        <f t="shared" si="220"/>
        <v>Unique</v>
      </c>
      <c r="G1274" t="str" cm="1">
        <f t="array" ref="G1274">PROPER(_xlfn.TEXTJOIN(" ", TRUE, INDEX(_xlfn.FILTERXML("&lt;t&gt;&lt;s&gt;" &amp; SUBSTITUTE(D1274," ","&lt;/s&gt;&lt;s&gt;") &amp; "&lt;/s&gt;&lt;/t&gt;", "//s"), _xlfn.SEQUENCE(4))))</f>
        <v>Bajaj New Shakti Neo</v>
      </c>
      <c r="H1274" t="str">
        <f t="shared" si="221"/>
        <v>Litre 4 Star Rated Storage Water Heater (Geyser) with Multiple Safety System, White</v>
      </c>
      <c r="I1274" t="s">
        <v>8681</v>
      </c>
      <c r="J1274" t="s">
        <v>13176</v>
      </c>
      <c r="K1274" s="7" t="str">
        <f t="shared" si="212"/>
        <v>Home &amp; Kitchen</v>
      </c>
      <c r="L1274" s="2" t="s">
        <v>13289</v>
      </c>
      <c r="M1274" t="str">
        <f t="shared" si="213"/>
        <v>Heating , Cooling &amp; AirQuality</v>
      </c>
      <c r="N1274" s="2" t="s">
        <v>13305</v>
      </c>
      <c r="O1274" s="2" t="str">
        <f t="shared" si="214"/>
        <v>WaterHeaters &amp; Geysers</v>
      </c>
      <c r="P1274" s="1" t="s">
        <v>13308</v>
      </c>
      <c r="R1274" s="2">
        <v>5499</v>
      </c>
      <c r="S1274" s="8">
        <f t="shared" si="215"/>
        <v>5499</v>
      </c>
      <c r="T1274" s="2">
        <v>11500</v>
      </c>
      <c r="U1274" s="8">
        <f t="shared" si="216"/>
        <v>11500</v>
      </c>
      <c r="V1274" s="1">
        <f t="shared" si="217"/>
        <v>0.52182608695652177</v>
      </c>
      <c r="W1274">
        <v>3.9</v>
      </c>
      <c r="X1274" s="10">
        <f t="shared" si="218"/>
        <v>3.9</v>
      </c>
      <c r="Y1274" s="4">
        <v>959</v>
      </c>
      <c r="Z1274" s="12">
        <f t="shared" si="219"/>
        <v>959</v>
      </c>
    </row>
    <row r="1275" spans="1:26" x14ac:dyDescent="0.25">
      <c r="A1275">
        <v>1274</v>
      </c>
      <c r="B1275" t="s">
        <v>10991</v>
      </c>
      <c r="C1275" t="s">
        <v>10992</v>
      </c>
      <c r="D1275" t="str">
        <f t="shared" si="211"/>
        <v>House of Quirk Reusable Sticky Picker Cleaner Easy-Tear Sheets Travel Pet Hair Lint Rollers Brush (10cm Sheet, Set of 3 Rolls, 180 Sheets, 60 Sheets Each roll Lint Roller Remover, Multicolour)</v>
      </c>
      <c r="F1275" t="str">
        <f t="shared" si="220"/>
        <v>Unique</v>
      </c>
      <c r="G1275" t="str" cm="1">
        <f t="array" ref="G1275">PROPER(_xlfn.TEXTJOIN(" ", TRUE, INDEX(_xlfn.FILTERXML("&lt;t&gt;&lt;s&gt;" &amp; SUBSTITUTE(D1275," ","&lt;/s&gt;&lt;s&gt;") &amp; "&lt;/s&gt;&lt;/t&gt;", "//s"), _xlfn.SEQUENCE(4))))</f>
        <v>House Of Quirk Reusable</v>
      </c>
      <c r="H1275" t="str">
        <f t="shared" si="221"/>
        <v>Cleaner Easy-Tear Sheets Travel Pet Hair Lint Rollers Brush (10cm Sheet, Set of 3 Rolls, 180 Sheets, 60 Sheets Each roll Lint Roller Remover, Multicolour)</v>
      </c>
      <c r="I1275" t="s">
        <v>8483</v>
      </c>
      <c r="J1275" t="s">
        <v>13176</v>
      </c>
      <c r="K1275" s="7" t="str">
        <f t="shared" si="212"/>
        <v>Home &amp; Kitchen</v>
      </c>
      <c r="L1275" t="s">
        <v>13285</v>
      </c>
      <c r="M1275" t="str">
        <f t="shared" si="213"/>
        <v>Kitchen &amp; HomeAppliances</v>
      </c>
      <c r="N1275" t="s">
        <v>13293</v>
      </c>
      <c r="O1275" s="2" t="str">
        <f t="shared" si="214"/>
        <v>Vacuum , Cleaning &amp; Ironing</v>
      </c>
      <c r="P1275" s="1" t="s">
        <v>13294</v>
      </c>
      <c r="Q1275" t="s">
        <v>13295</v>
      </c>
      <c r="R1275">
        <v>299</v>
      </c>
      <c r="S1275" s="8">
        <f t="shared" si="215"/>
        <v>299</v>
      </c>
      <c r="T1275">
        <v>499</v>
      </c>
      <c r="U1275" s="8">
        <f t="shared" si="216"/>
        <v>499</v>
      </c>
      <c r="V1275" s="1">
        <f t="shared" si="217"/>
        <v>0.40080160320641284</v>
      </c>
      <c r="W1275">
        <v>3.9</v>
      </c>
      <c r="X1275" s="10">
        <f t="shared" si="218"/>
        <v>3.9</v>
      </c>
      <c r="Y1275" s="4">
        <v>1015</v>
      </c>
      <c r="Z1275" s="12">
        <f t="shared" si="219"/>
        <v>1015</v>
      </c>
    </row>
    <row r="1276" spans="1:26" x14ac:dyDescent="0.25">
      <c r="A1276">
        <v>1275</v>
      </c>
      <c r="B1276" t="s">
        <v>11001</v>
      </c>
      <c r="C1276" t="s">
        <v>11002</v>
      </c>
      <c r="D1276" t="str">
        <f t="shared" si="211"/>
        <v>Allin Exporters J66 Ultrasonic Humidifier Cool Mist Air Purifier for Dryness, Cold and Cough Large Capacity for Room, Baby, Plants, Bedroom (2.4 L) (1 Year Warranty)</v>
      </c>
      <c r="F1276" t="str">
        <f t="shared" si="220"/>
        <v>Unique</v>
      </c>
      <c r="G1276" t="str" cm="1">
        <f t="array" ref="G1276">PROPER(_xlfn.TEXTJOIN(" ", TRUE, INDEX(_xlfn.FILTERXML("&lt;t&gt;&lt;s&gt;" &amp; SUBSTITUTE(D1276," ","&lt;/s&gt;&lt;s&gt;") &amp; "&lt;/s&gt;&lt;/t&gt;", "//s"), _xlfn.SEQUENCE(4))))</f>
        <v>Allin Exporters J66 Ultrasonic</v>
      </c>
      <c r="H1276" t="str">
        <f t="shared" si="221"/>
        <v>Mist Air Purifier for Dryness, Cold and Cough Large Capacity for Room, Baby, Plants, Bedroom (2.4 L) (1 Year Warranty)</v>
      </c>
      <c r="I1276" t="s">
        <v>11003</v>
      </c>
      <c r="J1276" t="s">
        <v>13176</v>
      </c>
      <c r="K1276" s="7" t="str">
        <f t="shared" si="212"/>
        <v>Home &amp; Kitchen</v>
      </c>
      <c r="L1276" s="2" t="s">
        <v>13289</v>
      </c>
      <c r="M1276" t="str">
        <f t="shared" si="213"/>
        <v>Heating , Cooling &amp; AirQuality</v>
      </c>
      <c r="N1276" s="2" t="s">
        <v>13363</v>
      </c>
      <c r="O1276" s="2" t="str">
        <f t="shared" si="214"/>
        <v>Humidifiers</v>
      </c>
      <c r="P1276" s="1"/>
      <c r="R1276" s="2">
        <v>2249</v>
      </c>
      <c r="S1276" s="8">
        <f t="shared" si="215"/>
        <v>2249</v>
      </c>
      <c r="T1276" s="2">
        <v>3550</v>
      </c>
      <c r="U1276" s="8">
        <f t="shared" si="216"/>
        <v>3550</v>
      </c>
      <c r="V1276" s="1">
        <f t="shared" si="217"/>
        <v>0.36647887323943662</v>
      </c>
      <c r="W1276">
        <v>4</v>
      </c>
      <c r="X1276" s="10">
        <f t="shared" si="218"/>
        <v>4</v>
      </c>
      <c r="Y1276" s="4">
        <v>3973</v>
      </c>
      <c r="Z1276" s="12">
        <f t="shared" si="219"/>
        <v>3973</v>
      </c>
    </row>
    <row r="1277" spans="1:26" x14ac:dyDescent="0.25">
      <c r="A1277">
        <v>1276</v>
      </c>
      <c r="B1277" t="s">
        <v>11012</v>
      </c>
      <c r="C1277" t="s">
        <v>11013</v>
      </c>
      <c r="D1277" t="str">
        <f t="shared" si="211"/>
        <v>Multifunctional 2 in 1 Electric Egg Boiling Steamer Egg Frying Pan Egg Boiler Electric Automatic Off with Egg Boiler Machine Non-Stick Electric Egg Frying Pan-Tiger Woods (Multy)</v>
      </c>
      <c r="F1277" t="str">
        <f t="shared" si="220"/>
        <v>Unique</v>
      </c>
      <c r="G1277" t="str" cm="1">
        <f t="array" ref="G1277">PROPER(_xlfn.TEXTJOIN(" ", TRUE, INDEX(_xlfn.FILTERXML("&lt;t&gt;&lt;s&gt;" &amp; SUBSTITUTE(D1277," ","&lt;/s&gt;&lt;s&gt;") &amp; "&lt;/s&gt;&lt;/t&gt;", "//s"), _xlfn.SEQUENCE(4))))</f>
        <v>Multifunctional 2 In 1</v>
      </c>
      <c r="H1277" t="str">
        <f t="shared" si="221"/>
        <v>Boiling Steamer Egg Frying Pan Egg Boiler Electric Automatic Off with Egg Boiler Machine Non-Stick Electric Egg Frying Pan-Tiger Woods (Multy)</v>
      </c>
      <c r="I1277" t="s">
        <v>8938</v>
      </c>
      <c r="J1277" t="s">
        <v>13176</v>
      </c>
      <c r="K1277" s="7" t="str">
        <f t="shared" si="212"/>
        <v>Home &amp; Kitchen</v>
      </c>
      <c r="L1277" t="s">
        <v>13285</v>
      </c>
      <c r="M1277" t="str">
        <f t="shared" si="213"/>
        <v>Kitchen &amp; HomeAppliances</v>
      </c>
      <c r="N1277" s="2" t="s">
        <v>13286</v>
      </c>
      <c r="O1277" s="2" t="str">
        <f t="shared" si="214"/>
        <v>SmallKitchenAppliances</v>
      </c>
      <c r="P1277" s="1" t="s">
        <v>13318</v>
      </c>
      <c r="R1277">
        <v>699</v>
      </c>
      <c r="S1277" s="8">
        <f t="shared" si="215"/>
        <v>699</v>
      </c>
      <c r="T1277" s="2">
        <v>1599</v>
      </c>
      <c r="U1277" s="8">
        <f t="shared" si="216"/>
        <v>1599</v>
      </c>
      <c r="V1277" s="1">
        <f t="shared" si="217"/>
        <v>0.56285178236397748</v>
      </c>
      <c r="W1277">
        <v>4.7</v>
      </c>
      <c r="X1277" s="10">
        <f t="shared" si="218"/>
        <v>4.7</v>
      </c>
      <c r="Y1277" s="4">
        <v>2300</v>
      </c>
      <c r="Z1277" s="12">
        <f t="shared" si="219"/>
        <v>2300</v>
      </c>
    </row>
    <row r="1278" spans="1:26" x14ac:dyDescent="0.25">
      <c r="A1278">
        <v>1277</v>
      </c>
      <c r="B1278" t="s">
        <v>11022</v>
      </c>
      <c r="C1278" t="s">
        <v>11023</v>
      </c>
      <c r="D1278" t="str">
        <f t="shared" si="211"/>
        <v>Maharaja Whiteline Nano Carbon Neo, 500 Watts Room Heater (Black, White), Standard (5200100986)</v>
      </c>
      <c r="F1278" t="str">
        <f t="shared" si="220"/>
        <v>Unique</v>
      </c>
      <c r="G1278" t="str" cm="1">
        <f t="array" ref="G1278">PROPER(_xlfn.TEXTJOIN(" ", TRUE, INDEX(_xlfn.FILTERXML("&lt;t&gt;&lt;s&gt;" &amp; SUBSTITUTE(D1278," ","&lt;/s&gt;&lt;s&gt;") &amp; "&lt;/s&gt;&lt;/t&gt;", "//s"), _xlfn.SEQUENCE(4))))</f>
        <v>Maharaja Whiteline Nano Carbon</v>
      </c>
      <c r="H1278" t="str">
        <f t="shared" si="221"/>
        <v>Watts Room Heater (Black, White), Standard (5200100986)</v>
      </c>
      <c r="I1278" t="s">
        <v>8461</v>
      </c>
      <c r="J1278" t="s">
        <v>13176</v>
      </c>
      <c r="K1278" s="7" t="str">
        <f t="shared" si="212"/>
        <v>Home &amp; Kitchen</v>
      </c>
      <c r="L1278" s="2" t="s">
        <v>13289</v>
      </c>
      <c r="M1278" t="str">
        <f t="shared" si="213"/>
        <v>Heating , Cooling &amp; AirQuality</v>
      </c>
      <c r="N1278" s="2" t="s">
        <v>13290</v>
      </c>
      <c r="O1278" s="2" t="str">
        <f t="shared" si="214"/>
        <v>RoomHeaters</v>
      </c>
      <c r="P1278" s="1" t="s">
        <v>13291</v>
      </c>
      <c r="R1278" s="2">
        <v>1235</v>
      </c>
      <c r="S1278" s="8">
        <f t="shared" si="215"/>
        <v>1235</v>
      </c>
      <c r="T1278" s="2">
        <v>1499</v>
      </c>
      <c r="U1278" s="8">
        <f t="shared" si="216"/>
        <v>1499</v>
      </c>
      <c r="V1278" s="1">
        <f t="shared" si="217"/>
        <v>0.1761174116077385</v>
      </c>
      <c r="W1278">
        <v>4.0999999999999996</v>
      </c>
      <c r="X1278" s="10">
        <f t="shared" si="218"/>
        <v>4.0999999999999996</v>
      </c>
      <c r="Y1278" s="4">
        <v>203</v>
      </c>
      <c r="Z1278" s="12">
        <f t="shared" si="219"/>
        <v>203</v>
      </c>
    </row>
    <row r="1279" spans="1:26" x14ac:dyDescent="0.25">
      <c r="A1279">
        <v>1278</v>
      </c>
      <c r="B1279" t="s">
        <v>11032</v>
      </c>
      <c r="C1279" t="s">
        <v>11033</v>
      </c>
      <c r="D1279" t="str">
        <f t="shared" si="211"/>
        <v>KENT Electric Chopper-B for Kitchen 250 Watt | Chop, Mince, Puree, Whisk, 400 ml Capacity | Stainless Steel Double Chopping Blades | Transparent Chopping Bowl | Anti-Skid | One Touch Operation | Black</v>
      </c>
      <c r="F1279" t="str">
        <f t="shared" si="220"/>
        <v>Unique</v>
      </c>
      <c r="G1279" t="str" cm="1">
        <f t="array" ref="G1279">PROPER(_xlfn.TEXTJOIN(" ", TRUE, INDEX(_xlfn.FILTERXML("&lt;t&gt;&lt;s&gt;" &amp; SUBSTITUTE(D1279," ","&lt;/s&gt;&lt;s&gt;") &amp; "&lt;/s&gt;&lt;/t&gt;", "//s"), _xlfn.SEQUENCE(4))))</f>
        <v>Kent Electric Chopper-B For</v>
      </c>
      <c r="H1279" t="str">
        <f t="shared" si="221"/>
        <v>Watt | Chop, Mince, Puree, Whisk, 400 ml Capacity | Stainless Steel Double Chopping Blades | Transparent Chopping Bowl | Anti-Skid | One Touch Operation | Black</v>
      </c>
      <c r="I1279" t="s">
        <v>9100</v>
      </c>
      <c r="J1279" t="s">
        <v>13176</v>
      </c>
      <c r="K1279" s="7" t="str">
        <f t="shared" si="212"/>
        <v>Home &amp; Kitchen</v>
      </c>
      <c r="L1279" s="2" t="s">
        <v>13285</v>
      </c>
      <c r="M1279" t="str">
        <f t="shared" si="213"/>
        <v>Kitchen &amp; HomeAppliances</v>
      </c>
      <c r="N1279" s="2" t="s">
        <v>13286</v>
      </c>
      <c r="O1279" s="2" t="str">
        <f t="shared" si="214"/>
        <v>SmallKitchenAppliances</v>
      </c>
      <c r="P1279" s="1" t="s">
        <v>13320</v>
      </c>
      <c r="R1279" s="2">
        <v>1349</v>
      </c>
      <c r="S1279" s="8">
        <f t="shared" si="215"/>
        <v>1349</v>
      </c>
      <c r="T1279" s="2">
        <v>2999</v>
      </c>
      <c r="U1279" s="8">
        <f t="shared" si="216"/>
        <v>2999</v>
      </c>
      <c r="V1279" s="1">
        <f t="shared" si="217"/>
        <v>0.55018339446482156</v>
      </c>
      <c r="W1279">
        <v>3.8</v>
      </c>
      <c r="X1279" s="10">
        <f t="shared" si="218"/>
        <v>3.8</v>
      </c>
      <c r="Y1279" s="4">
        <v>441</v>
      </c>
      <c r="Z1279" s="12">
        <f t="shared" si="219"/>
        <v>441</v>
      </c>
    </row>
    <row r="1280" spans="1:26" x14ac:dyDescent="0.25">
      <c r="A1280">
        <v>1279</v>
      </c>
      <c r="B1280" t="s">
        <v>11042</v>
      </c>
      <c r="C1280" t="s">
        <v>11043</v>
      </c>
      <c r="D1280" t="str">
        <f t="shared" si="211"/>
        <v>Crompton Amica 15-L 5 Star Rated Storage Water Heater (Geyser) with Free Installation (White)</v>
      </c>
      <c r="F1280" t="str">
        <f t="shared" si="220"/>
        <v>Unique</v>
      </c>
      <c r="G1280" t="str" cm="1">
        <f t="array" ref="G1280">PROPER(_xlfn.TEXTJOIN(" ", TRUE, INDEX(_xlfn.FILTERXML("&lt;t&gt;&lt;s&gt;" &amp; SUBSTITUTE(D1280," ","&lt;/s&gt;&lt;s&gt;") &amp; "&lt;/s&gt;&lt;/t&gt;", "//s"), _xlfn.SEQUENCE(4))))</f>
        <v>Crompton Amica 15-L 5</v>
      </c>
      <c r="H1280" t="str">
        <f t="shared" si="221"/>
        <v>Storage Water Heater (Geyser) with Free Installation (White)</v>
      </c>
      <c r="I1280" t="s">
        <v>8681</v>
      </c>
      <c r="J1280" t="s">
        <v>13176</v>
      </c>
      <c r="K1280" s="7" t="str">
        <f t="shared" si="212"/>
        <v>Home &amp; Kitchen</v>
      </c>
      <c r="L1280" s="2" t="s">
        <v>13289</v>
      </c>
      <c r="M1280" t="str">
        <f t="shared" si="213"/>
        <v>Heating , Cooling &amp; AirQuality</v>
      </c>
      <c r="N1280" s="2" t="s">
        <v>13305</v>
      </c>
      <c r="O1280" s="2" t="str">
        <f t="shared" si="214"/>
        <v>WaterHeaters &amp; Geysers</v>
      </c>
      <c r="P1280" s="1" t="s">
        <v>13308</v>
      </c>
      <c r="R1280" s="2">
        <v>6800</v>
      </c>
      <c r="S1280" s="8">
        <f t="shared" si="215"/>
        <v>6800</v>
      </c>
      <c r="T1280" s="2">
        <v>11500</v>
      </c>
      <c r="U1280" s="8">
        <f t="shared" si="216"/>
        <v>11500</v>
      </c>
      <c r="V1280" s="1">
        <f t="shared" si="217"/>
        <v>0.40869565217391307</v>
      </c>
      <c r="W1280">
        <v>4.0999999999999996</v>
      </c>
      <c r="X1280" s="10">
        <f t="shared" si="218"/>
        <v>4.0999999999999996</v>
      </c>
      <c r="Y1280" s="4">
        <v>10308</v>
      </c>
      <c r="Z1280" s="12">
        <f t="shared" si="219"/>
        <v>10308</v>
      </c>
    </row>
    <row r="1281" spans="1:26" x14ac:dyDescent="0.25">
      <c r="A1281">
        <v>1280</v>
      </c>
      <c r="B1281" t="s">
        <v>11052</v>
      </c>
      <c r="C1281" t="s">
        <v>11053</v>
      </c>
      <c r="D1281" t="str">
        <f t="shared" si="211"/>
        <v>Eureka Forbes car Vac 100 Watts Powerful Suction Vacuum Cleaner with Washable HEPA Filter, 3 Accessories,Compact,Light Weight and Easy to use (Black and Red)</v>
      </c>
      <c r="F1281" t="str">
        <f t="shared" si="220"/>
        <v>Unique</v>
      </c>
      <c r="G1281" t="str" cm="1">
        <f t="array" ref="G1281">PROPER(_xlfn.TEXTJOIN(" ", TRUE, INDEX(_xlfn.FILTERXML("&lt;t&gt;&lt;s&gt;" &amp; SUBSTITUTE(D1281," ","&lt;/s&gt;&lt;s&gt;") &amp; "&lt;/s&gt;&lt;/t&gt;", "//s"), _xlfn.SEQUENCE(4))))</f>
        <v>Eureka Forbes Car Vac</v>
      </c>
      <c r="H1281" t="str">
        <f t="shared" si="221"/>
        <v>Powerful Suction Vacuum Cleaner with Washable HEPA Filter, 3 Accessories,Compact,Light Weight and Easy to use (Black and Red)</v>
      </c>
      <c r="I1281" t="s">
        <v>8877</v>
      </c>
      <c r="J1281" t="s">
        <v>13176</v>
      </c>
      <c r="K1281" s="7" t="str">
        <f t="shared" si="212"/>
        <v>Home &amp; Kitchen</v>
      </c>
      <c r="L1281" s="2" t="s">
        <v>13285</v>
      </c>
      <c r="M1281" t="str">
        <f t="shared" si="213"/>
        <v>Kitchen &amp; HomeAppliances</v>
      </c>
      <c r="N1281" s="2" t="s">
        <v>13293</v>
      </c>
      <c r="O1281" s="2" t="str">
        <f t="shared" si="214"/>
        <v>Vacuum , Cleaning &amp; Ironing</v>
      </c>
      <c r="P1281" s="1" t="s">
        <v>13316</v>
      </c>
      <c r="Q1281" t="s">
        <v>13317</v>
      </c>
      <c r="R1281" s="2">
        <v>2099</v>
      </c>
      <c r="S1281" s="8">
        <f t="shared" si="215"/>
        <v>2099</v>
      </c>
      <c r="T1281" s="2">
        <v>2499</v>
      </c>
      <c r="U1281" s="8">
        <f t="shared" si="216"/>
        <v>2499</v>
      </c>
      <c r="V1281" s="1">
        <f t="shared" si="217"/>
        <v>0.1600640256102441</v>
      </c>
      <c r="X1281" s="10">
        <f t="shared" si="218"/>
        <v>0</v>
      </c>
      <c r="Y1281" s="4">
        <v>992</v>
      </c>
      <c r="Z1281" s="12">
        <f t="shared" si="219"/>
        <v>992</v>
      </c>
    </row>
    <row r="1282" spans="1:26" x14ac:dyDescent="0.25">
      <c r="A1282">
        <v>1281</v>
      </c>
      <c r="B1282" t="s">
        <v>11063</v>
      </c>
      <c r="C1282" t="s">
        <v>11064</v>
      </c>
      <c r="D1282" t="str">
        <f t="shared" ref="D1282:D1345" si="222">TRIM(SUBSTITUTE(SUBSTITUTE(SUBSTITUTE(SUBSTITUTE(SUBSTITUTE(SUBSTITUTE(C1282,"&amp;","and"),"&lt;",""),"&gt;",""),"/"," "),CHAR(160)," "),CHAR(10)," "))</f>
        <v>KENT 16025 Sandwich Grill 700W | Non-Toxic Ceramic Coating | Automatic Temperature Cut-off with LED Indicator | Adjustable Height Control, Metallic Silver, Standard</v>
      </c>
      <c r="F1282" t="str">
        <f t="shared" si="220"/>
        <v>Unique</v>
      </c>
      <c r="G1282" t="str" cm="1">
        <f t="array" ref="G1282">PROPER(_xlfn.TEXTJOIN(" ", TRUE, INDEX(_xlfn.FILTERXML("&lt;t&gt;&lt;s&gt;" &amp; SUBSTITUTE(D1282," ","&lt;/s&gt;&lt;s&gt;") &amp; "&lt;/s&gt;&lt;/t&gt;", "//s"), _xlfn.SEQUENCE(4))))</f>
        <v>Kent 16025 Sandwich Grill</v>
      </c>
      <c r="H1282" t="str">
        <f t="shared" si="221"/>
        <v>Non-Toxic Ceramic Coating | Automatic Temperature Cut-off with LED Indicator | Adjustable Height Control, Metallic Silver, Standard</v>
      </c>
      <c r="I1282" t="s">
        <v>8969</v>
      </c>
      <c r="J1282" t="s">
        <v>13176</v>
      </c>
      <c r="K1282" s="7" t="str">
        <f t="shared" ref="K1282:K1345" si="223">TRIM(SUBSTITUTE(SUBSTITUTE(J1282, "&amp;", " &amp; "), ",", " , "))</f>
        <v>Home &amp; Kitchen</v>
      </c>
      <c r="L1282" s="2" t="s">
        <v>13285</v>
      </c>
      <c r="M1282" t="str">
        <f t="shared" ref="M1282:M1345" si="224">TRIM(SUBSTITUTE(SUBSTITUTE(L1282, "&amp;", " &amp; "), ",", " , "))</f>
        <v>Kitchen &amp; HomeAppliances</v>
      </c>
      <c r="N1282" s="2" t="s">
        <v>13286</v>
      </c>
      <c r="O1282" s="2" t="str">
        <f t="shared" ref="O1282:O1345" si="225">TRIM(SUBSTITUTE(SUBSTITUTE(N1282, "&amp;", " &amp; "), ",", " , "))</f>
        <v>SmallKitchenAppliances</v>
      </c>
      <c r="P1282" s="1" t="s">
        <v>13319</v>
      </c>
      <c r="R1282" s="2">
        <v>1699</v>
      </c>
      <c r="S1282" s="8">
        <f t="shared" ref="S1282:S1345" si="226">VALUE(R1282)</f>
        <v>1699</v>
      </c>
      <c r="T1282" s="2">
        <v>1975</v>
      </c>
      <c r="U1282" s="8">
        <f t="shared" ref="U1282:U1345" si="227">VALUE(T1282)</f>
        <v>1975</v>
      </c>
      <c r="V1282" s="1">
        <f t="shared" ref="V1282:V1345" si="228">IFERROR((U1282- S1282) / U1282, 0)</f>
        <v>0.13974683544303798</v>
      </c>
      <c r="W1282">
        <v>4.0999999999999996</v>
      </c>
      <c r="X1282" s="10">
        <f t="shared" ref="X1282:X1345" si="229">VALUE(W1282)</f>
        <v>4.0999999999999996</v>
      </c>
      <c r="Y1282" s="4">
        <v>4716</v>
      </c>
      <c r="Z1282" s="12">
        <f t="shared" ref="Z1282:Z1345" si="230">VALUE(Y1282)</f>
        <v>4716</v>
      </c>
    </row>
    <row r="1283" spans="1:26" x14ac:dyDescent="0.25">
      <c r="A1283">
        <v>1282</v>
      </c>
      <c r="B1283" t="s">
        <v>11073</v>
      </c>
      <c r="C1283" t="s">
        <v>11074</v>
      </c>
      <c r="D1283" t="str">
        <f t="shared" si="222"/>
        <v>Candes Gloster All in One Silent Blower Fan Room Heater Ideal for Small and Medium Area, 2000 Watts (White)</v>
      </c>
      <c r="F1283" t="str">
        <f t="shared" ref="F1283:F1346" si="231">IF(COUNTIF(B:B,B1283) &gt; 1, "Duplicate", "Unique")</f>
        <v>Unique</v>
      </c>
      <c r="G1283" t="str" cm="1">
        <f t="array" ref="G1283">PROPER(_xlfn.TEXTJOIN(" ", TRUE, INDEX(_xlfn.FILTERXML("&lt;t&gt;&lt;s&gt;" &amp; SUBSTITUTE(D1283," ","&lt;/s&gt;&lt;s&gt;") &amp; "&lt;/s&gt;&lt;/t&gt;", "//s"), _xlfn.SEQUENCE(4))))</f>
        <v>Candes Gloster All In</v>
      </c>
      <c r="H1283" t="str">
        <f t="shared" si="221"/>
        <v>Blower Fan Room Heater Ideal for Small and Medium Area, 2000 Watts (White)</v>
      </c>
      <c r="I1283" t="s">
        <v>8472</v>
      </c>
      <c r="J1283" t="s">
        <v>13176</v>
      </c>
      <c r="K1283" s="7" t="str">
        <f t="shared" si="223"/>
        <v>Home &amp; Kitchen</v>
      </c>
      <c r="L1283" s="2" t="s">
        <v>13289</v>
      </c>
      <c r="M1283" t="str">
        <f t="shared" si="224"/>
        <v>Heating , Cooling &amp; AirQuality</v>
      </c>
      <c r="N1283" s="2" t="s">
        <v>13290</v>
      </c>
      <c r="O1283" s="2" t="str">
        <f t="shared" si="225"/>
        <v>RoomHeaters</v>
      </c>
      <c r="P1283" s="1" t="s">
        <v>13292</v>
      </c>
      <c r="R1283" s="2">
        <v>1069</v>
      </c>
      <c r="S1283" s="8">
        <f t="shared" si="226"/>
        <v>1069</v>
      </c>
      <c r="T1283" s="2">
        <v>1699</v>
      </c>
      <c r="U1283" s="8">
        <f t="shared" si="227"/>
        <v>1699</v>
      </c>
      <c r="V1283" s="1">
        <f t="shared" si="228"/>
        <v>0.37080635668040024</v>
      </c>
      <c r="W1283">
        <v>3.9</v>
      </c>
      <c r="X1283" s="10">
        <f t="shared" si="229"/>
        <v>3.9</v>
      </c>
      <c r="Y1283" s="4">
        <v>313</v>
      </c>
      <c r="Z1283" s="12">
        <f t="shared" si="230"/>
        <v>313</v>
      </c>
    </row>
    <row r="1284" spans="1:26" x14ac:dyDescent="0.25">
      <c r="A1284">
        <v>1283</v>
      </c>
      <c r="B1284" t="s">
        <v>11083</v>
      </c>
      <c r="C1284" t="s">
        <v>11084</v>
      </c>
      <c r="D1284" t="str">
        <f t="shared" si="222"/>
        <v>Inalsa Electric Fan Heater Hotty - 2000 Watts Variable Temperature Control Cool Warm Hot Air Selector | Over Heat Protection | ISI Certification, White</v>
      </c>
      <c r="F1284" t="str">
        <f t="shared" si="231"/>
        <v>Unique</v>
      </c>
      <c r="G1284" t="str" cm="1">
        <f t="array" ref="G1284">PROPER(_xlfn.TEXTJOIN(" ", TRUE, INDEX(_xlfn.FILTERXML("&lt;t&gt;&lt;s&gt;" &amp; SUBSTITUTE(D1284," ","&lt;/s&gt;&lt;s&gt;") &amp; "&lt;/s&gt;&lt;/t&gt;", "//s"), _xlfn.SEQUENCE(4))))</f>
        <v>Inalsa Electric Fan Heater</v>
      </c>
      <c r="H1284" t="str">
        <f t="shared" si="221"/>
        <v>2000 Watts Variable Temperature Control Cool Warm Hot Air Selector | Over Heat Protection | ISI Certification, White</v>
      </c>
      <c r="I1284" t="s">
        <v>8472</v>
      </c>
      <c r="J1284" t="s">
        <v>13176</v>
      </c>
      <c r="K1284" s="7" t="str">
        <f t="shared" si="223"/>
        <v>Home &amp; Kitchen</v>
      </c>
      <c r="L1284" s="2" t="s">
        <v>13289</v>
      </c>
      <c r="M1284" t="str">
        <f t="shared" si="224"/>
        <v>Heating , Cooling &amp; AirQuality</v>
      </c>
      <c r="N1284" s="2" t="s">
        <v>13290</v>
      </c>
      <c r="O1284" s="2" t="str">
        <f t="shared" si="225"/>
        <v>RoomHeaters</v>
      </c>
      <c r="P1284" s="1" t="s">
        <v>13292</v>
      </c>
      <c r="R1284" s="2">
        <v>1349</v>
      </c>
      <c r="S1284" s="8">
        <f t="shared" si="226"/>
        <v>1349</v>
      </c>
      <c r="T1284" s="2">
        <v>2495</v>
      </c>
      <c r="U1284" s="8">
        <f t="shared" si="227"/>
        <v>2495</v>
      </c>
      <c r="V1284" s="1">
        <f t="shared" si="228"/>
        <v>0.45931863727454908</v>
      </c>
      <c r="W1284">
        <v>3.8</v>
      </c>
      <c r="X1284" s="10">
        <f t="shared" si="229"/>
        <v>3.8</v>
      </c>
      <c r="Y1284" s="4">
        <v>166</v>
      </c>
      <c r="Z1284" s="12">
        <f t="shared" si="230"/>
        <v>166</v>
      </c>
    </row>
    <row r="1285" spans="1:26" x14ac:dyDescent="0.25">
      <c r="A1285">
        <v>1284</v>
      </c>
      <c r="B1285" t="s">
        <v>11093</v>
      </c>
      <c r="C1285" t="s">
        <v>11094</v>
      </c>
      <c r="D1285" t="str">
        <f t="shared" si="222"/>
        <v>Havells Zella Flap Auto Immersion Rod 1500 Watts</v>
      </c>
      <c r="F1285" t="str">
        <f t="shared" si="231"/>
        <v>Unique</v>
      </c>
      <c r="G1285" t="str" cm="1">
        <f t="array" ref="G1285">PROPER(_xlfn.TEXTJOIN(" ", TRUE, INDEX(_xlfn.FILTERXML("&lt;t&gt;&lt;s&gt;" &amp; SUBSTITUTE(D1285," ","&lt;/s&gt;&lt;s&gt;") &amp; "&lt;/s&gt;&lt;/t&gt;", "//s"), _xlfn.SEQUENCE(4))))</f>
        <v>Havells Zella Flap Auto</v>
      </c>
      <c r="H1285" t="str">
        <f t="shared" si="221"/>
        <v>1500 Watts</v>
      </c>
      <c r="I1285" t="s">
        <v>8752</v>
      </c>
      <c r="J1285" t="s">
        <v>13176</v>
      </c>
      <c r="K1285" s="7" t="str">
        <f t="shared" si="223"/>
        <v>Home &amp; Kitchen</v>
      </c>
      <c r="L1285" s="2" t="s">
        <v>13289</v>
      </c>
      <c r="M1285" t="str">
        <f t="shared" si="224"/>
        <v>Heating , Cooling &amp; AirQuality</v>
      </c>
      <c r="N1285" s="2" t="s">
        <v>13305</v>
      </c>
      <c r="O1285" s="2" t="str">
        <f t="shared" si="225"/>
        <v>WaterHeaters &amp; Geysers</v>
      </c>
      <c r="P1285" s="1" t="s">
        <v>13309</v>
      </c>
      <c r="R1285" s="2">
        <v>1499</v>
      </c>
      <c r="S1285" s="8">
        <f t="shared" si="226"/>
        <v>1499</v>
      </c>
      <c r="T1285" s="2">
        <v>3500</v>
      </c>
      <c r="U1285" s="8">
        <f t="shared" si="227"/>
        <v>3500</v>
      </c>
      <c r="V1285" s="1">
        <f t="shared" si="228"/>
        <v>0.57171428571428573</v>
      </c>
      <c r="W1285">
        <v>4.0999999999999996</v>
      </c>
      <c r="X1285" s="10">
        <f t="shared" si="229"/>
        <v>4.0999999999999996</v>
      </c>
      <c r="Y1285" s="4">
        <v>303</v>
      </c>
      <c r="Z1285" s="12">
        <f t="shared" si="230"/>
        <v>303</v>
      </c>
    </row>
    <row r="1286" spans="1:26" x14ac:dyDescent="0.25">
      <c r="A1286">
        <v>1285</v>
      </c>
      <c r="B1286" t="s">
        <v>11103</v>
      </c>
      <c r="C1286" t="s">
        <v>11104</v>
      </c>
      <c r="D1286" t="str">
        <f t="shared" si="222"/>
        <v>iBELL SM1301 3-in-1 Sandwich Maker with Detachable Plates for Toast Waffle Grill , 750 Watt (Black)</v>
      </c>
      <c r="F1286" t="str">
        <f t="shared" si="231"/>
        <v>Unique</v>
      </c>
      <c r="G1286" t="str" cm="1">
        <f t="array" ref="G1286">PROPER(_xlfn.TEXTJOIN(" ", TRUE, INDEX(_xlfn.FILTERXML("&lt;t&gt;&lt;s&gt;" &amp; SUBSTITUTE(D1286," ","&lt;/s&gt;&lt;s&gt;") &amp; "&lt;/s&gt;&lt;/t&gt;", "//s"), _xlfn.SEQUENCE(4))))</f>
        <v>Ibell Sm1301 3-In-1 Sandwich</v>
      </c>
      <c r="H1286" t="str">
        <f t="shared" si="221"/>
        <v>Detachable Plates for Toast Waffle Grill , 750 Watt (Black)</v>
      </c>
      <c r="I1286" t="s">
        <v>8969</v>
      </c>
      <c r="J1286" t="s">
        <v>13176</v>
      </c>
      <c r="K1286" s="7" t="str">
        <f t="shared" si="223"/>
        <v>Home &amp; Kitchen</v>
      </c>
      <c r="L1286" s="2" t="s">
        <v>13285</v>
      </c>
      <c r="M1286" t="str">
        <f t="shared" si="224"/>
        <v>Kitchen &amp; HomeAppliances</v>
      </c>
      <c r="N1286" s="2" t="s">
        <v>13286</v>
      </c>
      <c r="O1286" s="2" t="str">
        <f t="shared" si="225"/>
        <v>SmallKitchenAppliances</v>
      </c>
      <c r="P1286" s="1" t="s">
        <v>13319</v>
      </c>
      <c r="R1286" s="2">
        <v>2092</v>
      </c>
      <c r="S1286" s="8">
        <f t="shared" si="226"/>
        <v>2092</v>
      </c>
      <c r="T1286" s="2">
        <v>4600</v>
      </c>
      <c r="U1286" s="8">
        <f t="shared" si="227"/>
        <v>4600</v>
      </c>
      <c r="V1286" s="1">
        <f t="shared" si="228"/>
        <v>0.54521739130434788</v>
      </c>
      <c r="W1286">
        <v>4.3</v>
      </c>
      <c r="X1286" s="10">
        <f t="shared" si="229"/>
        <v>4.3</v>
      </c>
      <c r="Y1286" s="4">
        <v>562</v>
      </c>
      <c r="Z1286" s="12">
        <f t="shared" si="230"/>
        <v>562</v>
      </c>
    </row>
    <row r="1287" spans="1:26" x14ac:dyDescent="0.25">
      <c r="A1287">
        <v>1286</v>
      </c>
      <c r="B1287" t="s">
        <v>11113</v>
      </c>
      <c r="C1287" t="s">
        <v>11114</v>
      </c>
      <c r="D1287" t="str">
        <f t="shared" si="222"/>
        <v>Inalsa Vacuum Cleaner Wet and Dry Micro WD10 with 3in1 Multifunction Wet Dry Blowing| 14KPA Suction and Impact Resistant Polymer Tank,(Yellow Black)</v>
      </c>
      <c r="F1287" t="str">
        <f t="shared" si="231"/>
        <v>Unique</v>
      </c>
      <c r="G1287" t="str" cm="1">
        <f t="array" ref="G1287">PROPER(_xlfn.TEXTJOIN(" ", TRUE, INDEX(_xlfn.FILTERXML("&lt;t&gt;&lt;s&gt;" &amp; SUBSTITUTE(D1287," ","&lt;/s&gt;&lt;s&gt;") &amp; "&lt;/s&gt;&lt;/t&gt;", "//s"), _xlfn.SEQUENCE(4))))</f>
        <v>Inalsa Vacuum Cleaner Wet</v>
      </c>
      <c r="H1287" t="str">
        <f t="shared" si="221"/>
        <v>Micro WD10 with 3in1 Multifunction Wet Dry Blowing| 14KPA Suction and Impact Resistant Polymer Tank,(Yellow Black)</v>
      </c>
      <c r="I1287" t="s">
        <v>9851</v>
      </c>
      <c r="J1287" t="s">
        <v>13176</v>
      </c>
      <c r="K1287" s="7" t="str">
        <f t="shared" si="223"/>
        <v>Home &amp; Kitchen</v>
      </c>
      <c r="L1287" s="2" t="s">
        <v>13285</v>
      </c>
      <c r="M1287" t="str">
        <f t="shared" si="224"/>
        <v>Kitchen &amp; HomeAppliances</v>
      </c>
      <c r="N1287" s="2" t="s">
        <v>13293</v>
      </c>
      <c r="O1287" s="2" t="str">
        <f t="shared" si="225"/>
        <v>Vacuum , Cleaning &amp; Ironing</v>
      </c>
      <c r="P1287" s="1" t="s">
        <v>13316</v>
      </c>
      <c r="Q1287" t="s">
        <v>13317</v>
      </c>
      <c r="R1287" s="2">
        <v>3859</v>
      </c>
      <c r="S1287" s="8">
        <f t="shared" si="226"/>
        <v>3859</v>
      </c>
      <c r="T1287" s="2">
        <v>10295</v>
      </c>
      <c r="U1287" s="8">
        <f t="shared" si="227"/>
        <v>10295</v>
      </c>
      <c r="V1287" s="1">
        <f t="shared" si="228"/>
        <v>0.62515784361340454</v>
      </c>
      <c r="W1287">
        <v>3.9</v>
      </c>
      <c r="X1287" s="10">
        <f t="shared" si="229"/>
        <v>3.9</v>
      </c>
      <c r="Y1287" s="4">
        <v>8095</v>
      </c>
      <c r="Z1287" s="12">
        <f t="shared" si="230"/>
        <v>8095</v>
      </c>
    </row>
    <row r="1288" spans="1:26" x14ac:dyDescent="0.25">
      <c r="A1288">
        <v>1287</v>
      </c>
      <c r="B1288" t="s">
        <v>11123</v>
      </c>
      <c r="C1288" t="s">
        <v>11124</v>
      </c>
      <c r="D1288" t="str">
        <f t="shared" si="222"/>
        <v>MR. BRAND Portable USB Juicer Electric USB Juice Maker Mixer Bottle Blender Grinder Mixer,6 Blades Rechargeable Bottle with (Multi color) (MULTI MIXER 6 BLED)</v>
      </c>
      <c r="F1288" t="str">
        <f t="shared" si="231"/>
        <v>Unique</v>
      </c>
      <c r="G1288" t="str" cm="1">
        <f t="array" ref="G1288">PROPER(_xlfn.TEXTJOIN(" ", TRUE, INDEX(_xlfn.FILTERXML("&lt;t&gt;&lt;s&gt;" &amp; SUBSTITUTE(D1288," ","&lt;/s&gt;&lt;s&gt;") &amp; "&lt;/s&gt;&lt;/t&gt;", "//s"), _xlfn.SEQUENCE(4))))</f>
        <v>Mr. Brand Portable Usb</v>
      </c>
      <c r="H1288" t="str">
        <f t="shared" si="221"/>
        <v>USB Juice Maker Mixer Bottle Blender Grinder Mixer,6 Blades Rechargeable Bottle with (Multi color) (MULTI MIXER 6 BLED)</v>
      </c>
      <c r="I1288" t="s">
        <v>8846</v>
      </c>
      <c r="J1288" t="s">
        <v>13176</v>
      </c>
      <c r="K1288" s="7" t="str">
        <f t="shared" si="223"/>
        <v>Home &amp; Kitchen</v>
      </c>
      <c r="L1288" t="s">
        <v>13285</v>
      </c>
      <c r="M1288" t="str">
        <f t="shared" si="224"/>
        <v>Kitchen &amp; HomeAppliances</v>
      </c>
      <c r="N1288" s="2" t="s">
        <v>13286</v>
      </c>
      <c r="O1288" s="2" t="str">
        <f t="shared" si="225"/>
        <v>SmallKitchenAppliances</v>
      </c>
      <c r="P1288" s="1" t="s">
        <v>13315</v>
      </c>
      <c r="R1288">
        <v>499</v>
      </c>
      <c r="S1288" s="8">
        <f t="shared" si="226"/>
        <v>499</v>
      </c>
      <c r="T1288" s="2">
        <v>2199</v>
      </c>
      <c r="U1288" s="8">
        <f t="shared" si="227"/>
        <v>2199</v>
      </c>
      <c r="V1288" s="1">
        <f t="shared" si="228"/>
        <v>0.77307867212369263</v>
      </c>
      <c r="W1288">
        <v>2.8</v>
      </c>
      <c r="X1288" s="10">
        <f t="shared" si="229"/>
        <v>2.8</v>
      </c>
      <c r="Y1288" s="4">
        <v>109</v>
      </c>
      <c r="Z1288" s="12">
        <f t="shared" si="230"/>
        <v>109</v>
      </c>
    </row>
    <row r="1289" spans="1:26" x14ac:dyDescent="0.25">
      <c r="A1289">
        <v>1288</v>
      </c>
      <c r="B1289" t="s">
        <v>11133</v>
      </c>
      <c r="C1289" t="s">
        <v>11134</v>
      </c>
      <c r="D1289" t="str">
        <f t="shared" si="222"/>
        <v>Crompton Hill Briz Deco 1200mm (48 inch) High Speed Designer Ceiling Fan (Smoked Brown)</v>
      </c>
      <c r="F1289" t="str">
        <f t="shared" si="231"/>
        <v>Unique</v>
      </c>
      <c r="G1289" t="str" cm="1">
        <f t="array" ref="G1289">PROPER(_xlfn.TEXTJOIN(" ", TRUE, INDEX(_xlfn.FILTERXML("&lt;t&gt;&lt;s&gt;" &amp; SUBSTITUTE(D1289," ","&lt;/s&gt;&lt;s&gt;") &amp; "&lt;/s&gt;&lt;/t&gt;", "//s"), _xlfn.SEQUENCE(4))))</f>
        <v>Crompton Hill Briz Deco</v>
      </c>
      <c r="H1289" t="str">
        <f t="shared" si="221"/>
        <v>inch) High Speed Designer Ceiling Fan (Smoked Brown)</v>
      </c>
      <c r="I1289" t="s">
        <v>9203</v>
      </c>
      <c r="J1289" t="s">
        <v>13176</v>
      </c>
      <c r="K1289" s="7" t="str">
        <f t="shared" si="223"/>
        <v>Home &amp; Kitchen</v>
      </c>
      <c r="L1289" s="2" t="s">
        <v>13289</v>
      </c>
      <c r="M1289" t="str">
        <f t="shared" si="224"/>
        <v>Heating , Cooling &amp; AirQuality</v>
      </c>
      <c r="N1289" s="2" t="s">
        <v>13323</v>
      </c>
      <c r="O1289" s="2" t="str">
        <f t="shared" si="225"/>
        <v>Fans</v>
      </c>
      <c r="P1289" s="1" t="s">
        <v>13324</v>
      </c>
      <c r="R1289" s="2">
        <v>1804</v>
      </c>
      <c r="S1289" s="8">
        <f t="shared" si="226"/>
        <v>1804</v>
      </c>
      <c r="T1289" s="2">
        <v>2380</v>
      </c>
      <c r="U1289" s="8">
        <f t="shared" si="227"/>
        <v>2380</v>
      </c>
      <c r="V1289" s="1">
        <f t="shared" si="228"/>
        <v>0.24201680672268908</v>
      </c>
      <c r="W1289">
        <v>4</v>
      </c>
      <c r="X1289" s="10">
        <f t="shared" si="229"/>
        <v>4</v>
      </c>
      <c r="Y1289" s="4">
        <v>15382</v>
      </c>
      <c r="Z1289" s="12">
        <f t="shared" si="230"/>
        <v>15382</v>
      </c>
    </row>
    <row r="1290" spans="1:26" x14ac:dyDescent="0.25">
      <c r="A1290">
        <v>1289</v>
      </c>
      <c r="B1290" t="s">
        <v>11143</v>
      </c>
      <c r="C1290" t="s">
        <v>11144</v>
      </c>
      <c r="D1290" t="str">
        <f t="shared" si="222"/>
        <v>Sujata Powermatic Plus, Juicer Mixer Grinder with Chutney Jar, 900 Watts, 3 Jars (White)</v>
      </c>
      <c r="F1290" t="str">
        <f t="shared" si="231"/>
        <v>Unique</v>
      </c>
      <c r="G1290" t="str" cm="1">
        <f t="array" ref="G1290">PROPER(_xlfn.TEXTJOIN(" ", TRUE, INDEX(_xlfn.FILTERXML("&lt;t&gt;&lt;s&gt;" &amp; SUBSTITUTE(D1290," ","&lt;/s&gt;&lt;s&gt;") &amp; "&lt;/s&gt;&lt;/t&gt;", "//s"), _xlfn.SEQUENCE(4))))</f>
        <v>Sujata Powermatic Plus, Juicer</v>
      </c>
      <c r="H1290" t="str">
        <f t="shared" si="221"/>
        <v>with Chutney Jar, 900 Watts, 3 Jars (White)</v>
      </c>
      <c r="I1290" t="s">
        <v>8846</v>
      </c>
      <c r="J1290" t="s">
        <v>13176</v>
      </c>
      <c r="K1290" s="7" t="str">
        <f t="shared" si="223"/>
        <v>Home &amp; Kitchen</v>
      </c>
      <c r="L1290" s="2" t="s">
        <v>13285</v>
      </c>
      <c r="M1290" t="str">
        <f t="shared" si="224"/>
        <v>Kitchen &amp; HomeAppliances</v>
      </c>
      <c r="N1290" s="2" t="s">
        <v>13286</v>
      </c>
      <c r="O1290" s="2" t="str">
        <f t="shared" si="225"/>
        <v>SmallKitchenAppliances</v>
      </c>
      <c r="P1290" s="1" t="s">
        <v>13315</v>
      </c>
      <c r="R1290" s="2">
        <v>6525</v>
      </c>
      <c r="S1290" s="8">
        <f t="shared" si="226"/>
        <v>6525</v>
      </c>
      <c r="T1290" s="2">
        <v>8820</v>
      </c>
      <c r="U1290" s="8">
        <f t="shared" si="227"/>
        <v>8820</v>
      </c>
      <c r="V1290" s="1">
        <f t="shared" si="228"/>
        <v>0.26020408163265307</v>
      </c>
      <c r="W1290">
        <v>4.5</v>
      </c>
      <c r="X1290" s="10">
        <f t="shared" si="229"/>
        <v>4.5</v>
      </c>
      <c r="Y1290" s="4">
        <v>5137</v>
      </c>
      <c r="Z1290" s="12">
        <f t="shared" si="230"/>
        <v>5137</v>
      </c>
    </row>
    <row r="1291" spans="1:26" x14ac:dyDescent="0.25">
      <c r="A1291">
        <v>1290</v>
      </c>
      <c r="B1291" t="s">
        <v>11153</v>
      </c>
      <c r="C1291" t="s">
        <v>11154</v>
      </c>
      <c r="D1291" t="str">
        <f t="shared" si="222"/>
        <v>Aquadpure Copper + Mineral RO+UV+UF 10 to 12 Liter RO + UV + TDS ADJUSTER Water Purifier with Copper Charge Technology black and copper Best For Home and Office (Made In India)</v>
      </c>
      <c r="F1291" t="str">
        <f t="shared" si="231"/>
        <v>Unique</v>
      </c>
      <c r="G1291" t="str" cm="1">
        <f t="array" ref="G1291">PROPER(_xlfn.TEXTJOIN(" ", TRUE, INDEX(_xlfn.FILTERXML("&lt;t&gt;&lt;s&gt;" &amp; SUBSTITUTE(D1291," ","&lt;/s&gt;&lt;s&gt;") &amp; "&lt;/s&gt;&lt;/t&gt;", "//s"), _xlfn.SEQUENCE(4))))</f>
        <v>Aquadpure Copper + Mineral</v>
      </c>
      <c r="H1291" t="str">
        <f t="shared" si="221"/>
        <v>to 12 Liter RO + UV + TDS ADJUSTER Water Purifier with Copper Charge Technology black and copper Best For Home and Office (Made In India)</v>
      </c>
      <c r="I1291" t="s">
        <v>10001</v>
      </c>
      <c r="J1291" t="s">
        <v>13176</v>
      </c>
      <c r="K1291" s="7" t="str">
        <f t="shared" si="223"/>
        <v>Home &amp; Kitchen</v>
      </c>
      <c r="L1291" s="2" t="s">
        <v>13285</v>
      </c>
      <c r="M1291" t="str">
        <f t="shared" si="224"/>
        <v>Kitchen &amp; HomeAppliances</v>
      </c>
      <c r="N1291" s="2" t="s">
        <v>13334</v>
      </c>
      <c r="O1291" s="2" t="str">
        <f t="shared" si="225"/>
        <v>WaterPurifiers &amp; Accessories</v>
      </c>
      <c r="P1291" s="1" t="s">
        <v>13344</v>
      </c>
      <c r="R1291" s="2">
        <v>4999</v>
      </c>
      <c r="S1291" s="8">
        <f t="shared" si="226"/>
        <v>4999</v>
      </c>
      <c r="T1291" s="2">
        <v>24999</v>
      </c>
      <c r="U1291" s="8">
        <f t="shared" si="227"/>
        <v>24999</v>
      </c>
      <c r="V1291" s="1">
        <f t="shared" si="228"/>
        <v>0.80003200128005125</v>
      </c>
      <c r="W1291">
        <v>4.5999999999999996</v>
      </c>
      <c r="X1291" s="10">
        <f t="shared" si="229"/>
        <v>4.5999999999999996</v>
      </c>
      <c r="Y1291" s="4">
        <v>124</v>
      </c>
      <c r="Z1291" s="12">
        <f t="shared" si="230"/>
        <v>124</v>
      </c>
    </row>
    <row r="1292" spans="1:26" x14ac:dyDescent="0.25">
      <c r="A1292">
        <v>1291</v>
      </c>
      <c r="B1292" t="s">
        <v>11163</v>
      </c>
      <c r="C1292" t="s">
        <v>11164</v>
      </c>
      <c r="D1292" t="str">
        <f t="shared" si="222"/>
        <v>Amazon Basics 650 Watt Drip Coffee Maker with Borosilicate Carafe</v>
      </c>
      <c r="F1292" t="str">
        <f t="shared" si="231"/>
        <v>Unique</v>
      </c>
      <c r="G1292" t="str" cm="1">
        <f t="array" ref="G1292">PROPER(_xlfn.TEXTJOIN(" ", TRUE, INDEX(_xlfn.FILTERXML("&lt;t&gt;&lt;s&gt;" &amp; SUBSTITUTE(D1292," ","&lt;/s&gt;&lt;s&gt;") &amp; "&lt;/s&gt;&lt;/t&gt;", "//s"), _xlfn.SEQUENCE(4))))</f>
        <v>Amazon Basics 650 Watt</v>
      </c>
      <c r="H1292" t="str">
        <f t="shared" si="221"/>
        <v>Maker with Borosilicate Carafe</v>
      </c>
      <c r="I1292" t="s">
        <v>9520</v>
      </c>
      <c r="J1292" t="s">
        <v>13176</v>
      </c>
      <c r="K1292" s="7" t="str">
        <f t="shared" si="223"/>
        <v>Home &amp; Kitchen</v>
      </c>
      <c r="L1292" s="2" t="s">
        <v>13285</v>
      </c>
      <c r="M1292" t="str">
        <f t="shared" si="224"/>
        <v>Kitchen &amp; HomeAppliances</v>
      </c>
      <c r="N1292" s="2" t="s">
        <v>13329</v>
      </c>
      <c r="O1292" s="2" t="str">
        <f t="shared" si="225"/>
        <v>Coffee , Tea &amp; Espresso</v>
      </c>
      <c r="P1292" s="1" t="s">
        <v>13333</v>
      </c>
      <c r="R1292" s="2">
        <v>1189</v>
      </c>
      <c r="S1292" s="8">
        <f t="shared" si="226"/>
        <v>1189</v>
      </c>
      <c r="T1292" s="2">
        <v>2400</v>
      </c>
      <c r="U1292" s="8">
        <f t="shared" si="227"/>
        <v>2400</v>
      </c>
      <c r="V1292" s="1">
        <f t="shared" si="228"/>
        <v>0.50458333333333338</v>
      </c>
      <c r="W1292">
        <v>4.0999999999999996</v>
      </c>
      <c r="X1292" s="10">
        <f t="shared" si="229"/>
        <v>4.0999999999999996</v>
      </c>
      <c r="Y1292" s="4">
        <v>618</v>
      </c>
      <c r="Z1292" s="12">
        <f t="shared" si="230"/>
        <v>618</v>
      </c>
    </row>
    <row r="1293" spans="1:26" x14ac:dyDescent="0.25">
      <c r="A1293">
        <v>1292</v>
      </c>
      <c r="B1293" t="s">
        <v>11173</v>
      </c>
      <c r="C1293" t="s">
        <v>11174</v>
      </c>
      <c r="D1293" t="str">
        <f t="shared" si="222"/>
        <v>Crompton Insta Delight Fan Circulator Room Heater with 3 Heat Settings (Slate Grey and Black, 2000 Watt)</v>
      </c>
      <c r="F1293" t="str">
        <f t="shared" si="231"/>
        <v>Unique</v>
      </c>
      <c r="G1293" t="str" cm="1">
        <f t="array" ref="G1293">PROPER(_xlfn.TEXTJOIN(" ", TRUE, INDEX(_xlfn.FILTERXML("&lt;t&gt;&lt;s&gt;" &amp; SUBSTITUTE(D1293," ","&lt;/s&gt;&lt;s&gt;") &amp; "&lt;/s&gt;&lt;/t&gt;", "//s"), _xlfn.SEQUENCE(4))))</f>
        <v>Crompton Insta Delight Fan</v>
      </c>
      <c r="H1293" t="str">
        <f t="shared" si="221"/>
        <v>Heater with 3 Heat Settings (Slate Grey and Black, 2000 Watt)</v>
      </c>
      <c r="I1293" t="s">
        <v>8472</v>
      </c>
      <c r="J1293" t="s">
        <v>13176</v>
      </c>
      <c r="K1293" s="7" t="str">
        <f t="shared" si="223"/>
        <v>Home &amp; Kitchen</v>
      </c>
      <c r="L1293" s="2" t="s">
        <v>13289</v>
      </c>
      <c r="M1293" t="str">
        <f t="shared" si="224"/>
        <v>Heating , Cooling &amp; AirQuality</v>
      </c>
      <c r="N1293" s="2" t="s">
        <v>13290</v>
      </c>
      <c r="O1293" s="2" t="str">
        <f t="shared" si="225"/>
        <v>RoomHeaters</v>
      </c>
      <c r="P1293" s="1" t="s">
        <v>13292</v>
      </c>
      <c r="R1293" s="2">
        <v>2590</v>
      </c>
      <c r="S1293" s="8">
        <f t="shared" si="226"/>
        <v>2590</v>
      </c>
      <c r="T1293" s="2">
        <v>4200</v>
      </c>
      <c r="U1293" s="8">
        <f t="shared" si="227"/>
        <v>4200</v>
      </c>
      <c r="V1293" s="1">
        <f t="shared" si="228"/>
        <v>0.38333333333333336</v>
      </c>
      <c r="W1293">
        <v>4.0999999999999996</v>
      </c>
      <c r="X1293" s="10">
        <f t="shared" si="229"/>
        <v>4.0999999999999996</v>
      </c>
      <c r="Y1293" s="4">
        <v>63</v>
      </c>
      <c r="Z1293" s="12">
        <f t="shared" si="230"/>
        <v>63</v>
      </c>
    </row>
    <row r="1294" spans="1:26" x14ac:dyDescent="0.25">
      <c r="A1294">
        <v>1293</v>
      </c>
      <c r="B1294" t="s">
        <v>11183</v>
      </c>
      <c r="C1294" t="s">
        <v>11184</v>
      </c>
      <c r="D1294" t="str">
        <f t="shared" si="222"/>
        <v>!!HANEUL!!1000 Watt 2000-Watt Room Heater!! Fan Heater!!Pure White!!HN-2500!!Made in India!!Thermoset!!</v>
      </c>
      <c r="F1294" t="str">
        <f t="shared" si="231"/>
        <v>Unique</v>
      </c>
      <c r="G1294" t="str" cm="1">
        <f t="array" ref="G1294">PROPER(_xlfn.TEXTJOIN(" ", TRUE, INDEX(_xlfn.FILTERXML("&lt;t&gt;&lt;s&gt;" &amp; SUBSTITUTE(D1294," ","&lt;/s&gt;&lt;s&gt;") &amp; "&lt;/s&gt;&lt;/t&gt;", "//s"), _xlfn.SEQUENCE(4))))</f>
        <v>!!Haneul!!1000 Watt 2000-Watt Room</v>
      </c>
      <c r="H1294" t="str">
        <f t="shared" si="221"/>
        <v>Heater!!Pure White!!HN-2500!!Made in India!!Thermoset!!</v>
      </c>
      <c r="I1294" t="s">
        <v>8472</v>
      </c>
      <c r="J1294" t="s">
        <v>13176</v>
      </c>
      <c r="K1294" s="7" t="str">
        <f t="shared" si="223"/>
        <v>Home &amp; Kitchen</v>
      </c>
      <c r="L1294" t="s">
        <v>13289</v>
      </c>
      <c r="M1294" t="str">
        <f t="shared" si="224"/>
        <v>Heating , Cooling &amp; AirQuality</v>
      </c>
      <c r="N1294" s="2" t="s">
        <v>13290</v>
      </c>
      <c r="O1294" s="2" t="str">
        <f t="shared" si="225"/>
        <v>RoomHeaters</v>
      </c>
      <c r="P1294" s="1" t="s">
        <v>13292</v>
      </c>
      <c r="R1294">
        <v>899</v>
      </c>
      <c r="S1294" s="8">
        <f t="shared" si="226"/>
        <v>899</v>
      </c>
      <c r="T1294" s="2">
        <v>1599</v>
      </c>
      <c r="U1294" s="8">
        <f t="shared" si="227"/>
        <v>1599</v>
      </c>
      <c r="V1294" s="1">
        <f t="shared" si="228"/>
        <v>0.43777360850531583</v>
      </c>
      <c r="W1294">
        <v>3.4</v>
      </c>
      <c r="X1294" s="10">
        <f t="shared" si="229"/>
        <v>3.4</v>
      </c>
      <c r="Y1294" s="4">
        <v>15</v>
      </c>
      <c r="Z1294" s="12">
        <f t="shared" si="230"/>
        <v>15</v>
      </c>
    </row>
    <row r="1295" spans="1:26" x14ac:dyDescent="0.25">
      <c r="A1295">
        <v>1294</v>
      </c>
      <c r="B1295" t="s">
        <v>11193</v>
      </c>
      <c r="C1295" t="s">
        <v>11194</v>
      </c>
      <c r="D1295" t="str">
        <f t="shared" si="222"/>
        <v>Melbon VM-905 2000-Watt Room Heater (ISI Certified, White Color) Ideal Electric Fan Heater for Small to Medium Room Area (Plastic Body)</v>
      </c>
      <c r="F1295" t="str">
        <f t="shared" si="231"/>
        <v>Unique</v>
      </c>
      <c r="G1295" t="str" cm="1">
        <f t="array" ref="G1295">PROPER(_xlfn.TEXTJOIN(" ", TRUE, INDEX(_xlfn.FILTERXML("&lt;t&gt;&lt;s&gt;" &amp; SUBSTITUTE(D1295," ","&lt;/s&gt;&lt;s&gt;") &amp; "&lt;/s&gt;&lt;/t&gt;", "//s"), _xlfn.SEQUENCE(4))))</f>
        <v>Melbon Vm-905 2000-Watt Room</v>
      </c>
      <c r="H1295" t="str">
        <f t="shared" si="221"/>
        <v>Certified, White Color) Ideal Electric Fan Heater for Small to Medium Room Area (Plastic Body)</v>
      </c>
      <c r="I1295" t="s">
        <v>8472</v>
      </c>
      <c r="J1295" t="s">
        <v>13176</v>
      </c>
      <c r="K1295" s="7" t="str">
        <f t="shared" si="223"/>
        <v>Home &amp; Kitchen</v>
      </c>
      <c r="L1295" t="s">
        <v>13289</v>
      </c>
      <c r="M1295" t="str">
        <f t="shared" si="224"/>
        <v>Heating , Cooling &amp; AirQuality</v>
      </c>
      <c r="N1295" s="2" t="s">
        <v>13290</v>
      </c>
      <c r="O1295" s="2" t="str">
        <f t="shared" si="225"/>
        <v>RoomHeaters</v>
      </c>
      <c r="P1295" s="1" t="s">
        <v>13292</v>
      </c>
      <c r="R1295">
        <v>998</v>
      </c>
      <c r="S1295" s="8">
        <f t="shared" si="226"/>
        <v>998</v>
      </c>
      <c r="T1295" s="2">
        <v>2999</v>
      </c>
      <c r="U1295" s="8">
        <f t="shared" si="227"/>
        <v>2999</v>
      </c>
      <c r="V1295" s="1">
        <f t="shared" si="228"/>
        <v>0.6672224074691564</v>
      </c>
      <c r="W1295">
        <v>4.5999999999999996</v>
      </c>
      <c r="X1295" s="10">
        <f t="shared" si="229"/>
        <v>4.5999999999999996</v>
      </c>
      <c r="Y1295" s="4">
        <v>9</v>
      </c>
      <c r="Z1295" s="12">
        <f t="shared" si="230"/>
        <v>9</v>
      </c>
    </row>
    <row r="1296" spans="1:26" x14ac:dyDescent="0.25">
      <c r="A1296">
        <v>1295</v>
      </c>
      <c r="B1296" t="s">
        <v>11203</v>
      </c>
      <c r="C1296" t="s">
        <v>11204</v>
      </c>
      <c r="D1296" t="str">
        <f t="shared" si="222"/>
        <v>Cello Eliza Plastic Laundry Bag Basket, 50 litres, Light Grey</v>
      </c>
      <c r="F1296" t="str">
        <f t="shared" si="231"/>
        <v>Unique</v>
      </c>
      <c r="G1296" t="str" cm="1">
        <f t="array" ref="G1296">PROPER(_xlfn.TEXTJOIN(" ", TRUE, INDEX(_xlfn.FILTERXML("&lt;t&gt;&lt;s&gt;" &amp; SUBSTITUTE(D1296," ","&lt;/s&gt;&lt;s&gt;") &amp; "&lt;/s&gt;&lt;/t&gt;", "//s"), _xlfn.SEQUENCE(4))))</f>
        <v>Cello Eliza Plastic Laundry</v>
      </c>
      <c r="H1296" t="str">
        <f t="shared" si="221"/>
        <v>50 litres, Light Grey</v>
      </c>
      <c r="I1296" t="s">
        <v>8794</v>
      </c>
      <c r="J1296" t="s">
        <v>13176</v>
      </c>
      <c r="K1296" s="7" t="str">
        <f t="shared" si="223"/>
        <v>Home &amp; Kitchen</v>
      </c>
      <c r="L1296" t="s">
        <v>13312</v>
      </c>
      <c r="M1296" t="str">
        <f t="shared" si="224"/>
        <v>HomeStorage &amp; Organization</v>
      </c>
      <c r="N1296" s="2" t="s">
        <v>13313</v>
      </c>
      <c r="O1296" s="2" t="str">
        <f t="shared" si="225"/>
        <v>LaundryOrganization</v>
      </c>
      <c r="P1296" s="1" t="s">
        <v>13314</v>
      </c>
      <c r="R1296">
        <v>998.06</v>
      </c>
      <c r="S1296" s="8">
        <f t="shared" si="226"/>
        <v>998.06</v>
      </c>
      <c r="T1296" s="2">
        <v>1282</v>
      </c>
      <c r="U1296" s="8">
        <f t="shared" si="227"/>
        <v>1282</v>
      </c>
      <c r="V1296" s="1">
        <f t="shared" si="228"/>
        <v>0.22148205928237133</v>
      </c>
      <c r="W1296">
        <v>4.2</v>
      </c>
      <c r="X1296" s="10">
        <f t="shared" si="229"/>
        <v>4.2</v>
      </c>
      <c r="Y1296" s="4">
        <v>7274</v>
      </c>
      <c r="Z1296" s="12">
        <f t="shared" si="230"/>
        <v>7274</v>
      </c>
    </row>
    <row r="1297" spans="1:26" x14ac:dyDescent="0.25">
      <c r="A1297">
        <v>1296</v>
      </c>
      <c r="B1297" t="s">
        <v>11213</v>
      </c>
      <c r="C1297" t="s">
        <v>11214</v>
      </c>
      <c r="D1297" t="str">
        <f t="shared" si="222"/>
        <v>ACTIVA 1200 MM HIGH SPEED 390 RPM BEE APPROVED 5 STAR RATED APSRA CEILING FAN BROWN 2 Years Warranty</v>
      </c>
      <c r="F1297" t="str">
        <f t="shared" si="231"/>
        <v>Unique</v>
      </c>
      <c r="G1297" t="str" cm="1">
        <f t="array" ref="G1297">PROPER(_xlfn.TEXTJOIN(" ", TRUE, INDEX(_xlfn.FILTERXML("&lt;t&gt;&lt;s&gt;" &amp; SUBSTITUTE(D1297," ","&lt;/s&gt;&lt;s&gt;") &amp; "&lt;/s&gt;&lt;/t&gt;", "//s"), _xlfn.SEQUENCE(4))))</f>
        <v>Activa 1200 Mm High</v>
      </c>
      <c r="H1297" t="str">
        <f t="shared" si="221"/>
        <v>RPM BEE APPROVED 5 STAR RATED APSRA CEILING FAN BROWN 2 Years Warranty</v>
      </c>
      <c r="I1297" t="s">
        <v>9203</v>
      </c>
      <c r="J1297" t="s">
        <v>13176</v>
      </c>
      <c r="K1297" s="7" t="str">
        <f t="shared" si="223"/>
        <v>Home &amp; Kitchen</v>
      </c>
      <c r="L1297" s="2" t="s">
        <v>13289</v>
      </c>
      <c r="M1297" t="str">
        <f t="shared" si="224"/>
        <v>Heating , Cooling &amp; AirQuality</v>
      </c>
      <c r="N1297" s="2" t="s">
        <v>13323</v>
      </c>
      <c r="O1297" s="2" t="str">
        <f t="shared" si="225"/>
        <v>Fans</v>
      </c>
      <c r="P1297" s="1" t="s">
        <v>13324</v>
      </c>
      <c r="R1297" s="2">
        <v>1099</v>
      </c>
      <c r="S1297" s="8">
        <f t="shared" si="226"/>
        <v>1099</v>
      </c>
      <c r="T1297" s="2">
        <v>1990</v>
      </c>
      <c r="U1297" s="8">
        <f t="shared" si="227"/>
        <v>1990</v>
      </c>
      <c r="V1297" s="1">
        <f t="shared" si="228"/>
        <v>0.44773869346733669</v>
      </c>
      <c r="W1297">
        <v>3.9</v>
      </c>
      <c r="X1297" s="10">
        <f t="shared" si="229"/>
        <v>3.9</v>
      </c>
      <c r="Y1297" s="4">
        <v>5911</v>
      </c>
      <c r="Z1297" s="12">
        <f t="shared" si="230"/>
        <v>5911</v>
      </c>
    </row>
    <row r="1298" spans="1:26" x14ac:dyDescent="0.25">
      <c r="A1298">
        <v>1297</v>
      </c>
      <c r="B1298" t="s">
        <v>11223</v>
      </c>
      <c r="C1298" t="s">
        <v>11224</v>
      </c>
      <c r="D1298" t="str">
        <f t="shared" si="222"/>
        <v>Shakti Technology S5 High Pressure Car Washer Machine 1900 Watts and Pressure 125 Bar with 10 Meter Hose Pipe</v>
      </c>
      <c r="F1298" t="str">
        <f t="shared" si="231"/>
        <v>Unique</v>
      </c>
      <c r="G1298" t="str" cm="1">
        <f t="array" ref="G1298">PROPER(_xlfn.TEXTJOIN(" ", TRUE, INDEX(_xlfn.FILTERXML("&lt;t&gt;&lt;s&gt;" &amp; SUBSTITUTE(D1298," ","&lt;/s&gt;&lt;s&gt;") &amp; "&lt;/s&gt;&lt;/t&gt;", "//s"), _xlfn.SEQUENCE(4))))</f>
        <v>Shakti Technology S5 High</v>
      </c>
      <c r="H1298" t="str">
        <f t="shared" si="221"/>
        <v>Washer Machine 1900 Watts and Pressure 125 Bar with 10 Meter Hose Pipe</v>
      </c>
      <c r="I1298" t="s">
        <v>9294</v>
      </c>
      <c r="J1298" t="s">
        <v>13176</v>
      </c>
      <c r="K1298" s="7" t="str">
        <f t="shared" si="223"/>
        <v>Home &amp; Kitchen</v>
      </c>
      <c r="L1298" s="2" t="s">
        <v>13285</v>
      </c>
      <c r="M1298" t="str">
        <f t="shared" si="224"/>
        <v>Kitchen &amp; HomeAppliances</v>
      </c>
      <c r="N1298" s="2" t="s">
        <v>13293</v>
      </c>
      <c r="O1298" s="2" t="str">
        <f t="shared" si="225"/>
        <v>Vacuum , Cleaning &amp; Ironing</v>
      </c>
      <c r="P1298" s="1" t="s">
        <v>13325</v>
      </c>
      <c r="R1298" s="2">
        <v>5999</v>
      </c>
      <c r="S1298" s="8">
        <f t="shared" si="226"/>
        <v>5999</v>
      </c>
      <c r="T1298" s="2">
        <v>9999</v>
      </c>
      <c r="U1298" s="8">
        <f t="shared" si="227"/>
        <v>9999</v>
      </c>
      <c r="V1298" s="1">
        <f t="shared" si="228"/>
        <v>0.40004000400040002</v>
      </c>
      <c r="W1298">
        <v>4.2</v>
      </c>
      <c r="X1298" s="10">
        <f t="shared" si="229"/>
        <v>4.2</v>
      </c>
      <c r="Y1298" s="4">
        <v>170</v>
      </c>
      <c r="Z1298" s="12">
        <f t="shared" si="230"/>
        <v>170</v>
      </c>
    </row>
    <row r="1299" spans="1:26" x14ac:dyDescent="0.25">
      <c r="A1299">
        <v>1298</v>
      </c>
      <c r="B1299" t="s">
        <v>11233</v>
      </c>
      <c r="C1299" t="s">
        <v>11234</v>
      </c>
      <c r="D1299" t="str">
        <f t="shared" si="222"/>
        <v>AMERICAN MICRONIC- Imported Wet and Dry Vacuum Cleaner, 21 Litre Stainless Steel with Blower and HEPA filter, 1600 Watts 100% Copper Motor 28 KPa suction with washable reusable dust bag (Red Black Steel)-AMI-VCD21-1600WDx</v>
      </c>
      <c r="F1299" t="str">
        <f t="shared" si="231"/>
        <v>Unique</v>
      </c>
      <c r="G1299" t="str" cm="1">
        <f t="array" ref="G1299">PROPER(_xlfn.TEXTJOIN(" ", TRUE, INDEX(_xlfn.FILTERXML("&lt;t&gt;&lt;s&gt;" &amp; SUBSTITUTE(D1299," ","&lt;/s&gt;&lt;s&gt;") &amp; "&lt;/s&gt;&lt;/t&gt;", "//s"), _xlfn.SEQUENCE(4))))</f>
        <v>American Micronic- Imported Wet</v>
      </c>
      <c r="H1299" t="str">
        <f t="shared" si="221"/>
        <v>Vacuum Cleaner, 21 Litre Stainless Steel with Blower and HEPA filter, 1600 Watts 100% Copper Motor 28 KPa suction with washable reusable dust bag (Red Black Steel)-AMI-VCD21-1600WDx</v>
      </c>
      <c r="I1299" t="s">
        <v>9851</v>
      </c>
      <c r="J1299" t="s">
        <v>13176</v>
      </c>
      <c r="K1299" s="7" t="str">
        <f t="shared" si="223"/>
        <v>Home &amp; Kitchen</v>
      </c>
      <c r="L1299" s="2" t="s">
        <v>13285</v>
      </c>
      <c r="M1299" t="str">
        <f t="shared" si="224"/>
        <v>Kitchen &amp; HomeAppliances</v>
      </c>
      <c r="N1299" s="2" t="s">
        <v>13293</v>
      </c>
      <c r="O1299" s="2" t="str">
        <f t="shared" si="225"/>
        <v>Vacuum , Cleaning &amp; Ironing</v>
      </c>
      <c r="P1299" s="1" t="s">
        <v>13316</v>
      </c>
      <c r="Q1299" t="s">
        <v>13317</v>
      </c>
      <c r="R1299" s="2">
        <v>8886</v>
      </c>
      <c r="S1299" s="8">
        <f t="shared" si="226"/>
        <v>8886</v>
      </c>
      <c r="T1299" s="2">
        <v>11850</v>
      </c>
      <c r="U1299" s="8">
        <f t="shared" si="227"/>
        <v>11850</v>
      </c>
      <c r="V1299" s="1">
        <f t="shared" si="228"/>
        <v>0.250126582278481</v>
      </c>
      <c r="W1299">
        <v>4.2</v>
      </c>
      <c r="X1299" s="10">
        <f t="shared" si="229"/>
        <v>4.2</v>
      </c>
      <c r="Y1299" s="4">
        <v>3065</v>
      </c>
      <c r="Z1299" s="12">
        <f t="shared" si="230"/>
        <v>3065</v>
      </c>
    </row>
    <row r="1300" spans="1:26" x14ac:dyDescent="0.25">
      <c r="A1300">
        <v>1299</v>
      </c>
      <c r="B1300" t="s">
        <v>11243</v>
      </c>
      <c r="C1300" t="s">
        <v>11244</v>
      </c>
      <c r="D1300" t="str">
        <f t="shared" si="222"/>
        <v>Demokrazy New Nova Lint Cum Fuzz Remover for All Woolens Sweaters, Blankets, Jackets Remover Pill Remover from Carpets, Curtains (Pack of 1)</v>
      </c>
      <c r="F1300" t="str">
        <f t="shared" si="231"/>
        <v>Unique</v>
      </c>
      <c r="G1300" t="str" cm="1">
        <f t="array" ref="G1300">PROPER(_xlfn.TEXTJOIN(" ", TRUE, INDEX(_xlfn.FILTERXML("&lt;t&gt;&lt;s&gt;" &amp; SUBSTITUTE(D1300," ","&lt;/s&gt;&lt;s&gt;") &amp; "&lt;/s&gt;&lt;/t&gt;", "//s"), _xlfn.SEQUENCE(4))))</f>
        <v>Demokrazy New Nova Lint</v>
      </c>
      <c r="H1300" t="str">
        <f t="shared" si="221"/>
        <v>Remover for All Woolens Sweaters, Blankets, Jackets Remover Pill Remover from Carpets, Curtains (Pack of 1)</v>
      </c>
      <c r="I1300" t="s">
        <v>8483</v>
      </c>
      <c r="J1300" t="s">
        <v>13176</v>
      </c>
      <c r="K1300" s="7" t="str">
        <f t="shared" si="223"/>
        <v>Home &amp; Kitchen</v>
      </c>
      <c r="L1300" t="s">
        <v>13285</v>
      </c>
      <c r="M1300" t="str">
        <f t="shared" si="224"/>
        <v>Kitchen &amp; HomeAppliances</v>
      </c>
      <c r="N1300" t="s">
        <v>13293</v>
      </c>
      <c r="O1300" s="2" t="str">
        <f t="shared" si="225"/>
        <v>Vacuum , Cleaning &amp; Ironing</v>
      </c>
      <c r="P1300" s="1" t="s">
        <v>13294</v>
      </c>
      <c r="Q1300" t="s">
        <v>13295</v>
      </c>
      <c r="R1300">
        <v>475</v>
      </c>
      <c r="S1300" s="8">
        <f t="shared" si="226"/>
        <v>475</v>
      </c>
      <c r="T1300">
        <v>999</v>
      </c>
      <c r="U1300" s="8">
        <f t="shared" si="227"/>
        <v>999</v>
      </c>
      <c r="V1300" s="1">
        <f t="shared" si="228"/>
        <v>0.52452452452452447</v>
      </c>
      <c r="W1300">
        <v>4.0999999999999996</v>
      </c>
      <c r="X1300" s="10">
        <f t="shared" si="229"/>
        <v>4.0999999999999996</v>
      </c>
      <c r="Y1300" s="4">
        <v>1021</v>
      </c>
      <c r="Z1300" s="12">
        <f t="shared" si="230"/>
        <v>1021</v>
      </c>
    </row>
    <row r="1301" spans="1:26" x14ac:dyDescent="0.25">
      <c r="A1301">
        <v>1300</v>
      </c>
      <c r="B1301" t="s">
        <v>11253</v>
      </c>
      <c r="C1301" t="s">
        <v>11254</v>
      </c>
      <c r="D1301" t="str">
        <f t="shared" si="222"/>
        <v>Instant Pot Air Fryer, Vortex 2QT, Touch Control Panel, 360¬∞ EvenCrisp‚Ñ¢ Technology, Uses 95 % less Oil, 4-in-1 Appliance: Air Fry, Roast, Bake, Reheat (Vortex 1.97Litre, Black)</v>
      </c>
      <c r="F1301" t="str">
        <f t="shared" si="231"/>
        <v>Unique</v>
      </c>
      <c r="G1301" t="str" cm="1">
        <f t="array" ref="G1301">PROPER(_xlfn.TEXTJOIN(" ", TRUE, INDEX(_xlfn.FILTERXML("&lt;t&gt;&lt;s&gt;" &amp; SUBSTITUTE(D1301," ","&lt;/s&gt;&lt;s&gt;") &amp; "&lt;/s&gt;&lt;/t&gt;", "//s"), _xlfn.SEQUENCE(4))))</f>
        <v>Instant Pot Air Fryer,</v>
      </c>
      <c r="H1301" t="str">
        <f t="shared" si="221"/>
        <v>Touch Control Panel, 360¬∞ EvenCrisp‚Ñ¢ Technology, Uses 95 % less Oil, 4-in-1 Appliance: Air Fry, Roast, Bake, Reheat (Vortex 1.97Litre, Black)</v>
      </c>
      <c r="I1301" t="s">
        <v>8783</v>
      </c>
      <c r="J1301" t="s">
        <v>13176</v>
      </c>
      <c r="K1301" s="7" t="str">
        <f t="shared" si="223"/>
        <v>Home &amp; Kitchen</v>
      </c>
      <c r="L1301" s="2" t="s">
        <v>13285</v>
      </c>
      <c r="M1301" t="str">
        <f t="shared" si="224"/>
        <v>Kitchen &amp; HomeAppliances</v>
      </c>
      <c r="N1301" s="2" t="s">
        <v>13286</v>
      </c>
      <c r="O1301" s="2" t="str">
        <f t="shared" si="225"/>
        <v>SmallKitchenAppliances</v>
      </c>
      <c r="P1301" s="1" t="s">
        <v>13310</v>
      </c>
      <c r="Q1301" t="s">
        <v>13311</v>
      </c>
      <c r="R1301" s="2">
        <v>4995</v>
      </c>
      <c r="S1301" s="8">
        <f t="shared" si="226"/>
        <v>4995</v>
      </c>
      <c r="T1301" s="2">
        <v>20049</v>
      </c>
      <c r="U1301" s="8">
        <f t="shared" si="227"/>
        <v>20049</v>
      </c>
      <c r="V1301" s="1">
        <f t="shared" si="228"/>
        <v>0.75086039203950317</v>
      </c>
      <c r="W1301">
        <v>4.8</v>
      </c>
      <c r="X1301" s="10">
        <f t="shared" si="229"/>
        <v>4.8</v>
      </c>
      <c r="Y1301" s="4">
        <v>3964</v>
      </c>
      <c r="Z1301" s="12">
        <f t="shared" si="230"/>
        <v>3964</v>
      </c>
    </row>
    <row r="1302" spans="1:26" x14ac:dyDescent="0.25">
      <c r="A1302">
        <v>1301</v>
      </c>
      <c r="B1302" t="s">
        <v>11263</v>
      </c>
      <c r="C1302" t="s">
        <v>11264</v>
      </c>
      <c r="D1302" t="str">
        <f t="shared" si="222"/>
        <v>HUL Pureit Eco Water Saver Mineral RO+UV+MF AS wall mounted Counter top Black 10L Water Purifier</v>
      </c>
      <c r="F1302" t="str">
        <f t="shared" si="231"/>
        <v>Unique</v>
      </c>
      <c r="G1302" t="str" cm="1">
        <f t="array" ref="G1302">PROPER(_xlfn.TEXTJOIN(" ", TRUE, INDEX(_xlfn.FILTERXML("&lt;t&gt;&lt;s&gt;" &amp; SUBSTITUTE(D1302," ","&lt;/s&gt;&lt;s&gt;") &amp; "&lt;/s&gt;&lt;/t&gt;", "//s"), _xlfn.SEQUENCE(4))))</f>
        <v>Hul Pureit Eco Water</v>
      </c>
      <c r="H1302" t="str">
        <f t="shared" si="221"/>
        <v>RO+UV+MF AS wall mounted Counter top Black 10L Water Purifier</v>
      </c>
      <c r="I1302" t="s">
        <v>10001</v>
      </c>
      <c r="J1302" t="s">
        <v>13176</v>
      </c>
      <c r="K1302" s="7" t="str">
        <f t="shared" si="223"/>
        <v>Home &amp; Kitchen</v>
      </c>
      <c r="L1302" s="2" t="s">
        <v>13285</v>
      </c>
      <c r="M1302" t="str">
        <f t="shared" si="224"/>
        <v>Kitchen &amp; HomeAppliances</v>
      </c>
      <c r="N1302" s="2" t="s">
        <v>13334</v>
      </c>
      <c r="O1302" s="2" t="str">
        <f t="shared" si="225"/>
        <v>WaterPurifiers &amp; Accessories</v>
      </c>
      <c r="P1302" s="1" t="s">
        <v>13344</v>
      </c>
      <c r="R1302" s="2">
        <v>13999</v>
      </c>
      <c r="S1302" s="8">
        <f t="shared" si="226"/>
        <v>13999</v>
      </c>
      <c r="T1302" s="2">
        <v>24850</v>
      </c>
      <c r="U1302" s="8">
        <f t="shared" si="227"/>
        <v>24850</v>
      </c>
      <c r="V1302" s="1">
        <f t="shared" si="228"/>
        <v>0.43665995975855132</v>
      </c>
      <c r="W1302">
        <v>4.4000000000000004</v>
      </c>
      <c r="X1302" s="10">
        <f t="shared" si="229"/>
        <v>4.4000000000000004</v>
      </c>
      <c r="Y1302" s="4">
        <v>8948</v>
      </c>
      <c r="Z1302" s="12">
        <f t="shared" si="230"/>
        <v>8948</v>
      </c>
    </row>
    <row r="1303" spans="1:26" x14ac:dyDescent="0.25">
      <c r="A1303">
        <v>1302</v>
      </c>
      <c r="B1303" t="s">
        <v>11273</v>
      </c>
      <c r="C1303" t="s">
        <v>11274</v>
      </c>
      <c r="D1303" t="str">
        <f t="shared" si="222"/>
        <v>Livpure Glo Star RO+UV+UF+Mineraliser - 7 L Storage Tank, 15 LPH Water Purifier for Home, Black</v>
      </c>
      <c r="F1303" t="str">
        <f t="shared" si="231"/>
        <v>Unique</v>
      </c>
      <c r="G1303" t="str" cm="1">
        <f t="array" ref="G1303">PROPER(_xlfn.TEXTJOIN(" ", TRUE, INDEX(_xlfn.FILTERXML("&lt;t&gt;&lt;s&gt;" &amp; SUBSTITUTE(D1303," ","&lt;/s&gt;&lt;s&gt;") &amp; "&lt;/s&gt;&lt;/t&gt;", "//s"), _xlfn.SEQUENCE(4))))</f>
        <v>Livpure Glo Star Ro+Uv+Uf+Mineraliser</v>
      </c>
      <c r="H1303" t="str">
        <f t="shared" si="221"/>
        <v>L Storage Tank, 15 LPH Water Purifier for Home, Black</v>
      </c>
      <c r="I1303" t="s">
        <v>10001</v>
      </c>
      <c r="J1303" t="s">
        <v>13176</v>
      </c>
      <c r="K1303" s="7" t="str">
        <f t="shared" si="223"/>
        <v>Home &amp; Kitchen</v>
      </c>
      <c r="L1303" s="2" t="s">
        <v>13285</v>
      </c>
      <c r="M1303" t="str">
        <f t="shared" si="224"/>
        <v>Kitchen &amp; HomeAppliances</v>
      </c>
      <c r="N1303" s="2" t="s">
        <v>13334</v>
      </c>
      <c r="O1303" s="2" t="str">
        <f t="shared" si="225"/>
        <v>WaterPurifiers &amp; Accessories</v>
      </c>
      <c r="P1303" s="1" t="s">
        <v>13344</v>
      </c>
      <c r="R1303" s="2">
        <v>8499</v>
      </c>
      <c r="S1303" s="8">
        <f t="shared" si="226"/>
        <v>8499</v>
      </c>
      <c r="T1303" s="2">
        <v>16490</v>
      </c>
      <c r="U1303" s="8">
        <f t="shared" si="227"/>
        <v>16490</v>
      </c>
      <c r="V1303" s="1">
        <f t="shared" si="228"/>
        <v>0.48459672528805336</v>
      </c>
      <c r="W1303">
        <v>4.3</v>
      </c>
      <c r="X1303" s="10">
        <f t="shared" si="229"/>
        <v>4.3</v>
      </c>
      <c r="Y1303" s="4">
        <v>97</v>
      </c>
      <c r="Z1303" s="12">
        <f t="shared" si="230"/>
        <v>97</v>
      </c>
    </row>
    <row r="1304" spans="1:26" x14ac:dyDescent="0.25">
      <c r="A1304">
        <v>1303</v>
      </c>
      <c r="B1304" t="s">
        <v>11283</v>
      </c>
      <c r="C1304" t="s">
        <v>11284</v>
      </c>
      <c r="D1304" t="str">
        <f t="shared" si="222"/>
        <v>Philips Hi113 1000-Watt Plastic Body Ptfe Coating Dry Iron, Pack of 1</v>
      </c>
      <c r="F1304" t="str">
        <f t="shared" si="231"/>
        <v>Unique</v>
      </c>
      <c r="G1304" t="str" cm="1">
        <f t="array" ref="G1304">PROPER(_xlfn.TEXTJOIN(" ", TRUE, INDEX(_xlfn.FILTERXML("&lt;t&gt;&lt;s&gt;" &amp; SUBSTITUTE(D1304," ","&lt;/s&gt;&lt;s&gt;") &amp; "&lt;/s&gt;&lt;/t&gt;", "//s"), _xlfn.SEQUENCE(4))))</f>
        <v>Philips Hi113 1000-Watt Plastic</v>
      </c>
      <c r="H1304" t="str">
        <f t="shared" si="221"/>
        <v>Coating Dry Iron, Pack of 1</v>
      </c>
      <c r="I1304" t="s">
        <v>8607</v>
      </c>
      <c r="J1304" t="s">
        <v>13176</v>
      </c>
      <c r="K1304" s="7" t="str">
        <f t="shared" si="223"/>
        <v>Home &amp; Kitchen</v>
      </c>
      <c r="L1304" t="s">
        <v>13285</v>
      </c>
      <c r="M1304" t="str">
        <f t="shared" si="224"/>
        <v>Kitchen &amp; HomeAppliances</v>
      </c>
      <c r="N1304" t="s">
        <v>13293</v>
      </c>
      <c r="O1304" s="2" t="str">
        <f t="shared" si="225"/>
        <v>Vacuum , Cleaning &amp; Ironing</v>
      </c>
      <c r="P1304" s="1" t="s">
        <v>13294</v>
      </c>
      <c r="Q1304" t="s">
        <v>13303</v>
      </c>
      <c r="R1304">
        <v>949</v>
      </c>
      <c r="S1304" s="8">
        <f t="shared" si="226"/>
        <v>949</v>
      </c>
      <c r="T1304">
        <v>975</v>
      </c>
      <c r="U1304" s="8">
        <f t="shared" si="227"/>
        <v>975</v>
      </c>
      <c r="V1304" s="1">
        <f t="shared" si="228"/>
        <v>2.6666666666666668E-2</v>
      </c>
      <c r="W1304">
        <v>4.3</v>
      </c>
      <c r="X1304" s="10">
        <f t="shared" si="229"/>
        <v>4.3</v>
      </c>
      <c r="Y1304" s="4">
        <v>7223</v>
      </c>
      <c r="Z1304" s="12">
        <f t="shared" si="230"/>
        <v>7223</v>
      </c>
    </row>
    <row r="1305" spans="1:26" x14ac:dyDescent="0.25">
      <c r="A1305">
        <v>1304</v>
      </c>
      <c r="B1305" t="s">
        <v>11293</v>
      </c>
      <c r="C1305" t="s">
        <v>11294</v>
      </c>
      <c r="D1305" t="str">
        <f t="shared" si="222"/>
        <v>Kuber Industries Round Non Woven Fabric Foldable Laundry Basket|Toy Storage Basket|Cloth Storage Basket With Handles| Capicity 45 Ltr (Grey and Black)-KUBMART11446</v>
      </c>
      <c r="F1305" t="str">
        <f t="shared" si="231"/>
        <v>Unique</v>
      </c>
      <c r="G1305" t="str" cm="1">
        <f t="array" ref="G1305">PROPER(_xlfn.TEXTJOIN(" ", TRUE, INDEX(_xlfn.FILTERXML("&lt;t&gt;&lt;s&gt;" &amp; SUBSTITUTE(D1305," ","&lt;/s&gt;&lt;s&gt;") &amp; "&lt;/s&gt;&lt;/t&gt;", "//s"), _xlfn.SEQUENCE(4))))</f>
        <v>Kuber Industries Round Non</v>
      </c>
      <c r="H1305" t="str">
        <f t="shared" si="221"/>
        <v>Foldable Laundry Basket|Toy Storage Basket|Cloth Storage Basket With Handles| Capicity 45 Ltr (Grey and Black)-KUBMART11446</v>
      </c>
      <c r="I1305" t="s">
        <v>8794</v>
      </c>
      <c r="J1305" t="s">
        <v>13176</v>
      </c>
      <c r="K1305" s="7" t="str">
        <f t="shared" si="223"/>
        <v>Home &amp; Kitchen</v>
      </c>
      <c r="L1305" t="s">
        <v>13312</v>
      </c>
      <c r="M1305" t="str">
        <f t="shared" si="224"/>
        <v>HomeStorage &amp; Organization</v>
      </c>
      <c r="N1305" t="s">
        <v>13313</v>
      </c>
      <c r="O1305" s="2" t="str">
        <f t="shared" si="225"/>
        <v>LaundryOrganization</v>
      </c>
      <c r="P1305" s="1" t="s">
        <v>13314</v>
      </c>
      <c r="R1305">
        <v>395</v>
      </c>
      <c r="S1305" s="8">
        <f t="shared" si="226"/>
        <v>395</v>
      </c>
      <c r="T1305">
        <v>499</v>
      </c>
      <c r="U1305" s="8">
        <f t="shared" si="227"/>
        <v>499</v>
      </c>
      <c r="V1305" s="1">
        <f t="shared" si="228"/>
        <v>0.20841683366733466</v>
      </c>
      <c r="W1305">
        <v>4</v>
      </c>
      <c r="X1305" s="10">
        <f t="shared" si="229"/>
        <v>4</v>
      </c>
      <c r="Y1305" s="4">
        <v>330</v>
      </c>
      <c r="Z1305" s="12">
        <f t="shared" si="230"/>
        <v>330</v>
      </c>
    </row>
    <row r="1306" spans="1:26" x14ac:dyDescent="0.25">
      <c r="A1306">
        <v>1305</v>
      </c>
      <c r="B1306" t="s">
        <v>11303</v>
      </c>
      <c r="C1306" t="s">
        <v>11304</v>
      </c>
      <c r="D1306" t="str">
        <f t="shared" si="222"/>
        <v>Preethi MGA-502 0.4-Litre Grind and Store Jar (White), stainless steel, Set of 1</v>
      </c>
      <c r="F1306" t="str">
        <f t="shared" si="231"/>
        <v>Unique</v>
      </c>
      <c r="G1306" t="str" cm="1">
        <f t="array" ref="G1306">PROPER(_xlfn.TEXTJOIN(" ", TRUE, INDEX(_xlfn.FILTERXML("&lt;t&gt;&lt;s&gt;" &amp; SUBSTITUTE(D1306," ","&lt;/s&gt;&lt;s&gt;") &amp; "&lt;/s&gt;&lt;/t&gt;", "//s"), _xlfn.SEQUENCE(4))))</f>
        <v>Preethi Mga-502 0.4-Litre Grind</v>
      </c>
      <c r="H1306" t="str">
        <f t="shared" si="221"/>
        <v>Jar (White), stainless steel, Set of 1</v>
      </c>
      <c r="I1306" t="s">
        <v>11305</v>
      </c>
      <c r="J1306" t="s">
        <v>13176</v>
      </c>
      <c r="K1306" s="7" t="str">
        <f t="shared" si="223"/>
        <v>Home &amp; Kitchen</v>
      </c>
      <c r="L1306" t="s">
        <v>13285</v>
      </c>
      <c r="M1306" t="str">
        <f t="shared" si="224"/>
        <v>Kitchen &amp; HomeAppliances</v>
      </c>
      <c r="N1306" t="s">
        <v>13286</v>
      </c>
      <c r="O1306" s="2" t="str">
        <f t="shared" si="225"/>
        <v>SmallKitchenAppliances</v>
      </c>
      <c r="P1306" s="1" t="s">
        <v>13364</v>
      </c>
      <c r="Q1306" t="s">
        <v>13365</v>
      </c>
      <c r="R1306">
        <v>635</v>
      </c>
      <c r="S1306" s="8">
        <f t="shared" si="226"/>
        <v>635</v>
      </c>
      <c r="T1306">
        <v>635</v>
      </c>
      <c r="U1306" s="8">
        <f t="shared" si="227"/>
        <v>635</v>
      </c>
      <c r="V1306" s="1">
        <f t="shared" si="228"/>
        <v>0</v>
      </c>
      <c r="W1306">
        <v>4.3</v>
      </c>
      <c r="X1306" s="10">
        <f t="shared" si="229"/>
        <v>4.3</v>
      </c>
      <c r="Y1306" s="4">
        <v>4570</v>
      </c>
      <c r="Z1306" s="12">
        <f t="shared" si="230"/>
        <v>4570</v>
      </c>
    </row>
    <row r="1307" spans="1:26" x14ac:dyDescent="0.25">
      <c r="A1307">
        <v>1306</v>
      </c>
      <c r="B1307" t="s">
        <v>11314</v>
      </c>
      <c r="C1307" t="s">
        <v>11315</v>
      </c>
      <c r="D1307" t="str">
        <f t="shared" si="222"/>
        <v>Usha Aurora 1000 W Dry Iron with Innovative Tail Light Indicator, Weilburger Soleplate (White and Grey)</v>
      </c>
      <c r="F1307" t="str">
        <f t="shared" si="231"/>
        <v>Unique</v>
      </c>
      <c r="G1307" t="str" cm="1">
        <f t="array" ref="G1307">PROPER(_xlfn.TEXTJOIN(" ", TRUE, INDEX(_xlfn.FILTERXML("&lt;t&gt;&lt;s&gt;" &amp; SUBSTITUTE(D1307," ","&lt;/s&gt;&lt;s&gt;") &amp; "&lt;/s&gt;&lt;/t&gt;", "//s"), _xlfn.SEQUENCE(4))))</f>
        <v>Usha Aurora 1000 W</v>
      </c>
      <c r="H1307" t="str">
        <f t="shared" si="221"/>
        <v>with Innovative Tail Light Indicator, Weilburger Soleplate (White and Grey)</v>
      </c>
      <c r="I1307" t="s">
        <v>8607</v>
      </c>
      <c r="J1307" t="s">
        <v>13176</v>
      </c>
      <c r="K1307" s="7" t="str">
        <f t="shared" si="223"/>
        <v>Home &amp; Kitchen</v>
      </c>
      <c r="L1307" t="s">
        <v>13285</v>
      </c>
      <c r="M1307" t="str">
        <f t="shared" si="224"/>
        <v>Kitchen &amp; HomeAppliances</v>
      </c>
      <c r="N1307" s="2" t="s">
        <v>13293</v>
      </c>
      <c r="O1307" s="2" t="str">
        <f t="shared" si="225"/>
        <v>Vacuum , Cleaning &amp; Ironing</v>
      </c>
      <c r="P1307" s="1" t="s">
        <v>13294</v>
      </c>
      <c r="Q1307" t="s">
        <v>13303</v>
      </c>
      <c r="R1307">
        <v>717</v>
      </c>
      <c r="S1307" s="8">
        <f t="shared" si="226"/>
        <v>717</v>
      </c>
      <c r="T1307" s="2">
        <v>1390</v>
      </c>
      <c r="U1307" s="8">
        <f t="shared" si="227"/>
        <v>1390</v>
      </c>
      <c r="V1307" s="1">
        <f t="shared" si="228"/>
        <v>0.48417266187050362</v>
      </c>
      <c r="W1307">
        <v>4</v>
      </c>
      <c r="X1307" s="10">
        <f t="shared" si="229"/>
        <v>4</v>
      </c>
      <c r="Y1307" s="4">
        <v>4867</v>
      </c>
      <c r="Z1307" s="12">
        <f t="shared" si="230"/>
        <v>4867</v>
      </c>
    </row>
    <row r="1308" spans="1:26" x14ac:dyDescent="0.25">
      <c r="A1308">
        <v>1307</v>
      </c>
      <c r="B1308" t="s">
        <v>11324</v>
      </c>
      <c r="C1308" t="s">
        <v>11325</v>
      </c>
      <c r="D1308" t="str">
        <f t="shared" si="222"/>
        <v>ECOVACS DEEBOT N8 2-in-1 Robotic Vacuum Cleaner, 2022 New Launch, Most Powerful Suction, Covers 2000+ Sq. Ft in One Charge, Advanced dToF Technology with OZMO Mopping (DEEBOT N8) - White</v>
      </c>
      <c r="F1308" t="str">
        <f t="shared" si="231"/>
        <v>Unique</v>
      </c>
      <c r="G1308" t="str" cm="1">
        <f t="array" ref="G1308">PROPER(_xlfn.TEXTJOIN(" ", TRUE, INDEX(_xlfn.FILTERXML("&lt;t&gt;&lt;s&gt;" &amp; SUBSTITUTE(D1308," ","&lt;/s&gt;&lt;s&gt;") &amp; "&lt;/s&gt;&lt;/t&gt;", "//s"), _xlfn.SEQUENCE(4))))</f>
        <v>Ecovacs Deebot N8 2-In-1</v>
      </c>
      <c r="H1308" t="str">
        <f t="shared" si="221"/>
        <v>Cleaner, 2022 New Launch, Most Powerful Suction, Covers 2000+ Sq. Ft in One Charge, Advanced dToF Technology with OZMO Mopping (DEEBOT N8) - White</v>
      </c>
      <c r="I1308" t="s">
        <v>11326</v>
      </c>
      <c r="J1308" t="s">
        <v>13176</v>
      </c>
      <c r="K1308" s="7" t="str">
        <f t="shared" si="223"/>
        <v>Home &amp; Kitchen</v>
      </c>
      <c r="L1308" s="2" t="s">
        <v>13285</v>
      </c>
      <c r="M1308" t="str">
        <f t="shared" si="224"/>
        <v>Kitchen &amp; HomeAppliances</v>
      </c>
      <c r="N1308" s="2" t="s">
        <v>13293</v>
      </c>
      <c r="O1308" s="2" t="str">
        <f t="shared" si="225"/>
        <v>Vacuum , Cleaning &amp; Ironing</v>
      </c>
      <c r="P1308" s="1" t="s">
        <v>13316</v>
      </c>
      <c r="Q1308" t="s">
        <v>13317</v>
      </c>
      <c r="R1308" s="2">
        <v>27900</v>
      </c>
      <c r="S1308" s="8">
        <f t="shared" si="226"/>
        <v>27900</v>
      </c>
      <c r="T1308" s="2">
        <v>59900</v>
      </c>
      <c r="U1308" s="8">
        <f t="shared" si="227"/>
        <v>59900</v>
      </c>
      <c r="V1308" s="1">
        <f t="shared" si="228"/>
        <v>0.53422370617696158</v>
      </c>
      <c r="W1308">
        <v>4.4000000000000004</v>
      </c>
      <c r="X1308" s="10">
        <f t="shared" si="229"/>
        <v>4.4000000000000004</v>
      </c>
      <c r="Y1308" s="4">
        <v>5298</v>
      </c>
      <c r="Z1308" s="12">
        <f t="shared" si="230"/>
        <v>5298</v>
      </c>
    </row>
    <row r="1309" spans="1:26" x14ac:dyDescent="0.25">
      <c r="A1309">
        <v>1308</v>
      </c>
      <c r="B1309" t="s">
        <v>11335</v>
      </c>
      <c r="C1309" t="s">
        <v>11336</v>
      </c>
      <c r="D1309" t="str">
        <f t="shared" si="222"/>
        <v>Kent Gold, Optima, Gold+ Spare Kit</v>
      </c>
      <c r="F1309" t="str">
        <f t="shared" si="231"/>
        <v>Unique</v>
      </c>
      <c r="G1309" t="str" cm="1">
        <f t="array" ref="G1309">PROPER(_xlfn.TEXTJOIN(" ", TRUE, INDEX(_xlfn.FILTERXML("&lt;t&gt;&lt;s&gt;" &amp; SUBSTITUTE(D1309," ","&lt;/s&gt;&lt;s&gt;") &amp; "&lt;/s&gt;&lt;/t&gt;", "//s"), _xlfn.SEQUENCE(4))))</f>
        <v>Kent Gold, Optima, Gold+</v>
      </c>
      <c r="H1309" t="str">
        <f t="shared" ref="H1309:H1372" si="232">IFERROR(TRIM(MID(D1309, FIND("~", SUBSTITUTE(D1309, " ", "~", 6)) + 1, LEN(D1309))), "")</f>
        <v/>
      </c>
      <c r="I1309" t="s">
        <v>9552</v>
      </c>
      <c r="J1309" t="s">
        <v>13176</v>
      </c>
      <c r="K1309" s="7" t="str">
        <f t="shared" si="223"/>
        <v>Home &amp; Kitchen</v>
      </c>
      <c r="L1309" t="s">
        <v>13285</v>
      </c>
      <c r="M1309" t="str">
        <f t="shared" si="224"/>
        <v>Kitchen &amp; HomeAppliances</v>
      </c>
      <c r="N1309" t="s">
        <v>13334</v>
      </c>
      <c r="O1309" s="2" t="str">
        <f t="shared" si="225"/>
        <v>WaterPurifiers &amp; Accessories</v>
      </c>
      <c r="P1309" s="1" t="s">
        <v>13336</v>
      </c>
      <c r="R1309">
        <v>649</v>
      </c>
      <c r="S1309" s="8">
        <f t="shared" si="226"/>
        <v>649</v>
      </c>
      <c r="T1309">
        <v>670</v>
      </c>
      <c r="U1309" s="8">
        <f t="shared" si="227"/>
        <v>670</v>
      </c>
      <c r="V1309" s="1">
        <f t="shared" si="228"/>
        <v>3.134328358208955E-2</v>
      </c>
      <c r="W1309">
        <v>4.0999999999999996</v>
      </c>
      <c r="X1309" s="10">
        <f t="shared" si="229"/>
        <v>4.0999999999999996</v>
      </c>
      <c r="Y1309" s="4">
        <v>7786</v>
      </c>
      <c r="Z1309" s="12">
        <f t="shared" si="230"/>
        <v>7786</v>
      </c>
    </row>
    <row r="1310" spans="1:26" x14ac:dyDescent="0.25">
      <c r="A1310">
        <v>1309</v>
      </c>
      <c r="B1310" t="s">
        <v>11345</v>
      </c>
      <c r="C1310" t="s">
        <v>11346</v>
      </c>
      <c r="D1310" t="str">
        <f t="shared" si="222"/>
        <v>AVNISH Tap Water Purifier Filter Faucet 6 Layer Carbon Activated Dust Chlorine Remover Water Softener for Drinking Cartridge Alkaline Taps for Kitchen Sink Bathroom Wash Basin (6-Layer Filtration)</v>
      </c>
      <c r="F1310" t="str">
        <f t="shared" si="231"/>
        <v>Unique</v>
      </c>
      <c r="G1310" t="str" cm="1">
        <f t="array" ref="G1310">PROPER(_xlfn.TEXTJOIN(" ", TRUE, INDEX(_xlfn.FILTERXML("&lt;t&gt;&lt;s&gt;" &amp; SUBSTITUTE(D1310," ","&lt;/s&gt;&lt;s&gt;") &amp; "&lt;/s&gt;&lt;/t&gt;", "//s"), _xlfn.SEQUENCE(4))))</f>
        <v>Avnish Tap Water Purifier</v>
      </c>
      <c r="H1310" t="str">
        <f t="shared" si="232"/>
        <v>6 Layer Carbon Activated Dust Chlorine Remover Water Softener for Drinking Cartridge Alkaline Taps for Kitchen Sink Bathroom Wash Basin (6-Layer Filtration)</v>
      </c>
      <c r="I1310" t="s">
        <v>9541</v>
      </c>
      <c r="J1310" t="s">
        <v>13176</v>
      </c>
      <c r="K1310" s="7" t="str">
        <f t="shared" si="223"/>
        <v>Home &amp; Kitchen</v>
      </c>
      <c r="L1310" t="s">
        <v>13285</v>
      </c>
      <c r="M1310" t="str">
        <f t="shared" si="224"/>
        <v>Kitchen &amp; HomeAppliances</v>
      </c>
      <c r="N1310" t="s">
        <v>13334</v>
      </c>
      <c r="O1310" s="2" t="str">
        <f t="shared" si="225"/>
        <v>WaterPurifiers &amp; Accessories</v>
      </c>
      <c r="P1310" s="1" t="s">
        <v>13335</v>
      </c>
      <c r="R1310">
        <v>193</v>
      </c>
      <c r="S1310" s="8">
        <f t="shared" si="226"/>
        <v>193</v>
      </c>
      <c r="T1310">
        <v>399</v>
      </c>
      <c r="U1310" s="8">
        <f t="shared" si="227"/>
        <v>399</v>
      </c>
      <c r="V1310" s="1">
        <f t="shared" si="228"/>
        <v>0.51629072681704258</v>
      </c>
      <c r="W1310">
        <v>3.6</v>
      </c>
      <c r="X1310" s="10">
        <f t="shared" si="229"/>
        <v>3.6</v>
      </c>
      <c r="Y1310" s="4">
        <v>37</v>
      </c>
      <c r="Z1310" s="12">
        <f t="shared" si="230"/>
        <v>37</v>
      </c>
    </row>
    <row r="1311" spans="1:26" x14ac:dyDescent="0.25">
      <c r="A1311">
        <v>1310</v>
      </c>
      <c r="B1311" t="s">
        <v>11355</v>
      </c>
      <c r="C1311" t="s">
        <v>11356</v>
      </c>
      <c r="D1311" t="str">
        <f t="shared" si="222"/>
        <v>Khaitan ORFin Fan heater for Home and kitchen-K0 2215</v>
      </c>
      <c r="F1311" t="str">
        <f t="shared" si="231"/>
        <v>Unique</v>
      </c>
      <c r="G1311" t="str" cm="1">
        <f t="array" ref="G1311">PROPER(_xlfn.TEXTJOIN(" ", TRUE, INDEX(_xlfn.FILTERXML("&lt;t&gt;&lt;s&gt;" &amp; SUBSTITUTE(D1311," ","&lt;/s&gt;&lt;s&gt;") &amp; "&lt;/s&gt;&lt;/t&gt;", "//s"), _xlfn.SEQUENCE(4))))</f>
        <v>Khaitan Orfin Fan Heater</v>
      </c>
      <c r="H1311" t="str">
        <f t="shared" si="232"/>
        <v>and kitchen-K0 2215</v>
      </c>
      <c r="I1311" t="s">
        <v>8472</v>
      </c>
      <c r="J1311" t="s">
        <v>13176</v>
      </c>
      <c r="K1311" s="7" t="str">
        <f t="shared" si="223"/>
        <v>Home &amp; Kitchen</v>
      </c>
      <c r="L1311" s="2" t="s">
        <v>13289</v>
      </c>
      <c r="M1311" t="str">
        <f t="shared" si="224"/>
        <v>Heating , Cooling &amp; AirQuality</v>
      </c>
      <c r="N1311" s="2" t="s">
        <v>13290</v>
      </c>
      <c r="O1311" s="2" t="str">
        <f t="shared" si="225"/>
        <v>RoomHeaters</v>
      </c>
      <c r="P1311" s="1" t="s">
        <v>13292</v>
      </c>
      <c r="R1311" s="2">
        <v>1299</v>
      </c>
      <c r="S1311" s="8">
        <f t="shared" si="226"/>
        <v>1299</v>
      </c>
      <c r="T1311" s="2">
        <v>2495</v>
      </c>
      <c r="U1311" s="8">
        <f t="shared" si="227"/>
        <v>2495</v>
      </c>
      <c r="V1311" s="1">
        <f t="shared" si="228"/>
        <v>0.47935871743486974</v>
      </c>
      <c r="W1311">
        <v>2</v>
      </c>
      <c r="X1311" s="10">
        <f t="shared" si="229"/>
        <v>2</v>
      </c>
      <c r="Y1311" s="4">
        <v>2</v>
      </c>
      <c r="Z1311" s="12">
        <f t="shared" si="230"/>
        <v>2</v>
      </c>
    </row>
    <row r="1312" spans="1:26" x14ac:dyDescent="0.25">
      <c r="A1312">
        <v>1311</v>
      </c>
      <c r="B1312" t="s">
        <v>11365</v>
      </c>
      <c r="C1312" t="s">
        <v>11366</v>
      </c>
      <c r="D1312" t="str">
        <f t="shared" si="222"/>
        <v>USHA RapidMix 500-Watt Copper Motor Mixer Grinder with 3 Jars and 5 Years Warranty(Sea Green White)</v>
      </c>
      <c r="F1312" t="str">
        <f t="shared" si="231"/>
        <v>Unique</v>
      </c>
      <c r="G1312" t="str" cm="1">
        <f t="array" ref="G1312">PROPER(_xlfn.TEXTJOIN(" ", TRUE, INDEX(_xlfn.FILTERXML("&lt;t&gt;&lt;s&gt;" &amp; SUBSTITUTE(D1312," ","&lt;/s&gt;&lt;s&gt;") &amp; "&lt;/s&gt;&lt;/t&gt;", "//s"), _xlfn.SEQUENCE(4))))</f>
        <v>Usha Rapidmix 500-Watt Copper</v>
      </c>
      <c r="H1312" t="str">
        <f t="shared" si="232"/>
        <v>Grinder with 3 Jars and 5 Years Warranty(Sea Green White)</v>
      </c>
      <c r="I1312" t="s">
        <v>8618</v>
      </c>
      <c r="J1312" t="s">
        <v>13176</v>
      </c>
      <c r="K1312" s="7" t="str">
        <f t="shared" si="223"/>
        <v>Home &amp; Kitchen</v>
      </c>
      <c r="L1312" s="2" t="s">
        <v>13285</v>
      </c>
      <c r="M1312" t="str">
        <f t="shared" si="224"/>
        <v>Kitchen &amp; HomeAppliances</v>
      </c>
      <c r="N1312" s="2" t="s">
        <v>13286</v>
      </c>
      <c r="O1312" s="2" t="str">
        <f t="shared" si="225"/>
        <v>SmallKitchenAppliances</v>
      </c>
      <c r="P1312" s="1" t="s">
        <v>13304</v>
      </c>
      <c r="R1312" s="2">
        <v>2449</v>
      </c>
      <c r="S1312" s="8">
        <f t="shared" si="226"/>
        <v>2449</v>
      </c>
      <c r="T1312" s="2">
        <v>3390</v>
      </c>
      <c r="U1312" s="8">
        <f t="shared" si="227"/>
        <v>3390</v>
      </c>
      <c r="V1312" s="1">
        <f t="shared" si="228"/>
        <v>0.27758112094395282</v>
      </c>
      <c r="W1312">
        <v>4</v>
      </c>
      <c r="X1312" s="10">
        <f t="shared" si="229"/>
        <v>4</v>
      </c>
      <c r="Y1312" s="4">
        <v>5206</v>
      </c>
      <c r="Z1312" s="12">
        <f t="shared" si="230"/>
        <v>5206</v>
      </c>
    </row>
    <row r="1313" spans="1:26" x14ac:dyDescent="0.25">
      <c r="A1313">
        <v>1312</v>
      </c>
      <c r="B1313" t="s">
        <v>11375</v>
      </c>
      <c r="C1313" t="s">
        <v>13009</v>
      </c>
      <c r="D1313" t="str">
        <f t="shared" si="222"/>
        <v>CSI INTERNATIONAL Instant Water Geyser, Water Heater, Portable Water Heater, Geyser Made of First Class ABS Plastic 3KW (Red)</v>
      </c>
      <c r="F1313" t="str">
        <f t="shared" si="231"/>
        <v>Unique</v>
      </c>
      <c r="G1313" t="str" cm="1">
        <f t="array" ref="G1313">PROPER(_xlfn.TEXTJOIN(" ", TRUE, INDEX(_xlfn.FILTERXML("&lt;t&gt;&lt;s&gt;" &amp; SUBSTITUTE(D1313," ","&lt;/s&gt;&lt;s&gt;") &amp; "&lt;/s&gt;&lt;/t&gt;", "//s"), _xlfn.SEQUENCE(4))))</f>
        <v>Csi International Instant Water</v>
      </c>
      <c r="H1313" t="str">
        <f t="shared" si="232"/>
        <v>Heater, Portable Water Heater, Geyser Made of First Class ABS Plastic 3KW (Red)</v>
      </c>
      <c r="I1313" t="s">
        <v>8629</v>
      </c>
      <c r="J1313" t="s">
        <v>13176</v>
      </c>
      <c r="K1313" s="7" t="str">
        <f t="shared" si="223"/>
        <v>Home &amp; Kitchen</v>
      </c>
      <c r="L1313" s="2" t="s">
        <v>13289</v>
      </c>
      <c r="M1313" t="str">
        <f t="shared" si="224"/>
        <v>Heating , Cooling &amp; AirQuality</v>
      </c>
      <c r="N1313" s="2" t="s">
        <v>13305</v>
      </c>
      <c r="O1313" s="2" t="str">
        <f t="shared" si="225"/>
        <v>WaterHeaters &amp; Geysers</v>
      </c>
      <c r="P1313" s="1" t="s">
        <v>13306</v>
      </c>
      <c r="R1313" s="2">
        <v>1049</v>
      </c>
      <c r="S1313" s="8">
        <f t="shared" si="226"/>
        <v>1049</v>
      </c>
      <c r="T1313" s="2">
        <v>2499</v>
      </c>
      <c r="U1313" s="8">
        <f t="shared" si="227"/>
        <v>2499</v>
      </c>
      <c r="V1313" s="1">
        <f t="shared" si="228"/>
        <v>0.58023209283713484</v>
      </c>
      <c r="W1313">
        <v>3.7</v>
      </c>
      <c r="X1313" s="10">
        <f t="shared" si="229"/>
        <v>3.7</v>
      </c>
      <c r="Y1313" s="4">
        <v>638</v>
      </c>
      <c r="Z1313" s="12">
        <f t="shared" si="230"/>
        <v>638</v>
      </c>
    </row>
    <row r="1314" spans="1:26" x14ac:dyDescent="0.25">
      <c r="A1314">
        <v>1313</v>
      </c>
      <c r="B1314" t="s">
        <v>11383</v>
      </c>
      <c r="C1314" t="s">
        <v>11384</v>
      </c>
      <c r="D1314" t="str">
        <f t="shared" si="222"/>
        <v>Havells Gatik Neo 400mm Pedestal Fan (Aqua Blue)</v>
      </c>
      <c r="F1314" t="str">
        <f t="shared" si="231"/>
        <v>Unique</v>
      </c>
      <c r="G1314" t="str" cm="1">
        <f t="array" ref="G1314">PROPER(_xlfn.TEXTJOIN(" ", TRUE, INDEX(_xlfn.FILTERXML("&lt;t&gt;&lt;s&gt;" &amp; SUBSTITUTE(D1314," ","&lt;/s&gt;&lt;s&gt;") &amp; "&lt;/s&gt;&lt;/t&gt;", "//s"), _xlfn.SEQUENCE(4))))</f>
        <v>Havells Gatik Neo 400Mm</v>
      </c>
      <c r="H1314" t="str">
        <f t="shared" si="232"/>
        <v>(Aqua Blue)</v>
      </c>
      <c r="I1314" t="s">
        <v>10891</v>
      </c>
      <c r="J1314" t="s">
        <v>13176</v>
      </c>
      <c r="K1314" s="7" t="str">
        <f t="shared" si="223"/>
        <v>Home &amp; Kitchen</v>
      </c>
      <c r="L1314" s="2" t="s">
        <v>13289</v>
      </c>
      <c r="M1314" t="str">
        <f t="shared" si="224"/>
        <v>Heating , Cooling &amp; AirQuality</v>
      </c>
      <c r="N1314" s="2" t="s">
        <v>13323</v>
      </c>
      <c r="O1314" s="2" t="str">
        <f t="shared" si="225"/>
        <v>Fans</v>
      </c>
      <c r="P1314" s="1" t="s">
        <v>13361</v>
      </c>
      <c r="R1314" s="2">
        <v>2399</v>
      </c>
      <c r="S1314" s="8">
        <f t="shared" si="226"/>
        <v>2399</v>
      </c>
      <c r="T1314" s="2">
        <v>4200</v>
      </c>
      <c r="U1314" s="8">
        <f t="shared" si="227"/>
        <v>4200</v>
      </c>
      <c r="V1314" s="1">
        <f t="shared" si="228"/>
        <v>0.42880952380952381</v>
      </c>
      <c r="W1314">
        <v>3.8</v>
      </c>
      <c r="X1314" s="10">
        <f t="shared" si="229"/>
        <v>3.8</v>
      </c>
      <c r="Y1314" s="4">
        <v>397</v>
      </c>
      <c r="Z1314" s="12">
        <f t="shared" si="230"/>
        <v>397</v>
      </c>
    </row>
    <row r="1315" spans="1:26" x14ac:dyDescent="0.25">
      <c r="A1315">
        <v>1314</v>
      </c>
      <c r="B1315" t="s">
        <v>11393</v>
      </c>
      <c r="C1315" t="s">
        <v>11394</v>
      </c>
      <c r="D1315" t="str">
        <f t="shared" si="222"/>
        <v>INALSA Upright Vacuum Cleaner, 2-in-1,Handheld and Stick for Home and Office Use,800W- with 16KPA Strong Suction and HEPA Filtration|0.8L Dust Tank|Includes Multiple Accessories,(Grey Black)</v>
      </c>
      <c r="F1315" t="str">
        <f t="shared" si="231"/>
        <v>Unique</v>
      </c>
      <c r="G1315" t="str" cm="1">
        <f t="array" ref="G1315">PROPER(_xlfn.TEXTJOIN(" ", TRUE, INDEX(_xlfn.FILTERXML("&lt;t&gt;&lt;s&gt;" &amp; SUBSTITUTE(D1315," ","&lt;/s&gt;&lt;s&gt;") &amp; "&lt;/s&gt;&lt;/t&gt;", "//s"), _xlfn.SEQUENCE(4))))</f>
        <v>Inalsa Upright Vacuum Cleaner,</v>
      </c>
      <c r="H1315" t="str">
        <f t="shared" si="232"/>
        <v>Stick for Home and Office Use,800W- with 16KPA Strong Suction and HEPA Filtration|0.8L Dust Tank|Includes Multiple Accessories,(Grey Black)</v>
      </c>
      <c r="I1315" t="s">
        <v>8877</v>
      </c>
      <c r="J1315" t="s">
        <v>13176</v>
      </c>
      <c r="K1315" s="7" t="str">
        <f t="shared" si="223"/>
        <v>Home &amp; Kitchen</v>
      </c>
      <c r="L1315" s="2" t="s">
        <v>13285</v>
      </c>
      <c r="M1315" t="str">
        <f t="shared" si="224"/>
        <v>Kitchen &amp; HomeAppliances</v>
      </c>
      <c r="N1315" s="2" t="s">
        <v>13293</v>
      </c>
      <c r="O1315" s="2" t="str">
        <f t="shared" si="225"/>
        <v>Vacuum , Cleaning &amp; Ironing</v>
      </c>
      <c r="P1315" s="1" t="s">
        <v>13316</v>
      </c>
      <c r="Q1315" t="s">
        <v>13317</v>
      </c>
      <c r="R1315" s="2">
        <v>2286</v>
      </c>
      <c r="S1315" s="8">
        <f t="shared" si="226"/>
        <v>2286</v>
      </c>
      <c r="T1315" s="2">
        <v>4495</v>
      </c>
      <c r="U1315" s="8">
        <f t="shared" si="227"/>
        <v>4495</v>
      </c>
      <c r="V1315" s="1">
        <f t="shared" si="228"/>
        <v>0.49143492769744163</v>
      </c>
      <c r="W1315">
        <v>3.9</v>
      </c>
      <c r="X1315" s="10">
        <f t="shared" si="229"/>
        <v>3.9</v>
      </c>
      <c r="Y1315" s="4">
        <v>326</v>
      </c>
      <c r="Z1315" s="12">
        <f t="shared" si="230"/>
        <v>326</v>
      </c>
    </row>
    <row r="1316" spans="1:26" x14ac:dyDescent="0.25">
      <c r="A1316">
        <v>1315</v>
      </c>
      <c r="B1316" t="s">
        <v>11403</v>
      </c>
      <c r="C1316" t="s">
        <v>11404</v>
      </c>
      <c r="D1316" t="str">
        <f t="shared" si="222"/>
        <v>ROYAL STEP - AMAZON'S BRAND - Portable Electric USB Juice Maker Juicer Bottle Blender Grinder Mixer,4 Blades Rechargeable Bottle with (Multi color) (MULTI)</v>
      </c>
      <c r="F1316" t="str">
        <f t="shared" si="231"/>
        <v>Unique</v>
      </c>
      <c r="G1316" t="str" cm="1">
        <f t="array" ref="G1316">PROPER(_xlfn.TEXTJOIN(" ", TRUE, INDEX(_xlfn.FILTERXML("&lt;t&gt;&lt;s&gt;" &amp; SUBSTITUTE(D1316," ","&lt;/s&gt;&lt;s&gt;") &amp; "&lt;/s&gt;&lt;/t&gt;", "//s"), _xlfn.SEQUENCE(4))))</f>
        <v>Royal Step - Amazon'S</v>
      </c>
      <c r="H1316" t="str">
        <f t="shared" si="232"/>
        <v>Portable Electric USB Juice Maker Juicer Bottle Blender Grinder Mixer,4 Blades Rechargeable Bottle with (Multi color) (MULTI)</v>
      </c>
      <c r="I1316" t="s">
        <v>10473</v>
      </c>
      <c r="J1316" t="s">
        <v>13176</v>
      </c>
      <c r="K1316" s="7" t="str">
        <f t="shared" si="223"/>
        <v>Home &amp; Kitchen</v>
      </c>
      <c r="L1316" t="s">
        <v>13285</v>
      </c>
      <c r="M1316" t="str">
        <f t="shared" si="224"/>
        <v>Kitchen &amp; HomeAppliances</v>
      </c>
      <c r="N1316" s="2" t="s">
        <v>13286</v>
      </c>
      <c r="O1316" s="2" t="str">
        <f t="shared" si="225"/>
        <v>SmallKitchenAppliances</v>
      </c>
      <c r="P1316" s="1" t="s">
        <v>13354</v>
      </c>
      <c r="R1316">
        <v>499</v>
      </c>
      <c r="S1316" s="8">
        <f t="shared" si="226"/>
        <v>499</v>
      </c>
      <c r="T1316" s="2">
        <v>2199</v>
      </c>
      <c r="U1316" s="8">
        <f t="shared" si="227"/>
        <v>2199</v>
      </c>
      <c r="V1316" s="1">
        <f t="shared" si="228"/>
        <v>0.77307867212369263</v>
      </c>
      <c r="W1316">
        <v>3.1</v>
      </c>
      <c r="X1316" s="10">
        <f t="shared" si="229"/>
        <v>3.1</v>
      </c>
      <c r="Y1316" s="4">
        <v>3527</v>
      </c>
      <c r="Z1316" s="12">
        <f t="shared" si="230"/>
        <v>3527</v>
      </c>
    </row>
    <row r="1317" spans="1:26" x14ac:dyDescent="0.25">
      <c r="A1317">
        <v>1316</v>
      </c>
      <c r="B1317" t="s">
        <v>11413</v>
      </c>
      <c r="C1317" t="s">
        <v>11414</v>
      </c>
      <c r="D1317" t="str">
        <f t="shared" si="222"/>
        <v>Nirdambhay Mini Bag Sealer, 2 in 1 Heat Sealer and Cutter Handheld Sealing Machine Portable Bag Resealer Sealer for Plastic Bags Food Storage Snack Fresh Bag Sealer (Including 2 AA Battery)</v>
      </c>
      <c r="F1317" t="str">
        <f t="shared" si="231"/>
        <v>Unique</v>
      </c>
      <c r="G1317" t="str" cm="1">
        <f t="array" ref="G1317">PROPER(_xlfn.TEXTJOIN(" ", TRUE, INDEX(_xlfn.FILTERXML("&lt;t&gt;&lt;s&gt;" &amp; SUBSTITUTE(D1317," ","&lt;/s&gt;&lt;s&gt;") &amp; "&lt;/s&gt;&lt;/t&gt;", "//s"), _xlfn.SEQUENCE(4))))</f>
        <v>Nirdambhay Mini Bag Sealer,</v>
      </c>
      <c r="H1317" t="str">
        <f t="shared" si="232"/>
        <v>1 Heat Sealer and Cutter Handheld Sealing Machine Portable Bag Resealer Sealer for Plastic Bags Food Storage Snack Fresh Bag Sealer (Including 2 AA Battery)</v>
      </c>
      <c r="I1317" t="s">
        <v>9192</v>
      </c>
      <c r="J1317" t="s">
        <v>13176</v>
      </c>
      <c r="K1317" s="7" t="str">
        <f t="shared" si="223"/>
        <v>Home &amp; Kitchen</v>
      </c>
      <c r="L1317" t="s">
        <v>13285</v>
      </c>
      <c r="M1317" t="str">
        <f t="shared" si="224"/>
        <v>Kitchen &amp; HomeAppliances</v>
      </c>
      <c r="N1317" t="s">
        <v>13286</v>
      </c>
      <c r="O1317" s="2" t="str">
        <f t="shared" si="225"/>
        <v>SmallKitchenAppliances</v>
      </c>
      <c r="P1317" s="1" t="s">
        <v>13322</v>
      </c>
      <c r="R1317">
        <v>429</v>
      </c>
      <c r="S1317" s="8">
        <f t="shared" si="226"/>
        <v>429</v>
      </c>
      <c r="T1317">
        <v>999</v>
      </c>
      <c r="U1317" s="8">
        <f t="shared" si="227"/>
        <v>999</v>
      </c>
      <c r="V1317" s="1">
        <f t="shared" si="228"/>
        <v>0.57057057057057059</v>
      </c>
      <c r="W1317">
        <v>3</v>
      </c>
      <c r="X1317" s="10">
        <f t="shared" si="229"/>
        <v>3</v>
      </c>
      <c r="Y1317" s="4">
        <v>617</v>
      </c>
      <c r="Z1317" s="12">
        <f t="shared" si="230"/>
        <v>617</v>
      </c>
    </row>
    <row r="1318" spans="1:26" x14ac:dyDescent="0.25">
      <c r="A1318">
        <v>1317</v>
      </c>
      <c r="B1318" t="s">
        <v>11422</v>
      </c>
      <c r="C1318" t="s">
        <v>11423</v>
      </c>
      <c r="D1318" t="str">
        <f t="shared" si="222"/>
        <v>Cello Non-Stick Aluminium Sandwich Gas Toaster(Black)</v>
      </c>
      <c r="F1318" t="str">
        <f t="shared" si="231"/>
        <v>Unique</v>
      </c>
      <c r="G1318" t="str" cm="1">
        <f t="array" ref="G1318">PROPER(_xlfn.TEXTJOIN(" ", TRUE, INDEX(_xlfn.FILTERXML("&lt;t&gt;&lt;s&gt;" &amp; SUBSTITUTE(D1318," ","&lt;/s&gt;&lt;s&gt;") &amp; "&lt;/s&gt;&lt;/t&gt;", "//s"), _xlfn.SEQUENCE(4))))</f>
        <v>Cello Non-Stick Aluminium Sandwich</v>
      </c>
      <c r="H1318" t="str">
        <f t="shared" si="232"/>
        <v/>
      </c>
      <c r="I1318" t="s">
        <v>8969</v>
      </c>
      <c r="J1318" t="s">
        <v>13176</v>
      </c>
      <c r="K1318" s="7" t="str">
        <f t="shared" si="223"/>
        <v>Home &amp; Kitchen</v>
      </c>
      <c r="L1318" t="s">
        <v>13285</v>
      </c>
      <c r="M1318" t="str">
        <f t="shared" si="224"/>
        <v>Kitchen &amp; HomeAppliances</v>
      </c>
      <c r="N1318" t="s">
        <v>13286</v>
      </c>
      <c r="O1318" s="2" t="str">
        <f t="shared" si="225"/>
        <v>SmallKitchenAppliances</v>
      </c>
      <c r="P1318" s="1" t="s">
        <v>13319</v>
      </c>
      <c r="R1318">
        <v>299</v>
      </c>
      <c r="S1318" s="8">
        <f t="shared" si="226"/>
        <v>299</v>
      </c>
      <c r="T1318">
        <v>595</v>
      </c>
      <c r="U1318" s="8">
        <f t="shared" si="227"/>
        <v>595</v>
      </c>
      <c r="V1318" s="1">
        <f t="shared" si="228"/>
        <v>0.49747899159663866</v>
      </c>
      <c r="W1318">
        <v>4</v>
      </c>
      <c r="X1318" s="10">
        <f t="shared" si="229"/>
        <v>4</v>
      </c>
      <c r="Y1318" s="4">
        <v>314</v>
      </c>
      <c r="Z1318" s="12">
        <f t="shared" si="230"/>
        <v>314</v>
      </c>
    </row>
    <row r="1319" spans="1:26" x14ac:dyDescent="0.25">
      <c r="A1319">
        <v>1318</v>
      </c>
      <c r="B1319" t="s">
        <v>11432</v>
      </c>
      <c r="C1319" t="s">
        <v>13010</v>
      </c>
      <c r="D1319" t="str">
        <f t="shared" si="222"/>
        <v>Proven Copper + Mineral RO+UV+UF 10 to 12 Liter RO + UV + TDS ADJUSTER Water Purifier with Copper Charge Technology black and copper Best For Home and Office (Made In India)</v>
      </c>
      <c r="F1319" t="str">
        <f t="shared" si="231"/>
        <v>Unique</v>
      </c>
      <c r="G1319" t="str" cm="1">
        <f t="array" ref="G1319">PROPER(_xlfn.TEXTJOIN(" ", TRUE, INDEX(_xlfn.FILTERXML("&lt;t&gt;&lt;s&gt;" &amp; SUBSTITUTE(D1319," ","&lt;/s&gt;&lt;s&gt;") &amp; "&lt;/s&gt;&lt;/t&gt;", "//s"), _xlfn.SEQUENCE(4))))</f>
        <v>Proven Copper + Mineral</v>
      </c>
      <c r="H1319" t="str">
        <f t="shared" si="232"/>
        <v>to 12 Liter RO + UV + TDS ADJUSTER Water Purifier with Copper Charge Technology black and copper Best For Home and Office (Made In India)</v>
      </c>
      <c r="I1319" t="s">
        <v>10001</v>
      </c>
      <c r="J1319" t="s">
        <v>13176</v>
      </c>
      <c r="K1319" s="7" t="str">
        <f t="shared" si="223"/>
        <v>Home &amp; Kitchen</v>
      </c>
      <c r="L1319" s="2" t="s">
        <v>13285</v>
      </c>
      <c r="M1319" t="str">
        <f t="shared" si="224"/>
        <v>Kitchen &amp; HomeAppliances</v>
      </c>
      <c r="N1319" s="2" t="s">
        <v>13334</v>
      </c>
      <c r="O1319" s="2" t="str">
        <f t="shared" si="225"/>
        <v>WaterPurifiers &amp; Accessories</v>
      </c>
      <c r="P1319" s="1" t="s">
        <v>13344</v>
      </c>
      <c r="R1319" s="2">
        <v>5395</v>
      </c>
      <c r="S1319" s="8">
        <f t="shared" si="226"/>
        <v>5395</v>
      </c>
      <c r="T1319" s="2">
        <v>19990</v>
      </c>
      <c r="U1319" s="8">
        <f t="shared" si="227"/>
        <v>19990</v>
      </c>
      <c r="V1319" s="1">
        <f t="shared" si="228"/>
        <v>0.73011505752876438</v>
      </c>
      <c r="W1319">
        <v>4.4000000000000004</v>
      </c>
      <c r="X1319" s="10">
        <f t="shared" si="229"/>
        <v>4.4000000000000004</v>
      </c>
      <c r="Y1319" s="4">
        <v>535</v>
      </c>
      <c r="Z1319" s="12">
        <f t="shared" si="230"/>
        <v>535</v>
      </c>
    </row>
    <row r="1320" spans="1:26" x14ac:dyDescent="0.25">
      <c r="A1320">
        <v>1319</v>
      </c>
      <c r="B1320" t="s">
        <v>11441</v>
      </c>
      <c r="C1320" t="s">
        <v>11442</v>
      </c>
      <c r="D1320" t="str">
        <f t="shared" si="222"/>
        <v>Morphy Richards Daisy 1000W Dry Iron with American Heritage Non-Stick Coated Soleplate, White</v>
      </c>
      <c r="F1320" t="str">
        <f t="shared" si="231"/>
        <v>Unique</v>
      </c>
      <c r="G1320" t="str" cm="1">
        <f t="array" ref="G1320">PROPER(_xlfn.TEXTJOIN(" ", TRUE, INDEX(_xlfn.FILTERXML("&lt;t&gt;&lt;s&gt;" &amp; SUBSTITUTE(D1320," ","&lt;/s&gt;&lt;s&gt;") &amp; "&lt;/s&gt;&lt;/t&gt;", "//s"), _xlfn.SEQUENCE(4))))</f>
        <v>Morphy Richards Daisy 1000W</v>
      </c>
      <c r="H1320" t="str">
        <f t="shared" si="232"/>
        <v>with American Heritage Non-Stick Coated Soleplate, White</v>
      </c>
      <c r="I1320" t="s">
        <v>8607</v>
      </c>
      <c r="J1320" t="s">
        <v>13176</v>
      </c>
      <c r="K1320" s="7" t="str">
        <f t="shared" si="223"/>
        <v>Home &amp; Kitchen</v>
      </c>
      <c r="L1320" t="s">
        <v>13285</v>
      </c>
      <c r="M1320" t="str">
        <f t="shared" si="224"/>
        <v>Kitchen &amp; HomeAppliances</v>
      </c>
      <c r="N1320" s="2" t="s">
        <v>13293</v>
      </c>
      <c r="O1320" s="2" t="str">
        <f t="shared" si="225"/>
        <v>Vacuum , Cleaning &amp; Ironing</v>
      </c>
      <c r="P1320" s="1" t="s">
        <v>13294</v>
      </c>
      <c r="Q1320" t="s">
        <v>13303</v>
      </c>
      <c r="R1320">
        <v>559</v>
      </c>
      <c r="S1320" s="8">
        <f t="shared" si="226"/>
        <v>559</v>
      </c>
      <c r="T1320" s="2">
        <v>1010</v>
      </c>
      <c r="U1320" s="8">
        <f t="shared" si="227"/>
        <v>1010</v>
      </c>
      <c r="V1320" s="1">
        <f t="shared" si="228"/>
        <v>0.44653465346534654</v>
      </c>
      <c r="W1320">
        <v>4.0999999999999996</v>
      </c>
      <c r="X1320" s="10">
        <f t="shared" si="229"/>
        <v>4.0999999999999996</v>
      </c>
      <c r="Y1320" s="4">
        <v>17325</v>
      </c>
      <c r="Z1320" s="12">
        <f t="shared" si="230"/>
        <v>17325</v>
      </c>
    </row>
    <row r="1321" spans="1:26" x14ac:dyDescent="0.25">
      <c r="A1321">
        <v>1320</v>
      </c>
      <c r="B1321" t="s">
        <v>11451</v>
      </c>
      <c r="C1321" t="s">
        <v>11452</v>
      </c>
      <c r="D1321" t="str">
        <f t="shared" si="222"/>
        <v>Wipro Vesta 1200 Watt GD201 Lightweight Automatic Dry Iron| Quick Heat Up| Stylish and Sleek |Anti bacterial German Weilburger Double Coated Soleplate |2 Years Warranty</v>
      </c>
      <c r="F1321" t="str">
        <f t="shared" si="231"/>
        <v>Unique</v>
      </c>
      <c r="G1321" t="str" cm="1">
        <f t="array" ref="G1321">PROPER(_xlfn.TEXTJOIN(" ", TRUE, INDEX(_xlfn.FILTERXML("&lt;t&gt;&lt;s&gt;" &amp; SUBSTITUTE(D1321," ","&lt;/s&gt;&lt;s&gt;") &amp; "&lt;/s&gt;&lt;/t&gt;", "//s"), _xlfn.SEQUENCE(4))))</f>
        <v>Wipro Vesta 1200 Watt</v>
      </c>
      <c r="H1321" t="str">
        <f t="shared" si="232"/>
        <v>Automatic Dry Iron| Quick Heat Up| Stylish and Sleek |Anti bacterial German Weilburger Double Coated Soleplate |2 Years Warranty</v>
      </c>
      <c r="I1321" t="s">
        <v>8607</v>
      </c>
      <c r="J1321" t="s">
        <v>13176</v>
      </c>
      <c r="K1321" s="7" t="str">
        <f t="shared" si="223"/>
        <v>Home &amp; Kitchen</v>
      </c>
      <c r="L1321" t="s">
        <v>13285</v>
      </c>
      <c r="M1321" t="str">
        <f t="shared" si="224"/>
        <v>Kitchen &amp; HomeAppliances</v>
      </c>
      <c r="N1321" s="2" t="s">
        <v>13293</v>
      </c>
      <c r="O1321" s="2" t="str">
        <f t="shared" si="225"/>
        <v>Vacuum , Cleaning &amp; Ironing</v>
      </c>
      <c r="P1321" s="1" t="s">
        <v>13294</v>
      </c>
      <c r="Q1321" t="s">
        <v>13303</v>
      </c>
      <c r="R1321">
        <v>660</v>
      </c>
      <c r="S1321" s="8">
        <f t="shared" si="226"/>
        <v>660</v>
      </c>
      <c r="T1321" s="2">
        <v>1100</v>
      </c>
      <c r="U1321" s="8">
        <f t="shared" si="227"/>
        <v>1100</v>
      </c>
      <c r="V1321" s="1">
        <f t="shared" si="228"/>
        <v>0.4</v>
      </c>
      <c r="W1321">
        <v>3.6</v>
      </c>
      <c r="X1321" s="10">
        <f t="shared" si="229"/>
        <v>3.6</v>
      </c>
      <c r="Y1321" s="4">
        <v>91</v>
      </c>
      <c r="Z1321" s="12">
        <f t="shared" si="230"/>
        <v>91</v>
      </c>
    </row>
    <row r="1322" spans="1:26" x14ac:dyDescent="0.25">
      <c r="A1322">
        <v>1321</v>
      </c>
      <c r="B1322" t="s">
        <v>11461</v>
      </c>
      <c r="C1322" t="s">
        <v>11462</v>
      </c>
      <c r="D1322" t="str">
        <f t="shared" si="222"/>
        <v>Zuvexa Egg Boiler Poacher Automatic Off Steaming, Cooking, Boiling Double Layer 14 Egg Boiler (Multicolor)‚Ä¶</v>
      </c>
      <c r="F1322" t="str">
        <f t="shared" si="231"/>
        <v>Unique</v>
      </c>
      <c r="G1322" t="str" cm="1">
        <f t="array" ref="G1322">PROPER(_xlfn.TEXTJOIN(" ", TRUE, INDEX(_xlfn.FILTERXML("&lt;t&gt;&lt;s&gt;" &amp; SUBSTITUTE(D1322," ","&lt;/s&gt;&lt;s&gt;") &amp; "&lt;/s&gt;&lt;/t&gt;", "//s"), _xlfn.SEQUENCE(4))))</f>
        <v>Zuvexa Egg Boiler Poacher</v>
      </c>
      <c r="H1322" t="str">
        <f t="shared" si="232"/>
        <v>Steaming, Cooking, Boiling Double Layer 14 Egg Boiler (Multicolor)‚Ä¶</v>
      </c>
      <c r="I1322" t="s">
        <v>8938</v>
      </c>
      <c r="J1322" t="s">
        <v>13176</v>
      </c>
      <c r="K1322" s="7" t="str">
        <f t="shared" si="223"/>
        <v>Home &amp; Kitchen</v>
      </c>
      <c r="L1322" t="s">
        <v>13285</v>
      </c>
      <c r="M1322" t="str">
        <f t="shared" si="224"/>
        <v>Kitchen &amp; HomeAppliances</v>
      </c>
      <c r="N1322" t="s">
        <v>13286</v>
      </c>
      <c r="O1322" s="2" t="str">
        <f t="shared" si="225"/>
        <v>SmallKitchenAppliances</v>
      </c>
      <c r="P1322" s="1" t="s">
        <v>13318</v>
      </c>
      <c r="R1322">
        <v>419</v>
      </c>
      <c r="S1322" s="8">
        <f t="shared" si="226"/>
        <v>419</v>
      </c>
      <c r="T1322">
        <v>999</v>
      </c>
      <c r="U1322" s="8">
        <f t="shared" si="227"/>
        <v>999</v>
      </c>
      <c r="V1322" s="1">
        <f t="shared" si="228"/>
        <v>0.5805805805805806</v>
      </c>
      <c r="W1322">
        <v>4.4000000000000004</v>
      </c>
      <c r="X1322" s="10">
        <f t="shared" si="229"/>
        <v>4.4000000000000004</v>
      </c>
      <c r="Y1322" s="4">
        <v>227</v>
      </c>
      <c r="Z1322" s="12">
        <f t="shared" si="230"/>
        <v>227</v>
      </c>
    </row>
    <row r="1323" spans="1:26" x14ac:dyDescent="0.25">
      <c r="A1323">
        <v>1322</v>
      </c>
      <c r="B1323" t="s">
        <v>11471</v>
      </c>
      <c r="C1323" t="s">
        <v>11472</v>
      </c>
      <c r="D1323" t="str">
        <f t="shared" si="222"/>
        <v>AO Smith HSE-VAS-X-015 Storage 15 Litre Vertical Water Heater (Geyser) White 4 Star</v>
      </c>
      <c r="F1323" t="str">
        <f t="shared" si="231"/>
        <v>Unique</v>
      </c>
      <c r="G1323" t="str" cm="1">
        <f t="array" ref="G1323">PROPER(_xlfn.TEXTJOIN(" ", TRUE, INDEX(_xlfn.FILTERXML("&lt;t&gt;&lt;s&gt;" &amp; SUBSTITUTE(D1323," ","&lt;/s&gt;&lt;s&gt;") &amp; "&lt;/s&gt;&lt;/t&gt;", "//s"), _xlfn.SEQUENCE(4))))</f>
        <v>Ao Smith Hse-Vas-X-015 Storage</v>
      </c>
      <c r="H1323" t="str">
        <f t="shared" si="232"/>
        <v>Vertical Water Heater (Geyser) White 4 Star</v>
      </c>
      <c r="I1323" t="s">
        <v>8681</v>
      </c>
      <c r="J1323" t="s">
        <v>13176</v>
      </c>
      <c r="K1323" s="7" t="str">
        <f t="shared" si="223"/>
        <v>Home &amp; Kitchen</v>
      </c>
      <c r="L1323" s="2" t="s">
        <v>13289</v>
      </c>
      <c r="M1323" t="str">
        <f t="shared" si="224"/>
        <v>Heating , Cooling &amp; AirQuality</v>
      </c>
      <c r="N1323" s="2" t="s">
        <v>13305</v>
      </c>
      <c r="O1323" s="2" t="str">
        <f t="shared" si="225"/>
        <v>WaterHeaters &amp; Geysers</v>
      </c>
      <c r="P1323" s="1" t="s">
        <v>13308</v>
      </c>
      <c r="R1323" s="2">
        <v>7349</v>
      </c>
      <c r="S1323" s="8">
        <f t="shared" si="226"/>
        <v>7349</v>
      </c>
      <c r="T1323" s="2">
        <v>10900</v>
      </c>
      <c r="U1323" s="8">
        <f t="shared" si="227"/>
        <v>10900</v>
      </c>
      <c r="V1323" s="1">
        <f t="shared" si="228"/>
        <v>0.32577981651376148</v>
      </c>
      <c r="W1323">
        <v>4.2</v>
      </c>
      <c r="X1323" s="10">
        <f t="shared" si="229"/>
        <v>4.2</v>
      </c>
      <c r="Y1323" s="4">
        <v>11957</v>
      </c>
      <c r="Z1323" s="12">
        <f t="shared" si="230"/>
        <v>11957</v>
      </c>
    </row>
    <row r="1324" spans="1:26" x14ac:dyDescent="0.25">
      <c r="A1324">
        <v>1323</v>
      </c>
      <c r="B1324" t="s">
        <v>11481</v>
      </c>
      <c r="C1324" t="s">
        <v>11482</v>
      </c>
      <c r="D1324" t="str">
        <f t="shared" si="222"/>
        <v>Havells Festiva 1200mm Dust Resistant Ceiling Fan (Gold Mist)</v>
      </c>
      <c r="F1324" t="str">
        <f t="shared" si="231"/>
        <v>Unique</v>
      </c>
      <c r="G1324" t="str" cm="1">
        <f t="array" ref="G1324">PROPER(_xlfn.TEXTJOIN(" ", TRUE, INDEX(_xlfn.FILTERXML("&lt;t&gt;&lt;s&gt;" &amp; SUBSTITUTE(D1324," ","&lt;/s&gt;&lt;s&gt;") &amp; "&lt;/s&gt;&lt;/t&gt;", "//s"), _xlfn.SEQUENCE(4))))</f>
        <v>Havells Festiva 1200Mm Dust</v>
      </c>
      <c r="H1324" t="str">
        <f t="shared" si="232"/>
        <v>Fan (Gold Mist)</v>
      </c>
      <c r="I1324" t="s">
        <v>9203</v>
      </c>
      <c r="J1324" t="s">
        <v>13176</v>
      </c>
      <c r="K1324" s="7" t="str">
        <f t="shared" si="223"/>
        <v>Home &amp; Kitchen</v>
      </c>
      <c r="L1324" s="2" t="s">
        <v>13289</v>
      </c>
      <c r="M1324" t="str">
        <f t="shared" si="224"/>
        <v>Heating , Cooling &amp; AirQuality</v>
      </c>
      <c r="N1324" s="2" t="s">
        <v>13323</v>
      </c>
      <c r="O1324" s="2" t="str">
        <f t="shared" si="225"/>
        <v>Fans</v>
      </c>
      <c r="P1324" s="1" t="s">
        <v>13324</v>
      </c>
      <c r="R1324" s="2">
        <v>2899</v>
      </c>
      <c r="S1324" s="8">
        <f t="shared" si="226"/>
        <v>2899</v>
      </c>
      <c r="T1324" s="2">
        <v>4005</v>
      </c>
      <c r="U1324" s="8">
        <f t="shared" si="227"/>
        <v>4005</v>
      </c>
      <c r="V1324" s="1">
        <f t="shared" si="228"/>
        <v>0.27615480649188512</v>
      </c>
      <c r="W1324">
        <v>4.3</v>
      </c>
      <c r="X1324" s="10">
        <f t="shared" si="229"/>
        <v>4.3</v>
      </c>
      <c r="Y1324" s="4">
        <v>7140</v>
      </c>
      <c r="Z1324" s="12">
        <f t="shared" si="230"/>
        <v>7140</v>
      </c>
    </row>
    <row r="1325" spans="1:26" x14ac:dyDescent="0.25">
      <c r="A1325">
        <v>1324</v>
      </c>
      <c r="B1325" t="s">
        <v>11491</v>
      </c>
      <c r="C1325" t="s">
        <v>11492</v>
      </c>
      <c r="D1325" t="str">
        <f t="shared" si="222"/>
        <v>INALSA Vaccum Cleaner Handheld 800W High Powerful Motor- Dura Clean with HEPA Filtration and Strong Powerful 16KPA Suction| Lightweight, Compact and Durable Body|Includes Multiple Accessories,(Grey Black)</v>
      </c>
      <c r="F1325" t="str">
        <f t="shared" si="231"/>
        <v>Unique</v>
      </c>
      <c r="G1325" t="str" cm="1">
        <f t="array" ref="G1325">PROPER(_xlfn.TEXTJOIN(" ", TRUE, INDEX(_xlfn.FILTERXML("&lt;t&gt;&lt;s&gt;" &amp; SUBSTITUTE(D1325," ","&lt;/s&gt;&lt;s&gt;") &amp; "&lt;/s&gt;&lt;/t&gt;", "//s"), _xlfn.SEQUENCE(4))))</f>
        <v>Inalsa Vaccum Cleaner Handheld</v>
      </c>
      <c r="H1325" t="str">
        <f t="shared" si="232"/>
        <v>Powerful Motor- Dura Clean with HEPA Filtration and Strong Powerful 16KPA Suction| Lightweight, Compact and Durable Body|Includes Multiple Accessories,(Grey Black)</v>
      </c>
      <c r="I1325" t="s">
        <v>8877</v>
      </c>
      <c r="J1325" t="s">
        <v>13176</v>
      </c>
      <c r="K1325" s="7" t="str">
        <f t="shared" si="223"/>
        <v>Home &amp; Kitchen</v>
      </c>
      <c r="L1325" s="2" t="s">
        <v>13285</v>
      </c>
      <c r="M1325" t="str">
        <f t="shared" si="224"/>
        <v>Kitchen &amp; HomeAppliances</v>
      </c>
      <c r="N1325" s="2" t="s">
        <v>13293</v>
      </c>
      <c r="O1325" s="2" t="str">
        <f t="shared" si="225"/>
        <v>Vacuum , Cleaning &amp; Ironing</v>
      </c>
      <c r="P1325" s="1" t="s">
        <v>13316</v>
      </c>
      <c r="Q1325" t="s">
        <v>13317</v>
      </c>
      <c r="R1325" s="2">
        <v>1799</v>
      </c>
      <c r="S1325" s="8">
        <f t="shared" si="226"/>
        <v>1799</v>
      </c>
      <c r="T1325" s="2">
        <v>3295</v>
      </c>
      <c r="U1325" s="8">
        <f t="shared" si="227"/>
        <v>3295</v>
      </c>
      <c r="V1325" s="1">
        <f t="shared" si="228"/>
        <v>0.45402124430955992</v>
      </c>
      <c r="W1325">
        <v>3.8</v>
      </c>
      <c r="X1325" s="10">
        <f t="shared" si="229"/>
        <v>3.8</v>
      </c>
      <c r="Y1325" s="4">
        <v>687</v>
      </c>
      <c r="Z1325" s="12">
        <f t="shared" si="230"/>
        <v>687</v>
      </c>
    </row>
    <row r="1326" spans="1:26" x14ac:dyDescent="0.25">
      <c r="A1326">
        <v>1325</v>
      </c>
      <c r="B1326" t="s">
        <v>11501</v>
      </c>
      <c r="C1326" t="s">
        <v>11502</v>
      </c>
      <c r="D1326" t="str">
        <f t="shared" si="222"/>
        <v>iBELL SM1515NEW Sandwich Maker with Floating Hinges, 1000Watt, Panini Grill Toast (Black)</v>
      </c>
      <c r="F1326" t="str">
        <f t="shared" si="231"/>
        <v>Unique</v>
      </c>
      <c r="G1326" t="str" cm="1">
        <f t="array" ref="G1326">PROPER(_xlfn.TEXTJOIN(" ", TRUE, INDEX(_xlfn.FILTERXML("&lt;t&gt;&lt;s&gt;" &amp; SUBSTITUTE(D1326," ","&lt;/s&gt;&lt;s&gt;") &amp; "&lt;/s&gt;&lt;/t&gt;", "//s"), _xlfn.SEQUENCE(4))))</f>
        <v>Ibell Sm1515New Sandwich Maker</v>
      </c>
      <c r="H1326" t="str">
        <f t="shared" si="232"/>
        <v>Hinges, 1000Watt, Panini Grill Toast (Black)</v>
      </c>
      <c r="I1326" t="s">
        <v>8969</v>
      </c>
      <c r="J1326" t="s">
        <v>13176</v>
      </c>
      <c r="K1326" s="7" t="str">
        <f t="shared" si="223"/>
        <v>Home &amp; Kitchen</v>
      </c>
      <c r="L1326" s="2" t="s">
        <v>13285</v>
      </c>
      <c r="M1326" t="str">
        <f t="shared" si="224"/>
        <v>Kitchen &amp; HomeAppliances</v>
      </c>
      <c r="N1326" s="2" t="s">
        <v>13286</v>
      </c>
      <c r="O1326" s="2" t="str">
        <f t="shared" si="225"/>
        <v>SmallKitchenAppliances</v>
      </c>
      <c r="P1326" s="1" t="s">
        <v>13319</v>
      </c>
      <c r="R1326" s="2">
        <v>1474</v>
      </c>
      <c r="S1326" s="8">
        <f t="shared" si="226"/>
        <v>1474</v>
      </c>
      <c r="T1326" s="2">
        <v>4650</v>
      </c>
      <c r="U1326" s="8">
        <f t="shared" si="227"/>
        <v>4650</v>
      </c>
      <c r="V1326" s="1">
        <f t="shared" si="228"/>
        <v>0.68301075268817202</v>
      </c>
      <c r="W1326">
        <v>4.0999999999999996</v>
      </c>
      <c r="X1326" s="10">
        <f t="shared" si="229"/>
        <v>4.0999999999999996</v>
      </c>
      <c r="Y1326" s="4">
        <v>1045</v>
      </c>
      <c r="Z1326" s="12">
        <f t="shared" si="230"/>
        <v>1045</v>
      </c>
    </row>
    <row r="1327" spans="1:26" x14ac:dyDescent="0.25">
      <c r="A1327">
        <v>1326</v>
      </c>
      <c r="B1327" t="s">
        <v>11511</v>
      </c>
      <c r="C1327" t="s">
        <v>11512</v>
      </c>
      <c r="D1327" t="str">
        <f t="shared" si="222"/>
        <v>Aquaguard Aura RO+UV+UF+Taste Adjuster(MTDS) with Active Copper and Zinc 7L water purifier,8 stages of purification,suitable for borewell,tanker,municipal water(Black) from Eureka Forbes</v>
      </c>
      <c r="F1327" t="str">
        <f t="shared" si="231"/>
        <v>Unique</v>
      </c>
      <c r="G1327" t="str" cm="1">
        <f t="array" ref="G1327">PROPER(_xlfn.TEXTJOIN(" ", TRUE, INDEX(_xlfn.FILTERXML("&lt;t&gt;&lt;s&gt;" &amp; SUBSTITUTE(D1327," ","&lt;/s&gt;&lt;s&gt;") &amp; "&lt;/s&gt;&lt;/t&gt;", "//s"), _xlfn.SEQUENCE(4))))</f>
        <v>Aquaguard Aura Ro+Uv+Uf+Taste Adjuster(Mtds)</v>
      </c>
      <c r="H1327" t="str">
        <f t="shared" si="232"/>
        <v>Copper and Zinc 7L water purifier,8 stages of purification,suitable for borewell,tanker,municipal water(Black) from Eureka Forbes</v>
      </c>
      <c r="I1327" t="s">
        <v>10001</v>
      </c>
      <c r="J1327" t="s">
        <v>13176</v>
      </c>
      <c r="K1327" s="7" t="str">
        <f t="shared" si="223"/>
        <v>Home &amp; Kitchen</v>
      </c>
      <c r="L1327" s="2" t="s">
        <v>13285</v>
      </c>
      <c r="M1327" t="str">
        <f t="shared" si="224"/>
        <v>Kitchen &amp; HomeAppliances</v>
      </c>
      <c r="N1327" s="2" t="s">
        <v>13334</v>
      </c>
      <c r="O1327" s="2" t="str">
        <f t="shared" si="225"/>
        <v>WaterPurifiers &amp; Accessories</v>
      </c>
      <c r="P1327" s="1" t="s">
        <v>13344</v>
      </c>
      <c r="R1327" s="2">
        <v>15999</v>
      </c>
      <c r="S1327" s="8">
        <f t="shared" si="226"/>
        <v>15999</v>
      </c>
      <c r="T1327" s="2">
        <v>24500</v>
      </c>
      <c r="U1327" s="8">
        <f t="shared" si="227"/>
        <v>24500</v>
      </c>
      <c r="V1327" s="1">
        <f t="shared" si="228"/>
        <v>0.34697959183673471</v>
      </c>
      <c r="W1327">
        <v>4</v>
      </c>
      <c r="X1327" s="10">
        <f t="shared" si="229"/>
        <v>4</v>
      </c>
      <c r="Y1327" s="4">
        <v>11206</v>
      </c>
      <c r="Z1327" s="12">
        <f t="shared" si="230"/>
        <v>11206</v>
      </c>
    </row>
    <row r="1328" spans="1:26" x14ac:dyDescent="0.25">
      <c r="A1328">
        <v>1327</v>
      </c>
      <c r="B1328" t="s">
        <v>11521</v>
      </c>
      <c r="C1328" t="s">
        <v>11522</v>
      </c>
      <c r="D1328" t="str">
        <f t="shared" si="222"/>
        <v>Havells Instanio 3-Litre 4.5KW Instant Water Heater (Geyser), White Blue</v>
      </c>
      <c r="F1328" t="str">
        <f t="shared" si="231"/>
        <v>Unique</v>
      </c>
      <c r="G1328" t="str" cm="1">
        <f t="array" ref="G1328">PROPER(_xlfn.TEXTJOIN(" ", TRUE, INDEX(_xlfn.FILTERXML("&lt;t&gt;&lt;s&gt;" &amp; SUBSTITUTE(D1328," ","&lt;/s&gt;&lt;s&gt;") &amp; "&lt;/s&gt;&lt;/t&gt;", "//s"), _xlfn.SEQUENCE(4))))</f>
        <v>Havells Instanio 3-Litre 4.5Kw</v>
      </c>
      <c r="H1328" t="str">
        <f t="shared" si="232"/>
        <v>Heater (Geyser), White Blue</v>
      </c>
      <c r="I1328" t="s">
        <v>8629</v>
      </c>
      <c r="J1328" t="s">
        <v>13176</v>
      </c>
      <c r="K1328" s="7" t="str">
        <f t="shared" si="223"/>
        <v>Home &amp; Kitchen</v>
      </c>
      <c r="L1328" s="2" t="s">
        <v>13289</v>
      </c>
      <c r="M1328" t="str">
        <f t="shared" si="224"/>
        <v>Heating , Cooling &amp; AirQuality</v>
      </c>
      <c r="N1328" s="2" t="s">
        <v>13305</v>
      </c>
      <c r="O1328" s="2" t="str">
        <f t="shared" si="225"/>
        <v>WaterHeaters &amp; Geysers</v>
      </c>
      <c r="P1328" s="1" t="s">
        <v>13306</v>
      </c>
      <c r="R1328" s="2">
        <v>3645</v>
      </c>
      <c r="S1328" s="8">
        <f t="shared" si="226"/>
        <v>3645</v>
      </c>
      <c r="T1328" s="2">
        <v>6070</v>
      </c>
      <c r="U1328" s="8">
        <f t="shared" si="227"/>
        <v>6070</v>
      </c>
      <c r="V1328" s="1">
        <f t="shared" si="228"/>
        <v>0.39950576606260296</v>
      </c>
      <c r="W1328">
        <v>4.2</v>
      </c>
      <c r="X1328" s="10">
        <f t="shared" si="229"/>
        <v>4.2</v>
      </c>
      <c r="Y1328" s="4">
        <v>561</v>
      </c>
      <c r="Z1328" s="12">
        <f t="shared" si="230"/>
        <v>561</v>
      </c>
    </row>
    <row r="1329" spans="1:26" x14ac:dyDescent="0.25">
      <c r="A1329">
        <v>1328</v>
      </c>
      <c r="B1329" t="s">
        <v>11531</v>
      </c>
      <c r="C1329" t="s">
        <v>11532</v>
      </c>
      <c r="D1329" t="str">
        <f t="shared" si="222"/>
        <v>Milk Frother, Immersion Blender Cordlesss Foam Maker USB Rechargeable Small Mixer Handheld with 2 Stainless WhisksÔºåWisker for Stirring 3-Speed Adjustable Mini Frother for Cappuccino Latte Coffee Egg</v>
      </c>
      <c r="F1329" t="str">
        <f t="shared" si="231"/>
        <v>Unique</v>
      </c>
      <c r="G1329" t="str" cm="1">
        <f t="array" ref="G1329">PROPER(_xlfn.TEXTJOIN(" ", TRUE, INDEX(_xlfn.FILTERXML("&lt;t&gt;&lt;s&gt;" &amp; SUBSTITUTE(D1329," ","&lt;/s&gt;&lt;s&gt;") &amp; "&lt;/s&gt;&lt;/t&gt;", "//s"), _xlfn.SEQUENCE(4))))</f>
        <v>Milk Frother, Immersion Blender</v>
      </c>
      <c r="H1329" t="str">
        <f t="shared" si="232"/>
        <v>Maker USB Rechargeable Small Mixer Handheld with 2 Stainless WhisksÔºåWisker for Stirring 3-Speed Adjustable Mini Frother for Cappuccino Latte Coffee Egg</v>
      </c>
      <c r="I1329" t="s">
        <v>8597</v>
      </c>
      <c r="J1329" t="s">
        <v>13176</v>
      </c>
      <c r="K1329" s="7" t="str">
        <f t="shared" si="223"/>
        <v>Home &amp; Kitchen</v>
      </c>
      <c r="L1329" t="s">
        <v>13285</v>
      </c>
      <c r="M1329" t="str">
        <f t="shared" si="224"/>
        <v>Kitchen &amp; HomeAppliances</v>
      </c>
      <c r="N1329" t="s">
        <v>13286</v>
      </c>
      <c r="O1329" s="2" t="str">
        <f t="shared" si="225"/>
        <v>SmallKitchenAppliances</v>
      </c>
      <c r="P1329" s="1" t="s">
        <v>13302</v>
      </c>
      <c r="R1329">
        <v>375</v>
      </c>
      <c r="S1329" s="8">
        <f t="shared" si="226"/>
        <v>375</v>
      </c>
      <c r="T1329">
        <v>999</v>
      </c>
      <c r="U1329" s="8">
        <f t="shared" si="227"/>
        <v>999</v>
      </c>
      <c r="V1329" s="1">
        <f t="shared" si="228"/>
        <v>0.62462462462462465</v>
      </c>
      <c r="W1329">
        <v>3.6</v>
      </c>
      <c r="X1329" s="10">
        <f t="shared" si="229"/>
        <v>3.6</v>
      </c>
      <c r="Y1329" s="4">
        <v>1988</v>
      </c>
      <c r="Z1329" s="12">
        <f t="shared" si="230"/>
        <v>1988</v>
      </c>
    </row>
    <row r="1330" spans="1:26" x14ac:dyDescent="0.25">
      <c r="A1330">
        <v>1329</v>
      </c>
      <c r="B1330" t="s">
        <v>11541</v>
      </c>
      <c r="C1330" t="s">
        <v>11542</v>
      </c>
      <c r="D1330" t="str">
        <f t="shared" si="222"/>
        <v>Panasonic SR-WA22H (E) Automatic Rice Cooker, Apple Green, 2.2 Liters</v>
      </c>
      <c r="F1330" t="str">
        <f t="shared" si="231"/>
        <v>Unique</v>
      </c>
      <c r="G1330" t="str" cm="1">
        <f t="array" ref="G1330">PROPER(_xlfn.TEXTJOIN(" ", TRUE, INDEX(_xlfn.FILTERXML("&lt;t&gt;&lt;s&gt;" &amp; SUBSTITUTE(D1330," ","&lt;/s&gt;&lt;s&gt;") &amp; "&lt;/s&gt;&lt;/t&gt;", "//s"), _xlfn.SEQUENCE(4))))</f>
        <v>Panasonic Sr-Wa22H (E) Automatic</v>
      </c>
      <c r="H1330" t="str">
        <f t="shared" si="232"/>
        <v>Apple Green, 2.2 Liters</v>
      </c>
      <c r="I1330" t="s">
        <v>9603</v>
      </c>
      <c r="J1330" t="s">
        <v>13176</v>
      </c>
      <c r="K1330" s="7" t="str">
        <f t="shared" si="223"/>
        <v>Home &amp; Kitchen</v>
      </c>
      <c r="L1330" s="2" t="s">
        <v>13285</v>
      </c>
      <c r="M1330" t="str">
        <f t="shared" si="224"/>
        <v>Kitchen &amp; HomeAppliances</v>
      </c>
      <c r="N1330" s="2" t="s">
        <v>13286</v>
      </c>
      <c r="O1330" s="2" t="str">
        <f t="shared" si="225"/>
        <v>SmallKitchenAppliances</v>
      </c>
      <c r="P1330" s="1" t="s">
        <v>13337</v>
      </c>
      <c r="R1330" s="2">
        <v>2976</v>
      </c>
      <c r="S1330" s="8">
        <f t="shared" si="226"/>
        <v>2976</v>
      </c>
      <c r="T1330" s="2">
        <v>3945</v>
      </c>
      <c r="U1330" s="8">
        <f t="shared" si="227"/>
        <v>3945</v>
      </c>
      <c r="V1330" s="1">
        <f t="shared" si="228"/>
        <v>0.24562737642585553</v>
      </c>
      <c r="W1330">
        <v>4.2</v>
      </c>
      <c r="X1330" s="10">
        <f t="shared" si="229"/>
        <v>4.2</v>
      </c>
      <c r="Y1330" s="4">
        <v>3740</v>
      </c>
      <c r="Z1330" s="12">
        <f t="shared" si="230"/>
        <v>3740</v>
      </c>
    </row>
    <row r="1331" spans="1:26" x14ac:dyDescent="0.25">
      <c r="A1331">
        <v>1330</v>
      </c>
      <c r="B1331" t="s">
        <v>11551</v>
      </c>
      <c r="C1331" t="s">
        <v>11552</v>
      </c>
      <c r="D1331" t="str">
        <f t="shared" si="222"/>
        <v>InstaCuppa Milk Frother for Coffee - Handheld Battery-Operated Electric Milk and Coffee Frother, Stainless Steel Whisk and Stand, Portable Foam Maker for Coffee, Cappuccino, Lattes, and Egg Beaters</v>
      </c>
      <c r="F1331" t="str">
        <f t="shared" si="231"/>
        <v>Unique</v>
      </c>
      <c r="G1331" t="str" cm="1">
        <f t="array" ref="G1331">PROPER(_xlfn.TEXTJOIN(" ", TRUE, INDEX(_xlfn.FILTERXML("&lt;t&gt;&lt;s&gt;" &amp; SUBSTITUTE(D1331," ","&lt;/s&gt;&lt;s&gt;") &amp; "&lt;/s&gt;&lt;/t&gt;", "//s"), _xlfn.SEQUENCE(4))))</f>
        <v>Instacuppa Milk Frother For</v>
      </c>
      <c r="H1331" t="str">
        <f t="shared" si="232"/>
        <v>Handheld Battery-Operated Electric Milk and Coffee Frother, Stainless Steel Whisk and Stand, Portable Foam Maker for Coffee, Cappuccino, Lattes, and Egg Beaters</v>
      </c>
      <c r="I1331" t="s">
        <v>10962</v>
      </c>
      <c r="J1331" t="s">
        <v>13176</v>
      </c>
      <c r="K1331" s="7" t="str">
        <f t="shared" si="223"/>
        <v>Home &amp; Kitchen</v>
      </c>
      <c r="L1331" s="2" t="s">
        <v>13285</v>
      </c>
      <c r="M1331" t="str">
        <f t="shared" si="224"/>
        <v>Kitchen &amp; HomeAppliances</v>
      </c>
      <c r="N1331" s="2" t="s">
        <v>13329</v>
      </c>
      <c r="O1331" s="2" t="str">
        <f t="shared" si="225"/>
        <v>Coffee , Tea &amp; Espresso</v>
      </c>
      <c r="P1331" s="1" t="s">
        <v>13362</v>
      </c>
      <c r="R1331" s="2">
        <v>1099</v>
      </c>
      <c r="S1331" s="8">
        <f t="shared" si="226"/>
        <v>1099</v>
      </c>
      <c r="T1331" s="2">
        <v>1499</v>
      </c>
      <c r="U1331" s="8">
        <f t="shared" si="227"/>
        <v>1499</v>
      </c>
      <c r="V1331" s="1">
        <f t="shared" si="228"/>
        <v>0.26684456304202803</v>
      </c>
      <c r="W1331">
        <v>4.0999999999999996</v>
      </c>
      <c r="X1331" s="10">
        <f t="shared" si="229"/>
        <v>4.0999999999999996</v>
      </c>
      <c r="Y1331" s="4">
        <v>4401</v>
      </c>
      <c r="Z1331" s="12">
        <f t="shared" si="230"/>
        <v>4401</v>
      </c>
    </row>
    <row r="1332" spans="1:26" x14ac:dyDescent="0.25">
      <c r="A1332">
        <v>1331</v>
      </c>
      <c r="B1332" t="s">
        <v>11561</v>
      </c>
      <c r="C1332" t="s">
        <v>11562</v>
      </c>
      <c r="D1332" t="str">
        <f t="shared" si="222"/>
        <v>Goodscity Garment Steamer for Clothes, Steam Iron Press - Vertical and Horizontal Steaming up to 22g min, 1200 Watt, 230 ml Water tank and 30 sec Fast Heating (GC 111)</v>
      </c>
      <c r="F1332" t="str">
        <f t="shared" si="231"/>
        <v>Unique</v>
      </c>
      <c r="G1332" t="str" cm="1">
        <f t="array" ref="G1332">PROPER(_xlfn.TEXTJOIN(" ", TRUE, INDEX(_xlfn.FILTERXML("&lt;t&gt;&lt;s&gt;" &amp; SUBSTITUTE(D1332," ","&lt;/s&gt;&lt;s&gt;") &amp; "&lt;/s&gt;&lt;/t&gt;", "//s"), _xlfn.SEQUENCE(4))))</f>
        <v>Goodscity Garment Steamer For</v>
      </c>
      <c r="H1332" t="str">
        <f t="shared" si="232"/>
        <v>Iron Press - Vertical and Horizontal Steaming up to 22g min, 1200 Watt, 230 ml Water tank and 30 sec Fast Heating (GC 111)</v>
      </c>
      <c r="I1332" t="s">
        <v>8805</v>
      </c>
      <c r="J1332" t="s">
        <v>13176</v>
      </c>
      <c r="K1332" s="7" t="str">
        <f t="shared" si="223"/>
        <v>Home &amp; Kitchen</v>
      </c>
      <c r="L1332" s="2" t="s">
        <v>13285</v>
      </c>
      <c r="M1332" t="str">
        <f t="shared" si="224"/>
        <v>Kitchen &amp; HomeAppliances</v>
      </c>
      <c r="N1332" s="2" t="s">
        <v>13293</v>
      </c>
      <c r="O1332" s="2" t="str">
        <f t="shared" si="225"/>
        <v>Vacuum , Cleaning &amp; Ironing</v>
      </c>
      <c r="P1332" s="1" t="s">
        <v>13294</v>
      </c>
      <c r="Q1332" t="s">
        <v>13303</v>
      </c>
      <c r="R1332" s="2">
        <v>2575</v>
      </c>
      <c r="S1332" s="8">
        <f t="shared" si="226"/>
        <v>2575</v>
      </c>
      <c r="T1332" s="2">
        <v>6700</v>
      </c>
      <c r="U1332" s="8">
        <f t="shared" si="227"/>
        <v>6700</v>
      </c>
      <c r="V1332" s="1">
        <f t="shared" si="228"/>
        <v>0.61567164179104472</v>
      </c>
      <c r="W1332">
        <v>4.2</v>
      </c>
      <c r="X1332" s="10">
        <f t="shared" si="229"/>
        <v>4.2</v>
      </c>
      <c r="Y1332" s="4">
        <v>611</v>
      </c>
      <c r="Z1332" s="12">
        <f t="shared" si="230"/>
        <v>611</v>
      </c>
    </row>
    <row r="1333" spans="1:26" x14ac:dyDescent="0.25">
      <c r="A1333">
        <v>1332</v>
      </c>
      <c r="B1333" t="s">
        <v>11571</v>
      </c>
      <c r="C1333" t="s">
        <v>11572</v>
      </c>
      <c r="D1333" t="str">
        <f t="shared" si="222"/>
        <v>Solidaire 550-Watt Mixer Grinder with 3 Jars (Black) (SLD-550-B)</v>
      </c>
      <c r="F1333" t="str">
        <f t="shared" si="231"/>
        <v>Unique</v>
      </c>
      <c r="G1333" t="str" cm="1">
        <f t="array" ref="G1333">PROPER(_xlfn.TEXTJOIN(" ", TRUE, INDEX(_xlfn.FILTERXML("&lt;t&gt;&lt;s&gt;" &amp; SUBSTITUTE(D1333," ","&lt;/s&gt;&lt;s&gt;") &amp; "&lt;/s&gt;&lt;/t&gt;", "//s"), _xlfn.SEQUENCE(4))))</f>
        <v>Solidaire 550-Watt Mixer Grinder</v>
      </c>
      <c r="H1333" t="str">
        <f t="shared" si="232"/>
        <v>Jars (Black) (SLD-550-B)</v>
      </c>
      <c r="I1333" t="s">
        <v>8618</v>
      </c>
      <c r="J1333" t="s">
        <v>13176</v>
      </c>
      <c r="K1333" s="7" t="str">
        <f t="shared" si="223"/>
        <v>Home &amp; Kitchen</v>
      </c>
      <c r="L1333" s="2" t="s">
        <v>13285</v>
      </c>
      <c r="M1333" t="str">
        <f t="shared" si="224"/>
        <v>Kitchen &amp; HomeAppliances</v>
      </c>
      <c r="N1333" s="2" t="s">
        <v>13286</v>
      </c>
      <c r="O1333" s="2" t="str">
        <f t="shared" si="225"/>
        <v>SmallKitchenAppliances</v>
      </c>
      <c r="P1333" s="1" t="s">
        <v>13304</v>
      </c>
      <c r="R1333" s="2">
        <v>1649</v>
      </c>
      <c r="S1333" s="8">
        <f t="shared" si="226"/>
        <v>1649</v>
      </c>
      <c r="T1333" s="2">
        <v>2800</v>
      </c>
      <c r="U1333" s="8">
        <f t="shared" si="227"/>
        <v>2800</v>
      </c>
      <c r="V1333" s="1">
        <f t="shared" si="228"/>
        <v>0.41107142857142859</v>
      </c>
      <c r="W1333">
        <v>3.9</v>
      </c>
      <c r="X1333" s="10">
        <f t="shared" si="229"/>
        <v>3.9</v>
      </c>
      <c r="Y1333" s="4">
        <v>2162</v>
      </c>
      <c r="Z1333" s="12">
        <f t="shared" si="230"/>
        <v>2162</v>
      </c>
    </row>
    <row r="1334" spans="1:26" x14ac:dyDescent="0.25">
      <c r="A1334">
        <v>1333</v>
      </c>
      <c r="B1334" t="s">
        <v>11581</v>
      </c>
      <c r="C1334" t="s">
        <v>11582</v>
      </c>
      <c r="D1334" t="str">
        <f t="shared" si="222"/>
        <v>Amazon Basics 300 W Hand Blender with Stainless Steel Stem for Hot Cold Blending and In-Built Cord Hook, ISI-Marked, Black</v>
      </c>
      <c r="F1334" t="str">
        <f t="shared" si="231"/>
        <v>Unique</v>
      </c>
      <c r="G1334" t="str" cm="1">
        <f t="array" ref="G1334">PROPER(_xlfn.TEXTJOIN(" ", TRUE, INDEX(_xlfn.FILTERXML("&lt;t&gt;&lt;s&gt;" &amp; SUBSTITUTE(D1334," ","&lt;/s&gt;&lt;s&gt;") &amp; "&lt;/s&gt;&lt;/t&gt;", "//s"), _xlfn.SEQUENCE(4))))</f>
        <v>Amazon Basics 300 W</v>
      </c>
      <c r="H1334" t="str">
        <f t="shared" si="232"/>
        <v>with Stainless Steel Stem for Hot Cold Blending and In-Built Cord Hook, ISI-Marked, Black</v>
      </c>
      <c r="I1334" t="s">
        <v>8597</v>
      </c>
      <c r="J1334" t="s">
        <v>13176</v>
      </c>
      <c r="K1334" s="7" t="str">
        <f t="shared" si="223"/>
        <v>Home &amp; Kitchen</v>
      </c>
      <c r="L1334" t="s">
        <v>13285</v>
      </c>
      <c r="M1334" t="str">
        <f t="shared" si="224"/>
        <v>Kitchen &amp; HomeAppliances</v>
      </c>
      <c r="N1334" s="2" t="s">
        <v>13286</v>
      </c>
      <c r="O1334" s="2" t="str">
        <f t="shared" si="225"/>
        <v>SmallKitchenAppliances</v>
      </c>
      <c r="P1334" s="1" t="s">
        <v>13302</v>
      </c>
      <c r="R1334">
        <v>799</v>
      </c>
      <c r="S1334" s="8">
        <f t="shared" si="226"/>
        <v>799</v>
      </c>
      <c r="T1334" s="2">
        <v>1699</v>
      </c>
      <c r="U1334" s="8">
        <f t="shared" si="227"/>
        <v>1699</v>
      </c>
      <c r="V1334" s="1">
        <f t="shared" si="228"/>
        <v>0.52972336668628606</v>
      </c>
      <c r="W1334">
        <v>4</v>
      </c>
      <c r="X1334" s="10">
        <f t="shared" si="229"/>
        <v>4</v>
      </c>
      <c r="Y1334" s="4">
        <v>97</v>
      </c>
      <c r="Z1334" s="12">
        <f t="shared" si="230"/>
        <v>97</v>
      </c>
    </row>
    <row r="1335" spans="1:26" x14ac:dyDescent="0.25">
      <c r="A1335">
        <v>1334</v>
      </c>
      <c r="B1335" t="s">
        <v>11591</v>
      </c>
      <c r="C1335" t="s">
        <v>11592</v>
      </c>
      <c r="D1335" t="str">
        <f t="shared" si="222"/>
        <v>Orpat HHB-100E 250-Watt Hand Blender (White)</v>
      </c>
      <c r="F1335" t="str">
        <f t="shared" si="231"/>
        <v>Unique</v>
      </c>
      <c r="G1335" t="str" cm="1">
        <f t="array" ref="G1335">PROPER(_xlfn.TEXTJOIN(" ", TRUE, INDEX(_xlfn.FILTERXML("&lt;t&gt;&lt;s&gt;" &amp; SUBSTITUTE(D1335," ","&lt;/s&gt;&lt;s&gt;") &amp; "&lt;/s&gt;&lt;/t&gt;", "//s"), _xlfn.SEQUENCE(4))))</f>
        <v>Orpat Hhb-100E 250-Watt Hand</v>
      </c>
      <c r="H1335" t="str">
        <f t="shared" si="232"/>
        <v/>
      </c>
      <c r="I1335" t="s">
        <v>8597</v>
      </c>
      <c r="J1335" t="s">
        <v>13176</v>
      </c>
      <c r="K1335" s="7" t="str">
        <f t="shared" si="223"/>
        <v>Home &amp; Kitchen</v>
      </c>
      <c r="L1335" t="s">
        <v>13285</v>
      </c>
      <c r="M1335" t="str">
        <f t="shared" si="224"/>
        <v>Kitchen &amp; HomeAppliances</v>
      </c>
      <c r="N1335" t="s">
        <v>13286</v>
      </c>
      <c r="O1335" s="2" t="str">
        <f t="shared" si="225"/>
        <v>SmallKitchenAppliances</v>
      </c>
      <c r="P1335" s="1" t="s">
        <v>13302</v>
      </c>
      <c r="R1335">
        <v>765</v>
      </c>
      <c r="S1335" s="8">
        <f t="shared" si="226"/>
        <v>765</v>
      </c>
      <c r="T1335">
        <v>970</v>
      </c>
      <c r="U1335" s="8">
        <f t="shared" si="227"/>
        <v>970</v>
      </c>
      <c r="V1335" s="1">
        <f t="shared" si="228"/>
        <v>0.21134020618556701</v>
      </c>
      <c r="W1335">
        <v>4.2</v>
      </c>
      <c r="X1335" s="10">
        <f t="shared" si="229"/>
        <v>4.2</v>
      </c>
      <c r="Y1335" s="4">
        <v>6055</v>
      </c>
      <c r="Z1335" s="12">
        <f t="shared" si="230"/>
        <v>6055</v>
      </c>
    </row>
    <row r="1336" spans="1:26" x14ac:dyDescent="0.25">
      <c r="A1336">
        <v>1335</v>
      </c>
      <c r="B1336" t="s">
        <v>11601</v>
      </c>
      <c r="C1336" t="s">
        <v>11602</v>
      </c>
      <c r="D1336" t="str">
        <f t="shared" si="222"/>
        <v>HealthSense Rechargeable Lint Remover for Clothes | Fuzz and Fur Remover | Electric Fabric Shaver, Trimmer for Clothes, Carpet, Sofa, Sweaters, Curtains | One-Year Warranty Included - New-Feel LR350</v>
      </c>
      <c r="F1336" t="str">
        <f t="shared" si="231"/>
        <v>Unique</v>
      </c>
      <c r="G1336" t="str" cm="1">
        <f t="array" ref="G1336">PROPER(_xlfn.TEXTJOIN(" ", TRUE, INDEX(_xlfn.FILTERXML("&lt;t&gt;&lt;s&gt;" &amp; SUBSTITUTE(D1336," ","&lt;/s&gt;&lt;s&gt;") &amp; "&lt;/s&gt;&lt;/t&gt;", "//s"), _xlfn.SEQUENCE(4))))</f>
        <v>Healthsense Rechargeable Lint Remover</v>
      </c>
      <c r="H1336" t="str">
        <f t="shared" si="232"/>
        <v>| Fuzz and Fur Remover | Electric Fabric Shaver, Trimmer for Clothes, Carpet, Sofa, Sweaters, Curtains | One-Year Warranty Included - New-Feel LR350</v>
      </c>
      <c r="I1336" t="s">
        <v>8483</v>
      </c>
      <c r="J1336" t="s">
        <v>13176</v>
      </c>
      <c r="K1336" s="7" t="str">
        <f t="shared" si="223"/>
        <v>Home &amp; Kitchen</v>
      </c>
      <c r="L1336" t="s">
        <v>13285</v>
      </c>
      <c r="M1336" t="str">
        <f t="shared" si="224"/>
        <v>Kitchen &amp; HomeAppliances</v>
      </c>
      <c r="N1336" s="2" t="s">
        <v>13293</v>
      </c>
      <c r="O1336" s="2" t="str">
        <f t="shared" si="225"/>
        <v>Vacuum , Cleaning &amp; Ironing</v>
      </c>
      <c r="P1336" s="1" t="s">
        <v>13294</v>
      </c>
      <c r="Q1336" t="s">
        <v>13295</v>
      </c>
      <c r="R1336">
        <v>999</v>
      </c>
      <c r="S1336" s="8">
        <f t="shared" si="226"/>
        <v>999</v>
      </c>
      <c r="T1336" s="2">
        <v>1500</v>
      </c>
      <c r="U1336" s="8">
        <f t="shared" si="227"/>
        <v>1500</v>
      </c>
      <c r="V1336" s="1">
        <f t="shared" si="228"/>
        <v>0.33400000000000002</v>
      </c>
      <c r="W1336">
        <v>4.2</v>
      </c>
      <c r="X1336" s="10">
        <f t="shared" si="229"/>
        <v>4.2</v>
      </c>
      <c r="Y1336" s="4">
        <v>386</v>
      </c>
      <c r="Z1336" s="12">
        <f t="shared" si="230"/>
        <v>386</v>
      </c>
    </row>
    <row r="1337" spans="1:26" x14ac:dyDescent="0.25">
      <c r="A1337">
        <v>1336</v>
      </c>
      <c r="B1337" t="s">
        <v>11611</v>
      </c>
      <c r="C1337" t="s">
        <v>11612</v>
      </c>
      <c r="D1337" t="str">
        <f t="shared" si="222"/>
        <v>AGARO Classic Portable Yogurt Maker, 1.2L Capacity, Electric, Automatic, Grey and White, Medium (33603)</v>
      </c>
      <c r="F1337" t="str">
        <f t="shared" si="231"/>
        <v>Unique</v>
      </c>
      <c r="G1337" t="str" cm="1">
        <f t="array" ref="G1337">PROPER(_xlfn.TEXTJOIN(" ", TRUE, INDEX(_xlfn.FILTERXML("&lt;t&gt;&lt;s&gt;" &amp; SUBSTITUTE(D1337," ","&lt;/s&gt;&lt;s&gt;") &amp; "&lt;/s&gt;&lt;/t&gt;", "//s"), _xlfn.SEQUENCE(4))))</f>
        <v>Agaro Classic Portable Yogurt</v>
      </c>
      <c r="H1337" t="str">
        <f t="shared" si="232"/>
        <v>Capacity, Electric, Automatic, Grey and White, Medium (33603)</v>
      </c>
      <c r="I1337" t="s">
        <v>11613</v>
      </c>
      <c r="J1337" t="s">
        <v>13176</v>
      </c>
      <c r="K1337" s="7" t="str">
        <f t="shared" si="223"/>
        <v>Home &amp; Kitchen</v>
      </c>
      <c r="L1337" t="s">
        <v>13285</v>
      </c>
      <c r="M1337" t="str">
        <f t="shared" si="224"/>
        <v>Kitchen &amp; HomeAppliances</v>
      </c>
      <c r="N1337" s="2" t="s">
        <v>13286</v>
      </c>
      <c r="O1337" s="2" t="str">
        <f t="shared" si="225"/>
        <v>SmallKitchenAppliances</v>
      </c>
      <c r="P1337" s="1" t="s">
        <v>13366</v>
      </c>
      <c r="R1337">
        <v>587</v>
      </c>
      <c r="S1337" s="8">
        <f t="shared" si="226"/>
        <v>587</v>
      </c>
      <c r="T1337" s="2">
        <v>1295</v>
      </c>
      <c r="U1337" s="8">
        <f t="shared" si="227"/>
        <v>1295</v>
      </c>
      <c r="V1337" s="1">
        <f t="shared" si="228"/>
        <v>0.54671814671814667</v>
      </c>
      <c r="W1337">
        <v>4.0999999999999996</v>
      </c>
      <c r="X1337" s="10">
        <f t="shared" si="229"/>
        <v>4.0999999999999996</v>
      </c>
      <c r="Y1337" s="4">
        <v>557</v>
      </c>
      <c r="Z1337" s="12">
        <f t="shared" si="230"/>
        <v>557</v>
      </c>
    </row>
    <row r="1338" spans="1:26" x14ac:dyDescent="0.25">
      <c r="A1338">
        <v>1337</v>
      </c>
      <c r="B1338" t="s">
        <v>11622</v>
      </c>
      <c r="C1338" t="s">
        <v>11623</v>
      </c>
      <c r="D1338" t="str">
        <f t="shared" si="222"/>
        <v>AGARO Imperial 240-Watt Slow Juicer with Cold Press Technology</v>
      </c>
      <c r="F1338" t="str">
        <f t="shared" si="231"/>
        <v>Unique</v>
      </c>
      <c r="G1338" t="str" cm="1">
        <f t="array" ref="G1338">PROPER(_xlfn.TEXTJOIN(" ", TRUE, INDEX(_xlfn.FILTERXML("&lt;t&gt;&lt;s&gt;" &amp; SUBSTITUTE(D1338," ","&lt;/s&gt;&lt;s&gt;") &amp; "&lt;/s&gt;&lt;/t&gt;", "//s"), _xlfn.SEQUENCE(4))))</f>
        <v>Agaro Imperial 240-Watt Slow</v>
      </c>
      <c r="H1338" t="str">
        <f t="shared" si="232"/>
        <v>Cold Press Technology</v>
      </c>
      <c r="I1338" t="s">
        <v>11624</v>
      </c>
      <c r="J1338" t="s">
        <v>13176</v>
      </c>
      <c r="K1338" s="7" t="str">
        <f t="shared" si="223"/>
        <v>Home &amp; Kitchen</v>
      </c>
      <c r="L1338" s="2" t="s">
        <v>13285</v>
      </c>
      <c r="M1338" t="str">
        <f t="shared" si="224"/>
        <v>Kitchen &amp; HomeAppliances</v>
      </c>
      <c r="N1338" s="2" t="s">
        <v>13286</v>
      </c>
      <c r="O1338" s="2" t="str">
        <f t="shared" si="225"/>
        <v>SmallKitchenAppliances</v>
      </c>
      <c r="P1338" s="1" t="s">
        <v>13354</v>
      </c>
      <c r="Q1338" t="s">
        <v>13367</v>
      </c>
      <c r="R1338" s="2">
        <v>12609</v>
      </c>
      <c r="S1338" s="8">
        <f t="shared" si="226"/>
        <v>12609</v>
      </c>
      <c r="T1338" s="2">
        <v>23999</v>
      </c>
      <c r="U1338" s="8">
        <f t="shared" si="227"/>
        <v>23999</v>
      </c>
      <c r="V1338" s="1">
        <f t="shared" si="228"/>
        <v>0.47460310846285264</v>
      </c>
      <c r="W1338">
        <v>4.4000000000000004</v>
      </c>
      <c r="X1338" s="10">
        <f t="shared" si="229"/>
        <v>4.4000000000000004</v>
      </c>
      <c r="Y1338" s="4">
        <v>2288</v>
      </c>
      <c r="Z1338" s="12">
        <f t="shared" si="230"/>
        <v>2288</v>
      </c>
    </row>
    <row r="1339" spans="1:26" x14ac:dyDescent="0.25">
      <c r="A1339">
        <v>1338</v>
      </c>
      <c r="B1339" t="s">
        <v>11633</v>
      </c>
      <c r="C1339" t="s">
        <v>11634</v>
      </c>
      <c r="D1339" t="str">
        <f t="shared" si="222"/>
        <v>Wipro Smartlife Super Deluxe Dry Iron- 1000W</v>
      </c>
      <c r="F1339" t="str">
        <f t="shared" si="231"/>
        <v>Unique</v>
      </c>
      <c r="G1339" t="str" cm="1">
        <f t="array" ref="G1339">PROPER(_xlfn.TEXTJOIN(" ", TRUE, INDEX(_xlfn.FILTERXML("&lt;t&gt;&lt;s&gt;" &amp; SUBSTITUTE(D1339," ","&lt;/s&gt;&lt;s&gt;") &amp; "&lt;/s&gt;&lt;/t&gt;", "//s"), _xlfn.SEQUENCE(4))))</f>
        <v>Wipro Smartlife Super Deluxe</v>
      </c>
      <c r="H1339" t="str">
        <f t="shared" si="232"/>
        <v>1000W</v>
      </c>
      <c r="I1339" t="s">
        <v>8607</v>
      </c>
      <c r="J1339" t="s">
        <v>13176</v>
      </c>
      <c r="K1339" s="7" t="str">
        <f t="shared" si="223"/>
        <v>Home &amp; Kitchen</v>
      </c>
      <c r="L1339" t="s">
        <v>13285</v>
      </c>
      <c r="M1339" t="str">
        <f t="shared" si="224"/>
        <v>Kitchen &amp; HomeAppliances</v>
      </c>
      <c r="N1339" t="s">
        <v>13293</v>
      </c>
      <c r="O1339" s="2" t="str">
        <f t="shared" si="225"/>
        <v>Vacuum , Cleaning &amp; Ironing</v>
      </c>
      <c r="P1339" s="1" t="s">
        <v>13294</v>
      </c>
      <c r="Q1339" t="s">
        <v>13303</v>
      </c>
      <c r="R1339">
        <v>699</v>
      </c>
      <c r="S1339" s="8">
        <f t="shared" si="226"/>
        <v>699</v>
      </c>
      <c r="T1339">
        <v>850</v>
      </c>
      <c r="U1339" s="8">
        <f t="shared" si="227"/>
        <v>850</v>
      </c>
      <c r="V1339" s="1">
        <f t="shared" si="228"/>
        <v>0.17764705882352941</v>
      </c>
      <c r="W1339">
        <v>4.0999999999999996</v>
      </c>
      <c r="X1339" s="10">
        <f t="shared" si="229"/>
        <v>4.0999999999999996</v>
      </c>
      <c r="Y1339" s="4">
        <v>1106</v>
      </c>
      <c r="Z1339" s="12">
        <f t="shared" si="230"/>
        <v>1106</v>
      </c>
    </row>
    <row r="1340" spans="1:26" x14ac:dyDescent="0.25">
      <c r="A1340">
        <v>1339</v>
      </c>
      <c r="B1340" t="s">
        <v>11641</v>
      </c>
      <c r="C1340" t="s">
        <v>11642</v>
      </c>
      <c r="D1340" t="str">
        <f t="shared" si="222"/>
        <v>AmazonBasics Cylinder Bagless Vacuum Cleaner with Power Suction, Low Sound, High Energy Efficiency and 2 Years Warranty (1.5L, Black)</v>
      </c>
      <c r="F1340" t="str">
        <f t="shared" si="231"/>
        <v>Unique</v>
      </c>
      <c r="G1340" t="str" cm="1">
        <f t="array" ref="G1340">PROPER(_xlfn.TEXTJOIN(" ", TRUE, INDEX(_xlfn.FILTERXML("&lt;t&gt;&lt;s&gt;" &amp; SUBSTITUTE(D1340," ","&lt;/s&gt;&lt;s&gt;") &amp; "&lt;/s&gt;&lt;/t&gt;", "//s"), _xlfn.SEQUENCE(4))))</f>
        <v>Amazonbasics Cylinder Bagless Vacuum</v>
      </c>
      <c r="H1340" t="str">
        <f t="shared" si="232"/>
        <v>Power Suction, Low Sound, High Energy Efficiency and 2 Years Warranty (1.5L, Black)</v>
      </c>
      <c r="I1340" t="s">
        <v>9234</v>
      </c>
      <c r="J1340" t="s">
        <v>13176</v>
      </c>
      <c r="K1340" s="7" t="str">
        <f t="shared" si="223"/>
        <v>Home &amp; Kitchen</v>
      </c>
      <c r="L1340" s="2" t="s">
        <v>13285</v>
      </c>
      <c r="M1340" t="str">
        <f t="shared" si="224"/>
        <v>Kitchen &amp; HomeAppliances</v>
      </c>
      <c r="N1340" s="2" t="s">
        <v>13293</v>
      </c>
      <c r="O1340" s="2" t="str">
        <f t="shared" si="225"/>
        <v>Vacuum , Cleaning &amp; Ironing</v>
      </c>
      <c r="P1340" s="1" t="s">
        <v>13316</v>
      </c>
      <c r="Q1340" t="s">
        <v>13317</v>
      </c>
      <c r="R1340" s="2">
        <v>3799</v>
      </c>
      <c r="S1340" s="8">
        <f t="shared" si="226"/>
        <v>3799</v>
      </c>
      <c r="T1340" s="2">
        <v>6000</v>
      </c>
      <c r="U1340" s="8">
        <f t="shared" si="227"/>
        <v>6000</v>
      </c>
      <c r="V1340" s="1">
        <f t="shared" si="228"/>
        <v>0.36683333333333334</v>
      </c>
      <c r="W1340">
        <v>4.2</v>
      </c>
      <c r="X1340" s="10">
        <f t="shared" si="229"/>
        <v>4.2</v>
      </c>
      <c r="Y1340" s="4">
        <v>11935</v>
      </c>
      <c r="Z1340" s="12">
        <f t="shared" si="230"/>
        <v>11935</v>
      </c>
    </row>
    <row r="1341" spans="1:26" x14ac:dyDescent="0.25">
      <c r="A1341">
        <v>1340</v>
      </c>
      <c r="B1341" t="s">
        <v>11651</v>
      </c>
      <c r="C1341" t="s">
        <v>11652</v>
      </c>
      <c r="D1341" t="str">
        <f t="shared" si="222"/>
        <v>Crompton IHL 251 1500-Watt Immersion Water Heater with Copper Heating Element and IP 68 Protection</v>
      </c>
      <c r="F1341" t="str">
        <f t="shared" si="231"/>
        <v>Unique</v>
      </c>
      <c r="G1341" t="str" cm="1">
        <f t="array" ref="G1341">PROPER(_xlfn.TEXTJOIN(" ", TRUE, INDEX(_xlfn.FILTERXML("&lt;t&gt;&lt;s&gt;" &amp; SUBSTITUTE(D1341," ","&lt;/s&gt;&lt;s&gt;") &amp; "&lt;/s&gt;&lt;/t&gt;", "//s"), _xlfn.SEQUENCE(4))))</f>
        <v>Crompton Ihl 251 1500-Watt</v>
      </c>
      <c r="H1341" t="str">
        <f t="shared" si="232"/>
        <v>Heater with Copper Heating Element and IP 68 Protection</v>
      </c>
      <c r="I1341" t="s">
        <v>8752</v>
      </c>
      <c r="J1341" t="s">
        <v>13176</v>
      </c>
      <c r="K1341" s="7" t="str">
        <f t="shared" si="223"/>
        <v>Home &amp; Kitchen</v>
      </c>
      <c r="L1341" t="s">
        <v>13289</v>
      </c>
      <c r="M1341" t="str">
        <f t="shared" si="224"/>
        <v>Heating , Cooling &amp; AirQuality</v>
      </c>
      <c r="N1341" s="2" t="s">
        <v>13305</v>
      </c>
      <c r="O1341" s="2" t="str">
        <f t="shared" si="225"/>
        <v>WaterHeaters &amp; Geysers</v>
      </c>
      <c r="P1341" s="1" t="s">
        <v>13309</v>
      </c>
      <c r="R1341">
        <v>640</v>
      </c>
      <c r="S1341" s="8">
        <f t="shared" si="226"/>
        <v>640</v>
      </c>
      <c r="T1341" s="2">
        <v>1020</v>
      </c>
      <c r="U1341" s="8">
        <f t="shared" si="227"/>
        <v>1020</v>
      </c>
      <c r="V1341" s="1">
        <f t="shared" si="228"/>
        <v>0.37254901960784315</v>
      </c>
      <c r="W1341">
        <v>4.0999999999999996</v>
      </c>
      <c r="X1341" s="10">
        <f t="shared" si="229"/>
        <v>4.0999999999999996</v>
      </c>
      <c r="Y1341" s="4">
        <v>5059</v>
      </c>
      <c r="Z1341" s="12">
        <f t="shared" si="230"/>
        <v>5059</v>
      </c>
    </row>
    <row r="1342" spans="1:26" x14ac:dyDescent="0.25">
      <c r="A1342">
        <v>1341</v>
      </c>
      <c r="B1342" t="s">
        <v>11661</v>
      </c>
      <c r="C1342" t="s">
        <v>11662</v>
      </c>
      <c r="D1342" t="str">
        <f t="shared" si="222"/>
        <v>SaiEllin Room Heater For Home 2000 Watts Room Heater For Bedroom | ISI Approved With 1 Year Warranty | For 250 Sq. Feet Blower Heater and Room Heaters Home For Winters</v>
      </c>
      <c r="F1342" t="str">
        <f t="shared" si="231"/>
        <v>Unique</v>
      </c>
      <c r="G1342" t="str" cm="1">
        <f t="array" ref="G1342">PROPER(_xlfn.TEXTJOIN(" ", TRUE, INDEX(_xlfn.FILTERXML("&lt;t&gt;&lt;s&gt;" &amp; SUBSTITUTE(D1342," ","&lt;/s&gt;&lt;s&gt;") &amp; "&lt;/s&gt;&lt;/t&gt;", "//s"), _xlfn.SEQUENCE(4))))</f>
        <v>Saiellin Room Heater For</v>
      </c>
      <c r="H1342" t="str">
        <f t="shared" si="232"/>
        <v>Watts Room Heater For Bedroom | ISI Approved With 1 Year Warranty | For 250 Sq. Feet Blower Heater and Room Heaters Home For Winters</v>
      </c>
      <c r="I1342" t="s">
        <v>8472</v>
      </c>
      <c r="J1342" t="s">
        <v>13176</v>
      </c>
      <c r="K1342" s="7" t="str">
        <f t="shared" si="223"/>
        <v>Home &amp; Kitchen</v>
      </c>
      <c r="L1342" t="s">
        <v>13289</v>
      </c>
      <c r="M1342" t="str">
        <f t="shared" si="224"/>
        <v>Heating , Cooling &amp; AirQuality</v>
      </c>
      <c r="N1342" s="2" t="s">
        <v>13290</v>
      </c>
      <c r="O1342" s="2" t="str">
        <f t="shared" si="225"/>
        <v>RoomHeaters</v>
      </c>
      <c r="P1342" s="1" t="s">
        <v>13292</v>
      </c>
      <c r="R1342">
        <v>979</v>
      </c>
      <c r="S1342" s="8">
        <f t="shared" si="226"/>
        <v>979</v>
      </c>
      <c r="T1342" s="2">
        <v>1999</v>
      </c>
      <c r="U1342" s="8">
        <f t="shared" si="227"/>
        <v>1999</v>
      </c>
      <c r="V1342" s="1">
        <f t="shared" si="228"/>
        <v>0.51025512756378189</v>
      </c>
      <c r="W1342">
        <v>3.9</v>
      </c>
      <c r="X1342" s="10">
        <f t="shared" si="229"/>
        <v>3.9</v>
      </c>
      <c r="Y1342" s="4">
        <v>157</v>
      </c>
      <c r="Z1342" s="12">
        <f t="shared" si="230"/>
        <v>157</v>
      </c>
    </row>
    <row r="1343" spans="1:26" x14ac:dyDescent="0.25">
      <c r="A1343">
        <v>1342</v>
      </c>
      <c r="B1343" t="s">
        <v>11671</v>
      </c>
      <c r="C1343" t="s">
        <v>11672</v>
      </c>
      <c r="D1343" t="str">
        <f t="shared" si="222"/>
        <v>Bajaj Majesty Duetto Gas 6 Ltr Vertical Water Heater ( LPG), White</v>
      </c>
      <c r="F1343" t="str">
        <f t="shared" si="231"/>
        <v>Unique</v>
      </c>
      <c r="G1343" t="str" cm="1">
        <f t="array" ref="G1343">PROPER(_xlfn.TEXTJOIN(" ", TRUE, INDEX(_xlfn.FILTERXML("&lt;t&gt;&lt;s&gt;" &amp; SUBSTITUTE(D1343," ","&lt;/s&gt;&lt;s&gt;") &amp; "&lt;/s&gt;&lt;/t&gt;", "//s"), _xlfn.SEQUENCE(4))))</f>
        <v>Bajaj Majesty Duetto Gas</v>
      </c>
      <c r="H1343" t="str">
        <f t="shared" si="232"/>
        <v>Vertical Water Heater ( LPG), White</v>
      </c>
      <c r="I1343" t="s">
        <v>8629</v>
      </c>
      <c r="J1343" t="s">
        <v>13176</v>
      </c>
      <c r="K1343" s="7" t="str">
        <f t="shared" si="223"/>
        <v>Home &amp; Kitchen</v>
      </c>
      <c r="L1343" s="2" t="s">
        <v>13289</v>
      </c>
      <c r="M1343" t="str">
        <f t="shared" si="224"/>
        <v>Heating , Cooling &amp; AirQuality</v>
      </c>
      <c r="N1343" s="2" t="s">
        <v>13305</v>
      </c>
      <c r="O1343" s="2" t="str">
        <f t="shared" si="225"/>
        <v>WaterHeaters &amp; Geysers</v>
      </c>
      <c r="P1343" s="1" t="s">
        <v>13306</v>
      </c>
      <c r="R1343" s="2">
        <v>5365</v>
      </c>
      <c r="S1343" s="8">
        <f t="shared" si="226"/>
        <v>5365</v>
      </c>
      <c r="T1343" s="2">
        <v>7445</v>
      </c>
      <c r="U1343" s="8">
        <f t="shared" si="227"/>
        <v>7445</v>
      </c>
      <c r="V1343" s="1">
        <f t="shared" si="228"/>
        <v>0.27938213566151782</v>
      </c>
      <c r="W1343">
        <v>3.9</v>
      </c>
      <c r="X1343" s="10">
        <f t="shared" si="229"/>
        <v>3.9</v>
      </c>
      <c r="Y1343" s="4">
        <v>3584</v>
      </c>
      <c r="Z1343" s="12">
        <f t="shared" si="230"/>
        <v>3584</v>
      </c>
    </row>
    <row r="1344" spans="1:26" x14ac:dyDescent="0.25">
      <c r="A1344">
        <v>1343</v>
      </c>
      <c r="B1344" t="s">
        <v>11681</v>
      </c>
      <c r="C1344" t="s">
        <v>11682</v>
      </c>
      <c r="D1344" t="str">
        <f t="shared" si="222"/>
        <v>Black + Decker BD BXIR2201IN 2200-Watt Cord and Cordless Steam Iron (Green)</v>
      </c>
      <c r="F1344" t="str">
        <f t="shared" si="231"/>
        <v>Unique</v>
      </c>
      <c r="G1344" t="str" cm="1">
        <f t="array" ref="G1344">PROPER(_xlfn.TEXTJOIN(" ", TRUE, INDEX(_xlfn.FILTERXML("&lt;t&gt;&lt;s&gt;" &amp; SUBSTITUTE(D1344," ","&lt;/s&gt;&lt;s&gt;") &amp; "&lt;/s&gt;&lt;/t&gt;", "//s"), _xlfn.SEQUENCE(4))))</f>
        <v>Black + Decker Bd</v>
      </c>
      <c r="H1344" t="str">
        <f t="shared" si="232"/>
        <v>Cord and Cordless Steam Iron (Green)</v>
      </c>
      <c r="I1344" t="s">
        <v>8805</v>
      </c>
      <c r="J1344" t="s">
        <v>13176</v>
      </c>
      <c r="K1344" s="7" t="str">
        <f t="shared" si="223"/>
        <v>Home &amp; Kitchen</v>
      </c>
      <c r="L1344" s="2" t="s">
        <v>13285</v>
      </c>
      <c r="M1344" t="str">
        <f t="shared" si="224"/>
        <v>Kitchen &amp; HomeAppliances</v>
      </c>
      <c r="N1344" s="2" t="s">
        <v>13293</v>
      </c>
      <c r="O1344" s="2" t="str">
        <f t="shared" si="225"/>
        <v>Vacuum , Cleaning &amp; Ironing</v>
      </c>
      <c r="P1344" s="1" t="s">
        <v>13294</v>
      </c>
      <c r="Q1344" t="s">
        <v>13303</v>
      </c>
      <c r="R1344" s="2">
        <v>3199</v>
      </c>
      <c r="S1344" s="8">
        <f t="shared" si="226"/>
        <v>3199</v>
      </c>
      <c r="T1344" s="2">
        <v>3500</v>
      </c>
      <c r="U1344" s="8">
        <f t="shared" si="227"/>
        <v>3500</v>
      </c>
      <c r="V1344" s="1">
        <f t="shared" si="228"/>
        <v>8.5999999999999993E-2</v>
      </c>
      <c r="W1344">
        <v>4.2</v>
      </c>
      <c r="X1344" s="10">
        <f t="shared" si="229"/>
        <v>4.2</v>
      </c>
      <c r="Y1344" s="4">
        <v>1899</v>
      </c>
      <c r="Z1344" s="12">
        <f t="shared" si="230"/>
        <v>1899</v>
      </c>
    </row>
    <row r="1345" spans="1:26" x14ac:dyDescent="0.25">
      <c r="A1345">
        <v>1344</v>
      </c>
      <c r="B1345" t="s">
        <v>11691</v>
      </c>
      <c r="C1345" t="s">
        <v>11692</v>
      </c>
      <c r="D1345" t="str">
        <f t="shared" si="222"/>
        <v>Inalsa Hand Blender| Hand Mixer|Beater - Easy Mix, Powerful 250 Watt Motor | Variable 7 Speed Control | 1 Year Warranty | (White Red)</v>
      </c>
      <c r="F1345" t="str">
        <f t="shared" si="231"/>
        <v>Unique</v>
      </c>
      <c r="G1345" t="str" cm="1">
        <f t="array" ref="G1345">PROPER(_xlfn.TEXTJOIN(" ", TRUE, INDEX(_xlfn.FILTERXML("&lt;t&gt;&lt;s&gt;" &amp; SUBSTITUTE(D1345," ","&lt;/s&gt;&lt;s&gt;") &amp; "&lt;/s&gt;&lt;/t&gt;", "//s"), _xlfn.SEQUENCE(4))))</f>
        <v>Inalsa Hand Blender| Hand</v>
      </c>
      <c r="H1345" t="str">
        <f t="shared" si="232"/>
        <v>Easy Mix, Powerful 250 Watt Motor | Variable 7 Speed Control | 1 Year Warranty | (White Red)</v>
      </c>
      <c r="I1345" t="s">
        <v>10263</v>
      </c>
      <c r="J1345" t="s">
        <v>13176</v>
      </c>
      <c r="K1345" s="7" t="str">
        <f t="shared" si="223"/>
        <v>Home &amp; Kitchen</v>
      </c>
      <c r="L1345" t="s">
        <v>13285</v>
      </c>
      <c r="M1345" t="str">
        <f t="shared" si="224"/>
        <v>Kitchen &amp; HomeAppliances</v>
      </c>
      <c r="N1345" s="2" t="s">
        <v>13286</v>
      </c>
      <c r="O1345" s="2" t="str">
        <f t="shared" si="225"/>
        <v>SmallKitchenAppliances</v>
      </c>
      <c r="P1345" s="1" t="s">
        <v>13350</v>
      </c>
      <c r="R1345">
        <v>979</v>
      </c>
      <c r="S1345" s="8">
        <f t="shared" si="226"/>
        <v>979</v>
      </c>
      <c r="T1345" s="2">
        <v>1395</v>
      </c>
      <c r="U1345" s="8">
        <f t="shared" si="227"/>
        <v>1395</v>
      </c>
      <c r="V1345" s="1">
        <f t="shared" si="228"/>
        <v>0.29820788530465953</v>
      </c>
      <c r="W1345">
        <v>4.2</v>
      </c>
      <c r="X1345" s="10">
        <f t="shared" si="229"/>
        <v>4.2</v>
      </c>
      <c r="Y1345" s="4">
        <v>15252</v>
      </c>
      <c r="Z1345" s="12">
        <f t="shared" si="230"/>
        <v>15252</v>
      </c>
    </row>
    <row r="1346" spans="1:26" x14ac:dyDescent="0.25">
      <c r="A1346">
        <v>1345</v>
      </c>
      <c r="B1346" t="s">
        <v>11701</v>
      </c>
      <c r="C1346" t="s">
        <v>11702</v>
      </c>
      <c r="D1346" t="str">
        <f t="shared" ref="D1346:D1409" si="233">TRIM(SUBSTITUTE(SUBSTITUTE(SUBSTITUTE(SUBSTITUTE(SUBSTITUTE(SUBSTITUTE(C1346,"&amp;","and"),"&lt;",""),"&gt;",""),"/"," "),CHAR(160)," "),CHAR(10)," "))</f>
        <v>Longway Blaze 2 Rod Quartz Room Heater (White, Gray, 800 watts)</v>
      </c>
      <c r="F1346" t="str">
        <f t="shared" si="231"/>
        <v>Unique</v>
      </c>
      <c r="G1346" t="str" cm="1">
        <f t="array" ref="G1346">PROPER(_xlfn.TEXTJOIN(" ", TRUE, INDEX(_xlfn.FILTERXML("&lt;t&gt;&lt;s&gt;" &amp; SUBSTITUTE(D1346," ","&lt;/s&gt;&lt;s&gt;") &amp; "&lt;/s&gt;&lt;/t&gt;", "//s"), _xlfn.SEQUENCE(4))))</f>
        <v>Longway Blaze 2 Rod</v>
      </c>
      <c r="H1346" t="str">
        <f t="shared" si="232"/>
        <v>Heater (White, Gray, 800 watts)</v>
      </c>
      <c r="I1346" t="s">
        <v>8461</v>
      </c>
      <c r="J1346" t="s">
        <v>13176</v>
      </c>
      <c r="K1346" s="7" t="str">
        <f t="shared" ref="K1346:K1409" si="234">TRIM(SUBSTITUTE(SUBSTITUTE(J1346, "&amp;", " &amp; "), ",", " , "))</f>
        <v>Home &amp; Kitchen</v>
      </c>
      <c r="L1346" t="s">
        <v>13289</v>
      </c>
      <c r="M1346" t="str">
        <f t="shared" ref="M1346:M1409" si="235">TRIM(SUBSTITUTE(SUBSTITUTE(L1346, "&amp;", " &amp; "), ",", " , "))</f>
        <v>Heating , Cooling &amp; AirQuality</v>
      </c>
      <c r="N1346" s="2" t="s">
        <v>13290</v>
      </c>
      <c r="O1346" s="2" t="str">
        <f t="shared" ref="O1346:O1409" si="236">TRIM(SUBSTITUTE(SUBSTITUTE(N1346, "&amp;", " &amp; "), ",", " , "))</f>
        <v>RoomHeaters</v>
      </c>
      <c r="P1346" s="1" t="s">
        <v>13291</v>
      </c>
      <c r="R1346">
        <v>929</v>
      </c>
      <c r="S1346" s="8">
        <f t="shared" ref="S1346:S1409" si="237">VALUE(R1346)</f>
        <v>929</v>
      </c>
      <c r="T1346" s="2">
        <v>2199</v>
      </c>
      <c r="U1346" s="8">
        <f t="shared" ref="U1346:U1409" si="238">VALUE(T1346)</f>
        <v>2199</v>
      </c>
      <c r="V1346" s="1">
        <f t="shared" ref="V1346:V1409" si="239">IFERROR((U1346- S1346) / U1346, 0)</f>
        <v>0.57753524329240569</v>
      </c>
      <c r="W1346">
        <v>3.7</v>
      </c>
      <c r="X1346" s="10">
        <f t="shared" ref="X1346:X1409" si="240">VALUE(W1346)</f>
        <v>3.7</v>
      </c>
      <c r="Y1346" s="4">
        <v>4</v>
      </c>
      <c r="Z1346" s="12">
        <f t="shared" ref="Z1346:Z1409" si="241">VALUE(Y1346)</f>
        <v>4</v>
      </c>
    </row>
    <row r="1347" spans="1:26" x14ac:dyDescent="0.25">
      <c r="A1347">
        <v>1346</v>
      </c>
      <c r="B1347" t="s">
        <v>11711</v>
      </c>
      <c r="C1347" t="s">
        <v>11712</v>
      </c>
      <c r="D1347" t="str">
        <f t="shared" si="233"/>
        <v>Prestige PWG 07 Wet Grinder, 2L (Multicolor) with Coconut Scraper and Atta Kneader Attachments, 200 Watt</v>
      </c>
      <c r="F1347" t="str">
        <f t="shared" ref="F1347:F1410" si="242">IF(COUNTIF(B:B,B1347) &gt; 1, "Duplicate", "Unique")</f>
        <v>Unique</v>
      </c>
      <c r="G1347" t="str" cm="1">
        <f t="array" ref="G1347">PROPER(_xlfn.TEXTJOIN(" ", TRUE, INDEX(_xlfn.FILTERXML("&lt;t&gt;&lt;s&gt;" &amp; SUBSTITUTE(D1347," ","&lt;/s&gt;&lt;s&gt;") &amp; "&lt;/s&gt;&lt;/t&gt;", "//s"), _xlfn.SEQUENCE(4))))</f>
        <v>Prestige Pwg 7 Wet</v>
      </c>
      <c r="H1347" t="str">
        <f t="shared" si="232"/>
        <v>(Multicolor) with Coconut Scraper and Atta Kneader Attachments, 200 Watt</v>
      </c>
      <c r="I1347" t="s">
        <v>10313</v>
      </c>
      <c r="J1347" t="s">
        <v>13176</v>
      </c>
      <c r="K1347" s="7" t="str">
        <f t="shared" si="234"/>
        <v>Home &amp; Kitchen</v>
      </c>
      <c r="L1347" s="2" t="s">
        <v>13285</v>
      </c>
      <c r="M1347" t="str">
        <f t="shared" si="235"/>
        <v>Kitchen &amp; HomeAppliances</v>
      </c>
      <c r="N1347" s="2" t="s">
        <v>13286</v>
      </c>
      <c r="O1347" s="2" t="str">
        <f t="shared" si="236"/>
        <v>SmallKitchenAppliances</v>
      </c>
      <c r="P1347" s="1" t="s">
        <v>13351</v>
      </c>
      <c r="Q1347" t="s">
        <v>13352</v>
      </c>
      <c r="R1347" s="2">
        <v>3710</v>
      </c>
      <c r="S1347" s="8">
        <f t="shared" si="237"/>
        <v>3710</v>
      </c>
      <c r="T1347" s="2">
        <v>4330</v>
      </c>
      <c r="U1347" s="8">
        <f t="shared" si="238"/>
        <v>4330</v>
      </c>
      <c r="V1347" s="1">
        <f t="shared" si="239"/>
        <v>0.14318706697459585</v>
      </c>
      <c r="W1347">
        <v>3.7</v>
      </c>
      <c r="X1347" s="10">
        <f t="shared" si="240"/>
        <v>3.7</v>
      </c>
      <c r="Y1347" s="4">
        <v>1662</v>
      </c>
      <c r="Z1347" s="12">
        <f t="shared" si="241"/>
        <v>1662</v>
      </c>
    </row>
    <row r="1348" spans="1:26" x14ac:dyDescent="0.25">
      <c r="A1348">
        <v>1347</v>
      </c>
      <c r="B1348" t="s">
        <v>11721</v>
      </c>
      <c r="C1348" t="s">
        <v>11722</v>
      </c>
      <c r="D1348" t="str">
        <f t="shared" si="233"/>
        <v>Pigeon Zest Mixer Grinder 3 Speed Control 750 Watt Powerful Copper Motor with 3 Stainless Steel Jars for Dry Grinding, Wet Grinding and Making Chutney and 3 Polycarbonate lids - Blue</v>
      </c>
      <c r="F1348" t="str">
        <f t="shared" si="242"/>
        <v>Unique</v>
      </c>
      <c r="G1348" t="str" cm="1">
        <f t="array" ref="G1348">PROPER(_xlfn.TEXTJOIN(" ", TRUE, INDEX(_xlfn.FILTERXML("&lt;t&gt;&lt;s&gt;" &amp; SUBSTITUTE(D1348," ","&lt;/s&gt;&lt;s&gt;") &amp; "&lt;/s&gt;&lt;/t&gt;", "//s"), _xlfn.SEQUENCE(4))))</f>
        <v>Pigeon Zest Mixer Grinder</v>
      </c>
      <c r="H1348" t="str">
        <f t="shared" si="232"/>
        <v>Control 750 Watt Powerful Copper Motor with 3 Stainless Steel Jars for Dry Grinding, Wet Grinding and Making Chutney and 3 Polycarbonate lids - Blue</v>
      </c>
      <c r="I1348" t="s">
        <v>8618</v>
      </c>
      <c r="J1348" t="s">
        <v>13176</v>
      </c>
      <c r="K1348" s="7" t="str">
        <f t="shared" si="234"/>
        <v>Home &amp; Kitchen</v>
      </c>
      <c r="L1348" s="2" t="s">
        <v>13285</v>
      </c>
      <c r="M1348" t="str">
        <f t="shared" si="235"/>
        <v>Kitchen &amp; HomeAppliances</v>
      </c>
      <c r="N1348" s="2" t="s">
        <v>13286</v>
      </c>
      <c r="O1348" s="2" t="str">
        <f t="shared" si="236"/>
        <v>SmallKitchenAppliances</v>
      </c>
      <c r="P1348" s="1" t="s">
        <v>13304</v>
      </c>
      <c r="R1348" s="2">
        <v>2033</v>
      </c>
      <c r="S1348" s="8">
        <f t="shared" si="237"/>
        <v>2033</v>
      </c>
      <c r="T1348" s="2">
        <v>4295</v>
      </c>
      <c r="U1348" s="8">
        <f t="shared" si="238"/>
        <v>4295</v>
      </c>
      <c r="V1348" s="1">
        <f t="shared" si="239"/>
        <v>0.52665890570430729</v>
      </c>
      <c r="W1348">
        <v>3.4</v>
      </c>
      <c r="X1348" s="10">
        <f t="shared" si="240"/>
        <v>3.4</v>
      </c>
      <c r="Y1348" s="4">
        <v>422</v>
      </c>
      <c r="Z1348" s="12">
        <f t="shared" si="241"/>
        <v>422</v>
      </c>
    </row>
    <row r="1349" spans="1:26" x14ac:dyDescent="0.25">
      <c r="A1349">
        <v>1348</v>
      </c>
      <c r="B1349" t="s">
        <v>11731</v>
      </c>
      <c r="C1349" t="s">
        <v>11732</v>
      </c>
      <c r="D1349" t="str">
        <f t="shared" si="233"/>
        <v>Borosil Volcano 13 Fin Oil Filled Radiator Room Heater, 2900 W, Black</v>
      </c>
      <c r="F1349" t="str">
        <f t="shared" si="242"/>
        <v>Unique</v>
      </c>
      <c r="G1349" t="str" cm="1">
        <f t="array" ref="G1349">PROPER(_xlfn.TEXTJOIN(" ", TRUE, INDEX(_xlfn.FILTERXML("&lt;t&gt;&lt;s&gt;" &amp; SUBSTITUTE(D1349," ","&lt;/s&gt;&lt;s&gt;") &amp; "&lt;/s&gt;&lt;/t&gt;", "//s"), _xlfn.SEQUENCE(4))))</f>
        <v>Borosil Volcano 13 Fin</v>
      </c>
      <c r="H1349" t="str">
        <f t="shared" si="232"/>
        <v>Radiator Room Heater, 2900 W, Black</v>
      </c>
      <c r="I1349" t="s">
        <v>8461</v>
      </c>
      <c r="J1349" t="s">
        <v>13176</v>
      </c>
      <c r="K1349" s="7" t="str">
        <f t="shared" si="234"/>
        <v>Home &amp; Kitchen</v>
      </c>
      <c r="L1349" s="2" t="s">
        <v>13289</v>
      </c>
      <c r="M1349" t="str">
        <f t="shared" si="235"/>
        <v>Heating , Cooling &amp; AirQuality</v>
      </c>
      <c r="N1349" s="2" t="s">
        <v>13290</v>
      </c>
      <c r="O1349" s="2" t="str">
        <f t="shared" si="236"/>
        <v>RoomHeaters</v>
      </c>
      <c r="P1349" s="1" t="s">
        <v>13291</v>
      </c>
      <c r="R1349" s="2">
        <v>9495</v>
      </c>
      <c r="S1349" s="8">
        <f t="shared" si="237"/>
        <v>9495</v>
      </c>
      <c r="T1349" s="2">
        <v>18990</v>
      </c>
      <c r="U1349" s="8">
        <f t="shared" si="238"/>
        <v>18990</v>
      </c>
      <c r="V1349" s="1">
        <f t="shared" si="239"/>
        <v>0.5</v>
      </c>
      <c r="W1349">
        <v>4.2</v>
      </c>
      <c r="X1349" s="10">
        <f t="shared" si="240"/>
        <v>4.2</v>
      </c>
      <c r="Y1349" s="4">
        <v>79</v>
      </c>
      <c r="Z1349" s="12">
        <f t="shared" si="241"/>
        <v>79</v>
      </c>
    </row>
    <row r="1350" spans="1:26" x14ac:dyDescent="0.25">
      <c r="A1350">
        <v>1349</v>
      </c>
      <c r="B1350" t="s">
        <v>11741</v>
      </c>
      <c r="C1350" t="s">
        <v>11742</v>
      </c>
      <c r="D1350" t="str">
        <f t="shared" si="233"/>
        <v>Crompton Solarium Qube 15-L 5 Star Rated Storage Water Heater (Geyser) with Free Installation and Connection Pipes (White and Black)</v>
      </c>
      <c r="F1350" t="str">
        <f t="shared" si="242"/>
        <v>Unique</v>
      </c>
      <c r="G1350" t="str" cm="1">
        <f t="array" ref="G1350">PROPER(_xlfn.TEXTJOIN(" ", TRUE, INDEX(_xlfn.FILTERXML("&lt;t&gt;&lt;s&gt;" &amp; SUBSTITUTE(D1350," ","&lt;/s&gt;&lt;s&gt;") &amp; "&lt;/s&gt;&lt;/t&gt;", "//s"), _xlfn.SEQUENCE(4))))</f>
        <v>Crompton Solarium Qube 15-L</v>
      </c>
      <c r="H1350" t="str">
        <f t="shared" si="232"/>
        <v>Rated Storage Water Heater (Geyser) with Free Installation and Connection Pipes (White and Black)</v>
      </c>
      <c r="I1350" t="s">
        <v>8681</v>
      </c>
      <c r="J1350" t="s">
        <v>13176</v>
      </c>
      <c r="K1350" s="7" t="str">
        <f t="shared" si="234"/>
        <v>Home &amp; Kitchen</v>
      </c>
      <c r="L1350" s="2" t="s">
        <v>13289</v>
      </c>
      <c r="M1350" t="str">
        <f t="shared" si="235"/>
        <v>Heating , Cooling &amp; AirQuality</v>
      </c>
      <c r="N1350" s="2" t="s">
        <v>13305</v>
      </c>
      <c r="O1350" s="2" t="str">
        <f t="shared" si="236"/>
        <v>WaterHeaters &amp; Geysers</v>
      </c>
      <c r="P1350" s="1" t="s">
        <v>13308</v>
      </c>
      <c r="R1350" s="2">
        <v>7799</v>
      </c>
      <c r="S1350" s="8">
        <f t="shared" si="237"/>
        <v>7799</v>
      </c>
      <c r="T1350" s="2">
        <v>12500</v>
      </c>
      <c r="U1350" s="8">
        <f t="shared" si="238"/>
        <v>12500</v>
      </c>
      <c r="V1350" s="1">
        <f t="shared" si="239"/>
        <v>0.37608000000000003</v>
      </c>
      <c r="W1350">
        <v>4</v>
      </c>
      <c r="X1350" s="10">
        <f t="shared" si="240"/>
        <v>4</v>
      </c>
      <c r="Y1350" s="4">
        <v>5160</v>
      </c>
      <c r="Z1350" s="12">
        <f t="shared" si="241"/>
        <v>5160</v>
      </c>
    </row>
    <row r="1351" spans="1:26" x14ac:dyDescent="0.25">
      <c r="A1351">
        <v>1350</v>
      </c>
      <c r="B1351" t="s">
        <v>11751</v>
      </c>
      <c r="C1351" t="s">
        <v>11752</v>
      </c>
      <c r="D1351" t="str">
        <f t="shared" si="233"/>
        <v>Singer Aroma 1.8 Liter Electric Kettle High Grade Stainless Steel with Cool and Touch Body and Cordless Base, 1500 watts, Auto Shut Off with Dry Boiling (Silver Black)</v>
      </c>
      <c r="F1351" t="str">
        <f t="shared" si="242"/>
        <v>Unique</v>
      </c>
      <c r="G1351" t="str" cm="1">
        <f t="array" ref="G1351">PROPER(_xlfn.TEXTJOIN(" ", TRUE, INDEX(_xlfn.FILTERXML("&lt;t&gt;&lt;s&gt;" &amp; SUBSTITUTE(D1351," ","&lt;/s&gt;&lt;s&gt;") &amp; "&lt;/s&gt;&lt;/t&gt;", "//s"), _xlfn.SEQUENCE(4))))</f>
        <v>Singer Aroma 1.8 Liter</v>
      </c>
      <c r="H1351" t="str">
        <f t="shared" si="232"/>
        <v>High Grade Stainless Steel with Cool and Touch Body and Cordless Base, 1500 watts, Auto Shut Off with Dry Boiling (Silver Black)</v>
      </c>
      <c r="I1351" t="s">
        <v>8450</v>
      </c>
      <c r="J1351" t="s">
        <v>13176</v>
      </c>
      <c r="K1351" s="7" t="str">
        <f t="shared" si="234"/>
        <v>Home &amp; Kitchen</v>
      </c>
      <c r="L1351" t="s">
        <v>13285</v>
      </c>
      <c r="M1351" t="str">
        <f t="shared" si="235"/>
        <v>Kitchen &amp; HomeAppliances</v>
      </c>
      <c r="N1351" s="2" t="s">
        <v>13286</v>
      </c>
      <c r="O1351" s="2" t="str">
        <f t="shared" si="236"/>
        <v>SmallKitchenAppliances</v>
      </c>
      <c r="P1351" s="1" t="s">
        <v>13287</v>
      </c>
      <c r="Q1351" t="s">
        <v>13288</v>
      </c>
      <c r="R1351">
        <v>949</v>
      </c>
      <c r="S1351" s="8">
        <f t="shared" si="237"/>
        <v>949</v>
      </c>
      <c r="T1351" s="2">
        <v>2385</v>
      </c>
      <c r="U1351" s="8">
        <f t="shared" si="238"/>
        <v>2385</v>
      </c>
      <c r="V1351" s="1">
        <f t="shared" si="239"/>
        <v>0.60209643605870022</v>
      </c>
      <c r="W1351">
        <v>4.0999999999999996</v>
      </c>
      <c r="X1351" s="10">
        <f t="shared" si="240"/>
        <v>4.0999999999999996</v>
      </c>
      <c r="Y1351" s="4">
        <v>2311</v>
      </c>
      <c r="Z1351" s="12">
        <f t="shared" si="241"/>
        <v>2311</v>
      </c>
    </row>
    <row r="1352" spans="1:26" x14ac:dyDescent="0.25">
      <c r="A1352">
        <v>1351</v>
      </c>
      <c r="B1352" t="s">
        <v>11761</v>
      </c>
      <c r="C1352" t="s">
        <v>11762</v>
      </c>
      <c r="D1352" t="str">
        <f t="shared" si="233"/>
        <v>Orient Electric Aura Neo Instant 3L Water Heater (Geyser), 5-level Safety Shield, Stainless Steel Tank (White and Turquoise)</v>
      </c>
      <c r="F1352" t="str">
        <f t="shared" si="242"/>
        <v>Unique</v>
      </c>
      <c r="G1352" t="str" cm="1">
        <f t="array" ref="G1352">PROPER(_xlfn.TEXTJOIN(" ", TRUE, INDEX(_xlfn.FILTERXML("&lt;t&gt;&lt;s&gt;" &amp; SUBSTITUTE(D1352," ","&lt;/s&gt;&lt;s&gt;") &amp; "&lt;/s&gt;&lt;/t&gt;", "//s"), _xlfn.SEQUENCE(4))))</f>
        <v>Orient Electric Aura Neo</v>
      </c>
      <c r="H1352" t="str">
        <f t="shared" si="232"/>
        <v>Water Heater (Geyser), 5-level Safety Shield, Stainless Steel Tank (White and Turquoise)</v>
      </c>
      <c r="I1352" t="s">
        <v>8629</v>
      </c>
      <c r="J1352" t="s">
        <v>13176</v>
      </c>
      <c r="K1352" s="7" t="str">
        <f t="shared" si="234"/>
        <v>Home &amp; Kitchen</v>
      </c>
      <c r="L1352" s="2" t="s">
        <v>13289</v>
      </c>
      <c r="M1352" t="str">
        <f t="shared" si="235"/>
        <v>Heating , Cooling &amp; AirQuality</v>
      </c>
      <c r="N1352" s="2" t="s">
        <v>13305</v>
      </c>
      <c r="O1352" s="2" t="str">
        <f t="shared" si="236"/>
        <v>WaterHeaters &amp; Geysers</v>
      </c>
      <c r="P1352" s="1" t="s">
        <v>13306</v>
      </c>
      <c r="R1352" s="2">
        <v>2790</v>
      </c>
      <c r="S1352" s="8">
        <f t="shared" si="237"/>
        <v>2790</v>
      </c>
      <c r="T1352" s="2">
        <v>4890</v>
      </c>
      <c r="U1352" s="8">
        <f t="shared" si="238"/>
        <v>4890</v>
      </c>
      <c r="V1352" s="1">
        <f t="shared" si="239"/>
        <v>0.42944785276073622</v>
      </c>
      <c r="W1352">
        <v>3.9</v>
      </c>
      <c r="X1352" s="10">
        <f t="shared" si="240"/>
        <v>3.9</v>
      </c>
      <c r="Y1352" s="4">
        <v>588</v>
      </c>
      <c r="Z1352" s="12">
        <f t="shared" si="241"/>
        <v>588</v>
      </c>
    </row>
    <row r="1353" spans="1:26" x14ac:dyDescent="0.25">
      <c r="A1353">
        <v>1352</v>
      </c>
      <c r="B1353" t="s">
        <v>11771</v>
      </c>
      <c r="C1353" t="s">
        <v>11772</v>
      </c>
      <c r="D1353" t="str">
        <f t="shared" si="233"/>
        <v>Crompton Brio 1000-Watts Dry Iron with Weilburger Coating (Sky Blue and White)</v>
      </c>
      <c r="F1353" t="str">
        <f t="shared" si="242"/>
        <v>Unique</v>
      </c>
      <c r="G1353" t="str" cm="1">
        <f t="array" ref="G1353">PROPER(_xlfn.TEXTJOIN(" ", TRUE, INDEX(_xlfn.FILTERXML("&lt;t&gt;&lt;s&gt;" &amp; SUBSTITUTE(D1353," ","&lt;/s&gt;&lt;s&gt;") &amp; "&lt;/s&gt;&lt;/t&gt;", "//s"), _xlfn.SEQUENCE(4))))</f>
        <v>Crompton Brio 1000-Watts Dry</v>
      </c>
      <c r="H1353" t="str">
        <f t="shared" si="232"/>
        <v>Weilburger Coating (Sky Blue and White)</v>
      </c>
      <c r="I1353" t="s">
        <v>8607</v>
      </c>
      <c r="J1353" t="s">
        <v>13176</v>
      </c>
      <c r="K1353" s="7" t="str">
        <f t="shared" si="234"/>
        <v>Home &amp; Kitchen</v>
      </c>
      <c r="L1353" t="s">
        <v>13285</v>
      </c>
      <c r="M1353" t="str">
        <f t="shared" si="235"/>
        <v>Kitchen &amp; HomeAppliances</v>
      </c>
      <c r="N1353" s="2" t="s">
        <v>13293</v>
      </c>
      <c r="O1353" s="2" t="str">
        <f t="shared" si="236"/>
        <v>Vacuum , Cleaning &amp; Ironing</v>
      </c>
      <c r="P1353" s="1" t="s">
        <v>13294</v>
      </c>
      <c r="Q1353" t="s">
        <v>13303</v>
      </c>
      <c r="R1353">
        <v>645</v>
      </c>
      <c r="S1353" s="8">
        <f t="shared" si="237"/>
        <v>645</v>
      </c>
      <c r="T1353" s="2">
        <v>1100</v>
      </c>
      <c r="U1353" s="8">
        <f t="shared" si="238"/>
        <v>1100</v>
      </c>
      <c r="V1353" s="1">
        <f t="shared" si="239"/>
        <v>0.41363636363636364</v>
      </c>
      <c r="W1353">
        <v>4</v>
      </c>
      <c r="X1353" s="10">
        <f t="shared" si="240"/>
        <v>4</v>
      </c>
      <c r="Y1353" s="4">
        <v>3271</v>
      </c>
      <c r="Z1353" s="12">
        <f t="shared" si="241"/>
        <v>3271</v>
      </c>
    </row>
    <row r="1354" spans="1:26" x14ac:dyDescent="0.25">
      <c r="A1354">
        <v>1353</v>
      </c>
      <c r="B1354" t="s">
        <v>11781</v>
      </c>
      <c r="C1354" t="s">
        <v>11782</v>
      </c>
      <c r="D1354" t="str">
        <f t="shared" si="233"/>
        <v>Butterfly Hero Mixer Grinder, 500W, 3 Jars (Grey)</v>
      </c>
      <c r="F1354" t="str">
        <f t="shared" si="242"/>
        <v>Unique</v>
      </c>
      <c r="G1354" t="str" cm="1">
        <f t="array" ref="G1354">PROPER(_xlfn.TEXTJOIN(" ", TRUE, INDEX(_xlfn.FILTERXML("&lt;t&gt;&lt;s&gt;" &amp; SUBSTITUTE(D1354," ","&lt;/s&gt;&lt;s&gt;") &amp; "&lt;/s&gt;&lt;/t&gt;", "//s"), _xlfn.SEQUENCE(4))))</f>
        <v>Butterfly Hero Mixer Grinder,</v>
      </c>
      <c r="H1354" t="str">
        <f t="shared" si="232"/>
        <v>Jars (Grey)</v>
      </c>
      <c r="I1354" t="s">
        <v>8618</v>
      </c>
      <c r="J1354" t="s">
        <v>13176</v>
      </c>
      <c r="K1354" s="7" t="str">
        <f t="shared" si="234"/>
        <v>Home &amp; Kitchen</v>
      </c>
      <c r="L1354" s="3" t="s">
        <v>13285</v>
      </c>
      <c r="M1354" t="str">
        <f t="shared" si="235"/>
        <v>Kitchen &amp; HomeAppliances</v>
      </c>
      <c r="N1354" s="2" t="s">
        <v>13286</v>
      </c>
      <c r="O1354" s="2" t="str">
        <f t="shared" si="236"/>
        <v>SmallKitchenAppliances</v>
      </c>
      <c r="P1354" s="1" t="s">
        <v>13304</v>
      </c>
      <c r="R1354" s="3">
        <v>2237.81</v>
      </c>
      <c r="S1354" s="8">
        <f t="shared" si="237"/>
        <v>2237.81</v>
      </c>
      <c r="T1354" s="2">
        <v>3899</v>
      </c>
      <c r="U1354" s="8">
        <f t="shared" si="238"/>
        <v>3899</v>
      </c>
      <c r="V1354" s="1">
        <f t="shared" si="239"/>
        <v>0.42605539882021032</v>
      </c>
      <c r="W1354">
        <v>3.9</v>
      </c>
      <c r="X1354" s="10">
        <f t="shared" si="240"/>
        <v>3.9</v>
      </c>
      <c r="Y1354" s="4">
        <v>11004</v>
      </c>
      <c r="Z1354" s="12">
        <f t="shared" si="241"/>
        <v>11004</v>
      </c>
    </row>
    <row r="1355" spans="1:26" x14ac:dyDescent="0.25">
      <c r="A1355">
        <v>1354</v>
      </c>
      <c r="B1355" t="s">
        <v>11791</v>
      </c>
      <c r="C1355" t="s">
        <v>11792</v>
      </c>
      <c r="D1355" t="str">
        <f t="shared" si="233"/>
        <v>Racold Eterno Pro 25L Vertical 5 Star Storage Water Heater (Geyser) with free Standard Installation and free Installation Pipes</v>
      </c>
      <c r="F1355" t="str">
        <f t="shared" si="242"/>
        <v>Unique</v>
      </c>
      <c r="G1355" t="str" cm="1">
        <f t="array" ref="G1355">PROPER(_xlfn.TEXTJOIN(" ", TRUE, INDEX(_xlfn.FILTERXML("&lt;t&gt;&lt;s&gt;" &amp; SUBSTITUTE(D1355," ","&lt;/s&gt;&lt;s&gt;") &amp; "&lt;/s&gt;&lt;/t&gt;", "//s"), _xlfn.SEQUENCE(4))))</f>
        <v>Racold Eterno Pro 25L</v>
      </c>
      <c r="H1355" t="str">
        <f t="shared" si="232"/>
        <v>Star Storage Water Heater (Geyser) with free Standard Installation and free Installation Pipes</v>
      </c>
      <c r="I1355" t="s">
        <v>8681</v>
      </c>
      <c r="J1355" t="s">
        <v>13176</v>
      </c>
      <c r="K1355" s="7" t="str">
        <f t="shared" si="234"/>
        <v>Home &amp; Kitchen</v>
      </c>
      <c r="L1355" s="2" t="s">
        <v>13289</v>
      </c>
      <c r="M1355" t="str">
        <f t="shared" si="235"/>
        <v>Heating , Cooling &amp; AirQuality</v>
      </c>
      <c r="N1355" s="2" t="s">
        <v>13305</v>
      </c>
      <c r="O1355" s="2" t="str">
        <f t="shared" si="236"/>
        <v>WaterHeaters &amp; Geysers</v>
      </c>
      <c r="P1355" s="1" t="s">
        <v>13308</v>
      </c>
      <c r="R1355" s="2">
        <v>8699</v>
      </c>
      <c r="S1355" s="8">
        <f t="shared" si="237"/>
        <v>8699</v>
      </c>
      <c r="T1355" s="2">
        <v>16899</v>
      </c>
      <c r="U1355" s="8">
        <f t="shared" si="238"/>
        <v>16899</v>
      </c>
      <c r="V1355" s="1">
        <f t="shared" si="239"/>
        <v>0.4852358127699864</v>
      </c>
      <c r="W1355">
        <v>4.2</v>
      </c>
      <c r="X1355" s="10">
        <f t="shared" si="240"/>
        <v>4.2</v>
      </c>
      <c r="Y1355" s="4">
        <v>3195</v>
      </c>
      <c r="Z1355" s="12">
        <f t="shared" si="241"/>
        <v>3195</v>
      </c>
    </row>
    <row r="1356" spans="1:26" x14ac:dyDescent="0.25">
      <c r="A1356">
        <v>1355</v>
      </c>
      <c r="B1356" t="s">
        <v>11801</v>
      </c>
      <c r="C1356" t="s">
        <v>11802</v>
      </c>
      <c r="D1356" t="str">
        <f t="shared" si="233"/>
        <v>LG 1.5 Ton 5 Star AI DUAL Inverter Split AC (Copper, Super Convertible 6-in-1 Cooling, HD Filter with Anti-Virus Protection, 2022 Model, PS-Q19YNZE, White)</v>
      </c>
      <c r="F1356" t="str">
        <f t="shared" si="242"/>
        <v>Unique</v>
      </c>
      <c r="G1356" t="str" cm="1">
        <f t="array" ref="G1356">PROPER(_xlfn.TEXTJOIN(" ", TRUE, INDEX(_xlfn.FILTERXML("&lt;t&gt;&lt;s&gt;" &amp; SUBSTITUTE(D1356," ","&lt;/s&gt;&lt;s&gt;") &amp; "&lt;/s&gt;&lt;/t&gt;", "//s"), _xlfn.SEQUENCE(4))))</f>
        <v>Lg 1.5 Ton 5</v>
      </c>
      <c r="H1356" t="str">
        <f t="shared" si="232"/>
        <v>DUAL Inverter Split AC (Copper, Super Convertible 6-in-1 Cooling, HD Filter with Anti-Virus Protection, 2022 Model, PS-Q19YNZE, White)</v>
      </c>
      <c r="I1356" t="s">
        <v>11803</v>
      </c>
      <c r="J1356" t="s">
        <v>13176</v>
      </c>
      <c r="K1356" s="7" t="str">
        <f t="shared" si="234"/>
        <v>Home &amp; Kitchen</v>
      </c>
      <c r="L1356" s="2" t="s">
        <v>13289</v>
      </c>
      <c r="M1356" t="str">
        <f t="shared" si="235"/>
        <v>Heating , Cooling &amp; AirQuality</v>
      </c>
      <c r="N1356" s="2" t="s">
        <v>13368</v>
      </c>
      <c r="O1356" s="2" t="str">
        <f t="shared" si="236"/>
        <v>AirConditioners</v>
      </c>
      <c r="P1356" s="1" t="s">
        <v>13369</v>
      </c>
      <c r="R1356" s="2">
        <v>42990</v>
      </c>
      <c r="S1356" s="8">
        <f t="shared" si="237"/>
        <v>42990</v>
      </c>
      <c r="T1356" s="2">
        <v>75990</v>
      </c>
      <c r="U1356" s="8">
        <f t="shared" si="238"/>
        <v>75990</v>
      </c>
      <c r="V1356" s="1">
        <f t="shared" si="239"/>
        <v>0.43426766679826295</v>
      </c>
      <c r="W1356">
        <v>4.3</v>
      </c>
      <c r="X1356" s="10">
        <f t="shared" si="240"/>
        <v>4.3</v>
      </c>
      <c r="Y1356" s="4">
        <v>3231</v>
      </c>
      <c r="Z1356" s="12">
        <f t="shared" si="241"/>
        <v>3231</v>
      </c>
    </row>
    <row r="1357" spans="1:26" x14ac:dyDescent="0.25">
      <c r="A1357">
        <v>1356</v>
      </c>
      <c r="B1357" t="s">
        <v>11812</v>
      </c>
      <c r="C1357" t="s">
        <v>11813</v>
      </c>
      <c r="D1357" t="str">
        <f t="shared" si="233"/>
        <v>Eureka Forbes Aquasure Amrit Twin Cartridge (Pack of 2), White</v>
      </c>
      <c r="F1357" t="str">
        <f t="shared" si="242"/>
        <v>Unique</v>
      </c>
      <c r="G1357" t="str" cm="1">
        <f t="array" ref="G1357">PROPER(_xlfn.TEXTJOIN(" ", TRUE, INDEX(_xlfn.FILTERXML("&lt;t&gt;&lt;s&gt;" &amp; SUBSTITUTE(D1357," ","&lt;/s&gt;&lt;s&gt;") &amp; "&lt;/s&gt;&lt;/t&gt;", "//s"), _xlfn.SEQUENCE(4))))</f>
        <v>Eureka Forbes Aquasure Amrit</v>
      </c>
      <c r="H1357" t="str">
        <f t="shared" si="232"/>
        <v>(Pack of 2), White</v>
      </c>
      <c r="I1357" t="s">
        <v>9541</v>
      </c>
      <c r="J1357" t="s">
        <v>13176</v>
      </c>
      <c r="K1357" s="7" t="str">
        <f t="shared" si="234"/>
        <v>Home &amp; Kitchen</v>
      </c>
      <c r="L1357" t="s">
        <v>13285</v>
      </c>
      <c r="M1357" t="str">
        <f t="shared" si="235"/>
        <v>Kitchen &amp; HomeAppliances</v>
      </c>
      <c r="N1357" t="s">
        <v>13334</v>
      </c>
      <c r="O1357" s="2" t="str">
        <f t="shared" si="236"/>
        <v>WaterPurifiers &amp; Accessories</v>
      </c>
      <c r="P1357" s="1" t="s">
        <v>13335</v>
      </c>
      <c r="R1357">
        <v>825</v>
      </c>
      <c r="S1357" s="8">
        <f t="shared" si="237"/>
        <v>825</v>
      </c>
      <c r="T1357">
        <v>825</v>
      </c>
      <c r="U1357" s="8">
        <f t="shared" si="238"/>
        <v>825</v>
      </c>
      <c r="V1357" s="1">
        <f t="shared" si="239"/>
        <v>0</v>
      </c>
      <c r="W1357">
        <v>4</v>
      </c>
      <c r="X1357" s="10">
        <f t="shared" si="240"/>
        <v>4</v>
      </c>
      <c r="Y1357" s="4">
        <v>3246</v>
      </c>
      <c r="Z1357" s="12">
        <f t="shared" si="241"/>
        <v>3246</v>
      </c>
    </row>
    <row r="1358" spans="1:26" x14ac:dyDescent="0.25">
      <c r="A1358">
        <v>1357</v>
      </c>
      <c r="B1358" t="s">
        <v>11822</v>
      </c>
      <c r="C1358" t="s">
        <v>11823</v>
      </c>
      <c r="D1358" t="str">
        <f t="shared" si="233"/>
        <v>Green Tales Heat Seal Mini Food Sealer-Impulse Machine for Sealing Plastic Bags Packaging</v>
      </c>
      <c r="F1358" t="str">
        <f t="shared" si="242"/>
        <v>Unique</v>
      </c>
      <c r="G1358" t="str" cm="1">
        <f t="array" ref="G1358">PROPER(_xlfn.TEXTJOIN(" ", TRUE, INDEX(_xlfn.FILTERXML("&lt;t&gt;&lt;s&gt;" &amp; SUBSTITUTE(D1358," ","&lt;/s&gt;&lt;s&gt;") &amp; "&lt;/s&gt;&lt;/t&gt;", "//s"), _xlfn.SEQUENCE(4))))</f>
        <v>Green Tales Heat Seal</v>
      </c>
      <c r="H1358" t="str">
        <f t="shared" si="232"/>
        <v>Sealer-Impulse Machine for Sealing Plastic Bags Packaging</v>
      </c>
      <c r="I1358" t="s">
        <v>9192</v>
      </c>
      <c r="J1358" t="s">
        <v>13176</v>
      </c>
      <c r="K1358" s="7" t="str">
        <f t="shared" si="234"/>
        <v>Home &amp; Kitchen</v>
      </c>
      <c r="L1358" t="s">
        <v>13285</v>
      </c>
      <c r="M1358" t="str">
        <f t="shared" si="235"/>
        <v>Kitchen &amp; HomeAppliances</v>
      </c>
      <c r="N1358" t="s">
        <v>13286</v>
      </c>
      <c r="O1358" s="2" t="str">
        <f t="shared" si="236"/>
        <v>SmallKitchenAppliances</v>
      </c>
      <c r="P1358" s="1" t="s">
        <v>13322</v>
      </c>
      <c r="R1358">
        <v>161</v>
      </c>
      <c r="S1358" s="8">
        <f t="shared" si="237"/>
        <v>161</v>
      </c>
      <c r="T1358">
        <v>300</v>
      </c>
      <c r="U1358" s="8">
        <f t="shared" si="238"/>
        <v>300</v>
      </c>
      <c r="V1358" s="1">
        <f t="shared" si="239"/>
        <v>0.46333333333333332</v>
      </c>
      <c r="W1358">
        <v>2.6</v>
      </c>
      <c r="X1358" s="10">
        <f t="shared" si="240"/>
        <v>2.6</v>
      </c>
      <c r="Y1358" s="4">
        <v>24</v>
      </c>
      <c r="Z1358" s="12">
        <f t="shared" si="241"/>
        <v>24</v>
      </c>
    </row>
    <row r="1359" spans="1:26" x14ac:dyDescent="0.25">
      <c r="A1359">
        <v>1358</v>
      </c>
      <c r="B1359" t="s">
        <v>11832</v>
      </c>
      <c r="C1359" t="s">
        <v>11833</v>
      </c>
      <c r="D1359" t="str">
        <f t="shared" si="233"/>
        <v>SaleOn Instant Coal Heater 500W Charcoal Burner Electric Stove Hot Plate - Mix Colors - Pack of 1 - Only Charcoal Heater</v>
      </c>
      <c r="F1359" t="str">
        <f t="shared" si="242"/>
        <v>Unique</v>
      </c>
      <c r="G1359" t="str" cm="1">
        <f t="array" ref="G1359">PROPER(_xlfn.TEXTJOIN(" ", TRUE, INDEX(_xlfn.FILTERXML("&lt;t&gt;&lt;s&gt;" &amp; SUBSTITUTE(D1359," ","&lt;/s&gt;&lt;s&gt;") &amp; "&lt;/s&gt;&lt;/t&gt;", "//s"), _xlfn.SEQUENCE(4))))</f>
        <v>Saleon Instant Coal Heater</v>
      </c>
      <c r="H1359" t="str">
        <f t="shared" si="232"/>
        <v>Burner Electric Stove Hot Plate - Mix Colors - Pack of 1 - Only Charcoal Heater</v>
      </c>
      <c r="I1359" t="s">
        <v>8556</v>
      </c>
      <c r="J1359" t="s">
        <v>13176</v>
      </c>
      <c r="K1359" s="7" t="str">
        <f t="shared" si="234"/>
        <v>Home &amp; Kitchen</v>
      </c>
      <c r="L1359" t="s">
        <v>13285</v>
      </c>
      <c r="M1359" t="str">
        <f t="shared" si="235"/>
        <v>Kitchen &amp; HomeAppliances</v>
      </c>
      <c r="N1359" s="2" t="s">
        <v>13286</v>
      </c>
      <c r="O1359" s="2" t="str">
        <f t="shared" si="236"/>
        <v>SmallKitchenAppliances</v>
      </c>
      <c r="P1359" s="1" t="s">
        <v>13301</v>
      </c>
      <c r="R1359">
        <v>697</v>
      </c>
      <c r="S1359" s="8">
        <f t="shared" si="237"/>
        <v>697</v>
      </c>
      <c r="T1359" s="2">
        <v>1499</v>
      </c>
      <c r="U1359" s="8">
        <f t="shared" si="238"/>
        <v>1499</v>
      </c>
      <c r="V1359" s="1">
        <f t="shared" si="239"/>
        <v>0.53502334889926617</v>
      </c>
      <c r="W1359">
        <v>3.8</v>
      </c>
      <c r="X1359" s="10">
        <f t="shared" si="240"/>
        <v>3.8</v>
      </c>
      <c r="Y1359" s="4">
        <v>144</v>
      </c>
      <c r="Z1359" s="12">
        <f t="shared" si="241"/>
        <v>144</v>
      </c>
    </row>
    <row r="1360" spans="1:26" x14ac:dyDescent="0.25">
      <c r="A1360">
        <v>1359</v>
      </c>
      <c r="B1360" t="s">
        <v>11842</v>
      </c>
      <c r="C1360" t="s">
        <v>11843</v>
      </c>
      <c r="D1360" t="str">
        <f t="shared" si="233"/>
        <v>Sujata Chutney Steel Jar, 400 ml, (White), Stainless Steel</v>
      </c>
      <c r="F1360" t="str">
        <f t="shared" si="242"/>
        <v>Unique</v>
      </c>
      <c r="G1360" t="str" cm="1">
        <f t="array" ref="G1360">PROPER(_xlfn.TEXTJOIN(" ", TRUE, INDEX(_xlfn.FILTERXML("&lt;t&gt;&lt;s&gt;" &amp; SUBSTITUTE(D1360," ","&lt;/s&gt;&lt;s&gt;") &amp; "&lt;/s&gt;&lt;/t&gt;", "//s"), _xlfn.SEQUENCE(4))))</f>
        <v>Sujata Chutney Steel Jar,</v>
      </c>
      <c r="H1360" t="str">
        <f t="shared" si="232"/>
        <v>(White), Stainless Steel</v>
      </c>
      <c r="I1360" t="s">
        <v>11844</v>
      </c>
      <c r="J1360" t="s">
        <v>13176</v>
      </c>
      <c r="K1360" s="7" t="str">
        <f t="shared" si="234"/>
        <v>Home &amp; Kitchen</v>
      </c>
      <c r="L1360" t="s">
        <v>13285</v>
      </c>
      <c r="M1360" t="str">
        <f t="shared" si="235"/>
        <v>Kitchen &amp; HomeAppliances</v>
      </c>
      <c r="N1360" t="s">
        <v>13286</v>
      </c>
      <c r="O1360" s="2" t="str">
        <f t="shared" si="236"/>
        <v>SmallKitchenAppliances</v>
      </c>
      <c r="P1360" s="1" t="s">
        <v>13364</v>
      </c>
      <c r="R1360">
        <v>688</v>
      </c>
      <c r="S1360" s="8">
        <f t="shared" si="237"/>
        <v>688</v>
      </c>
      <c r="T1360">
        <v>747</v>
      </c>
      <c r="U1360" s="8">
        <f t="shared" si="238"/>
        <v>747</v>
      </c>
      <c r="V1360" s="1">
        <f t="shared" si="239"/>
        <v>7.8982597054886208E-2</v>
      </c>
      <c r="W1360">
        <v>4.5</v>
      </c>
      <c r="X1360" s="10">
        <f t="shared" si="240"/>
        <v>4.5</v>
      </c>
      <c r="Y1360" s="4">
        <v>2280</v>
      </c>
      <c r="Z1360" s="12">
        <f t="shared" si="241"/>
        <v>2280</v>
      </c>
    </row>
    <row r="1361" spans="1:26" x14ac:dyDescent="0.25">
      <c r="A1361">
        <v>1360</v>
      </c>
      <c r="B1361" t="s">
        <v>11853</v>
      </c>
      <c r="C1361" t="s">
        <v>11854</v>
      </c>
      <c r="D1361" t="str">
        <f t="shared" si="233"/>
        <v>KHAITAN AVAANTE KA-2013 1200 Watt 3-Rod Halogen Heater (1200 Watts, Grey)</v>
      </c>
      <c r="F1361" t="str">
        <f t="shared" si="242"/>
        <v>Unique</v>
      </c>
      <c r="G1361" t="str" cm="1">
        <f t="array" ref="G1361">PROPER(_xlfn.TEXTJOIN(" ", TRUE, INDEX(_xlfn.FILTERXML("&lt;t&gt;&lt;s&gt;" &amp; SUBSTITUTE(D1361," ","&lt;/s&gt;&lt;s&gt;") &amp; "&lt;/s&gt;&lt;/t&gt;", "//s"), _xlfn.SEQUENCE(4))))</f>
        <v>Khaitan Avaante Ka-2013 1200</v>
      </c>
      <c r="H1361" t="str">
        <f t="shared" si="232"/>
        <v>Halogen Heater (1200 Watts, Grey)</v>
      </c>
      <c r="I1361" t="s">
        <v>9305</v>
      </c>
      <c r="J1361" t="s">
        <v>13176</v>
      </c>
      <c r="K1361" s="7" t="str">
        <f t="shared" si="234"/>
        <v>Home &amp; Kitchen</v>
      </c>
      <c r="L1361" s="2" t="s">
        <v>13289</v>
      </c>
      <c r="M1361" t="str">
        <f t="shared" si="235"/>
        <v>Heating , Cooling &amp; AirQuality</v>
      </c>
      <c r="N1361" s="2" t="s">
        <v>13290</v>
      </c>
      <c r="O1361" s="2" t="str">
        <f t="shared" si="236"/>
        <v>RoomHeaters</v>
      </c>
      <c r="P1361" s="1" t="s">
        <v>13326</v>
      </c>
      <c r="R1361" s="2">
        <v>2199</v>
      </c>
      <c r="S1361" s="8">
        <f t="shared" si="237"/>
        <v>2199</v>
      </c>
      <c r="T1361" s="2">
        <v>3999</v>
      </c>
      <c r="U1361" s="8">
        <f t="shared" si="238"/>
        <v>3999</v>
      </c>
      <c r="V1361" s="1">
        <f t="shared" si="239"/>
        <v>0.45011252813203301</v>
      </c>
      <c r="W1361">
        <v>3.5</v>
      </c>
      <c r="X1361" s="10">
        <f t="shared" si="240"/>
        <v>3.5</v>
      </c>
      <c r="Y1361" s="4">
        <v>340</v>
      </c>
      <c r="Z1361" s="12">
        <f t="shared" si="241"/>
        <v>340</v>
      </c>
    </row>
    <row r="1362" spans="1:26" x14ac:dyDescent="0.25">
      <c r="A1362">
        <v>1361</v>
      </c>
      <c r="B1362" t="s">
        <v>11863</v>
      </c>
      <c r="C1362" t="s">
        <v>11864</v>
      </c>
      <c r="D1362" t="str">
        <f t="shared" si="233"/>
        <v>Kenstar 2400 Watts 9 Fins Oil Filled Radiator with PTC Fan Heater (BLACK GOLD)</v>
      </c>
      <c r="F1362" t="str">
        <f t="shared" si="242"/>
        <v>Unique</v>
      </c>
      <c r="G1362" t="str" cm="1">
        <f t="array" ref="G1362">PROPER(_xlfn.TEXTJOIN(" ", TRUE, INDEX(_xlfn.FILTERXML("&lt;t&gt;&lt;s&gt;" &amp; SUBSTITUTE(D1362," ","&lt;/s&gt;&lt;s&gt;") &amp; "&lt;/s&gt;&lt;/t&gt;", "//s"), _xlfn.SEQUENCE(4))))</f>
        <v>Kenstar 2400 Watts 9</v>
      </c>
      <c r="H1362" t="str">
        <f t="shared" si="232"/>
        <v>Filled Radiator with PTC Fan Heater (BLACK GOLD)</v>
      </c>
      <c r="I1362" t="s">
        <v>8472</v>
      </c>
      <c r="J1362" t="s">
        <v>13176</v>
      </c>
      <c r="K1362" s="7" t="str">
        <f t="shared" si="234"/>
        <v>Home &amp; Kitchen</v>
      </c>
      <c r="L1362" s="2" t="s">
        <v>13289</v>
      </c>
      <c r="M1362" t="str">
        <f t="shared" si="235"/>
        <v>Heating , Cooling &amp; AirQuality</v>
      </c>
      <c r="N1362" s="2" t="s">
        <v>13290</v>
      </c>
      <c r="O1362" s="2" t="str">
        <f t="shared" si="236"/>
        <v>RoomHeaters</v>
      </c>
      <c r="P1362" s="1" t="s">
        <v>13292</v>
      </c>
      <c r="R1362" s="2">
        <v>6850</v>
      </c>
      <c r="S1362" s="8">
        <f t="shared" si="237"/>
        <v>6850</v>
      </c>
      <c r="T1362" s="2">
        <v>11990</v>
      </c>
      <c r="U1362" s="8">
        <f t="shared" si="238"/>
        <v>11990</v>
      </c>
      <c r="V1362" s="1">
        <f t="shared" si="239"/>
        <v>0.42869057547956629</v>
      </c>
      <c r="W1362">
        <v>3.9</v>
      </c>
      <c r="X1362" s="10">
        <f t="shared" si="240"/>
        <v>3.9</v>
      </c>
      <c r="Y1362" s="4">
        <v>144</v>
      </c>
      <c r="Z1362" s="12">
        <f t="shared" si="241"/>
        <v>144</v>
      </c>
    </row>
    <row r="1363" spans="1:26" x14ac:dyDescent="0.25">
      <c r="A1363">
        <v>1362</v>
      </c>
      <c r="B1363" t="s">
        <v>11873</v>
      </c>
      <c r="C1363" t="s">
        <v>11874</v>
      </c>
      <c r="D1363" t="str">
        <f t="shared" si="233"/>
        <v>NEXOMS Instant Heating Water Tap Wall Mounted with 3 Pin Indian Plug (16Amp)</v>
      </c>
      <c r="F1363" t="str">
        <f t="shared" si="242"/>
        <v>Unique</v>
      </c>
      <c r="G1363" t="str" cm="1">
        <f t="array" ref="G1363">PROPER(_xlfn.TEXTJOIN(" ", TRUE, INDEX(_xlfn.FILTERXML("&lt;t&gt;&lt;s&gt;" &amp; SUBSTITUTE(D1363," ","&lt;/s&gt;&lt;s&gt;") &amp; "&lt;/s&gt;&lt;/t&gt;", "//s"), _xlfn.SEQUENCE(4))))</f>
        <v>Nexoms Instant Heating Water</v>
      </c>
      <c r="H1363" t="str">
        <f t="shared" si="232"/>
        <v>Mounted with 3 Pin Indian Plug (16Amp)</v>
      </c>
      <c r="I1363" t="s">
        <v>8629</v>
      </c>
      <c r="J1363" t="s">
        <v>13176</v>
      </c>
      <c r="K1363" s="7" t="str">
        <f t="shared" si="234"/>
        <v>Home &amp; Kitchen</v>
      </c>
      <c r="L1363" s="2" t="s">
        <v>13289</v>
      </c>
      <c r="M1363" t="str">
        <f t="shared" si="235"/>
        <v>Heating , Cooling &amp; AirQuality</v>
      </c>
      <c r="N1363" s="2" t="s">
        <v>13305</v>
      </c>
      <c r="O1363" s="2" t="str">
        <f t="shared" si="236"/>
        <v>WaterHeaters &amp; Geysers</v>
      </c>
      <c r="P1363" s="1" t="s">
        <v>13306</v>
      </c>
      <c r="R1363" s="2">
        <v>2699</v>
      </c>
      <c r="S1363" s="8">
        <f t="shared" si="237"/>
        <v>2699</v>
      </c>
      <c r="T1363" s="2">
        <v>3799</v>
      </c>
      <c r="U1363" s="8">
        <f t="shared" si="238"/>
        <v>3799</v>
      </c>
      <c r="V1363" s="1">
        <f t="shared" si="239"/>
        <v>0.28954988154777572</v>
      </c>
      <c r="W1363">
        <v>4</v>
      </c>
      <c r="X1363" s="10">
        <f t="shared" si="240"/>
        <v>4</v>
      </c>
      <c r="Y1363" s="4">
        <v>727</v>
      </c>
      <c r="Z1363" s="12">
        <f t="shared" si="241"/>
        <v>727</v>
      </c>
    </row>
    <row r="1364" spans="1:26" x14ac:dyDescent="0.25">
      <c r="A1364">
        <v>1363</v>
      </c>
      <c r="B1364" t="s">
        <v>11883</v>
      </c>
      <c r="C1364" t="s">
        <v>11884</v>
      </c>
      <c r="D1364" t="str">
        <f t="shared" si="233"/>
        <v>JIALTO Mini Waffle Maker 4 Inch- 350 Watts: Stainless Steel Non-Stick Electric Iron Machine for Individual Belgian Waffles, Pan Cakes, Paninis or Other Snacks - Aqua blue</v>
      </c>
      <c r="F1364" t="str">
        <f t="shared" si="242"/>
        <v>Unique</v>
      </c>
      <c r="G1364" t="str" cm="1">
        <f t="array" ref="G1364">PROPER(_xlfn.TEXTJOIN(" ", TRUE, INDEX(_xlfn.FILTERXML("&lt;t&gt;&lt;s&gt;" &amp; SUBSTITUTE(D1364," ","&lt;/s&gt;&lt;s&gt;") &amp; "&lt;/s&gt;&lt;/t&gt;", "//s"), _xlfn.SEQUENCE(4))))</f>
        <v>Jialto Mini Waffle Maker</v>
      </c>
      <c r="H1364" t="str">
        <f t="shared" si="232"/>
        <v>350 Watts: Stainless Steel Non-Stick Electric Iron Machine for Individual Belgian Waffles, Pan Cakes, Paninis or Other Snacks - Aqua blue</v>
      </c>
      <c r="I1364" t="s">
        <v>11885</v>
      </c>
      <c r="J1364" t="s">
        <v>13176</v>
      </c>
      <c r="K1364" s="7" t="str">
        <f t="shared" si="234"/>
        <v>Home &amp; Kitchen</v>
      </c>
      <c r="L1364" t="s">
        <v>13285</v>
      </c>
      <c r="M1364" t="str">
        <f t="shared" si="235"/>
        <v>Kitchen &amp; HomeAppliances</v>
      </c>
      <c r="N1364" s="2" t="s">
        <v>13286</v>
      </c>
      <c r="O1364" s="2" t="str">
        <f t="shared" si="236"/>
        <v>SmallKitchenAppliances</v>
      </c>
      <c r="P1364" s="1" t="s">
        <v>13370</v>
      </c>
      <c r="R1364">
        <v>899</v>
      </c>
      <c r="S1364" s="8">
        <f t="shared" si="237"/>
        <v>899</v>
      </c>
      <c r="T1364" s="2">
        <v>1999</v>
      </c>
      <c r="U1364" s="8">
        <f t="shared" si="238"/>
        <v>1999</v>
      </c>
      <c r="V1364" s="1">
        <f t="shared" si="239"/>
        <v>0.55027513756878443</v>
      </c>
      <c r="W1364">
        <v>4</v>
      </c>
      <c r="X1364" s="10">
        <f t="shared" si="240"/>
        <v>4</v>
      </c>
      <c r="Y1364" s="4">
        <v>832</v>
      </c>
      <c r="Z1364" s="12">
        <f t="shared" si="241"/>
        <v>832</v>
      </c>
    </row>
    <row r="1365" spans="1:26" x14ac:dyDescent="0.25">
      <c r="A1365">
        <v>1364</v>
      </c>
      <c r="B1365" t="s">
        <v>11894</v>
      </c>
      <c r="C1365" t="s">
        <v>11895</v>
      </c>
      <c r="D1365" t="str">
        <f t="shared" si="233"/>
        <v>Candes BlowHot All in One Silent Blower Fan Room Heater (ABS Body, White, Brown) 2000 Watts</v>
      </c>
      <c r="F1365" t="str">
        <f t="shared" si="242"/>
        <v>Unique</v>
      </c>
      <c r="G1365" t="str" cm="1">
        <f t="array" ref="G1365">PROPER(_xlfn.TEXTJOIN(" ", TRUE, INDEX(_xlfn.FILTERXML("&lt;t&gt;&lt;s&gt;" &amp; SUBSTITUTE(D1365," ","&lt;/s&gt;&lt;s&gt;") &amp; "&lt;/s&gt;&lt;/t&gt;", "//s"), _xlfn.SEQUENCE(4))))</f>
        <v>Candes Blowhot All In</v>
      </c>
      <c r="H1365" t="str">
        <f t="shared" si="232"/>
        <v>Blower Fan Room Heater (ABS Body, White, Brown) 2000 Watts</v>
      </c>
      <c r="I1365" t="s">
        <v>8472</v>
      </c>
      <c r="J1365" t="s">
        <v>13176</v>
      </c>
      <c r="K1365" s="7" t="str">
        <f t="shared" si="234"/>
        <v>Home &amp; Kitchen</v>
      </c>
      <c r="L1365" s="2" t="s">
        <v>13289</v>
      </c>
      <c r="M1365" t="str">
        <f t="shared" si="235"/>
        <v>Heating , Cooling &amp; AirQuality</v>
      </c>
      <c r="N1365" s="2" t="s">
        <v>13290</v>
      </c>
      <c r="O1365" s="2" t="str">
        <f t="shared" si="236"/>
        <v>RoomHeaters</v>
      </c>
      <c r="P1365" s="1" t="s">
        <v>13292</v>
      </c>
      <c r="R1365" s="2">
        <v>1090</v>
      </c>
      <c r="S1365" s="8">
        <f t="shared" si="237"/>
        <v>1090</v>
      </c>
      <c r="T1365" s="2">
        <v>2999</v>
      </c>
      <c r="U1365" s="8">
        <f t="shared" si="238"/>
        <v>2999</v>
      </c>
      <c r="V1365" s="1">
        <f t="shared" si="239"/>
        <v>0.63654551517172386</v>
      </c>
      <c r="W1365">
        <v>3.5</v>
      </c>
      <c r="X1365" s="10">
        <f t="shared" si="240"/>
        <v>3.5</v>
      </c>
      <c r="Y1365" s="4">
        <v>57</v>
      </c>
      <c r="Z1365" s="12">
        <f t="shared" si="241"/>
        <v>57</v>
      </c>
    </row>
    <row r="1366" spans="1:26" x14ac:dyDescent="0.25">
      <c r="A1366">
        <v>1365</v>
      </c>
      <c r="B1366" t="s">
        <v>11904</v>
      </c>
      <c r="C1366" t="s">
        <v>11905</v>
      </c>
      <c r="D1366" t="str">
        <f t="shared" si="233"/>
        <v>Ionix Jewellery Scale | Weight Scale | Digital Weight Machine | weight machine for gold | Electronic weighing machines for Jewellery 0.01G to 200G Small Weight Machine for Shop - Silver</v>
      </c>
      <c r="F1366" t="str">
        <f t="shared" si="242"/>
        <v>Unique</v>
      </c>
      <c r="G1366" t="str" cm="1">
        <f t="array" ref="G1366">PROPER(_xlfn.TEXTJOIN(" ", TRUE, INDEX(_xlfn.FILTERXML("&lt;t&gt;&lt;s&gt;" &amp; SUBSTITUTE(D1366," ","&lt;/s&gt;&lt;s&gt;") &amp; "&lt;/s&gt;&lt;/t&gt;", "//s"), _xlfn.SEQUENCE(4))))</f>
        <v>Ionix Jewellery Scale |</v>
      </c>
      <c r="H1366" t="str">
        <f t="shared" si="232"/>
        <v>| Digital Weight Machine | weight machine for gold | Electronic weighing machines for Jewellery 0.01G to 200G Small Weight Machine for Shop - Silver</v>
      </c>
      <c r="I1366" t="s">
        <v>8494</v>
      </c>
      <c r="J1366" t="s">
        <v>13176</v>
      </c>
      <c r="K1366" s="7" t="str">
        <f t="shared" si="234"/>
        <v>Home &amp; Kitchen</v>
      </c>
      <c r="L1366" t="s">
        <v>13285</v>
      </c>
      <c r="M1366" t="str">
        <f t="shared" si="235"/>
        <v>Kitchen &amp; HomeAppliances</v>
      </c>
      <c r="N1366" t="s">
        <v>13286</v>
      </c>
      <c r="O1366" s="2" t="str">
        <f t="shared" si="236"/>
        <v>SmallKitchenAppliances</v>
      </c>
      <c r="P1366" s="1" t="s">
        <v>13296</v>
      </c>
      <c r="R1366">
        <v>295</v>
      </c>
      <c r="S1366" s="8">
        <f t="shared" si="237"/>
        <v>295</v>
      </c>
      <c r="T1366">
        <v>599</v>
      </c>
      <c r="U1366" s="8">
        <f t="shared" si="238"/>
        <v>599</v>
      </c>
      <c r="V1366" s="1">
        <f t="shared" si="239"/>
        <v>0.50751252086811349</v>
      </c>
      <c r="W1366">
        <v>4</v>
      </c>
      <c r="X1366" s="10">
        <f t="shared" si="240"/>
        <v>4</v>
      </c>
      <c r="Y1366" s="4">
        <v>1644</v>
      </c>
      <c r="Z1366" s="12">
        <f t="shared" si="241"/>
        <v>1644</v>
      </c>
    </row>
    <row r="1367" spans="1:26" x14ac:dyDescent="0.25">
      <c r="A1367">
        <v>1366</v>
      </c>
      <c r="B1367" t="s">
        <v>11914</v>
      </c>
      <c r="C1367" t="s">
        <v>11915</v>
      </c>
      <c r="D1367" t="str">
        <f t="shared" si="233"/>
        <v>Kitchen Kit Electric Kettle, 1.8L Stainless Steel Tea Kettle, Fast Boil Water Warmer with Auto Shut Off and Boil Dry Protection Tech</v>
      </c>
      <c r="F1367" t="str">
        <f t="shared" si="242"/>
        <v>Unique</v>
      </c>
      <c r="G1367" t="str" cm="1">
        <f t="array" ref="G1367">PROPER(_xlfn.TEXTJOIN(" ", TRUE, INDEX(_xlfn.FILTERXML("&lt;t&gt;&lt;s&gt;" &amp; SUBSTITUTE(D1367," ","&lt;/s&gt;&lt;s&gt;") &amp; "&lt;/s&gt;&lt;/t&gt;", "//s"), _xlfn.SEQUENCE(4))))</f>
        <v>Kitchen Kit Electric Kettle,</v>
      </c>
      <c r="H1367" t="str">
        <f t="shared" si="232"/>
        <v>Steel Tea Kettle, Fast Boil Water Warmer with Auto Shut Off and Boil Dry Protection Tech</v>
      </c>
      <c r="I1367" t="s">
        <v>8670</v>
      </c>
      <c r="J1367" t="s">
        <v>13176</v>
      </c>
      <c r="K1367" s="7" t="str">
        <f t="shared" si="234"/>
        <v>Home &amp; Kitchen</v>
      </c>
      <c r="L1367" t="s">
        <v>13285</v>
      </c>
      <c r="M1367" t="str">
        <f t="shared" si="235"/>
        <v>Kitchen &amp; HomeAppliances</v>
      </c>
      <c r="N1367" s="2" t="s">
        <v>13286</v>
      </c>
      <c r="O1367" s="2" t="str">
        <f t="shared" si="236"/>
        <v>SmallKitchenAppliances</v>
      </c>
      <c r="P1367" s="1" t="s">
        <v>13287</v>
      </c>
      <c r="Q1367" t="s">
        <v>13307</v>
      </c>
      <c r="R1367">
        <v>479</v>
      </c>
      <c r="S1367" s="8">
        <f t="shared" si="237"/>
        <v>479</v>
      </c>
      <c r="T1367" s="2">
        <v>1999</v>
      </c>
      <c r="U1367" s="8">
        <f t="shared" si="238"/>
        <v>1999</v>
      </c>
      <c r="V1367" s="1">
        <f t="shared" si="239"/>
        <v>0.76038019009504754</v>
      </c>
      <c r="W1367">
        <v>3.4</v>
      </c>
      <c r="X1367" s="10">
        <f t="shared" si="240"/>
        <v>3.4</v>
      </c>
      <c r="Y1367" s="4">
        <v>1066</v>
      </c>
      <c r="Z1367" s="12">
        <f t="shared" si="241"/>
        <v>1066</v>
      </c>
    </row>
    <row r="1368" spans="1:26" x14ac:dyDescent="0.25">
      <c r="A1368">
        <v>1367</v>
      </c>
      <c r="B1368" t="s">
        <v>11924</v>
      </c>
      <c r="C1368" t="s">
        <v>11925</v>
      </c>
      <c r="D1368" t="str">
        <f t="shared" si="233"/>
        <v>Racold Pronto Pro 3Litres 3KW Vertical Instant Water Heater (Geyser)</v>
      </c>
      <c r="F1368" t="str">
        <f t="shared" si="242"/>
        <v>Unique</v>
      </c>
      <c r="G1368" t="str" cm="1">
        <f t="array" ref="G1368">PROPER(_xlfn.TEXTJOIN(" ", TRUE, INDEX(_xlfn.FILTERXML("&lt;t&gt;&lt;s&gt;" &amp; SUBSTITUTE(D1368," ","&lt;/s&gt;&lt;s&gt;") &amp; "&lt;/s&gt;&lt;/t&gt;", "//s"), _xlfn.SEQUENCE(4))))</f>
        <v>Racold Pronto Pro 3Litres</v>
      </c>
      <c r="H1368" t="str">
        <f t="shared" si="232"/>
        <v>Instant Water Heater (Geyser)</v>
      </c>
      <c r="I1368" t="s">
        <v>8629</v>
      </c>
      <c r="J1368" t="s">
        <v>13176</v>
      </c>
      <c r="K1368" s="7" t="str">
        <f t="shared" si="234"/>
        <v>Home &amp; Kitchen</v>
      </c>
      <c r="L1368" s="2" t="s">
        <v>13289</v>
      </c>
      <c r="M1368" t="str">
        <f t="shared" si="235"/>
        <v>Heating , Cooling &amp; AirQuality</v>
      </c>
      <c r="N1368" s="2" t="s">
        <v>13305</v>
      </c>
      <c r="O1368" s="2" t="str">
        <f t="shared" si="236"/>
        <v>WaterHeaters &amp; Geysers</v>
      </c>
      <c r="P1368" s="1" t="s">
        <v>13306</v>
      </c>
      <c r="R1368" s="2">
        <v>2949</v>
      </c>
      <c r="S1368" s="8">
        <f t="shared" si="237"/>
        <v>2949</v>
      </c>
      <c r="T1368" s="2">
        <v>4849</v>
      </c>
      <c r="U1368" s="8">
        <f t="shared" si="238"/>
        <v>4849</v>
      </c>
      <c r="V1368" s="1">
        <f t="shared" si="239"/>
        <v>0.39183336770468136</v>
      </c>
      <c r="W1368">
        <v>4.2</v>
      </c>
      <c r="X1368" s="10">
        <f t="shared" si="240"/>
        <v>4.2</v>
      </c>
      <c r="Y1368" s="4">
        <v>7968</v>
      </c>
      <c r="Z1368" s="12">
        <f t="shared" si="241"/>
        <v>7968</v>
      </c>
    </row>
    <row r="1369" spans="1:26" x14ac:dyDescent="0.25">
      <c r="A1369">
        <v>1368</v>
      </c>
      <c r="B1369" t="s">
        <v>11934</v>
      </c>
      <c r="C1369" t="s">
        <v>11935</v>
      </c>
      <c r="D1369" t="str">
        <f t="shared" si="233"/>
        <v>ESN 999 Supreme Quality 1500W Immersion Water Heater Rod (Black)</v>
      </c>
      <c r="F1369" t="str">
        <f t="shared" si="242"/>
        <v>Unique</v>
      </c>
      <c r="G1369" t="str" cm="1">
        <f t="array" ref="G1369">PROPER(_xlfn.TEXTJOIN(" ", TRUE, INDEX(_xlfn.FILTERXML("&lt;t&gt;&lt;s&gt;" &amp; SUBSTITUTE(D1369," ","&lt;/s&gt;&lt;s&gt;") &amp; "&lt;/s&gt;&lt;/t&gt;", "//s"), _xlfn.SEQUENCE(4))))</f>
        <v>Esn 999 Supreme Quality</v>
      </c>
      <c r="H1369" t="str">
        <f t="shared" si="232"/>
        <v>Water Heater Rod (Black)</v>
      </c>
      <c r="I1369" t="s">
        <v>8752</v>
      </c>
      <c r="J1369" t="s">
        <v>13176</v>
      </c>
      <c r="K1369" s="7" t="str">
        <f t="shared" si="234"/>
        <v>Home &amp; Kitchen</v>
      </c>
      <c r="L1369" t="s">
        <v>13289</v>
      </c>
      <c r="M1369" t="str">
        <f t="shared" si="235"/>
        <v>Heating , Cooling &amp; AirQuality</v>
      </c>
      <c r="N1369" t="s">
        <v>13305</v>
      </c>
      <c r="O1369" s="2" t="str">
        <f t="shared" si="236"/>
        <v>WaterHeaters &amp; Geysers</v>
      </c>
      <c r="P1369" s="1" t="s">
        <v>13309</v>
      </c>
      <c r="R1369">
        <v>335</v>
      </c>
      <c r="S1369" s="8">
        <f t="shared" si="237"/>
        <v>335</v>
      </c>
      <c r="T1369">
        <v>510</v>
      </c>
      <c r="U1369" s="8">
        <f t="shared" si="238"/>
        <v>510</v>
      </c>
      <c r="V1369" s="1">
        <f t="shared" si="239"/>
        <v>0.34313725490196079</v>
      </c>
      <c r="W1369">
        <v>3.8</v>
      </c>
      <c r="X1369" s="10">
        <f t="shared" si="240"/>
        <v>3.8</v>
      </c>
      <c r="Y1369" s="4">
        <v>3195</v>
      </c>
      <c r="Z1369" s="12">
        <f t="shared" si="241"/>
        <v>3195</v>
      </c>
    </row>
    <row r="1370" spans="1:26" x14ac:dyDescent="0.25">
      <c r="A1370">
        <v>1369</v>
      </c>
      <c r="B1370" t="s">
        <v>11944</v>
      </c>
      <c r="C1370" t="s">
        <v>13011</v>
      </c>
      <c r="D1370" t="str">
        <f t="shared" si="233"/>
        <v>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F1370" t="str">
        <f t="shared" si="242"/>
        <v>Unique</v>
      </c>
      <c r="G1370" t="str" cm="1">
        <f t="array" ref="G1370">PROPER(_xlfn.TEXTJOIN(" ", TRUE, INDEX(_xlfn.FILTERXML("&lt;t&gt;&lt;s&gt;" &amp; SUBSTITUTE(D1370," ","&lt;/s&gt;&lt;s&gt;") &amp; "&lt;/s&gt;&lt;/t&gt;", "//s"), _xlfn.SEQUENCE(4))))</f>
        <v>Pajaka South Indian Filter</v>
      </c>
      <c r="H1370" t="str">
        <f t="shared" si="232"/>
        <v>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I1370" t="s">
        <v>9520</v>
      </c>
      <c r="J1370" t="s">
        <v>13176</v>
      </c>
      <c r="K1370" s="7" t="str">
        <f t="shared" si="234"/>
        <v>Home &amp; Kitchen</v>
      </c>
      <c r="L1370" t="s">
        <v>13285</v>
      </c>
      <c r="M1370" t="str">
        <f t="shared" si="235"/>
        <v>Kitchen &amp; HomeAppliances</v>
      </c>
      <c r="N1370" t="s">
        <v>13329</v>
      </c>
      <c r="O1370" s="2" t="str">
        <f t="shared" si="236"/>
        <v>Coffee , Tea &amp; Espresso</v>
      </c>
      <c r="P1370" s="1" t="s">
        <v>13333</v>
      </c>
      <c r="R1370">
        <v>293</v>
      </c>
      <c r="S1370" s="8">
        <f t="shared" si="237"/>
        <v>293</v>
      </c>
      <c r="T1370">
        <v>499</v>
      </c>
      <c r="U1370" s="8">
        <f t="shared" si="238"/>
        <v>499</v>
      </c>
      <c r="V1370" s="1">
        <f t="shared" si="239"/>
        <v>0.41282565130260523</v>
      </c>
      <c r="W1370">
        <v>4.0999999999999996</v>
      </c>
      <c r="X1370" s="10">
        <f t="shared" si="240"/>
        <v>4.0999999999999996</v>
      </c>
      <c r="Y1370" s="4">
        <v>1456</v>
      </c>
      <c r="Z1370" s="12">
        <f t="shared" si="241"/>
        <v>1456</v>
      </c>
    </row>
    <row r="1371" spans="1:26" x14ac:dyDescent="0.25">
      <c r="A1371">
        <v>1370</v>
      </c>
      <c r="B1371" t="s">
        <v>11953</v>
      </c>
      <c r="C1371" t="s">
        <v>11954</v>
      </c>
      <c r="D1371" t="str">
        <f t="shared" si="233"/>
        <v>Saiyam Stainless Steel Espresso Maker Stovetop Coffee Percolator Italian Coffee Maker Moka Pot (4 Cup - 200 ml, Silver)</v>
      </c>
      <c r="F1371" t="str">
        <f t="shared" si="242"/>
        <v>Unique</v>
      </c>
      <c r="G1371" t="str" cm="1">
        <f t="array" ref="G1371">PROPER(_xlfn.TEXTJOIN(" ", TRUE, INDEX(_xlfn.FILTERXML("&lt;t&gt;&lt;s&gt;" &amp; SUBSTITUTE(D1371," ","&lt;/s&gt;&lt;s&gt;") &amp; "&lt;/s&gt;&lt;/t&gt;", "//s"), _xlfn.SEQUENCE(4))))</f>
        <v>Saiyam Stainless Steel Espresso</v>
      </c>
      <c r="H1371" t="str">
        <f t="shared" si="232"/>
        <v>Coffee Percolator Italian Coffee Maker Moka Pot (4 Cup - 200 ml, Silver)</v>
      </c>
      <c r="I1371" t="s">
        <v>11955</v>
      </c>
      <c r="J1371" t="s">
        <v>13176</v>
      </c>
      <c r="K1371" s="7" t="str">
        <f t="shared" si="234"/>
        <v>Home &amp; Kitchen</v>
      </c>
      <c r="L1371" t="s">
        <v>13285</v>
      </c>
      <c r="M1371" t="str">
        <f t="shared" si="235"/>
        <v>Kitchen &amp; HomeAppliances</v>
      </c>
      <c r="N1371" s="2" t="s">
        <v>13329</v>
      </c>
      <c r="O1371" s="2" t="str">
        <f t="shared" si="236"/>
        <v>Coffee , Tea &amp; Espresso</v>
      </c>
      <c r="P1371" s="1" t="s">
        <v>13371</v>
      </c>
      <c r="R1371">
        <v>599</v>
      </c>
      <c r="S1371" s="8">
        <f t="shared" si="237"/>
        <v>599</v>
      </c>
      <c r="T1371" s="2">
        <v>1299</v>
      </c>
      <c r="U1371" s="8">
        <f t="shared" si="238"/>
        <v>1299</v>
      </c>
      <c r="V1371" s="1">
        <f t="shared" si="239"/>
        <v>0.53887605850654352</v>
      </c>
      <c r="W1371">
        <v>4.2</v>
      </c>
      <c r="X1371" s="10">
        <f t="shared" si="240"/>
        <v>4.2</v>
      </c>
      <c r="Y1371" s="4">
        <v>590</v>
      </c>
      <c r="Z1371" s="12">
        <f t="shared" si="241"/>
        <v>590</v>
      </c>
    </row>
    <row r="1372" spans="1:26" x14ac:dyDescent="0.25">
      <c r="A1372">
        <v>1371</v>
      </c>
      <c r="B1372" t="s">
        <v>11964</v>
      </c>
      <c r="C1372" t="s">
        <v>11965</v>
      </c>
      <c r="D1372" t="str">
        <f t="shared" si="233"/>
        <v>KONVIO NEER 10 Inch Spun Filter (PP SPUN) Cartridge Compatible for 10 Inch Pre-Filter Housing of Water Purifier | Pack of 4 Spun</v>
      </c>
      <c r="F1372" t="str">
        <f t="shared" si="242"/>
        <v>Unique</v>
      </c>
      <c r="G1372" t="str" cm="1">
        <f t="array" ref="G1372">PROPER(_xlfn.TEXTJOIN(" ", TRUE, INDEX(_xlfn.FILTERXML("&lt;t&gt;&lt;s&gt;" &amp; SUBSTITUTE(D1372," ","&lt;/s&gt;&lt;s&gt;") &amp; "&lt;/s&gt;&lt;/t&gt;", "//s"), _xlfn.SEQUENCE(4))))</f>
        <v>Konvio Neer 10 Inch</v>
      </c>
      <c r="H1372" t="str">
        <f t="shared" si="232"/>
        <v>(PP SPUN) Cartridge Compatible for 10 Inch Pre-Filter Housing of Water Purifier | Pack of 4 Spun</v>
      </c>
      <c r="I1372" t="s">
        <v>9541</v>
      </c>
      <c r="J1372" t="s">
        <v>13176</v>
      </c>
      <c r="K1372" s="7" t="str">
        <f t="shared" si="234"/>
        <v>Home &amp; Kitchen</v>
      </c>
      <c r="L1372" t="s">
        <v>13285</v>
      </c>
      <c r="M1372" t="str">
        <f t="shared" si="235"/>
        <v>Kitchen &amp; HomeAppliances</v>
      </c>
      <c r="N1372" t="s">
        <v>13334</v>
      </c>
      <c r="O1372" s="2" t="str">
        <f t="shared" si="236"/>
        <v>WaterPurifiers &amp; Accessories</v>
      </c>
      <c r="P1372" s="1" t="s">
        <v>13335</v>
      </c>
      <c r="R1372">
        <v>499</v>
      </c>
      <c r="S1372" s="8">
        <f t="shared" si="237"/>
        <v>499</v>
      </c>
      <c r="T1372">
        <v>999</v>
      </c>
      <c r="U1372" s="8">
        <f t="shared" si="238"/>
        <v>999</v>
      </c>
      <c r="V1372" s="1">
        <f t="shared" si="239"/>
        <v>0.50050050050050054</v>
      </c>
      <c r="W1372">
        <v>4.3</v>
      </c>
      <c r="X1372" s="10">
        <f t="shared" si="240"/>
        <v>4.3</v>
      </c>
      <c r="Y1372" s="4">
        <v>1436</v>
      </c>
      <c r="Z1372" s="12">
        <f t="shared" si="241"/>
        <v>1436</v>
      </c>
    </row>
    <row r="1373" spans="1:26" x14ac:dyDescent="0.25">
      <c r="A1373">
        <v>1372</v>
      </c>
      <c r="B1373" t="s">
        <v>11974</v>
      </c>
      <c r="C1373" t="s">
        <v>11975</v>
      </c>
      <c r="D1373" t="str">
        <f t="shared" si="233"/>
        <v>Havells Glydo 1000 watt Dry Iron With American Heritage Non Stick Sole Plate, Aerodynamic Design, Easy Grip Temperature Knob and 2 years Warranty. (Charcoal Blue)</v>
      </c>
      <c r="F1373" t="str">
        <f t="shared" si="242"/>
        <v>Unique</v>
      </c>
      <c r="G1373" t="str" cm="1">
        <f t="array" ref="G1373">PROPER(_xlfn.TEXTJOIN(" ", TRUE, INDEX(_xlfn.FILTERXML("&lt;t&gt;&lt;s&gt;" &amp; SUBSTITUTE(D1373," ","&lt;/s&gt;&lt;s&gt;") &amp; "&lt;/s&gt;&lt;/t&gt;", "//s"), _xlfn.SEQUENCE(4))))</f>
        <v>Havells Glydo 1000 Watt</v>
      </c>
      <c r="H1373" t="str">
        <f t="shared" ref="H1373:H1436" si="243">IFERROR(TRIM(MID(D1373, FIND("~", SUBSTITUTE(D1373, " ", "~", 6)) + 1, LEN(D1373))), "")</f>
        <v>With American Heritage Non Stick Sole Plate, Aerodynamic Design, Easy Grip Temperature Knob and 2 years Warranty. (Charcoal Blue)</v>
      </c>
      <c r="I1373" t="s">
        <v>8607</v>
      </c>
      <c r="J1373" t="s">
        <v>13176</v>
      </c>
      <c r="K1373" s="7" t="str">
        <f t="shared" si="234"/>
        <v>Home &amp; Kitchen</v>
      </c>
      <c r="L1373" t="s">
        <v>13285</v>
      </c>
      <c r="M1373" t="str">
        <f t="shared" si="235"/>
        <v>Kitchen &amp; HomeAppliances</v>
      </c>
      <c r="N1373" s="2" t="s">
        <v>13293</v>
      </c>
      <c r="O1373" s="2" t="str">
        <f t="shared" si="236"/>
        <v>Vacuum , Cleaning &amp; Ironing</v>
      </c>
      <c r="P1373" s="1" t="s">
        <v>13294</v>
      </c>
      <c r="Q1373" t="s">
        <v>13303</v>
      </c>
      <c r="R1373">
        <v>849</v>
      </c>
      <c r="S1373" s="8">
        <f t="shared" si="237"/>
        <v>849</v>
      </c>
      <c r="T1373" s="2">
        <v>1190</v>
      </c>
      <c r="U1373" s="8">
        <f t="shared" si="238"/>
        <v>1190</v>
      </c>
      <c r="V1373" s="1">
        <f t="shared" si="239"/>
        <v>0.28655462184873948</v>
      </c>
      <c r="W1373">
        <v>4.2</v>
      </c>
      <c r="X1373" s="10">
        <f t="shared" si="240"/>
        <v>4.2</v>
      </c>
      <c r="Y1373" s="4">
        <v>4184</v>
      </c>
      <c r="Z1373" s="12">
        <f t="shared" si="241"/>
        <v>4184</v>
      </c>
    </row>
    <row r="1374" spans="1:26" x14ac:dyDescent="0.25">
      <c r="A1374">
        <v>1373</v>
      </c>
      <c r="B1374" t="s">
        <v>11984</v>
      </c>
      <c r="C1374" t="s">
        <v>11985</v>
      </c>
      <c r="D1374" t="str">
        <f t="shared" si="233"/>
        <v>Raffles Premium Stainless Steel South Indian Coffee Filter Drip Coffee Maker, 2-3 Cups, 150 ml</v>
      </c>
      <c r="F1374" t="str">
        <f t="shared" si="242"/>
        <v>Unique</v>
      </c>
      <c r="G1374" t="str" cm="1">
        <f t="array" ref="G1374">PROPER(_xlfn.TEXTJOIN(" ", TRUE, INDEX(_xlfn.FILTERXML("&lt;t&gt;&lt;s&gt;" &amp; SUBSTITUTE(D1374," ","&lt;/s&gt;&lt;s&gt;") &amp; "&lt;/s&gt;&lt;/t&gt;", "//s"), _xlfn.SEQUENCE(4))))</f>
        <v>Raffles Premium Stainless Steel</v>
      </c>
      <c r="H1374" t="str">
        <f t="shared" si="243"/>
        <v>Coffee Filter Drip Coffee Maker, 2-3 Cups, 150 ml</v>
      </c>
      <c r="I1374" t="s">
        <v>9520</v>
      </c>
      <c r="J1374" t="s">
        <v>13176</v>
      </c>
      <c r="K1374" s="7" t="str">
        <f t="shared" si="234"/>
        <v>Home &amp; Kitchen</v>
      </c>
      <c r="L1374" t="s">
        <v>13285</v>
      </c>
      <c r="M1374" t="str">
        <f t="shared" si="235"/>
        <v>Kitchen &amp; HomeAppliances</v>
      </c>
      <c r="N1374" t="s">
        <v>13329</v>
      </c>
      <c r="O1374" s="2" t="str">
        <f t="shared" si="236"/>
        <v>Coffee , Tea &amp; Espresso</v>
      </c>
      <c r="P1374" s="1" t="s">
        <v>13333</v>
      </c>
      <c r="R1374">
        <v>249</v>
      </c>
      <c r="S1374" s="8">
        <f t="shared" si="237"/>
        <v>249</v>
      </c>
      <c r="T1374">
        <v>400</v>
      </c>
      <c r="U1374" s="8">
        <f t="shared" si="238"/>
        <v>400</v>
      </c>
      <c r="V1374" s="1">
        <f t="shared" si="239"/>
        <v>0.3775</v>
      </c>
      <c r="W1374">
        <v>4.0999999999999996</v>
      </c>
      <c r="X1374" s="10">
        <f t="shared" si="240"/>
        <v>4.0999999999999996</v>
      </c>
      <c r="Y1374" s="4">
        <v>693</v>
      </c>
      <c r="Z1374" s="12">
        <f t="shared" si="241"/>
        <v>693</v>
      </c>
    </row>
    <row r="1375" spans="1:26" x14ac:dyDescent="0.25">
      <c r="A1375">
        <v>1374</v>
      </c>
      <c r="B1375" t="s">
        <v>11994</v>
      </c>
      <c r="C1375" t="s">
        <v>11995</v>
      </c>
      <c r="D1375" t="str">
        <f t="shared" si="233"/>
        <v>IONIX Activated Carbon Faucet Water Filters Universal Interface Home Kitchen Faucet Tap Water | Tap filter Multilayer | Clean Purifier Filter Cartridge Five Layer Water Filter-Pack of 1</v>
      </c>
      <c r="F1375" t="str">
        <f t="shared" si="242"/>
        <v>Unique</v>
      </c>
      <c r="G1375" t="str" cm="1">
        <f t="array" ref="G1375">PROPER(_xlfn.TEXTJOIN(" ", TRUE, INDEX(_xlfn.FILTERXML("&lt;t&gt;&lt;s&gt;" &amp; SUBSTITUTE(D1375," ","&lt;/s&gt;&lt;s&gt;") &amp; "&lt;/s&gt;&lt;/t&gt;", "//s"), _xlfn.SEQUENCE(4))))</f>
        <v>Ionix Activated Carbon Faucet</v>
      </c>
      <c r="H1375" t="str">
        <f t="shared" si="243"/>
        <v>Universal Interface Home Kitchen Faucet Tap Water | Tap filter Multilayer | Clean Purifier Filter Cartridge Five Layer Water Filter-Pack of 1</v>
      </c>
      <c r="I1375" t="s">
        <v>9541</v>
      </c>
      <c r="J1375" t="s">
        <v>13176</v>
      </c>
      <c r="K1375" s="7" t="str">
        <f t="shared" si="234"/>
        <v>Home &amp; Kitchen</v>
      </c>
      <c r="L1375" t="s">
        <v>13285</v>
      </c>
      <c r="M1375" t="str">
        <f t="shared" si="235"/>
        <v>Kitchen &amp; HomeAppliances</v>
      </c>
      <c r="N1375" t="s">
        <v>13334</v>
      </c>
      <c r="O1375" s="2" t="str">
        <f t="shared" si="236"/>
        <v>WaterPurifiers &amp; Accessories</v>
      </c>
      <c r="P1375" s="1" t="s">
        <v>13335</v>
      </c>
      <c r="R1375">
        <v>185</v>
      </c>
      <c r="S1375" s="8">
        <f t="shared" si="237"/>
        <v>185</v>
      </c>
      <c r="T1375">
        <v>599</v>
      </c>
      <c r="U1375" s="8">
        <f t="shared" si="238"/>
        <v>599</v>
      </c>
      <c r="V1375" s="1">
        <f t="shared" si="239"/>
        <v>0.69115191986644409</v>
      </c>
      <c r="W1375">
        <v>3.9</v>
      </c>
      <c r="X1375" s="10">
        <f t="shared" si="240"/>
        <v>3.9</v>
      </c>
      <c r="Y1375" s="4">
        <v>1306</v>
      </c>
      <c r="Z1375" s="12">
        <f t="shared" si="241"/>
        <v>1306</v>
      </c>
    </row>
    <row r="1376" spans="1:26" x14ac:dyDescent="0.25">
      <c r="A1376">
        <v>1375</v>
      </c>
      <c r="B1376" t="s">
        <v>12004</v>
      </c>
      <c r="C1376" t="s">
        <v>12005</v>
      </c>
      <c r="D1376" t="str">
        <f t="shared" si="233"/>
        <v>KNYUC MART Mini Electric Handy Room Heater Compact Plug-in, The Wall Outlet 400 Watts, Handy Air Warmer Blower Adjustable Timer Digital Display</v>
      </c>
      <c r="F1376" t="str">
        <f t="shared" si="242"/>
        <v>Unique</v>
      </c>
      <c r="G1376" t="str" cm="1">
        <f t="array" ref="G1376">PROPER(_xlfn.TEXTJOIN(" ", TRUE, INDEX(_xlfn.FILTERXML("&lt;t&gt;&lt;s&gt;" &amp; SUBSTITUTE(D1376," ","&lt;/s&gt;&lt;s&gt;") &amp; "&lt;/s&gt;&lt;/t&gt;", "//s"), _xlfn.SEQUENCE(4))))</f>
        <v>Knyuc Mart Mini Electric</v>
      </c>
      <c r="H1376" t="str">
        <f t="shared" si="243"/>
        <v>Heater Compact Plug-in, The Wall Outlet 400 Watts, Handy Air Warmer Blower Adjustable Timer Digital Display</v>
      </c>
      <c r="I1376" t="s">
        <v>8472</v>
      </c>
      <c r="J1376" t="s">
        <v>13176</v>
      </c>
      <c r="K1376" s="7" t="str">
        <f t="shared" si="234"/>
        <v>Home &amp; Kitchen</v>
      </c>
      <c r="L1376" t="s">
        <v>13289</v>
      </c>
      <c r="M1376" t="str">
        <f t="shared" si="235"/>
        <v>Heating , Cooling &amp; AirQuality</v>
      </c>
      <c r="N1376" t="s">
        <v>13290</v>
      </c>
      <c r="O1376" s="2" t="str">
        <f t="shared" si="236"/>
        <v>RoomHeaters</v>
      </c>
      <c r="P1376" s="1" t="s">
        <v>13292</v>
      </c>
      <c r="R1376">
        <v>778</v>
      </c>
      <c r="S1376" s="8">
        <f t="shared" si="237"/>
        <v>778</v>
      </c>
      <c r="T1376">
        <v>999</v>
      </c>
      <c r="U1376" s="8">
        <f t="shared" si="238"/>
        <v>999</v>
      </c>
      <c r="V1376" s="1">
        <f t="shared" si="239"/>
        <v>0.22122122122122123</v>
      </c>
      <c r="W1376">
        <v>3.3</v>
      </c>
      <c r="X1376" s="10">
        <f t="shared" si="240"/>
        <v>3.3</v>
      </c>
      <c r="Y1376" s="4">
        <v>8</v>
      </c>
      <c r="Z1376" s="12">
        <f t="shared" si="241"/>
        <v>8</v>
      </c>
    </row>
    <row r="1377" spans="1:26" x14ac:dyDescent="0.25">
      <c r="A1377">
        <v>1376</v>
      </c>
      <c r="B1377" t="s">
        <v>12014</v>
      </c>
      <c r="C1377" t="s">
        <v>12015</v>
      </c>
      <c r="D1377" t="str">
        <f t="shared" si="233"/>
        <v>INKULTURE Stainless_Steel Measuring Cups and Spoon Combo for Dry or Liquid Kitchen Gadgets for Cooking and Baking Cakes Measuring Cup Set Combo with Handles (Set of 4 Cups and 4 Spoons)</v>
      </c>
      <c r="F1377" t="str">
        <f t="shared" si="242"/>
        <v>Unique</v>
      </c>
      <c r="G1377" t="str" cm="1">
        <f t="array" ref="G1377">PROPER(_xlfn.TEXTJOIN(" ", TRUE, INDEX(_xlfn.FILTERXML("&lt;t&gt;&lt;s&gt;" &amp; SUBSTITUTE(D1377," ","&lt;/s&gt;&lt;s&gt;") &amp; "&lt;/s&gt;&lt;/t&gt;", "//s"), _xlfn.SEQUENCE(4))))</f>
        <v>Inkulture Stainless_Steel Measuring Cups</v>
      </c>
      <c r="H1377" t="str">
        <f t="shared" si="243"/>
        <v>Combo for Dry or Liquid Kitchen Gadgets for Cooking and Baking Cakes Measuring Cup Set Combo with Handles (Set of 4 Cups and 4 Spoons)</v>
      </c>
      <c r="I1377" t="s">
        <v>12016</v>
      </c>
      <c r="J1377" t="s">
        <v>13176</v>
      </c>
      <c r="K1377" s="7" t="str">
        <f t="shared" si="234"/>
        <v>Home &amp; Kitchen</v>
      </c>
      <c r="L1377" t="s">
        <v>13285</v>
      </c>
      <c r="M1377" t="str">
        <f t="shared" si="235"/>
        <v>Kitchen &amp; HomeAppliances</v>
      </c>
      <c r="N1377" t="s">
        <v>13329</v>
      </c>
      <c r="O1377" s="2" t="str">
        <f t="shared" si="236"/>
        <v>Coffee , Tea &amp; Espresso</v>
      </c>
      <c r="P1377" s="1" t="s">
        <v>13372</v>
      </c>
      <c r="Q1377" t="s">
        <v>13373</v>
      </c>
      <c r="R1377">
        <v>279</v>
      </c>
      <c r="S1377" s="8">
        <f t="shared" si="237"/>
        <v>279</v>
      </c>
      <c r="T1377">
        <v>699</v>
      </c>
      <c r="U1377" s="8">
        <f t="shared" si="238"/>
        <v>699</v>
      </c>
      <c r="V1377" s="1">
        <f t="shared" si="239"/>
        <v>0.60085836909871249</v>
      </c>
      <c r="W1377">
        <v>4.3</v>
      </c>
      <c r="X1377" s="10">
        <f t="shared" si="240"/>
        <v>4.3</v>
      </c>
      <c r="Y1377" s="4">
        <v>2326</v>
      </c>
      <c r="Z1377" s="12">
        <f t="shared" si="241"/>
        <v>2326</v>
      </c>
    </row>
    <row r="1378" spans="1:26" x14ac:dyDescent="0.25">
      <c r="A1378">
        <v>1377</v>
      </c>
      <c r="B1378" t="s">
        <v>12025</v>
      </c>
      <c r="C1378" t="s">
        <v>12026</v>
      </c>
      <c r="D1378" t="str">
        <f t="shared" si="233"/>
        <v>Macmillan Aquafresh 5 Micron PS-05 10" in PP Spun Filter Candle Set for All Type RO Water Purifier 10 inch (4)</v>
      </c>
      <c r="F1378" t="str">
        <f t="shared" si="242"/>
        <v>Unique</v>
      </c>
      <c r="G1378" t="str" cm="1">
        <f t="array" ref="G1378">PROPER(_xlfn.TEXTJOIN(" ", TRUE, INDEX(_xlfn.FILTERXML("&lt;t&gt;&lt;s&gt;" &amp; SUBSTITUTE(D1378," ","&lt;/s&gt;&lt;s&gt;") &amp; "&lt;/s&gt;&lt;/t&gt;", "//s"), _xlfn.SEQUENCE(4))))</f>
        <v>Macmillan Aquafresh 5 Micron</v>
      </c>
      <c r="H1378" t="str">
        <f t="shared" si="243"/>
        <v>in PP Spun Filter Candle Set for All Type RO Water Purifier 10 inch (4)</v>
      </c>
      <c r="I1378" t="s">
        <v>9541</v>
      </c>
      <c r="J1378" t="s">
        <v>13176</v>
      </c>
      <c r="K1378" s="7" t="str">
        <f t="shared" si="234"/>
        <v>Home &amp; Kitchen</v>
      </c>
      <c r="L1378" t="s">
        <v>13285</v>
      </c>
      <c r="M1378" t="str">
        <f t="shared" si="235"/>
        <v>Kitchen &amp; HomeAppliances</v>
      </c>
      <c r="N1378" s="2" t="s">
        <v>13334</v>
      </c>
      <c r="O1378" s="2" t="str">
        <f t="shared" si="236"/>
        <v>WaterPurifiers &amp; Accessories</v>
      </c>
      <c r="P1378" s="1" t="s">
        <v>13335</v>
      </c>
      <c r="R1378">
        <v>215</v>
      </c>
      <c r="S1378" s="8">
        <f t="shared" si="237"/>
        <v>215</v>
      </c>
      <c r="T1378" s="2">
        <v>1499</v>
      </c>
      <c r="U1378" s="8">
        <f t="shared" si="238"/>
        <v>1499</v>
      </c>
      <c r="V1378" s="1">
        <f t="shared" si="239"/>
        <v>0.85657104736490997</v>
      </c>
      <c r="W1378">
        <v>3.9</v>
      </c>
      <c r="X1378" s="10">
        <f t="shared" si="240"/>
        <v>3.9</v>
      </c>
      <c r="Y1378" s="4">
        <v>1004</v>
      </c>
      <c r="Z1378" s="12">
        <f t="shared" si="241"/>
        <v>1004</v>
      </c>
    </row>
    <row r="1379" spans="1:26" x14ac:dyDescent="0.25">
      <c r="A1379">
        <v>1378</v>
      </c>
      <c r="B1379" t="s">
        <v>12035</v>
      </c>
      <c r="C1379" t="s">
        <v>12036</v>
      </c>
      <c r="D1379" t="str">
        <f t="shared" si="233"/>
        <v>Havells D'zire 1000 watt Dry Iron With American Heritage Sole Plate, Aerodynamic Design, Easy Grip Temperature Knob and 2 years Warranty. (Mint)</v>
      </c>
      <c r="F1379" t="str">
        <f t="shared" si="242"/>
        <v>Unique</v>
      </c>
      <c r="G1379" t="str" cm="1">
        <f t="array" ref="G1379">PROPER(_xlfn.TEXTJOIN(" ", TRUE, INDEX(_xlfn.FILTERXML("&lt;t&gt;&lt;s&gt;" &amp; SUBSTITUTE(D1379," ","&lt;/s&gt;&lt;s&gt;") &amp; "&lt;/s&gt;&lt;/t&gt;", "//s"), _xlfn.SEQUENCE(4))))</f>
        <v>Havells D'Zire 1000 Watt</v>
      </c>
      <c r="H1379" t="str">
        <f t="shared" si="243"/>
        <v>With American Heritage Sole Plate, Aerodynamic Design, Easy Grip Temperature Knob and 2 years Warranty. (Mint)</v>
      </c>
      <c r="I1379" t="s">
        <v>8607</v>
      </c>
      <c r="J1379" t="s">
        <v>13176</v>
      </c>
      <c r="K1379" s="7" t="str">
        <f t="shared" si="234"/>
        <v>Home &amp; Kitchen</v>
      </c>
      <c r="L1379" t="s">
        <v>13285</v>
      </c>
      <c r="M1379" t="str">
        <f t="shared" si="235"/>
        <v>Kitchen &amp; HomeAppliances</v>
      </c>
      <c r="N1379" s="2" t="s">
        <v>13293</v>
      </c>
      <c r="O1379" s="2" t="str">
        <f t="shared" si="236"/>
        <v>Vacuum , Cleaning &amp; Ironing</v>
      </c>
      <c r="P1379" s="1" t="s">
        <v>13294</v>
      </c>
      <c r="Q1379" t="s">
        <v>13303</v>
      </c>
      <c r="R1379">
        <v>889</v>
      </c>
      <c r="S1379" s="8">
        <f t="shared" si="237"/>
        <v>889</v>
      </c>
      <c r="T1379" s="2">
        <v>1295</v>
      </c>
      <c r="U1379" s="8">
        <f t="shared" si="238"/>
        <v>1295</v>
      </c>
      <c r="V1379" s="1">
        <f t="shared" si="239"/>
        <v>0.31351351351351353</v>
      </c>
      <c r="W1379">
        <v>4.3</v>
      </c>
      <c r="X1379" s="10">
        <f t="shared" si="240"/>
        <v>4.3</v>
      </c>
      <c r="Y1379" s="4">
        <v>6400</v>
      </c>
      <c r="Z1379" s="12">
        <f t="shared" si="241"/>
        <v>6400</v>
      </c>
    </row>
    <row r="1380" spans="1:26" x14ac:dyDescent="0.25">
      <c r="A1380">
        <v>1379</v>
      </c>
      <c r="B1380" t="s">
        <v>12045</v>
      </c>
      <c r="C1380" t="s">
        <v>12046</v>
      </c>
      <c r="D1380" t="str">
        <f t="shared" si="233"/>
        <v>TE‚Ñ¢ Instant Electric Heating Hot and Cold Water Geyser Tap Water with Digital Display (White)</v>
      </c>
      <c r="F1380" t="str">
        <f t="shared" si="242"/>
        <v>Unique</v>
      </c>
      <c r="G1380" t="str" cm="1">
        <f t="array" ref="G1380">PROPER(_xlfn.TEXTJOIN(" ", TRUE, INDEX(_xlfn.FILTERXML("&lt;t&gt;&lt;s&gt;" &amp; SUBSTITUTE(D1380," ","&lt;/s&gt;&lt;s&gt;") &amp; "&lt;/s&gt;&lt;/t&gt;", "//s"), _xlfn.SEQUENCE(4))))</f>
        <v>Te‚Ñ¢ Instant Electric Heating</v>
      </c>
      <c r="H1380" t="str">
        <f t="shared" si="243"/>
        <v>Cold Water Geyser Tap Water with Digital Display (White)</v>
      </c>
      <c r="I1380" t="s">
        <v>8629</v>
      </c>
      <c r="J1380" t="s">
        <v>13176</v>
      </c>
      <c r="K1380" s="7" t="str">
        <f t="shared" si="234"/>
        <v>Home &amp; Kitchen</v>
      </c>
      <c r="L1380" s="2" t="s">
        <v>13289</v>
      </c>
      <c r="M1380" t="str">
        <f t="shared" si="235"/>
        <v>Heating , Cooling &amp; AirQuality</v>
      </c>
      <c r="N1380" s="2" t="s">
        <v>13305</v>
      </c>
      <c r="O1380" s="2" t="str">
        <f t="shared" si="236"/>
        <v>WaterHeaters &amp; Geysers</v>
      </c>
      <c r="P1380" s="1" t="s">
        <v>13306</v>
      </c>
      <c r="R1380" s="2">
        <v>1449</v>
      </c>
      <c r="S1380" s="8">
        <f t="shared" si="237"/>
        <v>1449</v>
      </c>
      <c r="T1380" s="2">
        <v>4999</v>
      </c>
      <c r="U1380" s="8">
        <f t="shared" si="238"/>
        <v>4999</v>
      </c>
      <c r="V1380" s="1">
        <f t="shared" si="239"/>
        <v>0.71014202840568119</v>
      </c>
      <c r="W1380">
        <v>3.6</v>
      </c>
      <c r="X1380" s="10">
        <f t="shared" si="240"/>
        <v>3.6</v>
      </c>
      <c r="Y1380" s="4">
        <v>63</v>
      </c>
      <c r="Z1380" s="12">
        <f t="shared" si="241"/>
        <v>63</v>
      </c>
    </row>
    <row r="1381" spans="1:26" x14ac:dyDescent="0.25">
      <c r="A1381">
        <v>1380</v>
      </c>
      <c r="B1381" t="s">
        <v>12055</v>
      </c>
      <c r="C1381" t="s">
        <v>12056</v>
      </c>
      <c r="D1381" t="str">
        <f t="shared" si="233"/>
        <v>ZIGMA WinoteK WinoteK Sun Instant Water Geyser, Water Heater, Portable Water Heater, Geysers Made of First Class ABS Plastic, automatic Reset Model, AE10-3 W (Yellow)</v>
      </c>
      <c r="F1381" t="str">
        <f t="shared" si="242"/>
        <v>Unique</v>
      </c>
      <c r="G1381" t="str" cm="1">
        <f t="array" ref="G1381">PROPER(_xlfn.TEXTJOIN(" ", TRUE, INDEX(_xlfn.FILTERXML("&lt;t&gt;&lt;s&gt;" &amp; SUBSTITUTE(D1381," ","&lt;/s&gt;&lt;s&gt;") &amp; "&lt;/s&gt;&lt;/t&gt;", "//s"), _xlfn.SEQUENCE(4))))</f>
        <v>Zigma Winotek Winotek Sun</v>
      </c>
      <c r="H1381" t="str">
        <f t="shared" si="243"/>
        <v>Geyser, Water Heater, Portable Water Heater, Geysers Made of First Class ABS Plastic, automatic Reset Model, AE10-3 W (Yellow)</v>
      </c>
      <c r="I1381" t="s">
        <v>8629</v>
      </c>
      <c r="J1381" t="s">
        <v>13176</v>
      </c>
      <c r="K1381" s="7" t="str">
        <f t="shared" si="234"/>
        <v>Home &amp; Kitchen</v>
      </c>
      <c r="L1381" s="2" t="s">
        <v>13289</v>
      </c>
      <c r="M1381" t="str">
        <f t="shared" si="235"/>
        <v>Heating , Cooling &amp; AirQuality</v>
      </c>
      <c r="N1381" s="2" t="s">
        <v>13305</v>
      </c>
      <c r="O1381" s="2" t="str">
        <f t="shared" si="236"/>
        <v>WaterHeaters &amp; Geysers</v>
      </c>
      <c r="P1381" s="1" t="s">
        <v>13306</v>
      </c>
      <c r="R1381" s="2">
        <v>1190</v>
      </c>
      <c r="S1381" s="8">
        <f t="shared" si="237"/>
        <v>1190</v>
      </c>
      <c r="T1381" s="2">
        <v>2550</v>
      </c>
      <c r="U1381" s="8">
        <f t="shared" si="238"/>
        <v>2550</v>
      </c>
      <c r="V1381" s="1">
        <f t="shared" si="239"/>
        <v>0.53333333333333333</v>
      </c>
      <c r="W1381">
        <v>3.8</v>
      </c>
      <c r="X1381" s="10">
        <f t="shared" si="240"/>
        <v>3.8</v>
      </c>
      <c r="Y1381" s="4">
        <v>1181</v>
      </c>
      <c r="Z1381" s="12">
        <f t="shared" si="241"/>
        <v>1181</v>
      </c>
    </row>
    <row r="1382" spans="1:26" x14ac:dyDescent="0.25">
      <c r="A1382">
        <v>1381</v>
      </c>
      <c r="B1382" t="s">
        <v>12065</v>
      </c>
      <c r="C1382" t="s">
        <v>12066</v>
      </c>
      <c r="D1382" t="str">
        <f t="shared" si="233"/>
        <v>KENT 11054 Alkaline Water Filter Pitcher 3.5 L | Chemical-Free Water with Balanced pH Levels 8.0 to 9.5 | Solves Acidity Issue | Equipped with Carbon and Sediment Filter - Grey</v>
      </c>
      <c r="F1382" t="str">
        <f t="shared" si="242"/>
        <v>Unique</v>
      </c>
      <c r="G1382" t="str" cm="1">
        <f t="array" ref="G1382">PROPER(_xlfn.TEXTJOIN(" ", TRUE, INDEX(_xlfn.FILTERXML("&lt;t&gt;&lt;s&gt;" &amp; SUBSTITUTE(D1382," ","&lt;/s&gt;&lt;s&gt;") &amp; "&lt;/s&gt;&lt;/t&gt;", "//s"), _xlfn.SEQUENCE(4))))</f>
        <v>Kent 11054 Alkaline Water</v>
      </c>
      <c r="H1382" t="str">
        <f t="shared" si="243"/>
        <v>3.5 L | Chemical-Free Water with Balanced pH Levels 8.0 to 9.5 | Solves Acidity Issue | Equipped with Carbon and Sediment Filter - Grey</v>
      </c>
      <c r="I1382" t="s">
        <v>10001</v>
      </c>
      <c r="J1382" t="s">
        <v>13176</v>
      </c>
      <c r="K1382" s="7" t="str">
        <f t="shared" si="234"/>
        <v>Home &amp; Kitchen</v>
      </c>
      <c r="L1382" s="2" t="s">
        <v>13285</v>
      </c>
      <c r="M1382" t="str">
        <f t="shared" si="235"/>
        <v>Kitchen &amp; HomeAppliances</v>
      </c>
      <c r="N1382" s="2" t="s">
        <v>13334</v>
      </c>
      <c r="O1382" s="2" t="str">
        <f t="shared" si="236"/>
        <v>WaterPurifiers &amp; Accessories</v>
      </c>
      <c r="P1382" s="1" t="s">
        <v>13344</v>
      </c>
      <c r="R1382" s="2">
        <v>1799</v>
      </c>
      <c r="S1382" s="8">
        <f t="shared" si="237"/>
        <v>1799</v>
      </c>
      <c r="T1382" s="2">
        <v>1950</v>
      </c>
      <c r="U1382" s="8">
        <f t="shared" si="238"/>
        <v>1950</v>
      </c>
      <c r="V1382" s="1">
        <f t="shared" si="239"/>
        <v>7.7435897435897433E-2</v>
      </c>
      <c r="W1382">
        <v>3.9</v>
      </c>
      <c r="X1382" s="10">
        <f t="shared" si="240"/>
        <v>3.9</v>
      </c>
      <c r="Y1382" s="4">
        <v>1888</v>
      </c>
      <c r="Z1382" s="12">
        <f t="shared" si="241"/>
        <v>1888</v>
      </c>
    </row>
    <row r="1383" spans="1:26" x14ac:dyDescent="0.25">
      <c r="A1383">
        <v>1382</v>
      </c>
      <c r="B1383" t="s">
        <v>12075</v>
      </c>
      <c r="C1383" t="s">
        <v>12076</v>
      </c>
      <c r="D1383" t="str">
        <f t="shared" si="233"/>
        <v>Sujata Dynamix DX Mixer Grinder, 900W, 3 Jars (White)</v>
      </c>
      <c r="F1383" t="str">
        <f t="shared" si="242"/>
        <v>Unique</v>
      </c>
      <c r="G1383" t="str" cm="1">
        <f t="array" ref="G1383">PROPER(_xlfn.TEXTJOIN(" ", TRUE, INDEX(_xlfn.FILTERXML("&lt;t&gt;&lt;s&gt;" &amp; SUBSTITUTE(D1383," ","&lt;/s&gt;&lt;s&gt;") &amp; "&lt;/s&gt;&lt;/t&gt;", "//s"), _xlfn.SEQUENCE(4))))</f>
        <v>Sujata Dynamix Dx Mixer</v>
      </c>
      <c r="H1383" t="str">
        <f t="shared" si="243"/>
        <v>3 Jars (White)</v>
      </c>
      <c r="I1383" t="s">
        <v>8618</v>
      </c>
      <c r="J1383" t="s">
        <v>13176</v>
      </c>
      <c r="K1383" s="7" t="str">
        <f t="shared" si="234"/>
        <v>Home &amp; Kitchen</v>
      </c>
      <c r="L1383" s="2" t="s">
        <v>13285</v>
      </c>
      <c r="M1383" t="str">
        <f t="shared" si="235"/>
        <v>Kitchen &amp; HomeAppliances</v>
      </c>
      <c r="N1383" s="2" t="s">
        <v>13286</v>
      </c>
      <c r="O1383" s="2" t="str">
        <f t="shared" si="236"/>
        <v>SmallKitchenAppliances</v>
      </c>
      <c r="P1383" s="1" t="s">
        <v>13304</v>
      </c>
      <c r="R1383" s="2">
        <v>6120</v>
      </c>
      <c r="S1383" s="8">
        <f t="shared" si="237"/>
        <v>6120</v>
      </c>
      <c r="T1383" s="2">
        <v>8478</v>
      </c>
      <c r="U1383" s="8">
        <f t="shared" si="238"/>
        <v>8478</v>
      </c>
      <c r="V1383" s="1">
        <f t="shared" si="239"/>
        <v>0.2781316348195329</v>
      </c>
      <c r="W1383">
        <v>4.5999999999999996</v>
      </c>
      <c r="X1383" s="10">
        <f t="shared" si="240"/>
        <v>4.5999999999999996</v>
      </c>
      <c r="Y1383" s="4">
        <v>6550</v>
      </c>
      <c r="Z1383" s="12">
        <f t="shared" si="241"/>
        <v>6550</v>
      </c>
    </row>
    <row r="1384" spans="1:26" x14ac:dyDescent="0.25">
      <c r="A1384">
        <v>1383</v>
      </c>
      <c r="B1384" t="s">
        <v>12085</v>
      </c>
      <c r="C1384" t="s">
        <v>12086</v>
      </c>
      <c r="D1384" t="str">
        <f t="shared" si="233"/>
        <v>Lifelong LLMG74 750 Watt Mixer Grinder with 3 Jars (White and Grey)</v>
      </c>
      <c r="F1384" t="str">
        <f t="shared" si="242"/>
        <v>Unique</v>
      </c>
      <c r="G1384" t="str" cm="1">
        <f t="array" ref="G1384">PROPER(_xlfn.TEXTJOIN(" ", TRUE, INDEX(_xlfn.FILTERXML("&lt;t&gt;&lt;s&gt;" &amp; SUBSTITUTE(D1384," ","&lt;/s&gt;&lt;s&gt;") &amp; "&lt;/s&gt;&lt;/t&gt;", "//s"), _xlfn.SEQUENCE(4))))</f>
        <v>Lifelong Llmg74 750 Watt</v>
      </c>
      <c r="H1384" t="str">
        <f t="shared" si="243"/>
        <v>with 3 Jars (White and Grey)</v>
      </c>
      <c r="I1384" t="s">
        <v>8618</v>
      </c>
      <c r="J1384" t="s">
        <v>13176</v>
      </c>
      <c r="K1384" s="7" t="str">
        <f t="shared" si="234"/>
        <v>Home &amp; Kitchen</v>
      </c>
      <c r="L1384" s="2" t="s">
        <v>13285</v>
      </c>
      <c r="M1384" t="str">
        <f t="shared" si="235"/>
        <v>Kitchen &amp; HomeAppliances</v>
      </c>
      <c r="N1384" s="2" t="s">
        <v>13286</v>
      </c>
      <c r="O1384" s="2" t="str">
        <f t="shared" si="236"/>
        <v>SmallKitchenAppliances</v>
      </c>
      <c r="P1384" s="1" t="s">
        <v>13304</v>
      </c>
      <c r="R1384" s="2">
        <v>1799</v>
      </c>
      <c r="S1384" s="8">
        <f t="shared" si="237"/>
        <v>1799</v>
      </c>
      <c r="T1384" s="2">
        <v>3299</v>
      </c>
      <c r="U1384" s="8">
        <f t="shared" si="238"/>
        <v>3299</v>
      </c>
      <c r="V1384" s="1">
        <f t="shared" si="239"/>
        <v>0.45468323734464988</v>
      </c>
      <c r="W1384">
        <v>3.8</v>
      </c>
      <c r="X1384" s="10">
        <f t="shared" si="240"/>
        <v>3.8</v>
      </c>
      <c r="Y1384" s="4">
        <v>1846</v>
      </c>
      <c r="Z1384" s="12">
        <f t="shared" si="241"/>
        <v>1846</v>
      </c>
    </row>
    <row r="1385" spans="1:26" x14ac:dyDescent="0.25">
      <c r="A1385">
        <v>1384</v>
      </c>
      <c r="B1385" t="s">
        <v>12095</v>
      </c>
      <c r="C1385" t="s">
        <v>12096</v>
      </c>
      <c r="D1385" t="str">
        <f t="shared" si="233"/>
        <v>TTK Prestige Limited Orion Mixer Grinder 500 Watts, 3 Jars (1200ml, 1000ml, 500ml) (Red)</v>
      </c>
      <c r="F1385" t="str">
        <f t="shared" si="242"/>
        <v>Unique</v>
      </c>
      <c r="G1385" t="str" cm="1">
        <f t="array" ref="G1385">PROPER(_xlfn.TEXTJOIN(" ", TRUE, INDEX(_xlfn.FILTERXML("&lt;t&gt;&lt;s&gt;" &amp; SUBSTITUTE(D1385," ","&lt;/s&gt;&lt;s&gt;") &amp; "&lt;/s&gt;&lt;/t&gt;", "//s"), _xlfn.SEQUENCE(4))))</f>
        <v>Ttk Prestige Limited Orion</v>
      </c>
      <c r="H1385" t="str">
        <f t="shared" si="243"/>
        <v>500 Watts, 3 Jars (1200ml, 1000ml, 500ml) (Red)</v>
      </c>
      <c r="I1385" t="s">
        <v>8618</v>
      </c>
      <c r="J1385" t="s">
        <v>13176</v>
      </c>
      <c r="K1385" s="7" t="str">
        <f t="shared" si="234"/>
        <v>Home &amp; Kitchen</v>
      </c>
      <c r="L1385" s="2" t="s">
        <v>13285</v>
      </c>
      <c r="M1385" t="str">
        <f t="shared" si="235"/>
        <v>Kitchen &amp; HomeAppliances</v>
      </c>
      <c r="N1385" s="2" t="s">
        <v>13286</v>
      </c>
      <c r="O1385" s="2" t="str">
        <f t="shared" si="236"/>
        <v>SmallKitchenAppliances</v>
      </c>
      <c r="P1385" s="1" t="s">
        <v>13304</v>
      </c>
      <c r="R1385" s="2">
        <v>2199</v>
      </c>
      <c r="S1385" s="8">
        <f t="shared" si="237"/>
        <v>2199</v>
      </c>
      <c r="T1385" s="2">
        <v>3895</v>
      </c>
      <c r="U1385" s="8">
        <f t="shared" si="238"/>
        <v>3895</v>
      </c>
      <c r="V1385" s="1">
        <f t="shared" si="239"/>
        <v>0.43543003851091144</v>
      </c>
      <c r="W1385">
        <v>3.9</v>
      </c>
      <c r="X1385" s="10">
        <f t="shared" si="240"/>
        <v>3.9</v>
      </c>
      <c r="Y1385" s="4">
        <v>1085</v>
      </c>
      <c r="Z1385" s="12">
        <f t="shared" si="241"/>
        <v>1085</v>
      </c>
    </row>
    <row r="1386" spans="1:26" x14ac:dyDescent="0.25">
      <c r="A1386">
        <v>1385</v>
      </c>
      <c r="B1386" t="s">
        <v>12105</v>
      </c>
      <c r="C1386" t="s">
        <v>12106</v>
      </c>
      <c r="D1386" t="str">
        <f t="shared" si="233"/>
        <v>AGARO Regal Electric Rice Cooker, 3L Ceramic Inner Bowl, Cooks Up to 600 Gms Raw Rice, SS Steamer, Preset Cooking Functions, Preset Timer, Keep Warm Function, LED Display, Black</v>
      </c>
      <c r="F1386" t="str">
        <f t="shared" si="242"/>
        <v>Unique</v>
      </c>
      <c r="G1386" t="str" cm="1">
        <f t="array" ref="G1386">PROPER(_xlfn.TEXTJOIN(" ", TRUE, INDEX(_xlfn.FILTERXML("&lt;t&gt;&lt;s&gt;" &amp; SUBSTITUTE(D1386," ","&lt;/s&gt;&lt;s&gt;") &amp; "&lt;/s&gt;&lt;/t&gt;", "//s"), _xlfn.SEQUENCE(4))))</f>
        <v>Agaro Regal Electric Rice</v>
      </c>
      <c r="H1386" t="str">
        <f t="shared" si="243"/>
        <v>Ceramic Inner Bowl, Cooks Up to 600 Gms Raw Rice, SS Steamer, Preset Cooking Functions, Preset Timer, Keep Warm Function, LED Display, Black</v>
      </c>
      <c r="I1386" t="s">
        <v>9603</v>
      </c>
      <c r="J1386" t="s">
        <v>13176</v>
      </c>
      <c r="K1386" s="7" t="str">
        <f t="shared" si="234"/>
        <v>Home &amp; Kitchen</v>
      </c>
      <c r="L1386" s="2" t="s">
        <v>13285</v>
      </c>
      <c r="M1386" t="str">
        <f t="shared" si="235"/>
        <v>Kitchen &amp; HomeAppliances</v>
      </c>
      <c r="N1386" s="2" t="s">
        <v>13286</v>
      </c>
      <c r="O1386" s="2" t="str">
        <f t="shared" si="236"/>
        <v>SmallKitchenAppliances</v>
      </c>
      <c r="P1386" s="1" t="s">
        <v>13337</v>
      </c>
      <c r="R1386" s="2">
        <v>3685</v>
      </c>
      <c r="S1386" s="8">
        <f t="shared" si="237"/>
        <v>3685</v>
      </c>
      <c r="T1386" s="2">
        <v>5495</v>
      </c>
      <c r="U1386" s="8">
        <f t="shared" si="238"/>
        <v>5495</v>
      </c>
      <c r="V1386" s="1">
        <f t="shared" si="239"/>
        <v>0.3293903548680619</v>
      </c>
      <c r="W1386">
        <v>4.0999999999999996</v>
      </c>
      <c r="X1386" s="10">
        <f t="shared" si="240"/>
        <v>4.0999999999999996</v>
      </c>
      <c r="Y1386" s="4">
        <v>290</v>
      </c>
      <c r="Z1386" s="12">
        <f t="shared" si="241"/>
        <v>290</v>
      </c>
    </row>
    <row r="1387" spans="1:26" x14ac:dyDescent="0.25">
      <c r="A1387">
        <v>1386</v>
      </c>
      <c r="B1387" t="s">
        <v>12115</v>
      </c>
      <c r="C1387" t="s">
        <v>13012</v>
      </c>
      <c r="D1387" t="str">
        <f t="shared" si="233"/>
        <v>VAPJA Portable Mini Juicer Cup Blender USB Rechargeable with 4 Blades for Shakes and Smoothies Fruits Vegetables Juice Maker Grinder Mixer Strong Cutting Bottle Sports Travel Outdoors Gym (BOTTLE)</v>
      </c>
      <c r="F1387" t="str">
        <f t="shared" si="242"/>
        <v>Unique</v>
      </c>
      <c r="G1387" t="str" cm="1">
        <f t="array" ref="G1387">PROPER(_xlfn.TEXTJOIN(" ", TRUE, INDEX(_xlfn.FILTERXML("&lt;t&gt;&lt;s&gt;" &amp; SUBSTITUTE(D1387," ","&lt;/s&gt;&lt;s&gt;") &amp; "&lt;/s&gt;&lt;/t&gt;", "//s"), _xlfn.SEQUENCE(4))))</f>
        <v>Vapja Portable Mini Juicer</v>
      </c>
      <c r="H1387" t="str">
        <f t="shared" si="243"/>
        <v>USB Rechargeable with 4 Blades for Shakes and Smoothies Fruits Vegetables Juice Maker Grinder Mixer Strong Cutting Bottle Sports Travel Outdoors Gym (BOTTLE)</v>
      </c>
      <c r="I1387" t="s">
        <v>8846</v>
      </c>
      <c r="J1387" t="s">
        <v>13176</v>
      </c>
      <c r="K1387" s="7" t="str">
        <f t="shared" si="234"/>
        <v>Home &amp; Kitchen</v>
      </c>
      <c r="L1387" t="s">
        <v>13285</v>
      </c>
      <c r="M1387" t="str">
        <f t="shared" si="235"/>
        <v>Kitchen &amp; HomeAppliances</v>
      </c>
      <c r="N1387" t="s">
        <v>13286</v>
      </c>
      <c r="O1387" s="2" t="str">
        <f t="shared" si="236"/>
        <v>SmallKitchenAppliances</v>
      </c>
      <c r="P1387" s="1" t="s">
        <v>13315</v>
      </c>
      <c r="R1387">
        <v>649</v>
      </c>
      <c r="S1387" s="8">
        <f t="shared" si="237"/>
        <v>649</v>
      </c>
      <c r="T1387">
        <v>999</v>
      </c>
      <c r="U1387" s="8">
        <f t="shared" si="238"/>
        <v>999</v>
      </c>
      <c r="V1387" s="1">
        <f t="shared" si="239"/>
        <v>0.35035035035035034</v>
      </c>
      <c r="W1387">
        <v>3.6</v>
      </c>
      <c r="X1387" s="10">
        <f t="shared" si="240"/>
        <v>3.6</v>
      </c>
      <c r="Y1387" s="4">
        <v>4</v>
      </c>
      <c r="Z1387" s="12">
        <f t="shared" si="241"/>
        <v>4</v>
      </c>
    </row>
    <row r="1388" spans="1:26" x14ac:dyDescent="0.25">
      <c r="A1388">
        <v>1387</v>
      </c>
      <c r="B1388" t="s">
        <v>12123</v>
      </c>
      <c r="C1388" t="s">
        <v>12124</v>
      </c>
      <c r="D1388" t="str">
        <f t="shared" si="233"/>
        <v>Philips HD6975 00 25 Litre Digital Oven Toaster Grill, Grey, 25 liter</v>
      </c>
      <c r="F1388" t="str">
        <f t="shared" si="242"/>
        <v>Unique</v>
      </c>
      <c r="G1388" t="str" cm="1">
        <f t="array" ref="G1388">PROPER(_xlfn.TEXTJOIN(" ", TRUE, INDEX(_xlfn.FILTERXML("&lt;t&gt;&lt;s&gt;" &amp; SUBSTITUTE(D1388," ","&lt;/s&gt;&lt;s&gt;") &amp; "&lt;/s&gt;&lt;/t&gt;", "//s"), _xlfn.SEQUENCE(4))))</f>
        <v>Philips Hd6975 0 25</v>
      </c>
      <c r="H1388" t="str">
        <f t="shared" si="243"/>
        <v>Oven Toaster Grill, Grey, 25 liter</v>
      </c>
      <c r="I1388" t="s">
        <v>10324</v>
      </c>
      <c r="J1388" t="s">
        <v>13176</v>
      </c>
      <c r="K1388" s="7" t="str">
        <f t="shared" si="234"/>
        <v>Home &amp; Kitchen</v>
      </c>
      <c r="L1388" s="2" t="s">
        <v>13285</v>
      </c>
      <c r="M1388" t="str">
        <f t="shared" si="235"/>
        <v>Kitchen &amp; HomeAppliances</v>
      </c>
      <c r="N1388" s="2" t="s">
        <v>13286</v>
      </c>
      <c r="O1388" s="2" t="str">
        <f t="shared" si="236"/>
        <v>SmallKitchenAppliances</v>
      </c>
      <c r="P1388" s="1" t="s">
        <v>13353</v>
      </c>
      <c r="R1388" s="2">
        <v>8599</v>
      </c>
      <c r="S1388" s="8">
        <f t="shared" si="237"/>
        <v>8599</v>
      </c>
      <c r="T1388" s="2">
        <v>8995</v>
      </c>
      <c r="U1388" s="8">
        <f t="shared" si="238"/>
        <v>8995</v>
      </c>
      <c r="V1388" s="1">
        <f t="shared" si="239"/>
        <v>4.4024458032240137E-2</v>
      </c>
      <c r="W1388">
        <v>4.4000000000000004</v>
      </c>
      <c r="X1388" s="10">
        <f t="shared" si="240"/>
        <v>4.4000000000000004</v>
      </c>
      <c r="Y1388" s="4">
        <v>9734</v>
      </c>
      <c r="Z1388" s="12">
        <f t="shared" si="241"/>
        <v>9734</v>
      </c>
    </row>
    <row r="1389" spans="1:26" x14ac:dyDescent="0.25">
      <c r="A1389">
        <v>1388</v>
      </c>
      <c r="B1389" t="s">
        <v>12133</v>
      </c>
      <c r="C1389" t="s">
        <v>12134</v>
      </c>
      <c r="D1389" t="str">
        <f t="shared" si="233"/>
        <v>Usha EI 3710 Heavy Weight 1000-Watt Dry Iron with Golden American Heritage Soleplate, 1.75 Kg(White)</v>
      </c>
      <c r="F1389" t="str">
        <f t="shared" si="242"/>
        <v>Unique</v>
      </c>
      <c r="G1389" t="str" cm="1">
        <f t="array" ref="G1389">PROPER(_xlfn.TEXTJOIN(" ", TRUE, INDEX(_xlfn.FILTERXML("&lt;t&gt;&lt;s&gt;" &amp; SUBSTITUTE(D1389," ","&lt;/s&gt;&lt;s&gt;") &amp; "&lt;/s&gt;&lt;/t&gt;", "//s"), _xlfn.SEQUENCE(4))))</f>
        <v>Usha Ei 3710 Heavy</v>
      </c>
      <c r="H1389" t="str">
        <f t="shared" si="243"/>
        <v>Dry Iron with Golden American Heritage Soleplate, 1.75 Kg(White)</v>
      </c>
      <c r="I1389" t="s">
        <v>8607</v>
      </c>
      <c r="J1389" t="s">
        <v>13176</v>
      </c>
      <c r="K1389" s="7" t="str">
        <f t="shared" si="234"/>
        <v>Home &amp; Kitchen</v>
      </c>
      <c r="L1389" s="2" t="s">
        <v>13285</v>
      </c>
      <c r="M1389" t="str">
        <f t="shared" si="235"/>
        <v>Kitchen &amp; HomeAppliances</v>
      </c>
      <c r="N1389" s="2" t="s">
        <v>13293</v>
      </c>
      <c r="O1389" s="2" t="str">
        <f t="shared" si="236"/>
        <v>Vacuum , Cleaning &amp; Ironing</v>
      </c>
      <c r="P1389" s="1" t="s">
        <v>13294</v>
      </c>
      <c r="Q1389" t="s">
        <v>13303</v>
      </c>
      <c r="R1389" s="2">
        <v>1110</v>
      </c>
      <c r="S1389" s="8">
        <f t="shared" si="237"/>
        <v>1110</v>
      </c>
      <c r="T1389" s="2">
        <v>1599</v>
      </c>
      <c r="U1389" s="8">
        <f t="shared" si="238"/>
        <v>1599</v>
      </c>
      <c r="V1389" s="1">
        <f t="shared" si="239"/>
        <v>0.30581613508442779</v>
      </c>
      <c r="W1389">
        <v>4.3</v>
      </c>
      <c r="X1389" s="10">
        <f t="shared" si="240"/>
        <v>4.3</v>
      </c>
      <c r="Y1389" s="4">
        <v>4022</v>
      </c>
      <c r="Z1389" s="12">
        <f t="shared" si="241"/>
        <v>4022</v>
      </c>
    </row>
    <row r="1390" spans="1:26" x14ac:dyDescent="0.25">
      <c r="A1390">
        <v>1389</v>
      </c>
      <c r="B1390" t="s">
        <v>12143</v>
      </c>
      <c r="C1390" t="s">
        <v>12144</v>
      </c>
      <c r="D1390" t="str">
        <f t="shared" si="233"/>
        <v>Campfire Spring Chef Prolix Instant Portable Water Heater Geyser 1Ltr. for Use Home Stainless Steel Baking Rack | Restaurant | Office | Labs | Clinics | Saloon | with Installation Kit (With MCB)</v>
      </c>
      <c r="F1390" t="str">
        <f t="shared" si="242"/>
        <v>Unique</v>
      </c>
      <c r="G1390" t="str" cm="1">
        <f t="array" ref="G1390">PROPER(_xlfn.TEXTJOIN(" ", TRUE, INDEX(_xlfn.FILTERXML("&lt;t&gt;&lt;s&gt;" &amp; SUBSTITUTE(D1390," ","&lt;/s&gt;&lt;s&gt;") &amp; "&lt;/s&gt;&lt;/t&gt;", "//s"), _xlfn.SEQUENCE(4))))</f>
        <v>Campfire Spring Chef Prolix</v>
      </c>
      <c r="H1390" t="str">
        <f t="shared" si="243"/>
        <v>Water Heater Geyser 1Ltr. for Use Home Stainless Steel Baking Rack | Restaurant | Office | Labs | Clinics | Saloon | with Installation Kit (With MCB)</v>
      </c>
      <c r="I1390" t="s">
        <v>8629</v>
      </c>
      <c r="J1390" t="s">
        <v>13176</v>
      </c>
      <c r="K1390" s="7" t="str">
        <f t="shared" si="234"/>
        <v>Home &amp; Kitchen</v>
      </c>
      <c r="L1390" s="2" t="s">
        <v>13289</v>
      </c>
      <c r="M1390" t="str">
        <f t="shared" si="235"/>
        <v>Heating , Cooling &amp; AirQuality</v>
      </c>
      <c r="N1390" s="2" t="s">
        <v>13305</v>
      </c>
      <c r="O1390" s="2" t="str">
        <f t="shared" si="236"/>
        <v>WaterHeaters &amp; Geysers</v>
      </c>
      <c r="P1390" s="1" t="s">
        <v>13306</v>
      </c>
      <c r="R1390" s="2">
        <v>1499</v>
      </c>
      <c r="S1390" s="8">
        <f t="shared" si="237"/>
        <v>1499</v>
      </c>
      <c r="T1390" s="2">
        <v>3500</v>
      </c>
      <c r="U1390" s="8">
        <f t="shared" si="238"/>
        <v>3500</v>
      </c>
      <c r="V1390" s="1">
        <f t="shared" si="239"/>
        <v>0.57171428571428573</v>
      </c>
      <c r="W1390">
        <v>4.7</v>
      </c>
      <c r="X1390" s="10">
        <f t="shared" si="240"/>
        <v>4.7</v>
      </c>
      <c r="Y1390" s="4">
        <v>2591</v>
      </c>
      <c r="Z1390" s="12">
        <f t="shared" si="241"/>
        <v>2591</v>
      </c>
    </row>
    <row r="1391" spans="1:26" x14ac:dyDescent="0.25">
      <c r="A1391">
        <v>1390</v>
      </c>
      <c r="B1391" t="s">
        <v>12153</v>
      </c>
      <c r="C1391" t="s">
        <v>12154</v>
      </c>
      <c r="D1391" t="str">
        <f t="shared" si="233"/>
        <v>Themisto TH-WS20 Digital Kitchen Weighing Scale Stainless Steel (5Kg)</v>
      </c>
      <c r="F1391" t="str">
        <f t="shared" si="242"/>
        <v>Unique</v>
      </c>
      <c r="G1391" t="str" cm="1">
        <f t="array" ref="G1391">PROPER(_xlfn.TEXTJOIN(" ", TRUE, INDEX(_xlfn.FILTERXML("&lt;t&gt;&lt;s&gt;" &amp; SUBSTITUTE(D1391," ","&lt;/s&gt;&lt;s&gt;") &amp; "&lt;/s&gt;&lt;/t&gt;", "//s"), _xlfn.SEQUENCE(4))))</f>
        <v>Themisto Th-Ws20 Digital Kitchen</v>
      </c>
      <c r="H1391" t="str">
        <f t="shared" si="243"/>
        <v>Stainless Steel (5Kg)</v>
      </c>
      <c r="I1391" t="s">
        <v>8494</v>
      </c>
      <c r="J1391" t="s">
        <v>13176</v>
      </c>
      <c r="K1391" s="7" t="str">
        <f t="shared" si="234"/>
        <v>Home &amp; Kitchen</v>
      </c>
      <c r="L1391" t="s">
        <v>13285</v>
      </c>
      <c r="M1391" t="str">
        <f t="shared" si="235"/>
        <v>Kitchen &amp; HomeAppliances</v>
      </c>
      <c r="N1391" s="2" t="s">
        <v>13286</v>
      </c>
      <c r="O1391" s="2" t="str">
        <f t="shared" si="236"/>
        <v>SmallKitchenAppliances</v>
      </c>
      <c r="P1391" s="1" t="s">
        <v>13296</v>
      </c>
      <c r="R1391">
        <v>759</v>
      </c>
      <c r="S1391" s="8">
        <f t="shared" si="237"/>
        <v>759</v>
      </c>
      <c r="T1391" s="2">
        <v>1999</v>
      </c>
      <c r="U1391" s="8">
        <f t="shared" si="238"/>
        <v>1999</v>
      </c>
      <c r="V1391" s="1">
        <f t="shared" si="239"/>
        <v>0.62031015507753873</v>
      </c>
      <c r="W1391">
        <v>4.3</v>
      </c>
      <c r="X1391" s="10">
        <f t="shared" si="240"/>
        <v>4.3</v>
      </c>
      <c r="Y1391" s="4">
        <v>532</v>
      </c>
      <c r="Z1391" s="12">
        <f t="shared" si="241"/>
        <v>532</v>
      </c>
    </row>
    <row r="1392" spans="1:26" x14ac:dyDescent="0.25">
      <c r="A1392">
        <v>1391</v>
      </c>
      <c r="B1392" t="s">
        <v>12163</v>
      </c>
      <c r="C1392" t="s">
        <v>12164</v>
      </c>
      <c r="D1392" t="str">
        <f t="shared" si="233"/>
        <v>FYA Handheld Vacuum Cleaner Cordless, Wireless Hand VacuumandAir Blower 2-in-1, Mini Portable Car Vacuum Cleaner with Powerful Suction, USB Rechargeable Vacuum for Pet Hair, Home and Car</v>
      </c>
      <c r="F1392" t="str">
        <f t="shared" si="242"/>
        <v>Unique</v>
      </c>
      <c r="G1392" t="str" cm="1">
        <f t="array" ref="G1392">PROPER(_xlfn.TEXTJOIN(" ", TRUE, INDEX(_xlfn.FILTERXML("&lt;t&gt;&lt;s&gt;" &amp; SUBSTITUTE(D1392," ","&lt;/s&gt;&lt;s&gt;") &amp; "&lt;/s&gt;&lt;/t&gt;", "//s"), _xlfn.SEQUENCE(4))))</f>
        <v>Fya Handheld Vacuum Cleaner</v>
      </c>
      <c r="H1392" t="str">
        <f t="shared" si="243"/>
        <v>Hand VacuumandAir Blower 2-in-1, Mini Portable Car Vacuum Cleaner with Powerful Suction, USB Rechargeable Vacuum for Pet Hair, Home and Car</v>
      </c>
      <c r="I1392" t="s">
        <v>8877</v>
      </c>
      <c r="J1392" t="s">
        <v>13176</v>
      </c>
      <c r="K1392" s="7" t="str">
        <f t="shared" si="234"/>
        <v>Home &amp; Kitchen</v>
      </c>
      <c r="L1392" s="2" t="s">
        <v>13285</v>
      </c>
      <c r="M1392" t="str">
        <f t="shared" si="235"/>
        <v>Kitchen &amp; HomeAppliances</v>
      </c>
      <c r="N1392" s="2" t="s">
        <v>13293</v>
      </c>
      <c r="O1392" s="2" t="str">
        <f t="shared" si="236"/>
        <v>Vacuum , Cleaning &amp; Ironing</v>
      </c>
      <c r="P1392" s="1" t="s">
        <v>13316</v>
      </c>
      <c r="Q1392" t="s">
        <v>13317</v>
      </c>
      <c r="R1392" s="2">
        <v>2669</v>
      </c>
      <c r="S1392" s="8">
        <f t="shared" si="237"/>
        <v>2669</v>
      </c>
      <c r="T1392" s="2">
        <v>3199</v>
      </c>
      <c r="U1392" s="8">
        <f t="shared" si="238"/>
        <v>3199</v>
      </c>
      <c r="V1392" s="1">
        <f t="shared" si="239"/>
        <v>0.16567677399187247</v>
      </c>
      <c r="W1392">
        <v>3.9</v>
      </c>
      <c r="X1392" s="10">
        <f t="shared" si="240"/>
        <v>3.9</v>
      </c>
      <c r="Y1392" s="4">
        <v>260</v>
      </c>
      <c r="Z1392" s="12">
        <f t="shared" si="241"/>
        <v>260</v>
      </c>
    </row>
    <row r="1393" spans="1:26" x14ac:dyDescent="0.25">
      <c r="A1393">
        <v>1392</v>
      </c>
      <c r="B1393" t="s">
        <v>12172</v>
      </c>
      <c r="C1393" t="s">
        <v>12173</v>
      </c>
      <c r="D1393" t="str">
        <f t="shared" si="233"/>
        <v>Lifelong LLSM120G Sandwich Griller , Classic Pro 750 W Sandwich Maker with 4 Slice Non-Stick Fixed Plates for Sandwiches at Home with 1 Year Warranty (Black)</v>
      </c>
      <c r="F1393" t="str">
        <f t="shared" si="242"/>
        <v>Unique</v>
      </c>
      <c r="G1393" t="str" cm="1">
        <f t="array" ref="G1393">PROPER(_xlfn.TEXTJOIN(" ", TRUE, INDEX(_xlfn.FILTERXML("&lt;t&gt;&lt;s&gt;" &amp; SUBSTITUTE(D1393," ","&lt;/s&gt;&lt;s&gt;") &amp; "&lt;/s&gt;&lt;/t&gt;", "//s"), _xlfn.SEQUENCE(4))))</f>
        <v>Lifelong Llsm120G Sandwich Griller</v>
      </c>
      <c r="H1393" t="str">
        <f t="shared" si="243"/>
        <v>Pro 750 W Sandwich Maker with 4 Slice Non-Stick Fixed Plates for Sandwiches at Home with 1 Year Warranty (Black)</v>
      </c>
      <c r="I1393" t="s">
        <v>8969</v>
      </c>
      <c r="J1393" t="s">
        <v>13176</v>
      </c>
      <c r="K1393" s="7" t="str">
        <f t="shared" si="234"/>
        <v>Home &amp; Kitchen</v>
      </c>
      <c r="L1393" t="s">
        <v>13285</v>
      </c>
      <c r="M1393" t="str">
        <f t="shared" si="235"/>
        <v>Kitchen &amp; HomeAppliances</v>
      </c>
      <c r="N1393" s="2" t="s">
        <v>13286</v>
      </c>
      <c r="O1393" s="2" t="str">
        <f t="shared" si="236"/>
        <v>SmallKitchenAppliances</v>
      </c>
      <c r="P1393" s="1" t="s">
        <v>13319</v>
      </c>
      <c r="R1393">
        <v>929</v>
      </c>
      <c r="S1393" s="8">
        <f t="shared" si="237"/>
        <v>929</v>
      </c>
      <c r="T1393" s="2">
        <v>1300</v>
      </c>
      <c r="U1393" s="8">
        <f t="shared" si="238"/>
        <v>1300</v>
      </c>
      <c r="V1393" s="1">
        <f t="shared" si="239"/>
        <v>0.2853846153846154</v>
      </c>
      <c r="W1393">
        <v>3.9</v>
      </c>
      <c r="X1393" s="10">
        <f t="shared" si="240"/>
        <v>3.9</v>
      </c>
      <c r="Y1393" s="4">
        <v>1672</v>
      </c>
      <c r="Z1393" s="12">
        <f t="shared" si="241"/>
        <v>1672</v>
      </c>
    </row>
    <row r="1394" spans="1:26" x14ac:dyDescent="0.25">
      <c r="A1394">
        <v>1393</v>
      </c>
      <c r="B1394" t="s">
        <v>12182</v>
      </c>
      <c r="C1394" t="s">
        <v>12183</v>
      </c>
      <c r="D1394" t="str">
        <f t="shared" si="233"/>
        <v>Kuber Industries Nylon Mesh Laundry Basket|Sturdy Material and Durable Handles|Netted Lightweight Laundry Bag, Size 36 x 36 x 58, Capicity 30 Ltr (Pink)</v>
      </c>
      <c r="F1394" t="str">
        <f t="shared" si="242"/>
        <v>Unique</v>
      </c>
      <c r="G1394" t="str" cm="1">
        <f t="array" ref="G1394">PROPER(_xlfn.TEXTJOIN(" ", TRUE, INDEX(_xlfn.FILTERXML("&lt;t&gt;&lt;s&gt;" &amp; SUBSTITUTE(D1394," ","&lt;/s&gt;&lt;s&gt;") &amp; "&lt;/s&gt;&lt;/t&gt;", "//s"), _xlfn.SEQUENCE(4))))</f>
        <v>Kuber Industries Nylon Mesh</v>
      </c>
      <c r="H1394" t="str">
        <f t="shared" si="243"/>
        <v>Material and Durable Handles|Netted Lightweight Laundry Bag, Size 36 x 36 x 58, Capicity 30 Ltr (Pink)</v>
      </c>
      <c r="I1394" t="s">
        <v>8794</v>
      </c>
      <c r="J1394" t="s">
        <v>13176</v>
      </c>
      <c r="K1394" s="7" t="str">
        <f t="shared" si="234"/>
        <v>Home &amp; Kitchen</v>
      </c>
      <c r="L1394" t="s">
        <v>13312</v>
      </c>
      <c r="M1394" t="str">
        <f t="shared" si="235"/>
        <v>HomeStorage &amp; Organization</v>
      </c>
      <c r="N1394" t="s">
        <v>13313</v>
      </c>
      <c r="O1394" s="2" t="str">
        <f t="shared" si="236"/>
        <v>LaundryOrganization</v>
      </c>
      <c r="P1394" s="1" t="s">
        <v>13314</v>
      </c>
      <c r="R1394">
        <v>199</v>
      </c>
      <c r="S1394" s="8">
        <f t="shared" si="237"/>
        <v>199</v>
      </c>
      <c r="T1394">
        <v>399</v>
      </c>
      <c r="U1394" s="8">
        <f t="shared" si="238"/>
        <v>399</v>
      </c>
      <c r="V1394" s="1">
        <f t="shared" si="239"/>
        <v>0.50125313283208017</v>
      </c>
      <c r="W1394">
        <v>3.7</v>
      </c>
      <c r="X1394" s="10">
        <f t="shared" si="240"/>
        <v>3.7</v>
      </c>
      <c r="Y1394" s="4">
        <v>7945</v>
      </c>
      <c r="Z1394" s="12">
        <f t="shared" si="241"/>
        <v>7945</v>
      </c>
    </row>
    <row r="1395" spans="1:26" x14ac:dyDescent="0.25">
      <c r="A1395">
        <v>1394</v>
      </c>
      <c r="B1395" t="s">
        <v>12192</v>
      </c>
      <c r="C1395" t="s">
        <v>12193</v>
      </c>
      <c r="D1395" t="str">
        <f t="shared" si="233"/>
        <v>Bulfyss Plastic Sticky Lint Roller Hair Remover Cleaner Set of 5 Rolls 150 Sheets, 30 Sheets Each roll Lint Roller Remover for Clothes, Furniture, Carpet, Dog Fur, Sweater, Dust and Dirt</v>
      </c>
      <c r="F1395" t="str">
        <f t="shared" si="242"/>
        <v>Unique</v>
      </c>
      <c r="G1395" t="str" cm="1">
        <f t="array" ref="G1395">PROPER(_xlfn.TEXTJOIN(" ", TRUE, INDEX(_xlfn.FILTERXML("&lt;t&gt;&lt;s&gt;" &amp; SUBSTITUTE(D1395," ","&lt;/s&gt;&lt;s&gt;") &amp; "&lt;/s&gt;&lt;/t&gt;", "//s"), _xlfn.SEQUENCE(4))))</f>
        <v>Bulfyss Plastic Sticky Lint</v>
      </c>
      <c r="H1395" t="str">
        <f t="shared" si="243"/>
        <v>Remover Cleaner Set of 5 Rolls 150 Sheets, 30 Sheets Each roll Lint Roller Remover for Clothes, Furniture, Carpet, Dog Fur, Sweater, Dust and Dirt</v>
      </c>
      <c r="I1395" t="s">
        <v>8483</v>
      </c>
      <c r="J1395" t="s">
        <v>13176</v>
      </c>
      <c r="K1395" s="7" t="str">
        <f t="shared" si="234"/>
        <v>Home &amp; Kitchen</v>
      </c>
      <c r="L1395" t="s">
        <v>13285</v>
      </c>
      <c r="M1395" t="str">
        <f t="shared" si="235"/>
        <v>Kitchen &amp; HomeAppliances</v>
      </c>
      <c r="N1395" t="s">
        <v>13293</v>
      </c>
      <c r="O1395" s="2" t="str">
        <f t="shared" si="236"/>
        <v>Vacuum , Cleaning &amp; Ironing</v>
      </c>
      <c r="P1395" s="1" t="s">
        <v>13294</v>
      </c>
      <c r="Q1395" t="s">
        <v>13295</v>
      </c>
      <c r="R1395">
        <v>279</v>
      </c>
      <c r="S1395" s="8">
        <f t="shared" si="237"/>
        <v>279</v>
      </c>
      <c r="T1395">
        <v>599</v>
      </c>
      <c r="U1395" s="8">
        <f t="shared" si="238"/>
        <v>599</v>
      </c>
      <c r="V1395" s="1">
        <f t="shared" si="239"/>
        <v>0.53422370617696158</v>
      </c>
      <c r="W1395">
        <v>3.5</v>
      </c>
      <c r="X1395" s="10">
        <f t="shared" si="240"/>
        <v>3.5</v>
      </c>
      <c r="Y1395" s="4">
        <v>1367</v>
      </c>
      <c r="Z1395" s="12">
        <f t="shared" si="241"/>
        <v>1367</v>
      </c>
    </row>
    <row r="1396" spans="1:26" x14ac:dyDescent="0.25">
      <c r="A1396">
        <v>1395</v>
      </c>
      <c r="B1396" t="s">
        <v>12202</v>
      </c>
      <c r="C1396" t="s">
        <v>12203</v>
      </c>
      <c r="D1396" t="str">
        <f t="shared" si="233"/>
        <v>T TOPLINE 180 W Electric Hand Mixer,Hand Blender , Egg Beater, Cake maker , Beater Cream Mix, Food Blender, Beater for Whipping Cream Beater for Cake With 7 -Speed with spatula and oil brush</v>
      </c>
      <c r="F1396" t="str">
        <f t="shared" si="242"/>
        <v>Unique</v>
      </c>
      <c r="G1396" t="str" cm="1">
        <f t="array" ref="G1396">PROPER(_xlfn.TEXTJOIN(" ", TRUE, INDEX(_xlfn.FILTERXML("&lt;t&gt;&lt;s&gt;" &amp; SUBSTITUTE(D1396," ","&lt;/s&gt;&lt;s&gt;") &amp; "&lt;/s&gt;&lt;/t&gt;", "//s"), _xlfn.SEQUENCE(4))))</f>
        <v>T Topline 180 W</v>
      </c>
      <c r="H1396" t="str">
        <f t="shared" si="243"/>
        <v>Mixer,Hand Blender , Egg Beater, Cake maker , Beater Cream Mix, Food Blender, Beater for Whipping Cream Beater for Cake With 7 -Speed with spatula and oil brush</v>
      </c>
      <c r="I1396" t="s">
        <v>8597</v>
      </c>
      <c r="J1396" t="s">
        <v>13176</v>
      </c>
      <c r="K1396" s="7" t="str">
        <f t="shared" si="234"/>
        <v>Home &amp; Kitchen</v>
      </c>
      <c r="L1396" t="s">
        <v>13285</v>
      </c>
      <c r="M1396" t="str">
        <f t="shared" si="235"/>
        <v>Kitchen &amp; HomeAppliances</v>
      </c>
      <c r="N1396" t="s">
        <v>13286</v>
      </c>
      <c r="O1396" s="2" t="str">
        <f t="shared" si="236"/>
        <v>SmallKitchenAppliances</v>
      </c>
      <c r="P1396" s="1" t="s">
        <v>13302</v>
      </c>
      <c r="R1396">
        <v>549</v>
      </c>
      <c r="S1396" s="8">
        <f t="shared" si="237"/>
        <v>549</v>
      </c>
      <c r="T1396">
        <v>999</v>
      </c>
      <c r="U1396" s="8">
        <f t="shared" si="238"/>
        <v>999</v>
      </c>
      <c r="V1396" s="1">
        <f t="shared" si="239"/>
        <v>0.45045045045045046</v>
      </c>
      <c r="W1396">
        <v>4</v>
      </c>
      <c r="X1396" s="10">
        <f t="shared" si="240"/>
        <v>4</v>
      </c>
      <c r="Y1396" s="4">
        <v>1313</v>
      </c>
      <c r="Z1396" s="12">
        <f t="shared" si="241"/>
        <v>1313</v>
      </c>
    </row>
    <row r="1397" spans="1:26" x14ac:dyDescent="0.25">
      <c r="A1397">
        <v>1396</v>
      </c>
      <c r="B1397" t="s">
        <v>12212</v>
      </c>
      <c r="C1397" t="s">
        <v>12213</v>
      </c>
      <c r="D1397" t="str">
        <f t="shared" si="233"/>
        <v>Empty Mist Trigger Plastic Spray Bottle for Multi use 200ml Pack of 2</v>
      </c>
      <c r="F1397" t="str">
        <f t="shared" si="242"/>
        <v>Unique</v>
      </c>
      <c r="G1397" t="str" cm="1">
        <f t="array" ref="G1397">PROPER(_xlfn.TEXTJOIN(" ", TRUE, INDEX(_xlfn.FILTERXML("&lt;t&gt;&lt;s&gt;" &amp; SUBSTITUTE(D1397," ","&lt;/s&gt;&lt;s&gt;") &amp; "&lt;/s&gt;&lt;/t&gt;", "//s"), _xlfn.SEQUENCE(4))))</f>
        <v>Empty Mist Trigger Plastic</v>
      </c>
      <c r="H1397" t="str">
        <f t="shared" si="243"/>
        <v>for Multi use 200ml Pack of 2</v>
      </c>
      <c r="I1397" t="s">
        <v>10232</v>
      </c>
      <c r="J1397" t="s">
        <v>13176</v>
      </c>
      <c r="K1397" s="7" t="str">
        <f t="shared" si="234"/>
        <v>Home &amp; Kitchen</v>
      </c>
      <c r="L1397" t="s">
        <v>13312</v>
      </c>
      <c r="M1397" t="str">
        <f t="shared" si="235"/>
        <v>HomeStorage &amp; Organization</v>
      </c>
      <c r="N1397" t="s">
        <v>13313</v>
      </c>
      <c r="O1397" s="2" t="str">
        <f t="shared" si="236"/>
        <v>LaundryOrganization</v>
      </c>
      <c r="P1397" s="1" t="s">
        <v>13348</v>
      </c>
      <c r="Q1397" t="s">
        <v>13349</v>
      </c>
      <c r="R1397">
        <v>85</v>
      </c>
      <c r="S1397" s="8">
        <f t="shared" si="237"/>
        <v>85</v>
      </c>
      <c r="T1397">
        <v>199</v>
      </c>
      <c r="U1397" s="8">
        <f t="shared" si="238"/>
        <v>199</v>
      </c>
      <c r="V1397" s="1">
        <f t="shared" si="239"/>
        <v>0.57286432160804024</v>
      </c>
      <c r="W1397">
        <v>4.0999999999999996</v>
      </c>
      <c r="X1397" s="10">
        <f t="shared" si="240"/>
        <v>4.0999999999999996</v>
      </c>
      <c r="Y1397" s="4">
        <v>212</v>
      </c>
      <c r="Z1397" s="12">
        <f t="shared" si="241"/>
        <v>212</v>
      </c>
    </row>
    <row r="1398" spans="1:26" x14ac:dyDescent="0.25">
      <c r="A1398">
        <v>1397</v>
      </c>
      <c r="B1398" t="s">
        <v>12222</v>
      </c>
      <c r="C1398" t="s">
        <v>12223</v>
      </c>
      <c r="D1398" t="str">
        <f t="shared" si="233"/>
        <v>LONAXA Mini Travel Rechargeable Fruit Juicer - USB Electric Fruit and Vegetable Juice Blender Grinder for Home and Office Use (Multicolor)‚Ä¶</v>
      </c>
      <c r="F1398" t="str">
        <f t="shared" si="242"/>
        <v>Unique</v>
      </c>
      <c r="G1398" t="str" cm="1">
        <f t="array" ref="G1398">PROPER(_xlfn.TEXTJOIN(" ", TRUE, INDEX(_xlfn.FILTERXML("&lt;t&gt;&lt;s&gt;" &amp; SUBSTITUTE(D1398," ","&lt;/s&gt;&lt;s&gt;") &amp; "&lt;/s&gt;&lt;/t&gt;", "//s"), _xlfn.SEQUENCE(4))))</f>
        <v>Lonaxa Mini Travel Rechargeable</v>
      </c>
      <c r="H1398" t="str">
        <f t="shared" si="243"/>
        <v>- USB Electric Fruit and Vegetable Juice Blender Grinder for Home and Office Use (Multicolor)‚Ä¶</v>
      </c>
      <c r="I1398" t="s">
        <v>8846</v>
      </c>
      <c r="J1398" t="s">
        <v>13176</v>
      </c>
      <c r="K1398" s="7" t="str">
        <f t="shared" si="234"/>
        <v>Home &amp; Kitchen</v>
      </c>
      <c r="L1398" t="s">
        <v>13285</v>
      </c>
      <c r="M1398" t="str">
        <f t="shared" si="235"/>
        <v>Kitchen &amp; HomeAppliances</v>
      </c>
      <c r="N1398" s="2" t="s">
        <v>13286</v>
      </c>
      <c r="O1398" s="2" t="str">
        <f t="shared" si="236"/>
        <v>SmallKitchenAppliances</v>
      </c>
      <c r="P1398" s="1" t="s">
        <v>13315</v>
      </c>
      <c r="R1398">
        <v>499</v>
      </c>
      <c r="S1398" s="8">
        <f t="shared" si="237"/>
        <v>499</v>
      </c>
      <c r="T1398" s="2">
        <v>1299</v>
      </c>
      <c r="U1398" s="8">
        <f t="shared" si="238"/>
        <v>1299</v>
      </c>
      <c r="V1398" s="1">
        <f t="shared" si="239"/>
        <v>0.61585835257890686</v>
      </c>
      <c r="W1398">
        <v>3.9</v>
      </c>
      <c r="X1398" s="10">
        <f t="shared" si="240"/>
        <v>3.9</v>
      </c>
      <c r="Y1398" s="4">
        <v>65</v>
      </c>
      <c r="Z1398" s="12">
        <f t="shared" si="241"/>
        <v>65</v>
      </c>
    </row>
    <row r="1399" spans="1:26" x14ac:dyDescent="0.25">
      <c r="A1399">
        <v>1398</v>
      </c>
      <c r="B1399" t="s">
        <v>12232</v>
      </c>
      <c r="C1399" t="s">
        <v>12233</v>
      </c>
      <c r="D1399" t="str">
        <f t="shared" si="233"/>
        <v>SUJATA Powermatic Plus, Juicer Mixer Grinder, 900 Watts, 2 Jars (White)</v>
      </c>
      <c r="F1399" t="str">
        <f t="shared" si="242"/>
        <v>Unique</v>
      </c>
      <c r="G1399" t="str" cm="1">
        <f t="array" ref="G1399">PROPER(_xlfn.TEXTJOIN(" ", TRUE, INDEX(_xlfn.FILTERXML("&lt;t&gt;&lt;s&gt;" &amp; SUBSTITUTE(D1399," ","&lt;/s&gt;&lt;s&gt;") &amp; "&lt;/s&gt;&lt;/t&gt;", "//s"), _xlfn.SEQUENCE(4))))</f>
        <v>Sujata Powermatic Plus, Juicer</v>
      </c>
      <c r="H1399" t="str">
        <f t="shared" si="243"/>
        <v>900 Watts, 2 Jars (White)</v>
      </c>
      <c r="I1399" t="s">
        <v>8846</v>
      </c>
      <c r="J1399" t="s">
        <v>13176</v>
      </c>
      <c r="K1399" s="7" t="str">
        <f t="shared" si="234"/>
        <v>Home &amp; Kitchen</v>
      </c>
      <c r="L1399" s="2" t="s">
        <v>13285</v>
      </c>
      <c r="M1399" t="str">
        <f t="shared" si="235"/>
        <v>Kitchen &amp; HomeAppliances</v>
      </c>
      <c r="N1399" s="2" t="s">
        <v>13286</v>
      </c>
      <c r="O1399" s="2" t="str">
        <f t="shared" si="236"/>
        <v>SmallKitchenAppliances</v>
      </c>
      <c r="P1399" s="1" t="s">
        <v>13315</v>
      </c>
      <c r="R1399" s="2">
        <v>5865</v>
      </c>
      <c r="S1399" s="8">
        <f t="shared" si="237"/>
        <v>5865</v>
      </c>
      <c r="T1399" s="2">
        <v>7776</v>
      </c>
      <c r="U1399" s="8">
        <f t="shared" si="238"/>
        <v>7776</v>
      </c>
      <c r="V1399" s="1">
        <f t="shared" si="239"/>
        <v>0.24575617283950618</v>
      </c>
      <c r="W1399">
        <v>4.4000000000000004</v>
      </c>
      <c r="X1399" s="10">
        <f t="shared" si="240"/>
        <v>4.4000000000000004</v>
      </c>
      <c r="Y1399" s="4">
        <v>2737</v>
      </c>
      <c r="Z1399" s="12">
        <f t="shared" si="241"/>
        <v>2737</v>
      </c>
    </row>
    <row r="1400" spans="1:26" x14ac:dyDescent="0.25">
      <c r="A1400">
        <v>1399</v>
      </c>
      <c r="B1400" t="s">
        <v>12242</v>
      </c>
      <c r="C1400" t="s">
        <v>12243</v>
      </c>
      <c r="D1400" t="str">
        <f t="shared" si="233"/>
        <v>AGARO Royal Double Layered Kettle, 1.5 Litres, Double Layered Cool Touch , Dry Boiling Protection, Black</v>
      </c>
      <c r="F1400" t="str">
        <f t="shared" si="242"/>
        <v>Unique</v>
      </c>
      <c r="G1400" t="str" cm="1">
        <f t="array" ref="G1400">PROPER(_xlfn.TEXTJOIN(" ", TRUE, INDEX(_xlfn.FILTERXML("&lt;t&gt;&lt;s&gt;" &amp; SUBSTITUTE(D1400," ","&lt;/s&gt;&lt;s&gt;") &amp; "&lt;/s&gt;&lt;/t&gt;", "//s"), _xlfn.SEQUENCE(4))))</f>
        <v>Agaro Royal Double Layered</v>
      </c>
      <c r="H1400" t="str">
        <f t="shared" si="243"/>
        <v>Litres, Double Layered Cool Touch , Dry Boiling Protection, Black</v>
      </c>
      <c r="I1400" t="s">
        <v>8450</v>
      </c>
      <c r="J1400" t="s">
        <v>13176</v>
      </c>
      <c r="K1400" s="7" t="str">
        <f t="shared" si="234"/>
        <v>Home &amp; Kitchen</v>
      </c>
      <c r="L1400" s="2" t="s">
        <v>13285</v>
      </c>
      <c r="M1400" t="str">
        <f t="shared" si="235"/>
        <v>Kitchen &amp; HomeAppliances</v>
      </c>
      <c r="N1400" s="2" t="s">
        <v>13286</v>
      </c>
      <c r="O1400" s="2" t="str">
        <f t="shared" si="236"/>
        <v>SmallKitchenAppliances</v>
      </c>
      <c r="P1400" s="1" t="s">
        <v>13287</v>
      </c>
      <c r="Q1400" t="s">
        <v>13288</v>
      </c>
      <c r="R1400" s="2">
        <v>1260</v>
      </c>
      <c r="S1400" s="8">
        <f t="shared" si="237"/>
        <v>1260</v>
      </c>
      <c r="T1400" s="2">
        <v>2299</v>
      </c>
      <c r="U1400" s="8">
        <f t="shared" si="238"/>
        <v>2299</v>
      </c>
      <c r="V1400" s="1">
        <f t="shared" si="239"/>
        <v>0.45193562418442801</v>
      </c>
      <c r="W1400">
        <v>4.3</v>
      </c>
      <c r="X1400" s="10">
        <f t="shared" si="240"/>
        <v>4.3</v>
      </c>
      <c r="Y1400" s="4">
        <v>55</v>
      </c>
      <c r="Z1400" s="12">
        <f t="shared" si="241"/>
        <v>55</v>
      </c>
    </row>
    <row r="1401" spans="1:26" x14ac:dyDescent="0.25">
      <c r="A1401">
        <v>1400</v>
      </c>
      <c r="B1401" t="s">
        <v>12252</v>
      </c>
      <c r="C1401" t="s">
        <v>12253</v>
      </c>
      <c r="D1401" t="str">
        <f t="shared" si="233"/>
        <v>Cafe JEI French Press Coffee and Tea Maker 600ml with 4 Level Filtration System, Heat Resistant Borosilicate Glass (Black, 600ml)</v>
      </c>
      <c r="F1401" t="str">
        <f t="shared" si="242"/>
        <v>Unique</v>
      </c>
      <c r="G1401" t="str" cm="1">
        <f t="array" ref="G1401">PROPER(_xlfn.TEXTJOIN(" ", TRUE, INDEX(_xlfn.FILTERXML("&lt;t&gt;&lt;s&gt;" &amp; SUBSTITUTE(D1401," ","&lt;/s&gt;&lt;s&gt;") &amp; "&lt;/s&gt;&lt;/t&gt;", "//s"), _xlfn.SEQUENCE(4))))</f>
        <v>Cafe Jei French Press</v>
      </c>
      <c r="H1401" t="str">
        <f t="shared" si="243"/>
        <v>Tea Maker 600ml with 4 Level Filtration System, Heat Resistant Borosilicate Glass (Black, 600ml)</v>
      </c>
      <c r="I1401" t="s">
        <v>12254</v>
      </c>
      <c r="J1401" t="s">
        <v>13176</v>
      </c>
      <c r="K1401" s="7" t="str">
        <f t="shared" si="234"/>
        <v>Home &amp; Kitchen</v>
      </c>
      <c r="L1401" s="2" t="s">
        <v>13285</v>
      </c>
      <c r="M1401" t="str">
        <f t="shared" si="235"/>
        <v>Kitchen &amp; HomeAppliances</v>
      </c>
      <c r="N1401" s="2" t="s">
        <v>13329</v>
      </c>
      <c r="O1401" s="2" t="str">
        <f t="shared" si="236"/>
        <v>Coffee , Tea &amp; Espresso</v>
      </c>
      <c r="P1401" s="1" t="s">
        <v>13374</v>
      </c>
      <c r="R1401" s="2">
        <v>1099</v>
      </c>
      <c r="S1401" s="8">
        <f t="shared" si="237"/>
        <v>1099</v>
      </c>
      <c r="T1401" s="2">
        <v>1500</v>
      </c>
      <c r="U1401" s="8">
        <f t="shared" si="238"/>
        <v>1500</v>
      </c>
      <c r="V1401" s="1">
        <f t="shared" si="239"/>
        <v>0.26733333333333331</v>
      </c>
      <c r="W1401">
        <v>4.5</v>
      </c>
      <c r="X1401" s="10">
        <f t="shared" si="240"/>
        <v>4.5</v>
      </c>
      <c r="Y1401" s="4">
        <v>1065</v>
      </c>
      <c r="Z1401" s="12">
        <f t="shared" si="241"/>
        <v>1065</v>
      </c>
    </row>
    <row r="1402" spans="1:26" x14ac:dyDescent="0.25">
      <c r="A1402">
        <v>1401</v>
      </c>
      <c r="B1402" t="s">
        <v>12263</v>
      </c>
      <c r="C1402" t="s">
        <v>12264</v>
      </c>
      <c r="D1402" t="str">
        <f t="shared" si="233"/>
        <v>Borosil Prime Grill Sandwich Maker (Grey)</v>
      </c>
      <c r="F1402" t="str">
        <f t="shared" si="242"/>
        <v>Unique</v>
      </c>
      <c r="G1402" t="str" cm="1">
        <f t="array" ref="G1402">PROPER(_xlfn.TEXTJOIN(" ", TRUE, INDEX(_xlfn.FILTERXML("&lt;t&gt;&lt;s&gt;" &amp; SUBSTITUTE(D1402," ","&lt;/s&gt;&lt;s&gt;") &amp; "&lt;/s&gt;&lt;/t&gt;", "//s"), _xlfn.SEQUENCE(4))))</f>
        <v>Borosil Prime Grill Sandwich</v>
      </c>
      <c r="H1402" t="str">
        <f t="shared" si="243"/>
        <v/>
      </c>
      <c r="I1402" t="s">
        <v>8969</v>
      </c>
      <c r="J1402" t="s">
        <v>13176</v>
      </c>
      <c r="K1402" s="7" t="str">
        <f t="shared" si="234"/>
        <v>Home &amp; Kitchen</v>
      </c>
      <c r="L1402" s="2" t="s">
        <v>13285</v>
      </c>
      <c r="M1402" t="str">
        <f t="shared" si="235"/>
        <v>Kitchen &amp; HomeAppliances</v>
      </c>
      <c r="N1402" s="2" t="s">
        <v>13286</v>
      </c>
      <c r="O1402" s="2" t="str">
        <f t="shared" si="236"/>
        <v>SmallKitchenAppliances</v>
      </c>
      <c r="P1402" s="1" t="s">
        <v>13319</v>
      </c>
      <c r="R1402" s="2">
        <v>1928</v>
      </c>
      <c r="S1402" s="8">
        <f t="shared" si="237"/>
        <v>1928</v>
      </c>
      <c r="T1402" s="2">
        <v>2590</v>
      </c>
      <c r="U1402" s="8">
        <f t="shared" si="238"/>
        <v>2590</v>
      </c>
      <c r="V1402" s="1">
        <f t="shared" si="239"/>
        <v>0.25559845559845562</v>
      </c>
      <c r="W1402">
        <v>4</v>
      </c>
      <c r="X1402" s="10">
        <f t="shared" si="240"/>
        <v>4</v>
      </c>
      <c r="Y1402" s="4">
        <v>2377</v>
      </c>
      <c r="Z1402" s="12">
        <f t="shared" si="241"/>
        <v>2377</v>
      </c>
    </row>
    <row r="1403" spans="1:26" x14ac:dyDescent="0.25">
      <c r="A1403">
        <v>1402</v>
      </c>
      <c r="B1403" t="s">
        <v>12273</v>
      </c>
      <c r="C1403" t="s">
        <v>12274</v>
      </c>
      <c r="D1403" t="str">
        <f t="shared" si="233"/>
        <v>Candes 10 Litre Perfecto 5 Star Rated Automatic Instant Storage Electric Water Heater with Special Metal Body Anti Rust Coating With Installation Kit, 2KW Geyser (Ivory)</v>
      </c>
      <c r="F1403" t="str">
        <f t="shared" si="242"/>
        <v>Unique</v>
      </c>
      <c r="G1403" t="str" cm="1">
        <f t="array" ref="G1403">PROPER(_xlfn.TEXTJOIN(" ", TRUE, INDEX(_xlfn.FILTERXML("&lt;t&gt;&lt;s&gt;" &amp; SUBSTITUTE(D1403," ","&lt;/s&gt;&lt;s&gt;") &amp; "&lt;/s&gt;&lt;/t&gt;", "//s"), _xlfn.SEQUENCE(4))))</f>
        <v>Candes 10 Litre Perfecto</v>
      </c>
      <c r="H1403" t="str">
        <f t="shared" si="243"/>
        <v>Rated Automatic Instant Storage Electric Water Heater with Special Metal Body Anti Rust Coating With Installation Kit, 2KW Geyser (Ivory)</v>
      </c>
      <c r="I1403" t="s">
        <v>8681</v>
      </c>
      <c r="J1403" t="s">
        <v>13176</v>
      </c>
      <c r="K1403" s="7" t="str">
        <f t="shared" si="234"/>
        <v>Home &amp; Kitchen</v>
      </c>
      <c r="L1403" s="2" t="s">
        <v>13289</v>
      </c>
      <c r="M1403" t="str">
        <f t="shared" si="235"/>
        <v>Heating , Cooling &amp; AirQuality</v>
      </c>
      <c r="N1403" s="2" t="s">
        <v>13305</v>
      </c>
      <c r="O1403" s="2" t="str">
        <f t="shared" si="236"/>
        <v>WaterHeaters &amp; Geysers</v>
      </c>
      <c r="P1403" s="1" t="s">
        <v>13308</v>
      </c>
      <c r="R1403" s="2">
        <v>3249</v>
      </c>
      <c r="S1403" s="8">
        <f t="shared" si="237"/>
        <v>3249</v>
      </c>
      <c r="T1403" s="2">
        <v>6299</v>
      </c>
      <c r="U1403" s="8">
        <f t="shared" si="238"/>
        <v>6299</v>
      </c>
      <c r="V1403" s="1">
        <f t="shared" si="239"/>
        <v>0.48420384187966342</v>
      </c>
      <c r="W1403">
        <v>3.9</v>
      </c>
      <c r="X1403" s="10">
        <f t="shared" si="240"/>
        <v>3.9</v>
      </c>
      <c r="Y1403" s="4">
        <v>2569</v>
      </c>
      <c r="Z1403" s="12">
        <f t="shared" si="241"/>
        <v>2569</v>
      </c>
    </row>
    <row r="1404" spans="1:26" x14ac:dyDescent="0.25">
      <c r="A1404">
        <v>1403</v>
      </c>
      <c r="B1404" t="s">
        <v>12283</v>
      </c>
      <c r="C1404" t="s">
        <v>12284</v>
      </c>
      <c r="D1404" t="str">
        <f t="shared" si="233"/>
        <v>Prestige PSMFB 800 Watt Sandwich Toaster with Fixed Plates, Black</v>
      </c>
      <c r="F1404" t="str">
        <f t="shared" si="242"/>
        <v>Unique</v>
      </c>
      <c r="G1404" t="str" cm="1">
        <f t="array" ref="G1404">PROPER(_xlfn.TEXTJOIN(" ", TRUE, INDEX(_xlfn.FILTERXML("&lt;t&gt;&lt;s&gt;" &amp; SUBSTITUTE(D1404," ","&lt;/s&gt;&lt;s&gt;") &amp; "&lt;/s&gt;&lt;/t&gt;", "//s"), _xlfn.SEQUENCE(4))))</f>
        <v>Prestige Psmfb 800 Watt</v>
      </c>
      <c r="H1404" t="str">
        <f t="shared" si="243"/>
        <v>with Fixed Plates, Black</v>
      </c>
      <c r="I1404" t="s">
        <v>8969</v>
      </c>
      <c r="J1404" t="s">
        <v>13176</v>
      </c>
      <c r="K1404" s="7" t="str">
        <f t="shared" si="234"/>
        <v>Home &amp; Kitchen</v>
      </c>
      <c r="L1404" s="2" t="s">
        <v>13285</v>
      </c>
      <c r="M1404" t="str">
        <f t="shared" si="235"/>
        <v>Kitchen &amp; HomeAppliances</v>
      </c>
      <c r="N1404" s="2" t="s">
        <v>13286</v>
      </c>
      <c r="O1404" s="2" t="str">
        <f t="shared" si="236"/>
        <v>SmallKitchenAppliances</v>
      </c>
      <c r="P1404" s="1" t="s">
        <v>13319</v>
      </c>
      <c r="R1404" s="2">
        <v>1199</v>
      </c>
      <c r="S1404" s="8">
        <f t="shared" si="237"/>
        <v>1199</v>
      </c>
      <c r="T1404" s="2">
        <v>1795</v>
      </c>
      <c r="U1404" s="8">
        <f t="shared" si="238"/>
        <v>1795</v>
      </c>
      <c r="V1404" s="1">
        <f t="shared" si="239"/>
        <v>0.33203342618384402</v>
      </c>
      <c r="W1404">
        <v>4.2</v>
      </c>
      <c r="X1404" s="10">
        <f t="shared" si="240"/>
        <v>4.2</v>
      </c>
      <c r="Y1404" s="4">
        <v>5967</v>
      </c>
      <c r="Z1404" s="12">
        <f t="shared" si="241"/>
        <v>5967</v>
      </c>
    </row>
    <row r="1405" spans="1:26" x14ac:dyDescent="0.25">
      <c r="A1405">
        <v>1404</v>
      </c>
      <c r="B1405" t="s">
        <v>12293</v>
      </c>
      <c r="C1405" t="s">
        <v>12294</v>
      </c>
      <c r="D1405" t="str">
        <f t="shared" si="233"/>
        <v>iBELL MPK120L Premium Stainless Steel Multi Purpose Kettle Cooker with Inner Pot 1.2 Litre (Silver)</v>
      </c>
      <c r="F1405" t="str">
        <f t="shared" si="242"/>
        <v>Unique</v>
      </c>
      <c r="G1405" t="str" cm="1">
        <f t="array" ref="G1405">PROPER(_xlfn.TEXTJOIN(" ", TRUE, INDEX(_xlfn.FILTERXML("&lt;t&gt;&lt;s&gt;" &amp; SUBSTITUTE(D1405," ","&lt;/s&gt;&lt;s&gt;") &amp; "&lt;/s&gt;&lt;/t&gt;", "//s"), _xlfn.SEQUENCE(4))))</f>
        <v>Ibell Mpk120L Premium Stainless</v>
      </c>
      <c r="H1405" t="str">
        <f t="shared" si="243"/>
        <v>Purpose Kettle Cooker with Inner Pot 1.2 Litre (Silver)</v>
      </c>
      <c r="I1405" t="s">
        <v>8450</v>
      </c>
      <c r="J1405" t="s">
        <v>13176</v>
      </c>
      <c r="K1405" s="7" t="str">
        <f t="shared" si="234"/>
        <v>Home &amp; Kitchen</v>
      </c>
      <c r="L1405" s="2" t="s">
        <v>13285</v>
      </c>
      <c r="M1405" t="str">
        <f t="shared" si="235"/>
        <v>Kitchen &amp; HomeAppliances</v>
      </c>
      <c r="N1405" s="2" t="s">
        <v>13286</v>
      </c>
      <c r="O1405" s="2" t="str">
        <f t="shared" si="236"/>
        <v>SmallKitchenAppliances</v>
      </c>
      <c r="P1405" s="1" t="s">
        <v>13287</v>
      </c>
      <c r="Q1405" t="s">
        <v>13288</v>
      </c>
      <c r="R1405" s="2">
        <v>1456</v>
      </c>
      <c r="S1405" s="8">
        <f t="shared" si="237"/>
        <v>1456</v>
      </c>
      <c r="T1405" s="2">
        <v>3190</v>
      </c>
      <c r="U1405" s="8">
        <f t="shared" si="238"/>
        <v>3190</v>
      </c>
      <c r="V1405" s="1">
        <f t="shared" si="239"/>
        <v>0.54357366771159876</v>
      </c>
      <c r="W1405">
        <v>4.0999999999999996</v>
      </c>
      <c r="X1405" s="10">
        <f t="shared" si="240"/>
        <v>4.0999999999999996</v>
      </c>
      <c r="Y1405" s="4">
        <v>1776</v>
      </c>
      <c r="Z1405" s="12">
        <f t="shared" si="241"/>
        <v>1776</v>
      </c>
    </row>
    <row r="1406" spans="1:26" x14ac:dyDescent="0.25">
      <c r="A1406">
        <v>1405</v>
      </c>
      <c r="B1406" t="s">
        <v>12303</v>
      </c>
      <c r="C1406" t="s">
        <v>12304</v>
      </c>
      <c r="D1406" t="str">
        <f t="shared" si="233"/>
        <v>Maharaja Whiteline Odacio Plus 550-Watt Juicer Mixer Grinder with 3 Jars (Black Silver)</v>
      </c>
      <c r="F1406" t="str">
        <f t="shared" si="242"/>
        <v>Unique</v>
      </c>
      <c r="G1406" t="str" cm="1">
        <f t="array" ref="G1406">PROPER(_xlfn.TEXTJOIN(" ", TRUE, INDEX(_xlfn.FILTERXML("&lt;t&gt;&lt;s&gt;" &amp; SUBSTITUTE(D1406," ","&lt;/s&gt;&lt;s&gt;") &amp; "&lt;/s&gt;&lt;/t&gt;", "//s"), _xlfn.SEQUENCE(4))))</f>
        <v>Maharaja Whiteline Odacio Plus</v>
      </c>
      <c r="H1406" t="str">
        <f t="shared" si="243"/>
        <v>Mixer Grinder with 3 Jars (Black Silver)</v>
      </c>
      <c r="I1406" t="s">
        <v>8846</v>
      </c>
      <c r="J1406" t="s">
        <v>13176</v>
      </c>
      <c r="K1406" s="7" t="str">
        <f t="shared" si="234"/>
        <v>Home &amp; Kitchen</v>
      </c>
      <c r="L1406" s="2" t="s">
        <v>13285</v>
      </c>
      <c r="M1406" t="str">
        <f t="shared" si="235"/>
        <v>Kitchen &amp; HomeAppliances</v>
      </c>
      <c r="N1406" s="2" t="s">
        <v>13286</v>
      </c>
      <c r="O1406" s="2" t="str">
        <f t="shared" si="236"/>
        <v>SmallKitchenAppliances</v>
      </c>
      <c r="P1406" s="1" t="s">
        <v>13315</v>
      </c>
      <c r="R1406" s="2">
        <v>3349</v>
      </c>
      <c r="S1406" s="8">
        <f t="shared" si="237"/>
        <v>3349</v>
      </c>
      <c r="T1406" s="2">
        <v>4799</v>
      </c>
      <c r="U1406" s="8">
        <f t="shared" si="238"/>
        <v>4799</v>
      </c>
      <c r="V1406" s="1">
        <f t="shared" si="239"/>
        <v>0.302146280475099</v>
      </c>
      <c r="W1406">
        <v>3.7</v>
      </c>
      <c r="X1406" s="10">
        <f t="shared" si="240"/>
        <v>3.7</v>
      </c>
      <c r="Y1406" s="4">
        <v>4200</v>
      </c>
      <c r="Z1406" s="12">
        <f t="shared" si="241"/>
        <v>4200</v>
      </c>
    </row>
    <row r="1407" spans="1:26" x14ac:dyDescent="0.25">
      <c r="A1407">
        <v>1406</v>
      </c>
      <c r="B1407" t="s">
        <v>12313</v>
      </c>
      <c r="C1407" t="s">
        <v>12314</v>
      </c>
      <c r="D1407" t="str">
        <f t="shared" si="233"/>
        <v>Shakti Technology S3 High Pressure Car Washer Machine 1800 Watts and Pressure 120 Bar for Cleaning Car, Bike and Home</v>
      </c>
      <c r="F1407" t="str">
        <f t="shared" si="242"/>
        <v>Unique</v>
      </c>
      <c r="G1407" t="str" cm="1">
        <f t="array" ref="G1407">PROPER(_xlfn.TEXTJOIN(" ", TRUE, INDEX(_xlfn.FILTERXML("&lt;t&gt;&lt;s&gt;" &amp; SUBSTITUTE(D1407," ","&lt;/s&gt;&lt;s&gt;") &amp; "&lt;/s&gt;&lt;/t&gt;", "//s"), _xlfn.SEQUENCE(4))))</f>
        <v>Shakti Technology S3 High</v>
      </c>
      <c r="H1407" t="str">
        <f t="shared" si="243"/>
        <v>Washer Machine 1800 Watts and Pressure 120 Bar for Cleaning Car, Bike and Home</v>
      </c>
      <c r="I1407" t="s">
        <v>9294</v>
      </c>
      <c r="J1407" t="s">
        <v>13176</v>
      </c>
      <c r="K1407" s="7" t="str">
        <f t="shared" si="234"/>
        <v>Home &amp; Kitchen</v>
      </c>
      <c r="L1407" s="2" t="s">
        <v>13285</v>
      </c>
      <c r="M1407" t="str">
        <f t="shared" si="235"/>
        <v>Kitchen &amp; HomeAppliances</v>
      </c>
      <c r="N1407" s="2" t="s">
        <v>13293</v>
      </c>
      <c r="O1407" s="2" t="str">
        <f t="shared" si="236"/>
        <v>Vacuum , Cleaning &amp; Ironing</v>
      </c>
      <c r="P1407" s="1" t="s">
        <v>13325</v>
      </c>
      <c r="R1407" s="2">
        <v>4899</v>
      </c>
      <c r="S1407" s="8">
        <f t="shared" si="237"/>
        <v>4899</v>
      </c>
      <c r="T1407" s="2">
        <v>8999</v>
      </c>
      <c r="U1407" s="8">
        <f t="shared" si="238"/>
        <v>8999</v>
      </c>
      <c r="V1407" s="1">
        <f t="shared" si="239"/>
        <v>0.45560617846427381</v>
      </c>
      <c r="W1407">
        <v>4.0999999999999996</v>
      </c>
      <c r="X1407" s="10">
        <f t="shared" si="240"/>
        <v>4.0999999999999996</v>
      </c>
      <c r="Y1407" s="4">
        <v>297</v>
      </c>
      <c r="Z1407" s="12">
        <f t="shared" si="241"/>
        <v>297</v>
      </c>
    </row>
    <row r="1408" spans="1:26" x14ac:dyDescent="0.25">
      <c r="A1408">
        <v>1407</v>
      </c>
      <c r="B1408" t="s">
        <v>12323</v>
      </c>
      <c r="C1408" t="s">
        <v>12324</v>
      </c>
      <c r="D1408" t="str">
        <f t="shared" si="233"/>
        <v>Cello Quick Boil Popular Electric Kettle 1 Litre 1200 Watts | Stainless Steel body | Boiler for Water, Silver</v>
      </c>
      <c r="F1408" t="str">
        <f t="shared" si="242"/>
        <v>Unique</v>
      </c>
      <c r="G1408" t="str" cm="1">
        <f t="array" ref="G1408">PROPER(_xlfn.TEXTJOIN(" ", TRUE, INDEX(_xlfn.FILTERXML("&lt;t&gt;&lt;s&gt;" &amp; SUBSTITUTE(D1408," ","&lt;/s&gt;&lt;s&gt;") &amp; "&lt;/s&gt;&lt;/t&gt;", "//s"), _xlfn.SEQUENCE(4))))</f>
        <v>Cello Quick Boil Popular</v>
      </c>
      <c r="H1408" t="str">
        <f t="shared" si="243"/>
        <v>1 Litre 1200 Watts | Stainless Steel body | Boiler for Water, Silver</v>
      </c>
      <c r="I1408" t="s">
        <v>8670</v>
      </c>
      <c r="J1408" t="s">
        <v>13176</v>
      </c>
      <c r="K1408" s="7" t="str">
        <f t="shared" si="234"/>
        <v>Home &amp; Kitchen</v>
      </c>
      <c r="L1408" s="2" t="s">
        <v>13285</v>
      </c>
      <c r="M1408" t="str">
        <f t="shared" si="235"/>
        <v>Kitchen &amp; HomeAppliances</v>
      </c>
      <c r="N1408" s="2" t="s">
        <v>13286</v>
      </c>
      <c r="O1408" s="2" t="str">
        <f t="shared" si="236"/>
        <v>SmallKitchenAppliances</v>
      </c>
      <c r="P1408" s="1" t="s">
        <v>13287</v>
      </c>
      <c r="Q1408" t="s">
        <v>13307</v>
      </c>
      <c r="R1408" s="2">
        <v>1199</v>
      </c>
      <c r="S1408" s="8">
        <f t="shared" si="237"/>
        <v>1199</v>
      </c>
      <c r="T1408" s="2">
        <v>1899</v>
      </c>
      <c r="U1408" s="8">
        <f t="shared" si="238"/>
        <v>1899</v>
      </c>
      <c r="V1408" s="1">
        <f t="shared" si="239"/>
        <v>0.36861506055818855</v>
      </c>
      <c r="W1408">
        <v>4.2</v>
      </c>
      <c r="X1408" s="10">
        <f t="shared" si="240"/>
        <v>4.2</v>
      </c>
      <c r="Y1408" s="4">
        <v>3858</v>
      </c>
      <c r="Z1408" s="12">
        <f t="shared" si="241"/>
        <v>3858</v>
      </c>
    </row>
    <row r="1409" spans="1:26" x14ac:dyDescent="0.25">
      <c r="A1409">
        <v>1408</v>
      </c>
      <c r="B1409" t="s">
        <v>12333</v>
      </c>
      <c r="C1409" t="s">
        <v>12334</v>
      </c>
      <c r="D1409" t="str">
        <f t="shared" si="233"/>
        <v>AGARO Glory Cool Mist Ultrasonic Humidifier, 4.5Litres, For Large Area, Room, Home, Office, Adjustable Mist Output, Ceramic Ball Filter, Ultra Quiet, 360¬∞ Rotatable Nozzle, Auto Shut Off, Grey</v>
      </c>
      <c r="F1409" t="str">
        <f t="shared" si="242"/>
        <v>Unique</v>
      </c>
      <c r="G1409" t="str" cm="1">
        <f t="array" ref="G1409">PROPER(_xlfn.TEXTJOIN(" ", TRUE, INDEX(_xlfn.FILTERXML("&lt;t&gt;&lt;s&gt;" &amp; SUBSTITUTE(D1409," ","&lt;/s&gt;&lt;s&gt;") &amp; "&lt;/s&gt;&lt;/t&gt;", "//s"), _xlfn.SEQUENCE(4))))</f>
        <v>Agaro Glory Cool Mist</v>
      </c>
      <c r="H1409" t="str">
        <f t="shared" si="243"/>
        <v>4.5Litres, For Large Area, Room, Home, Office, Adjustable Mist Output, Ceramic Ball Filter, Ultra Quiet, 360¬∞ Rotatable Nozzle, Auto Shut Off, Grey</v>
      </c>
      <c r="I1409" t="s">
        <v>11003</v>
      </c>
      <c r="J1409" t="s">
        <v>13176</v>
      </c>
      <c r="K1409" s="7" t="str">
        <f t="shared" si="234"/>
        <v>Home &amp; Kitchen</v>
      </c>
      <c r="L1409" s="2" t="s">
        <v>13289</v>
      </c>
      <c r="M1409" t="str">
        <f t="shared" si="235"/>
        <v>Heating , Cooling &amp; AirQuality</v>
      </c>
      <c r="N1409" s="2" t="s">
        <v>13363</v>
      </c>
      <c r="O1409" s="2" t="str">
        <f t="shared" si="236"/>
        <v>Humidifiers</v>
      </c>
      <c r="P1409" s="1"/>
      <c r="R1409" s="2">
        <v>3290</v>
      </c>
      <c r="S1409" s="8">
        <f t="shared" si="237"/>
        <v>3290</v>
      </c>
      <c r="T1409" s="2">
        <v>5799</v>
      </c>
      <c r="U1409" s="8">
        <f t="shared" si="238"/>
        <v>5799</v>
      </c>
      <c r="V1409" s="1">
        <f t="shared" si="239"/>
        <v>0.43266080358682529</v>
      </c>
      <c r="W1409">
        <v>4.3</v>
      </c>
      <c r="X1409" s="10">
        <f t="shared" si="240"/>
        <v>4.3</v>
      </c>
      <c r="Y1409" s="4">
        <v>168</v>
      </c>
      <c r="Z1409" s="12">
        <f t="shared" si="241"/>
        <v>168</v>
      </c>
    </row>
    <row r="1410" spans="1:26" x14ac:dyDescent="0.25">
      <c r="A1410">
        <v>1409</v>
      </c>
      <c r="B1410" t="s">
        <v>12343</v>
      </c>
      <c r="C1410" t="s">
        <v>12344</v>
      </c>
      <c r="D1410" t="str">
        <f t="shared" ref="D1410:D1466" si="244">TRIM(SUBSTITUTE(SUBSTITUTE(SUBSTITUTE(SUBSTITUTE(SUBSTITUTE(SUBSTITUTE(C1410,"&amp;","and"),"&lt;",""),"&gt;",""),"/"," "),CHAR(160)," "),CHAR(10)," "))</f>
        <v>Wolpin 1 Lint Roller with 60 Sheets Remove Clothes Lint Dog Hair Dust (19 x 13 cm) Orange</v>
      </c>
      <c r="F1410" t="str">
        <f t="shared" si="242"/>
        <v>Unique</v>
      </c>
      <c r="G1410" t="str" cm="1">
        <f t="array" ref="G1410">PROPER(_xlfn.TEXTJOIN(" ", TRUE, INDEX(_xlfn.FILTERXML("&lt;t&gt;&lt;s&gt;" &amp; SUBSTITUTE(D1410," ","&lt;/s&gt;&lt;s&gt;") &amp; "&lt;/s&gt;&lt;/t&gt;", "//s"), _xlfn.SEQUENCE(4))))</f>
        <v>Wolpin 1 Lint Roller</v>
      </c>
      <c r="H1410" t="str">
        <f t="shared" si="243"/>
        <v>Sheets Remove Clothes Lint Dog Hair Dust (19 x 13 cm) Orange</v>
      </c>
      <c r="I1410" t="s">
        <v>8483</v>
      </c>
      <c r="J1410" t="s">
        <v>13176</v>
      </c>
      <c r="K1410" s="7" t="str">
        <f t="shared" ref="K1410:K1466" si="245">TRIM(SUBSTITUTE(SUBSTITUTE(J1410, "&amp;", " &amp; "), ",", " , "))</f>
        <v>Home &amp; Kitchen</v>
      </c>
      <c r="L1410" t="s">
        <v>13285</v>
      </c>
      <c r="M1410" t="str">
        <f t="shared" ref="M1410:M1466" si="246">TRIM(SUBSTITUTE(SUBSTITUTE(L1410, "&amp;", " &amp; "), ",", " , "))</f>
        <v>Kitchen &amp; HomeAppliances</v>
      </c>
      <c r="N1410" t="s">
        <v>13293</v>
      </c>
      <c r="O1410" s="2" t="str">
        <f t="shared" ref="O1410:O1466" si="247">TRIM(SUBSTITUTE(SUBSTITUTE(N1410, "&amp;", " &amp; "), ",", " , "))</f>
        <v>Vacuum , Cleaning &amp; Ironing</v>
      </c>
      <c r="P1410" s="1" t="s">
        <v>13294</v>
      </c>
      <c r="Q1410" t="s">
        <v>13295</v>
      </c>
      <c r="R1410">
        <v>179</v>
      </c>
      <c r="S1410" s="8">
        <f t="shared" ref="S1410:S1466" si="248">VALUE(R1410)</f>
        <v>179</v>
      </c>
      <c r="T1410">
        <v>799</v>
      </c>
      <c r="U1410" s="8">
        <f t="shared" ref="U1410:U1466" si="249">VALUE(T1410)</f>
        <v>799</v>
      </c>
      <c r="V1410" s="1">
        <f t="shared" ref="V1410:V1466" si="250">IFERROR((U1410- S1410) / U1410, 0)</f>
        <v>0.77596996245306638</v>
      </c>
      <c r="W1410">
        <v>3.6</v>
      </c>
      <c r="X1410" s="10">
        <f t="shared" ref="X1410:X1466" si="251">VALUE(W1410)</f>
        <v>3.6</v>
      </c>
      <c r="Y1410" s="4">
        <v>101</v>
      </c>
      <c r="Z1410" s="12">
        <f t="shared" ref="Z1410:Z1466" si="252">VALUE(Y1410)</f>
        <v>101</v>
      </c>
    </row>
    <row r="1411" spans="1:26" x14ac:dyDescent="0.25">
      <c r="A1411">
        <v>1410</v>
      </c>
      <c r="B1411" t="s">
        <v>12353</v>
      </c>
      <c r="C1411" t="s">
        <v>12354</v>
      </c>
      <c r="D1411" t="str">
        <f t="shared" si="244"/>
        <v>Abode Kitchen Essential Measuring Cup and Spoon for Spices | for Cooking and Baking Cake | Multipurpose Tablespoon Cups with Ring Holder | (Black)</v>
      </c>
      <c r="F1411" t="str">
        <f t="shared" ref="F1411:F1466" si="253">IF(COUNTIF(B:B,B1411) &gt; 1, "Duplicate", "Unique")</f>
        <v>Unique</v>
      </c>
      <c r="G1411" t="str" cm="1">
        <f t="array" ref="G1411">PROPER(_xlfn.TEXTJOIN(" ", TRUE, INDEX(_xlfn.FILTERXML("&lt;t&gt;&lt;s&gt;" &amp; SUBSTITUTE(D1411," ","&lt;/s&gt;&lt;s&gt;") &amp; "&lt;/s&gt;&lt;/t&gt;", "//s"), _xlfn.SEQUENCE(4))))</f>
        <v>Abode Kitchen Essential Measuring</v>
      </c>
      <c r="H1411" t="str">
        <f t="shared" si="243"/>
        <v>Spoon for Spices | for Cooking and Baking Cake | Multipurpose Tablespoon Cups with Ring Holder | (Black)</v>
      </c>
      <c r="I1411" t="s">
        <v>12016</v>
      </c>
      <c r="J1411" t="s">
        <v>13176</v>
      </c>
      <c r="K1411" s="7" t="str">
        <f t="shared" si="245"/>
        <v>Home &amp; Kitchen</v>
      </c>
      <c r="L1411" t="s">
        <v>13285</v>
      </c>
      <c r="M1411" t="str">
        <f t="shared" si="246"/>
        <v>Kitchen &amp; HomeAppliances</v>
      </c>
      <c r="N1411" t="s">
        <v>13329</v>
      </c>
      <c r="O1411" s="2" t="str">
        <f t="shared" si="247"/>
        <v>Coffee , Tea &amp; Espresso</v>
      </c>
      <c r="P1411" s="1" t="s">
        <v>13372</v>
      </c>
      <c r="Q1411" t="s">
        <v>13373</v>
      </c>
      <c r="R1411">
        <v>149</v>
      </c>
      <c r="S1411" s="8">
        <f t="shared" si="248"/>
        <v>149</v>
      </c>
      <c r="T1411">
        <v>300</v>
      </c>
      <c r="U1411" s="8">
        <f t="shared" si="249"/>
        <v>300</v>
      </c>
      <c r="V1411" s="1">
        <f t="shared" si="250"/>
        <v>0.5033333333333333</v>
      </c>
      <c r="W1411">
        <v>4.0999999999999996</v>
      </c>
      <c r="X1411" s="10">
        <f t="shared" si="251"/>
        <v>4.0999999999999996</v>
      </c>
      <c r="Y1411" s="4">
        <v>4074</v>
      </c>
      <c r="Z1411" s="12">
        <f t="shared" si="252"/>
        <v>4074</v>
      </c>
    </row>
    <row r="1412" spans="1:26" x14ac:dyDescent="0.25">
      <c r="A1412">
        <v>1411</v>
      </c>
      <c r="B1412" t="s">
        <v>12363</v>
      </c>
      <c r="C1412" t="s">
        <v>12364</v>
      </c>
      <c r="D1412" t="str">
        <f t="shared" si="244"/>
        <v>Sujata Supermix, Mixer Grinder, 900 Watts, 3 Jars (White)</v>
      </c>
      <c r="F1412" t="str">
        <f t="shared" si="253"/>
        <v>Unique</v>
      </c>
      <c r="G1412" t="str" cm="1">
        <f t="array" ref="G1412">PROPER(_xlfn.TEXTJOIN(" ", TRUE, INDEX(_xlfn.FILTERXML("&lt;t&gt;&lt;s&gt;" &amp; SUBSTITUTE(D1412," ","&lt;/s&gt;&lt;s&gt;") &amp; "&lt;/s&gt;&lt;/t&gt;", "//s"), _xlfn.SEQUENCE(4))))</f>
        <v>Sujata Supermix, Mixer Grinder,</v>
      </c>
      <c r="H1412" t="str">
        <f t="shared" si="243"/>
        <v>3 Jars (White)</v>
      </c>
      <c r="I1412" t="s">
        <v>8618</v>
      </c>
      <c r="J1412" t="s">
        <v>13176</v>
      </c>
      <c r="K1412" s="7" t="str">
        <f t="shared" si="245"/>
        <v>Home &amp; Kitchen</v>
      </c>
      <c r="L1412" s="2" t="s">
        <v>13285</v>
      </c>
      <c r="M1412" t="str">
        <f t="shared" si="246"/>
        <v>Kitchen &amp; HomeAppliances</v>
      </c>
      <c r="N1412" s="2" t="s">
        <v>13286</v>
      </c>
      <c r="O1412" s="2" t="str">
        <f t="shared" si="247"/>
        <v>SmallKitchenAppliances</v>
      </c>
      <c r="P1412" s="1" t="s">
        <v>13304</v>
      </c>
      <c r="R1412" s="2">
        <v>5490</v>
      </c>
      <c r="S1412" s="8">
        <f t="shared" si="248"/>
        <v>5490</v>
      </c>
      <c r="T1412" s="2">
        <v>7200</v>
      </c>
      <c r="U1412" s="8">
        <f t="shared" si="249"/>
        <v>7200</v>
      </c>
      <c r="V1412" s="1">
        <f t="shared" si="250"/>
        <v>0.23749999999999999</v>
      </c>
      <c r="W1412">
        <v>4.5</v>
      </c>
      <c r="X1412" s="10">
        <f t="shared" si="251"/>
        <v>4.5</v>
      </c>
      <c r="Y1412" s="4">
        <v>1408</v>
      </c>
      <c r="Z1412" s="12">
        <f t="shared" si="252"/>
        <v>1408</v>
      </c>
    </row>
    <row r="1413" spans="1:26" x14ac:dyDescent="0.25">
      <c r="A1413">
        <v>1412</v>
      </c>
      <c r="B1413" t="s">
        <v>12373</v>
      </c>
      <c r="C1413" t="s">
        <v>12374</v>
      </c>
      <c r="D1413" t="str">
        <f t="shared" si="244"/>
        <v>CARDEX Digital Kitchen Weighing Machine Multipurpose Electronic Weight Scale With Back Lite LCD Display for Measuring Food, Cake, Vegetable, Fruit (KITCHEN SCALE)</v>
      </c>
      <c r="F1413" t="str">
        <f t="shared" si="253"/>
        <v>Unique</v>
      </c>
      <c r="G1413" t="str" cm="1">
        <f t="array" ref="G1413">PROPER(_xlfn.TEXTJOIN(" ", TRUE, INDEX(_xlfn.FILTERXML("&lt;t&gt;&lt;s&gt;" &amp; SUBSTITUTE(D1413," ","&lt;/s&gt;&lt;s&gt;") &amp; "&lt;/s&gt;&lt;/t&gt;", "//s"), _xlfn.SEQUENCE(4))))</f>
        <v>Cardex Digital Kitchen Weighing</v>
      </c>
      <c r="H1413" t="str">
        <f t="shared" si="243"/>
        <v>Electronic Weight Scale With Back Lite LCD Display for Measuring Food, Cake, Vegetable, Fruit (KITCHEN SCALE)</v>
      </c>
      <c r="I1413" t="s">
        <v>8494</v>
      </c>
      <c r="J1413" t="s">
        <v>13176</v>
      </c>
      <c r="K1413" s="7" t="str">
        <f t="shared" si="245"/>
        <v>Home &amp; Kitchen</v>
      </c>
      <c r="L1413" t="s">
        <v>13285</v>
      </c>
      <c r="M1413" t="str">
        <f t="shared" si="246"/>
        <v>Kitchen &amp; HomeAppliances</v>
      </c>
      <c r="N1413" t="s">
        <v>13286</v>
      </c>
      <c r="O1413" s="2" t="str">
        <f t="shared" si="247"/>
        <v>SmallKitchenAppliances</v>
      </c>
      <c r="P1413" s="1" t="s">
        <v>13296</v>
      </c>
      <c r="R1413">
        <v>379</v>
      </c>
      <c r="S1413" s="8">
        <f t="shared" si="248"/>
        <v>379</v>
      </c>
      <c r="T1413">
        <v>389</v>
      </c>
      <c r="U1413" s="8">
        <f t="shared" si="249"/>
        <v>389</v>
      </c>
      <c r="V1413" s="1">
        <f t="shared" si="250"/>
        <v>2.570694087403599E-2</v>
      </c>
      <c r="W1413">
        <v>4.2</v>
      </c>
      <c r="X1413" s="10">
        <f t="shared" si="251"/>
        <v>4.2</v>
      </c>
      <c r="Y1413" s="4">
        <v>3739</v>
      </c>
      <c r="Z1413" s="12">
        <f t="shared" si="252"/>
        <v>3739</v>
      </c>
    </row>
    <row r="1414" spans="1:26" x14ac:dyDescent="0.25">
      <c r="A1414">
        <v>1413</v>
      </c>
      <c r="B1414" t="s">
        <v>12383</v>
      </c>
      <c r="C1414" t="s">
        <v>12384</v>
      </c>
      <c r="D1414" t="str">
        <f t="shared" si="244"/>
        <v>V-Guard Zenora RO+UF+MB Water Purifier | Suitable for water with TDS up to 2000 ppm | 8 Stage Purification with World-class RO Membrane and Advanced UF Membrane | Free PAN India Installation and 1-Year Comprehensive Warranty | 7 Litre, Black</v>
      </c>
      <c r="F1414" t="str">
        <f t="shared" si="253"/>
        <v>Unique</v>
      </c>
      <c r="G1414" t="str" cm="1">
        <f t="array" ref="G1414">PROPER(_xlfn.TEXTJOIN(" ", TRUE, INDEX(_xlfn.FILTERXML("&lt;t&gt;&lt;s&gt;" &amp; SUBSTITUTE(D1414," ","&lt;/s&gt;&lt;s&gt;") &amp; "&lt;/s&gt;&lt;/t&gt;", "//s"), _xlfn.SEQUENCE(4))))</f>
        <v>V-Guard Zenora Ro+Uf+Mb Water</v>
      </c>
      <c r="H1414" t="str">
        <f t="shared" si="243"/>
        <v>Suitable for water with TDS up to 2000 ppm | 8 Stage Purification with World-class RO Membrane and Advanced UF Membrane | Free PAN India Installation and 1-Year Comprehensive Warranty | 7 Litre, Black</v>
      </c>
      <c r="I1414" t="s">
        <v>10001</v>
      </c>
      <c r="J1414" t="s">
        <v>13176</v>
      </c>
      <c r="K1414" s="7" t="str">
        <f t="shared" si="245"/>
        <v>Home &amp; Kitchen</v>
      </c>
      <c r="L1414" s="2" t="s">
        <v>13285</v>
      </c>
      <c r="M1414" t="str">
        <f t="shared" si="246"/>
        <v>Kitchen &amp; HomeAppliances</v>
      </c>
      <c r="N1414" s="2" t="s">
        <v>13334</v>
      </c>
      <c r="O1414" s="2" t="str">
        <f t="shared" si="247"/>
        <v>WaterPurifiers &amp; Accessories</v>
      </c>
      <c r="P1414" s="1" t="s">
        <v>13344</v>
      </c>
      <c r="R1414" s="2">
        <v>8699</v>
      </c>
      <c r="S1414" s="8">
        <f t="shared" si="248"/>
        <v>8699</v>
      </c>
      <c r="T1414" s="2">
        <v>13049</v>
      </c>
      <c r="U1414" s="8">
        <f t="shared" si="249"/>
        <v>13049</v>
      </c>
      <c r="V1414" s="1">
        <f t="shared" si="250"/>
        <v>0.33335887807494829</v>
      </c>
      <c r="W1414">
        <v>4.3</v>
      </c>
      <c r="X1414" s="10">
        <f t="shared" si="251"/>
        <v>4.3</v>
      </c>
      <c r="Y1414" s="4">
        <v>5891</v>
      </c>
      <c r="Z1414" s="12">
        <f t="shared" si="252"/>
        <v>5891</v>
      </c>
    </row>
    <row r="1415" spans="1:26" x14ac:dyDescent="0.25">
      <c r="A1415">
        <v>1414</v>
      </c>
      <c r="B1415" t="s">
        <v>12393</v>
      </c>
      <c r="C1415" t="s">
        <v>12394</v>
      </c>
      <c r="D1415" t="str">
        <f t="shared" si="244"/>
        <v>Bajaj Rex DLX 750 W 4 Jars Mixer Grinder, White and Blue</v>
      </c>
      <c r="F1415" t="str">
        <f t="shared" si="253"/>
        <v>Unique</v>
      </c>
      <c r="G1415" t="str" cm="1">
        <f t="array" ref="G1415">PROPER(_xlfn.TEXTJOIN(" ", TRUE, INDEX(_xlfn.FILTERXML("&lt;t&gt;&lt;s&gt;" &amp; SUBSTITUTE(D1415," ","&lt;/s&gt;&lt;s&gt;") &amp; "&lt;/s&gt;&lt;/t&gt;", "//s"), _xlfn.SEQUENCE(4))))</f>
        <v>Bajaj Rex Dlx 750</v>
      </c>
      <c r="H1415" t="str">
        <f t="shared" si="243"/>
        <v>Jars Mixer Grinder, White and Blue</v>
      </c>
      <c r="I1415" t="s">
        <v>8618</v>
      </c>
      <c r="J1415" t="s">
        <v>13176</v>
      </c>
      <c r="K1415" s="7" t="str">
        <f t="shared" si="245"/>
        <v>Home &amp; Kitchen</v>
      </c>
      <c r="L1415" s="3" t="s">
        <v>13285</v>
      </c>
      <c r="M1415" t="str">
        <f t="shared" si="246"/>
        <v>Kitchen &amp; HomeAppliances</v>
      </c>
      <c r="N1415" s="2" t="s">
        <v>13286</v>
      </c>
      <c r="O1415" s="2" t="str">
        <f t="shared" si="247"/>
        <v>SmallKitchenAppliances</v>
      </c>
      <c r="P1415" s="1" t="s">
        <v>13304</v>
      </c>
      <c r="R1415" s="3">
        <v>3041.67</v>
      </c>
      <c r="S1415" s="8">
        <f t="shared" si="248"/>
        <v>3041.67</v>
      </c>
      <c r="T1415" s="2">
        <v>5999</v>
      </c>
      <c r="U1415" s="8">
        <f t="shared" si="249"/>
        <v>5999</v>
      </c>
      <c r="V1415" s="1">
        <f t="shared" si="250"/>
        <v>0.49297049508251373</v>
      </c>
      <c r="W1415">
        <v>4</v>
      </c>
      <c r="X1415" s="10">
        <f t="shared" si="251"/>
        <v>4</v>
      </c>
      <c r="Y1415" s="4">
        <v>777</v>
      </c>
      <c r="Z1415" s="12">
        <f t="shared" si="252"/>
        <v>777</v>
      </c>
    </row>
    <row r="1416" spans="1:26" x14ac:dyDescent="0.25">
      <c r="A1416">
        <v>1415</v>
      </c>
      <c r="B1416" t="s">
        <v>12403</v>
      </c>
      <c r="C1416" t="s">
        <v>12404</v>
      </c>
      <c r="D1416" t="str">
        <f t="shared" si="244"/>
        <v>KENT 16051 Hand Blender 300 W | 5 Variable Speed Control | Multiple Beaters and Dough Hooks | Turbo Function</v>
      </c>
      <c r="F1416" t="str">
        <f t="shared" si="253"/>
        <v>Unique</v>
      </c>
      <c r="G1416" t="str" cm="1">
        <f t="array" ref="G1416">PROPER(_xlfn.TEXTJOIN(" ", TRUE, INDEX(_xlfn.FILTERXML("&lt;t&gt;&lt;s&gt;" &amp; SUBSTITUTE(D1416," ","&lt;/s&gt;&lt;s&gt;") &amp; "&lt;/s&gt;&lt;/t&gt;", "//s"), _xlfn.SEQUENCE(4))))</f>
        <v>Kent 16051 Hand Blender</v>
      </c>
      <c r="H1416" t="str">
        <f t="shared" si="243"/>
        <v>| 5 Variable Speed Control | Multiple Beaters and Dough Hooks | Turbo Function</v>
      </c>
      <c r="I1416" t="s">
        <v>8597</v>
      </c>
      <c r="J1416" t="s">
        <v>13176</v>
      </c>
      <c r="K1416" s="7" t="str">
        <f t="shared" si="245"/>
        <v>Home &amp; Kitchen</v>
      </c>
      <c r="L1416" s="2" t="s">
        <v>13285</v>
      </c>
      <c r="M1416" t="str">
        <f t="shared" si="246"/>
        <v>Kitchen &amp; HomeAppliances</v>
      </c>
      <c r="N1416" s="2" t="s">
        <v>13286</v>
      </c>
      <c r="O1416" s="2" t="str">
        <f t="shared" si="247"/>
        <v>SmallKitchenAppliances</v>
      </c>
      <c r="P1416" s="1" t="s">
        <v>13302</v>
      </c>
      <c r="R1416" s="2">
        <v>1745</v>
      </c>
      <c r="S1416" s="8">
        <f t="shared" si="248"/>
        <v>1745</v>
      </c>
      <c r="T1416" s="2">
        <v>2400</v>
      </c>
      <c r="U1416" s="8">
        <f t="shared" si="249"/>
        <v>2400</v>
      </c>
      <c r="V1416" s="1">
        <f t="shared" si="250"/>
        <v>0.27291666666666664</v>
      </c>
      <c r="W1416">
        <v>4.2</v>
      </c>
      <c r="X1416" s="10">
        <f t="shared" si="251"/>
        <v>4.2</v>
      </c>
      <c r="Y1416" s="4">
        <v>14160</v>
      </c>
      <c r="Z1416" s="12">
        <f t="shared" si="252"/>
        <v>14160</v>
      </c>
    </row>
    <row r="1417" spans="1:26" x14ac:dyDescent="0.25">
      <c r="A1417">
        <v>1416</v>
      </c>
      <c r="B1417" t="s">
        <v>12413</v>
      </c>
      <c r="C1417" t="s">
        <v>12414</v>
      </c>
      <c r="D1417" t="str">
        <f t="shared" si="244"/>
        <v>Prestige PIC 15.0+ 1900-Watt Induction Cooktop (Black)</v>
      </c>
      <c r="F1417" t="str">
        <f t="shared" si="253"/>
        <v>Unique</v>
      </c>
      <c r="G1417" t="str" cm="1">
        <f t="array" ref="G1417">PROPER(_xlfn.TEXTJOIN(" ", TRUE, INDEX(_xlfn.FILTERXML("&lt;t&gt;&lt;s&gt;" &amp; SUBSTITUTE(D1417," ","&lt;/s&gt;&lt;s&gt;") &amp; "&lt;/s&gt;&lt;/t&gt;", "//s"), _xlfn.SEQUENCE(4))))</f>
        <v>Prestige Pic 15.0+ 1900-Watt</v>
      </c>
      <c r="H1417" t="str">
        <f t="shared" si="243"/>
        <v>(Black)</v>
      </c>
      <c r="I1417" t="s">
        <v>8556</v>
      </c>
      <c r="J1417" t="s">
        <v>13176</v>
      </c>
      <c r="K1417" s="7" t="str">
        <f t="shared" si="245"/>
        <v>Home &amp; Kitchen</v>
      </c>
      <c r="L1417" s="2" t="s">
        <v>13285</v>
      </c>
      <c r="M1417" t="str">
        <f t="shared" si="246"/>
        <v>Kitchen &amp; HomeAppliances</v>
      </c>
      <c r="N1417" s="2" t="s">
        <v>13286</v>
      </c>
      <c r="O1417" s="2" t="str">
        <f t="shared" si="247"/>
        <v>SmallKitchenAppliances</v>
      </c>
      <c r="P1417" s="1" t="s">
        <v>13301</v>
      </c>
      <c r="R1417" s="2">
        <v>3180</v>
      </c>
      <c r="S1417" s="8">
        <f t="shared" si="248"/>
        <v>3180</v>
      </c>
      <c r="T1417" s="2">
        <v>5295</v>
      </c>
      <c r="U1417" s="8">
        <f t="shared" si="249"/>
        <v>5295</v>
      </c>
      <c r="V1417" s="1">
        <f t="shared" si="250"/>
        <v>0.39943342776203966</v>
      </c>
      <c r="W1417">
        <v>4.2</v>
      </c>
      <c r="X1417" s="10">
        <f t="shared" si="251"/>
        <v>4.2</v>
      </c>
      <c r="Y1417" s="4">
        <v>6919</v>
      </c>
      <c r="Z1417" s="12">
        <f t="shared" si="252"/>
        <v>6919</v>
      </c>
    </row>
    <row r="1418" spans="1:26" x14ac:dyDescent="0.25">
      <c r="A1418">
        <v>1417</v>
      </c>
      <c r="B1418" t="s">
        <v>12423</v>
      </c>
      <c r="C1418" t="s">
        <v>12424</v>
      </c>
      <c r="D1418" t="str">
        <f t="shared" si="244"/>
        <v>Aqua d pure Active Copper 12-L RO+UV Water Filter Purifier for Home, Kitchen Fully Automatic UF+TDS Controller</v>
      </c>
      <c r="F1418" t="str">
        <f t="shared" si="253"/>
        <v>Unique</v>
      </c>
      <c r="G1418" t="str" cm="1">
        <f t="array" ref="G1418">PROPER(_xlfn.TEXTJOIN(" ", TRUE, INDEX(_xlfn.FILTERXML("&lt;t&gt;&lt;s&gt;" &amp; SUBSTITUTE(D1418," ","&lt;/s&gt;&lt;s&gt;") &amp; "&lt;/s&gt;&lt;/t&gt;", "//s"), _xlfn.SEQUENCE(4))))</f>
        <v>Aqua D Pure Active</v>
      </c>
      <c r="H1418" t="str">
        <f t="shared" si="243"/>
        <v>RO+UV Water Filter Purifier for Home, Kitchen Fully Automatic UF+TDS Controller</v>
      </c>
      <c r="I1418" t="s">
        <v>10001</v>
      </c>
      <c r="J1418" t="s">
        <v>13176</v>
      </c>
      <c r="K1418" s="7" t="str">
        <f t="shared" si="245"/>
        <v>Home &amp; Kitchen</v>
      </c>
      <c r="L1418" s="2" t="s">
        <v>13285</v>
      </c>
      <c r="M1418" t="str">
        <f t="shared" si="246"/>
        <v>Kitchen &amp; HomeAppliances</v>
      </c>
      <c r="N1418" s="2" t="s">
        <v>13334</v>
      </c>
      <c r="O1418" s="2" t="str">
        <f t="shared" si="247"/>
        <v>WaterPurifiers &amp; Accessories</v>
      </c>
      <c r="P1418" s="1" t="s">
        <v>13344</v>
      </c>
      <c r="R1418" s="2">
        <v>4999</v>
      </c>
      <c r="S1418" s="8">
        <f t="shared" si="248"/>
        <v>4999</v>
      </c>
      <c r="T1418" s="2">
        <v>24999</v>
      </c>
      <c r="U1418" s="8">
        <f t="shared" si="249"/>
        <v>24999</v>
      </c>
      <c r="V1418" s="1">
        <f t="shared" si="250"/>
        <v>0.80003200128005125</v>
      </c>
      <c r="W1418">
        <v>4.5</v>
      </c>
      <c r="X1418" s="10">
        <f t="shared" si="251"/>
        <v>4.5</v>
      </c>
      <c r="Y1418" s="4">
        <v>287</v>
      </c>
      <c r="Z1418" s="12">
        <f t="shared" si="252"/>
        <v>287</v>
      </c>
    </row>
    <row r="1419" spans="1:26" x14ac:dyDescent="0.25">
      <c r="A1419">
        <v>1418</v>
      </c>
      <c r="B1419" t="s">
        <v>12433</v>
      </c>
      <c r="C1419" t="s">
        <v>12434</v>
      </c>
      <c r="D1419" t="str">
        <f t="shared" si="244"/>
        <v>PrettyKrafts Laundry Square Shape Basket Bag Foldable Multipurpose Carry Handles Slanting Lid for Home, Cloth Storage,(Single) Jute Grey</v>
      </c>
      <c r="F1419" t="str">
        <f t="shared" si="253"/>
        <v>Unique</v>
      </c>
      <c r="G1419" t="str" cm="1">
        <f t="array" ref="G1419">PROPER(_xlfn.TEXTJOIN(" ", TRUE, INDEX(_xlfn.FILTERXML("&lt;t&gt;&lt;s&gt;" &amp; SUBSTITUTE(D1419," ","&lt;/s&gt;&lt;s&gt;") &amp; "&lt;/s&gt;&lt;/t&gt;", "//s"), _xlfn.SEQUENCE(4))))</f>
        <v>Prettykrafts Laundry Square Shape</v>
      </c>
      <c r="H1419" t="str">
        <f t="shared" si="243"/>
        <v>Foldable Multipurpose Carry Handles Slanting Lid for Home, Cloth Storage,(Single) Jute Grey</v>
      </c>
      <c r="I1419" t="s">
        <v>8794</v>
      </c>
      <c r="J1419" t="s">
        <v>13176</v>
      </c>
      <c r="K1419" s="7" t="str">
        <f t="shared" si="245"/>
        <v>Home &amp; Kitchen</v>
      </c>
      <c r="L1419" t="s">
        <v>13312</v>
      </c>
      <c r="M1419" t="str">
        <f t="shared" si="246"/>
        <v>HomeStorage &amp; Organization</v>
      </c>
      <c r="N1419" t="s">
        <v>13313</v>
      </c>
      <c r="O1419" s="2" t="str">
        <f t="shared" si="247"/>
        <v>LaundryOrganization</v>
      </c>
      <c r="P1419" s="1" t="s">
        <v>13314</v>
      </c>
      <c r="R1419">
        <v>390</v>
      </c>
      <c r="S1419" s="8">
        <f t="shared" si="248"/>
        <v>390</v>
      </c>
      <c r="T1419">
        <v>799</v>
      </c>
      <c r="U1419" s="8">
        <f t="shared" si="249"/>
        <v>799</v>
      </c>
      <c r="V1419" s="1">
        <f t="shared" si="250"/>
        <v>0.51188986232790989</v>
      </c>
      <c r="W1419">
        <v>3.8</v>
      </c>
      <c r="X1419" s="10">
        <f t="shared" si="251"/>
        <v>3.8</v>
      </c>
      <c r="Y1419" s="4">
        <v>287</v>
      </c>
      <c r="Z1419" s="12">
        <f t="shared" si="252"/>
        <v>287</v>
      </c>
    </row>
    <row r="1420" spans="1:26" x14ac:dyDescent="0.25">
      <c r="A1420">
        <v>1419</v>
      </c>
      <c r="B1420" t="s">
        <v>12443</v>
      </c>
      <c r="C1420" t="s">
        <v>12444</v>
      </c>
      <c r="D1420" t="str">
        <f t="shared" si="244"/>
        <v>Libra Roti Maker Electric Automatic | chapati Maker Electric Automatic | roti Maker Machine with 900 Watts for Making Roti Chapati Parathas - Stainless Steel</v>
      </c>
      <c r="F1420" t="str">
        <f t="shared" si="253"/>
        <v>Unique</v>
      </c>
      <c r="G1420" t="str" cm="1">
        <f t="array" ref="G1420">PROPER(_xlfn.TEXTJOIN(" ", TRUE, INDEX(_xlfn.FILTERXML("&lt;t&gt;&lt;s&gt;" &amp; SUBSTITUTE(D1420," ","&lt;/s&gt;&lt;s&gt;") &amp; "&lt;/s&gt;&lt;/t&gt;", "//s"), _xlfn.SEQUENCE(4))))</f>
        <v>Libra Roti Maker Electric</v>
      </c>
      <c r="H1420" t="str">
        <f t="shared" si="243"/>
        <v>chapati Maker Electric Automatic | roti Maker Machine with 900 Watts for Making Roti Chapati Parathas - Stainless Steel</v>
      </c>
      <c r="I1420" t="s">
        <v>12445</v>
      </c>
      <c r="J1420" t="s">
        <v>13176</v>
      </c>
      <c r="K1420" s="7" t="str">
        <f t="shared" si="245"/>
        <v>Home &amp; Kitchen</v>
      </c>
      <c r="L1420" s="2" t="s">
        <v>13285</v>
      </c>
      <c r="M1420" t="str">
        <f t="shared" si="246"/>
        <v>Kitchen &amp; HomeAppliances</v>
      </c>
      <c r="N1420" s="2" t="s">
        <v>13286</v>
      </c>
      <c r="O1420" s="2" t="str">
        <f t="shared" si="247"/>
        <v>SmallKitchenAppliances</v>
      </c>
      <c r="P1420" s="1" t="s">
        <v>13375</v>
      </c>
      <c r="R1420" s="2">
        <v>1999</v>
      </c>
      <c r="S1420" s="8">
        <f t="shared" si="248"/>
        <v>1999</v>
      </c>
      <c r="T1420" s="2">
        <v>2999</v>
      </c>
      <c r="U1420" s="8">
        <f t="shared" si="249"/>
        <v>2999</v>
      </c>
      <c r="V1420" s="1">
        <f t="shared" si="250"/>
        <v>0.33344448149383127</v>
      </c>
      <c r="W1420">
        <v>4.4000000000000004</v>
      </c>
      <c r="X1420" s="10">
        <f t="shared" si="251"/>
        <v>4.4000000000000004</v>
      </c>
      <c r="Y1420" s="4">
        <v>388</v>
      </c>
      <c r="Z1420" s="12">
        <f t="shared" si="252"/>
        <v>388</v>
      </c>
    </row>
    <row r="1421" spans="1:26" x14ac:dyDescent="0.25">
      <c r="A1421">
        <v>1420</v>
      </c>
      <c r="B1421" t="s">
        <v>12454</v>
      </c>
      <c r="C1421" t="s">
        <v>12455</v>
      </c>
      <c r="D1421" t="str">
        <f t="shared" si="244"/>
        <v>Glen 3 in 1 Electric Multi Cooker - Steam, Cook and Egg Boiler with 350 W (SA 3035MC) - 350 Watts</v>
      </c>
      <c r="F1421" t="str">
        <f t="shared" si="253"/>
        <v>Unique</v>
      </c>
      <c r="G1421" t="str" cm="1">
        <f t="array" ref="G1421">PROPER(_xlfn.TEXTJOIN(" ", TRUE, INDEX(_xlfn.FILTERXML("&lt;t&gt;&lt;s&gt;" &amp; SUBSTITUTE(D1421," ","&lt;/s&gt;&lt;s&gt;") &amp; "&lt;/s&gt;&lt;/t&gt;", "//s"), _xlfn.SEQUENCE(4))))</f>
        <v>Glen 3 In 1</v>
      </c>
      <c r="H1421" t="str">
        <f t="shared" si="243"/>
        <v>Cooker - Steam, Cook and Egg Boiler with 350 W (SA 3035MC) - 350 Watts</v>
      </c>
      <c r="I1421" t="s">
        <v>8938</v>
      </c>
      <c r="J1421" t="s">
        <v>13176</v>
      </c>
      <c r="K1421" s="7" t="str">
        <f t="shared" si="245"/>
        <v>Home &amp; Kitchen</v>
      </c>
      <c r="L1421" s="2" t="s">
        <v>13285</v>
      </c>
      <c r="M1421" t="str">
        <f t="shared" si="246"/>
        <v>Kitchen &amp; HomeAppliances</v>
      </c>
      <c r="N1421" s="2" t="s">
        <v>13286</v>
      </c>
      <c r="O1421" s="2" t="str">
        <f t="shared" si="247"/>
        <v>SmallKitchenAppliances</v>
      </c>
      <c r="P1421" s="1" t="s">
        <v>13318</v>
      </c>
      <c r="R1421" s="2">
        <v>1624</v>
      </c>
      <c r="S1421" s="8">
        <f t="shared" si="248"/>
        <v>1624</v>
      </c>
      <c r="T1421" s="2">
        <v>2495</v>
      </c>
      <c r="U1421" s="8">
        <f t="shared" si="249"/>
        <v>2495</v>
      </c>
      <c r="V1421" s="1">
        <f t="shared" si="250"/>
        <v>0.34909819639278555</v>
      </c>
      <c r="W1421">
        <v>4.0999999999999996</v>
      </c>
      <c r="X1421" s="10">
        <f t="shared" si="251"/>
        <v>4.0999999999999996</v>
      </c>
      <c r="Y1421" s="4">
        <v>827</v>
      </c>
      <c r="Z1421" s="12">
        <f t="shared" si="252"/>
        <v>827</v>
      </c>
    </row>
    <row r="1422" spans="1:26" x14ac:dyDescent="0.25">
      <c r="A1422">
        <v>1421</v>
      </c>
      <c r="B1422" t="s">
        <v>12464</v>
      </c>
      <c r="C1422" t="s">
        <v>12465</v>
      </c>
      <c r="D1422" t="str">
        <f t="shared" si="244"/>
        <v>Dynore Stainless Steel Set of 4 Measuring Cup and 4 Measuring Spoon</v>
      </c>
      <c r="F1422" t="str">
        <f t="shared" si="253"/>
        <v>Unique</v>
      </c>
      <c r="G1422" t="str" cm="1">
        <f t="array" ref="G1422">PROPER(_xlfn.TEXTJOIN(" ", TRUE, INDEX(_xlfn.FILTERXML("&lt;t&gt;&lt;s&gt;" &amp; SUBSTITUTE(D1422," ","&lt;/s&gt;&lt;s&gt;") &amp; "&lt;/s&gt;&lt;/t&gt;", "//s"), _xlfn.SEQUENCE(4))))</f>
        <v>Dynore Stainless Steel Set</v>
      </c>
      <c r="H1422" t="str">
        <f t="shared" si="243"/>
        <v>Measuring Cup and 4 Measuring Spoon</v>
      </c>
      <c r="I1422" t="s">
        <v>12016</v>
      </c>
      <c r="J1422" t="s">
        <v>13176</v>
      </c>
      <c r="K1422" s="7" t="str">
        <f t="shared" si="245"/>
        <v>Home &amp; Kitchen</v>
      </c>
      <c r="L1422" t="s">
        <v>13285</v>
      </c>
      <c r="M1422" t="str">
        <f t="shared" si="246"/>
        <v>Kitchen &amp; HomeAppliances</v>
      </c>
      <c r="N1422" t="s">
        <v>13329</v>
      </c>
      <c r="O1422" s="2" t="str">
        <f t="shared" si="247"/>
        <v>Coffee , Tea &amp; Espresso</v>
      </c>
      <c r="P1422" s="1" t="s">
        <v>13372</v>
      </c>
      <c r="Q1422" t="s">
        <v>13373</v>
      </c>
      <c r="R1422">
        <v>184</v>
      </c>
      <c r="S1422" s="8">
        <f t="shared" si="248"/>
        <v>184</v>
      </c>
      <c r="T1422">
        <v>450</v>
      </c>
      <c r="U1422" s="8">
        <f t="shared" si="249"/>
        <v>450</v>
      </c>
      <c r="V1422" s="1">
        <f t="shared" si="250"/>
        <v>0.59111111111111114</v>
      </c>
      <c r="W1422">
        <v>4.2</v>
      </c>
      <c r="X1422" s="10">
        <f t="shared" si="251"/>
        <v>4.2</v>
      </c>
      <c r="Y1422" s="4">
        <v>4971</v>
      </c>
      <c r="Z1422" s="12">
        <f t="shared" si="252"/>
        <v>4971</v>
      </c>
    </row>
    <row r="1423" spans="1:26" x14ac:dyDescent="0.25">
      <c r="A1423">
        <v>1422</v>
      </c>
      <c r="B1423" t="s">
        <v>12474</v>
      </c>
      <c r="C1423" t="s">
        <v>12475</v>
      </c>
      <c r="D1423" t="str">
        <f t="shared" si="244"/>
        <v>Lint Remover For Clothes With 1 Year Warranty Fabric Shaver Lint Shaver for Woolen Clothes Blanket Jackets Stainless Steel Blades,Bedding, Clothes and Furniture Best Remover for Fabrics Portable Lint Shavers (White Orange)</v>
      </c>
      <c r="F1423" t="str">
        <f t="shared" si="253"/>
        <v>Unique</v>
      </c>
      <c r="G1423" t="str" cm="1">
        <f t="array" ref="G1423">PROPER(_xlfn.TEXTJOIN(" ", TRUE, INDEX(_xlfn.FILTERXML("&lt;t&gt;&lt;s&gt;" &amp; SUBSTITUTE(D1423," ","&lt;/s&gt;&lt;s&gt;") &amp; "&lt;/s&gt;&lt;/t&gt;", "//s"), _xlfn.SEQUENCE(4))))</f>
        <v>Lint Remover For Clothes</v>
      </c>
      <c r="H1423" t="str">
        <f t="shared" si="243"/>
        <v>Year Warranty Fabric Shaver Lint Shaver for Woolen Clothes Blanket Jackets Stainless Steel Blades,Bedding, Clothes and Furniture Best Remover for Fabrics Portable Lint Shavers (White Orange)</v>
      </c>
      <c r="I1423" t="s">
        <v>8483</v>
      </c>
      <c r="J1423" t="s">
        <v>13176</v>
      </c>
      <c r="K1423" s="7" t="str">
        <f t="shared" si="245"/>
        <v>Home &amp; Kitchen</v>
      </c>
      <c r="L1423" t="s">
        <v>13285</v>
      </c>
      <c r="M1423" t="str">
        <f t="shared" si="246"/>
        <v>Kitchen &amp; HomeAppliances</v>
      </c>
      <c r="N1423" t="s">
        <v>13293</v>
      </c>
      <c r="O1423" s="2" t="str">
        <f t="shared" si="247"/>
        <v>Vacuum , Cleaning &amp; Ironing</v>
      </c>
      <c r="P1423" s="1" t="s">
        <v>13294</v>
      </c>
      <c r="Q1423" t="s">
        <v>13295</v>
      </c>
      <c r="R1423">
        <v>445</v>
      </c>
      <c r="S1423" s="8">
        <f t="shared" si="248"/>
        <v>445</v>
      </c>
      <c r="T1423">
        <v>999</v>
      </c>
      <c r="U1423" s="8">
        <f t="shared" si="249"/>
        <v>999</v>
      </c>
      <c r="V1423" s="1">
        <f t="shared" si="250"/>
        <v>0.5545545545545546</v>
      </c>
      <c r="W1423">
        <v>4.3</v>
      </c>
      <c r="X1423" s="10">
        <f t="shared" si="251"/>
        <v>4.3</v>
      </c>
      <c r="Y1423" s="4">
        <v>229</v>
      </c>
      <c r="Z1423" s="12">
        <f t="shared" si="252"/>
        <v>229</v>
      </c>
    </row>
    <row r="1424" spans="1:26" x14ac:dyDescent="0.25">
      <c r="A1424">
        <v>1423</v>
      </c>
      <c r="B1424" t="s">
        <v>12484</v>
      </c>
      <c r="C1424" t="s">
        <v>12485</v>
      </c>
      <c r="D1424" t="str">
        <f t="shared" si="244"/>
        <v>Monitor AC Stand Heavy Duty Air Conditioner Outdoor Unit Mounting Bracket</v>
      </c>
      <c r="F1424" t="str">
        <f t="shared" si="253"/>
        <v>Unique</v>
      </c>
      <c r="G1424" t="str" cm="1">
        <f t="array" ref="G1424">PROPER(_xlfn.TEXTJOIN(" ", TRUE, INDEX(_xlfn.FILTERXML("&lt;t&gt;&lt;s&gt;" &amp; SUBSTITUTE(D1424," ","&lt;/s&gt;&lt;s&gt;") &amp; "&lt;/s&gt;&lt;/t&gt;", "//s"), _xlfn.SEQUENCE(4))))</f>
        <v>Monitor Ac Stand Heavy</v>
      </c>
      <c r="H1424" t="str">
        <f t="shared" si="243"/>
        <v>Conditioner Outdoor Unit Mounting Bracket</v>
      </c>
      <c r="I1424" t="s">
        <v>12486</v>
      </c>
      <c r="J1424" t="s">
        <v>13176</v>
      </c>
      <c r="K1424" s="7" t="str">
        <f t="shared" si="245"/>
        <v>Home &amp; Kitchen</v>
      </c>
      <c r="L1424" t="s">
        <v>13289</v>
      </c>
      <c r="M1424" t="str">
        <f t="shared" si="246"/>
        <v>Heating , Cooling &amp; AirQuality</v>
      </c>
      <c r="N1424" s="2" t="s">
        <v>13376</v>
      </c>
      <c r="O1424" s="2" t="str">
        <f t="shared" si="247"/>
        <v>Parts &amp; Accessories</v>
      </c>
      <c r="P1424" s="1" t="s">
        <v>13377</v>
      </c>
      <c r="R1424">
        <v>699</v>
      </c>
      <c r="S1424" s="8">
        <f t="shared" si="248"/>
        <v>699</v>
      </c>
      <c r="T1424" s="2">
        <v>1690</v>
      </c>
      <c r="U1424" s="8">
        <f t="shared" si="249"/>
        <v>1690</v>
      </c>
      <c r="V1424" s="1">
        <f t="shared" si="250"/>
        <v>0.58639053254437867</v>
      </c>
      <c r="W1424">
        <v>4.0999999999999996</v>
      </c>
      <c r="X1424" s="10">
        <f t="shared" si="251"/>
        <v>4.0999999999999996</v>
      </c>
      <c r="Y1424" s="4">
        <v>3524</v>
      </c>
      <c r="Z1424" s="12">
        <f t="shared" si="252"/>
        <v>3524</v>
      </c>
    </row>
    <row r="1425" spans="1:26" x14ac:dyDescent="0.25">
      <c r="A1425">
        <v>1424</v>
      </c>
      <c r="B1425" t="s">
        <v>12495</v>
      </c>
      <c r="C1425" t="s">
        <v>12496</v>
      </c>
      <c r="D1425" t="str">
        <f t="shared" si="244"/>
        <v>iBELL Induction Cooktop, 2000W with Auto Shut Off and Overheat Protection, BIS Certified, Black</v>
      </c>
      <c r="F1425" t="str">
        <f t="shared" si="253"/>
        <v>Unique</v>
      </c>
      <c r="G1425" t="str" cm="1">
        <f t="array" ref="G1425">PROPER(_xlfn.TEXTJOIN(" ", TRUE, INDEX(_xlfn.FILTERXML("&lt;t&gt;&lt;s&gt;" &amp; SUBSTITUTE(D1425," ","&lt;/s&gt;&lt;s&gt;") &amp; "&lt;/s&gt;&lt;/t&gt;", "//s"), _xlfn.SEQUENCE(4))))</f>
        <v>Ibell Induction Cooktop, 2000W</v>
      </c>
      <c r="H1425" t="str">
        <f t="shared" si="243"/>
        <v>Shut Off and Overheat Protection, BIS Certified, Black</v>
      </c>
      <c r="I1425" t="s">
        <v>8556</v>
      </c>
      <c r="J1425" t="s">
        <v>13176</v>
      </c>
      <c r="K1425" s="7" t="str">
        <f t="shared" si="245"/>
        <v>Home &amp; Kitchen</v>
      </c>
      <c r="L1425" s="2" t="s">
        <v>13285</v>
      </c>
      <c r="M1425" t="str">
        <f t="shared" si="246"/>
        <v>Kitchen &amp; HomeAppliances</v>
      </c>
      <c r="N1425" s="2" t="s">
        <v>13286</v>
      </c>
      <c r="O1425" s="2" t="str">
        <f t="shared" si="247"/>
        <v>SmallKitchenAppliances</v>
      </c>
      <c r="P1425" s="1" t="s">
        <v>13301</v>
      </c>
      <c r="R1425" s="2">
        <v>1601</v>
      </c>
      <c r="S1425" s="8">
        <f t="shared" si="248"/>
        <v>1601</v>
      </c>
      <c r="T1425" s="2">
        <v>3890</v>
      </c>
      <c r="U1425" s="8">
        <f t="shared" si="249"/>
        <v>3890</v>
      </c>
      <c r="V1425" s="1">
        <f t="shared" si="250"/>
        <v>0.58843187660668383</v>
      </c>
      <c r="W1425">
        <v>4.2</v>
      </c>
      <c r="X1425" s="10">
        <f t="shared" si="251"/>
        <v>4.2</v>
      </c>
      <c r="Y1425" s="4">
        <v>156</v>
      </c>
      <c r="Z1425" s="12">
        <f t="shared" si="252"/>
        <v>156</v>
      </c>
    </row>
    <row r="1426" spans="1:26" x14ac:dyDescent="0.25">
      <c r="A1426">
        <v>1425</v>
      </c>
      <c r="B1426" t="s">
        <v>12505</v>
      </c>
      <c r="C1426" t="s">
        <v>12506</v>
      </c>
      <c r="D1426" t="str">
        <f t="shared" si="244"/>
        <v>KENT POWP-Sediment Filter 10'' Thread WCAP</v>
      </c>
      <c r="F1426" t="str">
        <f t="shared" si="253"/>
        <v>Unique</v>
      </c>
      <c r="G1426" t="str" cm="1">
        <f t="array" ref="G1426">PROPER(_xlfn.TEXTJOIN(" ", TRUE, INDEX(_xlfn.FILTERXML("&lt;t&gt;&lt;s&gt;" &amp; SUBSTITUTE(D1426," ","&lt;/s&gt;&lt;s&gt;") &amp; "&lt;/s&gt;&lt;/t&gt;", "//s"), _xlfn.SEQUENCE(4))))</f>
        <v>Kent Powp-Sediment Filter 10''</v>
      </c>
      <c r="H1426" t="str">
        <f t="shared" si="243"/>
        <v/>
      </c>
      <c r="I1426" t="s">
        <v>9541</v>
      </c>
      <c r="J1426" t="s">
        <v>13176</v>
      </c>
      <c r="K1426" s="7" t="str">
        <f t="shared" si="245"/>
        <v>Home &amp; Kitchen</v>
      </c>
      <c r="L1426" t="s">
        <v>13285</v>
      </c>
      <c r="M1426" t="str">
        <f t="shared" si="246"/>
        <v>Kitchen &amp; HomeAppliances</v>
      </c>
      <c r="N1426" t="s">
        <v>13334</v>
      </c>
      <c r="O1426" s="2" t="str">
        <f t="shared" si="247"/>
        <v>WaterPurifiers &amp; Accessories</v>
      </c>
      <c r="P1426" s="1" t="s">
        <v>13335</v>
      </c>
      <c r="R1426">
        <v>231</v>
      </c>
      <c r="S1426" s="8">
        <f t="shared" si="248"/>
        <v>231</v>
      </c>
      <c r="T1426">
        <v>260</v>
      </c>
      <c r="U1426" s="8">
        <f t="shared" si="249"/>
        <v>260</v>
      </c>
      <c r="V1426" s="1">
        <f t="shared" si="250"/>
        <v>0.11153846153846154</v>
      </c>
      <c r="W1426">
        <v>4.0999999999999996</v>
      </c>
      <c r="X1426" s="10">
        <f t="shared" si="251"/>
        <v>4.0999999999999996</v>
      </c>
      <c r="Y1426" s="4">
        <v>490</v>
      </c>
      <c r="Z1426" s="12">
        <f t="shared" si="252"/>
        <v>490</v>
      </c>
    </row>
    <row r="1427" spans="1:26" x14ac:dyDescent="0.25">
      <c r="A1427">
        <v>1426</v>
      </c>
      <c r="B1427" t="s">
        <v>12514</v>
      </c>
      <c r="C1427" t="s">
        <v>12515</v>
      </c>
      <c r="D1427" t="str">
        <f t="shared" si="244"/>
        <v>LACOPINE Mini Pocket Size Lint Roller (White)</v>
      </c>
      <c r="F1427" t="str">
        <f t="shared" si="253"/>
        <v>Unique</v>
      </c>
      <c r="G1427" t="str" cm="1">
        <f t="array" ref="G1427">PROPER(_xlfn.TEXTJOIN(" ", TRUE, INDEX(_xlfn.FILTERXML("&lt;t&gt;&lt;s&gt;" &amp; SUBSTITUTE(D1427," ","&lt;/s&gt;&lt;s&gt;") &amp; "&lt;/s&gt;&lt;/t&gt;", "//s"), _xlfn.SEQUENCE(4))))</f>
        <v>Lacopine Mini Pocket Size</v>
      </c>
      <c r="H1427" t="str">
        <f t="shared" si="243"/>
        <v>(White)</v>
      </c>
      <c r="I1427" t="s">
        <v>8483</v>
      </c>
      <c r="J1427" t="s">
        <v>13176</v>
      </c>
      <c r="K1427" s="7" t="str">
        <f t="shared" si="245"/>
        <v>Home &amp; Kitchen</v>
      </c>
      <c r="L1427" t="s">
        <v>13285</v>
      </c>
      <c r="M1427" t="str">
        <f t="shared" si="246"/>
        <v>Kitchen &amp; HomeAppliances</v>
      </c>
      <c r="N1427" t="s">
        <v>13293</v>
      </c>
      <c r="O1427" s="2" t="str">
        <f t="shared" si="247"/>
        <v>Vacuum , Cleaning &amp; Ironing</v>
      </c>
      <c r="P1427" s="1" t="s">
        <v>13294</v>
      </c>
      <c r="Q1427" t="s">
        <v>13295</v>
      </c>
      <c r="R1427">
        <v>369</v>
      </c>
      <c r="S1427" s="8">
        <f t="shared" si="248"/>
        <v>369</v>
      </c>
      <c r="T1427">
        <v>599</v>
      </c>
      <c r="U1427" s="8">
        <f t="shared" si="249"/>
        <v>599</v>
      </c>
      <c r="V1427" s="1">
        <f t="shared" si="250"/>
        <v>0.38397328881469117</v>
      </c>
      <c r="W1427">
        <v>3.9</v>
      </c>
      <c r="X1427" s="10">
        <f t="shared" si="251"/>
        <v>3.9</v>
      </c>
      <c r="Y1427" s="4">
        <v>82</v>
      </c>
      <c r="Z1427" s="12">
        <f t="shared" si="252"/>
        <v>82</v>
      </c>
    </row>
    <row r="1428" spans="1:26" x14ac:dyDescent="0.25">
      <c r="A1428">
        <v>1427</v>
      </c>
      <c r="B1428" t="s">
        <v>12524</v>
      </c>
      <c r="C1428" t="s">
        <v>12525</v>
      </c>
      <c r="D1428" t="str">
        <f t="shared" si="244"/>
        <v>iBELL SEK170BM Premium Electric Kettle, 1.7 Litre, Stainless Steel with Coating,1500W Auto Cut-Off, Silver with Black</v>
      </c>
      <c r="F1428" t="str">
        <f t="shared" si="253"/>
        <v>Unique</v>
      </c>
      <c r="G1428" t="str" cm="1">
        <f t="array" ref="G1428">PROPER(_xlfn.TEXTJOIN(" ", TRUE, INDEX(_xlfn.FILTERXML("&lt;t&gt;&lt;s&gt;" &amp; SUBSTITUTE(D1428," ","&lt;/s&gt;&lt;s&gt;") &amp; "&lt;/s&gt;&lt;/t&gt;", "//s"), _xlfn.SEQUENCE(4))))</f>
        <v>Ibell Sek170Bm Premium Electric</v>
      </c>
      <c r="H1428" t="str">
        <f t="shared" si="243"/>
        <v>Litre, Stainless Steel with Coating,1500W Auto Cut-Off, Silver with Black</v>
      </c>
      <c r="I1428" t="s">
        <v>8450</v>
      </c>
      <c r="J1428" t="s">
        <v>13176</v>
      </c>
      <c r="K1428" s="7" t="str">
        <f t="shared" si="245"/>
        <v>Home &amp; Kitchen</v>
      </c>
      <c r="L1428" t="s">
        <v>13285</v>
      </c>
      <c r="M1428" t="str">
        <f t="shared" si="246"/>
        <v>Kitchen &amp; HomeAppliances</v>
      </c>
      <c r="N1428" s="2" t="s">
        <v>13286</v>
      </c>
      <c r="O1428" s="2" t="str">
        <f t="shared" si="247"/>
        <v>SmallKitchenAppliances</v>
      </c>
      <c r="P1428" s="1" t="s">
        <v>13287</v>
      </c>
      <c r="Q1428" t="s">
        <v>13288</v>
      </c>
      <c r="R1428">
        <v>809</v>
      </c>
      <c r="S1428" s="8">
        <f t="shared" si="248"/>
        <v>809</v>
      </c>
      <c r="T1428" s="2">
        <v>1950</v>
      </c>
      <c r="U1428" s="8">
        <f t="shared" si="249"/>
        <v>1950</v>
      </c>
      <c r="V1428" s="1">
        <f t="shared" si="250"/>
        <v>0.58512820512820518</v>
      </c>
      <c r="W1428">
        <v>3.9</v>
      </c>
      <c r="X1428" s="10">
        <f t="shared" si="251"/>
        <v>3.9</v>
      </c>
      <c r="Y1428" s="4">
        <v>710</v>
      </c>
      <c r="Z1428" s="12">
        <f t="shared" si="252"/>
        <v>710</v>
      </c>
    </row>
    <row r="1429" spans="1:26" x14ac:dyDescent="0.25">
      <c r="A1429">
        <v>1428</v>
      </c>
      <c r="B1429" t="s">
        <v>12534</v>
      </c>
      <c r="C1429" t="s">
        <v>12535</v>
      </c>
      <c r="D1429" t="str">
        <f t="shared" si="244"/>
        <v>Activa Easy Mix Nutri Mixer Grinder 500 Watt | Long Lasting Shock Proof ABS Body | Heavy Duty Motor With Nano - Grinding Technology</v>
      </c>
      <c r="F1429" t="str">
        <f t="shared" si="253"/>
        <v>Unique</v>
      </c>
      <c r="G1429" t="str" cm="1">
        <f t="array" ref="G1429">PROPER(_xlfn.TEXTJOIN(" ", TRUE, INDEX(_xlfn.FILTERXML("&lt;t&gt;&lt;s&gt;" &amp; SUBSTITUTE(D1429," ","&lt;/s&gt;&lt;s&gt;") &amp; "&lt;/s&gt;&lt;/t&gt;", "//s"), _xlfn.SEQUENCE(4))))</f>
        <v>Activa Easy Mix Nutri</v>
      </c>
      <c r="H1429" t="str">
        <f t="shared" si="243"/>
        <v>500 Watt | Long Lasting Shock Proof ABS Body | Heavy Duty Motor With Nano - Grinding Technology</v>
      </c>
      <c r="I1429" t="s">
        <v>8618</v>
      </c>
      <c r="J1429" t="s">
        <v>13176</v>
      </c>
      <c r="K1429" s="7" t="str">
        <f t="shared" si="245"/>
        <v>Home &amp; Kitchen</v>
      </c>
      <c r="L1429" s="2" t="s">
        <v>13285</v>
      </c>
      <c r="M1429" t="str">
        <f t="shared" si="246"/>
        <v>Kitchen &amp; HomeAppliances</v>
      </c>
      <c r="N1429" s="2" t="s">
        <v>13286</v>
      </c>
      <c r="O1429" s="2" t="str">
        <f t="shared" si="247"/>
        <v>SmallKitchenAppliances</v>
      </c>
      <c r="P1429" s="1" t="s">
        <v>13304</v>
      </c>
      <c r="R1429" s="2">
        <v>1199</v>
      </c>
      <c r="S1429" s="8">
        <f t="shared" si="248"/>
        <v>1199</v>
      </c>
      <c r="T1429" s="2">
        <v>2990</v>
      </c>
      <c r="U1429" s="8">
        <f t="shared" si="249"/>
        <v>2990</v>
      </c>
      <c r="V1429" s="1">
        <f t="shared" si="250"/>
        <v>0.59899665551839465</v>
      </c>
      <c r="W1429">
        <v>3.8</v>
      </c>
      <c r="X1429" s="10">
        <f t="shared" si="251"/>
        <v>3.8</v>
      </c>
      <c r="Y1429" s="4">
        <v>133</v>
      </c>
      <c r="Z1429" s="12">
        <f t="shared" si="252"/>
        <v>133</v>
      </c>
    </row>
    <row r="1430" spans="1:26" x14ac:dyDescent="0.25">
      <c r="A1430">
        <v>1429</v>
      </c>
      <c r="B1430" t="s">
        <v>12544</v>
      </c>
      <c r="C1430" t="s">
        <v>12545</v>
      </c>
      <c r="D1430" t="str">
        <f t="shared" si="244"/>
        <v>Sujata Dynamix, Mixer Grinder, 900 Watts, 3 Jars (White)</v>
      </c>
      <c r="F1430" t="str">
        <f t="shared" si="253"/>
        <v>Unique</v>
      </c>
      <c r="G1430" t="str" cm="1">
        <f t="array" ref="G1430">PROPER(_xlfn.TEXTJOIN(" ", TRUE, INDEX(_xlfn.FILTERXML("&lt;t&gt;&lt;s&gt;" &amp; SUBSTITUTE(D1430," ","&lt;/s&gt;&lt;s&gt;") &amp; "&lt;/s&gt;&lt;/t&gt;", "//s"), _xlfn.SEQUENCE(4))))</f>
        <v>Sujata Dynamix, Mixer Grinder,</v>
      </c>
      <c r="H1430" t="str">
        <f t="shared" si="243"/>
        <v>3 Jars (White)</v>
      </c>
      <c r="I1430" t="s">
        <v>8618</v>
      </c>
      <c r="J1430" t="s">
        <v>13176</v>
      </c>
      <c r="K1430" s="7" t="str">
        <f t="shared" si="245"/>
        <v>Home &amp; Kitchen</v>
      </c>
      <c r="L1430" s="2" t="s">
        <v>13285</v>
      </c>
      <c r="M1430" t="str">
        <f t="shared" si="246"/>
        <v>Kitchen &amp; HomeAppliances</v>
      </c>
      <c r="N1430" s="2" t="s">
        <v>13286</v>
      </c>
      <c r="O1430" s="2" t="str">
        <f t="shared" si="247"/>
        <v>SmallKitchenAppliances</v>
      </c>
      <c r="P1430" s="1" t="s">
        <v>13304</v>
      </c>
      <c r="R1430" s="2">
        <v>6120</v>
      </c>
      <c r="S1430" s="8">
        <f t="shared" si="248"/>
        <v>6120</v>
      </c>
      <c r="T1430" s="2">
        <v>8073</v>
      </c>
      <c r="U1430" s="8">
        <f t="shared" si="249"/>
        <v>8073</v>
      </c>
      <c r="V1430" s="1">
        <f t="shared" si="250"/>
        <v>0.241917502787068</v>
      </c>
      <c r="W1430">
        <v>4.5999999999999996</v>
      </c>
      <c r="X1430" s="10">
        <f t="shared" si="251"/>
        <v>4.5999999999999996</v>
      </c>
      <c r="Y1430" s="4">
        <v>2751</v>
      </c>
      <c r="Z1430" s="12">
        <f t="shared" si="252"/>
        <v>2751</v>
      </c>
    </row>
    <row r="1431" spans="1:26" x14ac:dyDescent="0.25">
      <c r="A1431">
        <v>1430</v>
      </c>
      <c r="B1431" t="s">
        <v>12554</v>
      </c>
      <c r="C1431" t="s">
        <v>12555</v>
      </c>
      <c r="D1431" t="str">
        <f t="shared" si="244"/>
        <v>Wipro Vesta 1380W Cordless Steam Iron Quick heat up with 20gm min Steam Burst, Scratch resistant Ceramic soleplate ,Vertical and Horizontal Ironing, Steam burst of upto .8g shot</v>
      </c>
      <c r="F1431" t="str">
        <f t="shared" si="253"/>
        <v>Unique</v>
      </c>
      <c r="G1431" t="str" cm="1">
        <f t="array" ref="G1431">PROPER(_xlfn.TEXTJOIN(" ", TRUE, INDEX(_xlfn.FILTERXML("&lt;t&gt;&lt;s&gt;" &amp; SUBSTITUTE(D1431," ","&lt;/s&gt;&lt;s&gt;") &amp; "&lt;/s&gt;&lt;/t&gt;", "//s"), _xlfn.SEQUENCE(4))))</f>
        <v>Wipro Vesta 1380W Cordless</v>
      </c>
      <c r="H1431" t="str">
        <f t="shared" si="243"/>
        <v>Quick heat up with 20gm min Steam Burst, Scratch resistant Ceramic soleplate ,Vertical and Horizontal Ironing, Steam burst of upto .8g shot</v>
      </c>
      <c r="I1431" t="s">
        <v>8805</v>
      </c>
      <c r="J1431" t="s">
        <v>13176</v>
      </c>
      <c r="K1431" s="7" t="str">
        <f t="shared" si="245"/>
        <v>Home &amp; Kitchen</v>
      </c>
      <c r="L1431" s="2" t="s">
        <v>13285</v>
      </c>
      <c r="M1431" t="str">
        <f t="shared" si="246"/>
        <v>Kitchen &amp; HomeAppliances</v>
      </c>
      <c r="N1431" s="2" t="s">
        <v>13293</v>
      </c>
      <c r="O1431" s="2" t="str">
        <f t="shared" si="247"/>
        <v>Vacuum , Cleaning &amp; Ironing</v>
      </c>
      <c r="P1431" s="1" t="s">
        <v>13294</v>
      </c>
      <c r="Q1431" t="s">
        <v>13303</v>
      </c>
      <c r="R1431" s="2">
        <v>1799</v>
      </c>
      <c r="S1431" s="8">
        <f t="shared" si="248"/>
        <v>1799</v>
      </c>
      <c r="T1431" s="2">
        <v>2599</v>
      </c>
      <c r="U1431" s="8">
        <f t="shared" si="249"/>
        <v>2599</v>
      </c>
      <c r="V1431" s="1">
        <f t="shared" si="250"/>
        <v>0.30781069642170067</v>
      </c>
      <c r="W1431">
        <v>3.6</v>
      </c>
      <c r="X1431" s="10">
        <f t="shared" si="251"/>
        <v>3.6</v>
      </c>
      <c r="Y1431" s="4">
        <v>771</v>
      </c>
      <c r="Z1431" s="12">
        <f t="shared" si="252"/>
        <v>771</v>
      </c>
    </row>
    <row r="1432" spans="1:26" x14ac:dyDescent="0.25">
      <c r="A1432">
        <v>1431</v>
      </c>
      <c r="B1432" t="s">
        <v>12564</v>
      </c>
      <c r="C1432" t="s">
        <v>12565</v>
      </c>
      <c r="D1432" t="str">
        <f t="shared" si="244"/>
        <v>Mi Robot Vacuum-Mop P, Best-in-class Laser Navigation in 10-20K INR price band, Intelligent mapping, Robotic Floor Cleaner with 2 in 1 Mopping and Vacuum, App Control (WiFi, Alexa,GA), Strong suction</v>
      </c>
      <c r="F1432" t="str">
        <f t="shared" si="253"/>
        <v>Unique</v>
      </c>
      <c r="G1432" t="str" cm="1">
        <f t="array" ref="G1432">PROPER(_xlfn.TEXTJOIN(" ", TRUE, INDEX(_xlfn.FILTERXML("&lt;t&gt;&lt;s&gt;" &amp; SUBSTITUTE(D1432," ","&lt;/s&gt;&lt;s&gt;") &amp; "&lt;/s&gt;&lt;/t&gt;", "//s"), _xlfn.SEQUENCE(4))))</f>
        <v>Mi Robot Vacuum-Mop P,</v>
      </c>
      <c r="H1432" t="str">
        <f t="shared" si="243"/>
        <v>Navigation in 10-20K INR price band, Intelligent mapping, Robotic Floor Cleaner with 2 in 1 Mopping and Vacuum, App Control (WiFi, Alexa,GA), Strong suction</v>
      </c>
      <c r="I1432" t="s">
        <v>11326</v>
      </c>
      <c r="J1432" t="s">
        <v>13176</v>
      </c>
      <c r="K1432" s="7" t="str">
        <f t="shared" si="245"/>
        <v>Home &amp; Kitchen</v>
      </c>
      <c r="L1432" s="2" t="s">
        <v>13285</v>
      </c>
      <c r="M1432" t="str">
        <f t="shared" si="246"/>
        <v>Kitchen &amp; HomeAppliances</v>
      </c>
      <c r="N1432" s="2" t="s">
        <v>13293</v>
      </c>
      <c r="O1432" s="2" t="str">
        <f t="shared" si="247"/>
        <v>Vacuum , Cleaning &amp; Ironing</v>
      </c>
      <c r="P1432" s="1" t="s">
        <v>13316</v>
      </c>
      <c r="Q1432" t="s">
        <v>13317</v>
      </c>
      <c r="R1432" s="2">
        <v>18999</v>
      </c>
      <c r="S1432" s="8">
        <f t="shared" si="248"/>
        <v>18999</v>
      </c>
      <c r="T1432" s="2">
        <v>29999</v>
      </c>
      <c r="U1432" s="8">
        <f t="shared" si="249"/>
        <v>29999</v>
      </c>
      <c r="V1432" s="1">
        <f t="shared" si="250"/>
        <v>0.36667888929630987</v>
      </c>
      <c r="W1432">
        <v>4.0999999999999996</v>
      </c>
      <c r="X1432" s="10">
        <f t="shared" si="251"/>
        <v>4.0999999999999996</v>
      </c>
      <c r="Y1432" s="4">
        <v>2536</v>
      </c>
      <c r="Z1432" s="12">
        <f t="shared" si="252"/>
        <v>2536</v>
      </c>
    </row>
    <row r="1433" spans="1:26" x14ac:dyDescent="0.25">
      <c r="A1433">
        <v>1432</v>
      </c>
      <c r="B1433" t="s">
        <v>12574</v>
      </c>
      <c r="C1433" t="s">
        <v>12575</v>
      </c>
      <c r="D1433" t="str">
        <f t="shared" si="244"/>
        <v>Havells Ventil Air DX 200mm Exhaust Fan (White)</v>
      </c>
      <c r="F1433" t="str">
        <f t="shared" si="253"/>
        <v>Unique</v>
      </c>
      <c r="G1433" t="str" cm="1">
        <f t="array" ref="G1433">PROPER(_xlfn.TEXTJOIN(" ", TRUE, INDEX(_xlfn.FILTERXML("&lt;t&gt;&lt;s&gt;" &amp; SUBSTITUTE(D1433," ","&lt;/s&gt;&lt;s&gt;") &amp; "&lt;/s&gt;&lt;/t&gt;", "//s"), _xlfn.SEQUENCE(4))))</f>
        <v>Havells Ventil Air Dx</v>
      </c>
      <c r="H1433" t="str">
        <f t="shared" si="243"/>
        <v>Fan (White)</v>
      </c>
      <c r="I1433" t="s">
        <v>9499</v>
      </c>
      <c r="J1433" t="s">
        <v>13176</v>
      </c>
      <c r="K1433" s="7" t="str">
        <f t="shared" si="245"/>
        <v>Home &amp; Kitchen</v>
      </c>
      <c r="L1433" s="2" t="s">
        <v>13289</v>
      </c>
      <c r="M1433" t="str">
        <f t="shared" si="246"/>
        <v>Heating , Cooling &amp; AirQuality</v>
      </c>
      <c r="N1433" s="2" t="s">
        <v>13323</v>
      </c>
      <c r="O1433" s="2" t="str">
        <f t="shared" si="247"/>
        <v>Fans</v>
      </c>
      <c r="P1433" s="1" t="s">
        <v>13332</v>
      </c>
      <c r="R1433" s="2">
        <v>1999</v>
      </c>
      <c r="S1433" s="8">
        <f t="shared" si="248"/>
        <v>1999</v>
      </c>
      <c r="T1433" s="2">
        <v>2360</v>
      </c>
      <c r="U1433" s="8">
        <f t="shared" si="249"/>
        <v>2360</v>
      </c>
      <c r="V1433" s="1">
        <f t="shared" si="250"/>
        <v>0.15296610169491526</v>
      </c>
      <c r="W1433">
        <v>4.2</v>
      </c>
      <c r="X1433" s="10">
        <f t="shared" si="251"/>
        <v>4.2</v>
      </c>
      <c r="Y1433" s="4">
        <v>7801</v>
      </c>
      <c r="Z1433" s="12">
        <f t="shared" si="252"/>
        <v>7801</v>
      </c>
    </row>
    <row r="1434" spans="1:26" x14ac:dyDescent="0.25">
      <c r="A1434">
        <v>1433</v>
      </c>
      <c r="B1434" t="s">
        <v>12584</v>
      </c>
      <c r="C1434" t="s">
        <v>12585</v>
      </c>
      <c r="D1434" t="str">
        <f t="shared" si="244"/>
        <v>AGARO Royal Stand 1000W Mixer with 5L SS Bowl and 8 Speed Setting, Includes Whisking Cone, Mixing Beater and Dough Hook, and Splash Guard, 2 Years Warranty, (Black), Medium (33554)</v>
      </c>
      <c r="F1434" t="str">
        <f t="shared" si="253"/>
        <v>Unique</v>
      </c>
      <c r="G1434" t="str" cm="1">
        <f t="array" ref="G1434">PROPER(_xlfn.TEXTJOIN(" ", TRUE, INDEX(_xlfn.FILTERXML("&lt;t&gt;&lt;s&gt;" &amp; SUBSTITUTE(D1434," ","&lt;/s&gt;&lt;s&gt;") &amp; "&lt;/s&gt;&lt;/t&gt;", "//s"), _xlfn.SEQUENCE(4))))</f>
        <v>Agaro Royal Stand 1000W</v>
      </c>
      <c r="H1434" t="str">
        <f t="shared" si="243"/>
        <v>5L SS Bowl and 8 Speed Setting, Includes Whisking Cone, Mixing Beater and Dough Hook, and Splash Guard, 2 Years Warranty, (Black), Medium (33554)</v>
      </c>
      <c r="I1434" t="s">
        <v>12586</v>
      </c>
      <c r="J1434" t="s">
        <v>13176</v>
      </c>
      <c r="K1434" s="7" t="str">
        <f t="shared" si="245"/>
        <v>Home &amp; Kitchen</v>
      </c>
      <c r="L1434" s="2" t="s">
        <v>13285</v>
      </c>
      <c r="M1434" t="str">
        <f t="shared" si="246"/>
        <v>Kitchen &amp; HomeAppliances</v>
      </c>
      <c r="N1434" s="2" t="s">
        <v>13286</v>
      </c>
      <c r="O1434" s="2" t="str">
        <f t="shared" si="247"/>
        <v>SmallKitchenAppliances</v>
      </c>
      <c r="P1434" s="1" t="s">
        <v>13378</v>
      </c>
      <c r="R1434" s="2">
        <v>5999</v>
      </c>
      <c r="S1434" s="8">
        <f t="shared" si="248"/>
        <v>5999</v>
      </c>
      <c r="T1434" s="2">
        <v>11495</v>
      </c>
      <c r="U1434" s="8">
        <f t="shared" si="249"/>
        <v>11495</v>
      </c>
      <c r="V1434" s="1">
        <f t="shared" si="250"/>
        <v>0.47812092214006091</v>
      </c>
      <c r="W1434">
        <v>4.3</v>
      </c>
      <c r="X1434" s="10">
        <f t="shared" si="251"/>
        <v>4.3</v>
      </c>
      <c r="Y1434" s="4">
        <v>534</v>
      </c>
      <c r="Z1434" s="12">
        <f t="shared" si="252"/>
        <v>534</v>
      </c>
    </row>
    <row r="1435" spans="1:26" x14ac:dyDescent="0.25">
      <c r="A1435">
        <v>1434</v>
      </c>
      <c r="B1435" t="s">
        <v>12595</v>
      </c>
      <c r="C1435" t="s">
        <v>12596</v>
      </c>
      <c r="D1435" t="str">
        <f t="shared" si="244"/>
        <v>Crompton Highspeed Markle Prime 1200 mm (48 inch) Anti-Dust Ceiling Fan with Energy Efficient 55W Motor (Burgundy)</v>
      </c>
      <c r="F1435" t="str">
        <f t="shared" si="253"/>
        <v>Unique</v>
      </c>
      <c r="G1435" t="str" cm="1">
        <f t="array" ref="G1435">PROPER(_xlfn.TEXTJOIN(" ", TRUE, INDEX(_xlfn.FILTERXML("&lt;t&gt;&lt;s&gt;" &amp; SUBSTITUTE(D1435," ","&lt;/s&gt;&lt;s&gt;") &amp; "&lt;/s&gt;&lt;/t&gt;", "//s"), _xlfn.SEQUENCE(4))))</f>
        <v>Crompton Highspeed Markle Prime</v>
      </c>
      <c r="H1435" t="str">
        <f t="shared" si="243"/>
        <v>(48 inch) Anti-Dust Ceiling Fan with Energy Efficient 55W Motor (Burgundy)</v>
      </c>
      <c r="I1435" t="s">
        <v>9203</v>
      </c>
      <c r="J1435" t="s">
        <v>13176</v>
      </c>
      <c r="K1435" s="7" t="str">
        <f t="shared" si="245"/>
        <v>Home &amp; Kitchen</v>
      </c>
      <c r="L1435" s="2" t="s">
        <v>13289</v>
      </c>
      <c r="M1435" t="str">
        <f t="shared" si="246"/>
        <v>Heating , Cooling &amp; AirQuality</v>
      </c>
      <c r="N1435" s="2" t="s">
        <v>13323</v>
      </c>
      <c r="O1435" s="2" t="str">
        <f t="shared" si="247"/>
        <v>Fans</v>
      </c>
      <c r="P1435" s="1" t="s">
        <v>13324</v>
      </c>
      <c r="R1435" s="2">
        <v>2599</v>
      </c>
      <c r="S1435" s="8">
        <f t="shared" si="248"/>
        <v>2599</v>
      </c>
      <c r="T1435" s="2">
        <v>4780</v>
      </c>
      <c r="U1435" s="8">
        <f t="shared" si="249"/>
        <v>4780</v>
      </c>
      <c r="V1435" s="1">
        <f t="shared" si="250"/>
        <v>0.45627615062761506</v>
      </c>
      <c r="W1435">
        <v>3.9</v>
      </c>
      <c r="X1435" s="10">
        <f t="shared" si="251"/>
        <v>3.9</v>
      </c>
      <c r="Y1435" s="4">
        <v>898</v>
      </c>
      <c r="Z1435" s="12">
        <f t="shared" si="252"/>
        <v>898</v>
      </c>
    </row>
    <row r="1436" spans="1:26" x14ac:dyDescent="0.25">
      <c r="A1436">
        <v>1435</v>
      </c>
      <c r="B1436" t="s">
        <v>12605</v>
      </c>
      <c r="C1436" t="s">
        <v>12606</v>
      </c>
      <c r="D1436" t="str">
        <f t="shared" si="244"/>
        <v>Lifelong LLWM105 750-Watt Belgian Waffle Maker for Home| Makes 2 Square Shape Waffles| Non-stick Plates| Easy to Use¬†with Indicator Lights (1 Year Warranty, Black)</v>
      </c>
      <c r="F1436" t="str">
        <f t="shared" si="253"/>
        <v>Unique</v>
      </c>
      <c r="G1436" t="str" cm="1">
        <f t="array" ref="G1436">PROPER(_xlfn.TEXTJOIN(" ", TRUE, INDEX(_xlfn.FILTERXML("&lt;t&gt;&lt;s&gt;" &amp; SUBSTITUTE(D1436," ","&lt;/s&gt;&lt;s&gt;") &amp; "&lt;/s&gt;&lt;/t&gt;", "//s"), _xlfn.SEQUENCE(4))))</f>
        <v>Lifelong Llwm105 750-Watt Belgian</v>
      </c>
      <c r="H1436" t="str">
        <f t="shared" si="243"/>
        <v>for Home| Makes 2 Square Shape Waffles| Non-stick Plates| Easy to Use¬†with Indicator Lights (1 Year Warranty, Black)</v>
      </c>
      <c r="I1436" t="s">
        <v>11885</v>
      </c>
      <c r="J1436" t="s">
        <v>13176</v>
      </c>
      <c r="K1436" s="7" t="str">
        <f t="shared" si="245"/>
        <v>Home &amp; Kitchen</v>
      </c>
      <c r="L1436" s="2" t="s">
        <v>13285</v>
      </c>
      <c r="M1436" t="str">
        <f t="shared" si="246"/>
        <v>Kitchen &amp; HomeAppliances</v>
      </c>
      <c r="N1436" s="2" t="s">
        <v>13286</v>
      </c>
      <c r="O1436" s="2" t="str">
        <f t="shared" si="247"/>
        <v>SmallKitchenAppliances</v>
      </c>
      <c r="P1436" s="1" t="s">
        <v>13370</v>
      </c>
      <c r="R1436" s="2">
        <v>1199</v>
      </c>
      <c r="S1436" s="8">
        <f t="shared" si="248"/>
        <v>1199</v>
      </c>
      <c r="T1436" s="2">
        <v>2400</v>
      </c>
      <c r="U1436" s="8">
        <f t="shared" si="249"/>
        <v>2400</v>
      </c>
      <c r="V1436" s="1">
        <f t="shared" si="250"/>
        <v>0.50041666666666662</v>
      </c>
      <c r="W1436">
        <v>3.9</v>
      </c>
      <c r="X1436" s="10">
        <f t="shared" si="251"/>
        <v>3.9</v>
      </c>
      <c r="Y1436" s="4">
        <v>1202</v>
      </c>
      <c r="Z1436" s="12">
        <f t="shared" si="252"/>
        <v>1202</v>
      </c>
    </row>
    <row r="1437" spans="1:26" x14ac:dyDescent="0.25">
      <c r="A1437">
        <v>1436</v>
      </c>
      <c r="B1437" t="s">
        <v>12615</v>
      </c>
      <c r="C1437" t="s">
        <v>12616</v>
      </c>
      <c r="D1437" t="str">
        <f t="shared" si="244"/>
        <v>Kuber Industries Waterproof Round Laundry Bag Hamper|Polka Dots Print Print with Handles|Foldable Bin and 45 Liter Capicity|Size 37 x 37 x 49, Pack of 1(Black and White)- CTKTC044992</v>
      </c>
      <c r="F1437" t="str">
        <f t="shared" si="253"/>
        <v>Unique</v>
      </c>
      <c r="G1437" t="str" cm="1">
        <f t="array" ref="G1437">PROPER(_xlfn.TEXTJOIN(" ", TRUE, INDEX(_xlfn.FILTERXML("&lt;t&gt;&lt;s&gt;" &amp; SUBSTITUTE(D1437," ","&lt;/s&gt;&lt;s&gt;") &amp; "&lt;/s&gt;&lt;/t&gt;", "//s"), _xlfn.SEQUENCE(4))))</f>
        <v>Kuber Industries Waterproof Round</v>
      </c>
      <c r="H1437" t="str">
        <f t="shared" ref="H1437:H1466" si="254">IFERROR(TRIM(MID(D1437, FIND("~", SUBSTITUTE(D1437, " ", "~", 6)) + 1, LEN(D1437))), "")</f>
        <v>Hamper|Polka Dots Print Print with Handles|Foldable Bin and 45 Liter Capicity|Size 37 x 37 x 49, Pack of 1(Black and White)- CTKTC044992</v>
      </c>
      <c r="I1437" t="s">
        <v>8794</v>
      </c>
      <c r="J1437" t="s">
        <v>13176</v>
      </c>
      <c r="K1437" s="7" t="str">
        <f t="shared" si="245"/>
        <v>Home &amp; Kitchen</v>
      </c>
      <c r="L1437" t="s">
        <v>13312</v>
      </c>
      <c r="M1437" t="str">
        <f t="shared" si="246"/>
        <v>HomeStorage &amp; Organization</v>
      </c>
      <c r="N1437" t="s">
        <v>13313</v>
      </c>
      <c r="O1437" s="2" t="str">
        <f t="shared" si="247"/>
        <v>LaundryOrganization</v>
      </c>
      <c r="P1437" s="1" t="s">
        <v>13314</v>
      </c>
      <c r="R1437">
        <v>219</v>
      </c>
      <c r="S1437" s="8">
        <f t="shared" si="248"/>
        <v>219</v>
      </c>
      <c r="T1437">
        <v>249</v>
      </c>
      <c r="U1437" s="8">
        <f t="shared" si="249"/>
        <v>249</v>
      </c>
      <c r="V1437" s="1">
        <f t="shared" si="250"/>
        <v>0.12048192771084337</v>
      </c>
      <c r="W1437">
        <v>4</v>
      </c>
      <c r="X1437" s="10">
        <f t="shared" si="251"/>
        <v>4</v>
      </c>
      <c r="Y1437" s="4">
        <v>1108</v>
      </c>
      <c r="Z1437" s="12">
        <f t="shared" si="252"/>
        <v>1108</v>
      </c>
    </row>
    <row r="1438" spans="1:26" x14ac:dyDescent="0.25">
      <c r="A1438">
        <v>1437</v>
      </c>
      <c r="B1438" t="s">
        <v>12625</v>
      </c>
      <c r="C1438" t="s">
        <v>12626</v>
      </c>
      <c r="D1438" t="str">
        <f t="shared" si="244"/>
        <v>Portable, Handy Compact Plug-in Portable Digital Electric Heater Fan Wall-Outlet Handy Air Warmer Blower Adjustable Timer Digital Display Heater for Home Office Camper (Black, 400 Watts)</v>
      </c>
      <c r="F1438" t="str">
        <f t="shared" si="253"/>
        <v>Unique</v>
      </c>
      <c r="G1438" t="str" cm="1">
        <f t="array" ref="G1438">PROPER(_xlfn.TEXTJOIN(" ", TRUE, INDEX(_xlfn.FILTERXML("&lt;t&gt;&lt;s&gt;" &amp; SUBSTITUTE(D1438," ","&lt;/s&gt;&lt;s&gt;") &amp; "&lt;/s&gt;&lt;/t&gt;", "//s"), _xlfn.SEQUENCE(4))))</f>
        <v>Portable, Handy Compact Plug-In</v>
      </c>
      <c r="H1438" t="str">
        <f t="shared" si="254"/>
        <v>Electric Heater Fan Wall-Outlet Handy Air Warmer Blower Adjustable Timer Digital Display Heater for Home Office Camper (Black, 400 Watts)</v>
      </c>
      <c r="I1438" t="s">
        <v>8472</v>
      </c>
      <c r="J1438" t="s">
        <v>13176</v>
      </c>
      <c r="K1438" s="7" t="str">
        <f t="shared" si="245"/>
        <v>Home &amp; Kitchen</v>
      </c>
      <c r="L1438" t="s">
        <v>13289</v>
      </c>
      <c r="M1438" t="str">
        <f t="shared" si="246"/>
        <v>Heating , Cooling &amp; AirQuality</v>
      </c>
      <c r="N1438" s="2" t="s">
        <v>13290</v>
      </c>
      <c r="O1438" s="2" t="str">
        <f t="shared" si="247"/>
        <v>RoomHeaters</v>
      </c>
      <c r="P1438" s="1" t="s">
        <v>13292</v>
      </c>
      <c r="R1438">
        <v>799</v>
      </c>
      <c r="S1438" s="8">
        <f t="shared" si="248"/>
        <v>799</v>
      </c>
      <c r="T1438" s="2">
        <v>1199</v>
      </c>
      <c r="U1438" s="8">
        <f t="shared" si="249"/>
        <v>1199</v>
      </c>
      <c r="V1438" s="1">
        <f t="shared" si="250"/>
        <v>0.33361134278565469</v>
      </c>
      <c r="W1438">
        <v>4.4000000000000004</v>
      </c>
      <c r="X1438" s="10">
        <f t="shared" si="251"/>
        <v>4.4000000000000004</v>
      </c>
      <c r="Y1438" s="4">
        <v>17</v>
      </c>
      <c r="Z1438" s="12">
        <f t="shared" si="252"/>
        <v>17</v>
      </c>
    </row>
    <row r="1439" spans="1:26" x14ac:dyDescent="0.25">
      <c r="A1439">
        <v>1438</v>
      </c>
      <c r="B1439" t="s">
        <v>12633</v>
      </c>
      <c r="C1439" t="s">
        <v>12634</v>
      </c>
      <c r="D1439" t="str">
        <f t="shared" si="244"/>
        <v>Karcher WD3 EU Wet and Dry Vacuum Cleaner, 1000 Watts Powerful Suction, 17 L Capacity, Blower Function, Easy Filter Removal for Home and Garden Cleaning¬† (Yellow Black)</v>
      </c>
      <c r="F1439" t="str">
        <f t="shared" si="253"/>
        <v>Unique</v>
      </c>
      <c r="G1439" t="str" cm="1">
        <f t="array" ref="G1439">PROPER(_xlfn.TEXTJOIN(" ", TRUE, INDEX(_xlfn.FILTERXML("&lt;t&gt;&lt;s&gt;" &amp; SUBSTITUTE(D1439," ","&lt;/s&gt;&lt;s&gt;") &amp; "&lt;/s&gt;&lt;/t&gt;", "//s"), _xlfn.SEQUENCE(4))))</f>
        <v>Karcher Wd3 Eu Wet</v>
      </c>
      <c r="H1439" t="str">
        <f t="shared" si="254"/>
        <v>Vacuum Cleaner, 1000 Watts Powerful Suction, 17 L Capacity, Blower Function, Easy Filter Removal for Home and Garden Cleaning¬† (Yellow Black)</v>
      </c>
      <c r="I1439" t="s">
        <v>9851</v>
      </c>
      <c r="J1439" t="s">
        <v>13176</v>
      </c>
      <c r="K1439" s="7" t="str">
        <f t="shared" si="245"/>
        <v>Home &amp; Kitchen</v>
      </c>
      <c r="L1439" s="2" t="s">
        <v>13285</v>
      </c>
      <c r="M1439" t="str">
        <f t="shared" si="246"/>
        <v>Kitchen &amp; HomeAppliances</v>
      </c>
      <c r="N1439" s="2" t="s">
        <v>13293</v>
      </c>
      <c r="O1439" s="2" t="str">
        <f t="shared" si="247"/>
        <v>Vacuum , Cleaning &amp; Ironing</v>
      </c>
      <c r="P1439" s="1" t="s">
        <v>13316</v>
      </c>
      <c r="Q1439" t="s">
        <v>13317</v>
      </c>
      <c r="R1439" s="2">
        <v>6199</v>
      </c>
      <c r="S1439" s="8">
        <f t="shared" si="248"/>
        <v>6199</v>
      </c>
      <c r="T1439" s="2">
        <v>10999</v>
      </c>
      <c r="U1439" s="8">
        <f t="shared" si="249"/>
        <v>10999</v>
      </c>
      <c r="V1439" s="1">
        <f t="shared" si="250"/>
        <v>0.43640330939176286</v>
      </c>
      <c r="W1439">
        <v>4.2</v>
      </c>
      <c r="X1439" s="10">
        <f t="shared" si="251"/>
        <v>4.2</v>
      </c>
      <c r="Y1439" s="4">
        <v>10429</v>
      </c>
      <c r="Z1439" s="12">
        <f t="shared" si="252"/>
        <v>10429</v>
      </c>
    </row>
    <row r="1440" spans="1:26" x14ac:dyDescent="0.25">
      <c r="A1440">
        <v>1439</v>
      </c>
      <c r="B1440" t="s">
        <v>12643</v>
      </c>
      <c r="C1440" t="s">
        <v>12644</v>
      </c>
      <c r="D1440" t="str">
        <f t="shared" si="244"/>
        <v>INALSA Air Fryer Digital 4L Nutri Fry - 1400W with Smart AirCrisp Technology| 8-Preset Menu, Touch Control and Digital Display|Variable Temperature and Timer Control|Free Recipe book|2 Yr Warranty (Black)</v>
      </c>
      <c r="F1440" t="str">
        <f t="shared" si="253"/>
        <v>Unique</v>
      </c>
      <c r="G1440" t="str" cm="1">
        <f t="array" ref="G1440">PROPER(_xlfn.TEXTJOIN(" ", TRUE, INDEX(_xlfn.FILTERXML("&lt;t&gt;&lt;s&gt;" &amp; SUBSTITUTE(D1440," ","&lt;/s&gt;&lt;s&gt;") &amp; "&lt;/s&gt;&lt;/t&gt;", "//s"), _xlfn.SEQUENCE(4))))</f>
        <v>Inalsa Air Fryer Digital</v>
      </c>
      <c r="H1440" t="str">
        <f t="shared" si="254"/>
        <v>Fry - 1400W with Smart AirCrisp Technology| 8-Preset Menu, Touch Control and Digital Display|Variable Temperature and Timer Control|Free Recipe book|2 Yr Warranty (Black)</v>
      </c>
      <c r="I1440" t="s">
        <v>8783</v>
      </c>
      <c r="J1440" t="s">
        <v>13176</v>
      </c>
      <c r="K1440" s="7" t="str">
        <f t="shared" si="245"/>
        <v>Home &amp; Kitchen</v>
      </c>
      <c r="L1440" s="2" t="s">
        <v>13285</v>
      </c>
      <c r="M1440" t="str">
        <f t="shared" si="246"/>
        <v>Kitchen &amp; HomeAppliances</v>
      </c>
      <c r="N1440" s="2" t="s">
        <v>13286</v>
      </c>
      <c r="O1440" s="2" t="str">
        <f t="shared" si="247"/>
        <v>SmallKitchenAppliances</v>
      </c>
      <c r="P1440" s="1" t="s">
        <v>13310</v>
      </c>
      <c r="Q1440" t="s">
        <v>13311</v>
      </c>
      <c r="R1440" s="2">
        <v>6790</v>
      </c>
      <c r="S1440" s="8">
        <f t="shared" si="248"/>
        <v>6790</v>
      </c>
      <c r="T1440" s="2">
        <v>10995</v>
      </c>
      <c r="U1440" s="8">
        <f t="shared" si="249"/>
        <v>10995</v>
      </c>
      <c r="V1440" s="1">
        <f t="shared" si="250"/>
        <v>0.38244656662119147</v>
      </c>
      <c r="W1440">
        <v>4.5</v>
      </c>
      <c r="X1440" s="10">
        <f t="shared" si="251"/>
        <v>4.5</v>
      </c>
      <c r="Y1440" s="4">
        <v>3192</v>
      </c>
      <c r="Z1440" s="12">
        <f t="shared" si="252"/>
        <v>3192</v>
      </c>
    </row>
    <row r="1441" spans="1:26" x14ac:dyDescent="0.25">
      <c r="A1441">
        <v>1440</v>
      </c>
      <c r="B1441" t="s">
        <v>12653</v>
      </c>
      <c r="C1441" t="s">
        <v>12654</v>
      </c>
      <c r="D1441" t="str">
        <f t="shared" si="244"/>
        <v>AmazonBasics High Speed 55 Watt Oscillating Pedestal Fan, 400mm Sweep Length, White (Without Remote)</v>
      </c>
      <c r="F1441" t="str">
        <f t="shared" si="253"/>
        <v>Unique</v>
      </c>
      <c r="G1441" t="str" cm="1">
        <f t="array" ref="G1441">PROPER(_xlfn.TEXTJOIN(" ", TRUE, INDEX(_xlfn.FILTERXML("&lt;t&gt;&lt;s&gt;" &amp; SUBSTITUTE(D1441," ","&lt;/s&gt;&lt;s&gt;") &amp; "&lt;/s&gt;&lt;/t&gt;", "//s"), _xlfn.SEQUENCE(4))))</f>
        <v>Amazonbasics High Speed 55</v>
      </c>
      <c r="H1441" t="str">
        <f t="shared" si="254"/>
        <v>Pedestal Fan, 400mm Sweep Length, White (Without Remote)</v>
      </c>
      <c r="I1441" t="s">
        <v>12655</v>
      </c>
      <c r="J1441" t="s">
        <v>13176</v>
      </c>
      <c r="K1441" s="7" t="str">
        <f t="shared" si="245"/>
        <v>Home &amp; Kitchen</v>
      </c>
      <c r="L1441" s="3" t="s">
        <v>13289</v>
      </c>
      <c r="M1441" t="str">
        <f t="shared" si="246"/>
        <v>Heating , Cooling &amp; AirQuality</v>
      </c>
      <c r="N1441" s="2" t="s">
        <v>13323</v>
      </c>
      <c r="O1441" s="2" t="str">
        <f t="shared" si="247"/>
        <v>Fans</v>
      </c>
      <c r="P1441" s="1" t="s">
        <v>13379</v>
      </c>
      <c r="R1441" s="3">
        <v>1982.84</v>
      </c>
      <c r="S1441" s="8">
        <f t="shared" si="248"/>
        <v>1982.84</v>
      </c>
      <c r="T1441" s="2">
        <v>3300</v>
      </c>
      <c r="U1441" s="8">
        <f t="shared" si="249"/>
        <v>3300</v>
      </c>
      <c r="V1441" s="1">
        <f t="shared" si="250"/>
        <v>0.39913939393939396</v>
      </c>
      <c r="W1441">
        <v>4.0999999999999996</v>
      </c>
      <c r="X1441" s="10">
        <f t="shared" si="251"/>
        <v>4.0999999999999996</v>
      </c>
      <c r="Y1441" s="4">
        <v>5873</v>
      </c>
      <c r="Z1441" s="12">
        <f t="shared" si="252"/>
        <v>5873</v>
      </c>
    </row>
    <row r="1442" spans="1:26" x14ac:dyDescent="0.25">
      <c r="A1442">
        <v>1441</v>
      </c>
      <c r="B1442" t="s">
        <v>12664</v>
      </c>
      <c r="C1442" t="s">
        <v>12665</v>
      </c>
      <c r="D1442" t="str">
        <f t="shared" si="244"/>
        <v>Eco Crystal J 5 inch Cartridge (Pack of 2)</v>
      </c>
      <c r="F1442" t="str">
        <f t="shared" si="253"/>
        <v>Unique</v>
      </c>
      <c r="G1442" t="str" cm="1">
        <f t="array" ref="G1442">PROPER(_xlfn.TEXTJOIN(" ", TRUE, INDEX(_xlfn.FILTERXML("&lt;t&gt;&lt;s&gt;" &amp; SUBSTITUTE(D1442," ","&lt;/s&gt;&lt;s&gt;") &amp; "&lt;/s&gt;&lt;/t&gt;", "//s"), _xlfn.SEQUENCE(4))))</f>
        <v>Eco Crystal J 5</v>
      </c>
      <c r="H1442" t="str">
        <f t="shared" si="254"/>
        <v>(Pack of 2)</v>
      </c>
      <c r="I1442" t="s">
        <v>9541</v>
      </c>
      <c r="J1442" t="s">
        <v>13176</v>
      </c>
      <c r="K1442" s="7" t="str">
        <f t="shared" si="245"/>
        <v>Home &amp; Kitchen</v>
      </c>
      <c r="L1442" t="s">
        <v>13285</v>
      </c>
      <c r="M1442" t="str">
        <f t="shared" si="246"/>
        <v>Kitchen &amp; HomeAppliances</v>
      </c>
      <c r="N1442" t="s">
        <v>13334</v>
      </c>
      <c r="O1442" s="2" t="str">
        <f t="shared" si="247"/>
        <v>WaterPurifiers &amp; Accessories</v>
      </c>
      <c r="P1442" s="1" t="s">
        <v>13335</v>
      </c>
      <c r="R1442">
        <v>199</v>
      </c>
      <c r="S1442" s="8">
        <f t="shared" si="248"/>
        <v>199</v>
      </c>
      <c r="T1442">
        <v>400</v>
      </c>
      <c r="U1442" s="8">
        <f t="shared" si="249"/>
        <v>400</v>
      </c>
      <c r="V1442" s="1">
        <f t="shared" si="250"/>
        <v>0.50249999999999995</v>
      </c>
      <c r="W1442">
        <v>4.0999999999999996</v>
      </c>
      <c r="X1442" s="10">
        <f t="shared" si="251"/>
        <v>4.0999999999999996</v>
      </c>
      <c r="Y1442" s="4">
        <v>1379</v>
      </c>
      <c r="Z1442" s="12">
        <f t="shared" si="252"/>
        <v>1379</v>
      </c>
    </row>
    <row r="1443" spans="1:26" x14ac:dyDescent="0.25">
      <c r="A1443">
        <v>1442</v>
      </c>
      <c r="B1443" t="s">
        <v>12674</v>
      </c>
      <c r="C1443" t="s">
        <v>12675</v>
      </c>
      <c r="D1443" t="str">
        <f t="shared" si="244"/>
        <v>Borosil Rio 1.5 L Electric Kettle, Stainless Steel Inner Body, Boil Water For Tea, Coffee, Soup, Silver</v>
      </c>
      <c r="F1443" t="str">
        <f t="shared" si="253"/>
        <v>Unique</v>
      </c>
      <c r="G1443" t="str" cm="1">
        <f t="array" ref="G1443">PROPER(_xlfn.TEXTJOIN(" ", TRUE, INDEX(_xlfn.FILTERXML("&lt;t&gt;&lt;s&gt;" &amp; SUBSTITUTE(D1443," ","&lt;/s&gt;&lt;s&gt;") &amp; "&lt;/s&gt;&lt;/t&gt;", "//s"), _xlfn.SEQUENCE(4))))</f>
        <v>Borosil Rio 1.5 L</v>
      </c>
      <c r="H1443" t="str">
        <f t="shared" si="254"/>
        <v>Stainless Steel Inner Body, Boil Water For Tea, Coffee, Soup, Silver</v>
      </c>
      <c r="I1443" t="s">
        <v>8450</v>
      </c>
      <c r="J1443" t="s">
        <v>13176</v>
      </c>
      <c r="K1443" s="7" t="str">
        <f t="shared" si="245"/>
        <v>Home &amp; Kitchen</v>
      </c>
      <c r="L1443" s="2" t="s">
        <v>13285</v>
      </c>
      <c r="M1443" t="str">
        <f t="shared" si="246"/>
        <v>Kitchen &amp; HomeAppliances</v>
      </c>
      <c r="N1443" s="2" t="s">
        <v>13286</v>
      </c>
      <c r="O1443" s="2" t="str">
        <f t="shared" si="247"/>
        <v>SmallKitchenAppliances</v>
      </c>
      <c r="P1443" s="1" t="s">
        <v>13287</v>
      </c>
      <c r="Q1443" t="s">
        <v>13288</v>
      </c>
      <c r="R1443" s="2">
        <v>1180</v>
      </c>
      <c r="S1443" s="8">
        <f t="shared" si="248"/>
        <v>1180</v>
      </c>
      <c r="T1443" s="2">
        <v>1440</v>
      </c>
      <c r="U1443" s="8">
        <f t="shared" si="249"/>
        <v>1440</v>
      </c>
      <c r="V1443" s="1">
        <f t="shared" si="250"/>
        <v>0.18055555555555555</v>
      </c>
      <c r="W1443">
        <v>4.2</v>
      </c>
      <c r="X1443" s="10">
        <f t="shared" si="251"/>
        <v>4.2</v>
      </c>
      <c r="Y1443" s="4">
        <v>1527</v>
      </c>
      <c r="Z1443" s="12">
        <f t="shared" si="252"/>
        <v>1527</v>
      </c>
    </row>
    <row r="1444" spans="1:26" x14ac:dyDescent="0.25">
      <c r="A1444">
        <v>1443</v>
      </c>
      <c r="B1444" t="s">
        <v>12684</v>
      </c>
      <c r="C1444" t="s">
        <v>12685</v>
      </c>
      <c r="D1444" t="str">
        <f t="shared" si="244"/>
        <v>Havells Ambrose 1200mm Ceiling Fan (Pearl White Wood)</v>
      </c>
      <c r="F1444" t="str">
        <f t="shared" si="253"/>
        <v>Unique</v>
      </c>
      <c r="G1444" t="str" cm="1">
        <f t="array" ref="G1444">PROPER(_xlfn.TEXTJOIN(" ", TRUE, INDEX(_xlfn.FILTERXML("&lt;t&gt;&lt;s&gt;" &amp; SUBSTITUTE(D1444," ","&lt;/s&gt;&lt;s&gt;") &amp; "&lt;/s&gt;&lt;/t&gt;", "//s"), _xlfn.SEQUENCE(4))))</f>
        <v>Havells Ambrose 1200Mm Ceiling</v>
      </c>
      <c r="H1444" t="str">
        <f t="shared" si="254"/>
        <v>White Wood)</v>
      </c>
      <c r="I1444" t="s">
        <v>9203</v>
      </c>
      <c r="J1444" t="s">
        <v>13176</v>
      </c>
      <c r="K1444" s="7" t="str">
        <f t="shared" si="245"/>
        <v>Home &amp; Kitchen</v>
      </c>
      <c r="L1444" s="2" t="s">
        <v>13289</v>
      </c>
      <c r="M1444" t="str">
        <f t="shared" si="246"/>
        <v>Heating , Cooling &amp; AirQuality</v>
      </c>
      <c r="N1444" s="2" t="s">
        <v>13323</v>
      </c>
      <c r="O1444" s="2" t="str">
        <f t="shared" si="247"/>
        <v>Fans</v>
      </c>
      <c r="P1444" s="1" t="s">
        <v>13324</v>
      </c>
      <c r="R1444" s="2">
        <v>2199</v>
      </c>
      <c r="S1444" s="8">
        <f t="shared" si="248"/>
        <v>2199</v>
      </c>
      <c r="T1444" s="2">
        <v>3045</v>
      </c>
      <c r="U1444" s="8">
        <f t="shared" si="249"/>
        <v>3045</v>
      </c>
      <c r="V1444" s="1">
        <f t="shared" si="250"/>
        <v>0.27783251231527095</v>
      </c>
      <c r="W1444">
        <v>4.2</v>
      </c>
      <c r="X1444" s="10">
        <f t="shared" si="251"/>
        <v>4.2</v>
      </c>
      <c r="Y1444" s="4">
        <v>2686</v>
      </c>
      <c r="Z1444" s="12">
        <f t="shared" si="252"/>
        <v>2686</v>
      </c>
    </row>
    <row r="1445" spans="1:26" x14ac:dyDescent="0.25">
      <c r="A1445">
        <v>1444</v>
      </c>
      <c r="B1445" t="s">
        <v>12694</v>
      </c>
      <c r="C1445" t="s">
        <v>12695</v>
      </c>
      <c r="D1445" t="str">
        <f t="shared" si="244"/>
        <v>PHILIPS Drip Coffee Maker HD7432 20, 0.6 L, Ideal for 2-7 cups, Black, Medium</v>
      </c>
      <c r="F1445" t="str">
        <f t="shared" si="253"/>
        <v>Unique</v>
      </c>
      <c r="G1445" t="str" cm="1">
        <f t="array" ref="G1445">PROPER(_xlfn.TEXTJOIN(" ", TRUE, INDEX(_xlfn.FILTERXML("&lt;t&gt;&lt;s&gt;" &amp; SUBSTITUTE(D1445," ","&lt;/s&gt;&lt;s&gt;") &amp; "&lt;/s&gt;&lt;/t&gt;", "//s"), _xlfn.SEQUENCE(4))))</f>
        <v>Philips Drip Coffee Maker</v>
      </c>
      <c r="H1445" t="str">
        <f t="shared" si="254"/>
        <v>0.6 L, Ideal for 2-7 cups, Black, Medium</v>
      </c>
      <c r="I1445" t="s">
        <v>9520</v>
      </c>
      <c r="J1445" t="s">
        <v>13176</v>
      </c>
      <c r="K1445" s="7" t="str">
        <f t="shared" si="245"/>
        <v>Home &amp; Kitchen</v>
      </c>
      <c r="L1445" s="2" t="s">
        <v>13285</v>
      </c>
      <c r="M1445" t="str">
        <f t="shared" si="246"/>
        <v>Kitchen &amp; HomeAppliances</v>
      </c>
      <c r="N1445" s="2" t="s">
        <v>13329</v>
      </c>
      <c r="O1445" s="2" t="str">
        <f t="shared" si="247"/>
        <v>Coffee , Tea &amp; Espresso</v>
      </c>
      <c r="P1445" s="1" t="s">
        <v>13333</v>
      </c>
      <c r="R1445" s="2">
        <v>2999</v>
      </c>
      <c r="S1445" s="8">
        <f t="shared" si="248"/>
        <v>2999</v>
      </c>
      <c r="T1445" s="2">
        <v>3595</v>
      </c>
      <c r="U1445" s="8">
        <f t="shared" si="249"/>
        <v>3595</v>
      </c>
      <c r="V1445" s="1">
        <f t="shared" si="250"/>
        <v>0.16578581363004172</v>
      </c>
      <c r="W1445">
        <v>4</v>
      </c>
      <c r="X1445" s="10">
        <f t="shared" si="251"/>
        <v>4</v>
      </c>
      <c r="Y1445" s="4">
        <v>178</v>
      </c>
      <c r="Z1445" s="12">
        <f t="shared" si="252"/>
        <v>178</v>
      </c>
    </row>
    <row r="1446" spans="1:26" x14ac:dyDescent="0.25">
      <c r="A1446">
        <v>1445</v>
      </c>
      <c r="B1446" t="s">
        <v>12704</v>
      </c>
      <c r="C1446" t="s">
        <v>12705</v>
      </c>
      <c r="D1446" t="str">
        <f t="shared" si="244"/>
        <v>Eureka Forbes Euroclean Paper Vacuum Cleaner Dust Bags for Excel, Ace, 300, Jet Models - Set of 10</v>
      </c>
      <c r="F1446" t="str">
        <f t="shared" si="253"/>
        <v>Unique</v>
      </c>
      <c r="G1446" t="str" cm="1">
        <f t="array" ref="G1446">PROPER(_xlfn.TEXTJOIN(" ", TRUE, INDEX(_xlfn.FILTERXML("&lt;t&gt;&lt;s&gt;" &amp; SUBSTITUTE(D1446," ","&lt;/s&gt;&lt;s&gt;") &amp; "&lt;/s&gt;&lt;/t&gt;", "//s"), _xlfn.SEQUENCE(4))))</f>
        <v>Eureka Forbes Euroclean Paper</v>
      </c>
      <c r="H1446" t="str">
        <f t="shared" si="254"/>
        <v>Dust Bags for Excel, Ace, 300, Jet Models - Set of 10</v>
      </c>
      <c r="I1446" t="s">
        <v>12706</v>
      </c>
      <c r="J1446" t="s">
        <v>13176</v>
      </c>
      <c r="K1446" s="7" t="str">
        <f t="shared" si="245"/>
        <v>Home &amp; Kitchen</v>
      </c>
      <c r="L1446" t="s">
        <v>13285</v>
      </c>
      <c r="M1446" t="str">
        <f t="shared" si="246"/>
        <v>Kitchen &amp; HomeAppliances</v>
      </c>
      <c r="N1446" t="s">
        <v>13293</v>
      </c>
      <c r="O1446" s="2" t="str">
        <f t="shared" si="247"/>
        <v>Vacuum , Cleaning &amp; Ironing</v>
      </c>
      <c r="P1446" s="1" t="s">
        <v>13316</v>
      </c>
      <c r="Q1446" t="s">
        <v>13380</v>
      </c>
      <c r="R1446">
        <v>253</v>
      </c>
      <c r="S1446" s="8">
        <f t="shared" si="248"/>
        <v>253</v>
      </c>
      <c r="T1446">
        <v>500</v>
      </c>
      <c r="U1446" s="8">
        <f t="shared" si="249"/>
        <v>500</v>
      </c>
      <c r="V1446" s="1">
        <f t="shared" si="250"/>
        <v>0.49399999999999999</v>
      </c>
      <c r="W1446">
        <v>4.3</v>
      </c>
      <c r="X1446" s="10">
        <f t="shared" si="251"/>
        <v>4.3</v>
      </c>
      <c r="Y1446" s="4">
        <v>2664</v>
      </c>
      <c r="Z1446" s="12">
        <f t="shared" si="252"/>
        <v>2664</v>
      </c>
    </row>
    <row r="1447" spans="1:26" x14ac:dyDescent="0.25">
      <c r="A1447">
        <v>1446</v>
      </c>
      <c r="B1447" t="s">
        <v>12715</v>
      </c>
      <c r="C1447" t="s">
        <v>12716</v>
      </c>
      <c r="D1447" t="str">
        <f t="shared" si="244"/>
        <v>Larrito wooden Cool Mist Humidifiers Essential Oil Diffuser Aroma Air Humidifier with Colorful Change for Car, Office, Babies, humidifiers for home, air humidifier for room (WOODEN HUMIDIFIRE-A)</v>
      </c>
      <c r="F1447" t="str">
        <f t="shared" si="253"/>
        <v>Unique</v>
      </c>
      <c r="G1447" t="str" cm="1">
        <f t="array" ref="G1447">PROPER(_xlfn.TEXTJOIN(" ", TRUE, INDEX(_xlfn.FILTERXML("&lt;t&gt;&lt;s&gt;" &amp; SUBSTITUTE(D1447," ","&lt;/s&gt;&lt;s&gt;") &amp; "&lt;/s&gt;&lt;/t&gt;", "//s"), _xlfn.SEQUENCE(4))))</f>
        <v>Larrito Wooden Cool Mist</v>
      </c>
      <c r="H1447" t="str">
        <f t="shared" si="254"/>
        <v>Oil Diffuser Aroma Air Humidifier with Colorful Change for Car, Office, Babies, humidifiers for home, air humidifier for room (WOODEN HUMIDIFIRE-A)</v>
      </c>
      <c r="I1447" t="s">
        <v>11003</v>
      </c>
      <c r="J1447" t="s">
        <v>13176</v>
      </c>
      <c r="K1447" s="7" t="str">
        <f t="shared" si="245"/>
        <v>Home &amp; Kitchen</v>
      </c>
      <c r="L1447" t="s">
        <v>13289</v>
      </c>
      <c r="M1447" t="str">
        <f t="shared" si="246"/>
        <v>Heating , Cooling &amp; AirQuality</v>
      </c>
      <c r="N1447" t="s">
        <v>13363</v>
      </c>
      <c r="O1447" s="2" t="str">
        <f t="shared" si="247"/>
        <v>Humidifiers</v>
      </c>
      <c r="P1447" s="1"/>
      <c r="R1447">
        <v>499</v>
      </c>
      <c r="S1447" s="8">
        <f t="shared" si="248"/>
        <v>499</v>
      </c>
      <c r="T1447">
        <v>799</v>
      </c>
      <c r="U1447" s="8">
        <f t="shared" si="249"/>
        <v>799</v>
      </c>
      <c r="V1447" s="1">
        <f t="shared" si="250"/>
        <v>0.37546933667083854</v>
      </c>
      <c r="W1447">
        <v>3.6</v>
      </c>
      <c r="X1447" s="10">
        <f t="shared" si="251"/>
        <v>3.6</v>
      </c>
      <c r="Y1447" s="4">
        <v>212</v>
      </c>
      <c r="Z1447" s="12">
        <f t="shared" si="252"/>
        <v>212</v>
      </c>
    </row>
    <row r="1448" spans="1:26" x14ac:dyDescent="0.25">
      <c r="A1448">
        <v>1447</v>
      </c>
      <c r="B1448" t="s">
        <v>12725</v>
      </c>
      <c r="C1448" t="s">
        <v>12726</v>
      </c>
      <c r="D1448" t="str">
        <f t="shared" si="244"/>
        <v>Hilton Quartz Heater 400 800-Watt ISI 2 Rods Multi Mode Heater Long Lasting Quick Heating Extremely Warm (Grey)</v>
      </c>
      <c r="F1448" t="str">
        <f t="shared" si="253"/>
        <v>Unique</v>
      </c>
      <c r="G1448" t="str" cm="1">
        <f t="array" ref="G1448">PROPER(_xlfn.TEXTJOIN(" ", TRUE, INDEX(_xlfn.FILTERXML("&lt;t&gt;&lt;s&gt;" &amp; SUBSTITUTE(D1448," ","&lt;/s&gt;&lt;s&gt;") &amp; "&lt;/s&gt;&lt;/t&gt;", "//s"), _xlfn.SEQUENCE(4))))</f>
        <v>Hilton Quartz Heater 400</v>
      </c>
      <c r="H1448" t="str">
        <f t="shared" si="254"/>
        <v>2 Rods Multi Mode Heater Long Lasting Quick Heating Extremely Warm (Grey)</v>
      </c>
      <c r="I1448" t="s">
        <v>8461</v>
      </c>
      <c r="J1448" t="s">
        <v>13176</v>
      </c>
      <c r="K1448" s="7" t="str">
        <f t="shared" si="245"/>
        <v>Home &amp; Kitchen</v>
      </c>
      <c r="L1448" s="2" t="s">
        <v>13289</v>
      </c>
      <c r="M1448" t="str">
        <f t="shared" si="246"/>
        <v>Heating , Cooling &amp; AirQuality</v>
      </c>
      <c r="N1448" s="2" t="s">
        <v>13290</v>
      </c>
      <c r="O1448" s="2" t="str">
        <f t="shared" si="247"/>
        <v>RoomHeaters</v>
      </c>
      <c r="P1448" s="1" t="s">
        <v>13291</v>
      </c>
      <c r="R1448" s="2">
        <v>1149</v>
      </c>
      <c r="S1448" s="8">
        <f t="shared" si="248"/>
        <v>1149</v>
      </c>
      <c r="T1448" s="2">
        <v>1899</v>
      </c>
      <c r="U1448" s="8">
        <f t="shared" si="249"/>
        <v>1899</v>
      </c>
      <c r="V1448" s="1">
        <f t="shared" si="250"/>
        <v>0.39494470774091628</v>
      </c>
      <c r="W1448">
        <v>3.5</v>
      </c>
      <c r="X1448" s="10">
        <f t="shared" si="251"/>
        <v>3.5</v>
      </c>
      <c r="Y1448" s="4">
        <v>24</v>
      </c>
      <c r="Z1448" s="12">
        <f t="shared" si="252"/>
        <v>24</v>
      </c>
    </row>
    <row r="1449" spans="1:26" x14ac:dyDescent="0.25">
      <c r="A1449">
        <v>1448</v>
      </c>
      <c r="B1449" t="s">
        <v>12735</v>
      </c>
      <c r="C1449" t="s">
        <v>12736</v>
      </c>
      <c r="D1449" t="str">
        <f t="shared" si="244"/>
        <v>Syska SDI-07 1000 W Stellar with Golden American Heritage Soleplate Dry Iron (Blue)</v>
      </c>
      <c r="F1449" t="str">
        <f t="shared" si="253"/>
        <v>Unique</v>
      </c>
      <c r="G1449" t="str" cm="1">
        <f t="array" ref="G1449">PROPER(_xlfn.TEXTJOIN(" ", TRUE, INDEX(_xlfn.FILTERXML("&lt;t&gt;&lt;s&gt;" &amp; SUBSTITUTE(D1449," ","&lt;/s&gt;&lt;s&gt;") &amp; "&lt;/s&gt;&lt;/t&gt;", "//s"), _xlfn.SEQUENCE(4))))</f>
        <v>Syska Sdi-07 1000 W</v>
      </c>
      <c r="H1449" t="str">
        <f t="shared" si="254"/>
        <v>Golden American Heritage Soleplate Dry Iron (Blue)</v>
      </c>
      <c r="I1449" t="s">
        <v>8607</v>
      </c>
      <c r="J1449" t="s">
        <v>13176</v>
      </c>
      <c r="K1449" s="7" t="str">
        <f t="shared" si="245"/>
        <v>Home &amp; Kitchen</v>
      </c>
      <c r="L1449" t="s">
        <v>13285</v>
      </c>
      <c r="M1449" t="str">
        <f t="shared" si="246"/>
        <v>Kitchen &amp; HomeAppliances</v>
      </c>
      <c r="N1449" t="s">
        <v>13293</v>
      </c>
      <c r="O1449" s="2" t="str">
        <f t="shared" si="247"/>
        <v>Vacuum , Cleaning &amp; Ironing</v>
      </c>
      <c r="P1449" s="1" t="s">
        <v>13294</v>
      </c>
      <c r="Q1449" t="s">
        <v>13303</v>
      </c>
      <c r="R1449">
        <v>457</v>
      </c>
      <c r="S1449" s="8">
        <f t="shared" si="248"/>
        <v>457</v>
      </c>
      <c r="T1449">
        <v>799</v>
      </c>
      <c r="U1449" s="8">
        <f t="shared" si="249"/>
        <v>799</v>
      </c>
      <c r="V1449" s="1">
        <f t="shared" si="250"/>
        <v>0.42803504380475593</v>
      </c>
      <c r="W1449">
        <v>4.3</v>
      </c>
      <c r="X1449" s="10">
        <f t="shared" si="251"/>
        <v>4.3</v>
      </c>
      <c r="Y1449" s="4">
        <v>1868</v>
      </c>
      <c r="Z1449" s="12">
        <f t="shared" si="252"/>
        <v>1868</v>
      </c>
    </row>
    <row r="1450" spans="1:26" x14ac:dyDescent="0.25">
      <c r="A1450">
        <v>1449</v>
      </c>
      <c r="B1450" t="s">
        <v>12745</v>
      </c>
      <c r="C1450" t="s">
        <v>12746</v>
      </c>
      <c r="D1450" t="str">
        <f t="shared" si="244"/>
        <v>IKEA Milk Frother for Your Milk, Coffee,(Cold and hot Drinks), Black</v>
      </c>
      <c r="F1450" t="str">
        <f t="shared" si="253"/>
        <v>Unique</v>
      </c>
      <c r="G1450" t="str" cm="1">
        <f t="array" ref="G1450">PROPER(_xlfn.TEXTJOIN(" ", TRUE, INDEX(_xlfn.FILTERXML("&lt;t&gt;&lt;s&gt;" &amp; SUBSTITUTE(D1450," ","&lt;/s&gt;&lt;s&gt;") &amp; "&lt;/s&gt;&lt;/t&gt;", "//s"), _xlfn.SEQUENCE(4))))</f>
        <v>Ikea Milk Frother For</v>
      </c>
      <c r="H1450" t="str">
        <f t="shared" si="254"/>
        <v>Coffee,(Cold and hot Drinks), Black</v>
      </c>
      <c r="I1450" t="s">
        <v>10962</v>
      </c>
      <c r="J1450" t="s">
        <v>13176</v>
      </c>
      <c r="K1450" s="7" t="str">
        <f t="shared" si="245"/>
        <v>Home &amp; Kitchen</v>
      </c>
      <c r="L1450" t="s">
        <v>13285</v>
      </c>
      <c r="M1450" t="str">
        <f t="shared" si="246"/>
        <v>Kitchen &amp; HomeAppliances</v>
      </c>
      <c r="N1450" t="s">
        <v>13329</v>
      </c>
      <c r="O1450" s="2" t="str">
        <f t="shared" si="247"/>
        <v>Coffee , Tea &amp; Espresso</v>
      </c>
      <c r="P1450" s="1" t="s">
        <v>13362</v>
      </c>
      <c r="R1450">
        <v>229</v>
      </c>
      <c r="S1450" s="8">
        <f t="shared" si="248"/>
        <v>229</v>
      </c>
      <c r="T1450">
        <v>399</v>
      </c>
      <c r="U1450" s="8">
        <f t="shared" si="249"/>
        <v>399</v>
      </c>
      <c r="V1450" s="1">
        <f t="shared" si="250"/>
        <v>0.42606516290726815</v>
      </c>
      <c r="W1450">
        <v>3.6</v>
      </c>
      <c r="X1450" s="10">
        <f t="shared" si="251"/>
        <v>3.6</v>
      </c>
      <c r="Y1450" s="4">
        <v>451</v>
      </c>
      <c r="Z1450" s="12">
        <f t="shared" si="252"/>
        <v>451</v>
      </c>
    </row>
    <row r="1451" spans="1:26" x14ac:dyDescent="0.25">
      <c r="A1451">
        <v>1450</v>
      </c>
      <c r="B1451" t="s">
        <v>12755</v>
      </c>
      <c r="C1451" t="s">
        <v>12756</v>
      </c>
      <c r="D1451" t="str">
        <f t="shared" si="244"/>
        <v>IONIX Tap filter Multilayer | Activated Carbon Faucet Water Filters Universal Interface Home Kitchen Faucet Tap Water Clean Purifier Filter Cartridge Five Layer Water Filter-Pack of 1</v>
      </c>
      <c r="F1451" t="str">
        <f t="shared" si="253"/>
        <v>Unique</v>
      </c>
      <c r="G1451" t="str" cm="1">
        <f t="array" ref="G1451">PROPER(_xlfn.TEXTJOIN(" ", TRUE, INDEX(_xlfn.FILTERXML("&lt;t&gt;&lt;s&gt;" &amp; SUBSTITUTE(D1451," ","&lt;/s&gt;&lt;s&gt;") &amp; "&lt;/s&gt;&lt;/t&gt;", "//s"), _xlfn.SEQUENCE(4))))</f>
        <v>Ionix Tap Filter Multilayer</v>
      </c>
      <c r="H1451" t="str">
        <f t="shared" si="254"/>
        <v>Carbon Faucet Water Filters Universal Interface Home Kitchen Faucet Tap Water Clean Purifier Filter Cartridge Five Layer Water Filter-Pack of 1</v>
      </c>
      <c r="I1451" t="s">
        <v>9541</v>
      </c>
      <c r="J1451" t="s">
        <v>13176</v>
      </c>
      <c r="K1451" s="7" t="str">
        <f t="shared" si="245"/>
        <v>Home &amp; Kitchen</v>
      </c>
      <c r="L1451" t="s">
        <v>13285</v>
      </c>
      <c r="M1451" t="str">
        <f t="shared" si="246"/>
        <v>Kitchen &amp; HomeAppliances</v>
      </c>
      <c r="N1451" t="s">
        <v>13334</v>
      </c>
      <c r="O1451" s="2" t="str">
        <f t="shared" si="247"/>
        <v>WaterPurifiers &amp; Accessories</v>
      </c>
      <c r="P1451" s="1" t="s">
        <v>13335</v>
      </c>
      <c r="R1451">
        <v>199</v>
      </c>
      <c r="S1451" s="8">
        <f t="shared" si="248"/>
        <v>199</v>
      </c>
      <c r="T1451">
        <v>699</v>
      </c>
      <c r="U1451" s="8">
        <f t="shared" si="249"/>
        <v>699</v>
      </c>
      <c r="V1451" s="1">
        <f t="shared" si="250"/>
        <v>0.71530758226037194</v>
      </c>
      <c r="W1451">
        <v>2.9</v>
      </c>
      <c r="X1451" s="10">
        <f t="shared" si="251"/>
        <v>2.9</v>
      </c>
      <c r="Y1451" s="4">
        <v>159</v>
      </c>
      <c r="Z1451" s="12">
        <f t="shared" si="252"/>
        <v>159</v>
      </c>
    </row>
    <row r="1452" spans="1:26" x14ac:dyDescent="0.25">
      <c r="A1452">
        <v>1451</v>
      </c>
      <c r="B1452" t="s">
        <v>12765</v>
      </c>
      <c r="C1452" t="s">
        <v>12766</v>
      </c>
      <c r="D1452" t="str">
        <f t="shared" si="244"/>
        <v>Kitchengenix's Mini Waffle Maker 4 Inch- 350 Watts: Stainless Steel Non-Stick Electric Iron Machine for Individual Belgian Waffles, Pan Cakes, Paninis or Other Snacks (Red)</v>
      </c>
      <c r="F1452" t="str">
        <f t="shared" si="253"/>
        <v>Unique</v>
      </c>
      <c r="G1452" t="str" cm="1">
        <f t="array" ref="G1452">PROPER(_xlfn.TEXTJOIN(" ", TRUE, INDEX(_xlfn.FILTERXML("&lt;t&gt;&lt;s&gt;" &amp; SUBSTITUTE(D1452," ","&lt;/s&gt;&lt;s&gt;") &amp; "&lt;/s&gt;&lt;/t&gt;", "//s"), _xlfn.SEQUENCE(4))))</f>
        <v>Kitchengenix'S Mini Waffle Maker</v>
      </c>
      <c r="H1452" t="str">
        <f t="shared" si="254"/>
        <v>350 Watts: Stainless Steel Non-Stick Electric Iron Machine for Individual Belgian Waffles, Pan Cakes, Paninis or Other Snacks (Red)</v>
      </c>
      <c r="I1452" t="s">
        <v>11885</v>
      </c>
      <c r="J1452" t="s">
        <v>13176</v>
      </c>
      <c r="K1452" s="7" t="str">
        <f t="shared" si="245"/>
        <v>Home &amp; Kitchen</v>
      </c>
      <c r="L1452" t="s">
        <v>13285</v>
      </c>
      <c r="M1452" t="str">
        <f t="shared" si="246"/>
        <v>Kitchen &amp; HomeAppliances</v>
      </c>
      <c r="N1452" s="2" t="s">
        <v>13286</v>
      </c>
      <c r="O1452" s="2" t="str">
        <f t="shared" si="247"/>
        <v>SmallKitchenAppliances</v>
      </c>
      <c r="P1452" s="1" t="s">
        <v>13370</v>
      </c>
      <c r="R1452">
        <v>899</v>
      </c>
      <c r="S1452" s="8">
        <f t="shared" si="248"/>
        <v>899</v>
      </c>
      <c r="T1452" s="2">
        <v>1999</v>
      </c>
      <c r="U1452" s="8">
        <f t="shared" si="249"/>
        <v>1999</v>
      </c>
      <c r="V1452" s="1">
        <f t="shared" si="250"/>
        <v>0.55027513756878443</v>
      </c>
      <c r="W1452">
        <v>4.2</v>
      </c>
      <c r="X1452" s="10">
        <f t="shared" si="251"/>
        <v>4.2</v>
      </c>
      <c r="Y1452" s="4">
        <v>39</v>
      </c>
      <c r="Z1452" s="12">
        <f t="shared" si="252"/>
        <v>39</v>
      </c>
    </row>
    <row r="1453" spans="1:26" x14ac:dyDescent="0.25">
      <c r="A1453">
        <v>1452</v>
      </c>
      <c r="B1453" t="s">
        <v>12775</v>
      </c>
      <c r="C1453" t="s">
        <v>12776</v>
      </c>
      <c r="D1453" t="str">
        <f t="shared" si="244"/>
        <v>Bajaj HM-01 Powerful 250W Hand Mixer, Black</v>
      </c>
      <c r="F1453" t="str">
        <f t="shared" si="253"/>
        <v>Unique</v>
      </c>
      <c r="G1453" t="str" cm="1">
        <f t="array" ref="G1453">PROPER(_xlfn.TEXTJOIN(" ", TRUE, INDEX(_xlfn.FILTERXML("&lt;t&gt;&lt;s&gt;" &amp; SUBSTITUTE(D1453," ","&lt;/s&gt;&lt;s&gt;") &amp; "&lt;/s&gt;&lt;/t&gt;", "//s"), _xlfn.SEQUENCE(4))))</f>
        <v>Bajaj Hm-01 Powerful 250W</v>
      </c>
      <c r="H1453" t="str">
        <f t="shared" si="254"/>
        <v>Black</v>
      </c>
      <c r="I1453" t="s">
        <v>10263</v>
      </c>
      <c r="J1453" t="s">
        <v>13176</v>
      </c>
      <c r="K1453" s="7" t="str">
        <f t="shared" si="245"/>
        <v>Home &amp; Kitchen</v>
      </c>
      <c r="L1453" s="2" t="s">
        <v>13285</v>
      </c>
      <c r="M1453" t="str">
        <f t="shared" si="246"/>
        <v>Kitchen &amp; HomeAppliances</v>
      </c>
      <c r="N1453" s="2" t="s">
        <v>13286</v>
      </c>
      <c r="O1453" s="2" t="str">
        <f t="shared" si="247"/>
        <v>SmallKitchenAppliances</v>
      </c>
      <c r="P1453" s="1" t="s">
        <v>13350</v>
      </c>
      <c r="R1453" s="2">
        <v>1499</v>
      </c>
      <c r="S1453" s="8">
        <f t="shared" si="248"/>
        <v>1499</v>
      </c>
      <c r="T1453" s="2">
        <v>2199</v>
      </c>
      <c r="U1453" s="8">
        <f t="shared" si="249"/>
        <v>2199</v>
      </c>
      <c r="V1453" s="1">
        <f t="shared" si="250"/>
        <v>0.31832651205093226</v>
      </c>
      <c r="W1453">
        <v>4.4000000000000004</v>
      </c>
      <c r="X1453" s="10">
        <f t="shared" si="251"/>
        <v>4.4000000000000004</v>
      </c>
      <c r="Y1453" s="4">
        <v>6531</v>
      </c>
      <c r="Z1453" s="12">
        <f t="shared" si="252"/>
        <v>6531</v>
      </c>
    </row>
    <row r="1454" spans="1:26" x14ac:dyDescent="0.25">
      <c r="A1454">
        <v>1453</v>
      </c>
      <c r="B1454" t="s">
        <v>12785</v>
      </c>
      <c r="C1454" t="s">
        <v>12786</v>
      </c>
      <c r="D1454" t="str">
        <f t="shared" si="244"/>
        <v>KNOWZA Electric Handheld Milk Wand Mixer Frother for Latte Coffee Hot Milk, Milk Frother for Coffee, Egg Beater, Hand Blender, Coffee Beater (BLACK COFFEE BEATER)</v>
      </c>
      <c r="F1454" t="str">
        <f t="shared" si="253"/>
        <v>Unique</v>
      </c>
      <c r="G1454" t="str" cm="1">
        <f t="array" ref="G1454">PROPER(_xlfn.TEXTJOIN(" ", TRUE, INDEX(_xlfn.FILTERXML("&lt;t&gt;&lt;s&gt;" &amp; SUBSTITUTE(D1454," ","&lt;/s&gt;&lt;s&gt;") &amp; "&lt;/s&gt;&lt;/t&gt;", "//s"), _xlfn.SEQUENCE(4))))</f>
        <v>Knowza Electric Handheld Milk</v>
      </c>
      <c r="H1454" t="str">
        <f t="shared" si="254"/>
        <v>Frother for Latte Coffee Hot Milk, Milk Frother for Coffee, Egg Beater, Hand Blender, Coffee Beater (BLACK COFFEE BEATER)</v>
      </c>
      <c r="I1454" t="s">
        <v>8597</v>
      </c>
      <c r="J1454" t="s">
        <v>13176</v>
      </c>
      <c r="K1454" s="7" t="str">
        <f t="shared" si="245"/>
        <v>Home &amp; Kitchen</v>
      </c>
      <c r="L1454" t="s">
        <v>13285</v>
      </c>
      <c r="M1454" t="str">
        <f t="shared" si="246"/>
        <v>Kitchen &amp; HomeAppliances</v>
      </c>
      <c r="N1454" t="s">
        <v>13286</v>
      </c>
      <c r="O1454" s="2" t="str">
        <f t="shared" si="247"/>
        <v>SmallKitchenAppliances</v>
      </c>
      <c r="P1454" s="1" t="s">
        <v>13302</v>
      </c>
      <c r="R1454">
        <v>426</v>
      </c>
      <c r="S1454" s="8">
        <f t="shared" si="248"/>
        <v>426</v>
      </c>
      <c r="T1454">
        <v>999</v>
      </c>
      <c r="U1454" s="8">
        <f t="shared" si="249"/>
        <v>999</v>
      </c>
      <c r="V1454" s="1">
        <f t="shared" si="250"/>
        <v>0.57357357357357353</v>
      </c>
      <c r="W1454">
        <v>4.0999999999999996</v>
      </c>
      <c r="X1454" s="10">
        <f t="shared" si="251"/>
        <v>4.0999999999999996</v>
      </c>
      <c r="Y1454" s="4">
        <v>222</v>
      </c>
      <c r="Z1454" s="12">
        <f t="shared" si="252"/>
        <v>222</v>
      </c>
    </row>
    <row r="1455" spans="1:26" x14ac:dyDescent="0.25">
      <c r="A1455">
        <v>1454</v>
      </c>
      <c r="B1455" t="s">
        <v>12795</v>
      </c>
      <c r="C1455" t="s">
        <v>12796</v>
      </c>
      <c r="D1455" t="str">
        <f t="shared" si="244"/>
        <v>Usha Hc 812 T Thermo Fan Room Heater</v>
      </c>
      <c r="F1455" t="str">
        <f t="shared" si="253"/>
        <v>Unique</v>
      </c>
      <c r="G1455" t="str" cm="1">
        <f t="array" ref="G1455">PROPER(_xlfn.TEXTJOIN(" ", TRUE, INDEX(_xlfn.FILTERXML("&lt;t&gt;&lt;s&gt;" &amp; SUBSTITUTE(D1455," ","&lt;/s&gt;&lt;s&gt;") &amp; "&lt;/s&gt;&lt;/t&gt;", "//s"), _xlfn.SEQUENCE(4))))</f>
        <v>Usha Hc 812 T</v>
      </c>
      <c r="H1455" t="str">
        <f t="shared" si="254"/>
        <v>Room Heater</v>
      </c>
      <c r="I1455" t="s">
        <v>8472</v>
      </c>
      <c r="J1455" t="s">
        <v>13176</v>
      </c>
      <c r="K1455" s="7" t="str">
        <f t="shared" si="245"/>
        <v>Home &amp; Kitchen</v>
      </c>
      <c r="L1455" s="2" t="s">
        <v>13289</v>
      </c>
      <c r="M1455" t="str">
        <f t="shared" si="246"/>
        <v>Heating , Cooling &amp; AirQuality</v>
      </c>
      <c r="N1455" s="2" t="s">
        <v>13290</v>
      </c>
      <c r="O1455" s="2" t="str">
        <f t="shared" si="247"/>
        <v>RoomHeaters</v>
      </c>
      <c r="P1455" s="1" t="s">
        <v>13292</v>
      </c>
      <c r="R1455" s="2">
        <v>2320</v>
      </c>
      <c r="S1455" s="8">
        <f t="shared" si="248"/>
        <v>2320</v>
      </c>
      <c r="T1455" s="2">
        <v>3290</v>
      </c>
      <c r="U1455" s="8">
        <f t="shared" si="249"/>
        <v>3290</v>
      </c>
      <c r="V1455" s="1">
        <f t="shared" si="250"/>
        <v>0.29483282674772038</v>
      </c>
      <c r="W1455">
        <v>3.8</v>
      </c>
      <c r="X1455" s="10">
        <f t="shared" si="251"/>
        <v>3.8</v>
      </c>
      <c r="Y1455" s="4">
        <v>195</v>
      </c>
      <c r="Z1455" s="12">
        <f t="shared" si="252"/>
        <v>195</v>
      </c>
    </row>
    <row r="1456" spans="1:26" x14ac:dyDescent="0.25">
      <c r="A1456">
        <v>1455</v>
      </c>
      <c r="B1456" t="s">
        <v>12805</v>
      </c>
      <c r="C1456" t="s">
        <v>12806</v>
      </c>
      <c r="D1456" t="str">
        <f t="shared" si="244"/>
        <v>akiara - Makes life easy Mini Sewing Machine for Home Tailoring use | Mini Silai Machine with Sewing Kit Set Sewing Box with Thread Scissors, Needle All in One Sewing Accessories (White and Purple)</v>
      </c>
      <c r="F1456" t="str">
        <f t="shared" si="253"/>
        <v>Unique</v>
      </c>
      <c r="G1456" t="str" cm="1">
        <f t="array" ref="G1456">PROPER(_xlfn.TEXTJOIN(" ", TRUE, INDEX(_xlfn.FILTERXML("&lt;t&gt;&lt;s&gt;" &amp; SUBSTITUTE(D1456," ","&lt;/s&gt;&lt;s&gt;") &amp; "&lt;/s&gt;&lt;/t&gt;", "//s"), _xlfn.SEQUENCE(4))))</f>
        <v>Akiara - Makes Life</v>
      </c>
      <c r="H1456" t="str">
        <f t="shared" si="254"/>
        <v>Sewing Machine for Home Tailoring use | Mini Silai Machine with Sewing Kit Set Sewing Box with Thread Scissors, Needle All in One Sewing Accessories (White and Purple)</v>
      </c>
      <c r="I1456" t="s">
        <v>10171</v>
      </c>
      <c r="J1456" t="s">
        <v>13176</v>
      </c>
      <c r="K1456" s="7" t="str">
        <f t="shared" si="245"/>
        <v>Home &amp; Kitchen</v>
      </c>
      <c r="L1456" s="2" t="s">
        <v>13285</v>
      </c>
      <c r="M1456" t="str">
        <f t="shared" si="246"/>
        <v>Kitchen &amp; HomeAppliances</v>
      </c>
      <c r="N1456" s="2" t="s">
        <v>13346</v>
      </c>
      <c r="O1456" s="2" t="str">
        <f t="shared" si="247"/>
        <v>SewingMachines &amp; Accessories</v>
      </c>
      <c r="P1456" s="1" t="s">
        <v>13347</v>
      </c>
      <c r="R1456" s="2">
        <v>1563</v>
      </c>
      <c r="S1456" s="8">
        <f t="shared" si="248"/>
        <v>1563</v>
      </c>
      <c r="T1456" s="2">
        <v>3098</v>
      </c>
      <c r="U1456" s="8">
        <f t="shared" si="249"/>
        <v>3098</v>
      </c>
      <c r="V1456" s="1">
        <f t="shared" si="250"/>
        <v>0.49548095545513232</v>
      </c>
      <c r="W1456">
        <v>3.5</v>
      </c>
      <c r="X1456" s="10">
        <f t="shared" si="251"/>
        <v>3.5</v>
      </c>
      <c r="Y1456" s="4">
        <v>2283</v>
      </c>
      <c r="Z1456" s="12">
        <f t="shared" si="252"/>
        <v>2283</v>
      </c>
    </row>
    <row r="1457" spans="1:26" x14ac:dyDescent="0.25">
      <c r="A1457">
        <v>1456</v>
      </c>
      <c r="B1457" t="s">
        <v>12815</v>
      </c>
      <c r="C1457" t="s">
        <v>12816</v>
      </c>
      <c r="D1457" t="str">
        <f t="shared" si="244"/>
        <v>USHA 1212 PTC with Adjustable Thermostat Fan Heater (Black Brown, 1500-Watts).</v>
      </c>
      <c r="F1457" t="str">
        <f t="shared" si="253"/>
        <v>Unique</v>
      </c>
      <c r="G1457" t="str" cm="1">
        <f t="array" ref="G1457">PROPER(_xlfn.TEXTJOIN(" ", TRUE, INDEX(_xlfn.FILTERXML("&lt;t&gt;&lt;s&gt;" &amp; SUBSTITUTE(D1457," ","&lt;/s&gt;&lt;s&gt;") &amp; "&lt;/s&gt;&lt;/t&gt;", "//s"), _xlfn.SEQUENCE(4))))</f>
        <v>Usha 1212 Ptc With</v>
      </c>
      <c r="H1457" t="str">
        <f t="shared" si="254"/>
        <v>Fan Heater (Black Brown, 1500-Watts).</v>
      </c>
      <c r="I1457" t="s">
        <v>8461</v>
      </c>
      <c r="J1457" t="s">
        <v>13176</v>
      </c>
      <c r="K1457" s="7" t="str">
        <f t="shared" si="245"/>
        <v>Home &amp; Kitchen</v>
      </c>
      <c r="L1457" s="3" t="s">
        <v>13289</v>
      </c>
      <c r="M1457" t="str">
        <f t="shared" si="246"/>
        <v>Heating , Cooling &amp; AirQuality</v>
      </c>
      <c r="N1457" s="2" t="s">
        <v>13290</v>
      </c>
      <c r="O1457" s="2" t="str">
        <f t="shared" si="247"/>
        <v>RoomHeaters</v>
      </c>
      <c r="P1457" s="1" t="s">
        <v>13291</v>
      </c>
      <c r="R1457" s="3">
        <v>3487.77</v>
      </c>
      <c r="S1457" s="8">
        <f t="shared" si="248"/>
        <v>3487.77</v>
      </c>
      <c r="T1457" s="2">
        <v>4990</v>
      </c>
      <c r="U1457" s="8">
        <f t="shared" si="249"/>
        <v>4990</v>
      </c>
      <c r="V1457" s="1">
        <f t="shared" si="250"/>
        <v>0.30104809619238476</v>
      </c>
      <c r="W1457">
        <v>4.0999999999999996</v>
      </c>
      <c r="X1457" s="10">
        <f t="shared" si="251"/>
        <v>4.0999999999999996</v>
      </c>
      <c r="Y1457" s="4">
        <v>1127</v>
      </c>
      <c r="Z1457" s="12">
        <f t="shared" si="252"/>
        <v>1127</v>
      </c>
    </row>
    <row r="1458" spans="1:26" x14ac:dyDescent="0.25">
      <c r="A1458">
        <v>1457</v>
      </c>
      <c r="B1458" t="s">
        <v>12825</v>
      </c>
      <c r="C1458" t="s">
        <v>12826</v>
      </c>
      <c r="D1458" t="str">
        <f t="shared" si="244"/>
        <v>4 in 1 Handheld Electric Vegetable Cutter Set,Wireless Food Processor Electric Food Chopper for Garlic Chili Pepper Onion Ginger Celery Meat with Brush</v>
      </c>
      <c r="F1458" t="str">
        <f t="shared" si="253"/>
        <v>Unique</v>
      </c>
      <c r="G1458" t="str" cm="1">
        <f t="array" ref="G1458">PROPER(_xlfn.TEXTJOIN(" ", TRUE, INDEX(_xlfn.FILTERXML("&lt;t&gt;&lt;s&gt;" &amp; SUBSTITUTE(D1458," ","&lt;/s&gt;&lt;s&gt;") &amp; "&lt;/s&gt;&lt;/t&gt;", "//s"), _xlfn.SEQUENCE(4))))</f>
        <v>4 In 1 Handheld</v>
      </c>
      <c r="H1458" t="str">
        <f t="shared" si="254"/>
        <v>Cutter Set,Wireless Food Processor Electric Food Chopper for Garlic Chili Pepper Onion Ginger Celery Meat with Brush</v>
      </c>
      <c r="I1458" t="s">
        <v>9100</v>
      </c>
      <c r="J1458" t="s">
        <v>13176</v>
      </c>
      <c r="K1458" s="7" t="str">
        <f t="shared" si="245"/>
        <v>Home &amp; Kitchen</v>
      </c>
      <c r="L1458" t="s">
        <v>13285</v>
      </c>
      <c r="M1458" t="str">
        <f t="shared" si="246"/>
        <v>Kitchen &amp; HomeAppliances</v>
      </c>
      <c r="N1458" s="2" t="s">
        <v>13286</v>
      </c>
      <c r="O1458" s="2" t="str">
        <f t="shared" si="247"/>
        <v>SmallKitchenAppliances</v>
      </c>
      <c r="P1458" s="1" t="s">
        <v>13320</v>
      </c>
      <c r="R1458">
        <v>498</v>
      </c>
      <c r="S1458" s="8">
        <f t="shared" si="248"/>
        <v>498</v>
      </c>
      <c r="T1458" s="2">
        <v>1200</v>
      </c>
      <c r="U1458" s="8">
        <f t="shared" si="249"/>
        <v>1200</v>
      </c>
      <c r="V1458" s="1">
        <f t="shared" si="250"/>
        <v>0.58499999999999996</v>
      </c>
      <c r="W1458">
        <v>3.2</v>
      </c>
      <c r="X1458" s="10">
        <f t="shared" si="251"/>
        <v>3.2</v>
      </c>
      <c r="Y1458" s="4">
        <v>113</v>
      </c>
      <c r="Z1458" s="12">
        <f t="shared" si="252"/>
        <v>113</v>
      </c>
    </row>
    <row r="1459" spans="1:26" x14ac:dyDescent="0.25">
      <c r="A1459">
        <v>1458</v>
      </c>
      <c r="B1459" t="s">
        <v>12835</v>
      </c>
      <c r="C1459" t="s">
        <v>12836</v>
      </c>
      <c r="D1459" t="str">
        <f t="shared" si="244"/>
        <v>Philips HD9306 06 1.5-Litre Electric Kettle (Multicolor)</v>
      </c>
      <c r="F1459" t="str">
        <f t="shared" si="253"/>
        <v>Unique</v>
      </c>
      <c r="G1459" t="str" cm="1">
        <f t="array" ref="G1459">PROPER(_xlfn.TEXTJOIN(" ", TRUE, INDEX(_xlfn.FILTERXML("&lt;t&gt;&lt;s&gt;" &amp; SUBSTITUTE(D1459," ","&lt;/s&gt;&lt;s&gt;") &amp; "&lt;/s&gt;&lt;/t&gt;", "//s"), _xlfn.SEQUENCE(4))))</f>
        <v>Philips Hd9306 6 1.5-Litre</v>
      </c>
      <c r="H1459" t="str">
        <f t="shared" si="254"/>
        <v>(Multicolor)</v>
      </c>
      <c r="I1459" t="s">
        <v>8450</v>
      </c>
      <c r="J1459" t="s">
        <v>13176</v>
      </c>
      <c r="K1459" s="7" t="str">
        <f t="shared" si="245"/>
        <v>Home &amp; Kitchen</v>
      </c>
      <c r="L1459" s="2" t="s">
        <v>13285</v>
      </c>
      <c r="M1459" t="str">
        <f t="shared" si="246"/>
        <v>Kitchen &amp; HomeAppliances</v>
      </c>
      <c r="N1459" s="2" t="s">
        <v>13286</v>
      </c>
      <c r="O1459" s="2" t="str">
        <f t="shared" si="247"/>
        <v>SmallKitchenAppliances</v>
      </c>
      <c r="P1459" s="1" t="s">
        <v>13287</v>
      </c>
      <c r="Q1459" t="s">
        <v>13288</v>
      </c>
      <c r="R1459" s="2">
        <v>2695</v>
      </c>
      <c r="S1459" s="8">
        <f t="shared" si="248"/>
        <v>2695</v>
      </c>
      <c r="T1459" s="2">
        <v>2695</v>
      </c>
      <c r="U1459" s="8">
        <f t="shared" si="249"/>
        <v>2695</v>
      </c>
      <c r="V1459" s="1">
        <f t="shared" si="250"/>
        <v>0</v>
      </c>
      <c r="W1459">
        <v>4.4000000000000004</v>
      </c>
      <c r="X1459" s="10">
        <f t="shared" si="251"/>
        <v>4.4000000000000004</v>
      </c>
      <c r="Y1459" s="4">
        <v>2518</v>
      </c>
      <c r="Z1459" s="12">
        <f t="shared" si="252"/>
        <v>2518</v>
      </c>
    </row>
    <row r="1460" spans="1:26" x14ac:dyDescent="0.25">
      <c r="A1460">
        <v>1459</v>
      </c>
      <c r="B1460" t="s">
        <v>12845</v>
      </c>
      <c r="C1460" t="s">
        <v>12846</v>
      </c>
      <c r="D1460" t="str">
        <f t="shared" si="244"/>
        <v>Libra Room Heater for Home, Room Heaters Home for Winter, Electric Heater with 2000 Watts Power as per IS Specification for Small to Medium Rooms - FH12 (Grey)</v>
      </c>
      <c r="F1460" t="str">
        <f t="shared" si="253"/>
        <v>Unique</v>
      </c>
      <c r="G1460" t="str" cm="1">
        <f t="array" ref="G1460">PROPER(_xlfn.TEXTJOIN(" ", TRUE, INDEX(_xlfn.FILTERXML("&lt;t&gt;&lt;s&gt;" &amp; SUBSTITUTE(D1460," ","&lt;/s&gt;&lt;s&gt;") &amp; "&lt;/s&gt;&lt;/t&gt;", "//s"), _xlfn.SEQUENCE(4))))</f>
        <v>Libra Room Heater For</v>
      </c>
      <c r="H1460" t="str">
        <f t="shared" si="254"/>
        <v>Heaters Home for Winter, Electric Heater with 2000 Watts Power as per IS Specification for Small to Medium Rooms - FH12 (Grey)</v>
      </c>
      <c r="I1460" t="s">
        <v>8461</v>
      </c>
      <c r="J1460" t="s">
        <v>13176</v>
      </c>
      <c r="K1460" s="7" t="str">
        <f t="shared" si="245"/>
        <v>Home &amp; Kitchen</v>
      </c>
      <c r="L1460" t="s">
        <v>13289</v>
      </c>
      <c r="M1460" t="str">
        <f t="shared" si="246"/>
        <v>Heating , Cooling &amp; AirQuality</v>
      </c>
      <c r="N1460" s="2" t="s">
        <v>13290</v>
      </c>
      <c r="O1460" s="2" t="str">
        <f t="shared" si="247"/>
        <v>RoomHeaters</v>
      </c>
      <c r="P1460" s="1" t="s">
        <v>13291</v>
      </c>
      <c r="R1460">
        <v>949</v>
      </c>
      <c r="S1460" s="8">
        <f t="shared" si="248"/>
        <v>949</v>
      </c>
      <c r="T1460" s="2">
        <v>2299</v>
      </c>
      <c r="U1460" s="8">
        <f t="shared" si="249"/>
        <v>2299</v>
      </c>
      <c r="V1460" s="1">
        <f t="shared" si="250"/>
        <v>0.58721183123096998</v>
      </c>
      <c r="W1460">
        <v>3.6</v>
      </c>
      <c r="X1460" s="10">
        <f t="shared" si="251"/>
        <v>3.6</v>
      </c>
      <c r="Y1460" s="4">
        <v>550</v>
      </c>
      <c r="Z1460" s="12">
        <f t="shared" si="252"/>
        <v>550</v>
      </c>
    </row>
    <row r="1461" spans="1:26" x14ac:dyDescent="0.25">
      <c r="A1461">
        <v>1460</v>
      </c>
      <c r="B1461" t="s">
        <v>12855</v>
      </c>
      <c r="C1461" t="s">
        <v>12856</v>
      </c>
      <c r="D1461" t="str">
        <f t="shared" si="244"/>
        <v>NGI Store 2 Pieces Pet Hair Removers for Your Laundry Catcher Lint Remover for Washing Machine Lint Remover Reusable Portable Silica Gel Clothes Washer Dryer Floating Ball</v>
      </c>
      <c r="F1461" t="str">
        <f t="shared" si="253"/>
        <v>Unique</v>
      </c>
      <c r="G1461" t="str" cm="1">
        <f t="array" ref="G1461">PROPER(_xlfn.TEXTJOIN(" ", TRUE, INDEX(_xlfn.FILTERXML("&lt;t&gt;&lt;s&gt;" &amp; SUBSTITUTE(D1461," ","&lt;/s&gt;&lt;s&gt;") &amp; "&lt;/s&gt;&lt;/t&gt;", "//s"), _xlfn.SEQUENCE(4))))</f>
        <v>Ngi Store 2 Pieces</v>
      </c>
      <c r="H1461" t="str">
        <f t="shared" si="254"/>
        <v>Removers for Your Laundry Catcher Lint Remover for Washing Machine Lint Remover Reusable Portable Silica Gel Clothes Washer Dryer Floating Ball</v>
      </c>
      <c r="I1461" t="s">
        <v>8483</v>
      </c>
      <c r="J1461" t="s">
        <v>13176</v>
      </c>
      <c r="K1461" s="7" t="str">
        <f t="shared" si="245"/>
        <v>Home &amp; Kitchen</v>
      </c>
      <c r="L1461" t="s">
        <v>13285</v>
      </c>
      <c r="M1461" t="str">
        <f t="shared" si="246"/>
        <v>Kitchen &amp; HomeAppliances</v>
      </c>
      <c r="N1461" t="s">
        <v>13293</v>
      </c>
      <c r="O1461" s="2" t="str">
        <f t="shared" si="247"/>
        <v>Vacuum , Cleaning &amp; Ironing</v>
      </c>
      <c r="P1461" s="1" t="s">
        <v>13294</v>
      </c>
      <c r="Q1461" t="s">
        <v>13295</v>
      </c>
      <c r="R1461">
        <v>199</v>
      </c>
      <c r="S1461" s="8">
        <f t="shared" si="248"/>
        <v>199</v>
      </c>
      <c r="T1461">
        <v>999</v>
      </c>
      <c r="U1461" s="8">
        <f t="shared" si="249"/>
        <v>999</v>
      </c>
      <c r="V1461" s="1">
        <f t="shared" si="250"/>
        <v>0.80080080080080085</v>
      </c>
      <c r="W1461">
        <v>3.1</v>
      </c>
      <c r="X1461" s="10">
        <f t="shared" si="251"/>
        <v>3.1</v>
      </c>
      <c r="Y1461" s="4">
        <v>2</v>
      </c>
      <c r="Z1461" s="12">
        <f t="shared" si="252"/>
        <v>2</v>
      </c>
    </row>
    <row r="1462" spans="1:26" x14ac:dyDescent="0.25">
      <c r="A1462">
        <v>1461</v>
      </c>
      <c r="B1462" t="s">
        <v>12865</v>
      </c>
      <c r="C1462" t="s">
        <v>12866</v>
      </c>
      <c r="D1462" t="str">
        <f t="shared" si="244"/>
        <v>Noir Aqua - 5pcs PP Spun Filter + 1 Spanner | for All Types of RO Water purifiers (5 Piece, White, 10 Inch, 5 Micron) - RO Spun Filter Cartridge Sponge Replacement Water Filter Candle</v>
      </c>
      <c r="F1462" t="str">
        <f t="shared" si="253"/>
        <v>Unique</v>
      </c>
      <c r="G1462" t="str" cm="1">
        <f t="array" ref="G1462">PROPER(_xlfn.TEXTJOIN(" ", TRUE, INDEX(_xlfn.FILTERXML("&lt;t&gt;&lt;s&gt;" &amp; SUBSTITUTE(D1462," ","&lt;/s&gt;&lt;s&gt;") &amp; "&lt;/s&gt;&lt;/t&gt;", "//s"), _xlfn.SEQUENCE(4))))</f>
        <v>Noir Aqua - 5Pcs</v>
      </c>
      <c r="H1462" t="str">
        <f t="shared" si="254"/>
        <v>Filter + 1 Spanner | for All Types of RO Water purifiers (5 Piece, White, 10 Inch, 5 Micron) - RO Spun Filter Cartridge Sponge Replacement Water Filter Candle</v>
      </c>
      <c r="I1462" t="s">
        <v>9541</v>
      </c>
      <c r="J1462" t="s">
        <v>13176</v>
      </c>
      <c r="K1462" s="7" t="str">
        <f t="shared" si="245"/>
        <v>Home &amp; Kitchen</v>
      </c>
      <c r="L1462" t="s">
        <v>13285</v>
      </c>
      <c r="M1462" t="str">
        <f t="shared" si="246"/>
        <v>Kitchen &amp; HomeAppliances</v>
      </c>
      <c r="N1462" t="s">
        <v>13334</v>
      </c>
      <c r="O1462" s="2" t="str">
        <f t="shared" si="247"/>
        <v>WaterPurifiers &amp; Accessories</v>
      </c>
      <c r="P1462" s="1" t="s">
        <v>13335</v>
      </c>
      <c r="R1462">
        <v>379</v>
      </c>
      <c r="S1462" s="8">
        <f t="shared" si="248"/>
        <v>379</v>
      </c>
      <c r="T1462">
        <v>919</v>
      </c>
      <c r="U1462" s="8">
        <f t="shared" si="249"/>
        <v>919</v>
      </c>
      <c r="V1462" s="1">
        <f t="shared" si="250"/>
        <v>0.58759521218715993</v>
      </c>
      <c r="W1462">
        <v>4</v>
      </c>
      <c r="X1462" s="10">
        <f t="shared" si="251"/>
        <v>4</v>
      </c>
      <c r="Y1462" s="4">
        <v>1090</v>
      </c>
      <c r="Z1462" s="12">
        <f t="shared" si="252"/>
        <v>1090</v>
      </c>
    </row>
    <row r="1463" spans="1:26" x14ac:dyDescent="0.25">
      <c r="A1463">
        <v>1462</v>
      </c>
      <c r="B1463" t="s">
        <v>12875</v>
      </c>
      <c r="C1463" t="s">
        <v>12876</v>
      </c>
      <c r="D1463" t="str">
        <f t="shared" si="244"/>
        <v>Prestige Delight PRWO Electric Rice Cooker (1 L, White)</v>
      </c>
      <c r="F1463" t="str">
        <f t="shared" si="253"/>
        <v>Unique</v>
      </c>
      <c r="G1463" t="str" cm="1">
        <f t="array" ref="G1463">PROPER(_xlfn.TEXTJOIN(" ", TRUE, INDEX(_xlfn.FILTERXML("&lt;t&gt;&lt;s&gt;" &amp; SUBSTITUTE(D1463," ","&lt;/s&gt;&lt;s&gt;") &amp; "&lt;/s&gt;&lt;/t&gt;", "//s"), _xlfn.SEQUENCE(4))))</f>
        <v>Prestige Delight Prwo Electric</v>
      </c>
      <c r="H1463" t="str">
        <f t="shared" si="254"/>
        <v>(1 L, White)</v>
      </c>
      <c r="I1463" t="s">
        <v>9603</v>
      </c>
      <c r="J1463" t="s">
        <v>13176</v>
      </c>
      <c r="K1463" s="7" t="str">
        <f t="shared" si="245"/>
        <v>Home &amp; Kitchen</v>
      </c>
      <c r="L1463" s="2" t="s">
        <v>13285</v>
      </c>
      <c r="M1463" t="str">
        <f t="shared" si="246"/>
        <v>Kitchen &amp; HomeAppliances</v>
      </c>
      <c r="N1463" s="2" t="s">
        <v>13286</v>
      </c>
      <c r="O1463" s="2" t="str">
        <f t="shared" si="247"/>
        <v>SmallKitchenAppliances</v>
      </c>
      <c r="P1463" s="1" t="s">
        <v>13337</v>
      </c>
      <c r="R1463" s="2">
        <v>2280</v>
      </c>
      <c r="S1463" s="8">
        <f t="shared" si="248"/>
        <v>2280</v>
      </c>
      <c r="T1463" s="2">
        <v>3045</v>
      </c>
      <c r="U1463" s="8">
        <f t="shared" si="249"/>
        <v>3045</v>
      </c>
      <c r="V1463" s="1">
        <f t="shared" si="250"/>
        <v>0.25123152709359609</v>
      </c>
      <c r="W1463">
        <v>4.0999999999999996</v>
      </c>
      <c r="X1463" s="10">
        <f t="shared" si="251"/>
        <v>4.0999999999999996</v>
      </c>
      <c r="Y1463" s="4">
        <v>4118</v>
      </c>
      <c r="Z1463" s="12">
        <f t="shared" si="252"/>
        <v>4118</v>
      </c>
    </row>
    <row r="1464" spans="1:26" x14ac:dyDescent="0.25">
      <c r="A1464">
        <v>1463</v>
      </c>
      <c r="B1464" t="s">
        <v>12885</v>
      </c>
      <c r="C1464" t="s">
        <v>12886</v>
      </c>
      <c r="D1464" t="str">
        <f t="shared" si="244"/>
        <v>Bajaj Majesty RX10 2000 Watts Heat Convector Room Heater (White, ISI Approved)</v>
      </c>
      <c r="F1464" t="str">
        <f t="shared" si="253"/>
        <v>Unique</v>
      </c>
      <c r="G1464" t="str" cm="1">
        <f t="array" ref="G1464">PROPER(_xlfn.TEXTJOIN(" ", TRUE, INDEX(_xlfn.FILTERXML("&lt;t&gt;&lt;s&gt;" &amp; SUBSTITUTE(D1464," ","&lt;/s&gt;&lt;s&gt;") &amp; "&lt;/s&gt;&lt;/t&gt;", "//s"), _xlfn.SEQUENCE(4))))</f>
        <v>Bajaj Majesty Rx10 2000</v>
      </c>
      <c r="H1464" t="str">
        <f t="shared" si="254"/>
        <v>Convector Room Heater (White, ISI Approved)</v>
      </c>
      <c r="I1464" t="s">
        <v>9387</v>
      </c>
      <c r="J1464" t="s">
        <v>13176</v>
      </c>
      <c r="K1464" s="7" t="str">
        <f t="shared" si="245"/>
        <v>Home &amp; Kitchen</v>
      </c>
      <c r="L1464" s="2" t="s">
        <v>13289</v>
      </c>
      <c r="M1464" t="str">
        <f t="shared" si="246"/>
        <v>Heating , Cooling &amp; AirQuality</v>
      </c>
      <c r="N1464" s="2" t="s">
        <v>13290</v>
      </c>
      <c r="O1464" s="2" t="str">
        <f t="shared" si="247"/>
        <v>RoomHeaters</v>
      </c>
      <c r="P1464" s="1" t="s">
        <v>13328</v>
      </c>
      <c r="R1464" s="2">
        <v>2219</v>
      </c>
      <c r="S1464" s="8">
        <f t="shared" si="248"/>
        <v>2219</v>
      </c>
      <c r="T1464" s="2">
        <v>3080</v>
      </c>
      <c r="U1464" s="8">
        <f t="shared" si="249"/>
        <v>3080</v>
      </c>
      <c r="V1464" s="1">
        <f t="shared" si="250"/>
        <v>0.27954545454545454</v>
      </c>
      <c r="W1464">
        <v>3.6</v>
      </c>
      <c r="X1464" s="10">
        <f t="shared" si="251"/>
        <v>3.6</v>
      </c>
      <c r="Y1464" s="4">
        <v>468</v>
      </c>
      <c r="Z1464" s="12">
        <f t="shared" si="252"/>
        <v>468</v>
      </c>
    </row>
    <row r="1465" spans="1:26" x14ac:dyDescent="0.25">
      <c r="A1465">
        <v>1464</v>
      </c>
      <c r="B1465" t="s">
        <v>12895</v>
      </c>
      <c r="C1465" t="s">
        <v>12896</v>
      </c>
      <c r="D1465" t="str">
        <f t="shared" si="244"/>
        <v>Havells Ventil Air DSP 230mm Exhaust Fan (Pista Green)</v>
      </c>
      <c r="F1465" t="str">
        <f t="shared" si="253"/>
        <v>Unique</v>
      </c>
      <c r="G1465" t="str" cm="1">
        <f t="array" ref="G1465">PROPER(_xlfn.TEXTJOIN(" ", TRUE, INDEX(_xlfn.FILTERXML("&lt;t&gt;&lt;s&gt;" &amp; SUBSTITUTE(D1465," ","&lt;/s&gt;&lt;s&gt;") &amp; "&lt;/s&gt;&lt;/t&gt;", "//s"), _xlfn.SEQUENCE(4))))</f>
        <v>Havells Ventil Air Dsp</v>
      </c>
      <c r="H1465" t="str">
        <f t="shared" si="254"/>
        <v>Fan (Pista Green)</v>
      </c>
      <c r="I1465" t="s">
        <v>9499</v>
      </c>
      <c r="J1465" t="s">
        <v>13176</v>
      </c>
      <c r="K1465" s="7" t="str">
        <f t="shared" si="245"/>
        <v>Home &amp; Kitchen</v>
      </c>
      <c r="L1465" s="2" t="s">
        <v>13289</v>
      </c>
      <c r="M1465" t="str">
        <f t="shared" si="246"/>
        <v>Heating , Cooling &amp; AirQuality</v>
      </c>
      <c r="N1465" s="2" t="s">
        <v>13323</v>
      </c>
      <c r="O1465" s="2" t="str">
        <f t="shared" si="247"/>
        <v>Fans</v>
      </c>
      <c r="P1465" s="1" t="s">
        <v>13332</v>
      </c>
      <c r="R1465" s="2">
        <v>1399</v>
      </c>
      <c r="S1465" s="8">
        <f t="shared" si="248"/>
        <v>1399</v>
      </c>
      <c r="T1465" s="2">
        <v>1890</v>
      </c>
      <c r="U1465" s="8">
        <f t="shared" si="249"/>
        <v>1890</v>
      </c>
      <c r="V1465" s="1">
        <f t="shared" si="250"/>
        <v>0.25978835978835979</v>
      </c>
      <c r="W1465">
        <v>4</v>
      </c>
      <c r="X1465" s="10">
        <f t="shared" si="251"/>
        <v>4</v>
      </c>
      <c r="Y1465" s="4">
        <v>8031</v>
      </c>
      <c r="Z1465" s="12">
        <f t="shared" si="252"/>
        <v>8031</v>
      </c>
    </row>
    <row r="1466" spans="1:26" x14ac:dyDescent="0.25">
      <c r="A1466">
        <v>1465</v>
      </c>
      <c r="B1466" t="s">
        <v>12905</v>
      </c>
      <c r="C1466" t="s">
        <v>12906</v>
      </c>
      <c r="D1466" t="str">
        <f t="shared" si="244"/>
        <v>Borosil Jumbo 1000-Watt Grill Sandwich Maker (Black)</v>
      </c>
      <c r="F1466" t="str">
        <f t="shared" si="253"/>
        <v>Unique</v>
      </c>
      <c r="G1466" t="str" cm="1">
        <f t="array" ref="G1466">PROPER(_xlfn.TEXTJOIN(" ", TRUE, INDEX(_xlfn.FILTERXML("&lt;t&gt;&lt;s&gt;" &amp; SUBSTITUTE(D1466," ","&lt;/s&gt;&lt;s&gt;") &amp; "&lt;/s&gt;&lt;/t&gt;", "//s"), _xlfn.SEQUENCE(4))))</f>
        <v>Borosil Jumbo 1000-Watt Grill</v>
      </c>
      <c r="H1466" t="str">
        <f t="shared" si="254"/>
        <v>(Black)</v>
      </c>
      <c r="I1466" t="s">
        <v>8969</v>
      </c>
      <c r="J1466" t="s">
        <v>13176</v>
      </c>
      <c r="K1466" s="7" t="str">
        <f t="shared" si="245"/>
        <v>Home &amp; Kitchen</v>
      </c>
      <c r="L1466" s="2" t="s">
        <v>13285</v>
      </c>
      <c r="M1466" t="str">
        <f t="shared" si="246"/>
        <v>Kitchen &amp; HomeAppliances</v>
      </c>
      <c r="N1466" s="2" t="s">
        <v>13286</v>
      </c>
      <c r="O1466" s="2" t="str">
        <f t="shared" si="247"/>
        <v>SmallKitchenAppliances</v>
      </c>
      <c r="P1466" s="1" t="s">
        <v>13319</v>
      </c>
      <c r="R1466" s="2">
        <v>2863</v>
      </c>
      <c r="S1466" s="8">
        <f t="shared" si="248"/>
        <v>2863</v>
      </c>
      <c r="T1466" s="2">
        <v>3690</v>
      </c>
      <c r="U1466" s="8">
        <f t="shared" si="249"/>
        <v>3690</v>
      </c>
      <c r="V1466" s="1">
        <f t="shared" si="250"/>
        <v>0.22411924119241192</v>
      </c>
      <c r="W1466">
        <v>4.3</v>
      </c>
      <c r="X1466" s="10">
        <f t="shared" si="251"/>
        <v>4.3</v>
      </c>
      <c r="Y1466" s="4">
        <v>6987</v>
      </c>
      <c r="Z1466" s="12">
        <f t="shared" si="252"/>
        <v>6987</v>
      </c>
    </row>
    <row r="1474" spans="2:26" x14ac:dyDescent="0.25">
      <c r="B1474" s="5"/>
      <c r="C1474" s="5"/>
      <c r="D1474" s="5"/>
      <c r="E1474" s="5"/>
      <c r="F1474" s="5"/>
      <c r="G1474" s="5"/>
      <c r="H1474" s="5"/>
      <c r="I1474" s="5"/>
      <c r="K1474" s="5"/>
      <c r="M1474" s="5"/>
      <c r="O1474" s="5"/>
      <c r="P1474" s="5"/>
      <c r="Q1474" s="5"/>
      <c r="S1474" s="9"/>
      <c r="U1474" s="9"/>
      <c r="V1474" s="5"/>
      <c r="X1474" s="5"/>
      <c r="Y1474" s="11"/>
      <c r="Z1474" s="5"/>
    </row>
    <row r="1475" spans="2:26" x14ac:dyDescent="0.25">
      <c r="J1475" s="7"/>
      <c r="K1475" s="7"/>
      <c r="N1475" s="2"/>
      <c r="O1475" s="2"/>
      <c r="P1475" s="1"/>
      <c r="T1475" s="2"/>
      <c r="V1475" s="1"/>
      <c r="Z1475" s="12"/>
    </row>
    <row r="1476" spans="2:26" x14ac:dyDescent="0.25">
      <c r="K1476" s="7"/>
      <c r="O1476" s="2"/>
      <c r="P1476" s="1"/>
      <c r="V1476" s="1"/>
      <c r="Z1476" s="12"/>
    </row>
    <row r="1477" spans="2:26" x14ac:dyDescent="0.25">
      <c r="K1477" s="7"/>
      <c r="N1477" s="2"/>
      <c r="O1477" s="2"/>
      <c r="P1477" s="1"/>
      <c r="T1477" s="2"/>
      <c r="V1477" s="1"/>
      <c r="Z1477" s="12"/>
    </row>
    <row r="1478" spans="2:26" x14ac:dyDescent="0.25">
      <c r="K1478" s="7"/>
      <c r="O1478" s="2"/>
      <c r="P1478" s="1"/>
      <c r="V1478" s="1"/>
      <c r="Z1478" s="12"/>
    </row>
    <row r="1479" spans="2:26" x14ac:dyDescent="0.25">
      <c r="K1479" s="7"/>
      <c r="O1479" s="2"/>
      <c r="P1479" s="1"/>
      <c r="V1479" s="1"/>
      <c r="Z1479" s="12"/>
    </row>
    <row r="1480" spans="2:26" x14ac:dyDescent="0.25">
      <c r="K1480" s="7"/>
      <c r="N1480" s="2"/>
      <c r="O1480" s="2"/>
      <c r="P1480" s="1"/>
      <c r="T1480" s="2"/>
      <c r="V1480" s="1"/>
      <c r="Z1480" s="12"/>
    </row>
    <row r="1481" spans="2:26" x14ac:dyDescent="0.25">
      <c r="K1481" s="7"/>
      <c r="O1481" s="2"/>
      <c r="P1481" s="1"/>
      <c r="V1481" s="1"/>
      <c r="Z1481" s="12"/>
    </row>
    <row r="1482" spans="2:26" x14ac:dyDescent="0.25">
      <c r="K1482" s="7"/>
      <c r="O1482" s="2"/>
      <c r="P1482" s="1"/>
      <c r="V1482" s="1"/>
      <c r="Z1482" s="12"/>
    </row>
    <row r="1483" spans="2:26" x14ac:dyDescent="0.25">
      <c r="K1483" s="7"/>
      <c r="O1483" s="2"/>
      <c r="P1483" s="1"/>
      <c r="V1483" s="1"/>
      <c r="Z1483" s="12"/>
    </row>
    <row r="1484" spans="2:26" x14ac:dyDescent="0.25">
      <c r="K1484" s="7"/>
      <c r="O1484" s="2"/>
      <c r="P1484" s="1"/>
      <c r="V1484" s="1"/>
      <c r="Z1484" s="12"/>
    </row>
    <row r="1485" spans="2:26" x14ac:dyDescent="0.25">
      <c r="K1485" s="7"/>
      <c r="O1485" s="2"/>
      <c r="P1485" s="1"/>
      <c r="V1485" s="1"/>
      <c r="Z1485" s="12"/>
    </row>
    <row r="1486" spans="2:26" x14ac:dyDescent="0.25">
      <c r="K1486" s="7"/>
      <c r="O1486" s="2"/>
      <c r="P1486" s="1"/>
      <c r="V1486" s="1"/>
      <c r="Z1486" s="12"/>
    </row>
    <row r="1487" spans="2:26" x14ac:dyDescent="0.25">
      <c r="K1487" s="7"/>
      <c r="O1487" s="2"/>
      <c r="P1487" s="1"/>
      <c r="V1487" s="1"/>
      <c r="Z1487" s="12"/>
    </row>
    <row r="1488" spans="2:26" x14ac:dyDescent="0.25">
      <c r="K1488" s="7"/>
      <c r="O1488" s="2"/>
      <c r="P1488" s="1"/>
      <c r="V1488" s="1"/>
      <c r="Z1488" s="12"/>
    </row>
    <row r="1489" spans="11:26" x14ac:dyDescent="0.25">
      <c r="K1489" s="7"/>
      <c r="O1489" s="2"/>
      <c r="P1489" s="1"/>
      <c r="V1489" s="1"/>
      <c r="Z1489" s="12"/>
    </row>
    <row r="1490" spans="11:26" x14ac:dyDescent="0.25">
      <c r="K1490" s="7"/>
      <c r="O1490" s="2"/>
      <c r="P1490" s="1"/>
      <c r="V1490" s="1"/>
      <c r="Z1490" s="12"/>
    </row>
    <row r="1491" spans="11:26" x14ac:dyDescent="0.25">
      <c r="K1491" s="7"/>
      <c r="L1491" s="2"/>
      <c r="N1491" s="2"/>
      <c r="O1491" s="2"/>
      <c r="P1491" s="1"/>
      <c r="R1491" s="2"/>
      <c r="T1491" s="2"/>
      <c r="V1491" s="1"/>
      <c r="Z1491" s="12"/>
    </row>
    <row r="1492" spans="11:26" x14ac:dyDescent="0.25">
      <c r="K1492" s="7"/>
      <c r="O1492" s="2"/>
      <c r="P1492" s="1"/>
      <c r="V1492" s="1"/>
      <c r="Z1492" s="12"/>
    </row>
    <row r="1493" spans="11:26" x14ac:dyDescent="0.25">
      <c r="K1493" s="7"/>
      <c r="O1493" s="2"/>
      <c r="P1493" s="1"/>
      <c r="V1493" s="1"/>
      <c r="Z1493" s="12"/>
    </row>
    <row r="1494" spans="11:26" x14ac:dyDescent="0.25">
      <c r="K1494" s="7"/>
      <c r="L1494" s="2"/>
      <c r="N1494" s="2"/>
      <c r="O1494" s="2"/>
      <c r="P1494" s="1"/>
      <c r="R1494" s="2"/>
      <c r="T1494" s="2"/>
      <c r="V1494" s="1"/>
      <c r="Z1494" s="12"/>
    </row>
    <row r="1495" spans="11:26" x14ac:dyDescent="0.25">
      <c r="K1495" s="7"/>
      <c r="N1495" s="2"/>
      <c r="O1495" s="2"/>
      <c r="P1495" s="1"/>
      <c r="T1495" s="2"/>
      <c r="V1495" s="1"/>
      <c r="Z1495" s="12"/>
    </row>
    <row r="1496" spans="11:26" x14ac:dyDescent="0.25">
      <c r="K1496" s="7"/>
      <c r="O1496" s="2"/>
      <c r="P1496" s="1"/>
      <c r="V1496" s="1"/>
      <c r="Z1496" s="12"/>
    </row>
    <row r="1497" spans="11:26" x14ac:dyDescent="0.25">
      <c r="K1497" s="7"/>
      <c r="L1497" s="2"/>
      <c r="N1497" s="2"/>
      <c r="O1497" s="2"/>
      <c r="P1497" s="1"/>
      <c r="R1497" s="2"/>
      <c r="T1497" s="2"/>
      <c r="V1497" s="1"/>
      <c r="Z1497" s="12"/>
    </row>
    <row r="1498" spans="11:26" x14ac:dyDescent="0.25">
      <c r="K1498" s="7"/>
      <c r="O1498" s="2"/>
      <c r="P1498" s="1"/>
      <c r="V1498" s="1"/>
      <c r="Z1498" s="12"/>
    </row>
    <row r="1499" spans="11:26" x14ac:dyDescent="0.25">
      <c r="K1499" s="7"/>
      <c r="L1499" s="2"/>
      <c r="N1499" s="2"/>
      <c r="O1499" s="2"/>
      <c r="P1499" s="1"/>
      <c r="R1499" s="2"/>
      <c r="T1499" s="2"/>
      <c r="V1499" s="1"/>
      <c r="Z1499" s="12"/>
    </row>
    <row r="1500" spans="11:26" x14ac:dyDescent="0.25">
      <c r="K1500" s="7"/>
      <c r="O1500" s="2"/>
      <c r="P1500" s="1"/>
      <c r="V1500" s="1"/>
      <c r="Z1500" s="12"/>
    </row>
    <row r="1501" spans="11:26" x14ac:dyDescent="0.25">
      <c r="K1501" s="7"/>
      <c r="L1501" s="2"/>
      <c r="N1501" s="2"/>
      <c r="O1501" s="2"/>
      <c r="P1501" s="1"/>
      <c r="R1501" s="2"/>
      <c r="T1501" s="2"/>
      <c r="V1501" s="1"/>
      <c r="Z1501" s="12"/>
    </row>
    <row r="1502" spans="11:26" x14ac:dyDescent="0.25">
      <c r="K1502" s="7"/>
      <c r="O1502" s="2"/>
      <c r="P1502" s="1"/>
      <c r="V1502" s="1"/>
      <c r="Z1502" s="12"/>
    </row>
    <row r="1503" spans="11:26" x14ac:dyDescent="0.25">
      <c r="K1503" s="7"/>
      <c r="N1503" s="2"/>
      <c r="O1503" s="2"/>
      <c r="P1503" s="1"/>
      <c r="T1503" s="2"/>
      <c r="V1503" s="1"/>
      <c r="Z1503" s="12"/>
    </row>
    <row r="1504" spans="11:26" x14ac:dyDescent="0.25">
      <c r="K1504" s="7"/>
      <c r="O1504" s="2"/>
      <c r="P1504" s="1"/>
      <c r="V1504" s="1"/>
      <c r="Z1504" s="12"/>
    </row>
    <row r="1505" spans="11:26" x14ac:dyDescent="0.25">
      <c r="K1505" s="7"/>
      <c r="O1505" s="2"/>
      <c r="P1505" s="1"/>
      <c r="V1505" s="1"/>
      <c r="Z1505" s="12"/>
    </row>
    <row r="1506" spans="11:26" x14ac:dyDescent="0.25">
      <c r="K1506" s="7"/>
      <c r="O1506" s="2"/>
      <c r="P1506" s="1"/>
      <c r="V1506" s="1"/>
      <c r="Z1506" s="12"/>
    </row>
    <row r="1507" spans="11:26" x14ac:dyDescent="0.25">
      <c r="K1507" s="7"/>
      <c r="N1507" s="2"/>
      <c r="O1507" s="2"/>
      <c r="P1507" s="1"/>
      <c r="T1507" s="2"/>
      <c r="V1507" s="1"/>
      <c r="Z1507" s="12"/>
    </row>
    <row r="1508" spans="11:26" x14ac:dyDescent="0.25">
      <c r="K1508" s="7"/>
      <c r="O1508" s="2"/>
      <c r="P1508" s="1"/>
      <c r="V1508" s="1"/>
      <c r="Z1508" s="12"/>
    </row>
    <row r="1509" spans="11:26" x14ac:dyDescent="0.25">
      <c r="K1509" s="7"/>
      <c r="O1509" s="2"/>
      <c r="P1509" s="1"/>
      <c r="V1509" s="1"/>
      <c r="Z1509" s="12"/>
    </row>
    <row r="1510" spans="11:26" x14ac:dyDescent="0.25">
      <c r="K1510" s="7"/>
      <c r="O1510" s="2"/>
      <c r="P1510" s="1"/>
      <c r="V1510" s="1"/>
      <c r="Z1510" s="12"/>
    </row>
    <row r="1511" spans="11:26" x14ac:dyDescent="0.25">
      <c r="K1511" s="7"/>
      <c r="N1511" s="2"/>
      <c r="O1511" s="2"/>
      <c r="P1511" s="1"/>
      <c r="T1511" s="2"/>
      <c r="V1511" s="1"/>
      <c r="Z1511" s="12"/>
    </row>
    <row r="1512" spans="11:26" x14ac:dyDescent="0.25">
      <c r="K1512" s="7"/>
      <c r="O1512" s="2"/>
      <c r="P1512" s="1"/>
      <c r="V1512" s="1"/>
      <c r="Z1512" s="12"/>
    </row>
    <row r="1513" spans="11:26" x14ac:dyDescent="0.25">
      <c r="K1513" s="7"/>
      <c r="L1513" s="2"/>
      <c r="N1513" s="2"/>
      <c r="O1513" s="2"/>
      <c r="P1513" s="1"/>
      <c r="R1513" s="2"/>
      <c r="T1513" s="2"/>
      <c r="V1513" s="1"/>
      <c r="Z1513" s="12"/>
    </row>
    <row r="1514" spans="11:26" x14ac:dyDescent="0.25">
      <c r="K1514" s="7"/>
      <c r="N1514" s="2"/>
      <c r="O1514" s="2"/>
      <c r="P1514" s="1"/>
      <c r="T1514" s="2"/>
      <c r="V1514" s="1"/>
      <c r="Z1514" s="12"/>
    </row>
    <row r="1515" spans="11:26" x14ac:dyDescent="0.25">
      <c r="K1515" s="7"/>
      <c r="O1515" s="2"/>
      <c r="P1515" s="1"/>
      <c r="V1515" s="1"/>
      <c r="Z1515" s="12"/>
    </row>
    <row r="1516" spans="11:26" x14ac:dyDescent="0.25">
      <c r="K1516" s="7"/>
      <c r="L1516" s="2"/>
      <c r="N1516" s="2"/>
      <c r="O1516" s="2"/>
      <c r="P1516" s="1"/>
      <c r="R1516" s="2"/>
      <c r="T1516" s="2"/>
      <c r="V1516" s="1"/>
      <c r="Z1516" s="12"/>
    </row>
    <row r="1517" spans="11:26" x14ac:dyDescent="0.25">
      <c r="K1517" s="7"/>
      <c r="N1517" s="2"/>
      <c r="O1517" s="2"/>
      <c r="P1517" s="1"/>
      <c r="T1517" s="2"/>
      <c r="V1517" s="1"/>
      <c r="Z1517" s="12"/>
    </row>
    <row r="1518" spans="11:26" x14ac:dyDescent="0.25">
      <c r="K1518" s="7"/>
      <c r="N1518" s="2"/>
      <c r="O1518" s="2"/>
      <c r="P1518" s="1"/>
      <c r="T1518" s="2"/>
      <c r="V1518" s="1"/>
      <c r="Z1518" s="12"/>
    </row>
    <row r="1519" spans="11:26" x14ac:dyDescent="0.25">
      <c r="K1519" s="7"/>
      <c r="O1519" s="2"/>
      <c r="P1519" s="1"/>
      <c r="V1519" s="1"/>
      <c r="Z1519" s="12"/>
    </row>
    <row r="1520" spans="11:26" x14ac:dyDescent="0.25">
      <c r="K1520" s="7"/>
      <c r="O1520" s="2"/>
      <c r="P1520" s="1"/>
      <c r="V1520" s="1"/>
      <c r="Z1520" s="12"/>
    </row>
    <row r="1521" spans="11:26" x14ac:dyDescent="0.25">
      <c r="K1521" s="7"/>
      <c r="N1521" s="2"/>
      <c r="O1521" s="2"/>
      <c r="P1521" s="1"/>
      <c r="T1521" s="2"/>
      <c r="V1521" s="1"/>
      <c r="Z1521" s="12"/>
    </row>
    <row r="1522" spans="11:26" x14ac:dyDescent="0.25">
      <c r="K1522" s="7"/>
      <c r="O1522" s="2"/>
      <c r="P1522" s="1"/>
      <c r="V1522" s="1"/>
      <c r="Z1522" s="12"/>
    </row>
    <row r="1523" spans="11:26" x14ac:dyDescent="0.25">
      <c r="K1523" s="7"/>
      <c r="O1523" s="2"/>
      <c r="P1523" s="1"/>
      <c r="V1523" s="1"/>
      <c r="Z1523" s="12"/>
    </row>
    <row r="1524" spans="11:26" x14ac:dyDescent="0.25">
      <c r="K1524" s="7"/>
      <c r="O1524" s="2"/>
      <c r="P1524" s="1"/>
      <c r="V1524" s="1"/>
      <c r="Z1524" s="12"/>
    </row>
    <row r="1525" spans="11:26" x14ac:dyDescent="0.25">
      <c r="K1525" s="7"/>
      <c r="L1525" s="2"/>
      <c r="N1525" s="2"/>
      <c r="O1525" s="2"/>
      <c r="P1525" s="1"/>
      <c r="R1525" s="2"/>
      <c r="T1525" s="2"/>
      <c r="V1525" s="1"/>
      <c r="Z1525" s="12"/>
    </row>
    <row r="1526" spans="11:26" x14ac:dyDescent="0.25">
      <c r="K1526" s="7"/>
      <c r="O1526" s="2"/>
      <c r="P1526" s="1"/>
      <c r="V1526" s="1"/>
      <c r="Z1526" s="12"/>
    </row>
    <row r="1527" spans="11:26" x14ac:dyDescent="0.25">
      <c r="K1527" s="7"/>
      <c r="N1527" s="2"/>
      <c r="O1527" s="2"/>
      <c r="P1527" s="1"/>
      <c r="T1527" s="2"/>
      <c r="V1527" s="1"/>
      <c r="Z1527" s="12"/>
    </row>
    <row r="1528" spans="11:26" x14ac:dyDescent="0.25">
      <c r="K1528" s="7"/>
      <c r="L1528" s="2"/>
      <c r="N1528" s="2"/>
      <c r="O1528" s="2"/>
      <c r="P1528" s="1"/>
      <c r="R1528" s="2"/>
      <c r="T1528" s="2"/>
      <c r="V1528" s="1"/>
      <c r="Z1528" s="12"/>
    </row>
    <row r="1529" spans="11:26" x14ac:dyDescent="0.25">
      <c r="K1529" s="7"/>
      <c r="O1529" s="2"/>
      <c r="P1529" s="1"/>
      <c r="V1529" s="1"/>
      <c r="Z1529" s="12"/>
    </row>
    <row r="1530" spans="11:26" x14ac:dyDescent="0.25">
      <c r="K1530" s="7"/>
      <c r="O1530" s="2"/>
      <c r="P1530" s="1"/>
      <c r="V1530" s="1"/>
      <c r="Z1530" s="12"/>
    </row>
    <row r="1531" spans="11:26" x14ac:dyDescent="0.25">
      <c r="K1531" s="7"/>
      <c r="N1531" s="2"/>
      <c r="O1531" s="2"/>
      <c r="P1531" s="1"/>
      <c r="T1531" s="2"/>
      <c r="V1531" s="1"/>
      <c r="Z1531" s="12"/>
    </row>
    <row r="1532" spans="11:26" x14ac:dyDescent="0.25">
      <c r="K1532" s="7"/>
      <c r="L1532" s="2"/>
      <c r="N1532" s="2"/>
      <c r="O1532" s="2"/>
      <c r="P1532" s="1"/>
      <c r="R1532" s="2"/>
      <c r="T1532" s="2"/>
      <c r="V1532" s="1"/>
      <c r="Z1532" s="12"/>
    </row>
    <row r="1533" spans="11:26" x14ac:dyDescent="0.25">
      <c r="K1533" s="7"/>
      <c r="N1533" s="2"/>
      <c r="O1533" s="2"/>
      <c r="P1533" s="1"/>
      <c r="T1533" s="2"/>
      <c r="V1533" s="1"/>
      <c r="Z1533" s="12"/>
    </row>
    <row r="1534" spans="11:26" x14ac:dyDescent="0.25">
      <c r="K1534" s="7"/>
      <c r="O1534" s="2"/>
      <c r="P1534" s="1"/>
      <c r="V1534" s="1"/>
      <c r="Z1534" s="12"/>
    </row>
    <row r="1535" spans="11:26" x14ac:dyDescent="0.25">
      <c r="K1535" s="7"/>
      <c r="O1535" s="2"/>
      <c r="P1535" s="1"/>
      <c r="V1535" s="1"/>
      <c r="Z1535" s="12"/>
    </row>
    <row r="1536" spans="11:26" x14ac:dyDescent="0.25">
      <c r="K1536" s="7"/>
      <c r="L1536" s="2"/>
      <c r="N1536" s="2"/>
      <c r="O1536" s="2"/>
      <c r="P1536" s="1"/>
      <c r="R1536" s="2"/>
      <c r="T1536" s="2"/>
      <c r="V1536" s="1"/>
      <c r="Z1536" s="12"/>
    </row>
    <row r="1537" spans="11:26" x14ac:dyDescent="0.25">
      <c r="K1537" s="7"/>
      <c r="O1537" s="2"/>
      <c r="P1537" s="1"/>
      <c r="V1537" s="1"/>
      <c r="Z1537" s="12"/>
    </row>
    <row r="1538" spans="11:26" x14ac:dyDescent="0.25">
      <c r="K1538" s="7"/>
      <c r="O1538" s="2"/>
      <c r="P1538" s="1"/>
      <c r="V1538" s="1"/>
      <c r="Z1538" s="12"/>
    </row>
    <row r="1539" spans="11:26" x14ac:dyDescent="0.25">
      <c r="K1539" s="7"/>
      <c r="L1539" s="2"/>
      <c r="N1539" s="2"/>
      <c r="O1539" s="2"/>
      <c r="P1539" s="1"/>
      <c r="R1539" s="2"/>
      <c r="T1539" s="2"/>
      <c r="V1539" s="1"/>
      <c r="Z1539" s="12"/>
    </row>
    <row r="1540" spans="11:26" x14ac:dyDescent="0.25">
      <c r="K1540" s="7"/>
      <c r="N1540" s="2"/>
      <c r="O1540" s="2"/>
      <c r="P1540" s="1"/>
      <c r="T1540" s="2"/>
      <c r="V1540" s="1"/>
      <c r="Z1540" s="12"/>
    </row>
    <row r="1541" spans="11:26" x14ac:dyDescent="0.25">
      <c r="K1541" s="7"/>
      <c r="O1541" s="2"/>
      <c r="P1541" s="1"/>
      <c r="V1541" s="1"/>
      <c r="Z1541" s="12"/>
    </row>
    <row r="1542" spans="11:26" x14ac:dyDescent="0.25">
      <c r="K1542" s="7"/>
      <c r="L1542" s="2"/>
      <c r="N1542" s="2"/>
      <c r="O1542" s="2"/>
      <c r="P1542" s="1"/>
      <c r="R1542" s="2"/>
      <c r="T1542" s="2"/>
      <c r="V1542" s="1"/>
      <c r="Z1542" s="12"/>
    </row>
    <row r="1543" spans="11:26" x14ac:dyDescent="0.25">
      <c r="K1543" s="7"/>
      <c r="L1543" s="2"/>
      <c r="N1543" s="2"/>
      <c r="O1543" s="2"/>
      <c r="P1543" s="1"/>
      <c r="R1543" s="2"/>
      <c r="T1543" s="2"/>
      <c r="V1543" s="1"/>
      <c r="Z1543" s="12"/>
    </row>
    <row r="1544" spans="11:26" x14ac:dyDescent="0.25">
      <c r="K1544" s="7"/>
      <c r="O1544" s="2"/>
      <c r="P1544" s="1"/>
      <c r="V1544" s="1"/>
      <c r="Z1544" s="12"/>
    </row>
    <row r="1545" spans="11:26" x14ac:dyDescent="0.25">
      <c r="K1545" s="7"/>
      <c r="O1545" s="2"/>
      <c r="P1545" s="1"/>
      <c r="V1545" s="1"/>
      <c r="Z1545" s="12"/>
    </row>
    <row r="1546" spans="11:26" x14ac:dyDescent="0.25">
      <c r="K1546" s="7"/>
      <c r="O1546" s="2"/>
      <c r="P1546" s="1"/>
      <c r="V1546" s="1"/>
      <c r="Z1546" s="12"/>
    </row>
    <row r="1547" spans="11:26" x14ac:dyDescent="0.25">
      <c r="K1547" s="7"/>
      <c r="L1547" s="2"/>
      <c r="N1547" s="2"/>
      <c r="O1547" s="2"/>
      <c r="P1547" s="1"/>
      <c r="R1547" s="2"/>
      <c r="T1547" s="2"/>
      <c r="V1547" s="1"/>
      <c r="Z1547" s="12"/>
    </row>
    <row r="1548" spans="11:26" x14ac:dyDescent="0.25">
      <c r="K1548" s="7"/>
      <c r="O1548" s="2"/>
      <c r="P1548" s="1"/>
      <c r="V1548" s="1"/>
      <c r="Z1548" s="12"/>
    </row>
    <row r="1549" spans="11:26" x14ac:dyDescent="0.25">
      <c r="K1549" s="7"/>
      <c r="O1549" s="2"/>
      <c r="P1549" s="1"/>
      <c r="V1549" s="1"/>
      <c r="Z1549" s="12"/>
    </row>
    <row r="1550" spans="11:26" x14ac:dyDescent="0.25">
      <c r="K1550" s="7"/>
      <c r="O1550" s="2"/>
      <c r="P1550" s="1"/>
      <c r="V1550" s="1"/>
      <c r="Z1550" s="12"/>
    </row>
    <row r="1551" spans="11:26" x14ac:dyDescent="0.25">
      <c r="K1551" s="7"/>
      <c r="O1551" s="2"/>
      <c r="P1551" s="1"/>
      <c r="V1551" s="1"/>
      <c r="Z1551" s="12"/>
    </row>
    <row r="1552" spans="11:26" x14ac:dyDescent="0.25">
      <c r="K1552" s="7"/>
      <c r="L1552" s="2"/>
      <c r="N1552" s="2"/>
      <c r="O1552" s="2"/>
      <c r="P1552" s="1"/>
      <c r="R1552" s="2"/>
      <c r="T1552" s="2"/>
      <c r="V1552" s="1"/>
      <c r="Z1552" s="12"/>
    </row>
    <row r="1553" spans="11:26" x14ac:dyDescent="0.25">
      <c r="K1553" s="7"/>
      <c r="O1553" s="2"/>
      <c r="P1553" s="1"/>
      <c r="V1553" s="1"/>
      <c r="Z1553" s="12"/>
    </row>
    <row r="1554" spans="11:26" x14ac:dyDescent="0.25">
      <c r="K1554" s="7"/>
      <c r="L1554" s="2"/>
      <c r="N1554" s="2"/>
      <c r="O1554" s="2"/>
      <c r="P1554" s="1"/>
      <c r="R1554" s="2"/>
      <c r="T1554" s="2"/>
      <c r="V1554" s="1"/>
      <c r="Z1554" s="12"/>
    </row>
    <row r="1555" spans="11:26" x14ac:dyDescent="0.25">
      <c r="K1555" s="7"/>
      <c r="N1555" s="2"/>
      <c r="O1555" s="2"/>
      <c r="P1555" s="1"/>
      <c r="T1555" s="2"/>
      <c r="V1555" s="1"/>
      <c r="Z1555" s="12"/>
    </row>
    <row r="1556" spans="11:26" x14ac:dyDescent="0.25">
      <c r="K1556" s="7"/>
      <c r="O1556" s="2"/>
      <c r="P1556" s="1"/>
      <c r="V1556" s="1"/>
      <c r="Z1556" s="12"/>
    </row>
    <row r="1557" spans="11:26" x14ac:dyDescent="0.25">
      <c r="K1557" s="7"/>
      <c r="L1557" s="2"/>
      <c r="N1557" s="2"/>
      <c r="O1557" s="2"/>
      <c r="P1557" s="1"/>
      <c r="R1557" s="2"/>
      <c r="T1557" s="2"/>
      <c r="V1557" s="1"/>
      <c r="Z1557" s="12"/>
    </row>
    <row r="1558" spans="11:26" x14ac:dyDescent="0.25">
      <c r="K1558" s="7"/>
      <c r="O1558" s="2"/>
      <c r="P1558" s="1"/>
      <c r="V1558" s="1"/>
      <c r="Z1558" s="12"/>
    </row>
    <row r="1559" spans="11:26" x14ac:dyDescent="0.25">
      <c r="K1559" s="7"/>
      <c r="N1559" s="2"/>
      <c r="O1559" s="2"/>
      <c r="P1559" s="1"/>
      <c r="T1559" s="2"/>
      <c r="V1559" s="1"/>
      <c r="Z1559" s="12"/>
    </row>
    <row r="1560" spans="11:26" x14ac:dyDescent="0.25">
      <c r="K1560" s="7"/>
      <c r="L1560" s="2"/>
      <c r="N1560" s="2"/>
      <c r="O1560" s="2"/>
      <c r="P1560" s="1"/>
      <c r="R1560" s="2"/>
      <c r="T1560" s="2"/>
      <c r="V1560" s="1"/>
      <c r="Z1560" s="12"/>
    </row>
    <row r="1561" spans="11:26" x14ac:dyDescent="0.25">
      <c r="K1561" s="7"/>
      <c r="L1561" s="2"/>
      <c r="N1561" s="2"/>
      <c r="O1561" s="2"/>
      <c r="P1561" s="1"/>
      <c r="R1561" s="2"/>
      <c r="T1561" s="2"/>
      <c r="V1561" s="1"/>
      <c r="Z1561" s="12"/>
    </row>
    <row r="1562" spans="11:26" x14ac:dyDescent="0.25">
      <c r="K1562" s="7"/>
      <c r="L1562" s="2"/>
      <c r="N1562" s="2"/>
      <c r="O1562" s="2"/>
      <c r="P1562" s="1"/>
      <c r="R1562" s="2"/>
      <c r="T1562" s="2"/>
      <c r="V1562" s="1"/>
      <c r="Z1562" s="12"/>
    </row>
    <row r="1563" spans="11:26" x14ac:dyDescent="0.25">
      <c r="K1563" s="7"/>
      <c r="O1563" s="2"/>
      <c r="P1563" s="1"/>
      <c r="V1563" s="1"/>
      <c r="Z1563" s="12"/>
    </row>
    <row r="1564" spans="11:26" x14ac:dyDescent="0.25">
      <c r="K1564" s="7"/>
      <c r="N1564" s="2"/>
      <c r="O1564" s="2"/>
      <c r="P1564" s="1"/>
      <c r="T1564" s="2"/>
      <c r="V1564" s="1"/>
      <c r="Z1564" s="12"/>
    </row>
    <row r="1565" spans="11:26" x14ac:dyDescent="0.25">
      <c r="K1565" s="7"/>
      <c r="O1565" s="2"/>
      <c r="P1565" s="1"/>
      <c r="V1565" s="1"/>
      <c r="Z1565" s="12"/>
    </row>
    <row r="1566" spans="11:26" x14ac:dyDescent="0.25">
      <c r="K1566" s="7"/>
      <c r="L1566" s="2"/>
      <c r="N1566" s="2"/>
      <c r="O1566" s="2"/>
      <c r="P1566" s="1"/>
      <c r="R1566" s="2"/>
      <c r="T1566" s="2"/>
      <c r="V1566" s="1"/>
      <c r="Z1566" s="12"/>
    </row>
    <row r="1567" spans="11:26" x14ac:dyDescent="0.25">
      <c r="K1567" s="7"/>
      <c r="O1567" s="2"/>
      <c r="P1567" s="1"/>
      <c r="V1567" s="1"/>
      <c r="Z1567" s="12"/>
    </row>
    <row r="1568" spans="11:26" x14ac:dyDescent="0.25">
      <c r="K1568" s="7"/>
      <c r="O1568" s="2"/>
      <c r="P1568" s="1"/>
      <c r="V1568" s="1"/>
      <c r="Z1568" s="12"/>
    </row>
    <row r="1569" spans="11:26" x14ac:dyDescent="0.25">
      <c r="K1569" s="7"/>
      <c r="L1569" s="2"/>
      <c r="N1569" s="2"/>
      <c r="O1569" s="2"/>
      <c r="P1569" s="1"/>
      <c r="R1569" s="2"/>
      <c r="T1569" s="2"/>
      <c r="V1569" s="1"/>
      <c r="Z1569" s="12"/>
    </row>
    <row r="1570" spans="11:26" x14ac:dyDescent="0.25">
      <c r="K1570" s="7"/>
      <c r="O1570" s="2"/>
      <c r="P1570" s="1"/>
      <c r="V1570" s="1"/>
      <c r="Z1570" s="12"/>
    </row>
    <row r="1571" spans="11:26" x14ac:dyDescent="0.25">
      <c r="K1571" s="7"/>
      <c r="O1571" s="2"/>
      <c r="P1571" s="1"/>
      <c r="V1571" s="1"/>
      <c r="Z1571" s="12"/>
    </row>
    <row r="1572" spans="11:26" x14ac:dyDescent="0.25">
      <c r="K1572" s="7"/>
      <c r="O1572" s="2"/>
      <c r="P1572" s="1"/>
      <c r="V1572" s="1"/>
      <c r="Z1572" s="12"/>
    </row>
    <row r="1573" spans="11:26" x14ac:dyDescent="0.25">
      <c r="K1573" s="7"/>
      <c r="L1573" s="2"/>
      <c r="N1573" s="2"/>
      <c r="O1573" s="2"/>
      <c r="P1573" s="1"/>
      <c r="R1573" s="2"/>
      <c r="T1573" s="2"/>
      <c r="V1573" s="1"/>
      <c r="Z1573" s="12"/>
    </row>
    <row r="1574" spans="11:26" x14ac:dyDescent="0.25">
      <c r="K1574" s="7"/>
      <c r="N1574" s="2"/>
      <c r="O1574" s="2"/>
      <c r="P1574" s="1"/>
      <c r="T1574" s="2"/>
      <c r="V1574" s="1"/>
      <c r="Z1574" s="12"/>
    </row>
    <row r="1575" spans="11:26" x14ac:dyDescent="0.25">
      <c r="K1575" s="7"/>
      <c r="N1575" s="2"/>
      <c r="O1575" s="2"/>
      <c r="P1575" s="1"/>
      <c r="T1575" s="2"/>
      <c r="V1575" s="1"/>
      <c r="Z1575" s="12"/>
    </row>
    <row r="1576" spans="11:26" x14ac:dyDescent="0.25">
      <c r="K1576" s="7"/>
      <c r="N1576" s="2"/>
      <c r="O1576" s="2"/>
      <c r="P1576" s="1"/>
      <c r="T1576" s="2"/>
      <c r="V1576" s="1"/>
      <c r="Z1576" s="12"/>
    </row>
    <row r="1577" spans="11:26" x14ac:dyDescent="0.25">
      <c r="K1577" s="7"/>
      <c r="O1577" s="2"/>
      <c r="P1577" s="1"/>
      <c r="V1577" s="1"/>
      <c r="Z1577" s="12"/>
    </row>
    <row r="1578" spans="11:26" x14ac:dyDescent="0.25">
      <c r="K1578" s="7"/>
      <c r="L1578" s="2"/>
      <c r="N1578" s="2"/>
      <c r="O1578" s="2"/>
      <c r="P1578" s="1"/>
      <c r="R1578" s="2"/>
      <c r="T1578" s="2"/>
      <c r="V1578" s="1"/>
      <c r="Z1578" s="12"/>
    </row>
    <row r="1579" spans="11:26" x14ac:dyDescent="0.25">
      <c r="K1579" s="7"/>
      <c r="O1579" s="2"/>
      <c r="P1579" s="1"/>
      <c r="V1579" s="1"/>
      <c r="Z1579" s="12"/>
    </row>
    <row r="1580" spans="11:26" x14ac:dyDescent="0.25">
      <c r="K1580" s="7"/>
      <c r="O1580" s="2"/>
      <c r="P1580" s="1"/>
      <c r="V1580" s="1"/>
      <c r="Z1580" s="12"/>
    </row>
    <row r="1581" spans="11:26" x14ac:dyDescent="0.25">
      <c r="K1581" s="7"/>
      <c r="N1581" s="2"/>
      <c r="O1581" s="2"/>
      <c r="P1581" s="1"/>
      <c r="T1581" s="2"/>
      <c r="V1581" s="1"/>
      <c r="Z1581" s="12"/>
    </row>
    <row r="1582" spans="11:26" x14ac:dyDescent="0.25">
      <c r="K1582" s="7"/>
      <c r="O1582" s="2"/>
      <c r="P1582" s="1"/>
      <c r="V1582" s="1"/>
      <c r="Z1582" s="12"/>
    </row>
    <row r="1583" spans="11:26" x14ac:dyDescent="0.25">
      <c r="K1583" s="7"/>
      <c r="L1583" s="2"/>
      <c r="N1583" s="2"/>
      <c r="O1583" s="2"/>
      <c r="P1583" s="1"/>
      <c r="R1583" s="2"/>
      <c r="T1583" s="2"/>
      <c r="V1583" s="1"/>
      <c r="Z1583" s="12"/>
    </row>
    <row r="1584" spans="11:26" x14ac:dyDescent="0.25">
      <c r="K1584" s="7"/>
      <c r="O1584" s="2"/>
      <c r="P1584" s="1"/>
      <c r="V1584" s="1"/>
      <c r="Z1584" s="12"/>
    </row>
    <row r="1585" spans="11:26" x14ac:dyDescent="0.25">
      <c r="K1585" s="7"/>
      <c r="L1585" s="2"/>
      <c r="N1585" s="2"/>
      <c r="O1585" s="2"/>
      <c r="P1585" s="1"/>
      <c r="R1585" s="2"/>
      <c r="T1585" s="2"/>
      <c r="V1585" s="1"/>
      <c r="Z1585" s="12"/>
    </row>
    <row r="1586" spans="11:26" x14ac:dyDescent="0.25">
      <c r="K1586" s="7"/>
      <c r="O1586" s="2"/>
      <c r="P1586" s="1"/>
      <c r="V1586" s="1"/>
      <c r="Z1586" s="12"/>
    </row>
    <row r="1587" spans="11:26" x14ac:dyDescent="0.25">
      <c r="K1587" s="7"/>
      <c r="L1587" s="2"/>
      <c r="N1587" s="2"/>
      <c r="O1587" s="2"/>
      <c r="P1587" s="1"/>
      <c r="R1587" s="2"/>
      <c r="T1587" s="2"/>
      <c r="V1587" s="1"/>
      <c r="Z1587" s="12"/>
    </row>
    <row r="1588" spans="11:26" x14ac:dyDescent="0.25">
      <c r="K1588" s="7"/>
      <c r="O1588" s="2"/>
      <c r="P1588" s="1"/>
      <c r="V1588" s="1"/>
      <c r="Z1588" s="12"/>
    </row>
    <row r="1589" spans="11:26" x14ac:dyDescent="0.25">
      <c r="K1589" s="7"/>
      <c r="N1589" s="2"/>
      <c r="O1589" s="2"/>
      <c r="P1589" s="1"/>
      <c r="T1589" s="2"/>
      <c r="V1589" s="1"/>
      <c r="Z1589" s="12"/>
    </row>
    <row r="1590" spans="11:26" x14ac:dyDescent="0.25">
      <c r="K1590" s="7"/>
      <c r="O1590" s="2"/>
      <c r="P1590" s="1"/>
      <c r="V1590" s="1"/>
      <c r="Z1590" s="12"/>
    </row>
    <row r="1591" spans="11:26" x14ac:dyDescent="0.25">
      <c r="K1591" s="7"/>
      <c r="L1591" s="2"/>
      <c r="N1591" s="2"/>
      <c r="O1591" s="2"/>
      <c r="P1591" s="1"/>
      <c r="R1591" s="2"/>
      <c r="T1591" s="2"/>
      <c r="V1591" s="1"/>
      <c r="Z1591" s="12"/>
    </row>
    <row r="1592" spans="11:26" x14ac:dyDescent="0.25">
      <c r="K1592" s="7"/>
      <c r="O1592" s="2"/>
      <c r="P1592" s="1"/>
      <c r="V1592" s="1"/>
      <c r="Z1592" s="12"/>
    </row>
    <row r="1593" spans="11:26" x14ac:dyDescent="0.25">
      <c r="K1593" s="7"/>
      <c r="O1593" s="2"/>
      <c r="P1593" s="1"/>
      <c r="V1593" s="1"/>
      <c r="Z1593" s="12"/>
    </row>
    <row r="1594" spans="11:26" x14ac:dyDescent="0.25">
      <c r="K1594" s="7"/>
      <c r="O1594" s="2"/>
      <c r="P1594" s="1"/>
      <c r="V1594" s="1"/>
      <c r="Z1594" s="12"/>
    </row>
    <row r="1595" spans="11:26" x14ac:dyDescent="0.25">
      <c r="K1595" s="7"/>
      <c r="L1595" s="2"/>
      <c r="N1595" s="2"/>
      <c r="O1595" s="2"/>
      <c r="P1595" s="1"/>
      <c r="R1595" s="2"/>
      <c r="T1595" s="2"/>
      <c r="V1595" s="1"/>
      <c r="Z1595" s="12"/>
    </row>
    <row r="1596" spans="11:26" x14ac:dyDescent="0.25">
      <c r="K1596" s="7"/>
      <c r="L1596" s="2"/>
      <c r="N1596" s="2"/>
      <c r="O1596" s="2"/>
      <c r="P1596" s="1"/>
      <c r="R1596" s="2"/>
      <c r="T1596" s="2"/>
      <c r="V1596" s="1"/>
      <c r="Z1596" s="12"/>
    </row>
    <row r="1597" spans="11:26" x14ac:dyDescent="0.25">
      <c r="K1597" s="7"/>
      <c r="L1597" s="2"/>
      <c r="N1597" s="2"/>
      <c r="O1597" s="2"/>
      <c r="P1597" s="1"/>
      <c r="R1597" s="2"/>
      <c r="T1597" s="2"/>
      <c r="V1597" s="1"/>
      <c r="Z1597" s="12"/>
    </row>
    <row r="1598" spans="11:26" x14ac:dyDescent="0.25">
      <c r="K1598" s="7"/>
      <c r="L1598" s="2"/>
      <c r="N1598" s="2"/>
      <c r="O1598" s="2"/>
      <c r="P1598" s="1"/>
      <c r="R1598" s="2"/>
      <c r="T1598" s="2"/>
      <c r="V1598" s="1"/>
      <c r="Z1598" s="12"/>
    </row>
    <row r="1599" spans="11:26" x14ac:dyDescent="0.25">
      <c r="K1599" s="7"/>
      <c r="L1599" s="2"/>
      <c r="N1599" s="2"/>
      <c r="O1599" s="2"/>
      <c r="P1599" s="1"/>
      <c r="R1599" s="2"/>
      <c r="T1599" s="2"/>
      <c r="V1599" s="1"/>
      <c r="Z1599" s="12"/>
    </row>
    <row r="1600" spans="11:26" x14ac:dyDescent="0.25">
      <c r="K1600" s="7"/>
      <c r="N1600" s="2"/>
      <c r="O1600" s="2"/>
      <c r="P1600" s="1"/>
      <c r="T1600" s="2"/>
      <c r="V1600" s="1"/>
      <c r="Z1600" s="12"/>
    </row>
    <row r="1601" spans="11:26" x14ac:dyDescent="0.25">
      <c r="K1601" s="7"/>
      <c r="O1601" s="2"/>
      <c r="P1601" s="1"/>
      <c r="V1601" s="1"/>
      <c r="Z1601" s="12"/>
    </row>
    <row r="1602" spans="11:26" x14ac:dyDescent="0.25">
      <c r="K1602" s="7"/>
      <c r="L1602" s="2"/>
      <c r="N1602" s="2"/>
      <c r="O1602" s="2"/>
      <c r="P1602" s="1"/>
      <c r="R1602" s="2"/>
      <c r="T1602" s="2"/>
      <c r="V1602" s="1"/>
      <c r="Z1602" s="12"/>
    </row>
    <row r="1603" spans="11:26" x14ac:dyDescent="0.25">
      <c r="K1603" s="7"/>
      <c r="O1603" s="2"/>
      <c r="P1603" s="1"/>
      <c r="V1603" s="1"/>
      <c r="Z1603" s="12"/>
    </row>
    <row r="1604" spans="11:26" x14ac:dyDescent="0.25">
      <c r="K1604" s="7"/>
      <c r="N1604" s="2"/>
      <c r="O1604" s="2"/>
      <c r="P1604" s="1"/>
      <c r="T1604" s="2"/>
      <c r="V1604" s="1"/>
      <c r="Z1604" s="12"/>
    </row>
    <row r="1605" spans="11:26" x14ac:dyDescent="0.25">
      <c r="K1605" s="7"/>
      <c r="L1605" s="2"/>
      <c r="N1605" s="2"/>
      <c r="O1605" s="2"/>
      <c r="P1605" s="1"/>
      <c r="R1605" s="2"/>
      <c r="T1605" s="2"/>
      <c r="V1605" s="1"/>
      <c r="Z1605" s="12"/>
    </row>
    <row r="1606" spans="11:26" x14ac:dyDescent="0.25">
      <c r="K1606" s="7"/>
      <c r="O1606" s="2"/>
      <c r="P1606" s="1"/>
      <c r="V1606" s="1"/>
      <c r="Z1606" s="12"/>
    </row>
    <row r="1607" spans="11:26" x14ac:dyDescent="0.25">
      <c r="K1607" s="7"/>
      <c r="N1607" s="2"/>
      <c r="O1607" s="2"/>
      <c r="P1607" s="1"/>
      <c r="T1607" s="2"/>
      <c r="V1607" s="1"/>
      <c r="Z1607" s="12"/>
    </row>
    <row r="1608" spans="11:26" x14ac:dyDescent="0.25">
      <c r="K1608" s="7"/>
      <c r="O1608" s="2"/>
      <c r="P1608" s="1"/>
      <c r="V1608" s="1"/>
      <c r="Z1608" s="12"/>
    </row>
    <row r="1609" spans="11:26" x14ac:dyDescent="0.25">
      <c r="K1609" s="7"/>
      <c r="N1609" s="2"/>
      <c r="O1609" s="2"/>
      <c r="P1609" s="1"/>
      <c r="T1609" s="2"/>
      <c r="V1609" s="1"/>
      <c r="Z1609" s="12"/>
    </row>
    <row r="1610" spans="11:26" x14ac:dyDescent="0.25">
      <c r="K1610" s="7"/>
      <c r="L1610" s="2"/>
      <c r="N1610" s="2"/>
      <c r="O1610" s="2"/>
      <c r="P1610" s="1"/>
      <c r="R1610" s="2"/>
      <c r="T1610" s="2"/>
      <c r="V1610" s="1"/>
      <c r="Z1610" s="12"/>
    </row>
    <row r="1611" spans="11:26" x14ac:dyDescent="0.25">
      <c r="K1611" s="7"/>
      <c r="O1611" s="2"/>
      <c r="P1611" s="1"/>
      <c r="V1611" s="1"/>
      <c r="Z1611" s="12"/>
    </row>
    <row r="1612" spans="11:26" x14ac:dyDescent="0.25">
      <c r="K1612" s="7"/>
      <c r="N1612" s="2"/>
      <c r="O1612" s="2"/>
      <c r="P1612" s="1"/>
      <c r="T1612" s="2"/>
      <c r="V1612" s="1"/>
      <c r="Z1612" s="12"/>
    </row>
    <row r="1613" spans="11:26" x14ac:dyDescent="0.25">
      <c r="K1613" s="7"/>
      <c r="O1613" s="2"/>
      <c r="P1613" s="1"/>
      <c r="V1613" s="1"/>
      <c r="Z1613" s="12"/>
    </row>
    <row r="1614" spans="11:26" x14ac:dyDescent="0.25">
      <c r="K1614" s="7"/>
      <c r="O1614" s="2"/>
      <c r="P1614" s="1"/>
      <c r="V1614" s="1"/>
      <c r="Z1614" s="12"/>
    </row>
    <row r="1615" spans="11:26" x14ac:dyDescent="0.25">
      <c r="K1615" s="7"/>
      <c r="N1615" s="2"/>
      <c r="O1615" s="2"/>
      <c r="P1615" s="1"/>
      <c r="T1615" s="2"/>
      <c r="V1615" s="1"/>
      <c r="Z1615" s="12"/>
    </row>
    <row r="1616" spans="11:26" x14ac:dyDescent="0.25">
      <c r="K1616" s="7"/>
      <c r="L1616" s="2"/>
      <c r="N1616" s="2"/>
      <c r="O1616" s="2"/>
      <c r="P1616" s="1"/>
      <c r="R1616" s="2"/>
      <c r="T1616" s="2"/>
      <c r="V1616" s="1"/>
      <c r="Z1616" s="12"/>
    </row>
    <row r="1617" spans="11:26" x14ac:dyDescent="0.25">
      <c r="K1617" s="7"/>
      <c r="N1617" s="2"/>
      <c r="O1617" s="2"/>
      <c r="P1617" s="1"/>
      <c r="T1617" s="2"/>
      <c r="V1617" s="1"/>
      <c r="Z1617" s="12"/>
    </row>
    <row r="1618" spans="11:26" x14ac:dyDescent="0.25">
      <c r="K1618" s="7"/>
      <c r="N1618" s="2"/>
      <c r="O1618" s="2"/>
      <c r="P1618" s="1"/>
      <c r="T1618" s="2"/>
      <c r="V1618" s="1"/>
      <c r="Z1618" s="12"/>
    </row>
    <row r="1619" spans="11:26" x14ac:dyDescent="0.25">
      <c r="K1619" s="7"/>
      <c r="L1619" s="2"/>
      <c r="N1619" s="2"/>
      <c r="O1619" s="2"/>
      <c r="P1619" s="1"/>
      <c r="R1619" s="2"/>
      <c r="T1619" s="2"/>
      <c r="V1619" s="1"/>
      <c r="Z1619" s="12"/>
    </row>
    <row r="1620" spans="11:26" x14ac:dyDescent="0.25">
      <c r="K1620" s="7"/>
      <c r="O1620" s="2"/>
      <c r="P1620" s="1"/>
      <c r="V1620" s="1"/>
      <c r="Z1620" s="12"/>
    </row>
    <row r="1621" spans="11:26" x14ac:dyDescent="0.25">
      <c r="K1621" s="7"/>
      <c r="N1621" s="2"/>
      <c r="O1621" s="2"/>
      <c r="P1621" s="1"/>
      <c r="T1621" s="2"/>
      <c r="V1621" s="1"/>
      <c r="Z1621" s="12"/>
    </row>
    <row r="1622" spans="11:26" x14ac:dyDescent="0.25">
      <c r="K1622" s="7"/>
      <c r="O1622" s="2"/>
      <c r="P1622" s="1"/>
      <c r="V1622" s="1"/>
      <c r="Z1622" s="12"/>
    </row>
    <row r="1623" spans="11:26" x14ac:dyDescent="0.25">
      <c r="K1623" s="7"/>
      <c r="O1623" s="2"/>
      <c r="P1623" s="1"/>
      <c r="V1623" s="1"/>
      <c r="Z1623" s="12"/>
    </row>
    <row r="1624" spans="11:26" x14ac:dyDescent="0.25">
      <c r="K1624" s="7"/>
      <c r="O1624" s="2"/>
      <c r="P1624" s="1"/>
      <c r="V1624" s="1"/>
      <c r="Z1624" s="12"/>
    </row>
    <row r="1625" spans="11:26" x14ac:dyDescent="0.25">
      <c r="K1625" s="7"/>
      <c r="L1625" s="2"/>
      <c r="N1625" s="2"/>
      <c r="O1625" s="2"/>
      <c r="P1625" s="1"/>
      <c r="R1625" s="2"/>
      <c r="T1625" s="2"/>
      <c r="V1625" s="1"/>
      <c r="Z1625" s="12"/>
    </row>
    <row r="1626" spans="11:26" x14ac:dyDescent="0.25">
      <c r="K1626" s="7"/>
      <c r="N1626" s="2"/>
      <c r="O1626" s="2"/>
      <c r="P1626" s="1"/>
      <c r="T1626" s="2"/>
      <c r="V1626" s="1"/>
      <c r="Z1626" s="12"/>
    </row>
    <row r="1627" spans="11:26" x14ac:dyDescent="0.25">
      <c r="K1627" s="7"/>
      <c r="L1627" s="2"/>
      <c r="N1627" s="2"/>
      <c r="O1627" s="2"/>
      <c r="P1627" s="1"/>
      <c r="R1627" s="2"/>
      <c r="T1627" s="2"/>
      <c r="V1627" s="1"/>
      <c r="Z1627" s="12"/>
    </row>
    <row r="1628" spans="11:26" x14ac:dyDescent="0.25">
      <c r="K1628" s="7"/>
      <c r="N1628" s="2"/>
      <c r="O1628" s="2"/>
      <c r="P1628" s="1"/>
      <c r="T1628" s="2"/>
      <c r="V1628" s="1"/>
      <c r="Z1628" s="12"/>
    </row>
    <row r="1629" spans="11:26" x14ac:dyDescent="0.25">
      <c r="K1629" s="7"/>
      <c r="O1629" s="2"/>
      <c r="P1629" s="1"/>
      <c r="V1629" s="1"/>
      <c r="Z1629" s="12"/>
    </row>
    <row r="1630" spans="11:26" x14ac:dyDescent="0.25">
      <c r="K1630" s="7"/>
      <c r="O1630" s="2"/>
      <c r="P1630" s="1"/>
      <c r="V1630" s="1"/>
      <c r="Z1630" s="12"/>
    </row>
    <row r="1631" spans="11:26" x14ac:dyDescent="0.25">
      <c r="K1631" s="7"/>
      <c r="L1631" s="2"/>
      <c r="N1631" s="2"/>
      <c r="O1631" s="2"/>
      <c r="P1631" s="1"/>
      <c r="R1631" s="2"/>
      <c r="T1631" s="2"/>
      <c r="V1631" s="1"/>
      <c r="Z1631" s="12"/>
    </row>
    <row r="1632" spans="11:26" x14ac:dyDescent="0.25">
      <c r="K1632" s="7"/>
      <c r="L1632" s="2"/>
      <c r="N1632" s="2"/>
      <c r="O1632" s="2"/>
      <c r="P1632" s="1"/>
      <c r="R1632" s="2"/>
      <c r="T1632" s="2"/>
      <c r="V1632" s="1"/>
      <c r="Z1632" s="12"/>
    </row>
    <row r="1633" spans="11:26" x14ac:dyDescent="0.25">
      <c r="K1633" s="7"/>
      <c r="N1633" s="2"/>
      <c r="O1633" s="2"/>
      <c r="P1633" s="1"/>
      <c r="T1633" s="2"/>
      <c r="V1633" s="1"/>
      <c r="Z1633" s="12"/>
    </row>
    <row r="1634" spans="11:26" x14ac:dyDescent="0.25">
      <c r="K1634" s="7"/>
      <c r="O1634" s="2"/>
      <c r="P1634" s="1"/>
      <c r="V1634" s="1"/>
      <c r="Z1634" s="12"/>
    </row>
    <row r="1635" spans="11:26" x14ac:dyDescent="0.25">
      <c r="K1635" s="7"/>
      <c r="L1635" s="2"/>
      <c r="N1635" s="2"/>
      <c r="O1635" s="2"/>
      <c r="P1635" s="1"/>
      <c r="R1635" s="2"/>
      <c r="T1635" s="2"/>
      <c r="V1635" s="1"/>
      <c r="Z1635" s="12"/>
    </row>
    <row r="1636" spans="11:26" x14ac:dyDescent="0.25">
      <c r="K1636" s="7"/>
      <c r="O1636" s="2"/>
      <c r="P1636" s="1"/>
      <c r="V1636" s="1"/>
      <c r="Z1636" s="12"/>
    </row>
    <row r="1637" spans="11:26" x14ac:dyDescent="0.25">
      <c r="K1637" s="7"/>
      <c r="O1637" s="2"/>
      <c r="P1637" s="1"/>
      <c r="V1637" s="1"/>
      <c r="Z1637" s="12"/>
    </row>
    <row r="1638" spans="11:26" x14ac:dyDescent="0.25">
      <c r="K1638" s="7"/>
      <c r="O1638" s="2"/>
      <c r="P1638" s="1"/>
      <c r="V1638" s="1"/>
      <c r="Z1638" s="12"/>
    </row>
    <row r="1639" spans="11:26" x14ac:dyDescent="0.25">
      <c r="K1639" s="7"/>
      <c r="O1639" s="2"/>
      <c r="P1639" s="1"/>
      <c r="V1639" s="1"/>
      <c r="Z1639" s="12"/>
    </row>
    <row r="1640" spans="11:26" x14ac:dyDescent="0.25">
      <c r="K1640" s="7"/>
      <c r="N1640" s="2"/>
      <c r="O1640" s="2"/>
      <c r="P1640" s="1"/>
      <c r="T1640" s="2"/>
      <c r="V1640" s="1"/>
      <c r="Z1640" s="12"/>
    </row>
    <row r="1641" spans="11:26" x14ac:dyDescent="0.25">
      <c r="K1641" s="7"/>
      <c r="N1641" s="2"/>
      <c r="O1641" s="2"/>
      <c r="P1641" s="1"/>
      <c r="T1641" s="2"/>
      <c r="V1641" s="1"/>
      <c r="Z1641" s="12"/>
    </row>
    <row r="1642" spans="11:26" x14ac:dyDescent="0.25">
      <c r="K1642" s="7"/>
      <c r="N1642" s="2"/>
      <c r="O1642" s="2"/>
      <c r="P1642" s="1"/>
      <c r="T1642" s="2"/>
      <c r="V1642" s="1"/>
      <c r="Z1642" s="12"/>
    </row>
    <row r="1643" spans="11:26" x14ac:dyDescent="0.25">
      <c r="K1643" s="7"/>
      <c r="L1643" s="2"/>
      <c r="N1643" s="2"/>
      <c r="O1643" s="2"/>
      <c r="P1643" s="1"/>
      <c r="R1643" s="2"/>
      <c r="T1643" s="2"/>
      <c r="V1643" s="1"/>
      <c r="Z1643" s="12"/>
    </row>
    <row r="1644" spans="11:26" x14ac:dyDescent="0.25">
      <c r="K1644" s="7"/>
      <c r="O1644" s="2"/>
      <c r="P1644" s="1"/>
      <c r="V1644" s="1"/>
      <c r="Z1644" s="12"/>
    </row>
    <row r="1645" spans="11:26" x14ac:dyDescent="0.25">
      <c r="K1645" s="7"/>
      <c r="L1645" s="2"/>
      <c r="N1645" s="2"/>
      <c r="O1645" s="2"/>
      <c r="P1645" s="1"/>
      <c r="R1645" s="2"/>
      <c r="T1645" s="2"/>
      <c r="V1645" s="1"/>
      <c r="Z1645" s="12"/>
    </row>
    <row r="1646" spans="11:26" x14ac:dyDescent="0.25">
      <c r="K1646" s="7"/>
      <c r="L1646" s="2"/>
      <c r="N1646" s="2"/>
      <c r="O1646" s="2"/>
      <c r="P1646" s="1"/>
      <c r="R1646" s="2"/>
      <c r="T1646" s="2"/>
      <c r="V1646" s="1"/>
      <c r="Z1646" s="12"/>
    </row>
    <row r="1647" spans="11:26" x14ac:dyDescent="0.25">
      <c r="K1647" s="7"/>
      <c r="O1647" s="2"/>
      <c r="P1647" s="1"/>
      <c r="V1647" s="1"/>
      <c r="Z1647" s="12"/>
    </row>
    <row r="1648" spans="11:26" x14ac:dyDescent="0.25">
      <c r="K1648" s="7"/>
      <c r="O1648" s="2"/>
      <c r="P1648" s="1"/>
      <c r="V1648" s="1"/>
      <c r="Z1648" s="12"/>
    </row>
    <row r="1649" spans="11:26" x14ac:dyDescent="0.25">
      <c r="K1649" s="7"/>
      <c r="N1649" s="2"/>
      <c r="O1649" s="2"/>
      <c r="P1649" s="1"/>
      <c r="T1649" s="2"/>
      <c r="V1649" s="1"/>
      <c r="Z1649" s="12"/>
    </row>
    <row r="1650" spans="11:26" x14ac:dyDescent="0.25">
      <c r="K1650" s="7"/>
      <c r="O1650" s="2"/>
      <c r="P1650" s="1"/>
      <c r="V1650" s="1"/>
      <c r="Z1650" s="12"/>
    </row>
    <row r="1651" spans="11:26" x14ac:dyDescent="0.25">
      <c r="K1651" s="7"/>
      <c r="O1651" s="2"/>
      <c r="P1651" s="1"/>
      <c r="V1651" s="1"/>
      <c r="Z1651" s="12"/>
    </row>
    <row r="1652" spans="11:26" x14ac:dyDescent="0.25">
      <c r="K1652" s="7"/>
      <c r="N1652" s="2"/>
      <c r="O1652" s="2"/>
      <c r="P1652" s="1"/>
      <c r="T1652" s="2"/>
      <c r="V1652" s="1"/>
      <c r="Z1652" s="12"/>
    </row>
    <row r="1653" spans="11:26" x14ac:dyDescent="0.25">
      <c r="K1653" s="7"/>
      <c r="O1653" s="2"/>
      <c r="P1653" s="1"/>
      <c r="V1653" s="1"/>
      <c r="Z1653" s="12"/>
    </row>
    <row r="1654" spans="11:26" x14ac:dyDescent="0.25">
      <c r="K1654" s="7"/>
      <c r="N1654" s="2"/>
      <c r="O1654" s="2"/>
      <c r="P1654" s="1"/>
      <c r="T1654" s="2"/>
      <c r="V1654" s="1"/>
      <c r="Z1654" s="12"/>
    </row>
    <row r="1655" spans="11:26" x14ac:dyDescent="0.25">
      <c r="K1655" s="7"/>
      <c r="O1655" s="2"/>
      <c r="P1655" s="1"/>
      <c r="V1655" s="1"/>
      <c r="Z1655" s="12"/>
    </row>
    <row r="1656" spans="11:26" x14ac:dyDescent="0.25">
      <c r="K1656" s="7"/>
      <c r="O1656" s="2"/>
      <c r="P1656" s="1"/>
      <c r="V1656" s="1"/>
      <c r="Z1656" s="12"/>
    </row>
    <row r="1657" spans="11:26" x14ac:dyDescent="0.25">
      <c r="K1657" s="7"/>
      <c r="O1657" s="2"/>
      <c r="P1657" s="1"/>
      <c r="V1657" s="1"/>
      <c r="Z1657" s="12"/>
    </row>
    <row r="1658" spans="11:26" x14ac:dyDescent="0.25">
      <c r="K1658" s="7"/>
      <c r="N1658" s="2"/>
      <c r="O1658" s="2"/>
      <c r="P1658" s="1"/>
      <c r="T1658" s="2"/>
      <c r="V1658" s="1"/>
      <c r="Z1658" s="12"/>
    </row>
    <row r="1659" spans="11:26" x14ac:dyDescent="0.25">
      <c r="K1659" s="7"/>
      <c r="N1659" s="2"/>
      <c r="O1659" s="2"/>
      <c r="P1659" s="1"/>
      <c r="T1659" s="2"/>
      <c r="V1659" s="1"/>
      <c r="Z1659" s="12"/>
    </row>
    <row r="1660" spans="11:26" x14ac:dyDescent="0.25">
      <c r="K1660" s="7"/>
      <c r="O1660" s="2"/>
      <c r="P1660" s="1"/>
      <c r="V1660" s="1"/>
      <c r="Z1660" s="12"/>
    </row>
    <row r="1661" spans="11:26" x14ac:dyDescent="0.25">
      <c r="K1661" s="7"/>
      <c r="N1661" s="2"/>
      <c r="O1661" s="2"/>
      <c r="P1661" s="1"/>
      <c r="T1661" s="2"/>
      <c r="V1661" s="1"/>
      <c r="Z1661" s="12"/>
    </row>
    <row r="1662" spans="11:26" x14ac:dyDescent="0.25">
      <c r="K1662" s="7"/>
      <c r="N1662" s="2"/>
      <c r="O1662" s="2"/>
      <c r="P1662" s="1"/>
      <c r="T1662" s="2"/>
      <c r="V1662" s="1"/>
      <c r="Z1662" s="12"/>
    </row>
    <row r="1663" spans="11:26" x14ac:dyDescent="0.25">
      <c r="K1663" s="7"/>
      <c r="L1663" s="2"/>
      <c r="N1663" s="2"/>
      <c r="O1663" s="2"/>
      <c r="P1663" s="1"/>
      <c r="R1663" s="2"/>
      <c r="T1663" s="2"/>
      <c r="V1663" s="1"/>
      <c r="Z1663" s="12"/>
    </row>
    <row r="1664" spans="11:26" x14ac:dyDescent="0.25">
      <c r="K1664" s="7"/>
      <c r="N1664" s="2"/>
      <c r="O1664" s="2"/>
      <c r="P1664" s="1"/>
      <c r="T1664" s="2"/>
      <c r="V1664" s="1"/>
      <c r="Z1664" s="12"/>
    </row>
    <row r="1665" spans="11:26" x14ac:dyDescent="0.25">
      <c r="K1665" s="7"/>
      <c r="L1665" s="2"/>
      <c r="N1665" s="2"/>
      <c r="O1665" s="2"/>
      <c r="P1665" s="1"/>
      <c r="R1665" s="2"/>
      <c r="T1665" s="2"/>
      <c r="V1665" s="1"/>
      <c r="Z1665" s="12"/>
    </row>
    <row r="1666" spans="11:26" x14ac:dyDescent="0.25">
      <c r="K1666" s="7"/>
      <c r="N1666" s="2"/>
      <c r="O1666" s="2"/>
      <c r="P1666" s="1"/>
      <c r="T1666" s="2"/>
      <c r="V1666" s="1"/>
      <c r="Z1666" s="12"/>
    </row>
    <row r="1667" spans="11:26" x14ac:dyDescent="0.25">
      <c r="K1667" s="7"/>
      <c r="L1667" s="2"/>
      <c r="N1667" s="2"/>
      <c r="O1667" s="2"/>
      <c r="P1667" s="1"/>
      <c r="R1667" s="2"/>
      <c r="T1667" s="2"/>
      <c r="V1667" s="1"/>
      <c r="Z1667" s="12"/>
    </row>
    <row r="1668" spans="11:26" x14ac:dyDescent="0.25">
      <c r="K1668" s="7"/>
      <c r="N1668" s="2"/>
      <c r="O1668" s="2"/>
      <c r="P1668" s="1"/>
      <c r="T1668" s="2"/>
      <c r="V1668" s="1"/>
      <c r="Z1668" s="12"/>
    </row>
    <row r="1669" spans="11:26" x14ac:dyDescent="0.25">
      <c r="K1669" s="7"/>
      <c r="O1669" s="2"/>
      <c r="P1669" s="1"/>
      <c r="V1669" s="1"/>
      <c r="Z1669" s="12"/>
    </row>
    <row r="1670" spans="11:26" x14ac:dyDescent="0.25">
      <c r="K1670" s="7"/>
      <c r="O1670" s="2"/>
      <c r="P1670" s="1"/>
      <c r="V1670" s="1"/>
      <c r="Z1670" s="12"/>
    </row>
    <row r="1671" spans="11:26" x14ac:dyDescent="0.25">
      <c r="K1671" s="7"/>
      <c r="O1671" s="2"/>
      <c r="P1671" s="1"/>
      <c r="V1671" s="1"/>
      <c r="Z1671" s="12"/>
    </row>
    <row r="1672" spans="11:26" x14ac:dyDescent="0.25">
      <c r="K1672" s="7"/>
      <c r="L1672" s="2"/>
      <c r="N1672" s="2"/>
      <c r="O1672" s="2"/>
      <c r="P1672" s="1"/>
      <c r="R1672" s="2"/>
      <c r="T1672" s="2"/>
      <c r="V1672" s="1"/>
      <c r="Z1672" s="12"/>
    </row>
    <row r="1673" spans="11:26" x14ac:dyDescent="0.25">
      <c r="K1673" s="7"/>
      <c r="N1673" s="2"/>
      <c r="O1673" s="2"/>
      <c r="P1673" s="1"/>
      <c r="T1673" s="2"/>
      <c r="V1673" s="1"/>
      <c r="Z1673" s="12"/>
    </row>
    <row r="1674" spans="11:26" x14ac:dyDescent="0.25">
      <c r="K1674" s="7"/>
      <c r="O1674" s="2"/>
      <c r="P1674" s="1"/>
      <c r="V1674" s="1"/>
      <c r="Z1674" s="12"/>
    </row>
    <row r="1675" spans="11:26" x14ac:dyDescent="0.25">
      <c r="K1675" s="7"/>
      <c r="N1675" s="2"/>
      <c r="O1675" s="2"/>
      <c r="P1675" s="1"/>
      <c r="T1675" s="2"/>
      <c r="V1675" s="1"/>
      <c r="Z1675" s="12"/>
    </row>
    <row r="1676" spans="11:26" x14ac:dyDescent="0.25">
      <c r="K1676" s="7"/>
      <c r="O1676" s="2"/>
      <c r="P1676" s="1"/>
      <c r="V1676" s="1"/>
      <c r="Z1676" s="12"/>
    </row>
    <row r="1677" spans="11:26" x14ac:dyDescent="0.25">
      <c r="K1677" s="7"/>
      <c r="O1677" s="2"/>
      <c r="P1677" s="1"/>
      <c r="V1677" s="1"/>
      <c r="Z1677" s="12"/>
    </row>
    <row r="1678" spans="11:26" x14ac:dyDescent="0.25">
      <c r="K1678" s="7"/>
      <c r="O1678" s="2"/>
      <c r="P1678" s="1"/>
      <c r="V1678" s="1"/>
      <c r="Z1678" s="12"/>
    </row>
    <row r="1679" spans="11:26" x14ac:dyDescent="0.25">
      <c r="K1679" s="7"/>
      <c r="O1679" s="2"/>
      <c r="P1679" s="1"/>
      <c r="V1679" s="1"/>
      <c r="Z1679" s="12"/>
    </row>
    <row r="1680" spans="11:26" x14ac:dyDescent="0.25">
      <c r="K1680" s="7"/>
      <c r="O1680" s="2"/>
      <c r="P1680" s="1"/>
      <c r="V1680" s="1"/>
      <c r="Z1680" s="12"/>
    </row>
    <row r="1681" spans="11:26" x14ac:dyDescent="0.25">
      <c r="K1681" s="7"/>
      <c r="L1681" s="2"/>
      <c r="N1681" s="2"/>
      <c r="O1681" s="2"/>
      <c r="P1681" s="1"/>
      <c r="R1681" s="2"/>
      <c r="T1681" s="2"/>
      <c r="V1681" s="1"/>
      <c r="Z1681" s="12"/>
    </row>
    <row r="1682" spans="11:26" x14ac:dyDescent="0.25">
      <c r="K1682" s="7"/>
      <c r="O1682" s="2"/>
      <c r="P1682" s="1"/>
      <c r="V1682" s="1"/>
      <c r="Z1682" s="12"/>
    </row>
    <row r="1683" spans="11:26" x14ac:dyDescent="0.25">
      <c r="K1683" s="7"/>
      <c r="O1683" s="2"/>
      <c r="P1683" s="1"/>
      <c r="V1683" s="1"/>
      <c r="Z1683" s="12"/>
    </row>
    <row r="1684" spans="11:26" x14ac:dyDescent="0.25">
      <c r="K1684" s="7"/>
      <c r="O1684" s="2"/>
      <c r="P1684" s="1"/>
      <c r="V1684" s="1"/>
      <c r="Z1684" s="12"/>
    </row>
    <row r="1685" spans="11:26" x14ac:dyDescent="0.25">
      <c r="K1685" s="7"/>
      <c r="L1685" s="2"/>
      <c r="N1685" s="2"/>
      <c r="O1685" s="2"/>
      <c r="P1685" s="1"/>
      <c r="R1685" s="2"/>
      <c r="T1685" s="2"/>
      <c r="V1685" s="1"/>
      <c r="Z1685" s="12"/>
    </row>
    <row r="1686" spans="11:26" x14ac:dyDescent="0.25">
      <c r="K1686" s="7"/>
      <c r="O1686" s="2"/>
      <c r="P1686" s="1"/>
      <c r="V1686" s="1"/>
      <c r="Z1686" s="12"/>
    </row>
    <row r="1687" spans="11:26" x14ac:dyDescent="0.25">
      <c r="K1687" s="7"/>
      <c r="O1687" s="2"/>
      <c r="P1687" s="1"/>
      <c r="V1687" s="1"/>
      <c r="Z1687" s="12"/>
    </row>
    <row r="1688" spans="11:26" x14ac:dyDescent="0.25">
      <c r="K1688" s="7"/>
      <c r="N1688" s="2"/>
      <c r="O1688" s="2"/>
      <c r="P1688" s="1"/>
      <c r="T1688" s="2"/>
      <c r="V1688" s="1"/>
      <c r="Z1688" s="12"/>
    </row>
    <row r="1689" spans="11:26" x14ac:dyDescent="0.25">
      <c r="K1689" s="7"/>
      <c r="O1689" s="2"/>
      <c r="P1689" s="1"/>
      <c r="V1689" s="1"/>
      <c r="Z1689" s="12"/>
    </row>
    <row r="1690" spans="11:26" x14ac:dyDescent="0.25">
      <c r="K1690" s="7"/>
      <c r="L1690" s="2"/>
      <c r="N1690" s="2"/>
      <c r="O1690" s="2"/>
      <c r="P1690" s="1"/>
      <c r="R1690" s="2"/>
      <c r="T1690" s="2"/>
      <c r="V1690" s="1"/>
      <c r="Z1690" s="12"/>
    </row>
    <row r="1691" spans="11:26" x14ac:dyDescent="0.25">
      <c r="K1691" s="7"/>
      <c r="L1691" s="2"/>
      <c r="N1691" s="2"/>
      <c r="O1691" s="2"/>
      <c r="P1691" s="1"/>
      <c r="R1691" s="2"/>
      <c r="T1691" s="2"/>
      <c r="V1691" s="1"/>
      <c r="Z1691" s="12"/>
    </row>
    <row r="1692" spans="11:26" x14ac:dyDescent="0.25">
      <c r="K1692" s="7"/>
      <c r="O1692" s="2"/>
      <c r="P1692" s="1"/>
      <c r="V1692" s="1"/>
      <c r="Z1692" s="12"/>
    </row>
    <row r="1693" spans="11:26" x14ac:dyDescent="0.25">
      <c r="K1693" s="7"/>
      <c r="O1693" s="2"/>
      <c r="P1693" s="1"/>
      <c r="V1693" s="1"/>
      <c r="Z1693" s="12"/>
    </row>
    <row r="1694" spans="11:26" x14ac:dyDescent="0.25">
      <c r="K1694" s="7"/>
      <c r="N1694" s="2"/>
      <c r="O1694" s="2"/>
      <c r="P1694" s="1"/>
      <c r="T1694" s="2"/>
      <c r="V1694" s="1"/>
      <c r="Z1694" s="12"/>
    </row>
    <row r="1695" spans="11:26" x14ac:dyDescent="0.25">
      <c r="K1695" s="7"/>
      <c r="N1695" s="2"/>
      <c r="O1695" s="2"/>
      <c r="P1695" s="1"/>
      <c r="T1695" s="2"/>
      <c r="V1695" s="1"/>
      <c r="Z1695" s="12"/>
    </row>
    <row r="1696" spans="11:26" x14ac:dyDescent="0.25">
      <c r="K1696" s="7"/>
      <c r="O1696" s="2"/>
      <c r="P1696" s="1"/>
      <c r="V1696" s="1"/>
      <c r="Z1696" s="12"/>
    </row>
    <row r="1697" spans="11:26" x14ac:dyDescent="0.25">
      <c r="K1697" s="7"/>
      <c r="O1697" s="2"/>
      <c r="P1697" s="1"/>
      <c r="V1697" s="1"/>
      <c r="Z1697" s="12"/>
    </row>
    <row r="1698" spans="11:26" x14ac:dyDescent="0.25">
      <c r="K1698" s="7"/>
      <c r="O1698" s="2"/>
      <c r="P1698" s="1"/>
      <c r="V1698" s="1"/>
      <c r="Z1698" s="12"/>
    </row>
    <row r="1699" spans="11:26" x14ac:dyDescent="0.25">
      <c r="K1699" s="7"/>
      <c r="L1699" s="2"/>
      <c r="N1699" s="2"/>
      <c r="O1699" s="2"/>
      <c r="P1699" s="1"/>
      <c r="R1699" s="2"/>
      <c r="T1699" s="2"/>
      <c r="V1699" s="1"/>
      <c r="Z1699" s="12"/>
    </row>
    <row r="1700" spans="11:26" x14ac:dyDescent="0.25">
      <c r="K1700" s="7"/>
      <c r="O1700" s="2"/>
      <c r="P1700" s="1"/>
      <c r="V1700" s="1"/>
      <c r="Z1700" s="12"/>
    </row>
    <row r="1701" spans="11:26" x14ac:dyDescent="0.25">
      <c r="K1701" s="7"/>
      <c r="O1701" s="2"/>
      <c r="P1701" s="1"/>
      <c r="V1701" s="1"/>
      <c r="Z1701" s="12"/>
    </row>
    <row r="1702" spans="11:26" x14ac:dyDescent="0.25">
      <c r="K1702" s="7"/>
      <c r="N1702" s="2"/>
      <c r="O1702" s="2"/>
      <c r="P1702" s="1"/>
      <c r="T1702" s="2"/>
      <c r="V1702" s="1"/>
      <c r="Z1702" s="12"/>
    </row>
    <row r="1703" spans="11:26" x14ac:dyDescent="0.25">
      <c r="K1703" s="7"/>
      <c r="N1703" s="2"/>
      <c r="O1703" s="2"/>
      <c r="P1703" s="1"/>
      <c r="T1703" s="2"/>
      <c r="V1703" s="1"/>
      <c r="Z1703" s="12"/>
    </row>
    <row r="1704" spans="11:26" x14ac:dyDescent="0.25">
      <c r="K1704" s="7"/>
      <c r="O1704" s="2"/>
      <c r="P1704" s="1"/>
      <c r="V1704" s="1"/>
      <c r="Z1704" s="12"/>
    </row>
    <row r="1705" spans="11:26" x14ac:dyDescent="0.25">
      <c r="K1705" s="7"/>
      <c r="N1705" s="2"/>
      <c r="O1705" s="2"/>
      <c r="P1705" s="1"/>
      <c r="T1705" s="2"/>
      <c r="V1705" s="1"/>
      <c r="Z1705" s="12"/>
    </row>
    <row r="1706" spans="11:26" x14ac:dyDescent="0.25">
      <c r="K1706" s="7"/>
      <c r="L1706" s="2"/>
      <c r="N1706" s="2"/>
      <c r="O1706" s="2"/>
      <c r="P1706" s="1"/>
      <c r="R1706" s="2"/>
      <c r="T1706" s="2"/>
      <c r="V1706" s="1"/>
      <c r="Z1706" s="12"/>
    </row>
    <row r="1707" spans="11:26" x14ac:dyDescent="0.25">
      <c r="K1707" s="7"/>
      <c r="L1707" s="2"/>
      <c r="N1707" s="2"/>
      <c r="O1707" s="2"/>
      <c r="P1707" s="1"/>
      <c r="R1707" s="2"/>
      <c r="T1707" s="2"/>
      <c r="V1707" s="1"/>
      <c r="Z1707" s="12"/>
    </row>
    <row r="1708" spans="11:26" x14ac:dyDescent="0.25">
      <c r="K1708" s="7"/>
      <c r="N1708" s="2"/>
      <c r="O1708" s="2"/>
      <c r="P1708" s="1"/>
      <c r="T1708" s="2"/>
      <c r="V1708" s="1"/>
      <c r="Z1708" s="12"/>
    </row>
    <row r="1709" spans="11:26" x14ac:dyDescent="0.25">
      <c r="K1709" s="7"/>
      <c r="O1709" s="2"/>
      <c r="P1709" s="1"/>
      <c r="V1709" s="1"/>
      <c r="Z1709" s="12"/>
    </row>
    <row r="1710" spans="11:26" x14ac:dyDescent="0.25">
      <c r="K1710" s="7"/>
      <c r="O1710" s="2"/>
      <c r="P1710" s="1"/>
      <c r="V1710" s="1"/>
      <c r="Z1710" s="12"/>
    </row>
    <row r="1711" spans="11:26" x14ac:dyDescent="0.25">
      <c r="K1711" s="7"/>
      <c r="O1711" s="2"/>
      <c r="P1711" s="1"/>
      <c r="V1711" s="1"/>
      <c r="Z1711" s="12"/>
    </row>
    <row r="1712" spans="11:26" x14ac:dyDescent="0.25">
      <c r="K1712" s="7"/>
      <c r="N1712" s="2"/>
      <c r="O1712" s="2"/>
      <c r="P1712" s="1"/>
      <c r="T1712" s="2"/>
      <c r="V1712" s="1"/>
      <c r="Z1712" s="12"/>
    </row>
    <row r="1713" spans="11:26" x14ac:dyDescent="0.25">
      <c r="K1713" s="7"/>
      <c r="O1713" s="2"/>
      <c r="P1713" s="1"/>
      <c r="V1713" s="1"/>
      <c r="Z1713" s="12"/>
    </row>
    <row r="1714" spans="11:26" x14ac:dyDescent="0.25">
      <c r="K1714" s="7"/>
      <c r="O1714" s="2"/>
      <c r="P1714" s="1"/>
      <c r="V1714" s="1"/>
      <c r="Z1714" s="12"/>
    </row>
    <row r="1715" spans="11:26" x14ac:dyDescent="0.25">
      <c r="K1715" s="7"/>
      <c r="O1715" s="2"/>
      <c r="P1715" s="1"/>
      <c r="V1715" s="1"/>
      <c r="Z1715" s="12"/>
    </row>
    <row r="1716" spans="11:26" x14ac:dyDescent="0.25">
      <c r="K1716" s="7"/>
      <c r="O1716" s="2"/>
      <c r="P1716" s="1"/>
      <c r="V1716" s="1"/>
      <c r="Z1716" s="12"/>
    </row>
    <row r="1717" spans="11:26" x14ac:dyDescent="0.25">
      <c r="K1717" s="7"/>
      <c r="O1717" s="2"/>
      <c r="P1717" s="1"/>
      <c r="V1717" s="1"/>
      <c r="Z1717" s="12"/>
    </row>
    <row r="1718" spans="11:26" x14ac:dyDescent="0.25">
      <c r="K1718" s="7"/>
      <c r="O1718" s="2"/>
      <c r="P1718" s="1"/>
      <c r="V1718" s="1"/>
      <c r="Z1718" s="12"/>
    </row>
    <row r="1719" spans="11:26" x14ac:dyDescent="0.25">
      <c r="K1719" s="7"/>
      <c r="N1719" s="2"/>
      <c r="O1719" s="2"/>
      <c r="P1719" s="1"/>
      <c r="T1719" s="2"/>
      <c r="V1719" s="1"/>
      <c r="Z1719" s="12"/>
    </row>
    <row r="1720" spans="11:26" x14ac:dyDescent="0.25">
      <c r="K1720" s="7"/>
      <c r="O1720" s="2"/>
      <c r="P1720" s="1"/>
      <c r="V1720" s="1"/>
      <c r="Z1720" s="12"/>
    </row>
    <row r="1721" spans="11:26" x14ac:dyDescent="0.25">
      <c r="K1721" s="7"/>
      <c r="O1721" s="2"/>
      <c r="P1721" s="1"/>
      <c r="V1721" s="1"/>
      <c r="Z1721" s="12"/>
    </row>
    <row r="1722" spans="11:26" x14ac:dyDescent="0.25">
      <c r="K1722" s="7"/>
      <c r="O1722" s="2"/>
      <c r="P1722" s="1"/>
      <c r="V1722" s="1"/>
      <c r="Z1722" s="12"/>
    </row>
    <row r="1723" spans="11:26" x14ac:dyDescent="0.25">
      <c r="K1723" s="7"/>
      <c r="N1723" s="2"/>
      <c r="O1723" s="2"/>
      <c r="P1723" s="1"/>
      <c r="T1723" s="2"/>
      <c r="V1723" s="1"/>
      <c r="Z1723" s="12"/>
    </row>
    <row r="1724" spans="11:26" x14ac:dyDescent="0.25">
      <c r="K1724" s="7"/>
      <c r="L1724" s="2"/>
      <c r="O1724" s="2"/>
      <c r="P1724" s="1"/>
      <c r="R1724" s="2"/>
      <c r="T1724" s="2"/>
      <c r="V1724" s="1"/>
      <c r="Z1724" s="12"/>
    </row>
    <row r="1725" spans="11:26" x14ac:dyDescent="0.25">
      <c r="K1725" s="7"/>
      <c r="O1725" s="2"/>
      <c r="P1725" s="1"/>
      <c r="V1725" s="1"/>
      <c r="Z1725" s="12"/>
    </row>
    <row r="1726" spans="11:26" x14ac:dyDescent="0.25">
      <c r="K1726" s="7"/>
      <c r="O1726" s="2"/>
      <c r="P1726" s="1"/>
      <c r="V1726" s="1"/>
      <c r="Z1726" s="12"/>
    </row>
    <row r="1727" spans="11:26" x14ac:dyDescent="0.25">
      <c r="K1727" s="7"/>
      <c r="O1727" s="2"/>
      <c r="P1727" s="1"/>
      <c r="V1727" s="1"/>
      <c r="Z1727" s="12"/>
    </row>
    <row r="1728" spans="11:26" x14ac:dyDescent="0.25">
      <c r="K1728" s="7"/>
      <c r="O1728" s="2"/>
      <c r="P1728" s="1"/>
      <c r="V1728" s="1"/>
      <c r="Z1728" s="12"/>
    </row>
    <row r="1729" spans="11:26" x14ac:dyDescent="0.25">
      <c r="K1729" s="7"/>
      <c r="O1729" s="2"/>
      <c r="P1729" s="1"/>
      <c r="V1729" s="1"/>
      <c r="Z1729" s="12"/>
    </row>
    <row r="1730" spans="11:26" x14ac:dyDescent="0.25">
      <c r="K1730" s="7"/>
      <c r="L1730" s="2"/>
      <c r="N1730" s="2"/>
      <c r="O1730" s="2"/>
      <c r="P1730" s="1"/>
      <c r="R1730" s="2"/>
      <c r="T1730" s="2"/>
      <c r="V1730" s="1"/>
      <c r="Z1730" s="12"/>
    </row>
    <row r="1731" spans="11:26" x14ac:dyDescent="0.25">
      <c r="K1731" s="7"/>
      <c r="O1731" s="2"/>
      <c r="P1731" s="1"/>
      <c r="V1731" s="1"/>
      <c r="Z1731" s="12"/>
    </row>
    <row r="1732" spans="11:26" x14ac:dyDescent="0.25">
      <c r="K1732" s="7"/>
      <c r="O1732" s="2"/>
      <c r="P1732" s="1"/>
      <c r="V1732" s="1"/>
      <c r="Z1732" s="12"/>
    </row>
    <row r="1733" spans="11:26" x14ac:dyDescent="0.25">
      <c r="K1733" s="7"/>
      <c r="O1733" s="2"/>
      <c r="P1733" s="1"/>
      <c r="V1733" s="1"/>
      <c r="Z1733" s="12"/>
    </row>
    <row r="1734" spans="11:26" x14ac:dyDescent="0.25">
      <c r="K1734" s="7"/>
      <c r="N1734" s="2"/>
      <c r="O1734" s="2"/>
      <c r="P1734" s="1"/>
      <c r="T1734" s="2"/>
      <c r="V1734" s="1"/>
      <c r="Z1734" s="12"/>
    </row>
    <row r="1735" spans="11:26" x14ac:dyDescent="0.25">
      <c r="K1735" s="7"/>
      <c r="O1735" s="2"/>
      <c r="P1735" s="1"/>
      <c r="V1735" s="1"/>
      <c r="Z1735" s="12"/>
    </row>
    <row r="1736" spans="11:26" x14ac:dyDescent="0.25">
      <c r="K1736" s="7"/>
      <c r="N1736" s="2"/>
      <c r="O1736" s="2"/>
      <c r="P1736" s="1"/>
      <c r="T1736" s="2"/>
      <c r="V1736" s="1"/>
      <c r="Z1736" s="12"/>
    </row>
    <row r="1737" spans="11:26" x14ac:dyDescent="0.25">
      <c r="K1737" s="7"/>
      <c r="L1737" s="2"/>
      <c r="N1737" s="2"/>
      <c r="O1737" s="2"/>
      <c r="P1737" s="1"/>
      <c r="R1737" s="2"/>
      <c r="T1737" s="2"/>
      <c r="V1737" s="1"/>
      <c r="Z1737" s="12"/>
    </row>
    <row r="1738" spans="11:26" x14ac:dyDescent="0.25">
      <c r="K1738" s="7"/>
      <c r="N1738" s="2"/>
      <c r="O1738" s="2"/>
      <c r="P1738" s="1"/>
      <c r="T1738" s="2"/>
      <c r="V1738" s="1"/>
      <c r="Z1738" s="12"/>
    </row>
    <row r="1739" spans="11:26" x14ac:dyDescent="0.25">
      <c r="K1739" s="7"/>
      <c r="L1739" s="2"/>
      <c r="N1739" s="2"/>
      <c r="O1739" s="2"/>
      <c r="P1739" s="1"/>
      <c r="R1739" s="2"/>
      <c r="T1739" s="2"/>
      <c r="V1739" s="1"/>
      <c r="Z1739" s="12"/>
    </row>
    <row r="1740" spans="11:26" x14ac:dyDescent="0.25">
      <c r="K1740" s="7"/>
      <c r="L1740" s="2"/>
      <c r="N1740" s="2"/>
      <c r="O1740" s="2"/>
      <c r="P1740" s="1"/>
      <c r="R1740" s="2"/>
      <c r="T1740" s="2"/>
      <c r="V1740" s="1"/>
      <c r="Z1740" s="12"/>
    </row>
    <row r="1741" spans="11:26" x14ac:dyDescent="0.25">
      <c r="K1741" s="7"/>
      <c r="O1741" s="2"/>
      <c r="P1741" s="1"/>
      <c r="V1741" s="1"/>
      <c r="Z1741" s="12"/>
    </row>
    <row r="1742" spans="11:26" x14ac:dyDescent="0.25">
      <c r="K1742" s="7"/>
      <c r="O1742" s="2"/>
      <c r="P1742" s="1"/>
      <c r="V1742" s="1"/>
      <c r="Z1742" s="12"/>
    </row>
    <row r="1743" spans="11:26" x14ac:dyDescent="0.25">
      <c r="K1743" s="7"/>
      <c r="L1743" s="2"/>
      <c r="N1743" s="2"/>
      <c r="O1743" s="2"/>
      <c r="P1743" s="1"/>
      <c r="R1743" s="2"/>
      <c r="T1743" s="2"/>
      <c r="V1743" s="1"/>
      <c r="Z1743" s="12"/>
    </row>
    <row r="1744" spans="11:26" x14ac:dyDescent="0.25">
      <c r="K1744" s="7"/>
      <c r="L1744" s="2"/>
      <c r="N1744" s="2"/>
      <c r="O1744" s="2"/>
      <c r="P1744" s="1"/>
      <c r="R1744" s="2"/>
      <c r="T1744" s="2"/>
      <c r="V1744" s="1"/>
      <c r="Z1744" s="12"/>
    </row>
    <row r="1745" spans="11:26" x14ac:dyDescent="0.25">
      <c r="K1745" s="7"/>
      <c r="L1745" s="2"/>
      <c r="N1745" s="2"/>
      <c r="O1745" s="2"/>
      <c r="P1745" s="1"/>
      <c r="R1745" s="2"/>
      <c r="T1745" s="2"/>
      <c r="V1745" s="1"/>
      <c r="Z1745" s="12"/>
    </row>
    <row r="1746" spans="11:26" x14ac:dyDescent="0.25">
      <c r="K1746" s="7"/>
      <c r="O1746" s="2"/>
      <c r="P1746" s="1"/>
      <c r="V1746" s="1"/>
      <c r="Z1746" s="12"/>
    </row>
    <row r="1747" spans="11:26" x14ac:dyDescent="0.25">
      <c r="K1747" s="7"/>
      <c r="N1747" s="2"/>
      <c r="O1747" s="2"/>
      <c r="P1747" s="1"/>
      <c r="T1747" s="2"/>
      <c r="V1747" s="1"/>
      <c r="Z1747" s="12"/>
    </row>
    <row r="1748" spans="11:26" x14ac:dyDescent="0.25">
      <c r="K1748" s="7"/>
      <c r="L1748" s="2"/>
      <c r="N1748" s="2"/>
      <c r="O1748" s="2"/>
      <c r="P1748" s="1"/>
      <c r="R1748" s="2"/>
      <c r="T1748" s="2"/>
      <c r="V1748" s="1"/>
      <c r="Z1748" s="12"/>
    </row>
    <row r="1749" spans="11:26" x14ac:dyDescent="0.25">
      <c r="K1749" s="7"/>
      <c r="N1749" s="2"/>
      <c r="O1749" s="2"/>
      <c r="P1749" s="1"/>
      <c r="T1749" s="2"/>
      <c r="V1749" s="1"/>
      <c r="Z1749" s="12"/>
    </row>
    <row r="1750" spans="11:26" x14ac:dyDescent="0.25">
      <c r="K1750" s="7"/>
      <c r="O1750" s="2"/>
      <c r="P1750" s="1"/>
      <c r="V1750" s="1"/>
      <c r="Z1750" s="12"/>
    </row>
    <row r="1751" spans="11:26" x14ac:dyDescent="0.25">
      <c r="K1751" s="7"/>
      <c r="L1751" s="2"/>
      <c r="N1751" s="2"/>
      <c r="O1751" s="2"/>
      <c r="P1751" s="1"/>
      <c r="R1751" s="2"/>
      <c r="T1751" s="2"/>
      <c r="V1751" s="1"/>
      <c r="Z1751" s="12"/>
    </row>
    <row r="1752" spans="11:26" x14ac:dyDescent="0.25">
      <c r="K1752" s="7"/>
      <c r="O1752" s="2"/>
      <c r="P1752" s="1"/>
      <c r="V1752" s="1"/>
      <c r="Z1752" s="12"/>
    </row>
    <row r="1753" spans="11:26" x14ac:dyDescent="0.25">
      <c r="K1753" s="7"/>
      <c r="L1753" s="2"/>
      <c r="N1753" s="2"/>
      <c r="O1753" s="2"/>
      <c r="P1753" s="1"/>
      <c r="R1753" s="2"/>
      <c r="T1753" s="2"/>
      <c r="V1753" s="1"/>
      <c r="Z1753" s="12"/>
    </row>
    <row r="1754" spans="11:26" x14ac:dyDescent="0.25">
      <c r="K1754" s="7"/>
      <c r="O1754" s="2"/>
      <c r="P1754" s="1"/>
      <c r="V1754" s="1"/>
      <c r="Z1754" s="12"/>
    </row>
    <row r="1755" spans="11:26" x14ac:dyDescent="0.25">
      <c r="K1755" s="7"/>
      <c r="L1755" s="2"/>
      <c r="N1755" s="2"/>
      <c r="O1755" s="2"/>
      <c r="P1755" s="1"/>
      <c r="R1755" s="2"/>
      <c r="T1755" s="2"/>
      <c r="V1755" s="1"/>
      <c r="Z1755" s="12"/>
    </row>
    <row r="1756" spans="11:26" x14ac:dyDescent="0.25">
      <c r="K1756" s="7"/>
      <c r="O1756" s="2"/>
      <c r="P1756" s="1"/>
      <c r="V1756" s="1"/>
      <c r="Z1756" s="12"/>
    </row>
    <row r="1757" spans="11:26" x14ac:dyDescent="0.25">
      <c r="K1757" s="7"/>
      <c r="O1757" s="2"/>
      <c r="P1757" s="1"/>
      <c r="V1757" s="1"/>
      <c r="Z1757" s="12"/>
    </row>
    <row r="1758" spans="11:26" x14ac:dyDescent="0.25">
      <c r="K1758" s="7"/>
      <c r="L1758" s="2"/>
      <c r="N1758" s="2"/>
      <c r="O1758" s="2"/>
      <c r="P1758" s="1"/>
      <c r="R1758" s="2"/>
      <c r="T1758" s="2"/>
      <c r="V1758" s="1"/>
      <c r="Z1758" s="12"/>
    </row>
    <row r="1759" spans="11:26" x14ac:dyDescent="0.25">
      <c r="K1759" s="7"/>
      <c r="O1759" s="2"/>
      <c r="P1759" s="1"/>
      <c r="V1759" s="1"/>
      <c r="Z1759" s="12"/>
    </row>
    <row r="1760" spans="11:26" x14ac:dyDescent="0.25">
      <c r="K1760" s="7"/>
      <c r="O1760" s="2"/>
      <c r="P1760" s="1"/>
      <c r="V1760" s="1"/>
      <c r="Z1760" s="12"/>
    </row>
    <row r="1761" spans="11:26" x14ac:dyDescent="0.25">
      <c r="K1761" s="7"/>
      <c r="L1761" s="2"/>
      <c r="N1761" s="2"/>
      <c r="O1761" s="2"/>
      <c r="P1761" s="1"/>
      <c r="R1761" s="2"/>
      <c r="T1761" s="2"/>
      <c r="V1761" s="1"/>
      <c r="Z1761" s="12"/>
    </row>
    <row r="1762" spans="11:26" x14ac:dyDescent="0.25">
      <c r="K1762" s="7"/>
      <c r="O1762" s="2"/>
      <c r="P1762" s="1"/>
      <c r="V1762" s="1"/>
      <c r="Z1762" s="12"/>
    </row>
    <row r="1763" spans="11:26" x14ac:dyDescent="0.25">
      <c r="K1763" s="7"/>
      <c r="L1763" s="2"/>
      <c r="N1763" s="2"/>
      <c r="O1763" s="2"/>
      <c r="P1763" s="1"/>
      <c r="R1763" s="2"/>
      <c r="T1763" s="2"/>
      <c r="V1763" s="1"/>
      <c r="Z1763" s="12"/>
    </row>
    <row r="1764" spans="11:26" x14ac:dyDescent="0.25">
      <c r="K1764" s="7"/>
      <c r="N1764" s="2"/>
      <c r="O1764" s="2"/>
      <c r="P1764" s="1"/>
      <c r="T1764" s="2"/>
      <c r="V1764" s="1"/>
      <c r="Z1764" s="12"/>
    </row>
    <row r="1765" spans="11:26" x14ac:dyDescent="0.25">
      <c r="K1765" s="7"/>
      <c r="L1765" s="2"/>
      <c r="N1765" s="2"/>
      <c r="O1765" s="2"/>
      <c r="P1765" s="1"/>
      <c r="R1765" s="2"/>
      <c r="T1765" s="2"/>
      <c r="V1765" s="1"/>
      <c r="Z1765" s="12"/>
    </row>
    <row r="1766" spans="11:26" x14ac:dyDescent="0.25">
      <c r="K1766" s="7"/>
      <c r="N1766" s="2"/>
      <c r="O1766" s="2"/>
      <c r="P1766" s="1"/>
      <c r="T1766" s="2"/>
      <c r="V1766" s="1"/>
      <c r="Z1766" s="12"/>
    </row>
    <row r="1767" spans="11:26" x14ac:dyDescent="0.25">
      <c r="K1767" s="7"/>
      <c r="L1767" s="2"/>
      <c r="N1767" s="2"/>
      <c r="O1767" s="2"/>
      <c r="P1767" s="1"/>
      <c r="R1767" s="2"/>
      <c r="T1767" s="2"/>
      <c r="V1767" s="1"/>
      <c r="Z1767" s="12"/>
    </row>
    <row r="1768" spans="11:26" x14ac:dyDescent="0.25">
      <c r="K1768" s="7"/>
      <c r="N1768" s="2"/>
      <c r="O1768" s="2"/>
      <c r="P1768" s="1"/>
      <c r="T1768" s="2"/>
      <c r="V1768" s="1"/>
      <c r="Z1768" s="12"/>
    </row>
    <row r="1769" spans="11:26" x14ac:dyDescent="0.25">
      <c r="K1769" s="7"/>
      <c r="O1769" s="2"/>
      <c r="P1769" s="1"/>
      <c r="V1769" s="1"/>
      <c r="Z1769" s="12"/>
    </row>
    <row r="1770" spans="11:26" x14ac:dyDescent="0.25">
      <c r="K1770" s="7"/>
      <c r="L1770" s="2"/>
      <c r="N1770" s="2"/>
      <c r="O1770" s="2"/>
      <c r="P1770" s="1"/>
      <c r="R1770" s="2"/>
      <c r="T1770" s="2"/>
      <c r="V1770" s="1"/>
      <c r="Z1770" s="12"/>
    </row>
    <row r="1771" spans="11:26" x14ac:dyDescent="0.25">
      <c r="K1771" s="7"/>
      <c r="O1771" s="2"/>
      <c r="P1771" s="1"/>
      <c r="V1771" s="1"/>
      <c r="Z1771" s="12"/>
    </row>
    <row r="1772" spans="11:26" x14ac:dyDescent="0.25">
      <c r="K1772" s="7"/>
      <c r="O1772" s="2"/>
      <c r="P1772" s="1"/>
      <c r="V1772" s="1"/>
      <c r="Z1772" s="12"/>
    </row>
    <row r="1773" spans="11:26" x14ac:dyDescent="0.25">
      <c r="K1773" s="7"/>
      <c r="L1773" s="2"/>
      <c r="N1773" s="2"/>
      <c r="O1773" s="2"/>
      <c r="P1773" s="1"/>
      <c r="R1773" s="2"/>
      <c r="T1773" s="2"/>
      <c r="V1773" s="1"/>
      <c r="Z1773" s="12"/>
    </row>
    <row r="1774" spans="11:26" x14ac:dyDescent="0.25">
      <c r="K1774" s="7"/>
      <c r="L1774" s="2"/>
      <c r="N1774" s="2"/>
      <c r="O1774" s="2"/>
      <c r="P1774" s="1"/>
      <c r="R1774" s="2"/>
      <c r="T1774" s="2"/>
      <c r="V1774" s="1"/>
      <c r="Z1774" s="12"/>
    </row>
    <row r="1775" spans="11:26" x14ac:dyDescent="0.25">
      <c r="K1775" s="7"/>
      <c r="O1775" s="2"/>
      <c r="P1775" s="1"/>
      <c r="V1775" s="1"/>
      <c r="Z1775" s="12"/>
    </row>
    <row r="1776" spans="11:26" x14ac:dyDescent="0.25">
      <c r="K1776" s="7"/>
      <c r="O1776" s="2"/>
      <c r="P1776" s="1"/>
      <c r="V1776" s="1"/>
      <c r="Z1776" s="12"/>
    </row>
    <row r="1777" spans="11:26" x14ac:dyDescent="0.25">
      <c r="K1777" s="7"/>
      <c r="O1777" s="2"/>
      <c r="P1777" s="1"/>
      <c r="V1777" s="1"/>
      <c r="Z1777" s="12"/>
    </row>
    <row r="1778" spans="11:26" x14ac:dyDescent="0.25">
      <c r="K1778" s="7"/>
      <c r="O1778" s="2"/>
      <c r="P1778" s="1"/>
      <c r="V1778" s="1"/>
      <c r="Z1778" s="12"/>
    </row>
    <row r="1779" spans="11:26" x14ac:dyDescent="0.25">
      <c r="K1779" s="7"/>
      <c r="O1779" s="2"/>
      <c r="P1779" s="1"/>
      <c r="V1779" s="1"/>
      <c r="Z1779" s="12"/>
    </row>
    <row r="1780" spans="11:26" x14ac:dyDescent="0.25">
      <c r="K1780" s="7"/>
      <c r="O1780" s="2"/>
      <c r="P1780" s="1"/>
      <c r="V1780" s="1"/>
      <c r="Z1780" s="12"/>
    </row>
    <row r="1781" spans="11:26" x14ac:dyDescent="0.25">
      <c r="K1781" s="7"/>
      <c r="L1781" s="2"/>
      <c r="N1781" s="2"/>
      <c r="O1781" s="2"/>
      <c r="P1781" s="1"/>
      <c r="R1781" s="2"/>
      <c r="T1781" s="2"/>
      <c r="V1781" s="1"/>
      <c r="Z1781" s="12"/>
    </row>
    <row r="1782" spans="11:26" x14ac:dyDescent="0.25">
      <c r="K1782" s="7"/>
      <c r="N1782" s="2"/>
      <c r="O1782" s="2"/>
      <c r="P1782" s="1"/>
      <c r="T1782" s="2"/>
      <c r="V1782" s="1"/>
      <c r="Z1782" s="12"/>
    </row>
    <row r="1783" spans="11:26" x14ac:dyDescent="0.25">
      <c r="K1783" s="7"/>
      <c r="L1783" s="2"/>
      <c r="N1783" s="2"/>
      <c r="O1783" s="2"/>
      <c r="P1783" s="1"/>
      <c r="R1783" s="2"/>
      <c r="T1783" s="2"/>
      <c r="V1783" s="1"/>
      <c r="Z1783" s="12"/>
    </row>
    <row r="1784" spans="11:26" x14ac:dyDescent="0.25">
      <c r="K1784" s="7"/>
      <c r="N1784" s="2"/>
      <c r="O1784" s="2"/>
      <c r="P1784" s="1"/>
      <c r="T1784" s="2"/>
      <c r="V1784" s="1"/>
      <c r="Z1784" s="12"/>
    </row>
    <row r="1785" spans="11:26" x14ac:dyDescent="0.25">
      <c r="K1785" s="7"/>
      <c r="L1785" s="2"/>
      <c r="N1785" s="2"/>
      <c r="O1785" s="2"/>
      <c r="P1785" s="1"/>
      <c r="R1785" s="2"/>
      <c r="T1785" s="2"/>
      <c r="V1785" s="1"/>
      <c r="Z1785" s="12"/>
    </row>
    <row r="1786" spans="11:26" x14ac:dyDescent="0.25">
      <c r="K1786" s="7"/>
      <c r="N1786" s="2"/>
      <c r="O1786" s="2"/>
      <c r="P1786" s="1"/>
      <c r="T1786" s="2"/>
      <c r="V1786" s="1"/>
      <c r="Z1786" s="12"/>
    </row>
    <row r="1787" spans="11:26" x14ac:dyDescent="0.25">
      <c r="K1787" s="7"/>
      <c r="L1787" s="2"/>
      <c r="N1787" s="2"/>
      <c r="O1787" s="2"/>
      <c r="P1787" s="1"/>
      <c r="R1787" s="2"/>
      <c r="T1787" s="2"/>
      <c r="V1787" s="1"/>
      <c r="Z1787" s="12"/>
    </row>
    <row r="1788" spans="11:26" x14ac:dyDescent="0.25">
      <c r="K1788" s="7"/>
      <c r="O1788" s="2"/>
      <c r="P1788" s="1"/>
      <c r="V1788" s="1"/>
      <c r="Z1788" s="12"/>
    </row>
    <row r="1789" spans="11:26" x14ac:dyDescent="0.25">
      <c r="K1789" s="7"/>
      <c r="O1789" s="2"/>
      <c r="P1789" s="1"/>
      <c r="V1789" s="1"/>
      <c r="Z1789" s="12"/>
    </row>
    <row r="1790" spans="11:26" x14ac:dyDescent="0.25">
      <c r="K1790" s="7"/>
      <c r="O1790" s="2"/>
      <c r="P1790" s="1"/>
      <c r="V1790" s="1"/>
      <c r="Z1790" s="12"/>
    </row>
    <row r="1791" spans="11:26" x14ac:dyDescent="0.25">
      <c r="K1791" s="7"/>
      <c r="O1791" s="2"/>
      <c r="P1791" s="1"/>
      <c r="V1791" s="1"/>
      <c r="Z1791" s="12"/>
    </row>
    <row r="1792" spans="11:26" x14ac:dyDescent="0.25">
      <c r="K1792" s="7"/>
      <c r="O1792" s="2"/>
      <c r="P1792" s="1"/>
      <c r="V1792" s="1"/>
      <c r="Z1792" s="12"/>
    </row>
    <row r="1793" spans="11:26" x14ac:dyDescent="0.25">
      <c r="K1793" s="7"/>
      <c r="L1793" s="2"/>
      <c r="N1793" s="2"/>
      <c r="O1793" s="2"/>
      <c r="P1793" s="1"/>
      <c r="R1793" s="2"/>
      <c r="T1793" s="2"/>
      <c r="V1793" s="1"/>
      <c r="Z1793" s="12"/>
    </row>
    <row r="1794" spans="11:26" x14ac:dyDescent="0.25">
      <c r="K1794" s="7"/>
      <c r="O1794" s="2"/>
      <c r="P1794" s="1"/>
      <c r="V1794" s="1"/>
      <c r="Z1794" s="12"/>
    </row>
    <row r="1795" spans="11:26" x14ac:dyDescent="0.25">
      <c r="K1795" s="7"/>
      <c r="O1795" s="2"/>
      <c r="P1795" s="1"/>
      <c r="V1795" s="1"/>
      <c r="Z1795" s="12"/>
    </row>
    <row r="1796" spans="11:26" x14ac:dyDescent="0.25">
      <c r="K1796" s="7"/>
      <c r="L1796" s="2"/>
      <c r="N1796" s="2"/>
      <c r="O1796" s="2"/>
      <c r="P1796" s="1"/>
      <c r="R1796" s="2"/>
      <c r="T1796" s="2"/>
      <c r="V1796" s="1"/>
      <c r="Z1796" s="12"/>
    </row>
    <row r="1797" spans="11:26" x14ac:dyDescent="0.25">
      <c r="K1797" s="7"/>
      <c r="O1797" s="2"/>
      <c r="P1797" s="1"/>
      <c r="V1797" s="1"/>
      <c r="Z1797" s="12"/>
    </row>
    <row r="1798" spans="11:26" x14ac:dyDescent="0.25">
      <c r="K1798" s="7"/>
      <c r="L1798" s="2"/>
      <c r="N1798" s="2"/>
      <c r="O1798" s="2"/>
      <c r="P1798" s="1"/>
      <c r="R1798" s="2"/>
      <c r="T1798" s="2"/>
      <c r="V1798" s="1"/>
      <c r="Z1798" s="12"/>
    </row>
    <row r="1799" spans="11:26" x14ac:dyDescent="0.25">
      <c r="K1799" s="7"/>
      <c r="O1799" s="2"/>
      <c r="P1799" s="1"/>
      <c r="V1799" s="1"/>
      <c r="Z1799" s="12"/>
    </row>
    <row r="1800" spans="11:26" x14ac:dyDescent="0.25">
      <c r="K1800" s="7"/>
      <c r="L1800" s="2"/>
      <c r="N1800" s="2"/>
      <c r="O1800" s="2"/>
      <c r="P1800" s="1"/>
      <c r="R1800" s="2"/>
      <c r="T1800" s="2"/>
      <c r="V1800" s="1"/>
      <c r="Z1800" s="12"/>
    </row>
    <row r="1801" spans="11:26" x14ac:dyDescent="0.25">
      <c r="K1801" s="7"/>
      <c r="L1801" s="2"/>
      <c r="N1801" s="2"/>
      <c r="O1801" s="2"/>
      <c r="P1801" s="1"/>
      <c r="R1801" s="2"/>
      <c r="T1801" s="2"/>
      <c r="V1801" s="1"/>
      <c r="Z1801" s="12"/>
    </row>
    <row r="1802" spans="11:26" x14ac:dyDescent="0.25">
      <c r="K1802" s="7"/>
      <c r="L1802" s="2"/>
      <c r="N1802" s="2"/>
      <c r="O1802" s="2"/>
      <c r="P1802" s="1"/>
      <c r="R1802" s="2"/>
      <c r="T1802" s="2"/>
      <c r="V1802" s="1"/>
      <c r="Z1802" s="12"/>
    </row>
    <row r="1803" spans="11:26" x14ac:dyDescent="0.25">
      <c r="K1803" s="7"/>
      <c r="O1803" s="2"/>
      <c r="P1803" s="1"/>
      <c r="V1803" s="1"/>
      <c r="Z1803" s="12"/>
    </row>
    <row r="1804" spans="11:26" x14ac:dyDescent="0.25">
      <c r="K1804" s="7"/>
      <c r="O1804" s="2"/>
      <c r="P1804" s="1"/>
      <c r="V1804" s="1"/>
      <c r="Z1804" s="12"/>
    </row>
    <row r="1805" spans="11:26" x14ac:dyDescent="0.25">
      <c r="K1805" s="7"/>
      <c r="L1805" s="2"/>
      <c r="N1805" s="2"/>
      <c r="O1805" s="2"/>
      <c r="P1805" s="1"/>
      <c r="R1805" s="2"/>
      <c r="T1805" s="2"/>
      <c r="V1805" s="1"/>
      <c r="Z1805" s="12"/>
    </row>
    <row r="1806" spans="11:26" x14ac:dyDescent="0.25">
      <c r="K1806" s="7"/>
      <c r="L1806" s="2"/>
      <c r="N1806" s="2"/>
      <c r="O1806" s="2"/>
      <c r="P1806" s="1"/>
      <c r="R1806" s="2"/>
      <c r="T1806" s="2"/>
      <c r="V1806" s="1"/>
      <c r="Z1806" s="12"/>
    </row>
    <row r="1807" spans="11:26" x14ac:dyDescent="0.25">
      <c r="K1807" s="7"/>
      <c r="L1807" s="2"/>
      <c r="N1807" s="2"/>
      <c r="O1807" s="2"/>
      <c r="P1807" s="1"/>
      <c r="R1807" s="2"/>
      <c r="T1807" s="2"/>
      <c r="V1807" s="1"/>
      <c r="Z1807" s="12"/>
    </row>
    <row r="1808" spans="11:26" x14ac:dyDescent="0.25">
      <c r="K1808" s="7"/>
      <c r="O1808" s="2"/>
      <c r="P1808" s="1"/>
      <c r="V1808" s="1"/>
      <c r="Z1808" s="12"/>
    </row>
    <row r="1809" spans="11:26" x14ac:dyDescent="0.25">
      <c r="K1809" s="7"/>
      <c r="L1809" s="2"/>
      <c r="N1809" s="2"/>
      <c r="O1809" s="2"/>
      <c r="P1809" s="1"/>
      <c r="R1809" s="2"/>
      <c r="T1809" s="2"/>
      <c r="V1809" s="1"/>
      <c r="Z1809" s="12"/>
    </row>
    <row r="1810" spans="11:26" x14ac:dyDescent="0.25">
      <c r="K1810" s="7"/>
      <c r="L1810" s="2"/>
      <c r="N1810" s="2"/>
      <c r="O1810" s="2"/>
      <c r="P1810" s="1"/>
      <c r="R1810" s="2"/>
      <c r="T1810" s="2"/>
      <c r="V1810" s="1"/>
      <c r="Z1810" s="12"/>
    </row>
    <row r="1811" spans="11:26" x14ac:dyDescent="0.25">
      <c r="K1811" s="7"/>
      <c r="L1811" s="2"/>
      <c r="N1811" s="2"/>
      <c r="O1811" s="2"/>
      <c r="P1811" s="1"/>
      <c r="R1811" s="2"/>
      <c r="T1811" s="2"/>
      <c r="V1811" s="1"/>
      <c r="Z1811" s="12"/>
    </row>
    <row r="1812" spans="11:26" x14ac:dyDescent="0.25">
      <c r="K1812" s="7"/>
      <c r="L1812" s="2"/>
      <c r="N1812" s="2"/>
      <c r="O1812" s="2"/>
      <c r="P1812" s="1"/>
      <c r="R1812" s="2"/>
      <c r="T1812" s="2"/>
      <c r="V1812" s="1"/>
      <c r="Z1812" s="12"/>
    </row>
    <row r="1813" spans="11:26" x14ac:dyDescent="0.25">
      <c r="K1813" s="7"/>
      <c r="L1813" s="2"/>
      <c r="N1813" s="2"/>
      <c r="O1813" s="2"/>
      <c r="P1813" s="1"/>
      <c r="R1813" s="2"/>
      <c r="T1813" s="2"/>
      <c r="V1813" s="1"/>
      <c r="Z1813" s="12"/>
    </row>
    <row r="1814" spans="11:26" x14ac:dyDescent="0.25">
      <c r="K1814" s="7"/>
      <c r="L1814" s="2"/>
      <c r="N1814" s="2"/>
      <c r="O1814" s="2"/>
      <c r="P1814" s="1"/>
      <c r="R1814" s="2"/>
      <c r="T1814" s="2"/>
      <c r="V1814" s="1"/>
      <c r="Z1814" s="12"/>
    </row>
    <row r="1815" spans="11:26" x14ac:dyDescent="0.25">
      <c r="K1815" s="7"/>
      <c r="L1815" s="2"/>
      <c r="N1815" s="2"/>
      <c r="O1815" s="2"/>
      <c r="P1815" s="1"/>
      <c r="R1815" s="2"/>
      <c r="T1815" s="2"/>
      <c r="V1815" s="1"/>
      <c r="Z1815" s="12"/>
    </row>
    <row r="1816" spans="11:26" x14ac:dyDescent="0.25">
      <c r="K1816" s="7"/>
      <c r="L1816" s="2"/>
      <c r="N1816" s="2"/>
      <c r="O1816" s="2"/>
      <c r="P1816" s="1"/>
      <c r="R1816" s="2"/>
      <c r="T1816" s="2"/>
      <c r="V1816" s="1"/>
      <c r="Z1816" s="12"/>
    </row>
    <row r="1817" spans="11:26" x14ac:dyDescent="0.25">
      <c r="K1817" s="7"/>
      <c r="L1817" s="2"/>
      <c r="N1817" s="2"/>
      <c r="O1817" s="2"/>
      <c r="P1817" s="1"/>
      <c r="R1817" s="2"/>
      <c r="T1817" s="2"/>
      <c r="V1817" s="1"/>
      <c r="Z1817" s="12"/>
    </row>
    <row r="1818" spans="11:26" x14ac:dyDescent="0.25">
      <c r="K1818" s="7"/>
      <c r="N1818" s="2"/>
      <c r="O1818" s="2"/>
      <c r="P1818" s="1"/>
      <c r="T1818" s="2"/>
      <c r="V1818" s="1"/>
      <c r="Z1818" s="12"/>
    </row>
    <row r="1819" spans="11:26" x14ac:dyDescent="0.25">
      <c r="K1819" s="7"/>
      <c r="L1819" s="2"/>
      <c r="N1819" s="2"/>
      <c r="O1819" s="2"/>
      <c r="P1819" s="1"/>
      <c r="R1819" s="2"/>
      <c r="T1819" s="2"/>
      <c r="V1819" s="1"/>
      <c r="Z1819" s="12"/>
    </row>
    <row r="1820" spans="11:26" x14ac:dyDescent="0.25">
      <c r="K1820" s="7"/>
      <c r="L1820" s="2"/>
      <c r="N1820" s="2"/>
      <c r="O1820" s="2"/>
      <c r="P1820" s="1"/>
      <c r="R1820" s="2"/>
      <c r="T1820" s="2"/>
      <c r="V1820" s="1"/>
      <c r="Z1820" s="12"/>
    </row>
    <row r="1821" spans="11:26" x14ac:dyDescent="0.25">
      <c r="K1821" s="7"/>
      <c r="L1821" s="2"/>
      <c r="N1821" s="2"/>
      <c r="O1821" s="2"/>
      <c r="P1821" s="1"/>
      <c r="R1821" s="2"/>
      <c r="T1821" s="2"/>
      <c r="V1821" s="1"/>
      <c r="Z1821" s="12"/>
    </row>
    <row r="1822" spans="11:26" x14ac:dyDescent="0.25">
      <c r="K1822" s="7"/>
      <c r="O1822" s="2"/>
      <c r="P1822" s="1"/>
      <c r="V1822" s="1"/>
      <c r="Z1822" s="12"/>
    </row>
    <row r="1823" spans="11:26" x14ac:dyDescent="0.25">
      <c r="K1823" s="7"/>
      <c r="L1823" s="2"/>
      <c r="N1823" s="2"/>
      <c r="O1823" s="2"/>
      <c r="P1823" s="1"/>
      <c r="R1823" s="2"/>
      <c r="T1823" s="2"/>
      <c r="V1823" s="1"/>
      <c r="Z1823" s="12"/>
    </row>
    <row r="1824" spans="11:26" x14ac:dyDescent="0.25">
      <c r="K1824" s="7"/>
      <c r="N1824" s="2"/>
      <c r="O1824" s="2"/>
      <c r="P1824" s="1"/>
      <c r="T1824" s="2"/>
      <c r="V1824" s="1"/>
      <c r="Z1824" s="12"/>
    </row>
    <row r="1825" spans="11:26" x14ac:dyDescent="0.25">
      <c r="K1825" s="7"/>
      <c r="L1825" s="2"/>
      <c r="N1825" s="2"/>
      <c r="O1825" s="2"/>
      <c r="P1825" s="1"/>
      <c r="R1825" s="2"/>
      <c r="T1825" s="2"/>
      <c r="V1825" s="1"/>
      <c r="Z1825" s="12"/>
    </row>
    <row r="1826" spans="11:26" x14ac:dyDescent="0.25">
      <c r="K1826" s="7"/>
      <c r="N1826" s="2"/>
      <c r="O1826" s="2"/>
      <c r="P1826" s="1"/>
      <c r="T1826" s="2"/>
      <c r="V1826" s="1"/>
      <c r="Z1826" s="12"/>
    </row>
    <row r="1827" spans="11:26" x14ac:dyDescent="0.25">
      <c r="K1827" s="7"/>
      <c r="O1827" s="2"/>
      <c r="P1827" s="1"/>
      <c r="V1827" s="1"/>
      <c r="Z1827" s="12"/>
    </row>
    <row r="1828" spans="11:26" x14ac:dyDescent="0.25">
      <c r="K1828" s="7"/>
      <c r="N1828" s="2"/>
      <c r="O1828" s="2"/>
      <c r="P1828" s="1"/>
      <c r="T1828" s="2"/>
      <c r="V1828" s="1"/>
      <c r="Z1828" s="12"/>
    </row>
    <row r="1829" spans="11:26" x14ac:dyDescent="0.25">
      <c r="K1829" s="7"/>
      <c r="L1829" s="2"/>
      <c r="N1829" s="2"/>
      <c r="O1829" s="2"/>
      <c r="P1829" s="1"/>
      <c r="R1829" s="2"/>
      <c r="T1829" s="2"/>
      <c r="V1829" s="1"/>
      <c r="Z1829" s="12"/>
    </row>
    <row r="1830" spans="11:26" x14ac:dyDescent="0.25">
      <c r="K1830" s="7"/>
      <c r="L1830" s="2"/>
      <c r="N1830" s="2"/>
      <c r="O1830" s="2"/>
      <c r="P1830" s="1"/>
      <c r="R1830" s="2"/>
      <c r="T1830" s="2"/>
      <c r="V1830" s="1"/>
      <c r="Z1830" s="12"/>
    </row>
    <row r="1831" spans="11:26" x14ac:dyDescent="0.25">
      <c r="K1831" s="7"/>
      <c r="L1831" s="2"/>
      <c r="N1831" s="2"/>
      <c r="O1831" s="2"/>
      <c r="P1831" s="1"/>
      <c r="R1831" s="2"/>
      <c r="T1831" s="2"/>
      <c r="V1831" s="1"/>
      <c r="Z1831" s="12"/>
    </row>
    <row r="1832" spans="11:26" x14ac:dyDescent="0.25">
      <c r="K1832" s="7"/>
      <c r="O1832" s="2"/>
      <c r="P1832" s="1"/>
      <c r="V1832" s="1"/>
      <c r="Z1832" s="12"/>
    </row>
    <row r="1833" spans="11:26" x14ac:dyDescent="0.25">
      <c r="K1833" s="7"/>
      <c r="L1833" s="2"/>
      <c r="N1833" s="2"/>
      <c r="O1833" s="2"/>
      <c r="P1833" s="1"/>
      <c r="R1833" s="2"/>
      <c r="T1833" s="2"/>
      <c r="V1833" s="1"/>
      <c r="Z1833" s="12"/>
    </row>
    <row r="1834" spans="11:26" x14ac:dyDescent="0.25">
      <c r="K1834" s="7"/>
      <c r="L1834" s="2"/>
      <c r="N1834" s="2"/>
      <c r="O1834" s="2"/>
      <c r="P1834" s="1"/>
      <c r="R1834" s="2"/>
      <c r="T1834" s="2"/>
      <c r="V1834" s="1"/>
      <c r="Z1834" s="12"/>
    </row>
    <row r="1835" spans="11:26" x14ac:dyDescent="0.25">
      <c r="K1835" s="7"/>
      <c r="L1835" s="2"/>
      <c r="N1835" s="2"/>
      <c r="O1835" s="2"/>
      <c r="P1835" s="1"/>
      <c r="R1835" s="2"/>
      <c r="T1835" s="2"/>
      <c r="V1835" s="1"/>
      <c r="Z1835" s="12"/>
    </row>
    <row r="1836" spans="11:26" x14ac:dyDescent="0.25">
      <c r="K1836" s="7"/>
      <c r="L1836" s="2"/>
      <c r="N1836" s="2"/>
      <c r="O1836" s="2"/>
      <c r="P1836" s="1"/>
      <c r="R1836" s="2"/>
      <c r="T1836" s="2"/>
      <c r="V1836" s="1"/>
      <c r="Z1836" s="12"/>
    </row>
    <row r="1837" spans="11:26" x14ac:dyDescent="0.25">
      <c r="K1837" s="7"/>
      <c r="O1837" s="2"/>
      <c r="P1837" s="1"/>
      <c r="V1837" s="1"/>
      <c r="Z1837" s="12"/>
    </row>
    <row r="1838" spans="11:26" x14ac:dyDescent="0.25">
      <c r="K1838" s="7"/>
      <c r="L1838" s="2"/>
      <c r="N1838" s="2"/>
      <c r="O1838" s="2"/>
      <c r="P1838" s="1"/>
      <c r="R1838" s="2"/>
      <c r="T1838" s="2"/>
      <c r="V1838" s="1"/>
      <c r="Z1838" s="12"/>
    </row>
    <row r="1839" spans="11:26" x14ac:dyDescent="0.25">
      <c r="K1839" s="7"/>
      <c r="L1839" s="2"/>
      <c r="N1839" s="2"/>
      <c r="O1839" s="2"/>
      <c r="P1839" s="1"/>
      <c r="R1839" s="2"/>
      <c r="T1839" s="2"/>
      <c r="V1839" s="1"/>
      <c r="Z1839" s="12"/>
    </row>
    <row r="1840" spans="11:26" x14ac:dyDescent="0.25">
      <c r="K1840" s="7"/>
      <c r="L1840" s="2"/>
      <c r="N1840" s="2"/>
      <c r="O1840" s="2"/>
      <c r="P1840" s="1"/>
      <c r="R1840" s="2"/>
      <c r="T1840" s="2"/>
      <c r="V1840" s="1"/>
      <c r="Z1840" s="12"/>
    </row>
    <row r="1841" spans="11:26" x14ac:dyDescent="0.25">
      <c r="K1841" s="7"/>
      <c r="L1841" s="2"/>
      <c r="N1841" s="2"/>
      <c r="O1841" s="2"/>
      <c r="P1841" s="1"/>
      <c r="R1841" s="2"/>
      <c r="T1841" s="2"/>
      <c r="V1841" s="1"/>
      <c r="Z1841" s="12"/>
    </row>
    <row r="1842" spans="11:26" x14ac:dyDescent="0.25">
      <c r="K1842" s="7"/>
      <c r="L1842" s="2"/>
      <c r="N1842" s="2"/>
      <c r="O1842" s="2"/>
      <c r="P1842" s="1"/>
      <c r="R1842" s="2"/>
      <c r="T1842" s="2"/>
      <c r="V1842" s="1"/>
      <c r="Z1842" s="12"/>
    </row>
    <row r="1843" spans="11:26" x14ac:dyDescent="0.25">
      <c r="K1843" s="7"/>
      <c r="L1843" s="2"/>
      <c r="N1843" s="2"/>
      <c r="O1843" s="2"/>
      <c r="P1843" s="1"/>
      <c r="R1843" s="2"/>
      <c r="T1843" s="2"/>
      <c r="V1843" s="1"/>
      <c r="Z1843" s="12"/>
    </row>
    <row r="1844" spans="11:26" x14ac:dyDescent="0.25">
      <c r="K1844" s="7"/>
      <c r="N1844" s="2"/>
      <c r="O1844" s="2"/>
      <c r="P1844" s="1"/>
      <c r="T1844" s="2"/>
      <c r="V1844" s="1"/>
      <c r="Z1844" s="12"/>
    </row>
    <row r="1845" spans="11:26" x14ac:dyDescent="0.25">
      <c r="K1845" s="7"/>
      <c r="L1845" s="2"/>
      <c r="N1845" s="2"/>
      <c r="O1845" s="2"/>
      <c r="P1845" s="1"/>
      <c r="R1845" s="2"/>
      <c r="T1845" s="2"/>
      <c r="V1845" s="1"/>
      <c r="Z1845" s="12"/>
    </row>
    <row r="1846" spans="11:26" x14ac:dyDescent="0.25">
      <c r="K1846" s="7"/>
      <c r="L1846" s="2"/>
      <c r="N1846" s="2"/>
      <c r="O1846" s="2"/>
      <c r="P1846" s="1"/>
      <c r="R1846" s="2"/>
      <c r="T1846" s="2"/>
      <c r="V1846" s="1"/>
      <c r="Z1846" s="12"/>
    </row>
    <row r="1847" spans="11:26" x14ac:dyDescent="0.25">
      <c r="K1847" s="7"/>
      <c r="L1847" s="2"/>
      <c r="N1847" s="2"/>
      <c r="O1847" s="2"/>
      <c r="P1847" s="1"/>
      <c r="R1847" s="2"/>
      <c r="T1847" s="2"/>
      <c r="V1847" s="1"/>
      <c r="Z1847" s="12"/>
    </row>
    <row r="1848" spans="11:26" x14ac:dyDescent="0.25">
      <c r="K1848" s="7"/>
      <c r="L1848" s="2"/>
      <c r="N1848" s="2"/>
      <c r="O1848" s="2"/>
      <c r="P1848" s="1"/>
      <c r="R1848" s="2"/>
      <c r="T1848" s="2"/>
      <c r="V1848" s="1"/>
      <c r="Z1848" s="12"/>
    </row>
    <row r="1849" spans="11:26" x14ac:dyDescent="0.25">
      <c r="K1849" s="7"/>
      <c r="O1849" s="2"/>
      <c r="P1849" s="1"/>
      <c r="V1849" s="1"/>
      <c r="Z1849" s="12"/>
    </row>
    <row r="1850" spans="11:26" x14ac:dyDescent="0.25">
      <c r="K1850" s="7"/>
      <c r="L1850" s="2"/>
      <c r="N1850" s="2"/>
      <c r="O1850" s="2"/>
      <c r="P1850" s="1"/>
      <c r="R1850" s="2"/>
      <c r="T1850" s="2"/>
      <c r="V1850" s="1"/>
      <c r="Z1850" s="12"/>
    </row>
    <row r="1851" spans="11:26" x14ac:dyDescent="0.25">
      <c r="K1851" s="7"/>
      <c r="L1851" s="2"/>
      <c r="N1851" s="2"/>
      <c r="O1851" s="2"/>
      <c r="P1851" s="1"/>
      <c r="R1851" s="2"/>
      <c r="T1851" s="2"/>
      <c r="V1851" s="1"/>
      <c r="Z1851" s="12"/>
    </row>
    <row r="1852" spans="11:26" x14ac:dyDescent="0.25">
      <c r="K1852" s="7"/>
      <c r="O1852" s="2"/>
      <c r="P1852" s="1"/>
      <c r="V1852" s="1"/>
      <c r="Z1852" s="12"/>
    </row>
    <row r="1853" spans="11:26" x14ac:dyDescent="0.25">
      <c r="K1853" s="7"/>
      <c r="L1853" s="2"/>
      <c r="N1853" s="2"/>
      <c r="O1853" s="2"/>
      <c r="P1853" s="1"/>
      <c r="R1853" s="2"/>
      <c r="T1853" s="2"/>
      <c r="V1853" s="1"/>
      <c r="Z1853" s="12"/>
    </row>
    <row r="1854" spans="11:26" x14ac:dyDescent="0.25">
      <c r="K1854" s="7"/>
      <c r="O1854" s="2"/>
      <c r="P1854" s="1"/>
      <c r="V1854" s="1"/>
      <c r="Z1854" s="12"/>
    </row>
    <row r="1855" spans="11:26" x14ac:dyDescent="0.25">
      <c r="K1855" s="7"/>
      <c r="L1855" s="2"/>
      <c r="N1855" s="2"/>
      <c r="O1855" s="2"/>
      <c r="P1855" s="1"/>
      <c r="R1855" s="2"/>
      <c r="T1855" s="2"/>
      <c r="V1855" s="1"/>
      <c r="Z1855" s="12"/>
    </row>
    <row r="1856" spans="11:26" x14ac:dyDescent="0.25">
      <c r="K1856" s="7"/>
      <c r="L1856" s="2"/>
      <c r="N1856" s="2"/>
      <c r="O1856" s="2"/>
      <c r="P1856" s="1"/>
      <c r="R1856" s="2"/>
      <c r="T1856" s="2"/>
      <c r="V1856" s="1"/>
      <c r="Z1856" s="12"/>
    </row>
    <row r="1857" spans="11:26" x14ac:dyDescent="0.25">
      <c r="K1857" s="7"/>
      <c r="N1857" s="2"/>
      <c r="O1857" s="2"/>
      <c r="P1857" s="1"/>
      <c r="T1857" s="2"/>
      <c r="V1857" s="1"/>
      <c r="Z1857" s="12"/>
    </row>
    <row r="1858" spans="11:26" x14ac:dyDescent="0.25">
      <c r="K1858" s="7"/>
      <c r="L1858" s="2"/>
      <c r="N1858" s="2"/>
      <c r="O1858" s="2"/>
      <c r="P1858" s="1"/>
      <c r="R1858" s="2"/>
      <c r="T1858" s="2"/>
      <c r="V1858" s="1"/>
      <c r="Z1858" s="12"/>
    </row>
    <row r="1859" spans="11:26" x14ac:dyDescent="0.25">
      <c r="K1859" s="7"/>
      <c r="N1859" s="2"/>
      <c r="O1859" s="2"/>
      <c r="P1859" s="1"/>
      <c r="T1859" s="2"/>
      <c r="V1859" s="1"/>
      <c r="Z1859" s="12"/>
    </row>
    <row r="1860" spans="11:26" x14ac:dyDescent="0.25">
      <c r="K1860" s="7"/>
      <c r="L1860" s="2"/>
      <c r="N1860" s="2"/>
      <c r="O1860" s="2"/>
      <c r="P1860" s="1"/>
      <c r="R1860" s="2"/>
      <c r="T1860" s="2"/>
      <c r="V1860" s="1"/>
      <c r="Z1860" s="12"/>
    </row>
    <row r="1861" spans="11:26" x14ac:dyDescent="0.25">
      <c r="K1861" s="7"/>
      <c r="L1861" s="2"/>
      <c r="N1861" s="2"/>
      <c r="O1861" s="2"/>
      <c r="P1861" s="1"/>
      <c r="R1861" s="2"/>
      <c r="T1861" s="2"/>
      <c r="V1861" s="1"/>
      <c r="Z1861" s="12"/>
    </row>
    <row r="1862" spans="11:26" x14ac:dyDescent="0.25">
      <c r="K1862" s="7"/>
      <c r="L1862" s="2"/>
      <c r="N1862" s="2"/>
      <c r="O1862" s="2"/>
      <c r="P1862" s="1"/>
      <c r="R1862" s="2"/>
      <c r="T1862" s="2"/>
      <c r="V1862" s="1"/>
      <c r="Z1862" s="12"/>
    </row>
    <row r="1863" spans="11:26" x14ac:dyDescent="0.25">
      <c r="K1863" s="7"/>
      <c r="L1863" s="2"/>
      <c r="N1863" s="2"/>
      <c r="O1863" s="2"/>
      <c r="P1863" s="1"/>
      <c r="R1863" s="2"/>
      <c r="T1863" s="2"/>
      <c r="V1863" s="1"/>
      <c r="Z1863" s="12"/>
    </row>
    <row r="1864" spans="11:26" x14ac:dyDescent="0.25">
      <c r="K1864" s="7"/>
      <c r="O1864" s="2"/>
      <c r="P1864" s="1"/>
      <c r="V1864" s="1"/>
      <c r="Z1864" s="12"/>
    </row>
    <row r="1865" spans="11:26" x14ac:dyDescent="0.25">
      <c r="K1865" s="7"/>
      <c r="L1865" s="2"/>
      <c r="N1865" s="2"/>
      <c r="O1865" s="2"/>
      <c r="P1865" s="1"/>
      <c r="R1865" s="2"/>
      <c r="T1865" s="2"/>
      <c r="V1865" s="1"/>
      <c r="Z1865" s="12"/>
    </row>
    <row r="1866" spans="11:26" x14ac:dyDescent="0.25">
      <c r="K1866" s="7"/>
      <c r="L1866" s="2"/>
      <c r="N1866" s="2"/>
      <c r="O1866" s="2"/>
      <c r="P1866" s="1"/>
      <c r="R1866" s="2"/>
      <c r="T1866" s="2"/>
      <c r="V1866" s="1"/>
      <c r="Z1866" s="12"/>
    </row>
    <row r="1867" spans="11:26" x14ac:dyDescent="0.25">
      <c r="K1867" s="7"/>
      <c r="O1867" s="2"/>
      <c r="P1867" s="1"/>
      <c r="V1867" s="1"/>
      <c r="Z1867" s="12"/>
    </row>
    <row r="1868" spans="11:26" x14ac:dyDescent="0.25">
      <c r="K1868" s="7"/>
      <c r="L1868" s="2"/>
      <c r="N1868" s="2"/>
      <c r="O1868" s="2"/>
      <c r="P1868" s="1"/>
      <c r="R1868" s="2"/>
      <c r="T1868" s="2"/>
      <c r="V1868" s="1"/>
      <c r="Z1868" s="12"/>
    </row>
    <row r="1869" spans="11:26" x14ac:dyDescent="0.25">
      <c r="K1869" s="7"/>
      <c r="L1869" s="2"/>
      <c r="N1869" s="2"/>
      <c r="O1869" s="2"/>
      <c r="P1869" s="1"/>
      <c r="R1869" s="2"/>
      <c r="T1869" s="2"/>
      <c r="V1869" s="1"/>
      <c r="Z1869" s="12"/>
    </row>
    <row r="1870" spans="11:26" x14ac:dyDescent="0.25">
      <c r="K1870" s="7"/>
      <c r="N1870" s="2"/>
      <c r="O1870" s="2"/>
      <c r="P1870" s="1"/>
      <c r="T1870" s="2"/>
      <c r="V1870" s="1"/>
      <c r="Z1870" s="12"/>
    </row>
    <row r="1871" spans="11:26" x14ac:dyDescent="0.25">
      <c r="K1871" s="7"/>
      <c r="L1871" s="2"/>
      <c r="N1871" s="2"/>
      <c r="O1871" s="2"/>
      <c r="P1871" s="1"/>
      <c r="R1871" s="2"/>
      <c r="T1871" s="2"/>
      <c r="V1871" s="1"/>
      <c r="Z1871" s="12"/>
    </row>
    <row r="1872" spans="11:26" x14ac:dyDescent="0.25">
      <c r="K1872" s="7"/>
      <c r="N1872" s="2"/>
      <c r="O1872" s="2"/>
      <c r="P1872" s="1"/>
      <c r="T1872" s="2"/>
      <c r="V1872" s="1"/>
      <c r="Z1872" s="12"/>
    </row>
    <row r="1873" spans="11:26" x14ac:dyDescent="0.25">
      <c r="K1873" s="7"/>
      <c r="L1873" s="2"/>
      <c r="N1873" s="2"/>
      <c r="O1873" s="2"/>
      <c r="P1873" s="1"/>
      <c r="R1873" s="2"/>
      <c r="T1873" s="2"/>
      <c r="V1873" s="1"/>
      <c r="Z1873" s="12"/>
    </row>
    <row r="1874" spans="11:26" x14ac:dyDescent="0.25">
      <c r="K1874" s="7"/>
      <c r="O1874" s="2"/>
      <c r="P1874" s="1"/>
      <c r="V1874" s="1"/>
      <c r="Z1874" s="12"/>
    </row>
    <row r="1875" spans="11:26" x14ac:dyDescent="0.25">
      <c r="K1875" s="7"/>
      <c r="L1875" s="2"/>
      <c r="N1875" s="2"/>
      <c r="O1875" s="2"/>
      <c r="P1875" s="1"/>
      <c r="R1875" s="2"/>
      <c r="T1875" s="2"/>
      <c r="V1875" s="1"/>
      <c r="Z1875" s="12"/>
    </row>
    <row r="1876" spans="11:26" x14ac:dyDescent="0.25">
      <c r="K1876" s="7"/>
      <c r="L1876" s="2"/>
      <c r="N1876" s="2"/>
      <c r="O1876" s="2"/>
      <c r="P1876" s="1"/>
      <c r="R1876" s="2"/>
      <c r="T1876" s="2"/>
      <c r="V1876" s="1"/>
      <c r="Z1876" s="12"/>
    </row>
    <row r="1877" spans="11:26" x14ac:dyDescent="0.25">
      <c r="K1877" s="7"/>
      <c r="N1877" s="2"/>
      <c r="O1877" s="2"/>
      <c r="P1877" s="1"/>
      <c r="T1877" s="2"/>
      <c r="V1877" s="1"/>
      <c r="Z1877" s="12"/>
    </row>
    <row r="1878" spans="11:26" x14ac:dyDescent="0.25">
      <c r="K1878" s="7"/>
      <c r="O1878" s="2"/>
      <c r="P1878" s="1"/>
      <c r="V1878" s="1"/>
      <c r="Z1878" s="12"/>
    </row>
    <row r="1879" spans="11:26" x14ac:dyDescent="0.25">
      <c r="K1879" s="7"/>
      <c r="L1879" s="2"/>
      <c r="N1879" s="2"/>
      <c r="O1879" s="2"/>
      <c r="P1879" s="1"/>
      <c r="R1879" s="2"/>
      <c r="T1879" s="2"/>
      <c r="V1879" s="1"/>
      <c r="Z1879" s="12"/>
    </row>
    <row r="1880" spans="11:26" x14ac:dyDescent="0.25">
      <c r="K1880" s="7"/>
      <c r="L1880" s="2"/>
      <c r="N1880" s="2"/>
      <c r="O1880" s="2"/>
      <c r="P1880" s="1"/>
      <c r="R1880" s="2"/>
      <c r="T1880" s="2"/>
      <c r="V1880" s="1"/>
      <c r="Z1880" s="12"/>
    </row>
    <row r="1881" spans="11:26" x14ac:dyDescent="0.25">
      <c r="K1881" s="7"/>
      <c r="O1881" s="2"/>
      <c r="P1881" s="1"/>
      <c r="V1881" s="1"/>
      <c r="Z1881" s="12"/>
    </row>
    <row r="1882" spans="11:26" x14ac:dyDescent="0.25">
      <c r="K1882" s="7"/>
      <c r="N1882" s="2"/>
      <c r="O1882" s="2"/>
      <c r="P1882" s="1"/>
      <c r="T1882" s="2"/>
      <c r="V1882" s="1"/>
      <c r="Z1882" s="12"/>
    </row>
    <row r="1883" spans="11:26" x14ac:dyDescent="0.25">
      <c r="K1883" s="7"/>
      <c r="L1883" s="2"/>
      <c r="N1883" s="2"/>
      <c r="O1883" s="2"/>
      <c r="P1883" s="1"/>
      <c r="R1883" s="2"/>
      <c r="T1883" s="2"/>
      <c r="V1883" s="1"/>
      <c r="Z1883" s="12"/>
    </row>
    <row r="1884" spans="11:26" x14ac:dyDescent="0.25">
      <c r="K1884" s="7"/>
      <c r="L1884" s="2"/>
      <c r="N1884" s="2"/>
      <c r="O1884" s="2"/>
      <c r="P1884" s="1"/>
      <c r="R1884" s="2"/>
      <c r="T1884" s="2"/>
      <c r="V1884" s="1"/>
      <c r="Z1884" s="12"/>
    </row>
    <row r="1885" spans="11:26" x14ac:dyDescent="0.25">
      <c r="K1885" s="7"/>
      <c r="L1885" s="2"/>
      <c r="N1885" s="2"/>
      <c r="O1885" s="2"/>
      <c r="P1885" s="1"/>
      <c r="R1885" s="2"/>
      <c r="T1885" s="2"/>
      <c r="V1885" s="1"/>
      <c r="Z1885" s="12"/>
    </row>
    <row r="1886" spans="11:26" x14ac:dyDescent="0.25">
      <c r="K1886" s="7"/>
      <c r="O1886" s="2"/>
      <c r="P1886" s="1"/>
      <c r="V1886" s="1"/>
      <c r="Z1886" s="12"/>
    </row>
    <row r="1887" spans="11:26" x14ac:dyDescent="0.25">
      <c r="K1887" s="7"/>
      <c r="N1887" s="2"/>
      <c r="O1887" s="2"/>
      <c r="P1887" s="1"/>
      <c r="T1887" s="2"/>
      <c r="V1887" s="1"/>
      <c r="Z1887" s="12"/>
    </row>
    <row r="1888" spans="11:26" x14ac:dyDescent="0.25">
      <c r="K1888" s="7"/>
      <c r="L1888" s="2"/>
      <c r="N1888" s="2"/>
      <c r="O1888" s="2"/>
      <c r="P1888" s="1"/>
      <c r="R1888" s="2"/>
      <c r="T1888" s="2"/>
      <c r="V1888" s="1"/>
      <c r="Z1888" s="12"/>
    </row>
    <row r="1889" spans="11:26" x14ac:dyDescent="0.25">
      <c r="K1889" s="7"/>
      <c r="N1889" s="2"/>
      <c r="O1889" s="2"/>
      <c r="P1889" s="1"/>
      <c r="T1889" s="2"/>
      <c r="V1889" s="1"/>
      <c r="Z1889" s="12"/>
    </row>
    <row r="1890" spans="11:26" x14ac:dyDescent="0.25">
      <c r="K1890" s="7"/>
      <c r="N1890" s="2"/>
      <c r="O1890" s="2"/>
      <c r="P1890" s="1"/>
      <c r="T1890" s="2"/>
      <c r="V1890" s="1"/>
      <c r="Z1890" s="12"/>
    </row>
    <row r="1891" spans="11:26" x14ac:dyDescent="0.25">
      <c r="K1891" s="7"/>
      <c r="L1891" s="2"/>
      <c r="N1891" s="2"/>
      <c r="O1891" s="2"/>
      <c r="P1891" s="1"/>
      <c r="R1891" s="2"/>
      <c r="T1891" s="2"/>
      <c r="V1891" s="1"/>
      <c r="Z1891" s="12"/>
    </row>
    <row r="1892" spans="11:26" x14ac:dyDescent="0.25">
      <c r="K1892" s="7"/>
      <c r="O1892" s="2"/>
      <c r="P1892" s="1"/>
      <c r="V1892" s="1"/>
      <c r="Z1892" s="12"/>
    </row>
    <row r="1893" spans="11:26" x14ac:dyDescent="0.25">
      <c r="K1893" s="7"/>
      <c r="L1893" s="2"/>
      <c r="N1893" s="2"/>
      <c r="O1893" s="2"/>
      <c r="P1893" s="1"/>
      <c r="R1893" s="2"/>
      <c r="T1893" s="2"/>
      <c r="V1893" s="1"/>
      <c r="Z1893" s="12"/>
    </row>
    <row r="1894" spans="11:26" x14ac:dyDescent="0.25">
      <c r="K1894" s="7"/>
      <c r="L1894" s="2"/>
      <c r="N1894" s="2"/>
      <c r="O1894" s="2"/>
      <c r="P1894" s="1"/>
      <c r="R1894" s="2"/>
      <c r="T1894" s="2"/>
      <c r="V1894" s="1"/>
      <c r="Z1894" s="12"/>
    </row>
    <row r="1895" spans="11:26" x14ac:dyDescent="0.25">
      <c r="K1895" s="7"/>
      <c r="L1895" s="2"/>
      <c r="N1895" s="2"/>
      <c r="O1895" s="2"/>
      <c r="P1895" s="1"/>
      <c r="R1895" s="2"/>
      <c r="T1895" s="2"/>
      <c r="V1895" s="1"/>
      <c r="Z1895" s="12"/>
    </row>
    <row r="1896" spans="11:26" x14ac:dyDescent="0.25">
      <c r="K1896" s="7"/>
      <c r="O1896" s="2"/>
      <c r="P1896" s="1"/>
      <c r="V1896" s="1"/>
      <c r="Z1896" s="12"/>
    </row>
    <row r="1897" spans="11:26" x14ac:dyDescent="0.25">
      <c r="K1897" s="7"/>
      <c r="O1897" s="2"/>
      <c r="P1897" s="1"/>
      <c r="V1897" s="1"/>
      <c r="Z1897" s="12"/>
    </row>
    <row r="1898" spans="11:26" x14ac:dyDescent="0.25">
      <c r="K1898" s="7"/>
      <c r="L1898" s="2"/>
      <c r="N1898" s="2"/>
      <c r="O1898" s="2"/>
      <c r="P1898" s="1"/>
      <c r="R1898" s="2"/>
      <c r="T1898" s="2"/>
      <c r="V1898" s="1"/>
      <c r="Z1898" s="12"/>
    </row>
    <row r="1899" spans="11:26" x14ac:dyDescent="0.25">
      <c r="K1899" s="7"/>
      <c r="O1899" s="2"/>
      <c r="P1899" s="1"/>
      <c r="V1899" s="1"/>
      <c r="Z1899" s="12"/>
    </row>
    <row r="1900" spans="11:26" x14ac:dyDescent="0.25">
      <c r="K1900" s="7"/>
      <c r="L1900" s="2"/>
      <c r="N1900" s="2"/>
      <c r="O1900" s="2"/>
      <c r="P1900" s="1"/>
      <c r="R1900" s="2"/>
      <c r="T1900" s="2"/>
      <c r="V1900" s="1"/>
      <c r="Z1900" s="12"/>
    </row>
    <row r="1901" spans="11:26" x14ac:dyDescent="0.25">
      <c r="K1901" s="7"/>
      <c r="L1901" s="2"/>
      <c r="N1901" s="2"/>
      <c r="O1901" s="2"/>
      <c r="P1901" s="1"/>
      <c r="R1901" s="2"/>
      <c r="T1901" s="2"/>
      <c r="V1901" s="1"/>
      <c r="Z1901" s="12"/>
    </row>
    <row r="1902" spans="11:26" x14ac:dyDescent="0.25">
      <c r="K1902" s="7"/>
      <c r="O1902" s="2"/>
      <c r="P1902" s="1"/>
      <c r="V1902" s="1"/>
      <c r="Z1902" s="12"/>
    </row>
    <row r="1903" spans="11:26" x14ac:dyDescent="0.25">
      <c r="K1903" s="7"/>
      <c r="O1903" s="2"/>
      <c r="P1903" s="1"/>
      <c r="V1903" s="1"/>
      <c r="Z1903" s="12"/>
    </row>
    <row r="1904" spans="11:26" x14ac:dyDescent="0.25">
      <c r="K1904" s="7"/>
      <c r="N1904" s="2"/>
      <c r="O1904" s="2"/>
      <c r="P1904" s="1"/>
      <c r="T1904" s="2"/>
      <c r="V1904" s="1"/>
      <c r="Z1904" s="12"/>
    </row>
    <row r="1905" spans="11:26" x14ac:dyDescent="0.25">
      <c r="K1905" s="7"/>
      <c r="N1905" s="2"/>
      <c r="O1905" s="2"/>
      <c r="P1905" s="1"/>
      <c r="T1905" s="2"/>
      <c r="V1905" s="1"/>
      <c r="Z1905" s="12"/>
    </row>
    <row r="1906" spans="11:26" x14ac:dyDescent="0.25">
      <c r="K1906" s="7"/>
      <c r="L1906" s="2"/>
      <c r="N1906" s="2"/>
      <c r="O1906" s="2"/>
      <c r="P1906" s="1"/>
      <c r="R1906" s="2"/>
      <c r="T1906" s="2"/>
      <c r="V1906" s="1"/>
      <c r="Z1906" s="12"/>
    </row>
    <row r="1907" spans="11:26" x14ac:dyDescent="0.25">
      <c r="K1907" s="7"/>
      <c r="L1907" s="2"/>
      <c r="N1907" s="2"/>
      <c r="O1907" s="2"/>
      <c r="P1907" s="1"/>
      <c r="R1907" s="2"/>
      <c r="T1907" s="2"/>
      <c r="V1907" s="1"/>
      <c r="Z1907" s="12"/>
    </row>
    <row r="1908" spans="11:26" x14ac:dyDescent="0.25">
      <c r="K1908" s="7"/>
      <c r="L1908" s="2"/>
      <c r="N1908" s="2"/>
      <c r="O1908" s="2"/>
      <c r="P1908" s="1"/>
      <c r="R1908" s="2"/>
      <c r="T1908" s="2"/>
      <c r="V1908" s="1"/>
      <c r="Z1908" s="12"/>
    </row>
    <row r="1909" spans="11:26" x14ac:dyDescent="0.25">
      <c r="K1909" s="7"/>
      <c r="N1909" s="2"/>
      <c r="O1909" s="2"/>
      <c r="P1909" s="1"/>
      <c r="T1909" s="2"/>
      <c r="V1909" s="1"/>
      <c r="Z1909" s="12"/>
    </row>
    <row r="1910" spans="11:26" x14ac:dyDescent="0.25">
      <c r="K1910" s="7"/>
      <c r="O1910" s="2"/>
      <c r="P1910" s="1"/>
      <c r="V1910" s="1"/>
      <c r="Z1910" s="12"/>
    </row>
    <row r="1911" spans="11:26" x14ac:dyDescent="0.25">
      <c r="K1911" s="7"/>
      <c r="L1911" s="2"/>
      <c r="N1911" s="2"/>
      <c r="O1911" s="2"/>
      <c r="P1911" s="1"/>
      <c r="R1911" s="2"/>
      <c r="T1911" s="2"/>
      <c r="V1911" s="1"/>
      <c r="Z1911" s="12"/>
    </row>
    <row r="1912" spans="11:26" x14ac:dyDescent="0.25">
      <c r="K1912" s="7"/>
      <c r="L1912" s="2"/>
      <c r="N1912" s="2"/>
      <c r="O1912" s="2"/>
      <c r="P1912" s="1"/>
      <c r="R1912" s="2"/>
      <c r="T1912" s="2"/>
      <c r="V1912" s="1"/>
      <c r="Z1912" s="12"/>
    </row>
    <row r="1913" spans="11:26" x14ac:dyDescent="0.25">
      <c r="K1913" s="7"/>
      <c r="L1913" s="2"/>
      <c r="N1913" s="2"/>
      <c r="O1913" s="2"/>
      <c r="P1913" s="1"/>
      <c r="R1913" s="2"/>
      <c r="T1913" s="2"/>
      <c r="V1913" s="1"/>
      <c r="Z1913" s="12"/>
    </row>
    <row r="1914" spans="11:26" x14ac:dyDescent="0.25">
      <c r="K1914" s="7"/>
      <c r="L1914" s="2"/>
      <c r="N1914" s="2"/>
      <c r="O1914" s="2"/>
      <c r="P1914" s="1"/>
      <c r="R1914" s="2"/>
      <c r="T1914" s="2"/>
      <c r="V1914" s="1"/>
      <c r="Z1914" s="12"/>
    </row>
    <row r="1915" spans="11:26" x14ac:dyDescent="0.25">
      <c r="K1915" s="7"/>
      <c r="O1915" s="2"/>
      <c r="P1915" s="1"/>
      <c r="V1915" s="1"/>
      <c r="Z1915" s="12"/>
    </row>
    <row r="1916" spans="11:26" x14ac:dyDescent="0.25">
      <c r="K1916" s="7"/>
      <c r="N1916" s="2"/>
      <c r="O1916" s="2"/>
      <c r="P1916" s="1"/>
      <c r="T1916" s="2"/>
      <c r="V1916" s="1"/>
      <c r="Z1916" s="12"/>
    </row>
    <row r="1917" spans="11:26" x14ac:dyDescent="0.25">
      <c r="K1917" s="7"/>
      <c r="L1917" s="2"/>
      <c r="N1917" s="2"/>
      <c r="O1917" s="2"/>
      <c r="P1917" s="1"/>
      <c r="R1917" s="2"/>
      <c r="T1917" s="2"/>
      <c r="V1917" s="1"/>
      <c r="Z1917" s="12"/>
    </row>
    <row r="1918" spans="11:26" x14ac:dyDescent="0.25">
      <c r="K1918" s="7"/>
      <c r="L1918" s="2"/>
      <c r="N1918" s="2"/>
      <c r="O1918" s="2"/>
      <c r="P1918" s="1"/>
      <c r="R1918" s="2"/>
      <c r="T1918" s="2"/>
      <c r="V1918" s="1"/>
      <c r="Z1918" s="12"/>
    </row>
    <row r="1919" spans="11:26" x14ac:dyDescent="0.25">
      <c r="K1919" s="7"/>
      <c r="N1919" s="2"/>
      <c r="O1919" s="2"/>
      <c r="P1919" s="1"/>
      <c r="T1919" s="2"/>
      <c r="V1919" s="1"/>
      <c r="Z1919" s="12"/>
    </row>
    <row r="1920" spans="11:26" x14ac:dyDescent="0.25">
      <c r="K1920" s="7"/>
      <c r="L1920" s="2"/>
      <c r="N1920" s="2"/>
      <c r="O1920" s="2"/>
      <c r="P1920" s="1"/>
      <c r="R1920" s="2"/>
      <c r="T1920" s="2"/>
      <c r="V1920" s="1"/>
      <c r="Z1920" s="12"/>
    </row>
    <row r="1921" spans="11:26" x14ac:dyDescent="0.25">
      <c r="K1921" s="7"/>
      <c r="L1921" s="2"/>
      <c r="N1921" s="2"/>
      <c r="O1921" s="2"/>
      <c r="P1921" s="1"/>
      <c r="R1921" s="2"/>
      <c r="T1921" s="2"/>
      <c r="V1921" s="1"/>
      <c r="Z1921" s="12"/>
    </row>
    <row r="1922" spans="11:26" x14ac:dyDescent="0.25">
      <c r="K1922" s="7"/>
      <c r="L1922" s="2"/>
      <c r="N1922" s="2"/>
      <c r="O1922" s="2"/>
      <c r="P1922" s="1"/>
      <c r="R1922" s="2"/>
      <c r="T1922" s="2"/>
      <c r="V1922" s="1"/>
      <c r="Z1922" s="12"/>
    </row>
    <row r="1923" spans="11:26" x14ac:dyDescent="0.25">
      <c r="K1923" s="7"/>
      <c r="N1923" s="2"/>
      <c r="O1923" s="2"/>
      <c r="P1923" s="1"/>
      <c r="T1923" s="2"/>
      <c r="V1923" s="1"/>
      <c r="Z1923" s="12"/>
    </row>
    <row r="1924" spans="11:26" x14ac:dyDescent="0.25">
      <c r="K1924" s="7"/>
      <c r="L1924" s="2"/>
      <c r="N1924" s="2"/>
      <c r="O1924" s="2"/>
      <c r="P1924" s="1"/>
      <c r="R1924" s="2"/>
      <c r="T1924" s="2"/>
      <c r="V1924" s="1"/>
      <c r="Z1924" s="12"/>
    </row>
    <row r="1925" spans="11:26" x14ac:dyDescent="0.25">
      <c r="K1925" s="7"/>
      <c r="L1925" s="2"/>
      <c r="N1925" s="2"/>
      <c r="O1925" s="2"/>
      <c r="P1925" s="1"/>
      <c r="R1925" s="2"/>
      <c r="T1925" s="2"/>
      <c r="V1925" s="1"/>
      <c r="Z1925" s="12"/>
    </row>
    <row r="1926" spans="11:26" x14ac:dyDescent="0.25">
      <c r="K1926" s="7"/>
      <c r="O1926" s="2"/>
      <c r="P1926" s="1"/>
      <c r="V1926" s="1"/>
      <c r="Z1926" s="12"/>
    </row>
    <row r="1927" spans="11:26" x14ac:dyDescent="0.25">
      <c r="K1927" s="7"/>
      <c r="L1927" s="2"/>
      <c r="N1927" s="2"/>
      <c r="O1927" s="2"/>
      <c r="P1927" s="1"/>
      <c r="R1927" s="2"/>
      <c r="T1927" s="2"/>
      <c r="V1927" s="1"/>
      <c r="Z1927" s="12"/>
    </row>
    <row r="1928" spans="11:26" x14ac:dyDescent="0.25">
      <c r="K1928" s="7"/>
      <c r="L1928" s="2"/>
      <c r="N1928" s="2"/>
      <c r="O1928" s="2"/>
      <c r="P1928" s="1"/>
      <c r="R1928" s="2"/>
      <c r="T1928" s="2"/>
      <c r="V1928" s="1"/>
      <c r="Z1928" s="12"/>
    </row>
    <row r="1929" spans="11:26" x14ac:dyDescent="0.25">
      <c r="K1929" s="7"/>
      <c r="L1929" s="2"/>
      <c r="N1929" s="2"/>
      <c r="O1929" s="2"/>
      <c r="P1929" s="1"/>
      <c r="R1929" s="2"/>
      <c r="T1929" s="2"/>
      <c r="V1929" s="1"/>
      <c r="Z1929" s="12"/>
    </row>
    <row r="1930" spans="11:26" x14ac:dyDescent="0.25">
      <c r="K1930" s="7"/>
      <c r="N1930" s="2"/>
      <c r="O1930" s="2"/>
      <c r="P1930" s="1"/>
      <c r="T1930" s="2"/>
      <c r="V1930" s="1"/>
      <c r="Z1930" s="12"/>
    </row>
    <row r="1931" spans="11:26" x14ac:dyDescent="0.25">
      <c r="K1931" s="7"/>
      <c r="L1931" s="2"/>
      <c r="N1931" s="2"/>
      <c r="O1931" s="2"/>
      <c r="P1931" s="1"/>
      <c r="R1931" s="2"/>
      <c r="T1931" s="2"/>
      <c r="V1931" s="1"/>
      <c r="Z1931" s="12"/>
    </row>
    <row r="1932" spans="11:26" x14ac:dyDescent="0.25">
      <c r="K1932" s="7"/>
      <c r="O1932" s="2"/>
      <c r="P1932" s="1"/>
      <c r="V1932" s="1"/>
      <c r="Z1932" s="12"/>
    </row>
    <row r="1933" spans="11:26" x14ac:dyDescent="0.25">
      <c r="K1933" s="7"/>
      <c r="L1933" s="2"/>
      <c r="N1933" s="2"/>
      <c r="O1933" s="2"/>
      <c r="P1933" s="1"/>
      <c r="R1933" s="2"/>
      <c r="T1933" s="2"/>
      <c r="V1933" s="1"/>
      <c r="Z1933" s="12"/>
    </row>
    <row r="1934" spans="11:26" x14ac:dyDescent="0.25">
      <c r="K1934" s="7"/>
      <c r="L1934" s="2"/>
      <c r="N1934" s="2"/>
      <c r="O1934" s="2"/>
      <c r="P1934" s="1"/>
      <c r="R1934" s="2"/>
      <c r="T1934" s="2"/>
      <c r="V1934" s="1"/>
      <c r="Z1934" s="12"/>
    </row>
    <row r="1935" spans="11:26" x14ac:dyDescent="0.25">
      <c r="K1935" s="7"/>
      <c r="L1935" s="2"/>
      <c r="N1935" s="2"/>
      <c r="O1935" s="2"/>
      <c r="P1935" s="1"/>
      <c r="R1935" s="2"/>
      <c r="T1935" s="2"/>
      <c r="V1935" s="1"/>
      <c r="Z1935" s="12"/>
    </row>
    <row r="1936" spans="11:26" x14ac:dyDescent="0.25">
      <c r="K1936" s="7"/>
      <c r="O1936" s="2"/>
      <c r="P1936" s="1"/>
      <c r="V1936" s="1"/>
      <c r="Z1936" s="12"/>
    </row>
    <row r="1937" spans="11:26" x14ac:dyDescent="0.25">
      <c r="K1937" s="7"/>
      <c r="N1937" s="2"/>
      <c r="O1937" s="2"/>
      <c r="P1937" s="1"/>
      <c r="T1937" s="2"/>
      <c r="V1937" s="1"/>
      <c r="Z1937" s="12"/>
    </row>
    <row r="1938" spans="11:26" x14ac:dyDescent="0.25">
      <c r="K1938" s="7"/>
      <c r="L1938" s="2"/>
      <c r="N1938" s="2"/>
      <c r="O1938" s="2"/>
      <c r="P1938" s="1"/>
      <c r="R1938" s="2"/>
      <c r="T1938" s="2"/>
      <c r="V1938" s="1"/>
      <c r="Z1938" s="12"/>
    </row>
    <row r="1939" spans="11:26" x14ac:dyDescent="0.25">
      <c r="K1939" s="7"/>
      <c r="O1939" s="2"/>
      <c r="P1939" s="1"/>
      <c r="V1939" s="1"/>
      <c r="Z1939" s="12"/>
    </row>
    <row r="1940" spans="11:26" x14ac:dyDescent="0.25">
      <c r="K1940" s="7"/>
      <c r="O1940" s="2"/>
      <c r="P1940" s="1"/>
      <c r="V1940" s="1"/>
      <c r="Z1940" s="12"/>
    </row>
    <row r="1941" spans="11:26" x14ac:dyDescent="0.25">
      <c r="K1941" s="7"/>
      <c r="L1941" s="2"/>
      <c r="N1941" s="2"/>
      <c r="O1941" s="2"/>
      <c r="P1941" s="1"/>
      <c r="R1941" s="2"/>
      <c r="T1941" s="2"/>
      <c r="V1941" s="1"/>
      <c r="Z1941" s="12"/>
    </row>
    <row r="1942" spans="11:26" x14ac:dyDescent="0.25">
      <c r="K1942" s="7"/>
      <c r="L1942" s="2"/>
      <c r="N1942" s="2"/>
      <c r="O1942" s="2"/>
      <c r="P1942" s="1"/>
      <c r="R1942" s="2"/>
      <c r="T1942" s="2"/>
      <c r="V1942" s="1"/>
      <c r="Z1942" s="12"/>
    </row>
    <row r="1943" spans="11:26" x14ac:dyDescent="0.25">
      <c r="K1943" s="7"/>
      <c r="N1943" s="2"/>
      <c r="O1943" s="2"/>
      <c r="P1943" s="1"/>
      <c r="T1943" s="2"/>
      <c r="V1943" s="1"/>
      <c r="Z1943" s="12"/>
    </row>
    <row r="1944" spans="11:26" x14ac:dyDescent="0.25">
      <c r="K1944" s="7"/>
      <c r="N1944" s="2"/>
      <c r="O1944" s="2"/>
      <c r="P1944" s="1"/>
      <c r="T1944" s="2"/>
      <c r="V1944" s="1"/>
      <c r="Z1944" s="12"/>
    </row>
    <row r="1945" spans="11:26" x14ac:dyDescent="0.25">
      <c r="K1945" s="7"/>
      <c r="L1945" s="2"/>
      <c r="N1945" s="2"/>
      <c r="O1945" s="2"/>
      <c r="P1945" s="1"/>
      <c r="R1945" s="2"/>
      <c r="T1945" s="2"/>
      <c r="V1945" s="1"/>
      <c r="Z1945" s="12"/>
    </row>
    <row r="1946" spans="11:26" x14ac:dyDescent="0.25">
      <c r="K1946" s="7"/>
      <c r="O1946" s="2"/>
      <c r="P1946" s="1"/>
      <c r="V1946" s="1"/>
      <c r="Z1946" s="12"/>
    </row>
    <row r="1947" spans="11:26" x14ac:dyDescent="0.25">
      <c r="K1947" s="7"/>
      <c r="N1947" s="2"/>
      <c r="O1947" s="2"/>
      <c r="P1947" s="1"/>
      <c r="T1947" s="2"/>
      <c r="V1947" s="1"/>
      <c r="Z1947" s="12"/>
    </row>
    <row r="1948" spans="11:26" x14ac:dyDescent="0.25">
      <c r="K1948" s="7"/>
      <c r="O1948" s="2"/>
      <c r="P1948" s="1"/>
      <c r="V1948" s="1"/>
      <c r="Z1948" s="12"/>
    </row>
    <row r="1949" spans="11:26" x14ac:dyDescent="0.25">
      <c r="K1949" s="7"/>
      <c r="L1949" s="2"/>
      <c r="N1949" s="2"/>
      <c r="O1949" s="2"/>
      <c r="P1949" s="1"/>
      <c r="R1949" s="2"/>
      <c r="T1949" s="2"/>
      <c r="V1949" s="1"/>
      <c r="Z1949" s="12"/>
    </row>
    <row r="1950" spans="11:26" x14ac:dyDescent="0.25">
      <c r="K1950" s="7"/>
      <c r="O1950" s="2"/>
      <c r="P1950" s="1"/>
      <c r="V1950" s="1"/>
      <c r="Z1950" s="12"/>
    </row>
    <row r="1951" spans="11:26" x14ac:dyDescent="0.25">
      <c r="K1951" s="7"/>
      <c r="O1951" s="2"/>
      <c r="P1951" s="1"/>
      <c r="V1951" s="1"/>
      <c r="Z1951" s="12"/>
    </row>
    <row r="1952" spans="11:26" x14ac:dyDescent="0.25">
      <c r="K1952" s="7"/>
      <c r="L1952" s="2"/>
      <c r="N1952" s="2"/>
      <c r="O1952" s="2"/>
      <c r="P1952" s="1"/>
      <c r="R1952" s="2"/>
      <c r="T1952" s="2"/>
      <c r="V1952" s="1"/>
      <c r="Z1952" s="12"/>
    </row>
    <row r="1953" spans="11:26" x14ac:dyDescent="0.25">
      <c r="K1953" s="7"/>
      <c r="O1953" s="2"/>
      <c r="P1953" s="1"/>
      <c r="V1953" s="1"/>
      <c r="Z1953" s="12"/>
    </row>
    <row r="1954" spans="11:26" x14ac:dyDescent="0.25">
      <c r="K1954" s="7"/>
      <c r="O1954" s="2"/>
      <c r="P1954" s="1"/>
      <c r="V1954" s="1"/>
      <c r="Z1954" s="12"/>
    </row>
    <row r="1955" spans="11:26" x14ac:dyDescent="0.25">
      <c r="K1955" s="7"/>
      <c r="L1955" s="2"/>
      <c r="N1955" s="2"/>
      <c r="O1955" s="2"/>
      <c r="P1955" s="1"/>
      <c r="R1955" s="2"/>
      <c r="T1955" s="2"/>
      <c r="V1955" s="1"/>
      <c r="Z1955" s="12"/>
    </row>
    <row r="1956" spans="11:26" x14ac:dyDescent="0.25">
      <c r="K1956" s="7"/>
      <c r="O1956" s="2"/>
      <c r="P1956" s="1"/>
      <c r="V1956" s="1"/>
      <c r="Z1956" s="12"/>
    </row>
    <row r="1957" spans="11:26" x14ac:dyDescent="0.25">
      <c r="K1957" s="7"/>
      <c r="L1957" s="2"/>
      <c r="N1957" s="2"/>
      <c r="O1957" s="2"/>
      <c r="P1957" s="1"/>
      <c r="R1957" s="2"/>
      <c r="T1957" s="2"/>
      <c r="V1957" s="1"/>
      <c r="Z1957" s="12"/>
    </row>
    <row r="1958" spans="11:26" x14ac:dyDescent="0.25">
      <c r="K1958" s="7"/>
      <c r="L1958" s="2"/>
      <c r="N1958" s="2"/>
      <c r="O1958" s="2"/>
      <c r="P1958" s="1"/>
      <c r="R1958" s="2"/>
      <c r="T1958" s="2"/>
      <c r="V1958" s="1"/>
      <c r="Z1958" s="12"/>
    </row>
    <row r="1959" spans="11:26" x14ac:dyDescent="0.25">
      <c r="K1959" s="7"/>
      <c r="L1959" s="2"/>
      <c r="N1959" s="2"/>
      <c r="O1959" s="2"/>
      <c r="P1959" s="1"/>
      <c r="R1959" s="2"/>
      <c r="T1959" s="2"/>
      <c r="V1959" s="1"/>
      <c r="Z1959" s="12"/>
    </row>
    <row r="1960" spans="11:26" x14ac:dyDescent="0.25">
      <c r="K1960" s="7"/>
      <c r="L1960" s="2"/>
      <c r="N1960" s="2"/>
      <c r="O1960" s="2"/>
      <c r="P1960" s="1"/>
      <c r="R1960" s="2"/>
      <c r="T1960" s="2"/>
      <c r="V1960" s="1"/>
      <c r="Z1960" s="12"/>
    </row>
    <row r="1961" spans="11:26" x14ac:dyDescent="0.25">
      <c r="K1961" s="7"/>
      <c r="O1961" s="2"/>
      <c r="P1961" s="1"/>
      <c r="V1961" s="1"/>
      <c r="Z1961" s="12"/>
    </row>
    <row r="1962" spans="11:26" x14ac:dyDescent="0.25">
      <c r="K1962" s="7"/>
      <c r="N1962" s="2"/>
      <c r="O1962" s="2"/>
      <c r="P1962" s="1"/>
      <c r="T1962" s="2"/>
      <c r="V1962" s="1"/>
      <c r="Z1962" s="12"/>
    </row>
    <row r="1963" spans="11:26" x14ac:dyDescent="0.25">
      <c r="K1963" s="7"/>
      <c r="L1963" s="2"/>
      <c r="N1963" s="2"/>
      <c r="O1963" s="2"/>
      <c r="P1963" s="1"/>
      <c r="R1963" s="2"/>
      <c r="T1963" s="2"/>
      <c r="V1963" s="1"/>
      <c r="Z1963" s="12"/>
    </row>
    <row r="1964" spans="11:26" x14ac:dyDescent="0.25">
      <c r="K1964" s="7"/>
      <c r="L1964" s="2"/>
      <c r="N1964" s="2"/>
      <c r="O1964" s="2"/>
      <c r="P1964" s="1"/>
      <c r="R1964" s="2"/>
      <c r="T1964" s="2"/>
      <c r="V1964" s="1"/>
      <c r="Z1964" s="12"/>
    </row>
    <row r="1965" spans="11:26" x14ac:dyDescent="0.25">
      <c r="K1965" s="7"/>
      <c r="L1965" s="2"/>
      <c r="N1965" s="2"/>
      <c r="O1965" s="2"/>
      <c r="P1965" s="1"/>
      <c r="R1965" s="2"/>
      <c r="T1965" s="2"/>
      <c r="V1965" s="1"/>
      <c r="Z1965" s="12"/>
    </row>
    <row r="1966" spans="11:26" x14ac:dyDescent="0.25">
      <c r="K1966" s="7"/>
      <c r="L1966" s="2"/>
      <c r="N1966" s="2"/>
      <c r="O1966" s="2"/>
      <c r="P1966" s="1"/>
      <c r="R1966" s="2"/>
      <c r="T1966" s="2"/>
      <c r="V1966" s="1"/>
      <c r="Z1966" s="12"/>
    </row>
    <row r="1967" spans="11:26" x14ac:dyDescent="0.25">
      <c r="K1967" s="7"/>
      <c r="L1967" s="2"/>
      <c r="N1967" s="2"/>
      <c r="O1967" s="2"/>
      <c r="P1967" s="1"/>
      <c r="R1967" s="2"/>
      <c r="T1967" s="2"/>
      <c r="V1967" s="1"/>
      <c r="Z1967" s="12"/>
    </row>
    <row r="1968" spans="11:26" x14ac:dyDescent="0.25">
      <c r="K1968" s="7"/>
      <c r="L1968" s="2"/>
      <c r="N1968" s="2"/>
      <c r="O1968" s="2"/>
      <c r="P1968" s="1"/>
      <c r="R1968" s="2"/>
      <c r="T1968" s="2"/>
      <c r="V1968" s="1"/>
      <c r="Z1968" s="12"/>
    </row>
    <row r="1969" spans="11:26" x14ac:dyDescent="0.25">
      <c r="K1969" s="7"/>
      <c r="L1969" s="2"/>
      <c r="N1969" s="2"/>
      <c r="O1969" s="2"/>
      <c r="P1969" s="1"/>
      <c r="R1969" s="2"/>
      <c r="T1969" s="2"/>
      <c r="V1969" s="1"/>
      <c r="Z1969" s="12"/>
    </row>
    <row r="1970" spans="11:26" x14ac:dyDescent="0.25">
      <c r="K1970" s="7"/>
      <c r="L1970" s="2"/>
      <c r="N1970" s="2"/>
      <c r="O1970" s="2"/>
      <c r="P1970" s="1"/>
      <c r="R1970" s="2"/>
      <c r="T1970" s="2"/>
      <c r="V1970" s="1"/>
      <c r="Z1970" s="12"/>
    </row>
    <row r="1971" spans="11:26" x14ac:dyDescent="0.25">
      <c r="K1971" s="7"/>
      <c r="N1971" s="2"/>
      <c r="O1971" s="2"/>
      <c r="P1971" s="1"/>
      <c r="T1971" s="2"/>
      <c r="V1971" s="1"/>
      <c r="Z1971" s="12"/>
    </row>
    <row r="1972" spans="11:26" x14ac:dyDescent="0.25">
      <c r="K1972" s="7"/>
      <c r="O1972" s="2"/>
      <c r="P1972" s="1"/>
      <c r="V1972" s="1"/>
      <c r="Z1972" s="12"/>
    </row>
    <row r="1973" spans="11:26" x14ac:dyDescent="0.25">
      <c r="K1973" s="7"/>
      <c r="L1973" s="2"/>
      <c r="N1973" s="2"/>
      <c r="O1973" s="2"/>
      <c r="P1973" s="1"/>
      <c r="R1973" s="2"/>
      <c r="T1973" s="2"/>
      <c r="V1973" s="1"/>
      <c r="Z1973" s="12"/>
    </row>
    <row r="1974" spans="11:26" x14ac:dyDescent="0.25">
      <c r="K1974" s="7"/>
      <c r="L1974" s="2"/>
      <c r="N1974" s="2"/>
      <c r="O1974" s="2"/>
      <c r="P1974" s="1"/>
      <c r="R1974" s="2"/>
      <c r="T1974" s="2"/>
      <c r="V1974" s="1"/>
      <c r="Z1974" s="12"/>
    </row>
    <row r="1975" spans="11:26" x14ac:dyDescent="0.25">
      <c r="K1975" s="7"/>
      <c r="L1975" s="2"/>
      <c r="N1975" s="2"/>
      <c r="O1975" s="2"/>
      <c r="P1975" s="1"/>
      <c r="R1975" s="2"/>
      <c r="T1975" s="2"/>
      <c r="V1975" s="1"/>
      <c r="Z1975" s="12"/>
    </row>
    <row r="1976" spans="11:26" x14ac:dyDescent="0.25">
      <c r="K1976" s="7"/>
      <c r="L1976" s="2"/>
      <c r="N1976" s="2"/>
      <c r="O1976" s="2"/>
      <c r="P1976" s="1"/>
      <c r="R1976" s="2"/>
      <c r="T1976" s="2"/>
      <c r="V1976" s="1"/>
      <c r="Z1976" s="12"/>
    </row>
    <row r="1977" spans="11:26" x14ac:dyDescent="0.25">
      <c r="K1977" s="7"/>
      <c r="L1977" s="2"/>
      <c r="N1977" s="2"/>
      <c r="O1977" s="2"/>
      <c r="P1977" s="1"/>
      <c r="R1977" s="2"/>
      <c r="T1977" s="2"/>
      <c r="V1977" s="1"/>
      <c r="Z1977" s="12"/>
    </row>
    <row r="1978" spans="11:26" x14ac:dyDescent="0.25">
      <c r="K1978" s="7"/>
      <c r="L1978" s="2"/>
      <c r="N1978" s="2"/>
      <c r="O1978" s="2"/>
      <c r="P1978" s="1"/>
      <c r="R1978" s="2"/>
      <c r="T1978" s="2"/>
      <c r="V1978" s="1"/>
      <c r="Z1978" s="12"/>
    </row>
    <row r="1979" spans="11:26" x14ac:dyDescent="0.25">
      <c r="K1979" s="7"/>
      <c r="L1979" s="2"/>
      <c r="N1979" s="2"/>
      <c r="O1979" s="2"/>
      <c r="P1979" s="1"/>
      <c r="R1979" s="2"/>
      <c r="T1979" s="2"/>
      <c r="V1979" s="1"/>
      <c r="Z1979" s="12"/>
    </row>
    <row r="1980" spans="11:26" x14ac:dyDescent="0.25">
      <c r="K1980" s="7"/>
      <c r="L1980" s="2"/>
      <c r="N1980" s="2"/>
      <c r="O1980" s="2"/>
      <c r="P1980" s="1"/>
      <c r="R1980" s="2"/>
      <c r="T1980" s="2"/>
      <c r="V1980" s="1"/>
      <c r="Z1980" s="12"/>
    </row>
    <row r="1981" spans="11:26" x14ac:dyDescent="0.25">
      <c r="K1981" s="7"/>
      <c r="O1981" s="2"/>
      <c r="P1981" s="1"/>
      <c r="V1981" s="1"/>
      <c r="Z1981" s="12"/>
    </row>
    <row r="1982" spans="11:26" x14ac:dyDescent="0.25">
      <c r="K1982" s="7"/>
      <c r="L1982" s="2"/>
      <c r="N1982" s="2"/>
      <c r="O1982" s="2"/>
      <c r="P1982" s="1"/>
      <c r="R1982" s="2"/>
      <c r="T1982" s="2"/>
      <c r="V1982" s="1"/>
      <c r="Z1982" s="12"/>
    </row>
    <row r="1983" spans="11:26" x14ac:dyDescent="0.25">
      <c r="K1983" s="7"/>
      <c r="L1983" s="2"/>
      <c r="N1983" s="2"/>
      <c r="O1983" s="2"/>
      <c r="P1983" s="1"/>
      <c r="R1983" s="2"/>
      <c r="T1983" s="2"/>
      <c r="V1983" s="1"/>
      <c r="Z1983" s="12"/>
    </row>
    <row r="1984" spans="11:26" x14ac:dyDescent="0.25">
      <c r="K1984" s="7"/>
      <c r="L1984" s="2"/>
      <c r="N1984" s="2"/>
      <c r="O1984" s="2"/>
      <c r="P1984" s="1"/>
      <c r="R1984" s="2"/>
      <c r="T1984" s="2"/>
      <c r="V1984" s="1"/>
      <c r="Z1984" s="12"/>
    </row>
    <row r="1985" spans="11:26" x14ac:dyDescent="0.25">
      <c r="K1985" s="7"/>
      <c r="O1985" s="2"/>
      <c r="P1985" s="1"/>
      <c r="V1985" s="1"/>
      <c r="Z1985" s="12"/>
    </row>
    <row r="1986" spans="11:26" x14ac:dyDescent="0.25">
      <c r="K1986" s="7"/>
      <c r="N1986" s="2"/>
      <c r="O1986" s="2"/>
      <c r="P1986" s="1"/>
      <c r="T1986" s="2"/>
      <c r="V1986" s="1"/>
      <c r="Z1986" s="12"/>
    </row>
    <row r="1987" spans="11:26" x14ac:dyDescent="0.25">
      <c r="K1987" s="7"/>
      <c r="O1987" s="2"/>
      <c r="P1987" s="1"/>
      <c r="V1987" s="1"/>
      <c r="Z1987" s="12"/>
    </row>
    <row r="1988" spans="11:26" x14ac:dyDescent="0.25">
      <c r="K1988" s="7"/>
      <c r="L1988" s="2"/>
      <c r="N1988" s="2"/>
      <c r="O1988" s="2"/>
      <c r="P1988" s="1"/>
      <c r="R1988" s="2"/>
      <c r="T1988" s="2"/>
      <c r="V1988" s="1"/>
      <c r="Z1988" s="12"/>
    </row>
    <row r="1989" spans="11:26" x14ac:dyDescent="0.25">
      <c r="K1989" s="7"/>
      <c r="O1989" s="2"/>
      <c r="P1989" s="1"/>
      <c r="V1989" s="1"/>
      <c r="Z1989" s="12"/>
    </row>
    <row r="1990" spans="11:26" x14ac:dyDescent="0.25">
      <c r="K1990" s="7"/>
      <c r="O1990" s="2"/>
      <c r="P1990" s="1"/>
      <c r="V1990" s="1"/>
      <c r="Z1990" s="12"/>
    </row>
    <row r="1991" spans="11:26" x14ac:dyDescent="0.25">
      <c r="K1991" s="7"/>
      <c r="L1991" s="2"/>
      <c r="N1991" s="2"/>
      <c r="O1991" s="2"/>
      <c r="P1991" s="1"/>
      <c r="R1991" s="2"/>
      <c r="T1991" s="2"/>
      <c r="V1991" s="1"/>
      <c r="Z1991" s="12"/>
    </row>
    <row r="1992" spans="11:26" x14ac:dyDescent="0.25">
      <c r="K1992" s="7"/>
      <c r="N1992" s="2"/>
      <c r="O1992" s="2"/>
      <c r="P1992" s="1"/>
      <c r="T1992" s="2"/>
      <c r="V1992" s="1"/>
      <c r="Z1992" s="12"/>
    </row>
    <row r="1993" spans="11:26" x14ac:dyDescent="0.25">
      <c r="K1993" s="7"/>
      <c r="N1993" s="2"/>
      <c r="O1993" s="2"/>
      <c r="P1993" s="1"/>
      <c r="T1993" s="2"/>
      <c r="V1993" s="1"/>
      <c r="Z1993" s="12"/>
    </row>
    <row r="1994" spans="11:26" x14ac:dyDescent="0.25">
      <c r="K1994" s="7"/>
      <c r="O1994" s="2"/>
      <c r="P1994" s="1"/>
      <c r="V1994" s="1"/>
      <c r="Z1994" s="12"/>
    </row>
    <row r="1995" spans="11:26" x14ac:dyDescent="0.25">
      <c r="K1995" s="7"/>
      <c r="O1995" s="2"/>
      <c r="P1995" s="1"/>
      <c r="V1995" s="1"/>
      <c r="Z1995" s="12"/>
    </row>
    <row r="1996" spans="11:26" x14ac:dyDescent="0.25">
      <c r="K1996" s="7"/>
      <c r="L1996" s="2"/>
      <c r="N1996" s="2"/>
      <c r="O1996" s="2"/>
      <c r="P1996" s="1"/>
      <c r="R1996" s="2"/>
      <c r="T1996" s="2"/>
      <c r="V1996" s="1"/>
      <c r="Z1996" s="12"/>
    </row>
    <row r="1997" spans="11:26" x14ac:dyDescent="0.25">
      <c r="K1997" s="7"/>
      <c r="L1997" s="2"/>
      <c r="N1997" s="2"/>
      <c r="O1997" s="2"/>
      <c r="P1997" s="1"/>
      <c r="R1997" s="2"/>
      <c r="T1997" s="2"/>
      <c r="V1997" s="1"/>
      <c r="Z1997" s="12"/>
    </row>
    <row r="1998" spans="11:26" x14ac:dyDescent="0.25">
      <c r="K1998" s="7"/>
      <c r="L1998" s="2"/>
      <c r="N1998" s="2"/>
      <c r="O1998" s="2"/>
      <c r="P1998" s="1"/>
      <c r="R1998" s="2"/>
      <c r="T1998" s="2"/>
      <c r="V1998" s="1"/>
      <c r="Z1998" s="12"/>
    </row>
    <row r="1999" spans="11:26" x14ac:dyDescent="0.25">
      <c r="K1999" s="7"/>
      <c r="L1999" s="2"/>
      <c r="N1999" s="2"/>
      <c r="O1999" s="2"/>
      <c r="P1999" s="1"/>
      <c r="R1999" s="2"/>
      <c r="T1999" s="2"/>
      <c r="V1999" s="1"/>
      <c r="Z1999" s="12"/>
    </row>
    <row r="2000" spans="11:26" x14ac:dyDescent="0.25">
      <c r="K2000" s="7"/>
      <c r="L2000" s="2"/>
      <c r="N2000" s="2"/>
      <c r="O2000" s="2"/>
      <c r="P2000" s="1"/>
      <c r="R2000" s="2"/>
      <c r="T2000" s="2"/>
      <c r="V2000" s="1"/>
      <c r="Z2000" s="12"/>
    </row>
    <row r="2001" spans="11:26" x14ac:dyDescent="0.25">
      <c r="K2001" s="7"/>
      <c r="L2001" s="2"/>
      <c r="N2001" s="2"/>
      <c r="O2001" s="2"/>
      <c r="P2001" s="1"/>
      <c r="R2001" s="2"/>
      <c r="T2001" s="2"/>
      <c r="V2001" s="1"/>
      <c r="Z2001" s="12"/>
    </row>
    <row r="2002" spans="11:26" x14ac:dyDescent="0.25">
      <c r="K2002" s="7"/>
      <c r="L2002" s="2"/>
      <c r="N2002" s="2"/>
      <c r="O2002" s="2"/>
      <c r="P2002" s="1"/>
      <c r="R2002" s="2"/>
      <c r="T2002" s="2"/>
      <c r="V2002" s="1"/>
      <c r="Z2002" s="12"/>
    </row>
    <row r="2003" spans="11:26" x14ac:dyDescent="0.25">
      <c r="K2003" s="7"/>
      <c r="N2003" s="2"/>
      <c r="O2003" s="2"/>
      <c r="P2003" s="1"/>
      <c r="T2003" s="2"/>
      <c r="V2003" s="1"/>
      <c r="Z2003" s="12"/>
    </row>
    <row r="2004" spans="11:26" x14ac:dyDescent="0.25">
      <c r="K2004" s="7"/>
      <c r="N2004" s="2"/>
      <c r="O2004" s="2"/>
      <c r="P2004" s="1"/>
      <c r="T2004" s="2"/>
      <c r="V2004" s="1"/>
      <c r="Z2004" s="12"/>
    </row>
    <row r="2005" spans="11:26" x14ac:dyDescent="0.25">
      <c r="K2005" s="7"/>
      <c r="O2005" s="2"/>
      <c r="P2005" s="1"/>
      <c r="V2005" s="1"/>
      <c r="Z2005" s="12"/>
    </row>
    <row r="2006" spans="11:26" x14ac:dyDescent="0.25">
      <c r="K2006" s="7"/>
      <c r="L2006" s="2"/>
      <c r="N2006" s="2"/>
      <c r="O2006" s="2"/>
      <c r="P2006" s="1"/>
      <c r="R2006" s="2"/>
      <c r="T2006" s="2"/>
      <c r="V2006" s="1"/>
      <c r="Z2006" s="12"/>
    </row>
    <row r="2007" spans="11:26" x14ac:dyDescent="0.25">
      <c r="K2007" s="7"/>
      <c r="N2007" s="2"/>
      <c r="O2007" s="2"/>
      <c r="P2007" s="1"/>
      <c r="T2007" s="2"/>
      <c r="V2007" s="1"/>
      <c r="Z2007" s="12"/>
    </row>
    <row r="2008" spans="11:26" x14ac:dyDescent="0.25">
      <c r="K2008" s="7"/>
      <c r="L2008" s="2"/>
      <c r="N2008" s="2"/>
      <c r="O2008" s="2"/>
      <c r="P2008" s="1"/>
      <c r="R2008" s="2"/>
      <c r="T2008" s="2"/>
      <c r="V2008" s="1"/>
      <c r="Z2008" s="12"/>
    </row>
    <row r="2009" spans="11:26" x14ac:dyDescent="0.25">
      <c r="K2009" s="7"/>
      <c r="L2009" s="2"/>
      <c r="N2009" s="2"/>
      <c r="O2009" s="2"/>
      <c r="P2009" s="1"/>
      <c r="R2009" s="2"/>
      <c r="T2009" s="2"/>
      <c r="V2009" s="1"/>
      <c r="Z2009" s="12"/>
    </row>
    <row r="2010" spans="11:26" x14ac:dyDescent="0.25">
      <c r="K2010" s="7"/>
      <c r="N2010" s="2"/>
      <c r="O2010" s="2"/>
      <c r="P2010" s="1"/>
      <c r="T2010" s="2"/>
      <c r="V2010" s="1"/>
      <c r="Z2010" s="12"/>
    </row>
    <row r="2011" spans="11:26" x14ac:dyDescent="0.25">
      <c r="K2011" s="7"/>
      <c r="L2011" s="2"/>
      <c r="N2011" s="2"/>
      <c r="O2011" s="2"/>
      <c r="P2011" s="1"/>
      <c r="R2011" s="2"/>
      <c r="T2011" s="2"/>
      <c r="V2011" s="1"/>
      <c r="Z2011" s="12"/>
    </row>
    <row r="2012" spans="11:26" x14ac:dyDescent="0.25">
      <c r="K2012" s="7"/>
      <c r="O2012" s="2"/>
      <c r="P2012" s="1"/>
      <c r="V2012" s="1"/>
      <c r="Z2012" s="12"/>
    </row>
    <row r="2013" spans="11:26" x14ac:dyDescent="0.25">
      <c r="K2013" s="7"/>
      <c r="O2013" s="2"/>
      <c r="P2013" s="1"/>
      <c r="V2013" s="1"/>
      <c r="Z2013" s="12"/>
    </row>
    <row r="2014" spans="11:26" x14ac:dyDescent="0.25">
      <c r="K2014" s="7"/>
      <c r="N2014" s="2"/>
      <c r="O2014" s="2"/>
      <c r="P2014" s="1"/>
      <c r="T2014" s="2"/>
      <c r="V2014" s="1"/>
      <c r="Z2014" s="12"/>
    </row>
    <row r="2015" spans="11:26" x14ac:dyDescent="0.25">
      <c r="K2015" s="7"/>
      <c r="N2015" s="2"/>
      <c r="O2015" s="2"/>
      <c r="P2015" s="1"/>
      <c r="T2015" s="2"/>
      <c r="V2015" s="1"/>
      <c r="Z2015" s="12"/>
    </row>
    <row r="2016" spans="11:26" x14ac:dyDescent="0.25">
      <c r="K2016" s="7"/>
      <c r="L2016" s="2"/>
      <c r="N2016" s="2"/>
      <c r="O2016" s="2"/>
      <c r="P2016" s="1"/>
      <c r="R2016" s="2"/>
      <c r="T2016" s="2"/>
      <c r="V2016" s="1"/>
      <c r="Z2016" s="12"/>
    </row>
    <row r="2017" spans="11:26" x14ac:dyDescent="0.25">
      <c r="K2017" s="7"/>
      <c r="O2017" s="2"/>
      <c r="P2017" s="1"/>
      <c r="V2017" s="1"/>
      <c r="Z2017" s="12"/>
    </row>
    <row r="2018" spans="11:26" x14ac:dyDescent="0.25">
      <c r="K2018" s="7"/>
      <c r="L2018" s="2"/>
      <c r="N2018" s="2"/>
      <c r="O2018" s="2"/>
      <c r="P2018" s="1"/>
      <c r="R2018" s="2"/>
      <c r="T2018" s="2"/>
      <c r="V2018" s="1"/>
      <c r="Z2018" s="12"/>
    </row>
    <row r="2019" spans="11:26" x14ac:dyDescent="0.25">
      <c r="K2019" s="7"/>
      <c r="L2019" s="2"/>
      <c r="N2019" s="2"/>
      <c r="O2019" s="2"/>
      <c r="P2019" s="1"/>
      <c r="R2019" s="2"/>
      <c r="T2019" s="2"/>
      <c r="V2019" s="1"/>
      <c r="Z2019" s="12"/>
    </row>
    <row r="2020" spans="11:26" x14ac:dyDescent="0.25">
      <c r="K2020" s="7"/>
      <c r="L2020" s="2"/>
      <c r="N2020" s="2"/>
      <c r="O2020" s="2"/>
      <c r="P2020" s="1"/>
      <c r="R2020" s="2"/>
      <c r="T2020" s="2"/>
      <c r="V2020" s="1"/>
      <c r="Z2020" s="12"/>
    </row>
    <row r="2021" spans="11:26" x14ac:dyDescent="0.25">
      <c r="K2021" s="7"/>
      <c r="N2021" s="2"/>
      <c r="O2021" s="2"/>
      <c r="P2021" s="1"/>
      <c r="T2021" s="2"/>
      <c r="V2021" s="1"/>
      <c r="Z2021" s="12"/>
    </row>
    <row r="2022" spans="11:26" x14ac:dyDescent="0.25">
      <c r="K2022" s="7"/>
      <c r="O2022" s="2"/>
      <c r="P2022" s="1"/>
      <c r="V2022" s="1"/>
      <c r="Z2022" s="12"/>
    </row>
    <row r="2023" spans="11:26" x14ac:dyDescent="0.25">
      <c r="K2023" s="7"/>
      <c r="L2023" s="2"/>
      <c r="N2023" s="2"/>
      <c r="O2023" s="2"/>
      <c r="P2023" s="1"/>
      <c r="R2023" s="2"/>
      <c r="T2023" s="2"/>
      <c r="V2023" s="1"/>
      <c r="Z2023" s="12"/>
    </row>
    <row r="2024" spans="11:26" x14ac:dyDescent="0.25">
      <c r="K2024" s="7"/>
      <c r="L2024" s="2"/>
      <c r="N2024" s="2"/>
      <c r="O2024" s="2"/>
      <c r="P2024" s="1"/>
      <c r="R2024" s="2"/>
      <c r="T2024" s="2"/>
      <c r="V2024" s="1"/>
      <c r="Z2024" s="12"/>
    </row>
    <row r="2025" spans="11:26" x14ac:dyDescent="0.25">
      <c r="K2025" s="7"/>
      <c r="L2025" s="2"/>
      <c r="N2025" s="2"/>
      <c r="O2025" s="2"/>
      <c r="P2025" s="1"/>
      <c r="R2025" s="2"/>
      <c r="T2025" s="2"/>
      <c r="V2025" s="1"/>
      <c r="Z2025" s="12"/>
    </row>
    <row r="2026" spans="11:26" x14ac:dyDescent="0.25">
      <c r="K2026" s="7"/>
      <c r="O2026" s="2"/>
      <c r="P2026" s="1"/>
      <c r="V2026" s="1"/>
      <c r="Z2026" s="12"/>
    </row>
    <row r="2027" spans="11:26" x14ac:dyDescent="0.25">
      <c r="K2027" s="7"/>
      <c r="O2027" s="2"/>
      <c r="P2027" s="1"/>
      <c r="V2027" s="1"/>
      <c r="Z2027" s="12"/>
    </row>
    <row r="2028" spans="11:26" x14ac:dyDescent="0.25">
      <c r="K2028" s="7"/>
      <c r="N2028" s="2"/>
      <c r="O2028" s="2"/>
      <c r="P2028" s="1"/>
      <c r="T2028" s="2"/>
      <c r="V2028" s="1"/>
      <c r="Z2028" s="12"/>
    </row>
    <row r="2029" spans="11:26" x14ac:dyDescent="0.25">
      <c r="K2029" s="7"/>
      <c r="O2029" s="2"/>
      <c r="P2029" s="1"/>
      <c r="V2029" s="1"/>
      <c r="Z2029" s="12"/>
    </row>
    <row r="2030" spans="11:26" x14ac:dyDescent="0.25">
      <c r="K2030" s="7"/>
      <c r="L2030" s="2"/>
      <c r="N2030" s="2"/>
      <c r="O2030" s="2"/>
      <c r="P2030" s="1"/>
      <c r="R2030" s="2"/>
      <c r="T2030" s="2"/>
      <c r="V2030" s="1"/>
      <c r="Z2030" s="12"/>
    </row>
    <row r="2031" spans="11:26" x14ac:dyDescent="0.25">
      <c r="K2031" s="7"/>
      <c r="O2031" s="2"/>
      <c r="P2031" s="1"/>
      <c r="V2031" s="1"/>
      <c r="Z2031" s="12"/>
    </row>
    <row r="2032" spans="11:26" x14ac:dyDescent="0.25">
      <c r="K2032" s="7"/>
      <c r="L2032" s="2"/>
      <c r="N2032" s="2"/>
      <c r="O2032" s="2"/>
      <c r="P2032" s="1"/>
      <c r="R2032" s="2"/>
      <c r="T2032" s="2"/>
      <c r="V2032" s="1"/>
      <c r="Z2032" s="12"/>
    </row>
    <row r="2033" spans="11:26" x14ac:dyDescent="0.25">
      <c r="K2033" s="7"/>
      <c r="L2033" s="2"/>
      <c r="N2033" s="2"/>
      <c r="O2033" s="2"/>
      <c r="P2033" s="1"/>
      <c r="R2033" s="2"/>
      <c r="T2033" s="2"/>
      <c r="V2033" s="1"/>
      <c r="Z2033" s="12"/>
    </row>
    <row r="2034" spans="11:26" x14ac:dyDescent="0.25">
      <c r="K2034" s="7"/>
      <c r="L2034" s="2"/>
      <c r="N2034" s="2"/>
      <c r="O2034" s="2"/>
      <c r="P2034" s="1"/>
      <c r="R2034" s="2"/>
      <c r="T2034" s="2"/>
      <c r="V2034" s="1"/>
      <c r="Z2034" s="12"/>
    </row>
    <row r="2035" spans="11:26" x14ac:dyDescent="0.25">
      <c r="K2035" s="7"/>
      <c r="L2035" s="2"/>
      <c r="N2035" s="2"/>
      <c r="O2035" s="2"/>
      <c r="P2035" s="1"/>
      <c r="R2035" s="2"/>
      <c r="T2035" s="2"/>
      <c r="V2035" s="1"/>
      <c r="Z2035" s="12"/>
    </row>
    <row r="2036" spans="11:26" x14ac:dyDescent="0.25">
      <c r="K2036" s="7"/>
      <c r="L2036" s="2"/>
      <c r="N2036" s="2"/>
      <c r="O2036" s="2"/>
      <c r="P2036" s="1"/>
      <c r="R2036" s="2"/>
      <c r="T2036" s="2"/>
      <c r="V2036" s="1"/>
      <c r="Z2036" s="12"/>
    </row>
    <row r="2037" spans="11:26" x14ac:dyDescent="0.25">
      <c r="K2037" s="7"/>
      <c r="O2037" s="2"/>
      <c r="P2037" s="1"/>
      <c r="V2037" s="1"/>
      <c r="Z2037" s="12"/>
    </row>
    <row r="2038" spans="11:26" x14ac:dyDescent="0.25">
      <c r="K2038" s="7"/>
      <c r="N2038" s="2"/>
      <c r="O2038" s="2"/>
      <c r="P2038" s="1"/>
      <c r="T2038" s="2"/>
      <c r="V2038" s="1"/>
      <c r="Z2038" s="12"/>
    </row>
    <row r="2039" spans="11:26" x14ac:dyDescent="0.25">
      <c r="K2039" s="7"/>
      <c r="L2039" s="2"/>
      <c r="N2039" s="2"/>
      <c r="O2039" s="2"/>
      <c r="P2039" s="1"/>
      <c r="R2039" s="2"/>
      <c r="T2039" s="2"/>
      <c r="V2039" s="1"/>
      <c r="Z2039" s="12"/>
    </row>
    <row r="2040" spans="11:26" x14ac:dyDescent="0.25">
      <c r="K2040" s="7"/>
      <c r="O2040" s="2"/>
      <c r="P2040" s="1"/>
      <c r="V2040" s="1"/>
      <c r="Z2040" s="12"/>
    </row>
    <row r="2041" spans="11:26" x14ac:dyDescent="0.25">
      <c r="K2041" s="7"/>
      <c r="L2041" s="2"/>
      <c r="N2041" s="2"/>
      <c r="O2041" s="2"/>
      <c r="P2041" s="1"/>
      <c r="R2041" s="2"/>
      <c r="T2041" s="2"/>
      <c r="V2041" s="1"/>
      <c r="Z2041" s="12"/>
    </row>
    <row r="2042" spans="11:26" x14ac:dyDescent="0.25">
      <c r="K2042" s="7"/>
      <c r="N2042" s="2"/>
      <c r="O2042" s="2"/>
      <c r="P2042" s="1"/>
      <c r="T2042" s="2"/>
      <c r="V2042" s="1"/>
      <c r="Z2042" s="12"/>
    </row>
    <row r="2043" spans="11:26" x14ac:dyDescent="0.25">
      <c r="K2043" s="7"/>
      <c r="L2043" s="2"/>
      <c r="N2043" s="2"/>
      <c r="O2043" s="2"/>
      <c r="P2043" s="1"/>
      <c r="R2043" s="2"/>
      <c r="T2043" s="2"/>
      <c r="V2043" s="1"/>
      <c r="Z2043" s="12"/>
    </row>
    <row r="2044" spans="11:26" x14ac:dyDescent="0.25">
      <c r="K2044" s="7"/>
      <c r="O2044" s="2"/>
      <c r="P2044" s="1"/>
      <c r="V2044" s="1"/>
      <c r="Z2044" s="12"/>
    </row>
    <row r="2045" spans="11:26" x14ac:dyDescent="0.25">
      <c r="K2045" s="7"/>
      <c r="L2045" s="2"/>
      <c r="N2045" s="2"/>
      <c r="O2045" s="2"/>
      <c r="P2045" s="1"/>
      <c r="R2045" s="2"/>
      <c r="T2045" s="2"/>
      <c r="V2045" s="1"/>
      <c r="Z2045" s="12"/>
    </row>
    <row r="2046" spans="11:26" x14ac:dyDescent="0.25">
      <c r="K2046" s="7"/>
      <c r="O2046" s="2"/>
      <c r="P2046" s="1"/>
      <c r="V2046" s="1"/>
      <c r="Z2046" s="12"/>
    </row>
    <row r="2047" spans="11:26" x14ac:dyDescent="0.25">
      <c r="K2047" s="7"/>
      <c r="L2047" s="2"/>
      <c r="N2047" s="2"/>
      <c r="O2047" s="2"/>
      <c r="P2047" s="1"/>
      <c r="R2047" s="2"/>
      <c r="T2047" s="2"/>
      <c r="V2047" s="1"/>
      <c r="Z2047" s="12"/>
    </row>
    <row r="2048" spans="11:26" x14ac:dyDescent="0.25">
      <c r="K2048" s="7"/>
      <c r="L2048" s="2"/>
      <c r="N2048" s="2"/>
      <c r="O2048" s="2"/>
      <c r="P2048" s="1"/>
      <c r="R2048" s="2"/>
      <c r="T2048" s="2"/>
      <c r="V2048" s="1"/>
      <c r="Z2048" s="12"/>
    </row>
    <row r="2049" spans="11:26" x14ac:dyDescent="0.25">
      <c r="K2049" s="7"/>
      <c r="L2049" s="2"/>
      <c r="N2049" s="2"/>
      <c r="O2049" s="2"/>
      <c r="P2049" s="1"/>
      <c r="R2049" s="2"/>
      <c r="T2049" s="2"/>
      <c r="V2049" s="1"/>
      <c r="Z2049" s="12"/>
    </row>
    <row r="2050" spans="11:26" x14ac:dyDescent="0.25">
      <c r="K2050" s="7"/>
      <c r="O2050" s="2"/>
      <c r="P2050" s="1"/>
      <c r="V2050" s="1"/>
      <c r="Z2050" s="12"/>
    </row>
    <row r="2051" spans="11:26" x14ac:dyDescent="0.25">
      <c r="K2051" s="7"/>
      <c r="O2051" s="2"/>
      <c r="P2051" s="1"/>
      <c r="V2051" s="1"/>
      <c r="Z2051" s="12"/>
    </row>
    <row r="2052" spans="11:26" x14ac:dyDescent="0.25">
      <c r="K2052" s="7"/>
      <c r="O2052" s="2"/>
      <c r="P2052" s="1"/>
      <c r="V2052" s="1"/>
      <c r="Z2052" s="12"/>
    </row>
    <row r="2053" spans="11:26" x14ac:dyDescent="0.25">
      <c r="K2053" s="7"/>
      <c r="L2053" s="2"/>
      <c r="N2053" s="2"/>
      <c r="O2053" s="2"/>
      <c r="P2053" s="1"/>
      <c r="R2053" s="2"/>
      <c r="T2053" s="2"/>
      <c r="V2053" s="1"/>
      <c r="Z2053" s="12"/>
    </row>
    <row r="2054" spans="11:26" x14ac:dyDescent="0.25">
      <c r="K2054" s="7"/>
      <c r="O2054" s="2"/>
      <c r="P2054" s="1"/>
      <c r="V2054" s="1"/>
      <c r="Z2054" s="12"/>
    </row>
    <row r="2055" spans="11:26" x14ac:dyDescent="0.25">
      <c r="K2055" s="7"/>
      <c r="N2055" s="2"/>
      <c r="O2055" s="2"/>
      <c r="P2055" s="1"/>
      <c r="T2055" s="2"/>
      <c r="V2055" s="1"/>
      <c r="Z2055" s="12"/>
    </row>
    <row r="2056" spans="11:26" x14ac:dyDescent="0.25">
      <c r="K2056" s="7"/>
      <c r="L2056" s="2"/>
      <c r="N2056" s="2"/>
      <c r="O2056" s="2"/>
      <c r="P2056" s="1"/>
      <c r="R2056" s="2"/>
      <c r="T2056" s="2"/>
      <c r="V2056" s="1"/>
      <c r="Z2056" s="12"/>
    </row>
    <row r="2057" spans="11:26" x14ac:dyDescent="0.25">
      <c r="K2057" s="7"/>
      <c r="L2057" s="2"/>
      <c r="N2057" s="2"/>
      <c r="O2057" s="2"/>
      <c r="P2057" s="1"/>
      <c r="R2057" s="2"/>
      <c r="T2057" s="2"/>
      <c r="V2057" s="1"/>
      <c r="Z2057" s="12"/>
    </row>
    <row r="2058" spans="11:26" x14ac:dyDescent="0.25">
      <c r="K2058" s="7"/>
      <c r="N2058" s="2"/>
      <c r="O2058" s="2"/>
      <c r="P2058" s="1"/>
      <c r="T2058" s="2"/>
      <c r="V2058" s="1"/>
      <c r="Z2058" s="12"/>
    </row>
    <row r="2059" spans="11:26" x14ac:dyDescent="0.25">
      <c r="K2059" s="7"/>
      <c r="O2059" s="2"/>
      <c r="P2059" s="1"/>
      <c r="V2059" s="1"/>
      <c r="Z2059" s="12"/>
    </row>
    <row r="2060" spans="11:26" x14ac:dyDescent="0.25">
      <c r="K2060" s="7"/>
      <c r="O2060" s="2"/>
      <c r="P2060" s="1"/>
      <c r="V2060" s="1"/>
      <c r="Z2060" s="12"/>
    </row>
    <row r="2061" spans="11:26" x14ac:dyDescent="0.25">
      <c r="K2061" s="7"/>
      <c r="L2061" s="2"/>
      <c r="N2061" s="2"/>
      <c r="O2061" s="2"/>
      <c r="P2061" s="1"/>
      <c r="R2061" s="2"/>
      <c r="T2061" s="2"/>
      <c r="V2061" s="1"/>
      <c r="Z2061" s="12"/>
    </row>
    <row r="2062" spans="11:26" x14ac:dyDescent="0.25">
      <c r="K2062" s="7"/>
      <c r="L2062" s="2"/>
      <c r="N2062" s="2"/>
      <c r="O2062" s="2"/>
      <c r="P2062" s="1"/>
      <c r="R2062" s="2"/>
      <c r="T2062" s="2"/>
      <c r="V2062" s="1"/>
      <c r="Z2062" s="12"/>
    </row>
    <row r="2063" spans="11:26" x14ac:dyDescent="0.25">
      <c r="K2063" s="7"/>
      <c r="O2063" s="2"/>
      <c r="P2063" s="1"/>
      <c r="V2063" s="1"/>
      <c r="Z2063" s="12"/>
    </row>
    <row r="2064" spans="11:26" x14ac:dyDescent="0.25">
      <c r="K2064" s="7"/>
      <c r="O2064" s="2"/>
      <c r="P2064" s="1"/>
      <c r="V2064" s="1"/>
      <c r="Z2064" s="12"/>
    </row>
    <row r="2065" spans="11:26" x14ac:dyDescent="0.25">
      <c r="K2065" s="7"/>
      <c r="N2065" s="2"/>
      <c r="O2065" s="2"/>
      <c r="P2065" s="1"/>
      <c r="T2065" s="2"/>
      <c r="V2065" s="1"/>
      <c r="Z2065" s="12"/>
    </row>
    <row r="2066" spans="11:26" x14ac:dyDescent="0.25">
      <c r="K2066" s="7"/>
      <c r="N2066" s="2"/>
      <c r="O2066" s="2"/>
      <c r="P2066" s="1"/>
      <c r="T2066" s="2"/>
      <c r="V2066" s="1"/>
      <c r="Z2066" s="12"/>
    </row>
    <row r="2067" spans="11:26" x14ac:dyDescent="0.25">
      <c r="K2067" s="7"/>
      <c r="O2067" s="2"/>
      <c r="P2067" s="1"/>
      <c r="V2067" s="1"/>
      <c r="Z2067" s="12"/>
    </row>
    <row r="2068" spans="11:26" x14ac:dyDescent="0.25">
      <c r="K2068" s="7"/>
      <c r="O2068" s="2"/>
      <c r="P2068" s="1"/>
      <c r="V2068" s="1"/>
      <c r="Z2068" s="12"/>
    </row>
    <row r="2069" spans="11:26" x14ac:dyDescent="0.25">
      <c r="K2069" s="7"/>
      <c r="L2069" s="2"/>
      <c r="N2069" s="2"/>
      <c r="O2069" s="2"/>
      <c r="P2069" s="1"/>
      <c r="R2069" s="2"/>
      <c r="T2069" s="2"/>
      <c r="V2069" s="1"/>
      <c r="Z2069" s="12"/>
    </row>
    <row r="2070" spans="11:26" x14ac:dyDescent="0.25">
      <c r="K2070" s="7"/>
      <c r="O2070" s="2"/>
      <c r="P2070" s="1"/>
      <c r="V2070" s="1"/>
      <c r="Z2070" s="12"/>
    </row>
    <row r="2071" spans="11:26" x14ac:dyDescent="0.25">
      <c r="K2071" s="7"/>
      <c r="N2071" s="2"/>
      <c r="O2071" s="2"/>
      <c r="P2071" s="1"/>
      <c r="T2071" s="2"/>
      <c r="V2071" s="1"/>
      <c r="Z2071" s="12"/>
    </row>
    <row r="2072" spans="11:26" x14ac:dyDescent="0.25">
      <c r="K2072" s="7"/>
      <c r="L2072" s="2"/>
      <c r="N2072" s="2"/>
      <c r="O2072" s="2"/>
      <c r="P2072" s="1"/>
      <c r="R2072" s="2"/>
      <c r="T2072" s="2"/>
      <c r="V2072" s="1"/>
      <c r="Z2072" s="12"/>
    </row>
    <row r="2073" spans="11:26" x14ac:dyDescent="0.25">
      <c r="K2073" s="7"/>
      <c r="O2073" s="2"/>
      <c r="P2073" s="1"/>
      <c r="V2073" s="1"/>
      <c r="Z2073" s="12"/>
    </row>
    <row r="2074" spans="11:26" x14ac:dyDescent="0.25">
      <c r="K2074" s="7"/>
      <c r="N2074" s="2"/>
      <c r="O2074" s="2"/>
      <c r="P2074" s="1"/>
      <c r="T2074" s="2"/>
      <c r="V2074" s="1"/>
      <c r="Z2074" s="12"/>
    </row>
    <row r="2075" spans="11:26" x14ac:dyDescent="0.25">
      <c r="K2075" s="7"/>
      <c r="O2075" s="2"/>
      <c r="P2075" s="1"/>
      <c r="V2075" s="1"/>
      <c r="Z2075" s="12"/>
    </row>
    <row r="2076" spans="11:26" x14ac:dyDescent="0.25">
      <c r="K2076" s="7"/>
      <c r="O2076" s="2"/>
      <c r="P2076" s="1"/>
      <c r="V2076" s="1"/>
      <c r="Z2076" s="12"/>
    </row>
    <row r="2077" spans="11:26" x14ac:dyDescent="0.25">
      <c r="K2077" s="7"/>
      <c r="O2077" s="2"/>
      <c r="P2077" s="1"/>
      <c r="V2077" s="1"/>
      <c r="Z2077" s="12"/>
    </row>
    <row r="2078" spans="11:26" x14ac:dyDescent="0.25">
      <c r="K2078" s="7"/>
      <c r="N2078" s="2"/>
      <c r="O2078" s="2"/>
      <c r="P2078" s="1"/>
      <c r="T2078" s="2"/>
      <c r="V2078" s="1"/>
      <c r="Z2078" s="12"/>
    </row>
    <row r="2079" spans="11:26" x14ac:dyDescent="0.25">
      <c r="K2079" s="7"/>
      <c r="L2079" s="2"/>
      <c r="N2079" s="2"/>
      <c r="O2079" s="2"/>
      <c r="P2079" s="1"/>
      <c r="R2079" s="2"/>
      <c r="T2079" s="2"/>
      <c r="V2079" s="1"/>
      <c r="Z2079" s="12"/>
    </row>
    <row r="2080" spans="11:26" x14ac:dyDescent="0.25">
      <c r="K2080" s="7"/>
      <c r="N2080" s="2"/>
      <c r="O2080" s="2"/>
      <c r="P2080" s="1"/>
      <c r="T2080" s="2"/>
      <c r="V2080" s="1"/>
      <c r="Z2080" s="12"/>
    </row>
    <row r="2081" spans="11:26" x14ac:dyDescent="0.25">
      <c r="K2081" s="7"/>
      <c r="L2081" s="2"/>
      <c r="N2081" s="2"/>
      <c r="O2081" s="2"/>
      <c r="P2081" s="1"/>
      <c r="R2081" s="2"/>
      <c r="T2081" s="2"/>
      <c r="V2081" s="1"/>
      <c r="Z2081" s="12"/>
    </row>
    <row r="2082" spans="11:26" x14ac:dyDescent="0.25">
      <c r="K2082" s="7"/>
      <c r="L2082" s="2"/>
      <c r="N2082" s="2"/>
      <c r="O2082" s="2"/>
      <c r="P2082" s="1"/>
      <c r="R2082" s="2"/>
      <c r="T2082" s="2"/>
      <c r="V2082" s="1"/>
      <c r="Z2082" s="12"/>
    </row>
    <row r="2083" spans="11:26" x14ac:dyDescent="0.25">
      <c r="K2083" s="7"/>
      <c r="N2083" s="2"/>
      <c r="O2083" s="2"/>
      <c r="P2083" s="1"/>
      <c r="T2083" s="2"/>
      <c r="V2083" s="1"/>
      <c r="Z2083" s="12"/>
    </row>
    <row r="2084" spans="11:26" x14ac:dyDescent="0.25">
      <c r="K2084" s="7"/>
      <c r="O2084" s="2"/>
      <c r="P2084" s="1"/>
      <c r="V2084" s="1"/>
      <c r="Z2084" s="12"/>
    </row>
    <row r="2085" spans="11:26" x14ac:dyDescent="0.25">
      <c r="K2085" s="7"/>
      <c r="O2085" s="2"/>
      <c r="P2085" s="1"/>
      <c r="V2085" s="1"/>
      <c r="Z2085" s="12"/>
    </row>
    <row r="2086" spans="11:26" x14ac:dyDescent="0.25">
      <c r="K2086" s="7"/>
      <c r="N2086" s="2"/>
      <c r="O2086" s="2"/>
      <c r="P2086" s="1"/>
      <c r="T2086" s="2"/>
      <c r="V2086" s="1"/>
      <c r="Z2086" s="12"/>
    </row>
    <row r="2087" spans="11:26" x14ac:dyDescent="0.25">
      <c r="K2087" s="7"/>
      <c r="L2087" s="2"/>
      <c r="N2087" s="2"/>
      <c r="O2087" s="2"/>
      <c r="P2087" s="1"/>
      <c r="R2087" s="2"/>
      <c r="T2087" s="2"/>
      <c r="V2087" s="1"/>
      <c r="Z2087" s="12"/>
    </row>
    <row r="2088" spans="11:26" x14ac:dyDescent="0.25">
      <c r="K2088" s="7"/>
      <c r="N2088" s="2"/>
      <c r="O2088" s="2"/>
      <c r="P2088" s="1"/>
      <c r="T2088" s="2"/>
      <c r="V2088" s="1"/>
      <c r="Z2088" s="12"/>
    </row>
    <row r="2089" spans="11:26" x14ac:dyDescent="0.25">
      <c r="K2089" s="7"/>
      <c r="L2089" s="2"/>
      <c r="N2089" s="2"/>
      <c r="O2089" s="2"/>
      <c r="P2089" s="1"/>
      <c r="R2089" s="2"/>
      <c r="T2089" s="2"/>
      <c r="V2089" s="1"/>
      <c r="Z2089" s="12"/>
    </row>
    <row r="2090" spans="11:26" x14ac:dyDescent="0.25">
      <c r="K2090" s="7"/>
      <c r="L2090" s="2"/>
      <c r="N2090" s="2"/>
      <c r="O2090" s="2"/>
      <c r="P2090" s="1"/>
      <c r="R2090" s="2"/>
      <c r="T2090" s="2"/>
      <c r="V2090" s="1"/>
      <c r="Z2090" s="12"/>
    </row>
    <row r="2091" spans="11:26" x14ac:dyDescent="0.25">
      <c r="K2091" s="7"/>
      <c r="L2091" s="2"/>
      <c r="N2091" s="2"/>
      <c r="O2091" s="2"/>
      <c r="P2091" s="1"/>
      <c r="R2091" s="2"/>
      <c r="T2091" s="2"/>
      <c r="V2091" s="1"/>
      <c r="Z2091" s="12"/>
    </row>
    <row r="2092" spans="11:26" x14ac:dyDescent="0.25">
      <c r="K2092" s="7"/>
      <c r="L2092" s="2"/>
      <c r="N2092" s="2"/>
      <c r="O2092" s="2"/>
      <c r="P2092" s="1"/>
      <c r="R2092" s="2"/>
      <c r="T2092" s="2"/>
      <c r="V2092" s="1"/>
      <c r="Z2092" s="12"/>
    </row>
    <row r="2093" spans="11:26" x14ac:dyDescent="0.25">
      <c r="K2093" s="7"/>
      <c r="N2093" s="2"/>
      <c r="O2093" s="2"/>
      <c r="P2093" s="1"/>
      <c r="T2093" s="2"/>
      <c r="V2093" s="1"/>
      <c r="Z2093" s="12"/>
    </row>
    <row r="2094" spans="11:26" x14ac:dyDescent="0.25">
      <c r="K2094" s="7"/>
      <c r="O2094" s="2"/>
      <c r="P2094" s="1"/>
      <c r="V2094" s="1"/>
      <c r="Z2094" s="12"/>
    </row>
    <row r="2095" spans="11:26" x14ac:dyDescent="0.25">
      <c r="K2095" s="7"/>
      <c r="L2095" s="2"/>
      <c r="N2095" s="2"/>
      <c r="O2095" s="2"/>
      <c r="P2095" s="1"/>
      <c r="R2095" s="2"/>
      <c r="T2095" s="2"/>
      <c r="V2095" s="1"/>
      <c r="Z2095" s="12"/>
    </row>
    <row r="2096" spans="11:26" x14ac:dyDescent="0.25">
      <c r="K2096" s="7"/>
      <c r="O2096" s="2"/>
      <c r="P2096" s="1"/>
      <c r="V2096" s="1"/>
      <c r="Z2096" s="12"/>
    </row>
    <row r="2097" spans="11:26" x14ac:dyDescent="0.25">
      <c r="K2097" s="7"/>
      <c r="O2097" s="2"/>
      <c r="P2097" s="1"/>
      <c r="V2097" s="1"/>
      <c r="Z2097" s="12"/>
    </row>
    <row r="2098" spans="11:26" x14ac:dyDescent="0.25">
      <c r="K2098" s="7"/>
      <c r="N2098" s="2"/>
      <c r="O2098" s="2"/>
      <c r="P2098" s="1"/>
      <c r="T2098" s="2"/>
      <c r="V2098" s="1"/>
      <c r="Z2098" s="12"/>
    </row>
    <row r="2099" spans="11:26" x14ac:dyDescent="0.25">
      <c r="K2099" s="7"/>
      <c r="L2099" s="2"/>
      <c r="N2099" s="2"/>
      <c r="O2099" s="2"/>
      <c r="P2099" s="1"/>
      <c r="R2099" s="2"/>
      <c r="T2099" s="2"/>
      <c r="V2099" s="1"/>
      <c r="Z2099" s="12"/>
    </row>
    <row r="2100" spans="11:26" x14ac:dyDescent="0.25">
      <c r="K2100" s="7"/>
      <c r="N2100" s="2"/>
      <c r="O2100" s="2"/>
      <c r="P2100" s="1"/>
      <c r="T2100" s="2"/>
      <c r="V2100" s="1"/>
      <c r="Z2100" s="12"/>
    </row>
    <row r="2101" spans="11:26" x14ac:dyDescent="0.25">
      <c r="K2101" s="7"/>
      <c r="L2101" s="2"/>
      <c r="N2101" s="2"/>
      <c r="O2101" s="2"/>
      <c r="P2101" s="1"/>
      <c r="R2101" s="2"/>
      <c r="T2101" s="2"/>
      <c r="V2101" s="1"/>
      <c r="Z2101" s="12"/>
    </row>
    <row r="2102" spans="11:26" x14ac:dyDescent="0.25">
      <c r="K2102" s="7"/>
      <c r="O2102" s="2"/>
      <c r="P2102" s="1"/>
      <c r="V2102" s="1"/>
      <c r="Z2102" s="12"/>
    </row>
    <row r="2103" spans="11:26" x14ac:dyDescent="0.25">
      <c r="K2103" s="7"/>
      <c r="O2103" s="2"/>
      <c r="P2103" s="1"/>
      <c r="V2103" s="1"/>
      <c r="Z2103" s="12"/>
    </row>
    <row r="2104" spans="11:26" x14ac:dyDescent="0.25">
      <c r="K2104" s="7"/>
      <c r="O2104" s="2"/>
      <c r="P2104" s="1"/>
      <c r="V2104" s="1"/>
      <c r="Z2104" s="12"/>
    </row>
    <row r="2105" spans="11:26" x14ac:dyDescent="0.25">
      <c r="K2105" s="7"/>
      <c r="O2105" s="2"/>
      <c r="P2105" s="1"/>
      <c r="V2105" s="1"/>
      <c r="Z2105" s="12"/>
    </row>
    <row r="2106" spans="11:26" x14ac:dyDescent="0.25">
      <c r="K2106" s="7"/>
      <c r="O2106" s="2"/>
      <c r="P2106" s="1"/>
      <c r="V2106" s="1"/>
      <c r="Z2106" s="12"/>
    </row>
    <row r="2107" spans="11:26" x14ac:dyDescent="0.25">
      <c r="K2107" s="7"/>
      <c r="N2107" s="2"/>
      <c r="O2107" s="2"/>
      <c r="P2107" s="1"/>
      <c r="T2107" s="2"/>
      <c r="V2107" s="1"/>
      <c r="Z2107" s="12"/>
    </row>
    <row r="2108" spans="11:26" x14ac:dyDescent="0.25">
      <c r="K2108" s="7"/>
      <c r="N2108" s="2"/>
      <c r="O2108" s="2"/>
      <c r="P2108" s="1"/>
      <c r="T2108" s="2"/>
      <c r="V2108" s="1"/>
      <c r="Z2108" s="12"/>
    </row>
    <row r="2109" spans="11:26" x14ac:dyDescent="0.25">
      <c r="K2109" s="7"/>
      <c r="O2109" s="2"/>
      <c r="P2109" s="1"/>
      <c r="V2109" s="1"/>
      <c r="Z2109" s="12"/>
    </row>
    <row r="2110" spans="11:26" x14ac:dyDescent="0.25">
      <c r="K2110" s="7"/>
      <c r="N2110" s="2"/>
      <c r="O2110" s="2"/>
      <c r="P2110" s="1"/>
      <c r="T2110" s="2"/>
      <c r="V2110" s="1"/>
      <c r="Z2110" s="12"/>
    </row>
    <row r="2111" spans="11:26" x14ac:dyDescent="0.25">
      <c r="K2111" s="7"/>
      <c r="N2111" s="2"/>
      <c r="O2111" s="2"/>
      <c r="P2111" s="1"/>
      <c r="T2111" s="2"/>
      <c r="V2111" s="1"/>
      <c r="Z2111" s="12"/>
    </row>
    <row r="2112" spans="11:26" x14ac:dyDescent="0.25">
      <c r="K2112" s="7"/>
      <c r="L2112" s="2"/>
      <c r="N2112" s="2"/>
      <c r="O2112" s="2"/>
      <c r="P2112" s="1"/>
      <c r="R2112" s="2"/>
      <c r="T2112" s="2"/>
      <c r="V2112" s="1"/>
      <c r="Z2112" s="12"/>
    </row>
    <row r="2113" spans="11:26" x14ac:dyDescent="0.25">
      <c r="K2113" s="7"/>
      <c r="L2113" s="2"/>
      <c r="N2113" s="2"/>
      <c r="O2113" s="2"/>
      <c r="P2113" s="1"/>
      <c r="R2113" s="2"/>
      <c r="T2113" s="2"/>
      <c r="V2113" s="1"/>
      <c r="Z2113" s="12"/>
    </row>
    <row r="2114" spans="11:26" x14ac:dyDescent="0.25">
      <c r="K2114" s="7"/>
      <c r="L2114" s="2"/>
      <c r="N2114" s="2"/>
      <c r="O2114" s="2"/>
      <c r="P2114" s="1"/>
      <c r="R2114" s="2"/>
      <c r="T2114" s="2"/>
      <c r="V2114" s="1"/>
      <c r="Z2114" s="12"/>
    </row>
    <row r="2115" spans="11:26" x14ac:dyDescent="0.25">
      <c r="K2115" s="7"/>
      <c r="O2115" s="2"/>
      <c r="P2115" s="1"/>
      <c r="V2115" s="1"/>
      <c r="Z2115" s="12"/>
    </row>
    <row r="2116" spans="11:26" x14ac:dyDescent="0.25">
      <c r="K2116" s="7"/>
      <c r="O2116" s="2"/>
      <c r="P2116" s="1"/>
      <c r="V2116" s="1"/>
      <c r="Z2116" s="12"/>
    </row>
    <row r="2117" spans="11:26" x14ac:dyDescent="0.25">
      <c r="K2117" s="7"/>
      <c r="O2117" s="2"/>
      <c r="P2117" s="1"/>
      <c r="V2117" s="1"/>
      <c r="Z2117" s="12"/>
    </row>
    <row r="2118" spans="11:26" x14ac:dyDescent="0.25">
      <c r="K2118" s="7"/>
      <c r="O2118" s="2"/>
      <c r="P2118" s="1"/>
      <c r="V2118" s="1"/>
      <c r="Z2118" s="12"/>
    </row>
    <row r="2119" spans="11:26" x14ac:dyDescent="0.25">
      <c r="K2119" s="7"/>
      <c r="L2119" s="2"/>
      <c r="N2119" s="2"/>
      <c r="O2119" s="2"/>
      <c r="P2119" s="1"/>
      <c r="R2119" s="2"/>
      <c r="T2119" s="2"/>
      <c r="V2119" s="1"/>
      <c r="Z2119" s="12"/>
    </row>
    <row r="2120" spans="11:26" x14ac:dyDescent="0.25">
      <c r="K2120" s="7"/>
      <c r="L2120" s="2"/>
      <c r="N2120" s="2"/>
      <c r="O2120" s="2"/>
      <c r="P2120" s="1"/>
      <c r="R2120" s="2"/>
      <c r="T2120" s="2"/>
      <c r="V2120" s="1"/>
      <c r="Z2120" s="12"/>
    </row>
    <row r="2121" spans="11:26" x14ac:dyDescent="0.25">
      <c r="K2121" s="7"/>
      <c r="O2121" s="2"/>
      <c r="P2121" s="1"/>
      <c r="V2121" s="1"/>
      <c r="Z2121" s="12"/>
    </row>
    <row r="2122" spans="11:26" x14ac:dyDescent="0.25">
      <c r="K2122" s="7"/>
      <c r="N2122" s="2"/>
      <c r="O2122" s="2"/>
      <c r="P2122" s="1"/>
      <c r="T2122" s="2"/>
      <c r="V2122" s="1"/>
      <c r="Z2122" s="12"/>
    </row>
    <row r="2123" spans="11:26" x14ac:dyDescent="0.25">
      <c r="K2123" s="7"/>
      <c r="L2123" s="2"/>
      <c r="N2123" s="2"/>
      <c r="O2123" s="2"/>
      <c r="P2123" s="1"/>
      <c r="R2123" s="2"/>
      <c r="T2123" s="2"/>
      <c r="V2123" s="1"/>
      <c r="Z2123" s="12"/>
    </row>
    <row r="2124" spans="11:26" x14ac:dyDescent="0.25">
      <c r="K2124" s="7"/>
      <c r="L2124" s="2"/>
      <c r="N2124" s="2"/>
      <c r="O2124" s="2"/>
      <c r="P2124" s="1"/>
      <c r="R2124" s="2"/>
      <c r="T2124" s="2"/>
      <c r="V2124" s="1"/>
      <c r="Z2124" s="12"/>
    </row>
    <row r="2125" spans="11:26" x14ac:dyDescent="0.25">
      <c r="K2125" s="7"/>
      <c r="O2125" s="2"/>
      <c r="P2125" s="1"/>
      <c r="V2125" s="1"/>
      <c r="Z2125" s="12"/>
    </row>
    <row r="2126" spans="11:26" x14ac:dyDescent="0.25">
      <c r="K2126" s="7"/>
      <c r="O2126" s="2"/>
      <c r="P2126" s="1"/>
      <c r="V2126" s="1"/>
      <c r="Z2126" s="12"/>
    </row>
    <row r="2127" spans="11:26" x14ac:dyDescent="0.25">
      <c r="K2127" s="7"/>
      <c r="N2127" s="2"/>
      <c r="O2127" s="2"/>
      <c r="P2127" s="1"/>
      <c r="T2127" s="2"/>
      <c r="V2127" s="1"/>
      <c r="Z2127" s="12"/>
    </row>
    <row r="2128" spans="11:26" x14ac:dyDescent="0.25">
      <c r="K2128" s="7"/>
      <c r="O2128" s="2"/>
      <c r="P2128" s="1"/>
      <c r="V2128" s="1"/>
      <c r="Z2128" s="12"/>
    </row>
    <row r="2129" spans="11:26" x14ac:dyDescent="0.25">
      <c r="K2129" s="7"/>
      <c r="O2129" s="2"/>
      <c r="P2129" s="1"/>
      <c r="V2129" s="1"/>
      <c r="Z2129" s="12"/>
    </row>
    <row r="2130" spans="11:26" x14ac:dyDescent="0.25">
      <c r="K2130" s="7"/>
      <c r="N2130" s="2"/>
      <c r="O2130" s="2"/>
      <c r="P2130" s="1"/>
      <c r="T2130" s="2"/>
      <c r="V2130" s="1"/>
      <c r="Z2130" s="12"/>
    </row>
    <row r="2131" spans="11:26" x14ac:dyDescent="0.25">
      <c r="K2131" s="7"/>
      <c r="O2131" s="2"/>
      <c r="P2131" s="1"/>
      <c r="V2131" s="1"/>
      <c r="Z2131" s="12"/>
    </row>
    <row r="2132" spans="11:26" x14ac:dyDescent="0.25">
      <c r="K2132" s="7"/>
      <c r="O2132" s="2"/>
      <c r="P2132" s="1"/>
      <c r="V2132" s="1"/>
      <c r="Z2132" s="12"/>
    </row>
    <row r="2133" spans="11:26" x14ac:dyDescent="0.25">
      <c r="K2133" s="7"/>
      <c r="O2133" s="2"/>
      <c r="P2133" s="1"/>
      <c r="V2133" s="1"/>
      <c r="Z2133" s="12"/>
    </row>
    <row r="2134" spans="11:26" x14ac:dyDescent="0.25">
      <c r="K2134" s="7"/>
      <c r="O2134" s="2"/>
      <c r="P2134" s="1"/>
      <c r="V2134" s="1"/>
      <c r="Z2134" s="12"/>
    </row>
    <row r="2135" spans="11:26" x14ac:dyDescent="0.25">
      <c r="K2135" s="7"/>
      <c r="L2135" s="2"/>
      <c r="N2135" s="2"/>
      <c r="O2135" s="2"/>
      <c r="P2135" s="1"/>
      <c r="R2135" s="2"/>
      <c r="T2135" s="2"/>
      <c r="V2135" s="1"/>
      <c r="Z2135" s="12"/>
    </row>
    <row r="2136" spans="11:26" x14ac:dyDescent="0.25">
      <c r="K2136" s="7"/>
      <c r="O2136" s="2"/>
      <c r="P2136" s="1"/>
      <c r="V2136" s="1"/>
      <c r="Z2136" s="12"/>
    </row>
    <row r="2137" spans="11:26" x14ac:dyDescent="0.25">
      <c r="K2137" s="7"/>
      <c r="L2137" s="2"/>
      <c r="N2137" s="2"/>
      <c r="O2137" s="2"/>
      <c r="P2137" s="1"/>
      <c r="R2137" s="2"/>
      <c r="T2137" s="2"/>
      <c r="V2137" s="1"/>
      <c r="Z2137" s="12"/>
    </row>
    <row r="2138" spans="11:26" x14ac:dyDescent="0.25">
      <c r="K2138" s="7"/>
      <c r="L2138" s="2"/>
      <c r="N2138" s="2"/>
      <c r="O2138" s="2"/>
      <c r="P2138" s="1"/>
      <c r="R2138" s="2"/>
      <c r="T2138" s="2"/>
      <c r="V2138" s="1"/>
      <c r="Z2138" s="12"/>
    </row>
    <row r="2139" spans="11:26" x14ac:dyDescent="0.25">
      <c r="K2139" s="7"/>
      <c r="N2139" s="2"/>
      <c r="O2139" s="2"/>
      <c r="P2139" s="1"/>
      <c r="T2139" s="2"/>
      <c r="V2139" s="1"/>
      <c r="Z2139" s="12"/>
    </row>
    <row r="2140" spans="11:26" x14ac:dyDescent="0.25">
      <c r="K2140" s="7"/>
      <c r="O2140" s="2"/>
      <c r="P2140" s="1"/>
      <c r="V2140" s="1"/>
      <c r="Z2140" s="12"/>
    </row>
    <row r="2141" spans="11:26" x14ac:dyDescent="0.25">
      <c r="K2141" s="7"/>
      <c r="O2141" s="2"/>
      <c r="P2141" s="1"/>
      <c r="V2141" s="1"/>
      <c r="Z2141" s="12"/>
    </row>
    <row r="2142" spans="11:26" x14ac:dyDescent="0.25">
      <c r="K2142" s="7"/>
      <c r="L2142" s="2"/>
      <c r="N2142" s="2"/>
      <c r="O2142" s="2"/>
      <c r="P2142" s="1"/>
      <c r="R2142" s="2"/>
      <c r="T2142" s="2"/>
      <c r="V2142" s="1"/>
      <c r="Z2142" s="12"/>
    </row>
    <row r="2143" spans="11:26" x14ac:dyDescent="0.25">
      <c r="K2143" s="7"/>
      <c r="L2143" s="2"/>
      <c r="N2143" s="2"/>
      <c r="O2143" s="2"/>
      <c r="P2143" s="1"/>
      <c r="R2143" s="2"/>
      <c r="T2143" s="2"/>
      <c r="V2143" s="1"/>
      <c r="Z2143" s="12"/>
    </row>
    <row r="2144" spans="11:26" x14ac:dyDescent="0.25">
      <c r="K2144" s="7"/>
      <c r="O2144" s="2"/>
      <c r="P2144" s="1"/>
      <c r="V2144" s="1"/>
      <c r="Z2144" s="12"/>
    </row>
    <row r="2145" spans="11:26" x14ac:dyDescent="0.25">
      <c r="K2145" s="7"/>
      <c r="O2145" s="2"/>
      <c r="P2145" s="1"/>
      <c r="V2145" s="1"/>
      <c r="Z2145" s="12"/>
    </row>
    <row r="2146" spans="11:26" x14ac:dyDescent="0.25">
      <c r="K2146" s="7"/>
      <c r="L2146" s="2"/>
      <c r="N2146" s="2"/>
      <c r="O2146" s="2"/>
      <c r="P2146" s="1"/>
      <c r="R2146" s="2"/>
      <c r="T2146" s="2"/>
      <c r="V2146" s="1"/>
      <c r="Z2146" s="12"/>
    </row>
    <row r="2147" spans="11:26" x14ac:dyDescent="0.25">
      <c r="K2147" s="7"/>
      <c r="L2147" s="2"/>
      <c r="N2147" s="2"/>
      <c r="O2147" s="2"/>
      <c r="P2147" s="1"/>
      <c r="R2147" s="2"/>
      <c r="T2147" s="2"/>
      <c r="V2147" s="1"/>
      <c r="Z2147" s="12"/>
    </row>
    <row r="2148" spans="11:26" x14ac:dyDescent="0.25">
      <c r="K2148" s="7"/>
      <c r="L2148" s="2"/>
      <c r="N2148" s="2"/>
      <c r="O2148" s="2"/>
      <c r="P2148" s="1"/>
      <c r="R2148" s="2"/>
      <c r="T2148" s="2"/>
      <c r="V2148" s="1"/>
      <c r="Z2148" s="12"/>
    </row>
    <row r="2149" spans="11:26" x14ac:dyDescent="0.25">
      <c r="K2149" s="7"/>
      <c r="O2149" s="2"/>
      <c r="P2149" s="1"/>
      <c r="V2149" s="1"/>
      <c r="Z2149" s="12"/>
    </row>
    <row r="2150" spans="11:26" x14ac:dyDescent="0.25">
      <c r="K2150" s="7"/>
      <c r="N2150" s="2"/>
      <c r="O2150" s="2"/>
      <c r="P2150" s="1"/>
      <c r="T2150" s="2"/>
      <c r="V2150" s="1"/>
      <c r="Z2150" s="12"/>
    </row>
    <row r="2151" spans="11:26" x14ac:dyDescent="0.25">
      <c r="K2151" s="7"/>
      <c r="L2151" s="2"/>
      <c r="N2151" s="2"/>
      <c r="O2151" s="2"/>
      <c r="P2151" s="1"/>
      <c r="R2151" s="2"/>
      <c r="T2151" s="2"/>
      <c r="V2151" s="1"/>
      <c r="Z2151" s="12"/>
    </row>
    <row r="2152" spans="11:26" x14ac:dyDescent="0.25">
      <c r="K2152" s="7"/>
      <c r="O2152" s="2"/>
      <c r="P2152" s="1"/>
      <c r="V2152" s="1"/>
      <c r="Z2152" s="12"/>
    </row>
    <row r="2153" spans="11:26" x14ac:dyDescent="0.25">
      <c r="K2153" s="7"/>
      <c r="O2153" s="2"/>
      <c r="P2153" s="1"/>
      <c r="V2153" s="1"/>
      <c r="Z2153" s="12"/>
    </row>
    <row r="2154" spans="11:26" x14ac:dyDescent="0.25">
      <c r="K2154" s="7"/>
      <c r="O2154" s="2"/>
      <c r="P2154" s="1"/>
      <c r="V2154" s="1"/>
      <c r="Z2154" s="12"/>
    </row>
    <row r="2155" spans="11:26" x14ac:dyDescent="0.25">
      <c r="K2155" s="7"/>
      <c r="L2155" s="2"/>
      <c r="N2155" s="2"/>
      <c r="O2155" s="2"/>
      <c r="P2155" s="1"/>
      <c r="R2155" s="2"/>
      <c r="T2155" s="2"/>
      <c r="V2155" s="1"/>
      <c r="Z2155" s="12"/>
    </row>
    <row r="2156" spans="11:26" x14ac:dyDescent="0.25">
      <c r="K2156" s="7"/>
      <c r="O2156" s="2"/>
      <c r="P2156" s="1"/>
      <c r="V2156" s="1"/>
      <c r="Z2156" s="12"/>
    </row>
    <row r="2157" spans="11:26" x14ac:dyDescent="0.25">
      <c r="K2157" s="7"/>
      <c r="L2157" s="2"/>
      <c r="N2157" s="2"/>
      <c r="O2157" s="2"/>
      <c r="P2157" s="1"/>
      <c r="R2157" s="2"/>
      <c r="T2157" s="2"/>
      <c r="V2157" s="1"/>
      <c r="Z2157" s="12"/>
    </row>
    <row r="2158" spans="11:26" x14ac:dyDescent="0.25">
      <c r="K2158" s="7"/>
      <c r="O2158" s="2"/>
      <c r="P2158" s="1"/>
      <c r="V2158" s="1"/>
      <c r="Z2158" s="12"/>
    </row>
    <row r="2159" spans="11:26" x14ac:dyDescent="0.25">
      <c r="K2159" s="7"/>
      <c r="N2159" s="2"/>
      <c r="O2159" s="2"/>
      <c r="P2159" s="1"/>
      <c r="T2159" s="2"/>
      <c r="V2159" s="1"/>
      <c r="Z2159" s="12"/>
    </row>
    <row r="2160" spans="11:26" x14ac:dyDescent="0.25">
      <c r="K2160" s="7"/>
      <c r="L2160" s="2"/>
      <c r="N2160" s="2"/>
      <c r="O2160" s="2"/>
      <c r="P2160" s="1"/>
      <c r="R2160" s="2"/>
      <c r="T2160" s="2"/>
      <c r="V2160" s="1"/>
      <c r="Z2160" s="12"/>
    </row>
    <row r="2161" spans="11:26" x14ac:dyDescent="0.25">
      <c r="K2161" s="7"/>
      <c r="L2161" s="2"/>
      <c r="N2161" s="2"/>
      <c r="O2161" s="2"/>
      <c r="P2161" s="1"/>
      <c r="R2161" s="2"/>
      <c r="T2161" s="2"/>
      <c r="V2161" s="1"/>
      <c r="Z2161" s="12"/>
    </row>
    <row r="2162" spans="11:26" x14ac:dyDescent="0.25">
      <c r="K2162" s="7"/>
      <c r="O2162" s="2"/>
      <c r="P2162" s="1"/>
      <c r="V2162" s="1"/>
      <c r="Z2162" s="12"/>
    </row>
    <row r="2163" spans="11:26" x14ac:dyDescent="0.25">
      <c r="K2163" s="7"/>
      <c r="L2163" s="2"/>
      <c r="N2163" s="2"/>
      <c r="O2163" s="2"/>
      <c r="P2163" s="1"/>
      <c r="R2163" s="2"/>
      <c r="T2163" s="2"/>
      <c r="V2163" s="1"/>
      <c r="Z2163" s="12"/>
    </row>
    <row r="2164" spans="11:26" x14ac:dyDescent="0.25">
      <c r="K2164" s="7"/>
      <c r="O2164" s="2"/>
      <c r="P2164" s="1"/>
      <c r="V2164" s="1"/>
      <c r="Z2164" s="12"/>
    </row>
    <row r="2165" spans="11:26" x14ac:dyDescent="0.25">
      <c r="K2165" s="7"/>
      <c r="L2165" s="2"/>
      <c r="N2165" s="2"/>
      <c r="O2165" s="2"/>
      <c r="P2165" s="1"/>
      <c r="R2165" s="2"/>
      <c r="T2165" s="2"/>
      <c r="V2165" s="1"/>
      <c r="Z2165" s="12"/>
    </row>
    <row r="2166" spans="11:26" x14ac:dyDescent="0.25">
      <c r="K2166" s="7"/>
      <c r="O2166" s="2"/>
      <c r="P2166" s="1"/>
      <c r="V2166" s="1"/>
      <c r="Z2166" s="12"/>
    </row>
    <row r="2167" spans="11:26" x14ac:dyDescent="0.25">
      <c r="K2167" s="7"/>
      <c r="O2167" s="2"/>
      <c r="P2167" s="1"/>
      <c r="V2167" s="1"/>
      <c r="Z2167" s="12"/>
    </row>
    <row r="2168" spans="11:26" x14ac:dyDescent="0.25">
      <c r="K2168" s="7"/>
      <c r="L2168" s="2"/>
      <c r="N2168" s="2"/>
      <c r="O2168" s="2"/>
      <c r="P2168" s="1"/>
      <c r="R2168" s="2"/>
      <c r="T2168" s="2"/>
      <c r="V2168" s="1"/>
      <c r="Z2168" s="12"/>
    </row>
    <row r="2169" spans="11:26" x14ac:dyDescent="0.25">
      <c r="K2169" s="7"/>
      <c r="L2169" s="2"/>
      <c r="N2169" s="2"/>
      <c r="O2169" s="2"/>
      <c r="P2169" s="1"/>
      <c r="R2169" s="2"/>
      <c r="T2169" s="2"/>
      <c r="V2169" s="1"/>
      <c r="Z2169" s="12"/>
    </row>
    <row r="2170" spans="11:26" x14ac:dyDescent="0.25">
      <c r="K2170" s="7"/>
      <c r="N2170" s="2"/>
      <c r="O2170" s="2"/>
      <c r="P2170" s="1"/>
      <c r="T2170" s="2"/>
      <c r="V2170" s="1"/>
      <c r="Z2170" s="12"/>
    </row>
    <row r="2171" spans="11:26" x14ac:dyDescent="0.25">
      <c r="K2171" s="7"/>
      <c r="L2171" s="2"/>
      <c r="N2171" s="2"/>
      <c r="O2171" s="2"/>
      <c r="P2171" s="1"/>
      <c r="R2171" s="2"/>
      <c r="T2171" s="2"/>
      <c r="V2171" s="1"/>
      <c r="Z2171" s="12"/>
    </row>
    <row r="2172" spans="11:26" x14ac:dyDescent="0.25">
      <c r="K2172" s="7"/>
      <c r="O2172" s="2"/>
      <c r="P2172" s="1"/>
      <c r="V2172" s="1"/>
      <c r="Z2172" s="12"/>
    </row>
    <row r="2173" spans="11:26" x14ac:dyDescent="0.25">
      <c r="K2173" s="7"/>
      <c r="L2173" s="2"/>
      <c r="N2173" s="2"/>
      <c r="O2173" s="2"/>
      <c r="P2173" s="1"/>
      <c r="R2173" s="2"/>
      <c r="T2173" s="2"/>
      <c r="V2173" s="1"/>
      <c r="Z2173" s="12"/>
    </row>
    <row r="2174" spans="11:26" x14ac:dyDescent="0.25">
      <c r="K2174" s="7"/>
      <c r="L2174" s="2"/>
      <c r="N2174" s="2"/>
      <c r="O2174" s="2"/>
      <c r="P2174" s="1"/>
      <c r="R2174" s="2"/>
      <c r="T2174" s="2"/>
      <c r="V2174" s="1"/>
      <c r="Z2174" s="12"/>
    </row>
    <row r="2175" spans="11:26" x14ac:dyDescent="0.25">
      <c r="K2175" s="7"/>
      <c r="N2175" s="2"/>
      <c r="O2175" s="2"/>
      <c r="P2175" s="1"/>
      <c r="T2175" s="2"/>
      <c r="V2175" s="1"/>
      <c r="Z2175" s="12"/>
    </row>
    <row r="2176" spans="11:26" x14ac:dyDescent="0.25">
      <c r="K2176" s="7"/>
      <c r="O2176" s="2"/>
      <c r="P2176" s="1"/>
      <c r="V2176" s="1"/>
      <c r="Z2176" s="12"/>
    </row>
    <row r="2177" spans="11:26" x14ac:dyDescent="0.25">
      <c r="K2177" s="7"/>
      <c r="N2177" s="2"/>
      <c r="O2177" s="2"/>
      <c r="P2177" s="1"/>
      <c r="T2177" s="2"/>
      <c r="V2177" s="1"/>
      <c r="Z2177" s="12"/>
    </row>
    <row r="2178" spans="11:26" x14ac:dyDescent="0.25">
      <c r="K2178" s="7"/>
      <c r="O2178" s="2"/>
      <c r="P2178" s="1"/>
      <c r="V2178" s="1"/>
      <c r="Z2178" s="12"/>
    </row>
    <row r="2179" spans="11:26" x14ac:dyDescent="0.25">
      <c r="K2179" s="7"/>
      <c r="O2179" s="2"/>
      <c r="P2179" s="1"/>
      <c r="V2179" s="1"/>
      <c r="Z2179" s="12"/>
    </row>
    <row r="2180" spans="11:26" x14ac:dyDescent="0.25">
      <c r="K2180" s="7"/>
      <c r="O2180" s="2"/>
      <c r="P2180" s="1"/>
      <c r="V2180" s="1"/>
      <c r="Z2180" s="12"/>
    </row>
    <row r="2181" spans="11:26" x14ac:dyDescent="0.25">
      <c r="K2181" s="7"/>
      <c r="L2181" s="2"/>
      <c r="N2181" s="2"/>
      <c r="O2181" s="2"/>
      <c r="P2181" s="1"/>
      <c r="R2181" s="2"/>
      <c r="T2181" s="2"/>
      <c r="V2181" s="1"/>
      <c r="Z2181" s="12"/>
    </row>
    <row r="2182" spans="11:26" x14ac:dyDescent="0.25">
      <c r="K2182" s="7"/>
      <c r="O2182" s="2"/>
      <c r="P2182" s="1"/>
      <c r="V2182" s="1"/>
      <c r="Z2182" s="12"/>
    </row>
    <row r="2183" spans="11:26" x14ac:dyDescent="0.25">
      <c r="K2183" s="7"/>
      <c r="O2183" s="2"/>
      <c r="P2183" s="1"/>
      <c r="V2183" s="1"/>
      <c r="Z2183" s="12"/>
    </row>
    <row r="2184" spans="11:26" x14ac:dyDescent="0.25">
      <c r="K2184" s="7"/>
      <c r="N2184" s="2"/>
      <c r="O2184" s="2"/>
      <c r="P2184" s="1"/>
      <c r="T2184" s="2"/>
      <c r="V2184" s="1"/>
      <c r="Z2184" s="12"/>
    </row>
    <row r="2185" spans="11:26" x14ac:dyDescent="0.25">
      <c r="K2185" s="7"/>
      <c r="L2185" s="2"/>
      <c r="N2185" s="2"/>
      <c r="O2185" s="2"/>
      <c r="P2185" s="1"/>
      <c r="R2185" s="2"/>
      <c r="T2185" s="2"/>
      <c r="V2185" s="1"/>
      <c r="Z2185" s="12"/>
    </row>
    <row r="2186" spans="11:26" x14ac:dyDescent="0.25">
      <c r="K2186" s="7"/>
      <c r="O2186" s="2"/>
      <c r="P2186" s="1"/>
      <c r="V2186" s="1"/>
      <c r="Z2186" s="12"/>
    </row>
    <row r="2187" spans="11:26" x14ac:dyDescent="0.25">
      <c r="K2187" s="7"/>
      <c r="L2187" s="2"/>
      <c r="N2187" s="2"/>
      <c r="O2187" s="2"/>
      <c r="P2187" s="1"/>
      <c r="R2187" s="2"/>
      <c r="T2187" s="2"/>
      <c r="V2187" s="1"/>
      <c r="Z2187" s="12"/>
    </row>
    <row r="2188" spans="11:26" x14ac:dyDescent="0.25">
      <c r="K2188" s="7"/>
      <c r="O2188" s="2"/>
      <c r="P2188" s="1"/>
      <c r="V2188" s="1"/>
      <c r="Z2188" s="12"/>
    </row>
    <row r="2189" spans="11:26" x14ac:dyDescent="0.25">
      <c r="K2189" s="7"/>
      <c r="N2189" s="2"/>
      <c r="O2189" s="2"/>
      <c r="P2189" s="1"/>
      <c r="T2189" s="2"/>
      <c r="V2189" s="1"/>
      <c r="Z2189" s="12"/>
    </row>
    <row r="2190" spans="11:26" x14ac:dyDescent="0.25">
      <c r="K2190" s="7"/>
      <c r="O2190" s="2"/>
      <c r="P2190" s="1"/>
      <c r="V2190" s="1"/>
      <c r="Z2190" s="12"/>
    </row>
    <row r="2191" spans="11:26" x14ac:dyDescent="0.25">
      <c r="K2191" s="7"/>
      <c r="O2191" s="2"/>
      <c r="P2191" s="1"/>
      <c r="V2191" s="1"/>
      <c r="Z2191" s="12"/>
    </row>
    <row r="2192" spans="11:26" x14ac:dyDescent="0.25">
      <c r="K2192" s="7"/>
      <c r="L2192" s="2"/>
      <c r="N2192" s="2"/>
      <c r="O2192" s="2"/>
      <c r="P2192" s="1"/>
      <c r="R2192" s="2"/>
      <c r="T2192" s="2"/>
      <c r="V2192" s="1"/>
      <c r="Z2192" s="12"/>
    </row>
    <row r="2193" spans="11:26" x14ac:dyDescent="0.25">
      <c r="K2193" s="7"/>
      <c r="O2193" s="2"/>
      <c r="P2193" s="1"/>
      <c r="V2193" s="1"/>
      <c r="Z2193" s="12"/>
    </row>
    <row r="2194" spans="11:26" x14ac:dyDescent="0.25">
      <c r="K2194" s="7"/>
      <c r="N2194" s="2"/>
      <c r="O2194" s="2"/>
      <c r="P2194" s="1"/>
      <c r="T2194" s="2"/>
      <c r="V2194" s="1"/>
      <c r="Z2194" s="12"/>
    </row>
    <row r="2195" spans="11:26" x14ac:dyDescent="0.25">
      <c r="K2195" s="7"/>
      <c r="L2195" s="2"/>
      <c r="N2195" s="2"/>
      <c r="O2195" s="2"/>
      <c r="P2195" s="1"/>
      <c r="R2195" s="2"/>
      <c r="T2195" s="2"/>
      <c r="V2195" s="1"/>
      <c r="Z2195" s="12"/>
    </row>
    <row r="2196" spans="11:26" x14ac:dyDescent="0.25">
      <c r="K2196" s="7"/>
      <c r="O2196" s="2"/>
      <c r="P2196" s="1"/>
      <c r="V2196" s="1"/>
      <c r="Z2196" s="12"/>
    </row>
    <row r="2197" spans="11:26" x14ac:dyDescent="0.25">
      <c r="K2197" s="7"/>
      <c r="O2197" s="2"/>
      <c r="P2197" s="1"/>
      <c r="V2197" s="1"/>
      <c r="Z2197" s="12"/>
    </row>
    <row r="2198" spans="11:26" x14ac:dyDescent="0.25">
      <c r="K2198" s="7"/>
      <c r="O2198" s="2"/>
      <c r="P2198" s="1"/>
      <c r="V2198" s="1"/>
      <c r="Z2198" s="12"/>
    </row>
    <row r="2199" spans="11:26" x14ac:dyDescent="0.25">
      <c r="K2199" s="7"/>
      <c r="L2199" s="2"/>
      <c r="N2199" s="2"/>
      <c r="O2199" s="2"/>
      <c r="P2199" s="1"/>
      <c r="R2199" s="2"/>
      <c r="T2199" s="2"/>
      <c r="V2199" s="1"/>
      <c r="Z2199" s="12"/>
    </row>
    <row r="2200" spans="11:26" x14ac:dyDescent="0.25">
      <c r="K2200" s="7"/>
      <c r="N2200" s="2"/>
      <c r="O2200" s="2"/>
      <c r="P2200" s="1"/>
      <c r="T2200" s="2"/>
      <c r="V2200" s="1"/>
      <c r="Z2200" s="12"/>
    </row>
    <row r="2201" spans="11:26" x14ac:dyDescent="0.25">
      <c r="K2201" s="7"/>
      <c r="O2201" s="2"/>
      <c r="P2201" s="1"/>
      <c r="V2201" s="1"/>
      <c r="Z2201" s="12"/>
    </row>
    <row r="2202" spans="11:26" x14ac:dyDescent="0.25">
      <c r="K2202" s="7"/>
      <c r="N2202" s="2"/>
      <c r="O2202" s="2"/>
      <c r="P2202" s="1"/>
      <c r="T2202" s="2"/>
      <c r="V2202" s="1"/>
      <c r="Z2202" s="12"/>
    </row>
    <row r="2203" spans="11:26" x14ac:dyDescent="0.25">
      <c r="K2203" s="7"/>
      <c r="O2203" s="2"/>
      <c r="P2203" s="1"/>
      <c r="V2203" s="1"/>
      <c r="Z2203" s="12"/>
    </row>
    <row r="2204" spans="11:26" x14ac:dyDescent="0.25">
      <c r="K2204" s="7"/>
      <c r="O2204" s="2"/>
      <c r="P2204" s="1"/>
      <c r="V2204" s="1"/>
      <c r="Z2204" s="12"/>
    </row>
    <row r="2205" spans="11:26" x14ac:dyDescent="0.25">
      <c r="K2205" s="7"/>
      <c r="L2205" s="2"/>
      <c r="N2205" s="2"/>
      <c r="O2205" s="2"/>
      <c r="P2205" s="1"/>
      <c r="R2205" s="2"/>
      <c r="T2205" s="2"/>
      <c r="V2205" s="1"/>
      <c r="Z2205" s="12"/>
    </row>
    <row r="2206" spans="11:26" x14ac:dyDescent="0.25">
      <c r="K2206" s="7"/>
      <c r="O2206" s="2"/>
      <c r="P2206" s="1"/>
      <c r="V2206" s="1"/>
      <c r="Z2206" s="12"/>
    </row>
    <row r="2207" spans="11:26" x14ac:dyDescent="0.25">
      <c r="K2207" s="7"/>
      <c r="L2207" s="2"/>
      <c r="N2207" s="2"/>
      <c r="O2207" s="2"/>
      <c r="P2207" s="1"/>
      <c r="R2207" s="2"/>
      <c r="T2207" s="2"/>
      <c r="V2207" s="1"/>
      <c r="Z2207" s="12"/>
    </row>
    <row r="2208" spans="11:26" x14ac:dyDescent="0.25">
      <c r="K2208" s="7"/>
      <c r="O2208" s="2"/>
      <c r="P2208" s="1"/>
      <c r="V2208" s="1"/>
      <c r="Z2208" s="12"/>
    </row>
    <row r="2209" spans="11:26" x14ac:dyDescent="0.25">
      <c r="K2209" s="7"/>
      <c r="N2209" s="2"/>
      <c r="O2209" s="2"/>
      <c r="P2209" s="1"/>
      <c r="T2209" s="2"/>
      <c r="V2209" s="1"/>
      <c r="Z2209" s="12"/>
    </row>
    <row r="2210" spans="11:26" x14ac:dyDescent="0.25">
      <c r="K2210" s="7"/>
      <c r="L2210" s="2"/>
      <c r="N2210" s="2"/>
      <c r="O2210" s="2"/>
      <c r="P2210" s="1"/>
      <c r="R2210" s="2"/>
      <c r="T2210" s="2"/>
      <c r="V2210" s="1"/>
      <c r="Z2210" s="12"/>
    </row>
    <row r="2211" spans="11:26" x14ac:dyDescent="0.25">
      <c r="K2211" s="7"/>
      <c r="L2211" s="2"/>
      <c r="N2211" s="2"/>
      <c r="O2211" s="2"/>
      <c r="P2211" s="1"/>
      <c r="R2211" s="2"/>
      <c r="T2211" s="2"/>
      <c r="V2211" s="1"/>
      <c r="Z2211" s="12"/>
    </row>
    <row r="2212" spans="11:26" x14ac:dyDescent="0.25">
      <c r="K2212" s="7"/>
      <c r="O2212" s="2"/>
      <c r="P2212" s="1"/>
      <c r="V2212" s="1"/>
      <c r="Z2212" s="12"/>
    </row>
    <row r="2213" spans="11:26" x14ac:dyDescent="0.25">
      <c r="K2213" s="7"/>
      <c r="N2213" s="2"/>
      <c r="O2213" s="2"/>
      <c r="P2213" s="1"/>
      <c r="T2213" s="2"/>
      <c r="V2213" s="1"/>
      <c r="Z2213" s="12"/>
    </row>
    <row r="2214" spans="11:26" x14ac:dyDescent="0.25">
      <c r="K2214" s="7"/>
      <c r="L2214" s="2"/>
      <c r="N2214" s="2"/>
      <c r="O2214" s="2"/>
      <c r="P2214" s="1"/>
      <c r="R2214" s="2"/>
      <c r="T2214" s="2"/>
      <c r="V2214" s="1"/>
      <c r="Z2214" s="12"/>
    </row>
    <row r="2215" spans="11:26" x14ac:dyDescent="0.25">
      <c r="K2215" s="7"/>
      <c r="N2215" s="2"/>
      <c r="O2215" s="2"/>
      <c r="P2215" s="1"/>
      <c r="T2215" s="2"/>
      <c r="V2215" s="1"/>
      <c r="Z2215" s="12"/>
    </row>
    <row r="2216" spans="11:26" x14ac:dyDescent="0.25">
      <c r="K2216" s="7"/>
      <c r="N2216" s="2"/>
      <c r="O2216" s="2"/>
      <c r="P2216" s="1"/>
      <c r="T2216" s="2"/>
      <c r="V2216" s="1"/>
      <c r="Z2216" s="12"/>
    </row>
    <row r="2217" spans="11:26" x14ac:dyDescent="0.25">
      <c r="K2217" s="7"/>
      <c r="O2217" s="2"/>
      <c r="P2217" s="1"/>
      <c r="V2217" s="1"/>
      <c r="Z2217" s="12"/>
    </row>
    <row r="2218" spans="11:26" x14ac:dyDescent="0.25">
      <c r="K2218" s="7"/>
      <c r="L2218" s="2"/>
      <c r="N2218" s="2"/>
      <c r="O2218" s="2"/>
      <c r="P2218" s="1"/>
      <c r="R2218" s="2"/>
      <c r="T2218" s="2"/>
      <c r="V2218" s="1"/>
      <c r="Z2218" s="12"/>
    </row>
    <row r="2219" spans="11:26" x14ac:dyDescent="0.25">
      <c r="K2219" s="7"/>
      <c r="O2219" s="2"/>
      <c r="P2219" s="1"/>
      <c r="V2219" s="1"/>
      <c r="Z2219" s="12"/>
    </row>
    <row r="2220" spans="11:26" x14ac:dyDescent="0.25">
      <c r="K2220" s="7"/>
      <c r="O2220" s="2"/>
      <c r="P2220" s="1"/>
      <c r="V2220" s="1"/>
      <c r="Z2220" s="12"/>
    </row>
    <row r="2221" spans="11:26" x14ac:dyDescent="0.25">
      <c r="K2221" s="7"/>
      <c r="O2221" s="2"/>
      <c r="P2221" s="1"/>
      <c r="V2221" s="1"/>
      <c r="Z2221" s="12"/>
    </row>
    <row r="2222" spans="11:26" x14ac:dyDescent="0.25">
      <c r="K2222" s="7"/>
      <c r="L2222" s="2"/>
      <c r="N2222" s="2"/>
      <c r="O2222" s="2"/>
      <c r="P2222" s="1"/>
      <c r="R2222" s="2"/>
      <c r="T2222" s="2"/>
      <c r="V2222" s="1"/>
      <c r="Z2222" s="12"/>
    </row>
    <row r="2223" spans="11:26" x14ac:dyDescent="0.25">
      <c r="K2223" s="7"/>
      <c r="O2223" s="2"/>
      <c r="P2223" s="1"/>
      <c r="V2223" s="1"/>
      <c r="Z2223" s="12"/>
    </row>
    <row r="2224" spans="11:26" x14ac:dyDescent="0.25">
      <c r="K2224" s="7"/>
      <c r="O2224" s="2"/>
      <c r="P2224" s="1"/>
      <c r="V2224" s="1"/>
      <c r="Z2224" s="12"/>
    </row>
    <row r="2225" spans="11:26" x14ac:dyDescent="0.25">
      <c r="K2225" s="7"/>
      <c r="N2225" s="2"/>
      <c r="O2225" s="2"/>
      <c r="P2225" s="1"/>
      <c r="T2225" s="2"/>
      <c r="V2225" s="1"/>
      <c r="Z2225" s="12"/>
    </row>
    <row r="2226" spans="11:26" x14ac:dyDescent="0.25">
      <c r="K2226" s="7"/>
      <c r="L2226" s="2"/>
      <c r="N2226" s="2"/>
      <c r="O2226" s="2"/>
      <c r="P2226" s="1"/>
      <c r="R2226" s="2"/>
      <c r="T2226" s="2"/>
      <c r="V2226" s="1"/>
      <c r="Z2226" s="12"/>
    </row>
    <row r="2227" spans="11:26" x14ac:dyDescent="0.25">
      <c r="K2227" s="7"/>
      <c r="L2227" s="2"/>
      <c r="N2227" s="2"/>
      <c r="O2227" s="2"/>
      <c r="P2227" s="1"/>
      <c r="R2227" s="2"/>
      <c r="T2227" s="2"/>
      <c r="V2227" s="1"/>
      <c r="Z2227" s="12"/>
    </row>
    <row r="2228" spans="11:26" x14ac:dyDescent="0.25">
      <c r="K2228" s="7"/>
      <c r="O2228" s="2"/>
      <c r="P2228" s="1"/>
      <c r="V2228" s="1"/>
      <c r="Z2228" s="12"/>
    </row>
    <row r="2229" spans="11:26" x14ac:dyDescent="0.25">
      <c r="K2229" s="7"/>
      <c r="O2229" s="2"/>
      <c r="P2229" s="1"/>
      <c r="V2229" s="1"/>
      <c r="Z2229" s="12"/>
    </row>
    <row r="2230" spans="11:26" x14ac:dyDescent="0.25">
      <c r="K2230" s="7"/>
      <c r="N2230" s="2"/>
      <c r="O2230" s="2"/>
      <c r="P2230" s="1"/>
      <c r="T2230" s="2"/>
      <c r="V2230" s="1"/>
      <c r="Z2230" s="12"/>
    </row>
    <row r="2231" spans="11:26" x14ac:dyDescent="0.25">
      <c r="K2231" s="7"/>
      <c r="O2231" s="2"/>
      <c r="P2231" s="1"/>
      <c r="V2231" s="1"/>
      <c r="Z2231" s="12"/>
    </row>
    <row r="2232" spans="11:26" x14ac:dyDescent="0.25">
      <c r="K2232" s="7"/>
      <c r="N2232" s="2"/>
      <c r="O2232" s="2"/>
      <c r="P2232" s="1"/>
      <c r="T2232" s="2"/>
      <c r="V2232" s="1"/>
      <c r="Z2232" s="12"/>
    </row>
    <row r="2233" spans="11:26" x14ac:dyDescent="0.25">
      <c r="K2233" s="7"/>
      <c r="O2233" s="2"/>
      <c r="P2233" s="1"/>
      <c r="V2233" s="1"/>
      <c r="Z2233" s="12"/>
    </row>
    <row r="2234" spans="11:26" x14ac:dyDescent="0.25">
      <c r="K2234" s="7"/>
      <c r="L2234" s="2"/>
      <c r="N2234" s="2"/>
      <c r="O2234" s="2"/>
      <c r="P2234" s="1"/>
      <c r="R2234" s="2"/>
      <c r="T2234" s="2"/>
      <c r="V2234" s="1"/>
      <c r="Z2234" s="12"/>
    </row>
    <row r="2235" spans="11:26" x14ac:dyDescent="0.25">
      <c r="K2235" s="7"/>
      <c r="O2235" s="2"/>
      <c r="P2235" s="1"/>
      <c r="V2235" s="1"/>
      <c r="Z2235" s="12"/>
    </row>
    <row r="2236" spans="11:26" x14ac:dyDescent="0.25">
      <c r="K2236" s="7"/>
      <c r="L2236" s="2"/>
      <c r="N2236" s="2"/>
      <c r="O2236" s="2"/>
      <c r="P2236" s="1"/>
      <c r="R2236" s="2"/>
      <c r="T2236" s="2"/>
      <c r="V2236" s="1"/>
      <c r="Z2236" s="12"/>
    </row>
    <row r="2237" spans="11:26" x14ac:dyDescent="0.25">
      <c r="K2237" s="7"/>
      <c r="O2237" s="2"/>
      <c r="P2237" s="1"/>
      <c r="V2237" s="1"/>
      <c r="Z2237" s="12"/>
    </row>
    <row r="2238" spans="11:26" x14ac:dyDescent="0.25">
      <c r="K2238" s="7"/>
      <c r="N2238" s="2"/>
      <c r="O2238" s="2"/>
      <c r="P2238" s="1"/>
      <c r="T2238" s="2"/>
      <c r="V2238" s="1"/>
      <c r="Z2238" s="12"/>
    </row>
    <row r="2239" spans="11:26" x14ac:dyDescent="0.25">
      <c r="K2239" s="7"/>
      <c r="O2239" s="2"/>
      <c r="P2239" s="1"/>
      <c r="V2239" s="1"/>
      <c r="Z2239" s="12"/>
    </row>
    <row r="2240" spans="11:26" x14ac:dyDescent="0.25">
      <c r="K2240" s="7"/>
      <c r="O2240" s="2"/>
      <c r="P2240" s="1"/>
      <c r="V2240" s="1"/>
      <c r="Z2240" s="12"/>
    </row>
    <row r="2241" spans="11:26" x14ac:dyDescent="0.25">
      <c r="K2241" s="7"/>
      <c r="L2241" s="2"/>
      <c r="N2241" s="2"/>
      <c r="O2241" s="2"/>
      <c r="P2241" s="1"/>
      <c r="R2241" s="2"/>
      <c r="T2241" s="2"/>
      <c r="V2241" s="1"/>
      <c r="Z2241" s="12"/>
    </row>
    <row r="2242" spans="11:26" x14ac:dyDescent="0.25">
      <c r="K2242" s="7"/>
      <c r="L2242" s="2"/>
      <c r="N2242" s="2"/>
      <c r="O2242" s="2"/>
      <c r="P2242" s="1"/>
      <c r="R2242" s="2"/>
      <c r="T2242" s="2"/>
      <c r="V2242" s="1"/>
      <c r="Z2242" s="12"/>
    </row>
    <row r="2243" spans="11:26" x14ac:dyDescent="0.25">
      <c r="K2243" s="7"/>
      <c r="O2243" s="2"/>
      <c r="P2243" s="1"/>
      <c r="V2243" s="1"/>
      <c r="Z2243" s="12"/>
    </row>
    <row r="2244" spans="11:26" x14ac:dyDescent="0.25">
      <c r="K2244" s="7"/>
      <c r="L2244" s="2"/>
      <c r="N2244" s="2"/>
      <c r="O2244" s="2"/>
      <c r="P2244" s="1"/>
      <c r="R2244" s="2"/>
      <c r="T2244" s="2"/>
      <c r="V2244" s="1"/>
      <c r="Z2244" s="12"/>
    </row>
    <row r="2245" spans="11:26" x14ac:dyDescent="0.25">
      <c r="K2245" s="7"/>
      <c r="N2245" s="2"/>
      <c r="O2245" s="2"/>
      <c r="P2245" s="1"/>
      <c r="T2245" s="2"/>
      <c r="V2245" s="1"/>
      <c r="Z2245" s="12"/>
    </row>
    <row r="2246" spans="11:26" x14ac:dyDescent="0.25">
      <c r="K2246" s="7"/>
      <c r="O2246" s="2"/>
      <c r="P2246" s="1"/>
      <c r="V2246" s="1"/>
      <c r="Z2246" s="12"/>
    </row>
    <row r="2247" spans="11:26" x14ac:dyDescent="0.25">
      <c r="K2247" s="7"/>
      <c r="L2247" s="2"/>
      <c r="N2247" s="2"/>
      <c r="O2247" s="2"/>
      <c r="P2247" s="1"/>
      <c r="R2247" s="2"/>
      <c r="T2247" s="2"/>
      <c r="V2247" s="1"/>
      <c r="Z2247" s="12"/>
    </row>
    <row r="2248" spans="11:26" x14ac:dyDescent="0.25">
      <c r="K2248" s="7"/>
      <c r="O2248" s="2"/>
      <c r="P2248" s="1"/>
      <c r="V2248" s="1"/>
      <c r="Z2248" s="12"/>
    </row>
    <row r="2249" spans="11:26" x14ac:dyDescent="0.25">
      <c r="K2249" s="7"/>
      <c r="O2249" s="2"/>
      <c r="P2249" s="1"/>
      <c r="V2249" s="1"/>
      <c r="Z2249" s="12"/>
    </row>
    <row r="2250" spans="11:26" x14ac:dyDescent="0.25">
      <c r="K2250" s="7"/>
      <c r="O2250" s="2"/>
      <c r="P2250" s="1"/>
      <c r="V2250" s="1"/>
      <c r="Z2250" s="12"/>
    </row>
    <row r="2251" spans="11:26" x14ac:dyDescent="0.25">
      <c r="K2251" s="7"/>
      <c r="L2251" s="2"/>
      <c r="N2251" s="2"/>
      <c r="O2251" s="2"/>
      <c r="P2251" s="1"/>
      <c r="R2251" s="2"/>
      <c r="T2251" s="2"/>
      <c r="V2251" s="1"/>
      <c r="Z2251" s="12"/>
    </row>
    <row r="2252" spans="11:26" x14ac:dyDescent="0.25">
      <c r="K2252" s="7"/>
      <c r="O2252" s="2"/>
      <c r="P2252" s="1"/>
      <c r="V2252" s="1"/>
      <c r="Z2252" s="12"/>
    </row>
    <row r="2253" spans="11:26" x14ac:dyDescent="0.25">
      <c r="K2253" s="7"/>
      <c r="N2253" s="2"/>
      <c r="O2253" s="2"/>
      <c r="P2253" s="1"/>
      <c r="T2253" s="2"/>
      <c r="V2253" s="1"/>
      <c r="Z2253" s="12"/>
    </row>
    <row r="2254" spans="11:26" x14ac:dyDescent="0.25">
      <c r="K2254" s="7"/>
      <c r="L2254" s="2"/>
      <c r="N2254" s="2"/>
      <c r="O2254" s="2"/>
      <c r="P2254" s="1"/>
      <c r="R2254" s="2"/>
      <c r="T2254" s="2"/>
      <c r="V2254" s="1"/>
      <c r="Z2254" s="12"/>
    </row>
    <row r="2255" spans="11:26" x14ac:dyDescent="0.25">
      <c r="K2255" s="7"/>
      <c r="L2255" s="2"/>
      <c r="N2255" s="2"/>
      <c r="O2255" s="2"/>
      <c r="P2255" s="1"/>
      <c r="R2255" s="2"/>
      <c r="T2255" s="2"/>
      <c r="V2255" s="1"/>
      <c r="Z2255" s="12"/>
    </row>
    <row r="2256" spans="11:26" x14ac:dyDescent="0.25">
      <c r="K2256" s="7"/>
      <c r="O2256" s="2"/>
      <c r="P2256" s="1"/>
      <c r="V2256" s="1"/>
      <c r="Z2256" s="12"/>
    </row>
    <row r="2257" spans="11:26" x14ac:dyDescent="0.25">
      <c r="K2257" s="7"/>
      <c r="O2257" s="2"/>
      <c r="P2257" s="1"/>
      <c r="V2257" s="1"/>
      <c r="Z2257" s="12"/>
    </row>
    <row r="2258" spans="11:26" x14ac:dyDescent="0.25">
      <c r="K2258" s="7"/>
      <c r="L2258" s="2"/>
      <c r="N2258" s="2"/>
      <c r="O2258" s="2"/>
      <c r="P2258" s="1"/>
      <c r="R2258" s="2"/>
      <c r="T2258" s="2"/>
      <c r="V2258" s="1"/>
      <c r="Z2258" s="12"/>
    </row>
    <row r="2259" spans="11:26" x14ac:dyDescent="0.25">
      <c r="K2259" s="7"/>
      <c r="L2259" s="2"/>
      <c r="N2259" s="2"/>
      <c r="O2259" s="2"/>
      <c r="P2259" s="1"/>
      <c r="R2259" s="2"/>
      <c r="T2259" s="2"/>
      <c r="V2259" s="1"/>
      <c r="Z2259" s="12"/>
    </row>
    <row r="2260" spans="11:26" x14ac:dyDescent="0.25">
      <c r="K2260" s="7"/>
      <c r="O2260" s="2"/>
      <c r="P2260" s="1"/>
      <c r="V2260" s="1"/>
      <c r="Z2260" s="12"/>
    </row>
    <row r="2261" spans="11:26" x14ac:dyDescent="0.25">
      <c r="K2261" s="7"/>
      <c r="L2261" s="2"/>
      <c r="N2261" s="2"/>
      <c r="O2261" s="2"/>
      <c r="P2261" s="1"/>
      <c r="R2261" s="2"/>
      <c r="T2261" s="2"/>
      <c r="V2261" s="1"/>
      <c r="Z2261" s="12"/>
    </row>
    <row r="2262" spans="11:26" x14ac:dyDescent="0.25">
      <c r="K2262" s="7"/>
      <c r="O2262" s="2"/>
      <c r="P2262" s="1"/>
      <c r="V2262" s="1"/>
      <c r="Z2262" s="12"/>
    </row>
    <row r="2263" spans="11:26" x14ac:dyDescent="0.25">
      <c r="K2263" s="7"/>
      <c r="O2263" s="2"/>
      <c r="P2263" s="1"/>
      <c r="V2263" s="1"/>
      <c r="Z2263" s="12"/>
    </row>
    <row r="2264" spans="11:26" x14ac:dyDescent="0.25">
      <c r="K2264" s="7"/>
      <c r="O2264" s="2"/>
      <c r="P2264" s="1"/>
      <c r="V2264" s="1"/>
      <c r="Z2264" s="12"/>
    </row>
    <row r="2265" spans="11:26" x14ac:dyDescent="0.25">
      <c r="K2265" s="7"/>
      <c r="N2265" s="2"/>
      <c r="O2265" s="2"/>
      <c r="P2265" s="1"/>
      <c r="T2265" s="2"/>
      <c r="V2265" s="1"/>
      <c r="Z2265" s="12"/>
    </row>
    <row r="2266" spans="11:26" x14ac:dyDescent="0.25">
      <c r="K2266" s="7"/>
      <c r="O2266" s="2"/>
      <c r="P2266" s="1"/>
      <c r="V2266" s="1"/>
      <c r="Z2266" s="12"/>
    </row>
    <row r="2267" spans="11:26" x14ac:dyDescent="0.25">
      <c r="K2267" s="7"/>
      <c r="O2267" s="2"/>
      <c r="P2267" s="1"/>
      <c r="V2267" s="1"/>
      <c r="Z2267" s="12"/>
    </row>
    <row r="2268" spans="11:26" x14ac:dyDescent="0.25">
      <c r="K2268" s="7"/>
      <c r="O2268" s="2"/>
      <c r="P2268" s="1"/>
      <c r="V2268" s="1"/>
      <c r="Z2268" s="12"/>
    </row>
    <row r="2269" spans="11:26" x14ac:dyDescent="0.25">
      <c r="K2269" s="7"/>
      <c r="O2269" s="2"/>
      <c r="P2269" s="1"/>
      <c r="V2269" s="1"/>
      <c r="Z2269" s="12"/>
    </row>
    <row r="2270" spans="11:26" x14ac:dyDescent="0.25">
      <c r="K2270" s="7"/>
      <c r="N2270" s="2"/>
      <c r="O2270" s="2"/>
      <c r="P2270" s="1"/>
      <c r="T2270" s="2"/>
      <c r="V2270" s="1"/>
      <c r="Z2270" s="12"/>
    </row>
    <row r="2271" spans="11:26" x14ac:dyDescent="0.25">
      <c r="K2271" s="7"/>
      <c r="L2271" s="2"/>
      <c r="N2271" s="2"/>
      <c r="O2271" s="2"/>
      <c r="P2271" s="1"/>
      <c r="R2271" s="2"/>
      <c r="T2271" s="2"/>
      <c r="V2271" s="1"/>
      <c r="Z2271" s="12"/>
    </row>
    <row r="2272" spans="11:26" x14ac:dyDescent="0.25">
      <c r="K2272" s="7"/>
      <c r="N2272" s="2"/>
      <c r="O2272" s="2"/>
      <c r="P2272" s="1"/>
      <c r="T2272" s="2"/>
      <c r="V2272" s="1"/>
      <c r="Z2272" s="12"/>
    </row>
    <row r="2273" spans="11:26" x14ac:dyDescent="0.25">
      <c r="K2273" s="7"/>
      <c r="O2273" s="2"/>
      <c r="P2273" s="1"/>
      <c r="V2273" s="1"/>
      <c r="Z2273" s="12"/>
    </row>
    <row r="2274" spans="11:26" x14ac:dyDescent="0.25">
      <c r="K2274" s="7"/>
      <c r="O2274" s="2"/>
      <c r="P2274" s="1"/>
      <c r="V2274" s="1"/>
      <c r="Z2274" s="12"/>
    </row>
    <row r="2275" spans="11:26" x14ac:dyDescent="0.25">
      <c r="K2275" s="7"/>
      <c r="O2275" s="2"/>
      <c r="P2275" s="1"/>
      <c r="V2275" s="1"/>
      <c r="Z2275" s="12"/>
    </row>
    <row r="2276" spans="11:26" x14ac:dyDescent="0.25">
      <c r="K2276" s="7"/>
      <c r="N2276" s="2"/>
      <c r="O2276" s="2"/>
      <c r="P2276" s="1"/>
      <c r="T2276" s="2"/>
      <c r="V2276" s="1"/>
      <c r="Z2276" s="12"/>
    </row>
    <row r="2277" spans="11:26" x14ac:dyDescent="0.25">
      <c r="K2277" s="7"/>
      <c r="O2277" s="2"/>
      <c r="P2277" s="1"/>
      <c r="V2277" s="1"/>
      <c r="Z2277" s="12"/>
    </row>
    <row r="2278" spans="11:26" x14ac:dyDescent="0.25">
      <c r="K2278" s="7"/>
      <c r="O2278" s="2"/>
      <c r="P2278" s="1"/>
      <c r="V2278" s="1"/>
      <c r="Z2278" s="12"/>
    </row>
    <row r="2279" spans="11:26" x14ac:dyDescent="0.25">
      <c r="K2279" s="7"/>
      <c r="O2279" s="2"/>
      <c r="P2279" s="1"/>
      <c r="V2279" s="1"/>
      <c r="Z2279" s="12"/>
    </row>
    <row r="2280" spans="11:26" x14ac:dyDescent="0.25">
      <c r="K2280" s="7"/>
      <c r="L2280" s="2"/>
      <c r="N2280" s="2"/>
      <c r="O2280" s="2"/>
      <c r="P2280" s="1"/>
      <c r="R2280" s="2"/>
      <c r="T2280" s="2"/>
      <c r="V2280" s="1"/>
      <c r="Z2280" s="12"/>
    </row>
    <row r="2281" spans="11:26" x14ac:dyDescent="0.25">
      <c r="K2281" s="7"/>
      <c r="O2281" s="2"/>
      <c r="P2281" s="1"/>
      <c r="V2281" s="1"/>
      <c r="Z2281" s="12"/>
    </row>
    <row r="2282" spans="11:26" x14ac:dyDescent="0.25">
      <c r="K2282" s="7"/>
      <c r="O2282" s="2"/>
      <c r="P2282" s="1"/>
      <c r="V2282" s="1"/>
      <c r="Z2282" s="12"/>
    </row>
    <row r="2283" spans="11:26" x14ac:dyDescent="0.25">
      <c r="K2283" s="7"/>
      <c r="N2283" s="2"/>
      <c r="O2283" s="2"/>
      <c r="P2283" s="1"/>
      <c r="T2283" s="2"/>
      <c r="V2283" s="1"/>
      <c r="Z2283" s="12"/>
    </row>
    <row r="2284" spans="11:26" x14ac:dyDescent="0.25">
      <c r="K2284" s="7"/>
      <c r="O2284" s="2"/>
      <c r="P2284" s="1"/>
      <c r="V2284" s="1"/>
      <c r="Z2284" s="12"/>
    </row>
    <row r="2285" spans="11:26" x14ac:dyDescent="0.25">
      <c r="K2285" s="7"/>
      <c r="L2285" s="2"/>
      <c r="N2285" s="2"/>
      <c r="O2285" s="2"/>
      <c r="P2285" s="1"/>
      <c r="R2285" s="2"/>
      <c r="T2285" s="2"/>
      <c r="V2285" s="1"/>
      <c r="Z2285" s="12"/>
    </row>
    <row r="2286" spans="11:26" x14ac:dyDescent="0.25">
      <c r="K2286" s="7"/>
      <c r="N2286" s="2"/>
      <c r="O2286" s="2"/>
      <c r="P2286" s="1"/>
      <c r="T2286" s="2"/>
      <c r="V2286" s="1"/>
      <c r="Z2286" s="12"/>
    </row>
    <row r="2287" spans="11:26" x14ac:dyDescent="0.25">
      <c r="K2287" s="7"/>
      <c r="O2287" s="2"/>
      <c r="P2287" s="1"/>
      <c r="V2287" s="1"/>
      <c r="Z2287" s="12"/>
    </row>
    <row r="2288" spans="11:26" x14ac:dyDescent="0.25">
      <c r="K2288" s="7"/>
      <c r="L2288" s="2"/>
      <c r="N2288" s="2"/>
      <c r="O2288" s="2"/>
      <c r="P2288" s="1"/>
      <c r="R2288" s="2"/>
      <c r="T2288" s="2"/>
      <c r="V2288" s="1"/>
      <c r="Z2288" s="12"/>
    </row>
    <row r="2289" spans="11:26" x14ac:dyDescent="0.25">
      <c r="K2289" s="7"/>
      <c r="O2289" s="2"/>
      <c r="P2289" s="1"/>
      <c r="V2289" s="1"/>
      <c r="Z2289" s="12"/>
    </row>
    <row r="2290" spans="11:26" x14ac:dyDescent="0.25">
      <c r="K2290" s="7"/>
      <c r="N2290" s="2"/>
      <c r="O2290" s="2"/>
      <c r="P2290" s="1"/>
      <c r="T2290" s="2"/>
      <c r="V2290" s="1"/>
      <c r="Z2290" s="12"/>
    </row>
    <row r="2291" spans="11:26" x14ac:dyDescent="0.25">
      <c r="K2291" s="7"/>
      <c r="L2291" s="2"/>
      <c r="N2291" s="2"/>
      <c r="O2291" s="2"/>
      <c r="P2291" s="1"/>
      <c r="R2291" s="2"/>
      <c r="T2291" s="2"/>
      <c r="V2291" s="1"/>
      <c r="Z2291" s="12"/>
    </row>
    <row r="2292" spans="11:26" x14ac:dyDescent="0.25">
      <c r="K2292" s="7"/>
      <c r="L2292" s="2"/>
      <c r="N2292" s="2"/>
      <c r="O2292" s="2"/>
      <c r="P2292" s="1"/>
      <c r="R2292" s="2"/>
      <c r="T2292" s="2"/>
      <c r="V2292" s="1"/>
      <c r="Z2292" s="12"/>
    </row>
    <row r="2293" spans="11:26" x14ac:dyDescent="0.25">
      <c r="K2293" s="7"/>
      <c r="L2293" s="2"/>
      <c r="N2293" s="2"/>
      <c r="O2293" s="2"/>
      <c r="P2293" s="1"/>
      <c r="R2293" s="2"/>
      <c r="T2293" s="2"/>
      <c r="V2293" s="1"/>
      <c r="Z2293" s="12"/>
    </row>
    <row r="2294" spans="11:26" x14ac:dyDescent="0.25">
      <c r="K2294" s="7"/>
      <c r="O2294" s="2"/>
      <c r="P2294" s="1"/>
      <c r="V2294" s="1"/>
      <c r="Z2294" s="12"/>
    </row>
    <row r="2295" spans="11:26" x14ac:dyDescent="0.25">
      <c r="K2295" s="7"/>
      <c r="O2295" s="2"/>
      <c r="P2295" s="1"/>
      <c r="V2295" s="1"/>
      <c r="Z2295" s="12"/>
    </row>
    <row r="2296" spans="11:26" x14ac:dyDescent="0.25">
      <c r="K2296" s="7"/>
      <c r="O2296" s="2"/>
      <c r="P2296" s="1"/>
      <c r="V2296" s="1"/>
      <c r="Z2296" s="12"/>
    </row>
    <row r="2297" spans="11:26" x14ac:dyDescent="0.25">
      <c r="K2297" s="7"/>
      <c r="L2297" s="2"/>
      <c r="N2297" s="2"/>
      <c r="O2297" s="2"/>
      <c r="P2297" s="1"/>
      <c r="R2297" s="2"/>
      <c r="T2297" s="2"/>
      <c r="V2297" s="1"/>
      <c r="Z2297" s="12"/>
    </row>
    <row r="2298" spans="11:26" x14ac:dyDescent="0.25">
      <c r="K2298" s="7"/>
      <c r="L2298" s="2"/>
      <c r="N2298" s="3"/>
      <c r="O2298" s="2"/>
      <c r="P2298" s="1"/>
      <c r="R2298" s="2"/>
      <c r="T2298" s="3"/>
      <c r="V2298" s="1"/>
      <c r="Z2298" s="12"/>
    </row>
    <row r="2299" spans="11:26" x14ac:dyDescent="0.25">
      <c r="K2299" s="7"/>
      <c r="N2299" s="2"/>
      <c r="O2299" s="2"/>
      <c r="P2299" s="1"/>
      <c r="T2299" s="2"/>
      <c r="V2299" s="1"/>
      <c r="Z2299" s="12"/>
    </row>
    <row r="2300" spans="11:26" x14ac:dyDescent="0.25">
      <c r="K2300" s="7"/>
      <c r="O2300" s="2"/>
      <c r="P2300" s="1"/>
      <c r="V2300" s="1"/>
      <c r="Z2300" s="12"/>
    </row>
    <row r="2301" spans="11:26" x14ac:dyDescent="0.25">
      <c r="K2301" s="7"/>
      <c r="L2301" s="2"/>
      <c r="N2301" s="2"/>
      <c r="O2301" s="2"/>
      <c r="P2301" s="1"/>
      <c r="R2301" s="2"/>
      <c r="T2301" s="2"/>
      <c r="V2301" s="1"/>
      <c r="Z2301" s="12"/>
    </row>
    <row r="2302" spans="11:26" x14ac:dyDescent="0.25">
      <c r="K2302" s="7"/>
      <c r="L2302" s="2"/>
      <c r="N2302" s="2"/>
      <c r="O2302" s="2"/>
      <c r="P2302" s="1"/>
      <c r="R2302" s="2"/>
      <c r="T2302" s="2"/>
      <c r="V2302" s="1"/>
      <c r="Z2302" s="12"/>
    </row>
    <row r="2303" spans="11:26" x14ac:dyDescent="0.25">
      <c r="K2303" s="7"/>
      <c r="O2303" s="2"/>
      <c r="P2303" s="1"/>
      <c r="V2303" s="1"/>
      <c r="Z2303" s="12"/>
    </row>
    <row r="2304" spans="11:26" x14ac:dyDescent="0.25">
      <c r="K2304" s="7"/>
      <c r="L2304" s="2"/>
      <c r="N2304" s="2"/>
      <c r="O2304" s="2"/>
      <c r="P2304" s="1"/>
      <c r="R2304" s="2"/>
      <c r="T2304" s="2"/>
      <c r="V2304" s="1"/>
      <c r="Z2304" s="12"/>
    </row>
    <row r="2305" spans="11:26" x14ac:dyDescent="0.25">
      <c r="K2305" s="7"/>
      <c r="O2305" s="2"/>
      <c r="P2305" s="1"/>
      <c r="V2305" s="1"/>
      <c r="Z2305" s="12"/>
    </row>
    <row r="2306" spans="11:26" x14ac:dyDescent="0.25">
      <c r="K2306" s="7"/>
      <c r="O2306" s="2"/>
      <c r="P2306" s="1"/>
      <c r="V2306" s="1"/>
      <c r="Z2306" s="12"/>
    </row>
    <row r="2307" spans="11:26" x14ac:dyDescent="0.25">
      <c r="K2307" s="7"/>
      <c r="L2307" s="2"/>
      <c r="N2307" s="2"/>
      <c r="O2307" s="2"/>
      <c r="P2307" s="1"/>
      <c r="R2307" s="2"/>
      <c r="T2307" s="2"/>
      <c r="V2307" s="1"/>
      <c r="Z2307" s="12"/>
    </row>
    <row r="2308" spans="11:26" x14ac:dyDescent="0.25">
      <c r="K2308" s="7"/>
      <c r="N2308" s="2"/>
      <c r="O2308" s="2"/>
      <c r="P2308" s="1"/>
      <c r="T2308" s="2"/>
      <c r="V2308" s="1"/>
      <c r="Z2308" s="12"/>
    </row>
    <row r="2309" spans="11:26" x14ac:dyDescent="0.25">
      <c r="K2309" s="7"/>
      <c r="L2309" s="2"/>
      <c r="N2309" s="2"/>
      <c r="O2309" s="2"/>
      <c r="P2309" s="1"/>
      <c r="R2309" s="2"/>
      <c r="T2309" s="2"/>
      <c r="V2309" s="1"/>
      <c r="Z2309" s="12"/>
    </row>
    <row r="2310" spans="11:26" x14ac:dyDescent="0.25">
      <c r="K2310" s="7"/>
      <c r="O2310" s="2"/>
      <c r="P2310" s="1"/>
      <c r="V2310" s="1"/>
      <c r="Z2310" s="12"/>
    </row>
    <row r="2311" spans="11:26" x14ac:dyDescent="0.25">
      <c r="K2311" s="7"/>
      <c r="L2311" s="2"/>
      <c r="N2311" s="2"/>
      <c r="O2311" s="2"/>
      <c r="P2311" s="1"/>
      <c r="R2311" s="2"/>
      <c r="T2311" s="2"/>
      <c r="V2311" s="1"/>
      <c r="Z2311" s="12"/>
    </row>
    <row r="2312" spans="11:26" x14ac:dyDescent="0.25">
      <c r="K2312" s="7"/>
      <c r="N2312" s="2"/>
      <c r="O2312" s="2"/>
      <c r="P2312" s="1"/>
      <c r="T2312" s="2"/>
      <c r="V2312" s="1"/>
      <c r="Z2312" s="12"/>
    </row>
    <row r="2313" spans="11:26" x14ac:dyDescent="0.25">
      <c r="K2313" s="7"/>
      <c r="N2313" s="2"/>
      <c r="O2313" s="2"/>
      <c r="P2313" s="1"/>
      <c r="T2313" s="2"/>
      <c r="V2313" s="1"/>
      <c r="Z2313" s="12"/>
    </row>
    <row r="2314" spans="11:26" x14ac:dyDescent="0.25">
      <c r="K2314" s="7"/>
      <c r="L2314" s="2"/>
      <c r="N2314" s="2"/>
      <c r="O2314" s="2"/>
      <c r="P2314" s="1"/>
      <c r="R2314" s="2"/>
      <c r="T2314" s="2"/>
      <c r="V2314" s="1"/>
      <c r="Z2314" s="12"/>
    </row>
    <row r="2315" spans="11:26" x14ac:dyDescent="0.25">
      <c r="K2315" s="7"/>
      <c r="O2315" s="2"/>
      <c r="P2315" s="1"/>
      <c r="V2315" s="1"/>
      <c r="Z2315" s="12"/>
    </row>
    <row r="2316" spans="11:26" x14ac:dyDescent="0.25">
      <c r="K2316" s="7"/>
      <c r="O2316" s="2"/>
      <c r="P2316" s="1"/>
      <c r="V2316" s="1"/>
      <c r="Z2316" s="12"/>
    </row>
    <row r="2317" spans="11:26" x14ac:dyDescent="0.25">
      <c r="K2317" s="7"/>
      <c r="L2317" s="2"/>
      <c r="N2317" s="2"/>
      <c r="O2317" s="2"/>
      <c r="P2317" s="1"/>
      <c r="R2317" s="2"/>
      <c r="T2317" s="2"/>
      <c r="V2317" s="1"/>
      <c r="Z2317" s="12"/>
    </row>
    <row r="2318" spans="11:26" x14ac:dyDescent="0.25">
      <c r="K2318" s="7"/>
      <c r="L2318" s="2"/>
      <c r="N2318" s="2"/>
      <c r="O2318" s="2"/>
      <c r="P2318" s="1"/>
      <c r="R2318" s="2"/>
      <c r="T2318" s="2"/>
      <c r="V2318" s="1"/>
      <c r="Z2318" s="12"/>
    </row>
    <row r="2319" spans="11:26" x14ac:dyDescent="0.25">
      <c r="K2319" s="7"/>
      <c r="N2319" s="2"/>
      <c r="O2319" s="2"/>
      <c r="P2319" s="1"/>
      <c r="T2319" s="2"/>
      <c r="V2319" s="1"/>
      <c r="Z2319" s="12"/>
    </row>
    <row r="2320" spans="11:26" x14ac:dyDescent="0.25">
      <c r="K2320" s="7"/>
      <c r="O2320" s="2"/>
      <c r="P2320" s="1"/>
      <c r="V2320" s="1"/>
      <c r="Z2320" s="12"/>
    </row>
    <row r="2321" spans="11:26" x14ac:dyDescent="0.25">
      <c r="K2321" s="7"/>
      <c r="N2321" s="2"/>
      <c r="O2321" s="2"/>
      <c r="P2321" s="1"/>
      <c r="T2321" s="2"/>
      <c r="V2321" s="1"/>
      <c r="Z2321" s="12"/>
    </row>
    <row r="2322" spans="11:26" x14ac:dyDescent="0.25">
      <c r="K2322" s="7"/>
      <c r="L2322" s="2"/>
      <c r="N2322" s="2"/>
      <c r="O2322" s="2"/>
      <c r="P2322" s="1"/>
      <c r="R2322" s="2"/>
      <c r="T2322" s="2"/>
      <c r="V2322" s="1"/>
      <c r="Z2322" s="12"/>
    </row>
    <row r="2323" spans="11:26" x14ac:dyDescent="0.25">
      <c r="K2323" s="7"/>
      <c r="O2323" s="2"/>
      <c r="P2323" s="1"/>
      <c r="V2323" s="1"/>
      <c r="Z2323" s="12"/>
    </row>
    <row r="2324" spans="11:26" x14ac:dyDescent="0.25">
      <c r="K2324" s="7"/>
      <c r="O2324" s="2"/>
      <c r="P2324" s="1"/>
      <c r="V2324" s="1"/>
      <c r="Z2324" s="12"/>
    </row>
    <row r="2325" spans="11:26" x14ac:dyDescent="0.25">
      <c r="K2325" s="7"/>
      <c r="L2325" s="2"/>
      <c r="N2325" s="2"/>
      <c r="O2325" s="2"/>
      <c r="P2325" s="1"/>
      <c r="R2325" s="2"/>
      <c r="T2325" s="2"/>
      <c r="V2325" s="1"/>
      <c r="Z2325" s="12"/>
    </row>
    <row r="2326" spans="11:26" x14ac:dyDescent="0.25">
      <c r="K2326" s="7"/>
      <c r="O2326" s="2"/>
      <c r="P2326" s="1"/>
      <c r="V2326" s="1"/>
      <c r="Z2326" s="12"/>
    </row>
    <row r="2327" spans="11:26" x14ac:dyDescent="0.25">
      <c r="K2327" s="7"/>
      <c r="L2327" s="2"/>
      <c r="N2327" s="2"/>
      <c r="O2327" s="2"/>
      <c r="P2327" s="1"/>
      <c r="R2327" s="2"/>
      <c r="T2327" s="2"/>
      <c r="V2327" s="1"/>
      <c r="Z2327" s="12"/>
    </row>
    <row r="2328" spans="11:26" x14ac:dyDescent="0.25">
      <c r="K2328" s="7"/>
      <c r="O2328" s="2"/>
      <c r="P2328" s="1"/>
      <c r="V2328" s="1"/>
      <c r="Z2328" s="12"/>
    </row>
    <row r="2329" spans="11:26" x14ac:dyDescent="0.25">
      <c r="K2329" s="7"/>
      <c r="L2329" s="2"/>
      <c r="N2329" s="2"/>
      <c r="O2329" s="2"/>
      <c r="P2329" s="1"/>
      <c r="R2329" s="2"/>
      <c r="T2329" s="2"/>
      <c r="V2329" s="1"/>
      <c r="Z2329" s="12"/>
    </row>
    <row r="2330" spans="11:26" x14ac:dyDescent="0.25">
      <c r="K2330" s="7"/>
      <c r="L2330" s="2"/>
      <c r="N2330" s="2"/>
      <c r="O2330" s="2"/>
      <c r="P2330" s="1"/>
      <c r="R2330" s="2"/>
      <c r="T2330" s="2"/>
      <c r="V2330" s="1"/>
      <c r="Z2330" s="12"/>
    </row>
    <row r="2331" spans="11:26" x14ac:dyDescent="0.25">
      <c r="K2331" s="7"/>
      <c r="N2331" s="2"/>
      <c r="O2331" s="2"/>
      <c r="P2331" s="1"/>
      <c r="T2331" s="2"/>
      <c r="V2331" s="1"/>
      <c r="Z2331" s="12"/>
    </row>
    <row r="2332" spans="11:26" x14ac:dyDescent="0.25">
      <c r="K2332" s="7"/>
      <c r="O2332" s="2"/>
      <c r="P2332" s="1"/>
      <c r="V2332" s="1"/>
      <c r="Z2332" s="12"/>
    </row>
    <row r="2333" spans="11:26" x14ac:dyDescent="0.25">
      <c r="K2333" s="7"/>
      <c r="L2333" s="2"/>
      <c r="N2333" s="2"/>
      <c r="O2333" s="2"/>
      <c r="P2333" s="1"/>
      <c r="R2333" s="2"/>
      <c r="T2333" s="2"/>
      <c r="V2333" s="1"/>
      <c r="Z2333" s="12"/>
    </row>
    <row r="2334" spans="11:26" x14ac:dyDescent="0.25">
      <c r="K2334" s="7"/>
      <c r="O2334" s="2"/>
      <c r="P2334" s="1"/>
      <c r="V2334" s="1"/>
      <c r="Z2334" s="12"/>
    </row>
    <row r="2335" spans="11:26" x14ac:dyDescent="0.25">
      <c r="K2335" s="7"/>
      <c r="N2335" s="2"/>
      <c r="O2335" s="2"/>
      <c r="P2335" s="1"/>
      <c r="T2335" s="2"/>
      <c r="V2335" s="1"/>
      <c r="Z2335" s="12"/>
    </row>
    <row r="2336" spans="11:26" x14ac:dyDescent="0.25">
      <c r="K2336" s="7"/>
      <c r="L2336" s="2"/>
      <c r="N2336" s="2"/>
      <c r="O2336" s="2"/>
      <c r="P2336" s="1"/>
      <c r="R2336" s="2"/>
      <c r="T2336" s="2"/>
      <c r="V2336" s="1"/>
      <c r="Z2336" s="12"/>
    </row>
    <row r="2337" spans="11:26" x14ac:dyDescent="0.25">
      <c r="K2337" s="7"/>
      <c r="L2337" s="2"/>
      <c r="N2337" s="2"/>
      <c r="O2337" s="2"/>
      <c r="P2337" s="1"/>
      <c r="R2337" s="2"/>
      <c r="T2337" s="2"/>
      <c r="V2337" s="1"/>
      <c r="Z2337" s="12"/>
    </row>
    <row r="2338" spans="11:26" x14ac:dyDescent="0.25">
      <c r="K2338" s="7"/>
      <c r="O2338" s="2"/>
      <c r="P2338" s="1"/>
      <c r="V2338" s="1"/>
      <c r="Z2338" s="12"/>
    </row>
    <row r="2339" spans="11:26" x14ac:dyDescent="0.25">
      <c r="K2339" s="7"/>
      <c r="O2339" s="2"/>
      <c r="P2339" s="1"/>
      <c r="V2339" s="1"/>
      <c r="Z2339" s="12"/>
    </row>
    <row r="2340" spans="11:26" x14ac:dyDescent="0.25">
      <c r="K2340" s="7"/>
      <c r="L2340" s="2"/>
      <c r="N2340" s="2"/>
      <c r="O2340" s="2"/>
      <c r="P2340" s="1"/>
      <c r="R2340" s="2"/>
      <c r="T2340" s="2"/>
      <c r="V2340" s="1"/>
      <c r="Z2340" s="12"/>
    </row>
    <row r="2341" spans="11:26" x14ac:dyDescent="0.25">
      <c r="K2341" s="7"/>
      <c r="L2341" s="2"/>
      <c r="N2341" s="2"/>
      <c r="O2341" s="2"/>
      <c r="P2341" s="1"/>
      <c r="R2341" s="2"/>
      <c r="T2341" s="2"/>
      <c r="V2341" s="1"/>
      <c r="Z2341" s="12"/>
    </row>
    <row r="2342" spans="11:26" x14ac:dyDescent="0.25">
      <c r="K2342" s="7"/>
      <c r="O2342" s="2"/>
      <c r="P2342" s="1"/>
      <c r="V2342" s="1"/>
      <c r="Z2342" s="12"/>
    </row>
    <row r="2343" spans="11:26" x14ac:dyDescent="0.25">
      <c r="K2343" s="7"/>
      <c r="O2343" s="2"/>
      <c r="P2343" s="1"/>
      <c r="V2343" s="1"/>
      <c r="Z2343" s="12"/>
    </row>
    <row r="2344" spans="11:26" x14ac:dyDescent="0.25">
      <c r="K2344" s="7"/>
      <c r="L2344" s="2"/>
      <c r="N2344" s="2"/>
      <c r="O2344" s="2"/>
      <c r="P2344" s="1"/>
      <c r="R2344" s="2"/>
      <c r="T2344" s="2"/>
      <c r="V2344" s="1"/>
      <c r="Z2344" s="12"/>
    </row>
    <row r="2345" spans="11:26" x14ac:dyDescent="0.25">
      <c r="K2345" s="7"/>
      <c r="O2345" s="2"/>
      <c r="P2345" s="1"/>
      <c r="V2345" s="1"/>
      <c r="Z2345" s="12"/>
    </row>
    <row r="2346" spans="11:26" x14ac:dyDescent="0.25">
      <c r="K2346" s="7"/>
      <c r="N2346" s="2"/>
      <c r="O2346" s="2"/>
      <c r="P2346" s="1"/>
      <c r="T2346" s="2"/>
      <c r="V2346" s="1"/>
      <c r="Z2346" s="12"/>
    </row>
    <row r="2347" spans="11:26" x14ac:dyDescent="0.25">
      <c r="K2347" s="7"/>
      <c r="L2347" s="2"/>
      <c r="N2347" s="2"/>
      <c r="O2347" s="2"/>
      <c r="P2347" s="1"/>
      <c r="R2347" s="2"/>
      <c r="T2347" s="2"/>
      <c r="V2347" s="1"/>
      <c r="Z2347" s="12"/>
    </row>
    <row r="2348" spans="11:26" x14ac:dyDescent="0.25">
      <c r="K2348" s="7"/>
      <c r="N2348" s="2"/>
      <c r="O2348" s="2"/>
      <c r="P2348" s="1"/>
      <c r="T2348" s="2"/>
      <c r="V2348" s="1"/>
      <c r="Z2348" s="12"/>
    </row>
    <row r="2349" spans="11:26" x14ac:dyDescent="0.25">
      <c r="K2349" s="7"/>
      <c r="L2349" s="2"/>
      <c r="N2349" s="2"/>
      <c r="O2349" s="2"/>
      <c r="P2349" s="1"/>
      <c r="R2349" s="2"/>
      <c r="T2349" s="2"/>
      <c r="V2349" s="1"/>
      <c r="Z2349" s="12"/>
    </row>
    <row r="2350" spans="11:26" x14ac:dyDescent="0.25">
      <c r="K2350" s="7"/>
      <c r="N2350" s="2"/>
      <c r="O2350" s="2"/>
      <c r="P2350" s="1"/>
      <c r="T2350" s="2"/>
      <c r="V2350" s="1"/>
      <c r="Z2350" s="12"/>
    </row>
    <row r="2351" spans="11:26" x14ac:dyDescent="0.25">
      <c r="K2351" s="7"/>
      <c r="O2351" s="2"/>
      <c r="P2351" s="1"/>
      <c r="V2351" s="1"/>
      <c r="Z2351" s="12"/>
    </row>
    <row r="2352" spans="11:26" x14ac:dyDescent="0.25">
      <c r="K2352" s="7"/>
      <c r="L2352" s="2"/>
      <c r="N2352" s="2"/>
      <c r="O2352" s="2"/>
      <c r="P2352" s="1"/>
      <c r="R2352" s="2"/>
      <c r="T2352" s="2"/>
      <c r="V2352" s="1"/>
      <c r="Z2352" s="12"/>
    </row>
    <row r="2353" spans="11:26" x14ac:dyDescent="0.25">
      <c r="K2353" s="7"/>
      <c r="N2353" s="2"/>
      <c r="O2353" s="2"/>
      <c r="P2353" s="1"/>
      <c r="T2353" s="2"/>
      <c r="V2353" s="1"/>
      <c r="Z2353" s="12"/>
    </row>
    <row r="2354" spans="11:26" x14ac:dyDescent="0.25">
      <c r="K2354" s="7"/>
      <c r="L2354" s="2"/>
      <c r="N2354" s="2"/>
      <c r="O2354" s="2"/>
      <c r="P2354" s="1"/>
      <c r="R2354" s="2"/>
      <c r="T2354" s="2"/>
      <c r="V2354" s="1"/>
      <c r="Z2354" s="12"/>
    </row>
    <row r="2355" spans="11:26" x14ac:dyDescent="0.25">
      <c r="K2355" s="7"/>
      <c r="N2355" s="2"/>
      <c r="O2355" s="2"/>
      <c r="P2355" s="1"/>
      <c r="T2355" s="2"/>
      <c r="V2355" s="1"/>
      <c r="Z2355" s="12"/>
    </row>
    <row r="2356" spans="11:26" x14ac:dyDescent="0.25">
      <c r="K2356" s="7"/>
      <c r="L2356" s="2"/>
      <c r="N2356" s="2"/>
      <c r="O2356" s="2"/>
      <c r="P2356" s="1"/>
      <c r="R2356" s="2"/>
      <c r="T2356" s="2"/>
      <c r="V2356" s="1"/>
      <c r="Z2356" s="12"/>
    </row>
    <row r="2357" spans="11:26" x14ac:dyDescent="0.25">
      <c r="K2357" s="7"/>
      <c r="N2357" s="2"/>
      <c r="O2357" s="2"/>
      <c r="P2357" s="1"/>
      <c r="T2357" s="2"/>
      <c r="V2357" s="1"/>
      <c r="Z2357" s="12"/>
    </row>
    <row r="2358" spans="11:26" x14ac:dyDescent="0.25">
      <c r="K2358" s="7"/>
      <c r="N2358" s="2"/>
      <c r="O2358" s="2"/>
      <c r="P2358" s="1"/>
      <c r="T2358" s="2"/>
      <c r="V2358" s="1"/>
      <c r="Z2358" s="12"/>
    </row>
    <row r="2359" spans="11:26" x14ac:dyDescent="0.25">
      <c r="K2359" s="7"/>
      <c r="N2359" s="2"/>
      <c r="O2359" s="2"/>
      <c r="P2359" s="1"/>
      <c r="T2359" s="2"/>
      <c r="V2359" s="1"/>
      <c r="Z2359" s="12"/>
    </row>
    <row r="2360" spans="11:26" x14ac:dyDescent="0.25">
      <c r="K2360" s="7"/>
      <c r="L2360" s="2"/>
      <c r="N2360" s="2"/>
      <c r="O2360" s="2"/>
      <c r="P2360" s="1"/>
      <c r="R2360" s="2"/>
      <c r="T2360" s="2"/>
      <c r="V2360" s="1"/>
      <c r="Z2360" s="12"/>
    </row>
    <row r="2361" spans="11:26" x14ac:dyDescent="0.25">
      <c r="K2361" s="7"/>
      <c r="N2361" s="2"/>
      <c r="O2361" s="2"/>
      <c r="P2361" s="1"/>
      <c r="T2361" s="2"/>
      <c r="V2361" s="1"/>
      <c r="Z2361" s="12"/>
    </row>
    <row r="2362" spans="11:26" x14ac:dyDescent="0.25">
      <c r="K2362" s="7"/>
      <c r="N2362" s="2"/>
      <c r="O2362" s="2"/>
      <c r="P2362" s="1"/>
      <c r="T2362" s="2"/>
      <c r="V2362" s="1"/>
      <c r="Z2362" s="12"/>
    </row>
    <row r="2363" spans="11:26" x14ac:dyDescent="0.25">
      <c r="K2363" s="7"/>
      <c r="L2363" s="2"/>
      <c r="N2363" s="2"/>
      <c r="O2363" s="2"/>
      <c r="P2363" s="1"/>
      <c r="R2363" s="2"/>
      <c r="T2363" s="2"/>
      <c r="V2363" s="1"/>
      <c r="Z2363" s="12"/>
    </row>
    <row r="2364" spans="11:26" x14ac:dyDescent="0.25">
      <c r="K2364" s="7"/>
      <c r="N2364" s="2"/>
      <c r="O2364" s="2"/>
      <c r="P2364" s="1"/>
      <c r="T2364" s="2"/>
      <c r="V2364" s="1"/>
      <c r="Z2364" s="12"/>
    </row>
    <row r="2365" spans="11:26" x14ac:dyDescent="0.25">
      <c r="K2365" s="7"/>
      <c r="O2365" s="2"/>
      <c r="P2365" s="1"/>
      <c r="V2365" s="1"/>
      <c r="Z2365" s="12"/>
    </row>
    <row r="2366" spans="11:26" x14ac:dyDescent="0.25">
      <c r="K2366" s="7"/>
      <c r="N2366" s="2"/>
      <c r="O2366" s="2"/>
      <c r="P2366" s="1"/>
      <c r="T2366" s="2"/>
      <c r="V2366" s="1"/>
      <c r="Z2366" s="12"/>
    </row>
    <row r="2367" spans="11:26" x14ac:dyDescent="0.25">
      <c r="K2367" s="7"/>
      <c r="O2367" s="2"/>
      <c r="P2367" s="1"/>
      <c r="V2367" s="1"/>
      <c r="Z2367" s="12"/>
    </row>
    <row r="2368" spans="11:26" x14ac:dyDescent="0.25">
      <c r="K2368" s="7"/>
      <c r="L2368" s="2"/>
      <c r="N2368" s="2"/>
      <c r="O2368" s="2"/>
      <c r="P2368" s="1"/>
      <c r="R2368" s="2"/>
      <c r="T2368" s="2"/>
      <c r="V2368" s="1"/>
      <c r="Z2368" s="12"/>
    </row>
    <row r="2369" spans="11:26" x14ac:dyDescent="0.25">
      <c r="K2369" s="7"/>
      <c r="N2369" s="2"/>
      <c r="O2369" s="2"/>
      <c r="P2369" s="1"/>
      <c r="T2369" s="2"/>
      <c r="V2369" s="1"/>
      <c r="Z2369" s="12"/>
    </row>
    <row r="2370" spans="11:26" x14ac:dyDescent="0.25">
      <c r="K2370" s="7"/>
      <c r="O2370" s="2"/>
      <c r="P2370" s="1"/>
      <c r="V2370" s="1"/>
      <c r="Z2370" s="12"/>
    </row>
    <row r="2371" spans="11:26" x14ac:dyDescent="0.25">
      <c r="K2371" s="7"/>
      <c r="L2371" s="2"/>
      <c r="N2371" s="2"/>
      <c r="O2371" s="2"/>
      <c r="P2371" s="1"/>
      <c r="R2371" s="2"/>
      <c r="T2371" s="2"/>
      <c r="V2371" s="1"/>
      <c r="Z2371" s="12"/>
    </row>
    <row r="2372" spans="11:26" x14ac:dyDescent="0.25">
      <c r="K2372" s="7"/>
      <c r="L2372" s="2"/>
      <c r="N2372" s="2"/>
      <c r="O2372" s="2"/>
      <c r="P2372" s="1"/>
      <c r="R2372" s="2"/>
      <c r="T2372" s="2"/>
      <c r="V2372" s="1"/>
      <c r="Z2372" s="12"/>
    </row>
    <row r="2373" spans="11:26" x14ac:dyDescent="0.25">
      <c r="K2373" s="7"/>
      <c r="N2373" s="2"/>
      <c r="O2373" s="2"/>
      <c r="P2373" s="1"/>
      <c r="T2373" s="2"/>
      <c r="V2373" s="1"/>
      <c r="Z2373" s="12"/>
    </row>
    <row r="2374" spans="11:26" x14ac:dyDescent="0.25">
      <c r="K2374" s="7"/>
      <c r="L2374" s="2"/>
      <c r="N2374" s="2"/>
      <c r="O2374" s="2"/>
      <c r="P2374" s="1"/>
      <c r="R2374" s="2"/>
      <c r="T2374" s="2"/>
      <c r="V2374" s="1"/>
      <c r="Z2374" s="12"/>
    </row>
    <row r="2375" spans="11:26" x14ac:dyDescent="0.25">
      <c r="K2375" s="7"/>
      <c r="O2375" s="2"/>
      <c r="P2375" s="1"/>
      <c r="V2375" s="1"/>
      <c r="Z2375" s="12"/>
    </row>
    <row r="2376" spans="11:26" x14ac:dyDescent="0.25">
      <c r="K2376" s="7"/>
      <c r="O2376" s="2"/>
      <c r="P2376" s="1"/>
      <c r="V2376" s="1"/>
      <c r="Z2376" s="12"/>
    </row>
    <row r="2377" spans="11:26" x14ac:dyDescent="0.25">
      <c r="K2377" s="7"/>
      <c r="L2377" s="2"/>
      <c r="N2377" s="2"/>
      <c r="O2377" s="2"/>
      <c r="P2377" s="1"/>
      <c r="R2377" s="2"/>
      <c r="T2377" s="2"/>
      <c r="V2377" s="1"/>
      <c r="Z2377" s="12"/>
    </row>
    <row r="2378" spans="11:26" x14ac:dyDescent="0.25">
      <c r="K2378" s="7"/>
      <c r="L2378" s="2"/>
      <c r="N2378" s="2"/>
      <c r="O2378" s="2"/>
      <c r="P2378" s="1"/>
      <c r="R2378" s="2"/>
      <c r="T2378" s="2"/>
      <c r="V2378" s="1"/>
      <c r="Z2378" s="12"/>
    </row>
    <row r="2379" spans="11:26" x14ac:dyDescent="0.25">
      <c r="K2379" s="7"/>
      <c r="L2379" s="2"/>
      <c r="N2379" s="2"/>
      <c r="O2379" s="2"/>
      <c r="P2379" s="1"/>
      <c r="R2379" s="2"/>
      <c r="T2379" s="2"/>
      <c r="V2379" s="1"/>
      <c r="Z2379" s="12"/>
    </row>
    <row r="2380" spans="11:26" x14ac:dyDescent="0.25">
      <c r="K2380" s="7"/>
      <c r="L2380" s="2"/>
      <c r="N2380" s="2"/>
      <c r="O2380" s="2"/>
      <c r="P2380" s="1"/>
      <c r="R2380" s="2"/>
      <c r="T2380" s="2"/>
      <c r="V2380" s="1"/>
      <c r="Z2380" s="12"/>
    </row>
    <row r="2381" spans="11:26" x14ac:dyDescent="0.25">
      <c r="K2381" s="7"/>
      <c r="L2381" s="2"/>
      <c r="N2381" s="2"/>
      <c r="O2381" s="2"/>
      <c r="P2381" s="1"/>
      <c r="R2381" s="2"/>
      <c r="T2381" s="2"/>
      <c r="V2381" s="1"/>
      <c r="Z2381" s="12"/>
    </row>
    <row r="2382" spans="11:26" x14ac:dyDescent="0.25">
      <c r="K2382" s="7"/>
      <c r="L2382" s="2"/>
      <c r="N2382" s="2"/>
      <c r="O2382" s="2"/>
      <c r="P2382" s="1"/>
      <c r="R2382" s="2"/>
      <c r="T2382" s="2"/>
      <c r="V2382" s="1"/>
      <c r="Z2382" s="12"/>
    </row>
    <row r="2383" spans="11:26" x14ac:dyDescent="0.25">
      <c r="K2383" s="7"/>
      <c r="O2383" s="2"/>
      <c r="P2383" s="1"/>
      <c r="V2383" s="1"/>
      <c r="Z2383" s="12"/>
    </row>
    <row r="2384" spans="11:26" x14ac:dyDescent="0.25">
      <c r="K2384" s="7"/>
      <c r="L2384" s="2"/>
      <c r="N2384" s="2"/>
      <c r="O2384" s="2"/>
      <c r="P2384" s="1"/>
      <c r="R2384" s="2"/>
      <c r="T2384" s="2"/>
      <c r="V2384" s="1"/>
      <c r="Z2384" s="12"/>
    </row>
    <row r="2385" spans="11:26" x14ac:dyDescent="0.25">
      <c r="K2385" s="7"/>
      <c r="L2385" s="2"/>
      <c r="N2385" s="2"/>
      <c r="O2385" s="2"/>
      <c r="P2385" s="1"/>
      <c r="R2385" s="2"/>
      <c r="T2385" s="2"/>
      <c r="V2385" s="1"/>
      <c r="Z2385" s="12"/>
    </row>
    <row r="2386" spans="11:26" x14ac:dyDescent="0.25">
      <c r="K2386" s="7"/>
      <c r="O2386" s="2"/>
      <c r="P2386" s="1"/>
      <c r="V2386" s="1"/>
      <c r="Z2386" s="12"/>
    </row>
    <row r="2387" spans="11:26" x14ac:dyDescent="0.25">
      <c r="K2387" s="7"/>
      <c r="L2387" s="2"/>
      <c r="N2387" s="2"/>
      <c r="O2387" s="2"/>
      <c r="P2387" s="1"/>
      <c r="R2387" s="2"/>
      <c r="T2387" s="2"/>
      <c r="V2387" s="1"/>
      <c r="Z2387" s="12"/>
    </row>
    <row r="2388" spans="11:26" x14ac:dyDescent="0.25">
      <c r="K2388" s="7"/>
      <c r="L2388" s="2"/>
      <c r="N2388" s="2"/>
      <c r="O2388" s="2"/>
      <c r="P2388" s="1"/>
      <c r="R2388" s="2"/>
      <c r="T2388" s="2"/>
      <c r="V2388" s="1"/>
      <c r="Z2388" s="12"/>
    </row>
    <row r="2389" spans="11:26" x14ac:dyDescent="0.25">
      <c r="K2389" s="7"/>
      <c r="N2389" s="2"/>
      <c r="O2389" s="2"/>
      <c r="P2389" s="1"/>
      <c r="T2389" s="2"/>
      <c r="V2389" s="1"/>
      <c r="Z2389" s="12"/>
    </row>
    <row r="2390" spans="11:26" x14ac:dyDescent="0.25">
      <c r="K2390" s="7"/>
      <c r="N2390" s="2"/>
      <c r="O2390" s="2"/>
      <c r="P2390" s="1"/>
      <c r="T2390" s="2"/>
      <c r="V2390" s="1"/>
      <c r="Z2390" s="12"/>
    </row>
    <row r="2391" spans="11:26" x14ac:dyDescent="0.25">
      <c r="K2391" s="7"/>
      <c r="N2391" s="2"/>
      <c r="O2391" s="2"/>
      <c r="P2391" s="1"/>
      <c r="T2391" s="2"/>
      <c r="V2391" s="1"/>
      <c r="Z2391" s="12"/>
    </row>
    <row r="2392" spans="11:26" x14ac:dyDescent="0.25">
      <c r="K2392" s="7"/>
      <c r="O2392" s="2"/>
      <c r="P2392" s="1"/>
      <c r="V2392" s="1"/>
      <c r="Z2392" s="12"/>
    </row>
    <row r="2393" spans="11:26" x14ac:dyDescent="0.25">
      <c r="K2393" s="7"/>
      <c r="O2393" s="2"/>
      <c r="P2393" s="1"/>
      <c r="V2393" s="1"/>
      <c r="Z2393" s="12"/>
    </row>
    <row r="2394" spans="11:26" x14ac:dyDescent="0.25">
      <c r="K2394" s="7"/>
      <c r="O2394" s="2"/>
      <c r="P2394" s="1"/>
      <c r="V2394" s="1"/>
      <c r="Z2394" s="12"/>
    </row>
    <row r="2395" spans="11:26" x14ac:dyDescent="0.25">
      <c r="K2395" s="7"/>
      <c r="N2395" s="2"/>
      <c r="O2395" s="2"/>
      <c r="P2395" s="1"/>
      <c r="T2395" s="2"/>
      <c r="V2395" s="1"/>
      <c r="Z2395" s="12"/>
    </row>
    <row r="2396" spans="11:26" x14ac:dyDescent="0.25">
      <c r="K2396" s="7"/>
      <c r="N2396" s="2"/>
      <c r="O2396" s="2"/>
      <c r="P2396" s="1"/>
      <c r="T2396" s="2"/>
      <c r="V2396" s="1"/>
      <c r="Z2396" s="12"/>
    </row>
    <row r="2397" spans="11:26" x14ac:dyDescent="0.25">
      <c r="K2397" s="7"/>
      <c r="N2397" s="2"/>
      <c r="O2397" s="2"/>
      <c r="P2397" s="1"/>
      <c r="T2397" s="2"/>
      <c r="V2397" s="1"/>
      <c r="Z2397" s="12"/>
    </row>
    <row r="2398" spans="11:26" x14ac:dyDescent="0.25">
      <c r="K2398" s="7"/>
      <c r="N2398" s="2"/>
      <c r="O2398" s="2"/>
      <c r="P2398" s="1"/>
      <c r="T2398" s="2"/>
      <c r="V2398" s="1"/>
      <c r="Z2398" s="12"/>
    </row>
    <row r="2399" spans="11:26" x14ac:dyDescent="0.25">
      <c r="K2399" s="7"/>
      <c r="O2399" s="2"/>
      <c r="P2399" s="1"/>
      <c r="V2399" s="1"/>
      <c r="Z2399" s="12"/>
    </row>
    <row r="2400" spans="11:26" x14ac:dyDescent="0.25">
      <c r="K2400" s="7"/>
      <c r="N2400" s="2"/>
      <c r="O2400" s="2"/>
      <c r="P2400" s="1"/>
      <c r="T2400" s="2"/>
      <c r="V2400" s="1"/>
      <c r="Z2400" s="12"/>
    </row>
    <row r="2401" spans="11:26" x14ac:dyDescent="0.25">
      <c r="K2401" s="7"/>
      <c r="L2401" s="2"/>
      <c r="N2401" s="2"/>
      <c r="O2401" s="2"/>
      <c r="P2401" s="1"/>
      <c r="R2401" s="2"/>
      <c r="T2401" s="2"/>
      <c r="V2401" s="1"/>
      <c r="Z2401" s="12"/>
    </row>
    <row r="2402" spans="11:26" x14ac:dyDescent="0.25">
      <c r="K2402" s="7"/>
      <c r="O2402" s="2"/>
      <c r="P2402" s="1"/>
      <c r="V2402" s="1"/>
      <c r="Z2402" s="12"/>
    </row>
    <row r="2403" spans="11:26" x14ac:dyDescent="0.25">
      <c r="K2403" s="7"/>
      <c r="O2403" s="2"/>
      <c r="P2403" s="1"/>
      <c r="V2403" s="1"/>
      <c r="Z2403" s="12"/>
    </row>
    <row r="2404" spans="11:26" x14ac:dyDescent="0.25">
      <c r="K2404" s="7"/>
      <c r="L2404" s="2"/>
      <c r="N2404" s="2"/>
      <c r="O2404" s="2"/>
      <c r="P2404" s="1"/>
      <c r="R2404" s="2"/>
      <c r="T2404" s="2"/>
      <c r="V2404" s="1"/>
      <c r="Z2404" s="12"/>
    </row>
    <row r="2405" spans="11:26" x14ac:dyDescent="0.25">
      <c r="K2405" s="7"/>
      <c r="L2405" s="2"/>
      <c r="N2405" s="2"/>
      <c r="O2405" s="2"/>
      <c r="P2405" s="1"/>
      <c r="R2405" s="2"/>
      <c r="T2405" s="2"/>
      <c r="V2405" s="1"/>
      <c r="Z2405" s="12"/>
    </row>
    <row r="2406" spans="11:26" x14ac:dyDescent="0.25">
      <c r="K2406" s="7"/>
      <c r="L2406" s="2"/>
      <c r="N2406" s="2"/>
      <c r="O2406" s="2"/>
      <c r="P2406" s="1"/>
      <c r="R2406" s="2"/>
      <c r="T2406" s="2"/>
      <c r="V2406" s="1"/>
      <c r="Z2406" s="12"/>
    </row>
    <row r="2407" spans="11:26" x14ac:dyDescent="0.25">
      <c r="K2407" s="7"/>
      <c r="O2407" s="2"/>
      <c r="P2407" s="1"/>
      <c r="V2407" s="1"/>
      <c r="Z2407" s="12"/>
    </row>
    <row r="2408" spans="11:26" x14ac:dyDescent="0.25">
      <c r="K2408" s="7"/>
      <c r="L2408" s="2"/>
      <c r="N2408" s="2"/>
      <c r="O2408" s="2"/>
      <c r="P2408" s="1"/>
      <c r="R2408" s="2"/>
      <c r="T2408" s="2"/>
      <c r="V2408" s="1"/>
      <c r="Z2408" s="12"/>
    </row>
    <row r="2409" spans="11:26" x14ac:dyDescent="0.25">
      <c r="K2409" s="7"/>
      <c r="O2409" s="2"/>
      <c r="P2409" s="1"/>
      <c r="V2409" s="1"/>
      <c r="Z2409" s="12"/>
    </row>
    <row r="2410" spans="11:26" x14ac:dyDescent="0.25">
      <c r="K2410" s="7"/>
      <c r="O2410" s="2"/>
      <c r="P2410" s="1"/>
      <c r="V2410" s="1"/>
      <c r="Z2410" s="12"/>
    </row>
    <row r="2411" spans="11:26" x14ac:dyDescent="0.25">
      <c r="K2411" s="7"/>
      <c r="O2411" s="2"/>
      <c r="P2411" s="1"/>
      <c r="V2411" s="1"/>
      <c r="Z2411" s="12"/>
    </row>
    <row r="2412" spans="11:26" x14ac:dyDescent="0.25">
      <c r="K2412" s="7"/>
      <c r="L2412" s="2"/>
      <c r="N2412" s="2"/>
      <c r="O2412" s="2"/>
      <c r="P2412" s="1"/>
      <c r="R2412" s="2"/>
      <c r="T2412" s="2"/>
      <c r="V2412" s="1"/>
      <c r="Z2412" s="12"/>
    </row>
    <row r="2413" spans="11:26" x14ac:dyDescent="0.25">
      <c r="K2413" s="7"/>
      <c r="L2413" s="2"/>
      <c r="N2413" s="2"/>
      <c r="O2413" s="2"/>
      <c r="P2413" s="1"/>
      <c r="R2413" s="2"/>
      <c r="T2413" s="2"/>
      <c r="V2413" s="1"/>
      <c r="Z2413" s="12"/>
    </row>
    <row r="2414" spans="11:26" x14ac:dyDescent="0.25">
      <c r="K2414" s="7"/>
      <c r="N2414" s="2"/>
      <c r="O2414" s="2"/>
      <c r="P2414" s="1"/>
      <c r="T2414" s="2"/>
      <c r="V2414" s="1"/>
      <c r="Z2414" s="12"/>
    </row>
    <row r="2415" spans="11:26" x14ac:dyDescent="0.25">
      <c r="K2415" s="7"/>
      <c r="O2415" s="2"/>
      <c r="P2415" s="1"/>
      <c r="V2415" s="1"/>
      <c r="Z2415" s="12"/>
    </row>
    <row r="2416" spans="11:26" x14ac:dyDescent="0.25">
      <c r="K2416" s="7"/>
      <c r="N2416" s="2"/>
      <c r="O2416" s="2"/>
      <c r="P2416" s="1"/>
      <c r="T2416" s="2"/>
      <c r="V2416" s="1"/>
      <c r="Z2416" s="12"/>
    </row>
    <row r="2417" spans="11:26" x14ac:dyDescent="0.25">
      <c r="K2417" s="7"/>
      <c r="L2417" s="2"/>
      <c r="N2417" s="2"/>
      <c r="O2417" s="2"/>
      <c r="P2417" s="1"/>
      <c r="R2417" s="2"/>
      <c r="T2417" s="2"/>
      <c r="V2417" s="1"/>
      <c r="Z2417" s="12"/>
    </row>
    <row r="2418" spans="11:26" x14ac:dyDescent="0.25">
      <c r="K2418" s="7"/>
      <c r="N2418" s="2"/>
      <c r="O2418" s="2"/>
      <c r="P2418" s="1"/>
      <c r="T2418" s="2"/>
      <c r="V2418" s="1"/>
      <c r="Z2418" s="12"/>
    </row>
    <row r="2419" spans="11:26" x14ac:dyDescent="0.25">
      <c r="K2419" s="7"/>
      <c r="N2419" s="2"/>
      <c r="O2419" s="2"/>
      <c r="P2419" s="1"/>
      <c r="T2419" s="2"/>
      <c r="V2419" s="1"/>
      <c r="Z2419" s="12"/>
    </row>
    <row r="2420" spans="11:26" x14ac:dyDescent="0.25">
      <c r="K2420" s="7"/>
      <c r="O2420" s="2"/>
      <c r="P2420" s="1"/>
      <c r="V2420" s="1"/>
      <c r="Z2420" s="12"/>
    </row>
    <row r="2421" spans="11:26" x14ac:dyDescent="0.25">
      <c r="K2421" s="7"/>
      <c r="L2421" s="2"/>
      <c r="N2421" s="2"/>
      <c r="O2421" s="2"/>
      <c r="P2421" s="1"/>
      <c r="R2421" s="2"/>
      <c r="T2421" s="2"/>
      <c r="V2421" s="1"/>
      <c r="Z2421" s="12"/>
    </row>
    <row r="2422" spans="11:26" x14ac:dyDescent="0.25">
      <c r="K2422" s="7"/>
      <c r="N2422" s="2"/>
      <c r="O2422" s="2"/>
      <c r="P2422" s="1"/>
      <c r="T2422" s="2"/>
      <c r="V2422" s="1"/>
      <c r="Z2422" s="12"/>
    </row>
    <row r="2423" spans="11:26" x14ac:dyDescent="0.25">
      <c r="K2423" s="7"/>
      <c r="L2423" s="2"/>
      <c r="N2423" s="2"/>
      <c r="O2423" s="2"/>
      <c r="P2423" s="1"/>
      <c r="R2423" s="2"/>
      <c r="T2423" s="2"/>
      <c r="V2423" s="1"/>
      <c r="Z2423" s="12"/>
    </row>
    <row r="2424" spans="11:26" x14ac:dyDescent="0.25">
      <c r="K2424" s="7"/>
      <c r="L2424" s="2"/>
      <c r="N2424" s="2"/>
      <c r="O2424" s="2"/>
      <c r="P2424" s="1"/>
      <c r="R2424" s="2"/>
      <c r="T2424" s="2"/>
      <c r="V2424" s="1"/>
      <c r="Z2424" s="12"/>
    </row>
    <row r="2425" spans="11:26" x14ac:dyDescent="0.25">
      <c r="K2425" s="7"/>
      <c r="O2425" s="2"/>
      <c r="P2425" s="1"/>
      <c r="V2425" s="1"/>
      <c r="Z2425" s="12"/>
    </row>
    <row r="2426" spans="11:26" x14ac:dyDescent="0.25">
      <c r="K2426" s="7"/>
      <c r="N2426" s="2"/>
      <c r="O2426" s="2"/>
      <c r="P2426" s="1"/>
      <c r="T2426" s="2"/>
      <c r="V2426" s="1"/>
      <c r="Z2426" s="12"/>
    </row>
    <row r="2427" spans="11:26" x14ac:dyDescent="0.25">
      <c r="K2427" s="7"/>
      <c r="O2427" s="2"/>
      <c r="P2427" s="1"/>
      <c r="V2427" s="1"/>
      <c r="Z2427" s="12"/>
    </row>
    <row r="2428" spans="11:26" x14ac:dyDescent="0.25">
      <c r="K2428" s="7"/>
      <c r="O2428" s="2"/>
      <c r="P2428" s="1"/>
      <c r="V2428" s="1"/>
      <c r="Z2428" s="12"/>
    </row>
    <row r="2429" spans="11:26" x14ac:dyDescent="0.25">
      <c r="K2429" s="7"/>
      <c r="N2429" s="2"/>
      <c r="O2429" s="2"/>
      <c r="P2429" s="1"/>
      <c r="T2429" s="2"/>
      <c r="V2429" s="1"/>
      <c r="Z2429" s="12"/>
    </row>
    <row r="2430" spans="11:26" x14ac:dyDescent="0.25">
      <c r="K2430" s="7"/>
      <c r="L2430" s="2"/>
      <c r="N2430" s="2"/>
      <c r="O2430" s="2"/>
      <c r="P2430" s="1"/>
      <c r="R2430" s="2"/>
      <c r="T2430" s="2"/>
      <c r="V2430" s="1"/>
      <c r="Z2430" s="12"/>
    </row>
    <row r="2431" spans="11:26" x14ac:dyDescent="0.25">
      <c r="K2431" s="7"/>
      <c r="N2431" s="2"/>
      <c r="O2431" s="2"/>
      <c r="P2431" s="1"/>
      <c r="T2431" s="2"/>
      <c r="V2431" s="1"/>
      <c r="Z2431" s="12"/>
    </row>
    <row r="2432" spans="11:26" x14ac:dyDescent="0.25">
      <c r="K2432" s="7"/>
      <c r="L2432" s="2"/>
      <c r="N2432" s="2"/>
      <c r="O2432" s="2"/>
      <c r="P2432" s="1"/>
      <c r="R2432" s="2"/>
      <c r="T2432" s="2"/>
      <c r="V2432" s="1"/>
      <c r="Z2432" s="12"/>
    </row>
    <row r="2433" spans="11:26" x14ac:dyDescent="0.25">
      <c r="K2433" s="7"/>
      <c r="L2433" s="2"/>
      <c r="N2433" s="2"/>
      <c r="O2433" s="2"/>
      <c r="P2433" s="1"/>
      <c r="R2433" s="2"/>
      <c r="T2433" s="2"/>
      <c r="V2433" s="1"/>
      <c r="Z2433" s="12"/>
    </row>
    <row r="2434" spans="11:26" x14ac:dyDescent="0.25">
      <c r="K2434" s="7"/>
      <c r="O2434" s="2"/>
      <c r="P2434" s="1"/>
      <c r="V2434" s="1"/>
      <c r="Z2434" s="12"/>
    </row>
    <row r="2435" spans="11:26" x14ac:dyDescent="0.25">
      <c r="K2435" s="7"/>
      <c r="L2435" s="2"/>
      <c r="N2435" s="2"/>
      <c r="O2435" s="2"/>
      <c r="P2435" s="1"/>
      <c r="R2435" s="2"/>
      <c r="T2435" s="2"/>
      <c r="V2435" s="1"/>
      <c r="Z2435" s="12"/>
    </row>
    <row r="2436" spans="11:26" x14ac:dyDescent="0.25">
      <c r="K2436" s="7"/>
      <c r="O2436" s="2"/>
      <c r="P2436" s="1"/>
      <c r="V2436" s="1"/>
      <c r="Z2436" s="12"/>
    </row>
    <row r="2437" spans="11:26" x14ac:dyDescent="0.25">
      <c r="K2437" s="7"/>
      <c r="N2437" s="2"/>
      <c r="O2437" s="2"/>
      <c r="P2437" s="1"/>
      <c r="T2437" s="2"/>
      <c r="V2437" s="1"/>
      <c r="Z2437" s="12"/>
    </row>
    <row r="2438" spans="11:26" x14ac:dyDescent="0.25">
      <c r="K2438" s="7"/>
      <c r="L2438" s="2"/>
      <c r="N2438" s="2"/>
      <c r="O2438" s="2"/>
      <c r="P2438" s="1"/>
      <c r="R2438" s="2"/>
      <c r="T2438" s="2"/>
      <c r="V2438" s="1"/>
      <c r="Z2438" s="12"/>
    </row>
    <row r="2439" spans="11:26" x14ac:dyDescent="0.25">
      <c r="K2439" s="7"/>
      <c r="L2439" s="2"/>
      <c r="N2439" s="2"/>
      <c r="O2439" s="2"/>
      <c r="P2439" s="1"/>
      <c r="R2439" s="2"/>
      <c r="T2439" s="2"/>
      <c r="V2439" s="1"/>
      <c r="Z2439" s="12"/>
    </row>
    <row r="2440" spans="11:26" x14ac:dyDescent="0.25">
      <c r="K2440" s="7"/>
      <c r="L2440" s="2"/>
      <c r="N2440" s="2"/>
      <c r="O2440" s="2"/>
      <c r="P2440" s="1"/>
      <c r="R2440" s="2"/>
      <c r="T2440" s="2"/>
      <c r="V2440" s="1"/>
      <c r="Z2440" s="12"/>
    </row>
    <row r="2441" spans="11:26" x14ac:dyDescent="0.25">
      <c r="K2441" s="7"/>
      <c r="L2441" s="2"/>
      <c r="N2441" s="2"/>
      <c r="O2441" s="2"/>
      <c r="P2441" s="1"/>
      <c r="R2441" s="2"/>
      <c r="T2441" s="2"/>
      <c r="V2441" s="1"/>
      <c r="Z2441" s="12"/>
    </row>
    <row r="2442" spans="11:26" x14ac:dyDescent="0.25">
      <c r="K2442" s="7"/>
      <c r="L2442" s="2"/>
      <c r="N2442" s="2"/>
      <c r="O2442" s="2"/>
      <c r="P2442" s="1"/>
      <c r="R2442" s="2"/>
      <c r="T2442" s="2"/>
      <c r="V2442" s="1"/>
      <c r="Z2442" s="12"/>
    </row>
    <row r="2443" spans="11:26" x14ac:dyDescent="0.25">
      <c r="K2443" s="7"/>
      <c r="L2443" s="2"/>
      <c r="N2443" s="2"/>
      <c r="O2443" s="2"/>
      <c r="P2443" s="1"/>
      <c r="R2443" s="2"/>
      <c r="T2443" s="2"/>
      <c r="V2443" s="1"/>
      <c r="Z2443" s="12"/>
    </row>
    <row r="2444" spans="11:26" x14ac:dyDescent="0.25">
      <c r="K2444" s="7"/>
      <c r="L2444" s="2"/>
      <c r="N2444" s="2"/>
      <c r="O2444" s="2"/>
      <c r="P2444" s="1"/>
      <c r="R2444" s="2"/>
      <c r="T2444" s="2"/>
      <c r="V2444" s="1"/>
      <c r="Z2444" s="12"/>
    </row>
    <row r="2445" spans="11:26" x14ac:dyDescent="0.25">
      <c r="K2445" s="7"/>
      <c r="L2445" s="2"/>
      <c r="N2445" s="2"/>
      <c r="O2445" s="2"/>
      <c r="P2445" s="1"/>
      <c r="R2445" s="2"/>
      <c r="T2445" s="2"/>
      <c r="V2445" s="1"/>
      <c r="Z2445" s="12"/>
    </row>
    <row r="2446" spans="11:26" x14ac:dyDescent="0.25">
      <c r="K2446" s="7"/>
      <c r="O2446" s="2"/>
      <c r="P2446" s="1"/>
      <c r="V2446" s="1"/>
      <c r="Z2446" s="12"/>
    </row>
    <row r="2447" spans="11:26" x14ac:dyDescent="0.25">
      <c r="K2447" s="7"/>
      <c r="L2447" s="2"/>
      <c r="N2447" s="2"/>
      <c r="O2447" s="2"/>
      <c r="P2447" s="1"/>
      <c r="R2447" s="2"/>
      <c r="T2447" s="2"/>
      <c r="V2447" s="1"/>
      <c r="Z2447" s="12"/>
    </row>
    <row r="2448" spans="11:26" x14ac:dyDescent="0.25">
      <c r="K2448" s="7"/>
      <c r="N2448" s="2"/>
      <c r="O2448" s="2"/>
      <c r="P2448" s="1"/>
      <c r="T2448" s="2"/>
      <c r="V2448" s="1"/>
      <c r="Z2448" s="12"/>
    </row>
    <row r="2449" spans="11:26" x14ac:dyDescent="0.25">
      <c r="K2449" s="7"/>
      <c r="N2449" s="2"/>
      <c r="O2449" s="2"/>
      <c r="P2449" s="1"/>
      <c r="T2449" s="2"/>
      <c r="V2449" s="1"/>
      <c r="Z2449" s="12"/>
    </row>
    <row r="2450" spans="11:26" x14ac:dyDescent="0.25">
      <c r="K2450" s="7"/>
      <c r="N2450" s="2"/>
      <c r="O2450" s="2"/>
      <c r="P2450" s="1"/>
      <c r="T2450" s="2"/>
      <c r="V2450" s="1"/>
      <c r="Z2450" s="12"/>
    </row>
    <row r="2451" spans="11:26" x14ac:dyDescent="0.25">
      <c r="K2451" s="7"/>
      <c r="O2451" s="2"/>
      <c r="P2451" s="1"/>
      <c r="V2451" s="1"/>
      <c r="Z2451" s="12"/>
    </row>
    <row r="2452" spans="11:26" x14ac:dyDescent="0.25">
      <c r="K2452" s="7"/>
      <c r="N2452" s="2"/>
      <c r="O2452" s="2"/>
      <c r="P2452" s="1"/>
      <c r="T2452" s="2"/>
      <c r="V2452" s="1"/>
      <c r="Z2452" s="12"/>
    </row>
    <row r="2453" spans="11:26" x14ac:dyDescent="0.25">
      <c r="K2453" s="7"/>
      <c r="L2453" s="2"/>
      <c r="N2453" s="2"/>
      <c r="O2453" s="2"/>
      <c r="P2453" s="1"/>
      <c r="R2453" s="2"/>
      <c r="T2453" s="2"/>
      <c r="V2453" s="1"/>
      <c r="Z2453" s="12"/>
    </row>
    <row r="2454" spans="11:26" x14ac:dyDescent="0.25">
      <c r="K2454" s="7"/>
      <c r="L2454" s="2"/>
      <c r="N2454" s="2"/>
      <c r="O2454" s="2"/>
      <c r="P2454" s="1"/>
      <c r="R2454" s="2"/>
      <c r="T2454" s="2"/>
      <c r="V2454" s="1"/>
      <c r="Z2454" s="12"/>
    </row>
    <row r="2455" spans="11:26" x14ac:dyDescent="0.25">
      <c r="K2455" s="7"/>
      <c r="O2455" s="2"/>
      <c r="P2455" s="1"/>
      <c r="V2455" s="1"/>
      <c r="Z2455" s="12"/>
    </row>
    <row r="2456" spans="11:26" x14ac:dyDescent="0.25">
      <c r="K2456" s="7"/>
      <c r="L2456" s="2"/>
      <c r="N2456" s="2"/>
      <c r="O2456" s="2"/>
      <c r="P2456" s="1"/>
      <c r="R2456" s="2"/>
      <c r="T2456" s="2"/>
      <c r="V2456" s="1"/>
      <c r="Z2456" s="12"/>
    </row>
    <row r="2457" spans="11:26" x14ac:dyDescent="0.25">
      <c r="K2457" s="7"/>
      <c r="N2457" s="2"/>
      <c r="O2457" s="2"/>
      <c r="P2457" s="1"/>
      <c r="T2457" s="2"/>
      <c r="V2457" s="1"/>
      <c r="Z2457" s="12"/>
    </row>
    <row r="2458" spans="11:26" x14ac:dyDescent="0.25">
      <c r="K2458" s="7"/>
      <c r="N2458" s="2"/>
      <c r="O2458" s="2"/>
      <c r="P2458" s="1"/>
      <c r="T2458" s="2"/>
      <c r="V2458" s="1"/>
      <c r="Z2458" s="12"/>
    </row>
    <row r="2459" spans="11:26" x14ac:dyDescent="0.25">
      <c r="K2459" s="7"/>
      <c r="N2459" s="2"/>
      <c r="O2459" s="2"/>
      <c r="P2459" s="1"/>
      <c r="T2459" s="2"/>
      <c r="V2459" s="1"/>
      <c r="Z2459" s="12"/>
    </row>
    <row r="2460" spans="11:26" x14ac:dyDescent="0.25">
      <c r="K2460" s="7"/>
      <c r="L2460" s="2"/>
      <c r="N2460" s="2"/>
      <c r="O2460" s="2"/>
      <c r="P2460" s="1"/>
      <c r="R2460" s="2"/>
      <c r="T2460" s="2"/>
      <c r="V2460" s="1"/>
      <c r="Z2460" s="12"/>
    </row>
    <row r="2461" spans="11:26" x14ac:dyDescent="0.25">
      <c r="K2461" s="7"/>
      <c r="L2461" s="2"/>
      <c r="N2461" s="2"/>
      <c r="O2461" s="2"/>
      <c r="P2461" s="1"/>
      <c r="R2461" s="2"/>
      <c r="T2461" s="2"/>
      <c r="V2461" s="1"/>
      <c r="Z2461" s="12"/>
    </row>
    <row r="2462" spans="11:26" x14ac:dyDescent="0.25">
      <c r="K2462" s="7"/>
      <c r="L2462" s="2"/>
      <c r="N2462" s="2"/>
      <c r="O2462" s="2"/>
      <c r="P2462" s="1"/>
      <c r="R2462" s="2"/>
      <c r="T2462" s="2"/>
      <c r="V2462" s="1"/>
      <c r="Z2462" s="12"/>
    </row>
    <row r="2463" spans="11:26" x14ac:dyDescent="0.25">
      <c r="K2463" s="7"/>
      <c r="L2463" s="2"/>
      <c r="N2463" s="2"/>
      <c r="O2463" s="2"/>
      <c r="P2463" s="1"/>
      <c r="R2463" s="2"/>
      <c r="T2463" s="2"/>
      <c r="V2463" s="1"/>
      <c r="Z2463" s="12"/>
    </row>
    <row r="2464" spans="11:26" x14ac:dyDescent="0.25">
      <c r="K2464" s="7"/>
      <c r="L2464" s="2"/>
      <c r="N2464" s="2"/>
      <c r="O2464" s="2"/>
      <c r="P2464" s="1"/>
      <c r="R2464" s="2"/>
      <c r="T2464" s="2"/>
      <c r="V2464" s="1"/>
      <c r="Z2464" s="12"/>
    </row>
    <row r="2465" spans="11:26" x14ac:dyDescent="0.25">
      <c r="K2465" s="7"/>
      <c r="L2465" s="2"/>
      <c r="N2465" s="2"/>
      <c r="O2465" s="2"/>
      <c r="P2465" s="1"/>
      <c r="R2465" s="2"/>
      <c r="T2465" s="2"/>
      <c r="V2465" s="1"/>
      <c r="Z2465" s="12"/>
    </row>
    <row r="2466" spans="11:26" x14ac:dyDescent="0.25">
      <c r="K2466" s="7"/>
      <c r="L2466" s="2"/>
      <c r="N2466" s="2"/>
      <c r="O2466" s="2"/>
      <c r="P2466" s="1"/>
      <c r="R2466" s="2"/>
      <c r="T2466" s="2"/>
      <c r="V2466" s="1"/>
      <c r="Z2466" s="12"/>
    </row>
    <row r="2467" spans="11:26" x14ac:dyDescent="0.25">
      <c r="K2467" s="7"/>
      <c r="N2467" s="2"/>
      <c r="O2467" s="2"/>
      <c r="P2467" s="1"/>
      <c r="T2467" s="2"/>
      <c r="V2467" s="1"/>
      <c r="Z2467" s="12"/>
    </row>
    <row r="2468" spans="11:26" x14ac:dyDescent="0.25">
      <c r="K2468" s="7"/>
      <c r="L2468" s="2"/>
      <c r="N2468" s="2"/>
      <c r="O2468" s="2"/>
      <c r="P2468" s="1"/>
      <c r="R2468" s="2"/>
      <c r="T2468" s="2"/>
      <c r="V2468" s="1"/>
      <c r="Z2468" s="12"/>
    </row>
    <row r="2469" spans="11:26" x14ac:dyDescent="0.25">
      <c r="K2469" s="7"/>
      <c r="O2469" s="2"/>
      <c r="P2469" s="1"/>
      <c r="V2469" s="1"/>
      <c r="Z2469" s="12"/>
    </row>
    <row r="2470" spans="11:26" x14ac:dyDescent="0.25">
      <c r="K2470" s="7"/>
      <c r="L2470" s="2"/>
      <c r="N2470" s="2"/>
      <c r="O2470" s="2"/>
      <c r="P2470" s="1"/>
      <c r="R2470" s="2"/>
      <c r="T2470" s="2"/>
      <c r="V2470" s="1"/>
      <c r="Z2470" s="12"/>
    </row>
    <row r="2471" spans="11:26" x14ac:dyDescent="0.25">
      <c r="K2471" s="7"/>
      <c r="N2471" s="2"/>
      <c r="O2471" s="2"/>
      <c r="P2471" s="1"/>
      <c r="T2471" s="2"/>
      <c r="V2471" s="1"/>
      <c r="Z2471" s="12"/>
    </row>
    <row r="2472" spans="11:26" x14ac:dyDescent="0.25">
      <c r="K2472" s="7"/>
      <c r="L2472" s="2"/>
      <c r="N2472" s="2"/>
      <c r="O2472" s="2"/>
      <c r="P2472" s="1"/>
      <c r="R2472" s="2"/>
      <c r="T2472" s="2"/>
      <c r="V2472" s="1"/>
      <c r="Z2472" s="12"/>
    </row>
    <row r="2473" spans="11:26" x14ac:dyDescent="0.25">
      <c r="K2473" s="7"/>
      <c r="N2473" s="2"/>
      <c r="O2473" s="2"/>
      <c r="P2473" s="1"/>
      <c r="T2473" s="2"/>
      <c r="V2473" s="1"/>
      <c r="Z2473" s="12"/>
    </row>
    <row r="2474" spans="11:26" x14ac:dyDescent="0.25">
      <c r="K2474" s="7"/>
      <c r="N2474" s="2"/>
      <c r="O2474" s="2"/>
      <c r="P2474" s="1"/>
      <c r="T2474" s="2"/>
      <c r="V2474" s="1"/>
      <c r="Z2474" s="12"/>
    </row>
    <row r="2475" spans="11:26" x14ac:dyDescent="0.25">
      <c r="K2475" s="7"/>
      <c r="L2475" s="2"/>
      <c r="N2475" s="2"/>
      <c r="O2475" s="2"/>
      <c r="P2475" s="1"/>
      <c r="R2475" s="2"/>
      <c r="T2475" s="2"/>
      <c r="V2475" s="1"/>
      <c r="Z2475" s="12"/>
    </row>
    <row r="2476" spans="11:26" x14ac:dyDescent="0.25">
      <c r="K2476" s="7"/>
      <c r="L2476" s="2"/>
      <c r="N2476" s="2"/>
      <c r="O2476" s="2"/>
      <c r="P2476" s="1"/>
      <c r="R2476" s="2"/>
      <c r="T2476" s="2"/>
      <c r="V2476" s="1"/>
      <c r="Z2476" s="12"/>
    </row>
    <row r="2477" spans="11:26" x14ac:dyDescent="0.25">
      <c r="K2477" s="7"/>
      <c r="O2477" s="2"/>
      <c r="P2477" s="1"/>
      <c r="V2477" s="1"/>
      <c r="Z2477" s="12"/>
    </row>
    <row r="2478" spans="11:26" x14ac:dyDescent="0.25">
      <c r="K2478" s="7"/>
      <c r="L2478" s="2"/>
      <c r="N2478" s="2"/>
      <c r="O2478" s="2"/>
      <c r="P2478" s="1"/>
      <c r="R2478" s="2"/>
      <c r="T2478" s="2"/>
      <c r="V2478" s="1"/>
      <c r="Z2478" s="12"/>
    </row>
    <row r="2479" spans="11:26" x14ac:dyDescent="0.25">
      <c r="K2479" s="7"/>
      <c r="L2479" s="2"/>
      <c r="N2479" s="2"/>
      <c r="O2479" s="2"/>
      <c r="P2479" s="1"/>
      <c r="R2479" s="2"/>
      <c r="T2479" s="2"/>
      <c r="V2479" s="1"/>
      <c r="Z2479" s="12"/>
    </row>
    <row r="2480" spans="11:26" x14ac:dyDescent="0.25">
      <c r="K2480" s="7"/>
      <c r="N2480" s="2"/>
      <c r="O2480" s="2"/>
      <c r="P2480" s="1"/>
      <c r="T2480" s="2"/>
      <c r="V2480" s="1"/>
      <c r="Z2480" s="12"/>
    </row>
    <row r="2481" spans="11:26" x14ac:dyDescent="0.25">
      <c r="K2481" s="7"/>
      <c r="L2481" s="2"/>
      <c r="N2481" s="2"/>
      <c r="O2481" s="2"/>
      <c r="P2481" s="1"/>
      <c r="R2481" s="2"/>
      <c r="T2481" s="2"/>
      <c r="V2481" s="1"/>
      <c r="Z2481" s="12"/>
    </row>
    <row r="2482" spans="11:26" x14ac:dyDescent="0.25">
      <c r="K2482" s="7"/>
      <c r="O2482" s="2"/>
      <c r="P2482" s="1"/>
      <c r="V2482" s="1"/>
      <c r="Z2482" s="12"/>
    </row>
    <row r="2483" spans="11:26" x14ac:dyDescent="0.25">
      <c r="K2483" s="7"/>
      <c r="N2483" s="2"/>
      <c r="O2483" s="2"/>
      <c r="P2483" s="1"/>
      <c r="T2483" s="2"/>
      <c r="V2483" s="1"/>
      <c r="Z2483" s="12"/>
    </row>
    <row r="2484" spans="11:26" x14ac:dyDescent="0.25">
      <c r="K2484" s="7"/>
      <c r="L2484" s="2"/>
      <c r="N2484" s="2"/>
      <c r="O2484" s="2"/>
      <c r="P2484" s="1"/>
      <c r="R2484" s="2"/>
      <c r="T2484" s="2"/>
      <c r="V2484" s="1"/>
      <c r="Z2484" s="12"/>
    </row>
    <row r="2485" spans="11:26" x14ac:dyDescent="0.25">
      <c r="K2485" s="7"/>
      <c r="L2485" s="2"/>
      <c r="N2485" s="2"/>
      <c r="O2485" s="2"/>
      <c r="P2485" s="1"/>
      <c r="R2485" s="2"/>
      <c r="T2485" s="2"/>
      <c r="V2485" s="1"/>
      <c r="Z2485" s="12"/>
    </row>
    <row r="2486" spans="11:26" x14ac:dyDescent="0.25">
      <c r="K2486" s="7"/>
      <c r="L2486" s="2"/>
      <c r="N2486" s="2"/>
      <c r="O2486" s="2"/>
      <c r="P2486" s="1"/>
      <c r="R2486" s="2"/>
      <c r="T2486" s="2"/>
      <c r="V2486" s="1"/>
      <c r="Z2486" s="12"/>
    </row>
    <row r="2487" spans="11:26" x14ac:dyDescent="0.25">
      <c r="K2487" s="7"/>
      <c r="L2487" s="2"/>
      <c r="N2487" s="2"/>
      <c r="O2487" s="2"/>
      <c r="P2487" s="1"/>
      <c r="R2487" s="2"/>
      <c r="T2487" s="2"/>
      <c r="V2487" s="1"/>
      <c r="Z2487" s="12"/>
    </row>
    <row r="2488" spans="11:26" x14ac:dyDescent="0.25">
      <c r="K2488" s="7"/>
      <c r="O2488" s="2"/>
      <c r="P2488" s="1"/>
      <c r="V2488" s="1"/>
      <c r="Z2488" s="12"/>
    </row>
    <row r="2489" spans="11:26" x14ac:dyDescent="0.25">
      <c r="K2489" s="7"/>
      <c r="L2489" s="2"/>
      <c r="N2489" s="2"/>
      <c r="O2489" s="2"/>
      <c r="P2489" s="1"/>
      <c r="R2489" s="2"/>
      <c r="T2489" s="2"/>
      <c r="V2489" s="1"/>
      <c r="Z2489" s="12"/>
    </row>
    <row r="2490" spans="11:26" x14ac:dyDescent="0.25">
      <c r="K2490" s="7"/>
      <c r="N2490" s="2"/>
      <c r="O2490" s="2"/>
      <c r="P2490" s="1"/>
      <c r="T2490" s="2"/>
      <c r="V2490" s="1"/>
      <c r="Z2490" s="12"/>
    </row>
    <row r="2491" spans="11:26" x14ac:dyDescent="0.25">
      <c r="K2491" s="7"/>
      <c r="L2491" s="2"/>
      <c r="N2491" s="2"/>
      <c r="O2491" s="2"/>
      <c r="P2491" s="1"/>
      <c r="R2491" s="2"/>
      <c r="T2491" s="2"/>
      <c r="V2491" s="1"/>
      <c r="Z2491" s="12"/>
    </row>
    <row r="2492" spans="11:26" x14ac:dyDescent="0.25">
      <c r="K2492" s="7"/>
      <c r="L2492" s="2"/>
      <c r="N2492" s="2"/>
      <c r="O2492" s="2"/>
      <c r="P2492" s="1"/>
      <c r="R2492" s="2"/>
      <c r="T2492" s="2"/>
      <c r="V2492" s="1"/>
      <c r="Z2492" s="12"/>
    </row>
    <row r="2493" spans="11:26" x14ac:dyDescent="0.25">
      <c r="K2493" s="7"/>
      <c r="N2493" s="2"/>
      <c r="O2493" s="2"/>
      <c r="P2493" s="1"/>
      <c r="T2493" s="2"/>
      <c r="V2493" s="1"/>
      <c r="Z2493" s="12"/>
    </row>
    <row r="2494" spans="11:26" x14ac:dyDescent="0.25">
      <c r="K2494" s="7"/>
      <c r="O2494" s="2"/>
      <c r="P2494" s="1"/>
      <c r="V2494" s="1"/>
      <c r="Z2494" s="12"/>
    </row>
    <row r="2495" spans="11:26" x14ac:dyDescent="0.25">
      <c r="K2495" s="7"/>
      <c r="L2495" s="2"/>
      <c r="N2495" s="2"/>
      <c r="O2495" s="2"/>
      <c r="P2495" s="1"/>
      <c r="R2495" s="2"/>
      <c r="T2495" s="2"/>
      <c r="V2495" s="1"/>
      <c r="Z2495" s="12"/>
    </row>
    <row r="2496" spans="11:26" x14ac:dyDescent="0.25">
      <c r="K2496" s="7"/>
      <c r="O2496" s="2"/>
      <c r="P2496" s="1"/>
      <c r="V2496" s="1"/>
      <c r="Z2496" s="12"/>
    </row>
    <row r="2497" spans="11:26" x14ac:dyDescent="0.25">
      <c r="K2497" s="7"/>
      <c r="L2497" s="2"/>
      <c r="N2497" s="2"/>
      <c r="O2497" s="2"/>
      <c r="P2497" s="1"/>
      <c r="R2497" s="2"/>
      <c r="T2497" s="2"/>
      <c r="V2497" s="1"/>
      <c r="Z2497" s="12"/>
    </row>
    <row r="2498" spans="11:26" x14ac:dyDescent="0.25">
      <c r="K2498" s="7"/>
      <c r="L2498" s="2"/>
      <c r="N2498" s="2"/>
      <c r="O2498" s="2"/>
      <c r="P2498" s="1"/>
      <c r="R2498" s="2"/>
      <c r="T2498" s="2"/>
      <c r="V2498" s="1"/>
      <c r="Z2498" s="12"/>
    </row>
    <row r="2499" spans="11:26" x14ac:dyDescent="0.25">
      <c r="K2499" s="7"/>
      <c r="N2499" s="2"/>
      <c r="O2499" s="2"/>
      <c r="P2499" s="1"/>
      <c r="T2499" s="2"/>
      <c r="V2499" s="1"/>
      <c r="Z2499" s="12"/>
    </row>
    <row r="2500" spans="11:26" x14ac:dyDescent="0.25">
      <c r="K2500" s="7"/>
      <c r="L2500" s="2"/>
      <c r="N2500" s="2"/>
      <c r="O2500" s="2"/>
      <c r="P2500" s="1"/>
      <c r="R2500" s="2"/>
      <c r="T2500" s="2"/>
      <c r="V2500" s="1"/>
      <c r="Z2500" s="12"/>
    </row>
    <row r="2501" spans="11:26" x14ac:dyDescent="0.25">
      <c r="K2501" s="7"/>
      <c r="L2501" s="2"/>
      <c r="N2501" s="2"/>
      <c r="O2501" s="2"/>
      <c r="P2501" s="1"/>
      <c r="R2501" s="2"/>
      <c r="T2501" s="2"/>
      <c r="V2501" s="1"/>
      <c r="Z2501" s="12"/>
    </row>
    <row r="2502" spans="11:26" x14ac:dyDescent="0.25">
      <c r="K2502" s="7"/>
      <c r="O2502" s="2"/>
      <c r="P2502" s="1"/>
      <c r="V2502" s="1"/>
      <c r="Z2502" s="12"/>
    </row>
    <row r="2503" spans="11:26" x14ac:dyDescent="0.25">
      <c r="K2503" s="7"/>
      <c r="N2503" s="2"/>
      <c r="O2503" s="2"/>
      <c r="P2503" s="1"/>
      <c r="T2503" s="2"/>
      <c r="V2503" s="1"/>
      <c r="Z2503" s="12"/>
    </row>
    <row r="2504" spans="11:26" x14ac:dyDescent="0.25">
      <c r="K2504" s="7"/>
      <c r="L2504" s="2"/>
      <c r="N2504" s="2"/>
      <c r="O2504" s="2"/>
      <c r="P2504" s="1"/>
      <c r="R2504" s="2"/>
      <c r="T2504" s="2"/>
      <c r="V2504" s="1"/>
      <c r="Z2504" s="12"/>
    </row>
    <row r="2505" spans="11:26" x14ac:dyDescent="0.25">
      <c r="K2505" s="7"/>
      <c r="L2505" s="2"/>
      <c r="N2505" s="2"/>
      <c r="O2505" s="2"/>
      <c r="P2505" s="1"/>
      <c r="R2505" s="2"/>
      <c r="T2505" s="2"/>
      <c r="V2505" s="1"/>
      <c r="Z2505" s="12"/>
    </row>
    <row r="2506" spans="11:26" x14ac:dyDescent="0.25">
      <c r="K2506" s="7"/>
      <c r="O2506" s="2"/>
      <c r="P2506" s="1"/>
      <c r="V2506" s="1"/>
      <c r="Z2506" s="12"/>
    </row>
    <row r="2507" spans="11:26" x14ac:dyDescent="0.25">
      <c r="K2507" s="7"/>
      <c r="N2507" s="2"/>
      <c r="O2507" s="2"/>
      <c r="P2507" s="1"/>
      <c r="T2507" s="2"/>
      <c r="V2507" s="1"/>
      <c r="Z2507" s="12"/>
    </row>
    <row r="2508" spans="11:26" x14ac:dyDescent="0.25">
      <c r="K2508" s="7"/>
      <c r="L2508" s="2"/>
      <c r="N2508" s="2"/>
      <c r="O2508" s="2"/>
      <c r="P2508" s="1"/>
      <c r="R2508" s="2"/>
      <c r="T2508" s="2"/>
      <c r="V2508" s="1"/>
      <c r="Z2508" s="12"/>
    </row>
    <row r="2509" spans="11:26" x14ac:dyDescent="0.25">
      <c r="K2509" s="7"/>
      <c r="L2509" s="2"/>
      <c r="N2509" s="2"/>
      <c r="O2509" s="2"/>
      <c r="P2509" s="1"/>
      <c r="R2509" s="2"/>
      <c r="T2509" s="2"/>
      <c r="V2509" s="1"/>
      <c r="Z2509" s="12"/>
    </row>
    <row r="2510" spans="11:26" x14ac:dyDescent="0.25">
      <c r="K2510" s="7"/>
      <c r="L2510" s="2"/>
      <c r="N2510" s="2"/>
      <c r="O2510" s="2"/>
      <c r="P2510" s="1"/>
      <c r="R2510" s="2"/>
      <c r="T2510" s="2"/>
      <c r="V2510" s="1"/>
      <c r="Z2510" s="12"/>
    </row>
    <row r="2511" spans="11:26" x14ac:dyDescent="0.25">
      <c r="K2511" s="7"/>
      <c r="L2511" s="2"/>
      <c r="N2511" s="2"/>
      <c r="O2511" s="2"/>
      <c r="P2511" s="1"/>
      <c r="R2511" s="2"/>
      <c r="T2511" s="2"/>
      <c r="V2511" s="1"/>
      <c r="Z2511" s="12"/>
    </row>
    <row r="2512" spans="11:26" x14ac:dyDescent="0.25">
      <c r="K2512" s="7"/>
      <c r="L2512" s="2"/>
      <c r="N2512" s="2"/>
      <c r="O2512" s="2"/>
      <c r="P2512" s="1"/>
      <c r="R2512" s="2"/>
      <c r="T2512" s="2"/>
      <c r="V2512" s="1"/>
      <c r="Z2512" s="12"/>
    </row>
    <row r="2513" spans="11:26" x14ac:dyDescent="0.25">
      <c r="K2513" s="7"/>
      <c r="L2513" s="2"/>
      <c r="N2513" s="2"/>
      <c r="O2513" s="2"/>
      <c r="P2513" s="1"/>
      <c r="R2513" s="2"/>
      <c r="T2513" s="2"/>
      <c r="V2513" s="1"/>
      <c r="Z2513" s="12"/>
    </row>
    <row r="2514" spans="11:26" x14ac:dyDescent="0.25">
      <c r="K2514" s="7"/>
      <c r="L2514" s="2"/>
      <c r="N2514" s="2"/>
      <c r="O2514" s="2"/>
      <c r="P2514" s="1"/>
      <c r="R2514" s="2"/>
      <c r="T2514" s="2"/>
      <c r="V2514" s="1"/>
      <c r="Z2514" s="12"/>
    </row>
    <row r="2515" spans="11:26" x14ac:dyDescent="0.25">
      <c r="K2515" s="7"/>
      <c r="O2515" s="2"/>
      <c r="P2515" s="1"/>
      <c r="V2515" s="1"/>
      <c r="Z2515" s="12"/>
    </row>
    <row r="2516" spans="11:26" x14ac:dyDescent="0.25">
      <c r="K2516" s="7"/>
      <c r="L2516" s="2"/>
      <c r="N2516" s="2"/>
      <c r="O2516" s="2"/>
      <c r="P2516" s="1"/>
      <c r="R2516" s="2"/>
      <c r="T2516" s="2"/>
      <c r="V2516" s="1"/>
      <c r="Z2516" s="12"/>
    </row>
    <row r="2517" spans="11:26" x14ac:dyDescent="0.25">
      <c r="K2517" s="7"/>
      <c r="O2517" s="2"/>
      <c r="P2517" s="1"/>
      <c r="V2517" s="1"/>
      <c r="Z2517" s="12"/>
    </row>
    <row r="2518" spans="11:26" x14ac:dyDescent="0.25">
      <c r="K2518" s="7"/>
      <c r="L2518" s="2"/>
      <c r="N2518" s="2"/>
      <c r="O2518" s="2"/>
      <c r="P2518" s="1"/>
      <c r="R2518" s="2"/>
      <c r="T2518" s="2"/>
      <c r="V2518" s="1"/>
      <c r="Z2518" s="12"/>
    </row>
    <row r="2519" spans="11:26" x14ac:dyDescent="0.25">
      <c r="K2519" s="7"/>
      <c r="O2519" s="2"/>
      <c r="P2519" s="1"/>
      <c r="V2519" s="1"/>
      <c r="Z2519" s="12"/>
    </row>
    <row r="2520" spans="11:26" x14ac:dyDescent="0.25">
      <c r="K2520" s="7"/>
      <c r="L2520" s="2"/>
      <c r="N2520" s="2"/>
      <c r="O2520" s="2"/>
      <c r="P2520" s="1"/>
      <c r="R2520" s="2"/>
      <c r="T2520" s="2"/>
      <c r="V2520" s="1"/>
      <c r="Z2520" s="12"/>
    </row>
    <row r="2521" spans="11:26" x14ac:dyDescent="0.25">
      <c r="K2521" s="7"/>
      <c r="N2521" s="2"/>
      <c r="O2521" s="2"/>
      <c r="P2521" s="1"/>
      <c r="T2521" s="2"/>
      <c r="V2521" s="1"/>
      <c r="Z2521" s="12"/>
    </row>
    <row r="2522" spans="11:26" x14ac:dyDescent="0.25">
      <c r="K2522" s="7"/>
      <c r="L2522" s="2"/>
      <c r="N2522" s="2"/>
      <c r="O2522" s="2"/>
      <c r="P2522" s="1"/>
      <c r="R2522" s="2"/>
      <c r="T2522" s="2"/>
      <c r="V2522" s="1"/>
      <c r="Z2522" s="12"/>
    </row>
    <row r="2523" spans="11:26" x14ac:dyDescent="0.25">
      <c r="K2523" s="7"/>
      <c r="L2523" s="2"/>
      <c r="N2523" s="2"/>
      <c r="O2523" s="2"/>
      <c r="P2523" s="1"/>
      <c r="R2523" s="2"/>
      <c r="T2523" s="2"/>
      <c r="V2523" s="1"/>
      <c r="Z2523" s="12"/>
    </row>
    <row r="2524" spans="11:26" x14ac:dyDescent="0.25">
      <c r="K2524" s="7"/>
      <c r="N2524" s="2"/>
      <c r="O2524" s="2"/>
      <c r="P2524" s="1"/>
      <c r="T2524" s="2"/>
      <c r="V2524" s="1"/>
      <c r="Z2524" s="12"/>
    </row>
    <row r="2525" spans="11:26" x14ac:dyDescent="0.25">
      <c r="K2525" s="7"/>
      <c r="L2525" s="2"/>
      <c r="N2525" s="2"/>
      <c r="O2525" s="2"/>
      <c r="P2525" s="1"/>
      <c r="R2525" s="2"/>
      <c r="T2525" s="2"/>
      <c r="V2525" s="1"/>
      <c r="Z2525" s="12"/>
    </row>
    <row r="2526" spans="11:26" x14ac:dyDescent="0.25">
      <c r="K2526" s="7"/>
      <c r="O2526" s="2"/>
      <c r="P2526" s="1"/>
      <c r="V2526" s="1"/>
      <c r="Z2526" s="12"/>
    </row>
    <row r="2527" spans="11:26" x14ac:dyDescent="0.25">
      <c r="K2527" s="7"/>
      <c r="O2527" s="2"/>
      <c r="P2527" s="1"/>
      <c r="V2527" s="1"/>
      <c r="Z2527" s="12"/>
    </row>
    <row r="2528" spans="11:26" x14ac:dyDescent="0.25">
      <c r="K2528" s="7"/>
      <c r="O2528" s="2"/>
      <c r="P2528" s="1"/>
      <c r="V2528" s="1"/>
      <c r="Z2528" s="12"/>
    </row>
    <row r="2529" spans="11:26" x14ac:dyDescent="0.25">
      <c r="K2529" s="7"/>
      <c r="L2529" s="2"/>
      <c r="N2529" s="2"/>
      <c r="O2529" s="2"/>
      <c r="P2529" s="1"/>
      <c r="R2529" s="2"/>
      <c r="T2529" s="2"/>
      <c r="V2529" s="1"/>
      <c r="Z2529" s="12"/>
    </row>
    <row r="2530" spans="11:26" x14ac:dyDescent="0.25">
      <c r="K2530" s="7"/>
      <c r="L2530" s="2"/>
      <c r="N2530" s="2"/>
      <c r="O2530" s="2"/>
      <c r="P2530" s="1"/>
      <c r="R2530" s="2"/>
      <c r="T2530" s="2"/>
      <c r="V2530" s="1"/>
      <c r="Z2530" s="12"/>
    </row>
    <row r="2531" spans="11:26" x14ac:dyDescent="0.25">
      <c r="K2531" s="7"/>
      <c r="L2531" s="2"/>
      <c r="N2531" s="2"/>
      <c r="O2531" s="2"/>
      <c r="P2531" s="1"/>
      <c r="R2531" s="2"/>
      <c r="T2531" s="2"/>
      <c r="V2531" s="1"/>
      <c r="Z2531" s="12"/>
    </row>
    <row r="2532" spans="11:26" x14ac:dyDescent="0.25">
      <c r="K2532" s="7"/>
      <c r="O2532" s="2"/>
      <c r="P2532" s="1"/>
      <c r="V2532" s="1"/>
      <c r="Z2532" s="12"/>
    </row>
    <row r="2533" spans="11:26" x14ac:dyDescent="0.25">
      <c r="K2533" s="7"/>
      <c r="L2533" s="2"/>
      <c r="N2533" s="2"/>
      <c r="O2533" s="2"/>
      <c r="P2533" s="1"/>
      <c r="R2533" s="2"/>
      <c r="T2533" s="2"/>
      <c r="V2533" s="1"/>
      <c r="Z2533" s="12"/>
    </row>
    <row r="2534" spans="11:26" x14ac:dyDescent="0.25">
      <c r="K2534" s="7"/>
      <c r="L2534" s="2"/>
      <c r="N2534" s="2"/>
      <c r="O2534" s="2"/>
      <c r="P2534" s="1"/>
      <c r="R2534" s="2"/>
      <c r="T2534" s="2"/>
      <c r="V2534" s="1"/>
      <c r="Z2534" s="12"/>
    </row>
    <row r="2535" spans="11:26" x14ac:dyDescent="0.25">
      <c r="K2535" s="7"/>
      <c r="L2535" s="2"/>
      <c r="N2535" s="2"/>
      <c r="O2535" s="2"/>
      <c r="P2535" s="1"/>
      <c r="R2535" s="2"/>
      <c r="T2535" s="2"/>
      <c r="V2535" s="1"/>
      <c r="Z2535" s="12"/>
    </row>
    <row r="2536" spans="11:26" x14ac:dyDescent="0.25">
      <c r="K2536" s="7"/>
      <c r="N2536" s="2"/>
      <c r="O2536" s="2"/>
      <c r="P2536" s="1"/>
      <c r="T2536" s="2"/>
      <c r="V2536" s="1"/>
      <c r="Z2536" s="12"/>
    </row>
    <row r="2537" spans="11:26" x14ac:dyDescent="0.25">
      <c r="K2537" s="7"/>
      <c r="L2537" s="2"/>
      <c r="N2537" s="2"/>
      <c r="O2537" s="2"/>
      <c r="P2537" s="1"/>
      <c r="R2537" s="2"/>
      <c r="T2537" s="2"/>
      <c r="V2537" s="1"/>
      <c r="Z2537" s="12"/>
    </row>
    <row r="2538" spans="11:26" x14ac:dyDescent="0.25">
      <c r="K2538" s="7"/>
      <c r="O2538" s="2"/>
      <c r="P2538" s="1"/>
      <c r="V2538" s="1"/>
      <c r="Z2538" s="12"/>
    </row>
    <row r="2539" spans="11:26" x14ac:dyDescent="0.25">
      <c r="K2539" s="7"/>
      <c r="O2539" s="2"/>
      <c r="P2539" s="1"/>
      <c r="V2539" s="1"/>
      <c r="Z2539" s="12"/>
    </row>
    <row r="2540" spans="11:26" x14ac:dyDescent="0.25">
      <c r="K2540" s="7"/>
      <c r="N2540" s="2"/>
      <c r="O2540" s="2"/>
      <c r="P2540" s="1"/>
      <c r="T2540" s="2"/>
      <c r="V2540" s="1"/>
      <c r="Z2540" s="12"/>
    </row>
    <row r="2541" spans="11:26" x14ac:dyDescent="0.25">
      <c r="K2541" s="7"/>
      <c r="L2541" s="2"/>
      <c r="N2541" s="2"/>
      <c r="O2541" s="2"/>
      <c r="P2541" s="1"/>
      <c r="R2541" s="2"/>
      <c r="T2541" s="2"/>
      <c r="V2541" s="1"/>
      <c r="Z2541" s="12"/>
    </row>
    <row r="2542" spans="11:26" x14ac:dyDescent="0.25">
      <c r="K2542" s="7"/>
      <c r="O2542" s="2"/>
      <c r="P2542" s="1"/>
      <c r="V2542" s="1"/>
      <c r="Z2542" s="12"/>
    </row>
    <row r="2543" spans="11:26" x14ac:dyDescent="0.25">
      <c r="K2543" s="7"/>
      <c r="L2543" s="2"/>
      <c r="N2543" s="2"/>
      <c r="O2543" s="2"/>
      <c r="P2543" s="1"/>
      <c r="R2543" s="2"/>
      <c r="T2543" s="2"/>
      <c r="V2543" s="1"/>
      <c r="Z2543" s="12"/>
    </row>
    <row r="2544" spans="11:26" x14ac:dyDescent="0.25">
      <c r="K2544" s="7"/>
      <c r="L2544" s="2"/>
      <c r="N2544" s="2"/>
      <c r="O2544" s="2"/>
      <c r="P2544" s="1"/>
      <c r="R2544" s="2"/>
      <c r="T2544" s="2"/>
      <c r="V2544" s="1"/>
      <c r="Z2544" s="12"/>
    </row>
    <row r="2545" spans="11:26" x14ac:dyDescent="0.25">
      <c r="K2545" s="7"/>
      <c r="L2545" s="2"/>
      <c r="N2545" s="2"/>
      <c r="O2545" s="2"/>
      <c r="P2545" s="1"/>
      <c r="R2545" s="2"/>
      <c r="T2545" s="2"/>
      <c r="V2545" s="1"/>
      <c r="Z2545" s="12"/>
    </row>
    <row r="2546" spans="11:26" x14ac:dyDescent="0.25">
      <c r="K2546" s="7"/>
      <c r="L2546" s="2"/>
      <c r="N2546" s="2"/>
      <c r="O2546" s="2"/>
      <c r="P2546" s="1"/>
      <c r="R2546" s="2"/>
      <c r="T2546" s="2"/>
      <c r="V2546" s="1"/>
      <c r="Z2546" s="12"/>
    </row>
    <row r="2547" spans="11:26" x14ac:dyDescent="0.25">
      <c r="K2547" s="7"/>
      <c r="L2547" s="2"/>
      <c r="N2547" s="2"/>
      <c r="O2547" s="2"/>
      <c r="P2547" s="1"/>
      <c r="R2547" s="2"/>
      <c r="T2547" s="2"/>
      <c r="V2547" s="1"/>
      <c r="Z2547" s="12"/>
    </row>
    <row r="2548" spans="11:26" x14ac:dyDescent="0.25">
      <c r="K2548" s="7"/>
      <c r="L2548" s="2"/>
      <c r="N2548" s="2"/>
      <c r="O2548" s="2"/>
      <c r="P2548" s="1"/>
      <c r="R2548" s="2"/>
      <c r="T2548" s="2"/>
      <c r="V2548" s="1"/>
      <c r="Z2548" s="12"/>
    </row>
    <row r="2549" spans="11:26" x14ac:dyDescent="0.25">
      <c r="K2549" s="7"/>
      <c r="O2549" s="2"/>
      <c r="P2549" s="1"/>
      <c r="V2549" s="1"/>
      <c r="Z2549" s="12"/>
    </row>
    <row r="2550" spans="11:26" x14ac:dyDescent="0.25">
      <c r="K2550" s="7"/>
      <c r="L2550" s="2"/>
      <c r="N2550" s="2"/>
      <c r="O2550" s="2"/>
      <c r="P2550" s="1"/>
      <c r="R2550" s="2"/>
      <c r="T2550" s="2"/>
      <c r="V2550" s="1"/>
      <c r="Z2550" s="12"/>
    </row>
    <row r="2551" spans="11:26" x14ac:dyDescent="0.25">
      <c r="K2551" s="7"/>
      <c r="N2551" s="2"/>
      <c r="O2551" s="2"/>
      <c r="P2551" s="1"/>
      <c r="T2551" s="2"/>
      <c r="V2551" s="1"/>
      <c r="Z2551" s="12"/>
    </row>
    <row r="2552" spans="11:26" x14ac:dyDescent="0.25">
      <c r="K2552" s="7"/>
      <c r="O2552" s="2"/>
      <c r="P2552" s="1"/>
      <c r="V2552" s="1"/>
      <c r="Z2552" s="12"/>
    </row>
    <row r="2553" spans="11:26" x14ac:dyDescent="0.25">
      <c r="K2553" s="7"/>
      <c r="O2553" s="2"/>
      <c r="P2553" s="1"/>
      <c r="V2553" s="1"/>
      <c r="Z2553" s="12"/>
    </row>
    <row r="2554" spans="11:26" x14ac:dyDescent="0.25">
      <c r="K2554" s="7"/>
      <c r="L2554" s="2"/>
      <c r="N2554" s="2"/>
      <c r="O2554" s="2"/>
      <c r="P2554" s="1"/>
      <c r="R2554" s="2"/>
      <c r="T2554" s="2"/>
      <c r="V2554" s="1"/>
      <c r="Z2554" s="12"/>
    </row>
    <row r="2555" spans="11:26" x14ac:dyDescent="0.25">
      <c r="K2555" s="7"/>
      <c r="N2555" s="2"/>
      <c r="O2555" s="2"/>
      <c r="P2555" s="1"/>
      <c r="T2555" s="2"/>
      <c r="V2555" s="1"/>
      <c r="Z2555" s="12"/>
    </row>
    <row r="2556" spans="11:26" x14ac:dyDescent="0.25">
      <c r="K2556" s="7"/>
      <c r="L2556" s="2"/>
      <c r="N2556" s="2"/>
      <c r="O2556" s="2"/>
      <c r="P2556" s="1"/>
      <c r="R2556" s="2"/>
      <c r="T2556" s="2"/>
      <c r="V2556" s="1"/>
      <c r="Z2556" s="12"/>
    </row>
    <row r="2557" spans="11:26" x14ac:dyDescent="0.25">
      <c r="K2557" s="7"/>
      <c r="L2557" s="2"/>
      <c r="N2557" s="2"/>
      <c r="O2557" s="2"/>
      <c r="P2557" s="1"/>
      <c r="R2557" s="2"/>
      <c r="T2557" s="2"/>
      <c r="V2557" s="1"/>
      <c r="Z2557" s="12"/>
    </row>
    <row r="2558" spans="11:26" x14ac:dyDescent="0.25">
      <c r="K2558" s="7"/>
      <c r="N2558" s="2"/>
      <c r="O2558" s="2"/>
      <c r="P2558" s="1"/>
      <c r="T2558" s="2"/>
      <c r="V2558" s="1"/>
      <c r="Z2558" s="12"/>
    </row>
    <row r="2559" spans="11:26" x14ac:dyDescent="0.25">
      <c r="K2559" s="7"/>
      <c r="L2559" s="2"/>
      <c r="N2559" s="2"/>
      <c r="O2559" s="2"/>
      <c r="P2559" s="1"/>
      <c r="R2559" s="2"/>
      <c r="T2559" s="2"/>
      <c r="V2559" s="1"/>
      <c r="Z2559" s="12"/>
    </row>
    <row r="2560" spans="11:26" x14ac:dyDescent="0.25">
      <c r="K2560" s="7"/>
      <c r="N2560" s="2"/>
      <c r="O2560" s="2"/>
      <c r="P2560" s="1"/>
      <c r="T2560" s="2"/>
      <c r="V2560" s="1"/>
      <c r="Z2560" s="12"/>
    </row>
    <row r="2561" spans="11:26" x14ac:dyDescent="0.25">
      <c r="K2561" s="7"/>
      <c r="L2561" s="2"/>
      <c r="N2561" s="2"/>
      <c r="O2561" s="2"/>
      <c r="P2561" s="1"/>
      <c r="R2561" s="2"/>
      <c r="T2561" s="2"/>
      <c r="V2561" s="1"/>
      <c r="Z2561" s="12"/>
    </row>
    <row r="2562" spans="11:26" x14ac:dyDescent="0.25">
      <c r="K2562" s="7"/>
      <c r="O2562" s="2"/>
      <c r="P2562" s="1"/>
      <c r="V2562" s="1"/>
      <c r="Z2562" s="12"/>
    </row>
    <row r="2563" spans="11:26" x14ac:dyDescent="0.25">
      <c r="K2563" s="7"/>
      <c r="L2563" s="2"/>
      <c r="N2563" s="2"/>
      <c r="O2563" s="2"/>
      <c r="P2563" s="1"/>
      <c r="R2563" s="2"/>
      <c r="T2563" s="2"/>
      <c r="V2563" s="1"/>
      <c r="Z2563" s="12"/>
    </row>
    <row r="2564" spans="11:26" x14ac:dyDescent="0.25">
      <c r="K2564" s="7"/>
      <c r="L2564" s="2"/>
      <c r="N2564" s="2"/>
      <c r="O2564" s="2"/>
      <c r="P2564" s="1"/>
      <c r="R2564" s="2"/>
      <c r="T2564" s="2"/>
      <c r="V2564" s="1"/>
      <c r="Z2564" s="12"/>
    </row>
    <row r="2565" spans="11:26" x14ac:dyDescent="0.25">
      <c r="K2565" s="7"/>
      <c r="O2565" s="2"/>
      <c r="P2565" s="1"/>
      <c r="V2565" s="1"/>
      <c r="Z2565" s="12"/>
    </row>
    <row r="2566" spans="11:26" x14ac:dyDescent="0.25">
      <c r="K2566" s="7"/>
      <c r="L2566" s="2"/>
      <c r="N2566" s="2"/>
      <c r="O2566" s="2"/>
      <c r="P2566" s="1"/>
      <c r="R2566" s="2"/>
      <c r="T2566" s="2"/>
      <c r="V2566" s="1"/>
      <c r="Z2566" s="12"/>
    </row>
    <row r="2567" spans="11:26" x14ac:dyDescent="0.25">
      <c r="K2567" s="7"/>
      <c r="L2567" s="2"/>
      <c r="N2567" s="2"/>
      <c r="O2567" s="2"/>
      <c r="P2567" s="1"/>
      <c r="R2567" s="2"/>
      <c r="T2567" s="2"/>
      <c r="V2567" s="1"/>
      <c r="Z2567" s="12"/>
    </row>
    <row r="2568" spans="11:26" x14ac:dyDescent="0.25">
      <c r="K2568" s="7"/>
      <c r="L2568" s="2"/>
      <c r="N2568" s="2"/>
      <c r="O2568" s="2"/>
      <c r="P2568" s="1"/>
      <c r="R2568" s="2"/>
      <c r="T2568" s="2"/>
      <c r="V2568" s="1"/>
      <c r="Z2568" s="12"/>
    </row>
    <row r="2569" spans="11:26" x14ac:dyDescent="0.25">
      <c r="K2569" s="7"/>
      <c r="L2569" s="2"/>
      <c r="N2569" s="2"/>
      <c r="O2569" s="2"/>
      <c r="P2569" s="1"/>
      <c r="R2569" s="2"/>
      <c r="T2569" s="2"/>
      <c r="V2569" s="1"/>
      <c r="Z2569" s="12"/>
    </row>
    <row r="2570" spans="11:26" x14ac:dyDescent="0.25">
      <c r="K2570" s="7"/>
      <c r="L2570" s="2"/>
      <c r="N2570" s="2"/>
      <c r="O2570" s="2"/>
      <c r="P2570" s="1"/>
      <c r="R2570" s="2"/>
      <c r="T2570" s="2"/>
      <c r="V2570" s="1"/>
      <c r="Z2570" s="12"/>
    </row>
    <row r="2571" spans="11:26" x14ac:dyDescent="0.25">
      <c r="K2571" s="7"/>
      <c r="N2571" s="2"/>
      <c r="O2571" s="2"/>
      <c r="P2571" s="1"/>
      <c r="T2571" s="2"/>
      <c r="V2571" s="1"/>
      <c r="Z2571" s="12"/>
    </row>
    <row r="2572" spans="11:26" x14ac:dyDescent="0.25">
      <c r="K2572" s="7"/>
      <c r="L2572" s="2"/>
      <c r="N2572" s="2"/>
      <c r="O2572" s="2"/>
      <c r="P2572" s="1"/>
      <c r="R2572" s="2"/>
      <c r="T2572" s="2"/>
      <c r="V2572" s="1"/>
      <c r="Z2572" s="12"/>
    </row>
    <row r="2573" spans="11:26" x14ac:dyDescent="0.25">
      <c r="K2573" s="7"/>
      <c r="L2573" s="2"/>
      <c r="N2573" s="2"/>
      <c r="O2573" s="2"/>
      <c r="P2573" s="1"/>
      <c r="R2573" s="2"/>
      <c r="T2573" s="2"/>
      <c r="V2573" s="1"/>
      <c r="Z2573" s="12"/>
    </row>
    <row r="2574" spans="11:26" x14ac:dyDescent="0.25">
      <c r="K2574" s="7"/>
      <c r="O2574" s="2"/>
      <c r="P2574" s="1"/>
      <c r="V2574" s="1"/>
      <c r="Z2574" s="12"/>
    </row>
    <row r="2575" spans="11:26" x14ac:dyDescent="0.25">
      <c r="K2575" s="7"/>
      <c r="L2575" s="2"/>
      <c r="N2575" s="2"/>
      <c r="O2575" s="2"/>
      <c r="P2575" s="1"/>
      <c r="R2575" s="2"/>
      <c r="T2575" s="2"/>
      <c r="V2575" s="1"/>
      <c r="Z2575" s="12"/>
    </row>
    <row r="2576" spans="11:26" x14ac:dyDescent="0.25">
      <c r="K2576" s="7"/>
      <c r="O2576" s="2"/>
      <c r="P2576" s="1"/>
      <c r="V2576" s="1"/>
      <c r="Z2576" s="12"/>
    </row>
    <row r="2577" spans="11:26" x14ac:dyDescent="0.25">
      <c r="K2577" s="7"/>
      <c r="O2577" s="2"/>
      <c r="P2577" s="1"/>
      <c r="V2577" s="1"/>
      <c r="Z2577" s="12"/>
    </row>
    <row r="2578" spans="11:26" x14ac:dyDescent="0.25">
      <c r="K2578" s="7"/>
      <c r="L2578" s="2"/>
      <c r="N2578" s="2"/>
      <c r="O2578" s="2"/>
      <c r="P2578" s="1"/>
      <c r="R2578" s="2"/>
      <c r="T2578" s="2"/>
      <c r="V2578" s="1"/>
      <c r="Z2578" s="12"/>
    </row>
    <row r="2579" spans="11:26" x14ac:dyDescent="0.25">
      <c r="K2579" s="7"/>
      <c r="L2579" s="2"/>
      <c r="N2579" s="2"/>
      <c r="O2579" s="2"/>
      <c r="P2579" s="1"/>
      <c r="R2579" s="2"/>
      <c r="T2579" s="2"/>
      <c r="V2579" s="1"/>
      <c r="Z2579" s="12"/>
    </row>
    <row r="2580" spans="11:26" x14ac:dyDescent="0.25">
      <c r="K2580" s="7"/>
      <c r="N2580" s="2"/>
      <c r="O2580" s="2"/>
      <c r="P2580" s="1"/>
      <c r="T2580" s="2"/>
      <c r="V2580" s="1"/>
      <c r="Z2580" s="12"/>
    </row>
    <row r="2581" spans="11:26" x14ac:dyDescent="0.25">
      <c r="K2581" s="7"/>
      <c r="L2581" s="2"/>
      <c r="N2581" s="2"/>
      <c r="O2581" s="2"/>
      <c r="P2581" s="1"/>
      <c r="R2581" s="2"/>
      <c r="T2581" s="2"/>
      <c r="V2581" s="1"/>
      <c r="Z2581" s="12"/>
    </row>
    <row r="2582" spans="11:26" x14ac:dyDescent="0.25">
      <c r="K2582" s="7"/>
      <c r="L2582" s="2"/>
      <c r="N2582" s="2"/>
      <c r="O2582" s="2"/>
      <c r="P2582" s="1"/>
      <c r="R2582" s="2"/>
      <c r="T2582" s="2"/>
      <c r="V2582" s="1"/>
      <c r="Z2582" s="12"/>
    </row>
    <row r="2583" spans="11:26" x14ac:dyDescent="0.25">
      <c r="K2583" s="7"/>
      <c r="L2583" s="2"/>
      <c r="N2583" s="2"/>
      <c r="O2583" s="2"/>
      <c r="P2583" s="1"/>
      <c r="R2583" s="2"/>
      <c r="T2583" s="2"/>
      <c r="V2583" s="1"/>
      <c r="Z2583" s="12"/>
    </row>
    <row r="2584" spans="11:26" x14ac:dyDescent="0.25">
      <c r="K2584" s="7"/>
      <c r="O2584" s="2"/>
      <c r="P2584" s="1"/>
      <c r="V2584" s="1"/>
      <c r="Z2584" s="12"/>
    </row>
    <row r="2585" spans="11:26" x14ac:dyDescent="0.25">
      <c r="K2585" s="7"/>
      <c r="L2585" s="2"/>
      <c r="N2585" s="2"/>
      <c r="O2585" s="2"/>
      <c r="P2585" s="1"/>
      <c r="R2585" s="2"/>
      <c r="T2585" s="2"/>
      <c r="V2585" s="1"/>
      <c r="Z2585" s="12"/>
    </row>
    <row r="2586" spans="11:26" x14ac:dyDescent="0.25">
      <c r="K2586" s="7"/>
      <c r="O2586" s="2"/>
      <c r="P2586" s="1"/>
      <c r="V2586" s="1"/>
      <c r="Z2586" s="12"/>
    </row>
    <row r="2587" spans="11:26" x14ac:dyDescent="0.25">
      <c r="K2587" s="7"/>
      <c r="L2587" s="2"/>
      <c r="N2587" s="2"/>
      <c r="O2587" s="2"/>
      <c r="P2587" s="1"/>
      <c r="R2587" s="2"/>
      <c r="T2587" s="2"/>
      <c r="V2587" s="1"/>
      <c r="Z2587" s="12"/>
    </row>
    <row r="2588" spans="11:26" x14ac:dyDescent="0.25">
      <c r="K2588" s="7"/>
      <c r="N2588" s="2"/>
      <c r="O2588" s="2"/>
      <c r="P2588" s="1"/>
      <c r="T2588" s="2"/>
      <c r="V2588" s="1"/>
      <c r="Z2588" s="12"/>
    </row>
    <row r="2589" spans="11:26" x14ac:dyDescent="0.25">
      <c r="K2589" s="7"/>
      <c r="O2589" s="2"/>
      <c r="P2589" s="1"/>
      <c r="V2589" s="1"/>
      <c r="Z2589" s="12"/>
    </row>
    <row r="2590" spans="11:26" x14ac:dyDescent="0.25">
      <c r="K2590" s="7"/>
      <c r="L2590" s="2"/>
      <c r="N2590" s="2"/>
      <c r="O2590" s="2"/>
      <c r="P2590" s="1"/>
      <c r="R2590" s="2"/>
      <c r="T2590" s="2"/>
      <c r="V2590" s="1"/>
      <c r="Z2590" s="12"/>
    </row>
    <row r="2591" spans="11:26" x14ac:dyDescent="0.25">
      <c r="K2591" s="7"/>
      <c r="L2591" s="2"/>
      <c r="N2591" s="2"/>
      <c r="O2591" s="2"/>
      <c r="P2591" s="1"/>
      <c r="R2591" s="2"/>
      <c r="T2591" s="2"/>
      <c r="V2591" s="1"/>
      <c r="Z2591" s="12"/>
    </row>
    <row r="2592" spans="11:26" x14ac:dyDescent="0.25">
      <c r="K2592" s="7"/>
      <c r="N2592" s="2"/>
      <c r="O2592" s="2"/>
      <c r="P2592" s="1"/>
      <c r="T2592" s="2"/>
      <c r="V2592" s="1"/>
      <c r="Z2592" s="12"/>
    </row>
    <row r="2593" spans="11:26" x14ac:dyDescent="0.25">
      <c r="K2593" s="7"/>
      <c r="L2593" s="2"/>
      <c r="N2593" s="2"/>
      <c r="O2593" s="2"/>
      <c r="P2593" s="1"/>
      <c r="R2593" s="2"/>
      <c r="T2593" s="2"/>
      <c r="V2593" s="1"/>
      <c r="Z2593" s="12"/>
    </row>
    <row r="2594" spans="11:26" x14ac:dyDescent="0.25">
      <c r="K2594" s="7"/>
      <c r="O2594" s="2"/>
      <c r="P2594" s="1"/>
      <c r="V2594" s="1"/>
      <c r="Z2594" s="12"/>
    </row>
    <row r="2595" spans="11:26" x14ac:dyDescent="0.25">
      <c r="K2595" s="7"/>
      <c r="L2595" s="2"/>
      <c r="N2595" s="2"/>
      <c r="O2595" s="2"/>
      <c r="P2595" s="1"/>
      <c r="R2595" s="2"/>
      <c r="T2595" s="2"/>
      <c r="V2595" s="1"/>
      <c r="Z2595" s="12"/>
    </row>
    <row r="2596" spans="11:26" x14ac:dyDescent="0.25">
      <c r="K2596" s="7"/>
      <c r="L2596" s="2"/>
      <c r="N2596" s="2"/>
      <c r="O2596" s="2"/>
      <c r="P2596" s="1"/>
      <c r="R2596" s="2"/>
      <c r="T2596" s="2"/>
      <c r="V2596" s="1"/>
      <c r="Z2596" s="12"/>
    </row>
    <row r="2597" spans="11:26" x14ac:dyDescent="0.25">
      <c r="K2597" s="7"/>
      <c r="O2597" s="2"/>
      <c r="P2597" s="1"/>
      <c r="V2597" s="1"/>
      <c r="Z2597" s="12"/>
    </row>
    <row r="2598" spans="11:26" x14ac:dyDescent="0.25">
      <c r="K2598" s="7"/>
      <c r="L2598" s="2"/>
      <c r="N2598" s="2"/>
      <c r="O2598" s="2"/>
      <c r="P2598" s="1"/>
      <c r="R2598" s="2"/>
      <c r="T2598" s="2"/>
      <c r="V2598" s="1"/>
      <c r="Z2598" s="12"/>
    </row>
    <row r="2599" spans="11:26" x14ac:dyDescent="0.25">
      <c r="K2599" s="7"/>
      <c r="O2599" s="2"/>
      <c r="P2599" s="1"/>
      <c r="V2599" s="1"/>
      <c r="Z2599" s="12"/>
    </row>
    <row r="2600" spans="11:26" x14ac:dyDescent="0.25">
      <c r="K2600" s="7"/>
      <c r="N2600" s="2"/>
      <c r="O2600" s="2"/>
      <c r="P2600" s="1"/>
      <c r="T2600" s="2"/>
      <c r="V2600" s="1"/>
      <c r="Z2600" s="12"/>
    </row>
    <row r="2601" spans="11:26" x14ac:dyDescent="0.25">
      <c r="K2601" s="7"/>
      <c r="O2601" s="2"/>
      <c r="P2601" s="1"/>
      <c r="V2601" s="1"/>
      <c r="Z2601" s="12"/>
    </row>
    <row r="2602" spans="11:26" x14ac:dyDescent="0.25">
      <c r="K2602" s="7"/>
      <c r="L2602" s="2"/>
      <c r="N2602" s="2"/>
      <c r="O2602" s="2"/>
      <c r="P2602" s="1"/>
      <c r="R2602" s="2"/>
      <c r="T2602" s="2"/>
      <c r="V2602" s="1"/>
      <c r="Z2602" s="12"/>
    </row>
    <row r="2603" spans="11:26" x14ac:dyDescent="0.25">
      <c r="K2603" s="7"/>
      <c r="N2603" s="2"/>
      <c r="O2603" s="2"/>
      <c r="P2603" s="1"/>
      <c r="T2603" s="2"/>
      <c r="V2603" s="1"/>
      <c r="Z2603" s="12"/>
    </row>
    <row r="2604" spans="11:26" x14ac:dyDescent="0.25">
      <c r="K2604" s="7"/>
      <c r="N2604" s="2"/>
      <c r="O2604" s="2"/>
      <c r="P2604" s="1"/>
      <c r="T2604" s="2"/>
      <c r="V2604" s="1"/>
      <c r="Z2604" s="12"/>
    </row>
    <row r="2605" spans="11:26" x14ac:dyDescent="0.25">
      <c r="K2605" s="7"/>
      <c r="L2605" s="3"/>
      <c r="N2605" s="2"/>
      <c r="O2605" s="2"/>
      <c r="P2605" s="1"/>
      <c r="R2605" s="3"/>
      <c r="T2605" s="2"/>
      <c r="V2605" s="1"/>
      <c r="Z2605" s="12"/>
    </row>
    <row r="2606" spans="11:26" x14ac:dyDescent="0.25">
      <c r="K2606" s="7"/>
      <c r="L2606" s="2"/>
      <c r="N2606" s="2"/>
      <c r="O2606" s="2"/>
      <c r="P2606" s="1"/>
      <c r="R2606" s="2"/>
      <c r="T2606" s="2"/>
      <c r="V2606" s="1"/>
      <c r="Z2606" s="12"/>
    </row>
    <row r="2607" spans="11:26" x14ac:dyDescent="0.25">
      <c r="K2607" s="7"/>
      <c r="L2607" s="2"/>
      <c r="N2607" s="2"/>
      <c r="O2607" s="2"/>
      <c r="P2607" s="1"/>
      <c r="R2607" s="2"/>
      <c r="T2607" s="2"/>
      <c r="V2607" s="1"/>
      <c r="Z2607" s="12"/>
    </row>
    <row r="2608" spans="11:26" x14ac:dyDescent="0.25">
      <c r="K2608" s="7"/>
      <c r="L2608" s="2"/>
      <c r="N2608" s="2"/>
      <c r="O2608" s="2"/>
      <c r="P2608" s="1"/>
      <c r="R2608" s="2"/>
      <c r="T2608" s="2"/>
      <c r="V2608" s="1"/>
      <c r="Z2608" s="12"/>
    </row>
    <row r="2609" spans="11:26" x14ac:dyDescent="0.25">
      <c r="K2609" s="7"/>
      <c r="L2609" s="2"/>
      <c r="N2609" s="2"/>
      <c r="O2609" s="2"/>
      <c r="P2609" s="1"/>
      <c r="R2609" s="2"/>
      <c r="T2609" s="2"/>
      <c r="V2609" s="1"/>
      <c r="Z2609" s="12"/>
    </row>
    <row r="2610" spans="11:26" x14ac:dyDescent="0.25">
      <c r="K2610" s="7"/>
      <c r="L2610" s="2"/>
      <c r="N2610" s="2"/>
      <c r="O2610" s="2"/>
      <c r="P2610" s="1"/>
      <c r="R2610" s="2"/>
      <c r="T2610" s="2"/>
      <c r="V2610" s="1"/>
      <c r="Z2610" s="12"/>
    </row>
    <row r="2611" spans="11:26" x14ac:dyDescent="0.25">
      <c r="K2611" s="7"/>
      <c r="N2611" s="2"/>
      <c r="O2611" s="2"/>
      <c r="P2611" s="1"/>
      <c r="T2611" s="2"/>
      <c r="V2611" s="1"/>
      <c r="Z2611" s="12"/>
    </row>
    <row r="2612" spans="11:26" x14ac:dyDescent="0.25">
      <c r="K2612" s="7"/>
      <c r="L2612" s="2"/>
      <c r="N2612" s="2"/>
      <c r="O2612" s="2"/>
      <c r="P2612" s="1"/>
      <c r="R2612" s="2"/>
      <c r="T2612" s="2"/>
      <c r="V2612" s="1"/>
      <c r="Z2612" s="12"/>
    </row>
    <row r="2613" spans="11:26" x14ac:dyDescent="0.25">
      <c r="K2613" s="7"/>
      <c r="L2613" s="2"/>
      <c r="N2613" s="2"/>
      <c r="O2613" s="2"/>
      <c r="P2613" s="1"/>
      <c r="R2613" s="2"/>
      <c r="T2613" s="2"/>
      <c r="V2613" s="1"/>
      <c r="Z2613" s="12"/>
    </row>
    <row r="2614" spans="11:26" x14ac:dyDescent="0.25">
      <c r="K2614" s="7"/>
      <c r="L2614" s="2"/>
      <c r="N2614" s="2"/>
      <c r="O2614" s="2"/>
      <c r="P2614" s="1"/>
      <c r="R2614" s="2"/>
      <c r="T2614" s="2"/>
      <c r="V2614" s="1"/>
      <c r="Z2614" s="12"/>
    </row>
    <row r="2615" spans="11:26" x14ac:dyDescent="0.25">
      <c r="K2615" s="7"/>
      <c r="L2615" s="2"/>
      <c r="N2615" s="2"/>
      <c r="O2615" s="2"/>
      <c r="P2615" s="1"/>
      <c r="R2615" s="2"/>
      <c r="T2615" s="2"/>
      <c r="V2615" s="1"/>
      <c r="Z2615" s="12"/>
    </row>
    <row r="2616" spans="11:26" x14ac:dyDescent="0.25">
      <c r="K2616" s="7"/>
      <c r="O2616" s="2"/>
      <c r="P2616" s="1"/>
      <c r="V2616" s="1"/>
      <c r="Z2616" s="12"/>
    </row>
    <row r="2617" spans="11:26" x14ac:dyDescent="0.25">
      <c r="K2617" s="7"/>
      <c r="L2617" s="2"/>
      <c r="N2617" s="2"/>
      <c r="O2617" s="2"/>
      <c r="P2617" s="1"/>
      <c r="R2617" s="2"/>
      <c r="T2617" s="2"/>
      <c r="V2617" s="1"/>
      <c r="Z2617" s="12"/>
    </row>
    <row r="2618" spans="11:26" x14ac:dyDescent="0.25">
      <c r="K2618" s="7"/>
      <c r="L2618" s="2"/>
      <c r="N2618" s="2"/>
      <c r="O2618" s="2"/>
      <c r="P2618" s="1"/>
      <c r="R2618" s="2"/>
      <c r="T2618" s="2"/>
      <c r="V2618" s="1"/>
      <c r="Z2618" s="12"/>
    </row>
    <row r="2619" spans="11:26" x14ac:dyDescent="0.25">
      <c r="K2619" s="7"/>
      <c r="L2619" s="2"/>
      <c r="N2619" s="2"/>
      <c r="O2619" s="2"/>
      <c r="P2619" s="1"/>
      <c r="R2619" s="2"/>
      <c r="T2619" s="2"/>
      <c r="V2619" s="1"/>
      <c r="Z2619" s="12"/>
    </row>
    <row r="2620" spans="11:26" x14ac:dyDescent="0.25">
      <c r="K2620" s="7"/>
      <c r="L2620" s="2"/>
      <c r="N2620" s="2"/>
      <c r="O2620" s="2"/>
      <c r="P2620" s="1"/>
      <c r="R2620" s="2"/>
      <c r="T2620" s="2"/>
      <c r="V2620" s="1"/>
      <c r="Z2620" s="12"/>
    </row>
    <row r="2621" spans="11:26" x14ac:dyDescent="0.25">
      <c r="K2621" s="7"/>
      <c r="L2621" s="2"/>
      <c r="N2621" s="2"/>
      <c r="O2621" s="2"/>
      <c r="P2621" s="1"/>
      <c r="R2621" s="2"/>
      <c r="T2621" s="2"/>
      <c r="V2621" s="1"/>
      <c r="Z2621" s="12"/>
    </row>
    <row r="2622" spans="11:26" x14ac:dyDescent="0.25">
      <c r="K2622" s="7"/>
      <c r="O2622" s="2"/>
      <c r="P2622" s="1"/>
      <c r="V2622" s="1"/>
      <c r="Z2622" s="12"/>
    </row>
    <row r="2623" spans="11:26" x14ac:dyDescent="0.25">
      <c r="K2623" s="7"/>
      <c r="N2623" s="2"/>
      <c r="O2623" s="2"/>
      <c r="P2623" s="1"/>
      <c r="T2623" s="2"/>
      <c r="V2623" s="1"/>
      <c r="Z2623" s="12"/>
    </row>
    <row r="2624" spans="11:26" x14ac:dyDescent="0.25">
      <c r="K2624" s="7"/>
      <c r="L2624" s="2"/>
      <c r="N2624" s="2"/>
      <c r="O2624" s="2"/>
      <c r="P2624" s="1"/>
      <c r="R2624" s="2"/>
      <c r="T2624" s="2"/>
      <c r="V2624" s="1"/>
      <c r="Z2624" s="12"/>
    </row>
    <row r="2625" spans="11:26" x14ac:dyDescent="0.25">
      <c r="K2625" s="7"/>
      <c r="L2625" s="2"/>
      <c r="N2625" s="2"/>
      <c r="O2625" s="2"/>
      <c r="P2625" s="1"/>
      <c r="R2625" s="2"/>
      <c r="T2625" s="2"/>
      <c r="V2625" s="1"/>
      <c r="Z2625" s="12"/>
    </row>
    <row r="2626" spans="11:26" x14ac:dyDescent="0.25">
      <c r="K2626" s="7"/>
      <c r="N2626" s="2"/>
      <c r="O2626" s="2"/>
      <c r="P2626" s="1"/>
      <c r="T2626" s="2"/>
      <c r="V2626" s="1"/>
      <c r="Z2626" s="12"/>
    </row>
    <row r="2627" spans="11:26" x14ac:dyDescent="0.25">
      <c r="K2627" s="7"/>
      <c r="O2627" s="2"/>
      <c r="P2627" s="1"/>
      <c r="V2627" s="1"/>
      <c r="Z2627" s="12"/>
    </row>
    <row r="2628" spans="11:26" x14ac:dyDescent="0.25">
      <c r="K2628" s="7"/>
      <c r="L2628" s="2"/>
      <c r="N2628" s="2"/>
      <c r="O2628" s="2"/>
      <c r="P2628" s="1"/>
      <c r="R2628" s="2"/>
      <c r="T2628" s="2"/>
      <c r="V2628" s="1"/>
      <c r="Z2628" s="12"/>
    </row>
    <row r="2629" spans="11:26" x14ac:dyDescent="0.25">
      <c r="K2629" s="7"/>
      <c r="L2629" s="2"/>
      <c r="N2629" s="2"/>
      <c r="O2629" s="2"/>
      <c r="P2629" s="1"/>
      <c r="R2629" s="2"/>
      <c r="T2629" s="2"/>
      <c r="V2629" s="1"/>
      <c r="Z2629" s="12"/>
    </row>
    <row r="2630" spans="11:26" x14ac:dyDescent="0.25">
      <c r="K2630" s="7"/>
      <c r="L2630" s="2"/>
      <c r="N2630" s="2"/>
      <c r="O2630" s="2"/>
      <c r="P2630" s="1"/>
      <c r="R2630" s="2"/>
      <c r="T2630" s="2"/>
      <c r="V2630" s="1"/>
      <c r="Z2630" s="12"/>
    </row>
    <row r="2631" spans="11:26" x14ac:dyDescent="0.25">
      <c r="K2631" s="7"/>
      <c r="N2631" s="2"/>
      <c r="O2631" s="2"/>
      <c r="P2631" s="1"/>
      <c r="T2631" s="2"/>
      <c r="V2631" s="1"/>
      <c r="Z2631" s="12"/>
    </row>
    <row r="2632" spans="11:26" x14ac:dyDescent="0.25">
      <c r="K2632" s="7"/>
      <c r="L2632" s="2"/>
      <c r="N2632" s="2"/>
      <c r="O2632" s="2"/>
      <c r="P2632" s="1"/>
      <c r="R2632" s="2"/>
      <c r="T2632" s="2"/>
      <c r="V2632" s="1"/>
      <c r="Z2632" s="12"/>
    </row>
    <row r="2633" spans="11:26" x14ac:dyDescent="0.25">
      <c r="K2633" s="7"/>
      <c r="O2633" s="2"/>
      <c r="P2633" s="1"/>
      <c r="V2633" s="1"/>
      <c r="Z2633" s="12"/>
    </row>
    <row r="2634" spans="11:26" x14ac:dyDescent="0.25">
      <c r="K2634" s="7"/>
      <c r="L2634" s="2"/>
      <c r="N2634" s="2"/>
      <c r="O2634" s="2"/>
      <c r="P2634" s="1"/>
      <c r="R2634" s="2"/>
      <c r="T2634" s="2"/>
      <c r="V2634" s="1"/>
      <c r="Z2634" s="12"/>
    </row>
    <row r="2635" spans="11:26" x14ac:dyDescent="0.25">
      <c r="K2635" s="7"/>
      <c r="N2635" s="2"/>
      <c r="O2635" s="2"/>
      <c r="P2635" s="1"/>
      <c r="T2635" s="2"/>
      <c r="V2635" s="1"/>
      <c r="Z2635" s="12"/>
    </row>
    <row r="2636" spans="11:26" x14ac:dyDescent="0.25">
      <c r="K2636" s="7"/>
      <c r="L2636" s="2"/>
      <c r="N2636" s="2"/>
      <c r="O2636" s="2"/>
      <c r="P2636" s="1"/>
      <c r="R2636" s="2"/>
      <c r="T2636" s="2"/>
      <c r="V2636" s="1"/>
      <c r="Z2636" s="12"/>
    </row>
    <row r="2637" spans="11:26" x14ac:dyDescent="0.25">
      <c r="K2637" s="7"/>
      <c r="L2637" s="2"/>
      <c r="N2637" s="2"/>
      <c r="O2637" s="2"/>
      <c r="P2637" s="1"/>
      <c r="R2637" s="2"/>
      <c r="T2637" s="2"/>
      <c r="V2637" s="1"/>
      <c r="Z2637" s="12"/>
    </row>
    <row r="2638" spans="11:26" x14ac:dyDescent="0.25">
      <c r="K2638" s="7"/>
      <c r="L2638" s="2"/>
      <c r="N2638" s="2"/>
      <c r="O2638" s="2"/>
      <c r="P2638" s="1"/>
      <c r="R2638" s="2"/>
      <c r="T2638" s="2"/>
      <c r="V2638" s="1"/>
      <c r="Z2638" s="12"/>
    </row>
    <row r="2639" spans="11:26" x14ac:dyDescent="0.25">
      <c r="K2639" s="7"/>
      <c r="L2639" s="2"/>
      <c r="N2639" s="2"/>
      <c r="O2639" s="2"/>
      <c r="P2639" s="1"/>
      <c r="R2639" s="2"/>
      <c r="T2639" s="2"/>
      <c r="V2639" s="1"/>
      <c r="Z2639" s="12"/>
    </row>
    <row r="2640" spans="11:26" x14ac:dyDescent="0.25">
      <c r="K2640" s="7"/>
      <c r="L2640" s="2"/>
      <c r="N2640" s="2"/>
      <c r="O2640" s="2"/>
      <c r="P2640" s="1"/>
      <c r="R2640" s="2"/>
      <c r="T2640" s="2"/>
      <c r="V2640" s="1"/>
      <c r="Z2640" s="12"/>
    </row>
    <row r="2641" spans="11:26" x14ac:dyDescent="0.25">
      <c r="K2641" s="7"/>
      <c r="L2641" s="2"/>
      <c r="N2641" s="2"/>
      <c r="O2641" s="2"/>
      <c r="P2641" s="1"/>
      <c r="R2641" s="2"/>
      <c r="T2641" s="2"/>
      <c r="V2641" s="1"/>
      <c r="Z2641" s="12"/>
    </row>
    <row r="2642" spans="11:26" x14ac:dyDescent="0.25">
      <c r="K2642" s="7"/>
      <c r="L2642" s="2"/>
      <c r="N2642" s="2"/>
      <c r="O2642" s="2"/>
      <c r="P2642" s="1"/>
      <c r="R2642" s="2"/>
      <c r="T2642" s="2"/>
      <c r="V2642" s="1"/>
      <c r="Z2642" s="12"/>
    </row>
    <row r="2643" spans="11:26" x14ac:dyDescent="0.25">
      <c r="K2643" s="7"/>
      <c r="N2643" s="2"/>
      <c r="O2643" s="2"/>
      <c r="P2643" s="1"/>
      <c r="T2643" s="2"/>
      <c r="V2643" s="1"/>
      <c r="Z2643" s="12"/>
    </row>
    <row r="2644" spans="11:26" x14ac:dyDescent="0.25">
      <c r="K2644" s="7"/>
      <c r="L2644" s="2"/>
      <c r="N2644" s="2"/>
      <c r="O2644" s="2"/>
      <c r="P2644" s="1"/>
      <c r="R2644" s="2"/>
      <c r="T2644" s="2"/>
      <c r="V2644" s="1"/>
      <c r="Z2644" s="12"/>
    </row>
    <row r="2645" spans="11:26" x14ac:dyDescent="0.25">
      <c r="K2645" s="7"/>
      <c r="L2645" s="2"/>
      <c r="N2645" s="2"/>
      <c r="O2645" s="2"/>
      <c r="P2645" s="1"/>
      <c r="R2645" s="2"/>
      <c r="T2645" s="2"/>
      <c r="V2645" s="1"/>
      <c r="Z2645" s="12"/>
    </row>
    <row r="2646" spans="11:26" x14ac:dyDescent="0.25">
      <c r="K2646" s="7"/>
      <c r="N2646" s="2"/>
      <c r="O2646" s="2"/>
      <c r="P2646" s="1"/>
      <c r="T2646" s="2"/>
      <c r="V2646" s="1"/>
      <c r="Z2646" s="12"/>
    </row>
    <row r="2647" spans="11:26" x14ac:dyDescent="0.25">
      <c r="K2647" s="7"/>
      <c r="N2647" s="2"/>
      <c r="O2647" s="2"/>
      <c r="P2647" s="1"/>
      <c r="T2647" s="2"/>
      <c r="V2647" s="1"/>
      <c r="Z2647" s="12"/>
    </row>
    <row r="2648" spans="11:26" x14ac:dyDescent="0.25">
      <c r="K2648" s="7"/>
      <c r="L2648" s="2"/>
      <c r="N2648" s="2"/>
      <c r="O2648" s="2"/>
      <c r="P2648" s="1"/>
      <c r="R2648" s="2"/>
      <c r="T2648" s="2"/>
      <c r="V2648" s="1"/>
      <c r="Z2648" s="12"/>
    </row>
    <row r="2649" spans="11:26" x14ac:dyDescent="0.25">
      <c r="K2649" s="7"/>
      <c r="L2649" s="2"/>
      <c r="N2649" s="2"/>
      <c r="O2649" s="2"/>
      <c r="P2649" s="1"/>
      <c r="R2649" s="2"/>
      <c r="T2649" s="2"/>
      <c r="V2649" s="1"/>
      <c r="Z2649" s="12"/>
    </row>
    <row r="2650" spans="11:26" x14ac:dyDescent="0.25">
      <c r="K2650" s="7"/>
      <c r="L2650" s="2"/>
      <c r="N2650" s="2"/>
      <c r="O2650" s="2"/>
      <c r="P2650" s="1"/>
      <c r="R2650" s="2"/>
      <c r="T2650" s="2"/>
      <c r="V2650" s="1"/>
      <c r="Z2650" s="12"/>
    </row>
    <row r="2651" spans="11:26" x14ac:dyDescent="0.25">
      <c r="K2651" s="7"/>
      <c r="N2651" s="2"/>
      <c r="O2651" s="2"/>
      <c r="P2651" s="1"/>
      <c r="T2651" s="2"/>
      <c r="V2651" s="1"/>
      <c r="Z2651" s="12"/>
    </row>
    <row r="2652" spans="11:26" x14ac:dyDescent="0.25">
      <c r="K2652" s="7"/>
      <c r="L2652" s="2"/>
      <c r="N2652" s="2"/>
      <c r="O2652" s="2"/>
      <c r="P2652" s="1"/>
      <c r="R2652" s="2"/>
      <c r="T2652" s="2"/>
      <c r="V2652" s="1"/>
      <c r="Z2652" s="12"/>
    </row>
    <row r="2653" spans="11:26" x14ac:dyDescent="0.25">
      <c r="K2653" s="7"/>
      <c r="L2653" s="2"/>
      <c r="N2653" s="2"/>
      <c r="O2653" s="2"/>
      <c r="P2653" s="1"/>
      <c r="R2653" s="2"/>
      <c r="T2653" s="2"/>
      <c r="V2653" s="1"/>
      <c r="Z2653" s="12"/>
    </row>
    <row r="2654" spans="11:26" x14ac:dyDescent="0.25">
      <c r="K2654" s="7"/>
      <c r="L2654" s="2"/>
      <c r="N2654" s="2"/>
      <c r="O2654" s="2"/>
      <c r="P2654" s="1"/>
      <c r="R2654" s="2"/>
      <c r="T2654" s="2"/>
      <c r="V2654" s="1"/>
      <c r="Z2654" s="12"/>
    </row>
    <row r="2655" spans="11:26" x14ac:dyDescent="0.25">
      <c r="K2655" s="7"/>
      <c r="L2655" s="2"/>
      <c r="N2655" s="2"/>
      <c r="O2655" s="2"/>
      <c r="P2655" s="1"/>
      <c r="R2655" s="2"/>
      <c r="T2655" s="2"/>
      <c r="V2655" s="1"/>
      <c r="Z2655" s="12"/>
    </row>
    <row r="2656" spans="11:26" x14ac:dyDescent="0.25">
      <c r="K2656" s="7"/>
      <c r="N2656" s="2"/>
      <c r="O2656" s="2"/>
      <c r="P2656" s="1"/>
      <c r="T2656" s="2"/>
      <c r="V2656" s="1"/>
      <c r="Z2656" s="12"/>
    </row>
    <row r="2657" spans="11:26" x14ac:dyDescent="0.25">
      <c r="K2657" s="7"/>
      <c r="L2657" s="2"/>
      <c r="N2657" s="2"/>
      <c r="O2657" s="2"/>
      <c r="P2657" s="1"/>
      <c r="R2657" s="2"/>
      <c r="T2657" s="2"/>
      <c r="V2657" s="1"/>
      <c r="Z2657" s="12"/>
    </row>
    <row r="2658" spans="11:26" x14ac:dyDescent="0.25">
      <c r="K2658" s="7"/>
      <c r="L2658" s="2"/>
      <c r="N2658" s="2"/>
      <c r="O2658" s="2"/>
      <c r="P2658" s="1"/>
      <c r="R2658" s="2"/>
      <c r="T2658" s="2"/>
      <c r="V2658" s="1"/>
      <c r="Z2658" s="12"/>
    </row>
    <row r="2659" spans="11:26" x14ac:dyDescent="0.25">
      <c r="K2659" s="7"/>
      <c r="L2659" s="2"/>
      <c r="N2659" s="2"/>
      <c r="O2659" s="2"/>
      <c r="P2659" s="1"/>
      <c r="R2659" s="2"/>
      <c r="T2659" s="2"/>
      <c r="V2659" s="1"/>
      <c r="Z2659" s="12"/>
    </row>
    <row r="2660" spans="11:26" x14ac:dyDescent="0.25">
      <c r="K2660" s="7"/>
      <c r="L2660" s="2"/>
      <c r="N2660" s="2"/>
      <c r="O2660" s="2"/>
      <c r="P2660" s="1"/>
      <c r="R2660" s="2"/>
      <c r="T2660" s="2"/>
      <c r="V2660" s="1"/>
      <c r="Z2660" s="12"/>
    </row>
    <row r="2661" spans="11:26" x14ac:dyDescent="0.25">
      <c r="K2661" s="7"/>
      <c r="L2661" s="2"/>
      <c r="N2661" s="2"/>
      <c r="O2661" s="2"/>
      <c r="P2661" s="1"/>
      <c r="R2661" s="2"/>
      <c r="T2661" s="2"/>
      <c r="V2661" s="1"/>
      <c r="Z2661" s="12"/>
    </row>
    <row r="2662" spans="11:26" x14ac:dyDescent="0.25">
      <c r="K2662" s="7"/>
      <c r="N2662" s="2"/>
      <c r="O2662" s="2"/>
      <c r="P2662" s="1"/>
      <c r="T2662" s="2"/>
      <c r="V2662" s="1"/>
      <c r="Z2662" s="12"/>
    </row>
    <row r="2663" spans="11:26" x14ac:dyDescent="0.25">
      <c r="K2663" s="7"/>
      <c r="N2663" s="2"/>
      <c r="O2663" s="2"/>
      <c r="P2663" s="1"/>
      <c r="T2663" s="2"/>
      <c r="V2663" s="1"/>
      <c r="Z2663" s="12"/>
    </row>
    <row r="2664" spans="11:26" x14ac:dyDescent="0.25">
      <c r="K2664" s="7"/>
      <c r="N2664" s="2"/>
      <c r="O2664" s="2"/>
      <c r="P2664" s="1"/>
      <c r="T2664" s="2"/>
      <c r="V2664" s="1"/>
      <c r="Z2664" s="12"/>
    </row>
    <row r="2665" spans="11:26" x14ac:dyDescent="0.25">
      <c r="K2665" s="7"/>
      <c r="O2665" s="2"/>
      <c r="P2665" s="1"/>
      <c r="V2665" s="1"/>
      <c r="Z2665" s="12"/>
    </row>
    <row r="2666" spans="11:26" x14ac:dyDescent="0.25">
      <c r="K2666" s="7"/>
      <c r="L2666" s="2"/>
      <c r="N2666" s="2"/>
      <c r="O2666" s="2"/>
      <c r="P2666" s="1"/>
      <c r="R2666" s="2"/>
      <c r="T2666" s="2"/>
      <c r="V2666" s="1"/>
      <c r="Z2666" s="12"/>
    </row>
    <row r="2667" spans="11:26" x14ac:dyDescent="0.25">
      <c r="K2667" s="7"/>
      <c r="N2667" s="2"/>
      <c r="O2667" s="2"/>
      <c r="P2667" s="1"/>
      <c r="T2667" s="2"/>
      <c r="V2667" s="1"/>
      <c r="Z2667" s="12"/>
    </row>
    <row r="2668" spans="11:26" x14ac:dyDescent="0.25">
      <c r="K2668" s="7"/>
      <c r="O2668" s="2"/>
      <c r="P2668" s="1"/>
      <c r="V2668" s="1"/>
      <c r="Z2668" s="12"/>
    </row>
    <row r="2669" spans="11:26" x14ac:dyDescent="0.25">
      <c r="K2669" s="7"/>
      <c r="O2669" s="2"/>
      <c r="P2669" s="1"/>
      <c r="V2669" s="1"/>
      <c r="Z2669" s="12"/>
    </row>
    <row r="2670" spans="11:26" x14ac:dyDescent="0.25">
      <c r="K2670" s="7"/>
      <c r="O2670" s="2"/>
      <c r="P2670" s="1"/>
      <c r="V2670" s="1"/>
      <c r="Z2670" s="12"/>
    </row>
    <row r="2671" spans="11:26" x14ac:dyDescent="0.25">
      <c r="K2671" s="7"/>
      <c r="L2671" s="2"/>
      <c r="N2671" s="2"/>
      <c r="O2671" s="2"/>
      <c r="P2671" s="1"/>
      <c r="R2671" s="2"/>
      <c r="T2671" s="2"/>
      <c r="V2671" s="1"/>
      <c r="Z2671" s="12"/>
    </row>
    <row r="2672" spans="11:26" x14ac:dyDescent="0.25">
      <c r="K2672" s="7"/>
      <c r="L2672" s="2"/>
      <c r="N2672" s="2"/>
      <c r="O2672" s="2"/>
      <c r="P2672" s="1"/>
      <c r="R2672" s="2"/>
      <c r="T2672" s="2"/>
      <c r="V2672" s="1"/>
      <c r="Z2672" s="12"/>
    </row>
    <row r="2673" spans="11:26" x14ac:dyDescent="0.25">
      <c r="K2673" s="7"/>
      <c r="O2673" s="2"/>
      <c r="P2673" s="1"/>
      <c r="V2673" s="1"/>
      <c r="Z2673" s="12"/>
    </row>
    <row r="2674" spans="11:26" x14ac:dyDescent="0.25">
      <c r="K2674" s="7"/>
      <c r="L2674" s="2"/>
      <c r="N2674" s="2"/>
      <c r="O2674" s="2"/>
      <c r="P2674" s="1"/>
      <c r="R2674" s="2"/>
      <c r="T2674" s="2"/>
      <c r="V2674" s="1"/>
      <c r="Z2674" s="12"/>
    </row>
    <row r="2675" spans="11:26" x14ac:dyDescent="0.25">
      <c r="K2675" s="7"/>
      <c r="N2675" s="2"/>
      <c r="O2675" s="2"/>
      <c r="P2675" s="1"/>
      <c r="T2675" s="2"/>
      <c r="V2675" s="1"/>
      <c r="Z2675" s="12"/>
    </row>
    <row r="2676" spans="11:26" x14ac:dyDescent="0.25">
      <c r="K2676" s="7"/>
      <c r="L2676" s="2"/>
      <c r="N2676" s="2"/>
      <c r="O2676" s="2"/>
      <c r="P2676" s="1"/>
      <c r="R2676" s="2"/>
      <c r="T2676" s="2"/>
      <c r="V2676" s="1"/>
      <c r="Z2676" s="12"/>
    </row>
    <row r="2677" spans="11:26" x14ac:dyDescent="0.25">
      <c r="K2677" s="7"/>
      <c r="L2677" s="2"/>
      <c r="N2677" s="2"/>
      <c r="O2677" s="2"/>
      <c r="P2677" s="1"/>
      <c r="R2677" s="2"/>
      <c r="T2677" s="2"/>
      <c r="V2677" s="1"/>
      <c r="Z2677" s="12"/>
    </row>
    <row r="2678" spans="11:26" x14ac:dyDescent="0.25">
      <c r="K2678" s="7"/>
      <c r="L2678" s="2"/>
      <c r="N2678" s="2"/>
      <c r="O2678" s="2"/>
      <c r="P2678" s="1"/>
      <c r="R2678" s="2"/>
      <c r="T2678" s="2"/>
      <c r="V2678" s="1"/>
      <c r="Z2678" s="12"/>
    </row>
    <row r="2679" spans="11:26" x14ac:dyDescent="0.25">
      <c r="K2679" s="7"/>
      <c r="L2679" s="2"/>
      <c r="N2679" s="2"/>
      <c r="O2679" s="2"/>
      <c r="P2679" s="1"/>
      <c r="R2679" s="2"/>
      <c r="T2679" s="2"/>
      <c r="V2679" s="1"/>
      <c r="Z2679" s="12"/>
    </row>
    <row r="2680" spans="11:26" x14ac:dyDescent="0.25">
      <c r="K2680" s="7"/>
      <c r="L2680" s="2"/>
      <c r="N2680" s="2"/>
      <c r="O2680" s="2"/>
      <c r="P2680" s="1"/>
      <c r="R2680" s="2"/>
      <c r="T2680" s="2"/>
      <c r="V2680" s="1"/>
      <c r="Z2680" s="12"/>
    </row>
    <row r="2681" spans="11:26" x14ac:dyDescent="0.25">
      <c r="K2681" s="7"/>
      <c r="L2681" s="2"/>
      <c r="N2681" s="2"/>
      <c r="O2681" s="2"/>
      <c r="P2681" s="1"/>
      <c r="R2681" s="2"/>
      <c r="T2681" s="2"/>
      <c r="V2681" s="1"/>
      <c r="Z2681" s="12"/>
    </row>
    <row r="2682" spans="11:26" x14ac:dyDescent="0.25">
      <c r="K2682" s="7"/>
      <c r="L2682" s="2"/>
      <c r="N2682" s="2"/>
      <c r="O2682" s="2"/>
      <c r="P2682" s="1"/>
      <c r="R2682" s="2"/>
      <c r="T2682" s="2"/>
      <c r="V2682" s="1"/>
      <c r="Z2682" s="12"/>
    </row>
    <row r="2683" spans="11:26" x14ac:dyDescent="0.25">
      <c r="K2683" s="7"/>
      <c r="L2683" s="2"/>
      <c r="N2683" s="2"/>
      <c r="O2683" s="2"/>
      <c r="P2683" s="1"/>
      <c r="R2683" s="2"/>
      <c r="T2683" s="2"/>
      <c r="V2683" s="1"/>
      <c r="Z2683" s="12"/>
    </row>
    <row r="2684" spans="11:26" x14ac:dyDescent="0.25">
      <c r="K2684" s="7"/>
      <c r="L2684" s="2"/>
      <c r="N2684" s="2"/>
      <c r="O2684" s="2"/>
      <c r="P2684" s="1"/>
      <c r="R2684" s="2"/>
      <c r="T2684" s="2"/>
      <c r="V2684" s="1"/>
      <c r="Z2684" s="12"/>
    </row>
    <row r="2685" spans="11:26" x14ac:dyDescent="0.25">
      <c r="K2685" s="7"/>
      <c r="L2685" s="2"/>
      <c r="N2685" s="2"/>
      <c r="O2685" s="2"/>
      <c r="P2685" s="1"/>
      <c r="R2685" s="2"/>
      <c r="T2685" s="2"/>
      <c r="V2685" s="1"/>
      <c r="Z2685" s="12"/>
    </row>
    <row r="2686" spans="11:26" x14ac:dyDescent="0.25">
      <c r="K2686" s="7"/>
      <c r="N2686" s="2"/>
      <c r="O2686" s="2"/>
      <c r="P2686" s="1"/>
      <c r="T2686" s="2"/>
      <c r="V2686" s="1"/>
      <c r="Z2686" s="12"/>
    </row>
    <row r="2687" spans="11:26" x14ac:dyDescent="0.25">
      <c r="K2687" s="7"/>
      <c r="L2687" s="2"/>
      <c r="N2687" s="2"/>
      <c r="O2687" s="2"/>
      <c r="P2687" s="1"/>
      <c r="R2687" s="2"/>
      <c r="T2687" s="2"/>
      <c r="V2687" s="1"/>
      <c r="Z2687" s="12"/>
    </row>
    <row r="2688" spans="11:26" x14ac:dyDescent="0.25">
      <c r="K2688" s="7"/>
      <c r="L2688" s="2"/>
      <c r="N2688" s="2"/>
      <c r="O2688" s="2"/>
      <c r="P2688" s="1"/>
      <c r="R2688" s="2"/>
      <c r="T2688" s="2"/>
      <c r="V2688" s="1"/>
      <c r="Z2688" s="12"/>
    </row>
    <row r="2689" spans="11:26" x14ac:dyDescent="0.25">
      <c r="K2689" s="7"/>
      <c r="L2689" s="2"/>
      <c r="N2689" s="2"/>
      <c r="O2689" s="2"/>
      <c r="P2689" s="1"/>
      <c r="R2689" s="2"/>
      <c r="T2689" s="2"/>
      <c r="V2689" s="1"/>
      <c r="Z2689" s="12"/>
    </row>
    <row r="2690" spans="11:26" x14ac:dyDescent="0.25">
      <c r="K2690" s="7"/>
      <c r="L2690" s="2"/>
      <c r="N2690" s="2"/>
      <c r="O2690" s="2"/>
      <c r="P2690" s="1"/>
      <c r="R2690" s="2"/>
      <c r="T2690" s="2"/>
      <c r="V2690" s="1"/>
      <c r="Z2690" s="12"/>
    </row>
    <row r="2691" spans="11:26" x14ac:dyDescent="0.25">
      <c r="K2691" s="7"/>
      <c r="L2691" s="2"/>
      <c r="N2691" s="2"/>
      <c r="O2691" s="2"/>
      <c r="P2691" s="1"/>
      <c r="R2691" s="2"/>
      <c r="T2691" s="2"/>
      <c r="V2691" s="1"/>
      <c r="Z2691" s="12"/>
    </row>
    <row r="2692" spans="11:26" x14ac:dyDescent="0.25">
      <c r="K2692" s="7"/>
      <c r="N2692" s="2"/>
      <c r="O2692" s="2"/>
      <c r="P2692" s="1"/>
      <c r="T2692" s="2"/>
      <c r="V2692" s="1"/>
      <c r="Z2692" s="12"/>
    </row>
    <row r="2693" spans="11:26" x14ac:dyDescent="0.25">
      <c r="K2693" s="7"/>
      <c r="N2693" s="2"/>
      <c r="O2693" s="2"/>
      <c r="P2693" s="1"/>
      <c r="T2693" s="2"/>
      <c r="V2693" s="1"/>
      <c r="Z2693" s="12"/>
    </row>
    <row r="2694" spans="11:26" x14ac:dyDescent="0.25">
      <c r="K2694" s="7"/>
      <c r="N2694" s="2"/>
      <c r="O2694" s="2"/>
      <c r="P2694" s="1"/>
      <c r="T2694" s="2"/>
      <c r="V2694" s="1"/>
      <c r="Z2694" s="12"/>
    </row>
    <row r="2695" spans="11:26" x14ac:dyDescent="0.25">
      <c r="K2695" s="7"/>
      <c r="L2695" s="2"/>
      <c r="N2695" s="2"/>
      <c r="O2695" s="2"/>
      <c r="P2695" s="1"/>
      <c r="R2695" s="2"/>
      <c r="T2695" s="2"/>
      <c r="V2695" s="1"/>
      <c r="Z2695" s="12"/>
    </row>
    <row r="2696" spans="11:26" x14ac:dyDescent="0.25">
      <c r="K2696" s="7"/>
      <c r="L2696" s="2"/>
      <c r="N2696" s="2"/>
      <c r="O2696" s="2"/>
      <c r="P2696" s="1"/>
      <c r="R2696" s="2"/>
      <c r="T2696" s="2"/>
      <c r="V2696" s="1"/>
      <c r="Z2696" s="12"/>
    </row>
    <row r="2697" spans="11:26" x14ac:dyDescent="0.25">
      <c r="K2697" s="7"/>
      <c r="L2697" s="2"/>
      <c r="N2697" s="2"/>
      <c r="O2697" s="2"/>
      <c r="P2697" s="1"/>
      <c r="R2697" s="2"/>
      <c r="T2697" s="2"/>
      <c r="V2697" s="1"/>
      <c r="Z2697" s="12"/>
    </row>
    <row r="2698" spans="11:26" x14ac:dyDescent="0.25">
      <c r="K2698" s="7"/>
      <c r="O2698" s="2"/>
      <c r="P2698" s="1"/>
      <c r="V2698" s="1"/>
      <c r="Z2698" s="12"/>
    </row>
    <row r="2699" spans="11:26" x14ac:dyDescent="0.25">
      <c r="K2699" s="7"/>
      <c r="L2699" s="2"/>
      <c r="N2699" s="2"/>
      <c r="O2699" s="2"/>
      <c r="P2699" s="1"/>
      <c r="R2699" s="2"/>
      <c r="T2699" s="2"/>
      <c r="V2699" s="1"/>
      <c r="Z2699" s="12"/>
    </row>
    <row r="2700" spans="11:26" x14ac:dyDescent="0.25">
      <c r="K2700" s="7"/>
      <c r="L2700" s="2"/>
      <c r="N2700" s="2"/>
      <c r="O2700" s="2"/>
      <c r="P2700" s="1"/>
      <c r="R2700" s="2"/>
      <c r="T2700" s="2"/>
      <c r="V2700" s="1"/>
      <c r="Z2700" s="12"/>
    </row>
    <row r="2701" spans="11:26" x14ac:dyDescent="0.25">
      <c r="K2701" s="7"/>
      <c r="L2701" s="2"/>
      <c r="N2701" s="2"/>
      <c r="O2701" s="2"/>
      <c r="P2701" s="1"/>
      <c r="R2701" s="2"/>
      <c r="T2701" s="2"/>
      <c r="V2701" s="1"/>
      <c r="Z2701" s="12"/>
    </row>
    <row r="2702" spans="11:26" x14ac:dyDescent="0.25">
      <c r="K2702" s="7"/>
      <c r="O2702" s="2"/>
      <c r="P2702" s="1"/>
      <c r="V2702" s="1"/>
      <c r="Z2702" s="12"/>
    </row>
    <row r="2703" spans="11:26" x14ac:dyDescent="0.25">
      <c r="K2703" s="7"/>
      <c r="O2703" s="2"/>
      <c r="P2703" s="1"/>
      <c r="V2703" s="1"/>
      <c r="Z2703" s="12"/>
    </row>
    <row r="2704" spans="11:26" x14ac:dyDescent="0.25">
      <c r="K2704" s="7"/>
      <c r="O2704" s="2"/>
      <c r="P2704" s="1"/>
      <c r="V2704" s="1"/>
      <c r="Z2704" s="12"/>
    </row>
    <row r="2705" spans="11:26" x14ac:dyDescent="0.25">
      <c r="K2705" s="7"/>
      <c r="N2705" s="2"/>
      <c r="O2705" s="2"/>
      <c r="P2705" s="1"/>
      <c r="T2705" s="2"/>
      <c r="V2705" s="1"/>
      <c r="Z2705" s="12"/>
    </row>
    <row r="2706" spans="11:26" x14ac:dyDescent="0.25">
      <c r="K2706" s="7"/>
      <c r="L2706" s="2"/>
      <c r="N2706" s="2"/>
      <c r="O2706" s="2"/>
      <c r="P2706" s="1"/>
      <c r="R2706" s="2"/>
      <c r="T2706" s="2"/>
      <c r="V2706" s="1"/>
      <c r="Z2706" s="12"/>
    </row>
    <row r="2707" spans="11:26" x14ac:dyDescent="0.25">
      <c r="K2707" s="7"/>
      <c r="O2707" s="2"/>
      <c r="P2707" s="1"/>
      <c r="V2707" s="1"/>
      <c r="Z2707" s="12"/>
    </row>
    <row r="2708" spans="11:26" x14ac:dyDescent="0.25">
      <c r="K2708" s="7"/>
      <c r="O2708" s="2"/>
      <c r="P2708" s="1"/>
      <c r="V2708" s="1"/>
      <c r="Z2708" s="12"/>
    </row>
    <row r="2709" spans="11:26" x14ac:dyDescent="0.25">
      <c r="K2709" s="7"/>
      <c r="L2709" s="2"/>
      <c r="N2709" s="2"/>
      <c r="O2709" s="2"/>
      <c r="P2709" s="1"/>
      <c r="R2709" s="2"/>
      <c r="T2709" s="2"/>
      <c r="V2709" s="1"/>
      <c r="Z2709" s="12"/>
    </row>
    <row r="2710" spans="11:26" x14ac:dyDescent="0.25">
      <c r="K2710" s="7"/>
      <c r="L2710" s="2"/>
      <c r="N2710" s="2"/>
      <c r="O2710" s="2"/>
      <c r="P2710" s="1"/>
      <c r="R2710" s="2"/>
      <c r="T2710" s="2"/>
      <c r="V2710" s="1"/>
      <c r="Z2710" s="12"/>
    </row>
    <row r="2711" spans="11:26" x14ac:dyDescent="0.25">
      <c r="K2711" s="7"/>
      <c r="L2711" s="2"/>
      <c r="N2711" s="2"/>
      <c r="O2711" s="2"/>
      <c r="P2711" s="1"/>
      <c r="R2711" s="2"/>
      <c r="T2711" s="2"/>
      <c r="V2711" s="1"/>
      <c r="Z2711" s="12"/>
    </row>
    <row r="2712" spans="11:26" x14ac:dyDescent="0.25">
      <c r="K2712" s="7"/>
      <c r="L2712" s="2"/>
      <c r="N2712" s="2"/>
      <c r="O2712" s="2"/>
      <c r="P2712" s="1"/>
      <c r="R2712" s="2"/>
      <c r="T2712" s="2"/>
      <c r="V2712" s="1"/>
      <c r="Z2712" s="12"/>
    </row>
    <row r="2713" spans="11:26" x14ac:dyDescent="0.25">
      <c r="K2713" s="7"/>
      <c r="L2713" s="2"/>
      <c r="N2713" s="2"/>
      <c r="O2713" s="2"/>
      <c r="P2713" s="1"/>
      <c r="R2713" s="2"/>
      <c r="T2713" s="2"/>
      <c r="V2713" s="1"/>
      <c r="Z2713" s="12"/>
    </row>
    <row r="2714" spans="11:26" x14ac:dyDescent="0.25">
      <c r="K2714" s="7"/>
      <c r="N2714" s="2"/>
      <c r="O2714" s="2"/>
      <c r="P2714" s="1"/>
      <c r="T2714" s="2"/>
      <c r="V2714" s="1"/>
      <c r="Z2714" s="12"/>
    </row>
    <row r="2715" spans="11:26" x14ac:dyDescent="0.25">
      <c r="K2715" s="7"/>
      <c r="O2715" s="2"/>
      <c r="P2715" s="1"/>
      <c r="V2715" s="1"/>
      <c r="Z2715" s="12"/>
    </row>
    <row r="2716" spans="11:26" x14ac:dyDescent="0.25">
      <c r="K2716" s="7"/>
      <c r="O2716" s="2"/>
      <c r="P2716" s="1"/>
      <c r="V2716" s="1"/>
      <c r="Z2716" s="12"/>
    </row>
    <row r="2717" spans="11:26" x14ac:dyDescent="0.25">
      <c r="K2717" s="7"/>
      <c r="L2717" s="2"/>
      <c r="N2717" s="2"/>
      <c r="O2717" s="2"/>
      <c r="P2717" s="1"/>
      <c r="R2717" s="2"/>
      <c r="T2717" s="2"/>
      <c r="V2717" s="1"/>
      <c r="Z2717" s="12"/>
    </row>
    <row r="2718" spans="11:26" x14ac:dyDescent="0.25">
      <c r="K2718" s="7"/>
      <c r="N2718" s="2"/>
      <c r="O2718" s="2"/>
      <c r="P2718" s="1"/>
      <c r="T2718" s="2"/>
      <c r="V2718" s="1"/>
      <c r="Z2718" s="12"/>
    </row>
    <row r="2719" spans="11:26" x14ac:dyDescent="0.25">
      <c r="K2719" s="7"/>
      <c r="N2719" s="2"/>
      <c r="O2719" s="2"/>
      <c r="P2719" s="1"/>
      <c r="T2719" s="2"/>
      <c r="V2719" s="1"/>
      <c r="Z2719" s="12"/>
    </row>
    <row r="2720" spans="11:26" x14ac:dyDescent="0.25">
      <c r="K2720" s="7"/>
      <c r="O2720" s="2"/>
      <c r="P2720" s="1"/>
      <c r="V2720" s="1"/>
      <c r="Z2720" s="12"/>
    </row>
    <row r="2721" spans="11:26" x14ac:dyDescent="0.25">
      <c r="K2721" s="7"/>
      <c r="L2721" s="2"/>
      <c r="N2721" s="2"/>
      <c r="O2721" s="2"/>
      <c r="P2721" s="1"/>
      <c r="R2721" s="2"/>
      <c r="T2721" s="2"/>
      <c r="V2721" s="1"/>
      <c r="Z2721" s="12"/>
    </row>
    <row r="2722" spans="11:26" x14ac:dyDescent="0.25">
      <c r="K2722" s="7"/>
      <c r="L2722" s="2"/>
      <c r="N2722" s="2"/>
      <c r="O2722" s="2"/>
      <c r="P2722" s="1"/>
      <c r="R2722" s="2"/>
      <c r="T2722" s="2"/>
      <c r="V2722" s="1"/>
      <c r="Z2722" s="12"/>
    </row>
    <row r="2723" spans="11:26" x14ac:dyDescent="0.25">
      <c r="K2723" s="7"/>
      <c r="L2723" s="2"/>
      <c r="N2723" s="2"/>
      <c r="O2723" s="2"/>
      <c r="P2723" s="1"/>
      <c r="R2723" s="2"/>
      <c r="T2723" s="2"/>
      <c r="V2723" s="1"/>
      <c r="Z2723" s="12"/>
    </row>
    <row r="2724" spans="11:26" x14ac:dyDescent="0.25">
      <c r="K2724" s="7"/>
      <c r="L2724" s="2"/>
      <c r="N2724" s="2"/>
      <c r="O2724" s="2"/>
      <c r="P2724" s="1"/>
      <c r="R2724" s="2"/>
      <c r="T2724" s="2"/>
      <c r="V2724" s="1"/>
      <c r="Z2724" s="12"/>
    </row>
    <row r="2725" spans="11:26" x14ac:dyDescent="0.25">
      <c r="K2725" s="7"/>
      <c r="L2725" s="2"/>
      <c r="N2725" s="2"/>
      <c r="O2725" s="2"/>
      <c r="P2725" s="1"/>
      <c r="R2725" s="2"/>
      <c r="T2725" s="2"/>
      <c r="V2725" s="1"/>
      <c r="Z2725" s="12"/>
    </row>
    <row r="2726" spans="11:26" x14ac:dyDescent="0.25">
      <c r="K2726" s="7"/>
      <c r="L2726" s="2"/>
      <c r="N2726" s="2"/>
      <c r="O2726" s="2"/>
      <c r="P2726" s="1"/>
      <c r="R2726" s="2"/>
      <c r="T2726" s="2"/>
      <c r="V2726" s="1"/>
      <c r="Z2726" s="12"/>
    </row>
    <row r="2727" spans="11:26" x14ac:dyDescent="0.25">
      <c r="K2727" s="7"/>
      <c r="O2727" s="2"/>
      <c r="P2727" s="1"/>
      <c r="V2727" s="1"/>
      <c r="Z2727" s="12"/>
    </row>
    <row r="2728" spans="11:26" x14ac:dyDescent="0.25">
      <c r="K2728" s="7"/>
      <c r="L2728" s="2"/>
      <c r="N2728" s="2"/>
      <c r="O2728" s="2"/>
      <c r="P2728" s="1"/>
      <c r="R2728" s="2"/>
      <c r="T2728" s="2"/>
      <c r="V2728" s="1"/>
      <c r="Z2728" s="12"/>
    </row>
    <row r="2729" spans="11:26" x14ac:dyDescent="0.25">
      <c r="K2729" s="7"/>
      <c r="L2729" s="2"/>
      <c r="N2729" s="2"/>
      <c r="O2729" s="2"/>
      <c r="P2729" s="1"/>
      <c r="R2729" s="2"/>
      <c r="T2729" s="2"/>
      <c r="V2729" s="1"/>
      <c r="Z2729" s="12"/>
    </row>
    <row r="2730" spans="11:26" x14ac:dyDescent="0.25">
      <c r="K2730" s="7"/>
      <c r="L2730" s="2"/>
      <c r="N2730" s="2"/>
      <c r="O2730" s="2"/>
      <c r="P2730" s="1"/>
      <c r="R2730" s="2"/>
      <c r="T2730" s="2"/>
      <c r="V2730" s="1"/>
      <c r="Z2730" s="12"/>
    </row>
    <row r="2731" spans="11:26" x14ac:dyDescent="0.25">
      <c r="K2731" s="7"/>
      <c r="L2731" s="2"/>
      <c r="N2731" s="2"/>
      <c r="O2731" s="2"/>
      <c r="P2731" s="1"/>
      <c r="R2731" s="2"/>
      <c r="T2731" s="2"/>
      <c r="V2731" s="1"/>
      <c r="Z2731" s="12"/>
    </row>
    <row r="2732" spans="11:26" x14ac:dyDescent="0.25">
      <c r="K2732" s="7"/>
      <c r="N2732" s="2"/>
      <c r="O2732" s="2"/>
      <c r="P2732" s="1"/>
      <c r="T2732" s="2"/>
      <c r="V2732" s="1"/>
      <c r="Z2732" s="12"/>
    </row>
    <row r="2733" spans="11:26" x14ac:dyDescent="0.25">
      <c r="K2733" s="7"/>
      <c r="O2733" s="2"/>
      <c r="P2733" s="1"/>
      <c r="V2733" s="1"/>
      <c r="Z2733" s="12"/>
    </row>
    <row r="2734" spans="11:26" x14ac:dyDescent="0.25">
      <c r="K2734" s="7"/>
      <c r="N2734" s="2"/>
      <c r="O2734" s="2"/>
      <c r="P2734" s="1"/>
      <c r="T2734" s="2"/>
      <c r="V2734" s="1"/>
      <c r="Z2734" s="12"/>
    </row>
    <row r="2735" spans="11:26" x14ac:dyDescent="0.25">
      <c r="K2735" s="7"/>
      <c r="N2735" s="2"/>
      <c r="O2735" s="2"/>
      <c r="P2735" s="1"/>
      <c r="T2735" s="2"/>
      <c r="V2735" s="1"/>
      <c r="Z2735" s="12"/>
    </row>
    <row r="2736" spans="11:26" x14ac:dyDescent="0.25">
      <c r="K2736" s="7"/>
      <c r="L2736" s="2"/>
      <c r="N2736" s="2"/>
      <c r="O2736" s="2"/>
      <c r="P2736" s="1"/>
      <c r="R2736" s="2"/>
      <c r="T2736" s="2"/>
      <c r="V2736" s="1"/>
      <c r="Z2736" s="12"/>
    </row>
    <row r="2737" spans="11:26" x14ac:dyDescent="0.25">
      <c r="K2737" s="7"/>
      <c r="O2737" s="2"/>
      <c r="P2737" s="1"/>
      <c r="V2737" s="1"/>
      <c r="Z2737" s="12"/>
    </row>
    <row r="2738" spans="11:26" x14ac:dyDescent="0.25">
      <c r="K2738" s="7"/>
      <c r="L2738" s="2"/>
      <c r="N2738" s="2"/>
      <c r="O2738" s="2"/>
      <c r="P2738" s="1"/>
      <c r="R2738" s="2"/>
      <c r="T2738" s="2"/>
      <c r="V2738" s="1"/>
      <c r="Z2738" s="12"/>
    </row>
    <row r="2739" spans="11:26" x14ac:dyDescent="0.25">
      <c r="K2739" s="7"/>
      <c r="N2739" s="2"/>
      <c r="O2739" s="2"/>
      <c r="P2739" s="1"/>
      <c r="T2739" s="2"/>
      <c r="V2739" s="1"/>
      <c r="Z2739" s="12"/>
    </row>
    <row r="2740" spans="11:26" x14ac:dyDescent="0.25">
      <c r="K2740" s="7"/>
      <c r="N2740" s="2"/>
      <c r="O2740" s="2"/>
      <c r="P2740" s="1"/>
      <c r="T2740" s="2"/>
      <c r="V2740" s="1"/>
      <c r="Z2740" s="12"/>
    </row>
    <row r="2741" spans="11:26" x14ac:dyDescent="0.25">
      <c r="K2741" s="7"/>
      <c r="L2741" s="2"/>
      <c r="N2741" s="2"/>
      <c r="O2741" s="2"/>
      <c r="P2741" s="1"/>
      <c r="R2741" s="2"/>
      <c r="T2741" s="2"/>
      <c r="V2741" s="1"/>
      <c r="Z2741" s="12"/>
    </row>
    <row r="2742" spans="11:26" x14ac:dyDescent="0.25">
      <c r="K2742" s="7"/>
      <c r="L2742" s="2"/>
      <c r="N2742" s="2"/>
      <c r="O2742" s="2"/>
      <c r="P2742" s="1"/>
      <c r="R2742" s="2"/>
      <c r="T2742" s="2"/>
      <c r="V2742" s="1"/>
      <c r="Z2742" s="12"/>
    </row>
    <row r="2743" spans="11:26" x14ac:dyDescent="0.25">
      <c r="K2743" s="7"/>
      <c r="N2743" s="2"/>
      <c r="O2743" s="2"/>
      <c r="P2743" s="1"/>
      <c r="T2743" s="2"/>
      <c r="V2743" s="1"/>
      <c r="Z2743" s="12"/>
    </row>
    <row r="2744" spans="11:26" x14ac:dyDescent="0.25">
      <c r="K2744" s="7"/>
      <c r="N2744" s="2"/>
      <c r="O2744" s="2"/>
      <c r="P2744" s="1"/>
      <c r="T2744" s="2"/>
      <c r="V2744" s="1"/>
      <c r="Z2744" s="12"/>
    </row>
    <row r="2745" spans="11:26" x14ac:dyDescent="0.25">
      <c r="K2745" s="7"/>
      <c r="L2745" s="2"/>
      <c r="N2745" s="2"/>
      <c r="O2745" s="2"/>
      <c r="P2745" s="1"/>
      <c r="R2745" s="2"/>
      <c r="T2745" s="2"/>
      <c r="V2745" s="1"/>
      <c r="Z2745" s="12"/>
    </row>
    <row r="2746" spans="11:26" x14ac:dyDescent="0.25">
      <c r="K2746" s="7"/>
      <c r="L2746" s="2"/>
      <c r="N2746" s="2"/>
      <c r="O2746" s="2"/>
      <c r="P2746" s="1"/>
      <c r="R2746" s="2"/>
      <c r="T2746" s="2"/>
      <c r="V2746" s="1"/>
      <c r="Z2746" s="12"/>
    </row>
    <row r="2747" spans="11:26" x14ac:dyDescent="0.25">
      <c r="K2747" s="7"/>
      <c r="L2747" s="2"/>
      <c r="N2747" s="2"/>
      <c r="O2747" s="2"/>
      <c r="P2747" s="1"/>
      <c r="R2747" s="2"/>
      <c r="T2747" s="2"/>
      <c r="V2747" s="1"/>
      <c r="Z2747" s="12"/>
    </row>
    <row r="2748" spans="11:26" x14ac:dyDescent="0.25">
      <c r="K2748" s="7"/>
      <c r="L2748" s="2"/>
      <c r="N2748" s="2"/>
      <c r="O2748" s="2"/>
      <c r="P2748" s="1"/>
      <c r="R2748" s="2"/>
      <c r="T2748" s="2"/>
      <c r="V2748" s="1"/>
      <c r="Z2748" s="12"/>
    </row>
    <row r="2749" spans="11:26" x14ac:dyDescent="0.25">
      <c r="K2749" s="7"/>
      <c r="N2749" s="2"/>
      <c r="O2749" s="2"/>
      <c r="P2749" s="1"/>
      <c r="T2749" s="2"/>
      <c r="V2749" s="1"/>
      <c r="Z2749" s="12"/>
    </row>
    <row r="2750" spans="11:26" x14ac:dyDescent="0.25">
      <c r="K2750" s="7"/>
      <c r="L2750" s="2"/>
      <c r="N2750" s="2"/>
      <c r="O2750" s="2"/>
      <c r="P2750" s="1"/>
      <c r="R2750" s="2"/>
      <c r="T2750" s="2"/>
      <c r="V2750" s="1"/>
      <c r="Z2750" s="12"/>
    </row>
    <row r="2751" spans="11:26" x14ac:dyDescent="0.25">
      <c r="K2751" s="7"/>
      <c r="N2751" s="2"/>
      <c r="O2751" s="2"/>
      <c r="P2751" s="1"/>
      <c r="T2751" s="2"/>
      <c r="V2751" s="1"/>
      <c r="Z2751" s="12"/>
    </row>
    <row r="2752" spans="11:26" x14ac:dyDescent="0.25">
      <c r="K2752" s="7"/>
      <c r="L2752" s="3"/>
      <c r="N2752" s="2"/>
      <c r="O2752" s="2"/>
      <c r="P2752" s="1"/>
      <c r="R2752" s="3"/>
      <c r="T2752" s="2"/>
      <c r="V2752" s="1"/>
      <c r="Z2752" s="12"/>
    </row>
    <row r="2753" spans="11:26" x14ac:dyDescent="0.25">
      <c r="K2753" s="7"/>
      <c r="L2753" s="2"/>
      <c r="N2753" s="2"/>
      <c r="O2753" s="2"/>
      <c r="P2753" s="1"/>
      <c r="R2753" s="2"/>
      <c r="T2753" s="2"/>
      <c r="V2753" s="1"/>
      <c r="Z2753" s="12"/>
    </row>
    <row r="2754" spans="11:26" x14ac:dyDescent="0.25">
      <c r="K2754" s="7"/>
      <c r="L2754" s="2"/>
      <c r="N2754" s="2"/>
      <c r="O2754" s="2"/>
      <c r="P2754" s="1"/>
      <c r="R2754" s="2"/>
      <c r="T2754" s="2"/>
      <c r="V2754" s="1"/>
      <c r="Z2754" s="12"/>
    </row>
    <row r="2755" spans="11:26" x14ac:dyDescent="0.25">
      <c r="K2755" s="7"/>
      <c r="O2755" s="2"/>
      <c r="P2755" s="1"/>
      <c r="V2755" s="1"/>
      <c r="Z2755" s="12"/>
    </row>
    <row r="2756" spans="11:26" x14ac:dyDescent="0.25">
      <c r="K2756" s="7"/>
      <c r="O2756" s="2"/>
      <c r="P2756" s="1"/>
      <c r="V2756" s="1"/>
      <c r="Z2756" s="12"/>
    </row>
    <row r="2757" spans="11:26" x14ac:dyDescent="0.25">
      <c r="K2757" s="7"/>
      <c r="N2757" s="2"/>
      <c r="O2757" s="2"/>
      <c r="P2757" s="1"/>
      <c r="T2757" s="2"/>
      <c r="V2757" s="1"/>
      <c r="Z2757" s="12"/>
    </row>
    <row r="2758" spans="11:26" x14ac:dyDescent="0.25">
      <c r="K2758" s="7"/>
      <c r="O2758" s="2"/>
      <c r="P2758" s="1"/>
      <c r="V2758" s="1"/>
      <c r="Z2758" s="12"/>
    </row>
    <row r="2759" spans="11:26" x14ac:dyDescent="0.25">
      <c r="K2759" s="7"/>
      <c r="L2759" s="2"/>
      <c r="N2759" s="2"/>
      <c r="O2759" s="2"/>
      <c r="P2759" s="1"/>
      <c r="R2759" s="2"/>
      <c r="T2759" s="2"/>
      <c r="V2759" s="1"/>
      <c r="Z2759" s="12"/>
    </row>
    <row r="2760" spans="11:26" x14ac:dyDescent="0.25">
      <c r="K2760" s="7"/>
      <c r="L2760" s="2"/>
      <c r="N2760" s="2"/>
      <c r="O2760" s="2"/>
      <c r="P2760" s="1"/>
      <c r="R2760" s="2"/>
      <c r="T2760" s="2"/>
      <c r="V2760" s="1"/>
      <c r="Z2760" s="12"/>
    </row>
    <row r="2761" spans="11:26" x14ac:dyDescent="0.25">
      <c r="K2761" s="7"/>
      <c r="L2761" s="2"/>
      <c r="N2761" s="2"/>
      <c r="O2761" s="2"/>
      <c r="P2761" s="1"/>
      <c r="R2761" s="2"/>
      <c r="T2761" s="2"/>
      <c r="V2761" s="1"/>
      <c r="Z2761" s="12"/>
    </row>
    <row r="2762" spans="11:26" x14ac:dyDescent="0.25">
      <c r="K2762" s="7"/>
      <c r="N2762" s="2"/>
      <c r="O2762" s="2"/>
      <c r="P2762" s="1"/>
      <c r="T2762" s="2"/>
      <c r="V2762" s="1"/>
      <c r="Z2762" s="12"/>
    </row>
    <row r="2763" spans="11:26" x14ac:dyDescent="0.25">
      <c r="K2763" s="7"/>
      <c r="L2763" s="2"/>
      <c r="N2763" s="2"/>
      <c r="O2763" s="2"/>
      <c r="P2763" s="1"/>
      <c r="R2763" s="2"/>
      <c r="T2763" s="2"/>
      <c r="V2763" s="1"/>
      <c r="Z2763" s="12"/>
    </row>
    <row r="2764" spans="11:26" x14ac:dyDescent="0.25">
      <c r="K2764" s="7"/>
      <c r="O2764" s="2"/>
      <c r="P2764" s="1"/>
      <c r="V2764" s="1"/>
      <c r="Z2764" s="12"/>
    </row>
    <row r="2765" spans="11:26" x14ac:dyDescent="0.25">
      <c r="K2765" s="7"/>
      <c r="N2765" s="2"/>
      <c r="O2765" s="2"/>
      <c r="P2765" s="1"/>
      <c r="T2765" s="2"/>
      <c r="V2765" s="1"/>
      <c r="Z2765" s="12"/>
    </row>
    <row r="2766" spans="11:26" x14ac:dyDescent="0.25">
      <c r="K2766" s="7"/>
      <c r="L2766" s="2"/>
      <c r="N2766" s="2"/>
      <c r="O2766" s="2"/>
      <c r="P2766" s="1"/>
      <c r="R2766" s="2"/>
      <c r="T2766" s="2"/>
      <c r="V2766" s="1"/>
      <c r="Z2766" s="12"/>
    </row>
    <row r="2767" spans="11:26" x14ac:dyDescent="0.25">
      <c r="K2767" s="7"/>
      <c r="O2767" s="2"/>
      <c r="P2767" s="1"/>
      <c r="V2767" s="1"/>
      <c r="Z2767" s="12"/>
    </row>
    <row r="2768" spans="11:26" x14ac:dyDescent="0.25">
      <c r="K2768" s="7"/>
      <c r="O2768" s="2"/>
      <c r="P2768" s="1"/>
      <c r="V2768" s="1"/>
      <c r="Z2768" s="12"/>
    </row>
    <row r="2769" spans="11:26" x14ac:dyDescent="0.25">
      <c r="K2769" s="7"/>
      <c r="N2769" s="2"/>
      <c r="O2769" s="2"/>
      <c r="P2769" s="1"/>
      <c r="T2769" s="2"/>
      <c r="V2769" s="1"/>
      <c r="Z2769" s="12"/>
    </row>
    <row r="2770" spans="11:26" x14ac:dyDescent="0.25">
      <c r="K2770" s="7"/>
      <c r="O2770" s="2"/>
      <c r="P2770" s="1"/>
      <c r="V2770" s="1"/>
      <c r="Z2770" s="12"/>
    </row>
    <row r="2771" spans="11:26" x14ac:dyDescent="0.25">
      <c r="K2771" s="7"/>
      <c r="N2771" s="2"/>
      <c r="O2771" s="2"/>
      <c r="P2771" s="1"/>
      <c r="T2771" s="2"/>
      <c r="V2771" s="1"/>
      <c r="Z2771" s="12"/>
    </row>
    <row r="2772" spans="11:26" x14ac:dyDescent="0.25">
      <c r="K2772" s="7"/>
      <c r="O2772" s="2"/>
      <c r="P2772" s="1"/>
      <c r="V2772" s="1"/>
      <c r="Z2772" s="12"/>
    </row>
    <row r="2773" spans="11:26" x14ac:dyDescent="0.25">
      <c r="K2773" s="7"/>
      <c r="O2773" s="2"/>
      <c r="P2773" s="1"/>
      <c r="V2773" s="1"/>
      <c r="Z2773" s="12"/>
    </row>
    <row r="2774" spans="11:26" x14ac:dyDescent="0.25">
      <c r="K2774" s="7"/>
      <c r="O2774" s="2"/>
      <c r="P2774" s="1"/>
      <c r="V2774" s="1"/>
      <c r="Z2774" s="12"/>
    </row>
    <row r="2775" spans="11:26" x14ac:dyDescent="0.25">
      <c r="K2775" s="7"/>
      <c r="O2775" s="2"/>
      <c r="P2775" s="1"/>
      <c r="V2775" s="1"/>
      <c r="Z2775" s="12"/>
    </row>
    <row r="2776" spans="11:26" x14ac:dyDescent="0.25">
      <c r="K2776" s="7"/>
      <c r="N2776" s="2"/>
      <c r="O2776" s="2"/>
      <c r="P2776" s="1"/>
      <c r="T2776" s="2"/>
      <c r="V2776" s="1"/>
      <c r="Z2776" s="12"/>
    </row>
    <row r="2777" spans="11:26" x14ac:dyDescent="0.25">
      <c r="K2777" s="7"/>
      <c r="N2777" s="2"/>
      <c r="O2777" s="2"/>
      <c r="P2777" s="1"/>
      <c r="T2777" s="2"/>
      <c r="V2777" s="1"/>
      <c r="Z2777" s="12"/>
    </row>
    <row r="2778" spans="11:26" x14ac:dyDescent="0.25">
      <c r="K2778" s="7"/>
      <c r="L2778" s="2"/>
      <c r="N2778" s="2"/>
      <c r="O2778" s="2"/>
      <c r="P2778" s="1"/>
      <c r="R2778" s="2"/>
      <c r="T2778" s="2"/>
      <c r="V2778" s="1"/>
      <c r="Z2778" s="12"/>
    </row>
    <row r="2779" spans="11:26" x14ac:dyDescent="0.25">
      <c r="K2779" s="7"/>
      <c r="L2779" s="2"/>
      <c r="N2779" s="2"/>
      <c r="O2779" s="2"/>
      <c r="P2779" s="1"/>
      <c r="R2779" s="2"/>
      <c r="T2779" s="2"/>
      <c r="V2779" s="1"/>
      <c r="Z2779" s="12"/>
    </row>
    <row r="2780" spans="11:26" x14ac:dyDescent="0.25">
      <c r="K2780" s="7"/>
      <c r="L2780" s="2"/>
      <c r="N2780" s="2"/>
      <c r="O2780" s="2"/>
      <c r="P2780" s="1"/>
      <c r="R2780" s="2"/>
      <c r="T2780" s="2"/>
      <c r="V2780" s="1"/>
      <c r="Z2780" s="12"/>
    </row>
    <row r="2781" spans="11:26" x14ac:dyDescent="0.25">
      <c r="K2781" s="7"/>
      <c r="L2781" s="2"/>
      <c r="N2781" s="2"/>
      <c r="O2781" s="2"/>
      <c r="P2781" s="1"/>
      <c r="R2781" s="2"/>
      <c r="T2781" s="2"/>
      <c r="V2781" s="1"/>
      <c r="Z2781" s="12"/>
    </row>
    <row r="2782" spans="11:26" x14ac:dyDescent="0.25">
      <c r="K2782" s="7"/>
      <c r="L2782" s="2"/>
      <c r="N2782" s="2"/>
      <c r="O2782" s="2"/>
      <c r="P2782" s="1"/>
      <c r="R2782" s="2"/>
      <c r="T2782" s="2"/>
      <c r="V2782" s="1"/>
      <c r="Z2782" s="12"/>
    </row>
    <row r="2783" spans="11:26" x14ac:dyDescent="0.25">
      <c r="K2783" s="7"/>
      <c r="L2783" s="2"/>
      <c r="N2783" s="2"/>
      <c r="O2783" s="2"/>
      <c r="P2783" s="1"/>
      <c r="R2783" s="2"/>
      <c r="T2783" s="2"/>
      <c r="V2783" s="1"/>
      <c r="Z2783" s="12"/>
    </row>
    <row r="2784" spans="11:26" x14ac:dyDescent="0.25">
      <c r="K2784" s="7"/>
      <c r="L2784" s="2"/>
      <c r="N2784" s="2"/>
      <c r="O2784" s="2"/>
      <c r="P2784" s="1"/>
      <c r="R2784" s="2"/>
      <c r="T2784" s="2"/>
      <c r="V2784" s="1"/>
      <c r="Z2784" s="12"/>
    </row>
    <row r="2785" spans="11:26" x14ac:dyDescent="0.25">
      <c r="K2785" s="7"/>
      <c r="O2785" s="2"/>
      <c r="P2785" s="1"/>
      <c r="V2785" s="1"/>
      <c r="Z2785" s="12"/>
    </row>
    <row r="2786" spans="11:26" x14ac:dyDescent="0.25">
      <c r="K2786" s="7"/>
      <c r="L2786" s="2"/>
      <c r="N2786" s="2"/>
      <c r="O2786" s="2"/>
      <c r="P2786" s="1"/>
      <c r="R2786" s="2"/>
      <c r="T2786" s="2"/>
      <c r="V2786" s="1"/>
      <c r="Z2786" s="12"/>
    </row>
    <row r="2787" spans="11:26" x14ac:dyDescent="0.25">
      <c r="K2787" s="7"/>
      <c r="L2787" s="2"/>
      <c r="N2787" s="2"/>
      <c r="O2787" s="2"/>
      <c r="P2787" s="1"/>
      <c r="R2787" s="2"/>
      <c r="T2787" s="2"/>
      <c r="V2787" s="1"/>
      <c r="Z2787" s="12"/>
    </row>
    <row r="2788" spans="11:26" x14ac:dyDescent="0.25">
      <c r="K2788" s="7"/>
      <c r="L2788" s="2"/>
      <c r="N2788" s="2"/>
      <c r="O2788" s="2"/>
      <c r="P2788" s="1"/>
      <c r="R2788" s="2"/>
      <c r="T2788" s="2"/>
      <c r="V2788" s="1"/>
      <c r="Z2788" s="12"/>
    </row>
    <row r="2789" spans="11:26" x14ac:dyDescent="0.25">
      <c r="K2789" s="7"/>
      <c r="N2789" s="2"/>
      <c r="O2789" s="2"/>
      <c r="P2789" s="1"/>
      <c r="T2789" s="2"/>
      <c r="V2789" s="1"/>
      <c r="Z2789" s="12"/>
    </row>
    <row r="2790" spans="11:26" x14ac:dyDescent="0.25">
      <c r="K2790" s="7"/>
      <c r="L2790" s="2"/>
      <c r="N2790" s="2"/>
      <c r="O2790" s="2"/>
      <c r="P2790" s="1"/>
      <c r="R2790" s="2"/>
      <c r="T2790" s="2"/>
      <c r="V2790" s="1"/>
      <c r="Z2790" s="12"/>
    </row>
    <row r="2791" spans="11:26" x14ac:dyDescent="0.25">
      <c r="K2791" s="7"/>
      <c r="N2791" s="2"/>
      <c r="O2791" s="2"/>
      <c r="P2791" s="1"/>
      <c r="T2791" s="2"/>
      <c r="V2791" s="1"/>
      <c r="Z2791" s="12"/>
    </row>
    <row r="2792" spans="11:26" x14ac:dyDescent="0.25">
      <c r="K2792" s="7"/>
      <c r="O2792" s="2"/>
      <c r="P2792" s="1"/>
      <c r="V2792" s="1"/>
      <c r="Z2792" s="12"/>
    </row>
    <row r="2793" spans="11:26" x14ac:dyDescent="0.25">
      <c r="K2793" s="7"/>
      <c r="O2793" s="2"/>
      <c r="P2793" s="1"/>
      <c r="V2793" s="1"/>
      <c r="Z2793" s="12"/>
    </row>
    <row r="2794" spans="11:26" x14ac:dyDescent="0.25">
      <c r="K2794" s="7"/>
      <c r="O2794" s="2"/>
      <c r="P2794" s="1"/>
      <c r="V2794" s="1"/>
      <c r="Z2794" s="12"/>
    </row>
    <row r="2795" spans="11:26" x14ac:dyDescent="0.25">
      <c r="K2795" s="7"/>
      <c r="O2795" s="2"/>
      <c r="P2795" s="1"/>
      <c r="V2795" s="1"/>
      <c r="Z2795" s="12"/>
    </row>
    <row r="2796" spans="11:26" x14ac:dyDescent="0.25">
      <c r="K2796" s="7"/>
      <c r="N2796" s="2"/>
      <c r="O2796" s="2"/>
      <c r="P2796" s="1"/>
      <c r="T2796" s="2"/>
      <c r="V2796" s="1"/>
      <c r="Z2796" s="12"/>
    </row>
    <row r="2797" spans="11:26" x14ac:dyDescent="0.25">
      <c r="K2797" s="7"/>
      <c r="L2797" s="2"/>
      <c r="N2797" s="2"/>
      <c r="O2797" s="2"/>
      <c r="P2797" s="1"/>
      <c r="R2797" s="2"/>
      <c r="T2797" s="2"/>
      <c r="V2797" s="1"/>
      <c r="Z2797" s="12"/>
    </row>
    <row r="2798" spans="11:26" x14ac:dyDescent="0.25">
      <c r="K2798" s="7"/>
      <c r="L2798" s="2"/>
      <c r="N2798" s="2"/>
      <c r="O2798" s="2"/>
      <c r="P2798" s="1"/>
      <c r="R2798" s="2"/>
      <c r="T2798" s="2"/>
      <c r="V2798" s="1"/>
      <c r="Z2798" s="12"/>
    </row>
    <row r="2799" spans="11:26" x14ac:dyDescent="0.25">
      <c r="K2799" s="7"/>
      <c r="L2799" s="2"/>
      <c r="N2799" s="2"/>
      <c r="O2799" s="2"/>
      <c r="P2799" s="1"/>
      <c r="R2799" s="2"/>
      <c r="T2799" s="2"/>
      <c r="V2799" s="1"/>
      <c r="Z2799" s="12"/>
    </row>
    <row r="2800" spans="11:26" x14ac:dyDescent="0.25">
      <c r="K2800" s="7"/>
      <c r="L2800" s="2"/>
      <c r="N2800" s="2"/>
      <c r="O2800" s="2"/>
      <c r="P2800" s="1"/>
      <c r="R2800" s="2"/>
      <c r="T2800" s="2"/>
      <c r="V2800" s="1"/>
      <c r="Z2800" s="12"/>
    </row>
    <row r="2801" spans="11:26" x14ac:dyDescent="0.25">
      <c r="K2801" s="7"/>
      <c r="L2801" s="2"/>
      <c r="N2801" s="2"/>
      <c r="O2801" s="2"/>
      <c r="P2801" s="1"/>
      <c r="R2801" s="2"/>
      <c r="T2801" s="2"/>
      <c r="V2801" s="1"/>
      <c r="Z2801" s="12"/>
    </row>
    <row r="2802" spans="11:26" x14ac:dyDescent="0.25">
      <c r="K2802" s="7"/>
      <c r="L2802" s="2"/>
      <c r="N2802" s="2"/>
      <c r="O2802" s="2"/>
      <c r="P2802" s="1"/>
      <c r="R2802" s="2"/>
      <c r="T2802" s="2"/>
      <c r="V2802" s="1"/>
      <c r="Z2802" s="12"/>
    </row>
    <row r="2803" spans="11:26" x14ac:dyDescent="0.25">
      <c r="K2803" s="7"/>
      <c r="L2803" s="2"/>
      <c r="N2803" s="2"/>
      <c r="O2803" s="2"/>
      <c r="P2803" s="1"/>
      <c r="R2803" s="2"/>
      <c r="T2803" s="2"/>
      <c r="V2803" s="1"/>
      <c r="Z2803" s="12"/>
    </row>
    <row r="2804" spans="11:26" x14ac:dyDescent="0.25">
      <c r="K2804" s="7"/>
      <c r="L2804" s="2"/>
      <c r="N2804" s="2"/>
      <c r="O2804" s="2"/>
      <c r="P2804" s="1"/>
      <c r="R2804" s="2"/>
      <c r="T2804" s="2"/>
      <c r="V2804" s="1"/>
      <c r="Z2804" s="12"/>
    </row>
    <row r="2805" spans="11:26" x14ac:dyDescent="0.25">
      <c r="K2805" s="7"/>
      <c r="L2805" s="2"/>
      <c r="N2805" s="2"/>
      <c r="O2805" s="2"/>
      <c r="P2805" s="1"/>
      <c r="R2805" s="2"/>
      <c r="T2805" s="2"/>
      <c r="V2805" s="1"/>
      <c r="Z2805" s="12"/>
    </row>
    <row r="2806" spans="11:26" x14ac:dyDescent="0.25">
      <c r="K2806" s="7"/>
      <c r="L2806" s="2"/>
      <c r="N2806" s="2"/>
      <c r="O2806" s="2"/>
      <c r="P2806" s="1"/>
      <c r="R2806" s="2"/>
      <c r="T2806" s="2"/>
      <c r="V2806" s="1"/>
      <c r="Z2806" s="12"/>
    </row>
    <row r="2807" spans="11:26" x14ac:dyDescent="0.25">
      <c r="K2807" s="7"/>
      <c r="L2807" s="2"/>
      <c r="N2807" s="2"/>
      <c r="O2807" s="2"/>
      <c r="P2807" s="1"/>
      <c r="R2807" s="2"/>
      <c r="T2807" s="2"/>
      <c r="V2807" s="1"/>
      <c r="Z2807" s="12"/>
    </row>
    <row r="2808" spans="11:26" x14ac:dyDescent="0.25">
      <c r="K2808" s="7"/>
      <c r="O2808" s="2"/>
      <c r="P2808" s="1"/>
      <c r="V2808" s="1"/>
      <c r="Z2808" s="12"/>
    </row>
    <row r="2809" spans="11:26" x14ac:dyDescent="0.25">
      <c r="K2809" s="7"/>
      <c r="O2809" s="2"/>
      <c r="P2809" s="1"/>
      <c r="V2809" s="1"/>
      <c r="Z2809" s="12"/>
    </row>
    <row r="2810" spans="11:26" x14ac:dyDescent="0.25">
      <c r="K2810" s="7"/>
      <c r="L2810" s="2"/>
      <c r="N2810" s="2"/>
      <c r="O2810" s="2"/>
      <c r="P2810" s="1"/>
      <c r="R2810" s="2"/>
      <c r="T2810" s="2"/>
      <c r="V2810" s="1"/>
      <c r="Z2810" s="12"/>
    </row>
    <row r="2811" spans="11:26" x14ac:dyDescent="0.25">
      <c r="K2811" s="7"/>
      <c r="O2811" s="2"/>
      <c r="P2811" s="1"/>
      <c r="V2811" s="1"/>
      <c r="Z2811" s="12"/>
    </row>
    <row r="2812" spans="11:26" x14ac:dyDescent="0.25">
      <c r="K2812" s="7"/>
      <c r="L2812" s="2"/>
      <c r="N2812" s="2"/>
      <c r="O2812" s="2"/>
      <c r="P2812" s="1"/>
      <c r="R2812" s="2"/>
      <c r="T2812" s="2"/>
      <c r="V2812" s="1"/>
      <c r="Z2812" s="12"/>
    </row>
    <row r="2813" spans="11:26" x14ac:dyDescent="0.25">
      <c r="K2813" s="7"/>
      <c r="L2813" s="3"/>
      <c r="N2813" s="2"/>
      <c r="O2813" s="2"/>
      <c r="P2813" s="1"/>
      <c r="R2813" s="3"/>
      <c r="T2813" s="2"/>
      <c r="V2813" s="1"/>
      <c r="Z2813" s="12"/>
    </row>
    <row r="2814" spans="11:26" x14ac:dyDescent="0.25">
      <c r="K2814" s="7"/>
      <c r="L2814" s="2"/>
      <c r="N2814" s="2"/>
      <c r="O2814" s="2"/>
      <c r="P2814" s="1"/>
      <c r="R2814" s="2"/>
      <c r="T2814" s="2"/>
      <c r="V2814" s="1"/>
      <c r="Z2814" s="12"/>
    </row>
    <row r="2815" spans="11:26" x14ac:dyDescent="0.25">
      <c r="K2815" s="7"/>
      <c r="L2815" s="2"/>
      <c r="N2815" s="2"/>
      <c r="O2815" s="2"/>
      <c r="P2815" s="1"/>
      <c r="R2815" s="2"/>
      <c r="T2815" s="2"/>
      <c r="V2815" s="1"/>
      <c r="Z2815" s="12"/>
    </row>
    <row r="2816" spans="11:26" x14ac:dyDescent="0.25">
      <c r="K2816" s="7"/>
      <c r="L2816" s="2"/>
      <c r="N2816" s="2"/>
      <c r="O2816" s="2"/>
      <c r="P2816" s="1"/>
      <c r="R2816" s="2"/>
      <c r="T2816" s="2"/>
      <c r="V2816" s="1"/>
      <c r="Z2816" s="12"/>
    </row>
    <row r="2817" spans="11:26" x14ac:dyDescent="0.25">
      <c r="K2817" s="7"/>
      <c r="O2817" s="2"/>
      <c r="P2817" s="1"/>
      <c r="V2817" s="1"/>
      <c r="Z2817" s="12"/>
    </row>
    <row r="2818" spans="11:26" x14ac:dyDescent="0.25">
      <c r="K2818" s="7"/>
      <c r="L2818" s="2"/>
      <c r="N2818" s="2"/>
      <c r="O2818" s="2"/>
      <c r="P2818" s="1"/>
      <c r="R2818" s="2"/>
      <c r="T2818" s="2"/>
      <c r="V2818" s="1"/>
      <c r="Z2818" s="12"/>
    </row>
    <row r="2819" spans="11:26" x14ac:dyDescent="0.25">
      <c r="K2819" s="7"/>
      <c r="L2819" s="2"/>
      <c r="N2819" s="2"/>
      <c r="O2819" s="2"/>
      <c r="P2819" s="1"/>
      <c r="R2819" s="2"/>
      <c r="T2819" s="2"/>
      <c r="V2819" s="1"/>
      <c r="Z2819" s="12"/>
    </row>
    <row r="2820" spans="11:26" x14ac:dyDescent="0.25">
      <c r="K2820" s="7"/>
      <c r="O2820" s="2"/>
      <c r="P2820" s="1"/>
      <c r="V2820" s="1"/>
      <c r="Z2820" s="12"/>
    </row>
    <row r="2821" spans="11:26" x14ac:dyDescent="0.25">
      <c r="K2821" s="7"/>
      <c r="O2821" s="2"/>
      <c r="P2821" s="1"/>
      <c r="V2821" s="1"/>
      <c r="Z2821" s="12"/>
    </row>
    <row r="2822" spans="11:26" x14ac:dyDescent="0.25">
      <c r="K2822" s="7"/>
      <c r="N2822" s="2"/>
      <c r="O2822" s="2"/>
      <c r="P2822" s="1"/>
      <c r="T2822" s="2"/>
      <c r="V2822" s="1"/>
      <c r="Z2822" s="12"/>
    </row>
    <row r="2823" spans="11:26" x14ac:dyDescent="0.25">
      <c r="K2823" s="7"/>
      <c r="L2823" s="2"/>
      <c r="N2823" s="2"/>
      <c r="O2823" s="2"/>
      <c r="P2823" s="1"/>
      <c r="R2823" s="2"/>
      <c r="T2823" s="2"/>
      <c r="V2823" s="1"/>
      <c r="Z2823" s="12"/>
    </row>
    <row r="2824" spans="11:26" x14ac:dyDescent="0.25">
      <c r="K2824" s="7"/>
      <c r="O2824" s="2"/>
      <c r="P2824" s="1"/>
      <c r="V2824" s="1"/>
      <c r="Z2824" s="12"/>
    </row>
    <row r="2825" spans="11:26" x14ac:dyDescent="0.25">
      <c r="K2825" s="7"/>
      <c r="O2825" s="2"/>
      <c r="P2825" s="1"/>
      <c r="V2825" s="1"/>
      <c r="Z2825" s="12"/>
    </row>
    <row r="2826" spans="11:26" x14ac:dyDescent="0.25">
      <c r="K2826" s="7"/>
      <c r="N2826" s="2"/>
      <c r="O2826" s="2"/>
      <c r="P2826" s="1"/>
      <c r="T2826" s="2"/>
      <c r="V2826" s="1"/>
      <c r="Z2826" s="12"/>
    </row>
    <row r="2827" spans="11:26" x14ac:dyDescent="0.25">
      <c r="K2827" s="7"/>
      <c r="L2827" s="2"/>
      <c r="N2827" s="2"/>
      <c r="O2827" s="2"/>
      <c r="P2827" s="1"/>
      <c r="R2827" s="2"/>
      <c r="T2827" s="2"/>
      <c r="V2827" s="1"/>
      <c r="Z2827" s="12"/>
    </row>
    <row r="2828" spans="11:26" x14ac:dyDescent="0.25">
      <c r="K2828" s="7"/>
      <c r="L2828" s="2"/>
      <c r="N2828" s="2"/>
      <c r="O2828" s="2"/>
      <c r="P2828" s="1"/>
      <c r="R2828" s="2"/>
      <c r="T2828" s="2"/>
      <c r="V2828" s="1"/>
      <c r="Z2828" s="12"/>
    </row>
    <row r="2829" spans="11:26" x14ac:dyDescent="0.25">
      <c r="K2829" s="7"/>
      <c r="L2829" s="2"/>
      <c r="N2829" s="2"/>
      <c r="O2829" s="2"/>
      <c r="P2829" s="1"/>
      <c r="R2829" s="2"/>
      <c r="T2829" s="2"/>
      <c r="V2829" s="1"/>
      <c r="Z2829" s="12"/>
    </row>
    <row r="2830" spans="11:26" x14ac:dyDescent="0.25">
      <c r="K2830" s="7"/>
      <c r="L2830" s="2"/>
      <c r="N2830" s="2"/>
      <c r="O2830" s="2"/>
      <c r="P2830" s="1"/>
      <c r="R2830" s="2"/>
      <c r="T2830" s="2"/>
      <c r="V2830" s="1"/>
      <c r="Z2830" s="12"/>
    </row>
    <row r="2831" spans="11:26" x14ac:dyDescent="0.25">
      <c r="K2831" s="7"/>
      <c r="L2831" s="2"/>
      <c r="N2831" s="2"/>
      <c r="O2831" s="2"/>
      <c r="P2831" s="1"/>
      <c r="R2831" s="2"/>
      <c r="T2831" s="2"/>
      <c r="V2831" s="1"/>
      <c r="Z2831" s="12"/>
    </row>
    <row r="2832" spans="11:26" x14ac:dyDescent="0.25">
      <c r="K2832" s="7"/>
      <c r="L2832" s="2"/>
      <c r="N2832" s="2"/>
      <c r="O2832" s="2"/>
      <c r="P2832" s="1"/>
      <c r="R2832" s="2"/>
      <c r="T2832" s="2"/>
      <c r="V2832" s="1"/>
      <c r="Z2832" s="12"/>
    </row>
    <row r="2833" spans="11:26" x14ac:dyDescent="0.25">
      <c r="K2833" s="7"/>
      <c r="L2833" s="2"/>
      <c r="N2833" s="2"/>
      <c r="O2833" s="2"/>
      <c r="P2833" s="1"/>
      <c r="R2833" s="2"/>
      <c r="T2833" s="2"/>
      <c r="V2833" s="1"/>
      <c r="Z2833" s="12"/>
    </row>
    <row r="2834" spans="11:26" x14ac:dyDescent="0.25">
      <c r="K2834" s="7"/>
      <c r="L2834" s="2"/>
      <c r="N2834" s="2"/>
      <c r="O2834" s="2"/>
      <c r="P2834" s="1"/>
      <c r="R2834" s="2"/>
      <c r="T2834" s="2"/>
      <c r="V2834" s="1"/>
      <c r="Z2834" s="12"/>
    </row>
    <row r="2835" spans="11:26" x14ac:dyDescent="0.25">
      <c r="K2835" s="7"/>
      <c r="O2835" s="2"/>
      <c r="P2835" s="1"/>
      <c r="V2835" s="1"/>
      <c r="Z2835" s="12"/>
    </row>
    <row r="2836" spans="11:26" x14ac:dyDescent="0.25">
      <c r="K2836" s="7"/>
      <c r="N2836" s="2"/>
      <c r="O2836" s="2"/>
      <c r="P2836" s="1"/>
      <c r="T2836" s="2"/>
      <c r="V2836" s="1"/>
      <c r="Z2836" s="12"/>
    </row>
    <row r="2837" spans="11:26" x14ac:dyDescent="0.25">
      <c r="K2837" s="7"/>
      <c r="L2837" s="2"/>
      <c r="N2837" s="2"/>
      <c r="O2837" s="2"/>
      <c r="P2837" s="1"/>
      <c r="R2837" s="2"/>
      <c r="T2837" s="2"/>
      <c r="V2837" s="1"/>
      <c r="Z2837" s="12"/>
    </row>
    <row r="2838" spans="11:26" x14ac:dyDescent="0.25">
      <c r="K2838" s="7"/>
      <c r="L2838" s="2"/>
      <c r="N2838" s="2"/>
      <c r="O2838" s="2"/>
      <c r="P2838" s="1"/>
      <c r="R2838" s="2"/>
      <c r="T2838" s="2"/>
      <c r="V2838" s="1"/>
      <c r="Z2838" s="12"/>
    </row>
    <row r="2839" spans="11:26" x14ac:dyDescent="0.25">
      <c r="K2839" s="7"/>
      <c r="L2839" s="3"/>
      <c r="N2839" s="2"/>
      <c r="O2839" s="2"/>
      <c r="P2839" s="1"/>
      <c r="R2839" s="3"/>
      <c r="T2839" s="2"/>
      <c r="V2839" s="1"/>
      <c r="Z2839" s="12"/>
    </row>
    <row r="2840" spans="11:26" x14ac:dyDescent="0.25">
      <c r="K2840" s="7"/>
      <c r="O2840" s="2"/>
      <c r="P2840" s="1"/>
      <c r="V2840" s="1"/>
      <c r="Z2840" s="12"/>
    </row>
    <row r="2841" spans="11:26" x14ac:dyDescent="0.25">
      <c r="K2841" s="7"/>
      <c r="L2841" s="2"/>
      <c r="N2841" s="2"/>
      <c r="O2841" s="2"/>
      <c r="P2841" s="1"/>
      <c r="R2841" s="2"/>
      <c r="T2841" s="2"/>
      <c r="V2841" s="1"/>
      <c r="Z2841" s="12"/>
    </row>
    <row r="2842" spans="11:26" x14ac:dyDescent="0.25">
      <c r="K2842" s="7"/>
      <c r="L2842" s="2"/>
      <c r="N2842" s="2"/>
      <c r="O2842" s="2"/>
      <c r="P2842" s="1"/>
      <c r="R2842" s="2"/>
      <c r="T2842" s="2"/>
      <c r="V2842" s="1"/>
      <c r="Z2842" s="12"/>
    </row>
    <row r="2843" spans="11:26" x14ac:dyDescent="0.25">
      <c r="K2843" s="7"/>
      <c r="L2843" s="2"/>
      <c r="N2843" s="2"/>
      <c r="O2843" s="2"/>
      <c r="P2843" s="1"/>
      <c r="R2843" s="2"/>
      <c r="T2843" s="2"/>
      <c r="V2843" s="1"/>
      <c r="Z2843" s="12"/>
    </row>
    <row r="2844" spans="11:26" x14ac:dyDescent="0.25">
      <c r="K2844" s="7"/>
      <c r="O2844" s="2"/>
      <c r="P2844" s="1"/>
      <c r="V2844" s="1"/>
      <c r="Z2844" s="12"/>
    </row>
    <row r="2845" spans="11:26" x14ac:dyDescent="0.25">
      <c r="K2845" s="7"/>
      <c r="O2845" s="2"/>
      <c r="P2845" s="1"/>
      <c r="V2845" s="1"/>
      <c r="Z2845" s="12"/>
    </row>
    <row r="2846" spans="11:26" x14ac:dyDescent="0.25">
      <c r="K2846" s="7"/>
      <c r="L2846" s="2"/>
      <c r="N2846" s="2"/>
      <c r="O2846" s="2"/>
      <c r="P2846" s="1"/>
      <c r="R2846" s="2"/>
      <c r="T2846" s="2"/>
      <c r="V2846" s="1"/>
      <c r="Z2846" s="12"/>
    </row>
    <row r="2847" spans="11:26" x14ac:dyDescent="0.25">
      <c r="K2847" s="7"/>
      <c r="O2847" s="2"/>
      <c r="P2847" s="1"/>
      <c r="V2847" s="1"/>
      <c r="Z2847" s="12"/>
    </row>
    <row r="2848" spans="11:26" x14ac:dyDescent="0.25">
      <c r="K2848" s="7"/>
      <c r="O2848" s="2"/>
      <c r="P2848" s="1"/>
      <c r="V2848" s="1"/>
      <c r="Z2848" s="12"/>
    </row>
    <row r="2849" spans="11:26" x14ac:dyDescent="0.25">
      <c r="K2849" s="7"/>
      <c r="O2849" s="2"/>
      <c r="P2849" s="1"/>
      <c r="V2849" s="1"/>
      <c r="Z2849" s="12"/>
    </row>
    <row r="2850" spans="11:26" x14ac:dyDescent="0.25">
      <c r="K2850" s="7"/>
      <c r="N2850" s="2"/>
      <c r="O2850" s="2"/>
      <c r="P2850" s="1"/>
      <c r="T2850" s="2"/>
      <c r="V2850" s="1"/>
      <c r="Z2850" s="12"/>
    </row>
    <row r="2851" spans="11:26" x14ac:dyDescent="0.25">
      <c r="K2851" s="7"/>
      <c r="L2851" s="2"/>
      <c r="N2851" s="2"/>
      <c r="O2851" s="2"/>
      <c r="P2851" s="1"/>
      <c r="R2851" s="2"/>
      <c r="T2851" s="2"/>
      <c r="V2851" s="1"/>
      <c r="Z2851" s="12"/>
    </row>
    <row r="2852" spans="11:26" x14ac:dyDescent="0.25">
      <c r="K2852" s="7"/>
      <c r="O2852" s="2"/>
      <c r="P2852" s="1"/>
      <c r="V2852" s="1"/>
      <c r="Z2852" s="12"/>
    </row>
    <row r="2853" spans="11:26" x14ac:dyDescent="0.25">
      <c r="K2853" s="7"/>
      <c r="L2853" s="2"/>
      <c r="N2853" s="2"/>
      <c r="O2853" s="2"/>
      <c r="P2853" s="1"/>
      <c r="R2853" s="2"/>
      <c r="T2853" s="2"/>
      <c r="V2853" s="1"/>
      <c r="Z2853" s="12"/>
    </row>
    <row r="2854" spans="11:26" x14ac:dyDescent="0.25">
      <c r="K2854" s="7"/>
      <c r="L2854" s="2"/>
      <c r="N2854" s="2"/>
      <c r="O2854" s="2"/>
      <c r="P2854" s="1"/>
      <c r="R2854" s="2"/>
      <c r="T2854" s="2"/>
      <c r="V2854" s="1"/>
      <c r="Z2854" s="12"/>
    </row>
    <row r="2855" spans="11:26" x14ac:dyDescent="0.25">
      <c r="K2855" s="7"/>
      <c r="L2855" s="3"/>
      <c r="N2855" s="2"/>
      <c r="O2855" s="2"/>
      <c r="P2855" s="1"/>
      <c r="R2855" s="3"/>
      <c r="T2855" s="2"/>
      <c r="V2855" s="1"/>
      <c r="Z2855" s="12"/>
    </row>
    <row r="2856" spans="11:26" x14ac:dyDescent="0.25">
      <c r="K2856" s="7"/>
      <c r="N2856" s="2"/>
      <c r="O2856" s="2"/>
      <c r="P2856" s="1"/>
      <c r="T2856" s="2"/>
      <c r="V2856" s="1"/>
      <c r="Z2856" s="12"/>
    </row>
    <row r="2857" spans="11:26" x14ac:dyDescent="0.25">
      <c r="K2857" s="7"/>
      <c r="L2857" s="2"/>
      <c r="N2857" s="2"/>
      <c r="O2857" s="2"/>
      <c r="P2857" s="1"/>
      <c r="R2857" s="2"/>
      <c r="T2857" s="2"/>
      <c r="V2857" s="1"/>
      <c r="Z2857" s="12"/>
    </row>
    <row r="2858" spans="11:26" x14ac:dyDescent="0.25">
      <c r="K2858" s="7"/>
      <c r="N2858" s="2"/>
      <c r="O2858" s="2"/>
      <c r="P2858" s="1"/>
      <c r="T2858" s="2"/>
      <c r="V2858" s="1"/>
      <c r="Z2858" s="12"/>
    </row>
    <row r="2859" spans="11:26" x14ac:dyDescent="0.25">
      <c r="K2859" s="7"/>
      <c r="O2859" s="2"/>
      <c r="P2859" s="1"/>
      <c r="V2859" s="1"/>
      <c r="Z2859" s="12"/>
    </row>
    <row r="2860" spans="11:26" x14ac:dyDescent="0.25">
      <c r="K2860" s="7"/>
      <c r="O2860" s="2"/>
      <c r="P2860" s="1"/>
      <c r="V2860" s="1"/>
      <c r="Z2860" s="12"/>
    </row>
    <row r="2861" spans="11:26" x14ac:dyDescent="0.25">
      <c r="K2861" s="7"/>
      <c r="L2861" s="2"/>
      <c r="N2861" s="2"/>
      <c r="O2861" s="2"/>
      <c r="P2861" s="1"/>
      <c r="R2861" s="2"/>
      <c r="T2861" s="2"/>
      <c r="V2861" s="1"/>
      <c r="Z2861" s="12"/>
    </row>
    <row r="2862" spans="11:26" x14ac:dyDescent="0.25">
      <c r="K2862" s="7"/>
      <c r="L2862" s="2"/>
      <c r="N2862" s="2"/>
      <c r="O2862" s="2"/>
      <c r="P2862" s="1"/>
      <c r="R2862" s="2"/>
      <c r="T2862" s="2"/>
      <c r="V2862" s="1"/>
      <c r="Z2862" s="12"/>
    </row>
    <row r="2863" spans="11:26" x14ac:dyDescent="0.25">
      <c r="K2863" s="7"/>
      <c r="L2863" s="2"/>
      <c r="N2863" s="2"/>
      <c r="O2863" s="2"/>
      <c r="P2863" s="1"/>
      <c r="R2863" s="2"/>
      <c r="T2863" s="2"/>
      <c r="V2863" s="1"/>
      <c r="Z2863" s="12"/>
    </row>
    <row r="2864" spans="11:26" x14ac:dyDescent="0.25">
      <c r="K2864" s="7"/>
      <c r="L2864" s="2"/>
      <c r="N2864" s="2"/>
      <c r="O2864" s="2"/>
      <c r="P2864" s="1"/>
      <c r="R2864" s="2"/>
      <c r="T2864" s="2"/>
      <c r="V2864" s="1"/>
      <c r="Z2864" s="12"/>
    </row>
  </sheetData>
  <phoneticPr fontId="1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B9C19-CBAF-4C0C-B0A0-3DEBAA3A565E}">
  <dimension ref="C1:C62"/>
  <sheetViews>
    <sheetView tabSelected="1" zoomScale="70" zoomScaleNormal="70" workbookViewId="0">
      <selection activeCell="AC11" sqref="AC11"/>
    </sheetView>
  </sheetViews>
  <sheetFormatPr defaultRowHeight="15.75" x14ac:dyDescent="0.25"/>
  <cols>
    <col min="1" max="2" width="3.375" customWidth="1"/>
    <col min="4" max="4" width="11.75" customWidth="1"/>
    <col min="6" max="6" width="10.375" customWidth="1"/>
    <col min="8" max="8" width="10.5" customWidth="1"/>
    <col min="9" max="9" width="10.625" customWidth="1"/>
    <col min="11" max="11" width="10.5" customWidth="1"/>
  </cols>
  <sheetData>
    <row r="1" spans="3:3" s="31" customFormat="1" x14ac:dyDescent="0.25"/>
    <row r="2" spans="3:3" s="31" customFormat="1" ht="49.5" x14ac:dyDescent="0.85">
      <c r="C2" s="32" t="s">
        <v>16237</v>
      </c>
    </row>
    <row r="3" spans="3:3" s="31" customFormat="1" ht="18.75" x14ac:dyDescent="0.3">
      <c r="C3" s="34" t="s">
        <v>16238</v>
      </c>
    </row>
    <row r="4" spans="3:3" s="31" customFormat="1" x14ac:dyDescent="0.25"/>
    <row r="5" spans="3:3" s="31" customFormat="1" x14ac:dyDescent="0.25"/>
    <row r="6" spans="3:3" s="31" customFormat="1" x14ac:dyDescent="0.25"/>
    <row r="7" spans="3:3" s="31" customFormat="1" x14ac:dyDescent="0.25"/>
    <row r="8" spans="3:3" s="31" customFormat="1" x14ac:dyDescent="0.25"/>
    <row r="9" spans="3:3" s="30" customFormat="1" x14ac:dyDescent="0.25"/>
    <row r="10" spans="3:3" s="30" customFormat="1" x14ac:dyDescent="0.25"/>
    <row r="11" spans="3:3" s="30" customFormat="1" x14ac:dyDescent="0.25"/>
    <row r="12" spans="3:3" s="30" customFormat="1" x14ac:dyDescent="0.25"/>
    <row r="13" spans="3:3" s="30" customFormat="1" x14ac:dyDescent="0.25"/>
    <row r="14" spans="3:3" s="30" customFormat="1" x14ac:dyDescent="0.25"/>
    <row r="15" spans="3:3" s="30" customFormat="1" x14ac:dyDescent="0.25"/>
    <row r="16" spans="3:3" s="30" customFormat="1" x14ac:dyDescent="0.25"/>
    <row r="17" s="30" customFormat="1" x14ac:dyDescent="0.25"/>
    <row r="18" s="30" customFormat="1" x14ac:dyDescent="0.25"/>
    <row r="19" s="30" customFormat="1" x14ac:dyDescent="0.25"/>
    <row r="20" s="30" customFormat="1" x14ac:dyDescent="0.25"/>
    <row r="21" s="30" customFormat="1" x14ac:dyDescent="0.25"/>
    <row r="22" s="30" customFormat="1" x14ac:dyDescent="0.25"/>
    <row r="23" s="30" customFormat="1" x14ac:dyDescent="0.25"/>
    <row r="24" s="30" customFormat="1" x14ac:dyDescent="0.25"/>
    <row r="25" s="30" customFormat="1" x14ac:dyDescent="0.25"/>
    <row r="26" s="30" customFormat="1" x14ac:dyDescent="0.25"/>
    <row r="27" s="30" customFormat="1" x14ac:dyDescent="0.25"/>
    <row r="28" s="30" customFormat="1" x14ac:dyDescent="0.25"/>
    <row r="29" s="30" customFormat="1" x14ac:dyDescent="0.25"/>
    <row r="30" s="30" customFormat="1" x14ac:dyDescent="0.25"/>
    <row r="31" s="30" customFormat="1" x14ac:dyDescent="0.25"/>
    <row r="32" s="30" customFormat="1" x14ac:dyDescent="0.25"/>
    <row r="33" s="30" customFormat="1" x14ac:dyDescent="0.25"/>
    <row r="34" s="30" customFormat="1" x14ac:dyDescent="0.25"/>
    <row r="35" s="30" customFormat="1" x14ac:dyDescent="0.25"/>
    <row r="36" s="30" customFormat="1" x14ac:dyDescent="0.25"/>
    <row r="37" s="30" customFormat="1" x14ac:dyDescent="0.25"/>
    <row r="38" s="30" customFormat="1" x14ac:dyDescent="0.25"/>
    <row r="39" s="30" customFormat="1" x14ac:dyDescent="0.25"/>
    <row r="40" s="30" customFormat="1" x14ac:dyDescent="0.25"/>
    <row r="41" s="30" customFormat="1" x14ac:dyDescent="0.25"/>
    <row r="42" s="30" customFormat="1" x14ac:dyDescent="0.25"/>
    <row r="43" s="30" customFormat="1" x14ac:dyDescent="0.25"/>
    <row r="44" s="30" customFormat="1" x14ac:dyDescent="0.25"/>
    <row r="45" s="30" customFormat="1" x14ac:dyDescent="0.25"/>
    <row r="46" s="30" customFormat="1" x14ac:dyDescent="0.25"/>
    <row r="47" s="30" customFormat="1" x14ac:dyDescent="0.25"/>
    <row r="48" s="30" customFormat="1" x14ac:dyDescent="0.25"/>
    <row r="49" s="30" customFormat="1" x14ac:dyDescent="0.25"/>
    <row r="50" s="30" customFormat="1" x14ac:dyDescent="0.25"/>
    <row r="51" s="30" customFormat="1" x14ac:dyDescent="0.25"/>
    <row r="52" s="30" customFormat="1" x14ac:dyDescent="0.25"/>
    <row r="53" s="30" customFormat="1" x14ac:dyDescent="0.25"/>
    <row r="54" s="30" customFormat="1" x14ac:dyDescent="0.25"/>
    <row r="55" s="30" customFormat="1" x14ac:dyDescent="0.25"/>
    <row r="56" s="30" customFormat="1" x14ac:dyDescent="0.25"/>
    <row r="57" s="30" customFormat="1" x14ac:dyDescent="0.25"/>
    <row r="58" s="30" customFormat="1" x14ac:dyDescent="0.25"/>
    <row r="59" s="30" customFormat="1" x14ac:dyDescent="0.25"/>
    <row r="60" s="30" customFormat="1" x14ac:dyDescent="0.25"/>
    <row r="61" s="30" customFormat="1" x14ac:dyDescent="0.25"/>
    <row r="62" s="30"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745D2-1BB9-41C8-9EA4-F2EC95FEB21C}">
  <dimension ref="B3:C6"/>
  <sheetViews>
    <sheetView workbookViewId="0">
      <selection activeCell="C5" sqref="C5"/>
    </sheetView>
  </sheetViews>
  <sheetFormatPr defaultRowHeight="20.25" x14ac:dyDescent="0.35"/>
  <cols>
    <col min="2" max="2" width="12.25" bestFit="1" customWidth="1"/>
    <col min="3" max="3" width="25" style="28" bestFit="1" customWidth="1"/>
  </cols>
  <sheetData>
    <row r="3" spans="2:3" x14ac:dyDescent="0.35">
      <c r="B3" t="s">
        <v>16230</v>
      </c>
      <c r="C3" s="25">
        <f>AVERAGE('Cleaned Data'!W2:W1260)</f>
        <v>0.45696953950944574</v>
      </c>
    </row>
    <row r="4" spans="2:3" x14ac:dyDescent="0.35">
      <c r="B4" t="s">
        <v>16231</v>
      </c>
      <c r="C4" s="26">
        <f>AVERAGE('Cleaned Data'!Y2:Y1260)</f>
        <v>4.0847498014297114</v>
      </c>
    </row>
    <row r="5" spans="2:3" x14ac:dyDescent="0.35">
      <c r="B5" t="s">
        <v>16232</v>
      </c>
      <c r="C5" s="27">
        <f>SUM('Cleaned Data'!AB2:AB1260)</f>
        <v>21218373</v>
      </c>
    </row>
    <row r="6" spans="2:3" x14ac:dyDescent="0.35">
      <c r="B6" t="s">
        <v>16233</v>
      </c>
      <c r="C6" s="29">
        <f>SUM('Cleaned Data'!V2:V1260)</f>
        <v>106219767055.52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V1466"/>
  <sheetViews>
    <sheetView topLeftCell="H1" zoomScale="90" zoomScaleNormal="90" workbookViewId="0">
      <selection activeCell="B326" sqref="B326"/>
    </sheetView>
  </sheetViews>
  <sheetFormatPr defaultColWidth="11.5" defaultRowHeight="15.75" x14ac:dyDescent="0.25"/>
  <cols>
    <col min="1" max="1" width="13.625" bestFit="1" customWidth="1"/>
    <col min="2" max="3" width="168" customWidth="1"/>
    <col min="4" max="4" width="48.75" customWidth="1"/>
    <col min="5" max="5" width="255.625" bestFit="1" customWidth="1"/>
    <col min="6" max="6" width="119.25" bestFit="1" customWidth="1"/>
    <col min="7" max="8" width="119.25" customWidth="1"/>
    <col min="9" max="9" width="15" bestFit="1" customWidth="1"/>
    <col min="10" max="10" width="11" bestFit="1" customWidth="1"/>
    <col min="11" max="11" width="18.125" bestFit="1" customWidth="1"/>
    <col min="13" max="13" width="12.25" style="4" bestFit="1" customWidth="1"/>
    <col min="14" max="15" width="255.5" customWidth="1"/>
    <col min="16" max="16" width="65.5" customWidth="1"/>
    <col min="17" max="17" width="126.25" bestFit="1" customWidth="1"/>
    <col min="19" max="19" width="252.375" customWidth="1"/>
    <col min="20" max="20" width="255.625" bestFit="1" customWidth="1"/>
  </cols>
  <sheetData>
    <row r="1" spans="1:22" s="5" customFormat="1" x14ac:dyDescent="0.25">
      <c r="A1" s="5" t="s">
        <v>0</v>
      </c>
      <c r="B1" s="5" t="s">
        <v>1</v>
      </c>
      <c r="C1" s="5" t="s">
        <v>13013</v>
      </c>
      <c r="D1" s="5" t="s">
        <v>12967</v>
      </c>
      <c r="E1" s="5" t="s">
        <v>12968</v>
      </c>
      <c r="F1" s="5" t="s">
        <v>13014</v>
      </c>
      <c r="G1" s="5" t="s">
        <v>13015</v>
      </c>
      <c r="H1" s="5" t="s">
        <v>13016</v>
      </c>
      <c r="I1" s="5" t="s">
        <v>2</v>
      </c>
      <c r="J1" s="5" t="s">
        <v>3</v>
      </c>
      <c r="K1" s="5" t="s">
        <v>4</v>
      </c>
      <c r="L1" s="5" t="s">
        <v>5</v>
      </c>
      <c r="M1" s="6" t="s">
        <v>6</v>
      </c>
      <c r="N1" s="5" t="s">
        <v>7</v>
      </c>
      <c r="O1" s="5" t="s">
        <v>13081</v>
      </c>
      <c r="P1" s="5" t="s">
        <v>8</v>
      </c>
      <c r="Q1" s="5" t="s">
        <v>9</v>
      </c>
      <c r="R1" s="5" t="s">
        <v>10</v>
      </c>
      <c r="S1" s="5" t="s">
        <v>11</v>
      </c>
      <c r="T1" s="5" t="s">
        <v>12</v>
      </c>
      <c r="U1" s="5" t="s">
        <v>13</v>
      </c>
      <c r="V1" s="5" t="s">
        <v>14</v>
      </c>
    </row>
    <row r="2" spans="1:22" x14ac:dyDescent="0.25">
      <c r="A2" t="s">
        <v>15</v>
      </c>
      <c r="B2" t="s">
        <v>16</v>
      </c>
      <c r="C2" t="str">
        <f t="shared" ref="C2:C65" si="0">TRIM(SUBSTITUTE(SUBSTITUTE(SUBSTITUTE(SUBSTITUTE(SUBSTITUTE(SUBSTITUTE(B2,"&amp;","and"),"&lt;",""),"&gt;",""),"/"," "),CHAR(160)," "),CHAR(10)," "))</f>
        <v>Wayona Nylon Braided USB to Lightning Fast Charging and Data Sync Cable Compatible for iPhone 13, 12,11, X, 8, 7, 6, 5, iPad Air, Pro, Mini (3 FT Pack of 1, Grey)</v>
      </c>
      <c r="D2" t="str" cm="1">
        <f t="array" ref="D2">PROPER(_xlfn.TEXTJOIN(" ", TRUE, INDEX(_xlfn.FILTERXML("&lt;t&gt;&lt;s&gt;" &amp; SUBSTITUTE(C2," ","&lt;/s&gt;&lt;s&gt;") &amp; "&lt;/s&gt;&lt;/t&gt;", "//s"), _xlfn.SEQUENCE(4))))</f>
        <v>Wayona Nylon Braided Usb</v>
      </c>
      <c r="E2" t="str">
        <f>IFERROR(TRIM(MID(C2, FIND("~", SUBSTITUTE(C2, " ", "~", 6)) + 1, LEN(C2))), "")</f>
        <v>Fast Charging and Data Sync Cable Compatible for iPhone 13, 12,11, X, 8, 7, 6, 5, iPad Air, Pro, Mini (3 FT Pack of 1, Grey)</v>
      </c>
      <c r="F2" t="s">
        <v>17</v>
      </c>
      <c r="G2" t="str">
        <f>TRIM(RIGHT(SUBSTITUTE(F2, "|", REPT(" ", 100)), 100))</f>
        <v>USBCables</v>
      </c>
      <c r="H2" s="7" t="str">
        <f t="array" aca="1" ref="H2" ca="1">_xlfn.TEXTJOIN("", TRUE, IF((ROW(INDIRECT("1:" &amp; LEN(G2)))&gt;1) * (CODE(MID(G2, ROW(INDIRECT("1:" &amp; LEN(G2))), 1))&gt;=65) * (CODE(MID(G2, ROW(INDIRECT("1:" &amp; LEN(G2))), 1))&lt;=90), " " &amp; MID(G2, ROW(INDIRECT("1:" &amp; LEN(G2))), 1), MID(G2, ROW(INDIRECT("1:" &amp; LEN(G2))), 1)))</f>
        <v>U S B Cables</v>
      </c>
      <c r="I2">
        <v>399</v>
      </c>
      <c r="J2" s="2">
        <v>1099</v>
      </c>
      <c r="K2" s="1">
        <v>0.64</v>
      </c>
      <c r="L2">
        <v>4.2</v>
      </c>
      <c r="M2" s="4">
        <v>24269</v>
      </c>
      <c r="N2" t="s">
        <v>18</v>
      </c>
      <c r="O2" t="str">
        <f>PROPER(TRIM(SUBSTITUTE(SUBSTITUTE(SUBSTITUTE(SUBSTITUTE(SUBSTITUTE(SUBSTITUTE(SUBSTITUTE(SUBSTITUTE(SUBSTITUTE(N2,CHAR(10)," "),CHAR(13)," "),CHAR(160)," "), "•", ""), "  ", " "), "..", "."), ",,", ","), " ,", ","), ", ", ", ")))</f>
        <v>High Compatibility : Compatible With Iphone 12, 11, X/Xsmax/Xr,Iphone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v>
      </c>
      <c r="P2" t="s">
        <v>19</v>
      </c>
      <c r="Q2" t="s">
        <v>20</v>
      </c>
      <c r="R2" t="s">
        <v>21</v>
      </c>
      <c r="S2" t="s">
        <v>22</v>
      </c>
      <c r="T2" t="s">
        <v>23</v>
      </c>
      <c r="U2" t="s">
        <v>24</v>
      </c>
      <c r="V2" t="s">
        <v>25</v>
      </c>
    </row>
    <row r="3" spans="1:22" x14ac:dyDescent="0.25">
      <c r="A3" t="s">
        <v>26</v>
      </c>
      <c r="B3" t="s">
        <v>27</v>
      </c>
      <c r="C3" t="str">
        <f t="shared" si="0"/>
        <v>Ambrane Unbreakable 60W 3A Fast Charging 1.5m Braided Type C Cable for Smartphones, Tablets, Laptops and other Type C devices, PD Technology, 480Mbps Data Sync, Quick Charge 3.0 (RCT15A, Black)</v>
      </c>
      <c r="D3" t="str" cm="1">
        <f t="array" ref="D3">PROPER(_xlfn.TEXTJOIN(" ", TRUE, INDEX(_xlfn.FILTERXML("&lt;t&gt;&lt;s&gt;" &amp; SUBSTITUTE(C3," ","&lt;/s&gt;&lt;s&gt;") &amp; "&lt;/s&gt;&lt;/t&gt;", "//s"), _xlfn.SEQUENCE(4))))</f>
        <v>Ambrane Unbreakable 60W 3A</v>
      </c>
      <c r="E3" t="str">
        <f t="shared" ref="E3:E66" si="1">IFERROR(TRIM(MID(C3, FIND("~", SUBSTITUTE(C3, " ", "~", 6)) + 1, LEN(C3))), "")</f>
        <v>1.5m Braided Type C Cable for Smartphones, Tablets, Laptops and other Type C devices, PD Technology, 480Mbps Data Sync, Quick Charge 3.0 (RCT15A, Black)</v>
      </c>
      <c r="F3" t="s">
        <v>17</v>
      </c>
      <c r="G3" t="str">
        <f t="shared" ref="G3:G66" si="2">TRIM(RIGHT(SUBSTITUTE(F3, "|", REPT(" ", 100)), 100))</f>
        <v>USBCables</v>
      </c>
      <c r="H3" s="7" t="str">
        <f t="array" aca="1" ref="H3" ca="1">_xlfn.TEXTJOIN("", TRUE, IF((ROW(INDIRECT("1:" &amp; LEN(G3)))&gt;1) * (CODE(MID(G3, ROW(INDIRECT("1:" &amp; LEN(G3))), 1))&gt;=65) * (CODE(MID(G3, ROW(INDIRECT("1:" &amp; LEN(G3))), 1))&lt;=90), " " &amp; MID(G3, ROW(INDIRECT("1:" &amp; LEN(G3))), 1), MID(G3, ROW(INDIRECT("1:" &amp; LEN(G3))), 1)))</f>
        <v>U S B Cables</v>
      </c>
      <c r="I3">
        <v>199</v>
      </c>
      <c r="J3">
        <v>349</v>
      </c>
      <c r="K3" s="1">
        <v>0.43</v>
      </c>
      <c r="L3">
        <v>4</v>
      </c>
      <c r="M3" s="4">
        <v>43994</v>
      </c>
      <c r="N3" t="s">
        <v>28</v>
      </c>
      <c r="O3" t="str">
        <f t="shared" ref="O3:O66" si="3">PROPER(TRIM(SUBSTITUTE(SUBSTITUTE(SUBSTITUTE(SUBSTITUTE(SUBSTITUTE(SUBSTITUTE(SUBSTITUTE(SUBSTITUTE(SUBSTITUTE(N3,CHAR(10)," "),CHAR(13)," "),CHAR(160)," "), "•", ""), "  ", " "), "..", "."), ",,", ","), " ,", ","), ", ", ", ")))</f>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3" t="s">
        <v>29</v>
      </c>
      <c r="Q3" t="s">
        <v>30</v>
      </c>
      <c r="R3" t="s">
        <v>31</v>
      </c>
      <c r="S3" t="s">
        <v>32</v>
      </c>
      <c r="T3" t="s">
        <v>33</v>
      </c>
      <c r="U3" t="s">
        <v>34</v>
      </c>
      <c r="V3" t="s">
        <v>35</v>
      </c>
    </row>
    <row r="4" spans="1:22" x14ac:dyDescent="0.25">
      <c r="A4" t="s">
        <v>36</v>
      </c>
      <c r="B4" t="s">
        <v>37</v>
      </c>
      <c r="C4" t="str">
        <f t="shared" si="0"/>
        <v>Sounce Fast Phone Charging Cable and Data Sync USB Cable Compatible for iPhone 13, 12,11, X, 8, 7, 6, 5, iPad Air, Pro, Mini and iOS Devices</v>
      </c>
      <c r="D4" t="str" cm="1">
        <f t="array" ref="D4">PROPER(_xlfn.TEXTJOIN(" ", TRUE, INDEX(_xlfn.FILTERXML("&lt;t&gt;&lt;s&gt;" &amp; SUBSTITUTE(C4," ","&lt;/s&gt;&lt;s&gt;") &amp; "&lt;/s&gt;&lt;/t&gt;", "//s"), _xlfn.SEQUENCE(4))))</f>
        <v>Sounce Fast Phone Charging</v>
      </c>
      <c r="E4" t="str">
        <f t="shared" si="1"/>
        <v>Data Sync USB Cable Compatible for iPhone 13, 12,11, X, 8, 7, 6, 5, iPad Air, Pro, Mini and iOS Devices</v>
      </c>
      <c r="F4" t="s">
        <v>17</v>
      </c>
      <c r="G4" t="str">
        <f t="shared" si="2"/>
        <v>USBCables</v>
      </c>
      <c r="H4" s="7" t="str">
        <f t="array" aca="1" ref="H4" ca="1">_xlfn.TEXTJOIN("", TRUE, IF((ROW(INDIRECT("1:" &amp; LEN(G4)))&gt;1) * (CODE(MID(G4, ROW(INDIRECT("1:" &amp; LEN(G4))), 1))&gt;=65) * (CODE(MID(G4, ROW(INDIRECT("1:" &amp; LEN(G4))), 1))&lt;=90), " " &amp; MID(G4, ROW(INDIRECT("1:" &amp; LEN(G4))), 1), MID(G4, ROW(INDIRECT("1:" &amp; LEN(G4))), 1)))</f>
        <v>U S B Cables</v>
      </c>
      <c r="I4">
        <v>199</v>
      </c>
      <c r="J4" s="2">
        <v>1899</v>
      </c>
      <c r="K4" s="1">
        <v>0.9</v>
      </c>
      <c r="L4">
        <v>3.9</v>
      </c>
      <c r="M4" s="4">
        <v>7928</v>
      </c>
      <c r="N4" t="s">
        <v>13017</v>
      </c>
      <c r="O4" t="str">
        <f t="shared" si="3"/>
        <v>Fast Charger&amp; Data Sync„Äë-With Built-In Safety Proctections And Four-Core Copper Wires Promote Maximum Signal Quality And Strength And Enhance Charging &amp; Data Transfer Speed With Up To 480 Mb/S Transferring Speed.| Compatibility„Äë-Compatible With Iphone 13, 12,11, X, 8, 7, 6, 5, Ipad Air, Pro, Mini &amp; Ios Devices.|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4" t="s">
        <v>38</v>
      </c>
      <c r="Q4" t="s">
        <v>39</v>
      </c>
      <c r="R4" t="s">
        <v>40</v>
      </c>
      <c r="S4" t="s">
        <v>41</v>
      </c>
      <c r="T4" t="s">
        <v>42</v>
      </c>
      <c r="U4" t="s">
        <v>43</v>
      </c>
      <c r="V4" t="s">
        <v>44</v>
      </c>
    </row>
    <row r="5" spans="1:22" x14ac:dyDescent="0.25">
      <c r="A5" t="s">
        <v>45</v>
      </c>
      <c r="B5" t="s">
        <v>46</v>
      </c>
      <c r="C5" t="str">
        <f t="shared" si="0"/>
        <v>boAt Deuce USB 300 2 in 1 Type-C and Micro USB Stress Resistant, Tangle-Free, Sturdy Cable with 3A Fast Charging and 480mbps Data Transmission, 10000+ Bends Lifespan and Extended 1.5m Length(Martian Red)</v>
      </c>
      <c r="D5" t="str" cm="1">
        <f t="array" ref="D5">PROPER(_xlfn.TEXTJOIN(" ", TRUE, INDEX(_xlfn.FILTERXML("&lt;t&gt;&lt;s&gt;" &amp; SUBSTITUTE(C5," ","&lt;/s&gt;&lt;s&gt;") &amp; "&lt;/s&gt;&lt;/t&gt;", "//s"), _xlfn.SEQUENCE(4))))</f>
        <v>Boat Deuce Usb 300</v>
      </c>
      <c r="E5" t="str">
        <f t="shared" si="1"/>
        <v>1 Type-C and Micro USB Stress Resistant, Tangle-Free, Sturdy Cable with 3A Fast Charging and 480mbps Data Transmission, 10000+ Bends Lifespan and Extended 1.5m Length(Martian Red)</v>
      </c>
      <c r="F5" t="s">
        <v>17</v>
      </c>
      <c r="G5" t="str">
        <f t="shared" si="2"/>
        <v>USBCables</v>
      </c>
      <c r="H5" s="7" t="str">
        <f t="array" aca="1" ref="H5" ca="1">_xlfn.TEXTJOIN("", TRUE, IF((ROW(INDIRECT("1:" &amp; LEN(G5)))&gt;1) * (CODE(MID(G5, ROW(INDIRECT("1:" &amp; LEN(G5))), 1))&gt;=65) * (CODE(MID(G5, ROW(INDIRECT("1:" &amp; LEN(G5))), 1))&lt;=90), " " &amp; MID(G5, ROW(INDIRECT("1:" &amp; LEN(G5))), 1), MID(G5, ROW(INDIRECT("1:" &amp; LEN(G5))), 1)))</f>
        <v>U S B Cables</v>
      </c>
      <c r="I5">
        <v>329</v>
      </c>
      <c r="J5">
        <v>699</v>
      </c>
      <c r="K5" s="1">
        <v>0.53</v>
      </c>
      <c r="L5">
        <v>4.2</v>
      </c>
      <c r="M5" s="4">
        <v>94363</v>
      </c>
      <c r="N5" t="s">
        <v>47</v>
      </c>
      <c r="O5" t="str">
        <f t="shared" si="3"/>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v>
      </c>
      <c r="P5" t="s">
        <v>48</v>
      </c>
      <c r="Q5" t="s">
        <v>49</v>
      </c>
      <c r="R5" t="s">
        <v>50</v>
      </c>
      <c r="S5" t="s">
        <v>51</v>
      </c>
      <c r="T5" t="s">
        <v>52</v>
      </c>
      <c r="U5" t="s">
        <v>53</v>
      </c>
      <c r="V5" t="s">
        <v>54</v>
      </c>
    </row>
    <row r="6" spans="1:22" x14ac:dyDescent="0.25">
      <c r="A6" t="s">
        <v>55</v>
      </c>
      <c r="B6" t="s">
        <v>56</v>
      </c>
      <c r="C6" t="str">
        <f t="shared" si="0"/>
        <v>Portronics Konnect L 1.2M Fast Charging 3A 8 Pin USB Cable with Charge and Sync Function for iPhone, iPad (Grey)</v>
      </c>
      <c r="D6" t="str" cm="1">
        <f t="array" ref="D6">PROPER(_xlfn.TEXTJOIN(" ", TRUE, INDEX(_xlfn.FILTERXML("&lt;t&gt;&lt;s&gt;" &amp; SUBSTITUTE(C6," ","&lt;/s&gt;&lt;s&gt;") &amp; "&lt;/s&gt;&lt;/t&gt;", "//s"), _xlfn.SEQUENCE(4))))</f>
        <v>Portronics Konnect L 1.2M</v>
      </c>
      <c r="E6" t="str">
        <f t="shared" si="1"/>
        <v>3A 8 Pin USB Cable with Charge and Sync Function for iPhone, iPad (Grey)</v>
      </c>
      <c r="F6" t="s">
        <v>17</v>
      </c>
      <c r="G6" t="str">
        <f t="shared" si="2"/>
        <v>USBCables</v>
      </c>
      <c r="H6" s="7" t="str">
        <f t="array" aca="1" ref="H6" ca="1">_xlfn.TEXTJOIN("", TRUE, IF((ROW(INDIRECT("1:" &amp; LEN(G6)))&gt;1) * (CODE(MID(G6, ROW(INDIRECT("1:" &amp; LEN(G6))), 1))&gt;=65) * (CODE(MID(G6, ROW(INDIRECT("1:" &amp; LEN(G6))), 1))&lt;=90), " " &amp; MID(G6, ROW(INDIRECT("1:" &amp; LEN(G6))), 1), MID(G6, ROW(INDIRECT("1:" &amp; LEN(G6))), 1)))</f>
        <v>U S B Cables</v>
      </c>
      <c r="I6">
        <v>154</v>
      </c>
      <c r="J6">
        <v>399</v>
      </c>
      <c r="K6" s="1">
        <v>0.61</v>
      </c>
      <c r="L6">
        <v>4.2</v>
      </c>
      <c r="M6" s="4">
        <v>16905</v>
      </c>
      <c r="N6" t="s">
        <v>57</v>
      </c>
      <c r="O6" t="str">
        <f t="shared" si="3"/>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6" t="s">
        <v>58</v>
      </c>
      <c r="Q6" t="s">
        <v>59</v>
      </c>
      <c r="R6" t="s">
        <v>60</v>
      </c>
      <c r="S6" t="s">
        <v>61</v>
      </c>
      <c r="T6" t="s">
        <v>12914</v>
      </c>
      <c r="U6" t="s">
        <v>62</v>
      </c>
      <c r="V6" t="s">
        <v>63</v>
      </c>
    </row>
    <row r="7" spans="1:22" x14ac:dyDescent="0.25">
      <c r="A7" t="s">
        <v>64</v>
      </c>
      <c r="B7" t="s">
        <v>65</v>
      </c>
      <c r="C7" t="str">
        <f t="shared" si="0"/>
        <v>pTron Solero TB301 3A Type-C Data and Fast Charging Cable, Made in India, 480Mbps Data Sync, Strong and Durable 1.5-Meter Nylon Braided USB Cable for Type-C Devices for Charging Adapter (Black)</v>
      </c>
      <c r="D7" t="str" cm="1">
        <f t="array" ref="D7">PROPER(_xlfn.TEXTJOIN(" ", TRUE, INDEX(_xlfn.FILTERXML("&lt;t&gt;&lt;s&gt;" &amp; SUBSTITUTE(C7," ","&lt;/s&gt;&lt;s&gt;") &amp; "&lt;/s&gt;&lt;/t&gt;", "//s"), _xlfn.SEQUENCE(4))))</f>
        <v>Ptron Solero Tb301 3A</v>
      </c>
      <c r="E7" t="str">
        <f t="shared" si="1"/>
        <v>and Fast Charging Cable, Made in India, 480Mbps Data Sync, Strong and Durable 1.5-Meter Nylon Braided USB Cable for Type-C Devices for Charging Adapter (Black)</v>
      </c>
      <c r="F7" t="s">
        <v>17</v>
      </c>
      <c r="G7" t="str">
        <f t="shared" si="2"/>
        <v>USBCables</v>
      </c>
      <c r="H7" s="7" t="str">
        <f t="array" aca="1" ref="H7" ca="1">_xlfn.TEXTJOIN("", TRUE, IF((ROW(INDIRECT("1:" &amp; LEN(G7)))&gt;1) * (CODE(MID(G7, ROW(INDIRECT("1:" &amp; LEN(G7))), 1))&gt;=65) * (CODE(MID(G7, ROW(INDIRECT("1:" &amp; LEN(G7))), 1))&lt;=90), " " &amp; MID(G7, ROW(INDIRECT("1:" &amp; LEN(G7))), 1), MID(G7, ROW(INDIRECT("1:" &amp; LEN(G7))), 1)))</f>
        <v>U S B Cables</v>
      </c>
      <c r="I7">
        <v>149</v>
      </c>
      <c r="J7" s="2">
        <v>1000</v>
      </c>
      <c r="K7" s="1">
        <v>0.85</v>
      </c>
      <c r="L7">
        <v>3.9</v>
      </c>
      <c r="M7" s="4">
        <v>24871</v>
      </c>
      <c r="N7" t="s">
        <v>66</v>
      </c>
      <c r="O7" t="str">
        <f t="shared" si="3"/>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v>
      </c>
      <c r="P7" t="s">
        <v>67</v>
      </c>
      <c r="Q7" t="s">
        <v>68</v>
      </c>
      <c r="R7" t="s">
        <v>69</v>
      </c>
      <c r="S7" t="s">
        <v>70</v>
      </c>
      <c r="T7" t="s">
        <v>71</v>
      </c>
      <c r="U7" t="s">
        <v>72</v>
      </c>
      <c r="V7" t="s">
        <v>73</v>
      </c>
    </row>
    <row r="8" spans="1:22" x14ac:dyDescent="0.25">
      <c r="A8" t="s">
        <v>74</v>
      </c>
      <c r="B8" t="s">
        <v>75</v>
      </c>
      <c r="C8" t="str">
        <f t="shared" si="0"/>
        <v>boAt Micro USB 55 Tangle-free, Sturdy Micro USB Cable with 3A Fast Charging and 480mbps Data Transmission (Black)</v>
      </c>
      <c r="D8" t="str" cm="1">
        <f t="array" ref="D8">PROPER(_xlfn.TEXTJOIN(" ", TRUE, INDEX(_xlfn.FILTERXML("&lt;t&gt;&lt;s&gt;" &amp; SUBSTITUTE(C8," ","&lt;/s&gt;&lt;s&gt;") &amp; "&lt;/s&gt;&lt;/t&gt;", "//s"), _xlfn.SEQUENCE(4))))</f>
        <v>Boat Micro Usb 55</v>
      </c>
      <c r="E8" t="str">
        <f t="shared" si="1"/>
        <v>Micro USB Cable with 3A Fast Charging and 480mbps Data Transmission (Black)</v>
      </c>
      <c r="F8" t="s">
        <v>17</v>
      </c>
      <c r="G8" t="str">
        <f t="shared" si="2"/>
        <v>USBCables</v>
      </c>
      <c r="H8" s="7" t="str">
        <f t="array" aca="1" ref="H8" ca="1">_xlfn.TEXTJOIN("", TRUE, IF((ROW(INDIRECT("1:" &amp; LEN(G8)))&gt;1) * (CODE(MID(G8, ROW(INDIRECT("1:" &amp; LEN(G8))), 1))&gt;=65) * (CODE(MID(G8, ROW(INDIRECT("1:" &amp; LEN(G8))), 1))&lt;=90), " " &amp; MID(G8, ROW(INDIRECT("1:" &amp; LEN(G8))), 1), MID(G8, ROW(INDIRECT("1:" &amp; LEN(G8))), 1)))</f>
        <v>U S B Cables</v>
      </c>
      <c r="I8">
        <v>176.63</v>
      </c>
      <c r="J8">
        <v>499</v>
      </c>
      <c r="K8" s="1">
        <v>0.65</v>
      </c>
      <c r="L8">
        <v>4.0999999999999996</v>
      </c>
      <c r="M8" s="4">
        <v>15188</v>
      </c>
      <c r="N8" t="s">
        <v>76</v>
      </c>
      <c r="O8" t="str">
        <f t="shared" si="3"/>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v>
      </c>
      <c r="P8" t="s">
        <v>77</v>
      </c>
      <c r="Q8" t="s">
        <v>78</v>
      </c>
      <c r="R8" t="s">
        <v>79</v>
      </c>
      <c r="S8" t="s">
        <v>80</v>
      </c>
      <c r="T8" t="s">
        <v>81</v>
      </c>
      <c r="U8" t="s">
        <v>82</v>
      </c>
      <c r="V8" t="s">
        <v>83</v>
      </c>
    </row>
    <row r="9" spans="1:22" x14ac:dyDescent="0.25">
      <c r="A9" t="s">
        <v>84</v>
      </c>
      <c r="B9" t="s">
        <v>85</v>
      </c>
      <c r="C9" t="str">
        <f t="shared" si="0"/>
        <v>MI Usb Type-C Cable Smartphone (Black)</v>
      </c>
      <c r="D9" t="str" cm="1">
        <f t="array" ref="D9">PROPER(_xlfn.TEXTJOIN(" ", TRUE, INDEX(_xlfn.FILTERXML("&lt;t&gt;&lt;s&gt;" &amp; SUBSTITUTE(C9," ","&lt;/s&gt;&lt;s&gt;") &amp; "&lt;/s&gt;&lt;/t&gt;", "//s"), _xlfn.SEQUENCE(4))))</f>
        <v>Mi Usb Type-C Cable</v>
      </c>
      <c r="E9" t="str">
        <f>IFERROR(TRIM(MID(C9, FIND("~", SUBSTITUTE(C9, " ", "~", 5)) + 1, LEN(C9))), "")</f>
        <v>(Black)</v>
      </c>
      <c r="F9" t="s">
        <v>17</v>
      </c>
      <c r="G9" t="str">
        <f t="shared" si="2"/>
        <v>USBCables</v>
      </c>
      <c r="H9" s="7" t="str">
        <f t="array" aca="1" ref="H9" ca="1">_xlfn.TEXTJOIN("", TRUE, IF((ROW(INDIRECT("1:" &amp; LEN(G9)))&gt;1) * (CODE(MID(G9, ROW(INDIRECT("1:" &amp; LEN(G9))), 1))&gt;=65) * (CODE(MID(G9, ROW(INDIRECT("1:" &amp; LEN(G9))), 1))&lt;=90), " " &amp; MID(G9, ROW(INDIRECT("1:" &amp; LEN(G9))), 1), MID(G9, ROW(INDIRECT("1:" &amp; LEN(G9))), 1)))</f>
        <v>U S B Cables</v>
      </c>
      <c r="I9">
        <v>229</v>
      </c>
      <c r="J9">
        <v>299</v>
      </c>
      <c r="K9" s="1">
        <v>0.23</v>
      </c>
      <c r="L9">
        <v>4.3</v>
      </c>
      <c r="M9" s="4">
        <v>30411</v>
      </c>
      <c r="N9" t="s">
        <v>86</v>
      </c>
      <c r="O9" t="str">
        <f t="shared" si="3"/>
        <v>1M Long Type-C Usb Cable|Sturdy And Durable. With Usb Cable You Can Transfer Data With Speeds Of Upto 480 Mbps|Upto 3A Output|6Months Warranty|Sturdy And Durable. With Usb Cable You Can Transfer Data With Speeds Of Upto 480 Mbps|6Months Warranty|Up To 3A Output</v>
      </c>
      <c r="P9" t="s">
        <v>87</v>
      </c>
      <c r="Q9" t="s">
        <v>88</v>
      </c>
      <c r="R9" t="s">
        <v>89</v>
      </c>
      <c r="S9" t="s">
        <v>90</v>
      </c>
      <c r="T9" t="s">
        <v>91</v>
      </c>
      <c r="U9" t="s">
        <v>92</v>
      </c>
      <c r="V9" t="s">
        <v>93</v>
      </c>
    </row>
    <row r="10" spans="1:22" x14ac:dyDescent="0.25">
      <c r="A10" t="s">
        <v>94</v>
      </c>
      <c r="B10" t="s">
        <v>95</v>
      </c>
      <c r="C10" t="str">
        <f t="shared" si="0"/>
        <v>TP-Link USB WiFi Adapter for PC(TL-WN725N), N150 Wireless Network Adapter for Desktop - Nano Size WiFi Dongle Compatible with Windows 11 10 7 8 8.1 XP Mac OS 10.9-10.15 Linux Kernel 2.6.18-4.4.3</v>
      </c>
      <c r="D10" t="str" cm="1">
        <f t="array" ref="D10">PROPER(_xlfn.TEXTJOIN(" ", TRUE, INDEX(_xlfn.FILTERXML("&lt;t&gt;&lt;s&gt;" &amp; SUBSTITUTE(C10," ","&lt;/s&gt;&lt;s&gt;") &amp; "&lt;/s&gt;&lt;/t&gt;", "//s"), _xlfn.SEQUENCE(4))))</f>
        <v>Tp-Link Usb Wifi Adapter</v>
      </c>
      <c r="E10" t="str">
        <f t="shared" si="1"/>
        <v>N150 Wireless Network Adapter for Desktop - Nano Size WiFi Dongle Compatible with Windows 11 10 7 8 8.1 XP Mac OS 10.9-10.15 Linux Kernel 2.6.18-4.4.3</v>
      </c>
      <c r="F10" t="s">
        <v>96</v>
      </c>
      <c r="G10" t="str">
        <f t="shared" si="2"/>
        <v>WirelessUSBAdapters</v>
      </c>
      <c r="H10" s="7" t="str">
        <f t="array" aca="1" ref="H10" ca="1">_xlfn.TEXTJOIN("", TRUE, IF((ROW(INDIRECT("1:" &amp; LEN(G10)))&gt;1) * (CODE(MID(G10, ROW(INDIRECT("1:" &amp; LEN(G10))), 1))&gt;=65) * (CODE(MID(G10, ROW(INDIRECT("1:" &amp; LEN(G10))), 1))&lt;=90), " " &amp; MID(G10, ROW(INDIRECT("1:" &amp; LEN(G10))), 1), MID(G10, ROW(INDIRECT("1:" &amp; LEN(G10))), 1)))</f>
        <v>Wireless U S B Adapters</v>
      </c>
      <c r="I10">
        <v>499</v>
      </c>
      <c r="J10">
        <v>999</v>
      </c>
      <c r="K10" s="1">
        <v>0.5</v>
      </c>
      <c r="L10">
        <v>4.2</v>
      </c>
      <c r="M10" s="4">
        <v>179691</v>
      </c>
      <c r="N10" t="s">
        <v>97</v>
      </c>
      <c r="O10" t="str">
        <f t="shared" si="3"/>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v>
      </c>
      <c r="P10" t="s">
        <v>98</v>
      </c>
      <c r="Q10" t="s">
        <v>99</v>
      </c>
      <c r="R10" t="s">
        <v>100</v>
      </c>
      <c r="S10" t="s">
        <v>101</v>
      </c>
      <c r="T10" t="s">
        <v>102</v>
      </c>
      <c r="U10" t="s">
        <v>103</v>
      </c>
      <c r="V10" t="s">
        <v>104</v>
      </c>
    </row>
    <row r="11" spans="1:22" x14ac:dyDescent="0.25">
      <c r="A11" t="s">
        <v>105</v>
      </c>
      <c r="B11" t="s">
        <v>106</v>
      </c>
      <c r="C11" t="str">
        <f t="shared" si="0"/>
        <v>Ambrane Unbreakable 60W 3A Fast Charging 1.5m Braided Micro USB Cable for Smartphones, Tablets, Laptops and Other Micro USB Devices, 480Mbps Data Sync, Quick Charge 3.0 (RCM15, Black)</v>
      </c>
      <c r="D11" t="str" cm="1">
        <f t="array" ref="D11">PROPER(_xlfn.TEXTJOIN(" ", TRUE, INDEX(_xlfn.FILTERXML("&lt;t&gt;&lt;s&gt;" &amp; SUBSTITUTE(C11," ","&lt;/s&gt;&lt;s&gt;") &amp; "&lt;/s&gt;&lt;/t&gt;", "//s"), _xlfn.SEQUENCE(4))))</f>
        <v>Ambrane Unbreakable 60W 3A</v>
      </c>
      <c r="E11" t="str">
        <f t="shared" si="1"/>
        <v>1.5m Braided Micro USB Cable for Smartphones, Tablets, Laptops and Other Micro USB Devices, 480Mbps Data Sync, Quick Charge 3.0 (RCM15, Black)</v>
      </c>
      <c r="F11" t="s">
        <v>17</v>
      </c>
      <c r="G11" t="str">
        <f t="shared" si="2"/>
        <v>USBCables</v>
      </c>
      <c r="H11" s="7" t="str">
        <f t="array" aca="1" ref="H11" ca="1">_xlfn.TEXTJOIN("", TRUE, IF((ROW(INDIRECT("1:" &amp; LEN(G11)))&gt;1) * (CODE(MID(G11, ROW(INDIRECT("1:" &amp; LEN(G11))), 1))&gt;=65) * (CODE(MID(G11, ROW(INDIRECT("1:" &amp; LEN(G11))), 1))&lt;=90), " " &amp; MID(G11, ROW(INDIRECT("1:" &amp; LEN(G11))), 1), MID(G11, ROW(INDIRECT("1:" &amp; LEN(G11))), 1)))</f>
        <v>U S B Cables</v>
      </c>
      <c r="I11">
        <v>199</v>
      </c>
      <c r="J11">
        <v>299</v>
      </c>
      <c r="K11" s="1">
        <v>0.33</v>
      </c>
      <c r="L11">
        <v>4</v>
      </c>
      <c r="M11" s="4">
        <v>43994</v>
      </c>
      <c r="N11" t="s">
        <v>107</v>
      </c>
      <c r="O11" t="str">
        <f t="shared" si="3"/>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11" t="s">
        <v>29</v>
      </c>
      <c r="Q11" t="s">
        <v>30</v>
      </c>
      <c r="R11" t="s">
        <v>31</v>
      </c>
      <c r="S11" t="s">
        <v>32</v>
      </c>
      <c r="T11" t="s">
        <v>33</v>
      </c>
      <c r="U11" t="s">
        <v>108</v>
      </c>
      <c r="V11" t="s">
        <v>109</v>
      </c>
    </row>
    <row r="12" spans="1:22" x14ac:dyDescent="0.25">
      <c r="A12" t="s">
        <v>110</v>
      </c>
      <c r="B12" t="s">
        <v>111</v>
      </c>
      <c r="C12" t="str">
        <f t="shared" si="0"/>
        <v>Portronics Konnect L POR-1081 Fast Charging 3A Type-C Cable 1.2Meter with Charge and Sync Function for All Type-C Devices (Grey)</v>
      </c>
      <c r="D12" t="str" cm="1">
        <f t="array" ref="D12">PROPER(_xlfn.TEXTJOIN(" ", TRUE, INDEX(_xlfn.FILTERXML("&lt;t&gt;&lt;s&gt;" &amp; SUBSTITUTE(C12," ","&lt;/s&gt;&lt;s&gt;") &amp; "&lt;/s&gt;&lt;/t&gt;", "//s"), _xlfn.SEQUENCE(4))))</f>
        <v>Portronics Konnect L Por-1081</v>
      </c>
      <c r="E12" t="str">
        <f t="shared" si="1"/>
        <v>3A Type-C Cable 1.2Meter with Charge and Sync Function for All Type-C Devices (Grey)</v>
      </c>
      <c r="F12" t="s">
        <v>17</v>
      </c>
      <c r="G12" t="str">
        <f t="shared" si="2"/>
        <v>USBCables</v>
      </c>
      <c r="H12" s="7" t="str">
        <f t="array" aca="1" ref="H12" ca="1">_xlfn.TEXTJOIN("", TRUE, IF((ROW(INDIRECT("1:" &amp; LEN(G12)))&gt;1) * (CODE(MID(G12, ROW(INDIRECT("1:" &amp; LEN(G12))), 1))&gt;=65) * (CODE(MID(G12, ROW(INDIRECT("1:" &amp; LEN(G12))), 1))&lt;=90), " " &amp; MID(G12, ROW(INDIRECT("1:" &amp; LEN(G12))), 1), MID(G12, ROW(INDIRECT("1:" &amp; LEN(G12))), 1)))</f>
        <v>U S B Cables</v>
      </c>
      <c r="I12">
        <v>154</v>
      </c>
      <c r="J12">
        <v>339</v>
      </c>
      <c r="K12" s="1">
        <v>0.55000000000000004</v>
      </c>
      <c r="L12">
        <v>4.3</v>
      </c>
      <c r="M12" s="4">
        <v>13391</v>
      </c>
      <c r="N12" t="s">
        <v>112</v>
      </c>
      <c r="O12" t="str">
        <f t="shared" si="3"/>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v>
      </c>
      <c r="P12" t="s">
        <v>113</v>
      </c>
      <c r="Q12" t="s">
        <v>114</v>
      </c>
      <c r="R12" t="s">
        <v>115</v>
      </c>
      <c r="S12" t="s">
        <v>116</v>
      </c>
      <c r="T12" t="s">
        <v>117</v>
      </c>
      <c r="U12" t="s">
        <v>118</v>
      </c>
      <c r="V12" t="s">
        <v>119</v>
      </c>
    </row>
    <row r="13" spans="1:22" x14ac:dyDescent="0.25">
      <c r="A13" t="s">
        <v>120</v>
      </c>
      <c r="B13" t="s">
        <v>121</v>
      </c>
      <c r="C13" t="str">
        <f t="shared" si="0"/>
        <v>boAt Rugged v3 Extra Tough Unbreakable Braided Micro USB Cable 1.5 Meter (Black)</v>
      </c>
      <c r="D13" t="str" cm="1">
        <f t="array" ref="D13">PROPER(_xlfn.TEXTJOIN(" ", TRUE, INDEX(_xlfn.FILTERXML("&lt;t&gt;&lt;s&gt;" &amp; SUBSTITUTE(C13," ","&lt;/s&gt;&lt;s&gt;") &amp; "&lt;/s&gt;&lt;/t&gt;", "//s"), _xlfn.SEQUENCE(4))))</f>
        <v>Boat Rugged V3 Extra</v>
      </c>
      <c r="E13" t="str">
        <f t="shared" si="1"/>
        <v>Braided Micro USB Cable 1.5 Meter (Black)</v>
      </c>
      <c r="F13" t="s">
        <v>17</v>
      </c>
      <c r="G13" t="str">
        <f t="shared" si="2"/>
        <v>USBCables</v>
      </c>
      <c r="H13" s="7" t="str">
        <f t="array" aca="1" ref="H13" ca="1">_xlfn.TEXTJOIN("", TRUE, IF((ROW(INDIRECT("1:" &amp; LEN(G13)))&gt;1) * (CODE(MID(G13, ROW(INDIRECT("1:" &amp; LEN(G13))), 1))&gt;=65) * (CODE(MID(G13, ROW(INDIRECT("1:" &amp; LEN(G13))), 1))&lt;=90), " " &amp; MID(G13, ROW(INDIRECT("1:" &amp; LEN(G13))), 1), MID(G13, ROW(INDIRECT("1:" &amp; LEN(G13))), 1)))</f>
        <v>U S B Cables</v>
      </c>
      <c r="I13">
        <v>299</v>
      </c>
      <c r="J13">
        <v>799</v>
      </c>
      <c r="K13" s="1">
        <v>0.63</v>
      </c>
      <c r="L13">
        <v>4.2</v>
      </c>
      <c r="M13" s="4">
        <v>94363</v>
      </c>
      <c r="N13" t="s">
        <v>122</v>
      </c>
      <c r="O13" t="str">
        <f t="shared" si="3"/>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v>
      </c>
      <c r="P13" t="s">
        <v>48</v>
      </c>
      <c r="Q13" t="s">
        <v>49</v>
      </c>
      <c r="R13" t="s">
        <v>50</v>
      </c>
      <c r="S13" t="s">
        <v>51</v>
      </c>
      <c r="T13" t="s">
        <v>52</v>
      </c>
      <c r="U13" t="s">
        <v>123</v>
      </c>
      <c r="V13" t="s">
        <v>124</v>
      </c>
    </row>
    <row r="14" spans="1:22" x14ac:dyDescent="0.25">
      <c r="A14" t="s">
        <v>125</v>
      </c>
      <c r="B14" t="s">
        <v>126</v>
      </c>
      <c r="C14" t="str">
        <f t="shared" si="0"/>
        <v>AmazonBasics Flexible Premium HDMI Cable (Black, 4K@60Hz, 18Gbps), 3-Foot</v>
      </c>
      <c r="D14" t="str" cm="1">
        <f t="array" ref="D14">PROPER(_xlfn.TEXTJOIN(" ", TRUE, INDEX(_xlfn.FILTERXML("&lt;t&gt;&lt;s&gt;" &amp; SUBSTITUTE(C14," ","&lt;/s&gt;&lt;s&gt;") &amp; "&lt;/s&gt;&lt;/t&gt;", "//s"), _xlfn.SEQUENCE(4))))</f>
        <v>Amazonbasics Flexible Premium Hdmi</v>
      </c>
      <c r="E14" t="str">
        <f t="shared" si="1"/>
        <v>4K@60Hz, 18Gbps), 3-Foot</v>
      </c>
      <c r="F14" t="s">
        <v>127</v>
      </c>
      <c r="G14" t="str">
        <f t="shared" si="2"/>
        <v>HDMICables</v>
      </c>
      <c r="H14" s="7" t="str">
        <f t="array" aca="1" ref="H14" ca="1">_xlfn.TEXTJOIN("", TRUE, IF((ROW(INDIRECT("1:" &amp; LEN(G14)))&gt;1) * (CODE(MID(G14, ROW(INDIRECT("1:" &amp; LEN(G14))), 1))&gt;=65) * (CODE(MID(G14, ROW(INDIRECT("1:" &amp; LEN(G14))), 1))&lt;=90), " " &amp; MID(G14, ROW(INDIRECT("1:" &amp; LEN(G14))), 1), MID(G14, ROW(INDIRECT("1:" &amp; LEN(G14))), 1)))</f>
        <v>H D M I Cables</v>
      </c>
      <c r="I14">
        <v>219</v>
      </c>
      <c r="J14">
        <v>700</v>
      </c>
      <c r="K14" s="1">
        <v>0.69</v>
      </c>
      <c r="L14">
        <v>4.4000000000000004</v>
      </c>
      <c r="M14" s="4">
        <v>426973</v>
      </c>
      <c r="N14" t="s">
        <v>128</v>
      </c>
      <c r="O14" t="str">
        <f t="shared" si="3"/>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v>
      </c>
      <c r="P14" t="s">
        <v>129</v>
      </c>
      <c r="Q14" t="s">
        <v>130</v>
      </c>
      <c r="R14" t="s">
        <v>131</v>
      </c>
      <c r="S14" t="s">
        <v>132</v>
      </c>
      <c r="T14" t="s">
        <v>133</v>
      </c>
      <c r="U14" t="s">
        <v>134</v>
      </c>
      <c r="V14" t="s">
        <v>135</v>
      </c>
    </row>
    <row r="15" spans="1:22" x14ac:dyDescent="0.25">
      <c r="A15" t="s">
        <v>136</v>
      </c>
      <c r="B15" t="s">
        <v>137</v>
      </c>
      <c r="C15" t="str">
        <f t="shared" si="0"/>
        <v>Portronics Konnect CL 20W POR-1067 Type-C to 8 Pin USB 1.2M Cable with Power Delivery and 3A Quick Charge Support, Nylon Braided for All Type-C and 8 Pin Devices, Green</v>
      </c>
      <c r="D15" t="str" cm="1">
        <f t="array" ref="D15">PROPER(_xlfn.TEXTJOIN(" ", TRUE, INDEX(_xlfn.FILTERXML("&lt;t&gt;&lt;s&gt;" &amp; SUBSTITUTE(C15," ","&lt;/s&gt;&lt;s&gt;") &amp; "&lt;/s&gt;&lt;/t&gt;", "//s"), _xlfn.SEQUENCE(4))))</f>
        <v>Portronics Konnect Cl 20W</v>
      </c>
      <c r="E15" t="str">
        <f t="shared" si="1"/>
        <v>to 8 Pin USB 1.2M Cable with Power Delivery and 3A Quick Charge Support, Nylon Braided for All Type-C and 8 Pin Devices, Green</v>
      </c>
      <c r="F15" t="s">
        <v>17</v>
      </c>
      <c r="G15" t="str">
        <f t="shared" si="2"/>
        <v>USBCables</v>
      </c>
      <c r="H15" s="7" t="str">
        <f t="array" aca="1" ref="H15" ca="1">_xlfn.TEXTJOIN("", TRUE, IF((ROW(INDIRECT("1:" &amp; LEN(G15)))&gt;1) * (CODE(MID(G15, ROW(INDIRECT("1:" &amp; LEN(G15))), 1))&gt;=65) * (CODE(MID(G15, ROW(INDIRECT("1:" &amp; LEN(G15))), 1))&lt;=90), " " &amp; MID(G15, ROW(INDIRECT("1:" &amp; LEN(G15))), 1), MID(G15, ROW(INDIRECT("1:" &amp; LEN(G15))), 1)))</f>
        <v>U S B Cables</v>
      </c>
      <c r="I15">
        <v>350</v>
      </c>
      <c r="J15">
        <v>899</v>
      </c>
      <c r="K15" s="1">
        <v>0.61</v>
      </c>
      <c r="L15">
        <v>4.2</v>
      </c>
      <c r="M15" s="4">
        <v>2262</v>
      </c>
      <c r="N15" t="s">
        <v>138</v>
      </c>
      <c r="O15" t="str">
        <f t="shared" si="3"/>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v>
      </c>
      <c r="P15" t="s">
        <v>139</v>
      </c>
      <c r="Q15" t="s">
        <v>140</v>
      </c>
      <c r="R15" t="s">
        <v>141</v>
      </c>
      <c r="S15" t="s">
        <v>142</v>
      </c>
      <c r="T15" t="s">
        <v>143</v>
      </c>
      <c r="U15" t="s">
        <v>144</v>
      </c>
      <c r="V15" t="s">
        <v>145</v>
      </c>
    </row>
    <row r="16" spans="1:22" x14ac:dyDescent="0.25">
      <c r="A16" t="s">
        <v>146</v>
      </c>
      <c r="B16" t="s">
        <v>147</v>
      </c>
      <c r="C16" t="str">
        <f t="shared" si="0"/>
        <v>Portronics Konnect L 1.2M POR-1401 Fast Charging 3A 8 Pin USB Cable with Charge and Sync Function (White)</v>
      </c>
      <c r="D16" t="str" cm="1">
        <f t="array" ref="D16">PROPER(_xlfn.TEXTJOIN(" ", TRUE, INDEX(_xlfn.FILTERXML("&lt;t&gt;&lt;s&gt;" &amp; SUBSTITUTE(C16," ","&lt;/s&gt;&lt;s&gt;") &amp; "&lt;/s&gt;&lt;/t&gt;", "//s"), _xlfn.SEQUENCE(4))))</f>
        <v>Portronics Konnect L 1.2M</v>
      </c>
      <c r="E16" t="str">
        <f t="shared" si="1"/>
        <v>Charging 3A 8 Pin USB Cable with Charge and Sync Function (White)</v>
      </c>
      <c r="F16" t="s">
        <v>17</v>
      </c>
      <c r="G16" t="str">
        <f t="shared" si="2"/>
        <v>USBCables</v>
      </c>
      <c r="H16" s="7" t="str">
        <f t="array" aca="1" ref="H16" ca="1">_xlfn.TEXTJOIN("", TRUE, IF((ROW(INDIRECT("1:" &amp; LEN(G16)))&gt;1) * (CODE(MID(G16, ROW(INDIRECT("1:" &amp; LEN(G16))), 1))&gt;=65) * (CODE(MID(G16, ROW(INDIRECT("1:" &amp; LEN(G16))), 1))&lt;=90), " " &amp; MID(G16, ROW(INDIRECT("1:" &amp; LEN(G16))), 1), MID(G16, ROW(INDIRECT("1:" &amp; LEN(G16))), 1)))</f>
        <v>U S B Cables</v>
      </c>
      <c r="I16">
        <v>159</v>
      </c>
      <c r="J16">
        <v>399</v>
      </c>
      <c r="K16" s="1">
        <v>0.6</v>
      </c>
      <c r="L16">
        <v>4.0999999999999996</v>
      </c>
      <c r="M16" s="4">
        <v>4768</v>
      </c>
      <c r="N16" t="s">
        <v>57</v>
      </c>
      <c r="O16" t="str">
        <f t="shared" si="3"/>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16" t="s">
        <v>148</v>
      </c>
      <c r="Q16" t="s">
        <v>149</v>
      </c>
      <c r="R16" t="s">
        <v>150</v>
      </c>
      <c r="S16" t="s">
        <v>151</v>
      </c>
      <c r="T16" t="s">
        <v>152</v>
      </c>
      <c r="U16" t="s">
        <v>153</v>
      </c>
      <c r="V16" t="s">
        <v>154</v>
      </c>
    </row>
    <row r="17" spans="1:22" x14ac:dyDescent="0.25">
      <c r="A17" t="s">
        <v>155</v>
      </c>
      <c r="B17" t="s">
        <v>156</v>
      </c>
      <c r="C17" t="str">
        <f t="shared" si="0"/>
        <v>MI Braided USB Type-C Cable for Charging Adapter (Red)</v>
      </c>
      <c r="D17" t="str" cm="1">
        <f t="array" ref="D17">PROPER(_xlfn.TEXTJOIN(" ", TRUE, INDEX(_xlfn.FILTERXML("&lt;t&gt;&lt;s&gt;" &amp; SUBSTITUTE(C17," ","&lt;/s&gt;&lt;s&gt;") &amp; "&lt;/s&gt;&lt;/t&gt;", "//s"), _xlfn.SEQUENCE(4))))</f>
        <v>Mi Braided Usb Type-C</v>
      </c>
      <c r="E17" t="str">
        <f t="shared" si="1"/>
        <v>Charging Adapter (Red)</v>
      </c>
      <c r="F17" t="s">
        <v>17</v>
      </c>
      <c r="G17" t="str">
        <f t="shared" si="2"/>
        <v>USBCables</v>
      </c>
      <c r="H17" s="7" t="str">
        <f t="array" aca="1" ref="H17" ca="1">_xlfn.TEXTJOIN("", TRUE, IF((ROW(INDIRECT("1:" &amp; LEN(G17)))&gt;1) * (CODE(MID(G17, ROW(INDIRECT("1:" &amp; LEN(G17))), 1))&gt;=65) * (CODE(MID(G17, ROW(INDIRECT("1:" &amp; LEN(G17))), 1))&lt;=90), " " &amp; MID(G17, ROW(INDIRECT("1:" &amp; LEN(G17))), 1), MID(G17, ROW(INDIRECT("1:" &amp; LEN(G17))), 1)))</f>
        <v>U S B Cables</v>
      </c>
      <c r="I17">
        <v>349</v>
      </c>
      <c r="J17">
        <v>399</v>
      </c>
      <c r="K17" s="1">
        <v>0.13</v>
      </c>
      <c r="L17">
        <v>4.4000000000000004</v>
      </c>
      <c r="M17" s="4">
        <v>18757</v>
      </c>
      <c r="N17" t="s">
        <v>157</v>
      </c>
      <c r="O17" t="str">
        <f t="shared" si="3"/>
        <v>1M Long Cable. Usb 2.0 (Type A)|Toughened Joints|Strong And Sturdy|Country Of Origin: China|6 Months Warranty</v>
      </c>
      <c r="P17" t="s">
        <v>158</v>
      </c>
      <c r="Q17" t="s">
        <v>159</v>
      </c>
      <c r="R17" t="s">
        <v>160</v>
      </c>
      <c r="S17" t="s">
        <v>161</v>
      </c>
      <c r="T17" t="s">
        <v>162</v>
      </c>
      <c r="U17" t="s">
        <v>163</v>
      </c>
      <c r="V17" t="s">
        <v>164</v>
      </c>
    </row>
    <row r="18" spans="1:22" x14ac:dyDescent="0.25">
      <c r="A18" t="s">
        <v>165</v>
      </c>
      <c r="B18" t="s">
        <v>166</v>
      </c>
      <c r="C18" t="str">
        <f t="shared" si="0"/>
        <v>MI 80 cm (32 inches) 5A Series HD Ready Smart Android LED TV L32M7-5AIN (Black)</v>
      </c>
      <c r="D18" t="str" cm="1">
        <f t="array" ref="D18">PROPER(_xlfn.TEXTJOIN(" ", TRUE, INDEX(_xlfn.FILTERXML("&lt;t&gt;&lt;s&gt;" &amp; SUBSTITUTE(C18," ","&lt;/s&gt;&lt;s&gt;") &amp; "&lt;/s&gt;&lt;/t&gt;", "//s"), _xlfn.SEQUENCE(4))))</f>
        <v>Mi 80 Cm (32</v>
      </c>
      <c r="E18" t="str">
        <f t="shared" si="1"/>
        <v>Series HD Ready Smart Android LED TV L32M7-5AIN (Black)</v>
      </c>
      <c r="F18" t="s">
        <v>167</v>
      </c>
      <c r="G18" t="str">
        <f t="shared" si="2"/>
        <v>SmartTelevisions</v>
      </c>
      <c r="H18" s="7" t="str">
        <f t="array" aca="1" ref="H18" ca="1">_xlfn.TEXTJOIN("", TRUE, IF((ROW(INDIRECT("1:" &amp; LEN(G18)))&gt;1) * (CODE(MID(G18, ROW(INDIRECT("1:" &amp; LEN(G18))), 1))&gt;=65) * (CODE(MID(G18, ROW(INDIRECT("1:" &amp; LEN(G18))), 1))&lt;=90), " " &amp; MID(G18, ROW(INDIRECT("1:" &amp; LEN(G18))), 1), MID(G18, ROW(INDIRECT("1:" &amp; LEN(G18))), 1)))</f>
        <v>Smart Televisions</v>
      </c>
      <c r="I18" s="2">
        <v>13999</v>
      </c>
      <c r="J18" s="2">
        <v>24999</v>
      </c>
      <c r="K18" s="1">
        <v>0.44</v>
      </c>
      <c r="L18">
        <v>4.2</v>
      </c>
      <c r="M18" s="4">
        <v>32840</v>
      </c>
      <c r="N18" t="s">
        <v>168</v>
      </c>
      <c r="O18" t="str">
        <f t="shared" si="3"/>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v>
      </c>
      <c r="P18" t="s">
        <v>169</v>
      </c>
      <c r="Q18" t="s">
        <v>170</v>
      </c>
      <c r="R18" t="s">
        <v>171</v>
      </c>
      <c r="S18" t="s">
        <v>172</v>
      </c>
      <c r="T18" t="s">
        <v>173</v>
      </c>
      <c r="U18" t="s">
        <v>174</v>
      </c>
      <c r="V18" t="s">
        <v>175</v>
      </c>
    </row>
    <row r="19" spans="1:22" x14ac:dyDescent="0.25">
      <c r="A19" t="s">
        <v>176</v>
      </c>
      <c r="B19" t="s">
        <v>177</v>
      </c>
      <c r="C19" t="str">
        <f t="shared" si="0"/>
        <v>Ambrane Unbreakable 60W 3A Fast Charging 1.5m Braided Type C to Type C Cable for Smartphones, Tablets, Laptops and Other Type C Devices, PD Technology, 480Mbps Data Sync (RCTT15, Black)</v>
      </c>
      <c r="D19" t="str" cm="1">
        <f t="array" ref="D19">PROPER(_xlfn.TEXTJOIN(" ", TRUE, INDEX(_xlfn.FILTERXML("&lt;t&gt;&lt;s&gt;" &amp; SUBSTITUTE(C19," ","&lt;/s&gt;&lt;s&gt;") &amp; "&lt;/s&gt;&lt;/t&gt;", "//s"), _xlfn.SEQUENCE(5))))</f>
        <v>Ambrane Unbreakable 60W 3A Fast</v>
      </c>
      <c r="E19" t="str">
        <f t="shared" si="1"/>
        <v>1.5m Braided Type C to Type C Cable for Smartphones, Tablets, Laptops and Other Type C Devices, PD Technology, 480Mbps Data Sync (RCTT15, Black)</v>
      </c>
      <c r="F19" t="s">
        <v>17</v>
      </c>
      <c r="G19" t="str">
        <f t="shared" si="2"/>
        <v>USBCables</v>
      </c>
      <c r="H19" s="7" t="str">
        <f t="array" aca="1" ref="H19" ca="1">_xlfn.TEXTJOIN("", TRUE, IF((ROW(INDIRECT("1:" &amp; LEN(G19)))&gt;1) * (CODE(MID(G19, ROW(INDIRECT("1:" &amp; LEN(G19))), 1))&gt;=65) * (CODE(MID(G19, ROW(INDIRECT("1:" &amp; LEN(G19))), 1))&lt;=90), " " &amp; MID(G19, ROW(INDIRECT("1:" &amp; LEN(G19))), 1), MID(G19, ROW(INDIRECT("1:" &amp; LEN(G19))), 1)))</f>
        <v>U S B Cables</v>
      </c>
      <c r="I19">
        <v>249</v>
      </c>
      <c r="J19">
        <v>399</v>
      </c>
      <c r="K19" s="1">
        <v>0.38</v>
      </c>
      <c r="L19">
        <v>4</v>
      </c>
      <c r="M19" s="4">
        <v>43994</v>
      </c>
      <c r="N19" t="s">
        <v>178</v>
      </c>
      <c r="O19" t="str">
        <f t="shared" si="3"/>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19" t="s">
        <v>29</v>
      </c>
      <c r="Q19" t="s">
        <v>30</v>
      </c>
      <c r="R19" t="s">
        <v>31</v>
      </c>
      <c r="S19" t="s">
        <v>32</v>
      </c>
      <c r="T19" t="s">
        <v>33</v>
      </c>
      <c r="U19" t="s">
        <v>179</v>
      </c>
      <c r="V19" t="s">
        <v>180</v>
      </c>
    </row>
    <row r="20" spans="1:22" x14ac:dyDescent="0.25">
      <c r="A20" t="s">
        <v>181</v>
      </c>
      <c r="B20" t="s">
        <v>182</v>
      </c>
      <c r="C20" t="str">
        <f t="shared" si="0"/>
        <v>boAt Type C A325 Tangle-free, Sturdy Type C Cable with 3A Rapid Charging and 480mbps Data Transmission(Black)</v>
      </c>
      <c r="D20" t="str" cm="1">
        <f t="array" ref="D20">PROPER(_xlfn.TEXTJOIN(" ", TRUE, INDEX(_xlfn.FILTERXML("&lt;t&gt;&lt;s&gt;" &amp; SUBSTITUTE(C20," ","&lt;/s&gt;&lt;s&gt;") &amp; "&lt;/s&gt;&lt;/t&gt;", "//s"), _xlfn.SEQUENCE(4))))</f>
        <v>Boat Type C A325</v>
      </c>
      <c r="E20" t="str">
        <f t="shared" si="1"/>
        <v>Type C Cable with 3A Rapid Charging and 480mbps Data Transmission(Black)</v>
      </c>
      <c r="F20" t="s">
        <v>17</v>
      </c>
      <c r="G20" t="str">
        <f t="shared" si="2"/>
        <v>USBCables</v>
      </c>
      <c r="H20" s="7" t="str">
        <f t="array" aca="1" ref="H20" ca="1">_xlfn.TEXTJOIN("", TRUE, IF((ROW(INDIRECT("1:" &amp; LEN(G20)))&gt;1) * (CODE(MID(G20, ROW(INDIRECT("1:" &amp; LEN(G20))), 1))&gt;=65) * (CODE(MID(G20, ROW(INDIRECT("1:" &amp; LEN(G20))), 1))&lt;=90), " " &amp; MID(G20, ROW(INDIRECT("1:" &amp; LEN(G20))), 1), MID(G20, ROW(INDIRECT("1:" &amp; LEN(G20))), 1)))</f>
        <v>U S B Cables</v>
      </c>
      <c r="I20">
        <v>199</v>
      </c>
      <c r="J20">
        <v>499</v>
      </c>
      <c r="K20" s="1">
        <v>0.6</v>
      </c>
      <c r="L20">
        <v>4.0999999999999996</v>
      </c>
      <c r="M20" s="4">
        <v>13045</v>
      </c>
      <c r="N20" t="s">
        <v>183</v>
      </c>
      <c r="O20" t="str">
        <f t="shared" si="3"/>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v>
      </c>
      <c r="P20" t="s">
        <v>184</v>
      </c>
      <c r="Q20" t="s">
        <v>185</v>
      </c>
      <c r="R20" t="s">
        <v>186</v>
      </c>
      <c r="S20" t="s">
        <v>187</v>
      </c>
      <c r="T20" t="s">
        <v>188</v>
      </c>
      <c r="U20" t="s">
        <v>189</v>
      </c>
      <c r="V20" t="s">
        <v>190</v>
      </c>
    </row>
    <row r="21" spans="1:22" x14ac:dyDescent="0.25">
      <c r="A21" t="s">
        <v>191</v>
      </c>
      <c r="B21" t="s">
        <v>192</v>
      </c>
      <c r="C21" t="str">
        <f t="shared" si="0"/>
        <v>LG 80 cm (32 inches) HD Ready Smart LED TV 32LM563BPTC (Dark Iron Gray)</v>
      </c>
      <c r="D21" t="str" cm="1">
        <f t="array" ref="D21">PROPER(_xlfn.TEXTJOIN(" ", TRUE, INDEX(_xlfn.FILTERXML("&lt;t&gt;&lt;s&gt;" &amp; SUBSTITUTE(C21," ","&lt;/s&gt;&lt;s&gt;") &amp; "&lt;/s&gt;&lt;/t&gt;", "//s"), _xlfn.SEQUENCE(5))))</f>
        <v>Lg 80 Cm (32 Inches)</v>
      </c>
      <c r="E21" t="str">
        <f t="shared" si="1"/>
        <v>Ready Smart LED TV 32LM563BPTC (Dark Iron Gray)</v>
      </c>
      <c r="F21" t="s">
        <v>167</v>
      </c>
      <c r="G21" t="str">
        <f t="shared" si="2"/>
        <v>SmartTelevisions</v>
      </c>
      <c r="H21" s="7" t="str">
        <f t="array" aca="1" ref="H21" ca="1">_xlfn.TEXTJOIN("", TRUE, IF((ROW(INDIRECT("1:" &amp; LEN(G21)))&gt;1) * (CODE(MID(G21, ROW(INDIRECT("1:" &amp; LEN(G21))), 1))&gt;=65) * (CODE(MID(G21, ROW(INDIRECT("1:" &amp; LEN(G21))), 1))&lt;=90), " " &amp; MID(G21, ROW(INDIRECT("1:" &amp; LEN(G21))), 1), MID(G21, ROW(INDIRECT("1:" &amp; LEN(G21))), 1)))</f>
        <v>Smart Televisions</v>
      </c>
      <c r="I21" s="2">
        <v>13490</v>
      </c>
      <c r="J21" s="2">
        <v>21990</v>
      </c>
      <c r="K21" s="1">
        <v>0.39</v>
      </c>
      <c r="L21">
        <v>4.3</v>
      </c>
      <c r="M21" s="4">
        <v>11976</v>
      </c>
      <c r="N21" t="s">
        <v>193</v>
      </c>
      <c r="O21" t="str">
        <f t="shared" si="3"/>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21" t="s">
        <v>194</v>
      </c>
      <c r="Q21" t="s">
        <v>195</v>
      </c>
      <c r="R21" t="s">
        <v>196</v>
      </c>
      <c r="S21" t="s">
        <v>197</v>
      </c>
      <c r="T21" t="s">
        <v>198</v>
      </c>
      <c r="U21" t="s">
        <v>199</v>
      </c>
      <c r="V21" t="s">
        <v>200</v>
      </c>
    </row>
    <row r="22" spans="1:22" x14ac:dyDescent="0.25">
      <c r="A22" t="s">
        <v>201</v>
      </c>
      <c r="B22" t="s">
        <v>202</v>
      </c>
      <c r="C22" t="str">
        <f t="shared" si="0"/>
        <v>Duracell USB Lightning Apple Certified (Mfi) Braided Sync and Charge Cable For Iphone, Ipad And Ipod. Fast Charging Lightning Cable, 3.9 Feet (1.2M) - Black</v>
      </c>
      <c r="D22" t="str" cm="1">
        <f t="array" ref="D22">PROPER(_xlfn.TEXTJOIN(" ", TRUE, INDEX(_xlfn.FILTERXML("&lt;t&gt;&lt;s&gt;" &amp; SUBSTITUTE(C22," ","&lt;/s&gt;&lt;s&gt;") &amp; "&lt;/s&gt;&lt;/t&gt;", "//s"), _xlfn.SEQUENCE(4))))</f>
        <v>Duracell Usb Lightning Apple</v>
      </c>
      <c r="E22" t="str">
        <f t="shared" si="1"/>
        <v>Braided Sync and Charge Cable For Iphone, Ipad And Ipod. Fast Charging Lightning Cable, 3.9 Feet (1.2M) - Black</v>
      </c>
      <c r="F22" t="s">
        <v>17</v>
      </c>
      <c r="G22" t="str">
        <f t="shared" si="2"/>
        <v>USBCables</v>
      </c>
      <c r="H22" s="7" t="str">
        <f t="array" aca="1" ref="H22" ca="1">_xlfn.TEXTJOIN("", TRUE, IF((ROW(INDIRECT("1:" &amp; LEN(G22)))&gt;1) * (CODE(MID(G22, ROW(INDIRECT("1:" &amp; LEN(G22))), 1))&gt;=65) * (CODE(MID(G22, ROW(INDIRECT("1:" &amp; LEN(G22))), 1))&lt;=90), " " &amp; MID(G22, ROW(INDIRECT("1:" &amp; LEN(G22))), 1), MID(G22, ROW(INDIRECT("1:" &amp; LEN(G22))), 1)))</f>
        <v>U S B Cables</v>
      </c>
      <c r="I22">
        <v>970</v>
      </c>
      <c r="J22" s="2">
        <v>1799</v>
      </c>
      <c r="K22" s="1">
        <v>0.46</v>
      </c>
      <c r="L22">
        <v>4.5</v>
      </c>
      <c r="M22" s="4">
        <v>815</v>
      </c>
      <c r="N22" t="s">
        <v>203</v>
      </c>
      <c r="O22" t="str">
        <f t="shared" si="3"/>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v>
      </c>
      <c r="P22" t="s">
        <v>204</v>
      </c>
      <c r="Q22" t="s">
        <v>205</v>
      </c>
      <c r="R22" t="s">
        <v>206</v>
      </c>
      <c r="S22" t="s">
        <v>207</v>
      </c>
      <c r="T22" t="s">
        <v>208</v>
      </c>
      <c r="U22" t="s">
        <v>209</v>
      </c>
      <c r="V22" t="s">
        <v>210</v>
      </c>
    </row>
    <row r="23" spans="1:22" x14ac:dyDescent="0.25">
      <c r="A23" t="s">
        <v>211</v>
      </c>
      <c r="B23" t="s">
        <v>212</v>
      </c>
      <c r="C23" t="str">
        <f t="shared" si="0"/>
        <v>tizum HDMI to VGA Adapter Cable 1080P for Projector, Computer, Laptop, TV, Projectors and TV</v>
      </c>
      <c r="D23" t="str" cm="1">
        <f t="array" ref="D23">PROPER(_xlfn.TEXTJOIN(" ", TRUE, INDEX(_xlfn.FILTERXML("&lt;t&gt;&lt;s&gt;" &amp; SUBSTITUTE(C23," ","&lt;/s&gt;&lt;s&gt;") &amp; "&lt;/s&gt;&lt;/t&gt;", "//s"), _xlfn.SEQUENCE(4))))</f>
        <v>Tizum Hdmi To Vga</v>
      </c>
      <c r="E23" t="str">
        <f t="shared" si="1"/>
        <v>1080P for Projector, Computer, Laptop, TV, Projectors and TV</v>
      </c>
      <c r="F23" t="s">
        <v>127</v>
      </c>
      <c r="G23" t="str">
        <f t="shared" si="2"/>
        <v>HDMICables</v>
      </c>
      <c r="H23" s="7" t="str">
        <f t="array" aca="1" ref="H23" ca="1">_xlfn.TEXTJOIN("", TRUE, IF((ROW(INDIRECT("1:" &amp; LEN(G23)))&gt;1) * (CODE(MID(G23, ROW(INDIRECT("1:" &amp; LEN(G23))), 1))&gt;=65) * (CODE(MID(G23, ROW(INDIRECT("1:" &amp; LEN(G23))), 1))&lt;=90), " " &amp; MID(G23, ROW(INDIRECT("1:" &amp; LEN(G23))), 1), MID(G23, ROW(INDIRECT("1:" &amp; LEN(G23))), 1)))</f>
        <v>H D M I Cables</v>
      </c>
      <c r="I23">
        <v>279</v>
      </c>
      <c r="J23">
        <v>499</v>
      </c>
      <c r="K23" s="1">
        <v>0.44</v>
      </c>
      <c r="L23">
        <v>3.7</v>
      </c>
      <c r="M23" s="4">
        <v>10962</v>
      </c>
      <c r="N23" t="s">
        <v>213</v>
      </c>
      <c r="O23" t="str">
        <f t="shared" si="3"/>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v>
      </c>
      <c r="P23" t="s">
        <v>214</v>
      </c>
      <c r="Q23" t="s">
        <v>215</v>
      </c>
      <c r="R23" t="s">
        <v>216</v>
      </c>
      <c r="S23" t="s">
        <v>217</v>
      </c>
      <c r="T23" t="s">
        <v>218</v>
      </c>
      <c r="U23" t="s">
        <v>219</v>
      </c>
      <c r="V23" t="s">
        <v>220</v>
      </c>
    </row>
    <row r="24" spans="1:22" x14ac:dyDescent="0.25">
      <c r="A24" t="s">
        <v>221</v>
      </c>
      <c r="B24" t="s">
        <v>222</v>
      </c>
      <c r="C24" t="str">
        <f t="shared" si="0"/>
        <v>Samsung 80 cm (32 Inches) Wondertainment Series HD Ready LED Smart TV UA32T4340BKXXL (Glossy Black)</v>
      </c>
      <c r="D24" t="str" cm="1">
        <f t="array" ref="D24">PROPER(_xlfn.TEXTJOIN(" ", TRUE, INDEX(_xlfn.FILTERXML("&lt;t&gt;&lt;s&gt;" &amp; SUBSTITUTE(C24," ","&lt;/s&gt;&lt;s&gt;") &amp; "&lt;/s&gt;&lt;/t&gt;", "//s"), _xlfn.SEQUENCE(5))))</f>
        <v>Samsung 80 Cm (32 Inches)</v>
      </c>
      <c r="E24" t="str">
        <f t="shared" si="1"/>
        <v>Series HD Ready LED Smart TV UA32T4340BKXXL (Glossy Black)</v>
      </c>
      <c r="F24" t="s">
        <v>167</v>
      </c>
      <c r="G24" t="str">
        <f t="shared" si="2"/>
        <v>SmartTelevisions</v>
      </c>
      <c r="H24" s="7" t="str">
        <f t="array" aca="1" ref="H24" ca="1">_xlfn.TEXTJOIN("", TRUE, IF((ROW(INDIRECT("1:" &amp; LEN(G24)))&gt;1) * (CODE(MID(G24, ROW(INDIRECT("1:" &amp; LEN(G24))), 1))&gt;=65) * (CODE(MID(G24, ROW(INDIRECT("1:" &amp; LEN(G24))), 1))&lt;=90), " " &amp; MID(G24, ROW(INDIRECT("1:" &amp; LEN(G24))), 1), MID(G24, ROW(INDIRECT("1:" &amp; LEN(G24))), 1)))</f>
        <v>Smart Televisions</v>
      </c>
      <c r="I24" s="2">
        <v>13490</v>
      </c>
      <c r="J24" s="2">
        <v>22900</v>
      </c>
      <c r="K24" s="1">
        <v>0.41</v>
      </c>
      <c r="L24">
        <v>4.3</v>
      </c>
      <c r="M24" s="4">
        <v>16299</v>
      </c>
      <c r="N24" t="s">
        <v>223</v>
      </c>
      <c r="O24" t="str">
        <f t="shared" si="3"/>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v>
      </c>
      <c r="P24" t="s">
        <v>224</v>
      </c>
      <c r="Q24" t="s">
        <v>225</v>
      </c>
      <c r="R24" t="s">
        <v>226</v>
      </c>
      <c r="S24" t="s">
        <v>227</v>
      </c>
      <c r="T24" t="s">
        <v>228</v>
      </c>
      <c r="U24" t="s">
        <v>229</v>
      </c>
      <c r="V24" t="s">
        <v>230</v>
      </c>
    </row>
    <row r="25" spans="1:22" x14ac:dyDescent="0.25">
      <c r="A25" t="s">
        <v>231</v>
      </c>
      <c r="B25" t="s">
        <v>232</v>
      </c>
      <c r="C25" t="str">
        <f t="shared" si="0"/>
        <v>Flix Micro Usb Cable For Smartphone (Black)</v>
      </c>
      <c r="D25" t="str" cm="1">
        <f t="array" ref="D25">PROPER(_xlfn.TEXTJOIN(" ", TRUE, INDEX(_xlfn.FILTERXML("&lt;t&gt;&lt;s&gt;" &amp; SUBSTITUTE(C25," ","&lt;/s&gt;&lt;s&gt;") &amp; "&lt;/s&gt;&lt;/t&gt;", "//s"), _xlfn.SEQUENCE(4))))</f>
        <v>Flix Micro Usb Cable</v>
      </c>
      <c r="E25" t="str">
        <f t="shared" si="1"/>
        <v>(Black)</v>
      </c>
      <c r="F25" t="s">
        <v>17</v>
      </c>
      <c r="G25" t="str">
        <f t="shared" si="2"/>
        <v>USBCables</v>
      </c>
      <c r="H25" s="7" t="str">
        <f t="array" aca="1" ref="H25" ca="1">_xlfn.TEXTJOIN("", TRUE, IF((ROW(INDIRECT("1:" &amp; LEN(G25)))&gt;1) * (CODE(MID(G25, ROW(INDIRECT("1:" &amp; LEN(G25))), 1))&gt;=65) * (CODE(MID(G25, ROW(INDIRECT("1:" &amp; LEN(G25))), 1))&lt;=90), " " &amp; MID(G25, ROW(INDIRECT("1:" &amp; LEN(G25))), 1), MID(G25, ROW(INDIRECT("1:" &amp; LEN(G25))), 1)))</f>
        <v>U S B Cables</v>
      </c>
      <c r="I25">
        <v>59</v>
      </c>
      <c r="J25">
        <v>199</v>
      </c>
      <c r="K25" s="1">
        <v>0.7</v>
      </c>
      <c r="L25">
        <v>4</v>
      </c>
      <c r="M25" s="4">
        <v>9378</v>
      </c>
      <c r="N25" t="s">
        <v>233</v>
      </c>
      <c r="O25" t="str">
        <f t="shared" si="3"/>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v>
      </c>
      <c r="P25" t="s">
        <v>234</v>
      </c>
      <c r="Q25" t="s">
        <v>235</v>
      </c>
      <c r="R25" t="s">
        <v>236</v>
      </c>
      <c r="S25" t="s">
        <v>237</v>
      </c>
      <c r="T25" t="s">
        <v>238</v>
      </c>
      <c r="U25" t="s">
        <v>239</v>
      </c>
      <c r="V25" t="s">
        <v>240</v>
      </c>
    </row>
    <row r="26" spans="1:22" x14ac:dyDescent="0.25">
      <c r="A26" t="s">
        <v>241</v>
      </c>
      <c r="B26" t="s">
        <v>242</v>
      </c>
      <c r="C26" t="str">
        <f t="shared" si="0"/>
        <v>Acer 80 cm (32 inches) I Series HD Ready Android Smart LED TV AR32AR2841HDFL (Black)</v>
      </c>
      <c r="D26" t="str" cm="1">
        <f t="array" ref="D26">PROPER(_xlfn.TEXTJOIN(" ", TRUE, INDEX(_xlfn.FILTERXML("&lt;t&gt;&lt;s&gt;" &amp; SUBSTITUTE(C26," ","&lt;/s&gt;&lt;s&gt;") &amp; "&lt;/s&gt;&lt;/t&gt;", "//s"), _xlfn.SEQUENCE(5))))</f>
        <v>Acer 80 Cm (32 Inches)</v>
      </c>
      <c r="E26" t="str">
        <f t="shared" si="1"/>
        <v>Series HD Ready Android Smart LED TV AR32AR2841HDFL (Black)</v>
      </c>
      <c r="F26" t="s">
        <v>167</v>
      </c>
      <c r="G26" t="str">
        <f t="shared" si="2"/>
        <v>SmartTelevisions</v>
      </c>
      <c r="H26" s="7" t="str">
        <f t="array" aca="1" ref="H26" ca="1">_xlfn.TEXTJOIN("", TRUE, IF((ROW(INDIRECT("1:" &amp; LEN(G26)))&gt;1) * (CODE(MID(G26, ROW(INDIRECT("1:" &amp; LEN(G26))), 1))&gt;=65) * (CODE(MID(G26, ROW(INDIRECT("1:" &amp; LEN(G26))), 1))&lt;=90), " " &amp; MID(G26, ROW(INDIRECT("1:" &amp; LEN(G26))), 1), MID(G26, ROW(INDIRECT("1:" &amp; LEN(G26))), 1)))</f>
        <v>Smart Televisions</v>
      </c>
      <c r="I26" s="2">
        <v>11499</v>
      </c>
      <c r="J26" s="2">
        <v>19990</v>
      </c>
      <c r="K26" s="1">
        <v>0.42</v>
      </c>
      <c r="L26">
        <v>4.3</v>
      </c>
      <c r="M26" s="4">
        <v>4703</v>
      </c>
      <c r="N26" t="s">
        <v>243</v>
      </c>
      <c r="O26" t="str">
        <f t="shared" si="3"/>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P26" t="s">
        <v>244</v>
      </c>
      <c r="Q26" t="s">
        <v>245</v>
      </c>
      <c r="R26" t="s">
        <v>246</v>
      </c>
      <c r="S26" t="s">
        <v>247</v>
      </c>
      <c r="T26" t="s">
        <v>12915</v>
      </c>
      <c r="U26" t="s">
        <v>248</v>
      </c>
      <c r="V26" t="s">
        <v>249</v>
      </c>
    </row>
    <row r="27" spans="1:22" x14ac:dyDescent="0.25">
      <c r="A27" t="s">
        <v>250</v>
      </c>
      <c r="B27" t="s">
        <v>251</v>
      </c>
      <c r="C27" t="str">
        <f t="shared" si="0"/>
        <v>Tizum High Speed HDMI Cable with Ethernet | Supports 3D 4K | for All HDMI Devices Laptop Computer Gaming Console TV Set Top Box (1.5 Meter 5 Feet)</v>
      </c>
      <c r="D27" t="str" cm="1">
        <f t="array" ref="D27">PROPER(_xlfn.TEXTJOIN(" ", TRUE, INDEX(_xlfn.FILTERXML("&lt;t&gt;&lt;s&gt;" &amp; SUBSTITUTE(C27," ","&lt;/s&gt;&lt;s&gt;") &amp; "&lt;/s&gt;&lt;/t&gt;", "//s"), _xlfn.SEQUENCE(4))))</f>
        <v>Tizum High Speed Hdmi</v>
      </c>
      <c r="E27" t="str">
        <f t="shared" si="1"/>
        <v>Ethernet | Supports 3D 4K | for All HDMI Devices Laptop Computer Gaming Console TV Set Top Box (1.5 Meter 5 Feet)</v>
      </c>
      <c r="F27" t="s">
        <v>127</v>
      </c>
      <c r="G27" t="str">
        <f t="shared" si="2"/>
        <v>HDMICables</v>
      </c>
      <c r="H27" s="7" t="str">
        <f t="array" aca="1" ref="H27" ca="1">_xlfn.TEXTJOIN("", TRUE, IF((ROW(INDIRECT("1:" &amp; LEN(G27)))&gt;1) * (CODE(MID(G27, ROW(INDIRECT("1:" &amp; LEN(G27))), 1))&gt;=65) * (CODE(MID(G27, ROW(INDIRECT("1:" &amp; LEN(G27))), 1))&lt;=90), " " &amp; MID(G27, ROW(INDIRECT("1:" &amp; LEN(G27))), 1), MID(G27, ROW(INDIRECT("1:" &amp; LEN(G27))), 1)))</f>
        <v>H D M I Cables</v>
      </c>
      <c r="I27">
        <v>199</v>
      </c>
      <c r="J27">
        <v>699</v>
      </c>
      <c r="K27" s="1">
        <v>0.72</v>
      </c>
      <c r="L27">
        <v>4.2</v>
      </c>
      <c r="M27" s="4">
        <v>12153</v>
      </c>
      <c r="N27" t="s">
        <v>252</v>
      </c>
      <c r="O27" t="str">
        <f t="shared" si="3"/>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v>
      </c>
      <c r="P27" t="s">
        <v>253</v>
      </c>
      <c r="Q27" t="s">
        <v>254</v>
      </c>
      <c r="R27" t="s">
        <v>255</v>
      </c>
      <c r="S27" t="s">
        <v>256</v>
      </c>
      <c r="T27" t="s">
        <v>257</v>
      </c>
      <c r="U27" t="s">
        <v>258</v>
      </c>
      <c r="V27" t="s">
        <v>259</v>
      </c>
    </row>
    <row r="28" spans="1:22" x14ac:dyDescent="0.25">
      <c r="A28" t="s">
        <v>260</v>
      </c>
      <c r="B28" t="s">
        <v>261</v>
      </c>
      <c r="C28" t="str">
        <f t="shared" si="0"/>
        <v>OnePlus 80 cm (32 inches) Y Series HD Ready LED Smart Android TV 32Y1 (Black)</v>
      </c>
      <c r="D28" t="str" cm="1">
        <f t="array" ref="D28">PROPER(_xlfn.TEXTJOIN(" ", TRUE, INDEX(_xlfn.FILTERXML("&lt;t&gt;&lt;s&gt;" &amp; SUBSTITUTE(C28," ","&lt;/s&gt;&lt;s&gt;") &amp; "&lt;/s&gt;&lt;/t&gt;", "//s"), _xlfn.SEQUENCE(5))))</f>
        <v>Oneplus 80 Cm (32 Inches)</v>
      </c>
      <c r="E28" t="str">
        <f t="shared" si="1"/>
        <v>Series HD Ready LED Smart Android TV 32Y1 (Black)</v>
      </c>
      <c r="F28" t="s">
        <v>167</v>
      </c>
      <c r="G28" t="str">
        <f t="shared" si="2"/>
        <v>SmartTelevisions</v>
      </c>
      <c r="H28" s="7" t="str">
        <f t="array" aca="1" ref="H28" ca="1">_xlfn.TEXTJOIN("", TRUE, IF((ROW(INDIRECT("1:" &amp; LEN(G28)))&gt;1) * (CODE(MID(G28, ROW(INDIRECT("1:" &amp; LEN(G28))), 1))&gt;=65) * (CODE(MID(G28, ROW(INDIRECT("1:" &amp; LEN(G28))), 1))&lt;=90), " " &amp; MID(G28, ROW(INDIRECT("1:" &amp; LEN(G28))), 1), MID(G28, ROW(INDIRECT("1:" &amp; LEN(G28))), 1)))</f>
        <v>Smart Televisions</v>
      </c>
      <c r="I28" s="2">
        <v>14999</v>
      </c>
      <c r="J28" s="2">
        <v>19999</v>
      </c>
      <c r="K28" s="1">
        <v>0.25</v>
      </c>
      <c r="L28">
        <v>4.2</v>
      </c>
      <c r="M28" s="4">
        <v>34899</v>
      </c>
      <c r="N28" t="s">
        <v>262</v>
      </c>
      <c r="O28" t="str">
        <f t="shared" si="3"/>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v>
      </c>
      <c r="P28" t="s">
        <v>263</v>
      </c>
      <c r="Q28" t="s">
        <v>264</v>
      </c>
      <c r="R28" t="s">
        <v>265</v>
      </c>
      <c r="S28" t="s">
        <v>266</v>
      </c>
      <c r="T28" t="s">
        <v>267</v>
      </c>
      <c r="U28" t="s">
        <v>268</v>
      </c>
      <c r="V28" t="s">
        <v>269</v>
      </c>
    </row>
    <row r="29" spans="1:22" x14ac:dyDescent="0.25">
      <c r="A29" t="s">
        <v>270</v>
      </c>
      <c r="B29" t="s">
        <v>271</v>
      </c>
      <c r="C29" t="str">
        <f t="shared" si="0"/>
        <v>Ambrane Unbreakable 3 in 1 Fast Charging Braided Multipurpose Cable for Speaker with 2.1 A Speed - 1.25 meter, Black</v>
      </c>
      <c r="D29" t="str" cm="1">
        <f t="array" ref="D29">PROPER(_xlfn.TEXTJOIN(" ", TRUE, INDEX(_xlfn.FILTERXML("&lt;t&gt;&lt;s&gt;" &amp; SUBSTITUTE(C29," ","&lt;/s&gt;&lt;s&gt;") &amp; "&lt;/s&gt;&lt;/t&gt;", "//s"), _xlfn.SEQUENCE(5))))</f>
        <v>Ambrane Unbreakable 3 In 1</v>
      </c>
      <c r="E29" t="str">
        <f t="shared" si="1"/>
        <v>Charging Braided Multipurpose Cable for Speaker with 2.1 A Speed - 1.25 meter, Black</v>
      </c>
      <c r="F29" t="s">
        <v>17</v>
      </c>
      <c r="G29" t="str">
        <f t="shared" si="2"/>
        <v>USBCables</v>
      </c>
      <c r="H29" s="7" t="str">
        <f t="array" aca="1" ref="H29" ca="1">_xlfn.TEXTJOIN("", TRUE, IF((ROW(INDIRECT("1:" &amp; LEN(G29)))&gt;1) * (CODE(MID(G29, ROW(INDIRECT("1:" &amp; LEN(G29))), 1))&gt;=65) * (CODE(MID(G29, ROW(INDIRECT("1:" &amp; LEN(G29))), 1))&lt;=90), " " &amp; MID(G29, ROW(INDIRECT("1:" &amp; LEN(G29))), 1), MID(G29, ROW(INDIRECT("1:" &amp; LEN(G29))), 1)))</f>
        <v>U S B Cables</v>
      </c>
      <c r="I29">
        <v>299</v>
      </c>
      <c r="J29">
        <v>399</v>
      </c>
      <c r="K29" s="1">
        <v>0.25</v>
      </c>
      <c r="L29">
        <v>4</v>
      </c>
      <c r="M29" s="4">
        <v>2766</v>
      </c>
      <c r="N29" t="s">
        <v>272</v>
      </c>
      <c r="O29" t="str">
        <f t="shared" si="3"/>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v>
      </c>
      <c r="P29" t="s">
        <v>273</v>
      </c>
      <c r="Q29" t="s">
        <v>274</v>
      </c>
      <c r="R29" t="s">
        <v>275</v>
      </c>
      <c r="S29" t="s">
        <v>276</v>
      </c>
      <c r="T29" t="s">
        <v>277</v>
      </c>
      <c r="U29" t="s">
        <v>278</v>
      </c>
      <c r="V29" t="s">
        <v>279</v>
      </c>
    </row>
    <row r="30" spans="1:22" x14ac:dyDescent="0.25">
      <c r="A30" t="s">
        <v>280</v>
      </c>
      <c r="B30" t="s">
        <v>281</v>
      </c>
      <c r="C30" t="str">
        <f t="shared" si="0"/>
        <v>Duracell USB C To Lightning Apple Certified (Mfi) Braided Sync and Charge Cable For Iphone, Ipad And Ipod. Fast Charging Lightning Cable, 3.9 Feet (1.2M) - Black</v>
      </c>
      <c r="D30" t="str" cm="1">
        <f t="array" ref="D30">PROPER(_xlfn.TEXTJOIN(" ", TRUE, INDEX(_xlfn.FILTERXML("&lt;t&gt;&lt;s&gt;" &amp; SUBSTITUTE(C30," ","&lt;/s&gt;&lt;s&gt;") &amp; "&lt;/s&gt;&lt;/t&gt;", "//s"), _xlfn.SEQUENCE(5))))</f>
        <v>Duracell Usb C To Lightning</v>
      </c>
      <c r="E30" t="str">
        <f t="shared" si="1"/>
        <v>Certified (Mfi) Braided Sync and Charge Cable For Iphone, Ipad And Ipod. Fast Charging Lightning Cable, 3.9 Feet (1.2M) - Black</v>
      </c>
      <c r="F30" t="s">
        <v>17</v>
      </c>
      <c r="G30" t="str">
        <f t="shared" si="2"/>
        <v>USBCables</v>
      </c>
      <c r="H30" s="7" t="str">
        <f t="array" aca="1" ref="H30" ca="1">_xlfn.TEXTJOIN("", TRUE, IF((ROW(INDIRECT("1:" &amp; LEN(G30)))&gt;1) * (CODE(MID(G30, ROW(INDIRECT("1:" &amp; LEN(G30))), 1))&gt;=65) * (CODE(MID(G30, ROW(INDIRECT("1:" &amp; LEN(G30))), 1))&lt;=90), " " &amp; MID(G30, ROW(INDIRECT("1:" &amp; LEN(G30))), 1), MID(G30, ROW(INDIRECT("1:" &amp; LEN(G30))), 1)))</f>
        <v>U S B Cables</v>
      </c>
      <c r="I30">
        <v>970</v>
      </c>
      <c r="J30" s="2">
        <v>1999</v>
      </c>
      <c r="K30" s="1">
        <v>0.51</v>
      </c>
      <c r="L30">
        <v>4.4000000000000004</v>
      </c>
      <c r="M30" s="4">
        <v>184</v>
      </c>
      <c r="N30" t="s">
        <v>282</v>
      </c>
      <c r="O30" t="str">
        <f t="shared" si="3"/>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v>
      </c>
      <c r="P30" t="s">
        <v>283</v>
      </c>
      <c r="Q30" t="s">
        <v>284</v>
      </c>
      <c r="R30" t="s">
        <v>285</v>
      </c>
      <c r="S30" t="s">
        <v>286</v>
      </c>
      <c r="T30" t="s">
        <v>287</v>
      </c>
      <c r="U30" t="s">
        <v>288</v>
      </c>
      <c r="V30" t="s">
        <v>289</v>
      </c>
    </row>
    <row r="31" spans="1:22" x14ac:dyDescent="0.25">
      <c r="A31" t="s">
        <v>290</v>
      </c>
      <c r="B31" t="s">
        <v>291</v>
      </c>
      <c r="C31" t="str">
        <f t="shared" si="0"/>
        <v>boAt A400 USB Type-C to USB-A 2.0 Male Data Cable, 2 Meter (Black)</v>
      </c>
      <c r="D31" t="str" cm="1">
        <f t="array" ref="D31">PROPER(_xlfn.TEXTJOIN(" ", TRUE, INDEX(_xlfn.FILTERXML("&lt;t&gt;&lt;s&gt;" &amp; SUBSTITUTE(C31," ","&lt;/s&gt;&lt;s&gt;") &amp; "&lt;/s&gt;&lt;/t&gt;", "//s"), _xlfn.SEQUENCE(4))))</f>
        <v>Boat A400 Usb Type-C</v>
      </c>
      <c r="E31" t="str">
        <f t="shared" si="1"/>
        <v>2.0 Male Data Cable, 2 Meter (Black)</v>
      </c>
      <c r="F31" t="s">
        <v>17</v>
      </c>
      <c r="G31" t="str">
        <f t="shared" si="2"/>
        <v>USBCables</v>
      </c>
      <c r="H31" s="7" t="str">
        <f t="array" aca="1" ref="H31" ca="1">_xlfn.TEXTJOIN("", TRUE, IF((ROW(INDIRECT("1:" &amp; LEN(G31)))&gt;1) * (CODE(MID(G31, ROW(INDIRECT("1:" &amp; LEN(G31))), 1))&gt;=65) * (CODE(MID(G31, ROW(INDIRECT("1:" &amp; LEN(G31))), 1))&lt;=90), " " &amp; MID(G31, ROW(INDIRECT("1:" &amp; LEN(G31))), 1), MID(G31, ROW(INDIRECT("1:" &amp; LEN(G31))), 1)))</f>
        <v>U S B Cables</v>
      </c>
      <c r="I31">
        <v>299</v>
      </c>
      <c r="J31">
        <v>999</v>
      </c>
      <c r="K31" s="1">
        <v>0.7</v>
      </c>
      <c r="L31">
        <v>4.3</v>
      </c>
      <c r="M31" s="4">
        <v>20850</v>
      </c>
      <c r="N31" t="s">
        <v>292</v>
      </c>
      <c r="O31" t="str">
        <f t="shared" si="3"/>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v>
      </c>
      <c r="P31" t="s">
        <v>293</v>
      </c>
      <c r="Q31" t="s">
        <v>294</v>
      </c>
      <c r="R31" t="s">
        <v>295</v>
      </c>
      <c r="S31" t="s">
        <v>296</v>
      </c>
      <c r="T31" t="s">
        <v>297</v>
      </c>
      <c r="U31" t="s">
        <v>298</v>
      </c>
      <c r="V31" t="s">
        <v>299</v>
      </c>
    </row>
    <row r="32" spans="1:22" x14ac:dyDescent="0.25">
      <c r="A32" t="s">
        <v>300</v>
      </c>
      <c r="B32" t="s">
        <v>301</v>
      </c>
      <c r="C32" t="str">
        <f t="shared" si="0"/>
        <v>AmazonBasics USB 2.0 - A-Male to A-Female Extension Cable for Personal Computer, Printer (Black, 9.8 Feet 3 Meters)</v>
      </c>
      <c r="D32" t="str" cm="1">
        <f t="array" ref="D32">PROPER(_xlfn.TEXTJOIN(" ", TRUE, INDEX(_xlfn.FILTERXML("&lt;t&gt;&lt;s&gt;" &amp; SUBSTITUTE(C32," ","&lt;/s&gt;&lt;s&gt;") &amp; "&lt;/s&gt;&lt;/t&gt;", "//s"), _xlfn.SEQUENCE(4))))</f>
        <v>Amazonbasics Usb 2 -</v>
      </c>
      <c r="E32" t="str">
        <f t="shared" si="1"/>
        <v>A-Female Extension Cable for Personal Computer, Printer (Black, 9.8 Feet 3 Meters)</v>
      </c>
      <c r="F32" t="s">
        <v>17</v>
      </c>
      <c r="G32" t="str">
        <f t="shared" si="2"/>
        <v>USBCables</v>
      </c>
      <c r="H32" s="7" t="str">
        <f t="array" aca="1" ref="H32" ca="1">_xlfn.TEXTJOIN("", TRUE, IF((ROW(INDIRECT("1:" &amp; LEN(G32)))&gt;1) * (CODE(MID(G32, ROW(INDIRECT("1:" &amp; LEN(G32))), 1))&gt;=65) * (CODE(MID(G32, ROW(INDIRECT("1:" &amp; LEN(G32))), 1))&lt;=90), " " &amp; MID(G32, ROW(INDIRECT("1:" &amp; LEN(G32))), 1), MID(G32, ROW(INDIRECT("1:" &amp; LEN(G32))), 1)))</f>
        <v>U S B Cables</v>
      </c>
      <c r="I32">
        <v>199</v>
      </c>
      <c r="J32">
        <v>750</v>
      </c>
      <c r="K32" s="1">
        <v>0.73</v>
      </c>
      <c r="L32">
        <v>4.5</v>
      </c>
      <c r="M32" s="4">
        <v>74976</v>
      </c>
      <c r="N32" t="s">
        <v>302</v>
      </c>
      <c r="O32" t="str">
        <f t="shared" si="3"/>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v>
      </c>
      <c r="P32" t="s">
        <v>303</v>
      </c>
      <c r="Q32" t="s">
        <v>304</v>
      </c>
      <c r="R32" t="s">
        <v>305</v>
      </c>
      <c r="S32" t="s">
        <v>306</v>
      </c>
      <c r="T32" t="s">
        <v>307</v>
      </c>
      <c r="U32" t="s">
        <v>308</v>
      </c>
      <c r="V32" t="s">
        <v>309</v>
      </c>
    </row>
    <row r="33" spans="1:22" x14ac:dyDescent="0.25">
      <c r="A33" t="s">
        <v>310</v>
      </c>
      <c r="B33" t="s">
        <v>311</v>
      </c>
      <c r="C33" t="str">
        <f t="shared" si="0"/>
        <v>Ambrane 60W 3A Type C Fast Charging Unbreakable 1.5m L Shaped Braided Cable, PD Technology, 480Mbps Data Transfer for Smartphones, Tablet, Laptops and other type c devices (ABLC10, Black)</v>
      </c>
      <c r="D33" t="str" cm="1">
        <f t="array" ref="D33">PROPER(_xlfn.TEXTJOIN(" ", TRUE, INDEX(_xlfn.FILTERXML("&lt;t&gt;&lt;s&gt;" &amp; SUBSTITUTE(C33," ","&lt;/s&gt;&lt;s&gt;") &amp; "&lt;/s&gt;&lt;/t&gt;", "//s"), _xlfn.SEQUENCE(4))))</f>
        <v>Ambrane 60W 3A Type</v>
      </c>
      <c r="E33" t="str">
        <f t="shared" si="1"/>
        <v>Charging Unbreakable 1.5m L Shaped Braided Cable, PD Technology, 480Mbps Data Transfer for Smartphones, Tablet, Laptops and other type c devices (ABLC10, Black)</v>
      </c>
      <c r="F33" t="s">
        <v>17</v>
      </c>
      <c r="G33" t="str">
        <f t="shared" si="2"/>
        <v>USBCables</v>
      </c>
      <c r="H33" s="7" t="str">
        <f t="array" aca="1" ref="H33" ca="1">_xlfn.TEXTJOIN("", TRUE, IF((ROW(INDIRECT("1:" &amp; LEN(G33)))&gt;1) * (CODE(MID(G33, ROW(INDIRECT("1:" &amp; LEN(G33))), 1))&gt;=65) * (CODE(MID(G33, ROW(INDIRECT("1:" &amp; LEN(G33))), 1))&lt;=90), " " &amp; MID(G33, ROW(INDIRECT("1:" &amp; LEN(G33))), 1), MID(G33, ROW(INDIRECT("1:" &amp; LEN(G33))), 1)))</f>
        <v>U S B Cables</v>
      </c>
      <c r="I33">
        <v>179</v>
      </c>
      <c r="J33">
        <v>499</v>
      </c>
      <c r="K33" s="1">
        <v>0.64</v>
      </c>
      <c r="L33">
        <v>4</v>
      </c>
      <c r="M33" s="4">
        <v>1934</v>
      </c>
      <c r="N33" t="s">
        <v>312</v>
      </c>
      <c r="O33" t="str">
        <f t="shared" si="3"/>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v>
      </c>
      <c r="P33" t="s">
        <v>313</v>
      </c>
      <c r="Q33" t="s">
        <v>314</v>
      </c>
      <c r="R33" t="s">
        <v>315</v>
      </c>
      <c r="S33" t="s">
        <v>12916</v>
      </c>
      <c r="T33" t="s">
        <v>12917</v>
      </c>
      <c r="U33" t="s">
        <v>316</v>
      </c>
      <c r="V33" t="s">
        <v>317</v>
      </c>
    </row>
    <row r="34" spans="1:22" x14ac:dyDescent="0.25">
      <c r="A34" t="s">
        <v>318</v>
      </c>
      <c r="B34" t="s">
        <v>319</v>
      </c>
      <c r="C34" t="str">
        <f t="shared" si="0"/>
        <v>Zoul USB C 60W Fast Charging 3A 6ft 2M Long Type C Nylon Braided Data Cable Quick Charger Cable QC 3.0 for Samsung Galaxy M31S M30 S10 S9 S20 Plus, Note 10 9 8, A20e A40 A50 A70 (2M, Grey)</v>
      </c>
      <c r="D34" t="str" cm="1">
        <f t="array" ref="D34">PROPER(_xlfn.TEXTJOIN(" ", TRUE, INDEX(_xlfn.FILTERXML("&lt;t&gt;&lt;s&gt;" &amp; SUBSTITUTE(C34," ","&lt;/s&gt;&lt;s&gt;") &amp; "&lt;/s&gt;&lt;/t&gt;", "//s"), _xlfn.SEQUENCE(4))))</f>
        <v>Zoul Usb C 60W</v>
      </c>
      <c r="E34" t="str">
        <f t="shared" si="1"/>
        <v>3A 6ft 2M Long Type C Nylon Braided Data Cable Quick Charger Cable QC 3.0 for Samsung Galaxy M31S M30 S10 S9 S20 Plus, Note 10 9 8, A20e A40 A50 A70 (2M, Grey)</v>
      </c>
      <c r="F34" t="s">
        <v>17</v>
      </c>
      <c r="G34" t="str">
        <f t="shared" si="2"/>
        <v>USBCables</v>
      </c>
      <c r="H34" s="7" t="str">
        <f t="array" aca="1" ref="H34" ca="1">_xlfn.TEXTJOIN("", TRUE, IF((ROW(INDIRECT("1:" &amp; LEN(G34)))&gt;1) * (CODE(MID(G34, ROW(INDIRECT("1:" &amp; LEN(G34))), 1))&gt;=65) * (CODE(MID(G34, ROW(INDIRECT("1:" &amp; LEN(G34))), 1))&lt;=90), " " &amp; MID(G34, ROW(INDIRECT("1:" &amp; LEN(G34))), 1), MID(G34, ROW(INDIRECT("1:" &amp; LEN(G34))), 1)))</f>
        <v>U S B Cables</v>
      </c>
      <c r="I34">
        <v>389</v>
      </c>
      <c r="J34" s="2">
        <v>1099</v>
      </c>
      <c r="K34" s="1">
        <v>0.65</v>
      </c>
      <c r="L34">
        <v>4.3</v>
      </c>
      <c r="M34" s="4">
        <v>974</v>
      </c>
      <c r="N34" t="s">
        <v>320</v>
      </c>
      <c r="O34" t="str">
        <f t="shared" si="3"/>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v>
      </c>
      <c r="P34" t="s">
        <v>321</v>
      </c>
      <c r="Q34" t="s">
        <v>322</v>
      </c>
      <c r="R34" t="s">
        <v>323</v>
      </c>
      <c r="S34" t="s">
        <v>324</v>
      </c>
      <c r="T34" t="s">
        <v>325</v>
      </c>
      <c r="U34" t="s">
        <v>326</v>
      </c>
      <c r="V34" t="s">
        <v>327</v>
      </c>
    </row>
    <row r="35" spans="1:22" x14ac:dyDescent="0.25">
      <c r="A35" t="s">
        <v>328</v>
      </c>
      <c r="B35" t="s">
        <v>329</v>
      </c>
      <c r="C35" t="str">
        <f t="shared" si="0"/>
        <v>Samsung Original Type C to C Cable - 3.28 Feet (1 Meter), White</v>
      </c>
      <c r="D35" t="str" cm="1">
        <f t="array" ref="D35">PROPER(_xlfn.TEXTJOIN(" ", TRUE, INDEX(_xlfn.FILTERXML("&lt;t&gt;&lt;s&gt;" &amp; SUBSTITUTE(C35," ","&lt;/s&gt;&lt;s&gt;") &amp; "&lt;/s&gt;&lt;/t&gt;", "//s"), _xlfn.SEQUENCE(4))))</f>
        <v>Samsung Original Type C</v>
      </c>
      <c r="E35" t="str">
        <f t="shared" si="1"/>
        <v>Cable - 3.28 Feet (1 Meter), White</v>
      </c>
      <c r="F35" t="s">
        <v>17</v>
      </c>
      <c r="G35" t="str">
        <f t="shared" si="2"/>
        <v>USBCables</v>
      </c>
      <c r="H35" s="7" t="str">
        <f t="array" aca="1" ref="H35" ca="1">_xlfn.TEXTJOIN("", TRUE, IF((ROW(INDIRECT("1:" &amp; LEN(G35)))&gt;1) * (CODE(MID(G35, ROW(INDIRECT("1:" &amp; LEN(G35))), 1))&gt;=65) * (CODE(MID(G35, ROW(INDIRECT("1:" &amp; LEN(G35))), 1))&lt;=90), " " &amp; MID(G35, ROW(INDIRECT("1:" &amp; LEN(G35))), 1), MID(G35, ROW(INDIRECT("1:" &amp; LEN(G35))), 1)))</f>
        <v>U S B Cables</v>
      </c>
      <c r="I35">
        <v>599</v>
      </c>
      <c r="J35">
        <v>599</v>
      </c>
      <c r="K35" s="1">
        <v>0</v>
      </c>
      <c r="L35">
        <v>4.3</v>
      </c>
      <c r="M35" s="4">
        <v>355</v>
      </c>
      <c r="N35" t="s">
        <v>330</v>
      </c>
      <c r="O35" t="str">
        <f t="shared" si="3"/>
        <v>Usb Type-C To Type-C Cable With Universal Compatibility|1M Length &amp; Reversible Design|High Speed Data/Charging With Usb 2.0</v>
      </c>
      <c r="P35" t="s">
        <v>331</v>
      </c>
      <c r="Q35" t="s">
        <v>332</v>
      </c>
      <c r="R35" t="s">
        <v>333</v>
      </c>
      <c r="S35" t="s">
        <v>334</v>
      </c>
      <c r="T35" t="s">
        <v>335</v>
      </c>
      <c r="U35" t="s">
        <v>336</v>
      </c>
      <c r="V35" t="s">
        <v>337</v>
      </c>
    </row>
    <row r="36" spans="1:22" x14ac:dyDescent="0.25">
      <c r="A36" t="s">
        <v>338</v>
      </c>
      <c r="B36" t="s">
        <v>339</v>
      </c>
      <c r="C36" t="str">
        <f t="shared" si="0"/>
        <v>pTron Solero T351 3.5Amps Fast Charging Type-C to Type-C PD Data and Charging USB Cable, Made in India, 480Mbps Data Sync, Durable 1 Meter Long Cable for Type-C Smartphones, Tablets and Laptops (Black)</v>
      </c>
      <c r="D36" t="str" cm="1">
        <f t="array" ref="D36">PROPER(_xlfn.TEXTJOIN(" ", TRUE, INDEX(_xlfn.FILTERXML("&lt;t&gt;&lt;s&gt;" &amp; SUBSTITUTE(C36," ","&lt;/s&gt;&lt;s&gt;") &amp; "&lt;/s&gt;&lt;/t&gt;", "//s"), _xlfn.SEQUENCE(4))))</f>
        <v>Ptron Solero T351 3.5Amps</v>
      </c>
      <c r="E36" t="str">
        <f t="shared" si="1"/>
        <v>Type-C to Type-C PD Data and Charging USB Cable, Made in India, 480Mbps Data Sync, Durable 1 Meter Long Cable for Type-C Smartphones, Tablets and Laptops (Black)</v>
      </c>
      <c r="F36" t="s">
        <v>17</v>
      </c>
      <c r="G36" t="str">
        <f t="shared" si="2"/>
        <v>USBCables</v>
      </c>
      <c r="H36" s="7" t="str">
        <f t="array" aca="1" ref="H36" ca="1">_xlfn.TEXTJOIN("", TRUE, IF((ROW(INDIRECT("1:" &amp; LEN(G36)))&gt;1) * (CODE(MID(G36, ROW(INDIRECT("1:" &amp; LEN(G36))), 1))&gt;=65) * (CODE(MID(G36, ROW(INDIRECT("1:" &amp; LEN(G36))), 1))&lt;=90), " " &amp; MID(G36, ROW(INDIRECT("1:" &amp; LEN(G36))), 1), MID(G36, ROW(INDIRECT("1:" &amp; LEN(G36))), 1)))</f>
        <v>U S B Cables</v>
      </c>
      <c r="I36">
        <v>199</v>
      </c>
      <c r="J36">
        <v>999</v>
      </c>
      <c r="K36" s="1">
        <v>0.8</v>
      </c>
      <c r="L36">
        <v>3.9</v>
      </c>
      <c r="M36" s="4">
        <v>1075</v>
      </c>
      <c r="N36" t="s">
        <v>340</v>
      </c>
      <c r="O36" t="str">
        <f t="shared" si="3"/>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v>
      </c>
      <c r="P36" t="s">
        <v>341</v>
      </c>
      <c r="Q36" t="s">
        <v>342</v>
      </c>
      <c r="R36" t="s">
        <v>343</v>
      </c>
      <c r="S36" t="s">
        <v>344</v>
      </c>
      <c r="T36" t="s">
        <v>345</v>
      </c>
      <c r="U36" t="s">
        <v>346</v>
      </c>
      <c r="V36" t="s">
        <v>347</v>
      </c>
    </row>
    <row r="37" spans="1:22" x14ac:dyDescent="0.25">
      <c r="A37" t="s">
        <v>348</v>
      </c>
      <c r="B37" t="s">
        <v>349</v>
      </c>
      <c r="C37" t="str">
        <f t="shared" si="0"/>
        <v>pTron Solero MB301 3A Micro USB Data and Charging Cable, Made in India, 480Mbps Data Sync, Strong and Durable 1.5-Meter Nylon Braided USB Cable for Micro USB Devices - (Black)</v>
      </c>
      <c r="D37" t="str" cm="1">
        <f t="array" ref="D37">PROPER(_xlfn.TEXTJOIN(" ", TRUE, INDEX(_xlfn.FILTERXML("&lt;t&gt;&lt;s&gt;" &amp; SUBSTITUTE(C37," ","&lt;/s&gt;&lt;s&gt;") &amp; "&lt;/s&gt;&lt;/t&gt;", "//s"), _xlfn.SEQUENCE(4))))</f>
        <v>Ptron Solero Mb301 3A</v>
      </c>
      <c r="E37" t="str">
        <f t="shared" si="1"/>
        <v>Data and Charging Cable, Made in India, 480Mbps Data Sync, Strong and Durable 1.5-Meter Nylon Braided USB Cable for Micro USB Devices - (Black)</v>
      </c>
      <c r="F37" t="s">
        <v>17</v>
      </c>
      <c r="G37" t="str">
        <f t="shared" si="2"/>
        <v>USBCables</v>
      </c>
      <c r="H37" s="7" t="str">
        <f t="array" aca="1" ref="H37" ca="1">_xlfn.TEXTJOIN("", TRUE, IF((ROW(INDIRECT("1:" &amp; LEN(G37)))&gt;1) * (CODE(MID(G37, ROW(INDIRECT("1:" &amp; LEN(G37))), 1))&gt;=65) * (CODE(MID(G37, ROW(INDIRECT("1:" &amp; LEN(G37))), 1))&lt;=90), " " &amp; MID(G37, ROW(INDIRECT("1:" &amp; LEN(G37))), 1), MID(G37, ROW(INDIRECT("1:" &amp; LEN(G37))), 1)))</f>
        <v>U S B Cables</v>
      </c>
      <c r="I37">
        <v>99</v>
      </c>
      <c r="J37">
        <v>666.66</v>
      </c>
      <c r="K37" s="1">
        <v>0.85</v>
      </c>
      <c r="L37">
        <v>3.9</v>
      </c>
      <c r="M37" s="4">
        <v>24871</v>
      </c>
      <c r="N37" t="s">
        <v>350</v>
      </c>
      <c r="O37" t="str">
        <f t="shared" si="3"/>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v>
      </c>
      <c r="P37" t="s">
        <v>67</v>
      </c>
      <c r="Q37" t="s">
        <v>68</v>
      </c>
      <c r="R37" t="s">
        <v>69</v>
      </c>
      <c r="S37" t="s">
        <v>70</v>
      </c>
      <c r="T37" t="s">
        <v>351</v>
      </c>
      <c r="U37" t="s">
        <v>352</v>
      </c>
      <c r="V37" t="s">
        <v>353</v>
      </c>
    </row>
    <row r="38" spans="1:22" x14ac:dyDescent="0.25">
      <c r="A38" t="s">
        <v>354</v>
      </c>
      <c r="B38" t="s">
        <v>355</v>
      </c>
      <c r="C38" t="str">
        <f t="shared" si="0"/>
        <v>Amazonbasics Nylon Braided Usb-C To Lightning Cable, Fast Charging Mfi Certified Smartphone, Iphone Charger (6-Foot, Dark Grey)</v>
      </c>
      <c r="D38" t="str" cm="1">
        <f t="array" ref="D38">PROPER(_xlfn.TEXTJOIN(" ", TRUE, INDEX(_xlfn.FILTERXML("&lt;t&gt;&lt;s&gt;" &amp; SUBSTITUTE(C38," ","&lt;/s&gt;&lt;s&gt;") &amp; "&lt;/s&gt;&lt;/t&gt;", "//s"), _xlfn.SEQUENCE(4))))</f>
        <v>Amazonbasics Nylon Braided Usb-C</v>
      </c>
      <c r="E38" t="str">
        <f t="shared" si="1"/>
        <v>Cable, Fast Charging Mfi Certified Smartphone, Iphone Charger (6-Foot, Dark Grey)</v>
      </c>
      <c r="F38" t="s">
        <v>17</v>
      </c>
      <c r="G38" t="str">
        <f t="shared" si="2"/>
        <v>USBCables</v>
      </c>
      <c r="H38" s="7" t="str">
        <f t="array" aca="1" ref="H38" ca="1">_xlfn.TEXTJOIN("", TRUE, IF((ROW(INDIRECT("1:" &amp; LEN(G38)))&gt;1) * (CODE(MID(G38, ROW(INDIRECT("1:" &amp; LEN(G38))), 1))&gt;=65) * (CODE(MID(G38, ROW(INDIRECT("1:" &amp; LEN(G38))), 1))&lt;=90), " " &amp; MID(G38, ROW(INDIRECT("1:" &amp; LEN(G38))), 1), MID(G38, ROW(INDIRECT("1:" &amp; LEN(G38))), 1)))</f>
        <v>U S B Cables</v>
      </c>
      <c r="I38">
        <v>899</v>
      </c>
      <c r="J38" s="2">
        <v>1900</v>
      </c>
      <c r="K38" s="1">
        <v>0.53</v>
      </c>
      <c r="L38">
        <v>4.4000000000000004</v>
      </c>
      <c r="M38" s="4">
        <v>13552</v>
      </c>
      <c r="N38" t="s">
        <v>356</v>
      </c>
      <c r="O38" t="str">
        <f t="shared" si="3"/>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v>
      </c>
      <c r="P38" t="s">
        <v>357</v>
      </c>
      <c r="Q38" t="s">
        <v>358</v>
      </c>
      <c r="R38" t="s">
        <v>359</v>
      </c>
      <c r="S38" t="s">
        <v>360</v>
      </c>
      <c r="T38" t="s">
        <v>361</v>
      </c>
      <c r="U38" t="s">
        <v>362</v>
      </c>
      <c r="V38" t="s">
        <v>363</v>
      </c>
    </row>
    <row r="39" spans="1:22" x14ac:dyDescent="0.25">
      <c r="A39" t="s">
        <v>364</v>
      </c>
      <c r="B39" t="s">
        <v>365</v>
      </c>
      <c r="C39" t="str">
        <f t="shared" si="0"/>
        <v>Sounce 65W OnePlus Dash Warp Charge Cable, 6.5A Type-C to USB C PD Data Sync Fast Charging Cable Compatible with One Plus 8T 9 9R 9 pro 9RT 10R Nord and for All Type C Devices ‚Äì Red, 1 Meter</v>
      </c>
      <c r="D39" t="str" cm="1">
        <f t="array" ref="D39">PROPER(_xlfn.TEXTJOIN(" ", TRUE, INDEX(_xlfn.FILTERXML("&lt;t&gt;&lt;s&gt;" &amp; SUBSTITUTE(C39," ","&lt;/s&gt;&lt;s&gt;") &amp; "&lt;/s&gt;&lt;/t&gt;", "//s"), _xlfn.SEQUENCE(4))))</f>
        <v>Sounce 65W Oneplus Dash</v>
      </c>
      <c r="E39" t="str">
        <f t="shared" si="1"/>
        <v>Cable, 6.5A Type-C to USB C PD Data Sync Fast Charging Cable Compatible with One Plus 8T 9 9R 9 pro 9RT 10R Nord and for All Type C Devices ‚Äì Red, 1 Meter</v>
      </c>
      <c r="F39" t="s">
        <v>17</v>
      </c>
      <c r="G39" t="str">
        <f t="shared" si="2"/>
        <v>USBCables</v>
      </c>
      <c r="H39" s="7" t="str">
        <f t="array" aca="1" ref="H39" ca="1">_xlfn.TEXTJOIN("", TRUE, IF((ROW(INDIRECT("1:" &amp; LEN(G39)))&gt;1) * (CODE(MID(G39, ROW(INDIRECT("1:" &amp; LEN(G39))), 1))&gt;=65) * (CODE(MID(G39, ROW(INDIRECT("1:" &amp; LEN(G39))), 1))&lt;=90), " " &amp; MID(G39, ROW(INDIRECT("1:" &amp; LEN(G39))), 1), MID(G39, ROW(INDIRECT("1:" &amp; LEN(G39))), 1)))</f>
        <v>U S B Cables</v>
      </c>
      <c r="I39">
        <v>199</v>
      </c>
      <c r="J39">
        <v>999</v>
      </c>
      <c r="K39" s="1">
        <v>0.8</v>
      </c>
      <c r="L39">
        <v>4</v>
      </c>
      <c r="M39" s="4">
        <v>576</v>
      </c>
      <c r="N39" t="s">
        <v>366</v>
      </c>
      <c r="O39" t="str">
        <f t="shared" si="3"/>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v>
      </c>
      <c r="P39" t="s">
        <v>367</v>
      </c>
      <c r="Q39" t="s">
        <v>368</v>
      </c>
      <c r="R39" t="s">
        <v>369</v>
      </c>
      <c r="S39" t="s">
        <v>370</v>
      </c>
      <c r="T39" t="s">
        <v>371</v>
      </c>
      <c r="U39" t="s">
        <v>372</v>
      </c>
      <c r="V39" t="s">
        <v>373</v>
      </c>
    </row>
    <row r="40" spans="1:22" x14ac:dyDescent="0.25">
      <c r="A40" t="s">
        <v>374</v>
      </c>
      <c r="B40" t="s">
        <v>375</v>
      </c>
      <c r="C40" t="str">
        <f t="shared" si="0"/>
        <v>OnePlus 126 cm (50 inches) Y Series 4K Ultra HD Smart Android LED TV 50Y1S Pro (Black)</v>
      </c>
      <c r="D40" t="str" cm="1">
        <f t="array" ref="D40">PROPER(_xlfn.TEXTJOIN(" ", TRUE, INDEX(_xlfn.FILTERXML("&lt;t&gt;&lt;s&gt;" &amp; SUBSTITUTE(C40," ","&lt;/s&gt;&lt;s&gt;") &amp; "&lt;/s&gt;&lt;/t&gt;", "//s"), _xlfn.SEQUENCE(4))))</f>
        <v>Oneplus 126 Cm (50</v>
      </c>
      <c r="E40" t="str">
        <f t="shared" si="1"/>
        <v>Series 4K Ultra HD Smart Android LED TV 50Y1S Pro (Black)</v>
      </c>
      <c r="F40" t="s">
        <v>167</v>
      </c>
      <c r="G40" t="str">
        <f t="shared" si="2"/>
        <v>SmartTelevisions</v>
      </c>
      <c r="H40" s="7" t="str">
        <f t="array" aca="1" ref="H40" ca="1">_xlfn.TEXTJOIN("", TRUE, IF((ROW(INDIRECT("1:" &amp; LEN(G40)))&gt;1) * (CODE(MID(G40, ROW(INDIRECT("1:" &amp; LEN(G40))), 1))&gt;=65) * (CODE(MID(G40, ROW(INDIRECT("1:" &amp; LEN(G40))), 1))&lt;=90), " " &amp; MID(G40, ROW(INDIRECT("1:" &amp; LEN(G40))), 1), MID(G40, ROW(INDIRECT("1:" &amp; LEN(G40))), 1)))</f>
        <v>Smart Televisions</v>
      </c>
      <c r="I40" s="2">
        <v>32999</v>
      </c>
      <c r="J40" s="2">
        <v>45999</v>
      </c>
      <c r="K40" s="1">
        <v>0.28000000000000003</v>
      </c>
      <c r="L40">
        <v>4.2</v>
      </c>
      <c r="M40" s="4">
        <v>7298</v>
      </c>
      <c r="N40" t="s">
        <v>376</v>
      </c>
      <c r="O40" t="str">
        <f t="shared" si="3"/>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v>
      </c>
      <c r="P40" t="s">
        <v>377</v>
      </c>
      <c r="Q40" t="s">
        <v>378</v>
      </c>
      <c r="R40" t="s">
        <v>379</v>
      </c>
      <c r="S40" t="s">
        <v>380</v>
      </c>
      <c r="T40" t="s">
        <v>381</v>
      </c>
      <c r="U40" t="s">
        <v>382</v>
      </c>
      <c r="V40" t="s">
        <v>383</v>
      </c>
    </row>
    <row r="41" spans="1:22" x14ac:dyDescent="0.25">
      <c r="A41" t="s">
        <v>384</v>
      </c>
      <c r="B41" t="s">
        <v>385</v>
      </c>
      <c r="C41" t="str">
        <f t="shared" si="0"/>
        <v>Duracell Type C To Type C 5A (100W) Braided Sync and Fast Charging Cable, 3.9 Feet (1.2M). USB C to C Cable, Supports PD and QC 3.0 Charging, 5 GBPS Data Transmission ‚Äì Black</v>
      </c>
      <c r="D41" t="str" cm="1">
        <f t="array" ref="D41">PROPER(_xlfn.TEXTJOIN(" ", TRUE, INDEX(_xlfn.FILTERXML("&lt;t&gt;&lt;s&gt;" &amp; SUBSTITUTE(C41," ","&lt;/s&gt;&lt;s&gt;") &amp; "&lt;/s&gt;&lt;/t&gt;", "//s"), _xlfn.SEQUENCE(4))))</f>
        <v>Duracell Type C To</v>
      </c>
      <c r="E41" t="str">
        <f t="shared" si="1"/>
        <v>5A (100W) Braided Sync and Fast Charging Cable, 3.9 Feet (1.2M). USB C to C Cable, Supports PD and QC 3.0 Charging, 5 GBPS Data Transmission ‚Äì Black</v>
      </c>
      <c r="F41" t="s">
        <v>17</v>
      </c>
      <c r="G41" t="str">
        <f t="shared" si="2"/>
        <v>USBCables</v>
      </c>
      <c r="H41" s="7" t="str">
        <f t="array" aca="1" ref="H41" ca="1">_xlfn.TEXTJOIN("", TRUE, IF((ROW(INDIRECT("1:" &amp; LEN(G41)))&gt;1) * (CODE(MID(G41, ROW(INDIRECT("1:" &amp; LEN(G41))), 1))&gt;=65) * (CODE(MID(G41, ROW(INDIRECT("1:" &amp; LEN(G41))), 1))&lt;=90), " " &amp; MID(G41, ROW(INDIRECT("1:" &amp; LEN(G41))), 1), MID(G41, ROW(INDIRECT("1:" &amp; LEN(G41))), 1)))</f>
        <v>U S B Cables</v>
      </c>
      <c r="I41">
        <v>970</v>
      </c>
      <c r="J41" s="2">
        <v>1999</v>
      </c>
      <c r="K41" s="1">
        <v>0.51</v>
      </c>
      <c r="L41">
        <v>4.2</v>
      </c>
      <c r="M41" s="4">
        <v>462</v>
      </c>
      <c r="N41" t="s">
        <v>386</v>
      </c>
      <c r="O41" t="str">
        <f t="shared" si="3"/>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v>
      </c>
      <c r="P41" t="s">
        <v>387</v>
      </c>
      <c r="Q41" t="s">
        <v>388</v>
      </c>
      <c r="R41" t="s">
        <v>389</v>
      </c>
      <c r="S41" t="s">
        <v>390</v>
      </c>
      <c r="T41" t="s">
        <v>391</v>
      </c>
      <c r="U41" t="s">
        <v>392</v>
      </c>
      <c r="V41" t="s">
        <v>393</v>
      </c>
    </row>
    <row r="42" spans="1:22" x14ac:dyDescent="0.25">
      <c r="A42" t="s">
        <v>394</v>
      </c>
      <c r="B42" t="s">
        <v>395</v>
      </c>
      <c r="C42" t="str">
        <f t="shared" si="0"/>
        <v>AmazonBasics USB 2.0 Cable - A-Male to B-Male - for Personal Computer, Printer- 6 Feet (1.8 Meters), Black</v>
      </c>
      <c r="D42" t="str" cm="1">
        <f t="array" ref="D42">PROPER(_xlfn.TEXTJOIN(" ", TRUE, INDEX(_xlfn.FILTERXML("&lt;t&gt;&lt;s&gt;" &amp; SUBSTITUTE(C42," ","&lt;/s&gt;&lt;s&gt;") &amp; "&lt;/s&gt;&lt;/t&gt;", "//s"), _xlfn.SEQUENCE(4))))</f>
        <v>Amazonbasics Usb 2 Cable</v>
      </c>
      <c r="E42" t="str">
        <f t="shared" si="1"/>
        <v>to B-Male - for Personal Computer, Printer- 6 Feet (1.8 Meters), Black</v>
      </c>
      <c r="F42" t="s">
        <v>17</v>
      </c>
      <c r="G42" t="str">
        <f t="shared" si="2"/>
        <v>USBCables</v>
      </c>
      <c r="H42" s="7" t="str">
        <f t="array" aca="1" ref="H42" ca="1">_xlfn.TEXTJOIN("", TRUE, IF((ROW(INDIRECT("1:" &amp; LEN(G42)))&gt;1) * (CODE(MID(G42, ROW(INDIRECT("1:" &amp; LEN(G42))), 1))&gt;=65) * (CODE(MID(G42, ROW(INDIRECT("1:" &amp; LEN(G42))), 1))&lt;=90), " " &amp; MID(G42, ROW(INDIRECT("1:" &amp; LEN(G42))), 1), MID(G42, ROW(INDIRECT("1:" &amp; LEN(G42))), 1)))</f>
        <v>U S B Cables</v>
      </c>
      <c r="I42">
        <v>209</v>
      </c>
      <c r="J42">
        <v>695</v>
      </c>
      <c r="K42" s="1">
        <v>0.7</v>
      </c>
      <c r="L42">
        <v>4.5</v>
      </c>
      <c r="M42" s="4">
        <v>107687</v>
      </c>
      <c r="N42" t="s">
        <v>396</v>
      </c>
      <c r="O42" t="str">
        <f t="shared" si="3"/>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v>
      </c>
      <c r="P42" t="s">
        <v>397</v>
      </c>
      <c r="Q42" t="s">
        <v>398</v>
      </c>
      <c r="R42" t="s">
        <v>399</v>
      </c>
      <c r="S42" t="s">
        <v>400</v>
      </c>
      <c r="T42" t="s">
        <v>401</v>
      </c>
      <c r="U42" t="s">
        <v>402</v>
      </c>
      <c r="V42" t="s">
        <v>403</v>
      </c>
    </row>
    <row r="43" spans="1:22" x14ac:dyDescent="0.25">
      <c r="A43" t="s">
        <v>404</v>
      </c>
      <c r="B43" t="s">
        <v>405</v>
      </c>
      <c r="C43" t="str">
        <f t="shared" si="0"/>
        <v>Mi 108 cm (43 inches) Full HD Android LED TV 4C | L43M6-INC (Black)</v>
      </c>
      <c r="D43" t="str" cm="1">
        <f t="array" ref="D43">PROPER(_xlfn.TEXTJOIN(" ", TRUE, INDEX(_xlfn.FILTERXML("&lt;t&gt;&lt;s&gt;" &amp; SUBSTITUTE(C43," ","&lt;/s&gt;&lt;s&gt;") &amp; "&lt;/s&gt;&lt;/t&gt;", "//s"), _xlfn.SEQUENCE(4))))</f>
        <v>Mi 108 Cm (43</v>
      </c>
      <c r="E43" t="str">
        <f t="shared" si="1"/>
        <v>HD Android LED TV 4C | L43M6-INC (Black)</v>
      </c>
      <c r="F43" t="s">
        <v>167</v>
      </c>
      <c r="G43" t="str">
        <f t="shared" si="2"/>
        <v>SmartTelevisions</v>
      </c>
      <c r="H43" s="7" t="str">
        <f t="array" aca="1" ref="H43" ca="1">_xlfn.TEXTJOIN("", TRUE, IF((ROW(INDIRECT("1:" &amp; LEN(G43)))&gt;1) * (CODE(MID(G43, ROW(INDIRECT("1:" &amp; LEN(G43))), 1))&gt;=65) * (CODE(MID(G43, ROW(INDIRECT("1:" &amp; LEN(G43))), 1))&lt;=90), " " &amp; MID(G43, ROW(INDIRECT("1:" &amp; LEN(G43))), 1), MID(G43, ROW(INDIRECT("1:" &amp; LEN(G43))), 1)))</f>
        <v>Smart Televisions</v>
      </c>
      <c r="I43" s="2">
        <v>19999</v>
      </c>
      <c r="J43" s="2">
        <v>34999</v>
      </c>
      <c r="K43" s="1">
        <v>0.43</v>
      </c>
      <c r="L43">
        <v>4.3</v>
      </c>
      <c r="M43" s="4">
        <v>27151</v>
      </c>
      <c r="N43" t="s">
        <v>406</v>
      </c>
      <c r="O43" t="str">
        <f t="shared" si="3"/>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v>
      </c>
      <c r="P43" t="s">
        <v>407</v>
      </c>
      <c r="Q43" t="s">
        <v>408</v>
      </c>
      <c r="R43" t="s">
        <v>409</v>
      </c>
      <c r="S43" t="s">
        <v>410</v>
      </c>
      <c r="T43" t="s">
        <v>12918</v>
      </c>
      <c r="U43" t="s">
        <v>411</v>
      </c>
      <c r="V43" t="s">
        <v>412</v>
      </c>
    </row>
    <row r="44" spans="1:22" x14ac:dyDescent="0.25">
      <c r="A44" t="s">
        <v>413</v>
      </c>
      <c r="B44" t="s">
        <v>414</v>
      </c>
      <c r="C44" t="str">
        <f t="shared" si="0"/>
        <v>Wayona Nylon Braided 3A Lightning to USB A Syncing and Fast Charging Data Cable for iPhone, Ipad (3 FT Pack of 1, Black)</v>
      </c>
      <c r="D44" t="str" cm="1">
        <f t="array" ref="D44">PROPER(_xlfn.TEXTJOIN(" ", TRUE, INDEX(_xlfn.FILTERXML("&lt;t&gt;&lt;s&gt;" &amp; SUBSTITUTE(C44," ","&lt;/s&gt;&lt;s&gt;") &amp; "&lt;/s&gt;&lt;/t&gt;", "//s"), _xlfn.SEQUENCE(4))))</f>
        <v>Wayona Nylon Braided 3A</v>
      </c>
      <c r="E44" t="str">
        <f t="shared" si="1"/>
        <v>USB A Syncing and Fast Charging Data Cable for iPhone, Ipad (3 FT Pack of 1, Black)</v>
      </c>
      <c r="F44" t="s">
        <v>17</v>
      </c>
      <c r="G44" t="str">
        <f t="shared" si="2"/>
        <v>USBCables</v>
      </c>
      <c r="H44" s="7" t="str">
        <f t="array" aca="1" ref="H44" ca="1">_xlfn.TEXTJOIN("", TRUE, IF((ROW(INDIRECT("1:" &amp; LEN(G44)))&gt;1) * (CODE(MID(G44, ROW(INDIRECT("1:" &amp; LEN(G44))), 1))&gt;=65) * (CODE(MID(G44, ROW(INDIRECT("1:" &amp; LEN(G44))), 1))&lt;=90), " " &amp; MID(G44, ROW(INDIRECT("1:" &amp; LEN(G44))), 1), MID(G44, ROW(INDIRECT("1:" &amp; LEN(G44))), 1)))</f>
        <v>U S B Cables</v>
      </c>
      <c r="I44">
        <v>399</v>
      </c>
      <c r="J44" s="2">
        <v>1099</v>
      </c>
      <c r="K44" s="1">
        <v>0.64</v>
      </c>
      <c r="L44">
        <v>4.2</v>
      </c>
      <c r="M44" s="4">
        <v>24269</v>
      </c>
      <c r="N44" t="s">
        <v>415</v>
      </c>
      <c r="O44" t="str">
        <f t="shared" si="3"/>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v>
      </c>
      <c r="P44" t="s">
        <v>19</v>
      </c>
      <c r="Q44" t="s">
        <v>20</v>
      </c>
      <c r="R44" t="s">
        <v>21</v>
      </c>
      <c r="S44" t="s">
        <v>22</v>
      </c>
      <c r="T44" t="s">
        <v>23</v>
      </c>
      <c r="U44" t="s">
        <v>416</v>
      </c>
      <c r="V44" t="s">
        <v>417</v>
      </c>
    </row>
    <row r="45" spans="1:22" x14ac:dyDescent="0.25">
      <c r="A45" t="s">
        <v>418</v>
      </c>
      <c r="B45" t="s">
        <v>419</v>
      </c>
      <c r="C45" t="str">
        <f t="shared" si="0"/>
        <v>TP-Link Nano AC600 USB Wi-Fi Adapter(Archer T2U Nano)- 2.4G 5G Dual Band Wireless Network Adapter for PC Desktop Laptop, Mini Travel Size, Supports Windows 11,10, 8.1, 8, 7, XP Mac OS 10.9-10.15</v>
      </c>
      <c r="D45" t="str" cm="1">
        <f t="array" ref="D45">PROPER(_xlfn.TEXTJOIN(" ", TRUE, INDEX(_xlfn.FILTERXML("&lt;t&gt;&lt;s&gt;" &amp; SUBSTITUTE(C45," ","&lt;/s&gt;&lt;s&gt;") &amp; "&lt;/s&gt;&lt;/t&gt;", "//s"), _xlfn.SEQUENCE(4))))</f>
        <v>Tp-Link Nano Ac600 Usb</v>
      </c>
      <c r="E45" t="str">
        <f t="shared" si="1"/>
        <v>T2U Nano)- 2.4G 5G Dual Band Wireless Network Adapter for PC Desktop Laptop, Mini Travel Size, Supports Windows 11,10, 8.1, 8, 7, XP Mac OS 10.9-10.15</v>
      </c>
      <c r="F45" t="s">
        <v>96</v>
      </c>
      <c r="G45" t="str">
        <f t="shared" si="2"/>
        <v>WirelessUSBAdapters</v>
      </c>
      <c r="H45" s="7" t="str">
        <f t="array" aca="1" ref="H45" ca="1">_xlfn.TEXTJOIN("", TRUE, IF((ROW(INDIRECT("1:" &amp; LEN(G45)))&gt;1) * (CODE(MID(G45, ROW(INDIRECT("1:" &amp; LEN(G45))), 1))&gt;=65) * (CODE(MID(G45, ROW(INDIRECT("1:" &amp; LEN(G45))), 1))&lt;=90), " " &amp; MID(G45, ROW(INDIRECT("1:" &amp; LEN(G45))), 1), MID(G45, ROW(INDIRECT("1:" &amp; LEN(G45))), 1)))</f>
        <v>Wireless U S B Adapters</v>
      </c>
      <c r="I45">
        <v>999</v>
      </c>
      <c r="J45" s="2">
        <v>1599</v>
      </c>
      <c r="K45" s="1">
        <v>0.38</v>
      </c>
      <c r="L45">
        <v>4.3</v>
      </c>
      <c r="M45" s="4">
        <v>12093</v>
      </c>
      <c r="N45" t="s">
        <v>420</v>
      </c>
      <c r="O45" t="str">
        <f t="shared" si="3"/>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v>
      </c>
      <c r="P45" t="s">
        <v>421</v>
      </c>
      <c r="Q45" t="s">
        <v>422</v>
      </c>
      <c r="R45" t="s">
        <v>423</v>
      </c>
      <c r="S45" t="s">
        <v>424</v>
      </c>
      <c r="T45" t="s">
        <v>425</v>
      </c>
      <c r="U45" t="s">
        <v>426</v>
      </c>
      <c r="V45" t="s">
        <v>427</v>
      </c>
    </row>
    <row r="46" spans="1:22" x14ac:dyDescent="0.25">
      <c r="A46" t="s">
        <v>428</v>
      </c>
      <c r="B46" t="s">
        <v>429</v>
      </c>
      <c r="C46" t="str">
        <f t="shared" si="0"/>
        <v>FLiX (Beetel USB to Micro USB PVC Data Sync and 2A Fast Charging Cable, Made in India, 480Mbps Data Sync, Solid Cable, 1 Meter Long USB Cable for Micro USB Devices (White)(XCD-M11)</v>
      </c>
      <c r="D46" t="str" cm="1">
        <f t="array" ref="D46">PROPER(_xlfn.TEXTJOIN(" ", TRUE, INDEX(_xlfn.FILTERXML("&lt;t&gt;&lt;s&gt;" &amp; SUBSTITUTE(C46," ","&lt;/s&gt;&lt;s&gt;") &amp; "&lt;/s&gt;&lt;/t&gt;", "//s"), _xlfn.SEQUENCE(4))))</f>
        <v>Flix (Beetel Usb To</v>
      </c>
      <c r="E46" t="str">
        <f t="shared" si="1"/>
        <v>PVC Data Sync and 2A Fast Charging Cable, Made in India, 480Mbps Data Sync, Solid Cable, 1 Meter Long USB Cable for Micro USB Devices (White)(XCD-M11)</v>
      </c>
      <c r="F46" t="s">
        <v>17</v>
      </c>
      <c r="G46" t="str">
        <f t="shared" si="2"/>
        <v>USBCables</v>
      </c>
      <c r="H46" s="7" t="str">
        <f t="array" aca="1" ref="H46" ca="1">_xlfn.TEXTJOIN("", TRUE, IF((ROW(INDIRECT("1:" &amp; LEN(G46)))&gt;1) * (CODE(MID(G46, ROW(INDIRECT("1:" &amp; LEN(G46))), 1))&gt;=65) * (CODE(MID(G46, ROW(INDIRECT("1:" &amp; LEN(G46))), 1))&lt;=90), " " &amp; MID(G46, ROW(INDIRECT("1:" &amp; LEN(G46))), 1), MID(G46, ROW(INDIRECT("1:" &amp; LEN(G46))), 1)))</f>
        <v>U S B Cables</v>
      </c>
      <c r="I46">
        <v>59</v>
      </c>
      <c r="J46">
        <v>199</v>
      </c>
      <c r="K46" s="1">
        <v>0.7</v>
      </c>
      <c r="L46">
        <v>4</v>
      </c>
      <c r="M46" s="4">
        <v>9378</v>
      </c>
      <c r="N46" t="s">
        <v>430</v>
      </c>
      <c r="O46" t="str">
        <f t="shared" si="3"/>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v>
      </c>
      <c r="P46" t="s">
        <v>234</v>
      </c>
      <c r="Q46" t="s">
        <v>235</v>
      </c>
      <c r="R46" t="s">
        <v>236</v>
      </c>
      <c r="S46" t="s">
        <v>237</v>
      </c>
      <c r="T46" t="s">
        <v>238</v>
      </c>
      <c r="U46" t="s">
        <v>431</v>
      </c>
      <c r="V46" t="s">
        <v>432</v>
      </c>
    </row>
    <row r="47" spans="1:22" x14ac:dyDescent="0.25">
      <c r="A47" t="s">
        <v>433</v>
      </c>
      <c r="B47" t="s">
        <v>434</v>
      </c>
      <c r="C47" t="str">
        <f t="shared" si="0"/>
        <v>Wecool Nylon Braided Multifunction Fast Charging Cable For Android Smartphone, Ios And Type C Usb Devices, 3 In 1 Charging Cable, 3A, (3 Feet) (Black)</v>
      </c>
      <c r="D47" t="str" cm="1">
        <f t="array" ref="D47">PROPER(_xlfn.TEXTJOIN(" ", TRUE, INDEX(_xlfn.FILTERXML("&lt;t&gt;&lt;s&gt;" &amp; SUBSTITUTE(C47," ","&lt;/s&gt;&lt;s&gt;") &amp; "&lt;/s&gt;&lt;/t&gt;", "//s"), _xlfn.SEQUENCE(4))))</f>
        <v>Wecool Nylon Braided Multifunction</v>
      </c>
      <c r="E47" t="str">
        <f t="shared" si="1"/>
        <v>Cable For Android Smartphone, Ios And Type C Usb Devices, 3 In 1 Charging Cable, 3A, (3 Feet) (Black)</v>
      </c>
      <c r="F47" t="s">
        <v>17</v>
      </c>
      <c r="G47" t="str">
        <f t="shared" si="2"/>
        <v>USBCables</v>
      </c>
      <c r="H47" s="7" t="str">
        <f t="array" aca="1" ref="H47" ca="1">_xlfn.TEXTJOIN("", TRUE, IF((ROW(INDIRECT("1:" &amp; LEN(G47)))&gt;1) * (CODE(MID(G47, ROW(INDIRECT("1:" &amp; LEN(G47))), 1))&gt;=65) * (CODE(MID(G47, ROW(INDIRECT("1:" &amp; LEN(G47))), 1))&lt;=90), " " &amp; MID(G47, ROW(INDIRECT("1:" &amp; LEN(G47))), 1), MID(G47, ROW(INDIRECT("1:" &amp; LEN(G47))), 1)))</f>
        <v>U S B Cables</v>
      </c>
      <c r="I47">
        <v>333</v>
      </c>
      <c r="J47">
        <v>999</v>
      </c>
      <c r="K47" s="1">
        <v>0.67</v>
      </c>
      <c r="L47">
        <v>3.3</v>
      </c>
      <c r="M47" s="4">
        <v>9792</v>
      </c>
      <c r="N47" t="s">
        <v>435</v>
      </c>
      <c r="O47" t="str">
        <f t="shared" si="3"/>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v>
      </c>
      <c r="P47" t="s">
        <v>436</v>
      </c>
      <c r="Q47" t="s">
        <v>437</v>
      </c>
      <c r="R47" t="s">
        <v>438</v>
      </c>
      <c r="S47" t="s">
        <v>439</v>
      </c>
      <c r="T47" t="s">
        <v>440</v>
      </c>
      <c r="U47" t="s">
        <v>441</v>
      </c>
      <c r="V47" t="s">
        <v>442</v>
      </c>
    </row>
    <row r="48" spans="1:22" x14ac:dyDescent="0.25">
      <c r="A48" t="s">
        <v>443</v>
      </c>
      <c r="B48" t="s">
        <v>444</v>
      </c>
      <c r="C48" t="str">
        <f t="shared" si="0"/>
        <v>D-Link DWA-131 300 Mbps Wireless Nano USB Adapter (Black)</v>
      </c>
      <c r="D48" t="str" cm="1">
        <f t="array" ref="D48">PROPER(_xlfn.TEXTJOIN(" ", TRUE, INDEX(_xlfn.FILTERXML("&lt;t&gt;&lt;s&gt;" &amp; SUBSTITUTE(C48," ","&lt;/s&gt;&lt;s&gt;") &amp; "&lt;/s&gt;&lt;/t&gt;", "//s"), _xlfn.SEQUENCE(4))))</f>
        <v>D-Link Dwa-131 300 Mbps</v>
      </c>
      <c r="E48" t="str">
        <f t="shared" si="1"/>
        <v>USB Adapter (Black)</v>
      </c>
      <c r="F48" t="s">
        <v>96</v>
      </c>
      <c r="G48" t="str">
        <f t="shared" si="2"/>
        <v>WirelessUSBAdapters</v>
      </c>
      <c r="H48" s="7" t="str">
        <f t="array" aca="1" ref="H48" ca="1">_xlfn.TEXTJOIN("", TRUE, IF((ROW(INDIRECT("1:" &amp; LEN(G48)))&gt;1) * (CODE(MID(G48, ROW(INDIRECT("1:" &amp; LEN(G48))), 1))&gt;=65) * (CODE(MID(G48, ROW(INDIRECT("1:" &amp; LEN(G48))), 1))&lt;=90), " " &amp; MID(G48, ROW(INDIRECT("1:" &amp; LEN(G48))), 1), MID(G48, ROW(INDIRECT("1:" &amp; LEN(G48))), 1)))</f>
        <v>Wireless U S B Adapters</v>
      </c>
      <c r="I48">
        <v>507</v>
      </c>
      <c r="J48" s="2">
        <v>1208</v>
      </c>
      <c r="K48" s="1">
        <v>0.57999999999999996</v>
      </c>
      <c r="L48">
        <v>4.0999999999999996</v>
      </c>
      <c r="M48" s="4">
        <v>8131</v>
      </c>
      <c r="N48" t="s">
        <v>445</v>
      </c>
      <c r="O48" t="str">
        <f t="shared" si="3"/>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v>
      </c>
      <c r="P48" t="s">
        <v>446</v>
      </c>
      <c r="Q48" t="s">
        <v>447</v>
      </c>
      <c r="R48" t="s">
        <v>448</v>
      </c>
      <c r="S48" t="s">
        <v>449</v>
      </c>
      <c r="T48" t="s">
        <v>450</v>
      </c>
      <c r="U48" t="s">
        <v>451</v>
      </c>
      <c r="V48" t="s">
        <v>452</v>
      </c>
    </row>
    <row r="49" spans="1:22" x14ac:dyDescent="0.25">
      <c r="A49" t="s">
        <v>453</v>
      </c>
      <c r="B49" t="s">
        <v>454</v>
      </c>
      <c r="C49" t="str">
        <f t="shared" si="0"/>
        <v>Amazon Basics High-Speed HDMI Cable, 6 Feet - Supports Ethernet, 3D, 4K video,Black</v>
      </c>
      <c r="D49" t="str" cm="1">
        <f t="array" ref="D49">PROPER(_xlfn.TEXTJOIN(" ", TRUE, INDEX(_xlfn.FILTERXML("&lt;t&gt;&lt;s&gt;" &amp; SUBSTITUTE(C49," ","&lt;/s&gt;&lt;s&gt;") &amp; "&lt;/s&gt;&lt;/t&gt;", "//s"), _xlfn.SEQUENCE(4))))</f>
        <v>Amazon Basics High-Speed Hdmi</v>
      </c>
      <c r="E49" t="str">
        <f t="shared" si="1"/>
        <v>Feet - Supports Ethernet, 3D, 4K video,Black</v>
      </c>
      <c r="F49" t="s">
        <v>127</v>
      </c>
      <c r="G49" t="str">
        <f t="shared" si="2"/>
        <v>HDMICables</v>
      </c>
      <c r="H49" s="7" t="str">
        <f t="array" aca="1" ref="H49" ca="1">_xlfn.TEXTJOIN("", TRUE, IF((ROW(INDIRECT("1:" &amp; LEN(G49)))&gt;1) * (CODE(MID(G49, ROW(INDIRECT("1:" &amp; LEN(G49))), 1))&gt;=65) * (CODE(MID(G49, ROW(INDIRECT("1:" &amp; LEN(G49))), 1))&lt;=90), " " &amp; MID(G49, ROW(INDIRECT("1:" &amp; LEN(G49))), 1), MID(G49, ROW(INDIRECT("1:" &amp; LEN(G49))), 1)))</f>
        <v>H D M I Cables</v>
      </c>
      <c r="I49">
        <v>309</v>
      </c>
      <c r="J49">
        <v>475</v>
      </c>
      <c r="K49" s="1">
        <v>0.35</v>
      </c>
      <c r="L49">
        <v>4.4000000000000004</v>
      </c>
      <c r="M49" s="4">
        <v>426973</v>
      </c>
      <c r="N49" t="s">
        <v>455</v>
      </c>
      <c r="O49" t="str">
        <f t="shared" si="3"/>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v>
      </c>
      <c r="P49" t="s">
        <v>129</v>
      </c>
      <c r="Q49" t="s">
        <v>130</v>
      </c>
      <c r="R49" t="s">
        <v>131</v>
      </c>
      <c r="S49" t="s">
        <v>132</v>
      </c>
      <c r="T49" t="s">
        <v>133</v>
      </c>
      <c r="U49" t="s">
        <v>456</v>
      </c>
      <c r="V49" t="s">
        <v>457</v>
      </c>
    </row>
    <row r="50" spans="1:22" x14ac:dyDescent="0.25">
      <c r="A50" t="s">
        <v>458</v>
      </c>
      <c r="B50" t="s">
        <v>12969</v>
      </c>
      <c r="C50" t="str">
        <f t="shared" si="0"/>
        <v>7SEVEN Compatible for Samsung Smart 4K Ultra HD TV Monitor Remote Control Replacement of Original Samsung TV Remote for LED OLED UHD QLED and Suitable for 6 7 8 Series Samsung TV with Hot Keys BN59-01259E</v>
      </c>
      <c r="D50" t="str" cm="1">
        <f t="array" ref="D50">PROPER(_xlfn.TEXTJOIN(" ", TRUE, INDEX(_xlfn.FILTERXML("&lt;t&gt;&lt;s&gt;" &amp; SUBSTITUTE(C50," ","&lt;/s&gt;&lt;s&gt;") &amp; "&lt;/s&gt;&lt;/t&gt;", "//s"), _xlfn.SEQUENCE(4))))</f>
        <v>7Seven Compatible For Samsung</v>
      </c>
      <c r="E50" t="str">
        <f t="shared" si="1"/>
        <v>Ultra HD TV Monitor Remote Control Replacement of Original Samsung TV Remote for LED OLED UHD QLED and Suitable for 6 7 8 Series Samsung TV with Hot Keys BN59-01259E</v>
      </c>
      <c r="F50" t="s">
        <v>459</v>
      </c>
      <c r="G50" t="str">
        <f t="shared" si="2"/>
        <v>RemoteControls</v>
      </c>
      <c r="H50" s="7" t="str">
        <f t="array" aca="1" ref="H50" ca="1">_xlfn.TEXTJOIN("", TRUE, IF((ROW(INDIRECT("1:" &amp; LEN(G50)))&gt;1) * (CODE(MID(G50, ROW(INDIRECT("1:" &amp; LEN(G50))), 1))&gt;=65) * (CODE(MID(G50, ROW(INDIRECT("1:" &amp; LEN(G50))), 1))&lt;=90), " " &amp; MID(G50, ROW(INDIRECT("1:" &amp; LEN(G50))), 1), MID(G50, ROW(INDIRECT("1:" &amp; LEN(G50))), 1)))</f>
        <v>Remote Controls</v>
      </c>
      <c r="I50">
        <v>399</v>
      </c>
      <c r="J50">
        <v>999</v>
      </c>
      <c r="K50" s="1">
        <v>0.6</v>
      </c>
      <c r="L50">
        <v>3.6</v>
      </c>
      <c r="M50" s="4">
        <v>493</v>
      </c>
      <c r="N50" t="s">
        <v>460</v>
      </c>
      <c r="O50" t="str">
        <f t="shared" si="3"/>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v>
      </c>
      <c r="P50" t="s">
        <v>461</v>
      </c>
      <c r="Q50" t="s">
        <v>462</v>
      </c>
      <c r="R50" t="s">
        <v>463</v>
      </c>
      <c r="S50" t="s">
        <v>464</v>
      </c>
      <c r="T50" t="s">
        <v>465</v>
      </c>
      <c r="U50" t="s">
        <v>466</v>
      </c>
      <c r="V50" t="s">
        <v>467</v>
      </c>
    </row>
    <row r="51" spans="1:22" x14ac:dyDescent="0.25">
      <c r="A51" t="s">
        <v>468</v>
      </c>
      <c r="B51" t="s">
        <v>469</v>
      </c>
      <c r="C51" t="str">
        <f t="shared" si="0"/>
        <v>Amazonbasics Micro Usb Fast Charging Cable For Android Smartphone,Personal Computer,Printer With Gold Plated Connectors (6 Feet, Black)</v>
      </c>
      <c r="D51" t="str" cm="1">
        <f t="array" ref="D51">PROPER(_xlfn.TEXTJOIN(" ", TRUE, INDEX(_xlfn.FILTERXML("&lt;t&gt;&lt;s&gt;" &amp; SUBSTITUTE(C51," ","&lt;/s&gt;&lt;s&gt;") &amp; "&lt;/s&gt;&lt;/t&gt;", "//s"), _xlfn.SEQUENCE(4))))</f>
        <v>Amazonbasics Micro Usb Fast</v>
      </c>
      <c r="E51" t="str">
        <f t="shared" si="1"/>
        <v>For Android Smartphone,Personal Computer,Printer With Gold Plated Connectors (6 Feet, Black)</v>
      </c>
      <c r="F51" t="s">
        <v>17</v>
      </c>
      <c r="G51" t="str">
        <f t="shared" si="2"/>
        <v>USBCables</v>
      </c>
      <c r="H51" s="7" t="str">
        <f t="array" aca="1" ref="H51" ca="1">_xlfn.TEXTJOIN("", TRUE, IF((ROW(INDIRECT("1:" &amp; LEN(G51)))&gt;1) * (CODE(MID(G51, ROW(INDIRECT("1:" &amp; LEN(G51))), 1))&gt;=65) * (CODE(MID(G51, ROW(INDIRECT("1:" &amp; LEN(G51))), 1))&lt;=90), " " &amp; MID(G51, ROW(INDIRECT("1:" &amp; LEN(G51))), 1), MID(G51, ROW(INDIRECT("1:" &amp; LEN(G51))), 1)))</f>
        <v>U S B Cables</v>
      </c>
      <c r="I51">
        <v>199</v>
      </c>
      <c r="J51">
        <v>395</v>
      </c>
      <c r="K51" s="1">
        <v>0.5</v>
      </c>
      <c r="L51">
        <v>4.2</v>
      </c>
      <c r="M51" s="4">
        <v>92595</v>
      </c>
      <c r="N51" t="s">
        <v>470</v>
      </c>
      <c r="O51" t="str">
        <f t="shared" si="3"/>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v>
      </c>
      <c r="P51" t="s">
        <v>471</v>
      </c>
      <c r="Q51" t="s">
        <v>472</v>
      </c>
      <c r="R51" t="s">
        <v>473</v>
      </c>
      <c r="S51" t="s">
        <v>474</v>
      </c>
      <c r="T51" t="s">
        <v>475</v>
      </c>
      <c r="U51" t="s">
        <v>476</v>
      </c>
      <c r="V51" t="s">
        <v>477</v>
      </c>
    </row>
    <row r="52" spans="1:22" x14ac:dyDescent="0.25">
      <c r="A52" t="s">
        <v>478</v>
      </c>
      <c r="B52" t="s">
        <v>479</v>
      </c>
      <c r="C52" t="str">
        <f t="shared" si="0"/>
        <v>TP-Link AC600 600 Mbps WiFi Wireless Network USB Adapter for Desktop PC with 2.4GHz 5GHz High Gain Dual Band 5dBi Antenna Wi-Fi, Supports Windows 11 10 8.1 8 7 XP, Mac OS 10.15 and earlier (Archer T2U Plus)</v>
      </c>
      <c r="D52" t="str" cm="1">
        <f t="array" ref="D52">PROPER(_xlfn.TEXTJOIN(" ", TRUE, INDEX(_xlfn.FILTERXML("&lt;t&gt;&lt;s&gt;" &amp; SUBSTITUTE(C52," ","&lt;/s&gt;&lt;s&gt;") &amp; "&lt;/s&gt;&lt;/t&gt;", "//s"), _xlfn.SEQUENCE(4))))</f>
        <v>Tp-Link Ac600 600 Mbps</v>
      </c>
      <c r="E52" t="str">
        <f t="shared" si="1"/>
        <v>Network USB Adapter for Desktop PC with 2.4GHz 5GHz High Gain Dual Band 5dBi Antenna Wi-Fi, Supports Windows 11 10 8.1 8 7 XP, Mac OS 10.15 and earlier (Archer T2U Plus)</v>
      </c>
      <c r="F52" t="s">
        <v>96</v>
      </c>
      <c r="G52" t="str">
        <f t="shared" si="2"/>
        <v>WirelessUSBAdapters</v>
      </c>
      <c r="H52" s="7" t="str">
        <f t="array" aca="1" ref="H52" ca="1">_xlfn.TEXTJOIN("", TRUE, IF((ROW(INDIRECT("1:" &amp; LEN(G52)))&gt;1) * (CODE(MID(G52, ROW(INDIRECT("1:" &amp; LEN(G52))), 1))&gt;=65) * (CODE(MID(G52, ROW(INDIRECT("1:" &amp; LEN(G52))), 1))&lt;=90), " " &amp; MID(G52, ROW(INDIRECT("1:" &amp; LEN(G52))), 1), MID(G52, ROW(INDIRECT("1:" &amp; LEN(G52))), 1)))</f>
        <v>Wireless U S B Adapters</v>
      </c>
      <c r="I52" s="2">
        <v>1199</v>
      </c>
      <c r="J52" s="2">
        <v>2199</v>
      </c>
      <c r="K52" s="1">
        <v>0.45</v>
      </c>
      <c r="L52">
        <v>4.4000000000000004</v>
      </c>
      <c r="M52" s="4">
        <v>24780</v>
      </c>
      <c r="N52" t="s">
        <v>480</v>
      </c>
      <c r="O52" t="str">
        <f t="shared" si="3"/>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v>
      </c>
      <c r="P52" t="s">
        <v>481</v>
      </c>
      <c r="Q52" t="s">
        <v>482</v>
      </c>
      <c r="R52" t="s">
        <v>483</v>
      </c>
      <c r="S52" t="s">
        <v>484</v>
      </c>
      <c r="T52" t="s">
        <v>485</v>
      </c>
      <c r="U52" t="s">
        <v>486</v>
      </c>
      <c r="V52" t="s">
        <v>487</v>
      </c>
    </row>
    <row r="53" spans="1:22" x14ac:dyDescent="0.25">
      <c r="A53" t="s">
        <v>488</v>
      </c>
      <c r="B53" t="s">
        <v>489</v>
      </c>
      <c r="C53" t="str">
        <f t="shared" si="0"/>
        <v>AmazonBasics Micro USB Fast Charging Cable for Android Phones with Gold Plated Connectors (3 Feet, Black)</v>
      </c>
      <c r="D53" t="str" cm="1">
        <f t="array" ref="D53">PROPER(_xlfn.TEXTJOIN(" ", TRUE, INDEX(_xlfn.FILTERXML("&lt;t&gt;&lt;s&gt;" &amp; SUBSTITUTE(C53," ","&lt;/s&gt;&lt;s&gt;") &amp; "&lt;/s&gt;&lt;/t&gt;", "//s"), _xlfn.SEQUENCE(4))))</f>
        <v>Amazonbasics Micro Usb Fast</v>
      </c>
      <c r="E53" t="str">
        <f t="shared" si="1"/>
        <v>for Android Phones with Gold Plated Connectors (3 Feet, Black)</v>
      </c>
      <c r="F53" t="s">
        <v>17</v>
      </c>
      <c r="G53" t="str">
        <f t="shared" si="2"/>
        <v>USBCables</v>
      </c>
      <c r="H53" s="7" t="str">
        <f t="array" aca="1" ref="H53" ca="1">_xlfn.TEXTJOIN("", TRUE, IF((ROW(INDIRECT("1:" &amp; LEN(G53)))&gt;1) * (CODE(MID(G53, ROW(INDIRECT("1:" &amp; LEN(G53))), 1))&gt;=65) * (CODE(MID(G53, ROW(INDIRECT("1:" &amp; LEN(G53))), 1))&lt;=90), " " &amp; MID(G53, ROW(INDIRECT("1:" &amp; LEN(G53))), 1), MID(G53, ROW(INDIRECT("1:" &amp; LEN(G53))), 1)))</f>
        <v>U S B Cables</v>
      </c>
      <c r="I53">
        <v>179</v>
      </c>
      <c r="J53">
        <v>500</v>
      </c>
      <c r="K53" s="1">
        <v>0.64</v>
      </c>
      <c r="L53">
        <v>4.2</v>
      </c>
      <c r="M53" s="4">
        <v>92595</v>
      </c>
      <c r="N53" t="s">
        <v>490</v>
      </c>
      <c r="O53" t="str">
        <f t="shared" si="3"/>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v>
      </c>
      <c r="P53" t="s">
        <v>471</v>
      </c>
      <c r="Q53" t="s">
        <v>472</v>
      </c>
      <c r="R53" t="s">
        <v>473</v>
      </c>
      <c r="S53" t="s">
        <v>474</v>
      </c>
      <c r="T53" t="s">
        <v>475</v>
      </c>
      <c r="U53" t="s">
        <v>491</v>
      </c>
      <c r="V53" t="s">
        <v>492</v>
      </c>
    </row>
    <row r="54" spans="1:22" x14ac:dyDescent="0.25">
      <c r="A54" t="s">
        <v>493</v>
      </c>
      <c r="B54" t="s">
        <v>494</v>
      </c>
      <c r="C54" t="str">
        <f t="shared" si="0"/>
        <v>AmazonBasics New Release Nylon USB-A to Lightning Cable Cord, Fast Charging MFi Certified Charger for Apple iPhone, iPad (6-Ft, Rose Gold)</v>
      </c>
      <c r="D54" t="str" cm="1">
        <f t="array" ref="D54">PROPER(_xlfn.TEXTJOIN(" ", TRUE, INDEX(_xlfn.FILTERXML("&lt;t&gt;&lt;s&gt;" &amp; SUBSTITUTE(C54," ","&lt;/s&gt;&lt;s&gt;") &amp; "&lt;/s&gt;&lt;/t&gt;", "//s"), _xlfn.SEQUENCE(4))))</f>
        <v>Amazonbasics New Release Nylon</v>
      </c>
      <c r="E54" t="str">
        <f t="shared" si="1"/>
        <v>Lightning Cable Cord, Fast Charging MFi Certified Charger for Apple iPhone, iPad (6-Ft, Rose Gold)</v>
      </c>
      <c r="F54" t="s">
        <v>17</v>
      </c>
      <c r="G54" t="str">
        <f t="shared" si="2"/>
        <v>USBCables</v>
      </c>
      <c r="H54" s="7" t="str">
        <f t="array" aca="1" ref="H54" ca="1">_xlfn.TEXTJOIN("", TRUE, IF((ROW(INDIRECT("1:" &amp; LEN(G54)))&gt;1) * (CODE(MID(G54, ROW(INDIRECT("1:" &amp; LEN(G54))), 1))&gt;=65) * (CODE(MID(G54, ROW(INDIRECT("1:" &amp; LEN(G54))), 1))&lt;=90), " " &amp; MID(G54, ROW(INDIRECT("1:" &amp; LEN(G54))), 1), MID(G54, ROW(INDIRECT("1:" &amp; LEN(G54))), 1)))</f>
        <v>U S B Cables</v>
      </c>
      <c r="I54">
        <v>799</v>
      </c>
      <c r="J54" s="2">
        <v>2100</v>
      </c>
      <c r="K54" s="1">
        <v>0.62</v>
      </c>
      <c r="L54">
        <v>4.3</v>
      </c>
      <c r="M54" s="4">
        <v>8188</v>
      </c>
      <c r="N54" t="s">
        <v>495</v>
      </c>
      <c r="O54" t="str">
        <f t="shared" si="3"/>
        <v>Added Protection: An Additional Layer Of Protection Has Been Added To The Lightning And Usb Ends To Improve Durability And Reduce Fraying;</v>
      </c>
      <c r="P54" t="s">
        <v>496</v>
      </c>
      <c r="Q54" t="s">
        <v>497</v>
      </c>
      <c r="R54" t="s">
        <v>498</v>
      </c>
      <c r="S54" t="s">
        <v>499</v>
      </c>
      <c r="T54" t="s">
        <v>500</v>
      </c>
      <c r="U54" t="s">
        <v>501</v>
      </c>
      <c r="V54" t="s">
        <v>502</v>
      </c>
    </row>
    <row r="55" spans="1:22" x14ac:dyDescent="0.25">
      <c r="A55" t="s">
        <v>503</v>
      </c>
      <c r="B55" t="s">
        <v>504</v>
      </c>
      <c r="C55" t="str">
        <f t="shared" si="0"/>
        <v>VW 80 cm (32 inches) Frameless Series HD Ready LED TV VW32A (Black)</v>
      </c>
      <c r="D55" t="str" cm="1">
        <f t="array" ref="D55">PROPER(_xlfn.TEXTJOIN(" ", TRUE, INDEX(_xlfn.FILTERXML("&lt;t&gt;&lt;s&gt;" &amp; SUBSTITUTE(C55," ","&lt;/s&gt;&lt;s&gt;") &amp; "&lt;/s&gt;&lt;/t&gt;", "//s"), _xlfn.SEQUENCE(4))))</f>
        <v>Vw 80 Cm (32</v>
      </c>
      <c r="E55" t="str">
        <f t="shared" si="1"/>
        <v>Series HD Ready LED TV VW32A (Black)</v>
      </c>
      <c r="F55" t="s">
        <v>505</v>
      </c>
      <c r="G55" t="str">
        <f t="shared" si="2"/>
        <v>StandardTelevisions</v>
      </c>
      <c r="H55" s="7" t="str">
        <f t="array" aca="1" ref="H55" ca="1">_xlfn.TEXTJOIN("", TRUE, IF((ROW(INDIRECT("1:" &amp; LEN(G55)))&gt;1) * (CODE(MID(G55, ROW(INDIRECT("1:" &amp; LEN(G55))), 1))&gt;=65) * (CODE(MID(G55, ROW(INDIRECT("1:" &amp; LEN(G55))), 1))&lt;=90), " " &amp; MID(G55, ROW(INDIRECT("1:" &amp; LEN(G55))), 1), MID(G55, ROW(INDIRECT("1:" &amp; LEN(G55))), 1)))</f>
        <v>Standard Televisions</v>
      </c>
      <c r="I55" s="2">
        <v>6999</v>
      </c>
      <c r="J55" s="2">
        <v>12999</v>
      </c>
      <c r="K55" s="1">
        <v>0.46</v>
      </c>
      <c r="L55">
        <v>4.2</v>
      </c>
      <c r="M55" s="4">
        <v>4003</v>
      </c>
      <c r="N55" t="s">
        <v>506</v>
      </c>
      <c r="O55" t="str">
        <f t="shared" si="3"/>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v>
      </c>
      <c r="P55" t="s">
        <v>507</v>
      </c>
      <c r="Q55" t="s">
        <v>508</v>
      </c>
      <c r="R55" t="s">
        <v>509</v>
      </c>
      <c r="S55" t="s">
        <v>510</v>
      </c>
      <c r="T55" t="s">
        <v>12919</v>
      </c>
      <c r="U55" t="s">
        <v>511</v>
      </c>
      <c r="V55" t="s">
        <v>512</v>
      </c>
    </row>
    <row r="56" spans="1:22" x14ac:dyDescent="0.25">
      <c r="A56" t="s">
        <v>513</v>
      </c>
      <c r="B56" t="s">
        <v>514</v>
      </c>
      <c r="C56" t="str">
        <f t="shared" si="0"/>
        <v>Ambrane Unbreakable 3A Fast Charging Braided Type C Cable 1.5 Meter (RCT15, Blue) Supports QC 2.0 3.0 Charging</v>
      </c>
      <c r="D56" t="str" cm="1">
        <f t="array" ref="D56">PROPER(_xlfn.TEXTJOIN(" ", TRUE, INDEX(_xlfn.FILTERXML("&lt;t&gt;&lt;s&gt;" &amp; SUBSTITUTE(C56," ","&lt;/s&gt;&lt;s&gt;") &amp; "&lt;/s&gt;&lt;/t&gt;", "//s"), _xlfn.SEQUENCE(4))))</f>
        <v>Ambrane Unbreakable 3A Fast</v>
      </c>
      <c r="E56" t="str">
        <f t="shared" si="1"/>
        <v>Type C Cable 1.5 Meter (RCT15, Blue) Supports QC 2.0 3.0 Charging</v>
      </c>
      <c r="F56" t="s">
        <v>17</v>
      </c>
      <c r="G56" t="str">
        <f t="shared" si="2"/>
        <v>USBCables</v>
      </c>
      <c r="H56" s="7" t="str">
        <f t="array" aca="1" ref="H56" ca="1">_xlfn.TEXTJOIN("", TRUE, IF((ROW(INDIRECT("1:" &amp; LEN(G56)))&gt;1) * (CODE(MID(G56, ROW(INDIRECT("1:" &amp; LEN(G56))), 1))&gt;=65) * (CODE(MID(G56, ROW(INDIRECT("1:" &amp; LEN(G56))), 1))&lt;=90), " " &amp; MID(G56, ROW(INDIRECT("1:" &amp; LEN(G56))), 1), MID(G56, ROW(INDIRECT("1:" &amp; LEN(G56))), 1)))</f>
        <v>U S B Cables</v>
      </c>
      <c r="I56">
        <v>199</v>
      </c>
      <c r="J56">
        <v>349</v>
      </c>
      <c r="K56" s="1">
        <v>0.43</v>
      </c>
      <c r="L56">
        <v>4.0999999999999996</v>
      </c>
      <c r="M56" s="4">
        <v>314</v>
      </c>
      <c r="N56" t="s">
        <v>515</v>
      </c>
      <c r="O56" t="str">
        <f t="shared" si="3"/>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v>
      </c>
      <c r="P56" t="s">
        <v>516</v>
      </c>
      <c r="Q56" t="s">
        <v>517</v>
      </c>
      <c r="R56" t="s">
        <v>518</v>
      </c>
      <c r="S56" t="s">
        <v>519</v>
      </c>
      <c r="T56" t="s">
        <v>520</v>
      </c>
      <c r="U56" t="s">
        <v>521</v>
      </c>
      <c r="V56" t="s">
        <v>522</v>
      </c>
    </row>
    <row r="57" spans="1:22" x14ac:dyDescent="0.25">
      <c r="A57" t="s">
        <v>523</v>
      </c>
      <c r="B57" t="s">
        <v>524</v>
      </c>
      <c r="C57" t="str">
        <f t="shared" si="0"/>
        <v>Tata Sky Universal Remote</v>
      </c>
      <c r="D57" t="str" cm="1">
        <f t="array" ref="D57">PROPER(_xlfn.TEXTJOIN(" ", TRUE, INDEX(_xlfn.FILTERXML("&lt;t&gt;&lt;s&gt;" &amp; SUBSTITUTE(C57," ","&lt;/s&gt;&lt;s&gt;") &amp; "&lt;/s&gt;&lt;/t&gt;", "//s"), _xlfn.SEQUENCE(4))))</f>
        <v>Tata Sky Universal Remote</v>
      </c>
      <c r="E57" t="str">
        <f t="shared" si="1"/>
        <v/>
      </c>
      <c r="F57" t="s">
        <v>459</v>
      </c>
      <c r="G57" t="str">
        <f t="shared" si="2"/>
        <v>RemoteControls</v>
      </c>
      <c r="H57" s="7" t="str">
        <f t="array" aca="1" ref="H57" ca="1">_xlfn.TEXTJOIN("", TRUE, IF((ROW(INDIRECT("1:" &amp; LEN(G57)))&gt;1) * (CODE(MID(G57, ROW(INDIRECT("1:" &amp; LEN(G57))), 1))&gt;=65) * (CODE(MID(G57, ROW(INDIRECT("1:" &amp; LEN(G57))), 1))&lt;=90), " " &amp; MID(G57, ROW(INDIRECT("1:" &amp; LEN(G57))), 1), MID(G57, ROW(INDIRECT("1:" &amp; LEN(G57))), 1)))</f>
        <v>Remote Controls</v>
      </c>
      <c r="I57">
        <v>230</v>
      </c>
      <c r="J57">
        <v>499</v>
      </c>
      <c r="K57" s="1">
        <v>0.54</v>
      </c>
      <c r="L57">
        <v>3.7</v>
      </c>
      <c r="M57" s="4">
        <v>2960</v>
      </c>
      <c r="N57" t="s">
        <v>525</v>
      </c>
      <c r="O57" t="str">
        <f t="shared" si="3"/>
        <v>Universal Remote Control|Ensures Long Lastinga And Consistent Performance|Sturdy Built</v>
      </c>
      <c r="P57" t="s">
        <v>526</v>
      </c>
      <c r="Q57" t="s">
        <v>527</v>
      </c>
      <c r="R57" t="s">
        <v>528</v>
      </c>
      <c r="S57" t="s">
        <v>529</v>
      </c>
      <c r="T57" t="s">
        <v>530</v>
      </c>
      <c r="U57" t="s">
        <v>531</v>
      </c>
      <c r="V57" t="s">
        <v>532</v>
      </c>
    </row>
    <row r="58" spans="1:22" x14ac:dyDescent="0.25">
      <c r="A58" t="s">
        <v>533</v>
      </c>
      <c r="B58" t="s">
        <v>534</v>
      </c>
      <c r="C58" t="str">
        <f t="shared" si="0"/>
        <v>TP-LINK WiFi Dongle 300 Mbps Mini Wireless Network USB Wi-Fi Adapter for PC Desktop Laptop(Supports Windows 11 10 8.1 8 7 XP, Mac OS 10.9-10.15 and Linux, WPS, Soft AP Mode, USB 2.0) (TL-WN823N),Black</v>
      </c>
      <c r="D58" t="str" cm="1">
        <f t="array" ref="D58">PROPER(_xlfn.TEXTJOIN(" ", TRUE, INDEX(_xlfn.FILTERXML("&lt;t&gt;&lt;s&gt;" &amp; SUBSTITUTE(C58," ","&lt;/s&gt;&lt;s&gt;") &amp; "&lt;/s&gt;&lt;/t&gt;", "//s"), _xlfn.SEQUENCE(4))))</f>
        <v>Tp-Link Wifi Dongle 300</v>
      </c>
      <c r="E58" t="str">
        <f t="shared" si="1"/>
        <v>Wireless Network USB Wi-Fi Adapter for PC Desktop Laptop(Supports Windows 11 10 8.1 8 7 XP, Mac OS 10.9-10.15 and Linux, WPS, Soft AP Mode, USB 2.0) (TL-WN823N),Black</v>
      </c>
      <c r="F58" t="s">
        <v>96</v>
      </c>
      <c r="G58" t="str">
        <f t="shared" si="2"/>
        <v>WirelessUSBAdapters</v>
      </c>
      <c r="H58" s="7" t="str">
        <f t="array" aca="1" ref="H58" ca="1">_xlfn.TEXTJOIN("", TRUE, IF((ROW(INDIRECT("1:" &amp; LEN(G58)))&gt;1) * (CODE(MID(G58, ROW(INDIRECT("1:" &amp; LEN(G58))), 1))&gt;=65) * (CODE(MID(G58, ROW(INDIRECT("1:" &amp; LEN(G58))), 1))&lt;=90), " " &amp; MID(G58, ROW(INDIRECT("1:" &amp; LEN(G58))), 1), MID(G58, ROW(INDIRECT("1:" &amp; LEN(G58))), 1)))</f>
        <v>Wireless U S B Adapters</v>
      </c>
      <c r="I58">
        <v>649</v>
      </c>
      <c r="J58" s="2">
        <v>1399</v>
      </c>
      <c r="K58" s="1">
        <v>0.54</v>
      </c>
      <c r="L58">
        <v>4.2</v>
      </c>
      <c r="M58" s="4">
        <v>179691</v>
      </c>
      <c r="N58" t="s">
        <v>535</v>
      </c>
      <c r="O58" t="str">
        <f t="shared" si="3"/>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v>
      </c>
      <c r="P58" t="s">
        <v>98</v>
      </c>
      <c r="Q58" t="s">
        <v>99</v>
      </c>
      <c r="R58" t="s">
        <v>100</v>
      </c>
      <c r="S58" t="s">
        <v>101</v>
      </c>
      <c r="T58" t="s">
        <v>102</v>
      </c>
      <c r="U58" t="s">
        <v>536</v>
      </c>
      <c r="V58" t="s">
        <v>537</v>
      </c>
    </row>
    <row r="59" spans="1:22" x14ac:dyDescent="0.25">
      <c r="A59" t="s">
        <v>538</v>
      </c>
      <c r="B59" t="s">
        <v>539</v>
      </c>
      <c r="C59" t="str">
        <f t="shared" si="0"/>
        <v>OnePlus 80 cm (32 inches) Y Series HD Ready Smart Android LED TV 32 Y1S (Black)</v>
      </c>
      <c r="D59" t="str" cm="1">
        <f t="array" ref="D59">PROPER(_xlfn.TEXTJOIN(" ", TRUE, INDEX(_xlfn.FILTERXML("&lt;t&gt;&lt;s&gt;" &amp; SUBSTITUTE(C59," ","&lt;/s&gt;&lt;s&gt;") &amp; "&lt;/s&gt;&lt;/t&gt;", "//s"), _xlfn.SEQUENCE(4))))</f>
        <v>Oneplus 80 Cm (32</v>
      </c>
      <c r="E59" t="str">
        <f t="shared" si="1"/>
        <v>Series HD Ready Smart Android LED TV 32 Y1S (Black)</v>
      </c>
      <c r="F59" t="s">
        <v>167</v>
      </c>
      <c r="G59" t="str">
        <f t="shared" si="2"/>
        <v>SmartTelevisions</v>
      </c>
      <c r="H59" s="7" t="str">
        <f t="array" aca="1" ref="H59" ca="1">_xlfn.TEXTJOIN("", TRUE, IF((ROW(INDIRECT("1:" &amp; LEN(G59)))&gt;1) * (CODE(MID(G59, ROW(INDIRECT("1:" &amp; LEN(G59))), 1))&gt;=65) * (CODE(MID(G59, ROW(INDIRECT("1:" &amp; LEN(G59))), 1))&lt;=90), " " &amp; MID(G59, ROW(INDIRECT("1:" &amp; LEN(G59))), 1), MID(G59, ROW(INDIRECT("1:" &amp; LEN(G59))), 1)))</f>
        <v>Smart Televisions</v>
      </c>
      <c r="I59" s="2">
        <v>15999</v>
      </c>
      <c r="J59" s="2">
        <v>21999</v>
      </c>
      <c r="K59" s="1">
        <v>0.27</v>
      </c>
      <c r="L59">
        <v>4.2</v>
      </c>
      <c r="M59" s="4">
        <v>34899</v>
      </c>
      <c r="N59" t="s">
        <v>540</v>
      </c>
      <c r="O59" t="str">
        <f t="shared" si="3"/>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v>
      </c>
      <c r="P59" t="s">
        <v>263</v>
      </c>
      <c r="Q59" t="s">
        <v>264</v>
      </c>
      <c r="R59" t="s">
        <v>265</v>
      </c>
      <c r="S59" t="s">
        <v>266</v>
      </c>
      <c r="T59" t="s">
        <v>267</v>
      </c>
      <c r="U59" t="s">
        <v>541</v>
      </c>
      <c r="V59" t="s">
        <v>542</v>
      </c>
    </row>
    <row r="60" spans="1:22" x14ac:dyDescent="0.25">
      <c r="A60" t="s">
        <v>543</v>
      </c>
      <c r="B60" t="s">
        <v>544</v>
      </c>
      <c r="C60" t="str">
        <f t="shared" si="0"/>
        <v>Wecool Unbreakable 3 in 1 Charging Cable with 3A Speed, Fast Charging Multi Purpose Cable 1.25 Mtr Long, Type C cable, Micro Usb Cable and Cable for iPhone, White</v>
      </c>
      <c r="D60" t="str" cm="1">
        <f t="array" ref="D60">PROPER(_xlfn.TEXTJOIN(" ", TRUE, INDEX(_xlfn.FILTERXML("&lt;t&gt;&lt;s&gt;" &amp; SUBSTITUTE(C60," ","&lt;/s&gt;&lt;s&gt;") &amp; "&lt;/s&gt;&lt;/t&gt;", "//s"), _xlfn.SEQUENCE(4))))</f>
        <v>Wecool Unbreakable 3 In</v>
      </c>
      <c r="E60" t="str">
        <f t="shared" si="1"/>
        <v>Cable with 3A Speed, Fast Charging Multi Purpose Cable 1.25 Mtr Long, Type C cable, Micro Usb Cable and Cable for iPhone, White</v>
      </c>
      <c r="F60" t="s">
        <v>17</v>
      </c>
      <c r="G60" t="str">
        <f t="shared" si="2"/>
        <v>USBCables</v>
      </c>
      <c r="H60" s="7" t="str">
        <f t="array" aca="1" ref="H60" ca="1">_xlfn.TEXTJOIN("", TRUE, IF((ROW(INDIRECT("1:" &amp; LEN(G60)))&gt;1) * (CODE(MID(G60, ROW(INDIRECT("1:" &amp; LEN(G60))), 1))&gt;=65) * (CODE(MID(G60, ROW(INDIRECT("1:" &amp; LEN(G60))), 1))&lt;=90), " " &amp; MID(G60, ROW(INDIRECT("1:" &amp; LEN(G60))), 1), MID(G60, ROW(INDIRECT("1:" &amp; LEN(G60))), 1)))</f>
        <v>U S B Cables</v>
      </c>
      <c r="I60">
        <v>348</v>
      </c>
      <c r="J60" s="2">
        <v>1499</v>
      </c>
      <c r="K60" s="1">
        <v>0.77</v>
      </c>
      <c r="L60">
        <v>4.2</v>
      </c>
      <c r="M60" s="4">
        <v>656</v>
      </c>
      <c r="N60" t="s">
        <v>545</v>
      </c>
      <c r="O60" t="str">
        <f t="shared" si="3"/>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v>
      </c>
      <c r="P60" t="s">
        <v>546</v>
      </c>
      <c r="Q60" t="s">
        <v>547</v>
      </c>
      <c r="R60" t="s">
        <v>548</v>
      </c>
      <c r="S60" t="s">
        <v>549</v>
      </c>
      <c r="T60" t="s">
        <v>550</v>
      </c>
      <c r="U60" t="s">
        <v>551</v>
      </c>
      <c r="V60" t="s">
        <v>552</v>
      </c>
    </row>
    <row r="61" spans="1:22" x14ac:dyDescent="0.25">
      <c r="A61" t="s">
        <v>553</v>
      </c>
      <c r="B61" t="s">
        <v>554</v>
      </c>
      <c r="C61" t="str">
        <f t="shared" si="0"/>
        <v>Portronics Konnect L 1.2Mtr, Fast Charging 3A Micro USB Cable with Charge and Sync Function (Grey)</v>
      </c>
      <c r="D61" t="str" cm="1">
        <f t="array" ref="D61">PROPER(_xlfn.TEXTJOIN(" ", TRUE, INDEX(_xlfn.FILTERXML("&lt;t&gt;&lt;s&gt;" &amp; SUBSTITUTE(C61," ","&lt;/s&gt;&lt;s&gt;") &amp; "&lt;/s&gt;&lt;/t&gt;", "//s"), _xlfn.SEQUENCE(4))))</f>
        <v>Portronics Konnect L 1.2Mtr,</v>
      </c>
      <c r="E61" t="str">
        <f t="shared" si="1"/>
        <v>3A Micro USB Cable with Charge and Sync Function (Grey)</v>
      </c>
      <c r="F61" t="s">
        <v>17</v>
      </c>
      <c r="G61" t="str">
        <f t="shared" si="2"/>
        <v>USBCables</v>
      </c>
      <c r="H61" s="7" t="str">
        <f t="array" aca="1" ref="H61" ca="1">_xlfn.TEXTJOIN("", TRUE, IF((ROW(INDIRECT("1:" &amp; LEN(G61)))&gt;1) * (CODE(MID(G61, ROW(INDIRECT("1:" &amp; LEN(G61))), 1))&gt;=65) * (CODE(MID(G61, ROW(INDIRECT("1:" &amp; LEN(G61))), 1))&lt;=90), " " &amp; MID(G61, ROW(INDIRECT("1:" &amp; LEN(G61))), 1), MID(G61, ROW(INDIRECT("1:" &amp; LEN(G61))), 1)))</f>
        <v>U S B Cables</v>
      </c>
      <c r="I61">
        <v>154</v>
      </c>
      <c r="J61">
        <v>349</v>
      </c>
      <c r="K61" s="1">
        <v>0.56000000000000005</v>
      </c>
      <c r="L61">
        <v>4.3</v>
      </c>
      <c r="M61" s="4">
        <v>7064</v>
      </c>
      <c r="N61" t="s">
        <v>555</v>
      </c>
      <c r="O61" t="str">
        <f t="shared" si="3"/>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v>
      </c>
      <c r="P61" t="s">
        <v>556</v>
      </c>
      <c r="Q61" t="s">
        <v>557</v>
      </c>
      <c r="R61" t="s">
        <v>558</v>
      </c>
      <c r="S61" t="s">
        <v>559</v>
      </c>
      <c r="T61" t="s">
        <v>560</v>
      </c>
      <c r="U61" t="s">
        <v>561</v>
      </c>
      <c r="V61" t="s">
        <v>562</v>
      </c>
    </row>
    <row r="62" spans="1:22" x14ac:dyDescent="0.25">
      <c r="A62" t="s">
        <v>563</v>
      </c>
      <c r="B62" t="s">
        <v>564</v>
      </c>
      <c r="C62" t="str">
        <f t="shared" si="0"/>
        <v>Airtel DigitalTV DTH Television, Setup Box Remote Compatible for SD and HD Recording (Black)</v>
      </c>
      <c r="D62" t="str" cm="1">
        <f t="array" ref="D62">PROPER(_xlfn.TEXTJOIN(" ", TRUE, INDEX(_xlfn.FILTERXML("&lt;t&gt;&lt;s&gt;" &amp; SUBSTITUTE(C62," ","&lt;/s&gt;&lt;s&gt;") &amp; "&lt;/s&gt;&lt;/t&gt;", "//s"), _xlfn.SEQUENCE(4))))</f>
        <v>Airtel Digitaltv Dth Television,</v>
      </c>
      <c r="E62" t="str">
        <f t="shared" si="1"/>
        <v>Remote Compatible for SD and HD Recording (Black)</v>
      </c>
      <c r="F62" t="s">
        <v>459</v>
      </c>
      <c r="G62" t="str">
        <f t="shared" si="2"/>
        <v>RemoteControls</v>
      </c>
      <c r="H62" s="7" t="str">
        <f t="array" aca="1" ref="H62" ca="1">_xlfn.TEXTJOIN("", TRUE, IF((ROW(INDIRECT("1:" &amp; LEN(G62)))&gt;1) * (CODE(MID(G62, ROW(INDIRECT("1:" &amp; LEN(G62))), 1))&gt;=65) * (CODE(MID(G62, ROW(INDIRECT("1:" &amp; LEN(G62))), 1))&lt;=90), " " &amp; MID(G62, ROW(INDIRECT("1:" &amp; LEN(G62))), 1), MID(G62, ROW(INDIRECT("1:" &amp; LEN(G62))), 1)))</f>
        <v>Remote Controls</v>
      </c>
      <c r="I62">
        <v>179</v>
      </c>
      <c r="J62">
        <v>799</v>
      </c>
      <c r="K62" s="1">
        <v>0.78</v>
      </c>
      <c r="L62">
        <v>3.7</v>
      </c>
      <c r="M62" s="4">
        <v>2201</v>
      </c>
      <c r="N62" t="s">
        <v>565</v>
      </c>
      <c r="O62" t="str">
        <f t="shared" si="3"/>
        <v>This Is Generic Airtel Tv Remote|Universal Configuration With Any Tv|Shining Black Colour With Led Indicator</v>
      </c>
      <c r="P62" t="s">
        <v>566</v>
      </c>
      <c r="Q62" t="s">
        <v>567</v>
      </c>
      <c r="R62" t="s">
        <v>568</v>
      </c>
      <c r="S62" t="s">
        <v>569</v>
      </c>
      <c r="T62" t="s">
        <v>570</v>
      </c>
      <c r="U62" t="s">
        <v>571</v>
      </c>
      <c r="V62" t="s">
        <v>572</v>
      </c>
    </row>
    <row r="63" spans="1:22" x14ac:dyDescent="0.25">
      <c r="A63" t="s">
        <v>573</v>
      </c>
      <c r="B63" t="s">
        <v>574</v>
      </c>
      <c r="C63" t="str">
        <f t="shared" si="0"/>
        <v>Samsung 108 cm (43 inches) Crystal 4K Neo Series Ultra HD Smart LED TV UA43AUE65AKXXL (Black)</v>
      </c>
      <c r="D63" t="str" cm="1">
        <f t="array" ref="D63">PROPER(_xlfn.TEXTJOIN(" ", TRUE, INDEX(_xlfn.FILTERXML("&lt;t&gt;&lt;s&gt;" &amp; SUBSTITUTE(C63," ","&lt;/s&gt;&lt;s&gt;") &amp; "&lt;/s&gt;&lt;/t&gt;", "//s"), _xlfn.SEQUENCE(4))))</f>
        <v>Samsung 108 Cm (43</v>
      </c>
      <c r="E63" t="str">
        <f t="shared" si="1"/>
        <v>4K Neo Series Ultra HD Smart LED TV UA43AUE65AKXXL (Black)</v>
      </c>
      <c r="F63" t="s">
        <v>167</v>
      </c>
      <c r="G63" t="str">
        <f t="shared" si="2"/>
        <v>SmartTelevisions</v>
      </c>
      <c r="H63" s="7" t="str">
        <f t="array" aca="1" ref="H63" ca="1">_xlfn.TEXTJOIN("", TRUE, IF((ROW(INDIRECT("1:" &amp; LEN(G63)))&gt;1) * (CODE(MID(G63, ROW(INDIRECT("1:" &amp; LEN(G63))), 1))&gt;=65) * (CODE(MID(G63, ROW(INDIRECT("1:" &amp; LEN(G63))), 1))&lt;=90), " " &amp; MID(G63, ROW(INDIRECT("1:" &amp; LEN(G63))), 1), MID(G63, ROW(INDIRECT("1:" &amp; LEN(G63))), 1)))</f>
        <v>Smart Televisions</v>
      </c>
      <c r="I63" s="2">
        <v>32990</v>
      </c>
      <c r="J63" s="2">
        <v>47900</v>
      </c>
      <c r="K63" s="1">
        <v>0.31</v>
      </c>
      <c r="L63">
        <v>4.3</v>
      </c>
      <c r="M63" s="4">
        <v>7109</v>
      </c>
      <c r="N63" t="s">
        <v>575</v>
      </c>
      <c r="O63" t="str">
        <f t="shared" si="3"/>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63" t="s">
        <v>576</v>
      </c>
      <c r="Q63" t="s">
        <v>577</v>
      </c>
      <c r="R63" t="s">
        <v>578</v>
      </c>
      <c r="S63" t="s">
        <v>579</v>
      </c>
      <c r="T63" t="s">
        <v>580</v>
      </c>
      <c r="U63" t="s">
        <v>581</v>
      </c>
      <c r="V63" t="s">
        <v>582</v>
      </c>
    </row>
    <row r="64" spans="1:22" x14ac:dyDescent="0.25">
      <c r="A64" t="s">
        <v>583</v>
      </c>
      <c r="B64" t="s">
        <v>584</v>
      </c>
      <c r="C64" t="str">
        <f t="shared" si="0"/>
        <v>Lapster 1.5 mtr USB 2.0 Type A Male to USB A Male Cable for computer and laptop</v>
      </c>
      <c r="D64" t="str" cm="1">
        <f t="array" ref="D64">PROPER(_xlfn.TEXTJOIN(" ", TRUE, INDEX(_xlfn.FILTERXML("&lt;t&gt;&lt;s&gt;" &amp; SUBSTITUTE(C64," ","&lt;/s&gt;&lt;s&gt;") &amp; "&lt;/s&gt;&lt;/t&gt;", "//s"), _xlfn.SEQUENCE(4))))</f>
        <v>Lapster 1.5 Mtr Usb</v>
      </c>
      <c r="E64" t="str">
        <f t="shared" si="1"/>
        <v>A Male to USB A Male Cable for computer and laptop</v>
      </c>
      <c r="F64" t="s">
        <v>17</v>
      </c>
      <c r="G64" t="str">
        <f t="shared" si="2"/>
        <v>USBCables</v>
      </c>
      <c r="H64" s="7" t="str">
        <f t="array" aca="1" ref="H64" ca="1">_xlfn.TEXTJOIN("", TRUE, IF((ROW(INDIRECT("1:" &amp; LEN(G64)))&gt;1) * (CODE(MID(G64, ROW(INDIRECT("1:" &amp; LEN(G64))), 1))&gt;=65) * (CODE(MID(G64, ROW(INDIRECT("1:" &amp; LEN(G64))), 1))&lt;=90), " " &amp; MID(G64, ROW(INDIRECT("1:" &amp; LEN(G64))), 1), MID(G64, ROW(INDIRECT("1:" &amp; LEN(G64))), 1)))</f>
        <v>U S B Cables</v>
      </c>
      <c r="I64">
        <v>139</v>
      </c>
      <c r="J64">
        <v>999</v>
      </c>
      <c r="K64" s="1">
        <v>0.86</v>
      </c>
      <c r="L64">
        <v>4</v>
      </c>
      <c r="M64" s="4">
        <v>1313</v>
      </c>
      <c r="N64" t="s">
        <v>585</v>
      </c>
      <c r="O64" t="str">
        <f t="shared" si="3"/>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v>
      </c>
      <c r="P64" t="s">
        <v>586</v>
      </c>
      <c r="Q64" t="s">
        <v>587</v>
      </c>
      <c r="R64" t="s">
        <v>588</v>
      </c>
      <c r="S64" t="s">
        <v>589</v>
      </c>
      <c r="T64" t="s">
        <v>590</v>
      </c>
      <c r="U64" t="s">
        <v>591</v>
      </c>
      <c r="V64" t="s">
        <v>592</v>
      </c>
    </row>
    <row r="65" spans="1:22" x14ac:dyDescent="0.25">
      <c r="A65" t="s">
        <v>593</v>
      </c>
      <c r="B65" t="s">
        <v>594</v>
      </c>
      <c r="C65" t="str">
        <f t="shared" si="0"/>
        <v>AmazonBasics USB Type-C to USB Type-C 2.0 Cable - 3 Feet Laptop (0.9 Meters) - White</v>
      </c>
      <c r="D65" t="str" cm="1">
        <f t="array" ref="D65">PROPER(_xlfn.TEXTJOIN(" ", TRUE, INDEX(_xlfn.FILTERXML("&lt;t&gt;&lt;s&gt;" &amp; SUBSTITUTE(C65," ","&lt;/s&gt;&lt;s&gt;") &amp; "&lt;/s&gt;&lt;/t&gt;", "//s"), _xlfn.SEQUENCE(4))))</f>
        <v>Amazonbasics Usb Type-C To</v>
      </c>
      <c r="E65" t="str">
        <f t="shared" si="1"/>
        <v>2.0 Cable - 3 Feet Laptop (0.9 Meters) - White</v>
      </c>
      <c r="F65" t="s">
        <v>17</v>
      </c>
      <c r="G65" t="str">
        <f t="shared" si="2"/>
        <v>USBCables</v>
      </c>
      <c r="H65" s="7" t="str">
        <f t="array" aca="1" ref="H65" ca="1">_xlfn.TEXTJOIN("", TRUE, IF((ROW(INDIRECT("1:" &amp; LEN(G65)))&gt;1) * (CODE(MID(G65, ROW(INDIRECT("1:" &amp; LEN(G65))), 1))&gt;=65) * (CODE(MID(G65, ROW(INDIRECT("1:" &amp; LEN(G65))), 1))&lt;=90), " " &amp; MID(G65, ROW(INDIRECT("1:" &amp; LEN(G65))), 1), MID(G65, ROW(INDIRECT("1:" &amp; LEN(G65))), 1)))</f>
        <v>U S B Cables</v>
      </c>
      <c r="I65">
        <v>329</v>
      </c>
      <c r="J65">
        <v>845</v>
      </c>
      <c r="K65" s="1">
        <v>0.61</v>
      </c>
      <c r="L65">
        <v>4.2</v>
      </c>
      <c r="M65" s="4">
        <v>29746</v>
      </c>
      <c r="N65" t="s">
        <v>595</v>
      </c>
      <c r="O65" t="str">
        <f t="shared" si="3"/>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v>
      </c>
      <c r="P65" t="s">
        <v>596</v>
      </c>
      <c r="Q65" t="s">
        <v>597</v>
      </c>
      <c r="R65" t="s">
        <v>598</v>
      </c>
      <c r="S65" t="s">
        <v>599</v>
      </c>
      <c r="T65" t="s">
        <v>600</v>
      </c>
      <c r="U65" t="s">
        <v>601</v>
      </c>
      <c r="V65" t="s">
        <v>602</v>
      </c>
    </row>
    <row r="66" spans="1:22" x14ac:dyDescent="0.25">
      <c r="A66" t="s">
        <v>603</v>
      </c>
      <c r="B66" t="s">
        <v>604</v>
      </c>
      <c r="C66" t="str">
        <f t="shared" ref="C66:C129" si="4">TRIM(SUBSTITUTE(SUBSTITUTE(SUBSTITUTE(SUBSTITUTE(SUBSTITUTE(SUBSTITUTE(B66,"&amp;","and"),"&lt;",""),"&gt;",""),"/"," "),CHAR(160)," "),CHAR(10)," "))</f>
        <v>Redmi 80 cm (32 inches) Android 11 Series HD Ready Smart LED TV | L32M6-RA L32M7-RA (Black)</v>
      </c>
      <c r="D66" t="str" cm="1">
        <f t="array" ref="D66">PROPER(_xlfn.TEXTJOIN(" ", TRUE, INDEX(_xlfn.FILTERXML("&lt;t&gt;&lt;s&gt;" &amp; SUBSTITUTE(C66," ","&lt;/s&gt;&lt;s&gt;") &amp; "&lt;/s&gt;&lt;/t&gt;", "//s"), _xlfn.SEQUENCE(4))))</f>
        <v>Redmi 80 Cm (32</v>
      </c>
      <c r="E66" t="str">
        <f t="shared" si="1"/>
        <v>11 Series HD Ready Smart LED TV | L32M6-RA L32M7-RA (Black)</v>
      </c>
      <c r="F66" t="s">
        <v>167</v>
      </c>
      <c r="G66" t="str">
        <f t="shared" si="2"/>
        <v>SmartTelevisions</v>
      </c>
      <c r="H66" s="7" t="str">
        <f t="array" aca="1" ref="H66" ca="1">_xlfn.TEXTJOIN("", TRUE, IF((ROW(INDIRECT("1:" &amp; LEN(G66)))&gt;1) * (CODE(MID(G66, ROW(INDIRECT("1:" &amp; LEN(G66))), 1))&gt;=65) * (CODE(MID(G66, ROW(INDIRECT("1:" &amp; LEN(G66))), 1))&lt;=90), " " &amp; MID(G66, ROW(INDIRECT("1:" &amp; LEN(G66))), 1), MID(G66, ROW(INDIRECT("1:" &amp; LEN(G66))), 1)))</f>
        <v>Smart Televisions</v>
      </c>
      <c r="I66" s="2">
        <v>13999</v>
      </c>
      <c r="J66" s="2">
        <v>24999</v>
      </c>
      <c r="K66" s="1">
        <v>0.44</v>
      </c>
      <c r="L66">
        <v>4.2</v>
      </c>
      <c r="M66" s="4">
        <v>45238</v>
      </c>
      <c r="N66" t="s">
        <v>605</v>
      </c>
      <c r="O66" t="str">
        <f t="shared" si="3"/>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v>
      </c>
      <c r="P66" t="s">
        <v>606</v>
      </c>
      <c r="Q66" t="s">
        <v>607</v>
      </c>
      <c r="R66" t="s">
        <v>608</v>
      </c>
      <c r="S66" t="s">
        <v>609</v>
      </c>
      <c r="T66" t="s">
        <v>610</v>
      </c>
      <c r="U66" t="s">
        <v>611</v>
      </c>
      <c r="V66" t="s">
        <v>612</v>
      </c>
    </row>
    <row r="67" spans="1:22" x14ac:dyDescent="0.25">
      <c r="A67" t="s">
        <v>613</v>
      </c>
      <c r="B67" t="s">
        <v>614</v>
      </c>
      <c r="C67" t="str">
        <f t="shared" si="4"/>
        <v>Amazon Basics High-Speed HDMI Cable, 6 Feet (2-Pack),Black</v>
      </c>
      <c r="D67" t="str" cm="1">
        <f t="array" ref="D67">PROPER(_xlfn.TEXTJOIN(" ", TRUE, INDEX(_xlfn.FILTERXML("&lt;t&gt;&lt;s&gt;" &amp; SUBSTITUTE(C67," ","&lt;/s&gt;&lt;s&gt;") &amp; "&lt;/s&gt;&lt;/t&gt;", "//s"), _xlfn.SEQUENCE(4))))</f>
        <v>Amazon Basics High-Speed Hdmi</v>
      </c>
      <c r="E67" t="str">
        <f t="shared" ref="E67:E130" si="5">IFERROR(TRIM(MID(C67, FIND("~", SUBSTITUTE(C67, " ", "~", 6)) + 1, LEN(C67))), "")</f>
        <v>Feet (2-Pack),Black</v>
      </c>
      <c r="F67" t="s">
        <v>127</v>
      </c>
      <c r="G67" t="str">
        <f t="shared" ref="G67:G130" si="6">TRIM(RIGHT(SUBSTITUTE(F67, "|", REPT(" ", 100)), 100))</f>
        <v>HDMICables</v>
      </c>
      <c r="H67" s="7" t="str">
        <f t="array" aca="1" ref="H67" ca="1">_xlfn.TEXTJOIN("", TRUE, IF((ROW(INDIRECT("1:" &amp; LEN(G67)))&gt;1) * (CODE(MID(G67, ROW(INDIRECT("1:" &amp; LEN(G67))), 1))&gt;=65) * (CODE(MID(G67, ROW(INDIRECT("1:" &amp; LEN(G67))), 1))&lt;=90), " " &amp; MID(G67, ROW(INDIRECT("1:" &amp; LEN(G67))), 1), MID(G67, ROW(INDIRECT("1:" &amp; LEN(G67))), 1)))</f>
        <v>H D M I Cables</v>
      </c>
      <c r="I67">
        <v>309</v>
      </c>
      <c r="J67" s="2">
        <v>1400</v>
      </c>
      <c r="K67" s="1">
        <v>0.78</v>
      </c>
      <c r="L67">
        <v>4.4000000000000004</v>
      </c>
      <c r="M67" s="4">
        <v>426973</v>
      </c>
      <c r="N67" t="s">
        <v>615</v>
      </c>
      <c r="O67" t="str">
        <f t="shared" ref="O67:O130" si="7">PROPER(TRIM(SUBSTITUTE(SUBSTITUTE(SUBSTITUTE(SUBSTITUTE(SUBSTITUTE(SUBSTITUTE(SUBSTITUTE(SUBSTITUTE(SUBSTITUTE(N67,CHAR(10)," "),CHAR(13)," "),CHAR(160)," "), "•", ""), "  ", " "), "..", "."), ",,", ","), " ,", ","), ", ", ", ")))</f>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v>
      </c>
      <c r="P67" t="s">
        <v>129</v>
      </c>
      <c r="Q67" t="s">
        <v>130</v>
      </c>
      <c r="R67" t="s">
        <v>131</v>
      </c>
      <c r="S67" t="s">
        <v>132</v>
      </c>
      <c r="T67" t="s">
        <v>133</v>
      </c>
      <c r="U67" t="s">
        <v>616</v>
      </c>
      <c r="V67" t="s">
        <v>617</v>
      </c>
    </row>
    <row r="68" spans="1:22" x14ac:dyDescent="0.25">
      <c r="A68" t="s">
        <v>618</v>
      </c>
      <c r="B68" t="s">
        <v>619</v>
      </c>
      <c r="C68" t="str">
        <f t="shared" si="4"/>
        <v>Portronics Konnect L 20W PD Quick Charge Type-C to 8-Pin USB Mobile Charging Cable, 1.2M, Tangle Resistant, Fast Data Sync(Grey)</v>
      </c>
      <c r="D68" t="str" cm="1">
        <f t="array" ref="D68">PROPER(_xlfn.TEXTJOIN(" ", TRUE, INDEX(_xlfn.FILTERXML("&lt;t&gt;&lt;s&gt;" &amp; SUBSTITUTE(C68," ","&lt;/s&gt;&lt;s&gt;") &amp; "&lt;/s&gt;&lt;/t&gt;", "//s"), _xlfn.SEQUENCE(4))))</f>
        <v>Portronics Konnect L 20W</v>
      </c>
      <c r="E68" t="str">
        <f t="shared" si="5"/>
        <v>Charge Type-C to 8-Pin USB Mobile Charging Cable, 1.2M, Tangle Resistant, Fast Data Sync(Grey)</v>
      </c>
      <c r="F68" t="s">
        <v>17</v>
      </c>
      <c r="G68" t="str">
        <f t="shared" si="6"/>
        <v>USBCables</v>
      </c>
      <c r="H68" s="7" t="str">
        <f t="array" aca="1" ref="H68" ca="1">_xlfn.TEXTJOIN("", TRUE, IF((ROW(INDIRECT("1:" &amp; LEN(G68)))&gt;1) * (CODE(MID(G68, ROW(INDIRECT("1:" &amp; LEN(G68))), 1))&gt;=65) * (CODE(MID(G68, ROW(INDIRECT("1:" &amp; LEN(G68))), 1))&lt;=90), " " &amp; MID(G68, ROW(INDIRECT("1:" &amp; LEN(G68))), 1), MID(G68, ROW(INDIRECT("1:" &amp; LEN(G68))), 1)))</f>
        <v>U S B Cables</v>
      </c>
      <c r="I68">
        <v>263</v>
      </c>
      <c r="J68">
        <v>699</v>
      </c>
      <c r="K68" s="1">
        <v>0.62</v>
      </c>
      <c r="L68">
        <v>4.0999999999999996</v>
      </c>
      <c r="M68" s="4">
        <v>450</v>
      </c>
      <c r="N68" t="s">
        <v>620</v>
      </c>
      <c r="O68" t="str">
        <f t="shared" si="7"/>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v>
      </c>
      <c r="P68" t="s">
        <v>621</v>
      </c>
      <c r="Q68" t="s">
        <v>622</v>
      </c>
      <c r="R68" t="s">
        <v>623</v>
      </c>
      <c r="S68" t="s">
        <v>624</v>
      </c>
      <c r="T68" t="s">
        <v>625</v>
      </c>
      <c r="U68" t="s">
        <v>626</v>
      </c>
      <c r="V68" t="s">
        <v>627</v>
      </c>
    </row>
    <row r="69" spans="1:22" x14ac:dyDescent="0.25">
      <c r="A69" t="s">
        <v>628</v>
      </c>
      <c r="B69" t="s">
        <v>629</v>
      </c>
      <c r="C69" t="str">
        <f t="shared" si="4"/>
        <v>Acer 80 cm (32 inches) N Series HD Ready TV AR32NSV53HD (Black)</v>
      </c>
      <c r="D69" t="str" cm="1">
        <f t="array" ref="D69">PROPER(_xlfn.TEXTJOIN(" ", TRUE, INDEX(_xlfn.FILTERXML("&lt;t&gt;&lt;s&gt;" &amp; SUBSTITUTE(C69," ","&lt;/s&gt;&lt;s&gt;") &amp; "&lt;/s&gt;&lt;/t&gt;", "//s"), _xlfn.SEQUENCE(4))))</f>
        <v>Acer 80 Cm (32</v>
      </c>
      <c r="E69" t="str">
        <f t="shared" si="5"/>
        <v>Series HD Ready TV AR32NSV53HD (Black)</v>
      </c>
      <c r="F69" t="s">
        <v>505</v>
      </c>
      <c r="G69" t="str">
        <f t="shared" si="6"/>
        <v>StandardTelevisions</v>
      </c>
      <c r="H69" s="7" t="str">
        <f t="array" aca="1" ref="H69" ca="1">_xlfn.TEXTJOIN("", TRUE, IF((ROW(INDIRECT("1:" &amp; LEN(G69)))&gt;1) * (CODE(MID(G69, ROW(INDIRECT("1:" &amp; LEN(G69))), 1))&gt;=65) * (CODE(MID(G69, ROW(INDIRECT("1:" &amp; LEN(G69))), 1))&lt;=90), " " &amp; MID(G69, ROW(INDIRECT("1:" &amp; LEN(G69))), 1), MID(G69, ROW(INDIRECT("1:" &amp; LEN(G69))), 1)))</f>
        <v>Standard Televisions</v>
      </c>
      <c r="I69" s="2">
        <v>7999</v>
      </c>
      <c r="J69" s="2">
        <v>14990</v>
      </c>
      <c r="K69" s="1">
        <v>0.47</v>
      </c>
      <c r="L69">
        <v>4.3</v>
      </c>
      <c r="M69" s="4">
        <v>457</v>
      </c>
      <c r="N69" t="s">
        <v>630</v>
      </c>
      <c r="O69" t="str">
        <f t="shared" si="7"/>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P69" t="s">
        <v>631</v>
      </c>
      <c r="Q69" t="s">
        <v>632</v>
      </c>
      <c r="R69" t="s">
        <v>633</v>
      </c>
      <c r="S69" t="s">
        <v>634</v>
      </c>
      <c r="T69" t="s">
        <v>635</v>
      </c>
      <c r="U69" t="s">
        <v>636</v>
      </c>
      <c r="V69" t="s">
        <v>637</v>
      </c>
    </row>
    <row r="70" spans="1:22" x14ac:dyDescent="0.25">
      <c r="A70" t="s">
        <v>638</v>
      </c>
      <c r="B70" t="s">
        <v>639</v>
      </c>
      <c r="C70" t="str">
        <f t="shared" si="4"/>
        <v>Model-P4 6 Way Swivel Tilt Wall Mount 32-55-inch Full Motion Cantilever for LED,LCD and Plasma TV's</v>
      </c>
      <c r="D70" t="str" cm="1">
        <f t="array" ref="D70">PROPER(_xlfn.TEXTJOIN(" ", TRUE, INDEX(_xlfn.FILTERXML("&lt;t&gt;&lt;s&gt;" &amp; SUBSTITUTE(C70," ","&lt;/s&gt;&lt;s&gt;") &amp; "&lt;/s&gt;&lt;/t&gt;", "//s"), _xlfn.SEQUENCE(4))))</f>
        <v>Model-P4 6 Way Swivel</v>
      </c>
      <c r="E70" t="str">
        <f t="shared" si="5"/>
        <v>Mount 32-55-inch Full Motion Cantilever for LED,LCD and Plasma TV's</v>
      </c>
      <c r="F70" t="s">
        <v>640</v>
      </c>
      <c r="G70" t="str">
        <f t="shared" si="6"/>
        <v>TVWall&amp;CeilingMounts</v>
      </c>
      <c r="H70" s="7" t="str">
        <f t="array" aca="1" ref="H70" ca="1">_xlfn.TEXTJOIN("", TRUE, IF((ROW(INDIRECT("1:" &amp; LEN(G70)))&gt;1) * (CODE(MID(G70, ROW(INDIRECT("1:" &amp; LEN(G70))), 1))&gt;=65) * (CODE(MID(G70, ROW(INDIRECT("1:" &amp; LEN(G70))), 1))&lt;=90), " " &amp; MID(G70, ROW(INDIRECT("1:" &amp; LEN(G70))), 1), MID(G70, ROW(INDIRECT("1:" &amp; LEN(G70))), 1)))</f>
        <v>T V Wall&amp; Ceiling Mounts</v>
      </c>
      <c r="I70" s="2">
        <v>1599</v>
      </c>
      <c r="J70" s="2">
        <v>2999</v>
      </c>
      <c r="K70" s="1">
        <v>0.47</v>
      </c>
      <c r="L70">
        <v>4.2</v>
      </c>
      <c r="M70" s="4">
        <v>2727</v>
      </c>
      <c r="N70" t="s">
        <v>641</v>
      </c>
      <c r="O70" t="str">
        <f t="shared" si="7"/>
        <v>Full Motion Cantilever Mount|Fits 32Inch-55Inch Flat Panel Display|Vesa Compliance 100X100 To 400X400Mm</v>
      </c>
      <c r="P70" t="s">
        <v>642</v>
      </c>
      <c r="Q70" t="s">
        <v>643</v>
      </c>
      <c r="R70" t="s">
        <v>644</v>
      </c>
      <c r="S70" t="s">
        <v>645</v>
      </c>
      <c r="T70" t="s">
        <v>646</v>
      </c>
      <c r="U70" t="s">
        <v>647</v>
      </c>
      <c r="V70" t="s">
        <v>648</v>
      </c>
    </row>
    <row r="71" spans="1:22" x14ac:dyDescent="0.25">
      <c r="A71" t="s">
        <v>649</v>
      </c>
      <c r="B71" t="s">
        <v>650</v>
      </c>
      <c r="C71" t="str">
        <f t="shared" si="4"/>
        <v>Amazon Basics USB Type-C to USB-A 2.0 Male Fast Charging Cable for Laptop - 3 Feet (0.9 Meters), Black</v>
      </c>
      <c r="D71" t="str" cm="1">
        <f t="array" ref="D71">PROPER(_xlfn.TEXTJOIN(" ", TRUE, INDEX(_xlfn.FILTERXML("&lt;t&gt;&lt;s&gt;" &amp; SUBSTITUTE(C71," ","&lt;/s&gt;&lt;s&gt;") &amp; "&lt;/s&gt;&lt;/t&gt;", "//s"), _xlfn.SEQUENCE(4))))</f>
        <v>Amazon Basics Usb Type-C</v>
      </c>
      <c r="E71" t="str">
        <f t="shared" si="5"/>
        <v>2.0 Male Fast Charging Cable for Laptop - 3 Feet (0.9 Meters), Black</v>
      </c>
      <c r="F71" t="s">
        <v>17</v>
      </c>
      <c r="G71" t="str">
        <f t="shared" si="6"/>
        <v>USBCables</v>
      </c>
      <c r="H71" s="7" t="str">
        <f t="array" aca="1" ref="H71" ca="1">_xlfn.TEXTJOIN("", TRUE, IF((ROW(INDIRECT("1:" &amp; LEN(G71)))&gt;1) * (CODE(MID(G71, ROW(INDIRECT("1:" &amp; LEN(G71))), 1))&gt;=65) * (CODE(MID(G71, ROW(INDIRECT("1:" &amp; LEN(G71))), 1))&lt;=90), " " &amp; MID(G71, ROW(INDIRECT("1:" &amp; LEN(G71))), 1), MID(G71, ROW(INDIRECT("1:" &amp; LEN(G71))), 1)))</f>
        <v>U S B Cables</v>
      </c>
      <c r="I71">
        <v>219</v>
      </c>
      <c r="J71">
        <v>700</v>
      </c>
      <c r="K71" s="1">
        <v>0.69</v>
      </c>
      <c r="L71">
        <v>4.3</v>
      </c>
      <c r="M71" s="4">
        <v>20053</v>
      </c>
      <c r="N71" t="s">
        <v>651</v>
      </c>
      <c r="O71" t="str">
        <f t="shared" si="7"/>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v>
      </c>
      <c r="P71" t="s">
        <v>652</v>
      </c>
      <c r="Q71" t="s">
        <v>653</v>
      </c>
      <c r="R71" t="s">
        <v>654</v>
      </c>
      <c r="S71" t="s">
        <v>655</v>
      </c>
      <c r="T71" t="s">
        <v>656</v>
      </c>
      <c r="U71" t="s">
        <v>657</v>
      </c>
      <c r="V71" t="s">
        <v>658</v>
      </c>
    </row>
    <row r="72" spans="1:22" x14ac:dyDescent="0.25">
      <c r="A72" t="s">
        <v>659</v>
      </c>
      <c r="B72" t="s">
        <v>660</v>
      </c>
      <c r="C72" t="str">
        <f t="shared" si="4"/>
        <v>oraimo 65W Type C to C Fast Charging Cable USB C to USB C Cable High Speed Syncing, Nylon Braided 1M length with LED Indicator Compatible For Laptop, Macbook, Samsung Galaxy S22 S20 S10 S20Fe S21 S21 Ultra A70 A51 A71 A50S M31 M51 M31S M53 5G</v>
      </c>
      <c r="D72" t="str" cm="1">
        <f t="array" ref="D72">PROPER(_xlfn.TEXTJOIN(" ", TRUE, INDEX(_xlfn.FILTERXML("&lt;t&gt;&lt;s&gt;" &amp; SUBSTITUTE(C72," ","&lt;/s&gt;&lt;s&gt;") &amp; "&lt;/s&gt;&lt;/t&gt;", "//s"), _xlfn.SEQUENCE(4))))</f>
        <v>Oraimo 65W Type C</v>
      </c>
      <c r="E72" t="str">
        <f t="shared" si="5"/>
        <v>Fast Charging Cable USB C to USB C Cable High Speed Syncing, Nylon Braided 1M length with LED Indicator Compatible For Laptop, Macbook, Samsung Galaxy S22 S20 S10 S20Fe S21 S21 Ultra A70 A51 A71 A50S M31 M51 M31S M53 5G</v>
      </c>
      <c r="F72" t="s">
        <v>17</v>
      </c>
      <c r="G72" t="str">
        <f t="shared" si="6"/>
        <v>USBCables</v>
      </c>
      <c r="H72" s="7" t="str">
        <f t="array" aca="1" ref="H72" ca="1">_xlfn.TEXTJOIN("", TRUE, IF((ROW(INDIRECT("1:" &amp; LEN(G72)))&gt;1) * (CODE(MID(G72, ROW(INDIRECT("1:" &amp; LEN(G72))), 1))&gt;=65) * (CODE(MID(G72, ROW(INDIRECT("1:" &amp; LEN(G72))), 1))&lt;=90), " " &amp; MID(G72, ROW(INDIRECT("1:" &amp; LEN(G72))), 1), MID(G72, ROW(INDIRECT("1:" &amp; LEN(G72))), 1)))</f>
        <v>U S B Cables</v>
      </c>
      <c r="I72">
        <v>349</v>
      </c>
      <c r="J72">
        <v>899</v>
      </c>
      <c r="K72" s="1">
        <v>0.61</v>
      </c>
      <c r="L72">
        <v>4.5</v>
      </c>
      <c r="M72" s="4">
        <v>149</v>
      </c>
      <c r="N72" t="s">
        <v>13018</v>
      </c>
      <c r="O72" t="str">
        <f t="shared" si="7"/>
        <v>Üákindly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Charger.|Üácompatible Devices„Äë:This Usb C To Usb C Cable Compatible With Samsung S20, S21 Ultra, A71, Laptop Macbook, Samsung S21 S22 S20 Fe 2022 A71, A51, A33, M51, M31, M31S, M33, M53, Macbook Air, Macbook Pro, Macbook Air M1|Üámilitary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v>
      </c>
      <c r="P72" t="s">
        <v>661</v>
      </c>
      <c r="Q72" t="s">
        <v>662</v>
      </c>
      <c r="R72" t="s">
        <v>663</v>
      </c>
      <c r="S72" t="s">
        <v>664</v>
      </c>
      <c r="T72" t="s">
        <v>665</v>
      </c>
      <c r="U72" t="s">
        <v>666</v>
      </c>
      <c r="V72" t="s">
        <v>667</v>
      </c>
    </row>
    <row r="73" spans="1:22" x14ac:dyDescent="0.25">
      <c r="A73" t="s">
        <v>668</v>
      </c>
      <c r="B73" t="s">
        <v>669</v>
      </c>
      <c r="C73" t="str">
        <f t="shared" si="4"/>
        <v>CEDO 65W OnePlus Dash Warp Charge Cable, USB A to Type C Data Sync Fast Charging Cable Compatible with One Plus 3 3T 5 5T 6 6T 7 7T 7 pro and for All Type C Devices - 1 Meter, Red</v>
      </c>
      <c r="D73" t="str" cm="1">
        <f t="array" ref="D73">PROPER(_xlfn.TEXTJOIN(" ", TRUE, INDEX(_xlfn.FILTERXML("&lt;t&gt;&lt;s&gt;" &amp; SUBSTITUTE(C73," ","&lt;/s&gt;&lt;s&gt;") &amp; "&lt;/s&gt;&lt;/t&gt;", "//s"), _xlfn.SEQUENCE(4))))</f>
        <v>Cedo 65W Oneplus Dash</v>
      </c>
      <c r="E73" t="str">
        <f t="shared" si="5"/>
        <v>Cable, USB A to Type C Data Sync Fast Charging Cable Compatible with One Plus 3 3T 5 5T 6 6T 7 7T 7 pro and for All Type C Devices - 1 Meter, Red</v>
      </c>
      <c r="F73" t="s">
        <v>17</v>
      </c>
      <c r="G73" t="str">
        <f t="shared" si="6"/>
        <v>USBCables</v>
      </c>
      <c r="H73" s="7" t="str">
        <f t="array" aca="1" ref="H73" ca="1">_xlfn.TEXTJOIN("", TRUE, IF((ROW(INDIRECT("1:" &amp; LEN(G73)))&gt;1) * (CODE(MID(G73, ROW(INDIRECT("1:" &amp; LEN(G73))), 1))&gt;=65) * (CODE(MID(G73, ROW(INDIRECT("1:" &amp; LEN(G73))), 1))&lt;=90), " " &amp; MID(G73, ROW(INDIRECT("1:" &amp; LEN(G73))), 1), MID(G73, ROW(INDIRECT("1:" &amp; LEN(G73))), 1)))</f>
        <v>U S B Cables</v>
      </c>
      <c r="I73">
        <v>349</v>
      </c>
      <c r="J73">
        <v>599</v>
      </c>
      <c r="K73" s="1">
        <v>0.42</v>
      </c>
      <c r="L73">
        <v>4.0999999999999996</v>
      </c>
      <c r="M73" s="4">
        <v>210</v>
      </c>
      <c r="N73" t="s">
        <v>670</v>
      </c>
      <c r="O73" t="str">
        <f t="shared" si="7"/>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v>
      </c>
      <c r="P73" t="s">
        <v>671</v>
      </c>
      <c r="Q73" t="s">
        <v>672</v>
      </c>
      <c r="R73" t="s">
        <v>673</v>
      </c>
      <c r="S73" t="s">
        <v>674</v>
      </c>
      <c r="T73" t="s">
        <v>675</v>
      </c>
      <c r="U73" t="s">
        <v>676</v>
      </c>
      <c r="V73" t="s">
        <v>677</v>
      </c>
    </row>
    <row r="74" spans="1:22" x14ac:dyDescent="0.25">
      <c r="A74" t="s">
        <v>678</v>
      </c>
      <c r="B74" t="s">
        <v>679</v>
      </c>
      <c r="C74" t="str">
        <f t="shared" si="4"/>
        <v>Redmi 108 cm (43 inches) 4K Ultra HD Android Smart LED TV X43 | L43R7-7AIN (Black)</v>
      </c>
      <c r="D74" t="str" cm="1">
        <f t="array" ref="D74">PROPER(_xlfn.TEXTJOIN(" ", TRUE, INDEX(_xlfn.FILTERXML("&lt;t&gt;&lt;s&gt;" &amp; SUBSTITUTE(C74," ","&lt;/s&gt;&lt;s&gt;") &amp; "&lt;/s&gt;&lt;/t&gt;", "//s"), _xlfn.SEQUENCE(4))))</f>
        <v>Redmi 108 Cm (43</v>
      </c>
      <c r="E74" t="str">
        <f t="shared" si="5"/>
        <v>Ultra HD Android Smart LED TV X43 | L43R7-7AIN (Black)</v>
      </c>
      <c r="F74" t="s">
        <v>167</v>
      </c>
      <c r="G74" t="str">
        <f t="shared" si="6"/>
        <v>SmartTelevisions</v>
      </c>
      <c r="H74" s="7" t="str">
        <f t="array" aca="1" ref="H74" ca="1">_xlfn.TEXTJOIN("", TRUE, IF((ROW(INDIRECT("1:" &amp; LEN(G74)))&gt;1) * (CODE(MID(G74, ROW(INDIRECT("1:" &amp; LEN(G74))), 1))&gt;=65) * (CODE(MID(G74, ROW(INDIRECT("1:" &amp; LEN(G74))), 1))&lt;=90), " " &amp; MID(G74, ROW(INDIRECT("1:" &amp; LEN(G74))), 1), MID(G74, ROW(INDIRECT("1:" &amp; LEN(G74))), 1)))</f>
        <v>Smart Televisions</v>
      </c>
      <c r="I74" s="2">
        <v>26999</v>
      </c>
      <c r="J74" s="2">
        <v>42999</v>
      </c>
      <c r="K74" s="1">
        <v>0.37</v>
      </c>
      <c r="L74">
        <v>4.2</v>
      </c>
      <c r="M74" s="4">
        <v>45238</v>
      </c>
      <c r="N74" t="s">
        <v>680</v>
      </c>
      <c r="O74" t="str">
        <f t="shared" si="7"/>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v>
      </c>
      <c r="P74" t="s">
        <v>606</v>
      </c>
      <c r="Q74" t="s">
        <v>607</v>
      </c>
      <c r="R74" t="s">
        <v>608</v>
      </c>
      <c r="S74" t="s">
        <v>609</v>
      </c>
      <c r="T74" t="s">
        <v>610</v>
      </c>
      <c r="U74" t="s">
        <v>681</v>
      </c>
      <c r="V74" t="s">
        <v>682</v>
      </c>
    </row>
    <row r="75" spans="1:22" x14ac:dyDescent="0.25">
      <c r="A75" t="s">
        <v>683</v>
      </c>
      <c r="B75" t="s">
        <v>684</v>
      </c>
      <c r="C75" t="str">
        <f t="shared" si="4"/>
        <v>Pinnaclz Original Combo of 2 Micro USB Fast Charging Cable, USB Charging Cable for Data Transfer Perfect for Android Smart Phones White 1.2 Meter Made in India (Pack of 2)</v>
      </c>
      <c r="D75" t="str" cm="1">
        <f t="array" ref="D75">PROPER(_xlfn.TEXTJOIN(" ", TRUE, INDEX(_xlfn.FILTERXML("&lt;t&gt;&lt;s&gt;" &amp; SUBSTITUTE(C75," ","&lt;/s&gt;&lt;s&gt;") &amp; "&lt;/s&gt;&lt;/t&gt;", "//s"), _xlfn.SEQUENCE(4))))</f>
        <v>Pinnaclz Original Combo Of</v>
      </c>
      <c r="E75" t="str">
        <f t="shared" si="5"/>
        <v>USB Fast Charging Cable, USB Charging Cable for Data Transfer Perfect for Android Smart Phones White 1.2 Meter Made in India (Pack of 2)</v>
      </c>
      <c r="F75" t="s">
        <v>17</v>
      </c>
      <c r="G75" t="str">
        <f t="shared" si="6"/>
        <v>USBCables</v>
      </c>
      <c r="H75" s="7" t="str">
        <f t="array" aca="1" ref="H75" ca="1">_xlfn.TEXTJOIN("", TRUE, IF((ROW(INDIRECT("1:" &amp; LEN(G75)))&gt;1) * (CODE(MID(G75, ROW(INDIRECT("1:" &amp; LEN(G75))), 1))&gt;=65) * (CODE(MID(G75, ROW(INDIRECT("1:" &amp; LEN(G75))), 1))&lt;=90), " " &amp; MID(G75, ROW(INDIRECT("1:" &amp; LEN(G75))), 1), MID(G75, ROW(INDIRECT("1:" &amp; LEN(G75))), 1)))</f>
        <v>U S B Cables</v>
      </c>
      <c r="I75">
        <v>115</v>
      </c>
      <c r="J75">
        <v>499</v>
      </c>
      <c r="K75" s="1">
        <v>0.77</v>
      </c>
      <c r="L75">
        <v>4</v>
      </c>
      <c r="M75" s="4">
        <v>7732</v>
      </c>
      <c r="N75" t="s">
        <v>685</v>
      </c>
      <c r="O75" t="str">
        <f t="shared" si="7"/>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v>
      </c>
      <c r="P75" t="s">
        <v>686</v>
      </c>
      <c r="Q75" t="s">
        <v>687</v>
      </c>
      <c r="R75" t="s">
        <v>688</v>
      </c>
      <c r="S75" t="s">
        <v>689</v>
      </c>
      <c r="T75" t="s">
        <v>690</v>
      </c>
      <c r="U75" t="s">
        <v>691</v>
      </c>
      <c r="V75" t="s">
        <v>692</v>
      </c>
    </row>
    <row r="76" spans="1:22" x14ac:dyDescent="0.25">
      <c r="A76" t="s">
        <v>693</v>
      </c>
      <c r="B76" t="s">
        <v>694</v>
      </c>
      <c r="C76" t="str">
        <f t="shared" si="4"/>
        <v>boAt Type C A750 Stress Resistant, Tangle-free, Sturdy Flat Cable with 6.5A Fast Charging and 480Mbps Data Transmission, 10000+ Bends Lifespan and Extended 1.5m Length(Rebellious Black)</v>
      </c>
      <c r="D76" t="str" cm="1">
        <f t="array" ref="D76">PROPER(_xlfn.TEXTJOIN(" ", TRUE, INDEX(_xlfn.FILTERXML("&lt;t&gt;&lt;s&gt;" &amp; SUBSTITUTE(C76," ","&lt;/s&gt;&lt;s&gt;") &amp; "&lt;/s&gt;&lt;/t&gt;", "//s"), _xlfn.SEQUENCE(4))))</f>
        <v>Boat Type C A750</v>
      </c>
      <c r="E76" t="str">
        <f t="shared" si="5"/>
        <v>Tangle-free, Sturdy Flat Cable with 6.5A Fast Charging and 480Mbps Data Transmission, 10000+ Bends Lifespan and Extended 1.5m Length(Rebellious Black)</v>
      </c>
      <c r="F76" t="s">
        <v>17</v>
      </c>
      <c r="G76" t="str">
        <f t="shared" si="6"/>
        <v>USBCables</v>
      </c>
      <c r="H76" s="7" t="str">
        <f t="array" aca="1" ref="H76" ca="1">_xlfn.TEXTJOIN("", TRUE, IF((ROW(INDIRECT("1:" &amp; LEN(G76)))&gt;1) * (CODE(MID(G76, ROW(INDIRECT("1:" &amp; LEN(G76))), 1))&gt;=65) * (CODE(MID(G76, ROW(INDIRECT("1:" &amp; LEN(G76))), 1))&lt;=90), " " &amp; MID(G76, ROW(INDIRECT("1:" &amp; LEN(G76))), 1), MID(G76, ROW(INDIRECT("1:" &amp; LEN(G76))), 1)))</f>
        <v>U S B Cables</v>
      </c>
      <c r="I76">
        <v>399</v>
      </c>
      <c r="J76">
        <v>999</v>
      </c>
      <c r="K76" s="1">
        <v>0.6</v>
      </c>
      <c r="L76">
        <v>4.0999999999999996</v>
      </c>
      <c r="M76" s="4">
        <v>1780</v>
      </c>
      <c r="N76" t="s">
        <v>695</v>
      </c>
      <c r="O76" t="str">
        <f t="shared" si="7"/>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v>
      </c>
      <c r="P76" t="s">
        <v>696</v>
      </c>
      <c r="Q76" t="s">
        <v>697</v>
      </c>
      <c r="R76" t="s">
        <v>698</v>
      </c>
      <c r="S76" t="s">
        <v>699</v>
      </c>
      <c r="T76" t="s">
        <v>700</v>
      </c>
      <c r="U76" t="s">
        <v>701</v>
      </c>
      <c r="V76" t="s">
        <v>702</v>
      </c>
    </row>
    <row r="77" spans="1:22" x14ac:dyDescent="0.25">
      <c r="A77" t="s">
        <v>703</v>
      </c>
      <c r="B77" t="s">
        <v>704</v>
      </c>
      <c r="C77" t="str">
        <f t="shared" si="4"/>
        <v>Ambrane 2 in 1 Type-C and Micro USB Cable with 60W 3A Fast Charging, 480 mbps High Data, PD Technology and Quick Charge 3.0, Compatible with All Type-C and Micro USB Devices (ABDC-10, Black)</v>
      </c>
      <c r="D77" t="str" cm="1">
        <f t="array" ref="D77">PROPER(_xlfn.TEXTJOIN(" ", TRUE, INDEX(_xlfn.FILTERXML("&lt;t&gt;&lt;s&gt;" &amp; SUBSTITUTE(C77," ","&lt;/s&gt;&lt;s&gt;") &amp; "&lt;/s&gt;&lt;/t&gt;", "//s"), _xlfn.SEQUENCE(4))))</f>
        <v>Ambrane 2 In 1</v>
      </c>
      <c r="E77" t="str">
        <f t="shared" si="5"/>
        <v>Micro USB Cable with 60W 3A Fast Charging, 480 mbps High Data, PD Technology and Quick Charge 3.0, Compatible with All Type-C and Micro USB Devices (ABDC-10, Black)</v>
      </c>
      <c r="F77" t="s">
        <v>17</v>
      </c>
      <c r="G77" t="str">
        <f t="shared" si="6"/>
        <v>USBCables</v>
      </c>
      <c r="H77" s="7" t="str">
        <f t="array" aca="1" ref="H77" ca="1">_xlfn.TEXTJOIN("", TRUE, IF((ROW(INDIRECT("1:" &amp; LEN(G77)))&gt;1) * (CODE(MID(G77, ROW(INDIRECT("1:" &amp; LEN(G77))), 1))&gt;=65) * (CODE(MID(G77, ROW(INDIRECT("1:" &amp; LEN(G77))), 1))&lt;=90), " " &amp; MID(G77, ROW(INDIRECT("1:" &amp; LEN(G77))), 1), MID(G77, ROW(INDIRECT("1:" &amp; LEN(G77))), 1)))</f>
        <v>U S B Cables</v>
      </c>
      <c r="I77">
        <v>199</v>
      </c>
      <c r="J77">
        <v>499</v>
      </c>
      <c r="K77" s="1">
        <v>0.6</v>
      </c>
      <c r="L77">
        <v>4.0999999999999996</v>
      </c>
      <c r="M77" s="4">
        <v>602</v>
      </c>
      <c r="N77" t="s">
        <v>705</v>
      </c>
      <c r="O77" t="str">
        <f t="shared" si="7"/>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v>
      </c>
      <c r="P77" t="s">
        <v>706</v>
      </c>
      <c r="Q77" t="s">
        <v>707</v>
      </c>
      <c r="R77" t="s">
        <v>708</v>
      </c>
      <c r="S77" t="s">
        <v>709</v>
      </c>
      <c r="T77" t="s">
        <v>710</v>
      </c>
      <c r="U77" t="s">
        <v>711</v>
      </c>
      <c r="V77" t="s">
        <v>712</v>
      </c>
    </row>
    <row r="78" spans="1:22" x14ac:dyDescent="0.25">
      <c r="A78" t="s">
        <v>713</v>
      </c>
      <c r="B78" t="s">
        <v>714</v>
      </c>
      <c r="C78" t="str">
        <f t="shared" si="4"/>
        <v>Ambrane 60W 3A Fast Charging Output Cable with Type-C to USB for Mobile, Neckband, True Wireless Earphone Charging, 480mbps Data Sync Speed, 1m Length (ACT - AZ10, Black)</v>
      </c>
      <c r="D78" t="str" cm="1">
        <f t="array" ref="D78">PROPER(_xlfn.TEXTJOIN(" ", TRUE, INDEX(_xlfn.FILTERXML("&lt;t&gt;&lt;s&gt;" &amp; SUBSTITUTE(C78," ","&lt;/s&gt;&lt;s&gt;") &amp; "&lt;/s&gt;&lt;/t&gt;", "//s"), _xlfn.SEQUENCE(4))))</f>
        <v>Ambrane 60W 3A Fast</v>
      </c>
      <c r="E78" t="str">
        <f t="shared" si="5"/>
        <v>Cable with Type-C to USB for Mobile, Neckband, True Wireless Earphone Charging, 480mbps Data Sync Speed, 1m Length (ACT - AZ10, Black)</v>
      </c>
      <c r="F78" t="s">
        <v>17</v>
      </c>
      <c r="G78" t="str">
        <f t="shared" si="6"/>
        <v>USBCables</v>
      </c>
      <c r="H78" s="7" t="str">
        <f t="array" aca="1" ref="H78" ca="1">_xlfn.TEXTJOIN("", TRUE, IF((ROW(INDIRECT("1:" &amp; LEN(G78)))&gt;1) * (CODE(MID(G78, ROW(INDIRECT("1:" &amp; LEN(G78))), 1))&gt;=65) * (CODE(MID(G78, ROW(INDIRECT("1:" &amp; LEN(G78))), 1))&lt;=90), " " &amp; MID(G78, ROW(INDIRECT("1:" &amp; LEN(G78))), 1), MID(G78, ROW(INDIRECT("1:" &amp; LEN(G78))), 1)))</f>
        <v>U S B Cables</v>
      </c>
      <c r="I78">
        <v>179</v>
      </c>
      <c r="J78">
        <v>399</v>
      </c>
      <c r="K78" s="1">
        <v>0.55000000000000004</v>
      </c>
      <c r="L78">
        <v>4</v>
      </c>
      <c r="M78" s="4">
        <v>1423</v>
      </c>
      <c r="N78" t="s">
        <v>715</v>
      </c>
      <c r="O78" t="str">
        <f t="shared" si="7"/>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v>
      </c>
      <c r="P78" t="s">
        <v>716</v>
      </c>
      <c r="Q78" t="s">
        <v>717</v>
      </c>
      <c r="R78" t="s">
        <v>718</v>
      </c>
      <c r="S78" t="s">
        <v>719</v>
      </c>
      <c r="T78" t="s">
        <v>12920</v>
      </c>
      <c r="U78" t="s">
        <v>720</v>
      </c>
      <c r="V78" t="s">
        <v>721</v>
      </c>
    </row>
    <row r="79" spans="1:22" x14ac:dyDescent="0.25">
      <c r="A79" t="s">
        <v>722</v>
      </c>
      <c r="B79" t="s">
        <v>723</v>
      </c>
      <c r="C79" t="str">
        <f t="shared" si="4"/>
        <v>TCL 80 cm (32 inches) HD Ready Certified Android Smart LED TV 32S5205 (Black)</v>
      </c>
      <c r="D79" t="str" cm="1">
        <f t="array" ref="D79">PROPER(_xlfn.TEXTJOIN(" ", TRUE, INDEX(_xlfn.FILTERXML("&lt;t&gt;&lt;s&gt;" &amp; SUBSTITUTE(C79," ","&lt;/s&gt;&lt;s&gt;") &amp; "&lt;/s&gt;&lt;/t&gt;", "//s"), _xlfn.SEQUENCE(4))))</f>
        <v>Tcl 80 Cm (32</v>
      </c>
      <c r="E79" t="str">
        <f t="shared" si="5"/>
        <v>Ready Certified Android Smart LED TV 32S5205 (Black)</v>
      </c>
      <c r="F79" t="s">
        <v>167</v>
      </c>
      <c r="G79" t="str">
        <f t="shared" si="6"/>
        <v>SmartTelevisions</v>
      </c>
      <c r="H79" s="7" t="str">
        <f t="array" aca="1" ref="H79" ca="1">_xlfn.TEXTJOIN("", TRUE, IF((ROW(INDIRECT("1:" &amp; LEN(G79)))&gt;1) * (CODE(MID(G79, ROW(INDIRECT("1:" &amp; LEN(G79))), 1))&gt;=65) * (CODE(MID(G79, ROW(INDIRECT("1:" &amp; LEN(G79))), 1))&lt;=90), " " &amp; MID(G79, ROW(INDIRECT("1:" &amp; LEN(G79))), 1), MID(G79, ROW(INDIRECT("1:" &amp; LEN(G79))), 1)))</f>
        <v>Smart Televisions</v>
      </c>
      <c r="I79" s="2">
        <v>10901</v>
      </c>
      <c r="J79" s="2">
        <v>30990</v>
      </c>
      <c r="K79" s="1">
        <v>0.65</v>
      </c>
      <c r="L79">
        <v>4.0999999999999996</v>
      </c>
      <c r="M79" s="4">
        <v>398</v>
      </c>
      <c r="N79" t="s">
        <v>724</v>
      </c>
      <c r="O79" t="str">
        <f t="shared" si="7"/>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P79" t="s">
        <v>725</v>
      </c>
      <c r="Q79" t="s">
        <v>726</v>
      </c>
      <c r="R79" t="s">
        <v>727</v>
      </c>
      <c r="S79" t="s">
        <v>728</v>
      </c>
      <c r="T79" t="s">
        <v>729</v>
      </c>
      <c r="U79" t="s">
        <v>730</v>
      </c>
      <c r="V79" t="s">
        <v>731</v>
      </c>
    </row>
    <row r="80" spans="1:22" x14ac:dyDescent="0.25">
      <c r="A80" t="s">
        <v>732</v>
      </c>
      <c r="B80" t="s">
        <v>733</v>
      </c>
      <c r="C80" t="str">
        <f t="shared" si="4"/>
        <v>SWAPKART Fast Charging Cable and Data Sync USB Cable Compatible for iPhone 6 6S 7 7+ 8 8+ 10 11, 12, 13 Pro max iPad Air Mini, iPod and iOS Devices (White)</v>
      </c>
      <c r="D80" t="str" cm="1">
        <f t="array" ref="D80">PROPER(_xlfn.TEXTJOIN(" ", TRUE, INDEX(_xlfn.FILTERXML("&lt;t&gt;&lt;s&gt;" &amp; SUBSTITUTE(C80," ","&lt;/s&gt;&lt;s&gt;") &amp; "&lt;/s&gt;&lt;/t&gt;", "//s"), _xlfn.SEQUENCE(4))))</f>
        <v>Swapkart Fast Charging Cable</v>
      </c>
      <c r="E80" t="str">
        <f t="shared" si="5"/>
        <v>Sync USB Cable Compatible for iPhone 6 6S 7 7+ 8 8+ 10 11, 12, 13 Pro max iPad Air Mini, iPod and iOS Devices (White)</v>
      </c>
      <c r="F80" t="s">
        <v>17</v>
      </c>
      <c r="G80" t="str">
        <f t="shared" si="6"/>
        <v>USBCables</v>
      </c>
      <c r="H80" s="7" t="str">
        <f t="array" aca="1" ref="H80" ca="1">_xlfn.TEXTJOIN("", TRUE, IF((ROW(INDIRECT("1:" &amp; LEN(G80)))&gt;1) * (CODE(MID(G80, ROW(INDIRECT("1:" &amp; LEN(G80))), 1))&gt;=65) * (CODE(MID(G80, ROW(INDIRECT("1:" &amp; LEN(G80))), 1))&lt;=90), " " &amp; MID(G80, ROW(INDIRECT("1:" &amp; LEN(G80))), 1), MID(G80, ROW(INDIRECT("1:" &amp; LEN(G80))), 1)))</f>
        <v>U S B Cables</v>
      </c>
      <c r="I80">
        <v>209</v>
      </c>
      <c r="J80">
        <v>499</v>
      </c>
      <c r="K80" s="1">
        <v>0.57999999999999996</v>
      </c>
      <c r="L80">
        <v>3.9</v>
      </c>
      <c r="M80" s="4">
        <v>536</v>
      </c>
      <c r="N80" t="s">
        <v>13019</v>
      </c>
      <c r="O80" t="str">
        <f t="shared" si="7"/>
        <v>[High Compatibility] : This Iphone Data Cable Supports With Iphone 6,6S,6 Plus,6S Plus,7 7 Plus,8 8Plus,X,Xs,11 Pro Max,12 Mini Pro Max,13 Mini Pro Max Ipad Air, Ipad Mini, Ipod Nano And Ipod Touch|[Fast Charge&amp;Data Sync ] : It Can Charge And Sync Simultaneously At A Rapid Speed, Compatible With Any Charging Adaptor, Multi-Port Charging Station Or Power Bank,For Fast Charging,Fast Adapter Is Must.|Üòçdurable Spring Protection„Äëôºöthe Easy-To-Break Connection Port Is Protected By Spring, Which Is A Flexible And Durable Cable.You Can Use It With Confidence.|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80" t="s">
        <v>734</v>
      </c>
      <c r="Q80" t="s">
        <v>735</v>
      </c>
      <c r="R80" t="s">
        <v>736</v>
      </c>
      <c r="S80" t="s">
        <v>737</v>
      </c>
      <c r="T80" t="s">
        <v>738</v>
      </c>
      <c r="U80" t="s">
        <v>739</v>
      </c>
      <c r="V80" t="s">
        <v>740</v>
      </c>
    </row>
    <row r="81" spans="1:22" x14ac:dyDescent="0.25">
      <c r="A81" t="s">
        <v>741</v>
      </c>
      <c r="B81" t="s">
        <v>742</v>
      </c>
      <c r="C81" t="str">
        <f t="shared" si="4"/>
        <v>Firestick Remote</v>
      </c>
      <c r="D81" t="str" cm="1">
        <f t="array" ref="D81">PROPER(_xlfn.TEXTJOIN(" ", TRUE, INDEX(_xlfn.FILTERXML("&lt;t&gt;&lt;s&gt;" &amp; SUBSTITUTE(C81," ","&lt;/s&gt;&lt;s&gt;") &amp; "&lt;/s&gt;&lt;/t&gt;", "//s"), _xlfn.SEQUENCE(2))))</f>
        <v>Firestick Remote</v>
      </c>
      <c r="E81" t="str">
        <f t="shared" si="5"/>
        <v/>
      </c>
      <c r="F81" t="s">
        <v>459</v>
      </c>
      <c r="G81" t="str">
        <f t="shared" si="6"/>
        <v>RemoteControls</v>
      </c>
      <c r="H81" s="7" t="str">
        <f t="array" aca="1" ref="H81" ca="1">_xlfn.TEXTJOIN("", TRUE, IF((ROW(INDIRECT("1:" &amp; LEN(G81)))&gt;1) * (CODE(MID(G81, ROW(INDIRECT("1:" &amp; LEN(G81))), 1))&gt;=65) * (CODE(MID(G81, ROW(INDIRECT("1:" &amp; LEN(G81))), 1))&lt;=90), " " &amp; MID(G81, ROW(INDIRECT("1:" &amp; LEN(G81))), 1), MID(G81, ROW(INDIRECT("1:" &amp; LEN(G81))), 1)))</f>
        <v>Remote Controls</v>
      </c>
      <c r="I81" s="2">
        <v>1434</v>
      </c>
      <c r="J81" s="2">
        <v>3999</v>
      </c>
      <c r="K81" s="1">
        <v>0.64</v>
      </c>
      <c r="L81">
        <v>4</v>
      </c>
      <c r="M81" s="4">
        <v>32</v>
      </c>
      <c r="N81" t="s">
        <v>743</v>
      </c>
      <c r="O81" t="str">
        <f t="shared" si="7"/>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v>
      </c>
      <c r="P81" t="s">
        <v>744</v>
      </c>
      <c r="Q81" t="s">
        <v>745</v>
      </c>
      <c r="R81" t="s">
        <v>746</v>
      </c>
      <c r="S81" t="s">
        <v>747</v>
      </c>
      <c r="T81" t="s">
        <v>748</v>
      </c>
      <c r="U81" t="s">
        <v>749</v>
      </c>
      <c r="V81" t="s">
        <v>750</v>
      </c>
    </row>
    <row r="82" spans="1:22" x14ac:dyDescent="0.25">
      <c r="A82" t="s">
        <v>751</v>
      </c>
      <c r="B82" t="s">
        <v>752</v>
      </c>
      <c r="C82" t="str">
        <f t="shared" si="4"/>
        <v>Wayona Usb Nylon Braided Data Sync And Charging Cable For Iphone, Ipad Tablet (Red, Black)</v>
      </c>
      <c r="D82" t="str" cm="1">
        <f t="array" ref="D82">PROPER(_xlfn.TEXTJOIN(" ", TRUE, INDEX(_xlfn.FILTERXML("&lt;t&gt;&lt;s&gt;" &amp; SUBSTITUTE(C82," ","&lt;/s&gt;&lt;s&gt;") &amp; "&lt;/s&gt;&lt;/t&gt;", "//s"), _xlfn.SEQUENCE(4))))</f>
        <v>Wayona Usb Nylon Braided</v>
      </c>
      <c r="E82" t="str">
        <f t="shared" si="5"/>
        <v>And Charging Cable For Iphone, Ipad Tablet (Red, Black)</v>
      </c>
      <c r="F82" t="s">
        <v>17</v>
      </c>
      <c r="G82" t="str">
        <f t="shared" si="6"/>
        <v>USBCables</v>
      </c>
      <c r="H82" s="7" t="str">
        <f t="array" aca="1" ref="H82" ca="1">_xlfn.TEXTJOIN("", TRUE, IF((ROW(INDIRECT("1:" &amp; LEN(G82)))&gt;1) * (CODE(MID(G82, ROW(INDIRECT("1:" &amp; LEN(G82))), 1))&gt;=65) * (CODE(MID(G82, ROW(INDIRECT("1:" &amp; LEN(G82))), 1))&lt;=90), " " &amp; MID(G82, ROW(INDIRECT("1:" &amp; LEN(G82))), 1), MID(G82, ROW(INDIRECT("1:" &amp; LEN(G82))), 1)))</f>
        <v>U S B Cables</v>
      </c>
      <c r="I82">
        <v>399</v>
      </c>
      <c r="J82" s="2">
        <v>1099</v>
      </c>
      <c r="K82" s="1">
        <v>0.64</v>
      </c>
      <c r="L82">
        <v>4.2</v>
      </c>
      <c r="M82" s="4">
        <v>24269</v>
      </c>
      <c r="N82" t="s">
        <v>753</v>
      </c>
      <c r="O82" t="str">
        <f t="shared" si="7"/>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v>
      </c>
      <c r="P82" t="s">
        <v>19</v>
      </c>
      <c r="Q82" t="s">
        <v>20</v>
      </c>
      <c r="R82" t="s">
        <v>21</v>
      </c>
      <c r="S82" t="s">
        <v>22</v>
      </c>
      <c r="T82" t="s">
        <v>754</v>
      </c>
      <c r="U82" t="s">
        <v>755</v>
      </c>
      <c r="V82" t="s">
        <v>756</v>
      </c>
    </row>
    <row r="83" spans="1:22" x14ac:dyDescent="0.25">
      <c r="A83" t="s">
        <v>757</v>
      </c>
      <c r="B83" t="s">
        <v>758</v>
      </c>
      <c r="C83" t="str">
        <f t="shared" si="4"/>
        <v>Flix (Beetel) Usb To Type C Pvc Data Sync And 2A 480Mbps Data Sync, Tough Fast Charging Long Cable For Usb Type C Devices, Charging Adapter (White, 1 Meter) - Xcd-C12</v>
      </c>
      <c r="D83" t="str" cm="1">
        <f t="array" ref="D83">PROPER(_xlfn.TEXTJOIN(" ", TRUE, INDEX(_xlfn.FILTERXML("&lt;t&gt;&lt;s&gt;" &amp; SUBSTITUTE(C83," ","&lt;/s&gt;&lt;s&gt;") &amp; "&lt;/s&gt;&lt;/t&gt;", "//s"), _xlfn.SEQUENCE(4))))</f>
        <v>Flix (Beetel) Usb To</v>
      </c>
      <c r="E83" t="str">
        <f t="shared" si="5"/>
        <v>Pvc Data Sync And 2A 480Mbps Data Sync, Tough Fast Charging Long Cable For Usb Type C Devices, Charging Adapter (White, 1 Meter) - Xcd-C12</v>
      </c>
      <c r="F83" t="s">
        <v>17</v>
      </c>
      <c r="G83" t="str">
        <f t="shared" si="6"/>
        <v>USBCables</v>
      </c>
      <c r="H83" s="7" t="str">
        <f t="array" aca="1" ref="H83" ca="1">_xlfn.TEXTJOIN("", TRUE, IF((ROW(INDIRECT("1:" &amp; LEN(G83)))&gt;1) * (CODE(MID(G83, ROW(INDIRECT("1:" &amp; LEN(G83))), 1))&gt;=65) * (CODE(MID(G83, ROW(INDIRECT("1:" &amp; LEN(G83))), 1))&lt;=90), " " &amp; MID(G83, ROW(INDIRECT("1:" &amp; LEN(G83))), 1), MID(G83, ROW(INDIRECT("1:" &amp; LEN(G83))), 1)))</f>
        <v>U S B Cables</v>
      </c>
      <c r="I83">
        <v>139</v>
      </c>
      <c r="J83">
        <v>249</v>
      </c>
      <c r="K83" s="1">
        <v>0.44</v>
      </c>
      <c r="L83">
        <v>4</v>
      </c>
      <c r="M83" s="4">
        <v>9378</v>
      </c>
      <c r="N83" t="s">
        <v>759</v>
      </c>
      <c r="O83" t="str">
        <f t="shared" si="7"/>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v>
      </c>
      <c r="P83" t="s">
        <v>234</v>
      </c>
      <c r="Q83" t="s">
        <v>235</v>
      </c>
      <c r="R83" t="s">
        <v>236</v>
      </c>
      <c r="S83" t="s">
        <v>237</v>
      </c>
      <c r="T83" t="s">
        <v>760</v>
      </c>
      <c r="U83" t="s">
        <v>761</v>
      </c>
      <c r="V83" t="s">
        <v>762</v>
      </c>
    </row>
    <row r="84" spans="1:22" x14ac:dyDescent="0.25">
      <c r="A84" t="s">
        <v>763</v>
      </c>
      <c r="B84" t="s">
        <v>764</v>
      </c>
      <c r="C84" t="str">
        <f t="shared" si="4"/>
        <v>SKYWALL 81.28 cm (32 inches) HD Ready Smart LED TV 32SWELS-PRO (Black)</v>
      </c>
      <c r="D84" t="str" cm="1">
        <f t="array" ref="D84">PROPER(_xlfn.TEXTJOIN(" ", TRUE, INDEX(_xlfn.FILTERXML("&lt;t&gt;&lt;s&gt;" &amp; SUBSTITUTE(C84," ","&lt;/s&gt;&lt;s&gt;") &amp; "&lt;/s&gt;&lt;/t&gt;", "//s"), _xlfn.SEQUENCE(4))))</f>
        <v>Skywall 81.28 Cm (32</v>
      </c>
      <c r="E84" t="str">
        <f t="shared" si="5"/>
        <v>Ready Smart LED TV 32SWELS-PRO (Black)</v>
      </c>
      <c r="F84" t="s">
        <v>167</v>
      </c>
      <c r="G84" t="str">
        <f t="shared" si="6"/>
        <v>SmartTelevisions</v>
      </c>
      <c r="H84" s="7" t="str">
        <f t="array" aca="1" ref="H84" ca="1">_xlfn.TEXTJOIN("", TRUE, IF((ROW(INDIRECT("1:" &amp; LEN(G84)))&gt;1) * (CODE(MID(G84, ROW(INDIRECT("1:" &amp; LEN(G84))), 1))&gt;=65) * (CODE(MID(G84, ROW(INDIRECT("1:" &amp; LEN(G84))), 1))&lt;=90), " " &amp; MID(G84, ROW(INDIRECT("1:" &amp; LEN(G84))), 1), MID(G84, ROW(INDIRECT("1:" &amp; LEN(G84))), 1)))</f>
        <v>Smart Televisions</v>
      </c>
      <c r="I84" s="2">
        <v>7299</v>
      </c>
      <c r="J84" s="2">
        <v>19125</v>
      </c>
      <c r="K84" s="1">
        <v>0.62</v>
      </c>
      <c r="L84">
        <v>3.4</v>
      </c>
      <c r="M84" s="4">
        <v>902</v>
      </c>
      <c r="N84" t="s">
        <v>765</v>
      </c>
      <c r="O84" t="str">
        <f t="shared" si="7"/>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v>
      </c>
      <c r="P84" t="s">
        <v>766</v>
      </c>
      <c r="Q84" t="s">
        <v>767</v>
      </c>
      <c r="R84" t="s">
        <v>768</v>
      </c>
      <c r="S84" t="s">
        <v>769</v>
      </c>
      <c r="T84" t="s">
        <v>770</v>
      </c>
      <c r="U84" t="s">
        <v>771</v>
      </c>
      <c r="V84" t="s">
        <v>772</v>
      </c>
    </row>
    <row r="85" spans="1:22" x14ac:dyDescent="0.25">
      <c r="A85" t="s">
        <v>773</v>
      </c>
      <c r="B85" t="s">
        <v>774</v>
      </c>
      <c r="C85" t="str">
        <f t="shared" si="4"/>
        <v>boAt A 350 Type C Cable for Smartphone, Charging Adapter (1.5m, Carbon Black)</v>
      </c>
      <c r="D85" t="str" cm="1">
        <f t="array" ref="D85">PROPER(_xlfn.TEXTJOIN(" ", TRUE, INDEX(_xlfn.FILTERXML("&lt;t&gt;&lt;s&gt;" &amp; SUBSTITUTE(C85," ","&lt;/s&gt;&lt;s&gt;") &amp; "&lt;/s&gt;&lt;/t&gt;", "//s"), _xlfn.SEQUENCE(4))))</f>
        <v>Boat A 350 Type</v>
      </c>
      <c r="E85" t="str">
        <f t="shared" si="5"/>
        <v>for Smartphone, Charging Adapter (1.5m, Carbon Black)</v>
      </c>
      <c r="F85" t="s">
        <v>17</v>
      </c>
      <c r="G85" t="str">
        <f t="shared" si="6"/>
        <v>USBCables</v>
      </c>
      <c r="H85" s="7" t="str">
        <f t="array" aca="1" ref="H85" ca="1">_xlfn.TEXTJOIN("", TRUE, IF((ROW(INDIRECT("1:" &amp; LEN(G85)))&gt;1) * (CODE(MID(G85, ROW(INDIRECT("1:" &amp; LEN(G85))), 1))&gt;=65) * (CODE(MID(G85, ROW(INDIRECT("1:" &amp; LEN(G85))), 1))&lt;=90), " " &amp; MID(G85, ROW(INDIRECT("1:" &amp; LEN(G85))), 1), MID(G85, ROW(INDIRECT("1:" &amp; LEN(G85))), 1)))</f>
        <v>U S B Cables</v>
      </c>
      <c r="I85">
        <v>299</v>
      </c>
      <c r="J85">
        <v>799</v>
      </c>
      <c r="K85" s="1">
        <v>0.63</v>
      </c>
      <c r="L85">
        <v>4.4000000000000004</v>
      </c>
      <c r="M85" s="4">
        <v>28791</v>
      </c>
      <c r="N85" t="s">
        <v>775</v>
      </c>
      <c r="O85" t="str">
        <f t="shared" si="7"/>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v>
      </c>
      <c r="P85" t="s">
        <v>776</v>
      </c>
      <c r="Q85" t="s">
        <v>777</v>
      </c>
      <c r="R85" t="s">
        <v>778</v>
      </c>
      <c r="S85" t="s">
        <v>779</v>
      </c>
      <c r="T85" t="s">
        <v>780</v>
      </c>
      <c r="U85" t="s">
        <v>781</v>
      </c>
      <c r="V85" t="s">
        <v>782</v>
      </c>
    </row>
    <row r="86" spans="1:22" x14ac:dyDescent="0.25">
      <c r="A86" t="s">
        <v>783</v>
      </c>
      <c r="B86" t="s">
        <v>784</v>
      </c>
      <c r="C86" t="str">
        <f t="shared" si="4"/>
        <v>Wayona Usb Type C Fast Charger Cable Fast Charging Usb C Cable Cord Compatible For Samsung Galaxy S10E S10 S9 S8 Plus S10+,Note 10 Note 9 Note 8,S20,M31S,M40,Realme X3,Pixel 2 Xl (3 Ft Pack Of 1,Grey)</v>
      </c>
      <c r="D86" t="str" cm="1">
        <f t="array" ref="D86">PROPER(_xlfn.TEXTJOIN(" ", TRUE, INDEX(_xlfn.FILTERXML("&lt;t&gt;&lt;s&gt;" &amp; SUBSTITUTE(C86," ","&lt;/s&gt;&lt;s&gt;") &amp; "&lt;/s&gt;&lt;/t&gt;", "//s"), _xlfn.SEQUENCE(4))))</f>
        <v>Wayona Usb Type C</v>
      </c>
      <c r="E86" t="str">
        <f t="shared" si="5"/>
        <v>Cable Fast Charging Usb C Cable Cord Compatible For Samsung Galaxy S10E S10 S9 S8 Plus S10+,Note 10 Note 9 Note 8,S20,M31S,M40,Realme X3,Pixel 2 Xl (3 Ft Pack Of 1,Grey)</v>
      </c>
      <c r="F86" t="s">
        <v>17</v>
      </c>
      <c r="G86" t="str">
        <f t="shared" si="6"/>
        <v>USBCables</v>
      </c>
      <c r="H86" s="7" t="str">
        <f t="array" aca="1" ref="H86" ca="1">_xlfn.TEXTJOIN("", TRUE, IF((ROW(INDIRECT("1:" &amp; LEN(G86)))&gt;1) * (CODE(MID(G86, ROW(INDIRECT("1:" &amp; LEN(G86))), 1))&gt;=65) * (CODE(MID(G86, ROW(INDIRECT("1:" &amp; LEN(G86))), 1))&lt;=90), " " &amp; MID(G86, ROW(INDIRECT("1:" &amp; LEN(G86))), 1), MID(G86, ROW(INDIRECT("1:" &amp; LEN(G86))), 1)))</f>
        <v>U S B Cables</v>
      </c>
      <c r="I86">
        <v>325</v>
      </c>
      <c r="J86" s="2">
        <v>1299</v>
      </c>
      <c r="K86" s="1">
        <v>0.75</v>
      </c>
      <c r="L86">
        <v>4.2</v>
      </c>
      <c r="M86" s="4">
        <v>10576</v>
      </c>
      <c r="N86" t="s">
        <v>785</v>
      </c>
      <c r="O86" t="str">
        <f t="shared" si="7"/>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v>
      </c>
      <c r="P86" t="s">
        <v>786</v>
      </c>
      <c r="Q86" t="s">
        <v>787</v>
      </c>
      <c r="R86" t="s">
        <v>788</v>
      </c>
      <c r="S86" t="s">
        <v>789</v>
      </c>
      <c r="T86" t="s">
        <v>790</v>
      </c>
      <c r="U86" t="s">
        <v>791</v>
      </c>
      <c r="V86" t="s">
        <v>792</v>
      </c>
    </row>
    <row r="87" spans="1:22" x14ac:dyDescent="0.25">
      <c r="A87" t="s">
        <v>793</v>
      </c>
      <c r="B87" t="s">
        <v>794</v>
      </c>
      <c r="C87" t="str">
        <f t="shared" si="4"/>
        <v>OnePlus 108 cm (43 inches) Y Series 4K Ultra HD Smart Android LED TV 43Y1S Pro (Black)</v>
      </c>
      <c r="D87" t="str" cm="1">
        <f t="array" ref="D87">PROPER(_xlfn.TEXTJOIN(" ", TRUE, INDEX(_xlfn.FILTERXML("&lt;t&gt;&lt;s&gt;" &amp; SUBSTITUTE(C87," ","&lt;/s&gt;&lt;s&gt;") &amp; "&lt;/s&gt;&lt;/t&gt;", "//s"), _xlfn.SEQUENCE(4))))</f>
        <v>Oneplus 108 Cm (43</v>
      </c>
      <c r="E87" t="str">
        <f t="shared" si="5"/>
        <v>Series 4K Ultra HD Smart Android LED TV 43Y1S Pro (Black)</v>
      </c>
      <c r="F87" t="s">
        <v>167</v>
      </c>
      <c r="G87" t="str">
        <f t="shared" si="6"/>
        <v>SmartTelevisions</v>
      </c>
      <c r="H87" s="7" t="str">
        <f t="array" aca="1" ref="H87" ca="1">_xlfn.TEXTJOIN("", TRUE, IF((ROW(INDIRECT("1:" &amp; LEN(G87)))&gt;1) * (CODE(MID(G87, ROW(INDIRECT("1:" &amp; LEN(G87))), 1))&gt;=65) * (CODE(MID(G87, ROW(INDIRECT("1:" &amp; LEN(G87))), 1))&lt;=90), " " &amp; MID(G87, ROW(INDIRECT("1:" &amp; LEN(G87))), 1), MID(G87, ROW(INDIRECT("1:" &amp; LEN(G87))), 1)))</f>
        <v>Smart Televisions</v>
      </c>
      <c r="I87" s="2">
        <v>29999</v>
      </c>
      <c r="J87" s="2">
        <v>39999</v>
      </c>
      <c r="K87" s="1">
        <v>0.25</v>
      </c>
      <c r="L87">
        <v>4.2</v>
      </c>
      <c r="M87" s="4">
        <v>7298</v>
      </c>
      <c r="N87" t="s">
        <v>795</v>
      </c>
      <c r="O87" t="str">
        <f t="shared" si="7"/>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v>
      </c>
      <c r="P87" t="s">
        <v>377</v>
      </c>
      <c r="Q87" t="s">
        <v>378</v>
      </c>
      <c r="R87" t="s">
        <v>379</v>
      </c>
      <c r="S87" t="s">
        <v>380</v>
      </c>
      <c r="T87" t="s">
        <v>381</v>
      </c>
      <c r="U87" t="s">
        <v>796</v>
      </c>
      <c r="V87" t="s">
        <v>797</v>
      </c>
    </row>
    <row r="88" spans="1:22" x14ac:dyDescent="0.25">
      <c r="A88" t="s">
        <v>798</v>
      </c>
      <c r="B88" t="s">
        <v>799</v>
      </c>
      <c r="C88" t="str">
        <f t="shared" si="4"/>
        <v>Acer 127 cm (50 inches) I Series 4K Ultra HD Android Smart LED TV AR50AR2851UDFL (Black)</v>
      </c>
      <c r="D88" t="str" cm="1">
        <f t="array" ref="D88">PROPER(_xlfn.TEXTJOIN(" ", TRUE, INDEX(_xlfn.FILTERXML("&lt;t&gt;&lt;s&gt;" &amp; SUBSTITUTE(C88," ","&lt;/s&gt;&lt;s&gt;") &amp; "&lt;/s&gt;&lt;/t&gt;", "//s"), _xlfn.SEQUENCE(4))))</f>
        <v>Acer 127 Cm (50</v>
      </c>
      <c r="E88" t="str">
        <f t="shared" si="5"/>
        <v>Series 4K Ultra HD Android Smart LED TV AR50AR2851UDFL (Black)</v>
      </c>
      <c r="F88" t="s">
        <v>167</v>
      </c>
      <c r="G88" t="str">
        <f t="shared" si="6"/>
        <v>SmartTelevisions</v>
      </c>
      <c r="H88" s="7" t="str">
        <f t="array" aca="1" ref="H88" ca="1">_xlfn.TEXTJOIN("", TRUE, IF((ROW(INDIRECT("1:" &amp; LEN(G88)))&gt;1) * (CODE(MID(G88, ROW(INDIRECT("1:" &amp; LEN(G88))), 1))&gt;=65) * (CODE(MID(G88, ROW(INDIRECT("1:" &amp; LEN(G88))), 1))&lt;=90), " " &amp; MID(G88, ROW(INDIRECT("1:" &amp; LEN(G88))), 1), MID(G88, ROW(INDIRECT("1:" &amp; LEN(G88))), 1)))</f>
        <v>Smart Televisions</v>
      </c>
      <c r="I88" s="2">
        <v>27999</v>
      </c>
      <c r="J88" s="2">
        <v>40990</v>
      </c>
      <c r="K88" s="1">
        <v>0.32</v>
      </c>
      <c r="L88">
        <v>4.3</v>
      </c>
      <c r="M88" s="4">
        <v>4703</v>
      </c>
      <c r="N88" t="s">
        <v>800</v>
      </c>
      <c r="O88" t="str">
        <f t="shared" si="7"/>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P88" t="s">
        <v>244</v>
      </c>
      <c r="Q88" t="s">
        <v>245</v>
      </c>
      <c r="R88" t="s">
        <v>246</v>
      </c>
      <c r="S88" t="s">
        <v>247</v>
      </c>
      <c r="T88" t="s">
        <v>12915</v>
      </c>
      <c r="U88" t="s">
        <v>801</v>
      </c>
      <c r="V88" t="s">
        <v>802</v>
      </c>
    </row>
    <row r="89" spans="1:22" x14ac:dyDescent="0.25">
      <c r="A89" t="s">
        <v>803</v>
      </c>
      <c r="B89" t="s">
        <v>804</v>
      </c>
      <c r="C89" t="str">
        <f t="shared" si="4"/>
        <v>Samsung 108 cm (43 inches) Crystal 4K Series Ultra HD Smart LED TV UA43AUE60AKLXL (Black)</v>
      </c>
      <c r="D89" t="str" cm="1">
        <f t="array" ref="D89">PROPER(_xlfn.TEXTJOIN(" ", TRUE, INDEX(_xlfn.FILTERXML("&lt;t&gt;&lt;s&gt;" &amp; SUBSTITUTE(C89," ","&lt;/s&gt;&lt;s&gt;") &amp; "&lt;/s&gt;&lt;/t&gt;", "//s"), _xlfn.SEQUENCE(4))))</f>
        <v>Samsung 108 Cm (43</v>
      </c>
      <c r="E89" t="str">
        <f t="shared" si="5"/>
        <v>4K Series Ultra HD Smart LED TV UA43AUE60AKLXL (Black)</v>
      </c>
      <c r="F89" t="s">
        <v>167</v>
      </c>
      <c r="G89" t="str">
        <f t="shared" si="6"/>
        <v>SmartTelevisions</v>
      </c>
      <c r="H89" s="7" t="str">
        <f t="array" aca="1" ref="H89" ca="1">_xlfn.TEXTJOIN("", TRUE, IF((ROW(INDIRECT("1:" &amp; LEN(G89)))&gt;1) * (CODE(MID(G89, ROW(INDIRECT("1:" &amp; LEN(G89))), 1))&gt;=65) * (CODE(MID(G89, ROW(INDIRECT("1:" &amp; LEN(G89))), 1))&lt;=90), " " &amp; MID(G89, ROW(INDIRECT("1:" &amp; LEN(G89))), 1), MID(G89, ROW(INDIRECT("1:" &amp; LEN(G89))), 1)))</f>
        <v>Smart Televisions</v>
      </c>
      <c r="I89" s="2">
        <v>30990</v>
      </c>
      <c r="J89" s="2">
        <v>52900</v>
      </c>
      <c r="K89" s="1">
        <v>0.41</v>
      </c>
      <c r="L89">
        <v>4.3</v>
      </c>
      <c r="M89" s="4">
        <v>7109</v>
      </c>
      <c r="N89" t="s">
        <v>805</v>
      </c>
      <c r="O89" t="str">
        <f t="shared" si="7"/>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v>
      </c>
      <c r="P89" t="s">
        <v>576</v>
      </c>
      <c r="Q89" t="s">
        <v>577</v>
      </c>
      <c r="R89" t="s">
        <v>578</v>
      </c>
      <c r="S89" t="s">
        <v>579</v>
      </c>
      <c r="T89" t="s">
        <v>580</v>
      </c>
      <c r="U89" t="s">
        <v>806</v>
      </c>
      <c r="V89" t="s">
        <v>807</v>
      </c>
    </row>
    <row r="90" spans="1:22" x14ac:dyDescent="0.25">
      <c r="A90" t="s">
        <v>808</v>
      </c>
      <c r="B90" t="s">
        <v>809</v>
      </c>
      <c r="C90" t="str">
        <f t="shared" si="4"/>
        <v>Lapster 65W compatible for OnePlus Dash Warp Charge Cable , type c to c cable fast charging Data Sync Cable Compatible with One Plus 10R 9RT 9 pro 9R 8T 9 Nord and for All Type C Devices ‚Äì Red, 1 Meter</v>
      </c>
      <c r="D90" t="str" cm="1">
        <f t="array" ref="D90">PROPER(_xlfn.TEXTJOIN(" ", TRUE, INDEX(_xlfn.FILTERXML("&lt;t&gt;&lt;s&gt;" &amp; SUBSTITUTE(C90," ","&lt;/s&gt;&lt;s&gt;") &amp; "&lt;/s&gt;&lt;/t&gt;", "//s"), _xlfn.SEQUENCE(4))))</f>
        <v>Lapster 65W Compatible For</v>
      </c>
      <c r="E90" t="str">
        <f t="shared" si="5"/>
        <v>Warp Charge Cable , type c to c cable fast charging Data Sync Cable Compatible with One Plus 10R 9RT 9 pro 9R 8T 9 Nord and for All Type C Devices ‚Äì Red, 1 Meter</v>
      </c>
      <c r="F90" t="s">
        <v>17</v>
      </c>
      <c r="G90" t="str">
        <f t="shared" si="6"/>
        <v>USBCables</v>
      </c>
      <c r="H90" s="7" t="str">
        <f t="array" aca="1" ref="H90" ca="1">_xlfn.TEXTJOIN("", TRUE, IF((ROW(INDIRECT("1:" &amp; LEN(G90)))&gt;1) * (CODE(MID(G90, ROW(INDIRECT("1:" &amp; LEN(G90))), 1))&gt;=65) * (CODE(MID(G90, ROW(INDIRECT("1:" &amp; LEN(G90))), 1))&lt;=90), " " &amp; MID(G90, ROW(INDIRECT("1:" &amp; LEN(G90))), 1), MID(G90, ROW(INDIRECT("1:" &amp; LEN(G90))), 1)))</f>
        <v>U S B Cables</v>
      </c>
      <c r="I90">
        <v>199</v>
      </c>
      <c r="J90">
        <v>999</v>
      </c>
      <c r="K90" s="1">
        <v>0.8</v>
      </c>
      <c r="L90">
        <v>4.5</v>
      </c>
      <c r="M90" s="4">
        <v>127</v>
      </c>
      <c r="N90" t="s">
        <v>810</v>
      </c>
      <c r="O90" t="str">
        <f t="shared" si="7"/>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v>
      </c>
      <c r="P90" t="s">
        <v>811</v>
      </c>
      <c r="Q90" t="s">
        <v>812</v>
      </c>
      <c r="R90" t="s">
        <v>813</v>
      </c>
      <c r="S90" t="s">
        <v>814</v>
      </c>
      <c r="T90" t="s">
        <v>815</v>
      </c>
      <c r="U90" t="s">
        <v>816</v>
      </c>
      <c r="V90" t="s">
        <v>817</v>
      </c>
    </row>
    <row r="91" spans="1:22" x14ac:dyDescent="0.25">
      <c r="A91" t="s">
        <v>818</v>
      </c>
      <c r="B91" t="s">
        <v>819</v>
      </c>
      <c r="C91" t="str">
        <f t="shared" si="4"/>
        <v>Wayona Nylon Braided (2 Pack) Lightning Fast Usb Data Cable Fast Charger Cord For Iphone, Ipad Tablet (3 Ft Pack Of 2, Grey)</v>
      </c>
      <c r="D91" t="str" cm="1">
        <f t="array" ref="D91">PROPER(_xlfn.TEXTJOIN(" ", TRUE, INDEX(_xlfn.FILTERXML("&lt;t&gt;&lt;s&gt;" &amp; SUBSTITUTE(C91," ","&lt;/s&gt;&lt;s&gt;") &amp; "&lt;/s&gt;&lt;/t&gt;", "//s"), _xlfn.SEQUENCE(4))))</f>
        <v>Wayona Nylon Braided (2</v>
      </c>
      <c r="E91" t="str">
        <f t="shared" si="5"/>
        <v>Fast Usb Data Cable Fast Charger Cord For Iphone, Ipad Tablet (3 Ft Pack Of 2, Grey)</v>
      </c>
      <c r="F91" t="s">
        <v>17</v>
      </c>
      <c r="G91" t="str">
        <f t="shared" si="6"/>
        <v>USBCables</v>
      </c>
      <c r="H91" s="7" t="str">
        <f t="array" aca="1" ref="H91" ca="1">_xlfn.TEXTJOIN("", TRUE, IF((ROW(INDIRECT("1:" &amp; LEN(G91)))&gt;1) * (CODE(MID(G91, ROW(INDIRECT("1:" &amp; LEN(G91))), 1))&gt;=65) * (CODE(MID(G91, ROW(INDIRECT("1:" &amp; LEN(G91))), 1))&lt;=90), " " &amp; MID(G91, ROW(INDIRECT("1:" &amp; LEN(G91))), 1), MID(G91, ROW(INDIRECT("1:" &amp; LEN(G91))), 1)))</f>
        <v>U S B Cables</v>
      </c>
      <c r="I91">
        <v>649</v>
      </c>
      <c r="J91" s="2">
        <v>1999</v>
      </c>
      <c r="K91" s="1">
        <v>0.68</v>
      </c>
      <c r="L91">
        <v>4.2</v>
      </c>
      <c r="M91" s="4">
        <v>24269</v>
      </c>
      <c r="N91" t="s">
        <v>415</v>
      </c>
      <c r="O91" t="str">
        <f t="shared" si="7"/>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v>
      </c>
      <c r="P91" t="s">
        <v>19</v>
      </c>
      <c r="Q91" t="s">
        <v>20</v>
      </c>
      <c r="R91" t="s">
        <v>21</v>
      </c>
      <c r="S91" t="s">
        <v>22</v>
      </c>
      <c r="T91" t="s">
        <v>820</v>
      </c>
      <c r="U91" t="s">
        <v>821</v>
      </c>
      <c r="V91" t="s">
        <v>822</v>
      </c>
    </row>
    <row r="92" spans="1:22" x14ac:dyDescent="0.25">
      <c r="A92" t="s">
        <v>823</v>
      </c>
      <c r="B92" t="s">
        <v>824</v>
      </c>
      <c r="C92" t="str">
        <f t="shared" si="4"/>
        <v>Gizga Essentials USB WiFi Adapter for PC, 150 Mbps Wireless Network Adapter for Desktop - Nano Size WiFi Dongle Compatible with Windows, Mac OS and Linux Kernel | WPA WPA2 Encryption Standards| Black</v>
      </c>
      <c r="D92" t="str" cm="1">
        <f t="array" ref="D92">PROPER(_xlfn.TEXTJOIN(" ", TRUE, INDEX(_xlfn.FILTERXML("&lt;t&gt;&lt;s&gt;" &amp; SUBSTITUTE(C92," ","&lt;/s&gt;&lt;s&gt;") &amp; "&lt;/s&gt;&lt;/t&gt;", "//s"), _xlfn.SEQUENCE(4))))</f>
        <v>Gizga Essentials Usb Wifi</v>
      </c>
      <c r="E92" t="str">
        <f t="shared" si="5"/>
        <v>PC, 150 Mbps Wireless Network Adapter for Desktop - Nano Size WiFi Dongle Compatible with Windows, Mac OS and Linux Kernel | WPA WPA2 Encryption Standards| Black</v>
      </c>
      <c r="F92" t="s">
        <v>96</v>
      </c>
      <c r="G92" t="str">
        <f t="shared" si="6"/>
        <v>WirelessUSBAdapters</v>
      </c>
      <c r="H92" s="7" t="str">
        <f t="array" aca="1" ref="H92" ca="1">_xlfn.TEXTJOIN("", TRUE, IF((ROW(INDIRECT("1:" &amp; LEN(G92)))&gt;1) * (CODE(MID(G92, ROW(INDIRECT("1:" &amp; LEN(G92))), 1))&gt;=65) * (CODE(MID(G92, ROW(INDIRECT("1:" &amp; LEN(G92))), 1))&lt;=90), " " &amp; MID(G92, ROW(INDIRECT("1:" &amp; LEN(G92))), 1), MID(G92, ROW(INDIRECT("1:" &amp; LEN(G92))), 1)))</f>
        <v>Wireless U S B Adapters</v>
      </c>
      <c r="I92">
        <v>269</v>
      </c>
      <c r="J92">
        <v>800</v>
      </c>
      <c r="K92" s="1">
        <v>0.66</v>
      </c>
      <c r="L92">
        <v>3.6</v>
      </c>
      <c r="M92" s="4">
        <v>10134</v>
      </c>
      <c r="N92" t="s">
        <v>825</v>
      </c>
      <c r="O92" t="str">
        <f t="shared" si="7"/>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v>
      </c>
      <c r="P92" t="s">
        <v>826</v>
      </c>
      <c r="Q92" t="s">
        <v>827</v>
      </c>
      <c r="R92" t="s">
        <v>828</v>
      </c>
      <c r="S92" t="s">
        <v>829</v>
      </c>
      <c r="T92" t="s">
        <v>830</v>
      </c>
      <c r="U92" t="s">
        <v>831</v>
      </c>
      <c r="V92" t="s">
        <v>832</v>
      </c>
    </row>
    <row r="93" spans="1:22" x14ac:dyDescent="0.25">
      <c r="A93" t="s">
        <v>833</v>
      </c>
      <c r="B93" t="s">
        <v>834</v>
      </c>
      <c r="C93" t="str">
        <f t="shared" si="4"/>
        <v>OnePlus 108 cm (43 inches) Y Series Full HD Smart Android LED TV 43 Y1S (Black)</v>
      </c>
      <c r="D93" t="str" cm="1">
        <f t="array" ref="D93">PROPER(_xlfn.TEXTJOIN(" ", TRUE, INDEX(_xlfn.FILTERXML("&lt;t&gt;&lt;s&gt;" &amp; SUBSTITUTE(C93," ","&lt;/s&gt;&lt;s&gt;") &amp; "&lt;/s&gt;&lt;/t&gt;", "//s"), _xlfn.SEQUENCE(4))))</f>
        <v>Oneplus 108 Cm (43</v>
      </c>
      <c r="E93" t="str">
        <f t="shared" si="5"/>
        <v>Series Full HD Smart Android LED TV 43 Y1S (Black)</v>
      </c>
      <c r="F93" t="s">
        <v>167</v>
      </c>
      <c r="G93" t="str">
        <f t="shared" si="6"/>
        <v>SmartTelevisions</v>
      </c>
      <c r="H93" s="7" t="str">
        <f t="array" aca="1" ref="H93" ca="1">_xlfn.TEXTJOIN("", TRUE, IF((ROW(INDIRECT("1:" &amp; LEN(G93)))&gt;1) * (CODE(MID(G93, ROW(INDIRECT("1:" &amp; LEN(G93))), 1))&gt;=65) * (CODE(MID(G93, ROW(INDIRECT("1:" &amp; LEN(G93))), 1))&lt;=90), " " &amp; MID(G93, ROW(INDIRECT("1:" &amp; LEN(G93))), 1), MID(G93, ROW(INDIRECT("1:" &amp; LEN(G93))), 1)))</f>
        <v>Smart Televisions</v>
      </c>
      <c r="I93" s="2">
        <v>24999</v>
      </c>
      <c r="J93" s="2">
        <v>31999</v>
      </c>
      <c r="K93" s="1">
        <v>0.22</v>
      </c>
      <c r="L93">
        <v>4.2</v>
      </c>
      <c r="M93" s="4">
        <v>34899</v>
      </c>
      <c r="N93" t="s">
        <v>835</v>
      </c>
      <c r="O93" t="str">
        <f t="shared" si="7"/>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v>
      </c>
      <c r="P93" t="s">
        <v>263</v>
      </c>
      <c r="Q93" t="s">
        <v>264</v>
      </c>
      <c r="R93" t="s">
        <v>265</v>
      </c>
      <c r="S93" t="s">
        <v>266</v>
      </c>
      <c r="T93" t="s">
        <v>267</v>
      </c>
      <c r="U93" t="s">
        <v>836</v>
      </c>
      <c r="V93" t="s">
        <v>837</v>
      </c>
    </row>
    <row r="94" spans="1:22" x14ac:dyDescent="0.25">
      <c r="A94" t="s">
        <v>838</v>
      </c>
      <c r="B94" t="s">
        <v>839</v>
      </c>
      <c r="C94" t="str">
        <f t="shared" si="4"/>
        <v>boAt Deuce USB 300 2 in 1 Type-C and Micro USB Stress Resistant, Sturdy Cable with 3A Fast Charging and 480mbps Data Transmission, 10000+ Bends Lifespan and Extended 1.5m Length(Mercurial Black)</v>
      </c>
      <c r="D94" t="str" cm="1">
        <f t="array" ref="D94">PROPER(_xlfn.TEXTJOIN(" ", TRUE, INDEX(_xlfn.FILTERXML("&lt;t&gt;&lt;s&gt;" &amp; SUBSTITUTE(C94," ","&lt;/s&gt;&lt;s&gt;") &amp; "&lt;/s&gt;&lt;/t&gt;", "//s"), _xlfn.SEQUENCE(4))))</f>
        <v>Boat Deuce Usb 300</v>
      </c>
      <c r="E94" t="str">
        <f t="shared" si="5"/>
        <v>1 Type-C and Micro USB Stress Resistant, Sturdy Cable with 3A Fast Charging and 480mbps Data Transmission, 10000+ Bends Lifespan and Extended 1.5m Length(Mercurial Black)</v>
      </c>
      <c r="F94" t="s">
        <v>17</v>
      </c>
      <c r="G94" t="str">
        <f t="shared" si="6"/>
        <v>USBCables</v>
      </c>
      <c r="H94" s="7" t="str">
        <f t="array" aca="1" ref="H94" ca="1">_xlfn.TEXTJOIN("", TRUE, IF((ROW(INDIRECT("1:" &amp; LEN(G94)))&gt;1) * (CODE(MID(G94, ROW(INDIRECT("1:" &amp; LEN(G94))), 1))&gt;=65) * (CODE(MID(G94, ROW(INDIRECT("1:" &amp; LEN(G94))), 1))&lt;=90), " " &amp; MID(G94, ROW(INDIRECT("1:" &amp; LEN(G94))), 1), MID(G94, ROW(INDIRECT("1:" &amp; LEN(G94))), 1)))</f>
        <v>U S B Cables</v>
      </c>
      <c r="I94">
        <v>299</v>
      </c>
      <c r="J94">
        <v>699</v>
      </c>
      <c r="K94" s="1">
        <v>0.56999999999999995</v>
      </c>
      <c r="L94">
        <v>4.2</v>
      </c>
      <c r="M94" s="4">
        <v>94363</v>
      </c>
      <c r="N94" t="s">
        <v>47</v>
      </c>
      <c r="O94" t="str">
        <f t="shared" si="7"/>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v>
      </c>
      <c r="P94" t="s">
        <v>48</v>
      </c>
      <c r="Q94" t="s">
        <v>49</v>
      </c>
      <c r="R94" t="s">
        <v>50</v>
      </c>
      <c r="S94" t="s">
        <v>51</v>
      </c>
      <c r="T94" t="s">
        <v>52</v>
      </c>
      <c r="U94" t="s">
        <v>840</v>
      </c>
      <c r="V94" t="s">
        <v>841</v>
      </c>
    </row>
    <row r="95" spans="1:22" x14ac:dyDescent="0.25">
      <c r="A95" t="s">
        <v>842</v>
      </c>
      <c r="B95" t="s">
        <v>843</v>
      </c>
      <c r="C95" t="str">
        <f t="shared" si="4"/>
        <v>Lapster USB 3.0 A to Micro B SuperSpeed for hard disk cable - short cable</v>
      </c>
      <c r="D95" t="str" cm="1">
        <f t="array" ref="D95">PROPER(_xlfn.TEXTJOIN(" ", TRUE, INDEX(_xlfn.FILTERXML("&lt;t&gt;&lt;s&gt;" &amp; SUBSTITUTE(C95," ","&lt;/s&gt;&lt;s&gt;") &amp; "&lt;/s&gt;&lt;/t&gt;", "//s"), _xlfn.SEQUENCE(4))))</f>
        <v>Lapster Usb 3 A</v>
      </c>
      <c r="E95" t="str">
        <f t="shared" si="5"/>
        <v>B SuperSpeed for hard disk cable - short cable</v>
      </c>
      <c r="F95" t="s">
        <v>17</v>
      </c>
      <c r="G95" t="str">
        <f t="shared" si="6"/>
        <v>USBCables</v>
      </c>
      <c r="H95" s="7" t="str">
        <f t="array" aca="1" ref="H95" ca="1">_xlfn.TEXTJOIN("", TRUE, IF((ROW(INDIRECT("1:" &amp; LEN(G95)))&gt;1) * (CODE(MID(G95, ROW(INDIRECT("1:" &amp; LEN(G95))), 1))&gt;=65) * (CODE(MID(G95, ROW(INDIRECT("1:" &amp; LEN(G95))), 1))&lt;=90), " " &amp; MID(G95, ROW(INDIRECT("1:" &amp; LEN(G95))), 1), MID(G95, ROW(INDIRECT("1:" &amp; LEN(G95))), 1)))</f>
        <v>U S B Cables</v>
      </c>
      <c r="I95">
        <v>199</v>
      </c>
      <c r="J95">
        <v>999</v>
      </c>
      <c r="K95" s="1">
        <v>0.8</v>
      </c>
      <c r="L95">
        <v>4.0999999999999996</v>
      </c>
      <c r="M95" s="4">
        <v>425</v>
      </c>
      <c r="N95" t="s">
        <v>844</v>
      </c>
      <c r="O95" t="str">
        <f t="shared" si="7"/>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v>
      </c>
      <c r="P95" t="s">
        <v>845</v>
      </c>
      <c r="Q95" t="s">
        <v>846</v>
      </c>
      <c r="R95" t="s">
        <v>847</v>
      </c>
      <c r="S95" t="s">
        <v>848</v>
      </c>
      <c r="T95" t="s">
        <v>849</v>
      </c>
      <c r="U95" t="s">
        <v>850</v>
      </c>
      <c r="V95" t="s">
        <v>851</v>
      </c>
    </row>
    <row r="96" spans="1:22" x14ac:dyDescent="0.25">
      <c r="A96" t="s">
        <v>852</v>
      </c>
      <c r="B96" t="s">
        <v>853</v>
      </c>
      <c r="C96" t="str">
        <f t="shared" si="4"/>
        <v>TCL 100 cm (40 inches) Full HD Certified Android R Smart LED TV 40S6505 (Black)</v>
      </c>
      <c r="D96" t="str" cm="1">
        <f t="array" ref="D96">PROPER(_xlfn.TEXTJOIN(" ", TRUE, INDEX(_xlfn.FILTERXML("&lt;t&gt;&lt;s&gt;" &amp; SUBSTITUTE(C96," ","&lt;/s&gt;&lt;s&gt;") &amp; "&lt;/s&gt;&lt;/t&gt;", "//s"), _xlfn.SEQUENCE(4))))</f>
        <v>Tcl 100 Cm (40</v>
      </c>
      <c r="E96" t="str">
        <f t="shared" si="5"/>
        <v>HD Certified Android R Smart LED TV 40S6505 (Black)</v>
      </c>
      <c r="F96" t="s">
        <v>167</v>
      </c>
      <c r="G96" t="str">
        <f t="shared" si="6"/>
        <v>SmartTelevisions</v>
      </c>
      <c r="H96" s="7" t="str">
        <f t="array" aca="1" ref="H96" ca="1">_xlfn.TEXTJOIN("", TRUE, IF((ROW(INDIRECT("1:" &amp; LEN(G96)))&gt;1) * (CODE(MID(G96, ROW(INDIRECT("1:" &amp; LEN(G96))), 1))&gt;=65) * (CODE(MID(G96, ROW(INDIRECT("1:" &amp; LEN(G96))), 1))&lt;=90), " " &amp; MID(G96, ROW(INDIRECT("1:" &amp; LEN(G96))), 1), MID(G96, ROW(INDIRECT("1:" &amp; LEN(G96))), 1)))</f>
        <v>Smart Televisions</v>
      </c>
      <c r="I96" s="2">
        <v>18990</v>
      </c>
      <c r="J96" s="2">
        <v>40990</v>
      </c>
      <c r="K96" s="1">
        <v>0.54</v>
      </c>
      <c r="L96">
        <v>4.2</v>
      </c>
      <c r="M96" s="4">
        <v>6659</v>
      </c>
      <c r="N96" t="s">
        <v>854</v>
      </c>
      <c r="O96" t="str">
        <f t="shared" si="7"/>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P96" t="s">
        <v>855</v>
      </c>
      <c r="Q96" t="s">
        <v>856</v>
      </c>
      <c r="R96" t="s">
        <v>857</v>
      </c>
      <c r="S96" t="s">
        <v>858</v>
      </c>
      <c r="T96" t="s">
        <v>859</v>
      </c>
      <c r="U96" t="s">
        <v>860</v>
      </c>
      <c r="V96" t="s">
        <v>861</v>
      </c>
    </row>
    <row r="97" spans="1:22" x14ac:dyDescent="0.25">
      <c r="A97" t="s">
        <v>862</v>
      </c>
      <c r="B97" t="s">
        <v>863</v>
      </c>
      <c r="C97" t="str">
        <f t="shared" si="4"/>
        <v>ZEBRONICS ZEB-USB150WF1 WiFi USB Mini Adapter Supports 150 Mbps Wireless Data, Comes with Advanced Security WPA WPA2 encryption Standards</v>
      </c>
      <c r="D97" t="str" cm="1">
        <f t="array" ref="D97">PROPER(_xlfn.TEXTJOIN(" ", TRUE, INDEX(_xlfn.FILTERXML("&lt;t&gt;&lt;s&gt;" &amp; SUBSTITUTE(C97," ","&lt;/s&gt;&lt;s&gt;") &amp; "&lt;/s&gt;&lt;/t&gt;", "//s"), _xlfn.SEQUENCE(4))))</f>
        <v>Zebronics Zeb-Usb150Wf1 Wifi Usb</v>
      </c>
      <c r="E97" t="str">
        <f t="shared" si="5"/>
        <v>Supports 150 Mbps Wireless Data, Comes with Advanced Security WPA WPA2 encryption Standards</v>
      </c>
      <c r="F97" t="s">
        <v>96</v>
      </c>
      <c r="G97" t="str">
        <f t="shared" si="6"/>
        <v>WirelessUSBAdapters</v>
      </c>
      <c r="H97" s="7" t="str">
        <f t="array" aca="1" ref="H97" ca="1">_xlfn.TEXTJOIN("", TRUE, IF((ROW(INDIRECT("1:" &amp; LEN(G97)))&gt;1) * (CODE(MID(G97, ROW(INDIRECT("1:" &amp; LEN(G97))), 1))&gt;=65) * (CODE(MID(G97, ROW(INDIRECT("1:" &amp; LEN(G97))), 1))&lt;=90), " " &amp; MID(G97, ROW(INDIRECT("1:" &amp; LEN(G97))), 1), MID(G97, ROW(INDIRECT("1:" &amp; LEN(G97))), 1)))</f>
        <v>Wireless U S B Adapters</v>
      </c>
      <c r="I97">
        <v>290</v>
      </c>
      <c r="J97">
        <v>349</v>
      </c>
      <c r="K97" s="1">
        <v>0.17</v>
      </c>
      <c r="L97">
        <v>3.7</v>
      </c>
      <c r="M97" s="4">
        <v>1977</v>
      </c>
      <c r="N97" t="s">
        <v>864</v>
      </c>
      <c r="O97" t="str">
        <f t="shared" si="7"/>
        <v>Supports 150Mbps Wireless Data Transmission Rate|Fully Compliant With Usb V2.0 High-Speed Mode|Advanced Security Wpa/Wpa2 Encryption Standards|Ieee 802.11 B/G/N Client|Access Point Mode For Hotspot|Miniature Design</v>
      </c>
      <c r="P97" t="s">
        <v>865</v>
      </c>
      <c r="Q97" t="s">
        <v>866</v>
      </c>
      <c r="R97" t="s">
        <v>867</v>
      </c>
      <c r="S97" t="s">
        <v>868</v>
      </c>
      <c r="T97" t="s">
        <v>869</v>
      </c>
      <c r="U97" t="s">
        <v>870</v>
      </c>
      <c r="V97" t="s">
        <v>871</v>
      </c>
    </row>
    <row r="98" spans="1:22" x14ac:dyDescent="0.25">
      <c r="A98" t="s">
        <v>872</v>
      </c>
      <c r="B98" t="s">
        <v>873</v>
      </c>
      <c r="C98" t="str">
        <f t="shared" si="4"/>
        <v>LOHAYA Remote Compatible for Mi Smart LED TV 4A Remote Control (32" 43") [ Compatible for Mi Tv Remote Control ] [ Compatible for Mi Smart LED Tv Remote Control ]</v>
      </c>
      <c r="D98" t="str" cm="1">
        <f t="array" ref="D98">PROPER(_xlfn.TEXTJOIN(" ", TRUE, INDEX(_xlfn.FILTERXML("&lt;t&gt;&lt;s&gt;" &amp; SUBSTITUTE(C98," ","&lt;/s&gt;&lt;s&gt;") &amp; "&lt;/s&gt;&lt;/t&gt;", "//s"), _xlfn.SEQUENCE(4))))</f>
        <v>Lohaya Remote Compatible For</v>
      </c>
      <c r="E98" t="str">
        <f t="shared" si="5"/>
        <v>LED TV 4A Remote Control (32" 43") [ Compatible for Mi Tv Remote Control ] [ Compatible for Mi Smart LED Tv Remote Control ]</v>
      </c>
      <c r="F98" t="s">
        <v>459</v>
      </c>
      <c r="G98" t="str">
        <f t="shared" si="6"/>
        <v>RemoteControls</v>
      </c>
      <c r="H98" s="7" t="str">
        <f t="array" aca="1" ref="H98" ca="1">_xlfn.TEXTJOIN("", TRUE, IF((ROW(INDIRECT("1:" &amp; LEN(G98)))&gt;1) * (CODE(MID(G98, ROW(INDIRECT("1:" &amp; LEN(G98))), 1))&gt;=65) * (CODE(MID(G98, ROW(INDIRECT("1:" &amp; LEN(G98))), 1))&lt;=90), " " &amp; MID(G98, ROW(INDIRECT("1:" &amp; LEN(G98))), 1), MID(G98, ROW(INDIRECT("1:" &amp; LEN(G98))), 1)))</f>
        <v>Remote Controls</v>
      </c>
      <c r="I98">
        <v>249</v>
      </c>
      <c r="J98">
        <v>799</v>
      </c>
      <c r="K98" s="1">
        <v>0.69</v>
      </c>
      <c r="L98">
        <v>3.8</v>
      </c>
      <c r="M98" s="4">
        <v>1079</v>
      </c>
      <c r="N98" t="s">
        <v>874</v>
      </c>
      <c r="O98" t="str">
        <f t="shared" si="7"/>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v>
      </c>
      <c r="P98" t="s">
        <v>875</v>
      </c>
      <c r="Q98" t="s">
        <v>876</v>
      </c>
      <c r="R98" t="s">
        <v>877</v>
      </c>
      <c r="S98" t="s">
        <v>878</v>
      </c>
      <c r="T98" t="s">
        <v>879</v>
      </c>
      <c r="U98" t="s">
        <v>880</v>
      </c>
      <c r="V98" t="s">
        <v>881</v>
      </c>
    </row>
    <row r="99" spans="1:22" x14ac:dyDescent="0.25">
      <c r="A99" t="s">
        <v>882</v>
      </c>
      <c r="B99" t="s">
        <v>883</v>
      </c>
      <c r="C99" t="str">
        <f t="shared" si="4"/>
        <v>Gilary Multi Charging Cable, 3 in 1 Nylon Braided Fast Charging Cable for iPhone Micro USB Type C Mobile Phone | Colour May Vary |</v>
      </c>
      <c r="D99" t="str" cm="1">
        <f t="array" ref="D99">PROPER(_xlfn.TEXTJOIN(" ", TRUE, INDEX(_xlfn.FILTERXML("&lt;t&gt;&lt;s&gt;" &amp; SUBSTITUTE(C99," ","&lt;/s&gt;&lt;s&gt;") &amp; "&lt;/s&gt;&lt;/t&gt;", "//s"), _xlfn.SEQUENCE(4))))</f>
        <v>Gilary Multi Charging Cable,</v>
      </c>
      <c r="E99" t="str">
        <f t="shared" si="5"/>
        <v>1 Nylon Braided Fast Charging Cable for iPhone Micro USB Type C Mobile Phone | Colour May Vary |</v>
      </c>
      <c r="F99" t="s">
        <v>17</v>
      </c>
      <c r="G99" t="str">
        <f t="shared" si="6"/>
        <v>USBCables</v>
      </c>
      <c r="H99" s="7" t="str">
        <f t="array" aca="1" ref="H99" ca="1">_xlfn.TEXTJOIN("", TRUE, IF((ROW(INDIRECT("1:" &amp; LEN(G99)))&gt;1) * (CODE(MID(G99, ROW(INDIRECT("1:" &amp; LEN(G99))), 1))&gt;=65) * (CODE(MID(G99, ROW(INDIRECT("1:" &amp; LEN(G99))), 1))&lt;=90), " " &amp; MID(G99, ROW(INDIRECT("1:" &amp; LEN(G99))), 1), MID(G99, ROW(INDIRECT("1:" &amp; LEN(G99))), 1)))</f>
        <v>U S B Cables</v>
      </c>
      <c r="I99">
        <v>345</v>
      </c>
      <c r="J99">
        <v>999</v>
      </c>
      <c r="K99" s="1">
        <v>0.65</v>
      </c>
      <c r="L99">
        <v>3.7</v>
      </c>
      <c r="M99" s="4">
        <v>1097</v>
      </c>
      <c r="N99" t="s">
        <v>884</v>
      </c>
      <c r="O99" t="str">
        <f t="shared" si="7"/>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v>
      </c>
      <c r="P99" t="s">
        <v>885</v>
      </c>
      <c r="Q99" t="s">
        <v>886</v>
      </c>
      <c r="R99" t="s">
        <v>887</v>
      </c>
      <c r="S99" t="s">
        <v>888</v>
      </c>
      <c r="T99" t="s">
        <v>889</v>
      </c>
      <c r="U99" t="s">
        <v>890</v>
      </c>
      <c r="V99" t="s">
        <v>891</v>
      </c>
    </row>
    <row r="100" spans="1:22" x14ac:dyDescent="0.25">
      <c r="A100" t="s">
        <v>892</v>
      </c>
      <c r="B100" t="s">
        <v>893</v>
      </c>
      <c r="C100" t="str">
        <f t="shared" si="4"/>
        <v>TP-Link UE300 USB 3.0 to RJ45 Gigabit Ethernet Network Adapter - Plug and Play</v>
      </c>
      <c r="D100" t="str" cm="1">
        <f t="array" ref="D100">PROPER(_xlfn.TEXTJOIN(" ", TRUE, INDEX(_xlfn.FILTERXML("&lt;t&gt;&lt;s&gt;" &amp; SUBSTITUTE(C100," ","&lt;/s&gt;&lt;s&gt;") &amp; "&lt;/s&gt;&lt;/t&gt;", "//s"), _xlfn.SEQUENCE(4))))</f>
        <v>Tp-Link Ue300 Usb 3</v>
      </c>
      <c r="E100" t="str">
        <f t="shared" si="5"/>
        <v>Gigabit Ethernet Network Adapter - Plug and Play</v>
      </c>
      <c r="F100" t="s">
        <v>96</v>
      </c>
      <c r="G100" t="str">
        <f t="shared" si="6"/>
        <v>WirelessUSBAdapters</v>
      </c>
      <c r="H100" s="7" t="str">
        <f t="array" aca="1" ref="H100" ca="1">_xlfn.TEXTJOIN("", TRUE, IF((ROW(INDIRECT("1:" &amp; LEN(G100)))&gt;1) * (CODE(MID(G100, ROW(INDIRECT("1:" &amp; LEN(G100))), 1))&gt;=65) * (CODE(MID(G100, ROW(INDIRECT("1:" &amp; LEN(G100))), 1))&lt;=90), " " &amp; MID(G100, ROW(INDIRECT("1:" &amp; LEN(G100))), 1), MID(G100, ROW(INDIRECT("1:" &amp; LEN(G100))), 1)))</f>
        <v>Wireless U S B Adapters</v>
      </c>
      <c r="I100" s="2">
        <v>1099</v>
      </c>
      <c r="J100" s="2">
        <v>1899</v>
      </c>
      <c r="K100" s="1">
        <v>0.42</v>
      </c>
      <c r="L100">
        <v>4.5</v>
      </c>
      <c r="M100" s="4">
        <v>22420</v>
      </c>
      <c r="N100" t="s">
        <v>894</v>
      </c>
      <c r="O100" t="str">
        <f t="shared" si="7"/>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v>
      </c>
      <c r="P100" t="s">
        <v>895</v>
      </c>
      <c r="Q100" t="s">
        <v>896</v>
      </c>
      <c r="R100" t="s">
        <v>897</v>
      </c>
      <c r="S100" t="s">
        <v>898</v>
      </c>
      <c r="T100" t="s">
        <v>899</v>
      </c>
      <c r="U100" t="s">
        <v>900</v>
      </c>
      <c r="V100" t="s">
        <v>901</v>
      </c>
    </row>
    <row r="101" spans="1:22" x14ac:dyDescent="0.25">
      <c r="A101" t="s">
        <v>902</v>
      </c>
      <c r="B101" t="s">
        <v>903</v>
      </c>
      <c r="C101" t="str">
        <f t="shared" si="4"/>
        <v>Wayona Type C to Lightning MFI Certified 20W Fast charging Nylon Braided USB C Cable for iPhone 14, 14 Pro, 14 Pro Max, 14 Plus, 13, 13 Pro, 13 Pro Max, 13 Mini, 12, 12 Pro, 11, 11 Pro Max iPhone 12 Mini, X, 8 (2M, Grey)</v>
      </c>
      <c r="D101" t="str" cm="1">
        <f t="array" ref="D101">PROPER(_xlfn.TEXTJOIN(" ", TRUE, INDEX(_xlfn.FILTERXML("&lt;t&gt;&lt;s&gt;" &amp; SUBSTITUTE(C101," ","&lt;/s&gt;&lt;s&gt;") &amp; "&lt;/s&gt;&lt;/t&gt;", "//s"), _xlfn.SEQUENCE(4))))</f>
        <v>Wayona Type C To</v>
      </c>
      <c r="E101" t="str">
        <f t="shared" si="5"/>
        <v>Certified 20W Fast charging Nylon Braided USB C Cable for iPhone 14, 14 Pro, 14 Pro Max, 14 Plus, 13, 13 Pro, 13 Pro Max, 13 Mini, 12, 12 Pro, 11, 11 Pro Max iPhone 12 Mini, X, 8 (2M, Grey)</v>
      </c>
      <c r="F101" t="s">
        <v>17</v>
      </c>
      <c r="G101" t="str">
        <f t="shared" si="6"/>
        <v>USBCables</v>
      </c>
      <c r="H101" s="7" t="str">
        <f t="array" aca="1" ref="H101" ca="1">_xlfn.TEXTJOIN("", TRUE, IF((ROW(INDIRECT("1:" &amp; LEN(G101)))&gt;1) * (CODE(MID(G101, ROW(INDIRECT("1:" &amp; LEN(G101))), 1))&gt;=65) * (CODE(MID(G101, ROW(INDIRECT("1:" &amp; LEN(G101))), 1))&lt;=90), " " &amp; MID(G101, ROW(INDIRECT("1:" &amp; LEN(G101))), 1), MID(G101, ROW(INDIRECT("1:" &amp; LEN(G101))), 1)))</f>
        <v>U S B Cables</v>
      </c>
      <c r="I101">
        <v>719</v>
      </c>
      <c r="J101" s="2">
        <v>1499</v>
      </c>
      <c r="K101" s="1">
        <v>0.52</v>
      </c>
      <c r="L101">
        <v>4.0999999999999996</v>
      </c>
      <c r="M101" s="4">
        <v>1045</v>
      </c>
      <c r="N101" t="s">
        <v>13020</v>
      </c>
      <c r="O101" t="str">
        <f t="shared" si="7"/>
        <v>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v>
      </c>
      <c r="P101" t="s">
        <v>904</v>
      </c>
      <c r="Q101" t="s">
        <v>905</v>
      </c>
      <c r="R101" t="s">
        <v>906</v>
      </c>
      <c r="S101" t="s">
        <v>907</v>
      </c>
      <c r="T101" t="s">
        <v>908</v>
      </c>
      <c r="U101" t="s">
        <v>909</v>
      </c>
      <c r="V101" t="s">
        <v>910</v>
      </c>
    </row>
    <row r="102" spans="1:22" x14ac:dyDescent="0.25">
      <c r="A102" t="s">
        <v>911</v>
      </c>
      <c r="B102" t="s">
        <v>912</v>
      </c>
      <c r="C102" t="str">
        <f t="shared" si="4"/>
        <v>Dealfreez Case Compatible with Fire TV Stick 3rd Gen 2021 Full Wrap Silicone Remote Cover Anti-Lost with Loop (D-Black)</v>
      </c>
      <c r="D102" t="str" cm="1">
        <f t="array" ref="D102">PROPER(_xlfn.TEXTJOIN(" ", TRUE, INDEX(_xlfn.FILTERXML("&lt;t&gt;&lt;s&gt;" &amp; SUBSTITUTE(C102," ","&lt;/s&gt;&lt;s&gt;") &amp; "&lt;/s&gt;&lt;/t&gt;", "//s"), _xlfn.SEQUENCE(4))))</f>
        <v>Dealfreez Case Compatible With</v>
      </c>
      <c r="E102" t="str">
        <f t="shared" si="5"/>
        <v>Stick 3rd Gen 2021 Full Wrap Silicone Remote Cover Anti-Lost with Loop (D-Black)</v>
      </c>
      <c r="F102" t="s">
        <v>459</v>
      </c>
      <c r="G102" t="str">
        <f t="shared" si="6"/>
        <v>RemoteControls</v>
      </c>
      <c r="H102" s="7" t="str">
        <f t="array" aca="1" ref="H102" ca="1">_xlfn.TEXTJOIN("", TRUE, IF((ROW(INDIRECT("1:" &amp; LEN(G102)))&gt;1) * (CODE(MID(G102, ROW(INDIRECT("1:" &amp; LEN(G102))), 1))&gt;=65) * (CODE(MID(G102, ROW(INDIRECT("1:" &amp; LEN(G102))), 1))&lt;=90), " " &amp; MID(G102, ROW(INDIRECT("1:" &amp; LEN(G102))), 1), MID(G102, ROW(INDIRECT("1:" &amp; LEN(G102))), 1)))</f>
        <v>Remote Controls</v>
      </c>
      <c r="I102">
        <v>349</v>
      </c>
      <c r="J102" s="2">
        <v>1499</v>
      </c>
      <c r="K102" s="1">
        <v>0.77</v>
      </c>
      <c r="L102">
        <v>4.3</v>
      </c>
      <c r="M102" s="4">
        <v>4145</v>
      </c>
      <c r="N102" t="s">
        <v>13021</v>
      </c>
      <c r="O102" t="str">
        <f t="shared" si="7"/>
        <v>Compatibility„Äë: Specially Designed For Fire Tv Stick All New Alexa Voice Remote Control (3Rd Gen)(2021 Release). (Remote Not Included)|3 Meters Shockproof„Äë: Durable Silicone Material Can Protect Your Remote From 3 Meters High Drop, Effectively Protects Your Remote From Daily Impact And Unwanted Dust And Scratches.|Perfect Fit„Äë: The Slim And Form-Fitted Design Of The Case Fully Protects Your Fire Tv Remote With Minimal Bulk.|Accessibility„Äë: Revised With Precision Cut-Outs To Ensure Full Access To All Ports, Buttons, And Features Of Your Fire Tv Stick 3Rd Gen 2021 All New Alexa Voice Remote.|Remote Loop„Äë: An Included Wrist Strap Is Provided That Helps Prevent Accidental Drops Or Releases When Using The Remote With Motion Controls.</v>
      </c>
      <c r="P102" t="s">
        <v>913</v>
      </c>
      <c r="Q102" t="s">
        <v>914</v>
      </c>
      <c r="R102" t="s">
        <v>915</v>
      </c>
      <c r="S102" t="s">
        <v>916</v>
      </c>
      <c r="T102" t="s">
        <v>917</v>
      </c>
      <c r="U102" t="s">
        <v>918</v>
      </c>
      <c r="V102" t="s">
        <v>919</v>
      </c>
    </row>
    <row r="103" spans="1:22" x14ac:dyDescent="0.25">
      <c r="A103" t="s">
        <v>920</v>
      </c>
      <c r="B103" t="s">
        <v>921</v>
      </c>
      <c r="C103" t="str">
        <f t="shared" si="4"/>
        <v>Amazon Basics New Release Nylon USB-A to Lightning Cable Cord, Fast Charging MFi Certified Charger for Apple iPhone, iPad (3-Ft, Rose Gold)</v>
      </c>
      <c r="D103" t="str" cm="1">
        <f t="array" ref="D103">PROPER(_xlfn.TEXTJOIN(" ", TRUE, INDEX(_xlfn.FILTERXML("&lt;t&gt;&lt;s&gt;" &amp; SUBSTITUTE(C103," ","&lt;/s&gt;&lt;s&gt;") &amp; "&lt;/s&gt;&lt;/t&gt;", "//s"), _xlfn.SEQUENCE(4))))</f>
        <v>Amazon Basics New Release</v>
      </c>
      <c r="E103" t="str">
        <f t="shared" si="5"/>
        <v>to Lightning Cable Cord, Fast Charging MFi Certified Charger for Apple iPhone, iPad (3-Ft, Rose Gold)</v>
      </c>
      <c r="F103" t="s">
        <v>17</v>
      </c>
      <c r="G103" t="str">
        <f t="shared" si="6"/>
        <v>USBCables</v>
      </c>
      <c r="H103" s="7" t="str">
        <f t="array" aca="1" ref="H103" ca="1">_xlfn.TEXTJOIN("", TRUE, IF((ROW(INDIRECT("1:" &amp; LEN(G103)))&gt;1) * (CODE(MID(G103, ROW(INDIRECT("1:" &amp; LEN(G103))), 1))&gt;=65) * (CODE(MID(G103, ROW(INDIRECT("1:" &amp; LEN(G103))), 1))&lt;=90), " " &amp; MID(G103, ROW(INDIRECT("1:" &amp; LEN(G103))), 1), MID(G103, ROW(INDIRECT("1:" &amp; LEN(G103))), 1)))</f>
        <v>U S B Cables</v>
      </c>
      <c r="I103">
        <v>849</v>
      </c>
      <c r="J103" s="2">
        <v>1809</v>
      </c>
      <c r="K103" s="1">
        <v>0.53</v>
      </c>
      <c r="L103">
        <v>4.3</v>
      </c>
      <c r="M103" s="4">
        <v>6547</v>
      </c>
      <c r="N103" t="s">
        <v>495</v>
      </c>
      <c r="O103" t="str">
        <f t="shared" si="7"/>
        <v>Added Protection: An Additional Layer Of Protection Has Been Added To The Lightning And Usb Ends To Improve Durability And Reduce Fraying;</v>
      </c>
      <c r="P103" t="s">
        <v>922</v>
      </c>
      <c r="Q103" t="s">
        <v>923</v>
      </c>
      <c r="R103" t="s">
        <v>924</v>
      </c>
      <c r="S103" t="s">
        <v>925</v>
      </c>
      <c r="T103" t="s">
        <v>926</v>
      </c>
      <c r="U103" t="s">
        <v>501</v>
      </c>
      <c r="V103" t="s">
        <v>927</v>
      </c>
    </row>
    <row r="104" spans="1:22" x14ac:dyDescent="0.25">
      <c r="A104" t="s">
        <v>928</v>
      </c>
      <c r="B104" t="s">
        <v>929</v>
      </c>
      <c r="C104" t="str">
        <f t="shared" si="4"/>
        <v>Isoelite Remote Compatible for Samsung LED LCD Remote Control Works with All Samsung LED LCD TV Model No :- BN59-607A (Please Match The Image with Your Old Remote)</v>
      </c>
      <c r="D104" t="str" cm="1">
        <f t="array" ref="D104">PROPER(_xlfn.TEXTJOIN(" ", TRUE, INDEX(_xlfn.FILTERXML("&lt;t&gt;&lt;s&gt;" &amp; SUBSTITUTE(C104," ","&lt;/s&gt;&lt;s&gt;") &amp; "&lt;/s&gt;&lt;/t&gt;", "//s"), _xlfn.SEQUENCE(4))))</f>
        <v>Isoelite Remote Compatible For</v>
      </c>
      <c r="E104" t="str">
        <f t="shared" si="5"/>
        <v>LCD Remote Control Works with All Samsung LED LCD TV Model No :- BN59-607A (Please Match The Image with Your Old Remote)</v>
      </c>
      <c r="F104" t="s">
        <v>459</v>
      </c>
      <c r="G104" t="str">
        <f t="shared" si="6"/>
        <v>RemoteControls</v>
      </c>
      <c r="H104" s="7" t="str">
        <f t="array" aca="1" ref="H104" ca="1">_xlfn.TEXTJOIN("", TRUE, IF((ROW(INDIRECT("1:" &amp; LEN(G104)))&gt;1) * (CODE(MID(G104, ROW(INDIRECT("1:" &amp; LEN(G104))), 1))&gt;=65) * (CODE(MID(G104, ROW(INDIRECT("1:" &amp; LEN(G104))), 1))&lt;=90), " " &amp; MID(G104, ROW(INDIRECT("1:" &amp; LEN(G104))), 1), MID(G104, ROW(INDIRECT("1:" &amp; LEN(G104))), 1)))</f>
        <v>Remote Controls</v>
      </c>
      <c r="I104">
        <v>299</v>
      </c>
      <c r="J104">
        <v>899</v>
      </c>
      <c r="K104" s="1">
        <v>0.67</v>
      </c>
      <c r="L104">
        <v>4</v>
      </c>
      <c r="M104" s="4">
        <v>1588</v>
      </c>
      <c r="N104" t="s">
        <v>930</v>
      </c>
      <c r="O104" t="str">
        <f t="shared" si="7"/>
        <v>Compatible Device For Samsung Led/Lcd Remote Control Works With All Samsung Led/Lcd Tv Model No :- Bn59-607A|100% Best Quality Plastic Body And Soft Silicone Rubber Keypad|Remotes Are Checked By Testing Machine Before Shipment|Imported Generic Product Not By Samsung</v>
      </c>
      <c r="P104" t="s">
        <v>931</v>
      </c>
      <c r="Q104" t="s">
        <v>932</v>
      </c>
      <c r="R104" t="s">
        <v>933</v>
      </c>
      <c r="S104" t="s">
        <v>934</v>
      </c>
      <c r="T104" t="s">
        <v>935</v>
      </c>
      <c r="U104" t="s">
        <v>936</v>
      </c>
      <c r="V104" t="s">
        <v>937</v>
      </c>
    </row>
    <row r="105" spans="1:22" x14ac:dyDescent="0.25">
      <c r="A105" t="s">
        <v>938</v>
      </c>
      <c r="B105" t="s">
        <v>939</v>
      </c>
      <c r="C105" t="str">
        <f t="shared" si="4"/>
        <v>MI 100 cm (40 inches) 5A Series Full HD Smart Android LED TV with 24W Dolby Audio and Metal Bezel-Less Frame (Black) (2022 Model)</v>
      </c>
      <c r="D105" t="str" cm="1">
        <f t="array" ref="D105">PROPER(_xlfn.TEXTJOIN(" ", TRUE, INDEX(_xlfn.FILTERXML("&lt;t&gt;&lt;s&gt;" &amp; SUBSTITUTE(C105," ","&lt;/s&gt;&lt;s&gt;") &amp; "&lt;/s&gt;&lt;/t&gt;", "//s"), _xlfn.SEQUENCE(4))))</f>
        <v>Mi 100 Cm (40</v>
      </c>
      <c r="E105" t="str">
        <f t="shared" si="5"/>
        <v>Series Full HD Smart Android LED TV with 24W Dolby Audio and Metal Bezel-Less Frame (Black) (2022 Model)</v>
      </c>
      <c r="F105" t="s">
        <v>167</v>
      </c>
      <c r="G105" t="str">
        <f t="shared" si="6"/>
        <v>SmartTelevisions</v>
      </c>
      <c r="H105" s="7" t="str">
        <f t="array" aca="1" ref="H105" ca="1">_xlfn.TEXTJOIN("", TRUE, IF((ROW(INDIRECT("1:" &amp; LEN(G105)))&gt;1) * (CODE(MID(G105, ROW(INDIRECT("1:" &amp; LEN(G105))), 1))&gt;=65) * (CODE(MID(G105, ROW(INDIRECT("1:" &amp; LEN(G105))), 1))&lt;=90), " " &amp; MID(G105, ROW(INDIRECT("1:" &amp; LEN(G105))), 1), MID(G105, ROW(INDIRECT("1:" &amp; LEN(G105))), 1)))</f>
        <v>Smart Televisions</v>
      </c>
      <c r="I105" s="2">
        <v>21999</v>
      </c>
      <c r="J105" s="2">
        <v>29999</v>
      </c>
      <c r="K105" s="1">
        <v>0.27</v>
      </c>
      <c r="L105">
        <v>4.2</v>
      </c>
      <c r="M105" s="4">
        <v>32840</v>
      </c>
      <c r="N105" t="s">
        <v>940</v>
      </c>
      <c r="O105" t="str">
        <f t="shared" si="7"/>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v>
      </c>
      <c r="P105" t="s">
        <v>169</v>
      </c>
      <c r="Q105" t="s">
        <v>170</v>
      </c>
      <c r="R105" t="s">
        <v>171</v>
      </c>
      <c r="S105" t="s">
        <v>172</v>
      </c>
      <c r="T105" t="s">
        <v>941</v>
      </c>
      <c r="U105" t="s">
        <v>942</v>
      </c>
      <c r="V105" t="s">
        <v>943</v>
      </c>
    </row>
    <row r="106" spans="1:22" x14ac:dyDescent="0.25">
      <c r="A106" t="s">
        <v>944</v>
      </c>
      <c r="B106" t="s">
        <v>945</v>
      </c>
      <c r="C106" t="str">
        <f t="shared" si="4"/>
        <v>Wayona Nylon Braided USB Data Sync and Fast Charging 3A Short Power Bank Cable For iPhones, iPad Air, iPad mini, iPod Nano and iPod Touch (Grey)</v>
      </c>
      <c r="D106" t="str" cm="1">
        <f t="array" ref="D106">PROPER(_xlfn.TEXTJOIN(" ", TRUE, INDEX(_xlfn.FILTERXML("&lt;t&gt;&lt;s&gt;" &amp; SUBSTITUTE(C106," ","&lt;/s&gt;&lt;s&gt;") &amp; "&lt;/s&gt;&lt;/t&gt;", "//s"), _xlfn.SEQUENCE(4))))</f>
        <v>Wayona Nylon Braided Usb</v>
      </c>
      <c r="E106" t="str">
        <f t="shared" si="5"/>
        <v>and Fast Charging 3A Short Power Bank Cable For iPhones, iPad Air, iPad mini, iPod Nano and iPod Touch (Grey)</v>
      </c>
      <c r="F106" t="s">
        <v>17</v>
      </c>
      <c r="G106" t="str">
        <f t="shared" si="6"/>
        <v>USBCables</v>
      </c>
      <c r="H106" s="7" t="str">
        <f t="array" aca="1" ref="H106" ca="1">_xlfn.TEXTJOIN("", TRUE, IF((ROW(INDIRECT("1:" &amp; LEN(G106)))&gt;1) * (CODE(MID(G106, ROW(INDIRECT("1:" &amp; LEN(G106))), 1))&gt;=65) * (CODE(MID(G106, ROW(INDIRECT("1:" &amp; LEN(G106))), 1))&lt;=90), " " &amp; MID(G106, ROW(INDIRECT("1:" &amp; LEN(G106))), 1), MID(G106, ROW(INDIRECT("1:" &amp; LEN(G106))), 1)))</f>
        <v>U S B Cables</v>
      </c>
      <c r="I106">
        <v>349</v>
      </c>
      <c r="J106">
        <v>999</v>
      </c>
      <c r="K106" s="1">
        <v>0.65</v>
      </c>
      <c r="L106">
        <v>4.2</v>
      </c>
      <c r="M106" s="4">
        <v>13120</v>
      </c>
      <c r="N106" t="s">
        <v>13022</v>
      </c>
      <c r="O106" t="str">
        <f t="shared" si="7"/>
        <v>[High Compatibility] : Iphones, Ipad Air, Ipad Mini, Ipod Nano And Ipod Touch|[Fast Charge&amp;Data Sync ] : It Can Charge And Sync Simultaneously At A Rapid Speed, Compatible With Any Charging Adaptor, Multi-Port Charging Station Or Power Bank.|Short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v>
      </c>
      <c r="P106" t="s">
        <v>946</v>
      </c>
      <c r="Q106" t="s">
        <v>947</v>
      </c>
      <c r="R106" t="s">
        <v>948</v>
      </c>
      <c r="S106" t="s">
        <v>949</v>
      </c>
      <c r="T106" t="s">
        <v>950</v>
      </c>
      <c r="U106" t="s">
        <v>951</v>
      </c>
      <c r="V106" t="s">
        <v>952</v>
      </c>
    </row>
    <row r="107" spans="1:22" x14ac:dyDescent="0.25">
      <c r="A107" t="s">
        <v>953</v>
      </c>
      <c r="B107" t="s">
        <v>954</v>
      </c>
      <c r="C107" t="str">
        <f t="shared" si="4"/>
        <v>Wayona Type C To Type C Long Fast Charging Cable Type C Charger Cord Compatible With Samsung S22 S20 S20 Fe 2022 S22 Ultra S21 Ultra A70 A51 A53 A33 A73 M51 M31 M33 M53 (Grey, 2M, 65W, 6Ft)</v>
      </c>
      <c r="D107" t="str" cm="1">
        <f t="array" ref="D107">PROPER(_xlfn.TEXTJOIN(" ", TRUE, INDEX(_xlfn.FILTERXML("&lt;t&gt;&lt;s&gt;" &amp; SUBSTITUTE(C107," ","&lt;/s&gt;&lt;s&gt;") &amp; "&lt;/s&gt;&lt;/t&gt;", "//s"), _xlfn.SEQUENCE(4))))</f>
        <v>Wayona Type C To</v>
      </c>
      <c r="E107" t="str">
        <f t="shared" si="5"/>
        <v>Long Fast Charging Cable Type C Charger Cord Compatible With Samsung S22 S20 S20 Fe 2022 S22 Ultra S21 Ultra A70 A51 A53 A33 A73 M51 M31 M33 M53 (Grey, 2M, 65W, 6Ft)</v>
      </c>
      <c r="F107" t="s">
        <v>17</v>
      </c>
      <c r="G107" t="str">
        <f t="shared" si="6"/>
        <v>USBCables</v>
      </c>
      <c r="H107" s="7" t="str">
        <f t="array" aca="1" ref="H107" ca="1">_xlfn.TEXTJOIN("", TRUE, IF((ROW(INDIRECT("1:" &amp; LEN(G107)))&gt;1) * (CODE(MID(G107, ROW(INDIRECT("1:" &amp; LEN(G107))), 1))&gt;=65) * (CODE(MID(G107, ROW(INDIRECT("1:" &amp; LEN(G107))), 1))&lt;=90), " " &amp; MID(G107, ROW(INDIRECT("1:" &amp; LEN(G107))), 1), MID(G107, ROW(INDIRECT("1:" &amp; LEN(G107))), 1)))</f>
        <v>U S B Cables</v>
      </c>
      <c r="I107">
        <v>399</v>
      </c>
      <c r="J107">
        <v>999</v>
      </c>
      <c r="K107" s="1">
        <v>0.6</v>
      </c>
      <c r="L107">
        <v>4.3</v>
      </c>
      <c r="M107" s="4">
        <v>2806</v>
      </c>
      <c r="N107" t="s">
        <v>13023</v>
      </c>
      <c r="O107" t="str">
        <f t="shared" si="7"/>
        <v>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v>
      </c>
      <c r="P107" t="s">
        <v>955</v>
      </c>
      <c r="Q107" t="s">
        <v>956</v>
      </c>
      <c r="R107" t="s">
        <v>957</v>
      </c>
      <c r="S107" t="s">
        <v>958</v>
      </c>
      <c r="T107" t="s">
        <v>959</v>
      </c>
      <c r="U107" t="s">
        <v>960</v>
      </c>
      <c r="V107" t="s">
        <v>961</v>
      </c>
    </row>
    <row r="108" spans="1:22" x14ac:dyDescent="0.25">
      <c r="A108" t="s">
        <v>962</v>
      </c>
      <c r="B108" t="s">
        <v>963</v>
      </c>
      <c r="C108" t="str">
        <f t="shared" si="4"/>
        <v>Wayona Nylon Braided 2M 6Ft Fast Charge Usb To Lightning Data Sync And Charging Cable For Iphone, Ipad Tablet (6 Ft Pack Of 1, Grey)</v>
      </c>
      <c r="D108" t="str" cm="1">
        <f t="array" ref="D108">PROPER(_xlfn.TEXTJOIN(" ", TRUE, INDEX(_xlfn.FILTERXML("&lt;t&gt;&lt;s&gt;" &amp; SUBSTITUTE(C108," ","&lt;/s&gt;&lt;s&gt;") &amp; "&lt;/s&gt;&lt;/t&gt;", "//s"), _xlfn.SEQUENCE(4))))</f>
        <v>Wayona Nylon Braided 2M</v>
      </c>
      <c r="E108" t="str">
        <f t="shared" si="5"/>
        <v>Charge Usb To Lightning Data Sync And Charging Cable For Iphone, Ipad Tablet (6 Ft Pack Of 1, Grey)</v>
      </c>
      <c r="F108" t="s">
        <v>17</v>
      </c>
      <c r="G108" t="str">
        <f t="shared" si="6"/>
        <v>USBCables</v>
      </c>
      <c r="H108" s="7" t="str">
        <f t="array" aca="1" ref="H108" ca="1">_xlfn.TEXTJOIN("", TRUE, IF((ROW(INDIRECT("1:" &amp; LEN(G108)))&gt;1) * (CODE(MID(G108, ROW(INDIRECT("1:" &amp; LEN(G108))), 1))&gt;=65) * (CODE(MID(G108, ROW(INDIRECT("1:" &amp; LEN(G108))), 1))&lt;=90), " " &amp; MID(G108, ROW(INDIRECT("1:" &amp; LEN(G108))), 1), MID(G108, ROW(INDIRECT("1:" &amp; LEN(G108))), 1)))</f>
        <v>U S B Cables</v>
      </c>
      <c r="I108">
        <v>449</v>
      </c>
      <c r="J108" s="2">
        <v>1299</v>
      </c>
      <c r="K108" s="1">
        <v>0.65</v>
      </c>
      <c r="L108">
        <v>4.2</v>
      </c>
      <c r="M108" s="4">
        <v>24269</v>
      </c>
      <c r="N108" t="s">
        <v>964</v>
      </c>
      <c r="O108" t="str">
        <f t="shared" si="7"/>
        <v>[High Compatibility] : Phone X/Xsmax/Xr,Phone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v>
      </c>
      <c r="P108" t="s">
        <v>19</v>
      </c>
      <c r="Q108" t="s">
        <v>20</v>
      </c>
      <c r="R108" t="s">
        <v>21</v>
      </c>
      <c r="S108" t="s">
        <v>22</v>
      </c>
      <c r="T108" t="s">
        <v>23</v>
      </c>
      <c r="U108" t="s">
        <v>24</v>
      </c>
      <c r="V108" t="s">
        <v>965</v>
      </c>
    </row>
    <row r="109" spans="1:22" x14ac:dyDescent="0.25">
      <c r="A109" t="s">
        <v>966</v>
      </c>
      <c r="B109" t="s">
        <v>967</v>
      </c>
      <c r="C109" t="str">
        <f t="shared" si="4"/>
        <v>CROSSVOLT Compatible Dash Warp Data Sync Fast Charging Cable Supported for All C Type Devices (Cable)</v>
      </c>
      <c r="D109" t="str" cm="1">
        <f t="array" ref="D109">PROPER(_xlfn.TEXTJOIN(" ", TRUE, INDEX(_xlfn.FILTERXML("&lt;t&gt;&lt;s&gt;" &amp; SUBSTITUTE(C109," ","&lt;/s&gt;&lt;s&gt;") &amp; "&lt;/s&gt;&lt;/t&gt;", "//s"), _xlfn.SEQUENCE(4))))</f>
        <v>Crossvolt Compatible Dash Warp</v>
      </c>
      <c r="E109" t="str">
        <f t="shared" si="5"/>
        <v>Fast Charging Cable Supported for All C Type Devices (Cable)</v>
      </c>
      <c r="F109" t="s">
        <v>17</v>
      </c>
      <c r="G109" t="str">
        <f t="shared" si="6"/>
        <v>USBCables</v>
      </c>
      <c r="H109" s="7" t="str">
        <f t="array" aca="1" ref="H109" ca="1">_xlfn.TEXTJOIN("", TRUE, IF((ROW(INDIRECT("1:" &amp; LEN(G109)))&gt;1) * (CODE(MID(G109, ROW(INDIRECT("1:" &amp; LEN(G109))), 1))&gt;=65) * (CODE(MID(G109, ROW(INDIRECT("1:" &amp; LEN(G109))), 1))&lt;=90), " " &amp; MID(G109, ROW(INDIRECT("1:" &amp; LEN(G109))), 1), MID(G109, ROW(INDIRECT("1:" &amp; LEN(G109))), 1)))</f>
        <v>U S B Cables</v>
      </c>
      <c r="I109">
        <v>299</v>
      </c>
      <c r="J109">
        <v>999</v>
      </c>
      <c r="K109" s="1">
        <v>0.7</v>
      </c>
      <c r="L109">
        <v>4.3</v>
      </c>
      <c r="M109" s="4">
        <v>766</v>
      </c>
      <c r="N109" t="s">
        <v>968</v>
      </c>
      <c r="O109" t="str">
        <f t="shared" si="7"/>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v>
      </c>
      <c r="P109" t="s">
        <v>969</v>
      </c>
      <c r="Q109" t="s">
        <v>970</v>
      </c>
      <c r="R109" t="s">
        <v>971</v>
      </c>
      <c r="S109" t="s">
        <v>972</v>
      </c>
      <c r="T109" t="s">
        <v>973</v>
      </c>
      <c r="U109" t="s">
        <v>974</v>
      </c>
      <c r="V109" t="s">
        <v>975</v>
      </c>
    </row>
    <row r="110" spans="1:22" x14ac:dyDescent="0.25">
      <c r="A110" t="s">
        <v>976</v>
      </c>
      <c r="B110" t="s">
        <v>977</v>
      </c>
      <c r="C110" t="str">
        <f t="shared" si="4"/>
        <v>VU 139 cm (55 inches) The GloLED Series 4K Smart LED Google TV 55GloLED (Grey)</v>
      </c>
      <c r="D110" t="str" cm="1">
        <f t="array" ref="D110">PROPER(_xlfn.TEXTJOIN(" ", TRUE, INDEX(_xlfn.FILTERXML("&lt;t&gt;&lt;s&gt;" &amp; SUBSTITUTE(C110," ","&lt;/s&gt;&lt;s&gt;") &amp; "&lt;/s&gt;&lt;/t&gt;", "//s"), _xlfn.SEQUENCE(4))))</f>
        <v>Vu 139 Cm (55</v>
      </c>
      <c r="E110" t="str">
        <f t="shared" si="5"/>
        <v>GloLED Series 4K Smart LED Google TV 55GloLED (Grey)</v>
      </c>
      <c r="F110" t="s">
        <v>167</v>
      </c>
      <c r="G110" t="str">
        <f t="shared" si="6"/>
        <v>SmartTelevisions</v>
      </c>
      <c r="H110" s="7" t="str">
        <f t="array" aca="1" ref="H110" ca="1">_xlfn.TEXTJOIN("", TRUE, IF((ROW(INDIRECT("1:" &amp; LEN(G110)))&gt;1) * (CODE(MID(G110, ROW(INDIRECT("1:" &amp; LEN(G110))), 1))&gt;=65) * (CODE(MID(G110, ROW(INDIRECT("1:" &amp; LEN(G110))), 1))&lt;=90), " " &amp; MID(G110, ROW(INDIRECT("1:" &amp; LEN(G110))), 1), MID(G110, ROW(INDIRECT("1:" &amp; LEN(G110))), 1)))</f>
        <v>Smart Televisions</v>
      </c>
      <c r="I110" s="2">
        <v>37999</v>
      </c>
      <c r="J110" s="2">
        <v>65000</v>
      </c>
      <c r="K110" s="1">
        <v>0.42</v>
      </c>
      <c r="L110">
        <v>4.3</v>
      </c>
      <c r="M110" s="4">
        <v>3587</v>
      </c>
      <c r="N110" t="s">
        <v>978</v>
      </c>
      <c r="O110" t="str">
        <f t="shared" si="7"/>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110" t="s">
        <v>979</v>
      </c>
      <c r="Q110" t="s">
        <v>980</v>
      </c>
      <c r="R110" t="s">
        <v>981</v>
      </c>
      <c r="S110" t="s">
        <v>982</v>
      </c>
      <c r="T110" t="s">
        <v>983</v>
      </c>
      <c r="U110" t="s">
        <v>984</v>
      </c>
      <c r="V110" t="s">
        <v>985</v>
      </c>
    </row>
    <row r="111" spans="1:22" x14ac:dyDescent="0.25">
      <c r="A111" t="s">
        <v>986</v>
      </c>
      <c r="B111" t="s">
        <v>987</v>
      </c>
      <c r="C111" t="str">
        <f t="shared" si="4"/>
        <v>PTron Solero T241 2.4A Type-C Data and Charging USB Cable, Made in India, 480Mbps Data Sync, Durable 1-Meter Long USB Cable for Type-C USB Devices for Charging Adapter (Black)</v>
      </c>
      <c r="D111" t="str" cm="1">
        <f t="array" ref="D111">PROPER(_xlfn.TEXTJOIN(" ", TRUE, INDEX(_xlfn.FILTERXML("&lt;t&gt;&lt;s&gt;" &amp; SUBSTITUTE(C111," ","&lt;/s&gt;&lt;s&gt;") &amp; "&lt;/s&gt;&lt;/t&gt;", "//s"), _xlfn.SEQUENCE(4))))</f>
        <v>Ptron Solero T241 2.4A</v>
      </c>
      <c r="E111" t="str">
        <f t="shared" si="5"/>
        <v>and Charging USB Cable, Made in India, 480Mbps Data Sync, Durable 1-Meter Long USB Cable for Type-C USB Devices for Charging Adapter (Black)</v>
      </c>
      <c r="F111" t="s">
        <v>17</v>
      </c>
      <c r="G111" t="str">
        <f t="shared" si="6"/>
        <v>USBCables</v>
      </c>
      <c r="H111" s="7" t="str">
        <f t="array" aca="1" ref="H111" ca="1">_xlfn.TEXTJOIN("", TRUE, IF((ROW(INDIRECT("1:" &amp; LEN(G111)))&gt;1) * (CODE(MID(G111, ROW(INDIRECT("1:" &amp; LEN(G111))), 1))&gt;=65) * (CODE(MID(G111, ROW(INDIRECT("1:" &amp; LEN(G111))), 1))&lt;=90), " " &amp; MID(G111, ROW(INDIRECT("1:" &amp; LEN(G111))), 1), MID(G111, ROW(INDIRECT("1:" &amp; LEN(G111))), 1)))</f>
        <v>U S B Cables</v>
      </c>
      <c r="I111">
        <v>99</v>
      </c>
      <c r="J111">
        <v>800</v>
      </c>
      <c r="K111" s="1">
        <v>0.88</v>
      </c>
      <c r="L111">
        <v>3.9</v>
      </c>
      <c r="M111" s="4">
        <v>24871</v>
      </c>
      <c r="N111" t="s">
        <v>988</v>
      </c>
      <c r="O111" t="str">
        <f t="shared" si="7"/>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v>
      </c>
      <c r="P111" t="s">
        <v>67</v>
      </c>
      <c r="Q111" t="s">
        <v>68</v>
      </c>
      <c r="R111" t="s">
        <v>69</v>
      </c>
      <c r="S111" t="s">
        <v>70</v>
      </c>
      <c r="T111" t="s">
        <v>989</v>
      </c>
      <c r="U111" t="s">
        <v>990</v>
      </c>
      <c r="V111" t="s">
        <v>991</v>
      </c>
    </row>
    <row r="112" spans="1:22" x14ac:dyDescent="0.25">
      <c r="A112" t="s">
        <v>992</v>
      </c>
      <c r="B112" t="s">
        <v>993</v>
      </c>
      <c r="C112" t="str">
        <f t="shared" si="4"/>
        <v>Croma 80 cm (32 Inches) HD Ready LED TV (CREL7369, Black) (2021 Model)</v>
      </c>
      <c r="D112" t="str" cm="1">
        <f t="array" ref="D112">PROPER(_xlfn.TEXTJOIN(" ", TRUE, INDEX(_xlfn.FILTERXML("&lt;t&gt;&lt;s&gt;" &amp; SUBSTITUTE(C112," ","&lt;/s&gt;&lt;s&gt;") &amp; "&lt;/s&gt;&lt;/t&gt;", "//s"), _xlfn.SEQUENCE(4))))</f>
        <v>Croma 80 Cm (32</v>
      </c>
      <c r="E112" t="str">
        <f t="shared" si="5"/>
        <v>Ready LED TV (CREL7369, Black) (2021 Model)</v>
      </c>
      <c r="F112" t="s">
        <v>505</v>
      </c>
      <c r="G112" t="str">
        <f t="shared" si="6"/>
        <v>StandardTelevisions</v>
      </c>
      <c r="H112" s="7" t="str">
        <f t="array" aca="1" ref="H112" ca="1">_xlfn.TEXTJOIN("", TRUE, IF((ROW(INDIRECT("1:" &amp; LEN(G112)))&gt;1) * (CODE(MID(G112, ROW(INDIRECT("1:" &amp; LEN(G112))), 1))&gt;=65) * (CODE(MID(G112, ROW(INDIRECT("1:" &amp; LEN(G112))), 1))&lt;=90), " " &amp; MID(G112, ROW(INDIRECT("1:" &amp; LEN(G112))), 1), MID(G112, ROW(INDIRECT("1:" &amp; LEN(G112))), 1)))</f>
        <v>Standard Televisions</v>
      </c>
      <c r="I112" s="2">
        <v>7390</v>
      </c>
      <c r="J112" s="2">
        <v>20000</v>
      </c>
      <c r="K112" s="1">
        <v>0.63</v>
      </c>
      <c r="L112">
        <v>4.0999999999999996</v>
      </c>
      <c r="M112" s="4">
        <v>2581</v>
      </c>
      <c r="N112" t="s">
        <v>994</v>
      </c>
      <c r="O112" t="str">
        <f t="shared" si="7"/>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v>
      </c>
      <c r="P112" t="s">
        <v>995</v>
      </c>
      <c r="Q112" t="s">
        <v>996</v>
      </c>
      <c r="R112" t="s">
        <v>997</v>
      </c>
      <c r="S112" t="s">
        <v>998</v>
      </c>
      <c r="T112" t="s">
        <v>999</v>
      </c>
      <c r="U112" t="s">
        <v>1000</v>
      </c>
      <c r="V112" t="s">
        <v>1001</v>
      </c>
    </row>
    <row r="113" spans="1:22" x14ac:dyDescent="0.25">
      <c r="A113" t="s">
        <v>1002</v>
      </c>
      <c r="B113" t="s">
        <v>1003</v>
      </c>
      <c r="C113" t="str">
        <f t="shared" si="4"/>
        <v>boAt Laptop, Smartphone Type-c A400 Male Data Cable (Carbon Black)</v>
      </c>
      <c r="D113" t="str" cm="1">
        <f t="array" ref="D113">PROPER(_xlfn.TEXTJOIN(" ", TRUE, INDEX(_xlfn.FILTERXML("&lt;t&gt;&lt;s&gt;" &amp; SUBSTITUTE(C113," ","&lt;/s&gt;&lt;s&gt;") &amp; "&lt;/s&gt;&lt;/t&gt;", "//s"), _xlfn.SEQUENCE(4))))</f>
        <v>Boat Laptop, Smartphone Type-C</v>
      </c>
      <c r="E113" t="str">
        <f t="shared" si="5"/>
        <v>Data Cable (Carbon Black)</v>
      </c>
      <c r="F113" t="s">
        <v>17</v>
      </c>
      <c r="G113" t="str">
        <f t="shared" si="6"/>
        <v>USBCables</v>
      </c>
      <c r="H113" s="7" t="str">
        <f t="array" aca="1" ref="H113" ca="1">_xlfn.TEXTJOIN("", TRUE, IF((ROW(INDIRECT("1:" &amp; LEN(G113)))&gt;1) * (CODE(MID(G113, ROW(INDIRECT("1:" &amp; LEN(G113))), 1))&gt;=65) * (CODE(MID(G113, ROW(INDIRECT("1:" &amp; LEN(G113))), 1))&lt;=90), " " &amp; MID(G113, ROW(INDIRECT("1:" &amp; LEN(G113))), 1), MID(G113, ROW(INDIRECT("1:" &amp; LEN(G113))), 1)))</f>
        <v>U S B Cables</v>
      </c>
      <c r="I113">
        <v>273.10000000000002</v>
      </c>
      <c r="J113">
        <v>999</v>
      </c>
      <c r="K113" s="1">
        <v>0.73</v>
      </c>
      <c r="L113">
        <v>4.3</v>
      </c>
      <c r="M113" s="4">
        <v>20850</v>
      </c>
      <c r="N113" t="s">
        <v>1004</v>
      </c>
      <c r="O113" t="str">
        <f t="shared" si="7"/>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v>
      </c>
      <c r="P113" t="s">
        <v>293</v>
      </c>
      <c r="Q113" t="s">
        <v>294</v>
      </c>
      <c r="R113" t="s">
        <v>295</v>
      </c>
      <c r="S113" t="s">
        <v>296</v>
      </c>
      <c r="T113" t="s">
        <v>297</v>
      </c>
      <c r="U113" t="s">
        <v>1005</v>
      </c>
      <c r="V113" t="s">
        <v>1006</v>
      </c>
    </row>
    <row r="114" spans="1:22" x14ac:dyDescent="0.25">
      <c r="A114" t="s">
        <v>1007</v>
      </c>
      <c r="B114" t="s">
        <v>1008</v>
      </c>
      <c r="C114" t="str">
        <f t="shared" si="4"/>
        <v>LG 80 cm (32 inches) HD Ready Smart LED TV 32LQ576BPSA (Ceramic Black)</v>
      </c>
      <c r="D114" t="str" cm="1">
        <f t="array" ref="D114">PROPER(_xlfn.TEXTJOIN(" ", TRUE, INDEX(_xlfn.FILTERXML("&lt;t&gt;&lt;s&gt;" &amp; SUBSTITUTE(C114," ","&lt;/s&gt;&lt;s&gt;") &amp; "&lt;/s&gt;&lt;/t&gt;", "//s"), _xlfn.SEQUENCE(4))))</f>
        <v>Lg 80 Cm (32</v>
      </c>
      <c r="E114" t="str">
        <f t="shared" si="5"/>
        <v>Ready Smart LED TV 32LQ576BPSA (Ceramic Black)</v>
      </c>
      <c r="F114" t="s">
        <v>167</v>
      </c>
      <c r="G114" t="str">
        <f t="shared" si="6"/>
        <v>SmartTelevisions</v>
      </c>
      <c r="H114" s="7" t="str">
        <f t="array" aca="1" ref="H114" ca="1">_xlfn.TEXTJOIN("", TRUE, IF((ROW(INDIRECT("1:" &amp; LEN(G114)))&gt;1) * (CODE(MID(G114, ROW(INDIRECT("1:" &amp; LEN(G114))), 1))&gt;=65) * (CODE(MID(G114, ROW(INDIRECT("1:" &amp; LEN(G114))), 1))&lt;=90), " " &amp; MID(G114, ROW(INDIRECT("1:" &amp; LEN(G114))), 1), MID(G114, ROW(INDIRECT("1:" &amp; LEN(G114))), 1)))</f>
        <v>Smart Televisions</v>
      </c>
      <c r="I114" s="2">
        <v>15990</v>
      </c>
      <c r="J114" s="2">
        <v>23990</v>
      </c>
      <c r="K114" s="1">
        <v>0.33</v>
      </c>
      <c r="L114">
        <v>4.3</v>
      </c>
      <c r="M114" s="4">
        <v>1035</v>
      </c>
      <c r="N114" t="s">
        <v>1009</v>
      </c>
      <c r="O114" t="str">
        <f t="shared" si="7"/>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114" t="s">
        <v>1010</v>
      </c>
      <c r="Q114" t="s">
        <v>1011</v>
      </c>
      <c r="R114" t="s">
        <v>1012</v>
      </c>
      <c r="S114" t="s">
        <v>1013</v>
      </c>
      <c r="T114" t="s">
        <v>1014</v>
      </c>
      <c r="U114" t="s">
        <v>1015</v>
      </c>
      <c r="V114" t="s">
        <v>1016</v>
      </c>
    </row>
    <row r="115" spans="1:22" x14ac:dyDescent="0.25">
      <c r="A115" t="s">
        <v>1017</v>
      </c>
      <c r="B115" t="s">
        <v>1018</v>
      </c>
      <c r="C115" t="str">
        <f t="shared" si="4"/>
        <v>boAt Type C A750 Stress Resistant, Tangle-free, Sturdy Flat Cable with 6.5A Fast Charging and 480Mbps Data Transmission, 10000+ Bends Lifespan and Extended 1.5m Length(Radiant Red)</v>
      </c>
      <c r="D115" t="str" cm="1">
        <f t="array" ref="D115">PROPER(_xlfn.TEXTJOIN(" ", TRUE, INDEX(_xlfn.FILTERXML("&lt;t&gt;&lt;s&gt;" &amp; SUBSTITUTE(C115," ","&lt;/s&gt;&lt;s&gt;") &amp; "&lt;/s&gt;&lt;/t&gt;", "//s"), _xlfn.SEQUENCE(4))))</f>
        <v>Boat Type C A750</v>
      </c>
      <c r="E115" t="str">
        <f t="shared" si="5"/>
        <v>Tangle-free, Sturdy Flat Cable with 6.5A Fast Charging and 480Mbps Data Transmission, 10000+ Bends Lifespan and Extended 1.5m Length(Radiant Red)</v>
      </c>
      <c r="F115" t="s">
        <v>17</v>
      </c>
      <c r="G115" t="str">
        <f t="shared" si="6"/>
        <v>USBCables</v>
      </c>
      <c r="H115" s="7" t="str">
        <f t="array" aca="1" ref="H115" ca="1">_xlfn.TEXTJOIN("", TRUE, IF((ROW(INDIRECT("1:" &amp; LEN(G115)))&gt;1) * (CODE(MID(G115, ROW(INDIRECT("1:" &amp; LEN(G115))), 1))&gt;=65) * (CODE(MID(G115, ROW(INDIRECT("1:" &amp; LEN(G115))), 1))&lt;=90), " " &amp; MID(G115, ROW(INDIRECT("1:" &amp; LEN(G115))), 1), MID(G115, ROW(INDIRECT("1:" &amp; LEN(G115))), 1)))</f>
        <v>U S B Cables</v>
      </c>
      <c r="I115">
        <v>399</v>
      </c>
      <c r="J115">
        <v>999</v>
      </c>
      <c r="K115" s="1">
        <v>0.6</v>
      </c>
      <c r="L115">
        <v>4.0999999999999996</v>
      </c>
      <c r="M115" s="4">
        <v>1780</v>
      </c>
      <c r="N115" t="s">
        <v>1019</v>
      </c>
      <c r="O115" t="str">
        <f t="shared" si="7"/>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v>
      </c>
      <c r="P115" t="s">
        <v>696</v>
      </c>
      <c r="Q115" t="s">
        <v>697</v>
      </c>
      <c r="R115" t="s">
        <v>698</v>
      </c>
      <c r="S115" t="s">
        <v>699</v>
      </c>
      <c r="T115" t="s">
        <v>700</v>
      </c>
      <c r="U115" t="s">
        <v>1020</v>
      </c>
      <c r="V115" t="s">
        <v>1021</v>
      </c>
    </row>
    <row r="116" spans="1:22" x14ac:dyDescent="0.25">
      <c r="A116" t="s">
        <v>1022</v>
      </c>
      <c r="B116" t="s">
        <v>1023</v>
      </c>
      <c r="C116" t="str">
        <f t="shared" si="4"/>
        <v>Cotbolt Silicone Protective Case Cover for LG an MR21GA Magic Remote Shockproof for LG Smart TV Remote 2021 Protective Skin Waterproof Anti Lost (Black) (Remote Not Included)</v>
      </c>
      <c r="D116" t="str" cm="1">
        <f t="array" ref="D116">PROPER(_xlfn.TEXTJOIN(" ", TRUE, INDEX(_xlfn.FILTERXML("&lt;t&gt;&lt;s&gt;" &amp; SUBSTITUTE(C116," ","&lt;/s&gt;&lt;s&gt;") &amp; "&lt;/s&gt;&lt;/t&gt;", "//s"), _xlfn.SEQUENCE(4))))</f>
        <v>Cotbolt Silicone Protective Case</v>
      </c>
      <c r="E116" t="str">
        <f t="shared" si="5"/>
        <v>LG an MR21GA Magic Remote Shockproof for LG Smart TV Remote 2021 Protective Skin Waterproof Anti Lost (Black) (Remote Not Included)</v>
      </c>
      <c r="F116" t="s">
        <v>459</v>
      </c>
      <c r="G116" t="str">
        <f t="shared" si="6"/>
        <v>RemoteControls</v>
      </c>
      <c r="H116" s="7" t="str">
        <f t="array" aca="1" ref="H116" ca="1">_xlfn.TEXTJOIN("", TRUE, IF((ROW(INDIRECT("1:" &amp; LEN(G116)))&gt;1) * (CODE(MID(G116, ROW(INDIRECT("1:" &amp; LEN(G116))), 1))&gt;=65) * (CODE(MID(G116, ROW(INDIRECT("1:" &amp; LEN(G116))), 1))&lt;=90), " " &amp; MID(G116, ROW(INDIRECT("1:" &amp; LEN(G116))), 1), MID(G116, ROW(INDIRECT("1:" &amp; LEN(G116))), 1)))</f>
        <v>Remote Controls</v>
      </c>
      <c r="I116">
        <v>399</v>
      </c>
      <c r="J116" s="2">
        <v>1999</v>
      </c>
      <c r="K116" s="1">
        <v>0.8</v>
      </c>
      <c r="L116">
        <v>4.5</v>
      </c>
      <c r="M116" s="4">
        <v>505</v>
      </c>
      <c r="N116" t="s">
        <v>13024</v>
      </c>
      <c r="O116" t="str">
        <f t="shared" si="7"/>
        <v>Silicone Protective Cover Is Specially Designed For Lg Smart Tv Magic Remotes Of Lg An-Mr21Ga / Lg An-Mr21Gc 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v>
      </c>
      <c r="P116" t="s">
        <v>1024</v>
      </c>
      <c r="Q116" t="s">
        <v>1025</v>
      </c>
      <c r="R116" t="s">
        <v>1026</v>
      </c>
      <c r="S116" t="s">
        <v>1027</v>
      </c>
      <c r="T116" t="s">
        <v>1028</v>
      </c>
      <c r="U116" t="s">
        <v>1029</v>
      </c>
      <c r="V116" t="s">
        <v>1030</v>
      </c>
    </row>
    <row r="117" spans="1:22" x14ac:dyDescent="0.25">
      <c r="A117" t="s">
        <v>1031</v>
      </c>
      <c r="B117" t="s">
        <v>1032</v>
      </c>
      <c r="C117" t="str">
        <f t="shared" si="4"/>
        <v>Portronics Konnect L POR-1403 Fast Charging 3A Type-C Cable 1.2 Meter with Charge and Sync Function for All Type-C Devices (White)</v>
      </c>
      <c r="D117" t="str" cm="1">
        <f t="array" ref="D117">PROPER(_xlfn.TEXTJOIN(" ", TRUE, INDEX(_xlfn.FILTERXML("&lt;t&gt;&lt;s&gt;" &amp; SUBSTITUTE(C117," ","&lt;/s&gt;&lt;s&gt;") &amp; "&lt;/s&gt;&lt;/t&gt;", "//s"), _xlfn.SEQUENCE(4))))</f>
        <v>Portronics Konnect L Por-1403</v>
      </c>
      <c r="E117" t="str">
        <f t="shared" si="5"/>
        <v>3A Type-C Cable 1.2 Meter with Charge and Sync Function for All Type-C Devices (White)</v>
      </c>
      <c r="F117" t="s">
        <v>17</v>
      </c>
      <c r="G117" t="str">
        <f t="shared" si="6"/>
        <v>USBCables</v>
      </c>
      <c r="H117" s="7" t="str">
        <f t="array" aca="1" ref="H117" ca="1">_xlfn.TEXTJOIN("", TRUE, IF((ROW(INDIRECT("1:" &amp; LEN(G117)))&gt;1) * (CODE(MID(G117, ROW(INDIRECT("1:" &amp; LEN(G117))), 1))&gt;=65) * (CODE(MID(G117, ROW(INDIRECT("1:" &amp; LEN(G117))), 1))&lt;=90), " " &amp; MID(G117, ROW(INDIRECT("1:" &amp; LEN(G117))), 1), MID(G117, ROW(INDIRECT("1:" &amp; LEN(G117))), 1)))</f>
        <v>U S B Cables</v>
      </c>
      <c r="I117">
        <v>210</v>
      </c>
      <c r="J117">
        <v>399</v>
      </c>
      <c r="K117" s="1">
        <v>0.47</v>
      </c>
      <c r="L117">
        <v>4.0999999999999996</v>
      </c>
      <c r="M117" s="4">
        <v>1717</v>
      </c>
      <c r="N117" t="s">
        <v>1033</v>
      </c>
      <c r="O117" t="str">
        <f t="shared" si="7"/>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v>
      </c>
      <c r="P117" t="s">
        <v>1034</v>
      </c>
      <c r="Q117" t="s">
        <v>1035</v>
      </c>
      <c r="R117" t="s">
        <v>1036</v>
      </c>
      <c r="S117" t="s">
        <v>1037</v>
      </c>
      <c r="T117" t="s">
        <v>1038</v>
      </c>
      <c r="U117" t="s">
        <v>1039</v>
      </c>
      <c r="V117" t="s">
        <v>1040</v>
      </c>
    </row>
    <row r="118" spans="1:22" x14ac:dyDescent="0.25">
      <c r="A118" t="s">
        <v>1041</v>
      </c>
      <c r="B118" t="s">
        <v>1042</v>
      </c>
      <c r="C118" t="str">
        <f t="shared" si="4"/>
        <v>Electvision Remote Control Compatible with Amazon Fire tv Stick (Pairing Manual Will be Back Side Remote Control)(P)</v>
      </c>
      <c r="D118" t="str" cm="1">
        <f t="array" ref="D118">PROPER(_xlfn.TEXTJOIN(" ", TRUE, INDEX(_xlfn.FILTERXML("&lt;t&gt;&lt;s&gt;" &amp; SUBSTITUTE(C118," ","&lt;/s&gt;&lt;s&gt;") &amp; "&lt;/s&gt;&lt;/t&gt;", "//s"), _xlfn.SEQUENCE(4))))</f>
        <v>Electvision Remote Control Compatible</v>
      </c>
      <c r="E118" t="str">
        <f t="shared" si="5"/>
        <v>Fire tv Stick (Pairing Manual Will be Back Side Remote Control)(P)</v>
      </c>
      <c r="F118" t="s">
        <v>459</v>
      </c>
      <c r="G118" t="str">
        <f t="shared" si="6"/>
        <v>RemoteControls</v>
      </c>
      <c r="H118" s="7" t="str">
        <f t="array" aca="1" ref="H118" ca="1">_xlfn.TEXTJOIN("", TRUE, IF((ROW(INDIRECT("1:" &amp; LEN(G118)))&gt;1) * (CODE(MID(G118, ROW(INDIRECT("1:" &amp; LEN(G118))), 1))&gt;=65) * (CODE(MID(G118, ROW(INDIRECT("1:" &amp; LEN(G118))), 1))&lt;=90), " " &amp; MID(G118, ROW(INDIRECT("1:" &amp; LEN(G118))), 1), MID(G118, ROW(INDIRECT("1:" &amp; LEN(G118))), 1)))</f>
        <v>Remote Controls</v>
      </c>
      <c r="I118" s="2">
        <v>1299</v>
      </c>
      <c r="J118" s="2">
        <v>1999</v>
      </c>
      <c r="K118" s="1">
        <v>0.35</v>
      </c>
      <c r="L118">
        <v>3.6</v>
      </c>
      <c r="M118" s="4">
        <v>590</v>
      </c>
      <c r="N118" t="s">
        <v>1043</v>
      </c>
      <c r="O118" t="str">
        <f t="shared" si="7"/>
        <v>*Please Match Your Previous Remote Before Placing Order. Or For Verification Of Remote Contact Our Coustmer Care 7738090464</v>
      </c>
      <c r="P118" t="s">
        <v>1044</v>
      </c>
      <c r="Q118" t="s">
        <v>1045</v>
      </c>
      <c r="R118" t="s">
        <v>1046</v>
      </c>
      <c r="S118" t="s">
        <v>1047</v>
      </c>
      <c r="T118" t="s">
        <v>1048</v>
      </c>
      <c r="U118" t="s">
        <v>1049</v>
      </c>
      <c r="V118" t="s">
        <v>1050</v>
      </c>
    </row>
    <row r="119" spans="1:22" x14ac:dyDescent="0.25">
      <c r="A119" t="s">
        <v>1051</v>
      </c>
      <c r="B119" t="s">
        <v>1052</v>
      </c>
      <c r="C119" t="str">
        <f t="shared" si="4"/>
        <v>King Shine Multi Retractable 3.0A Fast Charger Cord, Multiple Charging Cable 4Ft 1.2m 3-in-1 USB Charge Cord Compatible with Phone Type C Micro USB for All Android and iOS Smartphones (Random Colour)</v>
      </c>
      <c r="D119" t="str" cm="1">
        <f t="array" ref="D119">PROPER(_xlfn.TEXTJOIN(" ", TRUE, INDEX(_xlfn.FILTERXML("&lt;t&gt;&lt;s&gt;" &amp; SUBSTITUTE(C119," ","&lt;/s&gt;&lt;s&gt;") &amp; "&lt;/s&gt;&lt;/t&gt;", "//s"), _xlfn.SEQUENCE(4))))</f>
        <v>King Shine Multi Retractable</v>
      </c>
      <c r="E119" t="str">
        <f t="shared" si="5"/>
        <v>Charger Cord, Multiple Charging Cable 4Ft 1.2m 3-in-1 USB Charge Cord Compatible with Phone Type C Micro USB for All Android and iOS Smartphones (Random Colour)</v>
      </c>
      <c r="F119" t="s">
        <v>17</v>
      </c>
      <c r="G119" t="str">
        <f t="shared" si="6"/>
        <v>USBCables</v>
      </c>
      <c r="H119" s="7" t="str">
        <f t="array" aca="1" ref="H119" ca="1">_xlfn.TEXTJOIN("", TRUE, IF((ROW(INDIRECT("1:" &amp; LEN(G119)))&gt;1) * (CODE(MID(G119, ROW(INDIRECT("1:" &amp; LEN(G119))), 1))&gt;=65) * (CODE(MID(G119, ROW(INDIRECT("1:" &amp; LEN(G119))), 1))&lt;=90), " " &amp; MID(G119, ROW(INDIRECT("1:" &amp; LEN(G119))), 1), MID(G119, ROW(INDIRECT("1:" &amp; LEN(G119))), 1)))</f>
        <v>U S B Cables</v>
      </c>
      <c r="I119">
        <v>347</v>
      </c>
      <c r="J119">
        <v>999</v>
      </c>
      <c r="K119" s="1">
        <v>0.65</v>
      </c>
      <c r="L119">
        <v>3.5</v>
      </c>
      <c r="M119" s="4">
        <v>1121</v>
      </c>
      <c r="N119" t="s">
        <v>1053</v>
      </c>
      <c r="O119" t="str">
        <f t="shared" si="7"/>
        <v>One For All: Charge Any Of Your Devices With The 3-In-1 Retractable Charging Cable, Built-In Micro Usb, Usb-C, And Ios Connectors.|No Need To Carry Any Other Cables When You Are In A Car, Office,Travelling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v>
      </c>
      <c r="P119" t="s">
        <v>1054</v>
      </c>
      <c r="Q119" t="s">
        <v>1055</v>
      </c>
      <c r="R119" t="s">
        <v>1056</v>
      </c>
      <c r="S119" t="s">
        <v>1057</v>
      </c>
      <c r="T119" t="s">
        <v>1058</v>
      </c>
      <c r="U119" t="s">
        <v>1059</v>
      </c>
      <c r="V119" t="s">
        <v>1060</v>
      </c>
    </row>
    <row r="120" spans="1:22" x14ac:dyDescent="0.25">
      <c r="A120" t="s">
        <v>1061</v>
      </c>
      <c r="B120" t="s">
        <v>1062</v>
      </c>
      <c r="C120" t="str">
        <f t="shared" si="4"/>
        <v>Lapster 5 pin mini usb cable, usb b cable,camera cable usb2.0 for External HDDS Card Readers Camera etc.</v>
      </c>
      <c r="D120" t="str" cm="1">
        <f t="array" ref="D120">PROPER(_xlfn.TEXTJOIN(" ", TRUE, INDEX(_xlfn.FILTERXML("&lt;t&gt;&lt;s&gt;" &amp; SUBSTITUTE(C120," ","&lt;/s&gt;&lt;s&gt;") &amp; "&lt;/s&gt;&lt;/t&gt;", "//s"), _xlfn.SEQUENCE(4))))</f>
        <v>Lapster 5 Pin Mini</v>
      </c>
      <c r="E120" t="str">
        <f t="shared" si="5"/>
        <v>usb b cable,camera cable usb2.0 for External HDDS Card Readers Camera etc.</v>
      </c>
      <c r="F120" t="s">
        <v>17</v>
      </c>
      <c r="G120" t="str">
        <f t="shared" si="6"/>
        <v>USBCables</v>
      </c>
      <c r="H120" s="7" t="str">
        <f t="array" aca="1" ref="H120" ca="1">_xlfn.TEXTJOIN("", TRUE, IF((ROW(INDIRECT("1:" &amp; LEN(G120)))&gt;1) * (CODE(MID(G120, ROW(INDIRECT("1:" &amp; LEN(G120))), 1))&gt;=65) * (CODE(MID(G120, ROW(INDIRECT("1:" &amp; LEN(G120))), 1))&lt;=90), " " &amp; MID(G120, ROW(INDIRECT("1:" &amp; LEN(G120))), 1), MID(G120, ROW(INDIRECT("1:" &amp; LEN(G120))), 1)))</f>
        <v>U S B Cables</v>
      </c>
      <c r="I120">
        <v>149</v>
      </c>
      <c r="J120">
        <v>999</v>
      </c>
      <c r="K120" s="1">
        <v>0.85</v>
      </c>
      <c r="L120">
        <v>4</v>
      </c>
      <c r="M120" s="4">
        <v>1313</v>
      </c>
      <c r="N120" t="s">
        <v>1063</v>
      </c>
      <c r="O120" t="str">
        <f t="shared" si="7"/>
        <v>-Mini Usb Cable Is Easy To Plug And Play Connections With Digital Cameras, Mobile Phones, Mp3 Players, Pdas, External Hard Drives.|Compatibility With Usb 1.0, 1.1 And 2.0.|This Camera Cable Transfer Your Pictures From Your Digital Camera To Your Pc.|Connect A Peripheral With A 5-Pin Mini-Usb Port To An Usb Hub Or Usb Port On Pc|Warranty-1 Year</v>
      </c>
      <c r="P120" t="s">
        <v>586</v>
      </c>
      <c r="Q120" t="s">
        <v>587</v>
      </c>
      <c r="R120" t="s">
        <v>588</v>
      </c>
      <c r="S120" t="s">
        <v>589</v>
      </c>
      <c r="T120" t="s">
        <v>590</v>
      </c>
      <c r="U120" t="s">
        <v>1064</v>
      </c>
      <c r="V120" t="s">
        <v>1065</v>
      </c>
    </row>
    <row r="121" spans="1:22" x14ac:dyDescent="0.25">
      <c r="A121" t="s">
        <v>1066</v>
      </c>
      <c r="B121" t="s">
        <v>1067</v>
      </c>
      <c r="C121" t="str">
        <f t="shared" si="4"/>
        <v>Portronics Konnect Spydr 31 3-in-1 Multi Functional Cable with 3.0A Output, Tangle Resistant, 1.2M Length, Nylon Braided(Zebra)</v>
      </c>
      <c r="D121" t="str" cm="1">
        <f t="array" ref="D121">PROPER(_xlfn.TEXTJOIN(" ", TRUE, INDEX(_xlfn.FILTERXML("&lt;t&gt;&lt;s&gt;" &amp; SUBSTITUTE(C121," ","&lt;/s&gt;&lt;s&gt;") &amp; "&lt;/s&gt;&lt;/t&gt;", "//s"), _xlfn.SEQUENCE(4))))</f>
        <v>Portronics Konnect Spydr 31</v>
      </c>
      <c r="E121" t="str">
        <f t="shared" si="5"/>
        <v>Functional Cable with 3.0A Output, Tangle Resistant, 1.2M Length, Nylon Braided(Zebra)</v>
      </c>
      <c r="F121" t="s">
        <v>17</v>
      </c>
      <c r="G121" t="str">
        <f t="shared" si="6"/>
        <v>USBCables</v>
      </c>
      <c r="H121" s="7" t="str">
        <f t="array" aca="1" ref="H121" ca="1">_xlfn.TEXTJOIN("", TRUE, IF((ROW(INDIRECT("1:" &amp; LEN(G121)))&gt;1) * (CODE(MID(G121, ROW(INDIRECT("1:" &amp; LEN(G121))), 1))&gt;=65) * (CODE(MID(G121, ROW(INDIRECT("1:" &amp; LEN(G121))), 1))&lt;=90), " " &amp; MID(G121, ROW(INDIRECT("1:" &amp; LEN(G121))), 1), MID(G121, ROW(INDIRECT("1:" &amp; LEN(G121))), 1)))</f>
        <v>U S B Cables</v>
      </c>
      <c r="I121">
        <v>228</v>
      </c>
      <c r="J121">
        <v>899</v>
      </c>
      <c r="K121" s="1">
        <v>0.75</v>
      </c>
      <c r="L121">
        <v>3.8</v>
      </c>
      <c r="M121" s="4">
        <v>132</v>
      </c>
      <c r="N121" t="s">
        <v>1068</v>
      </c>
      <c r="O121" t="str">
        <f t="shared" si="7"/>
        <v>3.0A Output|Pvc + Nylon Braided|Tangle Resistant|1.2M Length</v>
      </c>
      <c r="P121" t="s">
        <v>1069</v>
      </c>
      <c r="Q121" t="s">
        <v>1070</v>
      </c>
      <c r="R121" t="s">
        <v>1071</v>
      </c>
      <c r="S121" t="s">
        <v>1072</v>
      </c>
      <c r="T121" t="s">
        <v>1073</v>
      </c>
      <c r="U121" t="s">
        <v>1074</v>
      </c>
      <c r="V121" t="s">
        <v>1075</v>
      </c>
    </row>
    <row r="122" spans="1:22" x14ac:dyDescent="0.25">
      <c r="A122" t="s">
        <v>1076</v>
      </c>
      <c r="B122" t="s">
        <v>1077</v>
      </c>
      <c r="C122" t="str">
        <f t="shared" si="4"/>
        <v>Belkin Apple Certified Lightning To Type C Cable, Tough Unbreakable Braided Fast Charging For Iphone, Ipad, Air Pods, 3.3 Feet (1 Meters) White</v>
      </c>
      <c r="D122" t="str" cm="1">
        <f t="array" ref="D122">PROPER(_xlfn.TEXTJOIN(" ", TRUE, INDEX(_xlfn.FILTERXML("&lt;t&gt;&lt;s&gt;" &amp; SUBSTITUTE(C122," ","&lt;/s&gt;&lt;s&gt;") &amp; "&lt;/s&gt;&lt;/t&gt;", "//s"), _xlfn.SEQUENCE(4))))</f>
        <v>Belkin Apple Certified Lightning</v>
      </c>
      <c r="E122" t="str">
        <f t="shared" si="5"/>
        <v>C Cable, Tough Unbreakable Braided Fast Charging For Iphone, Ipad, Air Pods, 3.3 Feet (1 Meters) White</v>
      </c>
      <c r="F122" t="s">
        <v>17</v>
      </c>
      <c r="G122" t="str">
        <f t="shared" si="6"/>
        <v>USBCables</v>
      </c>
      <c r="H122" s="7" t="str">
        <f t="array" aca="1" ref="H122" ca="1">_xlfn.TEXTJOIN("", TRUE, IF((ROW(INDIRECT("1:" &amp; LEN(G122)))&gt;1) * (CODE(MID(G122, ROW(INDIRECT("1:" &amp; LEN(G122))), 1))&gt;=65) * (CODE(MID(G122, ROW(INDIRECT("1:" &amp; LEN(G122))), 1))&lt;=90), " " &amp; MID(G122, ROW(INDIRECT("1:" &amp; LEN(G122))), 1), MID(G122, ROW(INDIRECT("1:" &amp; LEN(G122))), 1)))</f>
        <v>U S B Cables</v>
      </c>
      <c r="I122" s="2">
        <v>1599</v>
      </c>
      <c r="J122" s="2">
        <v>1999</v>
      </c>
      <c r="K122" s="1">
        <v>0.2</v>
      </c>
      <c r="L122">
        <v>4.4000000000000004</v>
      </c>
      <c r="M122" s="4">
        <v>1951</v>
      </c>
      <c r="N122" t="s">
        <v>1078</v>
      </c>
      <c r="O122" t="str">
        <f t="shared" si="7"/>
        <v>Charges Usb-Pd Enabled Iphones/Ipads From Zero To 50% When Paired With 18W Or Higher Usb-C Charger</v>
      </c>
      <c r="P122" t="s">
        <v>1079</v>
      </c>
      <c r="Q122" t="s">
        <v>1080</v>
      </c>
      <c r="R122" t="s">
        <v>1081</v>
      </c>
      <c r="S122" t="s">
        <v>1082</v>
      </c>
      <c r="T122" t="s">
        <v>1083</v>
      </c>
      <c r="U122" t="s">
        <v>1084</v>
      </c>
      <c r="V122" t="s">
        <v>1085</v>
      </c>
    </row>
    <row r="123" spans="1:22" x14ac:dyDescent="0.25">
      <c r="A123" t="s">
        <v>1086</v>
      </c>
      <c r="B123" t="s">
        <v>1087</v>
      </c>
      <c r="C123" t="str">
        <f t="shared" si="4"/>
        <v>Remote Control Compatible for Amazon Fire Tv Stick Remote Control [ 3rd Gen ](Not Compatible for Fire TV Edition Smart TV) from basesailor</v>
      </c>
      <c r="D123" t="str" cm="1">
        <f t="array" ref="D123">PROPER(_xlfn.TEXTJOIN(" ", TRUE, INDEX(_xlfn.FILTERXML("&lt;t&gt;&lt;s&gt;" &amp; SUBSTITUTE(C123," ","&lt;/s&gt;&lt;s&gt;") &amp; "&lt;/s&gt;&lt;/t&gt;", "//s"), _xlfn.SEQUENCE(4))))</f>
        <v>Remote Control Compatible For</v>
      </c>
      <c r="E123" t="str">
        <f t="shared" si="5"/>
        <v>Tv Stick Remote Control [ 3rd Gen ](Not Compatible for Fire TV Edition Smart TV) from basesailor</v>
      </c>
      <c r="F123" t="s">
        <v>459</v>
      </c>
      <c r="G123" t="str">
        <f t="shared" si="6"/>
        <v>RemoteControls</v>
      </c>
      <c r="H123" s="7" t="str">
        <f t="array" aca="1" ref="H123" ca="1">_xlfn.TEXTJOIN("", TRUE, IF((ROW(INDIRECT("1:" &amp; LEN(G123)))&gt;1) * (CODE(MID(G123, ROW(INDIRECT("1:" &amp; LEN(G123))), 1))&gt;=65) * (CODE(MID(G123, ROW(INDIRECT("1:" &amp; LEN(G123))), 1))&lt;=90), " " &amp; MID(G123, ROW(INDIRECT("1:" &amp; LEN(G123))), 1), MID(G123, ROW(INDIRECT("1:" &amp; LEN(G123))), 1)))</f>
        <v>Remote Controls</v>
      </c>
      <c r="I123" s="2">
        <v>1499</v>
      </c>
      <c r="J123" s="2">
        <v>3999</v>
      </c>
      <c r="K123" s="1">
        <v>0.63</v>
      </c>
      <c r="L123">
        <v>3.7</v>
      </c>
      <c r="M123" s="4">
        <v>37</v>
      </c>
      <c r="N123" t="s">
        <v>1088</v>
      </c>
      <c r="O123" t="str">
        <f t="shared" si="7"/>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v>
      </c>
      <c r="P123" t="s">
        <v>1089</v>
      </c>
      <c r="Q123" t="s">
        <v>1090</v>
      </c>
      <c r="R123" t="s">
        <v>1091</v>
      </c>
      <c r="S123" t="s">
        <v>1092</v>
      </c>
      <c r="T123" t="s">
        <v>1093</v>
      </c>
      <c r="U123" t="s">
        <v>1094</v>
      </c>
      <c r="V123" t="s">
        <v>1095</v>
      </c>
    </row>
    <row r="124" spans="1:22" x14ac:dyDescent="0.25">
      <c r="A124" t="s">
        <v>1096</v>
      </c>
      <c r="B124" t="s">
        <v>1097</v>
      </c>
      <c r="C124" t="str">
        <f t="shared" si="4"/>
        <v>VW 80 cm (32 inches) Playwall Frameless Series HD Ready Android Smart LED TV VW3251 (Black)</v>
      </c>
      <c r="D124" t="str" cm="1">
        <f t="array" ref="D124">PROPER(_xlfn.TEXTJOIN(" ", TRUE, INDEX(_xlfn.FILTERXML("&lt;t&gt;&lt;s&gt;" &amp; SUBSTITUTE(C124," ","&lt;/s&gt;&lt;s&gt;") &amp; "&lt;/s&gt;&lt;/t&gt;", "//s"), _xlfn.SEQUENCE(4))))</f>
        <v>Vw 80 Cm (32</v>
      </c>
      <c r="E124" t="str">
        <f t="shared" si="5"/>
        <v>Frameless Series HD Ready Android Smart LED TV VW3251 (Black)</v>
      </c>
      <c r="F124" t="s">
        <v>167</v>
      </c>
      <c r="G124" t="str">
        <f t="shared" si="6"/>
        <v>SmartTelevisions</v>
      </c>
      <c r="H124" s="7" t="str">
        <f t="array" aca="1" ref="H124" ca="1">_xlfn.TEXTJOIN("", TRUE, IF((ROW(INDIRECT("1:" &amp; LEN(G124)))&gt;1) * (CODE(MID(G124, ROW(INDIRECT("1:" &amp; LEN(G124))), 1))&gt;=65) * (CODE(MID(G124, ROW(INDIRECT("1:" &amp; LEN(G124))), 1))&lt;=90), " " &amp; MID(G124, ROW(INDIRECT("1:" &amp; LEN(G124))), 1), MID(G124, ROW(INDIRECT("1:" &amp; LEN(G124))), 1)))</f>
        <v>Smart Televisions</v>
      </c>
      <c r="I124" s="2">
        <v>8499</v>
      </c>
      <c r="J124" s="2">
        <v>15999</v>
      </c>
      <c r="K124" s="1">
        <v>0.47</v>
      </c>
      <c r="L124">
        <v>4.3</v>
      </c>
      <c r="M124" s="4">
        <v>592</v>
      </c>
      <c r="N124" t="s">
        <v>1098</v>
      </c>
      <c r="O124" t="str">
        <f t="shared" si="7"/>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124" t="s">
        <v>1099</v>
      </c>
      <c r="Q124" t="s">
        <v>1100</v>
      </c>
      <c r="R124" t="s">
        <v>1101</v>
      </c>
      <c r="S124" t="s">
        <v>1102</v>
      </c>
      <c r="T124" t="s">
        <v>1103</v>
      </c>
      <c r="U124" t="s">
        <v>1104</v>
      </c>
      <c r="V124" t="s">
        <v>1105</v>
      </c>
    </row>
    <row r="125" spans="1:22" x14ac:dyDescent="0.25">
      <c r="A125" t="s">
        <v>1106</v>
      </c>
      <c r="B125" t="s">
        <v>1107</v>
      </c>
      <c r="C125" t="str">
        <f t="shared" si="4"/>
        <v>Hisense 108 cm (43 inches) 4K Ultra HD Smart Certified Android LED TV 43A6GE (Black)</v>
      </c>
      <c r="D125" t="str" cm="1">
        <f t="array" ref="D125">PROPER(_xlfn.TEXTJOIN(" ", TRUE, INDEX(_xlfn.FILTERXML("&lt;t&gt;&lt;s&gt;" &amp; SUBSTITUTE(C125," ","&lt;/s&gt;&lt;s&gt;") &amp; "&lt;/s&gt;&lt;/t&gt;", "//s"), _xlfn.SEQUENCE(4))))</f>
        <v>Hisense 108 Cm (43</v>
      </c>
      <c r="E125" t="str">
        <f t="shared" si="5"/>
        <v>Ultra HD Smart Certified Android LED TV 43A6GE (Black)</v>
      </c>
      <c r="F125" t="s">
        <v>167</v>
      </c>
      <c r="G125" t="str">
        <f t="shared" si="6"/>
        <v>SmartTelevisions</v>
      </c>
      <c r="H125" s="7" t="str">
        <f t="array" aca="1" ref="H125" ca="1">_xlfn.TEXTJOIN("", TRUE, IF((ROW(INDIRECT("1:" &amp; LEN(G125)))&gt;1) * (CODE(MID(G125, ROW(INDIRECT("1:" &amp; LEN(G125))), 1))&gt;=65) * (CODE(MID(G125, ROW(INDIRECT("1:" &amp; LEN(G125))), 1))&lt;=90), " " &amp; MID(G125, ROW(INDIRECT("1:" &amp; LEN(G125))), 1), MID(G125, ROW(INDIRECT("1:" &amp; LEN(G125))), 1)))</f>
        <v>Smart Televisions</v>
      </c>
      <c r="I125" s="2">
        <v>20990</v>
      </c>
      <c r="J125" s="2">
        <v>44990</v>
      </c>
      <c r="K125" s="1">
        <v>0.53</v>
      </c>
      <c r="L125">
        <v>4.0999999999999996</v>
      </c>
      <c r="M125" s="4">
        <v>1259</v>
      </c>
      <c r="N125" t="s">
        <v>1108</v>
      </c>
      <c r="O125" t="str">
        <f t="shared" si="7"/>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P125" t="s">
        <v>1109</v>
      </c>
      <c r="Q125" t="s">
        <v>1110</v>
      </c>
      <c r="R125" t="s">
        <v>1111</v>
      </c>
      <c r="S125" t="s">
        <v>1112</v>
      </c>
      <c r="T125" t="s">
        <v>1113</v>
      </c>
      <c r="U125" t="s">
        <v>1114</v>
      </c>
      <c r="V125" t="s">
        <v>1115</v>
      </c>
    </row>
    <row r="126" spans="1:22" x14ac:dyDescent="0.25">
      <c r="A126" t="s">
        <v>1116</v>
      </c>
      <c r="B126" t="s">
        <v>1117</v>
      </c>
      <c r="C126" t="str">
        <f t="shared" si="4"/>
        <v>Redmi 126 cm (50 inches) 4K Ultra HD Android Smart LED TV X50 | L50M6-RA (Black)</v>
      </c>
      <c r="D126" t="str" cm="1">
        <f t="array" ref="D126">PROPER(_xlfn.TEXTJOIN(" ", TRUE, INDEX(_xlfn.FILTERXML("&lt;t&gt;&lt;s&gt;" &amp; SUBSTITUTE(C126," ","&lt;/s&gt;&lt;s&gt;") &amp; "&lt;/s&gt;&lt;/t&gt;", "//s"), _xlfn.SEQUENCE(4))))</f>
        <v>Redmi 126 Cm (50</v>
      </c>
      <c r="E126" t="str">
        <f t="shared" si="5"/>
        <v>Ultra HD Android Smart LED TV X50 | L50M6-RA (Black)</v>
      </c>
      <c r="F126" t="s">
        <v>167</v>
      </c>
      <c r="G126" t="str">
        <f t="shared" si="6"/>
        <v>SmartTelevisions</v>
      </c>
      <c r="H126" s="7" t="str">
        <f t="array" aca="1" ref="H126" ca="1">_xlfn.TEXTJOIN("", TRUE, IF((ROW(INDIRECT("1:" &amp; LEN(G126)))&gt;1) * (CODE(MID(G126, ROW(INDIRECT("1:" &amp; LEN(G126))), 1))&gt;=65) * (CODE(MID(G126, ROW(INDIRECT("1:" &amp; LEN(G126))), 1))&lt;=90), " " &amp; MID(G126, ROW(INDIRECT("1:" &amp; LEN(G126))), 1), MID(G126, ROW(INDIRECT("1:" &amp; LEN(G126))), 1)))</f>
        <v>Smart Televisions</v>
      </c>
      <c r="I126" s="2">
        <v>32999</v>
      </c>
      <c r="J126" s="2">
        <v>44999</v>
      </c>
      <c r="K126" s="1">
        <v>0.27</v>
      </c>
      <c r="L126">
        <v>4.2</v>
      </c>
      <c r="M126" s="4">
        <v>45238</v>
      </c>
      <c r="N126" t="s">
        <v>1118</v>
      </c>
      <c r="O126" t="str">
        <f t="shared" si="7"/>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v>
      </c>
      <c r="P126" t="s">
        <v>606</v>
      </c>
      <c r="Q126" t="s">
        <v>607</v>
      </c>
      <c r="R126" t="s">
        <v>608</v>
      </c>
      <c r="S126" t="s">
        <v>609</v>
      </c>
      <c r="T126" t="s">
        <v>610</v>
      </c>
      <c r="U126" t="s">
        <v>1119</v>
      </c>
      <c r="V126" t="s">
        <v>1120</v>
      </c>
    </row>
    <row r="127" spans="1:22" x14ac:dyDescent="0.25">
      <c r="A127" t="s">
        <v>1121</v>
      </c>
      <c r="B127" t="s">
        <v>1122</v>
      </c>
      <c r="C127" t="str">
        <f t="shared" si="4"/>
        <v>AmazonBasics 6-Feet DisplayPort (not USB port) to HDMI Cable Black</v>
      </c>
      <c r="D127" t="str" cm="1">
        <f t="array" ref="D127">PROPER(_xlfn.TEXTJOIN(" ", TRUE, INDEX(_xlfn.FILTERXML("&lt;t&gt;&lt;s&gt;" &amp; SUBSTITUTE(C127," ","&lt;/s&gt;&lt;s&gt;") &amp; "&lt;/s&gt;&lt;/t&gt;", "//s"), _xlfn.SEQUENCE(4))))</f>
        <v>Amazonbasics 6-Feet Displayport (Not</v>
      </c>
      <c r="E127" t="str">
        <f t="shared" si="5"/>
        <v>to HDMI Cable Black</v>
      </c>
      <c r="F127" t="s">
        <v>127</v>
      </c>
      <c r="G127" t="str">
        <f t="shared" si="6"/>
        <v>HDMICables</v>
      </c>
      <c r="H127" s="7" t="str">
        <f t="array" aca="1" ref="H127" ca="1">_xlfn.TEXTJOIN("", TRUE, IF((ROW(INDIRECT("1:" &amp; LEN(G127)))&gt;1) * (CODE(MID(G127, ROW(INDIRECT("1:" &amp; LEN(G127))), 1))&gt;=65) * (CODE(MID(G127, ROW(INDIRECT("1:" &amp; LEN(G127))), 1))&lt;=90), " " &amp; MID(G127, ROW(INDIRECT("1:" &amp; LEN(G127))), 1), MID(G127, ROW(INDIRECT("1:" &amp; LEN(G127))), 1)))</f>
        <v>H D M I Cables</v>
      </c>
      <c r="I127">
        <v>799</v>
      </c>
      <c r="J127" s="2">
        <v>1700</v>
      </c>
      <c r="K127" s="1">
        <v>0.53</v>
      </c>
      <c r="L127">
        <v>4.0999999999999996</v>
      </c>
      <c r="M127" s="4">
        <v>28638</v>
      </c>
      <c r="N127" t="s">
        <v>1123</v>
      </c>
      <c r="O127" t="str">
        <f t="shared" si="7"/>
        <v>Displayport Male To Hdmi Male Cable Allows You To Connect A Displayport Output To An Hdmi Input|Connect Your Tv, Projector Or Monitor; Not Compatible With A Usb Port|Allows Both The Video And Audio Signals To Transmit Over A Single Cable|1 Year Limited Warranty</v>
      </c>
      <c r="P127" t="s">
        <v>1124</v>
      </c>
      <c r="Q127" t="s">
        <v>1125</v>
      </c>
      <c r="R127" t="s">
        <v>1126</v>
      </c>
      <c r="S127" t="s">
        <v>1127</v>
      </c>
      <c r="T127" t="s">
        <v>1128</v>
      </c>
      <c r="U127" t="s">
        <v>1129</v>
      </c>
      <c r="V127" t="s">
        <v>1130</v>
      </c>
    </row>
    <row r="128" spans="1:22" x14ac:dyDescent="0.25">
      <c r="A128" t="s">
        <v>1131</v>
      </c>
      <c r="B128" t="s">
        <v>1132</v>
      </c>
      <c r="C128" t="str">
        <f t="shared" si="4"/>
        <v>AmazonBasics 3 Feet High Speed HDMI Male to Female 2.0 Extension Cable</v>
      </c>
      <c r="D128" t="str" cm="1">
        <f t="array" ref="D128">PROPER(_xlfn.TEXTJOIN(" ", TRUE, INDEX(_xlfn.FILTERXML("&lt;t&gt;&lt;s&gt;" &amp; SUBSTITUTE(C128," ","&lt;/s&gt;&lt;s&gt;") &amp; "&lt;/s&gt;&lt;/t&gt;", "//s"), _xlfn.SEQUENCE(4))))</f>
        <v>Amazonbasics 3 Feet High</v>
      </c>
      <c r="E128" t="str">
        <f t="shared" si="5"/>
        <v>Male to Female 2.0 Extension Cable</v>
      </c>
      <c r="F128" t="s">
        <v>127</v>
      </c>
      <c r="G128" t="str">
        <f t="shared" si="6"/>
        <v>HDMICables</v>
      </c>
      <c r="H128" s="7" t="str">
        <f t="array" aca="1" ref="H128" ca="1">_xlfn.TEXTJOIN("", TRUE, IF((ROW(INDIRECT("1:" &amp; LEN(G128)))&gt;1) * (CODE(MID(G128, ROW(INDIRECT("1:" &amp; LEN(G128))), 1))&gt;=65) * (CODE(MID(G128, ROW(INDIRECT("1:" &amp; LEN(G128))), 1))&lt;=90), " " &amp; MID(G128, ROW(INDIRECT("1:" &amp; LEN(G128))), 1), MID(G128, ROW(INDIRECT("1:" &amp; LEN(G128))), 1)))</f>
        <v>H D M I Cables</v>
      </c>
      <c r="I128">
        <v>229</v>
      </c>
      <c r="J128">
        <v>595</v>
      </c>
      <c r="K128" s="1">
        <v>0.62</v>
      </c>
      <c r="L128">
        <v>4.3</v>
      </c>
      <c r="M128" s="4">
        <v>12835</v>
      </c>
      <c r="N128" t="s">
        <v>1133</v>
      </c>
      <c r="O128" t="str">
        <f t="shared" si="7"/>
        <v>Supports Full 1080P Hd Viewing With Digital Transfer At Rates Up To 102Gbps - For Excellent Picture Quality|24K Gold Plated Connectors With Braided Cable Core To Further Enhance Picture Quality|1 Year Limited Warranty</v>
      </c>
      <c r="P128" t="s">
        <v>1134</v>
      </c>
      <c r="Q128" t="s">
        <v>1135</v>
      </c>
      <c r="R128" t="s">
        <v>1136</v>
      </c>
      <c r="S128" t="s">
        <v>1137</v>
      </c>
      <c r="T128" t="s">
        <v>1138</v>
      </c>
      <c r="U128" t="s">
        <v>1139</v>
      </c>
      <c r="V128" t="s">
        <v>1140</v>
      </c>
    </row>
    <row r="129" spans="1:22" x14ac:dyDescent="0.25">
      <c r="A129" t="s">
        <v>1141</v>
      </c>
      <c r="B129" t="s">
        <v>1142</v>
      </c>
      <c r="C129" t="str">
        <f t="shared" si="4"/>
        <v>iFFALCON 80 cm (32 inches) HD Ready Smart LED TV¬†32F53 (Black)</v>
      </c>
      <c r="D129" t="str" cm="1">
        <f t="array" ref="D129">PROPER(_xlfn.TEXTJOIN(" ", TRUE, INDEX(_xlfn.FILTERXML("&lt;t&gt;&lt;s&gt;" &amp; SUBSTITUTE(C129," ","&lt;/s&gt;&lt;s&gt;") &amp; "&lt;/s&gt;&lt;/t&gt;", "//s"), _xlfn.SEQUENCE(4))))</f>
        <v>Iffalcon 80 Cm (32</v>
      </c>
      <c r="E129" t="str">
        <f t="shared" si="5"/>
        <v>Ready Smart LED TV¬†32F53 (Black)</v>
      </c>
      <c r="F129" t="s">
        <v>167</v>
      </c>
      <c r="G129" t="str">
        <f t="shared" si="6"/>
        <v>SmartTelevisions</v>
      </c>
      <c r="H129" s="7" t="str">
        <f t="array" aca="1" ref="H129" ca="1">_xlfn.TEXTJOIN("", TRUE, IF((ROW(INDIRECT("1:" &amp; LEN(G129)))&gt;1) * (CODE(MID(G129, ROW(INDIRECT("1:" &amp; LEN(G129))), 1))&gt;=65) * (CODE(MID(G129, ROW(INDIRECT("1:" &amp; LEN(G129))), 1))&lt;=90), " " &amp; MID(G129, ROW(INDIRECT("1:" &amp; LEN(G129))), 1), MID(G129, ROW(INDIRECT("1:" &amp; LEN(G129))), 1)))</f>
        <v>Smart Televisions</v>
      </c>
      <c r="I129" s="2">
        <v>9999</v>
      </c>
      <c r="J129" s="2">
        <v>27990</v>
      </c>
      <c r="K129" s="1">
        <v>0.64</v>
      </c>
      <c r="L129">
        <v>4.2</v>
      </c>
      <c r="M129" s="4">
        <v>1269</v>
      </c>
      <c r="N129" t="s">
        <v>1143</v>
      </c>
      <c r="O129" t="str">
        <f t="shared" si="7"/>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v>
      </c>
      <c r="P129" t="s">
        <v>1144</v>
      </c>
      <c r="Q129" t="s">
        <v>1145</v>
      </c>
      <c r="R129" t="s">
        <v>1146</v>
      </c>
      <c r="S129" t="s">
        <v>1147</v>
      </c>
      <c r="T129" t="s">
        <v>1148</v>
      </c>
      <c r="U129" t="s">
        <v>1149</v>
      </c>
      <c r="V129" t="s">
        <v>1150</v>
      </c>
    </row>
    <row r="130" spans="1:22" x14ac:dyDescent="0.25">
      <c r="A130" t="s">
        <v>1151</v>
      </c>
      <c r="B130" t="s">
        <v>12970</v>
      </c>
      <c r="C130" t="str">
        <f t="shared" ref="C130:C193" si="8">TRIM(SUBSTITUTE(SUBSTITUTE(SUBSTITUTE(SUBSTITUTE(SUBSTITUTE(SUBSTITUTE(B130,"&amp;","and"),"&lt;",""),"&gt;",""),"/"," "),CHAR(160)," "),CHAR(10)," "))</f>
        <v>7SEVEN Compatible Lg Smart Tv Remote Suitable for Any LG LED OLED LCD UHD Plasma Android Television and AKB75095303 replacement of Original Lg Tv Remote Control</v>
      </c>
      <c r="D130" t="str" cm="1">
        <f t="array" ref="D130">PROPER(_xlfn.TEXTJOIN(" ", TRUE, INDEX(_xlfn.FILTERXML("&lt;t&gt;&lt;s&gt;" &amp; SUBSTITUTE(C130," ","&lt;/s&gt;&lt;s&gt;") &amp; "&lt;/s&gt;&lt;/t&gt;", "//s"), _xlfn.SEQUENCE(4))))</f>
        <v>7Seven Compatible Lg Smart</v>
      </c>
      <c r="E130" t="str">
        <f t="shared" si="5"/>
        <v>Suitable for Any LG LED OLED LCD UHD Plasma Android Television and AKB75095303 replacement of Original Lg Tv Remote Control</v>
      </c>
      <c r="F130" t="s">
        <v>459</v>
      </c>
      <c r="G130" t="str">
        <f t="shared" si="6"/>
        <v>RemoteControls</v>
      </c>
      <c r="H130" s="7" t="str">
        <f t="array" aca="1" ref="H130" ca="1">_xlfn.TEXTJOIN("", TRUE, IF((ROW(INDIRECT("1:" &amp; LEN(G130)))&gt;1) * (CODE(MID(G130, ROW(INDIRECT("1:" &amp; LEN(G130))), 1))&gt;=65) * (CODE(MID(G130, ROW(INDIRECT("1:" &amp; LEN(G130))), 1))&lt;=90), " " &amp; MID(G130, ROW(INDIRECT("1:" &amp; LEN(G130))), 1), MID(G130, ROW(INDIRECT("1:" &amp; LEN(G130))), 1)))</f>
        <v>Remote Controls</v>
      </c>
      <c r="I130">
        <v>349</v>
      </c>
      <c r="J130">
        <v>599</v>
      </c>
      <c r="K130" s="1">
        <v>0.42</v>
      </c>
      <c r="L130">
        <v>4.2</v>
      </c>
      <c r="M130" s="4">
        <v>284</v>
      </c>
      <c r="N130" t="s">
        <v>1152</v>
      </c>
      <c r="O130" t="str">
        <f t="shared" si="7"/>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v>
      </c>
      <c r="P130" t="s">
        <v>1153</v>
      </c>
      <c r="Q130" t="s">
        <v>1154</v>
      </c>
      <c r="R130" t="s">
        <v>1155</v>
      </c>
      <c r="S130" t="s">
        <v>1156</v>
      </c>
      <c r="T130" t="s">
        <v>1157</v>
      </c>
      <c r="U130" t="s">
        <v>1158</v>
      </c>
      <c r="V130" t="s">
        <v>1159</v>
      </c>
    </row>
    <row r="131" spans="1:22" x14ac:dyDescent="0.25">
      <c r="A131" t="s">
        <v>1160</v>
      </c>
      <c r="B131" t="s">
        <v>1161</v>
      </c>
      <c r="C131" t="str">
        <f t="shared" si="8"/>
        <v>AmazonBasics 3.5mm to 2-Male RCA Adapter Cable For Tablet, Smartphone (Black, 15 feet)</v>
      </c>
      <c r="D131" t="str" cm="1">
        <f t="array" ref="D131">PROPER(_xlfn.TEXTJOIN(" ", TRUE, INDEX(_xlfn.FILTERXML("&lt;t&gt;&lt;s&gt;" &amp; SUBSTITUTE(C131," ","&lt;/s&gt;&lt;s&gt;") &amp; "&lt;/s&gt;&lt;/t&gt;", "//s"), _xlfn.SEQUENCE(4))))</f>
        <v>Amazonbasics 3.5Mm To 2-Male</v>
      </c>
      <c r="E131" t="str">
        <f t="shared" ref="E131:E194" si="9">IFERROR(TRIM(MID(C131, FIND("~", SUBSTITUTE(C131, " ", "~", 6)) + 1, LEN(C131))), "")</f>
        <v>Cable For Tablet, Smartphone (Black, 15 feet)</v>
      </c>
      <c r="F131" t="s">
        <v>1162</v>
      </c>
      <c r="G131" t="str">
        <f t="shared" ref="G131:G194" si="10">TRIM(RIGHT(SUBSTITUTE(F131, "|", REPT(" ", 100)), 100))</f>
        <v>RCACables</v>
      </c>
      <c r="H131" s="7" t="str">
        <f t="array" aca="1" ref="H131" ca="1">_xlfn.TEXTJOIN("", TRUE, IF((ROW(INDIRECT("1:" &amp; LEN(G131)))&gt;1) * (CODE(MID(G131, ROW(INDIRECT("1:" &amp; LEN(G131))), 1))&gt;=65) * (CODE(MID(G131, ROW(INDIRECT("1:" &amp; LEN(G131))), 1))&lt;=90), " " &amp; MID(G131, ROW(INDIRECT("1:" &amp; LEN(G131))), 1), MID(G131, ROW(INDIRECT("1:" &amp; LEN(G131))), 1)))</f>
        <v>R C A Cables</v>
      </c>
      <c r="I131">
        <v>489</v>
      </c>
      <c r="J131" s="2">
        <v>1200</v>
      </c>
      <c r="K131" s="1">
        <v>0.59</v>
      </c>
      <c r="L131">
        <v>4.4000000000000004</v>
      </c>
      <c r="M131" s="4">
        <v>69538</v>
      </c>
      <c r="N131" t="s">
        <v>1163</v>
      </c>
      <c r="O131" t="str">
        <f t="shared" ref="O131:O194" si="11">PROPER(TRIM(SUBSTITUTE(SUBSTITUTE(SUBSTITUTE(SUBSTITUTE(SUBSTITUTE(SUBSTITUTE(SUBSTITUTE(SUBSTITUTE(SUBSTITUTE(N131,CHAR(10)," "),CHAR(13)," "),CHAR(160)," "), "•", ""), "  ", " "), "..", "."), ",,", ","), " ,", ","), ", ", ", ")))</f>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v>
      </c>
      <c r="P131" t="s">
        <v>1164</v>
      </c>
      <c r="Q131" t="s">
        <v>1165</v>
      </c>
      <c r="R131" t="s">
        <v>1166</v>
      </c>
      <c r="S131" t="s">
        <v>1167</v>
      </c>
      <c r="T131" t="s">
        <v>1168</v>
      </c>
      <c r="U131" t="s">
        <v>1169</v>
      </c>
      <c r="V131" t="s">
        <v>1170</v>
      </c>
    </row>
    <row r="132" spans="1:22" x14ac:dyDescent="0.25">
      <c r="A132" t="s">
        <v>1171</v>
      </c>
      <c r="B132" t="s">
        <v>1172</v>
      </c>
      <c r="C132" t="str">
        <f t="shared" si="8"/>
        <v>Acer 109 cm (43 inches) I Series 4K Ultra HD Android Smart LED TV AR43AR2851UDFL (Black)</v>
      </c>
      <c r="D132" t="str" cm="1">
        <f t="array" ref="D132">PROPER(_xlfn.TEXTJOIN(" ", TRUE, INDEX(_xlfn.FILTERXML("&lt;t&gt;&lt;s&gt;" &amp; SUBSTITUTE(C132," ","&lt;/s&gt;&lt;s&gt;") &amp; "&lt;/s&gt;&lt;/t&gt;", "//s"), _xlfn.SEQUENCE(4))))</f>
        <v>Acer 109 Cm (43</v>
      </c>
      <c r="E132" t="str">
        <f t="shared" si="9"/>
        <v>Series 4K Ultra HD Android Smart LED TV AR43AR2851UDFL (Black)</v>
      </c>
      <c r="F132" t="s">
        <v>167</v>
      </c>
      <c r="G132" t="str">
        <f t="shared" si="10"/>
        <v>SmartTelevisions</v>
      </c>
      <c r="H132" s="7" t="str">
        <f t="array" aca="1" ref="H132" ca="1">_xlfn.TEXTJOIN("", TRUE, IF((ROW(INDIRECT("1:" &amp; LEN(G132)))&gt;1) * (CODE(MID(G132, ROW(INDIRECT("1:" &amp; LEN(G132))), 1))&gt;=65) * (CODE(MID(G132, ROW(INDIRECT("1:" &amp; LEN(G132))), 1))&lt;=90), " " &amp; MID(G132, ROW(INDIRECT("1:" &amp; LEN(G132))), 1), MID(G132, ROW(INDIRECT("1:" &amp; LEN(G132))), 1)))</f>
        <v>Smart Televisions</v>
      </c>
      <c r="I132" s="2">
        <v>23999</v>
      </c>
      <c r="J132" s="2">
        <v>34990</v>
      </c>
      <c r="K132" s="1">
        <v>0.31</v>
      </c>
      <c r="L132">
        <v>4.3</v>
      </c>
      <c r="M132" s="4">
        <v>4703</v>
      </c>
      <c r="N132" t="s">
        <v>800</v>
      </c>
      <c r="O132" t="str">
        <f t="shared" si="11"/>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P132" t="s">
        <v>244</v>
      </c>
      <c r="Q132" t="s">
        <v>245</v>
      </c>
      <c r="R132" t="s">
        <v>246</v>
      </c>
      <c r="S132" t="s">
        <v>247</v>
      </c>
      <c r="T132" t="s">
        <v>12915</v>
      </c>
      <c r="U132" t="s">
        <v>1173</v>
      </c>
      <c r="V132" t="s">
        <v>1174</v>
      </c>
    </row>
    <row r="133" spans="1:22" x14ac:dyDescent="0.25">
      <c r="A133" t="s">
        <v>1175</v>
      </c>
      <c r="B133" t="s">
        <v>1176</v>
      </c>
      <c r="C133" t="str">
        <f t="shared" si="8"/>
        <v>Wayona Usb Type C 65W 6Ft 2M Long Fast Charging Cable Compatible For Samsung S22 S20 Fe S21 Ultra A33 A53 A01 A73 A70 A51 M33 M53 M51 M31(2M, Black)</v>
      </c>
      <c r="D133" t="str" cm="1">
        <f t="array" ref="D133">PROPER(_xlfn.TEXTJOIN(" ", TRUE, INDEX(_xlfn.FILTERXML("&lt;t&gt;&lt;s&gt;" &amp; SUBSTITUTE(C133," ","&lt;/s&gt;&lt;s&gt;") &amp; "&lt;/s&gt;&lt;/t&gt;", "//s"), _xlfn.SEQUENCE(4))))</f>
        <v>Wayona Usb Type C</v>
      </c>
      <c r="E133" t="str">
        <f t="shared" si="9"/>
        <v>2M Long Fast Charging Cable Compatible For Samsung S22 S20 Fe S21 Ultra A33 A53 A01 A73 A70 A51 M33 M53 M51 M31(2M, Black)</v>
      </c>
      <c r="F133" t="s">
        <v>17</v>
      </c>
      <c r="G133" t="str">
        <f t="shared" si="10"/>
        <v>USBCables</v>
      </c>
      <c r="H133" s="7" t="str">
        <f t="array" aca="1" ref="H133" ca="1">_xlfn.TEXTJOIN("", TRUE, IF((ROW(INDIRECT("1:" &amp; LEN(G133)))&gt;1) * (CODE(MID(G133, ROW(INDIRECT("1:" &amp; LEN(G133))), 1))&gt;=65) * (CODE(MID(G133, ROW(INDIRECT("1:" &amp; LEN(G133))), 1))&lt;=90), " " &amp; MID(G133, ROW(INDIRECT("1:" &amp; LEN(G133))), 1), MID(G133, ROW(INDIRECT("1:" &amp; LEN(G133))), 1)))</f>
        <v>U S B Cables</v>
      </c>
      <c r="I133">
        <v>399</v>
      </c>
      <c r="J133">
        <v>999</v>
      </c>
      <c r="K133" s="1">
        <v>0.6</v>
      </c>
      <c r="L133">
        <v>4.3</v>
      </c>
      <c r="M133" s="4">
        <v>2806</v>
      </c>
      <c r="N133" t="s">
        <v>13025</v>
      </c>
      <c r="O133" t="str">
        <f t="shared" si="11"/>
        <v>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2M/6Ft Cable Compatible With Samsung Galaxy S21 S21+ / S20 S20+ S20 Ultra Note10/Note 10 Plus,S20, S21 Ultra, Ipad Air 2020 10.9‚Äò‚Äô (Gen 4), Ipad Pro 12.9'' Gen3 (2018), Ipad Pro 11'' (2018), Nexus 6P/5X,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v>
      </c>
      <c r="P133" t="s">
        <v>955</v>
      </c>
      <c r="Q133" t="s">
        <v>956</v>
      </c>
      <c r="R133" t="s">
        <v>957</v>
      </c>
      <c r="S133" t="s">
        <v>958</v>
      </c>
      <c r="T133" t="s">
        <v>959</v>
      </c>
      <c r="U133" t="s">
        <v>1177</v>
      </c>
      <c r="V133" t="s">
        <v>1178</v>
      </c>
    </row>
    <row r="134" spans="1:22" x14ac:dyDescent="0.25">
      <c r="A134" t="s">
        <v>1179</v>
      </c>
      <c r="B134" t="s">
        <v>1180</v>
      </c>
      <c r="C134" t="str">
        <f t="shared" si="8"/>
        <v>Saifsmart Outlet Wall Mount Hanger Holder for Dot 3rd Gen, Compact Bracket Case Plug and Built-in Cable Management for Kitchen Bathroom, Bedroom (Black)</v>
      </c>
      <c r="D134" t="str" cm="1">
        <f t="array" ref="D134">PROPER(_xlfn.TEXTJOIN(" ", TRUE, INDEX(_xlfn.FILTERXML("&lt;t&gt;&lt;s&gt;" &amp; SUBSTITUTE(C134," ","&lt;/s&gt;&lt;s&gt;") &amp; "&lt;/s&gt;&lt;/t&gt;", "//s"), _xlfn.SEQUENCE(4))))</f>
        <v>Saifsmart Outlet Wall Mount</v>
      </c>
      <c r="E134" t="str">
        <f t="shared" si="9"/>
        <v>for Dot 3rd Gen, Compact Bracket Case Plug and Built-in Cable Management for Kitchen Bathroom, Bedroom (Black)</v>
      </c>
      <c r="F134" t="s">
        <v>1181</v>
      </c>
      <c r="G134" t="str">
        <f t="shared" si="10"/>
        <v>Mounts</v>
      </c>
      <c r="H134" s="7" t="str">
        <f t="array" aca="1" ref="H134" ca="1">_xlfn.TEXTJOIN("", TRUE, IF((ROW(INDIRECT("1:" &amp; LEN(G134)))&gt;1) * (CODE(MID(G134, ROW(INDIRECT("1:" &amp; LEN(G134))), 1))&gt;=65) * (CODE(MID(G134, ROW(INDIRECT("1:" &amp; LEN(G134))), 1))&lt;=90), " " &amp; MID(G134, ROW(INDIRECT("1:" &amp; LEN(G134))), 1), MID(G134, ROW(INDIRECT("1:" &amp; LEN(G134))), 1)))</f>
        <v>Mounts</v>
      </c>
      <c r="I134">
        <v>349</v>
      </c>
      <c r="J134" s="2">
        <v>1299</v>
      </c>
      <c r="K134" s="1">
        <v>0.73</v>
      </c>
      <c r="L134">
        <v>4</v>
      </c>
      <c r="M134" s="4">
        <v>3295</v>
      </c>
      <c r="N134" t="s">
        <v>1182</v>
      </c>
      <c r="O134" t="str">
        <f t="shared" si="11"/>
        <v>Hand Free</v>
      </c>
      <c r="P134" t="s">
        <v>1183</v>
      </c>
      <c r="Q134" t="s">
        <v>1184</v>
      </c>
      <c r="R134" t="s">
        <v>1185</v>
      </c>
      <c r="S134" t="s">
        <v>1186</v>
      </c>
      <c r="T134" t="s">
        <v>1187</v>
      </c>
      <c r="U134" t="s">
        <v>1188</v>
      </c>
      <c r="V134" t="s">
        <v>1189</v>
      </c>
    </row>
    <row r="135" spans="1:22" x14ac:dyDescent="0.25">
      <c r="A135" t="s">
        <v>1190</v>
      </c>
      <c r="B135" t="s">
        <v>1191</v>
      </c>
      <c r="C135" t="str">
        <f t="shared" si="8"/>
        <v>MI 2-in-1 USB Type C Cable (Micro USB to Type C) 30cm for Smartphone, Headphone, Laptop (White)</v>
      </c>
      <c r="D135" t="str" cm="1">
        <f t="array" ref="D135">PROPER(_xlfn.TEXTJOIN(" ", TRUE, INDEX(_xlfn.FILTERXML("&lt;t&gt;&lt;s&gt;" &amp; SUBSTITUTE(C135," ","&lt;/s&gt;&lt;s&gt;") &amp; "&lt;/s&gt;&lt;/t&gt;", "//s"), _xlfn.SEQUENCE(4))))</f>
        <v>Mi 2-In-1 Usb Type</v>
      </c>
      <c r="E135" t="str">
        <f t="shared" si="9"/>
        <v>(Micro USB to Type C) 30cm for Smartphone, Headphone, Laptop (White)</v>
      </c>
      <c r="F135" t="s">
        <v>17</v>
      </c>
      <c r="G135" t="str">
        <f t="shared" si="10"/>
        <v>USBCables</v>
      </c>
      <c r="H135" s="7" t="str">
        <f t="array" aca="1" ref="H135" ca="1">_xlfn.TEXTJOIN("", TRUE, IF((ROW(INDIRECT("1:" &amp; LEN(G135)))&gt;1) * (CODE(MID(G135, ROW(INDIRECT("1:" &amp; LEN(G135))), 1))&gt;=65) * (CODE(MID(G135, ROW(INDIRECT("1:" &amp; LEN(G135))), 1))&lt;=90), " " &amp; MID(G135, ROW(INDIRECT("1:" &amp; LEN(G135))), 1), MID(G135, ROW(INDIRECT("1:" &amp; LEN(G135))), 1)))</f>
        <v>U S B Cables</v>
      </c>
      <c r="I135">
        <v>179</v>
      </c>
      <c r="J135">
        <v>299</v>
      </c>
      <c r="K135" s="1">
        <v>0.4</v>
      </c>
      <c r="L135">
        <v>3.9</v>
      </c>
      <c r="M135" s="4">
        <v>81</v>
      </c>
      <c r="N135" t="s">
        <v>1192</v>
      </c>
      <c r="O135" t="str">
        <f t="shared" si="11"/>
        <v>Fast Charging And Data Transfer|High Quality Design</v>
      </c>
      <c r="P135" t="s">
        <v>1193</v>
      </c>
      <c r="Q135" t="s">
        <v>1194</v>
      </c>
      <c r="R135" t="s">
        <v>1195</v>
      </c>
      <c r="S135" t="s">
        <v>1196</v>
      </c>
      <c r="T135" t="s">
        <v>1197</v>
      </c>
      <c r="U135" t="s">
        <v>1198</v>
      </c>
      <c r="V135" t="s">
        <v>1199</v>
      </c>
    </row>
    <row r="136" spans="1:22" x14ac:dyDescent="0.25">
      <c r="A136" t="s">
        <v>1200</v>
      </c>
      <c r="B136" t="s">
        <v>1201</v>
      </c>
      <c r="C136" t="str">
        <f t="shared" si="8"/>
        <v>AmazonBasics New Release ABS USB-A to Lightning Cable Cord, Fast Charging MFi Certified Charger for Apple iPhone, iPad Tablet (3-Ft, White)</v>
      </c>
      <c r="D136" t="str" cm="1">
        <f t="array" ref="D136">PROPER(_xlfn.TEXTJOIN(" ", TRUE, INDEX(_xlfn.FILTERXML("&lt;t&gt;&lt;s&gt;" &amp; SUBSTITUTE(C136," ","&lt;/s&gt;&lt;s&gt;") &amp; "&lt;/s&gt;&lt;/t&gt;", "//s"), _xlfn.SEQUENCE(4))))</f>
        <v>Amazonbasics New Release Abs</v>
      </c>
      <c r="E136" t="str">
        <f t="shared" si="9"/>
        <v>Lightning Cable Cord, Fast Charging MFi Certified Charger for Apple iPhone, iPad Tablet (3-Ft, White)</v>
      </c>
      <c r="F136" t="s">
        <v>17</v>
      </c>
      <c r="G136" t="str">
        <f t="shared" si="10"/>
        <v>USBCables</v>
      </c>
      <c r="H136" s="7" t="str">
        <f t="array" aca="1" ref="H136" ca="1">_xlfn.TEXTJOIN("", TRUE, IF((ROW(INDIRECT("1:" &amp; LEN(G136)))&gt;1) * (CODE(MID(G136, ROW(INDIRECT("1:" &amp; LEN(G136))), 1))&gt;=65) * (CODE(MID(G136, ROW(INDIRECT("1:" &amp; LEN(G136))), 1))&lt;=90), " " &amp; MID(G136, ROW(INDIRECT("1:" &amp; LEN(G136))), 1), MID(G136, ROW(INDIRECT("1:" &amp; LEN(G136))), 1)))</f>
        <v>U S B Cables</v>
      </c>
      <c r="I136">
        <v>689</v>
      </c>
      <c r="J136" s="2">
        <v>1500</v>
      </c>
      <c r="K136" s="1">
        <v>0.54</v>
      </c>
      <c r="L136">
        <v>4.2</v>
      </c>
      <c r="M136" s="4">
        <v>42301</v>
      </c>
      <c r="N136" t="s">
        <v>1202</v>
      </c>
      <c r="O136" t="str">
        <f t="shared" si="11"/>
        <v>Added Protection: An Additional Layer Of Protection Has Been Added To The Lightning And Usb Ends To Improve Durability And Reduce Fraying;</v>
      </c>
      <c r="P136" t="s">
        <v>1203</v>
      </c>
      <c r="Q136" t="s">
        <v>1204</v>
      </c>
      <c r="R136" t="s">
        <v>1205</v>
      </c>
      <c r="S136" t="s">
        <v>1206</v>
      </c>
      <c r="T136" t="s">
        <v>1207</v>
      </c>
      <c r="U136" t="s">
        <v>1208</v>
      </c>
      <c r="V136" t="s">
        <v>1209</v>
      </c>
    </row>
    <row r="137" spans="1:22" x14ac:dyDescent="0.25">
      <c r="A137" t="s">
        <v>1210</v>
      </c>
      <c r="B137" t="s">
        <v>1211</v>
      </c>
      <c r="C137" t="str">
        <f t="shared" si="8"/>
        <v>LG 108 cm (43 inches) 4K Ultra HD Smart LED TV 43UQ7500PSF (Ceramic Black)</v>
      </c>
      <c r="D137" t="str" cm="1">
        <f t="array" ref="D137">PROPER(_xlfn.TEXTJOIN(" ", TRUE, INDEX(_xlfn.FILTERXML("&lt;t&gt;&lt;s&gt;" &amp; SUBSTITUTE(C137," ","&lt;/s&gt;&lt;s&gt;") &amp; "&lt;/s&gt;&lt;/t&gt;", "//s"), _xlfn.SEQUENCE(4))))</f>
        <v>Lg 108 Cm (43</v>
      </c>
      <c r="E137" t="str">
        <f t="shared" si="9"/>
        <v>Ultra HD Smart LED TV 43UQ7500PSF (Ceramic Black)</v>
      </c>
      <c r="F137" t="s">
        <v>167</v>
      </c>
      <c r="G137" t="str">
        <f t="shared" si="10"/>
        <v>SmartTelevisions</v>
      </c>
      <c r="H137" s="7" t="str">
        <f t="array" aca="1" ref="H137" ca="1">_xlfn.TEXTJOIN("", TRUE, IF((ROW(INDIRECT("1:" &amp; LEN(G137)))&gt;1) * (CODE(MID(G137, ROW(INDIRECT("1:" &amp; LEN(G137))), 1))&gt;=65) * (CODE(MID(G137, ROW(INDIRECT("1:" &amp; LEN(G137))), 1))&lt;=90), " " &amp; MID(G137, ROW(INDIRECT("1:" &amp; LEN(G137))), 1), MID(G137, ROW(INDIRECT("1:" &amp; LEN(G137))), 1)))</f>
        <v>Smart Televisions</v>
      </c>
      <c r="I137" s="2">
        <v>30990</v>
      </c>
      <c r="J137" s="2">
        <v>49990</v>
      </c>
      <c r="K137" s="1">
        <v>0.38</v>
      </c>
      <c r="L137">
        <v>4.3</v>
      </c>
      <c r="M137" s="4">
        <v>1376</v>
      </c>
      <c r="N137" t="s">
        <v>1212</v>
      </c>
      <c r="O137" t="str">
        <f t="shared" si="11"/>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137" t="s">
        <v>1213</v>
      </c>
      <c r="Q137" t="s">
        <v>1214</v>
      </c>
      <c r="R137" t="s">
        <v>1215</v>
      </c>
      <c r="S137" t="s">
        <v>1216</v>
      </c>
      <c r="T137" t="s">
        <v>1217</v>
      </c>
      <c r="U137" t="s">
        <v>1218</v>
      </c>
      <c r="V137" t="s">
        <v>1219</v>
      </c>
    </row>
    <row r="138" spans="1:22" x14ac:dyDescent="0.25">
      <c r="A138" t="s">
        <v>1220</v>
      </c>
      <c r="B138" t="s">
        <v>1221</v>
      </c>
      <c r="C138" t="str">
        <f t="shared" si="8"/>
        <v>pTron Solero 331 3.4Amps Multifunction Fast Charging Cable, 3-in-1 USB Cable Micro USB Type-C iOS, Made in India, Durable and Strong and Tangle-free 118cm in Length (Black)</v>
      </c>
      <c r="D138" t="str" cm="1">
        <f t="array" ref="D138">PROPER(_xlfn.TEXTJOIN(" ", TRUE, INDEX(_xlfn.FILTERXML("&lt;t&gt;&lt;s&gt;" &amp; SUBSTITUTE(C138," ","&lt;/s&gt;&lt;s&gt;") &amp; "&lt;/s&gt;&lt;/t&gt;", "//s"), _xlfn.SEQUENCE(4))))</f>
        <v>Ptron Solero 331 3.4Amps</v>
      </c>
      <c r="E138" t="str">
        <f t="shared" si="9"/>
        <v>Charging Cable, 3-in-1 USB Cable Micro USB Type-C iOS, Made in India, Durable and Strong and Tangle-free 118cm in Length (Black)</v>
      </c>
      <c r="F138" t="s">
        <v>17</v>
      </c>
      <c r="G138" t="str">
        <f t="shared" si="10"/>
        <v>USBCables</v>
      </c>
      <c r="H138" s="7" t="str">
        <f t="array" aca="1" ref="H138" ca="1">_xlfn.TEXTJOIN("", TRUE, IF((ROW(INDIRECT("1:" &amp; LEN(G138)))&gt;1) * (CODE(MID(G138, ROW(INDIRECT("1:" &amp; LEN(G138))), 1))&gt;=65) * (CODE(MID(G138, ROW(INDIRECT("1:" &amp; LEN(G138))), 1))&lt;=90), " " &amp; MID(G138, ROW(INDIRECT("1:" &amp; LEN(G138))), 1), MID(G138, ROW(INDIRECT("1:" &amp; LEN(G138))), 1)))</f>
        <v>U S B Cables</v>
      </c>
      <c r="I138">
        <v>249</v>
      </c>
      <c r="J138">
        <v>931</v>
      </c>
      <c r="K138" s="1">
        <v>0.73</v>
      </c>
      <c r="L138">
        <v>3.9</v>
      </c>
      <c r="M138" s="4">
        <v>1075</v>
      </c>
      <c r="N138" t="s">
        <v>1222</v>
      </c>
      <c r="O138" t="str">
        <f t="shared" si="11"/>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v>
      </c>
      <c r="P138" t="s">
        <v>341</v>
      </c>
      <c r="Q138" t="s">
        <v>342</v>
      </c>
      <c r="R138" t="s">
        <v>343</v>
      </c>
      <c r="S138" t="s">
        <v>344</v>
      </c>
      <c r="T138" t="s">
        <v>345</v>
      </c>
      <c r="U138" t="s">
        <v>1223</v>
      </c>
      <c r="V138" t="s">
        <v>1224</v>
      </c>
    </row>
    <row r="139" spans="1:22" x14ac:dyDescent="0.25">
      <c r="A139" t="s">
        <v>1225</v>
      </c>
      <c r="B139" t="s">
        <v>1226</v>
      </c>
      <c r="C139" t="str">
        <f t="shared" si="8"/>
        <v>10k 8k 4k HDMI Cable, Certified 48Gbps 1ms Ultra High Speed HDMI 2.1 Cable 4k 120Hz 144Hz 2k 165Hz 8k 60Hz Dynamic HDR ARC eARC DTS:X Compatible for Mac Gaming PC Soundbar TV Monitor Laptop PS5 4 Xbox</v>
      </c>
      <c r="D139" t="str" cm="1">
        <f t="array" ref="D139">PROPER(_xlfn.TEXTJOIN(" ", TRUE, INDEX(_xlfn.FILTERXML("&lt;t&gt;&lt;s&gt;" &amp; SUBSTITUTE(C139," ","&lt;/s&gt;&lt;s&gt;") &amp; "&lt;/s&gt;&lt;/t&gt;", "//s"), _xlfn.SEQUENCE(4))))</f>
        <v>10K 8K 4K Hdmi</v>
      </c>
      <c r="E139" t="str">
        <f t="shared" si="9"/>
        <v>48Gbps 1ms Ultra High Speed HDMI 2.1 Cable 4k 120Hz 144Hz 2k 165Hz 8k 60Hz Dynamic HDR ARC eARC DTS:X Compatible for Mac Gaming PC Soundbar TV Monitor Laptop PS5 4 Xbox</v>
      </c>
      <c r="F139" t="s">
        <v>127</v>
      </c>
      <c r="G139" t="str">
        <f t="shared" si="10"/>
        <v>HDMICables</v>
      </c>
      <c r="H139" s="7" t="str">
        <f t="array" aca="1" ref="H139" ca="1">_xlfn.TEXTJOIN("", TRUE, IF((ROW(INDIRECT("1:" &amp; LEN(G139)))&gt;1) * (CODE(MID(G139, ROW(INDIRECT("1:" &amp; LEN(G139))), 1))&gt;=65) * (CODE(MID(G139, ROW(INDIRECT("1:" &amp; LEN(G139))), 1))&lt;=90), " " &amp; MID(G139, ROW(INDIRECT("1:" &amp; LEN(G139))), 1), MID(G139, ROW(INDIRECT("1:" &amp; LEN(G139))), 1)))</f>
        <v>H D M I Cables</v>
      </c>
      <c r="I139">
        <v>999</v>
      </c>
      <c r="J139" s="2">
        <v>2399</v>
      </c>
      <c r="K139" s="1">
        <v>0.57999999999999996</v>
      </c>
      <c r="L139">
        <v>4.5999999999999996</v>
      </c>
      <c r="M139" s="4">
        <v>3664</v>
      </c>
      <c r="N139" t="s">
        <v>1227</v>
      </c>
      <c r="O139" t="str">
        <f t="shared" si="11"/>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v>
      </c>
      <c r="P139" t="s">
        <v>1228</v>
      </c>
      <c r="Q139" t="s">
        <v>1229</v>
      </c>
      <c r="R139" t="s">
        <v>1230</v>
      </c>
      <c r="S139" t="s">
        <v>1231</v>
      </c>
      <c r="T139" t="s">
        <v>1232</v>
      </c>
      <c r="U139" t="s">
        <v>1233</v>
      </c>
      <c r="V139" t="s">
        <v>1234</v>
      </c>
    </row>
    <row r="140" spans="1:22" x14ac:dyDescent="0.25">
      <c r="A140" t="s">
        <v>1235</v>
      </c>
      <c r="B140" t="s">
        <v>1236</v>
      </c>
      <c r="C140" t="str">
        <f t="shared" si="8"/>
        <v>LRIPL Compatible Sony Bravia LCD led Remote Works with Almost All Sony led LCD tv's</v>
      </c>
      <c r="D140" t="str" cm="1">
        <f t="array" ref="D140">PROPER(_xlfn.TEXTJOIN(" ", TRUE, INDEX(_xlfn.FILTERXML("&lt;t&gt;&lt;s&gt;" &amp; SUBSTITUTE(C140," ","&lt;/s&gt;&lt;s&gt;") &amp; "&lt;/s&gt;&lt;/t&gt;", "//s"), _xlfn.SEQUENCE(4))))</f>
        <v>Lripl Compatible Sony Bravia</v>
      </c>
      <c r="E140" t="str">
        <f t="shared" si="9"/>
        <v>Remote Works with Almost All Sony led LCD tv's</v>
      </c>
      <c r="F140" t="s">
        <v>459</v>
      </c>
      <c r="G140" t="str">
        <f t="shared" si="10"/>
        <v>RemoteControls</v>
      </c>
      <c r="H140" s="7" t="str">
        <f t="array" aca="1" ref="H140" ca="1">_xlfn.TEXTJOIN("", TRUE, IF((ROW(INDIRECT("1:" &amp; LEN(G140)))&gt;1) * (CODE(MID(G140, ROW(INDIRECT("1:" &amp; LEN(G140))), 1))&gt;=65) * (CODE(MID(G140, ROW(INDIRECT("1:" &amp; LEN(G140))), 1))&lt;=90), " " &amp; MID(G140, ROW(INDIRECT("1:" &amp; LEN(G140))), 1), MID(G140, ROW(INDIRECT("1:" &amp; LEN(G140))), 1)))</f>
        <v>Remote Controls</v>
      </c>
      <c r="I140">
        <v>399</v>
      </c>
      <c r="J140">
        <v>399</v>
      </c>
      <c r="K140" s="1">
        <v>0</v>
      </c>
      <c r="L140">
        <v>3.9</v>
      </c>
      <c r="M140" s="4">
        <v>1951</v>
      </c>
      <c r="N140" t="s">
        <v>1237</v>
      </c>
      <c r="O140" t="str">
        <f t="shared" si="11"/>
        <v>Before Order Please Match Your Remote With Image Shown|Compatible Sony Bravia Led/Lcd Remote|Easy To Use|Soft Rubber Keypad|Best Quality Plastic Body</v>
      </c>
      <c r="P140" t="s">
        <v>1238</v>
      </c>
      <c r="Q140" t="s">
        <v>1239</v>
      </c>
      <c r="R140" t="s">
        <v>1240</v>
      </c>
      <c r="S140" t="s">
        <v>1241</v>
      </c>
      <c r="T140" t="s">
        <v>1242</v>
      </c>
      <c r="U140" t="s">
        <v>1243</v>
      </c>
      <c r="V140" t="s">
        <v>1244</v>
      </c>
    </row>
    <row r="141" spans="1:22" x14ac:dyDescent="0.25">
      <c r="A141" t="s">
        <v>1245</v>
      </c>
      <c r="B141" t="s">
        <v>1246</v>
      </c>
      <c r="C141" t="str">
        <f t="shared" si="8"/>
        <v>boAt Type-c A400 Type-c to USB A Cable for All Type C Phones (Lg nexus 5x), 1Mtr(Black)</v>
      </c>
      <c r="D141" t="str" cm="1">
        <f t="array" ref="D141">PROPER(_xlfn.TEXTJOIN(" ", TRUE, INDEX(_xlfn.FILTERXML("&lt;t&gt;&lt;s&gt;" &amp; SUBSTITUTE(C141," ","&lt;/s&gt;&lt;s&gt;") &amp; "&lt;/s&gt;&lt;/t&gt;", "//s"), _xlfn.SEQUENCE(4))))</f>
        <v>Boat Type-C A400 Type-C</v>
      </c>
      <c r="E141" t="str">
        <f t="shared" si="9"/>
        <v>A Cable for All Type C Phones (Lg nexus 5x), 1Mtr(Black)</v>
      </c>
      <c r="F141" t="s">
        <v>17</v>
      </c>
      <c r="G141" t="str">
        <f t="shared" si="10"/>
        <v>USBCables</v>
      </c>
      <c r="H141" s="7" t="str">
        <f t="array" aca="1" ref="H141" ca="1">_xlfn.TEXTJOIN("", TRUE, IF((ROW(INDIRECT("1:" &amp; LEN(G141)))&gt;1) * (CODE(MID(G141, ROW(INDIRECT("1:" &amp; LEN(G141))), 1))&gt;=65) * (CODE(MID(G141, ROW(INDIRECT("1:" &amp; LEN(G141))), 1))&lt;=90), " " &amp; MID(G141, ROW(INDIRECT("1:" &amp; LEN(G141))), 1), MID(G141, ROW(INDIRECT("1:" &amp; LEN(G141))), 1)))</f>
        <v>U S B Cables</v>
      </c>
      <c r="I141">
        <v>349</v>
      </c>
      <c r="J141">
        <v>699</v>
      </c>
      <c r="K141" s="1">
        <v>0.5</v>
      </c>
      <c r="L141">
        <v>4.3</v>
      </c>
      <c r="M141" s="4">
        <v>20850</v>
      </c>
      <c r="N141" t="s">
        <v>1247</v>
      </c>
      <c r="O141" t="str">
        <f t="shared" si="11"/>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v>
      </c>
      <c r="P141" t="s">
        <v>293</v>
      </c>
      <c r="Q141" t="s">
        <v>294</v>
      </c>
      <c r="R141" t="s">
        <v>295</v>
      </c>
      <c r="S141" t="s">
        <v>296</v>
      </c>
      <c r="T141" t="s">
        <v>297</v>
      </c>
      <c r="U141" t="s">
        <v>1248</v>
      </c>
      <c r="V141" t="s">
        <v>1249</v>
      </c>
    </row>
    <row r="142" spans="1:22" x14ac:dyDescent="0.25">
      <c r="A142" t="s">
        <v>1250</v>
      </c>
      <c r="B142" t="s">
        <v>1251</v>
      </c>
      <c r="C142" t="str">
        <f t="shared" si="8"/>
        <v>Zoul Type C to Type C Fast Charging Cable 65W 2M 6ft USB C Nylon Braided Cord Compatible with MacBook Oneplus 9 9R Samsung Galaxy S21 Ultra S20+ (2M, Black)</v>
      </c>
      <c r="D142" t="str" cm="1">
        <f t="array" ref="D142">PROPER(_xlfn.TEXTJOIN(" ", TRUE, INDEX(_xlfn.FILTERXML("&lt;t&gt;&lt;s&gt;" &amp; SUBSTITUTE(C142," ","&lt;/s&gt;&lt;s&gt;") &amp; "&lt;/s&gt;&lt;/t&gt;", "//s"), _xlfn.SEQUENCE(4))))</f>
        <v>Zoul Type C To</v>
      </c>
      <c r="E142" t="str">
        <f t="shared" si="9"/>
        <v>Fast Charging Cable 65W 2M 6ft USB C Nylon Braided Cord Compatible with MacBook Oneplus 9 9R Samsung Galaxy S21 Ultra S20+ (2M, Black)</v>
      </c>
      <c r="F142" t="s">
        <v>17</v>
      </c>
      <c r="G142" t="str">
        <f t="shared" si="10"/>
        <v>USBCables</v>
      </c>
      <c r="H142" s="7" t="str">
        <f t="array" aca="1" ref="H142" ca="1">_xlfn.TEXTJOIN("", TRUE, IF((ROW(INDIRECT("1:" &amp; LEN(G142)))&gt;1) * (CODE(MID(G142, ROW(INDIRECT("1:" &amp; LEN(G142))), 1))&gt;=65) * (CODE(MID(G142, ROW(INDIRECT("1:" &amp; LEN(G142))), 1))&lt;=90), " " &amp; MID(G142, ROW(INDIRECT("1:" &amp; LEN(G142))), 1), MID(G142, ROW(INDIRECT("1:" &amp; LEN(G142))), 1)))</f>
        <v>U S B Cables</v>
      </c>
      <c r="I142">
        <v>399</v>
      </c>
      <c r="J142" s="2">
        <v>1099</v>
      </c>
      <c r="K142" s="1">
        <v>0.64</v>
      </c>
      <c r="L142">
        <v>4.0999999999999996</v>
      </c>
      <c r="M142" s="4">
        <v>2685</v>
      </c>
      <c r="N142" t="s">
        <v>13026</v>
      </c>
      <c r="O142" t="str">
        <f t="shared" si="11"/>
        <v>Note Before Purchase„Äë:This Is A Usb C To Usb C Cable, Which Means It Has The Same Usb C Connector On Both Ends, Please Be Aware That This Is Not A Usb C To Usb A Cable. So, You May Need A Usb C Wall Charger To Charge Your Device.|Fast Charging &amp; 480Mbps Data Transfer Speed„Äë: Supports Qc/Pd Fast Charging, With 65W/30W/18W Usb C Power Adapters To Use. Data Transfer Speed Is Up To 480Mbps Between Two Devices, Which Means Transferring 100 Songs Within Seconds.|Durable Nylon Braiding„Äë:The Strong Braided Cable Not Only Avoids The Tangling But It Also Comes With Velcro Strap So It Can Be Wrapped Up And Put In A Bag Or Pocket.|65W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v>
      </c>
      <c r="P142" t="s">
        <v>1252</v>
      </c>
      <c r="Q142" t="s">
        <v>1253</v>
      </c>
      <c r="R142" t="s">
        <v>1254</v>
      </c>
      <c r="S142" t="s">
        <v>1255</v>
      </c>
      <c r="T142" t="s">
        <v>1256</v>
      </c>
      <c r="U142" t="s">
        <v>1257</v>
      </c>
      <c r="V142" t="s">
        <v>1258</v>
      </c>
    </row>
    <row r="143" spans="1:22" x14ac:dyDescent="0.25">
      <c r="A143" t="s">
        <v>1259</v>
      </c>
      <c r="B143" t="s">
        <v>1260</v>
      </c>
      <c r="C143" t="str">
        <f t="shared" si="8"/>
        <v>TP-LINK AC1300 Archer T3U Plus High Gain USB 3.0 Wi-Fi Dongle, Wireless Dual Band MU-MIMO WiFi Adapter with High Gain Antenna, Supports Windows 11 10 8.1 8 7 XP MacOS</v>
      </c>
      <c r="D143" t="str" cm="1">
        <f t="array" ref="D143">PROPER(_xlfn.TEXTJOIN(" ", TRUE, INDEX(_xlfn.FILTERXML("&lt;t&gt;&lt;s&gt;" &amp; SUBSTITUTE(C143," ","&lt;/s&gt;&lt;s&gt;") &amp; "&lt;/s&gt;&lt;/t&gt;", "//s"), _xlfn.SEQUENCE(4))))</f>
        <v>Tp-Link Ac1300 Archer T3U</v>
      </c>
      <c r="E143" t="str">
        <f t="shared" si="9"/>
        <v>Gain USB 3.0 Wi-Fi Dongle, Wireless Dual Band MU-MIMO WiFi Adapter with High Gain Antenna, Supports Windows 11 10 8.1 8 7 XP MacOS</v>
      </c>
      <c r="F143" t="s">
        <v>96</v>
      </c>
      <c r="G143" t="str">
        <f t="shared" si="10"/>
        <v>WirelessUSBAdapters</v>
      </c>
      <c r="H143" s="7" t="str">
        <f t="array" aca="1" ref="H143" ca="1">_xlfn.TEXTJOIN("", TRUE, IF((ROW(INDIRECT("1:" &amp; LEN(G143)))&gt;1) * (CODE(MID(G143, ROW(INDIRECT("1:" &amp; LEN(G143))), 1))&gt;=65) * (CODE(MID(G143, ROW(INDIRECT("1:" &amp; LEN(G143))), 1))&lt;=90), " " &amp; MID(G143, ROW(INDIRECT("1:" &amp; LEN(G143))), 1), MID(G143, ROW(INDIRECT("1:" &amp; LEN(G143))), 1)))</f>
        <v>Wireless U S B Adapters</v>
      </c>
      <c r="I143" s="2">
        <v>1699</v>
      </c>
      <c r="J143" s="2">
        <v>2999</v>
      </c>
      <c r="K143" s="1">
        <v>0.43</v>
      </c>
      <c r="L143">
        <v>4.4000000000000004</v>
      </c>
      <c r="M143" s="4">
        <v>24780</v>
      </c>
      <c r="N143" t="s">
        <v>1261</v>
      </c>
      <c r="O143" t="str">
        <f t="shared" si="11"/>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v>
      </c>
      <c r="P143" t="s">
        <v>481</v>
      </c>
      <c r="Q143" t="s">
        <v>482</v>
      </c>
      <c r="R143" t="s">
        <v>483</v>
      </c>
      <c r="S143" t="s">
        <v>484</v>
      </c>
      <c r="T143" t="s">
        <v>485</v>
      </c>
      <c r="U143" t="s">
        <v>1262</v>
      </c>
      <c r="V143" t="s">
        <v>1263</v>
      </c>
    </row>
    <row r="144" spans="1:22" x14ac:dyDescent="0.25">
      <c r="A144" t="s">
        <v>1264</v>
      </c>
      <c r="B144" t="s">
        <v>1265</v>
      </c>
      <c r="C144" t="str">
        <f t="shared" si="8"/>
        <v>LRIPL Mi Remote Control with Netflix and Prime Video Button Compatible for Mi 4X LED Android Smart TV 4A Remote Control (32" 43") with Voice Command (Pairing Required)</v>
      </c>
      <c r="D144" t="str" cm="1">
        <f t="array" ref="D144">PROPER(_xlfn.TEXTJOIN(" ", TRUE, INDEX(_xlfn.FILTERXML("&lt;t&gt;&lt;s&gt;" &amp; SUBSTITUTE(C144," ","&lt;/s&gt;&lt;s&gt;") &amp; "&lt;/s&gt;&lt;/t&gt;", "//s"), _xlfn.SEQUENCE(4))))</f>
        <v>Lripl Mi Remote Control</v>
      </c>
      <c r="E144" t="str">
        <f t="shared" si="9"/>
        <v>and Prime Video Button Compatible for Mi 4X LED Android Smart TV 4A Remote Control (32" 43") with Voice Command (Pairing Required)</v>
      </c>
      <c r="F144" t="s">
        <v>459</v>
      </c>
      <c r="G144" t="str">
        <f t="shared" si="10"/>
        <v>RemoteControls</v>
      </c>
      <c r="H144" s="7" t="str">
        <f t="array" aca="1" ref="H144" ca="1">_xlfn.TEXTJOIN("", TRUE, IF((ROW(INDIRECT("1:" &amp; LEN(G144)))&gt;1) * (CODE(MID(G144, ROW(INDIRECT("1:" &amp; LEN(G144))), 1))&gt;=65) * (CODE(MID(G144, ROW(INDIRECT("1:" &amp; LEN(G144))), 1))&lt;=90), " " &amp; MID(G144, ROW(INDIRECT("1:" &amp; LEN(G144))), 1), MID(G144, ROW(INDIRECT("1:" &amp; LEN(G144))), 1)))</f>
        <v>Remote Controls</v>
      </c>
      <c r="I144">
        <v>655</v>
      </c>
      <c r="J144" s="2">
        <v>1099</v>
      </c>
      <c r="K144" s="1">
        <v>0.4</v>
      </c>
      <c r="L144">
        <v>3.2</v>
      </c>
      <c r="M144" s="4">
        <v>285</v>
      </c>
      <c r="N144" t="s">
        <v>1266</v>
      </c>
      <c r="O144" t="str">
        <f t="shared" si="11"/>
        <v>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v>
      </c>
      <c r="P144" t="s">
        <v>1267</v>
      </c>
      <c r="Q144" t="s">
        <v>1268</v>
      </c>
      <c r="R144" t="s">
        <v>1269</v>
      </c>
      <c r="S144" t="s">
        <v>1270</v>
      </c>
      <c r="T144" t="s">
        <v>1271</v>
      </c>
      <c r="U144" t="s">
        <v>1272</v>
      </c>
      <c r="V144" t="s">
        <v>1273</v>
      </c>
    </row>
    <row r="145" spans="1:22" x14ac:dyDescent="0.25">
      <c r="A145" t="s">
        <v>1274</v>
      </c>
      <c r="B145" t="s">
        <v>1275</v>
      </c>
      <c r="C145" t="str">
        <f t="shared" si="8"/>
        <v>TP-Link Nano USB WiFi Dongle 150Mbps High Gain Wireless Network Wi-Fi Adapter for PC Desktop and Laptops, Supports Windows 10 8.1 8 7 XP, Linux, Mac OS X (TL-WN722N)</v>
      </c>
      <c r="D145" t="str" cm="1">
        <f t="array" ref="D145">PROPER(_xlfn.TEXTJOIN(" ", TRUE, INDEX(_xlfn.FILTERXML("&lt;t&gt;&lt;s&gt;" &amp; SUBSTITUTE(C145," ","&lt;/s&gt;&lt;s&gt;") &amp; "&lt;/s&gt;&lt;/t&gt;", "//s"), _xlfn.SEQUENCE(4))))</f>
        <v>Tp-Link Nano Usb Wifi</v>
      </c>
      <c r="E145" t="str">
        <f t="shared" si="9"/>
        <v>High Gain Wireless Network Wi-Fi Adapter for PC Desktop and Laptops, Supports Windows 10 8.1 8 7 XP, Linux, Mac OS X (TL-WN722N)</v>
      </c>
      <c r="F145" t="s">
        <v>96</v>
      </c>
      <c r="G145" t="str">
        <f t="shared" si="10"/>
        <v>WirelessUSBAdapters</v>
      </c>
      <c r="H145" s="7" t="str">
        <f t="array" aca="1" ref="H145" ca="1">_xlfn.TEXTJOIN("", TRUE, IF((ROW(INDIRECT("1:" &amp; LEN(G145)))&gt;1) * (CODE(MID(G145, ROW(INDIRECT("1:" &amp; LEN(G145))), 1))&gt;=65) * (CODE(MID(G145, ROW(INDIRECT("1:" &amp; LEN(G145))), 1))&lt;=90), " " &amp; MID(G145, ROW(INDIRECT("1:" &amp; LEN(G145))), 1), MID(G145, ROW(INDIRECT("1:" &amp; LEN(G145))), 1)))</f>
        <v>Wireless U S B Adapters</v>
      </c>
      <c r="I145">
        <v>749</v>
      </c>
      <c r="J145" s="2">
        <v>1339</v>
      </c>
      <c r="K145" s="1">
        <v>0.44</v>
      </c>
      <c r="L145">
        <v>4.2</v>
      </c>
      <c r="M145" s="4">
        <v>179692</v>
      </c>
      <c r="N145" t="s">
        <v>1276</v>
      </c>
      <c r="O145" t="str">
        <f t="shared" si="11"/>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v>
      </c>
      <c r="P145" t="s">
        <v>98</v>
      </c>
      <c r="Q145" t="s">
        <v>99</v>
      </c>
      <c r="R145" t="s">
        <v>100</v>
      </c>
      <c r="S145" t="s">
        <v>101</v>
      </c>
      <c r="T145" t="s">
        <v>102</v>
      </c>
      <c r="U145" t="s">
        <v>1277</v>
      </c>
      <c r="V145" t="s">
        <v>1278</v>
      </c>
    </row>
    <row r="146" spans="1:22" x14ac:dyDescent="0.25">
      <c r="A146" t="s">
        <v>1279</v>
      </c>
      <c r="B146" t="s">
        <v>1280</v>
      </c>
      <c r="C146" t="str">
        <f t="shared" si="8"/>
        <v>Kodak 80 cm (32 inches) HD Ready Certified Android LED TV 32HDX7XPRO (Black)</v>
      </c>
      <c r="D146" t="str" cm="1">
        <f t="array" ref="D146">PROPER(_xlfn.TEXTJOIN(" ", TRUE, INDEX(_xlfn.FILTERXML("&lt;t&gt;&lt;s&gt;" &amp; SUBSTITUTE(C146," ","&lt;/s&gt;&lt;s&gt;") &amp; "&lt;/s&gt;&lt;/t&gt;", "//s"), _xlfn.SEQUENCE(4))))</f>
        <v>Kodak 80 Cm (32</v>
      </c>
      <c r="E146" t="str">
        <f t="shared" si="9"/>
        <v>Ready Certified Android LED TV 32HDX7XPRO (Black)</v>
      </c>
      <c r="F146" t="s">
        <v>167</v>
      </c>
      <c r="G146" t="str">
        <f t="shared" si="10"/>
        <v>SmartTelevisions</v>
      </c>
      <c r="H146" s="7" t="str">
        <f t="array" aca="1" ref="H146" ca="1">_xlfn.TEXTJOIN("", TRUE, IF((ROW(INDIRECT("1:" &amp; LEN(G146)))&gt;1) * (CODE(MID(G146, ROW(INDIRECT("1:" &amp; LEN(G146))), 1))&gt;=65) * (CODE(MID(G146, ROW(INDIRECT("1:" &amp; LEN(G146))), 1))&lt;=90), " " &amp; MID(G146, ROW(INDIRECT("1:" &amp; LEN(G146))), 1), MID(G146, ROW(INDIRECT("1:" &amp; LEN(G146))), 1)))</f>
        <v>Smart Televisions</v>
      </c>
      <c r="I146" s="2">
        <v>9999</v>
      </c>
      <c r="J146" s="2">
        <v>12999</v>
      </c>
      <c r="K146" s="1">
        <v>0.23</v>
      </c>
      <c r="L146">
        <v>4.2</v>
      </c>
      <c r="M146" s="4">
        <v>6088</v>
      </c>
      <c r="N146" t="s">
        <v>1281</v>
      </c>
      <c r="O146" t="str">
        <f t="shared" si="11"/>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v>
      </c>
      <c r="P146" t="s">
        <v>1282</v>
      </c>
      <c r="Q146" t="s">
        <v>1283</v>
      </c>
      <c r="R146" t="s">
        <v>1284</v>
      </c>
      <c r="S146" t="s">
        <v>1285</v>
      </c>
      <c r="T146" t="s">
        <v>1286</v>
      </c>
      <c r="U146" t="s">
        <v>1287</v>
      </c>
      <c r="V146" t="s">
        <v>1288</v>
      </c>
    </row>
    <row r="147" spans="1:22" x14ac:dyDescent="0.25">
      <c r="A147" t="s">
        <v>1289</v>
      </c>
      <c r="B147" t="s">
        <v>1290</v>
      </c>
      <c r="C147" t="str">
        <f t="shared" si="8"/>
        <v>Airtel DigitalTV DTH Remote SD HD HD Recording Compatible for Television (Shining Black )</v>
      </c>
      <c r="D147" t="str" cm="1">
        <f t="array" ref="D147">PROPER(_xlfn.TEXTJOIN(" ", TRUE, INDEX(_xlfn.FILTERXML("&lt;t&gt;&lt;s&gt;" &amp; SUBSTITUTE(C147," ","&lt;/s&gt;&lt;s&gt;") &amp; "&lt;/s&gt;&lt;/t&gt;", "//s"), _xlfn.SEQUENCE(4))))</f>
        <v>Airtel Digitaltv Dth Remote</v>
      </c>
      <c r="E147" t="str">
        <f t="shared" si="9"/>
        <v>HD Recording Compatible for Television (Shining Black )</v>
      </c>
      <c r="F147" t="s">
        <v>459</v>
      </c>
      <c r="G147" t="str">
        <f t="shared" si="10"/>
        <v>RemoteControls</v>
      </c>
      <c r="H147" s="7" t="str">
        <f t="array" aca="1" ref="H147" ca="1">_xlfn.TEXTJOIN("", TRUE, IF((ROW(INDIRECT("1:" &amp; LEN(G147)))&gt;1) * (CODE(MID(G147, ROW(INDIRECT("1:" &amp; LEN(G147))), 1))&gt;=65) * (CODE(MID(G147, ROW(INDIRECT("1:" &amp; LEN(G147))), 1))&lt;=90), " " &amp; MID(G147, ROW(INDIRECT("1:" &amp; LEN(G147))), 1), MID(G147, ROW(INDIRECT("1:" &amp; LEN(G147))), 1)))</f>
        <v>Remote Controls</v>
      </c>
      <c r="I147">
        <v>195</v>
      </c>
      <c r="J147">
        <v>499</v>
      </c>
      <c r="K147" s="1">
        <v>0.61</v>
      </c>
      <c r="L147">
        <v>3.7</v>
      </c>
      <c r="M147" s="4">
        <v>1383</v>
      </c>
      <c r="N147" t="s">
        <v>1291</v>
      </c>
      <c r="O147" t="str">
        <f t="shared" si="11"/>
        <v>Compatible With Sd And Hd Recording</v>
      </c>
      <c r="P147" t="s">
        <v>1292</v>
      </c>
      <c r="Q147" t="s">
        <v>1293</v>
      </c>
      <c r="R147" t="s">
        <v>1294</v>
      </c>
      <c r="S147" t="s">
        <v>1295</v>
      </c>
      <c r="T147" t="s">
        <v>1296</v>
      </c>
      <c r="U147" t="s">
        <v>1297</v>
      </c>
      <c r="V147" t="s">
        <v>1298</v>
      </c>
    </row>
    <row r="148" spans="1:22" x14ac:dyDescent="0.25">
      <c r="A148" t="s">
        <v>1299</v>
      </c>
      <c r="B148" t="s">
        <v>1300</v>
      </c>
      <c r="C148" t="str">
        <f t="shared" si="8"/>
        <v>AmazonBasics New Release Nylon USB-A to Lightning Cable Cord, MFi Certified Charger for Apple iPhone, iPad, Silver, 6-Ft</v>
      </c>
      <c r="D148" t="str" cm="1">
        <f t="array" ref="D148">PROPER(_xlfn.TEXTJOIN(" ", TRUE, INDEX(_xlfn.FILTERXML("&lt;t&gt;&lt;s&gt;" &amp; SUBSTITUTE(C148," ","&lt;/s&gt;&lt;s&gt;") &amp; "&lt;/s&gt;&lt;/t&gt;", "//s"), _xlfn.SEQUENCE(4))))</f>
        <v>Amazonbasics New Release Nylon</v>
      </c>
      <c r="E148" t="str">
        <f t="shared" si="9"/>
        <v>Lightning Cable Cord, MFi Certified Charger for Apple iPhone, iPad, Silver, 6-Ft</v>
      </c>
      <c r="F148" t="s">
        <v>17</v>
      </c>
      <c r="G148" t="str">
        <f t="shared" si="10"/>
        <v>USBCables</v>
      </c>
      <c r="H148" s="7" t="str">
        <f t="array" aca="1" ref="H148" ca="1">_xlfn.TEXTJOIN("", TRUE, IF((ROW(INDIRECT("1:" &amp; LEN(G148)))&gt;1) * (CODE(MID(G148, ROW(INDIRECT("1:" &amp; LEN(G148))), 1))&gt;=65) * (CODE(MID(G148, ROW(INDIRECT("1:" &amp; LEN(G148))), 1))&lt;=90), " " &amp; MID(G148, ROW(INDIRECT("1:" &amp; LEN(G148))), 1), MID(G148, ROW(INDIRECT("1:" &amp; LEN(G148))), 1)))</f>
        <v>U S B Cables</v>
      </c>
      <c r="I148">
        <v>999</v>
      </c>
      <c r="J148" s="2">
        <v>2100</v>
      </c>
      <c r="K148" s="1">
        <v>0.52</v>
      </c>
      <c r="L148">
        <v>4.5</v>
      </c>
      <c r="M148" s="4">
        <v>5492</v>
      </c>
      <c r="N148" t="s">
        <v>495</v>
      </c>
      <c r="O148" t="str">
        <f t="shared" si="11"/>
        <v>Added Protection: An Additional Layer Of Protection Has Been Added To The Lightning And Usb Ends To Improve Durability And Reduce Fraying;</v>
      </c>
      <c r="P148" t="s">
        <v>1301</v>
      </c>
      <c r="Q148" t="s">
        <v>1302</v>
      </c>
      <c r="R148" t="s">
        <v>1303</v>
      </c>
      <c r="S148" t="s">
        <v>1304</v>
      </c>
      <c r="T148" t="s">
        <v>1305</v>
      </c>
      <c r="U148" t="s">
        <v>1306</v>
      </c>
      <c r="V148" t="s">
        <v>1307</v>
      </c>
    </row>
    <row r="149" spans="1:22" x14ac:dyDescent="0.25">
      <c r="A149" t="s">
        <v>1308</v>
      </c>
      <c r="B149" t="s">
        <v>1309</v>
      </c>
      <c r="C149" t="str">
        <f t="shared" si="8"/>
        <v>Ambrane Fast 100W Output Cable with Type-C to Type-C for Mobile, Laptop, Macbook and Table Charging, 480mbps Data Sync Speed, Braided Cable, 1.5m Length (ABCC-100, Black-Grey)</v>
      </c>
      <c r="D149" t="str" cm="1">
        <f t="array" ref="D149">PROPER(_xlfn.TEXTJOIN(" ", TRUE, INDEX(_xlfn.FILTERXML("&lt;t&gt;&lt;s&gt;" &amp; SUBSTITUTE(C149," ","&lt;/s&gt;&lt;s&gt;") &amp; "&lt;/s&gt;&lt;/t&gt;", "//s"), _xlfn.SEQUENCE(4))))</f>
        <v>Ambrane Fast 100W Output</v>
      </c>
      <c r="E149" t="str">
        <f t="shared" si="9"/>
        <v>Type-C to Type-C for Mobile, Laptop, Macbook and Table Charging, 480mbps Data Sync Speed, Braided Cable, 1.5m Length (ABCC-100, Black-Grey)</v>
      </c>
      <c r="F149" t="s">
        <v>17</v>
      </c>
      <c r="G149" t="str">
        <f t="shared" si="10"/>
        <v>USBCables</v>
      </c>
      <c r="H149" s="7" t="str">
        <f t="array" aca="1" ref="H149" ca="1">_xlfn.TEXTJOIN("", TRUE, IF((ROW(INDIRECT("1:" &amp; LEN(G149)))&gt;1) * (CODE(MID(G149, ROW(INDIRECT("1:" &amp; LEN(G149))), 1))&gt;=65) * (CODE(MID(G149, ROW(INDIRECT("1:" &amp; LEN(G149))), 1))&lt;=90), " " &amp; MID(G149, ROW(INDIRECT("1:" &amp; LEN(G149))), 1), MID(G149, ROW(INDIRECT("1:" &amp; LEN(G149))), 1)))</f>
        <v>U S B Cables</v>
      </c>
      <c r="I149">
        <v>499</v>
      </c>
      <c r="J149">
        <v>899</v>
      </c>
      <c r="K149" s="1">
        <v>0.44</v>
      </c>
      <c r="L149">
        <v>4.2</v>
      </c>
      <c r="M149" s="4">
        <v>919</v>
      </c>
      <c r="N149" t="s">
        <v>1310</v>
      </c>
      <c r="O149" t="str">
        <f t="shared" si="11"/>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v>
      </c>
      <c r="P149" t="s">
        <v>1311</v>
      </c>
      <c r="Q149" t="s">
        <v>1312</v>
      </c>
      <c r="R149" t="s">
        <v>1313</v>
      </c>
      <c r="S149" t="s">
        <v>1314</v>
      </c>
      <c r="T149" t="s">
        <v>1315</v>
      </c>
      <c r="U149" t="s">
        <v>1316</v>
      </c>
      <c r="V149" t="s">
        <v>1317</v>
      </c>
    </row>
    <row r="150" spans="1:22" x14ac:dyDescent="0.25">
      <c r="A150" t="s">
        <v>1318</v>
      </c>
      <c r="B150" t="s">
        <v>1319</v>
      </c>
      <c r="C150" t="str">
        <f t="shared" si="8"/>
        <v>BlueRigger Digital Optical Audio Toslink Cable (3.3 Feet 1 Meter) With 8 Channel (7.1) Audio Support (for Home Theatre, Xbox, Playstation etc.)</v>
      </c>
      <c r="D150" t="str" cm="1">
        <f t="array" ref="D150">PROPER(_xlfn.TEXTJOIN(" ", TRUE, INDEX(_xlfn.FILTERXML("&lt;t&gt;&lt;s&gt;" &amp; SUBSTITUTE(C150," ","&lt;/s&gt;&lt;s&gt;") &amp; "&lt;/s&gt;&lt;/t&gt;", "//s"), _xlfn.SEQUENCE(4))))</f>
        <v>Bluerigger Digital Optical Audio</v>
      </c>
      <c r="E150" t="str">
        <f t="shared" si="9"/>
        <v>(3.3 Feet 1 Meter) With 8 Channel (7.1) Audio Support (for Home Theatre, Xbox, Playstation etc.)</v>
      </c>
      <c r="F150" t="s">
        <v>1320</v>
      </c>
      <c r="G150" t="str">
        <f t="shared" si="10"/>
        <v>OpticalCables</v>
      </c>
      <c r="H150" s="7" t="str">
        <f t="array" aca="1" ref="H150" ca="1">_xlfn.TEXTJOIN("", TRUE, IF((ROW(INDIRECT("1:" &amp; LEN(G150)))&gt;1) * (CODE(MID(G150, ROW(INDIRECT("1:" &amp; LEN(G150))), 1))&gt;=65) * (CODE(MID(G150, ROW(INDIRECT("1:" &amp; LEN(G150))), 1))&lt;=90), " " &amp; MID(G150, ROW(INDIRECT("1:" &amp; LEN(G150))), 1), MID(G150, ROW(INDIRECT("1:" &amp; LEN(G150))), 1)))</f>
        <v>Optical Cables</v>
      </c>
      <c r="I150">
        <v>416</v>
      </c>
      <c r="J150">
        <v>599</v>
      </c>
      <c r="K150" s="1">
        <v>0.31</v>
      </c>
      <c r="L150">
        <v>4.2</v>
      </c>
      <c r="M150" s="4">
        <v>30023</v>
      </c>
      <c r="N150" t="s">
        <v>1321</v>
      </c>
      <c r="O150" t="str">
        <f t="shared" si="11"/>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v>
      </c>
      <c r="P150" t="s">
        <v>1322</v>
      </c>
      <c r="Q150" t="s">
        <v>1323</v>
      </c>
      <c r="R150" t="s">
        <v>1324</v>
      </c>
      <c r="S150" t="s">
        <v>1325</v>
      </c>
      <c r="T150" t="s">
        <v>1326</v>
      </c>
      <c r="U150" t="s">
        <v>1327</v>
      </c>
      <c r="V150" t="s">
        <v>1328</v>
      </c>
    </row>
    <row r="151" spans="1:22" x14ac:dyDescent="0.25">
      <c r="A151" t="s">
        <v>1329</v>
      </c>
      <c r="B151" t="s">
        <v>1330</v>
      </c>
      <c r="C151" t="str">
        <f t="shared" si="8"/>
        <v>Duracell Type-C To Micro 1.2M braided Sync and Charge Cable, USB C to Micro Fast Charge Compatible for fast data transmission (Black)</v>
      </c>
      <c r="D151" t="str" cm="1">
        <f t="array" ref="D151">PROPER(_xlfn.TEXTJOIN(" ", TRUE, INDEX(_xlfn.FILTERXML("&lt;t&gt;&lt;s&gt;" &amp; SUBSTITUTE(C151," ","&lt;/s&gt;&lt;s&gt;") &amp; "&lt;/s&gt;&lt;/t&gt;", "//s"), _xlfn.SEQUENCE(4))))</f>
        <v>Duracell Type-C To Micro</v>
      </c>
      <c r="E151" t="str">
        <f t="shared" si="9"/>
        <v>Sync and Charge Cable, USB C to Micro Fast Charge Compatible for fast data transmission (Black)</v>
      </c>
      <c r="F151" t="s">
        <v>17</v>
      </c>
      <c r="G151" t="str">
        <f t="shared" si="10"/>
        <v>USBCables</v>
      </c>
      <c r="H151" s="7" t="str">
        <f t="array" aca="1" ref="H151" ca="1">_xlfn.TEXTJOIN("", TRUE, IF((ROW(INDIRECT("1:" &amp; LEN(G151)))&gt;1) * (CODE(MID(G151, ROW(INDIRECT("1:" &amp; LEN(G151))), 1))&gt;=65) * (CODE(MID(G151, ROW(INDIRECT("1:" &amp; LEN(G151))), 1))&lt;=90), " " &amp; MID(G151, ROW(INDIRECT("1:" &amp; LEN(G151))), 1), MID(G151, ROW(INDIRECT("1:" &amp; LEN(G151))), 1)))</f>
        <v>U S B Cables</v>
      </c>
      <c r="I151">
        <v>368</v>
      </c>
      <c r="J151">
        <v>699</v>
      </c>
      <c r="K151" s="1">
        <v>0.47</v>
      </c>
      <c r="L151">
        <v>4.2</v>
      </c>
      <c r="M151" s="4">
        <v>387</v>
      </c>
      <c r="N151" t="s">
        <v>1331</v>
      </c>
      <c r="O151" t="str">
        <f t="shared" si="11"/>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v>
      </c>
      <c r="P151" t="s">
        <v>1332</v>
      </c>
      <c r="Q151" t="s">
        <v>1333</v>
      </c>
      <c r="R151" t="s">
        <v>1334</v>
      </c>
      <c r="S151" t="s">
        <v>1335</v>
      </c>
      <c r="T151" t="s">
        <v>1336</v>
      </c>
      <c r="U151" t="s">
        <v>1337</v>
      </c>
      <c r="V151" t="s">
        <v>1338</v>
      </c>
    </row>
    <row r="152" spans="1:22" x14ac:dyDescent="0.25">
      <c r="A152" t="s">
        <v>1339</v>
      </c>
      <c r="B152" t="s">
        <v>1340</v>
      </c>
      <c r="C152" t="str">
        <f t="shared" si="8"/>
        <v>VU 138 cm (55 inches) Premium Series 4K Ultra HD Smart IPS LED TV 55UT (Black)</v>
      </c>
      <c r="D152" t="str" cm="1">
        <f t="array" ref="D152">PROPER(_xlfn.TEXTJOIN(" ", TRUE, INDEX(_xlfn.FILTERXML("&lt;t&gt;&lt;s&gt;" &amp; SUBSTITUTE(C152," ","&lt;/s&gt;&lt;s&gt;") &amp; "&lt;/s&gt;&lt;/t&gt;", "//s"), _xlfn.SEQUENCE(4))))</f>
        <v>Vu 138 Cm (55</v>
      </c>
      <c r="E152" t="str">
        <f t="shared" si="9"/>
        <v>Series 4K Ultra HD Smart IPS LED TV 55UT (Black)</v>
      </c>
      <c r="F152" t="s">
        <v>167</v>
      </c>
      <c r="G152" t="str">
        <f t="shared" si="10"/>
        <v>SmartTelevisions</v>
      </c>
      <c r="H152" s="7" t="str">
        <f t="array" aca="1" ref="H152" ca="1">_xlfn.TEXTJOIN("", TRUE, IF((ROW(INDIRECT("1:" &amp; LEN(G152)))&gt;1) * (CODE(MID(G152, ROW(INDIRECT("1:" &amp; LEN(G152))), 1))&gt;=65) * (CODE(MID(G152, ROW(INDIRECT("1:" &amp; LEN(G152))), 1))&lt;=90), " " &amp; MID(G152, ROW(INDIRECT("1:" &amp; LEN(G152))), 1), MID(G152, ROW(INDIRECT("1:" &amp; LEN(G152))), 1)))</f>
        <v>Smart Televisions</v>
      </c>
      <c r="I152" s="2">
        <v>29990</v>
      </c>
      <c r="J152" s="2">
        <v>65000</v>
      </c>
      <c r="K152" s="1">
        <v>0.54</v>
      </c>
      <c r="L152">
        <v>4.0999999999999996</v>
      </c>
      <c r="M152" s="4">
        <v>211</v>
      </c>
      <c r="N152" t="s">
        <v>1341</v>
      </c>
      <c r="O152" t="str">
        <f t="shared" si="11"/>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152" t="s">
        <v>1342</v>
      </c>
      <c r="Q152" t="s">
        <v>1343</v>
      </c>
      <c r="R152" t="s">
        <v>1344</v>
      </c>
      <c r="S152" t="s">
        <v>1345</v>
      </c>
      <c r="T152" t="s">
        <v>1346</v>
      </c>
      <c r="U152" t="s">
        <v>1347</v>
      </c>
      <c r="V152" t="s">
        <v>1348</v>
      </c>
    </row>
    <row r="153" spans="1:22" x14ac:dyDescent="0.25">
      <c r="A153" t="s">
        <v>1349</v>
      </c>
      <c r="B153" t="s">
        <v>1350</v>
      </c>
      <c r="C153" t="str">
        <f t="shared" si="8"/>
        <v>Zoul USB Type C Fast Charging 3A Nylon Braided Data Cable Quick Charger Cable QC 3.0 for Samsung Galaxy M31s M30 S10 S9 S20 Plus, Note 10 9 8, A20e A40 A50 A70 (1M, Grey)</v>
      </c>
      <c r="D153" t="str" cm="1">
        <f t="array" ref="D153">PROPER(_xlfn.TEXTJOIN(" ", TRUE, INDEX(_xlfn.FILTERXML("&lt;t&gt;&lt;s&gt;" &amp; SUBSTITUTE(C153," ","&lt;/s&gt;&lt;s&gt;") &amp; "&lt;/s&gt;&lt;/t&gt;", "//s"), _xlfn.SEQUENCE(4))))</f>
        <v>Zoul Usb Type C</v>
      </c>
      <c r="E153" t="str">
        <f t="shared" si="9"/>
        <v>3A Nylon Braided Data Cable Quick Charger Cable QC 3.0 for Samsung Galaxy M31s M30 S10 S9 S20 Plus, Note 10 9 8, A20e A40 A50 A70 (1M, Grey)</v>
      </c>
      <c r="F153" t="s">
        <v>17</v>
      </c>
      <c r="G153" t="str">
        <f t="shared" si="10"/>
        <v>USBCables</v>
      </c>
      <c r="H153" s="7" t="str">
        <f t="array" aca="1" ref="H153" ca="1">_xlfn.TEXTJOIN("", TRUE, IF((ROW(INDIRECT("1:" &amp; LEN(G153)))&gt;1) * (CODE(MID(G153, ROW(INDIRECT("1:" &amp; LEN(G153))), 1))&gt;=65) * (CODE(MID(G153, ROW(INDIRECT("1:" &amp; LEN(G153))), 1))&lt;=90), " " &amp; MID(G153, ROW(INDIRECT("1:" &amp; LEN(G153))), 1), MID(G153, ROW(INDIRECT("1:" &amp; LEN(G153))), 1)))</f>
        <v>U S B Cables</v>
      </c>
      <c r="I153">
        <v>339</v>
      </c>
      <c r="J153" s="2">
        <v>1099</v>
      </c>
      <c r="K153" s="1">
        <v>0.69</v>
      </c>
      <c r="L153">
        <v>4.3</v>
      </c>
      <c r="M153" s="4">
        <v>974</v>
      </c>
      <c r="N153" t="s">
        <v>1351</v>
      </c>
      <c r="O153" t="str">
        <f t="shared" si="11"/>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v>
      </c>
      <c r="P153" t="s">
        <v>321</v>
      </c>
      <c r="Q153" t="s">
        <v>322</v>
      </c>
      <c r="R153" t="s">
        <v>323</v>
      </c>
      <c r="S153" t="s">
        <v>324</v>
      </c>
      <c r="T153" t="s">
        <v>325</v>
      </c>
      <c r="U153" t="s">
        <v>1352</v>
      </c>
      <c r="V153" t="s">
        <v>1353</v>
      </c>
    </row>
    <row r="154" spans="1:22" x14ac:dyDescent="0.25">
      <c r="A154" t="s">
        <v>1354</v>
      </c>
      <c r="B154" t="s">
        <v>1355</v>
      </c>
      <c r="C154" t="str">
        <f t="shared" si="8"/>
        <v>Samsung 80 cm (32 inches) Wondertainment Series HD Ready LED Smart TV UA32TE40AAKBXL (Titan Gray)</v>
      </c>
      <c r="D154" t="str" cm="1">
        <f t="array" ref="D154">PROPER(_xlfn.TEXTJOIN(" ", TRUE, INDEX(_xlfn.FILTERXML("&lt;t&gt;&lt;s&gt;" &amp; SUBSTITUTE(C154," ","&lt;/s&gt;&lt;s&gt;") &amp; "&lt;/s&gt;&lt;/t&gt;", "//s"), _xlfn.SEQUENCE(4))))</f>
        <v>Samsung 80 Cm (32</v>
      </c>
      <c r="E154" t="str">
        <f t="shared" si="9"/>
        <v>Series HD Ready LED Smart TV UA32TE40AAKBXL (Titan Gray)</v>
      </c>
      <c r="F154" t="s">
        <v>167</v>
      </c>
      <c r="G154" t="str">
        <f t="shared" si="10"/>
        <v>SmartTelevisions</v>
      </c>
      <c r="H154" s="7" t="str">
        <f t="array" aca="1" ref="H154" ca="1">_xlfn.TEXTJOIN("", TRUE, IF((ROW(INDIRECT("1:" &amp; LEN(G154)))&gt;1) * (CODE(MID(G154, ROW(INDIRECT("1:" &amp; LEN(G154))), 1))&gt;=65) * (CODE(MID(G154, ROW(INDIRECT("1:" &amp; LEN(G154))), 1))&lt;=90), " " &amp; MID(G154, ROW(INDIRECT("1:" &amp; LEN(G154))), 1), MID(G154, ROW(INDIRECT("1:" &amp; LEN(G154))), 1)))</f>
        <v>Smart Televisions</v>
      </c>
      <c r="I154" s="2">
        <v>15490</v>
      </c>
      <c r="J154" s="2">
        <v>20900</v>
      </c>
      <c r="K154" s="1">
        <v>0.26</v>
      </c>
      <c r="L154">
        <v>4.3</v>
      </c>
      <c r="M154" s="4">
        <v>16299</v>
      </c>
      <c r="N154" t="s">
        <v>1356</v>
      </c>
      <c r="O154" t="str">
        <f t="shared" si="11"/>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v>
      </c>
      <c r="P154" t="s">
        <v>224</v>
      </c>
      <c r="Q154" t="s">
        <v>225</v>
      </c>
      <c r="R154" t="s">
        <v>226</v>
      </c>
      <c r="S154" t="s">
        <v>227</v>
      </c>
      <c r="T154" t="s">
        <v>228</v>
      </c>
      <c r="U154" t="s">
        <v>1357</v>
      </c>
      <c r="V154" t="s">
        <v>1358</v>
      </c>
    </row>
    <row r="155" spans="1:22" x14ac:dyDescent="0.25">
      <c r="A155" t="s">
        <v>1359</v>
      </c>
      <c r="B155" t="s">
        <v>1360</v>
      </c>
      <c r="C155" t="str">
        <f t="shared" si="8"/>
        <v>MI Xiaomi USB Type C HYperCharge Cable 6A 100cm Sturdy and Durable Black Supports 120W HyperCharging</v>
      </c>
      <c r="D155" t="str" cm="1">
        <f t="array" ref="D155">PROPER(_xlfn.TEXTJOIN(" ", TRUE, INDEX(_xlfn.FILTERXML("&lt;t&gt;&lt;s&gt;" &amp; SUBSTITUTE(C155," ","&lt;/s&gt;&lt;s&gt;") &amp; "&lt;/s&gt;&lt;/t&gt;", "//s"), _xlfn.SEQUENCE(4))))</f>
        <v>Mi Xiaomi Usb Type</v>
      </c>
      <c r="E155" t="str">
        <f t="shared" si="9"/>
        <v>Cable 6A 100cm Sturdy and Durable Black Supports 120W HyperCharging</v>
      </c>
      <c r="F155" t="s">
        <v>17</v>
      </c>
      <c r="G155" t="str">
        <f t="shared" si="10"/>
        <v>USBCables</v>
      </c>
      <c r="H155" s="7" t="str">
        <f t="array" aca="1" ref="H155" ca="1">_xlfn.TEXTJOIN("", TRUE, IF((ROW(INDIRECT("1:" &amp; LEN(G155)))&gt;1) * (CODE(MID(G155, ROW(INDIRECT("1:" &amp; LEN(G155))), 1))&gt;=65) * (CODE(MID(G155, ROW(INDIRECT("1:" &amp; LEN(G155))), 1))&lt;=90), " " &amp; MID(G155, ROW(INDIRECT("1:" &amp; LEN(G155))), 1), MID(G155, ROW(INDIRECT("1:" &amp; LEN(G155))), 1)))</f>
        <v>U S B Cables</v>
      </c>
      <c r="I155">
        <v>499</v>
      </c>
      <c r="J155" s="2">
        <v>1299</v>
      </c>
      <c r="K155" s="1">
        <v>0.62</v>
      </c>
      <c r="L155">
        <v>4.3</v>
      </c>
      <c r="M155" s="4">
        <v>30411</v>
      </c>
      <c r="N155" t="s">
        <v>1361</v>
      </c>
      <c r="O155" t="str">
        <f t="shared" si="11"/>
        <v>Supports 120W Fast Charging|High Quality Design</v>
      </c>
      <c r="P155" t="s">
        <v>87</v>
      </c>
      <c r="Q155" t="s">
        <v>88</v>
      </c>
      <c r="R155" t="s">
        <v>89</v>
      </c>
      <c r="S155" t="s">
        <v>90</v>
      </c>
      <c r="T155" t="s">
        <v>91</v>
      </c>
      <c r="U155" t="s">
        <v>1362</v>
      </c>
      <c r="V155" t="s">
        <v>1363</v>
      </c>
    </row>
    <row r="156" spans="1:22" x14ac:dyDescent="0.25">
      <c r="A156" t="s">
        <v>1364</v>
      </c>
      <c r="B156" t="s">
        <v>1365</v>
      </c>
      <c r="C156" t="str">
        <f t="shared" si="8"/>
        <v>GENERIC Ultra-Mini Bluetooth CSR 4.0 USB Dongle Adapter for Windows Computer ( Black:Golden)</v>
      </c>
      <c r="D156" t="str" cm="1">
        <f t="array" ref="D156">PROPER(_xlfn.TEXTJOIN(" ", TRUE, INDEX(_xlfn.FILTERXML("&lt;t&gt;&lt;s&gt;" &amp; SUBSTITUTE(C156," ","&lt;/s&gt;&lt;s&gt;") &amp; "&lt;/s&gt;&lt;/t&gt;", "//s"), _xlfn.SEQUENCE(4))))</f>
        <v>Generic Ultra-Mini Bluetooth Csr</v>
      </c>
      <c r="E156" t="str">
        <f t="shared" si="9"/>
        <v>Dongle Adapter for Windows Computer ( Black:Golden)</v>
      </c>
      <c r="F156" t="s">
        <v>96</v>
      </c>
      <c r="G156" t="str">
        <f t="shared" si="10"/>
        <v>WirelessUSBAdapters</v>
      </c>
      <c r="H156" s="7" t="str">
        <f t="array" aca="1" ref="H156" ca="1">_xlfn.TEXTJOIN("", TRUE, IF((ROW(INDIRECT("1:" &amp; LEN(G156)))&gt;1) * (CODE(MID(G156, ROW(INDIRECT("1:" &amp; LEN(G156))), 1))&gt;=65) * (CODE(MID(G156, ROW(INDIRECT("1:" &amp; LEN(G156))), 1))&lt;=90), " " &amp; MID(G156, ROW(INDIRECT("1:" &amp; LEN(G156))), 1), MID(G156, ROW(INDIRECT("1:" &amp; LEN(G156))), 1)))</f>
        <v>Wireless U S B Adapters</v>
      </c>
      <c r="I156">
        <v>249</v>
      </c>
      <c r="J156">
        <v>399</v>
      </c>
      <c r="K156" s="1">
        <v>0.38</v>
      </c>
      <c r="L156">
        <v>3.4</v>
      </c>
      <c r="M156" s="4">
        <v>4642</v>
      </c>
      <c r="N156" t="s">
        <v>1366</v>
      </c>
      <c r="O156" t="str">
        <f t="shared" si="11"/>
        <v>Item Design May Vary As Per Stock Availability.|Compatibility -Windows 10, Windows 8, Windows 7, Xp, Vista,2003, 2000,Me, Bluetooth-Enabled Devices, Like Iphone, Ipad, Ipod,Samsung Galaxy,Note,Smart Phones, Tablets, Keyboards,Headsets &amp; More|Csr 4.0 Dongle -Support Bluetooth Voice And Date Transmission|Country Of Origin: China</v>
      </c>
      <c r="P156" t="s">
        <v>1367</v>
      </c>
      <c r="Q156" t="s">
        <v>1368</v>
      </c>
      <c r="R156" t="s">
        <v>1369</v>
      </c>
      <c r="S156" t="s">
        <v>1370</v>
      </c>
      <c r="T156" t="s">
        <v>1371</v>
      </c>
      <c r="U156" t="s">
        <v>1372</v>
      </c>
      <c r="V156" t="s">
        <v>1373</v>
      </c>
    </row>
    <row r="157" spans="1:22" x14ac:dyDescent="0.25">
      <c r="A157" t="s">
        <v>1374</v>
      </c>
      <c r="B157" t="s">
        <v>12971</v>
      </c>
      <c r="C157" t="str">
        <f t="shared" si="8"/>
        <v>7SEVEN Compatible for Tata Sky Remote Original Set Top¬†HD Box and Suitable for SD Tata Play setup Box Remote Control</v>
      </c>
      <c r="D157" t="str" cm="1">
        <f t="array" ref="D157">PROPER(_xlfn.TEXTJOIN(" ", TRUE, INDEX(_xlfn.FILTERXML("&lt;t&gt;&lt;s&gt;" &amp; SUBSTITUTE(C157," ","&lt;/s&gt;&lt;s&gt;") &amp; "&lt;/s&gt;&lt;/t&gt;", "//s"), _xlfn.SEQUENCE(4))))</f>
        <v>7Seven Compatible For Tata</v>
      </c>
      <c r="E157" t="str">
        <f t="shared" si="9"/>
        <v>Original Set Top¬†HD Box and Suitable for SD Tata Play setup Box Remote Control</v>
      </c>
      <c r="F157" t="s">
        <v>459</v>
      </c>
      <c r="G157" t="str">
        <f t="shared" si="10"/>
        <v>RemoteControls</v>
      </c>
      <c r="H157" s="7" t="str">
        <f t="array" aca="1" ref="H157" ca="1">_xlfn.TEXTJOIN("", TRUE, IF((ROW(INDIRECT("1:" &amp; LEN(G157)))&gt;1) * (CODE(MID(G157, ROW(INDIRECT("1:" &amp; LEN(G157))), 1))&gt;=65) * (CODE(MID(G157, ROW(INDIRECT("1:" &amp; LEN(G157))), 1))&lt;=90), " " &amp; MID(G157, ROW(INDIRECT("1:" &amp; LEN(G157))), 1), MID(G157, ROW(INDIRECT("1:" &amp; LEN(G157))), 1)))</f>
        <v>Remote Controls</v>
      </c>
      <c r="I157">
        <v>399</v>
      </c>
      <c r="J157">
        <v>799</v>
      </c>
      <c r="K157" s="1">
        <v>0.5</v>
      </c>
      <c r="L157">
        <v>4.3</v>
      </c>
      <c r="M157" s="4">
        <v>12</v>
      </c>
      <c r="N157" t="s">
        <v>1375</v>
      </c>
      <c r="O157" t="str">
        <f t="shared" si="11"/>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v>
      </c>
      <c r="P157" t="s">
        <v>1376</v>
      </c>
      <c r="Q157" t="s">
        <v>1377</v>
      </c>
      <c r="R157" t="s">
        <v>1378</v>
      </c>
      <c r="S157" t="s">
        <v>1379</v>
      </c>
      <c r="T157" t="s">
        <v>1380</v>
      </c>
      <c r="U157" t="s">
        <v>1381</v>
      </c>
      <c r="V157" t="s">
        <v>1382</v>
      </c>
    </row>
    <row r="158" spans="1:22" x14ac:dyDescent="0.25">
      <c r="A158" t="s">
        <v>1383</v>
      </c>
      <c r="B158" t="s">
        <v>1384</v>
      </c>
      <c r="C158" t="str">
        <f t="shared" si="8"/>
        <v>Belkin Apple Certified Lightning To Type C Cable, Fast Charging For Iphone, Ipad, Air Pods, 3.3 Feet (1 Meters) White</v>
      </c>
      <c r="D158" t="str" cm="1">
        <f t="array" ref="D158">PROPER(_xlfn.TEXTJOIN(" ", TRUE, INDEX(_xlfn.FILTERXML("&lt;t&gt;&lt;s&gt;" &amp; SUBSTITUTE(C158," ","&lt;/s&gt;&lt;s&gt;") &amp; "&lt;/s&gt;&lt;/t&gt;", "//s"), _xlfn.SEQUENCE(4))))</f>
        <v>Belkin Apple Certified Lightning</v>
      </c>
      <c r="E158" t="str">
        <f t="shared" si="9"/>
        <v>C Cable, Fast Charging For Iphone, Ipad, Air Pods, 3.3 Feet (1 Meters) White</v>
      </c>
      <c r="F158" t="s">
        <v>17</v>
      </c>
      <c r="G158" t="str">
        <f t="shared" si="10"/>
        <v>USBCables</v>
      </c>
      <c r="H158" s="7" t="str">
        <f t="array" aca="1" ref="H158" ca="1">_xlfn.TEXTJOIN("", TRUE, IF((ROW(INDIRECT("1:" &amp; LEN(G158)))&gt;1) * (CODE(MID(G158, ROW(INDIRECT("1:" &amp; LEN(G158))), 1))&gt;=65) * (CODE(MID(G158, ROW(INDIRECT("1:" &amp; LEN(G158))), 1))&lt;=90), " " &amp; MID(G158, ROW(INDIRECT("1:" &amp; LEN(G158))), 1), MID(G158, ROW(INDIRECT("1:" &amp; LEN(G158))), 1)))</f>
        <v>U S B Cables</v>
      </c>
      <c r="I158" s="2">
        <v>1499</v>
      </c>
      <c r="J158" s="2">
        <v>1999</v>
      </c>
      <c r="K158" s="1">
        <v>0.25</v>
      </c>
      <c r="L158">
        <v>4.4000000000000004</v>
      </c>
      <c r="M158" s="4">
        <v>1951</v>
      </c>
      <c r="N158" t="s">
        <v>1385</v>
      </c>
      <c r="O158" t="str">
        <f t="shared" si="11"/>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v>
      </c>
      <c r="P158" t="s">
        <v>1079</v>
      </c>
      <c r="Q158" t="s">
        <v>1080</v>
      </c>
      <c r="R158" t="s">
        <v>1081</v>
      </c>
      <c r="S158" t="s">
        <v>1082</v>
      </c>
      <c r="T158" t="s">
        <v>1083</v>
      </c>
      <c r="U158" t="s">
        <v>1386</v>
      </c>
      <c r="V158" t="s">
        <v>1387</v>
      </c>
    </row>
    <row r="159" spans="1:22" x14ac:dyDescent="0.25">
      <c r="A159" t="s">
        <v>1388</v>
      </c>
      <c r="B159" t="s">
        <v>1389</v>
      </c>
      <c r="C159" t="str">
        <f t="shared" si="8"/>
        <v>EGate i9 Pro-Max 1080p Native Full HD Projector 4k Support | 3600 L (330 ANSI ) | 150" (381 cm) Large Screen | VGA, AV, HDMI, SD Card, USB, Audio Out | (E03i31 E04i32) Black</v>
      </c>
      <c r="D159" t="str" cm="1">
        <f t="array" ref="D159">PROPER(_xlfn.TEXTJOIN(" ", TRUE, INDEX(_xlfn.FILTERXML("&lt;t&gt;&lt;s&gt;" &amp; SUBSTITUTE(C159," ","&lt;/s&gt;&lt;s&gt;") &amp; "&lt;/s&gt;&lt;/t&gt;", "//s"), _xlfn.SEQUENCE(4))))</f>
        <v>Egate I9 Pro-Max 1080P</v>
      </c>
      <c r="E159" t="str">
        <f t="shared" si="9"/>
        <v>HD Projector 4k Support | 3600 L (330 ANSI ) | 150" (381 cm) Large Screen | VGA, AV, HDMI, SD Card, USB, Audio Out | (E03i31 E04i32) Black</v>
      </c>
      <c r="F159" t="s">
        <v>1390</v>
      </c>
      <c r="G159" t="str">
        <f t="shared" si="10"/>
        <v>Projectors</v>
      </c>
      <c r="H159" s="7" t="str">
        <f t="array" aca="1" ref="H159" ca="1">_xlfn.TEXTJOIN("", TRUE, IF((ROW(INDIRECT("1:" &amp; LEN(G159)))&gt;1) * (CODE(MID(G159, ROW(INDIRECT("1:" &amp; LEN(G159))), 1))&gt;=65) * (CODE(MID(G159, ROW(INDIRECT("1:" &amp; LEN(G159))), 1))&lt;=90), " " &amp; MID(G159, ROW(INDIRECT("1:" &amp; LEN(G159))), 1), MID(G159, ROW(INDIRECT("1:" &amp; LEN(G159))), 1)))</f>
        <v>Projectors</v>
      </c>
      <c r="I159" s="2">
        <v>9490</v>
      </c>
      <c r="J159" s="2">
        <v>15990</v>
      </c>
      <c r="K159" s="1">
        <v>0.41</v>
      </c>
      <c r="L159">
        <v>3.9</v>
      </c>
      <c r="M159" s="4">
        <v>10480</v>
      </c>
      <c r="N159" t="s">
        <v>1391</v>
      </c>
      <c r="O159" t="str">
        <f t="shared" si="11"/>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v>
      </c>
      <c r="P159" t="s">
        <v>1392</v>
      </c>
      <c r="Q159" t="s">
        <v>1393</v>
      </c>
      <c r="R159" t="s">
        <v>1394</v>
      </c>
      <c r="S159" t="s">
        <v>1395</v>
      </c>
      <c r="T159" t="s">
        <v>1396</v>
      </c>
      <c r="U159" t="s">
        <v>1397</v>
      </c>
      <c r="V159" t="s">
        <v>1398</v>
      </c>
    </row>
    <row r="160" spans="1:22" x14ac:dyDescent="0.25">
      <c r="A160" t="s">
        <v>1399</v>
      </c>
      <c r="B160" t="s">
        <v>1400</v>
      </c>
      <c r="C160" t="str">
        <f t="shared" si="8"/>
        <v>ZEBRONICS HAA2021 HDMI version 2.1 cable with 8K @ 60Hz, 4K @ 120Hz, eARC and CEC support, 3D compatible, 2 meters length, 48Gbps max and Gold-plated connectors</v>
      </c>
      <c r="D160" t="str" cm="1">
        <f t="array" ref="D160">PROPER(_xlfn.TEXTJOIN(" ", TRUE, INDEX(_xlfn.FILTERXML("&lt;t&gt;&lt;s&gt;" &amp; SUBSTITUTE(C160," ","&lt;/s&gt;&lt;s&gt;") &amp; "&lt;/s&gt;&lt;/t&gt;", "//s"), _xlfn.SEQUENCE(4))))</f>
        <v>Zebronics Haa2021 Hdmi Version</v>
      </c>
      <c r="E160" t="str">
        <f t="shared" si="9"/>
        <v>with 8K @ 60Hz, 4K @ 120Hz, eARC and CEC support, 3D compatible, 2 meters length, 48Gbps max and Gold-plated connectors</v>
      </c>
      <c r="F160" t="s">
        <v>127</v>
      </c>
      <c r="G160" t="str">
        <f t="shared" si="10"/>
        <v>HDMICables</v>
      </c>
      <c r="H160" s="7" t="str">
        <f t="array" aca="1" ref="H160" ca="1">_xlfn.TEXTJOIN("", TRUE, IF((ROW(INDIRECT("1:" &amp; LEN(G160)))&gt;1) * (CODE(MID(G160, ROW(INDIRECT("1:" &amp; LEN(G160))), 1))&gt;=65) * (CODE(MID(G160, ROW(INDIRECT("1:" &amp; LEN(G160))), 1))&lt;=90), " " &amp; MID(G160, ROW(INDIRECT("1:" &amp; LEN(G160))), 1), MID(G160, ROW(INDIRECT("1:" &amp; LEN(G160))), 1)))</f>
        <v>H D M I Cables</v>
      </c>
      <c r="I160">
        <v>637</v>
      </c>
      <c r="J160" s="2">
        <v>1499</v>
      </c>
      <c r="K160" s="1">
        <v>0.57999999999999996</v>
      </c>
      <c r="L160">
        <v>4.0999999999999996</v>
      </c>
      <c r="M160" s="4">
        <v>24</v>
      </c>
      <c r="N160" t="s">
        <v>1401</v>
      </c>
      <c r="O160" t="str">
        <f t="shared" si="11"/>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v>
      </c>
      <c r="P160" t="s">
        <v>1402</v>
      </c>
      <c r="Q160" t="s">
        <v>1403</v>
      </c>
      <c r="R160" t="s">
        <v>1404</v>
      </c>
      <c r="S160" t="s">
        <v>1405</v>
      </c>
      <c r="T160" t="s">
        <v>1406</v>
      </c>
      <c r="U160" t="s">
        <v>1407</v>
      </c>
      <c r="V160" t="s">
        <v>1408</v>
      </c>
    </row>
    <row r="161" spans="1:22" x14ac:dyDescent="0.25">
      <c r="A161" t="s">
        <v>1409</v>
      </c>
      <c r="B161" t="s">
        <v>12972</v>
      </c>
      <c r="C161" t="str">
        <f t="shared" si="8"/>
        <v>7SEVEN Compatible for Sony Bravia LCD LED UHD OLED QLED 4K Ultra HD TV remote control with YouTube and NETFLIX Hotkeys. Universal Replacement for Original Sony Smart Android tv Remote Control</v>
      </c>
      <c r="D161" t="str" cm="1">
        <f t="array" ref="D161">PROPER(_xlfn.TEXTJOIN(" ", TRUE, INDEX(_xlfn.FILTERXML("&lt;t&gt;&lt;s&gt;" &amp; SUBSTITUTE(C161," ","&lt;/s&gt;&lt;s&gt;") &amp; "&lt;/s&gt;&lt;/t&gt;", "//s"), _xlfn.SEQUENCE(4))))</f>
        <v>7Seven Compatible For Sony</v>
      </c>
      <c r="E161" t="str">
        <f t="shared" si="9"/>
        <v>LED UHD OLED QLED 4K Ultra HD TV remote control with YouTube and NETFLIX Hotkeys. Universal Replacement for Original Sony Smart Android tv Remote Control</v>
      </c>
      <c r="F161" t="s">
        <v>459</v>
      </c>
      <c r="G161" t="str">
        <f t="shared" si="10"/>
        <v>RemoteControls</v>
      </c>
      <c r="H161" s="7" t="str">
        <f t="array" aca="1" ref="H161" ca="1">_xlfn.TEXTJOIN("", TRUE, IF((ROW(INDIRECT("1:" &amp; LEN(G161)))&gt;1) * (CODE(MID(G161, ROW(INDIRECT("1:" &amp; LEN(G161))), 1))&gt;=65) * (CODE(MID(G161, ROW(INDIRECT("1:" &amp; LEN(G161))), 1))&lt;=90), " " &amp; MID(G161, ROW(INDIRECT("1:" &amp; LEN(G161))), 1), MID(G161, ROW(INDIRECT("1:" &amp; LEN(G161))), 1)))</f>
        <v>Remote Controls</v>
      </c>
      <c r="I161">
        <v>399</v>
      </c>
      <c r="J161">
        <v>899</v>
      </c>
      <c r="K161" s="1">
        <v>0.56000000000000005</v>
      </c>
      <c r="L161">
        <v>3.9</v>
      </c>
      <c r="M161" s="4">
        <v>254</v>
      </c>
      <c r="N161" t="s">
        <v>1410</v>
      </c>
      <c r="O161" t="str">
        <f t="shared" si="11"/>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v>
      </c>
      <c r="P161" t="s">
        <v>1411</v>
      </c>
      <c r="Q161" t="s">
        <v>1412</v>
      </c>
      <c r="R161" t="s">
        <v>1413</v>
      </c>
      <c r="S161" t="s">
        <v>1414</v>
      </c>
      <c r="T161" t="s">
        <v>1415</v>
      </c>
      <c r="U161" t="s">
        <v>1416</v>
      </c>
      <c r="V161" t="s">
        <v>1417</v>
      </c>
    </row>
    <row r="162" spans="1:22" x14ac:dyDescent="0.25">
      <c r="A162" t="s">
        <v>1418</v>
      </c>
      <c r="B162" t="s">
        <v>1419</v>
      </c>
      <c r="C162" t="str">
        <f t="shared" si="8"/>
        <v>AmazonBasics Digital Optical Coax to Analog RCA Audio Converter Adapter with Fiber Cable</v>
      </c>
      <c r="D162" t="str" cm="1">
        <f t="array" ref="D162">PROPER(_xlfn.TEXTJOIN(" ", TRUE, INDEX(_xlfn.FILTERXML("&lt;t&gt;&lt;s&gt;" &amp; SUBSTITUTE(C162," ","&lt;/s&gt;&lt;s&gt;") &amp; "&lt;/s&gt;&lt;/t&gt;", "//s"), _xlfn.SEQUENCE(4))))</f>
        <v>Amazonbasics Digital Optical Coax</v>
      </c>
      <c r="E162" t="str">
        <f t="shared" si="9"/>
        <v>RCA Audio Converter Adapter with Fiber Cable</v>
      </c>
      <c r="F162" t="s">
        <v>1320</v>
      </c>
      <c r="G162" t="str">
        <f t="shared" si="10"/>
        <v>OpticalCables</v>
      </c>
      <c r="H162" s="7" t="str">
        <f t="array" aca="1" ref="H162" ca="1">_xlfn.TEXTJOIN("", TRUE, IF((ROW(INDIRECT("1:" &amp; LEN(G162)))&gt;1) * (CODE(MID(G162, ROW(INDIRECT("1:" &amp; LEN(G162))), 1))&gt;=65) * (CODE(MID(G162, ROW(INDIRECT("1:" &amp; LEN(G162))), 1))&lt;=90), " " &amp; MID(G162, ROW(INDIRECT("1:" &amp; LEN(G162))), 1), MID(G162, ROW(INDIRECT("1:" &amp; LEN(G162))), 1)))</f>
        <v>Optical Cables</v>
      </c>
      <c r="I162" s="2">
        <v>1089</v>
      </c>
      <c r="J162" s="2">
        <v>1600</v>
      </c>
      <c r="K162" s="1">
        <v>0.32</v>
      </c>
      <c r="L162">
        <v>4</v>
      </c>
      <c r="M162" s="4">
        <v>3565</v>
      </c>
      <c r="N162" t="s">
        <v>1420</v>
      </c>
      <c r="O162" t="str">
        <f t="shared" si="11"/>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v>
      </c>
      <c r="P162" t="s">
        <v>1421</v>
      </c>
      <c r="Q162" t="s">
        <v>1422</v>
      </c>
      <c r="R162" t="s">
        <v>1423</v>
      </c>
      <c r="S162" t="s">
        <v>1424</v>
      </c>
      <c r="T162" t="s">
        <v>1425</v>
      </c>
      <c r="U162" t="s">
        <v>1426</v>
      </c>
      <c r="V162" t="s">
        <v>1427</v>
      </c>
    </row>
    <row r="163" spans="1:22" x14ac:dyDescent="0.25">
      <c r="A163" t="s">
        <v>1428</v>
      </c>
      <c r="B163" t="s">
        <v>1429</v>
      </c>
      <c r="C163" t="str">
        <f t="shared" si="8"/>
        <v>Wayona Type C Cable Nylon Braided USB C QC 3.0 Fast Charging Short Power Bank Cable for Samsung Galaxy S10e S10+ S10 S9 S9+ Note 9 S8 Note 8, LG G7 G5 G6, Moto G6 G7 (0.25M, Black)</v>
      </c>
      <c r="D163" t="str" cm="1">
        <f t="array" ref="D163">PROPER(_xlfn.TEXTJOIN(" ", TRUE, INDEX(_xlfn.FILTERXML("&lt;t&gt;&lt;s&gt;" &amp; SUBSTITUTE(C163," ","&lt;/s&gt;&lt;s&gt;") &amp; "&lt;/s&gt;&lt;/t&gt;", "//s"), _xlfn.SEQUENCE(4))))</f>
        <v>Wayona Type C Cable</v>
      </c>
      <c r="E163" t="str">
        <f t="shared" si="9"/>
        <v>USB C QC 3.0 Fast Charging Short Power Bank Cable for Samsung Galaxy S10e S10+ S10 S9 S9+ Note 9 S8 Note 8, LG G7 G5 G6, Moto G6 G7 (0.25M, Black)</v>
      </c>
      <c r="F163" t="s">
        <v>17</v>
      </c>
      <c r="G163" t="str">
        <f t="shared" si="10"/>
        <v>USBCables</v>
      </c>
      <c r="H163" s="7" t="str">
        <f t="array" aca="1" ref="H163" ca="1">_xlfn.TEXTJOIN("", TRUE, IF((ROW(INDIRECT("1:" &amp; LEN(G163)))&gt;1) * (CODE(MID(G163, ROW(INDIRECT("1:" &amp; LEN(G163))), 1))&gt;=65) * (CODE(MID(G163, ROW(INDIRECT("1:" &amp; LEN(G163))), 1))&lt;=90), " " &amp; MID(G163, ROW(INDIRECT("1:" &amp; LEN(G163))), 1), MID(G163, ROW(INDIRECT("1:" &amp; LEN(G163))), 1)))</f>
        <v>U S B Cables</v>
      </c>
      <c r="I163">
        <v>339</v>
      </c>
      <c r="J163">
        <v>999</v>
      </c>
      <c r="K163" s="1">
        <v>0.66</v>
      </c>
      <c r="L163">
        <v>4.3</v>
      </c>
      <c r="M163" s="4">
        <v>6255</v>
      </c>
      <c r="N163" t="s">
        <v>13027</v>
      </c>
      <c r="O163" t="str">
        <f t="shared" si="11"/>
        <v>‚Úöfast Charge &amp; Data Sync„Äë: Fast Charge&amp; Data Transfer Usb A To Usb C, Conforming To The Usb Type C Specification Version 1.1, 56Kilohm, Which Ensure A Safe Charging At 4.8A Maximum. Charging And Syncing 2 In 1, Data Transfer Speed Up To 480Mbps.|‚Úöextreme Durability„Äë: Over 10000 Bending Tests,This Type C Cable Is Far More Durable Than The Same Price, Premium Nylon Braided Type C Cable Adds Additional Durability And Tangle Free.|‚Úöshort And Convenient Design„Äë: The Light And Space-Saving 1Ft Usb Type 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v>
      </c>
      <c r="P163" t="s">
        <v>1430</v>
      </c>
      <c r="Q163" t="s">
        <v>1431</v>
      </c>
      <c r="R163" t="s">
        <v>1432</v>
      </c>
      <c r="S163" t="s">
        <v>1433</v>
      </c>
      <c r="T163" t="s">
        <v>12921</v>
      </c>
      <c r="U163" t="s">
        <v>1434</v>
      </c>
      <c r="V163" t="s">
        <v>1435</v>
      </c>
    </row>
    <row r="164" spans="1:22" x14ac:dyDescent="0.25">
      <c r="A164" t="s">
        <v>1436</v>
      </c>
      <c r="B164" t="s">
        <v>1437</v>
      </c>
      <c r="C164" t="str">
        <f t="shared" si="8"/>
        <v>Pinnaclz Original Combo of 2 USB Type C Fast Charging Cable, USB C Data Cable for Charging and Data Transfer Smart Phones White 1.2 Meter Made in India (Pack of 2)</v>
      </c>
      <c r="D164" t="str" cm="1">
        <f t="array" ref="D164">PROPER(_xlfn.TEXTJOIN(" ", TRUE, INDEX(_xlfn.FILTERXML("&lt;t&gt;&lt;s&gt;" &amp; SUBSTITUTE(C164," ","&lt;/s&gt;&lt;s&gt;") &amp; "&lt;/s&gt;&lt;/t&gt;", "//s"), _xlfn.SEQUENCE(4))))</f>
        <v>Pinnaclz Original Combo Of</v>
      </c>
      <c r="E164" t="str">
        <f t="shared" si="9"/>
        <v>Type C Fast Charging Cable, USB C Data Cable for Charging and Data Transfer Smart Phones White 1.2 Meter Made in India (Pack of 2)</v>
      </c>
      <c r="F164" t="s">
        <v>17</v>
      </c>
      <c r="G164" t="str">
        <f t="shared" si="10"/>
        <v>USBCables</v>
      </c>
      <c r="H164" s="7" t="str">
        <f t="array" aca="1" ref="H164" ca="1">_xlfn.TEXTJOIN("", TRUE, IF((ROW(INDIRECT("1:" &amp; LEN(G164)))&gt;1) * (CODE(MID(G164, ROW(INDIRECT("1:" &amp; LEN(G164))), 1))&gt;=65) * (CODE(MID(G164, ROW(INDIRECT("1:" &amp; LEN(G164))), 1))&lt;=90), " " &amp; MID(G164, ROW(INDIRECT("1:" &amp; LEN(G164))), 1), MID(G164, ROW(INDIRECT("1:" &amp; LEN(G164))), 1)))</f>
        <v>U S B Cables</v>
      </c>
      <c r="I164">
        <v>149</v>
      </c>
      <c r="J164">
        <v>499</v>
      </c>
      <c r="K164" s="1">
        <v>0.7</v>
      </c>
      <c r="L164">
        <v>4</v>
      </c>
      <c r="M164" s="4">
        <v>7732</v>
      </c>
      <c r="N164" t="s">
        <v>1438</v>
      </c>
      <c r="O164" t="str">
        <f t="shared" si="11"/>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v>
      </c>
      <c r="P164" t="s">
        <v>686</v>
      </c>
      <c r="Q164" t="s">
        <v>687</v>
      </c>
      <c r="R164" t="s">
        <v>688</v>
      </c>
      <c r="S164" t="s">
        <v>689</v>
      </c>
      <c r="T164" t="s">
        <v>690</v>
      </c>
      <c r="U164" t="s">
        <v>1439</v>
      </c>
      <c r="V164" t="s">
        <v>1440</v>
      </c>
    </row>
    <row r="165" spans="1:22" x14ac:dyDescent="0.25">
      <c r="A165" t="s">
        <v>1441</v>
      </c>
      <c r="B165" t="s">
        <v>1442</v>
      </c>
      <c r="C165" t="str">
        <f t="shared" si="8"/>
        <v>Ambrane BCL-15 Lightning Cable for Smartphone (1.5m Black)</v>
      </c>
      <c r="D165" t="str" cm="1">
        <f t="array" ref="D165">PROPER(_xlfn.TEXTJOIN(" ", TRUE, INDEX(_xlfn.FILTERXML("&lt;t&gt;&lt;s&gt;" &amp; SUBSTITUTE(C165," ","&lt;/s&gt;&lt;s&gt;") &amp; "&lt;/s&gt;&lt;/t&gt;", "//s"), _xlfn.SEQUENCE(4))))</f>
        <v>Ambrane Bcl-15 Lightning Cable</v>
      </c>
      <c r="E165" t="str">
        <f t="shared" si="9"/>
        <v>(1.5m Black)</v>
      </c>
      <c r="F165" t="s">
        <v>17</v>
      </c>
      <c r="G165" t="str">
        <f t="shared" si="10"/>
        <v>USBCables</v>
      </c>
      <c r="H165" s="7" t="str">
        <f t="array" aca="1" ref="H165" ca="1">_xlfn.TEXTJOIN("", TRUE, IF((ROW(INDIRECT("1:" &amp; LEN(G165)))&gt;1) * (CODE(MID(G165, ROW(INDIRECT("1:" &amp; LEN(G165))), 1))&gt;=65) * (CODE(MID(G165, ROW(INDIRECT("1:" &amp; LEN(G165))), 1))&lt;=90), " " &amp; MID(G165, ROW(INDIRECT("1:" &amp; LEN(G165))), 1), MID(G165, ROW(INDIRECT("1:" &amp; LEN(G165))), 1)))</f>
        <v>U S B Cables</v>
      </c>
      <c r="I165">
        <v>149</v>
      </c>
      <c r="J165">
        <v>399</v>
      </c>
      <c r="K165" s="1">
        <v>0.63</v>
      </c>
      <c r="L165">
        <v>3.9</v>
      </c>
      <c r="M165" s="4">
        <v>57</v>
      </c>
      <c r="N165" t="s">
        <v>1443</v>
      </c>
      <c r="O165" t="str">
        <f t="shared" si="11"/>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v>
      </c>
      <c r="P165" t="s">
        <v>1444</v>
      </c>
      <c r="Q165" t="s">
        <v>1445</v>
      </c>
      <c r="R165" t="s">
        <v>1446</v>
      </c>
      <c r="S165" t="s">
        <v>12922</v>
      </c>
      <c r="T165" t="s">
        <v>1447</v>
      </c>
      <c r="U165" t="s">
        <v>1448</v>
      </c>
      <c r="V165" t="s">
        <v>1449</v>
      </c>
    </row>
    <row r="166" spans="1:22" x14ac:dyDescent="0.25">
      <c r="A166" t="s">
        <v>1450</v>
      </c>
      <c r="B166" t="s">
        <v>1451</v>
      </c>
      <c r="C166" t="str">
        <f t="shared" si="8"/>
        <v>Belkin USB C to USB-C Fast Charging Type C Cable, 60W PD, 3.3 feet (1 meter) for Laptop, Personal Computer, Tablet, Smartphone - Black, USB-IF Certified</v>
      </c>
      <c r="D166" t="str" cm="1">
        <f t="array" ref="D166">PROPER(_xlfn.TEXTJOIN(" ", TRUE, INDEX(_xlfn.FILTERXML("&lt;t&gt;&lt;s&gt;" &amp; SUBSTITUTE(C166," ","&lt;/s&gt;&lt;s&gt;") &amp; "&lt;/s&gt;&lt;/t&gt;", "//s"), _xlfn.SEQUENCE(4))))</f>
        <v>Belkin Usb C To</v>
      </c>
      <c r="E166" t="str">
        <f t="shared" si="9"/>
        <v>Charging Type C Cable, 60W PD, 3.3 feet (1 meter) for Laptop, Personal Computer, Tablet, Smartphone - Black, USB-IF Certified</v>
      </c>
      <c r="F166" t="s">
        <v>17</v>
      </c>
      <c r="G166" t="str">
        <f t="shared" si="10"/>
        <v>USBCables</v>
      </c>
      <c r="H166" s="7" t="str">
        <f t="array" aca="1" ref="H166" ca="1">_xlfn.TEXTJOIN("", TRUE, IF((ROW(INDIRECT("1:" &amp; LEN(G166)))&gt;1) * (CODE(MID(G166, ROW(INDIRECT("1:" &amp; LEN(G166))), 1))&gt;=65) * (CODE(MID(G166, ROW(INDIRECT("1:" &amp; LEN(G166))), 1))&lt;=90), " " &amp; MID(G166, ROW(INDIRECT("1:" &amp; LEN(G166))), 1), MID(G166, ROW(INDIRECT("1:" &amp; LEN(G166))), 1)))</f>
        <v>U S B Cables</v>
      </c>
      <c r="I166">
        <v>599</v>
      </c>
      <c r="J166">
        <v>849</v>
      </c>
      <c r="K166" s="1">
        <v>0.28999999999999998</v>
      </c>
      <c r="L166">
        <v>4.5</v>
      </c>
      <c r="M166" s="4">
        <v>577</v>
      </c>
      <c r="N166" t="s">
        <v>1452</v>
      </c>
      <c r="O166" t="str">
        <f t="shared" si="11"/>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v>
      </c>
      <c r="P166" t="s">
        <v>1453</v>
      </c>
      <c r="Q166" t="s">
        <v>1454</v>
      </c>
      <c r="R166" t="s">
        <v>1455</v>
      </c>
      <c r="S166" t="s">
        <v>1456</v>
      </c>
      <c r="T166" t="s">
        <v>1457</v>
      </c>
      <c r="U166" t="s">
        <v>1458</v>
      </c>
      <c r="V166" t="s">
        <v>1459</v>
      </c>
    </row>
    <row r="167" spans="1:22" x14ac:dyDescent="0.25">
      <c r="A167" t="s">
        <v>1460</v>
      </c>
      <c r="B167" t="s">
        <v>1461</v>
      </c>
      <c r="C167" t="str">
        <f t="shared" si="8"/>
        <v>LOHAYA Television Remote Compatible with Samsung Smart LED LCD HD TV Remote Control [ Compatible for All Samsung Tv Remote Control ]</v>
      </c>
      <c r="D167" t="str" cm="1">
        <f t="array" ref="D167">PROPER(_xlfn.TEXTJOIN(" ", TRUE, INDEX(_xlfn.FILTERXML("&lt;t&gt;&lt;s&gt;" &amp; SUBSTITUTE(C167," ","&lt;/s&gt;&lt;s&gt;") &amp; "&lt;/s&gt;&lt;/t&gt;", "//s"), _xlfn.SEQUENCE(4))))</f>
        <v>Lohaya Television Remote Compatible</v>
      </c>
      <c r="E167" t="str">
        <f t="shared" si="9"/>
        <v>Smart LED LCD HD TV Remote Control [ Compatible for All Samsung Tv Remote Control ]</v>
      </c>
      <c r="F167" t="s">
        <v>459</v>
      </c>
      <c r="G167" t="str">
        <f t="shared" si="10"/>
        <v>RemoteControls</v>
      </c>
      <c r="H167" s="7" t="str">
        <f t="array" aca="1" ref="H167" ca="1">_xlfn.TEXTJOIN("", TRUE, IF((ROW(INDIRECT("1:" &amp; LEN(G167)))&gt;1) * (CODE(MID(G167, ROW(INDIRECT("1:" &amp; LEN(G167))), 1))&gt;=65) * (CODE(MID(G167, ROW(INDIRECT("1:" &amp; LEN(G167))), 1))&lt;=90), " " &amp; MID(G167, ROW(INDIRECT("1:" &amp; LEN(G167))), 1), MID(G167, ROW(INDIRECT("1:" &amp; LEN(G167))), 1)))</f>
        <v>Remote Controls</v>
      </c>
      <c r="I167">
        <v>299</v>
      </c>
      <c r="J167" s="2">
        <v>1199</v>
      </c>
      <c r="K167" s="1">
        <v>0.75</v>
      </c>
      <c r="L167">
        <v>3.9</v>
      </c>
      <c r="M167" s="4">
        <v>1193</v>
      </c>
      <c r="N167" t="s">
        <v>1462</v>
      </c>
      <c r="O167" t="str">
        <f t="shared" si="11"/>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v>
      </c>
      <c r="P167" t="s">
        <v>1463</v>
      </c>
      <c r="Q167" t="s">
        <v>1464</v>
      </c>
      <c r="R167" t="s">
        <v>1465</v>
      </c>
      <c r="S167" t="s">
        <v>1466</v>
      </c>
      <c r="T167" t="s">
        <v>1467</v>
      </c>
      <c r="U167" t="s">
        <v>1468</v>
      </c>
      <c r="V167" t="s">
        <v>1469</v>
      </c>
    </row>
    <row r="168" spans="1:22" x14ac:dyDescent="0.25">
      <c r="A168" t="s">
        <v>1470</v>
      </c>
      <c r="B168" t="s">
        <v>1471</v>
      </c>
      <c r="C168" t="str">
        <f t="shared" si="8"/>
        <v>Wayona Nylon Braided Lightning USB Data Sync and 3A Charging Cable for iPhones, iPad Air, iPad Mini, iPod Nano and iPod Touch (3 FT Pack of 1, Grey)</v>
      </c>
      <c r="D168" t="str" cm="1">
        <f t="array" ref="D168">PROPER(_xlfn.TEXTJOIN(" ", TRUE, INDEX(_xlfn.FILTERXML("&lt;t&gt;&lt;s&gt;" &amp; SUBSTITUTE(C168," ","&lt;/s&gt;&lt;s&gt;") &amp; "&lt;/s&gt;&lt;/t&gt;", "//s"), _xlfn.SEQUENCE(4))))</f>
        <v>Wayona Nylon Braided Lightning</v>
      </c>
      <c r="E168" t="str">
        <f t="shared" si="9"/>
        <v>Sync and 3A Charging Cable for iPhones, iPad Air, iPad Mini, iPod Nano and iPod Touch (3 FT Pack of 1, Grey)</v>
      </c>
      <c r="F168" t="s">
        <v>17</v>
      </c>
      <c r="G168" t="str">
        <f t="shared" si="10"/>
        <v>USBCables</v>
      </c>
      <c r="H168" s="7" t="str">
        <f t="array" aca="1" ref="H168" ca="1">_xlfn.TEXTJOIN("", TRUE, IF((ROW(INDIRECT("1:" &amp; LEN(G168)))&gt;1) * (CODE(MID(G168, ROW(INDIRECT("1:" &amp; LEN(G168))), 1))&gt;=65) * (CODE(MID(G168, ROW(INDIRECT("1:" &amp; LEN(G168))), 1))&lt;=90), " " &amp; MID(G168, ROW(INDIRECT("1:" &amp; LEN(G168))), 1), MID(G168, ROW(INDIRECT("1:" &amp; LEN(G168))), 1)))</f>
        <v>U S B Cables</v>
      </c>
      <c r="I168">
        <v>399</v>
      </c>
      <c r="J168" s="2">
        <v>1299</v>
      </c>
      <c r="K168" s="1">
        <v>0.69</v>
      </c>
      <c r="L168">
        <v>4.2</v>
      </c>
      <c r="M168" s="4">
        <v>13120</v>
      </c>
      <c r="N168" t="s">
        <v>1472</v>
      </c>
      <c r="O168" t="str">
        <f t="shared" si="11"/>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v>
      </c>
      <c r="P168" t="s">
        <v>946</v>
      </c>
      <c r="Q168" t="s">
        <v>947</v>
      </c>
      <c r="R168" t="s">
        <v>948</v>
      </c>
      <c r="S168" t="s">
        <v>949</v>
      </c>
      <c r="T168" t="s">
        <v>950</v>
      </c>
      <c r="U168" t="s">
        <v>1473</v>
      </c>
      <c r="V168" t="s">
        <v>1474</v>
      </c>
    </row>
    <row r="169" spans="1:22" x14ac:dyDescent="0.25">
      <c r="A169" t="s">
        <v>1475</v>
      </c>
      <c r="B169" t="s">
        <v>1476</v>
      </c>
      <c r="C169" t="str">
        <f t="shared" si="8"/>
        <v>Electvision Remote Control Compatible with Kodak Thomson Smart led tv (Without Voice) Before Placing Order for verification Contact Our coustmer Care 7738090464</v>
      </c>
      <c r="D169" t="str" cm="1">
        <f t="array" ref="D169">PROPER(_xlfn.TEXTJOIN(" ", TRUE, INDEX(_xlfn.FILTERXML("&lt;t&gt;&lt;s&gt;" &amp; SUBSTITUTE(C169," ","&lt;/s&gt;&lt;s&gt;") &amp; "&lt;/s&gt;&lt;/t&gt;", "//s"), _xlfn.SEQUENCE(4))))</f>
        <v>Electvision Remote Control Compatible</v>
      </c>
      <c r="E169" t="str">
        <f t="shared" si="9"/>
        <v>Thomson Smart led tv (Without Voice) Before Placing Order for verification Contact Our coustmer Care 7738090464</v>
      </c>
      <c r="F169" t="s">
        <v>459</v>
      </c>
      <c r="G169" t="str">
        <f t="shared" si="10"/>
        <v>RemoteControls</v>
      </c>
      <c r="H169" s="7" t="str">
        <f t="array" aca="1" ref="H169" ca="1">_xlfn.TEXTJOIN("", TRUE, IF((ROW(INDIRECT("1:" &amp; LEN(G169)))&gt;1) * (CODE(MID(G169, ROW(INDIRECT("1:" &amp; LEN(G169))), 1))&gt;=65) * (CODE(MID(G169, ROW(INDIRECT("1:" &amp; LEN(G169))), 1))&lt;=90), " " &amp; MID(G169, ROW(INDIRECT("1:" &amp; LEN(G169))), 1), MID(G169, ROW(INDIRECT("1:" &amp; LEN(G169))), 1)))</f>
        <v>Remote Controls</v>
      </c>
      <c r="I169">
        <v>339</v>
      </c>
      <c r="J169" s="2">
        <v>1999</v>
      </c>
      <c r="K169" s="1">
        <v>0.83</v>
      </c>
      <c r="L169">
        <v>4</v>
      </c>
      <c r="M169" s="4">
        <v>343</v>
      </c>
      <c r="N169" t="s">
        <v>1477</v>
      </c>
      <c r="O169" t="str">
        <f t="shared" si="11"/>
        <v>*Please Match Your Previous Remote Before Placing Order. Or For Verification Of Remote Contact Our Coustmer Care 7738090464|. * Its Electvision Compatible Remote For Kodak Led.</v>
      </c>
      <c r="P169" t="s">
        <v>1478</v>
      </c>
      <c r="Q169" t="s">
        <v>1479</v>
      </c>
      <c r="R169" t="s">
        <v>1480</v>
      </c>
      <c r="S169" t="s">
        <v>1481</v>
      </c>
      <c r="T169" t="s">
        <v>1482</v>
      </c>
      <c r="U169" t="s">
        <v>1483</v>
      </c>
      <c r="V169" t="s">
        <v>1484</v>
      </c>
    </row>
    <row r="170" spans="1:22" x14ac:dyDescent="0.25">
      <c r="A170" t="s">
        <v>1485</v>
      </c>
      <c r="B170" t="s">
        <v>1486</v>
      </c>
      <c r="C170" t="str">
        <f t="shared" si="8"/>
        <v>Acer 80 cm (32 inches) S Series HD Ready Android Smart LED TV AR32AR2841HDSB (Black)</v>
      </c>
      <c r="D170" t="str" cm="1">
        <f t="array" ref="D170">PROPER(_xlfn.TEXTJOIN(" ", TRUE, INDEX(_xlfn.FILTERXML("&lt;t&gt;&lt;s&gt;" &amp; SUBSTITUTE(C170," ","&lt;/s&gt;&lt;s&gt;") &amp; "&lt;/s&gt;&lt;/t&gt;", "//s"), _xlfn.SEQUENCE(4))))</f>
        <v>Acer 80 Cm (32</v>
      </c>
      <c r="E170" t="str">
        <f t="shared" si="9"/>
        <v>Series HD Ready Android Smart LED TV AR32AR2841HDSB (Black)</v>
      </c>
      <c r="F170" t="s">
        <v>167</v>
      </c>
      <c r="G170" t="str">
        <f t="shared" si="10"/>
        <v>SmartTelevisions</v>
      </c>
      <c r="H170" s="7" t="str">
        <f t="array" aca="1" ref="H170" ca="1">_xlfn.TEXTJOIN("", TRUE, IF((ROW(INDIRECT("1:" &amp; LEN(G170)))&gt;1) * (CODE(MID(G170, ROW(INDIRECT("1:" &amp; LEN(G170))), 1))&gt;=65) * (CODE(MID(G170, ROW(INDIRECT("1:" &amp; LEN(G170))), 1))&lt;=90), " " &amp; MID(G170, ROW(INDIRECT("1:" &amp; LEN(G170))), 1), MID(G170, ROW(INDIRECT("1:" &amp; LEN(G170))), 1)))</f>
        <v>Smart Televisions</v>
      </c>
      <c r="I170" s="2">
        <v>12499</v>
      </c>
      <c r="J170" s="2">
        <v>22990</v>
      </c>
      <c r="K170" s="1">
        <v>0.46</v>
      </c>
      <c r="L170">
        <v>4.3</v>
      </c>
      <c r="M170" s="4">
        <v>1611</v>
      </c>
      <c r="N170" t="s">
        <v>1487</v>
      </c>
      <c r="O170" t="str">
        <f t="shared" si="11"/>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P170" t="s">
        <v>1488</v>
      </c>
      <c r="Q170" t="s">
        <v>1489</v>
      </c>
      <c r="R170" t="s">
        <v>1490</v>
      </c>
      <c r="S170" t="s">
        <v>1491</v>
      </c>
      <c r="T170" t="s">
        <v>1492</v>
      </c>
      <c r="U170" t="s">
        <v>1493</v>
      </c>
      <c r="V170" t="s">
        <v>1494</v>
      </c>
    </row>
    <row r="171" spans="1:22" x14ac:dyDescent="0.25">
      <c r="A171" t="s">
        <v>1495</v>
      </c>
      <c r="B171" t="s">
        <v>1496</v>
      </c>
      <c r="C171" t="str">
        <f t="shared" si="8"/>
        <v>realme 10W Fast Charging Micro-USB Cable (Braided, Black)</v>
      </c>
      <c r="D171" t="str" cm="1">
        <f t="array" ref="D171">PROPER(_xlfn.TEXTJOIN(" ", TRUE, INDEX(_xlfn.FILTERXML("&lt;t&gt;&lt;s&gt;" &amp; SUBSTITUTE(C171," ","&lt;/s&gt;&lt;s&gt;") &amp; "&lt;/s&gt;&lt;/t&gt;", "//s"), _xlfn.SEQUENCE(4))))</f>
        <v>Realme 10W Fast Charging</v>
      </c>
      <c r="E171" t="str">
        <f t="shared" si="9"/>
        <v>(Braided, Black)</v>
      </c>
      <c r="F171" t="s">
        <v>17</v>
      </c>
      <c r="G171" t="str">
        <f t="shared" si="10"/>
        <v>USBCables</v>
      </c>
      <c r="H171" s="7" t="str">
        <f t="array" aca="1" ref="H171" ca="1">_xlfn.TEXTJOIN("", TRUE, IF((ROW(INDIRECT("1:" &amp; LEN(G171)))&gt;1) * (CODE(MID(G171, ROW(INDIRECT("1:" &amp; LEN(G171))), 1))&gt;=65) * (CODE(MID(G171, ROW(INDIRECT("1:" &amp; LEN(G171))), 1))&lt;=90), " " &amp; MID(G171, ROW(INDIRECT("1:" &amp; LEN(G171))), 1), MID(G171, ROW(INDIRECT("1:" &amp; LEN(G171))), 1)))</f>
        <v>U S B Cables</v>
      </c>
      <c r="I171">
        <v>249</v>
      </c>
      <c r="J171">
        <v>399</v>
      </c>
      <c r="K171" s="1">
        <v>0.38</v>
      </c>
      <c r="L171">
        <v>4</v>
      </c>
      <c r="M171" s="4">
        <v>6558</v>
      </c>
      <c r="N171" t="s">
        <v>1497</v>
      </c>
      <c r="O171" t="str">
        <f t="shared" si="11"/>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v>
      </c>
      <c r="P171" t="s">
        <v>1498</v>
      </c>
      <c r="Q171" t="s">
        <v>1499</v>
      </c>
      <c r="R171" t="s">
        <v>1500</v>
      </c>
      <c r="S171" t="s">
        <v>1501</v>
      </c>
      <c r="T171" t="s">
        <v>1502</v>
      </c>
      <c r="U171" t="s">
        <v>1503</v>
      </c>
      <c r="V171" t="s">
        <v>1504</v>
      </c>
    </row>
    <row r="172" spans="1:22" x14ac:dyDescent="0.25">
      <c r="A172" t="s">
        <v>1505</v>
      </c>
      <c r="B172" t="s">
        <v>1506</v>
      </c>
      <c r="C172" t="str">
        <f t="shared" si="8"/>
        <v>TP-Link AC1300 USB WiFi Adapter (Archer T3U) - 2.4G 5G Dual Band Mini Wireless Network Adapter for PC Desktop, MU-MIMO Wi-Fi Dongle, USB 3.0, Supports Windows 11,10, 8.1, 8, 7, XP Mac OS 10.15 and earlier</v>
      </c>
      <c r="D172" t="str" cm="1">
        <f t="array" ref="D172">PROPER(_xlfn.TEXTJOIN(" ", TRUE, INDEX(_xlfn.FILTERXML("&lt;t&gt;&lt;s&gt;" &amp; SUBSTITUTE(C172," ","&lt;/s&gt;&lt;s&gt;") &amp; "&lt;/s&gt;&lt;/t&gt;", "//s"), _xlfn.SEQUENCE(4))))</f>
        <v>Tp-Link Ac1300 Usb Wifi</v>
      </c>
      <c r="E172" t="str">
        <f t="shared" si="9"/>
        <v>T3U) - 2.4G 5G Dual Band Mini Wireless Network Adapter for PC Desktop, MU-MIMO Wi-Fi Dongle, USB 3.0, Supports Windows 11,10, 8.1, 8, 7, XP Mac OS 10.15 and earlier</v>
      </c>
      <c r="F172" t="s">
        <v>96</v>
      </c>
      <c r="G172" t="str">
        <f t="shared" si="10"/>
        <v>WirelessUSBAdapters</v>
      </c>
      <c r="H172" s="7" t="str">
        <f t="array" aca="1" ref="H172" ca="1">_xlfn.TEXTJOIN("", TRUE, IF((ROW(INDIRECT("1:" &amp; LEN(G172)))&gt;1) * (CODE(MID(G172, ROW(INDIRECT("1:" &amp; LEN(G172))), 1))&gt;=65) * (CODE(MID(G172, ROW(INDIRECT("1:" &amp; LEN(G172))), 1))&lt;=90), " " &amp; MID(G172, ROW(INDIRECT("1:" &amp; LEN(G172))), 1), MID(G172, ROW(INDIRECT("1:" &amp; LEN(G172))), 1)))</f>
        <v>Wireless U S B Adapters</v>
      </c>
      <c r="I172" s="2">
        <v>1399</v>
      </c>
      <c r="J172" s="2">
        <v>2499</v>
      </c>
      <c r="K172" s="1">
        <v>0.44</v>
      </c>
      <c r="L172">
        <v>4.4000000000000004</v>
      </c>
      <c r="M172" s="4">
        <v>23169</v>
      </c>
      <c r="N172" t="s">
        <v>1507</v>
      </c>
      <c r="O172" t="str">
        <f t="shared" si="11"/>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v>
      </c>
      <c r="P172" t="s">
        <v>1508</v>
      </c>
      <c r="Q172" t="s">
        <v>1509</v>
      </c>
      <c r="R172" t="s">
        <v>1510</v>
      </c>
      <c r="S172" t="s">
        <v>1511</v>
      </c>
      <c r="T172" t="s">
        <v>1512</v>
      </c>
      <c r="U172" t="s">
        <v>1513</v>
      </c>
      <c r="V172" t="s">
        <v>1514</v>
      </c>
    </row>
    <row r="173" spans="1:22" x14ac:dyDescent="0.25">
      <c r="A173" t="s">
        <v>1515</v>
      </c>
      <c r="B173" t="s">
        <v>1516</v>
      </c>
      <c r="C173" t="str">
        <f t="shared" si="8"/>
        <v>Acer 139 cm (55 inches) I Series 4K Ultra HD Android Smart LED TV AR55AR2851UDFL (Black)</v>
      </c>
      <c r="D173" t="str" cm="1">
        <f t="array" ref="D173">PROPER(_xlfn.TEXTJOIN(" ", TRUE, INDEX(_xlfn.FILTERXML("&lt;t&gt;&lt;s&gt;" &amp; SUBSTITUTE(C173," ","&lt;/s&gt;&lt;s&gt;") &amp; "&lt;/s&gt;&lt;/t&gt;", "//s"), _xlfn.SEQUENCE(4))))</f>
        <v>Acer 139 Cm (55</v>
      </c>
      <c r="E173" t="str">
        <f t="shared" si="9"/>
        <v>Series 4K Ultra HD Android Smart LED TV AR55AR2851UDFL (Black)</v>
      </c>
      <c r="F173" t="s">
        <v>167</v>
      </c>
      <c r="G173" t="str">
        <f t="shared" si="10"/>
        <v>SmartTelevisions</v>
      </c>
      <c r="H173" s="7" t="str">
        <f t="array" aca="1" ref="H173" ca="1">_xlfn.TEXTJOIN("", TRUE, IF((ROW(INDIRECT("1:" &amp; LEN(G173)))&gt;1) * (CODE(MID(G173, ROW(INDIRECT("1:" &amp; LEN(G173))), 1))&gt;=65) * (CODE(MID(G173, ROW(INDIRECT("1:" &amp; LEN(G173))), 1))&lt;=90), " " &amp; MID(G173, ROW(INDIRECT("1:" &amp; LEN(G173))), 1), MID(G173, ROW(INDIRECT("1:" &amp; LEN(G173))), 1)))</f>
        <v>Smart Televisions</v>
      </c>
      <c r="I173" s="2">
        <v>32999</v>
      </c>
      <c r="J173" s="2">
        <v>47990</v>
      </c>
      <c r="K173" s="1">
        <v>0.31</v>
      </c>
      <c r="L173">
        <v>4.3</v>
      </c>
      <c r="M173" s="4">
        <v>4703</v>
      </c>
      <c r="N173" t="s">
        <v>800</v>
      </c>
      <c r="O173" t="str">
        <f t="shared" si="11"/>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P173" t="s">
        <v>244</v>
      </c>
      <c r="Q173" t="s">
        <v>245</v>
      </c>
      <c r="R173" t="s">
        <v>246</v>
      </c>
      <c r="S173" t="s">
        <v>247</v>
      </c>
      <c r="T173" t="s">
        <v>12915</v>
      </c>
      <c r="U173" t="s">
        <v>1517</v>
      </c>
      <c r="V173" t="s">
        <v>1518</v>
      </c>
    </row>
    <row r="174" spans="1:22" x14ac:dyDescent="0.25">
      <c r="A174" t="s">
        <v>1519</v>
      </c>
      <c r="B174" t="s">
        <v>1520</v>
      </c>
      <c r="C174" t="str">
        <f t="shared" si="8"/>
        <v>Ambrane 60W 3A Fast Charging Output Cable with Micro to USB for Mobile, Neckband, True Wireless Earphone Charging, 480mbps Data Sync Speed, 1m Length (ACM - AZ1, Black)</v>
      </c>
      <c r="D174" t="str" cm="1">
        <f t="array" ref="D174">PROPER(_xlfn.TEXTJOIN(" ", TRUE, INDEX(_xlfn.FILTERXML("&lt;t&gt;&lt;s&gt;" &amp; SUBSTITUTE(C174," ","&lt;/s&gt;&lt;s&gt;") &amp; "&lt;/s&gt;&lt;/t&gt;", "//s"), _xlfn.SEQUENCE(4))))</f>
        <v>Ambrane 60W 3A Fast</v>
      </c>
      <c r="E174" t="str">
        <f t="shared" si="9"/>
        <v>Cable with Micro to USB for Mobile, Neckband, True Wireless Earphone Charging, 480mbps Data Sync Speed, 1m Length (ACM - AZ1, Black)</v>
      </c>
      <c r="F174" t="s">
        <v>17</v>
      </c>
      <c r="G174" t="str">
        <f t="shared" si="10"/>
        <v>USBCables</v>
      </c>
      <c r="H174" s="7" t="str">
        <f t="array" aca="1" ref="H174" ca="1">_xlfn.TEXTJOIN("", TRUE, IF((ROW(INDIRECT("1:" &amp; LEN(G174)))&gt;1) * (CODE(MID(G174, ROW(INDIRECT("1:" &amp; LEN(G174))), 1))&gt;=65) * (CODE(MID(G174, ROW(INDIRECT("1:" &amp; LEN(G174))), 1))&lt;=90), " " &amp; MID(G174, ROW(INDIRECT("1:" &amp; LEN(G174))), 1), MID(G174, ROW(INDIRECT("1:" &amp; LEN(G174))), 1)))</f>
        <v>U S B Cables</v>
      </c>
      <c r="I174">
        <v>149</v>
      </c>
      <c r="J174">
        <v>399</v>
      </c>
      <c r="K174" s="1">
        <v>0.63</v>
      </c>
      <c r="L174">
        <v>4</v>
      </c>
      <c r="M174" s="4">
        <v>1423</v>
      </c>
      <c r="N174" t="s">
        <v>1521</v>
      </c>
      <c r="O174" t="str">
        <f t="shared" si="11"/>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v>
      </c>
      <c r="P174" t="s">
        <v>716</v>
      </c>
      <c r="Q174" t="s">
        <v>717</v>
      </c>
      <c r="R174" t="s">
        <v>718</v>
      </c>
      <c r="S174" t="s">
        <v>719</v>
      </c>
      <c r="T174" t="s">
        <v>12920</v>
      </c>
      <c r="U174" t="s">
        <v>1522</v>
      </c>
      <c r="V174" t="s">
        <v>1523</v>
      </c>
    </row>
    <row r="175" spans="1:22" x14ac:dyDescent="0.25">
      <c r="A175" t="s">
        <v>1524</v>
      </c>
      <c r="B175" t="s">
        <v>1525</v>
      </c>
      <c r="C175" t="str">
        <f t="shared" si="8"/>
        <v>Wayona USB Type C 65W Fast Charging 2M 6Ft Long Flash Charge Cable 3A QC 3.0 Data Cable Compatible with Samsung Galaxy S21 S10 S9 S8, iQOO Z3, Vivo, Note 10 9 8, A20e A40 A50 A70, Moto G7 G8 (2M, Grey)</v>
      </c>
      <c r="D175" t="str" cm="1">
        <f t="array" ref="D175">PROPER(_xlfn.TEXTJOIN(" ", TRUE, INDEX(_xlfn.FILTERXML("&lt;t&gt;&lt;s&gt;" &amp; SUBSTITUTE(C175," ","&lt;/s&gt;&lt;s&gt;") &amp; "&lt;/s&gt;&lt;/t&gt;", "//s"), _xlfn.SEQUENCE(4))))</f>
        <v>Wayona Usb Type C</v>
      </c>
      <c r="E175" t="str">
        <f t="shared" si="9"/>
        <v>Charging 2M 6Ft Long Flash Charge Cable 3A QC 3.0 Data Cable Compatible with Samsung Galaxy S21 S10 S9 S8, iQOO Z3, Vivo, Note 10 9 8, A20e A40 A50 A70, Moto G7 G8 (2M, Grey)</v>
      </c>
      <c r="F175" t="s">
        <v>17</v>
      </c>
      <c r="G175" t="str">
        <f t="shared" si="10"/>
        <v>USBCables</v>
      </c>
      <c r="H175" s="7" t="str">
        <f t="array" aca="1" ref="H175" ca="1">_xlfn.TEXTJOIN("", TRUE, IF((ROW(INDIRECT("1:" &amp; LEN(G175)))&gt;1) * (CODE(MID(G175, ROW(INDIRECT("1:" &amp; LEN(G175))), 1))&gt;=65) * (CODE(MID(G175, ROW(INDIRECT("1:" &amp; LEN(G175))), 1))&lt;=90), " " &amp; MID(G175, ROW(INDIRECT("1:" &amp; LEN(G175))), 1), MID(G175, ROW(INDIRECT("1:" &amp; LEN(G175))), 1)))</f>
        <v>U S B Cables</v>
      </c>
      <c r="I175">
        <v>325</v>
      </c>
      <c r="J175">
        <v>999</v>
      </c>
      <c r="K175" s="1">
        <v>0.67</v>
      </c>
      <c r="L175">
        <v>4.3</v>
      </c>
      <c r="M175" s="4">
        <v>2651</v>
      </c>
      <c r="N175" t="s">
        <v>1526</v>
      </c>
      <c r="O175" t="str">
        <f t="shared" si="11"/>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v>
      </c>
      <c r="P175" t="s">
        <v>1527</v>
      </c>
      <c r="Q175" t="s">
        <v>1528</v>
      </c>
      <c r="R175" t="s">
        <v>1529</v>
      </c>
      <c r="S175" t="s">
        <v>1530</v>
      </c>
      <c r="T175" t="s">
        <v>1531</v>
      </c>
      <c r="U175" t="s">
        <v>1532</v>
      </c>
      <c r="V175" t="s">
        <v>1533</v>
      </c>
    </row>
    <row r="176" spans="1:22" x14ac:dyDescent="0.25">
      <c r="A176" t="s">
        <v>1534</v>
      </c>
      <c r="B176" t="s">
        <v>1535</v>
      </c>
      <c r="C176" t="str">
        <f t="shared" si="8"/>
        <v>Syncwire LTG to USB Cable for Fast Charging Compatible with Phone 5 5C 5S 6 6S 7 8 X XR XS Max 11 12 13 Series and Pad Air Mini, Pod and Other Devices (1.1 Meter, White)</v>
      </c>
      <c r="D176" t="str" cm="1">
        <f t="array" ref="D176">PROPER(_xlfn.TEXTJOIN(" ", TRUE, INDEX(_xlfn.FILTERXML("&lt;t&gt;&lt;s&gt;" &amp; SUBSTITUTE(C176," ","&lt;/s&gt;&lt;s&gt;") &amp; "&lt;/s&gt;&lt;/t&gt;", "//s"), _xlfn.SEQUENCE(4))))</f>
        <v>Syncwire Ltg To Usb</v>
      </c>
      <c r="E176" t="str">
        <f t="shared" si="9"/>
        <v>Fast Charging Compatible with Phone 5 5C 5S 6 6S 7 8 X XR XS Max 11 12 13 Series and Pad Air Mini, Pod and Other Devices (1.1 Meter, White)</v>
      </c>
      <c r="F176" t="s">
        <v>17</v>
      </c>
      <c r="G176" t="str">
        <f t="shared" si="10"/>
        <v>USBCables</v>
      </c>
      <c r="H176" s="7" t="str">
        <f t="array" aca="1" ref="H176" ca="1">_xlfn.TEXTJOIN("", TRUE, IF((ROW(INDIRECT("1:" &amp; LEN(G176)))&gt;1) * (CODE(MID(G176, ROW(INDIRECT("1:" &amp; LEN(G176))), 1))&gt;=65) * (CODE(MID(G176, ROW(INDIRECT("1:" &amp; LEN(G176))), 1))&lt;=90), " " &amp; MID(G176, ROW(INDIRECT("1:" &amp; LEN(G176))), 1), MID(G176, ROW(INDIRECT("1:" &amp; LEN(G176))), 1)))</f>
        <v>U S B Cables</v>
      </c>
      <c r="I176">
        <v>399</v>
      </c>
      <c r="J176" s="2">
        <v>1999</v>
      </c>
      <c r="K176" s="1">
        <v>0.8</v>
      </c>
      <c r="L176">
        <v>5</v>
      </c>
      <c r="M176" s="4">
        <v>5</v>
      </c>
      <c r="N176" t="s">
        <v>1536</v>
      </c>
      <c r="O176" t="str">
        <f t="shared" si="11"/>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v>
      </c>
      <c r="P176" t="s">
        <v>1537</v>
      </c>
      <c r="Q176" t="s">
        <v>1538</v>
      </c>
      <c r="R176" t="s">
        <v>1539</v>
      </c>
      <c r="S176" t="s">
        <v>1540</v>
      </c>
      <c r="T176" t="s">
        <v>1541</v>
      </c>
      <c r="U176" t="s">
        <v>1542</v>
      </c>
      <c r="V176" t="s">
        <v>1543</v>
      </c>
    </row>
    <row r="177" spans="1:22" x14ac:dyDescent="0.25">
      <c r="A177" t="s">
        <v>1544</v>
      </c>
      <c r="B177" t="s">
        <v>1545</v>
      </c>
      <c r="C177" t="str">
        <f t="shared" si="8"/>
        <v>Skadioo WiFi Adapter for pc | Car Accessories, WiFi Dongle for pc | USB WiFi Adapter for pc | Wi-Fi Receiver 2.4GHz, 802.11b g n UNano Size WiFi Dongle Compatible Adapter,WiFi dongle for pc</v>
      </c>
      <c r="D177" t="str" cm="1">
        <f t="array" ref="D177">PROPER(_xlfn.TEXTJOIN(" ", TRUE, INDEX(_xlfn.FILTERXML("&lt;t&gt;&lt;s&gt;" &amp; SUBSTITUTE(C177," ","&lt;/s&gt;&lt;s&gt;") &amp; "&lt;/s&gt;&lt;/t&gt;", "//s"), _xlfn.SEQUENCE(4))))</f>
        <v>Skadioo Wifi Adapter For</v>
      </c>
      <c r="E177" t="str">
        <f t="shared" si="9"/>
        <v>Car Accessories, WiFi Dongle for pc | USB WiFi Adapter for pc | Wi-Fi Receiver 2.4GHz, 802.11b g n UNano Size WiFi Dongle Compatible Adapter,WiFi dongle for pc</v>
      </c>
      <c r="F177" t="s">
        <v>96</v>
      </c>
      <c r="G177" t="str">
        <f t="shared" si="10"/>
        <v>WirelessUSBAdapters</v>
      </c>
      <c r="H177" s="7" t="str">
        <f t="array" aca="1" ref="H177" ca="1">_xlfn.TEXTJOIN("", TRUE, IF((ROW(INDIRECT("1:" &amp; LEN(G177)))&gt;1) * (CODE(MID(G177, ROW(INDIRECT("1:" &amp; LEN(G177))), 1))&gt;=65) * (CODE(MID(G177, ROW(INDIRECT("1:" &amp; LEN(G177))), 1))&lt;=90), " " &amp; MID(G177, ROW(INDIRECT("1:" &amp; LEN(G177))), 1), MID(G177, ROW(INDIRECT("1:" &amp; LEN(G177))), 1)))</f>
        <v>Wireless U S B Adapters</v>
      </c>
      <c r="I177">
        <v>199</v>
      </c>
      <c r="J177">
        <v>499</v>
      </c>
      <c r="K177" s="1">
        <v>0.6</v>
      </c>
      <c r="L177">
        <v>3.7</v>
      </c>
      <c r="M177" s="4">
        <v>612</v>
      </c>
      <c r="N177" t="s">
        <v>13028</v>
      </c>
      <c r="O177" t="str">
        <f t="shared" si="11"/>
        <v>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So Would Not Be Compatible With Dvr'S . Nvr'S, Set Top Box, Music Players, Car Audio Systems Or Any Other Device On Which You Can'T Install Drivers|Ultra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Design„Äësuper Mini Size, Compact Usb Wifi Adapter For Easy Carrying. You Can Leave It In Your Tv Box, Laptop Or Pc And Don'T Need To Remove It.</v>
      </c>
      <c r="P177" t="s">
        <v>1546</v>
      </c>
      <c r="Q177" t="s">
        <v>1547</v>
      </c>
      <c r="R177" t="s">
        <v>1548</v>
      </c>
      <c r="S177" t="s">
        <v>1549</v>
      </c>
      <c r="T177" t="s">
        <v>1550</v>
      </c>
      <c r="U177" t="s">
        <v>1551</v>
      </c>
      <c r="V177" t="s">
        <v>1552</v>
      </c>
    </row>
    <row r="178" spans="1:22" x14ac:dyDescent="0.25">
      <c r="A178" t="s">
        <v>1553</v>
      </c>
      <c r="B178" t="s">
        <v>1554</v>
      </c>
      <c r="C178" t="str">
        <f t="shared" si="8"/>
        <v>FLiX (Beetel USB to Type C PVC Data Sync and 15W(3A) TPE Fast Charging Cable, Made in India, 480Mbps Data Sync, 1 Meter Long cable for all Andriod and all Type C Devices (Black)(XCD - FPC02)</v>
      </c>
      <c r="D178" t="str" cm="1">
        <f t="array" ref="D178">PROPER(_xlfn.TEXTJOIN(" ", TRUE, INDEX(_xlfn.FILTERXML("&lt;t&gt;&lt;s&gt;" &amp; SUBSTITUTE(C178," ","&lt;/s&gt;&lt;s&gt;") &amp; "&lt;/s&gt;&lt;/t&gt;", "//s"), _xlfn.SEQUENCE(4))))</f>
        <v>Flix (Beetel Usb To</v>
      </c>
      <c r="E178" t="str">
        <f t="shared" si="9"/>
        <v>PVC Data Sync and 15W(3A) TPE Fast Charging Cable, Made in India, 480Mbps Data Sync, 1 Meter Long cable for all Andriod and all Type C Devices (Black)(XCD - FPC02)</v>
      </c>
      <c r="F178" t="s">
        <v>17</v>
      </c>
      <c r="G178" t="str">
        <f t="shared" si="10"/>
        <v>USBCables</v>
      </c>
      <c r="H178" s="7" t="str">
        <f t="array" aca="1" ref="H178" ca="1">_xlfn.TEXTJOIN("", TRUE, IF((ROW(INDIRECT("1:" &amp; LEN(G178)))&gt;1) * (CODE(MID(G178, ROW(INDIRECT("1:" &amp; LEN(G178))), 1))&gt;=65) * (CODE(MID(G178, ROW(INDIRECT("1:" &amp; LEN(G178))), 1))&lt;=90), " " &amp; MID(G178, ROW(INDIRECT("1:" &amp; LEN(G178))), 1), MID(G178, ROW(INDIRECT("1:" &amp; LEN(G178))), 1)))</f>
        <v>U S B Cables</v>
      </c>
      <c r="I178">
        <v>88</v>
      </c>
      <c r="J178">
        <v>299</v>
      </c>
      <c r="K178" s="1">
        <v>0.71</v>
      </c>
      <c r="L178">
        <v>4</v>
      </c>
      <c r="M178" s="4">
        <v>9378</v>
      </c>
      <c r="N178" t="s">
        <v>1555</v>
      </c>
      <c r="O178" t="str">
        <f t="shared" si="11"/>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v>
      </c>
      <c r="P178" t="s">
        <v>234</v>
      </c>
      <c r="Q178" t="s">
        <v>235</v>
      </c>
      <c r="R178" t="s">
        <v>236</v>
      </c>
      <c r="S178" t="s">
        <v>237</v>
      </c>
      <c r="T178" t="s">
        <v>1556</v>
      </c>
      <c r="U178" t="s">
        <v>1557</v>
      </c>
      <c r="V178" t="s">
        <v>1558</v>
      </c>
    </row>
    <row r="179" spans="1:22" x14ac:dyDescent="0.25">
      <c r="A179" t="s">
        <v>1559</v>
      </c>
      <c r="B179" t="s">
        <v>1560</v>
      </c>
      <c r="C179" t="str">
        <f t="shared" si="8"/>
        <v>Zoul USB C to USB C Fast Charging Cable 65W Type C to Type C Nylon Braided Cord Compatible with Macbook Oneplus 9 10R Samsung Galaxy S22 S21 Ultra Z Flip3 Macbook Air Pro M1 Google Pixel 11'' iPad Pro 2020 2018 (2M, Grey)</v>
      </c>
      <c r="D179" t="str" cm="1">
        <f t="array" ref="D179">PROPER(_xlfn.TEXTJOIN(" ", TRUE, INDEX(_xlfn.FILTERXML("&lt;t&gt;&lt;s&gt;" &amp; SUBSTITUTE(C179," ","&lt;/s&gt;&lt;s&gt;") &amp; "&lt;/s&gt;&lt;/t&gt;", "//s"), _xlfn.SEQUENCE(4))))</f>
        <v>Zoul Usb C To</v>
      </c>
      <c r="E179" t="str">
        <f t="shared" si="9"/>
        <v>Fast Charging Cable 65W Type C to Type C Nylon Braided Cord Compatible with Macbook Oneplus 9 10R Samsung Galaxy S22 S21 Ultra Z Flip3 Macbook Air Pro M1 Google Pixel 11'' iPad Pro 2020 2018 (2M, Grey)</v>
      </c>
      <c r="F179" t="s">
        <v>17</v>
      </c>
      <c r="G179" t="str">
        <f t="shared" si="10"/>
        <v>USBCables</v>
      </c>
      <c r="H179" s="7" t="str">
        <f t="array" aca="1" ref="H179" ca="1">_xlfn.TEXTJOIN("", TRUE, IF((ROW(INDIRECT("1:" &amp; LEN(G179)))&gt;1) * (CODE(MID(G179, ROW(INDIRECT("1:" &amp; LEN(G179))), 1))&gt;=65) * (CODE(MID(G179, ROW(INDIRECT("1:" &amp; LEN(G179))), 1))&lt;=90), " " &amp; MID(G179, ROW(INDIRECT("1:" &amp; LEN(G179))), 1), MID(G179, ROW(INDIRECT("1:" &amp; LEN(G179))), 1)))</f>
        <v>U S B Cables</v>
      </c>
      <c r="I179">
        <v>399</v>
      </c>
      <c r="J179" s="2">
        <v>1099</v>
      </c>
      <c r="K179" s="1">
        <v>0.64</v>
      </c>
      <c r="L179">
        <v>4.0999999999999996</v>
      </c>
      <c r="M179" s="4">
        <v>2685</v>
      </c>
      <c r="N179" t="s">
        <v>13029</v>
      </c>
      <c r="O179" t="str">
        <f t="shared" si="11"/>
        <v>High Charging Speed 65W„Äë: Output Power Up To 20V 3.25A, Which Is Ensured By High-Speed And Safe Charging, And The Usb 2.0 Supports Data Transfer Speed Which Can Reach 40~60Mb/S (480Mbps).|Kindly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Cable„Äë: Its User-Friendly Design Helps You To Insert The Connector In The Right Way All The Time. This Cable Will Be The Right Choice For A Durable And Cost-Effective Usb-C To Usb-C Cord/ Type C To Type C Cord.|3A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v>
      </c>
      <c r="P179" t="s">
        <v>1252</v>
      </c>
      <c r="Q179" t="s">
        <v>1253</v>
      </c>
      <c r="R179" t="s">
        <v>1254</v>
      </c>
      <c r="S179" t="s">
        <v>1255</v>
      </c>
      <c r="T179" t="s">
        <v>1256</v>
      </c>
      <c r="U179" t="s">
        <v>1561</v>
      </c>
      <c r="V179" t="s">
        <v>1562</v>
      </c>
    </row>
    <row r="180" spans="1:22" x14ac:dyDescent="0.25">
      <c r="A180" t="s">
        <v>1563</v>
      </c>
      <c r="B180" t="s">
        <v>1564</v>
      </c>
      <c r="C180" t="str">
        <f t="shared" si="8"/>
        <v>FLiX (Beetel Flow USB to Micro USB PVC Data Sync and 12W(2.4A) Fast Charging Cable,Made in India,480Mbps Data Sync,Solid Cable,1 Meter Long cable for all Andriod and Micro USB Devices (Black)(XCD-FPM01)</v>
      </c>
      <c r="D180" t="str" cm="1">
        <f t="array" ref="D180">PROPER(_xlfn.TEXTJOIN(" ", TRUE, INDEX(_xlfn.FILTERXML("&lt;t&gt;&lt;s&gt;" &amp; SUBSTITUTE(C180," ","&lt;/s&gt;&lt;s&gt;") &amp; "&lt;/s&gt;&lt;/t&gt;", "//s"), _xlfn.SEQUENCE(4))))</f>
        <v>Flix (Beetel Flow Usb</v>
      </c>
      <c r="E180" t="str">
        <f t="shared" si="9"/>
        <v>USB PVC Data Sync and 12W(2.4A) Fast Charging Cable,Made in India,480Mbps Data Sync,Solid Cable,1 Meter Long cable for all Andriod and Micro USB Devices (Black)(XCD-FPM01)</v>
      </c>
      <c r="F180" t="s">
        <v>17</v>
      </c>
      <c r="G180" t="str">
        <f t="shared" si="10"/>
        <v>USBCables</v>
      </c>
      <c r="H180" s="7" t="str">
        <f t="array" aca="1" ref="H180" ca="1">_xlfn.TEXTJOIN("", TRUE, IF((ROW(INDIRECT("1:" &amp; LEN(G180)))&gt;1) * (CODE(MID(G180, ROW(INDIRECT("1:" &amp; LEN(G180))), 1))&gt;=65) * (CODE(MID(G180, ROW(INDIRECT("1:" &amp; LEN(G180))), 1))&lt;=90), " " &amp; MID(G180, ROW(INDIRECT("1:" &amp; LEN(G180))), 1), MID(G180, ROW(INDIRECT("1:" &amp; LEN(G180))), 1)))</f>
        <v>U S B Cables</v>
      </c>
      <c r="I180">
        <v>57.89</v>
      </c>
      <c r="J180">
        <v>199</v>
      </c>
      <c r="K180" s="1">
        <v>0.71</v>
      </c>
      <c r="L180">
        <v>4</v>
      </c>
      <c r="M180" s="4">
        <v>9378</v>
      </c>
      <c r="N180" t="s">
        <v>1565</v>
      </c>
      <c r="O180" t="str">
        <f t="shared" si="11"/>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v>
      </c>
      <c r="P180" t="s">
        <v>234</v>
      </c>
      <c r="Q180" t="s">
        <v>235</v>
      </c>
      <c r="R180" t="s">
        <v>236</v>
      </c>
      <c r="S180" t="s">
        <v>237</v>
      </c>
      <c r="T180" t="s">
        <v>238</v>
      </c>
      <c r="U180" t="s">
        <v>1566</v>
      </c>
      <c r="V180" t="s">
        <v>1567</v>
      </c>
    </row>
    <row r="181" spans="1:22" x14ac:dyDescent="0.25">
      <c r="A181" t="s">
        <v>1568</v>
      </c>
      <c r="B181" t="s">
        <v>12973</v>
      </c>
      <c r="C181" t="str">
        <f t="shared" si="8"/>
        <v>7SEVEN Bluetooth Voice Command Remote for Xiaomi Redmi Mi Smart TV with Netflix and Prime Video Hot Keys XMRM-00A</v>
      </c>
      <c r="D181" t="str" cm="1">
        <f t="array" ref="D181">PROPER(_xlfn.TEXTJOIN(" ", TRUE, INDEX(_xlfn.FILTERXML("&lt;t&gt;&lt;s&gt;" &amp; SUBSTITUTE(C181," ","&lt;/s&gt;&lt;s&gt;") &amp; "&lt;/s&gt;&lt;/t&gt;", "//s"), _xlfn.SEQUENCE(4))))</f>
        <v>7Seven Bluetooth Voice Command</v>
      </c>
      <c r="E181" t="str">
        <f t="shared" si="9"/>
        <v>Xiaomi Redmi Mi Smart TV with Netflix and Prime Video Hot Keys XMRM-00A</v>
      </c>
      <c r="F181" t="s">
        <v>459</v>
      </c>
      <c r="G181" t="str">
        <f t="shared" si="10"/>
        <v>RemoteControls</v>
      </c>
      <c r="H181" s="7" t="str">
        <f t="array" aca="1" ref="H181" ca="1">_xlfn.TEXTJOIN("", TRUE, IF((ROW(INDIRECT("1:" &amp; LEN(G181)))&gt;1) * (CODE(MID(G181, ROW(INDIRECT("1:" &amp; LEN(G181))), 1))&gt;=65) * (CODE(MID(G181, ROW(INDIRECT("1:" &amp; LEN(G181))), 1))&lt;=90), " " &amp; MID(G181, ROW(INDIRECT("1:" &amp; LEN(G181))), 1), MID(G181, ROW(INDIRECT("1:" &amp; LEN(G181))), 1)))</f>
        <v>Remote Controls</v>
      </c>
      <c r="I181">
        <v>799</v>
      </c>
      <c r="J181" s="2">
        <v>1999</v>
      </c>
      <c r="K181" s="1">
        <v>0.6</v>
      </c>
      <c r="L181">
        <v>3.3</v>
      </c>
      <c r="M181" s="4">
        <v>576</v>
      </c>
      <c r="N181" t="s">
        <v>1569</v>
      </c>
      <c r="O181" t="str">
        <f t="shared" si="11"/>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v>
      </c>
      <c r="P181" t="s">
        <v>1570</v>
      </c>
      <c r="Q181" t="s">
        <v>1571</v>
      </c>
      <c r="R181" t="s">
        <v>1572</v>
      </c>
      <c r="S181" t="s">
        <v>1573</v>
      </c>
      <c r="T181" t="s">
        <v>1574</v>
      </c>
      <c r="U181" t="s">
        <v>1575</v>
      </c>
      <c r="V181" t="s">
        <v>1576</v>
      </c>
    </row>
    <row r="182" spans="1:22" x14ac:dyDescent="0.25">
      <c r="A182" t="s">
        <v>1577</v>
      </c>
      <c r="B182" t="s">
        <v>1578</v>
      </c>
      <c r="C182" t="str">
        <f t="shared" si="8"/>
        <v>Sony TV - Remote Compatible for Sony LED Remote Control Works with Sony LED TV by Trend Trail Speed tech and Remote hi Remote and REO India only</v>
      </c>
      <c r="D182" t="str" cm="1">
        <f t="array" ref="D182">PROPER(_xlfn.TEXTJOIN(" ", TRUE, INDEX(_xlfn.FILTERXML("&lt;t&gt;&lt;s&gt;" &amp; SUBSTITUTE(C182," ","&lt;/s&gt;&lt;s&gt;") &amp; "&lt;/s&gt;&lt;/t&gt;", "//s"), _xlfn.SEQUENCE(4))))</f>
        <v>Sony Tv - Remote</v>
      </c>
      <c r="E182" t="str">
        <f t="shared" si="9"/>
        <v>Sony LED Remote Control Works with Sony LED TV by Trend Trail Speed tech and Remote hi Remote and REO India only</v>
      </c>
      <c r="F182" t="s">
        <v>459</v>
      </c>
      <c r="G182" t="str">
        <f t="shared" si="10"/>
        <v>RemoteControls</v>
      </c>
      <c r="H182" s="7" t="str">
        <f t="array" aca="1" ref="H182" ca="1">_xlfn.TEXTJOIN("", TRUE, IF((ROW(INDIRECT("1:" &amp; LEN(G182)))&gt;1) * (CODE(MID(G182, ROW(INDIRECT("1:" &amp; LEN(G182))), 1))&gt;=65) * (CODE(MID(G182, ROW(INDIRECT("1:" &amp; LEN(G182))), 1))&lt;=90), " " &amp; MID(G182, ROW(INDIRECT("1:" &amp; LEN(G182))), 1), MID(G182, ROW(INDIRECT("1:" &amp; LEN(G182))), 1)))</f>
        <v>Remote Controls</v>
      </c>
      <c r="I182">
        <v>205</v>
      </c>
      <c r="J182">
        <v>499</v>
      </c>
      <c r="K182" s="1">
        <v>0.59</v>
      </c>
      <c r="L182">
        <v>3.8</v>
      </c>
      <c r="M182" s="4">
        <v>313</v>
      </c>
      <c r="N182" t="s">
        <v>1579</v>
      </c>
      <c r="O182" t="str">
        <f t="shared" si="11"/>
        <v>Soft &amp; Durable Keypad Durable Quality|Rigid Body|Efficient Performance Remotes Are Quality Tested Before Shipment Suitable With Sony Led/Lcd Tv Without Smart Functions|2 Aaa Batteries Required</v>
      </c>
      <c r="P182" t="s">
        <v>1580</v>
      </c>
      <c r="Q182" t="s">
        <v>1581</v>
      </c>
      <c r="R182" t="s">
        <v>1582</v>
      </c>
      <c r="S182" t="s">
        <v>1583</v>
      </c>
      <c r="T182" t="s">
        <v>1584</v>
      </c>
      <c r="U182" t="s">
        <v>1585</v>
      </c>
      <c r="V182" t="s">
        <v>1586</v>
      </c>
    </row>
    <row r="183" spans="1:22" x14ac:dyDescent="0.25">
      <c r="A183" t="s">
        <v>1587</v>
      </c>
      <c r="B183" t="s">
        <v>1588</v>
      </c>
      <c r="C183" t="str">
        <f t="shared" si="8"/>
        <v>Storite USB 3.0 Cable A to Micro B high Speed Upto 5 Gbps Data Transfer Cable for Portable External Hard Drive - (20cm), Black</v>
      </c>
      <c r="D183" t="str" cm="1">
        <f t="array" ref="D183">PROPER(_xlfn.TEXTJOIN(" ", TRUE, INDEX(_xlfn.FILTERXML("&lt;t&gt;&lt;s&gt;" &amp; SUBSTITUTE(C183," ","&lt;/s&gt;&lt;s&gt;") &amp; "&lt;/s&gt;&lt;/t&gt;", "//s"), _xlfn.SEQUENCE(4))))</f>
        <v>Storite Usb 3 Cable</v>
      </c>
      <c r="E183" t="str">
        <f t="shared" si="9"/>
        <v>Micro B high Speed Upto 5 Gbps Data Transfer Cable for Portable External Hard Drive - (20cm), Black</v>
      </c>
      <c r="F183" t="s">
        <v>17</v>
      </c>
      <c r="G183" t="str">
        <f t="shared" si="10"/>
        <v>USBCables</v>
      </c>
      <c r="H183" s="7" t="str">
        <f t="array" aca="1" ref="H183" ca="1">_xlfn.TEXTJOIN("", TRUE, IF((ROW(INDIRECT("1:" &amp; LEN(G183)))&gt;1) * (CODE(MID(G183, ROW(INDIRECT("1:" &amp; LEN(G183))), 1))&gt;=65) * (CODE(MID(G183, ROW(INDIRECT("1:" &amp; LEN(G183))), 1))&lt;=90), " " &amp; MID(G183, ROW(INDIRECT("1:" &amp; LEN(G183))), 1), MID(G183, ROW(INDIRECT("1:" &amp; LEN(G183))), 1)))</f>
        <v>U S B Cables</v>
      </c>
      <c r="I183">
        <v>299</v>
      </c>
      <c r="J183">
        <v>699</v>
      </c>
      <c r="K183" s="1">
        <v>0.56999999999999995</v>
      </c>
      <c r="L183">
        <v>4.0999999999999996</v>
      </c>
      <c r="M183" s="4">
        <v>2957</v>
      </c>
      <c r="N183" t="s">
        <v>1589</v>
      </c>
      <c r="O183" t="str">
        <f t="shared" si="11"/>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v>
      </c>
      <c r="P183" t="s">
        <v>1590</v>
      </c>
      <c r="Q183" t="s">
        <v>1591</v>
      </c>
      <c r="R183" t="s">
        <v>1592</v>
      </c>
      <c r="S183" t="s">
        <v>1593</v>
      </c>
      <c r="T183" t="s">
        <v>1594</v>
      </c>
      <c r="U183" t="s">
        <v>1595</v>
      </c>
      <c r="V183" t="s">
        <v>1596</v>
      </c>
    </row>
    <row r="184" spans="1:22" x14ac:dyDescent="0.25">
      <c r="A184" t="s">
        <v>1597</v>
      </c>
      <c r="B184" t="s">
        <v>1598</v>
      </c>
      <c r="C184" t="str">
        <f t="shared" si="8"/>
        <v>boAt LTG 500 Apple MFI Certified for iPhone, iPad and iPod 2Mtr Data Cable(Space Grey)</v>
      </c>
      <c r="D184" t="str" cm="1">
        <f t="array" ref="D184">PROPER(_xlfn.TEXTJOIN(" ", TRUE, INDEX(_xlfn.FILTERXML("&lt;t&gt;&lt;s&gt;" &amp; SUBSTITUTE(C184," ","&lt;/s&gt;&lt;s&gt;") &amp; "&lt;/s&gt;&lt;/t&gt;", "//s"), _xlfn.SEQUENCE(4))))</f>
        <v>Boat Ltg 500 Apple</v>
      </c>
      <c r="E184" t="str">
        <f t="shared" si="9"/>
        <v>for iPhone, iPad and iPod 2Mtr Data Cable(Space Grey)</v>
      </c>
      <c r="F184" t="s">
        <v>17</v>
      </c>
      <c r="G184" t="str">
        <f t="shared" si="10"/>
        <v>USBCables</v>
      </c>
      <c r="H184" s="7" t="str">
        <f t="array" aca="1" ref="H184" ca="1">_xlfn.TEXTJOIN("", TRUE, IF((ROW(INDIRECT("1:" &amp; LEN(G184)))&gt;1) * (CODE(MID(G184, ROW(INDIRECT("1:" &amp; LEN(G184))), 1))&gt;=65) * (CODE(MID(G184, ROW(INDIRECT("1:" &amp; LEN(G184))), 1))&lt;=90), " " &amp; MID(G184, ROW(INDIRECT("1:" &amp; LEN(G184))), 1), MID(G184, ROW(INDIRECT("1:" &amp; LEN(G184))), 1)))</f>
        <v>U S B Cables</v>
      </c>
      <c r="I184">
        <v>849</v>
      </c>
      <c r="J184">
        <v>999</v>
      </c>
      <c r="K184" s="1">
        <v>0.15</v>
      </c>
      <c r="L184">
        <v>4.0999999999999996</v>
      </c>
      <c r="M184" s="4">
        <v>6736</v>
      </c>
      <c r="N184" t="s">
        <v>1599</v>
      </c>
      <c r="O184" t="str">
        <f t="shared" si="11"/>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v>
      </c>
      <c r="P184" t="s">
        <v>1600</v>
      </c>
      <c r="Q184" t="s">
        <v>1601</v>
      </c>
      <c r="R184" t="s">
        <v>1602</v>
      </c>
      <c r="S184" t="s">
        <v>1603</v>
      </c>
      <c r="T184" t="s">
        <v>1604</v>
      </c>
      <c r="U184" t="s">
        <v>1605</v>
      </c>
      <c r="V184" t="s">
        <v>1606</v>
      </c>
    </row>
    <row r="185" spans="1:22" x14ac:dyDescent="0.25">
      <c r="A185" t="s">
        <v>1607</v>
      </c>
      <c r="B185" t="s">
        <v>1608</v>
      </c>
      <c r="C185" t="str">
        <f t="shared" si="8"/>
        <v>AmazonBasics USB C to Lightning Aluminum with Nylon Braided MFi Certified Charging Cable (Grey, 1.2 meter)</v>
      </c>
      <c r="D185" t="str" cm="1">
        <f t="array" ref="D185">PROPER(_xlfn.TEXTJOIN(" ", TRUE, INDEX(_xlfn.FILTERXML("&lt;t&gt;&lt;s&gt;" &amp; SUBSTITUTE(C185," ","&lt;/s&gt;&lt;s&gt;") &amp; "&lt;/s&gt;&lt;/t&gt;", "//s"), _xlfn.SEQUENCE(4))))</f>
        <v>Amazonbasics Usb C To</v>
      </c>
      <c r="E185" t="str">
        <f t="shared" si="9"/>
        <v>with Nylon Braided MFi Certified Charging Cable (Grey, 1.2 meter)</v>
      </c>
      <c r="F185" t="s">
        <v>17</v>
      </c>
      <c r="G185" t="str">
        <f t="shared" si="10"/>
        <v>USBCables</v>
      </c>
      <c r="H185" s="7" t="str">
        <f t="array" aca="1" ref="H185" ca="1">_xlfn.TEXTJOIN("", TRUE, IF((ROW(INDIRECT("1:" &amp; LEN(G185)))&gt;1) * (CODE(MID(G185, ROW(INDIRECT("1:" &amp; LEN(G185))), 1))&gt;=65) * (CODE(MID(G185, ROW(INDIRECT("1:" &amp; LEN(G185))), 1))&lt;=90), " " &amp; MID(G185, ROW(INDIRECT("1:" &amp; LEN(G185))), 1), MID(G185, ROW(INDIRECT("1:" &amp; LEN(G185))), 1)))</f>
        <v>U S B Cables</v>
      </c>
      <c r="I185">
        <v>949</v>
      </c>
      <c r="J185" s="2">
        <v>1999</v>
      </c>
      <c r="K185" s="1">
        <v>0.53</v>
      </c>
      <c r="L185">
        <v>4.4000000000000004</v>
      </c>
      <c r="M185" s="4">
        <v>13552</v>
      </c>
      <c r="N185" t="s">
        <v>1609</v>
      </c>
      <c r="O185" t="str">
        <f t="shared" si="11"/>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v>
      </c>
      <c r="P185" t="s">
        <v>357</v>
      </c>
      <c r="Q185" t="s">
        <v>358</v>
      </c>
      <c r="R185" t="s">
        <v>359</v>
      </c>
      <c r="S185" t="s">
        <v>360</v>
      </c>
      <c r="T185" t="s">
        <v>361</v>
      </c>
      <c r="U185" t="s">
        <v>1610</v>
      </c>
      <c r="V185" t="s">
        <v>1611</v>
      </c>
    </row>
    <row r="186" spans="1:22" x14ac:dyDescent="0.25">
      <c r="A186" t="s">
        <v>1612</v>
      </c>
      <c r="B186" t="s">
        <v>1613</v>
      </c>
      <c r="C186" t="str">
        <f t="shared" si="8"/>
        <v>AmazonBasics Double Braided Nylon USB Type-C to Type-C 2.0 Cable Smartphone (Dark Grey, 3 feet)</v>
      </c>
      <c r="D186" t="str" cm="1">
        <f t="array" ref="D186">PROPER(_xlfn.TEXTJOIN(" ", TRUE, INDEX(_xlfn.FILTERXML("&lt;t&gt;&lt;s&gt;" &amp; SUBSTITUTE(C186," ","&lt;/s&gt;&lt;s&gt;") &amp; "&lt;/s&gt;&lt;/t&gt;", "//s"), _xlfn.SEQUENCE(4))))</f>
        <v>Amazonbasics Double Braided Nylon</v>
      </c>
      <c r="E186" t="str">
        <f t="shared" si="9"/>
        <v>to Type-C 2.0 Cable Smartphone (Dark Grey, 3 feet)</v>
      </c>
      <c r="F186" t="s">
        <v>17</v>
      </c>
      <c r="G186" t="str">
        <f t="shared" si="10"/>
        <v>USBCables</v>
      </c>
      <c r="H186" s="7" t="str">
        <f t="array" aca="1" ref="H186" ca="1">_xlfn.TEXTJOIN("", TRUE, IF((ROW(INDIRECT("1:" &amp; LEN(G186)))&gt;1) * (CODE(MID(G186, ROW(INDIRECT("1:" &amp; LEN(G186))), 1))&gt;=65) * (CODE(MID(G186, ROW(INDIRECT("1:" &amp; LEN(G186))), 1))&lt;=90), " " &amp; MID(G186, ROW(INDIRECT("1:" &amp; LEN(G186))), 1), MID(G186, ROW(INDIRECT("1:" &amp; LEN(G186))), 1)))</f>
        <v>U S B Cables</v>
      </c>
      <c r="I186">
        <v>499</v>
      </c>
      <c r="J186" s="2">
        <v>1200</v>
      </c>
      <c r="K186" s="1">
        <v>0.57999999999999996</v>
      </c>
      <c r="L186">
        <v>4.3</v>
      </c>
      <c r="M186" s="4">
        <v>5451</v>
      </c>
      <c r="N186" t="s">
        <v>1614</v>
      </c>
      <c r="O186" t="str">
        <f t="shared" si="11"/>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v>
      </c>
      <c r="P186" t="s">
        <v>1615</v>
      </c>
      <c r="Q186" t="s">
        <v>1616</v>
      </c>
      <c r="R186" t="s">
        <v>1617</v>
      </c>
      <c r="S186" t="s">
        <v>1618</v>
      </c>
      <c r="T186" t="s">
        <v>1619</v>
      </c>
      <c r="U186" t="s">
        <v>1620</v>
      </c>
      <c r="V186" t="s">
        <v>1621</v>
      </c>
    </row>
    <row r="187" spans="1:22" x14ac:dyDescent="0.25">
      <c r="A187" t="s">
        <v>1622</v>
      </c>
      <c r="B187" t="s">
        <v>1623</v>
      </c>
      <c r="C187" t="str">
        <f t="shared" si="8"/>
        <v>Amazon Basics USB 3.0 Cable - A Male to Micro B - 6 Feet (1.8 Meters), Black</v>
      </c>
      <c r="D187" t="str" cm="1">
        <f t="array" ref="D187">PROPER(_xlfn.TEXTJOIN(" ", TRUE, INDEX(_xlfn.FILTERXML("&lt;t&gt;&lt;s&gt;" &amp; SUBSTITUTE(C187," ","&lt;/s&gt;&lt;s&gt;") &amp; "&lt;/s&gt;&lt;/t&gt;", "//s"), _xlfn.SEQUENCE(4))))</f>
        <v>Amazon Basics Usb 3</v>
      </c>
      <c r="E187" t="str">
        <f t="shared" si="9"/>
        <v>A Male to Micro B - 6 Feet (1.8 Meters), Black</v>
      </c>
      <c r="F187" t="s">
        <v>17</v>
      </c>
      <c r="G187" t="str">
        <f t="shared" si="10"/>
        <v>USBCables</v>
      </c>
      <c r="H187" s="7" t="str">
        <f t="array" aca="1" ref="H187" ca="1">_xlfn.TEXTJOIN("", TRUE, IF((ROW(INDIRECT("1:" &amp; LEN(G187)))&gt;1) * (CODE(MID(G187, ROW(INDIRECT("1:" &amp; LEN(G187))), 1))&gt;=65) * (CODE(MID(G187, ROW(INDIRECT("1:" &amp; LEN(G187))), 1))&lt;=90), " " &amp; MID(G187, ROW(INDIRECT("1:" &amp; LEN(G187))), 1), MID(G187, ROW(INDIRECT("1:" &amp; LEN(G187))), 1)))</f>
        <v>U S B Cables</v>
      </c>
      <c r="I187">
        <v>299</v>
      </c>
      <c r="J187">
        <v>485</v>
      </c>
      <c r="K187" s="1">
        <v>0.38</v>
      </c>
      <c r="L187">
        <v>4.3</v>
      </c>
      <c r="M187" s="4">
        <v>10911</v>
      </c>
      <c r="N187" t="s">
        <v>1624</v>
      </c>
      <c r="O187" t="str">
        <f t="shared" si="11"/>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v>
      </c>
      <c r="P187" t="s">
        <v>1625</v>
      </c>
      <c r="Q187" t="s">
        <v>1626</v>
      </c>
      <c r="R187" t="s">
        <v>1627</v>
      </c>
      <c r="S187" t="s">
        <v>1628</v>
      </c>
      <c r="T187" t="s">
        <v>1629</v>
      </c>
      <c r="U187" t="s">
        <v>1630</v>
      </c>
      <c r="V187" t="s">
        <v>1631</v>
      </c>
    </row>
    <row r="188" spans="1:22" x14ac:dyDescent="0.25">
      <c r="A188" t="s">
        <v>1632</v>
      </c>
      <c r="B188" t="s">
        <v>1633</v>
      </c>
      <c r="C188" t="str">
        <f t="shared" si="8"/>
        <v>AmazonBasics USB C to Lightning Aluminum with Nylon Braided MFi Certified Charging Cable (Grey, 1.8 meter)</v>
      </c>
      <c r="D188" t="str" cm="1">
        <f t="array" ref="D188">PROPER(_xlfn.TEXTJOIN(" ", TRUE, INDEX(_xlfn.FILTERXML("&lt;t&gt;&lt;s&gt;" &amp; SUBSTITUTE(C188," ","&lt;/s&gt;&lt;s&gt;") &amp; "&lt;/s&gt;&lt;/t&gt;", "//s"), _xlfn.SEQUENCE(4))))</f>
        <v>Amazonbasics Usb C To</v>
      </c>
      <c r="E188" t="str">
        <f t="shared" si="9"/>
        <v>with Nylon Braided MFi Certified Charging Cable (Grey, 1.8 meter)</v>
      </c>
      <c r="F188" t="s">
        <v>17</v>
      </c>
      <c r="G188" t="str">
        <f t="shared" si="10"/>
        <v>USBCables</v>
      </c>
      <c r="H188" s="7" t="str">
        <f t="array" aca="1" ref="H188" ca="1">_xlfn.TEXTJOIN("", TRUE, IF((ROW(INDIRECT("1:" &amp; LEN(G188)))&gt;1) * (CODE(MID(G188, ROW(INDIRECT("1:" &amp; LEN(G188))), 1))&gt;=65) * (CODE(MID(G188, ROW(INDIRECT("1:" &amp; LEN(G188))), 1))&lt;=90), " " &amp; MID(G188, ROW(INDIRECT("1:" &amp; LEN(G188))), 1), MID(G188, ROW(INDIRECT("1:" &amp; LEN(G188))), 1)))</f>
        <v>U S B Cables</v>
      </c>
      <c r="I188">
        <v>949</v>
      </c>
      <c r="J188" s="2">
        <v>1999</v>
      </c>
      <c r="K188" s="1">
        <v>0.53</v>
      </c>
      <c r="L188">
        <v>4.4000000000000004</v>
      </c>
      <c r="M188" s="4">
        <v>13552</v>
      </c>
      <c r="N188" t="s">
        <v>1634</v>
      </c>
      <c r="O188" t="str">
        <f t="shared" si="11"/>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v>
      </c>
      <c r="P188" t="s">
        <v>357</v>
      </c>
      <c r="Q188" t="s">
        <v>358</v>
      </c>
      <c r="R188" t="s">
        <v>359</v>
      </c>
      <c r="S188" t="s">
        <v>360</v>
      </c>
      <c r="T188" t="s">
        <v>361</v>
      </c>
      <c r="U188" t="s">
        <v>1635</v>
      </c>
      <c r="V188" t="s">
        <v>1636</v>
      </c>
    </row>
    <row r="189" spans="1:22" x14ac:dyDescent="0.25">
      <c r="A189" t="s">
        <v>1637</v>
      </c>
      <c r="B189" t="s">
        <v>1638</v>
      </c>
      <c r="C189" t="str">
        <f t="shared" si="8"/>
        <v>Wayona Usb C 65W Fast Charging Cable Compatible For Tablets Samsung S22 S20 S10 S20Fe S21 S21 Ultra A70 A51 A71 A50S M31 M51 M31S M53 5G (1M, Black)</v>
      </c>
      <c r="D189" t="str" cm="1">
        <f t="array" ref="D189">PROPER(_xlfn.TEXTJOIN(" ", TRUE, INDEX(_xlfn.FILTERXML("&lt;t&gt;&lt;s&gt;" &amp; SUBSTITUTE(C189," ","&lt;/s&gt;&lt;s&gt;") &amp; "&lt;/s&gt;&lt;/t&gt;", "//s"), _xlfn.SEQUENCE(4))))</f>
        <v>Wayona Usb C 65W</v>
      </c>
      <c r="E189" t="str">
        <f t="shared" si="9"/>
        <v>Cable Compatible For Tablets Samsung S22 S20 S10 S20Fe S21 S21 Ultra A70 A51 A71 A50S M31 M51 M31S M53 5G (1M, Black)</v>
      </c>
      <c r="F189" t="s">
        <v>17</v>
      </c>
      <c r="G189" t="str">
        <f t="shared" si="10"/>
        <v>USBCables</v>
      </c>
      <c r="H189" s="7" t="str">
        <f t="array" aca="1" ref="H189" ca="1">_xlfn.TEXTJOIN("", TRUE, IF((ROW(INDIRECT("1:" &amp; LEN(G189)))&gt;1) * (CODE(MID(G189, ROW(INDIRECT("1:" &amp; LEN(G189))), 1))&gt;=65) * (CODE(MID(G189, ROW(INDIRECT("1:" &amp; LEN(G189))), 1))&lt;=90), " " &amp; MID(G189, ROW(INDIRECT("1:" &amp; LEN(G189))), 1), MID(G189, ROW(INDIRECT("1:" &amp; LEN(G189))), 1)))</f>
        <v>U S B Cables</v>
      </c>
      <c r="I189">
        <v>379</v>
      </c>
      <c r="J189" s="2">
        <v>1099</v>
      </c>
      <c r="K189" s="1">
        <v>0.66</v>
      </c>
      <c r="L189">
        <v>4.3</v>
      </c>
      <c r="M189" s="4">
        <v>2806</v>
      </c>
      <c r="N189" t="s">
        <v>13030</v>
      </c>
      <c r="O189" t="str">
        <f t="shared" si="11"/>
        <v>Note Before Purchase„Äë: This Is A Usb-C To Usb-C Cable, Which Means It Has The Same Usb C Plug On Both Ends, Please Be Aware That This Is Not A Usb-C To Usb-A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v>
      </c>
      <c r="P189" t="s">
        <v>955</v>
      </c>
      <c r="Q189" t="s">
        <v>956</v>
      </c>
      <c r="R189" t="s">
        <v>957</v>
      </c>
      <c r="S189" t="s">
        <v>958</v>
      </c>
      <c r="T189" t="s">
        <v>959</v>
      </c>
      <c r="U189" t="s">
        <v>1639</v>
      </c>
      <c r="V189" t="s">
        <v>1640</v>
      </c>
    </row>
    <row r="190" spans="1:22" x14ac:dyDescent="0.25">
      <c r="A190" t="s">
        <v>1641</v>
      </c>
      <c r="B190" t="s">
        <v>1642</v>
      </c>
      <c r="C190" t="str">
        <f t="shared" si="8"/>
        <v>Karbonn 80 cm (32 inches) Millenium Bezel-Less Series HD Ready Smart LED TV KJW32SKHD (Phantom Black)</v>
      </c>
      <c r="D190" t="str" cm="1">
        <f t="array" ref="D190">PROPER(_xlfn.TEXTJOIN(" ", TRUE, INDEX(_xlfn.FILTERXML("&lt;t&gt;&lt;s&gt;" &amp; SUBSTITUTE(C190," ","&lt;/s&gt;&lt;s&gt;") &amp; "&lt;/s&gt;&lt;/t&gt;", "//s"), _xlfn.SEQUENCE(4))))</f>
        <v>Karbonn 80 Cm (32</v>
      </c>
      <c r="E190" t="str">
        <f t="shared" si="9"/>
        <v>Bezel-Less Series HD Ready Smart LED TV KJW32SKHD (Phantom Black)</v>
      </c>
      <c r="F190" t="s">
        <v>167</v>
      </c>
      <c r="G190" t="str">
        <f t="shared" si="10"/>
        <v>SmartTelevisions</v>
      </c>
      <c r="H190" s="7" t="str">
        <f t="array" aca="1" ref="H190" ca="1">_xlfn.TEXTJOIN("", TRUE, IF((ROW(INDIRECT("1:" &amp; LEN(G190)))&gt;1) * (CODE(MID(G190, ROW(INDIRECT("1:" &amp; LEN(G190))), 1))&gt;=65) * (CODE(MID(G190, ROW(INDIRECT("1:" &amp; LEN(G190))), 1))&lt;=90), " " &amp; MID(G190, ROW(INDIRECT("1:" &amp; LEN(G190))), 1), MID(G190, ROW(INDIRECT("1:" &amp; LEN(G190))), 1)))</f>
        <v>Smart Televisions</v>
      </c>
      <c r="I190" s="2">
        <v>8990</v>
      </c>
      <c r="J190" s="2">
        <v>18990</v>
      </c>
      <c r="K190" s="1">
        <v>0.53</v>
      </c>
      <c r="L190">
        <v>3.9</v>
      </c>
      <c r="M190" s="4">
        <v>350</v>
      </c>
      <c r="N190" t="s">
        <v>1643</v>
      </c>
      <c r="O190" t="str">
        <f t="shared" si="11"/>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v>
      </c>
      <c r="P190" t="s">
        <v>1644</v>
      </c>
      <c r="Q190" t="s">
        <v>1645</v>
      </c>
      <c r="R190" t="s">
        <v>1646</v>
      </c>
      <c r="S190" t="s">
        <v>1647</v>
      </c>
      <c r="T190" t="s">
        <v>1648</v>
      </c>
      <c r="U190" t="s">
        <v>1649</v>
      </c>
      <c r="V190" t="s">
        <v>1650</v>
      </c>
    </row>
    <row r="191" spans="1:22" x14ac:dyDescent="0.25">
      <c r="A191" t="s">
        <v>1651</v>
      </c>
      <c r="B191" t="s">
        <v>1652</v>
      </c>
      <c r="C191" t="str">
        <f t="shared" si="8"/>
        <v>BlueRigger Digital Optical Audio Toslink Cable (6 Feet 1.8 Meter) With 8 Channel (7.1) Audio Support (for Home Theatre, Xbox, Playstation etc.)</v>
      </c>
      <c r="D191" t="str" cm="1">
        <f t="array" ref="D191">PROPER(_xlfn.TEXTJOIN(" ", TRUE, INDEX(_xlfn.FILTERXML("&lt;t&gt;&lt;s&gt;" &amp; SUBSTITUTE(C191," ","&lt;/s&gt;&lt;s&gt;") &amp; "&lt;/s&gt;&lt;/t&gt;", "//s"), _xlfn.SEQUENCE(4))))</f>
        <v>Bluerigger Digital Optical Audio</v>
      </c>
      <c r="E191" t="str">
        <f t="shared" si="9"/>
        <v>(6 Feet 1.8 Meter) With 8 Channel (7.1) Audio Support (for Home Theatre, Xbox, Playstation etc.)</v>
      </c>
      <c r="F191" t="s">
        <v>1320</v>
      </c>
      <c r="G191" t="str">
        <f t="shared" si="10"/>
        <v>OpticalCables</v>
      </c>
      <c r="H191" s="7" t="str">
        <f t="array" aca="1" ref="H191" ca="1">_xlfn.TEXTJOIN("", TRUE, IF((ROW(INDIRECT("1:" &amp; LEN(G191)))&gt;1) * (CODE(MID(G191, ROW(INDIRECT("1:" &amp; LEN(G191))), 1))&gt;=65) * (CODE(MID(G191, ROW(INDIRECT("1:" &amp; LEN(G191))), 1))&lt;=90), " " &amp; MID(G191, ROW(INDIRECT("1:" &amp; LEN(G191))), 1), MID(G191, ROW(INDIRECT("1:" &amp; LEN(G191))), 1)))</f>
        <v>Optical Cables</v>
      </c>
      <c r="I191">
        <v>486</v>
      </c>
      <c r="J191" s="2">
        <v>1999</v>
      </c>
      <c r="K191" s="1">
        <v>0.76</v>
      </c>
      <c r="L191">
        <v>4.2</v>
      </c>
      <c r="M191" s="4">
        <v>30023</v>
      </c>
      <c r="N191" t="s">
        <v>1653</v>
      </c>
      <c r="O191" t="str">
        <f t="shared" si="11"/>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v>
      </c>
      <c r="P191" t="s">
        <v>1322</v>
      </c>
      <c r="Q191" t="s">
        <v>1323</v>
      </c>
      <c r="R191" t="s">
        <v>1324</v>
      </c>
      <c r="S191" t="s">
        <v>1325</v>
      </c>
      <c r="T191" t="s">
        <v>1326</v>
      </c>
      <c r="U191" t="s">
        <v>1654</v>
      </c>
      <c r="V191" t="s">
        <v>1655</v>
      </c>
    </row>
    <row r="192" spans="1:22" x14ac:dyDescent="0.25">
      <c r="A192" t="s">
        <v>1656</v>
      </c>
      <c r="B192" t="s">
        <v>1657</v>
      </c>
      <c r="C192" t="str">
        <f t="shared" si="8"/>
        <v>VW 60 cm (24 inches) Premium Series HD Ready LED TV VW24A (Black)</v>
      </c>
      <c r="D192" t="str" cm="1">
        <f t="array" ref="D192">PROPER(_xlfn.TEXTJOIN(" ", TRUE, INDEX(_xlfn.FILTERXML("&lt;t&gt;&lt;s&gt;" &amp; SUBSTITUTE(C192," ","&lt;/s&gt;&lt;s&gt;") &amp; "&lt;/s&gt;&lt;/t&gt;", "//s"), _xlfn.SEQUENCE(4))))</f>
        <v>Vw 60 Cm (24</v>
      </c>
      <c r="E192" t="str">
        <f t="shared" si="9"/>
        <v>Series HD Ready LED TV VW24A (Black)</v>
      </c>
      <c r="F192" t="s">
        <v>505</v>
      </c>
      <c r="G192" t="str">
        <f t="shared" si="10"/>
        <v>StandardTelevisions</v>
      </c>
      <c r="H192" s="7" t="str">
        <f t="array" aca="1" ref="H192" ca="1">_xlfn.TEXTJOIN("", TRUE, IF((ROW(INDIRECT("1:" &amp; LEN(G192)))&gt;1) * (CODE(MID(G192, ROW(INDIRECT("1:" &amp; LEN(G192))), 1))&gt;=65) * (CODE(MID(G192, ROW(INDIRECT("1:" &amp; LEN(G192))), 1))&lt;=90), " " &amp; MID(G192, ROW(INDIRECT("1:" &amp; LEN(G192))), 1), MID(G192, ROW(INDIRECT("1:" &amp; LEN(G192))), 1)))</f>
        <v>Standard Televisions</v>
      </c>
      <c r="I192" s="2">
        <v>5699</v>
      </c>
      <c r="J192" s="2">
        <v>11000</v>
      </c>
      <c r="K192" s="1">
        <v>0.48</v>
      </c>
      <c r="L192">
        <v>4.2</v>
      </c>
      <c r="M192" s="4">
        <v>4003</v>
      </c>
      <c r="N192" t="s">
        <v>1658</v>
      </c>
      <c r="O192" t="str">
        <f t="shared" si="11"/>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v>
      </c>
      <c r="P192" t="s">
        <v>507</v>
      </c>
      <c r="Q192" t="s">
        <v>508</v>
      </c>
      <c r="R192" t="s">
        <v>509</v>
      </c>
      <c r="S192" t="s">
        <v>510</v>
      </c>
      <c r="T192" t="s">
        <v>12923</v>
      </c>
      <c r="U192" t="s">
        <v>1659</v>
      </c>
      <c r="V192" t="s">
        <v>1660</v>
      </c>
    </row>
    <row r="193" spans="1:22" x14ac:dyDescent="0.25">
      <c r="A193" t="s">
        <v>1661</v>
      </c>
      <c r="B193" t="s">
        <v>1662</v>
      </c>
      <c r="C193" t="str">
        <f t="shared" si="8"/>
        <v>Amazon Basics USB A to Lightning MFi Certified Charging Cable (White, 1.2 meter)</v>
      </c>
      <c r="D193" t="str" cm="1">
        <f t="array" ref="D193">PROPER(_xlfn.TEXTJOIN(" ", TRUE, INDEX(_xlfn.FILTERXML("&lt;t&gt;&lt;s&gt;" &amp; SUBSTITUTE(C193," ","&lt;/s&gt;&lt;s&gt;") &amp; "&lt;/s&gt;&lt;/t&gt;", "//s"), _xlfn.SEQUENCE(4))))</f>
        <v>Amazon Basics Usb A</v>
      </c>
      <c r="E193" t="str">
        <f t="shared" si="9"/>
        <v>MFi Certified Charging Cable (White, 1.2 meter)</v>
      </c>
      <c r="F193" t="s">
        <v>17</v>
      </c>
      <c r="G193" t="str">
        <f t="shared" si="10"/>
        <v>USBCables</v>
      </c>
      <c r="H193" s="7" t="str">
        <f t="array" aca="1" ref="H193" ca="1">_xlfn.TEXTJOIN("", TRUE, IF((ROW(INDIRECT("1:" &amp; LEN(G193)))&gt;1) * (CODE(MID(G193, ROW(INDIRECT("1:" &amp; LEN(G193))), 1))&gt;=65) * (CODE(MID(G193, ROW(INDIRECT("1:" &amp; LEN(G193))), 1))&lt;=90), " " &amp; MID(G193, ROW(INDIRECT("1:" &amp; LEN(G193))), 1), MID(G193, ROW(INDIRECT("1:" &amp; LEN(G193))), 1)))</f>
        <v>U S B Cables</v>
      </c>
      <c r="I193">
        <v>709</v>
      </c>
      <c r="J193" s="2">
        <v>1999</v>
      </c>
      <c r="K193" s="1">
        <v>0.65</v>
      </c>
      <c r="L193">
        <v>4.0999999999999996</v>
      </c>
      <c r="M193" s="4">
        <v>178817</v>
      </c>
      <c r="N193" t="s">
        <v>1663</v>
      </c>
      <c r="O193" t="str">
        <f t="shared" si="11"/>
        <v>Mfi-Certified Charging Cable For Securely Charging Apple Devices|Compatible With Iphone 13, 12, 11; 13, 12,11 Pro; 13, 12 11 Pro Max; 13, 12 Mini; Xs, Xs Max, Xr, X; 8 Plus, 8; 7 Plus,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v>
      </c>
      <c r="P193" t="s">
        <v>1664</v>
      </c>
      <c r="Q193" t="s">
        <v>1665</v>
      </c>
      <c r="R193" t="s">
        <v>1666</v>
      </c>
      <c r="S193" t="s">
        <v>1667</v>
      </c>
      <c r="T193" t="s">
        <v>12924</v>
      </c>
      <c r="U193" t="s">
        <v>1668</v>
      </c>
      <c r="V193" t="s">
        <v>1669</v>
      </c>
    </row>
    <row r="194" spans="1:22" x14ac:dyDescent="0.25">
      <c r="A194" t="s">
        <v>1670</v>
      </c>
      <c r="B194" t="s">
        <v>1671</v>
      </c>
      <c r="C194" t="str">
        <f t="shared" ref="C194:C257" si="12">TRIM(SUBSTITUTE(SUBSTITUTE(SUBSTITUTE(SUBSTITUTE(SUBSTITUTE(SUBSTITUTE(B194,"&amp;","and"),"&lt;",""),"&gt;",""),"/"," "),CHAR(160)," "),CHAR(10)," "))</f>
        <v>Samsung 138 cm (55 inches) Crystal 4K Neo Series Ultra HD Smart LED TV UA55AUE65AKXXL (Black)</v>
      </c>
      <c r="D194" t="str" cm="1">
        <f t="array" ref="D194">PROPER(_xlfn.TEXTJOIN(" ", TRUE, INDEX(_xlfn.FILTERXML("&lt;t&gt;&lt;s&gt;" &amp; SUBSTITUTE(C194," ","&lt;/s&gt;&lt;s&gt;") &amp; "&lt;/s&gt;&lt;/t&gt;", "//s"), _xlfn.SEQUENCE(4))))</f>
        <v>Samsung 138 Cm (55</v>
      </c>
      <c r="E194" t="str">
        <f t="shared" si="9"/>
        <v>4K Neo Series Ultra HD Smart LED TV UA55AUE65AKXXL (Black)</v>
      </c>
      <c r="F194" t="s">
        <v>167</v>
      </c>
      <c r="G194" t="str">
        <f t="shared" si="10"/>
        <v>SmartTelevisions</v>
      </c>
      <c r="H194" s="7" t="str">
        <f t="array" aca="1" ref="H194" ca="1">_xlfn.TEXTJOIN("", TRUE, IF((ROW(INDIRECT("1:" &amp; LEN(G194)))&gt;1) * (CODE(MID(G194, ROW(INDIRECT("1:" &amp; LEN(G194))), 1))&gt;=65) * (CODE(MID(G194, ROW(INDIRECT("1:" &amp; LEN(G194))), 1))&lt;=90), " " &amp; MID(G194, ROW(INDIRECT("1:" &amp; LEN(G194))), 1), MID(G194, ROW(INDIRECT("1:" &amp; LEN(G194))), 1)))</f>
        <v>Smart Televisions</v>
      </c>
      <c r="I194" s="2">
        <v>47990</v>
      </c>
      <c r="J194" s="2">
        <v>70900</v>
      </c>
      <c r="K194" s="1">
        <v>0.32</v>
      </c>
      <c r="L194">
        <v>4.3</v>
      </c>
      <c r="M194" s="4">
        <v>7109</v>
      </c>
      <c r="N194" t="s">
        <v>575</v>
      </c>
      <c r="O194" t="str">
        <f t="shared" si="11"/>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194" t="s">
        <v>576</v>
      </c>
      <c r="Q194" t="s">
        <v>577</v>
      </c>
      <c r="R194" t="s">
        <v>578</v>
      </c>
      <c r="S194" t="s">
        <v>579</v>
      </c>
      <c r="T194" t="s">
        <v>580</v>
      </c>
      <c r="U194" t="s">
        <v>1672</v>
      </c>
      <c r="V194" t="s">
        <v>1673</v>
      </c>
    </row>
    <row r="195" spans="1:22" x14ac:dyDescent="0.25">
      <c r="A195" t="s">
        <v>1674</v>
      </c>
      <c r="B195" t="s">
        <v>1675</v>
      </c>
      <c r="C195" t="str">
        <f t="shared" si="12"/>
        <v>LOHAYA Television Remote Compatible for VU LED LCD HD Tv Remote Control Model No :- EN2B27V</v>
      </c>
      <c r="D195" t="str" cm="1">
        <f t="array" ref="D195">PROPER(_xlfn.TEXTJOIN(" ", TRUE, INDEX(_xlfn.FILTERXML("&lt;t&gt;&lt;s&gt;" &amp; SUBSTITUTE(C195," ","&lt;/s&gt;&lt;s&gt;") &amp; "&lt;/s&gt;&lt;/t&gt;", "//s"), _xlfn.SEQUENCE(4))))</f>
        <v>Lohaya Television Remote Compatible</v>
      </c>
      <c r="E195" t="str">
        <f t="shared" ref="E195:E258" si="13">IFERROR(TRIM(MID(C195, FIND("~", SUBSTITUTE(C195, " ", "~", 6)) + 1, LEN(C195))), "")</f>
        <v>LED LCD HD Tv Remote Control Model No :- EN2B27V</v>
      </c>
      <c r="F195" t="s">
        <v>459</v>
      </c>
      <c r="G195" t="str">
        <f t="shared" ref="G195:G258" si="14">TRIM(RIGHT(SUBSTITUTE(F195, "|", REPT(" ", 100)), 100))</f>
        <v>RemoteControls</v>
      </c>
      <c r="H195" s="7" t="str">
        <f t="array" aca="1" ref="H195" ca="1">_xlfn.TEXTJOIN("", TRUE, IF((ROW(INDIRECT("1:" &amp; LEN(G195)))&gt;1) * (CODE(MID(G195, ROW(INDIRECT("1:" &amp; LEN(G195))), 1))&gt;=65) * (CODE(MID(G195, ROW(INDIRECT("1:" &amp; LEN(G195))), 1))&lt;=90), " " &amp; MID(G195, ROW(INDIRECT("1:" &amp; LEN(G195))), 1), MID(G195, ROW(INDIRECT("1:" &amp; LEN(G195))), 1)))</f>
        <v>Remote Controls</v>
      </c>
      <c r="I195">
        <v>299</v>
      </c>
      <c r="J195" s="2">
        <v>1199</v>
      </c>
      <c r="K195" s="1">
        <v>0.75</v>
      </c>
      <c r="L195">
        <v>3.7</v>
      </c>
      <c r="M195" s="4">
        <v>490</v>
      </c>
      <c r="N195" t="s">
        <v>1676</v>
      </c>
      <c r="O195" t="str">
        <f t="shared" ref="O195:O258" si="15">PROPER(TRIM(SUBSTITUTE(SUBSTITUTE(SUBSTITUTE(SUBSTITUTE(SUBSTITUTE(SUBSTITUTE(SUBSTITUTE(SUBSTITUTE(SUBSTITUTE(N195,CHAR(10)," "),CHAR(13)," "),CHAR(160)," "), "•", ""), "  ", " "), "..", "."), ",,", ","), " ,", ","), ", ", ", ")))</f>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v>
      </c>
      <c r="P195" t="s">
        <v>1677</v>
      </c>
      <c r="Q195" t="s">
        <v>1678</v>
      </c>
      <c r="R195" t="s">
        <v>1679</v>
      </c>
      <c r="S195" t="s">
        <v>1680</v>
      </c>
      <c r="T195" t="s">
        <v>1681</v>
      </c>
      <c r="U195" t="s">
        <v>1682</v>
      </c>
      <c r="V195" t="s">
        <v>1683</v>
      </c>
    </row>
    <row r="196" spans="1:22" x14ac:dyDescent="0.25">
      <c r="A196" t="s">
        <v>1684</v>
      </c>
      <c r="B196" t="s">
        <v>1685</v>
      </c>
      <c r="C196" t="str">
        <f t="shared" si="12"/>
        <v>Duracell Micro USB 3A Braided Sync and Fast Charging Cable, 3.9 Feet (1.2M). Supports QC 2.0 3.0 Charging, High Speed Data Transmission - Black</v>
      </c>
      <c r="D196" t="str" cm="1">
        <f t="array" ref="D196">PROPER(_xlfn.TEXTJOIN(" ", TRUE, INDEX(_xlfn.FILTERXML("&lt;t&gt;&lt;s&gt;" &amp; SUBSTITUTE(C196," ","&lt;/s&gt;&lt;s&gt;") &amp; "&lt;/s&gt;&lt;/t&gt;", "//s"), _xlfn.SEQUENCE(4))))</f>
        <v>Duracell Micro Usb 3A</v>
      </c>
      <c r="E196" t="str">
        <f t="shared" si="13"/>
        <v>and Fast Charging Cable, 3.9 Feet (1.2M). Supports QC 2.0 3.0 Charging, High Speed Data Transmission - Black</v>
      </c>
      <c r="F196" t="s">
        <v>17</v>
      </c>
      <c r="G196" t="str">
        <f t="shared" si="14"/>
        <v>USBCables</v>
      </c>
      <c r="H196" s="7" t="str">
        <f t="array" aca="1" ref="H196" ca="1">_xlfn.TEXTJOIN("", TRUE, IF((ROW(INDIRECT("1:" &amp; LEN(G196)))&gt;1) * (CODE(MID(G196, ROW(INDIRECT("1:" &amp; LEN(G196))), 1))&gt;=65) * (CODE(MID(G196, ROW(INDIRECT("1:" &amp; LEN(G196))), 1))&lt;=90), " " &amp; MID(G196, ROW(INDIRECT("1:" &amp; LEN(G196))), 1), MID(G196, ROW(INDIRECT("1:" &amp; LEN(G196))), 1)))</f>
        <v>U S B Cables</v>
      </c>
      <c r="I196">
        <v>320</v>
      </c>
      <c r="J196">
        <v>599</v>
      </c>
      <c r="K196" s="1">
        <v>0.47</v>
      </c>
      <c r="L196">
        <v>4.0999999999999996</v>
      </c>
      <c r="M196" s="4">
        <v>491</v>
      </c>
      <c r="N196" t="s">
        <v>1686</v>
      </c>
      <c r="O196" t="str">
        <f t="shared" si="15"/>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v>
      </c>
      <c r="P196" t="s">
        <v>1687</v>
      </c>
      <c r="Q196" t="s">
        <v>1688</v>
      </c>
      <c r="R196" t="s">
        <v>1689</v>
      </c>
      <c r="S196" t="s">
        <v>1690</v>
      </c>
      <c r="T196" t="s">
        <v>1691</v>
      </c>
      <c r="U196" t="s">
        <v>1692</v>
      </c>
      <c r="V196" t="s">
        <v>1693</v>
      </c>
    </row>
    <row r="197" spans="1:22" x14ac:dyDescent="0.25">
      <c r="A197" t="s">
        <v>1694</v>
      </c>
      <c r="B197" t="s">
        <v>1695</v>
      </c>
      <c r="C197" t="str">
        <f t="shared" si="12"/>
        <v>Zebronics CU3100V Fast charging Type C cable with QC 18W support, 3A max capacity, 1 meter braided cable, Data transfer and Superior durability (Braided Black + White)</v>
      </c>
      <c r="D197" t="str" cm="1">
        <f t="array" ref="D197">PROPER(_xlfn.TEXTJOIN(" ", TRUE, INDEX(_xlfn.FILTERXML("&lt;t&gt;&lt;s&gt;" &amp; SUBSTITUTE(C197," ","&lt;/s&gt;&lt;s&gt;") &amp; "&lt;/s&gt;&lt;/t&gt;", "//s"), _xlfn.SEQUENCE(4))))</f>
        <v>Zebronics Cu3100V Fast Charging</v>
      </c>
      <c r="E197" t="str">
        <f t="shared" si="13"/>
        <v>cable with QC 18W support, 3A max capacity, 1 meter braided cable, Data transfer and Superior durability (Braided Black + White)</v>
      </c>
      <c r="F197" t="s">
        <v>17</v>
      </c>
      <c r="G197" t="str">
        <f t="shared" si="14"/>
        <v>USBCables</v>
      </c>
      <c r="H197" s="7" t="str">
        <f t="array" aca="1" ref="H197" ca="1">_xlfn.TEXTJOIN("", TRUE, IF((ROW(INDIRECT("1:" &amp; LEN(G197)))&gt;1) * (CODE(MID(G197, ROW(INDIRECT("1:" &amp; LEN(G197))), 1))&gt;=65) * (CODE(MID(G197, ROW(INDIRECT("1:" &amp; LEN(G197))), 1))&lt;=90), " " &amp; MID(G197, ROW(INDIRECT("1:" &amp; LEN(G197))), 1), MID(G197, ROW(INDIRECT("1:" &amp; LEN(G197))), 1)))</f>
        <v>U S B Cables</v>
      </c>
      <c r="I197">
        <v>139</v>
      </c>
      <c r="J197">
        <v>549</v>
      </c>
      <c r="K197" s="1">
        <v>0.75</v>
      </c>
      <c r="L197">
        <v>3.9</v>
      </c>
      <c r="M197" s="4">
        <v>61</v>
      </c>
      <c r="N197" t="s">
        <v>1696</v>
      </c>
      <c r="O197" t="str">
        <f t="shared" si="15"/>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v>
      </c>
      <c r="P197" t="s">
        <v>1697</v>
      </c>
      <c r="Q197" t="s">
        <v>1698</v>
      </c>
      <c r="R197" t="s">
        <v>1699</v>
      </c>
      <c r="S197" t="s">
        <v>1700</v>
      </c>
      <c r="T197" t="s">
        <v>1701</v>
      </c>
      <c r="U197" t="s">
        <v>1702</v>
      </c>
      <c r="V197" t="s">
        <v>1703</v>
      </c>
    </row>
    <row r="198" spans="1:22" x14ac:dyDescent="0.25">
      <c r="A198" t="s">
        <v>1704</v>
      </c>
      <c r="B198" t="s">
        <v>1705</v>
      </c>
      <c r="C198" t="str">
        <f t="shared" si="12"/>
        <v>FLiX (Beetel) USB to iPhone Lightning Textured Pattern Data Sync and 2A Fast Charging Cable, Made in India, 480Mbps Data Sync, Tough Cable, 1 Meter Long USB Cable for Apple Devices (Black)(XCD-L102)</v>
      </c>
      <c r="D198" t="str" cm="1">
        <f t="array" ref="D198">PROPER(_xlfn.TEXTJOIN(" ", TRUE, INDEX(_xlfn.FILTERXML("&lt;t&gt;&lt;s&gt;" &amp; SUBSTITUTE(C198," ","&lt;/s&gt;&lt;s&gt;") &amp; "&lt;/s&gt;&lt;/t&gt;", "//s"), _xlfn.SEQUENCE(4))))</f>
        <v>Flix (Beetel) Usb To</v>
      </c>
      <c r="E198" t="str">
        <f t="shared" si="13"/>
        <v>Textured Pattern Data Sync and 2A Fast Charging Cable, Made in India, 480Mbps Data Sync, Tough Cable, 1 Meter Long USB Cable for Apple Devices (Black)(XCD-L102)</v>
      </c>
      <c r="F198" t="s">
        <v>17</v>
      </c>
      <c r="G198" t="str">
        <f t="shared" si="14"/>
        <v>USBCables</v>
      </c>
      <c r="H198" s="7" t="str">
        <f t="array" aca="1" ref="H198" ca="1">_xlfn.TEXTJOIN("", TRUE, IF((ROW(INDIRECT("1:" &amp; LEN(G198)))&gt;1) * (CODE(MID(G198, ROW(INDIRECT("1:" &amp; LEN(G198))), 1))&gt;=65) * (CODE(MID(G198, ROW(INDIRECT("1:" &amp; LEN(G198))), 1))&lt;=90), " " &amp; MID(G198, ROW(INDIRECT("1:" &amp; LEN(G198))), 1), MID(G198, ROW(INDIRECT("1:" &amp; LEN(G198))), 1)))</f>
        <v>U S B Cables</v>
      </c>
      <c r="I198">
        <v>129</v>
      </c>
      <c r="J198">
        <v>249</v>
      </c>
      <c r="K198" s="1">
        <v>0.48</v>
      </c>
      <c r="L198">
        <v>4</v>
      </c>
      <c r="M198" s="4">
        <v>9378</v>
      </c>
      <c r="N198" t="s">
        <v>1706</v>
      </c>
      <c r="O198" t="str">
        <f t="shared" si="15"/>
        <v>Tpe Material|Output Port, 1 Meter Usb Cable Length|Customer Care Number: 1800-102-2700 For Product Related Queries</v>
      </c>
      <c r="P198" t="s">
        <v>234</v>
      </c>
      <c r="Q198" t="s">
        <v>235</v>
      </c>
      <c r="R198" t="s">
        <v>236</v>
      </c>
      <c r="S198" t="s">
        <v>237</v>
      </c>
      <c r="T198" t="s">
        <v>238</v>
      </c>
      <c r="U198" t="s">
        <v>1707</v>
      </c>
      <c r="V198" t="s">
        <v>1708</v>
      </c>
    </row>
    <row r="199" spans="1:22" x14ac:dyDescent="0.25">
      <c r="A199" t="s">
        <v>1709</v>
      </c>
      <c r="B199" t="s">
        <v>1710</v>
      </c>
      <c r="C199" t="str">
        <f t="shared" si="12"/>
        <v>MI 108 cm (43 inches) 5A Series Full HD Smart Android LED TV L43M7-EAIN (Black)</v>
      </c>
      <c r="D199" t="str" cm="1">
        <f t="array" ref="D199">PROPER(_xlfn.TEXTJOIN(" ", TRUE, INDEX(_xlfn.FILTERXML("&lt;t&gt;&lt;s&gt;" &amp; SUBSTITUTE(C199," ","&lt;/s&gt;&lt;s&gt;") &amp; "&lt;/s&gt;&lt;/t&gt;", "//s"), _xlfn.SEQUENCE(4))))</f>
        <v>Mi 108 Cm (43</v>
      </c>
      <c r="E199" t="str">
        <f t="shared" si="13"/>
        <v>Series Full HD Smart Android LED TV L43M7-EAIN (Black)</v>
      </c>
      <c r="F199" t="s">
        <v>167</v>
      </c>
      <c r="G199" t="str">
        <f t="shared" si="14"/>
        <v>SmartTelevisions</v>
      </c>
      <c r="H199" s="7" t="str">
        <f t="array" aca="1" ref="H199" ca="1">_xlfn.TEXTJOIN("", TRUE, IF((ROW(INDIRECT("1:" &amp; LEN(G199)))&gt;1) * (CODE(MID(G199, ROW(INDIRECT("1:" &amp; LEN(G199))), 1))&gt;=65) * (CODE(MID(G199, ROW(INDIRECT("1:" &amp; LEN(G199))), 1))&lt;=90), " " &amp; MID(G199, ROW(INDIRECT("1:" &amp; LEN(G199))), 1), MID(G199, ROW(INDIRECT("1:" &amp; LEN(G199))), 1)))</f>
        <v>Smart Televisions</v>
      </c>
      <c r="I199" s="2">
        <v>24999</v>
      </c>
      <c r="J199" s="2">
        <v>35999</v>
      </c>
      <c r="K199" s="1">
        <v>0.31</v>
      </c>
      <c r="L199">
        <v>4.2</v>
      </c>
      <c r="M199" s="4">
        <v>32840</v>
      </c>
      <c r="N199" t="s">
        <v>940</v>
      </c>
      <c r="O199" t="str">
        <f t="shared" si="15"/>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v>
      </c>
      <c r="P199" t="s">
        <v>169</v>
      </c>
      <c r="Q199" t="s">
        <v>170</v>
      </c>
      <c r="R199" t="s">
        <v>171</v>
      </c>
      <c r="S199" t="s">
        <v>172</v>
      </c>
      <c r="T199" t="s">
        <v>1711</v>
      </c>
      <c r="U199" t="s">
        <v>1712</v>
      </c>
      <c r="V199" t="s">
        <v>1713</v>
      </c>
    </row>
    <row r="200" spans="1:22" x14ac:dyDescent="0.25">
      <c r="A200" t="s">
        <v>1714</v>
      </c>
      <c r="B200" t="s">
        <v>1715</v>
      </c>
      <c r="C200" t="str">
        <f t="shared" si="12"/>
        <v>Belkin Apple Certified Lightning to USB Charge and Sync Cable for iPhone, iPad, Air Pods, 39.6 inch (100cm) ‚Äì Black</v>
      </c>
      <c r="D200" t="str" cm="1">
        <f t="array" ref="D200">PROPER(_xlfn.TEXTJOIN(" ", TRUE, INDEX(_xlfn.FILTERXML("&lt;t&gt;&lt;s&gt;" &amp; SUBSTITUTE(C200," ","&lt;/s&gt;&lt;s&gt;") &amp; "&lt;/s&gt;&lt;/t&gt;", "//s"), _xlfn.SEQUENCE(4))))</f>
        <v>Belkin Apple Certified Lightning</v>
      </c>
      <c r="E200" t="str">
        <f t="shared" si="13"/>
        <v>Charge and Sync Cable for iPhone, iPad, Air Pods, 39.6 inch (100cm) ‚Äì Black</v>
      </c>
      <c r="F200" t="s">
        <v>17</v>
      </c>
      <c r="G200" t="str">
        <f t="shared" si="14"/>
        <v>USBCables</v>
      </c>
      <c r="H200" s="7" t="str">
        <f t="array" aca="1" ref="H200" ca="1">_xlfn.TEXTJOIN("", TRUE, IF((ROW(INDIRECT("1:" &amp; LEN(G200)))&gt;1) * (CODE(MID(G200, ROW(INDIRECT("1:" &amp; LEN(G200))), 1))&gt;=65) * (CODE(MID(G200, ROW(INDIRECT("1:" &amp; LEN(G200))), 1))&lt;=90), " " &amp; MID(G200, ROW(INDIRECT("1:" &amp; LEN(G200))), 1), MID(G200, ROW(INDIRECT("1:" &amp; LEN(G200))), 1)))</f>
        <v>U S B Cables</v>
      </c>
      <c r="I200">
        <v>999</v>
      </c>
      <c r="J200" s="2">
        <v>1699</v>
      </c>
      <c r="K200" s="1">
        <v>0.41</v>
      </c>
      <c r="L200">
        <v>4.4000000000000004</v>
      </c>
      <c r="M200" s="4">
        <v>7318</v>
      </c>
      <c r="N200" t="s">
        <v>1716</v>
      </c>
      <c r="O200" t="str">
        <f t="shared" si="15"/>
        <v>Usb-A To Lightning Cable</v>
      </c>
      <c r="P200" t="s">
        <v>1717</v>
      </c>
      <c r="Q200" t="s">
        <v>1718</v>
      </c>
      <c r="R200" t="s">
        <v>1719</v>
      </c>
      <c r="S200" t="s">
        <v>1720</v>
      </c>
      <c r="T200" t="s">
        <v>1721</v>
      </c>
      <c r="U200" t="s">
        <v>1722</v>
      </c>
      <c r="V200" t="s">
        <v>1723</v>
      </c>
    </row>
    <row r="201" spans="1:22" x14ac:dyDescent="0.25">
      <c r="A201" t="s">
        <v>1724</v>
      </c>
      <c r="B201" t="s">
        <v>1725</v>
      </c>
      <c r="C201" t="str">
        <f t="shared" si="12"/>
        <v>Time Office Scanner Replacement Cable for Startek FM220U (Type C) Ivory</v>
      </c>
      <c r="D201" t="str" cm="1">
        <f t="array" ref="D201">PROPER(_xlfn.TEXTJOIN(" ", TRUE, INDEX(_xlfn.FILTERXML("&lt;t&gt;&lt;s&gt;" &amp; SUBSTITUTE(C201," ","&lt;/s&gt;&lt;s&gt;") &amp; "&lt;/s&gt;&lt;/t&gt;", "//s"), _xlfn.SEQUENCE(4))))</f>
        <v>Time Office Scanner Replacement</v>
      </c>
      <c r="E201" t="str">
        <f t="shared" si="13"/>
        <v>Startek FM220U (Type C) Ivory</v>
      </c>
      <c r="F201" t="s">
        <v>17</v>
      </c>
      <c r="G201" t="str">
        <f t="shared" si="14"/>
        <v>USBCables</v>
      </c>
      <c r="H201" s="7" t="str">
        <f t="array" aca="1" ref="H201" ca="1">_xlfn.TEXTJOIN("", TRUE, IF((ROW(INDIRECT("1:" &amp; LEN(G201)))&gt;1) * (CODE(MID(G201, ROW(INDIRECT("1:" &amp; LEN(G201))), 1))&gt;=65) * (CODE(MID(G201, ROW(INDIRECT("1:" &amp; LEN(G201))), 1))&lt;=90), " " &amp; MID(G201, ROW(INDIRECT("1:" &amp; LEN(G201))), 1), MID(G201, ROW(INDIRECT("1:" &amp; LEN(G201))), 1)))</f>
        <v>U S B Cables</v>
      </c>
      <c r="I201">
        <v>225</v>
      </c>
      <c r="J201">
        <v>499</v>
      </c>
      <c r="K201" s="1">
        <v>0.55000000000000004</v>
      </c>
      <c r="L201">
        <v>4.0999999999999996</v>
      </c>
      <c r="M201" s="4">
        <v>789</v>
      </c>
      <c r="N201" t="s">
        <v>1726</v>
      </c>
      <c r="O201" t="str">
        <f t="shared" si="15"/>
        <v>Approx. Length Of Cable: 2' Feet(60 Cm)|Can Be Used For Startek Fm220U Fingerprint Scanner|Color: Ivory(Off-White)|Type : Usb Type C Cable</v>
      </c>
      <c r="P201" t="s">
        <v>1727</v>
      </c>
      <c r="Q201" t="s">
        <v>1728</v>
      </c>
      <c r="R201" t="s">
        <v>1729</v>
      </c>
      <c r="S201" t="s">
        <v>1730</v>
      </c>
      <c r="T201" t="s">
        <v>1731</v>
      </c>
      <c r="U201" t="s">
        <v>1732</v>
      </c>
      <c r="V201" t="s">
        <v>1733</v>
      </c>
    </row>
    <row r="202" spans="1:22" x14ac:dyDescent="0.25">
      <c r="A202" t="s">
        <v>1734</v>
      </c>
      <c r="B202" t="s">
        <v>1735</v>
      </c>
      <c r="C202" t="str">
        <f t="shared" si="12"/>
        <v>Caldipree Silicone Case Cover Compatible for 2022 Samsung Smart TV Remote QLED TV BN68-13897A TM2280E (2022-BLACK)</v>
      </c>
      <c r="D202" t="str" cm="1">
        <f t="array" ref="D202">PROPER(_xlfn.TEXTJOIN(" ", TRUE, INDEX(_xlfn.FILTERXML("&lt;t&gt;&lt;s&gt;" &amp; SUBSTITUTE(C202," ","&lt;/s&gt;&lt;s&gt;") &amp; "&lt;/s&gt;&lt;/t&gt;", "//s"), _xlfn.SEQUENCE(4))))</f>
        <v>Caldipree Silicone Case Cover</v>
      </c>
      <c r="E202" t="str">
        <f t="shared" si="13"/>
        <v>2022 Samsung Smart TV Remote QLED TV BN68-13897A TM2280E (2022-BLACK)</v>
      </c>
      <c r="F202" t="s">
        <v>459</v>
      </c>
      <c r="G202" t="str">
        <f t="shared" si="14"/>
        <v>RemoteControls</v>
      </c>
      <c r="H202" s="7" t="str">
        <f t="array" aca="1" ref="H202" ca="1">_xlfn.TEXTJOIN("", TRUE, IF((ROW(INDIRECT("1:" &amp; LEN(G202)))&gt;1) * (CODE(MID(G202, ROW(INDIRECT("1:" &amp; LEN(G202))), 1))&gt;=65) * (CODE(MID(G202, ROW(INDIRECT("1:" &amp; LEN(G202))), 1))&lt;=90), " " &amp; MID(G202, ROW(INDIRECT("1:" &amp; LEN(G202))), 1), MID(G202, ROW(INDIRECT("1:" &amp; LEN(G202))), 1)))</f>
        <v>Remote Controls</v>
      </c>
      <c r="I202">
        <v>547</v>
      </c>
      <c r="J202" s="2">
        <v>2999</v>
      </c>
      <c r="K202" s="1">
        <v>0.82</v>
      </c>
      <c r="L202">
        <v>4.3</v>
      </c>
      <c r="M202" s="4">
        <v>407</v>
      </c>
      <c r="N202" t="s">
        <v>1736</v>
      </c>
      <c r="O202" t="str">
        <f t="shared" si="15"/>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v>
      </c>
      <c r="P202" t="s">
        <v>1737</v>
      </c>
      <c r="Q202" t="s">
        <v>1738</v>
      </c>
      <c r="R202" t="s">
        <v>1739</v>
      </c>
      <c r="S202" t="s">
        <v>1740</v>
      </c>
      <c r="T202" t="s">
        <v>1741</v>
      </c>
      <c r="U202" t="s">
        <v>1742</v>
      </c>
      <c r="V202" t="s">
        <v>1743</v>
      </c>
    </row>
    <row r="203" spans="1:22" x14ac:dyDescent="0.25">
      <c r="A203" t="s">
        <v>1744</v>
      </c>
      <c r="B203" t="s">
        <v>1745</v>
      </c>
      <c r="C203" t="str">
        <f t="shared" si="12"/>
        <v>Storite USB 2.0 A to Mini 5 pin B Cable for External HDDS Camera Card Readers 35cm</v>
      </c>
      <c r="D203" t="str" cm="1">
        <f t="array" ref="D203">PROPER(_xlfn.TEXTJOIN(" ", TRUE, INDEX(_xlfn.FILTERXML("&lt;t&gt;&lt;s&gt;" &amp; SUBSTITUTE(C203," ","&lt;/s&gt;&lt;s&gt;") &amp; "&lt;/s&gt;&lt;/t&gt;", "//s"), _xlfn.SEQUENCE(4))))</f>
        <v>Storite Usb 2 A</v>
      </c>
      <c r="E203" t="str">
        <f t="shared" si="13"/>
        <v>5 pin B Cable for External HDDS Camera Card Readers 35cm</v>
      </c>
      <c r="F203" t="s">
        <v>17</v>
      </c>
      <c r="G203" t="str">
        <f t="shared" si="14"/>
        <v>USBCables</v>
      </c>
      <c r="H203" s="7" t="str">
        <f t="array" aca="1" ref="H203" ca="1">_xlfn.TEXTJOIN("", TRUE, IF((ROW(INDIRECT("1:" &amp; LEN(G203)))&gt;1) * (CODE(MID(G203, ROW(INDIRECT("1:" &amp; LEN(G203))), 1))&gt;=65) * (CODE(MID(G203, ROW(INDIRECT("1:" &amp; LEN(G203))), 1))&lt;=90), " " &amp; MID(G203, ROW(INDIRECT("1:" &amp; LEN(G203))), 1), MID(G203, ROW(INDIRECT("1:" &amp; LEN(G203))), 1)))</f>
        <v>U S B Cables</v>
      </c>
      <c r="I203">
        <v>259</v>
      </c>
      <c r="J203">
        <v>699</v>
      </c>
      <c r="K203" s="1">
        <v>0.63</v>
      </c>
      <c r="L203">
        <v>3.8</v>
      </c>
      <c r="M203" s="4">
        <v>2399</v>
      </c>
      <c r="N203" t="s">
        <v>1746</v>
      </c>
      <c r="O203" t="str">
        <f t="shared" si="15"/>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v>
      </c>
      <c r="P203" t="s">
        <v>1747</v>
      </c>
      <c r="Q203" t="s">
        <v>1748</v>
      </c>
      <c r="R203" t="s">
        <v>1749</v>
      </c>
      <c r="S203" t="s">
        <v>1750</v>
      </c>
      <c r="T203" t="s">
        <v>1751</v>
      </c>
      <c r="U203" t="s">
        <v>1752</v>
      </c>
      <c r="V203" t="s">
        <v>1753</v>
      </c>
    </row>
    <row r="204" spans="1:22" x14ac:dyDescent="0.25">
      <c r="A204" t="s">
        <v>1754</v>
      </c>
      <c r="B204" t="s">
        <v>1755</v>
      </c>
      <c r="C204" t="str">
        <f t="shared" si="12"/>
        <v>Universal Remote Control for All Sony TV for All LCD LED and Bravia TVs Remote</v>
      </c>
      <c r="D204" t="str" cm="1">
        <f t="array" ref="D204">PROPER(_xlfn.TEXTJOIN(" ", TRUE, INDEX(_xlfn.FILTERXML("&lt;t&gt;&lt;s&gt;" &amp; SUBSTITUTE(C204," ","&lt;/s&gt;&lt;s&gt;") &amp; "&lt;/s&gt;&lt;/t&gt;", "//s"), _xlfn.SEQUENCE(4))))</f>
        <v>Universal Remote Control For</v>
      </c>
      <c r="E204" t="str">
        <f t="shared" si="13"/>
        <v>TV for All LCD LED and Bravia TVs Remote</v>
      </c>
      <c r="F204" t="s">
        <v>459</v>
      </c>
      <c r="G204" t="str">
        <f t="shared" si="14"/>
        <v>RemoteControls</v>
      </c>
      <c r="H204" s="7" t="str">
        <f t="array" aca="1" ref="H204" ca="1">_xlfn.TEXTJOIN("", TRUE, IF((ROW(INDIRECT("1:" &amp; LEN(G204)))&gt;1) * (CODE(MID(G204, ROW(INDIRECT("1:" &amp; LEN(G204))), 1))&gt;=65) * (CODE(MID(G204, ROW(INDIRECT("1:" &amp; LEN(G204))), 1))&lt;=90), " " &amp; MID(G204, ROW(INDIRECT("1:" &amp; LEN(G204))), 1), MID(G204, ROW(INDIRECT("1:" &amp; LEN(G204))), 1)))</f>
        <v>Remote Controls</v>
      </c>
      <c r="I204">
        <v>239</v>
      </c>
      <c r="J204">
        <v>699</v>
      </c>
      <c r="K204" s="1">
        <v>0.66</v>
      </c>
      <c r="L204">
        <v>4.4000000000000004</v>
      </c>
      <c r="M204" s="4">
        <v>2640</v>
      </c>
      <c r="N204" t="s">
        <v>1756</v>
      </c>
      <c r="O204" t="str">
        <f t="shared" si="15"/>
        <v>Replacement For Sony Rm-Yd092,Fits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v>
      </c>
      <c r="P204" t="s">
        <v>1757</v>
      </c>
      <c r="Q204" t="s">
        <v>1758</v>
      </c>
      <c r="R204" t="s">
        <v>1759</v>
      </c>
      <c r="S204" t="s">
        <v>1760</v>
      </c>
      <c r="T204" t="s">
        <v>1761</v>
      </c>
      <c r="U204" t="s">
        <v>1762</v>
      </c>
      <c r="V204" t="s">
        <v>1763</v>
      </c>
    </row>
    <row r="205" spans="1:22" x14ac:dyDescent="0.25">
      <c r="A205" t="s">
        <v>1764</v>
      </c>
      <c r="B205" t="s">
        <v>1765</v>
      </c>
      <c r="C205" t="str">
        <f t="shared" si="12"/>
        <v>Cotbolt Silicone Case Cover Compatible for Samsung BN59-01312A QLED 8K 4K Smart TV Remote Shockproof Protective Remote Cover (Black)</v>
      </c>
      <c r="D205" t="str" cm="1">
        <f t="array" ref="D205">PROPER(_xlfn.TEXTJOIN(" ", TRUE, INDEX(_xlfn.FILTERXML("&lt;t&gt;&lt;s&gt;" &amp; SUBSTITUTE(C205," ","&lt;/s&gt;&lt;s&gt;") &amp; "&lt;/s&gt;&lt;/t&gt;", "//s"), _xlfn.SEQUENCE(4))))</f>
        <v>Cotbolt Silicone Case Cover</v>
      </c>
      <c r="E205" t="str">
        <f t="shared" si="13"/>
        <v>Samsung BN59-01312A QLED 8K 4K Smart TV Remote Shockproof Protective Remote Cover (Black)</v>
      </c>
      <c r="F205" t="s">
        <v>459</v>
      </c>
      <c r="G205" t="str">
        <f t="shared" si="14"/>
        <v>RemoteControls</v>
      </c>
      <c r="H205" s="7" t="str">
        <f t="array" aca="1" ref="H205" ca="1">_xlfn.TEXTJOIN("", TRUE, IF((ROW(INDIRECT("1:" &amp; LEN(G205)))&gt;1) * (CODE(MID(G205, ROW(INDIRECT("1:" &amp; LEN(G205))), 1))&gt;=65) * (CODE(MID(G205, ROW(INDIRECT("1:" &amp; LEN(G205))), 1))&lt;=90), " " &amp; MID(G205, ROW(INDIRECT("1:" &amp; LEN(G205))), 1), MID(G205, ROW(INDIRECT("1:" &amp; LEN(G205))), 1)))</f>
        <v>Remote Controls</v>
      </c>
      <c r="I205">
        <v>349</v>
      </c>
      <c r="J205">
        <v>999</v>
      </c>
      <c r="K205" s="1">
        <v>0.65</v>
      </c>
      <c r="L205">
        <v>4</v>
      </c>
      <c r="M205" s="4">
        <v>839</v>
      </c>
      <c r="N205" t="s">
        <v>1766</v>
      </c>
      <c r="O205" t="str">
        <f t="shared" si="15"/>
        <v>Type: Protective Cover For Remote Control|Material: Silicone|Available Colors: Red, Black.|For Your Convenience We Have List Some Remote Models For Your Easy Reference.(The Remote Model Number Is Usually Affixed In The Back Or Battery Box)</v>
      </c>
      <c r="P205" t="s">
        <v>1767</v>
      </c>
      <c r="Q205" t="s">
        <v>1768</v>
      </c>
      <c r="R205" t="s">
        <v>1769</v>
      </c>
      <c r="S205" t="s">
        <v>1770</v>
      </c>
      <c r="T205" t="s">
        <v>1771</v>
      </c>
      <c r="U205" t="s">
        <v>1772</v>
      </c>
      <c r="V205" t="s">
        <v>1773</v>
      </c>
    </row>
    <row r="206" spans="1:22" x14ac:dyDescent="0.25">
      <c r="A206" t="s">
        <v>1774</v>
      </c>
      <c r="B206" t="s">
        <v>1775</v>
      </c>
      <c r="C206" t="str">
        <f t="shared" si="12"/>
        <v>BlueRigger High Speed HDMI Cable with Ethernet - Supports 3D, 4K 60Hz and Audio Return - Latest Version (3 Feet 0.9 Meter)</v>
      </c>
      <c r="D206" t="str" cm="1">
        <f t="array" ref="D206">PROPER(_xlfn.TEXTJOIN(" ", TRUE, INDEX(_xlfn.FILTERXML("&lt;t&gt;&lt;s&gt;" &amp; SUBSTITUTE(C206," ","&lt;/s&gt;&lt;s&gt;") &amp; "&lt;/s&gt;&lt;/t&gt;", "//s"), _xlfn.SEQUENCE(4))))</f>
        <v>Bluerigger High Speed Hdmi</v>
      </c>
      <c r="E206" t="str">
        <f t="shared" si="13"/>
        <v>Ethernet - Supports 3D, 4K 60Hz and Audio Return - Latest Version (3 Feet 0.9 Meter)</v>
      </c>
      <c r="F206" t="s">
        <v>127</v>
      </c>
      <c r="G206" t="str">
        <f t="shared" si="14"/>
        <v>HDMICables</v>
      </c>
      <c r="H206" s="7" t="str">
        <f t="array" aca="1" ref="H206" ca="1">_xlfn.TEXTJOIN("", TRUE, IF((ROW(INDIRECT("1:" &amp; LEN(G206)))&gt;1) * (CODE(MID(G206, ROW(INDIRECT("1:" &amp; LEN(G206))), 1))&gt;=65) * (CODE(MID(G206, ROW(INDIRECT("1:" &amp; LEN(G206))), 1))&lt;=90), " " &amp; MID(G206, ROW(INDIRECT("1:" &amp; LEN(G206))), 1), MID(G206, ROW(INDIRECT("1:" &amp; LEN(G206))), 1)))</f>
        <v>H D M I Cables</v>
      </c>
      <c r="I206">
        <v>467</v>
      </c>
      <c r="J206">
        <v>599</v>
      </c>
      <c r="K206" s="1">
        <v>0.22</v>
      </c>
      <c r="L206">
        <v>4.4000000000000004</v>
      </c>
      <c r="M206" s="4">
        <v>44054</v>
      </c>
      <c r="N206" t="s">
        <v>1776</v>
      </c>
      <c r="O206" t="str">
        <f t="shared" si="15"/>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v>
      </c>
      <c r="P206" t="s">
        <v>1777</v>
      </c>
      <c r="Q206" t="s">
        <v>1778</v>
      </c>
      <c r="R206" t="s">
        <v>1779</v>
      </c>
      <c r="S206" t="s">
        <v>1780</v>
      </c>
      <c r="T206" t="s">
        <v>1781</v>
      </c>
      <c r="U206" t="s">
        <v>1782</v>
      </c>
      <c r="V206" t="s">
        <v>1783</v>
      </c>
    </row>
    <row r="207" spans="1:22" x14ac:dyDescent="0.25">
      <c r="A207" t="s">
        <v>1784</v>
      </c>
      <c r="B207" t="s">
        <v>1785</v>
      </c>
      <c r="C207" t="str">
        <f t="shared" si="12"/>
        <v>Amkette 30 Pin to USB Charging and Data Sync Cable for iPhone 3G 3GS 4 4s iPad 1 2 3, iPod Nano 5th 6th Gen and iPod Touch 3rd 4th Gen -1.5m (Black)</v>
      </c>
      <c r="D207" t="str" cm="1">
        <f t="array" ref="D207">PROPER(_xlfn.TEXTJOIN(" ", TRUE, INDEX(_xlfn.FILTERXML("&lt;t&gt;&lt;s&gt;" &amp; SUBSTITUTE(C207," ","&lt;/s&gt;&lt;s&gt;") &amp; "&lt;/s&gt;&lt;/t&gt;", "//s"), _xlfn.SEQUENCE(4))))</f>
        <v>Amkette 30 Pin To</v>
      </c>
      <c r="E207" t="str">
        <f t="shared" si="13"/>
        <v>and Data Sync Cable for iPhone 3G 3GS 4 4s iPad 1 2 3, iPod Nano 5th 6th Gen and iPod Touch 3rd 4th Gen -1.5m (Black)</v>
      </c>
      <c r="F207" t="s">
        <v>17</v>
      </c>
      <c r="G207" t="str">
        <f t="shared" si="14"/>
        <v>USBCables</v>
      </c>
      <c r="H207" s="7" t="str">
        <f t="array" aca="1" ref="H207" ca="1">_xlfn.TEXTJOIN("", TRUE, IF((ROW(INDIRECT("1:" &amp; LEN(G207)))&gt;1) * (CODE(MID(G207, ROW(INDIRECT("1:" &amp; LEN(G207))), 1))&gt;=65) * (CODE(MID(G207, ROW(INDIRECT("1:" &amp; LEN(G207))), 1))&lt;=90), " " &amp; MID(G207, ROW(INDIRECT("1:" &amp; LEN(G207))), 1), MID(G207, ROW(INDIRECT("1:" &amp; LEN(G207))), 1)))</f>
        <v>U S B Cables</v>
      </c>
      <c r="I207">
        <v>449</v>
      </c>
      <c r="J207">
        <v>599</v>
      </c>
      <c r="K207" s="1">
        <v>0.25</v>
      </c>
      <c r="L207">
        <v>4</v>
      </c>
      <c r="M207" s="4">
        <v>3231</v>
      </c>
      <c r="N207" t="s">
        <v>1786</v>
      </c>
      <c r="O207" t="str">
        <f t="shared" si="15"/>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v>
      </c>
      <c r="P207" t="s">
        <v>1787</v>
      </c>
      <c r="Q207" t="s">
        <v>1788</v>
      </c>
      <c r="R207" t="s">
        <v>1789</v>
      </c>
      <c r="S207" t="s">
        <v>1790</v>
      </c>
      <c r="T207" t="s">
        <v>1791</v>
      </c>
      <c r="U207" t="s">
        <v>1792</v>
      </c>
      <c r="V207" t="s">
        <v>1793</v>
      </c>
    </row>
    <row r="208" spans="1:22" x14ac:dyDescent="0.25">
      <c r="A208" t="s">
        <v>1794</v>
      </c>
      <c r="B208" t="s">
        <v>1795</v>
      </c>
      <c r="C208" t="str">
        <f t="shared" si="12"/>
        <v>TCL 80 cm (32 inches) HD Ready Certified Android Smart LED TV 32S615 (Black)</v>
      </c>
      <c r="D208" t="str" cm="1">
        <f t="array" ref="D208">PROPER(_xlfn.TEXTJOIN(" ", TRUE, INDEX(_xlfn.FILTERXML("&lt;t&gt;&lt;s&gt;" &amp; SUBSTITUTE(C208," ","&lt;/s&gt;&lt;s&gt;") &amp; "&lt;/s&gt;&lt;/t&gt;", "//s"), _xlfn.SEQUENCE(4))))</f>
        <v>Tcl 80 Cm (32</v>
      </c>
      <c r="E208" t="str">
        <f t="shared" si="13"/>
        <v>Ready Certified Android Smart LED TV 32S615 (Black)</v>
      </c>
      <c r="F208" t="s">
        <v>167</v>
      </c>
      <c r="G208" t="str">
        <f t="shared" si="14"/>
        <v>SmartTelevisions</v>
      </c>
      <c r="H208" s="7" t="str">
        <f t="array" aca="1" ref="H208" ca="1">_xlfn.TEXTJOIN("", TRUE, IF((ROW(INDIRECT("1:" &amp; LEN(G208)))&gt;1) * (CODE(MID(G208, ROW(INDIRECT("1:" &amp; LEN(G208))), 1))&gt;=65) * (CODE(MID(G208, ROW(INDIRECT("1:" &amp; LEN(G208))), 1))&lt;=90), " " &amp; MID(G208, ROW(INDIRECT("1:" &amp; LEN(G208))), 1), MID(G208, ROW(INDIRECT("1:" &amp; LEN(G208))), 1)))</f>
        <v>Smart Televisions</v>
      </c>
      <c r="I208" s="2">
        <v>11990</v>
      </c>
      <c r="J208" s="2">
        <v>31990</v>
      </c>
      <c r="K208" s="1">
        <v>0.63</v>
      </c>
      <c r="L208">
        <v>4.2</v>
      </c>
      <c r="M208" s="4">
        <v>64</v>
      </c>
      <c r="N208" t="s">
        <v>724</v>
      </c>
      <c r="O208" t="str">
        <f t="shared" si="15"/>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P208" t="s">
        <v>1796</v>
      </c>
      <c r="Q208" t="s">
        <v>1797</v>
      </c>
      <c r="R208" t="s">
        <v>1798</v>
      </c>
      <c r="S208" t="s">
        <v>1799</v>
      </c>
      <c r="T208" t="s">
        <v>1800</v>
      </c>
      <c r="U208" t="s">
        <v>1801</v>
      </c>
      <c r="V208" t="s">
        <v>1802</v>
      </c>
    </row>
    <row r="209" spans="1:22" x14ac:dyDescent="0.25">
      <c r="A209" t="s">
        <v>1803</v>
      </c>
      <c r="B209" t="s">
        <v>1804</v>
      </c>
      <c r="C209" t="str">
        <f t="shared" si="12"/>
        <v>POPIO Type C Dash Charging USB Data Cable for OnePlus Devices</v>
      </c>
      <c r="D209" t="str" cm="1">
        <f t="array" ref="D209">PROPER(_xlfn.TEXTJOIN(" ", TRUE, INDEX(_xlfn.FILTERXML("&lt;t&gt;&lt;s&gt;" &amp; SUBSTITUTE(C209," ","&lt;/s&gt;&lt;s&gt;") &amp; "&lt;/s&gt;&lt;/t&gt;", "//s"), _xlfn.SEQUENCE(4))))</f>
        <v>Popio Type C Dash</v>
      </c>
      <c r="E209" t="str">
        <f t="shared" si="13"/>
        <v>Data Cable for OnePlus Devices</v>
      </c>
      <c r="F209" t="s">
        <v>17</v>
      </c>
      <c r="G209" t="str">
        <f t="shared" si="14"/>
        <v>USBCables</v>
      </c>
      <c r="H209" s="7" t="str">
        <f t="array" aca="1" ref="H209" ca="1">_xlfn.TEXTJOIN("", TRUE, IF((ROW(INDIRECT("1:" &amp; LEN(G209)))&gt;1) * (CODE(MID(G209, ROW(INDIRECT("1:" &amp; LEN(G209))), 1))&gt;=65) * (CODE(MID(G209, ROW(INDIRECT("1:" &amp; LEN(G209))), 1))&lt;=90), " " &amp; MID(G209, ROW(INDIRECT("1:" &amp; LEN(G209))), 1), MID(G209, ROW(INDIRECT("1:" &amp; LEN(G209))), 1)))</f>
        <v>U S B Cables</v>
      </c>
      <c r="I209">
        <v>350</v>
      </c>
      <c r="J209">
        <v>599</v>
      </c>
      <c r="K209" s="1">
        <v>0.42</v>
      </c>
      <c r="L209">
        <v>3.9</v>
      </c>
      <c r="M209" s="4">
        <v>8314</v>
      </c>
      <c r="N209" t="s">
        <v>1805</v>
      </c>
      <c r="O209" t="str">
        <f t="shared" si="15"/>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v>
      </c>
      <c r="P209" t="s">
        <v>1806</v>
      </c>
      <c r="Q209" t="s">
        <v>1807</v>
      </c>
      <c r="R209" t="s">
        <v>1808</v>
      </c>
      <c r="S209" t="s">
        <v>1809</v>
      </c>
      <c r="T209" t="s">
        <v>1810</v>
      </c>
      <c r="U209" t="s">
        <v>1811</v>
      </c>
      <c r="V209" t="s">
        <v>1812</v>
      </c>
    </row>
    <row r="210" spans="1:22" x14ac:dyDescent="0.25">
      <c r="A210" t="s">
        <v>1813</v>
      </c>
      <c r="B210" t="s">
        <v>1814</v>
      </c>
      <c r="C210" t="str">
        <f t="shared" si="12"/>
        <v>MYVN LTG to USB for¬†Fast Charging and Data Sync USB Cable Compatible for iPhone 5 5s 6 6S 7 7+ 8 8+ 10 11, iPad Air Mini, iPod and iOS Devices (1 M)</v>
      </c>
      <c r="D210" t="str" cm="1">
        <f t="array" ref="D210">PROPER(_xlfn.TEXTJOIN(" ", TRUE, INDEX(_xlfn.FILTERXML("&lt;t&gt;&lt;s&gt;" &amp; SUBSTITUTE(C210," ","&lt;/s&gt;&lt;s&gt;") &amp; "&lt;/s&gt;&lt;/t&gt;", "//s"), _xlfn.SEQUENCE(4))))</f>
        <v>Myvn Ltg To Usb</v>
      </c>
      <c r="E210" t="str">
        <f t="shared" si="13"/>
        <v>and Data Sync USB Cable Compatible for iPhone 5 5s 6 6S 7 7+ 8 8+ 10 11, iPad Air Mini, iPod and iOS Devices (1 M)</v>
      </c>
      <c r="F210" t="s">
        <v>17</v>
      </c>
      <c r="G210" t="str">
        <f t="shared" si="14"/>
        <v>USBCables</v>
      </c>
      <c r="H210" s="7" t="str">
        <f t="array" aca="1" ref="H210" ca="1">_xlfn.TEXTJOIN("", TRUE, IF((ROW(INDIRECT("1:" &amp; LEN(G210)))&gt;1) * (CODE(MID(G210, ROW(INDIRECT("1:" &amp; LEN(G210))), 1))&gt;=65) * (CODE(MID(G210, ROW(INDIRECT("1:" &amp; LEN(G210))), 1))&lt;=90), " " &amp; MID(G210, ROW(INDIRECT("1:" &amp; LEN(G210))), 1), MID(G210, ROW(INDIRECT("1:" &amp; LEN(G210))), 1)))</f>
        <v>U S B Cables</v>
      </c>
      <c r="I210">
        <v>252</v>
      </c>
      <c r="J210">
        <v>999</v>
      </c>
      <c r="K210" s="1">
        <v>0.75</v>
      </c>
      <c r="L210">
        <v>3.7</v>
      </c>
      <c r="M210" s="4">
        <v>2249</v>
      </c>
      <c r="N210" t="s">
        <v>1815</v>
      </c>
      <c r="O210" t="str">
        <f t="shared" si="15"/>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v>
      </c>
      <c r="P210" t="s">
        <v>1816</v>
      </c>
      <c r="Q210" t="s">
        <v>1817</v>
      </c>
      <c r="R210" t="s">
        <v>1818</v>
      </c>
      <c r="S210" t="s">
        <v>1819</v>
      </c>
      <c r="T210" t="s">
        <v>1820</v>
      </c>
      <c r="U210" t="s">
        <v>1821</v>
      </c>
      <c r="V210" t="s">
        <v>1822</v>
      </c>
    </row>
    <row r="211" spans="1:22" x14ac:dyDescent="0.25">
      <c r="A211" t="s">
        <v>1823</v>
      </c>
      <c r="B211" t="s">
        <v>1824</v>
      </c>
      <c r="C211" t="str">
        <f t="shared" si="12"/>
        <v>Tata Sky Universal Remote Compatible for SD HD</v>
      </c>
      <c r="D211" t="str" cm="1">
        <f t="array" ref="D211">PROPER(_xlfn.TEXTJOIN(" ", TRUE, INDEX(_xlfn.FILTERXML("&lt;t&gt;&lt;s&gt;" &amp; SUBSTITUTE(C211," ","&lt;/s&gt;&lt;s&gt;") &amp; "&lt;/s&gt;&lt;/t&gt;", "//s"), _xlfn.SEQUENCE(4))))</f>
        <v>Tata Sky Universal Remote</v>
      </c>
      <c r="E211" t="str">
        <f t="shared" si="13"/>
        <v>SD HD</v>
      </c>
      <c r="F211" t="s">
        <v>459</v>
      </c>
      <c r="G211" t="str">
        <f t="shared" si="14"/>
        <v>RemoteControls</v>
      </c>
      <c r="H211" s="7" t="str">
        <f t="array" aca="1" ref="H211" ca="1">_xlfn.TEXTJOIN("", TRUE, IF((ROW(INDIRECT("1:" &amp; LEN(G211)))&gt;1) * (CODE(MID(G211, ROW(INDIRECT("1:" &amp; LEN(G211))), 1))&gt;=65) * (CODE(MID(G211, ROW(INDIRECT("1:" &amp; LEN(G211))), 1))&lt;=90), " " &amp; MID(G211, ROW(INDIRECT("1:" &amp; LEN(G211))), 1), MID(G211, ROW(INDIRECT("1:" &amp; LEN(G211))), 1)))</f>
        <v>Remote Controls</v>
      </c>
      <c r="I211">
        <v>204</v>
      </c>
      <c r="J211">
        <v>599</v>
      </c>
      <c r="K211" s="1">
        <v>0.66</v>
      </c>
      <c r="L211">
        <v>3.6</v>
      </c>
      <c r="M211" s="4">
        <v>339</v>
      </c>
      <c r="N211" t="s">
        <v>1825</v>
      </c>
      <c r="O211" t="str">
        <f t="shared" si="15"/>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v>
      </c>
      <c r="P211" t="s">
        <v>1826</v>
      </c>
      <c r="Q211" t="s">
        <v>1827</v>
      </c>
      <c r="R211" t="s">
        <v>1828</v>
      </c>
      <c r="S211" t="s">
        <v>1829</v>
      </c>
      <c r="T211" t="s">
        <v>1830</v>
      </c>
      <c r="U211" t="s">
        <v>1831</v>
      </c>
      <c r="V211" t="s">
        <v>1832</v>
      </c>
    </row>
    <row r="212" spans="1:22" x14ac:dyDescent="0.25">
      <c r="A212" t="s">
        <v>1833</v>
      </c>
      <c r="B212" t="s">
        <v>1834</v>
      </c>
      <c r="C212" t="str">
        <f t="shared" si="12"/>
        <v>WZATCO Pixel | Portable LED Projector | Native 720p with Full HD 1080P Support | 2000 Lumens (200 ANSI) | 176" Large Screen | Projector for Home and Outdoor | Compatible with TV Stick, PC, PS4</v>
      </c>
      <c r="D212" t="str" cm="1">
        <f t="array" ref="D212">PROPER(_xlfn.TEXTJOIN(" ", TRUE, INDEX(_xlfn.FILTERXML("&lt;t&gt;&lt;s&gt;" &amp; SUBSTITUTE(C212," ","&lt;/s&gt;&lt;s&gt;") &amp; "&lt;/s&gt;&lt;/t&gt;", "//s"), _xlfn.SEQUENCE(4))))</f>
        <v>Wzatco Pixel | Portable</v>
      </c>
      <c r="E212" t="str">
        <f t="shared" si="13"/>
        <v>| Native 720p with Full HD 1080P Support | 2000 Lumens (200 ANSI) | 176" Large Screen | Projector for Home and Outdoor | Compatible with TV Stick, PC, PS4</v>
      </c>
      <c r="F212" t="s">
        <v>1390</v>
      </c>
      <c r="G212" t="str">
        <f t="shared" si="14"/>
        <v>Projectors</v>
      </c>
      <c r="H212" s="7" t="str">
        <f t="array" aca="1" ref="H212" ca="1">_xlfn.TEXTJOIN("", TRUE, IF((ROW(INDIRECT("1:" &amp; LEN(G212)))&gt;1) * (CODE(MID(G212, ROW(INDIRECT("1:" &amp; LEN(G212))), 1))&gt;=65) * (CODE(MID(G212, ROW(INDIRECT("1:" &amp; LEN(G212))), 1))&lt;=90), " " &amp; MID(G212, ROW(INDIRECT("1:" &amp; LEN(G212))), 1), MID(G212, ROW(INDIRECT("1:" &amp; LEN(G212))), 1)))</f>
        <v>Projectors</v>
      </c>
      <c r="I212" s="2">
        <v>6490</v>
      </c>
      <c r="J212" s="2">
        <v>9990</v>
      </c>
      <c r="K212" s="1">
        <v>0.35</v>
      </c>
      <c r="L212">
        <v>4</v>
      </c>
      <c r="M212" s="4">
        <v>27</v>
      </c>
      <c r="N212" t="s">
        <v>1835</v>
      </c>
      <c r="O212" t="str">
        <f t="shared" si="15"/>
        <v>Üíñ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v>
      </c>
      <c r="P212" t="s">
        <v>1836</v>
      </c>
      <c r="Q212" t="s">
        <v>1837</v>
      </c>
      <c r="R212" t="s">
        <v>1838</v>
      </c>
      <c r="S212" t="s">
        <v>1839</v>
      </c>
      <c r="T212" t="s">
        <v>1840</v>
      </c>
      <c r="U212" t="s">
        <v>1841</v>
      </c>
      <c r="V212" t="s">
        <v>1842</v>
      </c>
    </row>
    <row r="213" spans="1:22" x14ac:dyDescent="0.25">
      <c r="A213" t="s">
        <v>1843</v>
      </c>
      <c r="B213" t="s">
        <v>12974</v>
      </c>
      <c r="C213" t="str">
        <f t="shared" si="12"/>
        <v>7SEVEN Compatible Tata Sky Remote Control Replacement of Original dth SD HD tata Play Set top Box Remote - IR Learning Universal Remote for Any Brand TV - Pairing Must</v>
      </c>
      <c r="D213" t="str" cm="1">
        <f t="array" ref="D213">PROPER(_xlfn.TEXTJOIN(" ", TRUE, INDEX(_xlfn.FILTERXML("&lt;t&gt;&lt;s&gt;" &amp; SUBSTITUTE(C213," ","&lt;/s&gt;&lt;s&gt;") &amp; "&lt;/s&gt;&lt;/t&gt;", "//s"), _xlfn.SEQUENCE(4))))</f>
        <v>7Seven Compatible Tata Sky</v>
      </c>
      <c r="E213" t="str">
        <f t="shared" si="13"/>
        <v>Replacement of Original dth SD HD tata Play Set top Box Remote - IR Learning Universal Remote for Any Brand TV - Pairing Must</v>
      </c>
      <c r="F213" t="s">
        <v>459</v>
      </c>
      <c r="G213" t="str">
        <f t="shared" si="14"/>
        <v>RemoteControls</v>
      </c>
      <c r="H213" s="7" t="str">
        <f t="array" aca="1" ref="H213" ca="1">_xlfn.TEXTJOIN("", TRUE, IF((ROW(INDIRECT("1:" &amp; LEN(G213)))&gt;1) * (CODE(MID(G213, ROW(INDIRECT("1:" &amp; LEN(G213))), 1))&gt;=65) * (CODE(MID(G213, ROW(INDIRECT("1:" &amp; LEN(G213))), 1))&lt;=90), " " &amp; MID(G213, ROW(INDIRECT("1:" &amp; LEN(G213))), 1), MID(G213, ROW(INDIRECT("1:" &amp; LEN(G213))), 1)))</f>
        <v>Remote Controls</v>
      </c>
      <c r="I213">
        <v>235</v>
      </c>
      <c r="J213">
        <v>599</v>
      </c>
      <c r="K213" s="1">
        <v>0.61</v>
      </c>
      <c r="L213">
        <v>3.5</v>
      </c>
      <c r="M213" s="4">
        <v>197</v>
      </c>
      <c r="N213" t="s">
        <v>1844</v>
      </c>
      <c r="O213" t="str">
        <f t="shared" si="15"/>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v>
      </c>
      <c r="P213" t="s">
        <v>1845</v>
      </c>
      <c r="Q213" t="s">
        <v>1846</v>
      </c>
      <c r="R213" t="s">
        <v>1847</v>
      </c>
      <c r="S213" t="s">
        <v>1848</v>
      </c>
      <c r="T213" t="s">
        <v>1849</v>
      </c>
      <c r="U213" t="s">
        <v>1850</v>
      </c>
      <c r="V213" t="s">
        <v>1851</v>
      </c>
    </row>
    <row r="214" spans="1:22" x14ac:dyDescent="0.25">
      <c r="A214" t="s">
        <v>1852</v>
      </c>
      <c r="B214" t="s">
        <v>1853</v>
      </c>
      <c r="C214" t="str">
        <f t="shared" si="12"/>
        <v>AmazonBasics USB 2.0 Extension Cable for Personal Computer, Printer, 2-Pack - A-Male to A-Female - 3.3 Feet (1 Meter, Black)</v>
      </c>
      <c r="D214" t="str" cm="1">
        <f t="array" ref="D214">PROPER(_xlfn.TEXTJOIN(" ", TRUE, INDEX(_xlfn.FILTERXML("&lt;t&gt;&lt;s&gt;" &amp; SUBSTITUTE(C214," ","&lt;/s&gt;&lt;s&gt;") &amp; "&lt;/s&gt;&lt;/t&gt;", "//s"), _xlfn.SEQUENCE(4))))</f>
        <v>Amazonbasics Usb 2 Extension</v>
      </c>
      <c r="E214" t="str">
        <f t="shared" si="13"/>
        <v>Personal Computer, Printer, 2-Pack - A-Male to A-Female - 3.3 Feet (1 Meter, Black)</v>
      </c>
      <c r="F214" t="s">
        <v>17</v>
      </c>
      <c r="G214" t="str">
        <f t="shared" si="14"/>
        <v>USBCables</v>
      </c>
      <c r="H214" s="7" t="str">
        <f t="array" aca="1" ref="H214" ca="1">_xlfn.TEXTJOIN("", TRUE, IF((ROW(INDIRECT("1:" &amp; LEN(G214)))&gt;1) * (CODE(MID(G214, ROW(INDIRECT("1:" &amp; LEN(G214))), 1))&gt;=65) * (CODE(MID(G214, ROW(INDIRECT("1:" &amp; LEN(G214))), 1))&lt;=90), " " &amp; MID(G214, ROW(INDIRECT("1:" &amp; LEN(G214))), 1), MID(G214, ROW(INDIRECT("1:" &amp; LEN(G214))), 1)))</f>
        <v>U S B Cables</v>
      </c>
      <c r="I214">
        <v>299</v>
      </c>
      <c r="J214">
        <v>800</v>
      </c>
      <c r="K214" s="1">
        <v>0.63</v>
      </c>
      <c r="L214">
        <v>4.5</v>
      </c>
      <c r="M214" s="4">
        <v>74977</v>
      </c>
      <c r="N214" t="s">
        <v>1854</v>
      </c>
      <c r="O214" t="str">
        <f t="shared" si="15"/>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v>
      </c>
      <c r="P214" t="s">
        <v>303</v>
      </c>
      <c r="Q214" t="s">
        <v>304</v>
      </c>
      <c r="R214" t="s">
        <v>305</v>
      </c>
      <c r="S214" t="s">
        <v>306</v>
      </c>
      <c r="T214" t="s">
        <v>307</v>
      </c>
      <c r="U214" t="s">
        <v>1855</v>
      </c>
      <c r="V214" t="s">
        <v>1856</v>
      </c>
    </row>
    <row r="215" spans="1:22" x14ac:dyDescent="0.25">
      <c r="A215" t="s">
        <v>1857</v>
      </c>
      <c r="B215" t="s">
        <v>1858</v>
      </c>
      <c r="C215" t="str">
        <f t="shared" si="12"/>
        <v>Amazon Basics USB C to Lightning TPE MFi Certified Charging Cable (White, 1.2 meter)</v>
      </c>
      <c r="D215" t="str" cm="1">
        <f t="array" ref="D215">PROPER(_xlfn.TEXTJOIN(" ", TRUE, INDEX(_xlfn.FILTERXML("&lt;t&gt;&lt;s&gt;" &amp; SUBSTITUTE(C215," ","&lt;/s&gt;&lt;s&gt;") &amp; "&lt;/s&gt;&lt;/t&gt;", "//s"), _xlfn.SEQUENCE(4))))</f>
        <v>Amazon Basics Usb C</v>
      </c>
      <c r="E215" t="str">
        <f t="shared" si="13"/>
        <v>TPE MFi Certified Charging Cable (White, 1.2 meter)</v>
      </c>
      <c r="F215" t="s">
        <v>17</v>
      </c>
      <c r="G215" t="str">
        <f t="shared" si="14"/>
        <v>USBCables</v>
      </c>
      <c r="H215" s="7" t="str">
        <f t="array" aca="1" ref="H215" ca="1">_xlfn.TEXTJOIN("", TRUE, IF((ROW(INDIRECT("1:" &amp; LEN(G215)))&gt;1) * (CODE(MID(G215, ROW(INDIRECT("1:" &amp; LEN(G215))), 1))&gt;=65) * (CODE(MID(G215, ROW(INDIRECT("1:" &amp; LEN(G215))), 1))&lt;=90), " " &amp; MID(G215, ROW(INDIRECT("1:" &amp; LEN(G215))), 1), MID(G215, ROW(INDIRECT("1:" &amp; LEN(G215))), 1)))</f>
        <v>U S B Cables</v>
      </c>
      <c r="I215">
        <v>799</v>
      </c>
      <c r="J215" s="2">
        <v>1999</v>
      </c>
      <c r="K215" s="1">
        <v>0.6</v>
      </c>
      <c r="L215">
        <v>4.2</v>
      </c>
      <c r="M215" s="4">
        <v>8583</v>
      </c>
      <c r="N215" t="s">
        <v>1859</v>
      </c>
      <c r="O215" t="str">
        <f t="shared" si="15"/>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v>
      </c>
      <c r="P215" t="s">
        <v>1860</v>
      </c>
      <c r="Q215" t="s">
        <v>1861</v>
      </c>
      <c r="R215" t="s">
        <v>1862</v>
      </c>
      <c r="S215" t="s">
        <v>1863</v>
      </c>
      <c r="T215" t="s">
        <v>1864</v>
      </c>
      <c r="U215" t="s">
        <v>1865</v>
      </c>
      <c r="V215" t="s">
        <v>1866</v>
      </c>
    </row>
    <row r="216" spans="1:22" x14ac:dyDescent="0.25">
      <c r="A216" t="s">
        <v>1867</v>
      </c>
      <c r="B216" t="s">
        <v>1868</v>
      </c>
      <c r="C216" t="str">
        <f t="shared" si="12"/>
        <v>Crypo‚Ñ¢ Universal Remote Compatible with Tata Sky Universal HD and SD Set top Box (Also Works with All TV)</v>
      </c>
      <c r="D216" t="str" cm="1">
        <f t="array" ref="D216">PROPER(_xlfn.TEXTJOIN(" ", TRUE, INDEX(_xlfn.FILTERXML("&lt;t&gt;&lt;s&gt;" &amp; SUBSTITUTE(C216," ","&lt;/s&gt;&lt;s&gt;") &amp; "&lt;/s&gt;&lt;/t&gt;", "//s"), _xlfn.SEQUENCE(4))))</f>
        <v>Crypo‚Ñ¢ Universal Remote Compatible</v>
      </c>
      <c r="E216" t="str">
        <f t="shared" si="13"/>
        <v>Sky Universal HD and SD Set top Box (Also Works with All TV)</v>
      </c>
      <c r="F216" t="s">
        <v>459</v>
      </c>
      <c r="G216" t="str">
        <f t="shared" si="14"/>
        <v>RemoteControls</v>
      </c>
      <c r="H216" s="7" t="str">
        <f t="array" aca="1" ref="H216" ca="1">_xlfn.TEXTJOIN("", TRUE, IF((ROW(INDIRECT("1:" &amp; LEN(G216)))&gt;1) * (CODE(MID(G216, ROW(INDIRECT("1:" &amp; LEN(G216))), 1))&gt;=65) * (CODE(MID(G216, ROW(INDIRECT("1:" &amp; LEN(G216))), 1))&lt;=90), " " &amp; MID(G216, ROW(INDIRECT("1:" &amp; LEN(G216))), 1), MID(G216, ROW(INDIRECT("1:" &amp; LEN(G216))), 1)))</f>
        <v>Remote Controls</v>
      </c>
      <c r="I216">
        <v>299</v>
      </c>
      <c r="J216">
        <v>999</v>
      </c>
      <c r="K216" s="1">
        <v>0.7</v>
      </c>
      <c r="L216">
        <v>3.8</v>
      </c>
      <c r="M216" s="4">
        <v>928</v>
      </c>
      <c r="N216" t="s">
        <v>1869</v>
      </c>
      <c r="O216" t="str">
        <f t="shared" si="15"/>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v>
      </c>
      <c r="P216" t="s">
        <v>1870</v>
      </c>
      <c r="Q216" t="s">
        <v>1871</v>
      </c>
      <c r="R216" t="s">
        <v>1872</v>
      </c>
      <c r="S216" t="s">
        <v>1873</v>
      </c>
      <c r="T216" t="s">
        <v>1874</v>
      </c>
      <c r="U216" t="s">
        <v>1875</v>
      </c>
      <c r="V216" t="s">
        <v>1876</v>
      </c>
    </row>
    <row r="217" spans="1:22" x14ac:dyDescent="0.25">
      <c r="A217" t="s">
        <v>1877</v>
      </c>
      <c r="B217" t="s">
        <v>1878</v>
      </c>
      <c r="C217" t="str">
        <f t="shared" si="12"/>
        <v>Karbonn 80 cm (32 Inches) Millennium Series HD Ready LED TV KJW32NSHDF (Phantom Black) with Bezel-Less Design</v>
      </c>
      <c r="D217" t="str" cm="1">
        <f t="array" ref="D217">PROPER(_xlfn.TEXTJOIN(" ", TRUE, INDEX(_xlfn.FILTERXML("&lt;t&gt;&lt;s&gt;" &amp; SUBSTITUTE(C217," ","&lt;/s&gt;&lt;s&gt;") &amp; "&lt;/s&gt;&lt;/t&gt;", "//s"), _xlfn.SEQUENCE(4))))</f>
        <v>Karbonn 80 Cm (32</v>
      </c>
      <c r="E217" t="str">
        <f t="shared" si="13"/>
        <v>Series HD Ready LED TV KJW32NSHDF (Phantom Black) with Bezel-Less Design</v>
      </c>
      <c r="F217" t="s">
        <v>505</v>
      </c>
      <c r="G217" t="str">
        <f t="shared" si="14"/>
        <v>StandardTelevisions</v>
      </c>
      <c r="H217" s="7" t="str">
        <f t="array" aca="1" ref="H217" ca="1">_xlfn.TEXTJOIN("", TRUE, IF((ROW(INDIRECT("1:" &amp; LEN(G217)))&gt;1) * (CODE(MID(G217, ROW(INDIRECT("1:" &amp; LEN(G217))), 1))&gt;=65) * (CODE(MID(G217, ROW(INDIRECT("1:" &amp; LEN(G217))), 1))&lt;=90), " " &amp; MID(G217, ROW(INDIRECT("1:" &amp; LEN(G217))), 1), MID(G217, ROW(INDIRECT("1:" &amp; LEN(G217))), 1)))</f>
        <v>Standard Televisions</v>
      </c>
      <c r="I217" s="2">
        <v>6999</v>
      </c>
      <c r="J217" s="2">
        <v>16990</v>
      </c>
      <c r="K217" s="1">
        <v>0.59</v>
      </c>
      <c r="L217">
        <v>3.8</v>
      </c>
      <c r="M217" s="4">
        <v>110</v>
      </c>
      <c r="N217" t="s">
        <v>1879</v>
      </c>
      <c r="O217" t="str">
        <f t="shared" si="15"/>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v>
      </c>
      <c r="P217" t="s">
        <v>1880</v>
      </c>
      <c r="Q217" t="s">
        <v>1881</v>
      </c>
      <c r="R217" t="s">
        <v>1882</v>
      </c>
      <c r="S217" t="s">
        <v>1883</v>
      </c>
      <c r="T217" t="s">
        <v>1884</v>
      </c>
      <c r="U217" t="s">
        <v>1885</v>
      </c>
      <c r="V217" t="s">
        <v>1886</v>
      </c>
    </row>
    <row r="218" spans="1:22" x14ac:dyDescent="0.25">
      <c r="A218" t="s">
        <v>1887</v>
      </c>
      <c r="B218" t="s">
        <v>1888</v>
      </c>
      <c r="C218" t="str">
        <f t="shared" si="12"/>
        <v>OnePlus 138.7 cm (55 inches) U Series 4K LED Smart Android TV 55U1S (Black)</v>
      </c>
      <c r="D218" t="str" cm="1">
        <f t="array" ref="D218">PROPER(_xlfn.TEXTJOIN(" ", TRUE, INDEX(_xlfn.FILTERXML("&lt;t&gt;&lt;s&gt;" &amp; SUBSTITUTE(C218," ","&lt;/s&gt;&lt;s&gt;") &amp; "&lt;/s&gt;&lt;/t&gt;", "//s"), _xlfn.SEQUENCE(4))))</f>
        <v>Oneplus 138.7 Cm (55</v>
      </c>
      <c r="E218" t="str">
        <f t="shared" si="13"/>
        <v>Series 4K LED Smart Android TV 55U1S (Black)</v>
      </c>
      <c r="F218" t="s">
        <v>167</v>
      </c>
      <c r="G218" t="str">
        <f t="shared" si="14"/>
        <v>SmartTelevisions</v>
      </c>
      <c r="H218" s="7" t="str">
        <f t="array" aca="1" ref="H218" ca="1">_xlfn.TEXTJOIN("", TRUE, IF((ROW(INDIRECT("1:" &amp; LEN(G218)))&gt;1) * (CODE(MID(G218, ROW(INDIRECT("1:" &amp; LEN(G218))), 1))&gt;=65) * (CODE(MID(G218, ROW(INDIRECT("1:" &amp; LEN(G218))), 1))&lt;=90), " " &amp; MID(G218, ROW(INDIRECT("1:" &amp; LEN(G218))), 1), MID(G218, ROW(INDIRECT("1:" &amp; LEN(G218))), 1)))</f>
        <v>Smart Televisions</v>
      </c>
      <c r="I218" s="2">
        <v>42999</v>
      </c>
      <c r="J218" s="2">
        <v>59999</v>
      </c>
      <c r="K218" s="1">
        <v>0.28000000000000003</v>
      </c>
      <c r="L218">
        <v>4.0999999999999996</v>
      </c>
      <c r="M218" s="4">
        <v>6753</v>
      </c>
      <c r="N218" t="s">
        <v>1889</v>
      </c>
      <c r="O218" t="str">
        <f t="shared" si="15"/>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v>
      </c>
      <c r="P218" t="s">
        <v>1890</v>
      </c>
      <c r="Q218" t="s">
        <v>1891</v>
      </c>
      <c r="R218" t="s">
        <v>1892</v>
      </c>
      <c r="S218" t="s">
        <v>1893</v>
      </c>
      <c r="T218" t="s">
        <v>1894</v>
      </c>
      <c r="U218" t="s">
        <v>1895</v>
      </c>
      <c r="V218" t="s">
        <v>1896</v>
      </c>
    </row>
    <row r="219" spans="1:22" x14ac:dyDescent="0.25">
      <c r="A219" t="s">
        <v>1897</v>
      </c>
      <c r="B219" t="s">
        <v>1898</v>
      </c>
      <c r="C219" t="str">
        <f t="shared" si="12"/>
        <v>Posh 1.5 Meter High Speed Gold Plated HDMI Male to Female Extension Cable (Black)</v>
      </c>
      <c r="D219" t="str" cm="1">
        <f t="array" ref="D219">PROPER(_xlfn.TEXTJOIN(" ", TRUE, INDEX(_xlfn.FILTERXML("&lt;t&gt;&lt;s&gt;" &amp; SUBSTITUTE(C219," ","&lt;/s&gt;&lt;s&gt;") &amp; "&lt;/s&gt;&lt;/t&gt;", "//s"), _xlfn.SEQUENCE(4))))</f>
        <v>Posh 1.5 Meter High</v>
      </c>
      <c r="E219" t="str">
        <f t="shared" si="13"/>
        <v>Plated HDMI Male to Female Extension Cable (Black)</v>
      </c>
      <c r="F219" t="s">
        <v>127</v>
      </c>
      <c r="G219" t="str">
        <f t="shared" si="14"/>
        <v>HDMICables</v>
      </c>
      <c r="H219" s="7" t="str">
        <f t="array" aca="1" ref="H219" ca="1">_xlfn.TEXTJOIN("", TRUE, IF((ROW(INDIRECT("1:" &amp; LEN(G219)))&gt;1) * (CODE(MID(G219, ROW(INDIRECT("1:" &amp; LEN(G219))), 1))&gt;=65) * (CODE(MID(G219, ROW(INDIRECT("1:" &amp; LEN(G219))), 1))&lt;=90), " " &amp; MID(G219, ROW(INDIRECT("1:" &amp; LEN(G219))), 1), MID(G219, ROW(INDIRECT("1:" &amp; LEN(G219))), 1)))</f>
        <v>H D M I Cables</v>
      </c>
      <c r="I219">
        <v>173</v>
      </c>
      <c r="J219">
        <v>999</v>
      </c>
      <c r="K219" s="1">
        <v>0.83</v>
      </c>
      <c r="L219">
        <v>4.3</v>
      </c>
      <c r="M219" s="4">
        <v>1237</v>
      </c>
      <c r="N219" t="s">
        <v>1899</v>
      </c>
      <c r="O219" t="str">
        <f t="shared" si="15"/>
        <v>Perfect|100 % Compatible</v>
      </c>
      <c r="P219" t="s">
        <v>1900</v>
      </c>
      <c r="Q219" t="s">
        <v>1901</v>
      </c>
      <c r="R219" t="s">
        <v>1902</v>
      </c>
      <c r="S219" t="s">
        <v>1903</v>
      </c>
      <c r="T219" t="s">
        <v>1904</v>
      </c>
      <c r="U219" t="s">
        <v>1905</v>
      </c>
      <c r="V219" t="s">
        <v>1906</v>
      </c>
    </row>
    <row r="220" spans="1:22" x14ac:dyDescent="0.25">
      <c r="A220" t="s">
        <v>1907</v>
      </c>
      <c r="B220" t="s">
        <v>1908</v>
      </c>
      <c r="C220" t="str">
        <f t="shared" si="12"/>
        <v>Amazon Basics HDMI Coupler,Black</v>
      </c>
      <c r="D220" t="str" cm="1">
        <f t="array" ref="D220">PROPER(_xlfn.TEXTJOIN(" ", TRUE, INDEX(_xlfn.FILTERXML("&lt;t&gt;&lt;s&gt;" &amp; SUBSTITUTE(C220," ","&lt;/s&gt;&lt;s&gt;") &amp; "&lt;/s&gt;&lt;/t&gt;", "//s"), _xlfn.SEQUENCE(3))))</f>
        <v>Amazon Basics Hdmi</v>
      </c>
      <c r="E220" t="str">
        <f>IFERROR(TRIM(MID(C220, FIND("~", SUBSTITUTE(C220, " ", "~", 3)) + 1, LEN(C220))), "")</f>
        <v>Coupler,Black</v>
      </c>
      <c r="F220" t="s">
        <v>1909</v>
      </c>
      <c r="G220" t="str">
        <f t="shared" si="14"/>
        <v>Adapters</v>
      </c>
      <c r="H220" s="7" t="str">
        <f t="array" aca="1" ref="H220" ca="1">_xlfn.TEXTJOIN("", TRUE, IF((ROW(INDIRECT("1:" &amp; LEN(G220)))&gt;1) * (CODE(MID(G220, ROW(INDIRECT("1:" &amp; LEN(G220))), 1))&gt;=65) * (CODE(MID(G220, ROW(INDIRECT("1:" &amp; LEN(G220))), 1))&lt;=90), " " &amp; MID(G220, ROW(INDIRECT("1:" &amp; LEN(G220))), 1), MID(G220, ROW(INDIRECT("1:" &amp; LEN(G220))), 1)))</f>
        <v>Adapters</v>
      </c>
      <c r="I220">
        <v>209</v>
      </c>
      <c r="J220">
        <v>600</v>
      </c>
      <c r="K220" s="1">
        <v>0.65</v>
      </c>
      <c r="L220">
        <v>4.4000000000000004</v>
      </c>
      <c r="M220" s="4">
        <v>18872</v>
      </c>
      <c r="N220" t="s">
        <v>1910</v>
      </c>
      <c r="O220" t="str">
        <f t="shared" si="15"/>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v>
      </c>
      <c r="P220" t="s">
        <v>1911</v>
      </c>
      <c r="Q220" t="s">
        <v>1912</v>
      </c>
      <c r="R220" t="s">
        <v>1913</v>
      </c>
      <c r="S220" t="s">
        <v>1914</v>
      </c>
      <c r="T220" t="s">
        <v>1915</v>
      </c>
      <c r="U220" t="s">
        <v>1916</v>
      </c>
      <c r="V220" t="s">
        <v>1917</v>
      </c>
    </row>
    <row r="221" spans="1:22" x14ac:dyDescent="0.25">
      <c r="A221" t="s">
        <v>1918</v>
      </c>
      <c r="B221" t="s">
        <v>1919</v>
      </c>
      <c r="C221" t="str">
        <f t="shared" si="12"/>
        <v>boAt LTG 550v3 Lightning Apple MFi Certified Cable with Spaceship Grade Aluminium Housing,Stress Resistance, Rapid 2.4A Charging and 480mbps Data Sync, 1m Length and 10000+ Bends Lifespan(Mercurial Black)</v>
      </c>
      <c r="D221" t="str" cm="1">
        <f t="array" ref="D221">PROPER(_xlfn.TEXTJOIN(" ", TRUE, INDEX(_xlfn.FILTERXML("&lt;t&gt;&lt;s&gt;" &amp; SUBSTITUTE(C221," ","&lt;/s&gt;&lt;s&gt;") &amp; "&lt;/s&gt;&lt;/t&gt;", "//s"), _xlfn.SEQUENCE(4))))</f>
        <v>Boat Ltg 550V3 Lightning</v>
      </c>
      <c r="E221" t="str">
        <f t="shared" si="13"/>
        <v>Certified Cable with Spaceship Grade Aluminium Housing,Stress Resistance, Rapid 2.4A Charging and 480mbps Data Sync, 1m Length and 10000+ Bends Lifespan(Mercurial Black)</v>
      </c>
      <c r="F221" t="s">
        <v>17</v>
      </c>
      <c r="G221" t="str">
        <f t="shared" si="14"/>
        <v>USBCables</v>
      </c>
      <c r="H221" s="7" t="str">
        <f t="array" aca="1" ref="H221" ca="1">_xlfn.TEXTJOIN("", TRUE, IF((ROW(INDIRECT("1:" &amp; LEN(G221)))&gt;1) * (CODE(MID(G221, ROW(INDIRECT("1:" &amp; LEN(G221))), 1))&gt;=65) * (CODE(MID(G221, ROW(INDIRECT("1:" &amp; LEN(G221))), 1))&lt;=90), " " &amp; MID(G221, ROW(INDIRECT("1:" &amp; LEN(G221))), 1), MID(G221, ROW(INDIRECT("1:" &amp; LEN(G221))), 1)))</f>
        <v>U S B Cables</v>
      </c>
      <c r="I221">
        <v>848.99</v>
      </c>
      <c r="J221" s="2">
        <v>1490</v>
      </c>
      <c r="K221" s="1">
        <v>0.43</v>
      </c>
      <c r="L221">
        <v>3.9</v>
      </c>
      <c r="M221" s="4">
        <v>356</v>
      </c>
      <c r="N221" t="s">
        <v>1920</v>
      </c>
      <c r="O221" t="str">
        <f t="shared" si="15"/>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v>
      </c>
      <c r="P221" t="s">
        <v>1921</v>
      </c>
      <c r="Q221" t="s">
        <v>1922</v>
      </c>
      <c r="R221" t="s">
        <v>1923</v>
      </c>
      <c r="S221" t="s">
        <v>1924</v>
      </c>
      <c r="T221" t="s">
        <v>1925</v>
      </c>
      <c r="U221" t="s">
        <v>1926</v>
      </c>
      <c r="V221" t="s">
        <v>1927</v>
      </c>
    </row>
    <row r="222" spans="1:22" x14ac:dyDescent="0.25">
      <c r="A222" t="s">
        <v>1928</v>
      </c>
      <c r="B222" t="s">
        <v>1929</v>
      </c>
      <c r="C222" t="str">
        <f t="shared" si="12"/>
        <v>Wayona Nylon Braided Usb Syncing And Charging Cable Sync And Charging Cable For Iphone, Ipad (3 Ft, Black) - Pack Of 2</v>
      </c>
      <c r="D222" t="str" cm="1">
        <f t="array" ref="D222">PROPER(_xlfn.TEXTJOIN(" ", TRUE, INDEX(_xlfn.FILTERXML("&lt;t&gt;&lt;s&gt;" &amp; SUBSTITUTE(C222," ","&lt;/s&gt;&lt;s&gt;") &amp; "&lt;/s&gt;&lt;/t&gt;", "//s"), _xlfn.SEQUENCE(4))))</f>
        <v>Wayona Nylon Braided Usb</v>
      </c>
      <c r="E222" t="str">
        <f t="shared" si="13"/>
        <v>Charging Cable Sync And Charging Cable For Iphone, Ipad (3 Ft, Black) - Pack Of 2</v>
      </c>
      <c r="F222" t="s">
        <v>17</v>
      </c>
      <c r="G222" t="str">
        <f t="shared" si="14"/>
        <v>USBCables</v>
      </c>
      <c r="H222" s="7" t="str">
        <f t="array" aca="1" ref="H222" ca="1">_xlfn.TEXTJOIN("", TRUE, IF((ROW(INDIRECT("1:" &amp; LEN(G222)))&gt;1) * (CODE(MID(G222, ROW(INDIRECT("1:" &amp; LEN(G222))), 1))&gt;=65) * (CODE(MID(G222, ROW(INDIRECT("1:" &amp; LEN(G222))), 1))&lt;=90), " " &amp; MID(G222, ROW(INDIRECT("1:" &amp; LEN(G222))), 1), MID(G222, ROW(INDIRECT("1:" &amp; LEN(G222))), 1)))</f>
        <v>U S B Cables</v>
      </c>
      <c r="I222">
        <v>649</v>
      </c>
      <c r="J222" s="2">
        <v>1999</v>
      </c>
      <c r="K222" s="1">
        <v>0.68</v>
      </c>
      <c r="L222">
        <v>4.2</v>
      </c>
      <c r="M222" s="4">
        <v>24269</v>
      </c>
      <c r="N222" t="s">
        <v>1930</v>
      </c>
      <c r="O222" t="str">
        <f t="shared" si="15"/>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v>
      </c>
      <c r="P222" t="s">
        <v>19</v>
      </c>
      <c r="Q222" t="s">
        <v>20</v>
      </c>
      <c r="R222" t="s">
        <v>21</v>
      </c>
      <c r="S222" t="s">
        <v>22</v>
      </c>
      <c r="T222" t="s">
        <v>820</v>
      </c>
      <c r="U222" t="s">
        <v>1931</v>
      </c>
      <c r="V222" t="s">
        <v>1932</v>
      </c>
    </row>
    <row r="223" spans="1:22" x14ac:dyDescent="0.25">
      <c r="A223" t="s">
        <v>1933</v>
      </c>
      <c r="B223" t="s">
        <v>1934</v>
      </c>
      <c r="C223" t="str">
        <f t="shared" si="12"/>
        <v>Astigo Compatible Remote for Airtel Digital Set Top Box (Pairing Required with TV Remote)</v>
      </c>
      <c r="D223" t="str" cm="1">
        <f t="array" ref="D223">PROPER(_xlfn.TEXTJOIN(" ", TRUE, INDEX(_xlfn.FILTERXML("&lt;t&gt;&lt;s&gt;" &amp; SUBSTITUTE(C223," ","&lt;/s&gt;&lt;s&gt;") &amp; "&lt;/s&gt;&lt;/t&gt;", "//s"), _xlfn.SEQUENCE(4))))</f>
        <v>Astigo Compatible Remote For</v>
      </c>
      <c r="E223" t="str">
        <f t="shared" si="13"/>
        <v>Set Top Box (Pairing Required with TV Remote)</v>
      </c>
      <c r="F223" t="s">
        <v>459</v>
      </c>
      <c r="G223" t="str">
        <f t="shared" si="14"/>
        <v>RemoteControls</v>
      </c>
      <c r="H223" s="7" t="str">
        <f t="array" aca="1" ref="H223" ca="1">_xlfn.TEXTJOIN("", TRUE, IF((ROW(INDIRECT("1:" &amp; LEN(G223)))&gt;1) * (CODE(MID(G223, ROW(INDIRECT("1:" &amp; LEN(G223))), 1))&gt;=65) * (CODE(MID(G223, ROW(INDIRECT("1:" &amp; LEN(G223))), 1))&lt;=90), " " &amp; MID(G223, ROW(INDIRECT("1:" &amp; LEN(G223))), 1), MID(G223, ROW(INDIRECT("1:" &amp; LEN(G223))), 1)))</f>
        <v>Remote Controls</v>
      </c>
      <c r="I223">
        <v>299</v>
      </c>
      <c r="J223">
        <v>899</v>
      </c>
      <c r="K223" s="1">
        <v>0.67</v>
      </c>
      <c r="L223">
        <v>3.8</v>
      </c>
      <c r="M223" s="4">
        <v>425</v>
      </c>
      <c r="N223" t="s">
        <v>1935</v>
      </c>
      <c r="O223" t="str">
        <f t="shared" si="15"/>
        <v>Not Suitable For Airtel Internet Tv Set Top Box|Just Insert The Battery And You Are Ready To Use|Match Your Old Remote Image Before Placing An Order.|Quality Plastic Used|Customer Care At 9599141927(Whatsapp) For Compatibility Check And Technical Issue.</v>
      </c>
      <c r="P223" t="s">
        <v>1936</v>
      </c>
      <c r="Q223" t="s">
        <v>1937</v>
      </c>
      <c r="R223" t="s">
        <v>1938</v>
      </c>
      <c r="S223" t="s">
        <v>1939</v>
      </c>
      <c r="T223" t="s">
        <v>1940</v>
      </c>
      <c r="U223" t="s">
        <v>1941</v>
      </c>
      <c r="V223" t="s">
        <v>1942</v>
      </c>
    </row>
    <row r="224" spans="1:22" x14ac:dyDescent="0.25">
      <c r="A224" t="s">
        <v>1943</v>
      </c>
      <c r="B224" t="s">
        <v>1944</v>
      </c>
      <c r="C224" t="str">
        <f t="shared" si="12"/>
        <v>Caprigo Heavy Duty TV Wall Mount Stand for 12 to 27 inches LED LCD Monitor Screen's, Full Motion Rotatable Universal TV and Monitor Wall Mount Bracket with Swivel and Tilt Adjustments (Single Arm - M416)</v>
      </c>
      <c r="D224" t="str" cm="1">
        <f t="array" ref="D224">PROPER(_xlfn.TEXTJOIN(" ", TRUE, INDEX(_xlfn.FILTERXML("&lt;t&gt;&lt;s&gt;" &amp; SUBSTITUTE(C224," ","&lt;/s&gt;&lt;s&gt;") &amp; "&lt;/s&gt;&lt;/t&gt;", "//s"), _xlfn.SEQUENCE(4))))</f>
        <v>Caprigo Heavy Duty Tv</v>
      </c>
      <c r="E224" t="str">
        <f t="shared" si="13"/>
        <v>Stand for 12 to 27 inches LED LCD Monitor Screen's, Full Motion Rotatable Universal TV and Monitor Wall Mount Bracket with Swivel and Tilt Adjustments (Single Arm - M416)</v>
      </c>
      <c r="F224" t="s">
        <v>640</v>
      </c>
      <c r="G224" t="str">
        <f t="shared" si="14"/>
        <v>TVWall&amp;CeilingMounts</v>
      </c>
      <c r="H224" s="7" t="str">
        <f t="array" aca="1" ref="H224" ca="1">_xlfn.TEXTJOIN("", TRUE, IF((ROW(INDIRECT("1:" &amp; LEN(G224)))&gt;1) * (CODE(MID(G224, ROW(INDIRECT("1:" &amp; LEN(G224))), 1))&gt;=65) * (CODE(MID(G224, ROW(INDIRECT("1:" &amp; LEN(G224))), 1))&lt;=90), " " &amp; MID(G224, ROW(INDIRECT("1:" &amp; LEN(G224))), 1), MID(G224, ROW(INDIRECT("1:" &amp; LEN(G224))), 1)))</f>
        <v>T V Wall&amp; Ceiling Mounts</v>
      </c>
      <c r="I224">
        <v>399</v>
      </c>
      <c r="J224">
        <v>799</v>
      </c>
      <c r="K224" s="1">
        <v>0.5</v>
      </c>
      <c r="L224">
        <v>4.0999999999999996</v>
      </c>
      <c r="M224" s="4">
        <v>1161</v>
      </c>
      <c r="N224" t="s">
        <v>1945</v>
      </c>
      <c r="O224" t="str">
        <f t="shared" si="15"/>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Offering A Superior, Solid And Rugged Build. Durable Stand With Long Lasting Life. Solid,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Universal Standard Screw Set X 1</v>
      </c>
      <c r="P224" t="s">
        <v>1946</v>
      </c>
      <c r="Q224" t="s">
        <v>1947</v>
      </c>
      <c r="R224" t="s">
        <v>1948</v>
      </c>
      <c r="S224" t="s">
        <v>1949</v>
      </c>
      <c r="T224" t="s">
        <v>1950</v>
      </c>
      <c r="U224" t="s">
        <v>1951</v>
      </c>
      <c r="V224" t="s">
        <v>1952</v>
      </c>
    </row>
    <row r="225" spans="1:22" x14ac:dyDescent="0.25">
      <c r="A225" t="s">
        <v>1953</v>
      </c>
      <c r="B225" t="s">
        <v>1954</v>
      </c>
      <c r="C225" t="str">
        <f t="shared" si="12"/>
        <v>Portronics Konnect L 60W PD Type C to Type C Mobile Charging Cable, 1.2M, Fast Data Sync, Tangle Resistant, TPE+Nylon Braided(Grey)</v>
      </c>
      <c r="D225" t="str" cm="1">
        <f t="array" ref="D225">PROPER(_xlfn.TEXTJOIN(" ", TRUE, INDEX(_xlfn.FILTERXML("&lt;t&gt;&lt;s&gt;" &amp; SUBSTITUTE(C225," ","&lt;/s&gt;&lt;s&gt;") &amp; "&lt;/s&gt;&lt;/t&gt;", "//s"), _xlfn.SEQUENCE(4))))</f>
        <v>Portronics Konnect L 60W</v>
      </c>
      <c r="E225" t="str">
        <f t="shared" si="13"/>
        <v>C to Type C Mobile Charging Cable, 1.2M, Fast Data Sync, Tangle Resistant, TPE+Nylon Braided(Grey)</v>
      </c>
      <c r="F225" t="s">
        <v>17</v>
      </c>
      <c r="G225" t="str">
        <f t="shared" si="14"/>
        <v>USBCables</v>
      </c>
      <c r="H225" s="7" t="str">
        <f t="array" aca="1" ref="H225" ca="1">_xlfn.TEXTJOIN("", TRUE, IF((ROW(INDIRECT("1:" &amp; LEN(G225)))&gt;1) * (CODE(MID(G225, ROW(INDIRECT("1:" &amp; LEN(G225))), 1))&gt;=65) * (CODE(MID(G225, ROW(INDIRECT("1:" &amp; LEN(G225))), 1))&lt;=90), " " &amp; MID(G225, ROW(INDIRECT("1:" &amp; LEN(G225))), 1), MID(G225, ROW(INDIRECT("1:" &amp; LEN(G225))), 1)))</f>
        <v>U S B Cables</v>
      </c>
      <c r="I225">
        <v>249</v>
      </c>
      <c r="J225">
        <v>499</v>
      </c>
      <c r="K225" s="1">
        <v>0.5</v>
      </c>
      <c r="L225">
        <v>4.0999999999999996</v>
      </c>
      <c r="M225" s="4">
        <v>1508</v>
      </c>
      <c r="N225" t="s">
        <v>1955</v>
      </c>
      <c r="O225" t="str">
        <f t="shared" si="15"/>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v>
      </c>
      <c r="P225" t="s">
        <v>1956</v>
      </c>
      <c r="Q225" t="s">
        <v>1957</v>
      </c>
      <c r="R225" t="s">
        <v>1958</v>
      </c>
      <c r="S225" t="s">
        <v>1959</v>
      </c>
      <c r="T225" t="s">
        <v>12925</v>
      </c>
      <c r="U225" t="s">
        <v>1960</v>
      </c>
      <c r="V225" t="s">
        <v>1961</v>
      </c>
    </row>
    <row r="226" spans="1:22" x14ac:dyDescent="0.25">
      <c r="A226" t="s">
        <v>1962</v>
      </c>
      <c r="B226" t="s">
        <v>1963</v>
      </c>
      <c r="C226" t="str">
        <f t="shared" si="12"/>
        <v>TATA SKY HD Connection with 1 month basic package and free installation</v>
      </c>
      <c r="D226" t="str" cm="1">
        <f t="array" ref="D226">PROPER(_xlfn.TEXTJOIN(" ", TRUE, INDEX(_xlfn.FILTERXML("&lt;t&gt;&lt;s&gt;" &amp; SUBSTITUTE(C226," ","&lt;/s&gt;&lt;s&gt;") &amp; "&lt;/s&gt;&lt;/t&gt;", "//s"), _xlfn.SEQUENCE(4))))</f>
        <v>Tata Sky Hd Connection</v>
      </c>
      <c r="E226" t="str">
        <f t="shared" si="13"/>
        <v>month basic package and free installation</v>
      </c>
      <c r="F226" t="s">
        <v>1964</v>
      </c>
      <c r="G226" t="str">
        <f t="shared" si="14"/>
        <v>SatelliteReceivers</v>
      </c>
      <c r="H226" s="7" t="str">
        <f t="array" aca="1" ref="H226" ca="1">_xlfn.TEXTJOIN("", TRUE, IF((ROW(INDIRECT("1:" &amp; LEN(G226)))&gt;1) * (CODE(MID(G226, ROW(INDIRECT("1:" &amp; LEN(G226))), 1))&gt;=65) * (CODE(MID(G226, ROW(INDIRECT("1:" &amp; LEN(G226))), 1))&lt;=90), " " &amp; MID(G226, ROW(INDIRECT("1:" &amp; LEN(G226))), 1), MID(G226, ROW(INDIRECT("1:" &amp; LEN(G226))), 1)))</f>
        <v>Satellite Receivers</v>
      </c>
      <c r="I226" s="2">
        <v>1249</v>
      </c>
      <c r="J226" s="2">
        <v>2299</v>
      </c>
      <c r="K226" s="1">
        <v>0.46</v>
      </c>
      <c r="L226">
        <v>4.3</v>
      </c>
      <c r="M226" s="4">
        <v>7636</v>
      </c>
      <c r="N226" t="s">
        <v>1965</v>
      </c>
      <c r="O226" t="str">
        <f t="shared" si="15"/>
        <v>Enjoy The High Definition Experience With 1080I Resolution|Modify Or Make Your Pack Ba|Device Type High Definition Compression|Vivid Colors And Sharper Images</v>
      </c>
      <c r="P226" t="s">
        <v>1966</v>
      </c>
      <c r="Q226" t="s">
        <v>1967</v>
      </c>
      <c r="R226" t="s">
        <v>1968</v>
      </c>
      <c r="S226" t="s">
        <v>1969</v>
      </c>
      <c r="T226" t="s">
        <v>1970</v>
      </c>
      <c r="U226" t="s">
        <v>1971</v>
      </c>
      <c r="V226" t="s">
        <v>1972</v>
      </c>
    </row>
    <row r="227" spans="1:22" x14ac:dyDescent="0.25">
      <c r="A227" t="s">
        <v>1973</v>
      </c>
      <c r="B227" t="s">
        <v>1974</v>
      </c>
      <c r="C227" t="str">
        <f t="shared" si="12"/>
        <v>Remote Compatible for Samsung LED LCD Remote Control Works with Samsung LED LCD TV by Trend Trail</v>
      </c>
      <c r="D227" t="str" cm="1">
        <f t="array" ref="D227">PROPER(_xlfn.TEXTJOIN(" ", TRUE, INDEX(_xlfn.FILTERXML("&lt;t&gt;&lt;s&gt;" &amp; SUBSTITUTE(C227," ","&lt;/s&gt;&lt;s&gt;") &amp; "&lt;/s&gt;&lt;/t&gt;", "//s"), _xlfn.SEQUENCE(4))))</f>
        <v>Remote Compatible For Samsung</v>
      </c>
      <c r="E227" t="str">
        <f t="shared" si="13"/>
        <v>Remote Control Works with Samsung LED LCD TV by Trend Trail</v>
      </c>
      <c r="F227" t="s">
        <v>459</v>
      </c>
      <c r="G227" t="str">
        <f t="shared" si="14"/>
        <v>RemoteControls</v>
      </c>
      <c r="H227" s="7" t="str">
        <f t="array" aca="1" ref="H227" ca="1">_xlfn.TEXTJOIN("", TRUE, IF((ROW(INDIRECT("1:" &amp; LEN(G227)))&gt;1) * (CODE(MID(G227, ROW(INDIRECT("1:" &amp; LEN(G227))), 1))&gt;=65) * (CODE(MID(G227, ROW(INDIRECT("1:" &amp; LEN(G227))), 1))&lt;=90), " " &amp; MID(G227, ROW(INDIRECT("1:" &amp; LEN(G227))), 1), MID(G227, ROW(INDIRECT("1:" &amp; LEN(G227))), 1)))</f>
        <v>Remote Controls</v>
      </c>
      <c r="I227">
        <v>213</v>
      </c>
      <c r="J227">
        <v>499</v>
      </c>
      <c r="K227" s="1">
        <v>0.56999999999999995</v>
      </c>
      <c r="L227">
        <v>3.7</v>
      </c>
      <c r="M227" s="4">
        <v>246</v>
      </c>
      <c r="N227" t="s">
        <v>1975</v>
      </c>
      <c r="O227" t="str">
        <f t="shared" si="15"/>
        <v>Soft &amp; Durable Keypad|Durable Quality, Rigid Body, Efficient Performance|Remotes Are Quality Tested Before Shipment|Suitable With Samsung Led/Lcd Tv Without Smart Functions|Please Match Image Of Your Old Remote With Picture</v>
      </c>
      <c r="P227" t="s">
        <v>1976</v>
      </c>
      <c r="Q227" t="s">
        <v>1977</v>
      </c>
      <c r="R227" t="s">
        <v>1978</v>
      </c>
      <c r="S227" t="s">
        <v>1979</v>
      </c>
      <c r="T227" t="s">
        <v>1980</v>
      </c>
      <c r="U227" t="s">
        <v>1981</v>
      </c>
      <c r="V227" t="s">
        <v>1982</v>
      </c>
    </row>
    <row r="228" spans="1:22" x14ac:dyDescent="0.25">
      <c r="A228" t="s">
        <v>1983</v>
      </c>
      <c r="B228" t="s">
        <v>1984</v>
      </c>
      <c r="C228" t="str">
        <f t="shared" si="12"/>
        <v>SoniVision SA-D10 SA-D100 SA-D40 Home Theater Systems Remote Compatible with Sony RM-ANU156</v>
      </c>
      <c r="D228" t="str" cm="1">
        <f t="array" ref="D228">PROPER(_xlfn.TEXTJOIN(" ", TRUE, INDEX(_xlfn.FILTERXML("&lt;t&gt;&lt;s&gt;" &amp; SUBSTITUTE(C228," ","&lt;/s&gt;&lt;s&gt;") &amp; "&lt;/s&gt;&lt;/t&gt;", "//s"), _xlfn.SEQUENCE(4))))</f>
        <v>Sonivision Sa-D10 Sa-D100 Sa-D40</v>
      </c>
      <c r="E228" t="str">
        <f t="shared" si="13"/>
        <v>Systems Remote Compatible with Sony RM-ANU156</v>
      </c>
      <c r="F228" t="s">
        <v>459</v>
      </c>
      <c r="G228" t="str">
        <f t="shared" si="14"/>
        <v>RemoteControls</v>
      </c>
      <c r="H228" s="7" t="str">
        <f t="array" aca="1" ref="H228" ca="1">_xlfn.TEXTJOIN("", TRUE, IF((ROW(INDIRECT("1:" &amp; LEN(G228)))&gt;1) * (CODE(MID(G228, ROW(INDIRECT("1:" &amp; LEN(G228))), 1))&gt;=65) * (CODE(MID(G228, ROW(INDIRECT("1:" &amp; LEN(G228))), 1))&lt;=90), " " &amp; MID(G228, ROW(INDIRECT("1:" &amp; LEN(G228))), 1), MID(G228, ROW(INDIRECT("1:" &amp; LEN(G228))), 1)))</f>
        <v>Remote Controls</v>
      </c>
      <c r="I228">
        <v>209</v>
      </c>
      <c r="J228">
        <v>499</v>
      </c>
      <c r="K228" s="1">
        <v>0.57999999999999996</v>
      </c>
      <c r="L228">
        <v>4</v>
      </c>
      <c r="M228" s="4">
        <v>479</v>
      </c>
      <c r="N228" t="s">
        <v>1985</v>
      </c>
      <c r="O228" t="str">
        <f t="shared" si="15"/>
        <v>Please Match The Image With Your Existing Remote Before Placing The Order|Best Quality Plastic Body.Soft Rubber Keypad.|All Products Are Checked By Testing Machine Before Shipment.|Before Use Please Use New Battery|Compatible Device: Sa-D10 Sa-D100 Sa-D40 Sony Home Theater.</v>
      </c>
      <c r="P228" t="s">
        <v>1986</v>
      </c>
      <c r="Q228" t="s">
        <v>1987</v>
      </c>
      <c r="R228" t="s">
        <v>1988</v>
      </c>
      <c r="S228" t="s">
        <v>1989</v>
      </c>
      <c r="T228" t="s">
        <v>1990</v>
      </c>
      <c r="U228" t="s">
        <v>1991</v>
      </c>
      <c r="V228" t="s">
        <v>1992</v>
      </c>
    </row>
    <row r="229" spans="1:22" x14ac:dyDescent="0.25">
      <c r="A229" t="s">
        <v>1993</v>
      </c>
      <c r="B229" t="s">
        <v>1994</v>
      </c>
      <c r="C229" t="str">
        <f t="shared" si="12"/>
        <v>Rts‚Ñ¢ High Speed 3D Full HD 1080p Support (10 Meters) HDMI Male to HDMI Male Cable TV Lead 1.4V for All Hdmi Devices- Black (10M - 30 FEET)</v>
      </c>
      <c r="D229" t="str" cm="1">
        <f t="array" ref="D229">PROPER(_xlfn.TEXTJOIN(" ", TRUE, INDEX(_xlfn.FILTERXML("&lt;t&gt;&lt;s&gt;" &amp; SUBSTITUTE(C229," ","&lt;/s&gt;&lt;s&gt;") &amp; "&lt;/s&gt;&lt;/t&gt;", "//s"), _xlfn.SEQUENCE(4))))</f>
        <v>Rts‚Ñ¢ High Speed 3D</v>
      </c>
      <c r="E229" t="str">
        <f t="shared" si="13"/>
        <v>1080p Support (10 Meters) HDMI Male to HDMI Male Cable TV Lead 1.4V for All Hdmi Devices- Black (10M - 30 FEET)</v>
      </c>
      <c r="F229" t="s">
        <v>127</v>
      </c>
      <c r="G229" t="str">
        <f t="shared" si="14"/>
        <v>HDMICables</v>
      </c>
      <c r="H229" s="7" t="str">
        <f t="array" aca="1" ref="H229" ca="1">_xlfn.TEXTJOIN("", TRUE, IF((ROW(INDIRECT("1:" &amp; LEN(G229)))&gt;1) * (CODE(MID(G229, ROW(INDIRECT("1:" &amp; LEN(G229))), 1))&gt;=65) * (CODE(MID(G229, ROW(INDIRECT("1:" &amp; LEN(G229))), 1))&lt;=90), " " &amp; MID(G229, ROW(INDIRECT("1:" &amp; LEN(G229))), 1), MID(G229, ROW(INDIRECT("1:" &amp; LEN(G229))), 1)))</f>
        <v>H D M I Cables</v>
      </c>
      <c r="I229">
        <v>598</v>
      </c>
      <c r="J229" s="2">
        <v>4999</v>
      </c>
      <c r="K229" s="1">
        <v>0.88</v>
      </c>
      <c r="L229">
        <v>4.2</v>
      </c>
      <c r="M229" s="4">
        <v>910</v>
      </c>
      <c r="N229" t="s">
        <v>1995</v>
      </c>
      <c r="O229" t="str">
        <f t="shared" si="15"/>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v>
      </c>
      <c r="P229" t="s">
        <v>1996</v>
      </c>
      <c r="Q229" t="s">
        <v>1997</v>
      </c>
      <c r="R229" t="s">
        <v>1998</v>
      </c>
      <c r="S229" t="s">
        <v>1999</v>
      </c>
      <c r="T229" t="s">
        <v>2000</v>
      </c>
      <c r="U229" t="s">
        <v>2001</v>
      </c>
      <c r="V229" t="s">
        <v>2002</v>
      </c>
    </row>
    <row r="230" spans="1:22" x14ac:dyDescent="0.25">
      <c r="A230" t="s">
        <v>2003</v>
      </c>
      <c r="B230" t="s">
        <v>2004</v>
      </c>
      <c r="C230" t="str">
        <f t="shared" si="12"/>
        <v>boAt LTG 500 Apple MFI Certified for iPhone, iPad and iPod 2Mtr Data Cable(Metallic Silver)</v>
      </c>
      <c r="D230" t="str" cm="1">
        <f t="array" ref="D230">PROPER(_xlfn.TEXTJOIN(" ", TRUE, INDEX(_xlfn.FILTERXML("&lt;t&gt;&lt;s&gt;" &amp; SUBSTITUTE(C230," ","&lt;/s&gt;&lt;s&gt;") &amp; "&lt;/s&gt;&lt;/t&gt;", "//s"), _xlfn.SEQUENCE(4))))</f>
        <v>Boat Ltg 500 Apple</v>
      </c>
      <c r="E230" t="str">
        <f t="shared" si="13"/>
        <v>for iPhone, iPad and iPod 2Mtr Data Cable(Metallic Silver)</v>
      </c>
      <c r="F230" t="s">
        <v>17</v>
      </c>
      <c r="G230" t="str">
        <f t="shared" si="14"/>
        <v>USBCables</v>
      </c>
      <c r="H230" s="7" t="str">
        <f t="array" aca="1" ref="H230" ca="1">_xlfn.TEXTJOIN("", TRUE, IF((ROW(INDIRECT("1:" &amp; LEN(G230)))&gt;1) * (CODE(MID(G230, ROW(INDIRECT("1:" &amp; LEN(G230))), 1))&gt;=65) * (CODE(MID(G230, ROW(INDIRECT("1:" &amp; LEN(G230))), 1))&lt;=90), " " &amp; MID(G230, ROW(INDIRECT("1:" &amp; LEN(G230))), 1), MID(G230, ROW(INDIRECT("1:" &amp; LEN(G230))), 1)))</f>
        <v>U S B Cables</v>
      </c>
      <c r="I230">
        <v>799</v>
      </c>
      <c r="J230" s="2">
        <v>1749</v>
      </c>
      <c r="K230" s="1">
        <v>0.54</v>
      </c>
      <c r="L230">
        <v>4.0999999999999996</v>
      </c>
      <c r="M230" s="4">
        <v>5626</v>
      </c>
      <c r="N230" t="s">
        <v>2005</v>
      </c>
      <c r="O230" t="str">
        <f t="shared" si="15"/>
        <v>Spaceship Grade Aluminium Cable Casing Ensures Long-Lasting Durability And Reliable Charging|Length: 2M</v>
      </c>
      <c r="P230" t="s">
        <v>2006</v>
      </c>
      <c r="Q230" t="s">
        <v>2007</v>
      </c>
      <c r="R230" t="s">
        <v>2008</v>
      </c>
      <c r="S230" t="s">
        <v>2009</v>
      </c>
      <c r="T230" t="s">
        <v>2010</v>
      </c>
      <c r="U230" t="s">
        <v>2011</v>
      </c>
      <c r="V230" t="s">
        <v>2012</v>
      </c>
    </row>
    <row r="231" spans="1:22" x14ac:dyDescent="0.25">
      <c r="A231" t="s">
        <v>2013</v>
      </c>
      <c r="B231" t="s">
        <v>2014</v>
      </c>
      <c r="C231" t="str">
        <f t="shared" si="12"/>
        <v>Agaro Blaze USBA to micro +Type C 2in1 Braided 1.2M Cable</v>
      </c>
      <c r="D231" t="str" cm="1">
        <f t="array" ref="D231">PROPER(_xlfn.TEXTJOIN(" ", TRUE, INDEX(_xlfn.FILTERXML("&lt;t&gt;&lt;s&gt;" &amp; SUBSTITUTE(C231," ","&lt;/s&gt;&lt;s&gt;") &amp; "&lt;/s&gt;&lt;/t&gt;", "//s"), _xlfn.SEQUENCE(4))))</f>
        <v>Agaro Blaze Usba To</v>
      </c>
      <c r="E231" t="str">
        <f t="shared" si="13"/>
        <v>C 2in1 Braided 1.2M Cable</v>
      </c>
      <c r="F231" t="s">
        <v>17</v>
      </c>
      <c r="G231" t="str">
        <f t="shared" si="14"/>
        <v>USBCables</v>
      </c>
      <c r="H231" s="7" t="str">
        <f t="array" aca="1" ref="H231" ca="1">_xlfn.TEXTJOIN("", TRUE, IF((ROW(INDIRECT("1:" &amp; LEN(G231)))&gt;1) * (CODE(MID(G231, ROW(INDIRECT("1:" &amp; LEN(G231))), 1))&gt;=65) * (CODE(MID(G231, ROW(INDIRECT("1:" &amp; LEN(G231))), 1))&lt;=90), " " &amp; MID(G231, ROW(INDIRECT("1:" &amp; LEN(G231))), 1), MID(G231, ROW(INDIRECT("1:" &amp; LEN(G231))), 1)))</f>
        <v>U S B Cables</v>
      </c>
      <c r="I231">
        <v>159</v>
      </c>
      <c r="J231">
        <v>595</v>
      </c>
      <c r="K231" s="1">
        <v>0.73</v>
      </c>
      <c r="L231">
        <v>4.3</v>
      </c>
      <c r="M231" s="4">
        <v>14184</v>
      </c>
      <c r="N231" t="s">
        <v>2015</v>
      </c>
      <c r="O231" t="str">
        <f t="shared" si="15"/>
        <v>1.2 Meters Long Cable|Nylon Braided Cable|Quick Charging And Data Sync Ensures Rapid Charging At 2.4A|Alloy Shell Connectors And 100 Percent Pure Copper|Sturdy And Durable With 10000 + Bend Lifespan</v>
      </c>
      <c r="P231" t="s">
        <v>2016</v>
      </c>
      <c r="Q231" t="s">
        <v>2017</v>
      </c>
      <c r="R231" t="s">
        <v>2018</v>
      </c>
      <c r="S231" t="s">
        <v>2019</v>
      </c>
      <c r="T231" t="s">
        <v>2020</v>
      </c>
      <c r="U231" t="s">
        <v>2021</v>
      </c>
      <c r="V231" t="s">
        <v>2022</v>
      </c>
    </row>
    <row r="232" spans="1:22" x14ac:dyDescent="0.25">
      <c r="A232" t="s">
        <v>2023</v>
      </c>
      <c r="B232" t="s">
        <v>2024</v>
      </c>
      <c r="C232" t="str">
        <f t="shared" si="12"/>
        <v>AmazonBasics 6 Feet DisplayPort to DisplayPort Cable - (Not HDMI Cable) (Gold)</v>
      </c>
      <c r="D232" t="str" cm="1">
        <f t="array" ref="D232">PROPER(_xlfn.TEXTJOIN(" ", TRUE, INDEX(_xlfn.FILTERXML("&lt;t&gt;&lt;s&gt;" &amp; SUBSTITUTE(C232," ","&lt;/s&gt;&lt;s&gt;") &amp; "&lt;/s&gt;&lt;/t&gt;", "//s"), _xlfn.SEQUENCE(4))))</f>
        <v>Amazonbasics 6 Feet Displayport</v>
      </c>
      <c r="E232" t="str">
        <f t="shared" si="13"/>
        <v>Cable - (Not HDMI Cable) (Gold)</v>
      </c>
      <c r="F232" t="s">
        <v>2025</v>
      </c>
      <c r="G232" t="str">
        <f t="shared" si="14"/>
        <v>DVICables</v>
      </c>
      <c r="H232" s="7" t="str">
        <f t="array" aca="1" ref="H232" ca="1">_xlfn.TEXTJOIN("", TRUE, IF((ROW(INDIRECT("1:" &amp; LEN(G232)))&gt;1) * (CODE(MID(G232, ROW(INDIRECT("1:" &amp; LEN(G232))), 1))&gt;=65) * (CODE(MID(G232, ROW(INDIRECT("1:" &amp; LEN(G232))), 1))&lt;=90), " " &amp; MID(G232, ROW(INDIRECT("1:" &amp; LEN(G232))), 1), MID(G232, ROW(INDIRECT("1:" &amp; LEN(G232))), 1)))</f>
        <v>D V I Cables</v>
      </c>
      <c r="I232">
        <v>499</v>
      </c>
      <c r="J232" s="2">
        <v>1100</v>
      </c>
      <c r="K232" s="1">
        <v>0.55000000000000004</v>
      </c>
      <c r="L232">
        <v>4.4000000000000004</v>
      </c>
      <c r="M232" s="4">
        <v>25177</v>
      </c>
      <c r="N232" t="s">
        <v>2026</v>
      </c>
      <c r="O232" t="str">
        <f t="shared" si="15"/>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v>
      </c>
      <c r="P232" t="s">
        <v>2027</v>
      </c>
      <c r="Q232" t="s">
        <v>2028</v>
      </c>
      <c r="R232" t="s">
        <v>2029</v>
      </c>
      <c r="S232" t="s">
        <v>2030</v>
      </c>
      <c r="T232" t="s">
        <v>2031</v>
      </c>
      <c r="U232" t="s">
        <v>2032</v>
      </c>
      <c r="V232" t="s">
        <v>2033</v>
      </c>
    </row>
    <row r="233" spans="1:22" x14ac:dyDescent="0.25">
      <c r="A233" t="s">
        <v>2034</v>
      </c>
      <c r="B233" t="s">
        <v>2035</v>
      </c>
      <c r="C233" t="str">
        <f t="shared" si="12"/>
        <v>MI 108 cm (43 inches) 5X Series 4K Ultra HD LED Smart Android TV L43M6-ES (Grey)</v>
      </c>
      <c r="D233" t="str" cm="1">
        <f t="array" ref="D233">PROPER(_xlfn.TEXTJOIN(" ", TRUE, INDEX(_xlfn.FILTERXML("&lt;t&gt;&lt;s&gt;" &amp; SUBSTITUTE(C233," ","&lt;/s&gt;&lt;s&gt;") &amp; "&lt;/s&gt;&lt;/t&gt;", "//s"), _xlfn.SEQUENCE(4))))</f>
        <v>Mi 108 Cm (43</v>
      </c>
      <c r="E233" t="str">
        <f t="shared" si="13"/>
        <v>Series 4K Ultra HD LED Smart Android TV L43M6-ES (Grey)</v>
      </c>
      <c r="F233" t="s">
        <v>167</v>
      </c>
      <c r="G233" t="str">
        <f t="shared" si="14"/>
        <v>SmartTelevisions</v>
      </c>
      <c r="H233" s="7" t="str">
        <f t="array" aca="1" ref="H233" ca="1">_xlfn.TEXTJOIN("", TRUE, IF((ROW(INDIRECT("1:" &amp; LEN(G233)))&gt;1) * (CODE(MID(G233, ROW(INDIRECT("1:" &amp; LEN(G233))), 1))&gt;=65) * (CODE(MID(G233, ROW(INDIRECT("1:" &amp; LEN(G233))), 1))&lt;=90), " " &amp; MID(G233, ROW(INDIRECT("1:" &amp; LEN(G233))), 1), MID(G233, ROW(INDIRECT("1:" &amp; LEN(G233))), 1)))</f>
        <v>Smart Televisions</v>
      </c>
      <c r="I233" s="2">
        <v>31999</v>
      </c>
      <c r="J233" s="2">
        <v>49999</v>
      </c>
      <c r="K233" s="1">
        <v>0.36</v>
      </c>
      <c r="L233">
        <v>4.3</v>
      </c>
      <c r="M233" s="4">
        <v>21252</v>
      </c>
      <c r="N233" t="s">
        <v>2036</v>
      </c>
      <c r="O233" t="str">
        <f t="shared" si="15"/>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v>
      </c>
      <c r="P233" t="s">
        <v>2037</v>
      </c>
      <c r="Q233" t="s">
        <v>2038</v>
      </c>
      <c r="R233" t="s">
        <v>2039</v>
      </c>
      <c r="S233" t="s">
        <v>2040</v>
      </c>
      <c r="T233" t="s">
        <v>2041</v>
      </c>
      <c r="U233" t="s">
        <v>2042</v>
      </c>
      <c r="V233" t="s">
        <v>2043</v>
      </c>
    </row>
    <row r="234" spans="1:22" x14ac:dyDescent="0.25">
      <c r="A234" t="s">
        <v>2044</v>
      </c>
      <c r="B234" t="s">
        <v>2045</v>
      </c>
      <c r="C234" t="str">
        <f t="shared" si="12"/>
        <v>Sansui 140cm (55 inches) 4K Ultra HD Certified Android LED TV with Dolby Audio and Dolby Vision JSW55ASUHD (Mystique Black)</v>
      </c>
      <c r="D234" t="str" cm="1">
        <f t="array" ref="D234">PROPER(_xlfn.TEXTJOIN(" ", TRUE, INDEX(_xlfn.FILTERXML("&lt;t&gt;&lt;s&gt;" &amp; SUBSTITUTE(C234," ","&lt;/s&gt;&lt;s&gt;") &amp; "&lt;/s&gt;&lt;/t&gt;", "//s"), _xlfn.SEQUENCE(4))))</f>
        <v>Sansui 140Cm (55 Inches)</v>
      </c>
      <c r="E234" t="str">
        <f t="shared" si="13"/>
        <v>HD Certified Android LED TV with Dolby Audio and Dolby Vision JSW55ASUHD (Mystique Black)</v>
      </c>
      <c r="F234" t="s">
        <v>167</v>
      </c>
      <c r="G234" t="str">
        <f t="shared" si="14"/>
        <v>SmartTelevisions</v>
      </c>
      <c r="H234" s="7" t="str">
        <f t="array" aca="1" ref="H234" ca="1">_xlfn.TEXTJOIN("", TRUE, IF((ROW(INDIRECT("1:" &amp; LEN(G234)))&gt;1) * (CODE(MID(G234, ROW(INDIRECT("1:" &amp; LEN(G234))), 1))&gt;=65) * (CODE(MID(G234, ROW(INDIRECT("1:" &amp; LEN(G234))), 1))&lt;=90), " " &amp; MID(G234, ROW(INDIRECT("1:" &amp; LEN(G234))), 1), MID(G234, ROW(INDIRECT("1:" &amp; LEN(G234))), 1)))</f>
        <v>Smart Televisions</v>
      </c>
      <c r="I234" s="2">
        <v>32990</v>
      </c>
      <c r="J234" s="2">
        <v>56790</v>
      </c>
      <c r="K234" s="1">
        <v>0.42</v>
      </c>
      <c r="L234">
        <v>4.3</v>
      </c>
      <c r="M234" s="4">
        <v>567</v>
      </c>
      <c r="N234" t="s">
        <v>2046</v>
      </c>
      <c r="O234" t="str">
        <f t="shared" si="15"/>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v>
      </c>
      <c r="P234" t="s">
        <v>2047</v>
      </c>
      <c r="Q234" t="s">
        <v>2048</v>
      </c>
      <c r="R234" t="s">
        <v>2049</v>
      </c>
      <c r="S234" t="s">
        <v>2050</v>
      </c>
      <c r="T234" t="s">
        <v>2051</v>
      </c>
      <c r="U234" t="s">
        <v>2052</v>
      </c>
      <c r="V234" t="s">
        <v>2053</v>
      </c>
    </row>
    <row r="235" spans="1:22" x14ac:dyDescent="0.25">
      <c r="A235" t="s">
        <v>2054</v>
      </c>
      <c r="B235" t="s">
        <v>2055</v>
      </c>
      <c r="C235" t="str">
        <f t="shared" si="12"/>
        <v>LOHAYA LCD LED Remote Compatible for Sony Bravia Smart LCD LED UHD OLED QLED 4K Ultra HD TV Remote Control with YouTube and Netflix Function [ Compatible for Sony Tv Remote Control ]</v>
      </c>
      <c r="D235" t="str" cm="1">
        <f t="array" ref="D235">PROPER(_xlfn.TEXTJOIN(" ", TRUE, INDEX(_xlfn.FILTERXML("&lt;t&gt;&lt;s&gt;" &amp; SUBSTITUTE(C235," ","&lt;/s&gt;&lt;s&gt;") &amp; "&lt;/s&gt;&lt;/t&gt;", "//s"), _xlfn.SEQUENCE(4))))</f>
        <v>Lohaya Lcd Led Remote</v>
      </c>
      <c r="E235" t="str">
        <f t="shared" si="13"/>
        <v>Sony Bravia Smart LCD LED UHD OLED QLED 4K Ultra HD TV Remote Control with YouTube and Netflix Function [ Compatible for Sony Tv Remote Control ]</v>
      </c>
      <c r="F235" t="s">
        <v>459</v>
      </c>
      <c r="G235" t="str">
        <f t="shared" si="14"/>
        <v>RemoteControls</v>
      </c>
      <c r="H235" s="7" t="str">
        <f t="array" aca="1" ref="H235" ca="1">_xlfn.TEXTJOIN("", TRUE, IF((ROW(INDIRECT("1:" &amp; LEN(G235)))&gt;1) * (CODE(MID(G235, ROW(INDIRECT("1:" &amp; LEN(G235))), 1))&gt;=65) * (CODE(MID(G235, ROW(INDIRECT("1:" &amp; LEN(G235))), 1))&lt;=90), " " &amp; MID(G235, ROW(INDIRECT("1:" &amp; LEN(G235))), 1), MID(G235, ROW(INDIRECT("1:" &amp; LEN(G235))), 1)))</f>
        <v>Remote Controls</v>
      </c>
      <c r="I235">
        <v>299</v>
      </c>
      <c r="J235" s="2">
        <v>1199</v>
      </c>
      <c r="K235" s="1">
        <v>0.75</v>
      </c>
      <c r="L235">
        <v>3.5</v>
      </c>
      <c r="M235" s="4">
        <v>466</v>
      </c>
      <c r="N235" t="s">
        <v>2056</v>
      </c>
      <c r="O235" t="str">
        <f t="shared" si="15"/>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v>
      </c>
      <c r="P235" t="s">
        <v>2057</v>
      </c>
      <c r="Q235" t="s">
        <v>2058</v>
      </c>
      <c r="R235" t="s">
        <v>2059</v>
      </c>
      <c r="S235" t="s">
        <v>2060</v>
      </c>
      <c r="T235" t="s">
        <v>2061</v>
      </c>
      <c r="U235" t="s">
        <v>2062</v>
      </c>
      <c r="V235" t="s">
        <v>2063</v>
      </c>
    </row>
    <row r="236" spans="1:22" x14ac:dyDescent="0.25">
      <c r="A236" t="s">
        <v>2064</v>
      </c>
      <c r="B236" t="s">
        <v>2065</v>
      </c>
      <c r="C236" t="str">
        <f t="shared" si="12"/>
        <v>Zebronics CU3100V Fast charging Type C cable with QC 18W support, 3A max capacity, 1 meter braided cable, Data transfer and Superior durability (Braided Black )</v>
      </c>
      <c r="D236" t="str" cm="1">
        <f t="array" ref="D236">PROPER(_xlfn.TEXTJOIN(" ", TRUE, INDEX(_xlfn.FILTERXML("&lt;t&gt;&lt;s&gt;" &amp; SUBSTITUTE(C236," ","&lt;/s&gt;&lt;s&gt;") &amp; "&lt;/s&gt;&lt;/t&gt;", "//s"), _xlfn.SEQUENCE(4))))</f>
        <v>Zebronics Cu3100V Fast Charging</v>
      </c>
      <c r="E236" t="str">
        <f t="shared" si="13"/>
        <v>cable with QC 18W support, 3A max capacity, 1 meter braided cable, Data transfer and Superior durability (Braided Black )</v>
      </c>
      <c r="F236" t="s">
        <v>17</v>
      </c>
      <c r="G236" t="str">
        <f t="shared" si="14"/>
        <v>USBCables</v>
      </c>
      <c r="H236" s="7" t="str">
        <f t="array" aca="1" ref="H236" ca="1">_xlfn.TEXTJOIN("", TRUE, IF((ROW(INDIRECT("1:" &amp; LEN(G236)))&gt;1) * (CODE(MID(G236, ROW(INDIRECT("1:" &amp; LEN(G236))), 1))&gt;=65) * (CODE(MID(G236, ROW(INDIRECT("1:" &amp; LEN(G236))), 1))&lt;=90), " " &amp; MID(G236, ROW(INDIRECT("1:" &amp; LEN(G236))), 1), MID(G236, ROW(INDIRECT("1:" &amp; LEN(G236))), 1)))</f>
        <v>U S B Cables</v>
      </c>
      <c r="I236">
        <v>128.31</v>
      </c>
      <c r="J236">
        <v>549</v>
      </c>
      <c r="K236" s="1">
        <v>0.77</v>
      </c>
      <c r="L236">
        <v>3.9</v>
      </c>
      <c r="M236" s="4">
        <v>61</v>
      </c>
      <c r="N236" t="s">
        <v>1696</v>
      </c>
      <c r="O236" t="str">
        <f t="shared" si="15"/>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v>
      </c>
      <c r="P236" t="s">
        <v>1697</v>
      </c>
      <c r="Q236" t="s">
        <v>1698</v>
      </c>
      <c r="R236" t="s">
        <v>1699</v>
      </c>
      <c r="S236" t="s">
        <v>1700</v>
      </c>
      <c r="T236" t="s">
        <v>1701</v>
      </c>
      <c r="U236" t="s">
        <v>2066</v>
      </c>
      <c r="V236" t="s">
        <v>2067</v>
      </c>
    </row>
    <row r="237" spans="1:22" x14ac:dyDescent="0.25">
      <c r="A237" t="s">
        <v>2068</v>
      </c>
      <c r="B237" t="s">
        <v>2069</v>
      </c>
      <c r="C237" t="str">
        <f t="shared" si="12"/>
        <v>Belkin USB C to USB-C Fast Charging Type C Cable, 60W PD, 3.3 feet (1 meter) for Laptop, Personal Computer, Tablet, Smartphone - White, USB-IF Certified</v>
      </c>
      <c r="D237" t="str" cm="1">
        <f t="array" ref="D237">PROPER(_xlfn.TEXTJOIN(" ", TRUE, INDEX(_xlfn.FILTERXML("&lt;t&gt;&lt;s&gt;" &amp; SUBSTITUTE(C237," ","&lt;/s&gt;&lt;s&gt;") &amp; "&lt;/s&gt;&lt;/t&gt;", "//s"), _xlfn.SEQUENCE(4))))</f>
        <v>Belkin Usb C To</v>
      </c>
      <c r="E237" t="str">
        <f t="shared" si="13"/>
        <v>Charging Type C Cable, 60W PD, 3.3 feet (1 meter) for Laptop, Personal Computer, Tablet, Smartphone - White, USB-IF Certified</v>
      </c>
      <c r="F237" t="s">
        <v>17</v>
      </c>
      <c r="G237" t="str">
        <f t="shared" si="14"/>
        <v>USBCables</v>
      </c>
      <c r="H237" s="7" t="str">
        <f t="array" aca="1" ref="H237" ca="1">_xlfn.TEXTJOIN("", TRUE, IF((ROW(INDIRECT("1:" &amp; LEN(G237)))&gt;1) * (CODE(MID(G237, ROW(INDIRECT("1:" &amp; LEN(G237))), 1))&gt;=65) * (CODE(MID(G237, ROW(INDIRECT("1:" &amp; LEN(G237))), 1))&lt;=90), " " &amp; MID(G237, ROW(INDIRECT("1:" &amp; LEN(G237))), 1), MID(G237, ROW(INDIRECT("1:" &amp; LEN(G237))), 1)))</f>
        <v>U S B Cables</v>
      </c>
      <c r="I237">
        <v>599</v>
      </c>
      <c r="J237">
        <v>849</v>
      </c>
      <c r="K237" s="1">
        <v>0.28999999999999998</v>
      </c>
      <c r="L237">
        <v>4.5</v>
      </c>
      <c r="M237" s="4">
        <v>474</v>
      </c>
      <c r="N237" t="s">
        <v>1452</v>
      </c>
      <c r="O237" t="str">
        <f t="shared" si="15"/>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v>
      </c>
      <c r="P237" t="s">
        <v>2070</v>
      </c>
      <c r="Q237" t="s">
        <v>2071</v>
      </c>
      <c r="R237" t="s">
        <v>2072</v>
      </c>
      <c r="S237" t="s">
        <v>2073</v>
      </c>
      <c r="T237" t="s">
        <v>2074</v>
      </c>
      <c r="U237" t="s">
        <v>2075</v>
      </c>
      <c r="V237" t="s">
        <v>2076</v>
      </c>
    </row>
    <row r="238" spans="1:22" x14ac:dyDescent="0.25">
      <c r="A238" t="s">
        <v>2077</v>
      </c>
      <c r="B238" t="s">
        <v>12975</v>
      </c>
      <c r="C238" t="str">
        <f t="shared" si="12"/>
        <v>7SEVEN TCL Remote Control Smart TV RC802V Remote Compatible for TCL TV Remote Original 55EP680 40A325 49S6500 55P8S 55P8 50P8 65P8 40S6500 43S6500FS 49S6800FS 49S6800 49S6510FS(Without Voice Function Google Assistant and Non-Bluetooth remote)</v>
      </c>
      <c r="D238" t="str" cm="1">
        <f t="array" ref="D238">PROPER(_xlfn.TEXTJOIN(" ", TRUE, INDEX(_xlfn.FILTERXML("&lt;t&gt;&lt;s&gt;" &amp; SUBSTITUTE(C238," ","&lt;/s&gt;&lt;s&gt;") &amp; "&lt;/s&gt;&lt;/t&gt;", "//s"), _xlfn.SEQUENCE(4))))</f>
        <v>7Seven Tcl Remote Control</v>
      </c>
      <c r="E238" t="str">
        <f t="shared" si="13"/>
        <v>RC802V Remote Compatible for TCL TV Remote Original 55EP680 40A325 49S6500 55P8S 55P8 50P8 65P8 40S6500 43S6500FS 49S6800FS 49S6800 49S6510FS(Without Voice Function Google Assistant and Non-Bluetooth remote)</v>
      </c>
      <c r="F238" t="s">
        <v>459</v>
      </c>
      <c r="G238" t="str">
        <f t="shared" si="14"/>
        <v>RemoteControls</v>
      </c>
      <c r="H238" s="7" t="str">
        <f t="array" aca="1" ref="H238" ca="1">_xlfn.TEXTJOIN("", TRUE, IF((ROW(INDIRECT("1:" &amp; LEN(G238)))&gt;1) * (CODE(MID(G238, ROW(INDIRECT("1:" &amp; LEN(G238))), 1))&gt;=65) * (CODE(MID(G238, ROW(INDIRECT("1:" &amp; LEN(G238))), 1))&lt;=90), " " &amp; MID(G238, ROW(INDIRECT("1:" &amp; LEN(G238))), 1), MID(G238, ROW(INDIRECT("1:" &amp; LEN(G238))), 1)))</f>
        <v>Remote Controls</v>
      </c>
      <c r="I238">
        <v>399</v>
      </c>
      <c r="J238">
        <v>899</v>
      </c>
      <c r="K238" s="1">
        <v>0.56000000000000005</v>
      </c>
      <c r="L238">
        <v>3.4</v>
      </c>
      <c r="M238" s="4">
        <v>431</v>
      </c>
      <c r="N238" t="s">
        <v>2078</v>
      </c>
      <c r="O238" t="str">
        <f t="shared" si="15"/>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v>
      </c>
      <c r="P238" t="s">
        <v>2079</v>
      </c>
      <c r="Q238" t="s">
        <v>2080</v>
      </c>
      <c r="R238" t="s">
        <v>2081</v>
      </c>
      <c r="S238" t="s">
        <v>2082</v>
      </c>
      <c r="T238" t="s">
        <v>2083</v>
      </c>
      <c r="U238" t="s">
        <v>2084</v>
      </c>
      <c r="V238" t="s">
        <v>2085</v>
      </c>
    </row>
    <row r="239" spans="1:22" x14ac:dyDescent="0.25">
      <c r="A239" t="s">
        <v>2086</v>
      </c>
      <c r="B239" t="s">
        <v>2087</v>
      </c>
      <c r="C239" t="str">
        <f t="shared" si="12"/>
        <v>Wayona 3in1 Nylon Braided 66W USB Fast Charging Cable with Type C, Lightening and Micro USB Port, Compatible with iPhone, iPad, Samsung Galaxy, OnePlus, Mi, Oppo, Vivo, iQOO, Xiaomi (1M, Black)</v>
      </c>
      <c r="D239" t="str" cm="1">
        <f t="array" ref="D239">PROPER(_xlfn.TEXTJOIN(" ", TRUE, INDEX(_xlfn.FILTERXML("&lt;t&gt;&lt;s&gt;" &amp; SUBSTITUTE(C239," ","&lt;/s&gt;&lt;s&gt;") &amp; "&lt;/s&gt;&lt;/t&gt;", "//s"), _xlfn.SEQUENCE(4))))</f>
        <v>Wayona 3In1 Nylon Braided</v>
      </c>
      <c r="E239" t="str">
        <f t="shared" si="13"/>
        <v>Fast Charging Cable with Type C, Lightening and Micro USB Port, Compatible with iPhone, iPad, Samsung Galaxy, OnePlus, Mi, Oppo, Vivo, iQOO, Xiaomi (1M, Black)</v>
      </c>
      <c r="F239" t="s">
        <v>17</v>
      </c>
      <c r="G239" t="str">
        <f t="shared" si="14"/>
        <v>USBCables</v>
      </c>
      <c r="H239" s="7" t="str">
        <f t="array" aca="1" ref="H239" ca="1">_xlfn.TEXTJOIN("", TRUE, IF((ROW(INDIRECT("1:" &amp; LEN(G239)))&gt;1) * (CODE(MID(G239, ROW(INDIRECT("1:" &amp; LEN(G239))), 1))&gt;=65) * (CODE(MID(G239, ROW(INDIRECT("1:" &amp; LEN(G239))), 1))&lt;=90), " " &amp; MID(G239, ROW(INDIRECT("1:" &amp; LEN(G239))), 1), MID(G239, ROW(INDIRECT("1:" &amp; LEN(G239))), 1)))</f>
        <v>U S B Cables</v>
      </c>
      <c r="I239">
        <v>449</v>
      </c>
      <c r="J239" s="2">
        <v>1099</v>
      </c>
      <c r="K239" s="1">
        <v>0.59</v>
      </c>
      <c r="L239">
        <v>4</v>
      </c>
      <c r="M239" s="4">
        <v>242</v>
      </c>
      <c r="N239" t="s">
        <v>2088</v>
      </c>
      <c r="O239" t="str">
        <f t="shared" si="15"/>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v>
      </c>
      <c r="P239" t="s">
        <v>2089</v>
      </c>
      <c r="Q239" t="s">
        <v>2090</v>
      </c>
      <c r="R239" t="s">
        <v>2091</v>
      </c>
      <c r="S239" t="s">
        <v>2092</v>
      </c>
      <c r="T239" t="s">
        <v>2093</v>
      </c>
      <c r="U239" t="s">
        <v>2094</v>
      </c>
      <c r="V239" t="s">
        <v>2095</v>
      </c>
    </row>
    <row r="240" spans="1:22" x14ac:dyDescent="0.25">
      <c r="A240" t="s">
        <v>2096</v>
      </c>
      <c r="B240" t="s">
        <v>2097</v>
      </c>
      <c r="C240" t="str">
        <f t="shared" si="12"/>
        <v>Hi-Mobiler iPhone Charger Lightning Cable,2 Pack Apple MFi Certified USB iPhone Fast Chargering Cord,Data Sync Transfer for 13 12 11 Pro Max Xs X XR 8 7 6 5 5s iPad iPod More Model Cell Phone Cables</v>
      </c>
      <c r="D240" t="str" cm="1">
        <f t="array" ref="D240">PROPER(_xlfn.TEXTJOIN(" ", TRUE, INDEX(_xlfn.FILTERXML("&lt;t&gt;&lt;s&gt;" &amp; SUBSTITUTE(C240," ","&lt;/s&gt;&lt;s&gt;") &amp; "&lt;/s&gt;&lt;/t&gt;", "//s"), _xlfn.SEQUENCE(4))))</f>
        <v>Hi-Mobiler Iphone Charger Lightning</v>
      </c>
      <c r="E240" t="str">
        <f t="shared" si="13"/>
        <v>Apple MFi Certified USB iPhone Fast Chargering Cord,Data Sync Transfer for 13 12 11 Pro Max Xs X XR 8 7 6 5 5s iPad iPod More Model Cell Phone Cables</v>
      </c>
      <c r="F240" t="s">
        <v>17</v>
      </c>
      <c r="G240" t="str">
        <f t="shared" si="14"/>
        <v>USBCables</v>
      </c>
      <c r="H240" s="7" t="str">
        <f t="array" aca="1" ref="H240" ca="1">_xlfn.TEXTJOIN("", TRUE, IF((ROW(INDIRECT("1:" &amp; LEN(G240)))&gt;1) * (CODE(MID(G240, ROW(INDIRECT("1:" &amp; LEN(G240))), 1))&gt;=65) * (CODE(MID(G240, ROW(INDIRECT("1:" &amp; LEN(G240))), 1))&lt;=90), " " &amp; MID(G240, ROW(INDIRECT("1:" &amp; LEN(G240))), 1), MID(G240, ROW(INDIRECT("1:" &amp; LEN(G240))), 1)))</f>
        <v>U S B Cables</v>
      </c>
      <c r="I240">
        <v>254</v>
      </c>
      <c r="J240">
        <v>799</v>
      </c>
      <c r="K240" s="1">
        <v>0.68</v>
      </c>
      <c r="L240">
        <v>4</v>
      </c>
      <c r="M240" s="4">
        <v>2905</v>
      </c>
      <c r="N240" t="s">
        <v>2098</v>
      </c>
      <c r="O240" t="str">
        <f t="shared" si="15"/>
        <v>Internationally Certified Materials And Exquisite Design Safe Fast Charging Cables: This Iphone Charger Cable Are Made Of High Purity Four-Core Copper Core And Smart Intelligent Chip And High-Quality Tpe,With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v>
      </c>
      <c r="P240" t="s">
        <v>2099</v>
      </c>
      <c r="Q240" t="s">
        <v>2100</v>
      </c>
      <c r="R240" t="s">
        <v>2101</v>
      </c>
      <c r="S240" t="s">
        <v>2102</v>
      </c>
      <c r="T240" t="s">
        <v>2103</v>
      </c>
      <c r="U240" t="s">
        <v>2104</v>
      </c>
      <c r="V240" t="s">
        <v>2105</v>
      </c>
    </row>
    <row r="241" spans="1:22" x14ac:dyDescent="0.25">
      <c r="A241" t="s">
        <v>2106</v>
      </c>
      <c r="B241" t="s">
        <v>2107</v>
      </c>
      <c r="C241" t="str">
        <f t="shared" si="12"/>
        <v>Amazon Basics 16-Gauge Speaker Wire - 50 Feet</v>
      </c>
      <c r="D241" t="str" cm="1">
        <f t="array" ref="D241">PROPER(_xlfn.TEXTJOIN(" ", TRUE, INDEX(_xlfn.FILTERXML("&lt;t&gt;&lt;s&gt;" &amp; SUBSTITUTE(C241," ","&lt;/s&gt;&lt;s&gt;") &amp; "&lt;/s&gt;&lt;/t&gt;", "//s"), _xlfn.SEQUENCE(4))))</f>
        <v>Amazon Basics 16-Gauge Speaker</v>
      </c>
      <c r="E241" t="str">
        <f t="shared" si="13"/>
        <v>50 Feet</v>
      </c>
      <c r="F241" t="s">
        <v>2108</v>
      </c>
      <c r="G241" t="str">
        <f t="shared" si="14"/>
        <v>SpeakerCables</v>
      </c>
      <c r="H241" s="7" t="str">
        <f t="array" aca="1" ref="H241" ca="1">_xlfn.TEXTJOIN("", TRUE, IF((ROW(INDIRECT("1:" &amp; LEN(G241)))&gt;1) * (CODE(MID(G241, ROW(INDIRECT("1:" &amp; LEN(G241))), 1))&gt;=65) * (CODE(MID(G241, ROW(INDIRECT("1:" &amp; LEN(G241))), 1))&lt;=90), " " &amp; MID(G241, ROW(INDIRECT("1:" &amp; LEN(G241))), 1), MID(G241, ROW(INDIRECT("1:" &amp; LEN(G241))), 1)))</f>
        <v>Speaker Cables</v>
      </c>
      <c r="I241">
        <v>399</v>
      </c>
      <c r="J241">
        <v>795</v>
      </c>
      <c r="K241" s="1">
        <v>0.5</v>
      </c>
      <c r="L241">
        <v>4.4000000000000004</v>
      </c>
      <c r="M241" s="4">
        <v>12091</v>
      </c>
      <c r="N241" t="s">
        <v>2109</v>
      </c>
      <c r="O241" t="str">
        <f t="shared" si="15"/>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v>
      </c>
      <c r="P241" t="s">
        <v>2110</v>
      </c>
      <c r="Q241" t="s">
        <v>2111</v>
      </c>
      <c r="R241" t="s">
        <v>2112</v>
      </c>
      <c r="S241" t="s">
        <v>2113</v>
      </c>
      <c r="T241" t="s">
        <v>2114</v>
      </c>
      <c r="U241" t="s">
        <v>2115</v>
      </c>
      <c r="V241" t="s">
        <v>2116</v>
      </c>
    </row>
    <row r="242" spans="1:22" x14ac:dyDescent="0.25">
      <c r="A242" t="s">
        <v>2117</v>
      </c>
      <c r="B242" t="s">
        <v>2118</v>
      </c>
      <c r="C242" t="str">
        <f t="shared" si="12"/>
        <v>Ambrane 60W 3A Fast Charging Output Cable with Type-C to USB for Mobile, Neckband, True Wireless Earphone Charging, 480mbps Data Sync Speed, 1m Length (ACT - AZ10, White)</v>
      </c>
      <c r="D242" t="str" cm="1">
        <f t="array" ref="D242">PROPER(_xlfn.TEXTJOIN(" ", TRUE, INDEX(_xlfn.FILTERXML("&lt;t&gt;&lt;s&gt;" &amp; SUBSTITUTE(C242," ","&lt;/s&gt;&lt;s&gt;") &amp; "&lt;/s&gt;&lt;/t&gt;", "//s"), _xlfn.SEQUENCE(4))))</f>
        <v>Ambrane 60W 3A Fast</v>
      </c>
      <c r="E242" t="str">
        <f t="shared" si="13"/>
        <v>Cable with Type-C to USB for Mobile, Neckband, True Wireless Earphone Charging, 480mbps Data Sync Speed, 1m Length (ACT - AZ10, White)</v>
      </c>
      <c r="F242" t="s">
        <v>17</v>
      </c>
      <c r="G242" t="str">
        <f t="shared" si="14"/>
        <v>USBCables</v>
      </c>
      <c r="H242" s="7" t="str">
        <f t="array" aca="1" ref="H242" ca="1">_xlfn.TEXTJOIN("", TRUE, IF((ROW(INDIRECT("1:" &amp; LEN(G242)))&gt;1) * (CODE(MID(G242, ROW(INDIRECT("1:" &amp; LEN(G242))), 1))&gt;=65) * (CODE(MID(G242, ROW(INDIRECT("1:" &amp; LEN(G242))), 1))&lt;=90), " " &amp; MID(G242, ROW(INDIRECT("1:" &amp; LEN(G242))), 1), MID(G242, ROW(INDIRECT("1:" &amp; LEN(G242))), 1)))</f>
        <v>U S B Cables</v>
      </c>
      <c r="I242">
        <v>179</v>
      </c>
      <c r="J242">
        <v>399</v>
      </c>
      <c r="K242" s="1">
        <v>0.55000000000000004</v>
      </c>
      <c r="L242">
        <v>4</v>
      </c>
      <c r="M242" s="4">
        <v>1423</v>
      </c>
      <c r="N242" t="s">
        <v>715</v>
      </c>
      <c r="O242" t="str">
        <f t="shared" si="15"/>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v>
      </c>
      <c r="P242" t="s">
        <v>716</v>
      </c>
      <c r="Q242" t="s">
        <v>717</v>
      </c>
      <c r="R242" t="s">
        <v>718</v>
      </c>
      <c r="S242" t="s">
        <v>719</v>
      </c>
      <c r="T242" t="s">
        <v>12920</v>
      </c>
      <c r="U242" t="s">
        <v>2119</v>
      </c>
      <c r="V242" t="s">
        <v>2120</v>
      </c>
    </row>
    <row r="243" spans="1:22" x14ac:dyDescent="0.25">
      <c r="A243" t="s">
        <v>2121</v>
      </c>
      <c r="B243" t="s">
        <v>2122</v>
      </c>
      <c r="C243" t="str">
        <f t="shared" si="12"/>
        <v>Wayona Usb Type C To Usb Nylon Braided Quick Charger Fast Charging Short Cable For Smartphone (Samsung Galaxy S21 S20 S10 S9 S9+ Note 9 S8 Note 8, Lg G7 G5 G6, Moto G6 G7) (0.25M,Grey)</v>
      </c>
      <c r="D243" t="str" cm="1">
        <f t="array" ref="D243">PROPER(_xlfn.TEXTJOIN(" ", TRUE, INDEX(_xlfn.FILTERXML("&lt;t&gt;&lt;s&gt;" &amp; SUBSTITUTE(C243," ","&lt;/s&gt;&lt;s&gt;") &amp; "&lt;/s&gt;&lt;/t&gt;", "//s"), _xlfn.SEQUENCE(4))))</f>
        <v>Wayona Usb Type C</v>
      </c>
      <c r="E243" t="str">
        <f t="shared" si="13"/>
        <v>Nylon Braided Quick Charger Fast Charging Short Cable For Smartphone (Samsung Galaxy S21 S20 S10 S9 S9+ Note 9 S8 Note 8, Lg G7 G5 G6, Moto G6 G7) (0.25M,Grey)</v>
      </c>
      <c r="F243" t="s">
        <v>17</v>
      </c>
      <c r="G243" t="str">
        <f t="shared" si="14"/>
        <v>USBCables</v>
      </c>
      <c r="H243" s="7" t="str">
        <f t="array" aca="1" ref="H243" ca="1">_xlfn.TEXTJOIN("", TRUE, IF((ROW(INDIRECT("1:" &amp; LEN(G243)))&gt;1) * (CODE(MID(G243, ROW(INDIRECT("1:" &amp; LEN(G243))), 1))&gt;=65) * (CODE(MID(G243, ROW(INDIRECT("1:" &amp; LEN(G243))), 1))&lt;=90), " " &amp; MID(G243, ROW(INDIRECT("1:" &amp; LEN(G243))), 1), MID(G243, ROW(INDIRECT("1:" &amp; LEN(G243))), 1)))</f>
        <v>U S B Cables</v>
      </c>
      <c r="I243">
        <v>339</v>
      </c>
      <c r="J243">
        <v>999</v>
      </c>
      <c r="K243" s="1">
        <v>0.66</v>
      </c>
      <c r="L243">
        <v>4.3</v>
      </c>
      <c r="M243" s="4">
        <v>6255</v>
      </c>
      <c r="N243" t="s">
        <v>13027</v>
      </c>
      <c r="O243" t="str">
        <f t="shared" si="15"/>
        <v>‚Úöfast Charge &amp; Data Sync„Äë: Fast Charge&amp; Data Transfer Usb A To Usb C, Conforming To The Usb Type C Specification Version 1.1, 56Kilohm, Which Ensure A Safe Charging At 4.8A Maximum. Charging And Syncing 2 In 1, Data Transfer Speed Up To 480Mbps.|‚Úöextreme Durability„Äë: Over 10000 Bending Tests,This Type C Cable Is Far More Durable Than The Same Price, Premium Nylon Braided Type C Cable Adds Additional Durability And Tangle Free.|‚Úöshort And Convenient Design„Äë: The Light And Space-Saving 1Ft Usb Type 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v>
      </c>
      <c r="P243" t="s">
        <v>1430</v>
      </c>
      <c r="Q243" t="s">
        <v>1431</v>
      </c>
      <c r="R243" t="s">
        <v>1432</v>
      </c>
      <c r="S243" t="s">
        <v>1433</v>
      </c>
      <c r="T243" t="s">
        <v>12921</v>
      </c>
      <c r="U243" t="s">
        <v>2123</v>
      </c>
      <c r="V243" t="s">
        <v>2124</v>
      </c>
    </row>
    <row r="244" spans="1:22" x14ac:dyDescent="0.25">
      <c r="A244" t="s">
        <v>2125</v>
      </c>
      <c r="B244" t="s">
        <v>2126</v>
      </c>
      <c r="C244" t="str">
        <f t="shared" si="12"/>
        <v>Caprigo Heavy Duty TV Wall Mount Bracket for 14 to 32 Inch LED HD Smart TV‚Äôs, Universal Fixed TV Wall Mount Stand (M452)</v>
      </c>
      <c r="D244" t="str" cm="1">
        <f t="array" ref="D244">PROPER(_xlfn.TEXTJOIN(" ", TRUE, INDEX(_xlfn.FILTERXML("&lt;t&gt;&lt;s&gt;" &amp; SUBSTITUTE(C244," ","&lt;/s&gt;&lt;s&gt;") &amp; "&lt;/s&gt;&lt;/t&gt;", "//s"), _xlfn.SEQUENCE(4))))</f>
        <v>Caprigo Heavy Duty Tv</v>
      </c>
      <c r="E244" t="str">
        <f t="shared" si="13"/>
        <v>Bracket for 14 to 32 Inch LED HD Smart TV‚Äôs, Universal Fixed TV Wall Mount Stand (M452)</v>
      </c>
      <c r="F244" t="s">
        <v>640</v>
      </c>
      <c r="G244" t="str">
        <f t="shared" si="14"/>
        <v>TVWall&amp;CeilingMounts</v>
      </c>
      <c r="H244" s="7" t="str">
        <f t="array" aca="1" ref="H244" ca="1">_xlfn.TEXTJOIN("", TRUE, IF((ROW(INDIRECT("1:" &amp; LEN(G244)))&gt;1) * (CODE(MID(G244, ROW(INDIRECT("1:" &amp; LEN(G244))), 1))&gt;=65) * (CODE(MID(G244, ROW(INDIRECT("1:" &amp; LEN(G244))), 1))&lt;=90), " " &amp; MID(G244, ROW(INDIRECT("1:" &amp; LEN(G244))), 1), MID(G244, ROW(INDIRECT("1:" &amp; LEN(G244))), 1)))</f>
        <v>T V Wall&amp; Ceiling Mounts</v>
      </c>
      <c r="I244">
        <v>399</v>
      </c>
      <c r="J244">
        <v>999</v>
      </c>
      <c r="K244" s="1">
        <v>0.6</v>
      </c>
      <c r="L244">
        <v>4</v>
      </c>
      <c r="M244" s="4">
        <v>1236</v>
      </c>
      <c r="N244" t="s">
        <v>2127</v>
      </c>
      <c r="O244" t="str">
        <f t="shared" si="15"/>
        <v>Tv Wall Bracket Compatibility : 14 To 32 Inch (Led, Hd, Qled, Lcd, Oled, Uhd, 4K, Monitor, Curved, Smart Tv‚Äôs) From All Leading Brands. Ideally Compatible With Oneplus Y Series, Samsung, Sony Bravia, Lg, Mi Pro 4A, 4C 5A Series 32 Inch Led Tv‚Äôs.|Vesa Compatibility : 50 X 50 Mm, 75 X 75 Mm, 100 X 100 Mm, 150 X 150 Mm, 200 X 200 Mm, 200 X 100 Mm, 100 X 200 Mm, 200 X 150 Mm, 150 X 200 Mm.|Premium Built Quality : Premium Quality Tv Wall Mounting Bracket By Caprigo. This Tv Mount Is Strong, Safe, And Durable. This Professional Tv Wall Bracket Adopts High Grade Material With Powder Coated Finishing To Offer A Strong &amp; Durable Built Along With Sleek High-Tech Look. The Safety Loading Weight Is 25 Kgs.|Tv Size Compatibility : 32 Inches, 29 Inches, 28 Inches, 27 Inches, 24 Inches, 23 Inches, 22 Inches, 21 Inches, 20 Inches,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v>
      </c>
      <c r="P244" t="s">
        <v>2128</v>
      </c>
      <c r="Q244" t="s">
        <v>2129</v>
      </c>
      <c r="R244" t="s">
        <v>2130</v>
      </c>
      <c r="S244" t="s">
        <v>2131</v>
      </c>
      <c r="T244" t="s">
        <v>2132</v>
      </c>
      <c r="U244" t="s">
        <v>2133</v>
      </c>
      <c r="V244" t="s">
        <v>2134</v>
      </c>
    </row>
    <row r="245" spans="1:22" x14ac:dyDescent="0.25">
      <c r="A245" t="s">
        <v>2135</v>
      </c>
      <c r="B245" t="s">
        <v>12976</v>
      </c>
      <c r="C245" t="str">
        <f t="shared" si="12"/>
        <v>Smashtronics - Case for Firetv Remote, Fire Stick Remote Cover Case, Silicone Cover for TV Firestick 4K TV 2nd Gen(3rd Gen) Remote Control - Light Weight Anti Slip Shockproof (Black)</v>
      </c>
      <c r="D245" t="str" cm="1">
        <f t="array" ref="D245">PROPER(_xlfn.TEXTJOIN(" ", TRUE, INDEX(_xlfn.FILTERXML("&lt;t&gt;&lt;s&gt;" &amp; SUBSTITUTE(C245," ","&lt;/s&gt;&lt;s&gt;") &amp; "&lt;/s&gt;&lt;/t&gt;", "//s"), _xlfn.SEQUENCE(4))))</f>
        <v>Smashtronics - Case For</v>
      </c>
      <c r="E245" t="str">
        <f t="shared" si="13"/>
        <v>Fire Stick Remote Cover Case, Silicone Cover for TV Firestick 4K TV 2nd Gen(3rd Gen) Remote Control - Light Weight Anti Slip Shockproof (Black)</v>
      </c>
      <c r="F245" t="s">
        <v>459</v>
      </c>
      <c r="G245" t="str">
        <f t="shared" si="14"/>
        <v>RemoteControls</v>
      </c>
      <c r="H245" s="7" t="str">
        <f t="array" aca="1" ref="H245" ca="1">_xlfn.TEXTJOIN("", TRUE, IF((ROW(INDIRECT("1:" &amp; LEN(G245)))&gt;1) * (CODE(MID(G245, ROW(INDIRECT("1:" &amp; LEN(G245))), 1))&gt;=65) * (CODE(MID(G245, ROW(INDIRECT("1:" &amp; LEN(G245))), 1))&lt;=90), " " &amp; MID(G245, ROW(INDIRECT("1:" &amp; LEN(G245))), 1), MID(G245, ROW(INDIRECT("1:" &amp; LEN(G245))), 1)))</f>
        <v>Remote Controls</v>
      </c>
      <c r="I245">
        <v>199</v>
      </c>
      <c r="J245">
        <v>399</v>
      </c>
      <c r="K245" s="1">
        <v>0.5</v>
      </c>
      <c r="L245">
        <v>4.2</v>
      </c>
      <c r="M245" s="4">
        <v>1335</v>
      </c>
      <c r="N245" t="s">
        <v>13031</v>
      </c>
      <c r="O245" t="str">
        <f t="shared" si="15"/>
        <v>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v>
      </c>
      <c r="P245" t="s">
        <v>2136</v>
      </c>
      <c r="Q245" t="s">
        <v>2137</v>
      </c>
      <c r="R245" t="s">
        <v>2138</v>
      </c>
      <c r="S245" t="s">
        <v>2139</v>
      </c>
      <c r="T245" t="s">
        <v>2140</v>
      </c>
      <c r="U245" t="s">
        <v>2141</v>
      </c>
      <c r="V245" t="s">
        <v>2142</v>
      </c>
    </row>
    <row r="246" spans="1:22" x14ac:dyDescent="0.25">
      <c r="A246" t="s">
        <v>2143</v>
      </c>
      <c r="B246" t="s">
        <v>2144</v>
      </c>
      <c r="C246" t="str">
        <f t="shared" si="12"/>
        <v>Electvision Remote Control for led Smart tv Compatible with VU Smart Led (Without Voice)</v>
      </c>
      <c r="D246" t="str" cm="1">
        <f t="array" ref="D246">PROPER(_xlfn.TEXTJOIN(" ", TRUE, INDEX(_xlfn.FILTERXML("&lt;t&gt;&lt;s&gt;" &amp; SUBSTITUTE(C246," ","&lt;/s&gt;&lt;s&gt;") &amp; "&lt;/s&gt;&lt;/t&gt;", "//s"), _xlfn.SEQUENCE(4))))</f>
        <v>Electvision Remote Control For</v>
      </c>
      <c r="E246" t="str">
        <f t="shared" si="13"/>
        <v>tv Compatible with VU Smart Led (Without Voice)</v>
      </c>
      <c r="F246" t="s">
        <v>459</v>
      </c>
      <c r="G246" t="str">
        <f t="shared" si="14"/>
        <v>RemoteControls</v>
      </c>
      <c r="H246" s="7" t="str">
        <f t="array" aca="1" ref="H246" ca="1">_xlfn.TEXTJOIN("", TRUE, IF((ROW(INDIRECT("1:" &amp; LEN(G246)))&gt;1) * (CODE(MID(G246, ROW(INDIRECT("1:" &amp; LEN(G246))), 1))&gt;=65) * (CODE(MID(G246, ROW(INDIRECT("1:" &amp; LEN(G246))), 1))&lt;=90), " " &amp; MID(G246, ROW(INDIRECT("1:" &amp; LEN(G246))), 1), MID(G246, ROW(INDIRECT("1:" &amp; LEN(G246))), 1)))</f>
        <v>Remote Controls</v>
      </c>
      <c r="I246">
        <v>349</v>
      </c>
      <c r="J246" s="2">
        <v>1999</v>
      </c>
      <c r="K246" s="1">
        <v>0.83</v>
      </c>
      <c r="L246">
        <v>3.8</v>
      </c>
      <c r="M246" s="4">
        <v>197</v>
      </c>
      <c r="N246" t="s">
        <v>2145</v>
      </c>
      <c r="O246" t="str">
        <f t="shared" si="15"/>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v>
      </c>
      <c r="P246" t="s">
        <v>2146</v>
      </c>
      <c r="Q246" t="s">
        <v>2147</v>
      </c>
      <c r="R246" t="s">
        <v>2148</v>
      </c>
      <c r="S246" t="s">
        <v>2149</v>
      </c>
      <c r="T246" t="s">
        <v>2150</v>
      </c>
      <c r="U246" t="s">
        <v>2151</v>
      </c>
      <c r="V246" t="s">
        <v>2152</v>
      </c>
    </row>
    <row r="247" spans="1:22" x14ac:dyDescent="0.25">
      <c r="A247" t="s">
        <v>2153</v>
      </c>
      <c r="B247" t="s">
        <v>2154</v>
      </c>
      <c r="C247" t="str">
        <f t="shared" si="12"/>
        <v>Boat A 350 Type C Cable 1.5m(Jet Black)</v>
      </c>
      <c r="D247" t="str" cm="1">
        <f t="array" ref="D247">PROPER(_xlfn.TEXTJOIN(" ", TRUE, INDEX(_xlfn.FILTERXML("&lt;t&gt;&lt;s&gt;" &amp; SUBSTITUTE(C247," ","&lt;/s&gt;&lt;s&gt;") &amp; "&lt;/s&gt;&lt;/t&gt;", "//s"), _xlfn.SEQUENCE(4))))</f>
        <v>Boat A 350 Type</v>
      </c>
      <c r="E247" t="str">
        <f t="shared" si="13"/>
        <v>1.5m(Jet Black)</v>
      </c>
      <c r="F247" t="s">
        <v>17</v>
      </c>
      <c r="G247" t="str">
        <f t="shared" si="14"/>
        <v>USBCables</v>
      </c>
      <c r="H247" s="7" t="str">
        <f t="array" aca="1" ref="H247" ca="1">_xlfn.TEXTJOIN("", TRUE, IF((ROW(INDIRECT("1:" &amp; LEN(G247)))&gt;1) * (CODE(MID(G247, ROW(INDIRECT("1:" &amp; LEN(G247))), 1))&gt;=65) * (CODE(MID(G247, ROW(INDIRECT("1:" &amp; LEN(G247))), 1))&lt;=90), " " &amp; MID(G247, ROW(INDIRECT("1:" &amp; LEN(G247))), 1), MID(G247, ROW(INDIRECT("1:" &amp; LEN(G247))), 1)))</f>
        <v>U S B Cables</v>
      </c>
      <c r="I247">
        <v>299</v>
      </c>
      <c r="J247">
        <v>798</v>
      </c>
      <c r="K247" s="1">
        <v>0.63</v>
      </c>
      <c r="L247">
        <v>4.4000000000000004</v>
      </c>
      <c r="M247" s="4">
        <v>28791</v>
      </c>
      <c r="N247" t="s">
        <v>2155</v>
      </c>
      <c r="O247" t="str">
        <f t="shared" si="15"/>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v>
      </c>
      <c r="P247" t="s">
        <v>776</v>
      </c>
      <c r="Q247" t="s">
        <v>777</v>
      </c>
      <c r="R247" t="s">
        <v>778</v>
      </c>
      <c r="S247" t="s">
        <v>779</v>
      </c>
      <c r="T247" t="s">
        <v>780</v>
      </c>
      <c r="U247" t="s">
        <v>781</v>
      </c>
      <c r="V247" t="s">
        <v>2156</v>
      </c>
    </row>
    <row r="248" spans="1:22" x14ac:dyDescent="0.25">
      <c r="A248" t="s">
        <v>2157</v>
      </c>
      <c r="B248" t="s">
        <v>2158</v>
      </c>
      <c r="C248" t="str">
        <f t="shared" si="12"/>
        <v>pTron Solero M241 2.4A Micro USB Data and Charging Cable, Made in India, 480Mbps Data Sync, Durable 1-Meter Long USB Cable for Micro USB Devices (White)</v>
      </c>
      <c r="D248" t="str" cm="1">
        <f t="array" ref="D248">PROPER(_xlfn.TEXTJOIN(" ", TRUE, INDEX(_xlfn.FILTERXML("&lt;t&gt;&lt;s&gt;" &amp; SUBSTITUTE(C248," ","&lt;/s&gt;&lt;s&gt;") &amp; "&lt;/s&gt;&lt;/t&gt;", "//s"), _xlfn.SEQUENCE(4))))</f>
        <v>Ptron Solero M241 2.4A</v>
      </c>
      <c r="E248" t="str">
        <f t="shared" si="13"/>
        <v>Data and Charging Cable, Made in India, 480Mbps Data Sync, Durable 1-Meter Long USB Cable for Micro USB Devices (White)</v>
      </c>
      <c r="F248" t="s">
        <v>17</v>
      </c>
      <c r="G248" t="str">
        <f t="shared" si="14"/>
        <v>USBCables</v>
      </c>
      <c r="H248" s="7" t="str">
        <f t="array" aca="1" ref="H248" ca="1">_xlfn.TEXTJOIN("", TRUE, IF((ROW(INDIRECT("1:" &amp; LEN(G248)))&gt;1) * (CODE(MID(G248, ROW(INDIRECT("1:" &amp; LEN(G248))), 1))&gt;=65) * (CODE(MID(G248, ROW(INDIRECT("1:" &amp; LEN(G248))), 1))&lt;=90), " " &amp; MID(G248, ROW(INDIRECT("1:" &amp; LEN(G248))), 1), MID(G248, ROW(INDIRECT("1:" &amp; LEN(G248))), 1)))</f>
        <v>U S B Cables</v>
      </c>
      <c r="I248">
        <v>89</v>
      </c>
      <c r="J248">
        <v>800</v>
      </c>
      <c r="K248" s="1">
        <v>0.89</v>
      </c>
      <c r="L248">
        <v>3.9</v>
      </c>
      <c r="M248" s="4">
        <v>1075</v>
      </c>
      <c r="N248" t="s">
        <v>2159</v>
      </c>
      <c r="O248" t="str">
        <f t="shared" si="15"/>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v>
      </c>
      <c r="P248" t="s">
        <v>341</v>
      </c>
      <c r="Q248" t="s">
        <v>342</v>
      </c>
      <c r="R248" t="s">
        <v>343</v>
      </c>
      <c r="S248" t="s">
        <v>344</v>
      </c>
      <c r="T248" t="s">
        <v>345</v>
      </c>
      <c r="U248" t="s">
        <v>2160</v>
      </c>
      <c r="V248" t="s">
        <v>2161</v>
      </c>
    </row>
    <row r="249" spans="1:22" x14ac:dyDescent="0.25">
      <c r="A249" t="s">
        <v>2162</v>
      </c>
      <c r="B249" t="s">
        <v>2163</v>
      </c>
      <c r="C249" t="str">
        <f t="shared" si="12"/>
        <v>AmazonBasics USB Type-C to USB Type-C 2.0 Cable for Charging Adapter, Smartphone - 9 Feet (2.7 Meters) - White</v>
      </c>
      <c r="D249" t="str" cm="1">
        <f t="array" ref="D249">PROPER(_xlfn.TEXTJOIN(" ", TRUE, INDEX(_xlfn.FILTERXML("&lt;t&gt;&lt;s&gt;" &amp; SUBSTITUTE(C249," ","&lt;/s&gt;&lt;s&gt;") &amp; "&lt;/s&gt;&lt;/t&gt;", "//s"), _xlfn.SEQUENCE(4))))</f>
        <v>Amazonbasics Usb Type-C To</v>
      </c>
      <c r="E249" t="str">
        <f t="shared" si="13"/>
        <v>2.0 Cable for Charging Adapter, Smartphone - 9 Feet (2.7 Meters) - White</v>
      </c>
      <c r="F249" t="s">
        <v>17</v>
      </c>
      <c r="G249" t="str">
        <f t="shared" si="14"/>
        <v>USBCables</v>
      </c>
      <c r="H249" s="7" t="str">
        <f t="array" aca="1" ref="H249" ca="1">_xlfn.TEXTJOIN("", TRUE, IF((ROW(INDIRECT("1:" &amp; LEN(G249)))&gt;1) * (CODE(MID(G249, ROW(INDIRECT("1:" &amp; LEN(G249))), 1))&gt;=65) * (CODE(MID(G249, ROW(INDIRECT("1:" &amp; LEN(G249))), 1))&lt;=90), " " &amp; MID(G249, ROW(INDIRECT("1:" &amp; LEN(G249))), 1), MID(G249, ROW(INDIRECT("1:" &amp; LEN(G249))), 1)))</f>
        <v>U S B Cables</v>
      </c>
      <c r="I249">
        <v>549</v>
      </c>
      <c r="J249">
        <v>995</v>
      </c>
      <c r="K249" s="1">
        <v>0.45</v>
      </c>
      <c r="L249">
        <v>4.2</v>
      </c>
      <c r="M249" s="4">
        <v>29746</v>
      </c>
      <c r="N249" t="s">
        <v>2164</v>
      </c>
      <c r="O249" t="str">
        <f t="shared" si="15"/>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v>
      </c>
      <c r="P249" t="s">
        <v>596</v>
      </c>
      <c r="Q249" t="s">
        <v>597</v>
      </c>
      <c r="R249" t="s">
        <v>598</v>
      </c>
      <c r="S249" t="s">
        <v>599</v>
      </c>
      <c r="T249" t="s">
        <v>600</v>
      </c>
      <c r="U249" t="s">
        <v>2165</v>
      </c>
      <c r="V249" t="s">
        <v>2166</v>
      </c>
    </row>
    <row r="250" spans="1:22" x14ac:dyDescent="0.25">
      <c r="A250" t="s">
        <v>2167</v>
      </c>
      <c r="B250" t="s">
        <v>2168</v>
      </c>
      <c r="C250" t="str">
        <f t="shared" si="12"/>
        <v>Croma 3A Fast charge 1m Type-C to All Type-C Phones sync and charge cable, Made in India, 480Mbps Data transfer rate, Tested Durability with 8000+ bends (12 months warranty) - CRCMA0106sTC10, Black</v>
      </c>
      <c r="D250" t="str" cm="1">
        <f t="array" ref="D250">PROPER(_xlfn.TEXTJOIN(" ", TRUE, INDEX(_xlfn.FILTERXML("&lt;t&gt;&lt;s&gt;" &amp; SUBSTITUTE(C250," ","&lt;/s&gt;&lt;s&gt;") &amp; "&lt;/s&gt;&lt;/t&gt;", "//s"), _xlfn.SEQUENCE(4))))</f>
        <v>Croma 3A Fast Charge</v>
      </c>
      <c r="E250" t="str">
        <f t="shared" si="13"/>
        <v>to All Type-C Phones sync and charge cable, Made in India, 480Mbps Data transfer rate, Tested Durability with 8000+ bends (12 months warranty) - CRCMA0106sTC10, Black</v>
      </c>
      <c r="F250" t="s">
        <v>17</v>
      </c>
      <c r="G250" t="str">
        <f t="shared" si="14"/>
        <v>USBCables</v>
      </c>
      <c r="H250" s="7" t="str">
        <f t="array" aca="1" ref="H250" ca="1">_xlfn.TEXTJOIN("", TRUE, IF((ROW(INDIRECT("1:" &amp; LEN(G250)))&gt;1) * (CODE(MID(G250, ROW(INDIRECT("1:" &amp; LEN(G250))), 1))&gt;=65) * (CODE(MID(G250, ROW(INDIRECT("1:" &amp; LEN(G250))), 1))&lt;=90), " " &amp; MID(G250, ROW(INDIRECT("1:" &amp; LEN(G250))), 1), MID(G250, ROW(INDIRECT("1:" &amp; LEN(G250))), 1)))</f>
        <v>U S B Cables</v>
      </c>
      <c r="I250">
        <v>129</v>
      </c>
      <c r="J250" s="2">
        <v>1000</v>
      </c>
      <c r="K250" s="1">
        <v>0.87</v>
      </c>
      <c r="L250">
        <v>3.9</v>
      </c>
      <c r="M250" s="4">
        <v>295</v>
      </c>
      <c r="N250" t="s">
        <v>2169</v>
      </c>
      <c r="O250" t="str">
        <f t="shared" si="15"/>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v>
      </c>
      <c r="P250" t="s">
        <v>2170</v>
      </c>
      <c r="Q250" t="s">
        <v>2171</v>
      </c>
      <c r="R250" t="s">
        <v>2172</v>
      </c>
      <c r="S250" t="s">
        <v>2173</v>
      </c>
      <c r="T250" t="s">
        <v>2174</v>
      </c>
      <c r="U250" t="s">
        <v>2175</v>
      </c>
      <c r="V250" t="s">
        <v>2176</v>
      </c>
    </row>
    <row r="251" spans="1:22" x14ac:dyDescent="0.25">
      <c r="A251" t="s">
        <v>2177</v>
      </c>
      <c r="B251" t="s">
        <v>2178</v>
      </c>
      <c r="C251" t="str">
        <f t="shared" si="12"/>
        <v>Sony Bravia 164 cm (65 inches) 4K Ultra HD Smart LED Google TV KD-65X74K (Black)</v>
      </c>
      <c r="D251" t="str" cm="1">
        <f t="array" ref="D251">PROPER(_xlfn.TEXTJOIN(" ", TRUE, INDEX(_xlfn.FILTERXML("&lt;t&gt;&lt;s&gt;" &amp; SUBSTITUTE(C251," ","&lt;/s&gt;&lt;s&gt;") &amp; "&lt;/s&gt;&lt;/t&gt;", "//s"), _xlfn.SEQUENCE(4))))</f>
        <v>Sony Bravia 164 Cm</v>
      </c>
      <c r="E251" t="str">
        <f t="shared" si="13"/>
        <v>4K Ultra HD Smart LED Google TV KD-65X74K (Black)</v>
      </c>
      <c r="F251" t="s">
        <v>167</v>
      </c>
      <c r="G251" t="str">
        <f t="shared" si="14"/>
        <v>SmartTelevisions</v>
      </c>
      <c r="H251" s="7" t="str">
        <f t="array" aca="1" ref="H251" ca="1">_xlfn.TEXTJOIN("", TRUE, IF((ROW(INDIRECT("1:" &amp; LEN(G251)))&gt;1) * (CODE(MID(G251, ROW(INDIRECT("1:" &amp; LEN(G251))), 1))&gt;=65) * (CODE(MID(G251, ROW(INDIRECT("1:" &amp; LEN(G251))), 1))&lt;=90), " " &amp; MID(G251, ROW(INDIRECT("1:" &amp; LEN(G251))), 1), MID(G251, ROW(INDIRECT("1:" &amp; LEN(G251))), 1)))</f>
        <v>Smart Televisions</v>
      </c>
      <c r="I251" s="2">
        <v>77990</v>
      </c>
      <c r="J251" t="s">
        <v>12926</v>
      </c>
      <c r="K251" s="1">
        <v>0.44</v>
      </c>
      <c r="L251">
        <v>4.7</v>
      </c>
      <c r="M251" s="4">
        <v>5935</v>
      </c>
      <c r="N251" t="s">
        <v>2179</v>
      </c>
      <c r="O251" t="str">
        <f t="shared" si="15"/>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v>
      </c>
      <c r="P251" t="s">
        <v>2180</v>
      </c>
      <c r="Q251" t="s">
        <v>2181</v>
      </c>
      <c r="R251" t="s">
        <v>2182</v>
      </c>
      <c r="S251" t="s">
        <v>2183</v>
      </c>
      <c r="T251" t="s">
        <v>2184</v>
      </c>
      <c r="U251" t="s">
        <v>2185</v>
      </c>
      <c r="V251" t="s">
        <v>2186</v>
      </c>
    </row>
    <row r="252" spans="1:22" x14ac:dyDescent="0.25">
      <c r="A252" t="s">
        <v>2187</v>
      </c>
      <c r="B252" t="s">
        <v>12977</v>
      </c>
      <c r="C252" t="str">
        <f t="shared" si="12"/>
        <v>7SEVEN Compatible for Mi tv Remote Control Original Suitable with Smart Android 4K LED Non Voice Command Xiaomi Redmi Remote of 4A Model 32 43 55 65 inches</v>
      </c>
      <c r="D252" t="str" cm="1">
        <f t="array" ref="D252">PROPER(_xlfn.TEXTJOIN(" ", TRUE, INDEX(_xlfn.FILTERXML("&lt;t&gt;&lt;s&gt;" &amp; SUBSTITUTE(C252," ","&lt;/s&gt;&lt;s&gt;") &amp; "&lt;/s&gt;&lt;/t&gt;", "//s"), _xlfn.SEQUENCE(4))))</f>
        <v>7Seven Compatible For Mi</v>
      </c>
      <c r="E252" t="str">
        <f t="shared" si="13"/>
        <v>Control Original Suitable with Smart Android 4K LED Non Voice Command Xiaomi Redmi Remote of 4A Model 32 43 55 65 inches</v>
      </c>
      <c r="F252" t="s">
        <v>459</v>
      </c>
      <c r="G252" t="str">
        <f t="shared" si="14"/>
        <v>RemoteControls</v>
      </c>
      <c r="H252" s="7" t="str">
        <f t="array" aca="1" ref="H252" ca="1">_xlfn.TEXTJOIN("", TRUE, IF((ROW(INDIRECT("1:" &amp; LEN(G252)))&gt;1) * (CODE(MID(G252, ROW(INDIRECT("1:" &amp; LEN(G252))), 1))&gt;=65) * (CODE(MID(G252, ROW(INDIRECT("1:" &amp; LEN(G252))), 1))&lt;=90), " " &amp; MID(G252, ROW(INDIRECT("1:" &amp; LEN(G252))), 1), MID(G252, ROW(INDIRECT("1:" &amp; LEN(G252))), 1)))</f>
        <v>Remote Controls</v>
      </c>
      <c r="I252">
        <v>349</v>
      </c>
      <c r="J252">
        <v>799</v>
      </c>
      <c r="K252" s="1">
        <v>0.56000000000000005</v>
      </c>
      <c r="L252">
        <v>3.6</v>
      </c>
      <c r="M252" s="4">
        <v>323</v>
      </c>
      <c r="N252" t="s">
        <v>2188</v>
      </c>
      <c r="O252" t="str">
        <f t="shared" si="15"/>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v>
      </c>
      <c r="P252" t="s">
        <v>2189</v>
      </c>
      <c r="Q252" t="s">
        <v>2190</v>
      </c>
      <c r="R252" t="s">
        <v>2191</v>
      </c>
      <c r="S252" t="s">
        <v>2192</v>
      </c>
      <c r="T252" t="s">
        <v>2193</v>
      </c>
      <c r="U252" t="s">
        <v>2194</v>
      </c>
      <c r="V252" t="s">
        <v>2195</v>
      </c>
    </row>
    <row r="253" spans="1:22" x14ac:dyDescent="0.25">
      <c r="A253" t="s">
        <v>2196</v>
      </c>
      <c r="B253" t="s">
        <v>12978</v>
      </c>
      <c r="C253" t="str">
        <f t="shared" si="12"/>
        <v>7SEVEN Compatible Vu Smart Tv Remote Control Suitable for Original 4K Android LED Ultra HD UHD Vu Tv Remote with Non Voice Feature without google assistant</v>
      </c>
      <c r="D253" t="str" cm="1">
        <f t="array" ref="D253">PROPER(_xlfn.TEXTJOIN(" ", TRUE, INDEX(_xlfn.FILTERXML("&lt;t&gt;&lt;s&gt;" &amp; SUBSTITUTE(C253," ","&lt;/s&gt;&lt;s&gt;") &amp; "&lt;/s&gt;&lt;/t&gt;", "//s"), _xlfn.SEQUENCE(4))))</f>
        <v>7Seven Compatible Vu Smart</v>
      </c>
      <c r="E253" t="str">
        <f t="shared" si="13"/>
        <v>Control Suitable for Original 4K Android LED Ultra HD UHD Vu Tv Remote with Non Voice Feature without google assistant</v>
      </c>
      <c r="F253" t="s">
        <v>459</v>
      </c>
      <c r="G253" t="str">
        <f t="shared" si="14"/>
        <v>RemoteControls</v>
      </c>
      <c r="H253" s="7" t="str">
        <f t="array" aca="1" ref="H253" ca="1">_xlfn.TEXTJOIN("", TRUE, IF((ROW(INDIRECT("1:" &amp; LEN(G253)))&gt;1) * (CODE(MID(G253, ROW(INDIRECT("1:" &amp; LEN(G253))), 1))&gt;=65) * (CODE(MID(G253, ROW(INDIRECT("1:" &amp; LEN(G253))), 1))&lt;=90), " " &amp; MID(G253, ROW(INDIRECT("1:" &amp; LEN(G253))), 1), MID(G253, ROW(INDIRECT("1:" &amp; LEN(G253))), 1)))</f>
        <v>Remote Controls</v>
      </c>
      <c r="I253">
        <v>499</v>
      </c>
      <c r="J253">
        <v>899</v>
      </c>
      <c r="K253" s="1">
        <v>0.44</v>
      </c>
      <c r="L253">
        <v>3.7</v>
      </c>
      <c r="M253" s="4">
        <v>185</v>
      </c>
      <c r="N253" t="s">
        <v>2197</v>
      </c>
      <c r="O253" t="str">
        <f t="shared" si="15"/>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v>
      </c>
      <c r="P253" t="s">
        <v>2198</v>
      </c>
      <c r="Q253" t="s">
        <v>2199</v>
      </c>
      <c r="R253" t="s">
        <v>2200</v>
      </c>
      <c r="S253" t="s">
        <v>2201</v>
      </c>
      <c r="T253" t="s">
        <v>2202</v>
      </c>
      <c r="U253" t="s">
        <v>2203</v>
      </c>
      <c r="V253" t="s">
        <v>2204</v>
      </c>
    </row>
    <row r="254" spans="1:22" x14ac:dyDescent="0.25">
      <c r="A254" t="s">
        <v>2205</v>
      </c>
      <c r="B254" t="s">
        <v>2206</v>
      </c>
      <c r="C254" t="str">
        <f t="shared" si="12"/>
        <v>Storite High Speed Micro USB 3.0 Cable A to Micro B for External and Desktop Hard Drives 45cm</v>
      </c>
      <c r="D254" t="str" cm="1">
        <f t="array" ref="D254">PROPER(_xlfn.TEXTJOIN(" ", TRUE, INDEX(_xlfn.FILTERXML("&lt;t&gt;&lt;s&gt;" &amp; SUBSTITUTE(C254," ","&lt;/s&gt;&lt;s&gt;") &amp; "&lt;/s&gt;&lt;/t&gt;", "//s"), _xlfn.SEQUENCE(4))))</f>
        <v>Storite High Speed Micro</v>
      </c>
      <c r="E254" t="str">
        <f t="shared" si="13"/>
        <v>Cable A to Micro B for External and Desktop Hard Drives 45cm</v>
      </c>
      <c r="F254" t="s">
        <v>17</v>
      </c>
      <c r="G254" t="str">
        <f t="shared" si="14"/>
        <v>USBCables</v>
      </c>
      <c r="H254" s="7" t="str">
        <f t="array" aca="1" ref="H254" ca="1">_xlfn.TEXTJOIN("", TRUE, IF((ROW(INDIRECT("1:" &amp; LEN(G254)))&gt;1) * (CODE(MID(G254, ROW(INDIRECT("1:" &amp; LEN(G254))), 1))&gt;=65) * (CODE(MID(G254, ROW(INDIRECT("1:" &amp; LEN(G254))), 1))&lt;=90), " " &amp; MID(G254, ROW(INDIRECT("1:" &amp; LEN(G254))), 1), MID(G254, ROW(INDIRECT("1:" &amp; LEN(G254))), 1)))</f>
        <v>U S B Cables</v>
      </c>
      <c r="I254">
        <v>299</v>
      </c>
      <c r="J254">
        <v>799</v>
      </c>
      <c r="K254" s="1">
        <v>0.63</v>
      </c>
      <c r="L254">
        <v>4.2</v>
      </c>
      <c r="M254" s="4">
        <v>2117</v>
      </c>
      <c r="N254" t="s">
        <v>2207</v>
      </c>
      <c r="O254" t="str">
        <f t="shared" si="15"/>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v>
      </c>
      <c r="P254" t="s">
        <v>2208</v>
      </c>
      <c r="Q254" t="s">
        <v>2209</v>
      </c>
      <c r="R254" t="s">
        <v>2210</v>
      </c>
      <c r="S254" t="s">
        <v>2211</v>
      </c>
      <c r="T254" t="s">
        <v>2212</v>
      </c>
      <c r="U254" t="s">
        <v>2213</v>
      </c>
      <c r="V254" t="s">
        <v>2214</v>
      </c>
    </row>
    <row r="255" spans="1:22" x14ac:dyDescent="0.25">
      <c r="A255" t="s">
        <v>2215</v>
      </c>
      <c r="B255" t="s">
        <v>2216</v>
      </c>
      <c r="C255" t="str">
        <f t="shared" si="12"/>
        <v>FLiX (Beetel) 3in1 (Type C|Micro|Iphone Lightening) Textured Pattern 3A Fast Charging Cable with QC and PD Support for Type C,Micro USB and Lightning Iphone Cable,Made in India,1.5 Meter Long Cable(T101)</v>
      </c>
      <c r="D255" t="str" cm="1">
        <f t="array" ref="D255">PROPER(_xlfn.TEXTJOIN(" ", TRUE, INDEX(_xlfn.FILTERXML("&lt;t&gt;&lt;s&gt;" &amp; SUBSTITUTE(C255," ","&lt;/s&gt;&lt;s&gt;") &amp; "&lt;/s&gt;&lt;/t&gt;", "//s"), _xlfn.SEQUENCE(4))))</f>
        <v>Flix (Beetel) 3In1 (Type</v>
      </c>
      <c r="E255" t="str">
        <f t="shared" si="13"/>
        <v>Textured Pattern 3A Fast Charging Cable with QC and PD Support for Type C,Micro USB and Lightning Iphone Cable,Made in India,1.5 Meter Long Cable(T101)</v>
      </c>
      <c r="F255" t="s">
        <v>17</v>
      </c>
      <c r="G255" t="str">
        <f t="shared" si="14"/>
        <v>USBCables</v>
      </c>
      <c r="H255" s="7" t="str">
        <f t="array" aca="1" ref="H255" ca="1">_xlfn.TEXTJOIN("", TRUE, IF((ROW(INDIRECT("1:" &amp; LEN(G255)))&gt;1) * (CODE(MID(G255, ROW(INDIRECT("1:" &amp; LEN(G255))), 1))&gt;=65) * (CODE(MID(G255, ROW(INDIRECT("1:" &amp; LEN(G255))), 1))&lt;=90), " " &amp; MID(G255, ROW(INDIRECT("1:" &amp; LEN(G255))), 1), MID(G255, ROW(INDIRECT("1:" &amp; LEN(G255))), 1)))</f>
        <v>U S B Cables</v>
      </c>
      <c r="I255">
        <v>182</v>
      </c>
      <c r="J255">
        <v>599</v>
      </c>
      <c r="K255" s="1">
        <v>0.7</v>
      </c>
      <c r="L255">
        <v>4</v>
      </c>
      <c r="M255" s="4">
        <v>9378</v>
      </c>
      <c r="N255" t="s">
        <v>2217</v>
      </c>
      <c r="O255" t="str">
        <f t="shared" si="15"/>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v>
      </c>
      <c r="P255" t="s">
        <v>234</v>
      </c>
      <c r="Q255" t="s">
        <v>235</v>
      </c>
      <c r="R255" t="s">
        <v>236</v>
      </c>
      <c r="S255" t="s">
        <v>237</v>
      </c>
      <c r="T255" t="s">
        <v>1556</v>
      </c>
      <c r="U255" t="s">
        <v>2218</v>
      </c>
      <c r="V255" t="s">
        <v>2219</v>
      </c>
    </row>
    <row r="256" spans="1:22" x14ac:dyDescent="0.25">
      <c r="A256" t="s">
        <v>2220</v>
      </c>
      <c r="B256" t="s">
        <v>2221</v>
      </c>
      <c r="C256" t="str">
        <f t="shared" si="12"/>
        <v>SVM Products Unbreakable Set Top Box Stand with Dual Remote Holder (Black)</v>
      </c>
      <c r="D256" t="str" cm="1">
        <f t="array" ref="D256">PROPER(_xlfn.TEXTJOIN(" ", TRUE, INDEX(_xlfn.FILTERXML("&lt;t&gt;&lt;s&gt;" &amp; SUBSTITUTE(C256," ","&lt;/s&gt;&lt;s&gt;") &amp; "&lt;/s&gt;&lt;/t&gt;", "//s"), _xlfn.SEQUENCE(4))))</f>
        <v>Svm Products Unbreakable Set</v>
      </c>
      <c r="E256" t="str">
        <f t="shared" si="13"/>
        <v>Stand with Dual Remote Holder (Black)</v>
      </c>
      <c r="F256" t="s">
        <v>640</v>
      </c>
      <c r="G256" t="str">
        <f t="shared" si="14"/>
        <v>TVWall&amp;CeilingMounts</v>
      </c>
      <c r="H256" s="7" t="str">
        <f t="array" aca="1" ref="H256" ca="1">_xlfn.TEXTJOIN("", TRUE, IF((ROW(INDIRECT("1:" &amp; LEN(G256)))&gt;1) * (CODE(MID(G256, ROW(INDIRECT("1:" &amp; LEN(G256))), 1))&gt;=65) * (CODE(MID(G256, ROW(INDIRECT("1:" &amp; LEN(G256))), 1))&lt;=90), " " &amp; MID(G256, ROW(INDIRECT("1:" &amp; LEN(G256))), 1), MID(G256, ROW(INDIRECT("1:" &amp; LEN(G256))), 1)))</f>
        <v>T V Wall&amp; Ceiling Mounts</v>
      </c>
      <c r="I256">
        <v>96</v>
      </c>
      <c r="J256">
        <v>399</v>
      </c>
      <c r="K256" s="1">
        <v>0.76</v>
      </c>
      <c r="L256">
        <v>3.6</v>
      </c>
      <c r="M256" s="4">
        <v>1796</v>
      </c>
      <c r="N256" t="s">
        <v>2222</v>
      </c>
      <c r="O256" t="str">
        <f t="shared" si="15"/>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v>
      </c>
      <c r="P256" t="s">
        <v>2223</v>
      </c>
      <c r="Q256" t="s">
        <v>2224</v>
      </c>
      <c r="R256" t="s">
        <v>2225</v>
      </c>
      <c r="S256" t="s">
        <v>2226</v>
      </c>
      <c r="T256" t="s">
        <v>2227</v>
      </c>
      <c r="U256" t="s">
        <v>2228</v>
      </c>
      <c r="V256" t="s">
        <v>2229</v>
      </c>
    </row>
    <row r="257" spans="1:22" x14ac:dyDescent="0.25">
      <c r="A257" t="s">
        <v>2230</v>
      </c>
      <c r="B257" t="s">
        <v>2231</v>
      </c>
      <c r="C257" t="str">
        <f t="shared" si="12"/>
        <v>VU 164 cm (65 inches) The GloLED Series 4K Smart LED Google TV 65GloLED (Grey)</v>
      </c>
      <c r="D257" t="str" cm="1">
        <f t="array" ref="D257">PROPER(_xlfn.TEXTJOIN(" ", TRUE, INDEX(_xlfn.FILTERXML("&lt;t&gt;&lt;s&gt;" &amp; SUBSTITUTE(C257," ","&lt;/s&gt;&lt;s&gt;") &amp; "&lt;/s&gt;&lt;/t&gt;", "//s"), _xlfn.SEQUENCE(4))))</f>
        <v>Vu 164 Cm (65</v>
      </c>
      <c r="E257" t="str">
        <f t="shared" si="13"/>
        <v>GloLED Series 4K Smart LED Google TV 65GloLED (Grey)</v>
      </c>
      <c r="F257" t="s">
        <v>167</v>
      </c>
      <c r="G257" t="str">
        <f t="shared" si="14"/>
        <v>SmartTelevisions</v>
      </c>
      <c r="H257" s="7" t="str">
        <f t="array" aca="1" ref="H257" ca="1">_xlfn.TEXTJOIN("", TRUE, IF((ROW(INDIRECT("1:" &amp; LEN(G257)))&gt;1) * (CODE(MID(G257, ROW(INDIRECT("1:" &amp; LEN(G257))), 1))&gt;=65) * (CODE(MID(G257, ROW(INDIRECT("1:" &amp; LEN(G257))), 1))&lt;=90), " " &amp; MID(G257, ROW(INDIRECT("1:" &amp; LEN(G257))), 1), MID(G257, ROW(INDIRECT("1:" &amp; LEN(G257))), 1)))</f>
        <v>Smart Televisions</v>
      </c>
      <c r="I257" s="2">
        <v>54990</v>
      </c>
      <c r="J257" s="2">
        <v>85000</v>
      </c>
      <c r="K257" s="1">
        <v>0.35</v>
      </c>
      <c r="L257">
        <v>4.3</v>
      </c>
      <c r="M257" s="4">
        <v>3587</v>
      </c>
      <c r="N257" t="s">
        <v>978</v>
      </c>
      <c r="O257" t="str">
        <f t="shared" si="15"/>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257" t="s">
        <v>979</v>
      </c>
      <c r="Q257" t="s">
        <v>980</v>
      </c>
      <c r="R257" t="s">
        <v>981</v>
      </c>
      <c r="S257" t="s">
        <v>982</v>
      </c>
      <c r="T257" t="s">
        <v>983</v>
      </c>
      <c r="U257" t="s">
        <v>2232</v>
      </c>
      <c r="V257" t="s">
        <v>2233</v>
      </c>
    </row>
    <row r="258" spans="1:22" x14ac:dyDescent="0.25">
      <c r="A258" t="s">
        <v>2234</v>
      </c>
      <c r="B258" t="s">
        <v>2235</v>
      </c>
      <c r="C258" t="str">
        <f t="shared" ref="C258:C321" si="16">TRIM(SUBSTITUTE(SUBSTITUTE(SUBSTITUTE(SUBSTITUTE(SUBSTITUTE(SUBSTITUTE(B258,"&amp;","and"),"&lt;",""),"&gt;",""),"/"," "),CHAR(160)," "),CHAR(10)," "))</f>
        <v>CableCreation RCA to 3.5mm Male Audio Cable, 3.5mm to 2RCA Cable Male RCA Cable,Y Splitter Stereo Jack Cable for Home Theater,Subwoofer, Receiver, Speakers and More (3Feet 0.9Meter,Black)</v>
      </c>
      <c r="D258" t="str" cm="1">
        <f t="array" ref="D258">PROPER(_xlfn.TEXTJOIN(" ", TRUE, INDEX(_xlfn.FILTERXML("&lt;t&gt;&lt;s&gt;" &amp; SUBSTITUTE(C258," ","&lt;/s&gt;&lt;s&gt;") &amp; "&lt;/s&gt;&lt;/t&gt;", "//s"), _xlfn.SEQUENCE(4))))</f>
        <v>Cablecreation Rca To 3.5Mm</v>
      </c>
      <c r="E258" t="str">
        <f t="shared" si="13"/>
        <v>Cable, 3.5mm to 2RCA Cable Male RCA Cable,Y Splitter Stereo Jack Cable for Home Theater,Subwoofer, Receiver, Speakers and More (3Feet 0.9Meter,Black)</v>
      </c>
      <c r="F258" t="s">
        <v>1162</v>
      </c>
      <c r="G258" t="str">
        <f t="shared" si="14"/>
        <v>RCACables</v>
      </c>
      <c r="H258" s="7" t="str">
        <f t="array" aca="1" ref="H258" ca="1">_xlfn.TEXTJOIN("", TRUE, IF((ROW(INDIRECT("1:" &amp; LEN(G258)))&gt;1) * (CODE(MID(G258, ROW(INDIRECT("1:" &amp; LEN(G258))), 1))&gt;=65) * (CODE(MID(G258, ROW(INDIRECT("1:" &amp; LEN(G258))), 1))&lt;=90), " " &amp; MID(G258, ROW(INDIRECT("1:" &amp; LEN(G258))), 1), MID(G258, ROW(INDIRECT("1:" &amp; LEN(G258))), 1)))</f>
        <v>R C A Cables</v>
      </c>
      <c r="I258">
        <v>439</v>
      </c>
      <c r="J258">
        <v>758</v>
      </c>
      <c r="K258" s="1">
        <v>0.42</v>
      </c>
      <c r="L258">
        <v>4.2</v>
      </c>
      <c r="M258" s="4">
        <v>4296</v>
      </c>
      <c r="N258" t="s">
        <v>13032</v>
      </c>
      <c r="O258" t="str">
        <f t="shared" si="15"/>
        <v>Üõícablecreation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Us|Üõífantastic Sound Quality„Äë:Oxygen Free Copper And Gold Plated Plugs Ensure Optimal Signal Stereo Audio Transmission,Bringing You A Good Feeling|Üõíbi-Directional„Äë:This 3.5Mm Rca Male Cable Works Both Directions,From Rca Out To 3.5Mm In Or From 3.5Mm In To Rca Out. Please Note: You Cannot Choose Same Directions For Use Simultaneously.It Must One Side In,The Other Side Out|Üõí24K Gold Plated Connectors„Äë:Professional Quality 24K Gold Plated Connectors Which Protect The Cables From Corrosion While Ensuring A Premium Connection For The Best Possible Audio Transfer Year After Year|Üõícompatible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v>
      </c>
      <c r="P258" t="s">
        <v>2236</v>
      </c>
      <c r="Q258" t="s">
        <v>2237</v>
      </c>
      <c r="R258" t="s">
        <v>2238</v>
      </c>
      <c r="S258" t="s">
        <v>2239</v>
      </c>
      <c r="T258" t="s">
        <v>2240</v>
      </c>
      <c r="U258" t="s">
        <v>2241</v>
      </c>
      <c r="V258" t="s">
        <v>2242</v>
      </c>
    </row>
    <row r="259" spans="1:22" x14ac:dyDescent="0.25">
      <c r="A259" t="s">
        <v>2243</v>
      </c>
      <c r="B259" t="s">
        <v>2244</v>
      </c>
      <c r="C259" t="str">
        <f t="shared" si="16"/>
        <v>Wayona USB Type C Fast Charging Cable Charger Cord 3A QC 3.0 Data Cable Compatible with Samsung Galaxy S10e S10 S9 S8 S20 Plus, Note 10 9 8, M51 A40 A50 A70, Moto G7 G8 (1M, Grey)</v>
      </c>
      <c r="D259" t="str" cm="1">
        <f t="array" ref="D259">PROPER(_xlfn.TEXTJOIN(" ", TRUE, INDEX(_xlfn.FILTERXML("&lt;t&gt;&lt;s&gt;" &amp; SUBSTITUTE(C259," ","&lt;/s&gt;&lt;s&gt;") &amp; "&lt;/s&gt;&lt;/t&gt;", "//s"), _xlfn.SEQUENCE(4))))</f>
        <v>Wayona Usb Type C</v>
      </c>
      <c r="E259" t="str">
        <f t="shared" ref="E259:E322" si="17">IFERROR(TRIM(MID(C259, FIND("~", SUBSTITUTE(C259, " ", "~", 6)) + 1, LEN(C259))), "")</f>
        <v>Cable Charger Cord 3A QC 3.0 Data Cable Compatible with Samsung Galaxy S10e S10 S9 S8 S20 Plus, Note 10 9 8, M51 A40 A50 A70, Moto G7 G8 (1M, Grey)</v>
      </c>
      <c r="F259" t="s">
        <v>17</v>
      </c>
      <c r="G259" t="str">
        <f t="shared" ref="G259:G322" si="18">TRIM(RIGHT(SUBSTITUTE(F259, "|", REPT(" ", 100)), 100))</f>
        <v>USBCables</v>
      </c>
      <c r="H259" s="7" t="str">
        <f t="array" aca="1" ref="H259" ca="1">_xlfn.TEXTJOIN("", TRUE, IF((ROW(INDIRECT("1:" &amp; LEN(G259)))&gt;1) * (CODE(MID(G259, ROW(INDIRECT("1:" &amp; LEN(G259))), 1))&gt;=65) * (CODE(MID(G259, ROW(INDIRECT("1:" &amp; LEN(G259))), 1))&lt;=90), " " &amp; MID(G259, ROW(INDIRECT("1:" &amp; LEN(G259))), 1), MID(G259, ROW(INDIRECT("1:" &amp; LEN(G259))), 1)))</f>
        <v>U S B Cables</v>
      </c>
      <c r="I259">
        <v>299</v>
      </c>
      <c r="J259">
        <v>999</v>
      </c>
      <c r="K259" s="1">
        <v>0.7</v>
      </c>
      <c r="L259">
        <v>4.3</v>
      </c>
      <c r="M259" s="4">
        <v>2651</v>
      </c>
      <c r="N259" t="s">
        <v>2245</v>
      </c>
      <c r="O259" t="str">
        <f t="shared" ref="O259:O322" si="19">PROPER(TRIM(SUBSTITUTE(SUBSTITUTE(SUBSTITUTE(SUBSTITUTE(SUBSTITUTE(SUBSTITUTE(SUBSTITUTE(SUBSTITUTE(SUBSTITUTE(N259,CHAR(10)," "),CHAR(13)," "),CHAR(160)," "), "•", ""), "  ", " "), "..", "."), ",,", ","), " ,", ","), ", ", ", ")))</f>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v>
      </c>
      <c r="P259" t="s">
        <v>1527</v>
      </c>
      <c r="Q259" t="s">
        <v>1528</v>
      </c>
      <c r="R259" t="s">
        <v>1529</v>
      </c>
      <c r="S259" t="s">
        <v>1530</v>
      </c>
      <c r="T259" t="s">
        <v>1531</v>
      </c>
      <c r="U259" t="s">
        <v>1532</v>
      </c>
      <c r="V259" t="s">
        <v>2246</v>
      </c>
    </row>
    <row r="260" spans="1:22" x14ac:dyDescent="0.25">
      <c r="A260" t="s">
        <v>2247</v>
      </c>
      <c r="B260" t="s">
        <v>2248</v>
      </c>
      <c r="C260" t="str">
        <f t="shared" si="16"/>
        <v>boAt Rugged V3 Braided Micro USB Cable (Pearl White)</v>
      </c>
      <c r="D260" t="str" cm="1">
        <f t="array" ref="D260">PROPER(_xlfn.TEXTJOIN(" ", TRUE, INDEX(_xlfn.FILTERXML("&lt;t&gt;&lt;s&gt;" &amp; SUBSTITUTE(C260," ","&lt;/s&gt;&lt;s&gt;") &amp; "&lt;/s&gt;&lt;/t&gt;", "//s"), _xlfn.SEQUENCE(4))))</f>
        <v>Boat Rugged V3 Braided</v>
      </c>
      <c r="E260" t="str">
        <f t="shared" si="17"/>
        <v>Cable (Pearl White)</v>
      </c>
      <c r="F260" t="s">
        <v>17</v>
      </c>
      <c r="G260" t="str">
        <f t="shared" si="18"/>
        <v>USBCables</v>
      </c>
      <c r="H260" s="7" t="str">
        <f t="array" aca="1" ref="H260" ca="1">_xlfn.TEXTJOIN("", TRUE, IF((ROW(INDIRECT("1:" &amp; LEN(G260)))&gt;1) * (CODE(MID(G260, ROW(INDIRECT("1:" &amp; LEN(G260))), 1))&gt;=65) * (CODE(MID(G260, ROW(INDIRECT("1:" &amp; LEN(G260))), 1))&lt;=90), " " &amp; MID(G260, ROW(INDIRECT("1:" &amp; LEN(G260))), 1), MID(G260, ROW(INDIRECT("1:" &amp; LEN(G260))), 1)))</f>
        <v>U S B Cables</v>
      </c>
      <c r="I260">
        <v>299</v>
      </c>
      <c r="J260">
        <v>799</v>
      </c>
      <c r="K260" s="1">
        <v>0.63</v>
      </c>
      <c r="L260">
        <v>4.2</v>
      </c>
      <c r="M260" s="4">
        <v>94363</v>
      </c>
      <c r="N260" t="s">
        <v>2249</v>
      </c>
      <c r="O260" t="str">
        <f t="shared" si="19"/>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v>
      </c>
      <c r="P260" t="s">
        <v>48</v>
      </c>
      <c r="Q260" t="s">
        <v>49</v>
      </c>
      <c r="R260" t="s">
        <v>50</v>
      </c>
      <c r="S260" t="s">
        <v>51</v>
      </c>
      <c r="T260" t="s">
        <v>52</v>
      </c>
      <c r="U260" t="s">
        <v>2250</v>
      </c>
      <c r="V260" t="s">
        <v>2251</v>
      </c>
    </row>
    <row r="261" spans="1:22" x14ac:dyDescent="0.25">
      <c r="A261" t="s">
        <v>2252</v>
      </c>
      <c r="B261" t="s">
        <v>2253</v>
      </c>
      <c r="C261" t="str">
        <f t="shared" si="16"/>
        <v>Amazon Basics USB A to Lightning PVC Molded Nylon MFi Certified Charging Cable (Black, 1.2 meter)</v>
      </c>
      <c r="D261" t="str" cm="1">
        <f t="array" ref="D261">PROPER(_xlfn.TEXTJOIN(" ", TRUE, INDEX(_xlfn.FILTERXML("&lt;t&gt;&lt;s&gt;" &amp; SUBSTITUTE(C261," ","&lt;/s&gt;&lt;s&gt;") &amp; "&lt;/s&gt;&lt;/t&gt;", "//s"), _xlfn.SEQUENCE(4))))</f>
        <v>Amazon Basics Usb A</v>
      </c>
      <c r="E261" t="str">
        <f t="shared" si="17"/>
        <v>PVC Molded Nylon MFi Certified Charging Cable (Black, 1.2 meter)</v>
      </c>
      <c r="F261" t="s">
        <v>17</v>
      </c>
      <c r="G261" t="str">
        <f t="shared" si="18"/>
        <v>USBCables</v>
      </c>
      <c r="H261" s="7" t="str">
        <f t="array" aca="1" ref="H261" ca="1">_xlfn.TEXTJOIN("", TRUE, IF((ROW(INDIRECT("1:" &amp; LEN(G261)))&gt;1) * (CODE(MID(G261, ROW(INDIRECT("1:" &amp; LEN(G261))), 1))&gt;=65) * (CODE(MID(G261, ROW(INDIRECT("1:" &amp; LEN(G261))), 1))&lt;=90), " " &amp; MID(G261, ROW(INDIRECT("1:" &amp; LEN(G261))), 1), MID(G261, ROW(INDIRECT("1:" &amp; LEN(G261))), 1)))</f>
        <v>U S B Cables</v>
      </c>
      <c r="I261">
        <v>789</v>
      </c>
      <c r="J261" s="2">
        <v>1999</v>
      </c>
      <c r="K261" s="1">
        <v>0.61</v>
      </c>
      <c r="L261">
        <v>4.2</v>
      </c>
      <c r="M261" s="4">
        <v>34540</v>
      </c>
      <c r="N261" t="s">
        <v>2254</v>
      </c>
      <c r="O261" t="str">
        <f t="shared" si="19"/>
        <v>Mfi-Certified Charging Cable¬†For Charging Apple Devices|Compatible With Iphone 13, 12, 11; 13, 12,11 Pro; 13, 12 11 Pro Max; 13, 12 Mini; Xs, Xs Max, Xr, X; 8 Plus, 8; 7 Plus,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v>
      </c>
      <c r="P261" t="s">
        <v>2255</v>
      </c>
      <c r="Q261" t="s">
        <v>2256</v>
      </c>
      <c r="R261" t="s">
        <v>2257</v>
      </c>
      <c r="S261" t="s">
        <v>2258</v>
      </c>
      <c r="T261" t="s">
        <v>2259</v>
      </c>
      <c r="U261" t="s">
        <v>2260</v>
      </c>
      <c r="V261" t="s">
        <v>2261</v>
      </c>
    </row>
    <row r="262" spans="1:22" x14ac:dyDescent="0.25">
      <c r="A262" t="s">
        <v>2262</v>
      </c>
      <c r="B262" t="s">
        <v>2263</v>
      </c>
      <c r="C262" t="str">
        <f t="shared" si="16"/>
        <v>AmazonBasics - High-Speed Male to Female HDMI Extension Cable - 6 Feet</v>
      </c>
      <c r="D262" t="str" cm="1">
        <f t="array" ref="D262">PROPER(_xlfn.TEXTJOIN(" ", TRUE, INDEX(_xlfn.FILTERXML("&lt;t&gt;&lt;s&gt;" &amp; SUBSTITUTE(C262," ","&lt;/s&gt;&lt;s&gt;") &amp; "&lt;/s&gt;&lt;/t&gt;", "//s"), _xlfn.SEQUENCE(4))))</f>
        <v>Amazonbasics - High-Speed Male</v>
      </c>
      <c r="E262" t="str">
        <f t="shared" si="17"/>
        <v>HDMI Extension Cable - 6 Feet</v>
      </c>
      <c r="F262" t="s">
        <v>127</v>
      </c>
      <c r="G262" t="str">
        <f t="shared" si="18"/>
        <v>HDMICables</v>
      </c>
      <c r="H262" s="7" t="str">
        <f t="array" aca="1" ref="H262" ca="1">_xlfn.TEXTJOIN("", TRUE, IF((ROW(INDIRECT("1:" &amp; LEN(G262)))&gt;1) * (CODE(MID(G262, ROW(INDIRECT("1:" &amp; LEN(G262))), 1))&gt;=65) * (CODE(MID(G262, ROW(INDIRECT("1:" &amp; LEN(G262))), 1))&lt;=90), " " &amp; MID(G262, ROW(INDIRECT("1:" &amp; LEN(G262))), 1), MID(G262, ROW(INDIRECT("1:" &amp; LEN(G262))), 1)))</f>
        <v>H D M I Cables</v>
      </c>
      <c r="I262">
        <v>299</v>
      </c>
      <c r="J262">
        <v>700</v>
      </c>
      <c r="K262" s="1">
        <v>0.56999999999999995</v>
      </c>
      <c r="L262">
        <v>4.4000000000000004</v>
      </c>
      <c r="M262" s="4">
        <v>8714</v>
      </c>
      <c r="N262" t="s">
        <v>2264</v>
      </c>
      <c r="O262" t="str">
        <f t="shared" si="19"/>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v>
      </c>
      <c r="P262" t="s">
        <v>2265</v>
      </c>
      <c r="Q262" t="s">
        <v>2266</v>
      </c>
      <c r="R262" t="s">
        <v>2267</v>
      </c>
      <c r="S262" t="s">
        <v>2268</v>
      </c>
      <c r="T262" t="s">
        <v>2269</v>
      </c>
      <c r="U262" t="s">
        <v>2270</v>
      </c>
      <c r="V262" t="s">
        <v>2271</v>
      </c>
    </row>
    <row r="263" spans="1:22" x14ac:dyDescent="0.25">
      <c r="A263" t="s">
        <v>2272</v>
      </c>
      <c r="B263" t="s">
        <v>2273</v>
      </c>
      <c r="C263" t="str">
        <f t="shared" si="16"/>
        <v>Wayona Nylon Braided Usb Type C 3Ft 1M 3A Fast Charger Cable For Samsung Galaxy S9 S8 (Wc3Cb1, Black)</v>
      </c>
      <c r="D263" t="str" cm="1">
        <f t="array" ref="D263">PROPER(_xlfn.TEXTJOIN(" ", TRUE, INDEX(_xlfn.FILTERXML("&lt;t&gt;&lt;s&gt;" &amp; SUBSTITUTE(C263," ","&lt;/s&gt;&lt;s&gt;") &amp; "&lt;/s&gt;&lt;/t&gt;", "//s"), _xlfn.SEQUENCE(4))))</f>
        <v>Wayona Nylon Braided Usb</v>
      </c>
      <c r="E263" t="str">
        <f t="shared" si="17"/>
        <v>3Ft 1M 3A Fast Charger Cable For Samsung Galaxy S9 S8 (Wc3Cb1, Black)</v>
      </c>
      <c r="F263" t="s">
        <v>17</v>
      </c>
      <c r="G263" t="str">
        <f t="shared" si="18"/>
        <v>USBCables</v>
      </c>
      <c r="H263" s="7" t="str">
        <f t="array" aca="1" ref="H263" ca="1">_xlfn.TEXTJOIN("", TRUE, IF((ROW(INDIRECT("1:" &amp; LEN(G263)))&gt;1) * (CODE(MID(G263, ROW(INDIRECT("1:" &amp; LEN(G263))), 1))&gt;=65) * (CODE(MID(G263, ROW(INDIRECT("1:" &amp; LEN(G263))), 1))&lt;=90), " " &amp; MID(G263, ROW(INDIRECT("1:" &amp; LEN(G263))), 1), MID(G263, ROW(INDIRECT("1:" &amp; LEN(G263))), 1)))</f>
        <v>U S B Cables</v>
      </c>
      <c r="I263">
        <v>325</v>
      </c>
      <c r="J263" s="2">
        <v>1099</v>
      </c>
      <c r="K263" s="1">
        <v>0.7</v>
      </c>
      <c r="L263">
        <v>4.2</v>
      </c>
      <c r="M263" s="4">
        <v>10576</v>
      </c>
      <c r="N263" t="s">
        <v>2274</v>
      </c>
      <c r="O263" t="str">
        <f t="shared" si="19"/>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v>
      </c>
      <c r="P263" t="s">
        <v>786</v>
      </c>
      <c r="Q263" t="s">
        <v>787</v>
      </c>
      <c r="R263" t="s">
        <v>788</v>
      </c>
      <c r="S263" t="s">
        <v>789</v>
      </c>
      <c r="T263" t="s">
        <v>790</v>
      </c>
      <c r="U263" t="s">
        <v>2275</v>
      </c>
      <c r="V263" t="s">
        <v>2276</v>
      </c>
    </row>
    <row r="264" spans="1:22" x14ac:dyDescent="0.25">
      <c r="A264" t="s">
        <v>2277</v>
      </c>
      <c r="B264" t="s">
        <v>2278</v>
      </c>
      <c r="C264" t="str">
        <f t="shared" si="16"/>
        <v>Belkin Apple Certified Lightning to USB Charge and Sync Tough Braided Cable for iPhone, iPad, Air Pods, 3.3 feet (1 meters) ‚Äì Black</v>
      </c>
      <c r="D264" t="str" cm="1">
        <f t="array" ref="D264">PROPER(_xlfn.TEXTJOIN(" ", TRUE, INDEX(_xlfn.FILTERXML("&lt;t&gt;&lt;s&gt;" &amp; SUBSTITUTE(C264," ","&lt;/s&gt;&lt;s&gt;") &amp; "&lt;/s&gt;&lt;/t&gt;", "//s"), _xlfn.SEQUENCE(4))))</f>
        <v>Belkin Apple Certified Lightning</v>
      </c>
      <c r="E264" t="str">
        <f t="shared" si="17"/>
        <v>Charge and Sync Tough Braided Cable for iPhone, iPad, Air Pods, 3.3 feet (1 meters) ‚Äì Black</v>
      </c>
      <c r="F264" t="s">
        <v>17</v>
      </c>
      <c r="G264" t="str">
        <f t="shared" si="18"/>
        <v>USBCables</v>
      </c>
      <c r="H264" s="7" t="str">
        <f t="array" aca="1" ref="H264" ca="1">_xlfn.TEXTJOIN("", TRUE, IF((ROW(INDIRECT("1:" &amp; LEN(G264)))&gt;1) * (CODE(MID(G264, ROW(INDIRECT("1:" &amp; LEN(G264))), 1))&gt;=65) * (CODE(MID(G264, ROW(INDIRECT("1:" &amp; LEN(G264))), 1))&lt;=90), " " &amp; MID(G264, ROW(INDIRECT("1:" &amp; LEN(G264))), 1), MID(G264, ROW(INDIRECT("1:" &amp; LEN(G264))), 1)))</f>
        <v>U S B Cables</v>
      </c>
      <c r="I264" s="2">
        <v>1299</v>
      </c>
      <c r="J264" s="2">
        <v>1999</v>
      </c>
      <c r="K264" s="1">
        <v>0.35</v>
      </c>
      <c r="L264">
        <v>4.4000000000000004</v>
      </c>
      <c r="M264" s="4">
        <v>7318</v>
      </c>
      <c r="N264" t="s">
        <v>2279</v>
      </c>
      <c r="O264" t="str">
        <f t="shared" si="19"/>
        <v>The Belkin Difference: Pioneer In Technology And Innovation For 35 Years.</v>
      </c>
      <c r="P264" t="s">
        <v>1717</v>
      </c>
      <c r="Q264" t="s">
        <v>1718</v>
      </c>
      <c r="R264" t="s">
        <v>1719</v>
      </c>
      <c r="S264" t="s">
        <v>1720</v>
      </c>
      <c r="T264" t="s">
        <v>1721</v>
      </c>
      <c r="U264" t="s">
        <v>2280</v>
      </c>
      <c r="V264" t="s">
        <v>2281</v>
      </c>
    </row>
    <row r="265" spans="1:22" x14ac:dyDescent="0.25">
      <c r="A265" t="s">
        <v>2282</v>
      </c>
      <c r="B265" t="s">
        <v>2283</v>
      </c>
      <c r="C265" t="str">
        <f t="shared" si="16"/>
        <v>7SEVEN Compatible LG TV Remote Suitable for LG Non Magic Smart tv Remote Control (Mouse and Voice Non-Support) MR20GA Prime Video and Netflix Hotkeys</v>
      </c>
      <c r="D265" t="str" cm="1">
        <f t="array" ref="D265">PROPER(_xlfn.TEXTJOIN(" ", TRUE, INDEX(_xlfn.FILTERXML("&lt;t&gt;&lt;s&gt;" &amp; SUBSTITUTE(C265," ","&lt;/s&gt;&lt;s&gt;") &amp; "&lt;/s&gt;&lt;/t&gt;", "//s"), _xlfn.SEQUENCE(4))))</f>
        <v>7Seven Compatible Lg Tv</v>
      </c>
      <c r="E265" t="str">
        <f t="shared" si="17"/>
        <v>for LG Non Magic Smart tv Remote Control (Mouse and Voice Non-Support) MR20GA Prime Video and Netflix Hotkeys</v>
      </c>
      <c r="F265" t="s">
        <v>459</v>
      </c>
      <c r="G265" t="str">
        <f t="shared" si="18"/>
        <v>RemoteControls</v>
      </c>
      <c r="H265" s="7" t="str">
        <f t="array" aca="1" ref="H265" ca="1">_xlfn.TEXTJOIN("", TRUE, IF((ROW(INDIRECT("1:" &amp; LEN(G265)))&gt;1) * (CODE(MID(G265, ROW(INDIRECT("1:" &amp; LEN(G265))), 1))&gt;=65) * (CODE(MID(G265, ROW(INDIRECT("1:" &amp; LEN(G265))), 1))&lt;=90), " " &amp; MID(G265, ROW(INDIRECT("1:" &amp; LEN(G265))), 1), MID(G265, ROW(INDIRECT("1:" &amp; LEN(G265))), 1)))</f>
        <v>Remote Controls</v>
      </c>
      <c r="I265">
        <v>790</v>
      </c>
      <c r="J265" s="2">
        <v>1999</v>
      </c>
      <c r="K265" s="1">
        <v>0.6</v>
      </c>
      <c r="L265">
        <v>3</v>
      </c>
      <c r="M265" s="4">
        <v>103</v>
      </c>
      <c r="N265" t="s">
        <v>2284</v>
      </c>
      <c r="O265" t="str">
        <f t="shared" si="19"/>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v>
      </c>
      <c r="P265" t="s">
        <v>2285</v>
      </c>
      <c r="Q265" t="s">
        <v>2286</v>
      </c>
      <c r="R265" t="s">
        <v>2287</v>
      </c>
      <c r="S265" t="s">
        <v>2288</v>
      </c>
      <c r="T265" t="s">
        <v>2289</v>
      </c>
      <c r="U265" t="s">
        <v>2290</v>
      </c>
      <c r="V265" t="s">
        <v>2291</v>
      </c>
    </row>
    <row r="266" spans="1:22" x14ac:dyDescent="0.25">
      <c r="A266" t="s">
        <v>2292</v>
      </c>
      <c r="B266" t="s">
        <v>2293</v>
      </c>
      <c r="C266" t="str">
        <f t="shared" si="16"/>
        <v>Realme Smart TV Stick 4K</v>
      </c>
      <c r="D266" t="str" cm="1">
        <f t="array" ref="D266">PROPER(_xlfn.TEXTJOIN(" ", TRUE, INDEX(_xlfn.FILTERXML("&lt;t&gt;&lt;s&gt;" &amp; SUBSTITUTE(C266," ","&lt;/s&gt;&lt;s&gt;") &amp; "&lt;/s&gt;&lt;/t&gt;", "//s"), _xlfn.SEQUENCE(4))))</f>
        <v>Realme Smart Tv Stick</v>
      </c>
      <c r="E266" t="str">
        <f t="shared" si="17"/>
        <v/>
      </c>
      <c r="F266" t="s">
        <v>2294</v>
      </c>
      <c r="G266" t="str">
        <f t="shared" si="18"/>
        <v>StreamingClients</v>
      </c>
      <c r="H266" s="7" t="str">
        <f t="array" aca="1" ref="H266" ca="1">_xlfn.TEXTJOIN("", TRUE, IF((ROW(INDIRECT("1:" &amp; LEN(G266)))&gt;1) * (CODE(MID(G266, ROW(INDIRECT("1:" &amp; LEN(G266))), 1))&gt;=65) * (CODE(MID(G266, ROW(INDIRECT("1:" &amp; LEN(G266))), 1))&lt;=90), " " &amp; MID(G266, ROW(INDIRECT("1:" &amp; LEN(G266))), 1), MID(G266, ROW(INDIRECT("1:" &amp; LEN(G266))), 1)))</f>
        <v>Streaming Clients</v>
      </c>
      <c r="I266" s="2">
        <v>4699</v>
      </c>
      <c r="J266" s="2">
        <v>4699</v>
      </c>
      <c r="K266" s="1">
        <v>0</v>
      </c>
      <c r="L266">
        <v>4.5</v>
      </c>
      <c r="M266" s="4">
        <v>224</v>
      </c>
      <c r="N266" t="s">
        <v>2295</v>
      </c>
      <c r="O266" t="str">
        <f t="shared" si="19"/>
        <v>Type: Hdmi|Power Requirement: Dc 5 V|Number Of Devices Supported: 1</v>
      </c>
      <c r="P266" t="s">
        <v>2296</v>
      </c>
      <c r="Q266" t="s">
        <v>2297</v>
      </c>
      <c r="R266" t="s">
        <v>2298</v>
      </c>
      <c r="S266" t="s">
        <v>2299</v>
      </c>
      <c r="T266" t="s">
        <v>2300</v>
      </c>
      <c r="U266" t="s">
        <v>2301</v>
      </c>
      <c r="V266" t="s">
        <v>2302</v>
      </c>
    </row>
    <row r="267" spans="1:22" x14ac:dyDescent="0.25">
      <c r="A267" t="s">
        <v>2303</v>
      </c>
      <c r="B267" t="s">
        <v>2304</v>
      </c>
      <c r="C267" t="str">
        <f t="shared" si="16"/>
        <v>Acer 100 cm (40 inches) P Series Full HD Android Smart LED TV AR40AR2841FDFL (Black)</v>
      </c>
      <c r="D267" t="str" cm="1">
        <f t="array" ref="D267">PROPER(_xlfn.TEXTJOIN(" ", TRUE, INDEX(_xlfn.FILTERXML("&lt;t&gt;&lt;s&gt;" &amp; SUBSTITUTE(C267," ","&lt;/s&gt;&lt;s&gt;") &amp; "&lt;/s&gt;&lt;/t&gt;", "//s"), _xlfn.SEQUENCE(4))))</f>
        <v>Acer 100 Cm (40</v>
      </c>
      <c r="E267" t="str">
        <f t="shared" si="17"/>
        <v>Series Full HD Android Smart LED TV AR40AR2841FDFL (Black)</v>
      </c>
      <c r="F267" t="s">
        <v>167</v>
      </c>
      <c r="G267" t="str">
        <f t="shared" si="18"/>
        <v>SmartTelevisions</v>
      </c>
      <c r="H267" s="7" t="str">
        <f t="array" aca="1" ref="H267" ca="1">_xlfn.TEXTJOIN("", TRUE, IF((ROW(INDIRECT("1:" &amp; LEN(G267)))&gt;1) * (CODE(MID(G267, ROW(INDIRECT("1:" &amp; LEN(G267))), 1))&gt;=65) * (CODE(MID(G267, ROW(INDIRECT("1:" &amp; LEN(G267))), 1))&lt;=90), " " &amp; MID(G267, ROW(INDIRECT("1:" &amp; LEN(G267))), 1), MID(G267, ROW(INDIRECT("1:" &amp; LEN(G267))), 1)))</f>
        <v>Smart Televisions</v>
      </c>
      <c r="I267" s="2">
        <v>18999</v>
      </c>
      <c r="J267" s="2">
        <v>24990</v>
      </c>
      <c r="K267" s="1">
        <v>0.24</v>
      </c>
      <c r="L267">
        <v>4.3</v>
      </c>
      <c r="M267" s="4">
        <v>4702</v>
      </c>
      <c r="N267" t="s">
        <v>2305</v>
      </c>
      <c r="O267" t="str">
        <f t="shared" si="19"/>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P267" t="s">
        <v>244</v>
      </c>
      <c r="Q267" t="s">
        <v>245</v>
      </c>
      <c r="R267" t="s">
        <v>246</v>
      </c>
      <c r="S267" t="s">
        <v>247</v>
      </c>
      <c r="T267" t="s">
        <v>12915</v>
      </c>
      <c r="U267" t="s">
        <v>2306</v>
      </c>
      <c r="V267" t="s">
        <v>2307</v>
      </c>
    </row>
    <row r="268" spans="1:22" x14ac:dyDescent="0.25">
      <c r="A268" t="s">
        <v>2308</v>
      </c>
      <c r="B268" t="s">
        <v>2309</v>
      </c>
      <c r="C268" t="str">
        <f t="shared" si="16"/>
        <v>Lapster usb 2.0 mantra cable, mantra mfs 100 data cable (black)</v>
      </c>
      <c r="D268" t="str" cm="1">
        <f t="array" ref="D268">PROPER(_xlfn.TEXTJOIN(" ", TRUE, INDEX(_xlfn.FILTERXML("&lt;t&gt;&lt;s&gt;" &amp; SUBSTITUTE(C268," ","&lt;/s&gt;&lt;s&gt;") &amp; "&lt;/s&gt;&lt;/t&gt;", "//s"), _xlfn.SEQUENCE(4))))</f>
        <v>Lapster Usb 2 Mantra</v>
      </c>
      <c r="E268" t="str">
        <f t="shared" si="17"/>
        <v>mfs 100 data cable (black)</v>
      </c>
      <c r="F268" t="s">
        <v>17</v>
      </c>
      <c r="G268" t="str">
        <f t="shared" si="18"/>
        <v>USBCables</v>
      </c>
      <c r="H268" s="7" t="str">
        <f t="array" aca="1" ref="H268" ca="1">_xlfn.TEXTJOIN("", TRUE, IF((ROW(INDIRECT("1:" &amp; LEN(G268)))&gt;1) * (CODE(MID(G268, ROW(INDIRECT("1:" &amp; LEN(G268))), 1))&gt;=65) * (CODE(MID(G268, ROW(INDIRECT("1:" &amp; LEN(G268))), 1))&lt;=90), " " &amp; MID(G268, ROW(INDIRECT("1:" &amp; LEN(G268))), 1), MID(G268, ROW(INDIRECT("1:" &amp; LEN(G268))), 1)))</f>
        <v>U S B Cables</v>
      </c>
      <c r="I268">
        <v>199</v>
      </c>
      <c r="J268">
        <v>999</v>
      </c>
      <c r="K268" s="1">
        <v>0.8</v>
      </c>
      <c r="L268">
        <v>4.2</v>
      </c>
      <c r="M268" s="4">
        <v>85</v>
      </c>
      <c r="N268" t="s">
        <v>2310</v>
      </c>
      <c r="O268" t="str">
        <f t="shared" si="19"/>
        <v>Used For Mantra Mfs 100 Data Cable|Mantra Cable Comes In Black Colour|Mantra Device Cable Original Is Sturdy And Easy To Install|Mantra Fingerprint Device Cable Have 1 Year Warranty</v>
      </c>
      <c r="P268" t="s">
        <v>2311</v>
      </c>
      <c r="Q268" t="s">
        <v>2312</v>
      </c>
      <c r="R268" t="s">
        <v>2313</v>
      </c>
      <c r="S268" t="s">
        <v>2314</v>
      </c>
      <c r="T268" t="s">
        <v>2315</v>
      </c>
      <c r="U268" t="s">
        <v>2316</v>
      </c>
      <c r="V268" t="s">
        <v>2317</v>
      </c>
    </row>
    <row r="269" spans="1:22" x14ac:dyDescent="0.25">
      <c r="A269" t="s">
        <v>2318</v>
      </c>
      <c r="B269" t="s">
        <v>2319</v>
      </c>
      <c r="C269" t="str">
        <f t="shared" si="16"/>
        <v>AmazonBasics High-Speed Braided HDMI Cable - 3 Feet - Supports Ethernet, 3D, 4K and Audio Return (Black)</v>
      </c>
      <c r="D269" t="str" cm="1">
        <f t="array" ref="D269">PROPER(_xlfn.TEXTJOIN(" ", TRUE, INDEX(_xlfn.FILTERXML("&lt;t&gt;&lt;s&gt;" &amp; SUBSTITUTE(C269," ","&lt;/s&gt;&lt;s&gt;") &amp; "&lt;/s&gt;&lt;/t&gt;", "//s"), _xlfn.SEQUENCE(4))))</f>
        <v>Amazonbasics High-Speed Braided Hdmi</v>
      </c>
      <c r="E269" t="str">
        <f t="shared" si="17"/>
        <v>3 Feet - Supports Ethernet, 3D, 4K and Audio Return (Black)</v>
      </c>
      <c r="F269" t="s">
        <v>127</v>
      </c>
      <c r="G269" t="str">
        <f t="shared" si="18"/>
        <v>HDMICables</v>
      </c>
      <c r="H269" s="7" t="str">
        <f t="array" aca="1" ref="H269" ca="1">_xlfn.TEXTJOIN("", TRUE, IF((ROW(INDIRECT("1:" &amp; LEN(G269)))&gt;1) * (CODE(MID(G269, ROW(INDIRECT("1:" &amp; LEN(G269))), 1))&gt;=65) * (CODE(MID(G269, ROW(INDIRECT("1:" &amp; LEN(G269))), 1))&lt;=90), " " &amp; MID(G269, ROW(INDIRECT("1:" &amp; LEN(G269))), 1), MID(G269, ROW(INDIRECT("1:" &amp; LEN(G269))), 1)))</f>
        <v>H D M I Cables</v>
      </c>
      <c r="I269">
        <v>269</v>
      </c>
      <c r="J269">
        <v>650</v>
      </c>
      <c r="K269" s="1">
        <v>0.59</v>
      </c>
      <c r="L269">
        <v>4.4000000000000004</v>
      </c>
      <c r="M269" s="4">
        <v>35877</v>
      </c>
      <c r="N269" t="s">
        <v>2320</v>
      </c>
      <c r="O269" t="str">
        <f t="shared" si="19"/>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v>
      </c>
      <c r="P269" t="s">
        <v>2321</v>
      </c>
      <c r="Q269" t="s">
        <v>2322</v>
      </c>
      <c r="R269" t="s">
        <v>2323</v>
      </c>
      <c r="S269" t="s">
        <v>2324</v>
      </c>
      <c r="T269" t="s">
        <v>2325</v>
      </c>
      <c r="U269" t="s">
        <v>2326</v>
      </c>
      <c r="V269" t="s">
        <v>2327</v>
      </c>
    </row>
    <row r="270" spans="1:22" x14ac:dyDescent="0.25">
      <c r="A270" t="s">
        <v>2328</v>
      </c>
      <c r="B270" t="s">
        <v>2329</v>
      </c>
      <c r="C270" t="str">
        <f t="shared" si="16"/>
        <v>Cubetek 3 in 1 LCD Display V5.0 Bluetooth Transmitter Receiver, Bypass Audio Adapter with Aux, Optical, Dual Link Support for TV, Home Stereo, PC, Headphones, Speakers, Model: CB-BT27</v>
      </c>
      <c r="D270" t="str" cm="1">
        <f t="array" ref="D270">PROPER(_xlfn.TEXTJOIN(" ", TRUE, INDEX(_xlfn.FILTERXML("&lt;t&gt;&lt;s&gt;" &amp; SUBSTITUTE(C270," ","&lt;/s&gt;&lt;s&gt;") &amp; "&lt;/s&gt;&lt;/t&gt;", "//s"), _xlfn.SEQUENCE(4))))</f>
        <v>Cubetek 3 In 1</v>
      </c>
      <c r="E270" t="str">
        <f t="shared" si="17"/>
        <v>V5.0 Bluetooth Transmitter Receiver, Bypass Audio Adapter with Aux, Optical, Dual Link Support for TV, Home Stereo, PC, Headphones, Speakers, Model: CB-BT27</v>
      </c>
      <c r="F270" t="s">
        <v>2330</v>
      </c>
      <c r="G270" t="str">
        <f t="shared" si="18"/>
        <v>AVReceivers&amp;Amplifiers</v>
      </c>
      <c r="H270" s="7" t="str">
        <f t="array" aca="1" ref="H270" ca="1">_xlfn.TEXTJOIN("", TRUE, IF((ROW(INDIRECT("1:" &amp; LEN(G270)))&gt;1) * (CODE(MID(G270, ROW(INDIRECT("1:" &amp; LEN(G270))), 1))&gt;=65) * (CODE(MID(G270, ROW(INDIRECT("1:" &amp; LEN(G270))), 1))&lt;=90), " " &amp; MID(G270, ROW(INDIRECT("1:" &amp; LEN(G270))), 1), MID(G270, ROW(INDIRECT("1:" &amp; LEN(G270))), 1)))</f>
        <v>A V Receivers&amp; Amplifiers</v>
      </c>
      <c r="I270" s="2">
        <v>1990</v>
      </c>
      <c r="J270" s="2">
        <v>3100</v>
      </c>
      <c r="K270" s="1">
        <v>0.36</v>
      </c>
      <c r="L270">
        <v>4</v>
      </c>
      <c r="M270" s="4">
        <v>897</v>
      </c>
      <c r="N270" t="s">
        <v>2331</v>
      </c>
      <c r="O270" t="str">
        <f t="shared" si="19"/>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v>
      </c>
      <c r="P270" t="s">
        <v>2332</v>
      </c>
      <c r="Q270" t="s">
        <v>2333</v>
      </c>
      <c r="R270" t="s">
        <v>2334</v>
      </c>
      <c r="S270" t="s">
        <v>2335</v>
      </c>
      <c r="T270" t="s">
        <v>2336</v>
      </c>
      <c r="U270" t="s">
        <v>2337</v>
      </c>
      <c r="V270" t="s">
        <v>2338</v>
      </c>
    </row>
    <row r="271" spans="1:22" x14ac:dyDescent="0.25">
      <c r="A271" t="s">
        <v>2339</v>
      </c>
      <c r="B271" t="s">
        <v>2340</v>
      </c>
      <c r="C271" t="str">
        <f t="shared" si="16"/>
        <v>KRISONS Thunder Speaker, Multimedia Home Theatre, Floor Standing Speaker, LED Display with Bluetooth, FM, USB, Micro SD Card, AUX Connectivity</v>
      </c>
      <c r="D271" t="str" cm="1">
        <f t="array" ref="D271">PROPER(_xlfn.TEXTJOIN(" ", TRUE, INDEX(_xlfn.FILTERXML("&lt;t&gt;&lt;s&gt;" &amp; SUBSTITUTE(C271," ","&lt;/s&gt;&lt;s&gt;") &amp; "&lt;/s&gt;&lt;/t&gt;", "//s"), _xlfn.SEQUENCE(4))))</f>
        <v>Krisons Thunder Speaker, Multimedia</v>
      </c>
      <c r="E271" t="str">
        <f t="shared" si="17"/>
        <v>Floor Standing Speaker, LED Display with Bluetooth, FM, USB, Micro SD Card, AUX Connectivity</v>
      </c>
      <c r="F271" t="s">
        <v>2341</v>
      </c>
      <c r="G271" t="str">
        <f t="shared" si="18"/>
        <v>TowerSpeakers</v>
      </c>
      <c r="H271" s="7" t="str">
        <f t="array" aca="1" ref="H271" ca="1">_xlfn.TEXTJOIN("", TRUE, IF((ROW(INDIRECT("1:" &amp; LEN(G271)))&gt;1) * (CODE(MID(G271, ROW(INDIRECT("1:" &amp; LEN(G271))), 1))&gt;=65) * (CODE(MID(G271, ROW(INDIRECT("1:" &amp; LEN(G271))), 1))&lt;=90), " " &amp; MID(G271, ROW(INDIRECT("1:" &amp; LEN(G271))), 1), MID(G271, ROW(INDIRECT("1:" &amp; LEN(G271))), 1)))</f>
        <v>Tower Speakers</v>
      </c>
      <c r="I271" s="2">
        <v>2299</v>
      </c>
      <c r="J271" s="2">
        <v>3999</v>
      </c>
      <c r="K271" s="1">
        <v>0.43</v>
      </c>
      <c r="L271">
        <v>3.8</v>
      </c>
      <c r="M271" s="4">
        <v>282</v>
      </c>
      <c r="N271" t="s">
        <v>2342</v>
      </c>
      <c r="O271" t="str">
        <f t="shared" si="19"/>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v>
      </c>
      <c r="P271" t="s">
        <v>2343</v>
      </c>
      <c r="Q271" t="s">
        <v>2344</v>
      </c>
      <c r="R271" t="s">
        <v>2345</v>
      </c>
      <c r="S271" t="s">
        <v>2346</v>
      </c>
      <c r="T271" t="s">
        <v>2347</v>
      </c>
      <c r="U271" t="s">
        <v>2348</v>
      </c>
      <c r="V271" t="s">
        <v>2349</v>
      </c>
    </row>
    <row r="272" spans="1:22" x14ac:dyDescent="0.25">
      <c r="A272" t="s">
        <v>2350</v>
      </c>
      <c r="B272" t="s">
        <v>2351</v>
      </c>
      <c r="C272" t="str">
        <f t="shared" si="16"/>
        <v>Acer 139 cm (55 inches) H Series 4K Ultra HD Android Smart LED TV AR55AR2851UDPRO (Black)</v>
      </c>
      <c r="D272" t="str" cm="1">
        <f t="array" ref="D272">PROPER(_xlfn.TEXTJOIN(" ", TRUE, INDEX(_xlfn.FILTERXML("&lt;t&gt;&lt;s&gt;" &amp; SUBSTITUTE(C272," ","&lt;/s&gt;&lt;s&gt;") &amp; "&lt;/s&gt;&lt;/t&gt;", "//s"), _xlfn.SEQUENCE(4))))</f>
        <v>Acer 139 Cm (55</v>
      </c>
      <c r="E272" t="str">
        <f t="shared" si="17"/>
        <v>Series 4K Ultra HD Android Smart LED TV AR55AR2851UDPRO (Black)</v>
      </c>
      <c r="F272" t="s">
        <v>167</v>
      </c>
      <c r="G272" t="str">
        <f t="shared" si="18"/>
        <v>SmartTelevisions</v>
      </c>
      <c r="H272" s="7" t="str">
        <f t="array" aca="1" ref="H272" ca="1">_xlfn.TEXTJOIN("", TRUE, IF((ROW(INDIRECT("1:" &amp; LEN(G272)))&gt;1) * (CODE(MID(G272, ROW(INDIRECT("1:" &amp; LEN(G272))), 1))&gt;=65) * (CODE(MID(G272, ROW(INDIRECT("1:" &amp; LEN(G272))), 1))&lt;=90), " " &amp; MID(G272, ROW(INDIRECT("1:" &amp; LEN(G272))), 1), MID(G272, ROW(INDIRECT("1:" &amp; LEN(G272))), 1)))</f>
        <v>Smart Televisions</v>
      </c>
      <c r="I272" s="2">
        <v>35999</v>
      </c>
      <c r="J272" s="2">
        <v>49990</v>
      </c>
      <c r="K272" s="1">
        <v>0.28000000000000003</v>
      </c>
      <c r="L272">
        <v>4.3</v>
      </c>
      <c r="M272" s="4">
        <v>1611</v>
      </c>
      <c r="N272" t="s">
        <v>2352</v>
      </c>
      <c r="O272" t="str">
        <f t="shared" si="19"/>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P272" t="s">
        <v>1488</v>
      </c>
      <c r="Q272" t="s">
        <v>1489</v>
      </c>
      <c r="R272" t="s">
        <v>1490</v>
      </c>
      <c r="S272" t="s">
        <v>1491</v>
      </c>
      <c r="T272" t="s">
        <v>1492</v>
      </c>
      <c r="U272" t="s">
        <v>2353</v>
      </c>
      <c r="V272" t="s">
        <v>2354</v>
      </c>
    </row>
    <row r="273" spans="1:22" x14ac:dyDescent="0.25">
      <c r="A273" t="s">
        <v>2355</v>
      </c>
      <c r="B273" t="s">
        <v>2356</v>
      </c>
      <c r="C273" t="str">
        <f t="shared" si="16"/>
        <v>Dealfreez Case Compatible for Fire TV Stick 4K All Alexa Voice Remote Shockproof Silicone Anti-Lost Cover with Loop (C-Black)</v>
      </c>
      <c r="D273" t="str" cm="1">
        <f t="array" ref="D273">PROPER(_xlfn.TEXTJOIN(" ", TRUE, INDEX(_xlfn.FILTERXML("&lt;t&gt;&lt;s&gt;" &amp; SUBSTITUTE(C273," ","&lt;/s&gt;&lt;s&gt;") &amp; "&lt;/s&gt;&lt;/t&gt;", "//s"), _xlfn.SEQUENCE(4))))</f>
        <v>Dealfreez Case Compatible For</v>
      </c>
      <c r="E273" t="str">
        <f t="shared" si="17"/>
        <v>Stick 4K All Alexa Voice Remote Shockproof Silicone Anti-Lost Cover with Loop (C-Black)</v>
      </c>
      <c r="F273" t="s">
        <v>459</v>
      </c>
      <c r="G273" t="str">
        <f t="shared" si="18"/>
        <v>RemoteControls</v>
      </c>
      <c r="H273" s="7" t="str">
        <f t="array" aca="1" ref="H273" ca="1">_xlfn.TEXTJOIN("", TRUE, IF((ROW(INDIRECT("1:" &amp; LEN(G273)))&gt;1) * (CODE(MID(G273, ROW(INDIRECT("1:" &amp; LEN(G273))), 1))&gt;=65) * (CODE(MID(G273, ROW(INDIRECT("1:" &amp; LEN(G273))), 1))&lt;=90), " " &amp; MID(G273, ROW(INDIRECT("1:" &amp; LEN(G273))), 1), MID(G273, ROW(INDIRECT("1:" &amp; LEN(G273))), 1)))</f>
        <v>Remote Controls</v>
      </c>
      <c r="I273">
        <v>349</v>
      </c>
      <c r="J273">
        <v>999</v>
      </c>
      <c r="K273" s="1">
        <v>0.65</v>
      </c>
      <c r="L273">
        <v>4.2</v>
      </c>
      <c r="M273" s="4">
        <v>513</v>
      </c>
      <c r="N273" t="s">
        <v>13033</v>
      </c>
      <c r="O273" t="str">
        <f t="shared" si="19"/>
        <v>Compatibility„Äë: Specially Designed For Fire Tv Stick 4K All-New Alexa Voice Remote With Power And Volume Controls. (Remote Not Included)|3 Meters Shockproof„Äë: Durable Silicone Material Can Protect Your Remote From 3 Meters High Drop, Effectively Protects Your Remote From Daily Impact And Unwanted Dust And Scratches.|Perfect Fit„Äë: The Slim And Form-Fitted Design Of The Case Protects Yourfire Tv Remote With Minimal Bulk.|Accessibility„Äë: Revised With Precision Cut-Outs To Ensure Full Access To All Ports, Buttons, And Features Of Your Fire Tv Stick 4K All Alexa Voice Remote.|Shock &amp; Bump Resistant„Äë This Cover Protects Your Remote From Scratches, Wear, Tear, And Dirt With This Unique Proprietary Skin Material.</v>
      </c>
      <c r="P273" t="s">
        <v>2357</v>
      </c>
      <c r="Q273" t="s">
        <v>2358</v>
      </c>
      <c r="R273" t="s">
        <v>2359</v>
      </c>
      <c r="S273" t="s">
        <v>2360</v>
      </c>
      <c r="T273" t="s">
        <v>2361</v>
      </c>
      <c r="U273" t="s">
        <v>2362</v>
      </c>
      <c r="V273" t="s">
        <v>2363</v>
      </c>
    </row>
    <row r="274" spans="1:22" x14ac:dyDescent="0.25">
      <c r="A274" t="s">
        <v>2364</v>
      </c>
      <c r="B274" t="s">
        <v>2365</v>
      </c>
      <c r="C274" t="str">
        <f t="shared" si="16"/>
        <v>Wayona Type C to Lightning MFI Certified 20W Fast charging Nylon Braided USB C Cable for iPhone 14 Pro, 14 Pro Max, 14, 14 Plus, 13, 13 Pro, 13 Pro Max, 13 Mini, 12, 12 Pro, 11, 11 Pro Max, iPhone 12 Mini (2M, Black)</v>
      </c>
      <c r="D274" t="str" cm="1">
        <f t="array" ref="D274">PROPER(_xlfn.TEXTJOIN(" ", TRUE, INDEX(_xlfn.FILTERXML("&lt;t&gt;&lt;s&gt;" &amp; SUBSTITUTE(C274," ","&lt;/s&gt;&lt;s&gt;") &amp; "&lt;/s&gt;&lt;/t&gt;", "//s"), _xlfn.SEQUENCE(4))))</f>
        <v>Wayona Type C To</v>
      </c>
      <c r="E274" t="str">
        <f t="shared" si="17"/>
        <v>Certified 20W Fast charging Nylon Braided USB C Cable for iPhone 14 Pro, 14 Pro Max, 14, 14 Plus, 13, 13 Pro, 13 Pro Max, 13 Mini, 12, 12 Pro, 11, 11 Pro Max, iPhone 12 Mini (2M, Black)</v>
      </c>
      <c r="F274" t="s">
        <v>17</v>
      </c>
      <c r="G274" t="str">
        <f t="shared" si="18"/>
        <v>USBCables</v>
      </c>
      <c r="H274" s="7" t="str">
        <f t="array" aca="1" ref="H274" ca="1">_xlfn.TEXTJOIN("", TRUE, IF((ROW(INDIRECT("1:" &amp; LEN(G274)))&gt;1) * (CODE(MID(G274, ROW(INDIRECT("1:" &amp; LEN(G274))), 1))&gt;=65) * (CODE(MID(G274, ROW(INDIRECT("1:" &amp; LEN(G274))), 1))&lt;=90), " " &amp; MID(G274, ROW(INDIRECT("1:" &amp; LEN(G274))), 1), MID(G274, ROW(INDIRECT("1:" &amp; LEN(G274))), 1)))</f>
        <v>U S B Cables</v>
      </c>
      <c r="I274">
        <v>719</v>
      </c>
      <c r="J274" s="2">
        <v>1499</v>
      </c>
      <c r="K274" s="1">
        <v>0.52</v>
      </c>
      <c r="L274">
        <v>4.0999999999999996</v>
      </c>
      <c r="M274" s="4">
        <v>1045</v>
      </c>
      <c r="N274" t="s">
        <v>13034</v>
      </c>
      <c r="O274" t="str">
        <f t="shared" si="19"/>
        <v>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v>
      </c>
      <c r="P274" t="s">
        <v>904</v>
      </c>
      <c r="Q274" t="s">
        <v>905</v>
      </c>
      <c r="R274" t="s">
        <v>906</v>
      </c>
      <c r="S274" t="s">
        <v>907</v>
      </c>
      <c r="T274" t="s">
        <v>908</v>
      </c>
      <c r="U274" t="s">
        <v>2366</v>
      </c>
      <c r="V274" t="s">
        <v>2367</v>
      </c>
    </row>
    <row r="275" spans="1:22" x14ac:dyDescent="0.25">
      <c r="A275" t="s">
        <v>2368</v>
      </c>
      <c r="B275" t="s">
        <v>2369</v>
      </c>
      <c r="C275" t="str">
        <f t="shared" si="16"/>
        <v>VW 80 cm (32 inches) HD Ready Android Smart LED TV VW32PRO (Black)</v>
      </c>
      <c r="D275" t="str" cm="1">
        <f t="array" ref="D275">PROPER(_xlfn.TEXTJOIN(" ", TRUE, INDEX(_xlfn.FILTERXML("&lt;t&gt;&lt;s&gt;" &amp; SUBSTITUTE(C275," ","&lt;/s&gt;&lt;s&gt;") &amp; "&lt;/s&gt;&lt;/t&gt;", "//s"), _xlfn.SEQUENCE(4))))</f>
        <v>Vw 80 Cm (32</v>
      </c>
      <c r="E275" t="str">
        <f t="shared" si="17"/>
        <v>Ready Android Smart LED TV VW32PRO (Black)</v>
      </c>
      <c r="F275" t="s">
        <v>167</v>
      </c>
      <c r="G275" t="str">
        <f t="shared" si="18"/>
        <v>SmartTelevisions</v>
      </c>
      <c r="H275" s="7" t="str">
        <f t="array" aca="1" ref="H275" ca="1">_xlfn.TEXTJOIN("", TRUE, IF((ROW(INDIRECT("1:" &amp; LEN(G275)))&gt;1) * (CODE(MID(G275, ROW(INDIRECT("1:" &amp; LEN(G275))), 1))&gt;=65) * (CODE(MID(G275, ROW(INDIRECT("1:" &amp; LEN(G275))), 1))&lt;=90), " " &amp; MID(G275, ROW(INDIRECT("1:" &amp; LEN(G275))), 1), MID(G275, ROW(INDIRECT("1:" &amp; LEN(G275))), 1)))</f>
        <v>Smart Televisions</v>
      </c>
      <c r="I275" s="2">
        <v>8999</v>
      </c>
      <c r="J275" s="2">
        <v>18999</v>
      </c>
      <c r="K275" s="1">
        <v>0.53</v>
      </c>
      <c r="L275">
        <v>4</v>
      </c>
      <c r="M275" s="4">
        <v>6347</v>
      </c>
      <c r="N275" t="s">
        <v>2370</v>
      </c>
      <c r="O275" t="str">
        <f t="shared" si="19"/>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v>
      </c>
      <c r="P275" t="s">
        <v>2371</v>
      </c>
      <c r="Q275" t="s">
        <v>2372</v>
      </c>
      <c r="R275" t="s">
        <v>2373</v>
      </c>
      <c r="S275" t="s">
        <v>2374</v>
      </c>
      <c r="T275" t="s">
        <v>2375</v>
      </c>
      <c r="U275" t="s">
        <v>2376</v>
      </c>
      <c r="V275" t="s">
        <v>2377</v>
      </c>
    </row>
    <row r="276" spans="1:22" x14ac:dyDescent="0.25">
      <c r="A276" t="s">
        <v>2378</v>
      </c>
      <c r="B276" t="s">
        <v>2379</v>
      </c>
      <c r="C276" t="str">
        <f t="shared" si="16"/>
        <v>Airtel Digital TV HD Set Top Box with 1 Month Basic Pack with Recording + Free Standard Installation</v>
      </c>
      <c r="D276" t="str" cm="1">
        <f t="array" ref="D276">PROPER(_xlfn.TEXTJOIN(" ", TRUE, INDEX(_xlfn.FILTERXML("&lt;t&gt;&lt;s&gt;" &amp; SUBSTITUTE(C276," ","&lt;/s&gt;&lt;s&gt;") &amp; "&lt;/s&gt;&lt;/t&gt;", "//s"), _xlfn.SEQUENCE(4))))</f>
        <v>Airtel Digital Tv Hd</v>
      </c>
      <c r="E276" t="str">
        <f t="shared" si="17"/>
        <v>Box with 1 Month Basic Pack with Recording + Free Standard Installation</v>
      </c>
      <c r="F276" t="s">
        <v>1964</v>
      </c>
      <c r="G276" t="str">
        <f t="shared" si="18"/>
        <v>SatelliteReceivers</v>
      </c>
      <c r="H276" s="7" t="str">
        <f t="array" aca="1" ref="H276" ca="1">_xlfn.TEXTJOIN("", TRUE, IF((ROW(INDIRECT("1:" &amp; LEN(G276)))&gt;1) * (CODE(MID(G276, ROW(INDIRECT("1:" &amp; LEN(G276))), 1))&gt;=65) * (CODE(MID(G276, ROW(INDIRECT("1:" &amp; LEN(G276))), 1))&lt;=90), " " &amp; MID(G276, ROW(INDIRECT("1:" &amp; LEN(G276))), 1), MID(G276, ROW(INDIRECT("1:" &amp; LEN(G276))), 1)))</f>
        <v>Satellite Receivers</v>
      </c>
      <c r="I276">
        <v>917</v>
      </c>
      <c r="J276" s="2">
        <v>2299</v>
      </c>
      <c r="K276" s="1">
        <v>0.6</v>
      </c>
      <c r="L276">
        <v>4.2</v>
      </c>
      <c r="M276" s="4">
        <v>3300</v>
      </c>
      <c r="N276" t="s">
        <v>2380</v>
      </c>
      <c r="O276" t="str">
        <f t="shared" si="19"/>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v>
      </c>
      <c r="P276" t="s">
        <v>2381</v>
      </c>
      <c r="Q276" t="s">
        <v>2382</v>
      </c>
      <c r="R276" t="s">
        <v>2383</v>
      </c>
      <c r="S276" t="s">
        <v>2384</v>
      </c>
      <c r="T276" t="s">
        <v>2385</v>
      </c>
      <c r="U276" t="s">
        <v>2386</v>
      </c>
      <c r="V276" t="s">
        <v>2387</v>
      </c>
    </row>
    <row r="277" spans="1:22" x14ac:dyDescent="0.25">
      <c r="A277" t="s">
        <v>2388</v>
      </c>
      <c r="B277" t="s">
        <v>2389</v>
      </c>
      <c r="C277" t="str">
        <f t="shared" si="16"/>
        <v>LOHAYA Voice Assistant Remote Compatible for Airtel Xstream Set-Top Box Remote Control with Netflix Function (Black) (Non - Voice)</v>
      </c>
      <c r="D277" t="str" cm="1">
        <f t="array" ref="D277">PROPER(_xlfn.TEXTJOIN(" ", TRUE, INDEX(_xlfn.FILTERXML("&lt;t&gt;&lt;s&gt;" &amp; SUBSTITUTE(C277," ","&lt;/s&gt;&lt;s&gt;") &amp; "&lt;/s&gt;&lt;/t&gt;", "//s"), _xlfn.SEQUENCE(4))))</f>
        <v>Lohaya Voice Assistant Remote</v>
      </c>
      <c r="E277" t="str">
        <f t="shared" si="17"/>
        <v>Airtel Xstream Set-Top Box Remote Control with Netflix Function (Black) (Non - Voice)</v>
      </c>
      <c r="F277" t="s">
        <v>459</v>
      </c>
      <c r="G277" t="str">
        <f t="shared" si="18"/>
        <v>RemoteControls</v>
      </c>
      <c r="H277" s="7" t="str">
        <f t="array" aca="1" ref="H277" ca="1">_xlfn.TEXTJOIN("", TRUE, IF((ROW(INDIRECT("1:" &amp; LEN(G277)))&gt;1) * (CODE(MID(G277, ROW(INDIRECT("1:" &amp; LEN(G277))), 1))&gt;=65) * (CODE(MID(G277, ROW(INDIRECT("1:" &amp; LEN(G277))), 1))&lt;=90), " " &amp; MID(G277, ROW(INDIRECT("1:" &amp; LEN(G277))), 1), MID(G277, ROW(INDIRECT("1:" &amp; LEN(G277))), 1)))</f>
        <v>Remote Controls</v>
      </c>
      <c r="I277">
        <v>399</v>
      </c>
      <c r="J277">
        <v>999</v>
      </c>
      <c r="K277" s="1">
        <v>0.6</v>
      </c>
      <c r="L277">
        <v>3.3</v>
      </c>
      <c r="M277" s="4">
        <v>23</v>
      </c>
      <c r="N277" t="s">
        <v>2390</v>
      </c>
      <c r="O277" t="str">
        <f t="shared" si="19"/>
        <v>100% Best Quality Plastic Body And Soft Silicone Rubber Keypad|Remotes Are Checked By Testing Machine Before Shipment|Imported Generic Product Not By Airtel|Please Match The Image With Your Existing Remote Before Placing The Order</v>
      </c>
      <c r="P277" t="s">
        <v>2391</v>
      </c>
      <c r="Q277" t="s">
        <v>2392</v>
      </c>
      <c r="R277" t="s">
        <v>2393</v>
      </c>
      <c r="S277" t="s">
        <v>2394</v>
      </c>
      <c r="T277" t="s">
        <v>2395</v>
      </c>
      <c r="U277" t="s">
        <v>2396</v>
      </c>
      <c r="V277" t="s">
        <v>2397</v>
      </c>
    </row>
    <row r="278" spans="1:22" x14ac:dyDescent="0.25">
      <c r="A278" t="s">
        <v>2398</v>
      </c>
      <c r="B278" t="s">
        <v>2399</v>
      </c>
      <c r="C278" t="str">
        <f t="shared" si="16"/>
        <v>Samsung 138 cm (55 inches) Crystal 4K Series Ultra HD Smart LED TV UA55AUE60AKLXL (Black)</v>
      </c>
      <c r="D278" t="str" cm="1">
        <f t="array" ref="D278">PROPER(_xlfn.TEXTJOIN(" ", TRUE, INDEX(_xlfn.FILTERXML("&lt;t&gt;&lt;s&gt;" &amp; SUBSTITUTE(C278," ","&lt;/s&gt;&lt;s&gt;") &amp; "&lt;/s&gt;&lt;/t&gt;", "//s"), _xlfn.SEQUENCE(4))))</f>
        <v>Samsung 138 Cm (55</v>
      </c>
      <c r="E278" t="str">
        <f t="shared" si="17"/>
        <v>4K Series Ultra HD Smart LED TV UA55AUE60AKLXL (Black)</v>
      </c>
      <c r="F278" t="s">
        <v>167</v>
      </c>
      <c r="G278" t="str">
        <f t="shared" si="18"/>
        <v>SmartTelevisions</v>
      </c>
      <c r="H278" s="7" t="str">
        <f t="array" aca="1" ref="H278" ca="1">_xlfn.TEXTJOIN("", TRUE, IF((ROW(INDIRECT("1:" &amp; LEN(G278)))&gt;1) * (CODE(MID(G278, ROW(INDIRECT("1:" &amp; LEN(G278))), 1))&gt;=65) * (CODE(MID(G278, ROW(INDIRECT("1:" &amp; LEN(G278))), 1))&lt;=90), " " &amp; MID(G278, ROW(INDIRECT("1:" &amp; LEN(G278))), 1), MID(G278, ROW(INDIRECT("1:" &amp; LEN(G278))), 1)))</f>
        <v>Smart Televisions</v>
      </c>
      <c r="I278" s="2">
        <v>45999</v>
      </c>
      <c r="J278" s="2">
        <v>69900</v>
      </c>
      <c r="K278" s="1">
        <v>0.34</v>
      </c>
      <c r="L278">
        <v>4.3</v>
      </c>
      <c r="M278" s="4">
        <v>7109</v>
      </c>
      <c r="N278" t="s">
        <v>2400</v>
      </c>
      <c r="O278" t="str">
        <f t="shared" si="19"/>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v>
      </c>
      <c r="P278" t="s">
        <v>576</v>
      </c>
      <c r="Q278" t="s">
        <v>577</v>
      </c>
      <c r="R278" t="s">
        <v>578</v>
      </c>
      <c r="S278" t="s">
        <v>579</v>
      </c>
      <c r="T278" t="s">
        <v>580</v>
      </c>
      <c r="U278" t="s">
        <v>2401</v>
      </c>
      <c r="V278" t="s">
        <v>2402</v>
      </c>
    </row>
    <row r="279" spans="1:22" x14ac:dyDescent="0.25">
      <c r="A279" t="s">
        <v>2403</v>
      </c>
      <c r="B279" t="s">
        <v>2404</v>
      </c>
      <c r="C279" t="str">
        <f t="shared" si="16"/>
        <v>Amazon Brand - Solimo 3A Fast Charging Tough Type C USB Data Cable¬† ‚Äì 1 Meter</v>
      </c>
      <c r="D279" t="str" cm="1">
        <f t="array" ref="D279">PROPER(_xlfn.TEXTJOIN(" ", TRUE, INDEX(_xlfn.FILTERXML("&lt;t&gt;&lt;s&gt;" &amp; SUBSTITUTE(C279," ","&lt;/s&gt;&lt;s&gt;") &amp; "&lt;/s&gt;&lt;/t&gt;", "//s"), _xlfn.SEQUENCE(4))))</f>
        <v>Amazon Brand - Solimo</v>
      </c>
      <c r="E279" t="str">
        <f t="shared" si="17"/>
        <v>Charging Tough Type C USB Data Cable¬† ‚Äì 1 Meter</v>
      </c>
      <c r="F279" t="s">
        <v>17</v>
      </c>
      <c r="G279" t="str">
        <f t="shared" si="18"/>
        <v>USBCables</v>
      </c>
      <c r="H279" s="7" t="str">
        <f t="array" aca="1" ref="H279" ca="1">_xlfn.TEXTJOIN("", TRUE, IF((ROW(INDIRECT("1:" &amp; LEN(G279)))&gt;1) * (CODE(MID(G279, ROW(INDIRECT("1:" &amp; LEN(G279))), 1))&gt;=65) * (CODE(MID(G279, ROW(INDIRECT("1:" &amp; LEN(G279))), 1))&lt;=90), " " &amp; MID(G279, ROW(INDIRECT("1:" &amp; LEN(G279))), 1), MID(G279, ROW(INDIRECT("1:" &amp; LEN(G279))), 1)))</f>
        <v>U S B Cables</v>
      </c>
      <c r="I279">
        <v>119</v>
      </c>
      <c r="J279">
        <v>299</v>
      </c>
      <c r="K279" s="1">
        <v>0.6</v>
      </c>
      <c r="L279">
        <v>3.8</v>
      </c>
      <c r="M279" s="4">
        <v>51</v>
      </c>
      <c r="N279" t="s">
        <v>2405</v>
      </c>
      <c r="O279" t="str">
        <f t="shared" si="19"/>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v>
      </c>
      <c r="P279" t="s">
        <v>2406</v>
      </c>
      <c r="Q279" t="s">
        <v>2407</v>
      </c>
      <c r="R279" t="s">
        <v>2408</v>
      </c>
      <c r="S279" t="s">
        <v>2409</v>
      </c>
      <c r="T279" t="s">
        <v>2410</v>
      </c>
      <c r="U279" t="s">
        <v>2411</v>
      </c>
      <c r="V279" t="s">
        <v>2412</v>
      </c>
    </row>
    <row r="280" spans="1:22" x14ac:dyDescent="0.25">
      <c r="A280" t="s">
        <v>2413</v>
      </c>
      <c r="B280" t="s">
        <v>2414</v>
      </c>
      <c r="C280" t="str">
        <f t="shared" si="16"/>
        <v>Mi 100 cm (40 inches) Horizon Edition Full HD Android LED TV 4A | L40M6-EI (Black)</v>
      </c>
      <c r="D280" t="str" cm="1">
        <f t="array" ref="D280">PROPER(_xlfn.TEXTJOIN(" ", TRUE, INDEX(_xlfn.FILTERXML("&lt;t&gt;&lt;s&gt;" &amp; SUBSTITUTE(C280," ","&lt;/s&gt;&lt;s&gt;") &amp; "&lt;/s&gt;&lt;/t&gt;", "//s"), _xlfn.SEQUENCE(4))))</f>
        <v>Mi 100 Cm (40</v>
      </c>
      <c r="E280" t="str">
        <f t="shared" si="17"/>
        <v>Edition Full HD Android LED TV 4A | L40M6-EI (Black)</v>
      </c>
      <c r="F280" t="s">
        <v>167</v>
      </c>
      <c r="G280" t="str">
        <f t="shared" si="18"/>
        <v>SmartTelevisions</v>
      </c>
      <c r="H280" s="7" t="str">
        <f t="array" aca="1" ref="H280" ca="1">_xlfn.TEXTJOIN("", TRUE, IF((ROW(INDIRECT("1:" &amp; LEN(G280)))&gt;1) * (CODE(MID(G280, ROW(INDIRECT("1:" &amp; LEN(G280))), 1))&gt;=65) * (CODE(MID(G280, ROW(INDIRECT("1:" &amp; LEN(G280))), 1))&lt;=90), " " &amp; MID(G280, ROW(INDIRECT("1:" &amp; LEN(G280))), 1), MID(G280, ROW(INDIRECT("1:" &amp; LEN(G280))), 1)))</f>
        <v>Smart Televisions</v>
      </c>
      <c r="I280" s="2">
        <v>21999</v>
      </c>
      <c r="J280" s="2">
        <v>29999</v>
      </c>
      <c r="K280" s="1">
        <v>0.27</v>
      </c>
      <c r="L280">
        <v>4.2</v>
      </c>
      <c r="M280" s="4">
        <v>32840</v>
      </c>
      <c r="N280" t="s">
        <v>2415</v>
      </c>
      <c r="O280" t="str">
        <f t="shared" si="19"/>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
      </c>
      <c r="P280" t="s">
        <v>169</v>
      </c>
      <c r="Q280" t="s">
        <v>170</v>
      </c>
      <c r="R280" t="s">
        <v>171</v>
      </c>
      <c r="S280" t="s">
        <v>172</v>
      </c>
      <c r="T280" t="s">
        <v>941</v>
      </c>
      <c r="U280" t="s">
        <v>2416</v>
      </c>
      <c r="V280" t="s">
        <v>2417</v>
      </c>
    </row>
    <row r="281" spans="1:22" x14ac:dyDescent="0.25">
      <c r="A281" t="s">
        <v>2418</v>
      </c>
      <c r="B281" t="s">
        <v>2419</v>
      </c>
      <c r="C281" t="str">
        <f t="shared" si="16"/>
        <v>Astigo Compatible Remote Control for Mi Smart LED 4A (43" 32")</v>
      </c>
      <c r="D281" t="str" cm="1">
        <f t="array" ref="D281">PROPER(_xlfn.TEXTJOIN(" ", TRUE, INDEX(_xlfn.FILTERXML("&lt;t&gt;&lt;s&gt;" &amp; SUBSTITUTE(C281," ","&lt;/s&gt;&lt;s&gt;") &amp; "&lt;/s&gt;&lt;/t&gt;", "//s"), _xlfn.SEQUENCE(4))))</f>
        <v>Astigo Compatible Remote Control</v>
      </c>
      <c r="E281" t="str">
        <f t="shared" si="17"/>
        <v>Smart LED 4A (43" 32")</v>
      </c>
      <c r="F281" t="s">
        <v>459</v>
      </c>
      <c r="G281" t="str">
        <f t="shared" si="18"/>
        <v>RemoteControls</v>
      </c>
      <c r="H281" s="7" t="str">
        <f t="array" aca="1" ref="H281" ca="1">_xlfn.TEXTJOIN("", TRUE, IF((ROW(INDIRECT("1:" &amp; LEN(G281)))&gt;1) * (CODE(MID(G281, ROW(INDIRECT("1:" &amp; LEN(G281))), 1))&gt;=65) * (CODE(MID(G281, ROW(INDIRECT("1:" &amp; LEN(G281))), 1))&lt;=90), " " &amp; MID(G281, ROW(INDIRECT("1:" &amp; LEN(G281))), 1), MID(G281, ROW(INDIRECT("1:" &amp; LEN(G281))), 1)))</f>
        <v>Remote Controls</v>
      </c>
      <c r="I281">
        <v>299</v>
      </c>
      <c r="J281">
        <v>599</v>
      </c>
      <c r="K281" s="1">
        <v>0.5</v>
      </c>
      <c r="L281">
        <v>3.7</v>
      </c>
      <c r="M281" s="4">
        <v>708</v>
      </c>
      <c r="N281" t="s">
        <v>2420</v>
      </c>
      <c r="O281" t="str">
        <f t="shared" si="19"/>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v>
      </c>
      <c r="P281" t="s">
        <v>2421</v>
      </c>
      <c r="Q281" t="s">
        <v>2422</v>
      </c>
      <c r="R281" t="s">
        <v>2423</v>
      </c>
      <c r="S281" t="s">
        <v>2424</v>
      </c>
      <c r="T281" t="s">
        <v>2425</v>
      </c>
      <c r="U281" t="s">
        <v>2426</v>
      </c>
      <c r="V281" t="s">
        <v>2427</v>
      </c>
    </row>
    <row r="282" spans="1:22" x14ac:dyDescent="0.25">
      <c r="A282" t="s">
        <v>2428</v>
      </c>
      <c r="B282" t="s">
        <v>2429</v>
      </c>
      <c r="C282" t="str">
        <f t="shared" si="16"/>
        <v>Toshiba 108 cm (43 inches) V Series Full HD Smart Android LED TV 43V35KP (Silver)</v>
      </c>
      <c r="D282" t="str" cm="1">
        <f t="array" ref="D282">PROPER(_xlfn.TEXTJOIN(" ", TRUE, INDEX(_xlfn.FILTERXML("&lt;t&gt;&lt;s&gt;" &amp; SUBSTITUTE(C282," ","&lt;/s&gt;&lt;s&gt;") &amp; "&lt;/s&gt;&lt;/t&gt;", "//s"), _xlfn.SEQUENCE(4))))</f>
        <v>Toshiba 108 Cm (43</v>
      </c>
      <c r="E282" t="str">
        <f t="shared" si="17"/>
        <v>Series Full HD Smart Android LED TV 43V35KP (Silver)</v>
      </c>
      <c r="F282" t="s">
        <v>167</v>
      </c>
      <c r="G282" t="str">
        <f t="shared" si="18"/>
        <v>SmartTelevisions</v>
      </c>
      <c r="H282" s="7" t="str">
        <f t="array" aca="1" ref="H282" ca="1">_xlfn.TEXTJOIN("", TRUE, IF((ROW(INDIRECT("1:" &amp; LEN(G282)))&gt;1) * (CODE(MID(G282, ROW(INDIRECT("1:" &amp; LEN(G282))), 1))&gt;=65) * (CODE(MID(G282, ROW(INDIRECT("1:" &amp; LEN(G282))), 1))&lt;=90), " " &amp; MID(G282, ROW(INDIRECT("1:" &amp; LEN(G282))), 1), MID(G282, ROW(INDIRECT("1:" &amp; LEN(G282))), 1)))</f>
        <v>Smart Televisions</v>
      </c>
      <c r="I282" s="2">
        <v>21990</v>
      </c>
      <c r="J282" s="2">
        <v>34990</v>
      </c>
      <c r="K282" s="1">
        <v>0.37</v>
      </c>
      <c r="L282">
        <v>4.3</v>
      </c>
      <c r="M282" s="4">
        <v>1657</v>
      </c>
      <c r="N282" t="s">
        <v>2430</v>
      </c>
      <c r="O282" t="str">
        <f t="shared" si="19"/>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P282" t="s">
        <v>2431</v>
      </c>
      <c r="Q282" t="s">
        <v>2432</v>
      </c>
      <c r="R282" t="s">
        <v>2433</v>
      </c>
      <c r="S282" t="s">
        <v>2434</v>
      </c>
      <c r="T282" t="s">
        <v>2435</v>
      </c>
      <c r="U282" t="s">
        <v>2436</v>
      </c>
      <c r="V282" t="s">
        <v>2437</v>
      </c>
    </row>
    <row r="283" spans="1:22" x14ac:dyDescent="0.25">
      <c r="A283" t="s">
        <v>2438</v>
      </c>
      <c r="B283" t="s">
        <v>2439</v>
      </c>
      <c r="C283" t="str">
        <f t="shared" si="16"/>
        <v>Lenovo USB A to Type-C Tangle-free¬†¬†Aramid fiber braided¬†1.2m cable with 4A Fast charging and 480 MBPS data transmission, certified 10000+ bend lifespan, Metallic Grey</v>
      </c>
      <c r="D283" t="str" cm="1">
        <f t="array" ref="D283">PROPER(_xlfn.TEXTJOIN(" ", TRUE, INDEX(_xlfn.FILTERXML("&lt;t&gt;&lt;s&gt;" &amp; SUBSTITUTE(C283," ","&lt;/s&gt;&lt;s&gt;") &amp; "&lt;/s&gt;&lt;/t&gt;", "//s"), _xlfn.SEQUENCE(4))))</f>
        <v>Lenovo Usb A To</v>
      </c>
      <c r="E283" t="str">
        <f t="shared" si="17"/>
        <v>fiber braided¬†1.2m cable with 4A Fast charging and 480 MBPS data transmission, certified 10000+ bend lifespan, Metallic Grey</v>
      </c>
      <c r="F283" t="s">
        <v>17</v>
      </c>
      <c r="G283" t="str">
        <f t="shared" si="18"/>
        <v>USBCables</v>
      </c>
      <c r="H283" s="7" t="str">
        <f t="array" aca="1" ref="H283" ca="1">_xlfn.TEXTJOIN("", TRUE, IF((ROW(INDIRECT("1:" &amp; LEN(G283)))&gt;1) * (CODE(MID(G283, ROW(INDIRECT("1:" &amp; LEN(G283))), 1))&gt;=65) * (CODE(MID(G283, ROW(INDIRECT("1:" &amp; LEN(G283))), 1))&lt;=90), " " &amp; MID(G283, ROW(INDIRECT("1:" &amp; LEN(G283))), 1), MID(G283, ROW(INDIRECT("1:" &amp; LEN(G283))), 1)))</f>
        <v>U S B Cables</v>
      </c>
      <c r="I283">
        <v>417.44</v>
      </c>
      <c r="J283">
        <v>670</v>
      </c>
      <c r="K283" s="1">
        <v>0.38</v>
      </c>
      <c r="L283">
        <v>3.9</v>
      </c>
      <c r="M283" s="4">
        <v>523</v>
      </c>
      <c r="N283" t="s">
        <v>2440</v>
      </c>
      <c r="O283" t="str">
        <f t="shared" si="19"/>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v>
      </c>
      <c r="P283" t="s">
        <v>2441</v>
      </c>
      <c r="Q283" t="s">
        <v>2442</v>
      </c>
      <c r="R283" t="s">
        <v>2443</v>
      </c>
      <c r="S283" t="s">
        <v>2444</v>
      </c>
      <c r="T283" t="s">
        <v>2445</v>
      </c>
      <c r="U283" t="s">
        <v>2446</v>
      </c>
      <c r="V283" t="s">
        <v>2447</v>
      </c>
    </row>
    <row r="284" spans="1:22" x14ac:dyDescent="0.25">
      <c r="A284" t="s">
        <v>2448</v>
      </c>
      <c r="B284" t="s">
        <v>2449</v>
      </c>
      <c r="C284" t="str">
        <f t="shared" si="16"/>
        <v>Amazon Brand - Solimo 65W Fast Charging Braided Type C to C Data Cable | Suitable For All Supported Mobile Phones (1 Meter, Black)</v>
      </c>
      <c r="D284" t="str" cm="1">
        <f t="array" ref="D284">PROPER(_xlfn.TEXTJOIN(" ", TRUE, INDEX(_xlfn.FILTERXML("&lt;t&gt;&lt;s&gt;" &amp; SUBSTITUTE(C284," ","&lt;/s&gt;&lt;s&gt;") &amp; "&lt;/s&gt;&lt;/t&gt;", "//s"), _xlfn.SEQUENCE(4))))</f>
        <v>Amazon Brand - Solimo</v>
      </c>
      <c r="E284" t="str">
        <f t="shared" si="17"/>
        <v>Charging Braided Type C to C Data Cable | Suitable For All Supported Mobile Phones (1 Meter, Black)</v>
      </c>
      <c r="F284" t="s">
        <v>17</v>
      </c>
      <c r="G284" t="str">
        <f t="shared" si="18"/>
        <v>USBCables</v>
      </c>
      <c r="H284" s="7" t="str">
        <f t="array" aca="1" ref="H284" ca="1">_xlfn.TEXTJOIN("", TRUE, IF((ROW(INDIRECT("1:" &amp; LEN(G284)))&gt;1) * (CODE(MID(G284, ROW(INDIRECT("1:" &amp; LEN(G284))), 1))&gt;=65) * (CODE(MID(G284, ROW(INDIRECT("1:" &amp; LEN(G284))), 1))&lt;=90), " " &amp; MID(G284, ROW(INDIRECT("1:" &amp; LEN(G284))), 1), MID(G284, ROW(INDIRECT("1:" &amp; LEN(G284))), 1)))</f>
        <v>U S B Cables</v>
      </c>
      <c r="I284">
        <v>199</v>
      </c>
      <c r="J284">
        <v>999</v>
      </c>
      <c r="K284" s="1">
        <v>0.8</v>
      </c>
      <c r="L284">
        <v>3</v>
      </c>
      <c r="N284" t="s">
        <v>2450</v>
      </c>
      <c r="O284" t="str">
        <f t="shared" si="19"/>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v>
      </c>
      <c r="P284" t="s">
        <v>2451</v>
      </c>
      <c r="Q284" t="s">
        <v>2452</v>
      </c>
      <c r="R284" t="s">
        <v>2453</v>
      </c>
      <c r="S284" t="s">
        <v>2454</v>
      </c>
      <c r="T284" t="s">
        <v>2455</v>
      </c>
      <c r="U284" t="s">
        <v>2456</v>
      </c>
      <c r="V284" t="s">
        <v>2457</v>
      </c>
    </row>
    <row r="285" spans="1:22" x14ac:dyDescent="0.25">
      <c r="A285" t="s">
        <v>2458</v>
      </c>
      <c r="B285" t="s">
        <v>2459</v>
      </c>
      <c r="C285" t="str">
        <f t="shared" si="16"/>
        <v>LG 139 cm (55 inches) 4K Ultra HD Smart LED TV 55UQ7500PSF (Ceramic Black)</v>
      </c>
      <c r="D285" t="str" cm="1">
        <f t="array" ref="D285">PROPER(_xlfn.TEXTJOIN(" ", TRUE, INDEX(_xlfn.FILTERXML("&lt;t&gt;&lt;s&gt;" &amp; SUBSTITUTE(C285," ","&lt;/s&gt;&lt;s&gt;") &amp; "&lt;/s&gt;&lt;/t&gt;", "//s"), _xlfn.SEQUENCE(4))))</f>
        <v>Lg 139 Cm (55</v>
      </c>
      <c r="E285" t="str">
        <f t="shared" si="17"/>
        <v>Ultra HD Smart LED TV 55UQ7500PSF (Ceramic Black)</v>
      </c>
      <c r="F285" t="s">
        <v>167</v>
      </c>
      <c r="G285" t="str">
        <f t="shared" si="18"/>
        <v>SmartTelevisions</v>
      </c>
      <c r="H285" s="7" t="str">
        <f t="array" aca="1" ref="H285" ca="1">_xlfn.TEXTJOIN("", TRUE, IF((ROW(INDIRECT("1:" &amp; LEN(G285)))&gt;1) * (CODE(MID(G285, ROW(INDIRECT("1:" &amp; LEN(G285))), 1))&gt;=65) * (CODE(MID(G285, ROW(INDIRECT("1:" &amp; LEN(G285))), 1))&lt;=90), " " &amp; MID(G285, ROW(INDIRECT("1:" &amp; LEN(G285))), 1), MID(G285, ROW(INDIRECT("1:" &amp; LEN(G285))), 1)))</f>
        <v>Smart Televisions</v>
      </c>
      <c r="I285" s="2">
        <v>47990</v>
      </c>
      <c r="J285" s="2">
        <v>79990</v>
      </c>
      <c r="K285" s="1">
        <v>0.4</v>
      </c>
      <c r="L285">
        <v>4.3</v>
      </c>
      <c r="M285" s="4">
        <v>1376</v>
      </c>
      <c r="N285" t="s">
        <v>1212</v>
      </c>
      <c r="O285" t="str">
        <f t="shared" si="19"/>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285" t="s">
        <v>1213</v>
      </c>
      <c r="Q285" t="s">
        <v>1214</v>
      </c>
      <c r="R285" t="s">
        <v>1215</v>
      </c>
      <c r="S285" t="s">
        <v>1216</v>
      </c>
      <c r="T285" t="s">
        <v>1217</v>
      </c>
      <c r="U285" t="s">
        <v>2460</v>
      </c>
      <c r="V285" t="s">
        <v>2461</v>
      </c>
    </row>
    <row r="286" spans="1:22" x14ac:dyDescent="0.25">
      <c r="A286" t="s">
        <v>2462</v>
      </c>
      <c r="B286" t="s">
        <v>2463</v>
      </c>
      <c r="C286" t="str">
        <f t="shared" si="16"/>
        <v>Tata Sky Digital TV HD Setup Box Remote</v>
      </c>
      <c r="D286" t="str" cm="1">
        <f t="array" ref="D286">PROPER(_xlfn.TEXTJOIN(" ", TRUE, INDEX(_xlfn.FILTERXML("&lt;t&gt;&lt;s&gt;" &amp; SUBSTITUTE(C286," ","&lt;/s&gt;&lt;s&gt;") &amp; "&lt;/s&gt;&lt;/t&gt;", "//s"), _xlfn.SEQUENCE(4))))</f>
        <v>Tata Sky Digital Tv</v>
      </c>
      <c r="E286" t="str">
        <f t="shared" si="17"/>
        <v>Box Remote</v>
      </c>
      <c r="F286" t="s">
        <v>459</v>
      </c>
      <c r="G286" t="str">
        <f t="shared" si="18"/>
        <v>RemoteControls</v>
      </c>
      <c r="H286" s="7" t="str">
        <f t="array" aca="1" ref="H286" ca="1">_xlfn.TEXTJOIN("", TRUE, IF((ROW(INDIRECT("1:" &amp; LEN(G286)))&gt;1) * (CODE(MID(G286, ROW(INDIRECT("1:" &amp; LEN(G286))), 1))&gt;=65) * (CODE(MID(G286, ROW(INDIRECT("1:" &amp; LEN(G286))), 1))&lt;=90), " " &amp; MID(G286, ROW(INDIRECT("1:" &amp; LEN(G286))), 1), MID(G286, ROW(INDIRECT("1:" &amp; LEN(G286))), 1)))</f>
        <v>Remote Controls</v>
      </c>
      <c r="I286">
        <v>215</v>
      </c>
      <c r="J286">
        <v>499</v>
      </c>
      <c r="K286" s="1">
        <v>0.56999999999999995</v>
      </c>
      <c r="L286">
        <v>3.5</v>
      </c>
      <c r="M286" s="4">
        <v>121</v>
      </c>
      <c r="N286" t="s">
        <v>2464</v>
      </c>
      <c r="O286" t="str">
        <f t="shared" si="19"/>
        <v>Color Black|Long Lasting|Digital Tv Hd Setup Box Remote</v>
      </c>
      <c r="P286" t="s">
        <v>2465</v>
      </c>
      <c r="Q286" t="s">
        <v>2466</v>
      </c>
      <c r="R286" t="s">
        <v>2467</v>
      </c>
      <c r="S286" t="s">
        <v>2468</v>
      </c>
      <c r="T286" t="s">
        <v>2469</v>
      </c>
      <c r="U286" t="s">
        <v>2470</v>
      </c>
      <c r="V286" t="s">
        <v>2471</v>
      </c>
    </row>
    <row r="287" spans="1:22" x14ac:dyDescent="0.25">
      <c r="A287" t="s">
        <v>2472</v>
      </c>
      <c r="B287" t="s">
        <v>2473</v>
      </c>
      <c r="C287" t="str">
        <f t="shared" si="16"/>
        <v>pTron Solero T241 2.4A Type-C Data and Charging USB Cable, Made in India, 480Mbps Data Sync, Durable 1-Meter Long USB Cable for Smartphone, Type-C USB Devices (White)</v>
      </c>
      <c r="D287" t="str" cm="1">
        <f t="array" ref="D287">PROPER(_xlfn.TEXTJOIN(" ", TRUE, INDEX(_xlfn.FILTERXML("&lt;t&gt;&lt;s&gt;" &amp; SUBSTITUTE(C287," ","&lt;/s&gt;&lt;s&gt;") &amp; "&lt;/s&gt;&lt;/t&gt;", "//s"), _xlfn.SEQUENCE(4))))</f>
        <v>Ptron Solero T241 2.4A</v>
      </c>
      <c r="E287" t="str">
        <f t="shared" si="17"/>
        <v>and Charging USB Cable, Made in India, 480Mbps Data Sync, Durable 1-Meter Long USB Cable for Smartphone, Type-C USB Devices (White)</v>
      </c>
      <c r="F287" t="s">
        <v>17</v>
      </c>
      <c r="G287" t="str">
        <f t="shared" si="18"/>
        <v>USBCables</v>
      </c>
      <c r="H287" s="7" t="str">
        <f t="array" aca="1" ref="H287" ca="1">_xlfn.TEXTJOIN("", TRUE, IF((ROW(INDIRECT("1:" &amp; LEN(G287)))&gt;1) * (CODE(MID(G287, ROW(INDIRECT("1:" &amp; LEN(G287))), 1))&gt;=65) * (CODE(MID(G287, ROW(INDIRECT("1:" &amp; LEN(G287))), 1))&lt;=90), " " &amp; MID(G287, ROW(INDIRECT("1:" &amp; LEN(G287))), 1), MID(G287, ROW(INDIRECT("1:" &amp; LEN(G287))), 1)))</f>
        <v>U S B Cables</v>
      </c>
      <c r="I287">
        <v>99</v>
      </c>
      <c r="J287">
        <v>800</v>
      </c>
      <c r="K287" s="1">
        <v>0.88</v>
      </c>
      <c r="L287">
        <v>3.9</v>
      </c>
      <c r="M287" s="4">
        <v>1075</v>
      </c>
      <c r="N287" t="s">
        <v>988</v>
      </c>
      <c r="O287" t="str">
        <f t="shared" si="19"/>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v>
      </c>
      <c r="P287" t="s">
        <v>341</v>
      </c>
      <c r="Q287" t="s">
        <v>342</v>
      </c>
      <c r="R287" t="s">
        <v>343</v>
      </c>
      <c r="S287" t="s">
        <v>344</v>
      </c>
      <c r="T287" t="s">
        <v>2474</v>
      </c>
      <c r="U287" t="s">
        <v>2475</v>
      </c>
      <c r="V287" t="s">
        <v>2476</v>
      </c>
    </row>
    <row r="288" spans="1:22" x14ac:dyDescent="0.25">
      <c r="A288" t="s">
        <v>2477</v>
      </c>
      <c r="B288" t="s">
        <v>2478</v>
      </c>
      <c r="C288" t="str">
        <f t="shared" si="16"/>
        <v>VU 108 cm (43 inches) Premium Series Full HD Smart LED TV 43GA (Black)</v>
      </c>
      <c r="D288" t="str" cm="1">
        <f t="array" ref="D288">PROPER(_xlfn.TEXTJOIN(" ", TRUE, INDEX(_xlfn.FILTERXML("&lt;t&gt;&lt;s&gt;" &amp; SUBSTITUTE(C288," ","&lt;/s&gt;&lt;s&gt;") &amp; "&lt;/s&gt;&lt;/t&gt;", "//s"), _xlfn.SEQUENCE(4))))</f>
        <v>Vu 108 Cm (43</v>
      </c>
      <c r="E288" t="str">
        <f t="shared" si="17"/>
        <v>Series Full HD Smart LED TV 43GA (Black)</v>
      </c>
      <c r="F288" t="s">
        <v>167</v>
      </c>
      <c r="G288" t="str">
        <f t="shared" si="18"/>
        <v>SmartTelevisions</v>
      </c>
      <c r="H288" s="7" t="str">
        <f t="array" aca="1" ref="H288" ca="1">_xlfn.TEXTJOIN("", TRUE, IF((ROW(INDIRECT("1:" &amp; LEN(G288)))&gt;1) * (CODE(MID(G288, ROW(INDIRECT("1:" &amp; LEN(G288))), 1))&gt;=65) * (CODE(MID(G288, ROW(INDIRECT("1:" &amp; LEN(G288))), 1))&lt;=90), " " &amp; MID(G288, ROW(INDIRECT("1:" &amp; LEN(G288))), 1), MID(G288, ROW(INDIRECT("1:" &amp; LEN(G288))), 1)))</f>
        <v>Smart Televisions</v>
      </c>
      <c r="I288" s="2">
        <v>18999</v>
      </c>
      <c r="J288" s="2">
        <v>35000</v>
      </c>
      <c r="K288" s="1">
        <v>0.46</v>
      </c>
      <c r="L288">
        <v>4</v>
      </c>
      <c r="M288" s="4">
        <v>1001</v>
      </c>
      <c r="N288" t="s">
        <v>2479</v>
      </c>
      <c r="O288" t="str">
        <f t="shared" si="19"/>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v>
      </c>
      <c r="P288" t="s">
        <v>2480</v>
      </c>
      <c r="Q288" t="s">
        <v>2481</v>
      </c>
      <c r="R288" t="s">
        <v>2482</v>
      </c>
      <c r="S288" t="s">
        <v>2483</v>
      </c>
      <c r="T288" t="s">
        <v>2484</v>
      </c>
      <c r="U288" t="s">
        <v>2485</v>
      </c>
      <c r="V288" t="s">
        <v>2486</v>
      </c>
    </row>
    <row r="289" spans="1:22" x14ac:dyDescent="0.25">
      <c r="A289" t="s">
        <v>2487</v>
      </c>
      <c r="B289" t="s">
        <v>2488</v>
      </c>
      <c r="C289" t="str">
        <f t="shared" si="16"/>
        <v>Storite Super Speed USB 3.0 Male to Male Cable for Hard Drive Enclosures, Laptop Cooling Pad, DVD Players(60cm,Black)</v>
      </c>
      <c r="D289" t="str" cm="1">
        <f t="array" ref="D289">PROPER(_xlfn.TEXTJOIN(" ", TRUE, INDEX(_xlfn.FILTERXML("&lt;t&gt;&lt;s&gt;" &amp; SUBSTITUTE(C289," ","&lt;/s&gt;&lt;s&gt;") &amp; "&lt;/s&gt;&lt;/t&gt;", "//s"), _xlfn.SEQUENCE(4))))</f>
        <v>Storite Super Speed Usb</v>
      </c>
      <c r="E289" t="str">
        <f t="shared" si="17"/>
        <v>to Male Cable for Hard Drive Enclosures, Laptop Cooling Pad, DVD Players(60cm,Black)</v>
      </c>
      <c r="F289" t="s">
        <v>17</v>
      </c>
      <c r="G289" t="str">
        <f t="shared" si="18"/>
        <v>USBCables</v>
      </c>
      <c r="H289" s="7" t="str">
        <f t="array" aca="1" ref="H289" ca="1">_xlfn.TEXTJOIN("", TRUE, IF((ROW(INDIRECT("1:" &amp; LEN(G289)))&gt;1) * (CODE(MID(G289, ROW(INDIRECT("1:" &amp; LEN(G289))), 1))&gt;=65) * (CODE(MID(G289, ROW(INDIRECT("1:" &amp; LEN(G289))), 1))&lt;=90), " " &amp; MID(G289, ROW(INDIRECT("1:" &amp; LEN(G289))), 1), MID(G289, ROW(INDIRECT("1:" &amp; LEN(G289))), 1)))</f>
        <v>U S B Cables</v>
      </c>
      <c r="I289">
        <v>249</v>
      </c>
      <c r="J289">
        <v>999</v>
      </c>
      <c r="K289" s="1">
        <v>0.75</v>
      </c>
      <c r="L289">
        <v>4.3</v>
      </c>
      <c r="M289" s="4">
        <v>112</v>
      </c>
      <c r="N289" t="s">
        <v>2489</v>
      </c>
      <c r="O289" t="str">
        <f t="shared" si="19"/>
        <v>Cable Color- Black, Cable Length- 60 Cm,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v>
      </c>
      <c r="P289" t="s">
        <v>2490</v>
      </c>
      <c r="Q289" t="s">
        <v>2491</v>
      </c>
      <c r="R289" t="s">
        <v>2492</v>
      </c>
      <c r="S289" t="s">
        <v>2493</v>
      </c>
      <c r="T289" t="s">
        <v>2494</v>
      </c>
      <c r="U289" t="s">
        <v>2495</v>
      </c>
      <c r="V289" t="s">
        <v>2496</v>
      </c>
    </row>
    <row r="290" spans="1:22" x14ac:dyDescent="0.25">
      <c r="A290" t="s">
        <v>2497</v>
      </c>
      <c r="B290" t="s">
        <v>2498</v>
      </c>
      <c r="C290" t="str">
        <f t="shared" si="16"/>
        <v>Kodak 80 cm (32 Inches) HD Ready LED TV Kodak 32HDX900S (Black)</v>
      </c>
      <c r="D290" t="str" cm="1">
        <f t="array" ref="D290">PROPER(_xlfn.TEXTJOIN(" ", TRUE, INDEX(_xlfn.FILTERXML("&lt;t&gt;&lt;s&gt;" &amp; SUBSTITUTE(C290," ","&lt;/s&gt;&lt;s&gt;") &amp; "&lt;/s&gt;&lt;/t&gt;", "//s"), _xlfn.SEQUENCE(4))))</f>
        <v>Kodak 80 Cm (32</v>
      </c>
      <c r="E290" t="str">
        <f t="shared" si="17"/>
        <v>Ready LED TV Kodak 32HDX900S (Black)</v>
      </c>
      <c r="F290" t="s">
        <v>505</v>
      </c>
      <c r="G290" t="str">
        <f t="shared" si="18"/>
        <v>StandardTelevisions</v>
      </c>
      <c r="H290" s="7" t="str">
        <f t="array" aca="1" ref="H290" ca="1">_xlfn.TEXTJOIN("", TRUE, IF((ROW(INDIRECT("1:" &amp; LEN(G290)))&gt;1) * (CODE(MID(G290, ROW(INDIRECT("1:" &amp; LEN(G290))), 1))&gt;=65) * (CODE(MID(G290, ROW(INDIRECT("1:" &amp; LEN(G290))), 1))&lt;=90), " " &amp; MID(G290, ROW(INDIRECT("1:" &amp; LEN(G290))), 1), MID(G290, ROW(INDIRECT("1:" &amp; LEN(G290))), 1)))</f>
        <v>Standard Televisions</v>
      </c>
      <c r="I290" s="2">
        <v>7999</v>
      </c>
      <c r="J290" s="2">
        <v>15999</v>
      </c>
      <c r="K290" s="1">
        <v>0.5</v>
      </c>
      <c r="L290">
        <v>3.8</v>
      </c>
      <c r="M290" s="4">
        <v>3022</v>
      </c>
      <c r="N290" t="s">
        <v>2499</v>
      </c>
      <c r="O290" t="str">
        <f t="shared" si="19"/>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v>
      </c>
      <c r="P290" t="s">
        <v>2500</v>
      </c>
      <c r="Q290" t="s">
        <v>2501</v>
      </c>
      <c r="R290" t="s">
        <v>2502</v>
      </c>
      <c r="S290" t="s">
        <v>2503</v>
      </c>
      <c r="T290" t="s">
        <v>2504</v>
      </c>
      <c r="U290" t="s">
        <v>2505</v>
      </c>
      <c r="V290" t="s">
        <v>2506</v>
      </c>
    </row>
    <row r="291" spans="1:22" x14ac:dyDescent="0.25">
      <c r="A291" t="s">
        <v>2507</v>
      </c>
      <c r="B291" t="s">
        <v>2508</v>
      </c>
      <c r="C291" t="str">
        <f t="shared" si="16"/>
        <v>AmazonBasics Double Braided Nylon USB Type-C to Type-C 2.0 Cable, Charging Adapter, Smartphone 6 feet, Dark Grey</v>
      </c>
      <c r="D291" t="str" cm="1">
        <f t="array" ref="D291">PROPER(_xlfn.TEXTJOIN(" ", TRUE, INDEX(_xlfn.FILTERXML("&lt;t&gt;&lt;s&gt;" &amp; SUBSTITUTE(C291," ","&lt;/s&gt;&lt;s&gt;") &amp; "&lt;/s&gt;&lt;/t&gt;", "//s"), _xlfn.SEQUENCE(4))))</f>
        <v>Amazonbasics Double Braided Nylon</v>
      </c>
      <c r="E291" t="str">
        <f t="shared" si="17"/>
        <v>to Type-C 2.0 Cable, Charging Adapter, Smartphone 6 feet, Dark Grey</v>
      </c>
      <c r="F291" t="s">
        <v>17</v>
      </c>
      <c r="G291" t="str">
        <f t="shared" si="18"/>
        <v>USBCables</v>
      </c>
      <c r="H291" s="7" t="str">
        <f t="array" aca="1" ref="H291" ca="1">_xlfn.TEXTJOIN("", TRUE, IF((ROW(INDIRECT("1:" &amp; LEN(G291)))&gt;1) * (CODE(MID(G291, ROW(INDIRECT("1:" &amp; LEN(G291))), 1))&gt;=65) * (CODE(MID(G291, ROW(INDIRECT("1:" &amp; LEN(G291))), 1))&lt;=90), " " &amp; MID(G291, ROW(INDIRECT("1:" &amp; LEN(G291))), 1), MID(G291, ROW(INDIRECT("1:" &amp; LEN(G291))), 1)))</f>
        <v>U S B Cables</v>
      </c>
      <c r="I291">
        <v>649</v>
      </c>
      <c r="J291" s="2">
        <v>1600</v>
      </c>
      <c r="K291" s="1">
        <v>0.59</v>
      </c>
      <c r="L291">
        <v>4.3</v>
      </c>
      <c r="M291" s="4">
        <v>5451</v>
      </c>
      <c r="N291" t="s">
        <v>2509</v>
      </c>
      <c r="O291" t="str">
        <f t="shared" si="19"/>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v>
      </c>
      <c r="P291" t="s">
        <v>1615</v>
      </c>
      <c r="Q291" t="s">
        <v>1616</v>
      </c>
      <c r="R291" t="s">
        <v>1617</v>
      </c>
      <c r="S291" t="s">
        <v>1618</v>
      </c>
      <c r="T291" t="s">
        <v>1619</v>
      </c>
      <c r="U291" t="s">
        <v>2510</v>
      </c>
      <c r="V291" t="s">
        <v>2511</v>
      </c>
    </row>
    <row r="292" spans="1:22" x14ac:dyDescent="0.25">
      <c r="A292" t="s">
        <v>2512</v>
      </c>
      <c r="B292" t="s">
        <v>742</v>
      </c>
      <c r="C292" t="str">
        <f t="shared" si="16"/>
        <v>Firestick Remote</v>
      </c>
      <c r="D292" t="str" cm="1">
        <f t="array" ref="D292">PROPER(_xlfn.TEXTJOIN(" ", TRUE, INDEX(_xlfn.FILTERXML("&lt;t&gt;&lt;s&gt;" &amp; SUBSTITUTE(C292," ","&lt;/s&gt;&lt;s&gt;") &amp; "&lt;/s&gt;&lt;/t&gt;", "//s"), _xlfn.SEQUENCE(2))))</f>
        <v>Firestick Remote</v>
      </c>
      <c r="E292" t="str">
        <f t="shared" si="17"/>
        <v/>
      </c>
      <c r="F292" t="s">
        <v>459</v>
      </c>
      <c r="G292" t="str">
        <f t="shared" si="18"/>
        <v>RemoteControls</v>
      </c>
      <c r="H292" s="7" t="str">
        <f t="array" aca="1" ref="H292" ca="1">_xlfn.TEXTJOIN("", TRUE, IF((ROW(INDIRECT("1:" &amp; LEN(G292)))&gt;1) * (CODE(MID(G292, ROW(INDIRECT("1:" &amp; LEN(G292))), 1))&gt;=65) * (CODE(MID(G292, ROW(INDIRECT("1:" &amp; LEN(G292))), 1))&lt;=90), " " &amp; MID(G292, ROW(INDIRECT("1:" &amp; LEN(G292))), 1), MID(G292, ROW(INDIRECT("1:" &amp; LEN(G292))), 1)))</f>
        <v>Remote Controls</v>
      </c>
      <c r="I292" s="2">
        <v>1289</v>
      </c>
      <c r="J292" s="2">
        <v>2499</v>
      </c>
      <c r="K292" s="1">
        <v>0.48</v>
      </c>
      <c r="L292">
        <v>3.3</v>
      </c>
      <c r="M292" s="4">
        <v>73</v>
      </c>
      <c r="N292" t="s">
        <v>2513</v>
      </c>
      <c r="O292" t="str">
        <f t="shared" si="19"/>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v>
      </c>
      <c r="P292" t="s">
        <v>2514</v>
      </c>
      <c r="Q292" t="s">
        <v>2515</v>
      </c>
      <c r="R292" t="s">
        <v>2516</v>
      </c>
      <c r="S292" t="s">
        <v>2517</v>
      </c>
      <c r="T292" t="s">
        <v>2518</v>
      </c>
      <c r="U292" t="s">
        <v>2519</v>
      </c>
      <c r="V292" t="s">
        <v>2520</v>
      </c>
    </row>
    <row r="293" spans="1:22" x14ac:dyDescent="0.25">
      <c r="A293" t="s">
        <v>2521</v>
      </c>
      <c r="B293" t="s">
        <v>2522</v>
      </c>
      <c r="C293" t="str">
        <f t="shared" si="16"/>
        <v>AmazonBasics 10.2 Gbps High-Speed 4K HDMI Cable with Braided Cord (10-Foot, Dark Grey)</v>
      </c>
      <c r="D293" t="str" cm="1">
        <f t="array" ref="D293">PROPER(_xlfn.TEXTJOIN(" ", TRUE, INDEX(_xlfn.FILTERXML("&lt;t&gt;&lt;s&gt;" &amp; SUBSTITUTE(C293," ","&lt;/s&gt;&lt;s&gt;") &amp; "&lt;/s&gt;&lt;/t&gt;", "//s"), _xlfn.SEQUENCE(4))))</f>
        <v>Amazonbasics 10.2 Gbps High-Speed</v>
      </c>
      <c r="E293" t="str">
        <f t="shared" si="17"/>
        <v>Cable with Braided Cord (10-Foot, Dark Grey)</v>
      </c>
      <c r="F293" t="s">
        <v>127</v>
      </c>
      <c r="G293" t="str">
        <f t="shared" si="18"/>
        <v>HDMICables</v>
      </c>
      <c r="H293" s="7" t="str">
        <f t="array" aca="1" ref="H293" ca="1">_xlfn.TEXTJOIN("", TRUE, IF((ROW(INDIRECT("1:" &amp; LEN(G293)))&gt;1) * (CODE(MID(G293, ROW(INDIRECT("1:" &amp; LEN(G293))), 1))&gt;=65) * (CODE(MID(G293, ROW(INDIRECT("1:" &amp; LEN(G293))), 1))&lt;=90), " " &amp; MID(G293, ROW(INDIRECT("1:" &amp; LEN(G293))), 1), MID(G293, ROW(INDIRECT("1:" &amp; LEN(G293))), 1)))</f>
        <v>H D M I Cables</v>
      </c>
      <c r="I293">
        <v>609</v>
      </c>
      <c r="J293" s="2">
        <v>1500</v>
      </c>
      <c r="K293" s="1">
        <v>0.59</v>
      </c>
      <c r="L293">
        <v>4.5</v>
      </c>
      <c r="M293" s="4">
        <v>1029</v>
      </c>
      <c r="N293" t="s">
        <v>2523</v>
      </c>
      <c r="O293" t="str">
        <f t="shared" si="19"/>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v>
      </c>
      <c r="P293" t="s">
        <v>2524</v>
      </c>
      <c r="Q293" t="s">
        <v>2525</v>
      </c>
      <c r="R293" t="s">
        <v>2526</v>
      </c>
      <c r="S293" t="s">
        <v>2527</v>
      </c>
      <c r="T293" t="s">
        <v>2528</v>
      </c>
      <c r="U293" t="s">
        <v>2529</v>
      </c>
      <c r="V293" t="s">
        <v>2530</v>
      </c>
    </row>
    <row r="294" spans="1:22" x14ac:dyDescent="0.25">
      <c r="A294" t="s">
        <v>2531</v>
      </c>
      <c r="B294" t="s">
        <v>2532</v>
      </c>
      <c r="C294" t="str">
        <f t="shared" si="16"/>
        <v>Hisense 126 cm (50 inches) Bezelless Series 4K Ultra HD Smart LED Google TV 50A6H (Black)</v>
      </c>
      <c r="D294" t="str" cm="1">
        <f t="array" ref="D294">PROPER(_xlfn.TEXTJOIN(" ", TRUE, INDEX(_xlfn.FILTERXML("&lt;t&gt;&lt;s&gt;" &amp; SUBSTITUTE(C294," ","&lt;/s&gt;&lt;s&gt;") &amp; "&lt;/s&gt;&lt;/t&gt;", "//s"), _xlfn.SEQUENCE(4))))</f>
        <v>Hisense 126 Cm (50</v>
      </c>
      <c r="E294" t="str">
        <f t="shared" si="17"/>
        <v>Series 4K Ultra HD Smart LED Google TV 50A6H (Black)</v>
      </c>
      <c r="F294" t="s">
        <v>167</v>
      </c>
      <c r="G294" t="str">
        <f t="shared" si="18"/>
        <v>SmartTelevisions</v>
      </c>
      <c r="H294" s="7" t="str">
        <f t="array" aca="1" ref="H294" ca="1">_xlfn.TEXTJOIN("", TRUE, IF((ROW(INDIRECT("1:" &amp; LEN(G294)))&gt;1) * (CODE(MID(G294, ROW(INDIRECT("1:" &amp; LEN(G294))), 1))&gt;=65) * (CODE(MID(G294, ROW(INDIRECT("1:" &amp; LEN(G294))), 1))&lt;=90), " " &amp; MID(G294, ROW(INDIRECT("1:" &amp; LEN(G294))), 1), MID(G294, ROW(INDIRECT("1:" &amp; LEN(G294))), 1)))</f>
        <v>Smart Televisions</v>
      </c>
      <c r="I294" s="2">
        <v>32990</v>
      </c>
      <c r="J294" s="2">
        <v>54990</v>
      </c>
      <c r="K294" s="1">
        <v>0.4</v>
      </c>
      <c r="L294">
        <v>4.0999999999999996</v>
      </c>
      <c r="M294" s="4">
        <v>1555</v>
      </c>
      <c r="N294" t="s">
        <v>2533</v>
      </c>
      <c r="O294" t="str">
        <f t="shared" si="19"/>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P294" t="s">
        <v>2534</v>
      </c>
      <c r="Q294" t="s">
        <v>2535</v>
      </c>
      <c r="R294" t="s">
        <v>2536</v>
      </c>
      <c r="S294" t="s">
        <v>2537</v>
      </c>
      <c r="T294" t="s">
        <v>2538</v>
      </c>
      <c r="U294" t="s">
        <v>2539</v>
      </c>
      <c r="V294" t="s">
        <v>2540</v>
      </c>
    </row>
    <row r="295" spans="1:22" x14ac:dyDescent="0.25">
      <c r="A295" t="s">
        <v>2541</v>
      </c>
      <c r="B295" t="s">
        <v>2542</v>
      </c>
      <c r="C295" t="str">
        <f t="shared" si="16"/>
        <v>Tuarso 8K HDMI 2.1 Cable 48Gbps , 1.5 Meter High-Speed Braided HDMI Cable ( 8K@60HZ„ÄÅ4K@120HZ„ÄÅ2K@240HZ ) HDMI 2.1 Cable Compatible with Monitors , Television , Laptops , Projectors , Game Consoles and more with HDMI Ports Device</v>
      </c>
      <c r="D295" t="str" cm="1">
        <f t="array" ref="D295">PROPER(_xlfn.TEXTJOIN(" ", TRUE, INDEX(_xlfn.FILTERXML("&lt;t&gt;&lt;s&gt;" &amp; SUBSTITUTE(C295," ","&lt;/s&gt;&lt;s&gt;") &amp; "&lt;/s&gt;&lt;/t&gt;", "//s"), _xlfn.SEQUENCE(4))))</f>
        <v>Tuarso 8K Hdmi 2.1</v>
      </c>
      <c r="E295" t="str">
        <f t="shared" si="17"/>
        <v>, 1.5 Meter High-Speed Braided HDMI Cable ( 8K@60HZ„ÄÅ4K@120HZ„ÄÅ2K@240HZ ) HDMI 2.1 Cable Compatible with Monitors , Television , Laptops , Projectors , Game Consoles and more with HDMI Ports Device</v>
      </c>
      <c r="F295" t="s">
        <v>127</v>
      </c>
      <c r="G295" t="str">
        <f t="shared" si="18"/>
        <v>HDMICables</v>
      </c>
      <c r="H295" s="7" t="str">
        <f t="array" aca="1" ref="H295" ca="1">_xlfn.TEXTJOIN("", TRUE, IF((ROW(INDIRECT("1:" &amp; LEN(G295)))&gt;1) * (CODE(MID(G295, ROW(INDIRECT("1:" &amp; LEN(G295))), 1))&gt;=65) * (CODE(MID(G295, ROW(INDIRECT("1:" &amp; LEN(G295))), 1))&lt;=90), " " &amp; MID(G295, ROW(INDIRECT("1:" &amp; LEN(G295))), 1), MID(G295, ROW(INDIRECT("1:" &amp; LEN(G295))), 1)))</f>
        <v>H D M I Cables</v>
      </c>
      <c r="I295">
        <v>599</v>
      </c>
      <c r="J295" s="2">
        <v>1999</v>
      </c>
      <c r="K295" s="1">
        <v>0.7</v>
      </c>
      <c r="L295">
        <v>4.2</v>
      </c>
      <c r="M295" s="4">
        <v>47</v>
      </c>
      <c r="N295" t="s">
        <v>2543</v>
      </c>
      <c r="O295" t="str">
        <f t="shared" si="19"/>
        <v>‚Ö° [ Newest Technology 8K Hdmi 2.1 Cable ] - Tuarso Hdmi 2.1 Cable Have Bandwidth Of 48Gbps, Supports 8K@60Hz And 4K@120Hz . Dynamic Hdr And 12Bit Color Depth And Earc . It Is Also Backward Compatible With Hdmi 2.0B / 2.0A / 1.4 / 1.3 / 1.2 / 1.1 Versions .|‚Ö° [ Hdmi Cable For Game Enthusiasts ] - This Hdmi Cable Is Not Limited To 4K@60Hz, It Can Break Through 4K And Achieve 8K Ultra-High Image Quality,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Aluminum Shell Stable Heat Dissipation .Cable Core Made Of 30Awg Tinned Copper And Features Triple Shielding, Can Seamlessly Transfer High-Quality Video And Audio Signals, The Nylon Braided Cover On The Outer Layer Ensures Excellent Durability Under Heavy Use And Multiple Mating And Unplugging, And Can Withstand More Than 25,000 Flexes In Rigorous Laboratory Testing .|‚Ö° [ Immersive Cinema-Like Sound Effect ] - 8K Hdmi Cable 2.1 Supports The Latest High-Bitrate Audio Formats Including Dts Master, Dts:X, Atoms,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We Will Deal With Your Problem As Soon As Possible .</v>
      </c>
      <c r="P295" t="s">
        <v>2544</v>
      </c>
      <c r="Q295" t="s">
        <v>2545</v>
      </c>
      <c r="R295" t="s">
        <v>2546</v>
      </c>
      <c r="S295" t="s">
        <v>2547</v>
      </c>
      <c r="T295" t="s">
        <v>2548</v>
      </c>
      <c r="U295" t="s">
        <v>2549</v>
      </c>
      <c r="V295" t="s">
        <v>2550</v>
      </c>
    </row>
    <row r="296" spans="1:22" x14ac:dyDescent="0.25">
      <c r="A296" t="s">
        <v>2551</v>
      </c>
      <c r="B296" t="s">
        <v>2552</v>
      </c>
      <c r="C296" t="str">
        <f t="shared" si="16"/>
        <v>AmazonBasics USB Type-C to Micro-B 2.0 Cable - 6 Inches (15.2 Centimeters) - White</v>
      </c>
      <c r="D296" t="str" cm="1">
        <f t="array" ref="D296">PROPER(_xlfn.TEXTJOIN(" ", TRUE, INDEX(_xlfn.FILTERXML("&lt;t&gt;&lt;s&gt;" &amp; SUBSTITUTE(C296," ","&lt;/s&gt;&lt;s&gt;") &amp; "&lt;/s&gt;&lt;/t&gt;", "//s"), _xlfn.SEQUENCE(4))))</f>
        <v>Amazonbasics Usb Type-C To</v>
      </c>
      <c r="E296" t="str">
        <f t="shared" si="17"/>
        <v>Cable - 6 Inches (15.2 Centimeters) - White</v>
      </c>
      <c r="F296" t="s">
        <v>17</v>
      </c>
      <c r="G296" t="str">
        <f t="shared" si="18"/>
        <v>USBCables</v>
      </c>
      <c r="H296" s="7" t="str">
        <f t="array" aca="1" ref="H296" ca="1">_xlfn.TEXTJOIN("", TRUE, IF((ROW(INDIRECT("1:" &amp; LEN(G296)))&gt;1) * (CODE(MID(G296, ROW(INDIRECT("1:" &amp; LEN(G296))), 1))&gt;=65) * (CODE(MID(G296, ROW(INDIRECT("1:" &amp; LEN(G296))), 1))&lt;=90), " " &amp; MID(G296, ROW(INDIRECT("1:" &amp; LEN(G296))), 1), MID(G296, ROW(INDIRECT("1:" &amp; LEN(G296))), 1)))</f>
        <v>U S B Cables</v>
      </c>
      <c r="I296">
        <v>349</v>
      </c>
      <c r="J296">
        <v>899</v>
      </c>
      <c r="K296" s="1">
        <v>0.61</v>
      </c>
      <c r="L296">
        <v>4.0999999999999996</v>
      </c>
      <c r="M296" s="4">
        <v>14896</v>
      </c>
      <c r="N296" t="s">
        <v>2553</v>
      </c>
      <c r="O296" t="str">
        <f t="shared" si="19"/>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v>
      </c>
      <c r="P296" t="s">
        <v>2554</v>
      </c>
      <c r="Q296" t="s">
        <v>2555</v>
      </c>
      <c r="R296" t="s">
        <v>2556</v>
      </c>
      <c r="S296" t="s">
        <v>2557</v>
      </c>
      <c r="T296" t="s">
        <v>2558</v>
      </c>
      <c r="U296" t="s">
        <v>2559</v>
      </c>
      <c r="V296" t="s">
        <v>2560</v>
      </c>
    </row>
    <row r="297" spans="1:22" x14ac:dyDescent="0.25">
      <c r="A297" t="s">
        <v>2561</v>
      </c>
      <c r="B297" t="s">
        <v>2562</v>
      </c>
      <c r="C297" t="str">
        <f t="shared" si="16"/>
        <v>Kodak 139 cm (55 inches) 4K Ultra HD Smart LED TV 55CA0909 (Black)</v>
      </c>
      <c r="D297" t="str" cm="1">
        <f t="array" ref="D297">PROPER(_xlfn.TEXTJOIN(" ", TRUE, INDEX(_xlfn.FILTERXML("&lt;t&gt;&lt;s&gt;" &amp; SUBSTITUTE(C297," ","&lt;/s&gt;&lt;s&gt;") &amp; "&lt;/s&gt;&lt;/t&gt;", "//s"), _xlfn.SEQUENCE(4))))</f>
        <v>Kodak 139 Cm (55</v>
      </c>
      <c r="E297" t="str">
        <f t="shared" si="17"/>
        <v>Ultra HD Smart LED TV 55CA0909 (Black)</v>
      </c>
      <c r="F297" t="s">
        <v>167</v>
      </c>
      <c r="G297" t="str">
        <f t="shared" si="18"/>
        <v>SmartTelevisions</v>
      </c>
      <c r="H297" s="7" t="str">
        <f t="array" aca="1" ref="H297" ca="1">_xlfn.TEXTJOIN("", TRUE, IF((ROW(INDIRECT("1:" &amp; LEN(G297)))&gt;1) * (CODE(MID(G297, ROW(INDIRECT("1:" &amp; LEN(G297))), 1))&gt;=65) * (CODE(MID(G297, ROW(INDIRECT("1:" &amp; LEN(G297))), 1))&lt;=90), " " &amp; MID(G297, ROW(INDIRECT("1:" &amp; LEN(G297))), 1), MID(G297, ROW(INDIRECT("1:" &amp; LEN(G297))), 1)))</f>
        <v>Smart Televisions</v>
      </c>
      <c r="I297" s="2">
        <v>29999</v>
      </c>
      <c r="J297" s="2">
        <v>50999</v>
      </c>
      <c r="K297" s="1">
        <v>0.41</v>
      </c>
      <c r="L297">
        <v>4.4000000000000004</v>
      </c>
      <c r="M297" s="4">
        <v>1712</v>
      </c>
      <c r="N297" t="s">
        <v>2563</v>
      </c>
      <c r="O297" t="str">
        <f t="shared" si="19"/>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v>
      </c>
      <c r="P297" t="s">
        <v>2564</v>
      </c>
      <c r="Q297" t="s">
        <v>2565</v>
      </c>
      <c r="R297" t="s">
        <v>2566</v>
      </c>
      <c r="S297" t="s">
        <v>2567</v>
      </c>
      <c r="T297" t="s">
        <v>2568</v>
      </c>
      <c r="U297" t="s">
        <v>2569</v>
      </c>
      <c r="V297" t="s">
        <v>2570</v>
      </c>
    </row>
    <row r="298" spans="1:22" x14ac:dyDescent="0.25">
      <c r="A298" t="s">
        <v>2571</v>
      </c>
      <c r="B298" t="s">
        <v>12976</v>
      </c>
      <c r="C298" t="str">
        <f t="shared" si="16"/>
        <v>Smashtronics - Case for Firetv Remote, Fire Stick Remote Cover Case, Silicone Cover for TV Firestick 4K TV 2nd Gen(3rd Gen) Remote Control - Light Weight Anti Slip Shockproof (Black)</v>
      </c>
      <c r="D298" t="str" cm="1">
        <f t="array" ref="D298">PROPER(_xlfn.TEXTJOIN(" ", TRUE, INDEX(_xlfn.FILTERXML("&lt;t&gt;&lt;s&gt;" &amp; SUBSTITUTE(C298," ","&lt;/s&gt;&lt;s&gt;") &amp; "&lt;/s&gt;&lt;/t&gt;", "//s"), _xlfn.SEQUENCE(4))))</f>
        <v>Smashtronics - Case For</v>
      </c>
      <c r="E298" t="str">
        <f t="shared" si="17"/>
        <v>Fire Stick Remote Cover Case, Silicone Cover for TV Firestick 4K TV 2nd Gen(3rd Gen) Remote Control - Light Weight Anti Slip Shockproof (Black)</v>
      </c>
      <c r="F298" t="s">
        <v>459</v>
      </c>
      <c r="G298" t="str">
        <f t="shared" si="18"/>
        <v>RemoteControls</v>
      </c>
      <c r="H298" s="7" t="str">
        <f t="array" aca="1" ref="H298" ca="1">_xlfn.TEXTJOIN("", TRUE, IF((ROW(INDIRECT("1:" &amp; LEN(G298)))&gt;1) * (CODE(MID(G298, ROW(INDIRECT("1:" &amp; LEN(G298))), 1))&gt;=65) * (CODE(MID(G298, ROW(INDIRECT("1:" &amp; LEN(G298))), 1))&lt;=90), " " &amp; MID(G298, ROW(INDIRECT("1:" &amp; LEN(G298))), 1), MID(G298, ROW(INDIRECT("1:" &amp; LEN(G298))), 1)))</f>
        <v>Remote Controls</v>
      </c>
      <c r="I298">
        <v>199</v>
      </c>
      <c r="J298">
        <v>399</v>
      </c>
      <c r="K298" s="1">
        <v>0.5</v>
      </c>
      <c r="L298">
        <v>4.2</v>
      </c>
      <c r="M298" s="4">
        <v>1335</v>
      </c>
      <c r="N298" t="s">
        <v>13031</v>
      </c>
      <c r="O298" t="str">
        <f t="shared" si="19"/>
        <v>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v>
      </c>
      <c r="P298" t="s">
        <v>2136</v>
      </c>
      <c r="Q298" t="s">
        <v>2137</v>
      </c>
      <c r="R298" t="s">
        <v>2138</v>
      </c>
      <c r="S298" t="s">
        <v>2139</v>
      </c>
      <c r="T298" t="s">
        <v>2140</v>
      </c>
      <c r="U298" t="s">
        <v>2141</v>
      </c>
      <c r="V298" t="s">
        <v>2572</v>
      </c>
    </row>
    <row r="299" spans="1:22" x14ac:dyDescent="0.25">
      <c r="A299" t="s">
        <v>2573</v>
      </c>
      <c r="B299" t="s">
        <v>12979</v>
      </c>
      <c r="C299" t="str">
        <f t="shared" si="16"/>
        <v>7SEVEN Suitable Sony Tv Remote Original Bravia for Smart Android Television Compatible for Any Model of LCD LED OLED UHD 4K Universal Sony Remote Control</v>
      </c>
      <c r="D299" t="str" cm="1">
        <f t="array" ref="D299">PROPER(_xlfn.TEXTJOIN(" ", TRUE, INDEX(_xlfn.FILTERXML("&lt;t&gt;&lt;s&gt;" &amp; SUBSTITUTE(C299," ","&lt;/s&gt;&lt;s&gt;") &amp; "&lt;/s&gt;&lt;/t&gt;", "//s"), _xlfn.SEQUENCE(4))))</f>
        <v>7Seven Suitable Sony Tv</v>
      </c>
      <c r="E299" t="str">
        <f t="shared" si="17"/>
        <v>Bravia for Smart Android Television Compatible for Any Model of LCD LED OLED UHD 4K Universal Sony Remote Control</v>
      </c>
      <c r="F299" t="s">
        <v>459</v>
      </c>
      <c r="G299" t="str">
        <f t="shared" si="18"/>
        <v>RemoteControls</v>
      </c>
      <c r="H299" s="7" t="str">
        <f t="array" aca="1" ref="H299" ca="1">_xlfn.TEXTJOIN("", TRUE, IF((ROW(INDIRECT("1:" &amp; LEN(G299)))&gt;1) * (CODE(MID(G299, ROW(INDIRECT("1:" &amp; LEN(G299))), 1))&gt;=65) * (CODE(MID(G299, ROW(INDIRECT("1:" &amp; LEN(G299))), 1))&lt;=90), " " &amp; MID(G299, ROW(INDIRECT("1:" &amp; LEN(G299))), 1), MID(G299, ROW(INDIRECT("1:" &amp; LEN(G299))), 1)))</f>
        <v>Remote Controls</v>
      </c>
      <c r="I299">
        <v>349</v>
      </c>
      <c r="J299">
        <v>699</v>
      </c>
      <c r="K299" s="1">
        <v>0.5</v>
      </c>
      <c r="L299">
        <v>3.9</v>
      </c>
      <c r="M299" s="4">
        <v>214</v>
      </c>
      <c r="N299" t="s">
        <v>2574</v>
      </c>
      <c r="O299" t="str">
        <f t="shared" si="19"/>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v>
      </c>
      <c r="P299" t="s">
        <v>2575</v>
      </c>
      <c r="Q299" t="s">
        <v>2576</v>
      </c>
      <c r="R299" t="s">
        <v>2577</v>
      </c>
      <c r="S299" t="s">
        <v>2578</v>
      </c>
      <c r="T299" t="s">
        <v>2579</v>
      </c>
      <c r="U299" t="s">
        <v>2580</v>
      </c>
      <c r="V299" t="s">
        <v>2581</v>
      </c>
    </row>
    <row r="300" spans="1:22" x14ac:dyDescent="0.25">
      <c r="A300" t="s">
        <v>2582</v>
      </c>
      <c r="B300" t="s">
        <v>12980</v>
      </c>
      <c r="C300" t="str">
        <f t="shared" si="16"/>
        <v>PROLEGEND PL-T002 Universal TV Stand Table Top for Most 22 to 65 inch LCD Flat Screen TV, VESA up to 800 by 400mm</v>
      </c>
      <c r="D300" t="str" cm="1">
        <f t="array" ref="D300">PROPER(_xlfn.TEXTJOIN(" ", TRUE, INDEX(_xlfn.FILTERXML("&lt;t&gt;&lt;s&gt;" &amp; SUBSTITUTE(C300," ","&lt;/s&gt;&lt;s&gt;") &amp; "&lt;/s&gt;&lt;/t&gt;", "//s"), _xlfn.SEQUENCE(4))))</f>
        <v>Prolegend Pl-T002 Universal Tv</v>
      </c>
      <c r="E300" t="str">
        <f t="shared" si="17"/>
        <v>Top for Most 22 to 65 inch LCD Flat Screen TV, VESA up to 800 by 400mm</v>
      </c>
      <c r="F300" t="s">
        <v>640</v>
      </c>
      <c r="G300" t="str">
        <f t="shared" si="18"/>
        <v>TVWall&amp;CeilingMounts</v>
      </c>
      <c r="H300" s="7" t="str">
        <f t="array" aca="1" ref="H300" ca="1">_xlfn.TEXTJOIN("", TRUE, IF((ROW(INDIRECT("1:" &amp; LEN(G300)))&gt;1) * (CODE(MID(G300, ROW(INDIRECT("1:" &amp; LEN(G300))), 1))&gt;=65) * (CODE(MID(G300, ROW(INDIRECT("1:" &amp; LEN(G300))), 1))&lt;=90), " " &amp; MID(G300, ROW(INDIRECT("1:" &amp; LEN(G300))), 1), MID(G300, ROW(INDIRECT("1:" &amp; LEN(G300))), 1)))</f>
        <v>T V Wall&amp; Ceiling Mounts</v>
      </c>
      <c r="I300" s="2">
        <v>1850</v>
      </c>
      <c r="J300" s="2">
        <v>4500</v>
      </c>
      <c r="K300" s="1">
        <v>0.59</v>
      </c>
      <c r="L300">
        <v>4</v>
      </c>
      <c r="M300" s="4">
        <v>184</v>
      </c>
      <c r="N300" t="s">
        <v>13035</v>
      </c>
      <c r="O300" t="str">
        <f t="shared" si="19"/>
        <v>Tv Leg„Äë--The Universal Tv Stand Base Fits Most 32 37 40 42 47 50 55 Inch Lcd Led Plasma Oled Qled 4K Smart Flat/Curved Screen Tvs With Mounting Holes On The Back Of Your Tv From 200X100Mm Up To 800X400Mm.|Loading Capacity„Äë--Heavy Duty Sturdy Steel Design Make The Tabletop Tv Leg Base Load Capacity Up To 88 Lbs. Furthermore, It Offers A Stylish Look To Suit Any Decor, With Sharp Angles And A Black Matte Finish.|Adjustable Height„Äë-- This Tv Base Stand Can Adjust Your Tv Heght From 20.2" To 22.5" Makes Your Tv Always At Eye Level For Better View.|No Scratch&amp;Anti-Slip„Äë--It'S Great The Tv Replacement Stand Comes With Soft Pad On The Bottom To Protect The Furniture From Being Scratched And Protect Your Tv From Slipping|Easy Installation„Äë-- Simple Construction Allows Easy Installation With Easy To Follow Manual And All Of The Required Hardware Provided</v>
      </c>
      <c r="P300" t="s">
        <v>2583</v>
      </c>
      <c r="Q300" t="s">
        <v>2584</v>
      </c>
      <c r="R300" t="s">
        <v>2585</v>
      </c>
      <c r="S300" t="s">
        <v>2586</v>
      </c>
      <c r="T300" t="s">
        <v>2587</v>
      </c>
      <c r="U300" t="s">
        <v>2588</v>
      </c>
      <c r="V300" t="s">
        <v>2589</v>
      </c>
    </row>
    <row r="301" spans="1:22" x14ac:dyDescent="0.25">
      <c r="A301" t="s">
        <v>2590</v>
      </c>
      <c r="B301" t="s">
        <v>2591</v>
      </c>
      <c r="C301" t="str">
        <f t="shared" si="16"/>
        <v>WANBO X1 Pro (Upgraded) | Native 1080P Full HD | Android 9 | Projector for Home | LED Cinema | 350ANSI | 3900 lumens | WiFi Bluetooth | HDMI ARC | Dolby DTS | 4D Keystone Correction (Global Version)</v>
      </c>
      <c r="D301" t="str" cm="1">
        <f t="array" ref="D301">PROPER(_xlfn.TEXTJOIN(" ", TRUE, INDEX(_xlfn.FILTERXML("&lt;t&gt;&lt;s&gt;" &amp; SUBSTITUTE(C301," ","&lt;/s&gt;&lt;s&gt;") &amp; "&lt;/s&gt;&lt;/t&gt;", "//s"), _xlfn.SEQUENCE(4))))</f>
        <v>Wanbo X1 Pro (Upgraded)</v>
      </c>
      <c r="E301" t="str">
        <f t="shared" si="17"/>
        <v>1080P Full HD | Android 9 | Projector for Home | LED Cinema | 350ANSI | 3900 lumens | WiFi Bluetooth | HDMI ARC | Dolby DTS | 4D Keystone Correction (Global Version)</v>
      </c>
      <c r="F301" t="s">
        <v>1390</v>
      </c>
      <c r="G301" t="str">
        <f t="shared" si="18"/>
        <v>Projectors</v>
      </c>
      <c r="H301" s="7" t="str">
        <f t="array" aca="1" ref="H301" ca="1">_xlfn.TEXTJOIN("", TRUE, IF((ROW(INDIRECT("1:" &amp; LEN(G301)))&gt;1) * (CODE(MID(G301, ROW(INDIRECT("1:" &amp; LEN(G301))), 1))&gt;=65) * (CODE(MID(G301, ROW(INDIRECT("1:" &amp; LEN(G301))), 1))&lt;=90), " " &amp; MID(G301, ROW(INDIRECT("1:" &amp; LEN(G301))), 1), MID(G301, ROW(INDIRECT("1:" &amp; LEN(G301))), 1)))</f>
        <v>Projectors</v>
      </c>
      <c r="I301" s="2">
        <v>13990</v>
      </c>
      <c r="J301" s="2">
        <v>28900</v>
      </c>
      <c r="K301" s="1">
        <v>0.52</v>
      </c>
      <c r="L301">
        <v>4.5</v>
      </c>
      <c r="M301" s="4">
        <v>7</v>
      </c>
      <c r="N301" t="s">
        <v>2592</v>
      </c>
      <c r="O301" t="str">
        <f t="shared" si="19"/>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v>
      </c>
      <c r="P301" t="s">
        <v>2593</v>
      </c>
      <c r="Q301" t="s">
        <v>2594</v>
      </c>
      <c r="R301" t="s">
        <v>2595</v>
      </c>
      <c r="S301" t="s">
        <v>2596</v>
      </c>
      <c r="T301" t="s">
        <v>2597</v>
      </c>
      <c r="U301" t="s">
        <v>2598</v>
      </c>
      <c r="V301" t="s">
        <v>2599</v>
      </c>
    </row>
    <row r="302" spans="1:22" x14ac:dyDescent="0.25">
      <c r="A302" t="s">
        <v>2600</v>
      </c>
      <c r="B302" t="s">
        <v>2601</v>
      </c>
      <c r="C302" t="str">
        <f t="shared" si="16"/>
        <v>Lava Charging Adapter Elements D3 2A Fast Charging Speed Usb Type C Data Cable, White</v>
      </c>
      <c r="D302" t="str" cm="1">
        <f t="array" ref="D302">PROPER(_xlfn.TEXTJOIN(" ", TRUE, INDEX(_xlfn.FILTERXML("&lt;t&gt;&lt;s&gt;" &amp; SUBSTITUTE(C302," ","&lt;/s&gt;&lt;s&gt;") &amp; "&lt;/s&gt;&lt;/t&gt;", "//s"), _xlfn.SEQUENCE(4))))</f>
        <v>Lava Charging Adapter Elements</v>
      </c>
      <c r="E302" t="str">
        <f t="shared" si="17"/>
        <v>Fast Charging Speed Usb Type C Data Cable, White</v>
      </c>
      <c r="F302" t="s">
        <v>17</v>
      </c>
      <c r="G302" t="str">
        <f t="shared" si="18"/>
        <v>USBCables</v>
      </c>
      <c r="H302" s="7" t="str">
        <f t="array" aca="1" ref="H302" ca="1">_xlfn.TEXTJOIN("", TRUE, IF((ROW(INDIRECT("1:" &amp; LEN(G302)))&gt;1) * (CODE(MID(G302, ROW(INDIRECT("1:" &amp; LEN(G302))), 1))&gt;=65) * (CODE(MID(G302, ROW(INDIRECT("1:" &amp; LEN(G302))), 1))&lt;=90), " " &amp; MID(G302, ROW(INDIRECT("1:" &amp; LEN(G302))), 1), MID(G302, ROW(INDIRECT("1:" &amp; LEN(G302))), 1)))</f>
        <v>U S B Cables</v>
      </c>
      <c r="I302">
        <v>129</v>
      </c>
      <c r="J302">
        <v>449</v>
      </c>
      <c r="K302" s="1">
        <v>0.71</v>
      </c>
      <c r="L302">
        <v>3.7</v>
      </c>
      <c r="M302" s="4">
        <v>41</v>
      </c>
      <c r="N302" t="s">
        <v>2602</v>
      </c>
      <c r="O302" t="str">
        <f t="shared" si="19"/>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v>
      </c>
      <c r="P302" t="s">
        <v>2603</v>
      </c>
      <c r="Q302" t="s">
        <v>2604</v>
      </c>
      <c r="R302" t="s">
        <v>2605</v>
      </c>
      <c r="S302" t="s">
        <v>2606</v>
      </c>
      <c r="T302" t="s">
        <v>2607</v>
      </c>
      <c r="U302" t="s">
        <v>2608</v>
      </c>
      <c r="V302" t="s">
        <v>2609</v>
      </c>
    </row>
    <row r="303" spans="1:22" x14ac:dyDescent="0.25">
      <c r="A303" t="s">
        <v>2610</v>
      </c>
      <c r="B303" t="s">
        <v>2611</v>
      </c>
      <c r="C303" t="str">
        <f t="shared" si="16"/>
        <v>TIZUM High Speed HDMI Cable Aura -Gold Plated-High Speed Data 10.2Gbps, 3D, 4K, HD 1080P (10 Ft 3 M)</v>
      </c>
      <c r="D303" t="str" cm="1">
        <f t="array" ref="D303">PROPER(_xlfn.TEXTJOIN(" ", TRUE, INDEX(_xlfn.FILTERXML("&lt;t&gt;&lt;s&gt;" &amp; SUBSTITUTE(C303," ","&lt;/s&gt;&lt;s&gt;") &amp; "&lt;/s&gt;&lt;/t&gt;", "//s"), _xlfn.SEQUENCE(4))))</f>
        <v>Tizum High Speed Hdmi</v>
      </c>
      <c r="E303" t="str">
        <f t="shared" si="17"/>
        <v>-Gold Plated-High Speed Data 10.2Gbps, 3D, 4K, HD 1080P (10 Ft 3 M)</v>
      </c>
      <c r="F303" t="s">
        <v>127</v>
      </c>
      <c r="G303" t="str">
        <f t="shared" si="18"/>
        <v>HDMICables</v>
      </c>
      <c r="H303" s="7" t="str">
        <f t="array" aca="1" ref="H303" ca="1">_xlfn.TEXTJOIN("", TRUE, IF((ROW(INDIRECT("1:" &amp; LEN(G303)))&gt;1) * (CODE(MID(G303, ROW(INDIRECT("1:" &amp; LEN(G303))), 1))&gt;=65) * (CODE(MID(G303, ROW(INDIRECT("1:" &amp; LEN(G303))), 1))&lt;=90), " " &amp; MID(G303, ROW(INDIRECT("1:" &amp; LEN(G303))), 1), MID(G303, ROW(INDIRECT("1:" &amp; LEN(G303))), 1)))</f>
        <v>H D M I Cables</v>
      </c>
      <c r="I303">
        <v>379</v>
      </c>
      <c r="J303">
        <v>999</v>
      </c>
      <c r="K303" s="1">
        <v>0.62</v>
      </c>
      <c r="L303">
        <v>4.2</v>
      </c>
      <c r="M303" s="4">
        <v>12153</v>
      </c>
      <c r="N303" t="s">
        <v>2612</v>
      </c>
      <c r="O303" t="str">
        <f t="shared" si="19"/>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v>
      </c>
      <c r="P303" t="s">
        <v>253</v>
      </c>
      <c r="Q303" t="s">
        <v>254</v>
      </c>
      <c r="R303" t="s">
        <v>255</v>
      </c>
      <c r="S303" t="s">
        <v>256</v>
      </c>
      <c r="T303" t="s">
        <v>257</v>
      </c>
      <c r="U303" t="s">
        <v>2613</v>
      </c>
      <c r="V303" t="s">
        <v>2614</v>
      </c>
    </row>
    <row r="304" spans="1:22" x14ac:dyDescent="0.25">
      <c r="A304" t="s">
        <v>2615</v>
      </c>
      <c r="B304" t="s">
        <v>2616</v>
      </c>
      <c r="C304" t="str">
        <f t="shared" si="16"/>
        <v>Technotech High Speed HDMI Cable 5 Meter V1.4 - Supports Full HD 1080p (Color May Vary)</v>
      </c>
      <c r="D304" t="str" cm="1">
        <f t="array" ref="D304">PROPER(_xlfn.TEXTJOIN(" ", TRUE, INDEX(_xlfn.FILTERXML("&lt;t&gt;&lt;s&gt;" &amp; SUBSTITUTE(C304," ","&lt;/s&gt;&lt;s&gt;") &amp; "&lt;/s&gt;&lt;/t&gt;", "//s"), _xlfn.SEQUENCE(4))))</f>
        <v>Technotech High Speed Hdmi</v>
      </c>
      <c r="E304" t="str">
        <f t="shared" si="17"/>
        <v>Meter V1.4 - Supports Full HD 1080p (Color May Vary)</v>
      </c>
      <c r="F304" t="s">
        <v>127</v>
      </c>
      <c r="G304" t="str">
        <f t="shared" si="18"/>
        <v>HDMICables</v>
      </c>
      <c r="H304" s="7" t="str">
        <f t="array" aca="1" ref="H304" ca="1">_xlfn.TEXTJOIN("", TRUE, IF((ROW(INDIRECT("1:" &amp; LEN(G304)))&gt;1) * (CODE(MID(G304, ROW(INDIRECT("1:" &amp; LEN(G304))), 1))&gt;=65) * (CODE(MID(G304, ROW(INDIRECT("1:" &amp; LEN(G304))), 1))&lt;=90), " " &amp; MID(G304, ROW(INDIRECT("1:" &amp; LEN(G304))), 1), MID(G304, ROW(INDIRECT("1:" &amp; LEN(G304))), 1)))</f>
        <v>H D M I Cables</v>
      </c>
      <c r="I304">
        <v>185</v>
      </c>
      <c r="J304">
        <v>499</v>
      </c>
      <c r="K304" s="1">
        <v>0.63</v>
      </c>
      <c r="L304">
        <v>4.2</v>
      </c>
      <c r="M304" s="4">
        <v>25</v>
      </c>
      <c r="N304" t="s">
        <v>2617</v>
      </c>
      <c r="O304" t="str">
        <f t="shared" si="19"/>
        <v>Durable 24K Gold-Plated Connectors|Supports Resolution 480P, 720P, 1080I, 1080P|Supports Transfer Rates Of Up To 10.2Gbps</v>
      </c>
      <c r="P304" t="s">
        <v>2618</v>
      </c>
      <c r="Q304" t="s">
        <v>2619</v>
      </c>
      <c r="R304" t="s">
        <v>2620</v>
      </c>
      <c r="S304" t="s">
        <v>2621</v>
      </c>
      <c r="T304" t="s">
        <v>2622</v>
      </c>
      <c r="U304" t="s">
        <v>2623</v>
      </c>
      <c r="V304" t="s">
        <v>2624</v>
      </c>
    </row>
    <row r="305" spans="1:22" x14ac:dyDescent="0.25">
      <c r="A305" t="s">
        <v>2625</v>
      </c>
      <c r="B305" t="s">
        <v>2626</v>
      </c>
      <c r="C305" t="str">
        <f t="shared" si="16"/>
        <v>NK STAR 950 Mbps USB WiFi Adapter Wireless Network Receiver Dongle for Desktop Laptop, (Support- Windows XP 7 8 10 and MAC OS) NOt Support to DVR and HDTV</v>
      </c>
      <c r="D305" t="str" cm="1">
        <f t="array" ref="D305">PROPER(_xlfn.TEXTJOIN(" ", TRUE, INDEX(_xlfn.FILTERXML("&lt;t&gt;&lt;s&gt;" &amp; SUBSTITUTE(C305," ","&lt;/s&gt;&lt;s&gt;") &amp; "&lt;/s&gt;&lt;/t&gt;", "//s"), _xlfn.SEQUENCE(4))))</f>
        <v>Nk Star 950 Mbps</v>
      </c>
      <c r="E305" t="str">
        <f t="shared" si="17"/>
        <v>Adapter Wireless Network Receiver Dongle for Desktop Laptop, (Support- Windows XP 7 8 10 and MAC OS) NOt Support to DVR and HDTV</v>
      </c>
      <c r="F305" t="s">
        <v>96</v>
      </c>
      <c r="G305" t="str">
        <f t="shared" si="18"/>
        <v>WirelessUSBAdapters</v>
      </c>
      <c r="H305" s="7" t="str">
        <f t="array" aca="1" ref="H305" ca="1">_xlfn.TEXTJOIN("", TRUE, IF((ROW(INDIRECT("1:" &amp; LEN(G305)))&gt;1) * (CODE(MID(G305, ROW(INDIRECT("1:" &amp; LEN(G305))), 1))&gt;=65) * (CODE(MID(G305, ROW(INDIRECT("1:" &amp; LEN(G305))), 1))&lt;=90), " " &amp; MID(G305, ROW(INDIRECT("1:" &amp; LEN(G305))), 1), MID(G305, ROW(INDIRECT("1:" &amp; LEN(G305))), 1)))</f>
        <v>Wireless U S B Adapters</v>
      </c>
      <c r="I305">
        <v>218</v>
      </c>
      <c r="J305">
        <v>999</v>
      </c>
      <c r="K305" s="1">
        <v>0.78</v>
      </c>
      <c r="L305">
        <v>4.2</v>
      </c>
      <c r="M305" s="4">
        <v>163</v>
      </c>
      <c r="N305" t="s">
        <v>2627</v>
      </c>
      <c r="O305" t="str">
        <f t="shared" si="19"/>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v>
      </c>
      <c r="P305" t="s">
        <v>2628</v>
      </c>
      <c r="Q305" t="s">
        <v>2629</v>
      </c>
      <c r="R305" t="s">
        <v>2630</v>
      </c>
      <c r="S305" t="s">
        <v>2631</v>
      </c>
      <c r="T305" t="s">
        <v>2632</v>
      </c>
      <c r="U305" t="s">
        <v>2633</v>
      </c>
      <c r="V305" t="s">
        <v>2634</v>
      </c>
    </row>
    <row r="306" spans="1:22" x14ac:dyDescent="0.25">
      <c r="A306" t="s">
        <v>2635</v>
      </c>
      <c r="B306" t="s">
        <v>2636</v>
      </c>
      <c r="C306" t="str">
        <f t="shared" si="16"/>
        <v>LS LAPSTER Quality Assured USB 2.0 morpho cable, morpho device cable for Mso 1300 E3 E2 E Biometric Finger Print Scanner morpho USB cable (Black)</v>
      </c>
      <c r="D306" t="str" cm="1">
        <f t="array" ref="D306">PROPER(_xlfn.TEXTJOIN(" ", TRUE, INDEX(_xlfn.FILTERXML("&lt;t&gt;&lt;s&gt;" &amp; SUBSTITUTE(C306," ","&lt;/s&gt;&lt;s&gt;") &amp; "&lt;/s&gt;&lt;/t&gt;", "//s"), _xlfn.SEQUENCE(4))))</f>
        <v>Ls Lapster Quality Assured</v>
      </c>
      <c r="E306" t="str">
        <f t="shared" si="17"/>
        <v>morpho cable, morpho device cable for Mso 1300 E3 E2 E Biometric Finger Print Scanner morpho USB cable (Black)</v>
      </c>
      <c r="F306" t="s">
        <v>17</v>
      </c>
      <c r="G306" t="str">
        <f t="shared" si="18"/>
        <v>USBCables</v>
      </c>
      <c r="H306" s="7" t="str">
        <f t="array" aca="1" ref="H306" ca="1">_xlfn.TEXTJOIN("", TRUE, IF((ROW(INDIRECT("1:" &amp; LEN(G306)))&gt;1) * (CODE(MID(G306, ROW(INDIRECT("1:" &amp; LEN(G306))), 1))&gt;=65) * (CODE(MID(G306, ROW(INDIRECT("1:" &amp; LEN(G306))), 1))&lt;=90), " " &amp; MID(G306, ROW(INDIRECT("1:" &amp; LEN(G306))), 1), MID(G306, ROW(INDIRECT("1:" &amp; LEN(G306))), 1)))</f>
        <v>U S B Cables</v>
      </c>
      <c r="I306">
        <v>199</v>
      </c>
      <c r="J306">
        <v>999</v>
      </c>
      <c r="K306" s="1">
        <v>0.8</v>
      </c>
      <c r="L306">
        <v>4.3</v>
      </c>
      <c r="M306" s="4">
        <v>87</v>
      </c>
      <c r="N306" t="s">
        <v>2637</v>
      </c>
      <c r="O306" t="str">
        <f t="shared" si="19"/>
        <v>Replacement Usb Morpho Device Cable 1300 E2, E3|2.0 Usb Wire Morpho Cable Safran Mso-1300 E, E2,E3|Morpho Usb Cable Fingerprint Biometrics (All-In-One Version)|Morfo Biometric Device Cable, Finger Print Scanner Cable Wire-Black</v>
      </c>
      <c r="P306" t="s">
        <v>2638</v>
      </c>
      <c r="Q306" t="s">
        <v>2639</v>
      </c>
      <c r="R306" t="s">
        <v>2640</v>
      </c>
      <c r="S306" t="s">
        <v>2641</v>
      </c>
      <c r="T306" t="s">
        <v>2642</v>
      </c>
      <c r="U306" t="s">
        <v>2643</v>
      </c>
      <c r="V306" t="s">
        <v>2644</v>
      </c>
    </row>
    <row r="307" spans="1:22" x14ac:dyDescent="0.25">
      <c r="A307" t="s">
        <v>2645</v>
      </c>
      <c r="B307" t="s">
        <v>2646</v>
      </c>
      <c r="C307" t="str">
        <f t="shared" si="16"/>
        <v>Amazon Basics 10.2 Gbps High-Speed 4K HDMI Cable with Braided Cord, 1.8 Meter, Dark Grey</v>
      </c>
      <c r="D307" t="str" cm="1">
        <f t="array" ref="D307">PROPER(_xlfn.TEXTJOIN(" ", TRUE, INDEX(_xlfn.FILTERXML("&lt;t&gt;&lt;s&gt;" &amp; SUBSTITUTE(C307," ","&lt;/s&gt;&lt;s&gt;") &amp; "&lt;/s&gt;&lt;/t&gt;", "//s"), _xlfn.SEQUENCE(4))))</f>
        <v>Amazon Basics 10.2 Gbps</v>
      </c>
      <c r="E307" t="str">
        <f t="shared" si="17"/>
        <v>HDMI Cable with Braided Cord, 1.8 Meter, Dark Grey</v>
      </c>
      <c r="F307" t="s">
        <v>127</v>
      </c>
      <c r="G307" t="str">
        <f t="shared" si="18"/>
        <v>HDMICables</v>
      </c>
      <c r="H307" s="7" t="str">
        <f t="array" aca="1" ref="H307" ca="1">_xlfn.TEXTJOIN("", TRUE, IF((ROW(INDIRECT("1:" &amp; LEN(G307)))&gt;1) * (CODE(MID(G307, ROW(INDIRECT("1:" &amp; LEN(G307))), 1))&gt;=65) * (CODE(MID(G307, ROW(INDIRECT("1:" &amp; LEN(G307))), 1))&lt;=90), " " &amp; MID(G307, ROW(INDIRECT("1:" &amp; LEN(G307))), 1), MID(G307, ROW(INDIRECT("1:" &amp; LEN(G307))), 1)))</f>
        <v>H D M I Cables</v>
      </c>
      <c r="I307">
        <v>499</v>
      </c>
      <c r="J307">
        <v>900</v>
      </c>
      <c r="K307" s="1">
        <v>0.45</v>
      </c>
      <c r="L307">
        <v>4.4000000000000004</v>
      </c>
      <c r="M307" s="4">
        <v>2165</v>
      </c>
      <c r="N307" t="s">
        <v>2647</v>
      </c>
      <c r="O307" t="str">
        <f t="shared" si="19"/>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v>
      </c>
      <c r="P307" t="s">
        <v>2648</v>
      </c>
      <c r="Q307" t="s">
        <v>2649</v>
      </c>
      <c r="R307" t="s">
        <v>2650</v>
      </c>
      <c r="S307" t="s">
        <v>2651</v>
      </c>
      <c r="T307" t="s">
        <v>2652</v>
      </c>
      <c r="U307" t="s">
        <v>2529</v>
      </c>
      <c r="V307" t="s">
        <v>2653</v>
      </c>
    </row>
    <row r="308" spans="1:22" x14ac:dyDescent="0.25">
      <c r="A308" t="s">
        <v>2654</v>
      </c>
      <c r="B308" t="s">
        <v>2655</v>
      </c>
      <c r="C308" t="str">
        <f t="shared" si="16"/>
        <v>Kodak 126 cm (50 inches) Bezel-Less Design Series 4K Ultra HD Smart Android LED TV 50UHDX7XPROBL (Black)</v>
      </c>
      <c r="D308" t="str" cm="1">
        <f t="array" ref="D308">PROPER(_xlfn.TEXTJOIN(" ", TRUE, INDEX(_xlfn.FILTERXML("&lt;t&gt;&lt;s&gt;" &amp; SUBSTITUTE(C308," ","&lt;/s&gt;&lt;s&gt;") &amp; "&lt;/s&gt;&lt;/t&gt;", "//s"), _xlfn.SEQUENCE(4))))</f>
        <v>Kodak 126 Cm (50</v>
      </c>
      <c r="E308" t="str">
        <f t="shared" si="17"/>
        <v>Design Series 4K Ultra HD Smart Android LED TV 50UHDX7XPROBL (Black)</v>
      </c>
      <c r="F308" t="s">
        <v>167</v>
      </c>
      <c r="G308" t="str">
        <f t="shared" si="18"/>
        <v>SmartTelevisions</v>
      </c>
      <c r="H308" s="7" t="str">
        <f t="array" aca="1" ref="H308" ca="1">_xlfn.TEXTJOIN("", TRUE, IF((ROW(INDIRECT("1:" &amp; LEN(G308)))&gt;1) * (CODE(MID(G308, ROW(INDIRECT("1:" &amp; LEN(G308))), 1))&gt;=65) * (CODE(MID(G308, ROW(INDIRECT("1:" &amp; LEN(G308))), 1))&lt;=90), " " &amp; MID(G308, ROW(INDIRECT("1:" &amp; LEN(G308))), 1), MID(G308, ROW(INDIRECT("1:" &amp; LEN(G308))), 1)))</f>
        <v>Smart Televisions</v>
      </c>
      <c r="I308" s="2">
        <v>26999</v>
      </c>
      <c r="J308" s="2">
        <v>42999</v>
      </c>
      <c r="K308" s="1">
        <v>0.37</v>
      </c>
      <c r="L308">
        <v>4.2</v>
      </c>
      <c r="M308" s="4">
        <v>1510</v>
      </c>
      <c r="N308" t="s">
        <v>2656</v>
      </c>
      <c r="O308" t="str">
        <f t="shared" si="19"/>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P308" t="s">
        <v>2657</v>
      </c>
      <c r="Q308" t="s">
        <v>2658</v>
      </c>
      <c r="R308" t="s">
        <v>2659</v>
      </c>
      <c r="S308" t="s">
        <v>2660</v>
      </c>
      <c r="T308" t="s">
        <v>2661</v>
      </c>
      <c r="U308" t="s">
        <v>2662</v>
      </c>
      <c r="V308" t="s">
        <v>2663</v>
      </c>
    </row>
    <row r="309" spans="1:22" x14ac:dyDescent="0.25">
      <c r="A309" t="s">
        <v>2664</v>
      </c>
      <c r="B309" t="s">
        <v>12981</v>
      </c>
      <c r="C309" t="str">
        <f t="shared" si="16"/>
        <v>ZORBES Wall Adapter Holder for Alexa Echo Dot 4th Generation,A Space-Saving Solution with Cord Management for Your Smart Home Speakers -White (Holder Only)</v>
      </c>
      <c r="D309" t="str" cm="1">
        <f t="array" ref="D309">PROPER(_xlfn.TEXTJOIN(" ", TRUE, INDEX(_xlfn.FILTERXML("&lt;t&gt;&lt;s&gt;" &amp; SUBSTITUTE(C309," ","&lt;/s&gt;&lt;s&gt;") &amp; "&lt;/s&gt;&lt;/t&gt;", "//s"), _xlfn.SEQUENCE(4))))</f>
        <v>Zorbes Wall Adapter Holder</v>
      </c>
      <c r="E309" t="str">
        <f t="shared" si="17"/>
        <v>Echo Dot 4th Generation,A Space-Saving Solution with Cord Management for Your Smart Home Speakers -White (Holder Only)</v>
      </c>
      <c r="F309" t="s">
        <v>640</v>
      </c>
      <c r="G309" t="str">
        <f t="shared" si="18"/>
        <v>TVWall&amp;CeilingMounts</v>
      </c>
      <c r="H309" s="7" t="str">
        <f t="array" aca="1" ref="H309" ca="1">_xlfn.TEXTJOIN("", TRUE, IF((ROW(INDIRECT("1:" &amp; LEN(G309)))&gt;1) * (CODE(MID(G309, ROW(INDIRECT("1:" &amp; LEN(G309))), 1))&gt;=65) * (CODE(MID(G309, ROW(INDIRECT("1:" &amp; LEN(G309))), 1))&lt;=90), " " &amp; MID(G309, ROW(INDIRECT("1:" &amp; LEN(G309))), 1), MID(G309, ROW(INDIRECT("1:" &amp; LEN(G309))), 1)))</f>
        <v>T V Wall&amp; Ceiling Mounts</v>
      </c>
      <c r="I309">
        <v>893</v>
      </c>
      <c r="J309" s="2">
        <v>1052</v>
      </c>
      <c r="K309" s="1">
        <v>0.15</v>
      </c>
      <c r="L309">
        <v>4.3</v>
      </c>
      <c r="M309" s="4">
        <v>106</v>
      </c>
      <c r="N309" t="s">
        <v>2665</v>
      </c>
      <c r="O309" t="str">
        <f t="shared" si="19"/>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v>
      </c>
      <c r="P309" t="s">
        <v>2666</v>
      </c>
      <c r="Q309" t="s">
        <v>2667</v>
      </c>
      <c r="R309" t="s">
        <v>2668</v>
      </c>
      <c r="S309" t="s">
        <v>2669</v>
      </c>
      <c r="T309" t="s">
        <v>2670</v>
      </c>
      <c r="U309" t="s">
        <v>2671</v>
      </c>
      <c r="V309" t="s">
        <v>2672</v>
      </c>
    </row>
    <row r="310" spans="1:22" x14ac:dyDescent="0.25">
      <c r="A310" t="s">
        <v>2673</v>
      </c>
      <c r="B310" t="s">
        <v>2674</v>
      </c>
      <c r="C310" t="str">
        <f t="shared" si="16"/>
        <v>Sansui 80cm (32 inches) HD Ready Smart LED TV JSY32SKHD (BLACK) With Bezel-less Design</v>
      </c>
      <c r="D310" t="str" cm="1">
        <f t="array" ref="D310">PROPER(_xlfn.TEXTJOIN(" ", TRUE, INDEX(_xlfn.FILTERXML("&lt;t&gt;&lt;s&gt;" &amp; SUBSTITUTE(C310," ","&lt;/s&gt;&lt;s&gt;") &amp; "&lt;/s&gt;&lt;/t&gt;", "//s"), _xlfn.SEQUENCE(4))))</f>
        <v>Sansui 80Cm (32 Inches)</v>
      </c>
      <c r="E310" t="str">
        <f t="shared" si="17"/>
        <v>Smart LED TV JSY32SKHD (BLACK) With Bezel-less Design</v>
      </c>
      <c r="F310" t="s">
        <v>167</v>
      </c>
      <c r="G310" t="str">
        <f t="shared" si="18"/>
        <v>SmartTelevisions</v>
      </c>
      <c r="H310" s="7" t="str">
        <f t="array" aca="1" ref="H310" ca="1">_xlfn.TEXTJOIN("", TRUE, IF((ROW(INDIRECT("1:" &amp; LEN(G310)))&gt;1) * (CODE(MID(G310, ROW(INDIRECT("1:" &amp; LEN(G310))), 1))&gt;=65) * (CODE(MID(G310, ROW(INDIRECT("1:" &amp; LEN(G310))), 1))&lt;=90), " " &amp; MID(G310, ROW(INDIRECT("1:" &amp; LEN(G310))), 1), MID(G310, ROW(INDIRECT("1:" &amp; LEN(G310))), 1)))</f>
        <v>Smart Televisions</v>
      </c>
      <c r="I310" s="2">
        <v>10990</v>
      </c>
      <c r="J310" s="2">
        <v>19990</v>
      </c>
      <c r="K310" s="1">
        <v>0.45</v>
      </c>
      <c r="L310">
        <v>3.7</v>
      </c>
      <c r="M310" s="4">
        <v>129</v>
      </c>
      <c r="N310" t="s">
        <v>2675</v>
      </c>
      <c r="O310" t="str">
        <f t="shared" si="19"/>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v>
      </c>
      <c r="P310" t="s">
        <v>2676</v>
      </c>
      <c r="Q310" t="s">
        <v>2677</v>
      </c>
      <c r="R310" t="s">
        <v>2678</v>
      </c>
      <c r="S310" t="s">
        <v>2679</v>
      </c>
      <c r="T310" t="s">
        <v>2680</v>
      </c>
      <c r="U310" t="s">
        <v>2681</v>
      </c>
      <c r="V310" t="s">
        <v>2682</v>
      </c>
    </row>
    <row r="311" spans="1:22" x14ac:dyDescent="0.25">
      <c r="A311" t="s">
        <v>2683</v>
      </c>
      <c r="B311" t="s">
        <v>2684</v>
      </c>
      <c r="C311" t="str">
        <f t="shared" si="16"/>
        <v>Synqe USB Type C Fast Charging Cable 2M Charger Cord Data Cable Compatible with Samsung Galaxy M51,Galaxy M31S, S10e S10 S9 S20 Plus, Note10 9 8,M40 A50 A70, Redmi Note 9, Moto G7, Poco F1 (2M, Grey)</v>
      </c>
      <c r="D311" t="str" cm="1">
        <f t="array" ref="D311">PROPER(_xlfn.TEXTJOIN(" ", TRUE, INDEX(_xlfn.FILTERXML("&lt;t&gt;&lt;s&gt;" &amp; SUBSTITUTE(C311," ","&lt;/s&gt;&lt;s&gt;") &amp; "&lt;/s&gt;&lt;/t&gt;", "//s"), _xlfn.SEQUENCE(4))))</f>
        <v>Synqe Usb Type C</v>
      </c>
      <c r="E311" t="str">
        <f t="shared" si="17"/>
        <v>Cable 2M Charger Cord Data Cable Compatible with Samsung Galaxy M51,Galaxy M31S, S10e S10 S9 S20 Plus, Note10 9 8,M40 A50 A70, Redmi Note 9, Moto G7, Poco F1 (2M, Grey)</v>
      </c>
      <c r="F311" t="s">
        <v>17</v>
      </c>
      <c r="G311" t="str">
        <f t="shared" si="18"/>
        <v>USBCables</v>
      </c>
      <c r="H311" s="7" t="str">
        <f t="array" aca="1" ref="H311" ca="1">_xlfn.TEXTJOIN("", TRUE, IF((ROW(INDIRECT("1:" &amp; LEN(G311)))&gt;1) * (CODE(MID(G311, ROW(INDIRECT("1:" &amp; LEN(G311))), 1))&gt;=65) * (CODE(MID(G311, ROW(INDIRECT("1:" &amp; LEN(G311))), 1))&lt;=90), " " &amp; MID(G311, ROW(INDIRECT("1:" &amp; LEN(G311))), 1), MID(G311, ROW(INDIRECT("1:" &amp; LEN(G311))), 1)))</f>
        <v>U S B Cables</v>
      </c>
      <c r="I311">
        <v>379</v>
      </c>
      <c r="J311" s="2">
        <v>1099</v>
      </c>
      <c r="K311" s="1">
        <v>0.66</v>
      </c>
      <c r="L311">
        <v>4.3</v>
      </c>
      <c r="M311" s="4">
        <v>3049</v>
      </c>
      <c r="N311" t="s">
        <v>2685</v>
      </c>
      <c r="O311" t="str">
        <f t="shared" si="19"/>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v>
      </c>
      <c r="P311" t="s">
        <v>2686</v>
      </c>
      <c r="Q311" t="s">
        <v>2687</v>
      </c>
      <c r="R311" t="s">
        <v>2688</v>
      </c>
      <c r="S311" t="s">
        <v>2689</v>
      </c>
      <c r="T311" t="s">
        <v>2690</v>
      </c>
      <c r="U311" t="s">
        <v>2691</v>
      </c>
      <c r="V311" t="s">
        <v>2692</v>
      </c>
    </row>
    <row r="312" spans="1:22" x14ac:dyDescent="0.25">
      <c r="A312" t="s">
        <v>2693</v>
      </c>
      <c r="B312" t="s">
        <v>2694</v>
      </c>
      <c r="C312" t="str">
        <f t="shared" si="16"/>
        <v>MI 80 cm (32 inches) HD Ready Smart Android LED TV 5A Pro | L32M7-EAIN (Black)</v>
      </c>
      <c r="D312" t="str" cm="1">
        <f t="array" ref="D312">PROPER(_xlfn.TEXTJOIN(" ", TRUE, INDEX(_xlfn.FILTERXML("&lt;t&gt;&lt;s&gt;" &amp; SUBSTITUTE(C312," ","&lt;/s&gt;&lt;s&gt;") &amp; "&lt;/s&gt;&lt;/t&gt;", "//s"), _xlfn.SEQUENCE(4))))</f>
        <v>Mi 80 Cm (32</v>
      </c>
      <c r="E312" t="str">
        <f t="shared" si="17"/>
        <v>Ready Smart Android LED TV 5A Pro | L32M7-EAIN (Black)</v>
      </c>
      <c r="F312" t="s">
        <v>167</v>
      </c>
      <c r="G312" t="str">
        <f t="shared" si="18"/>
        <v>SmartTelevisions</v>
      </c>
      <c r="H312" s="7" t="str">
        <f t="array" aca="1" ref="H312" ca="1">_xlfn.TEXTJOIN("", TRUE, IF((ROW(INDIRECT("1:" &amp; LEN(G312)))&gt;1) * (CODE(MID(G312, ROW(INDIRECT("1:" &amp; LEN(G312))), 1))&gt;=65) * (CODE(MID(G312, ROW(INDIRECT("1:" &amp; LEN(G312))), 1))&lt;=90), " " &amp; MID(G312, ROW(INDIRECT("1:" &amp; LEN(G312))), 1), MID(G312, ROW(INDIRECT("1:" &amp; LEN(G312))), 1)))</f>
        <v>Smart Televisions</v>
      </c>
      <c r="I312" s="2">
        <v>16999</v>
      </c>
      <c r="J312" s="2">
        <v>25999</v>
      </c>
      <c r="K312" s="1">
        <v>0.35</v>
      </c>
      <c r="L312">
        <v>4.2</v>
      </c>
      <c r="M312" s="4">
        <v>32840</v>
      </c>
      <c r="N312" t="s">
        <v>2695</v>
      </c>
      <c r="O312" t="str">
        <f t="shared" si="19"/>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v>
      </c>
      <c r="P312" t="s">
        <v>169</v>
      </c>
      <c r="Q312" t="s">
        <v>170</v>
      </c>
      <c r="R312" t="s">
        <v>171</v>
      </c>
      <c r="S312" t="s">
        <v>172</v>
      </c>
      <c r="T312" t="s">
        <v>173</v>
      </c>
      <c r="U312" t="s">
        <v>2696</v>
      </c>
      <c r="V312" t="s">
        <v>2697</v>
      </c>
    </row>
    <row r="313" spans="1:22" x14ac:dyDescent="0.25">
      <c r="A313" t="s">
        <v>2698</v>
      </c>
      <c r="B313" t="s">
        <v>12982</v>
      </c>
      <c r="C313" t="str">
        <f t="shared" si="16"/>
        <v>Bestor 8K Hdmi 2.1 Cable 48Gbps 9.80Ft Ultra High Speed Hdmi Braided Cord For Roku Tv Ps5 Hdtv Blu-Ray Projector, Laptop, Television, Personal Computer, Xbox, Ps4, Ps5, Ps4 Pro (1 M, Grey)</v>
      </c>
      <c r="D313" t="str" cm="1">
        <f t="array" ref="D313">PROPER(_xlfn.TEXTJOIN(" ", TRUE, INDEX(_xlfn.FILTERXML("&lt;t&gt;&lt;s&gt;" &amp; SUBSTITUTE(C313," ","&lt;/s&gt;&lt;s&gt;") &amp; "&lt;/s&gt;&lt;/t&gt;", "//s"), _xlfn.SEQUENCE(4))))</f>
        <v>Bestor 8K Hdmi 2.1</v>
      </c>
      <c r="E313" t="str">
        <f t="shared" si="17"/>
        <v>9.80Ft Ultra High Speed Hdmi Braided Cord For Roku Tv Ps5 Hdtv Blu-Ray Projector, Laptop, Television, Personal Computer, Xbox, Ps4, Ps5, Ps4 Pro (1 M, Grey)</v>
      </c>
      <c r="F313" t="s">
        <v>127</v>
      </c>
      <c r="G313" t="str">
        <f t="shared" si="18"/>
        <v>HDMICables</v>
      </c>
      <c r="H313" s="7" t="str">
        <f t="array" aca="1" ref="H313" ca="1">_xlfn.TEXTJOIN("", TRUE, IF((ROW(INDIRECT("1:" &amp; LEN(G313)))&gt;1) * (CODE(MID(G313, ROW(INDIRECT("1:" &amp; LEN(G313))), 1))&gt;=65) * (CODE(MID(G313, ROW(INDIRECT("1:" &amp; LEN(G313))), 1))&lt;=90), " " &amp; MID(G313, ROW(INDIRECT("1:" &amp; LEN(G313))), 1), MID(G313, ROW(INDIRECT("1:" &amp; LEN(G313))), 1)))</f>
        <v>H D M I Cables</v>
      </c>
      <c r="I313">
        <v>699</v>
      </c>
      <c r="J313" s="2">
        <v>1899</v>
      </c>
      <c r="K313" s="1">
        <v>0.63</v>
      </c>
      <c r="L313">
        <v>4.4000000000000004</v>
      </c>
      <c r="M313" s="4">
        <v>390</v>
      </c>
      <c r="N313" t="s">
        <v>2699</v>
      </c>
      <c r="O313" t="str">
        <f t="shared" si="19"/>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v>
      </c>
      <c r="P313" t="s">
        <v>2700</v>
      </c>
      <c r="Q313" t="s">
        <v>2701</v>
      </c>
      <c r="R313" t="s">
        <v>2702</v>
      </c>
      <c r="S313" t="s">
        <v>2703</v>
      </c>
      <c r="T313" t="s">
        <v>2704</v>
      </c>
      <c r="U313" t="s">
        <v>2705</v>
      </c>
      <c r="V313" t="s">
        <v>2706</v>
      </c>
    </row>
    <row r="314" spans="1:22" x14ac:dyDescent="0.25">
      <c r="A314" t="s">
        <v>2707</v>
      </c>
      <c r="B314" t="s">
        <v>2708</v>
      </c>
      <c r="C314" t="str">
        <f t="shared" si="16"/>
        <v>Irusu Play VR Plus Virtual Reality Headset with Headphones for Gaming (Black)</v>
      </c>
      <c r="D314" t="str" cm="1">
        <f t="array" ref="D314">PROPER(_xlfn.TEXTJOIN(" ", TRUE, INDEX(_xlfn.FILTERXML("&lt;t&gt;&lt;s&gt;" &amp; SUBSTITUTE(C314," ","&lt;/s&gt;&lt;s&gt;") &amp; "&lt;/s&gt;&lt;/t&gt;", "//s"), _xlfn.SEQUENCE(4))))</f>
        <v>Irusu Play Vr Plus</v>
      </c>
      <c r="E314" t="str">
        <f t="shared" si="17"/>
        <v>Headset with Headphones for Gaming (Black)</v>
      </c>
      <c r="F314" t="s">
        <v>2709</v>
      </c>
      <c r="G314" t="str">
        <f t="shared" si="18"/>
        <v>3DGlasses</v>
      </c>
      <c r="H314" s="7" t="str">
        <f t="array" aca="1" ref="H314" ca="1">_xlfn.TEXTJOIN("", TRUE, IF((ROW(INDIRECT("1:" &amp; LEN(G314)))&gt;1) * (CODE(MID(G314, ROW(INDIRECT("1:" &amp; LEN(G314))), 1))&gt;=65) * (CODE(MID(G314, ROW(INDIRECT("1:" &amp; LEN(G314))), 1))&lt;=90), " " &amp; MID(G314, ROW(INDIRECT("1:" &amp; LEN(G314))), 1), MID(G314, ROW(INDIRECT("1:" &amp; LEN(G314))), 1)))</f>
        <v>3 D Glasses</v>
      </c>
      <c r="I314" s="2">
        <v>2699</v>
      </c>
      <c r="J314" s="2">
        <v>3500</v>
      </c>
      <c r="K314" s="1">
        <v>0.23</v>
      </c>
      <c r="L314">
        <v>3.5</v>
      </c>
      <c r="M314" s="4">
        <v>621</v>
      </c>
      <c r="N314" t="s">
        <v>2710</v>
      </c>
      <c r="O314" t="str">
        <f t="shared" si="19"/>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v>
      </c>
      <c r="P314" t="s">
        <v>2711</v>
      </c>
      <c r="Q314" t="s">
        <v>2712</v>
      </c>
      <c r="R314" t="s">
        <v>2713</v>
      </c>
      <c r="S314" t="s">
        <v>2714</v>
      </c>
      <c r="T314" t="s">
        <v>2715</v>
      </c>
      <c r="U314" t="s">
        <v>2716</v>
      </c>
      <c r="V314" t="s">
        <v>2717</v>
      </c>
    </row>
    <row r="315" spans="1:22" x14ac:dyDescent="0.25">
      <c r="A315" t="s">
        <v>2718</v>
      </c>
      <c r="B315" t="s">
        <v>2719</v>
      </c>
      <c r="C315" t="str">
        <f t="shared" si="16"/>
        <v>Amazon Brand - Solimo Fast Charging Braided Type C Data Cable Seam, Suitable For All Supported Mobile Phones (1 Meter, Black)</v>
      </c>
      <c r="D315" t="str" cm="1">
        <f t="array" ref="D315">PROPER(_xlfn.TEXTJOIN(" ", TRUE, INDEX(_xlfn.FILTERXML("&lt;t&gt;&lt;s&gt;" &amp; SUBSTITUTE(C315," ","&lt;/s&gt;&lt;s&gt;") &amp; "&lt;/s&gt;&lt;/t&gt;", "//s"), _xlfn.SEQUENCE(4))))</f>
        <v>Amazon Brand - Solimo</v>
      </c>
      <c r="E315" t="str">
        <f t="shared" si="17"/>
        <v>Braided Type C Data Cable Seam, Suitable For All Supported Mobile Phones (1 Meter, Black)</v>
      </c>
      <c r="F315" t="s">
        <v>17</v>
      </c>
      <c r="G315" t="str">
        <f t="shared" si="18"/>
        <v>USBCables</v>
      </c>
      <c r="H315" s="7" t="str">
        <f t="array" aca="1" ref="H315" ca="1">_xlfn.TEXTJOIN("", TRUE, IF((ROW(INDIRECT("1:" &amp; LEN(G315)))&gt;1) * (CODE(MID(G315, ROW(INDIRECT("1:" &amp; LEN(G315))), 1))&gt;=65) * (CODE(MID(G315, ROW(INDIRECT("1:" &amp; LEN(G315))), 1))&lt;=90), " " &amp; MID(G315, ROW(INDIRECT("1:" &amp; LEN(G315))), 1), MID(G315, ROW(INDIRECT("1:" &amp; LEN(G315))), 1)))</f>
        <v>U S B Cables</v>
      </c>
      <c r="I315">
        <v>129</v>
      </c>
      <c r="J315">
        <v>599</v>
      </c>
      <c r="K315" s="1">
        <v>0.78</v>
      </c>
      <c r="L315">
        <v>4.0999999999999996</v>
      </c>
      <c r="M315" s="4">
        <v>265</v>
      </c>
      <c r="N315" t="s">
        <v>2720</v>
      </c>
      <c r="O315" t="str">
        <f t="shared" si="19"/>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v>
      </c>
      <c r="P315" t="s">
        <v>2721</v>
      </c>
      <c r="Q315" t="s">
        <v>2722</v>
      </c>
      <c r="R315" t="s">
        <v>2723</v>
      </c>
      <c r="S315" t="s">
        <v>2724</v>
      </c>
      <c r="T315" t="s">
        <v>2725</v>
      </c>
      <c r="U315" t="s">
        <v>2726</v>
      </c>
      <c r="V315" t="s">
        <v>2727</v>
      </c>
    </row>
    <row r="316" spans="1:22" x14ac:dyDescent="0.25">
      <c r="A316" t="s">
        <v>2728</v>
      </c>
      <c r="B316" t="s">
        <v>2729</v>
      </c>
      <c r="C316" t="str">
        <f t="shared" si="16"/>
        <v>Synqe USB C to USB C 60W Nylon Braided Fast Charging Type C to Type C Cable Compatible with Samsung Galaxy Note 20 Ultra, S20 S22 S21 S20 FE A73 A53 A33 (2M, Black)</v>
      </c>
      <c r="D316" t="str" cm="1">
        <f t="array" ref="D316">PROPER(_xlfn.TEXTJOIN(" ", TRUE, INDEX(_xlfn.FILTERXML("&lt;t&gt;&lt;s&gt;" &amp; SUBSTITUTE(C316," ","&lt;/s&gt;&lt;s&gt;") &amp; "&lt;/s&gt;&lt;/t&gt;", "//s"), _xlfn.SEQUENCE(4))))</f>
        <v>Synqe Usb C To</v>
      </c>
      <c r="E316" t="str">
        <f t="shared" si="17"/>
        <v>60W Nylon Braided Fast Charging Type C to Type C Cable Compatible with Samsung Galaxy Note 20 Ultra, S20 S22 S21 S20 FE A73 A53 A33 (2M, Black)</v>
      </c>
      <c r="F316" t="s">
        <v>17</v>
      </c>
      <c r="G316" t="str">
        <f t="shared" si="18"/>
        <v>USBCables</v>
      </c>
      <c r="H316" s="7" t="str">
        <f t="array" aca="1" ref="H316" ca="1">_xlfn.TEXTJOIN("", TRUE, IF((ROW(INDIRECT("1:" &amp; LEN(G316)))&gt;1) * (CODE(MID(G316, ROW(INDIRECT("1:" &amp; LEN(G316))), 1))&gt;=65) * (CODE(MID(G316, ROW(INDIRECT("1:" &amp; LEN(G316))), 1))&lt;=90), " " &amp; MID(G316, ROW(INDIRECT("1:" &amp; LEN(G316))), 1), MID(G316, ROW(INDIRECT("1:" &amp; LEN(G316))), 1)))</f>
        <v>U S B Cables</v>
      </c>
      <c r="I316">
        <v>389</v>
      </c>
      <c r="J316">
        <v>999</v>
      </c>
      <c r="K316" s="1">
        <v>0.61</v>
      </c>
      <c r="L316">
        <v>4.3</v>
      </c>
      <c r="M316" s="4">
        <v>838</v>
      </c>
      <c r="N316" t="s">
        <v>13036</v>
      </c>
      <c r="O316" t="str">
        <f t="shared" si="19"/>
        <v>Note Before Purchase„Äë:This Is A Usb-C To Usb-C Cable, Which Means It Has The Same Usb C Plug On Both Ends, Please Be Aware That This Is Not A Usb-C To Usb-A Cable. Besides, You May Need A Usb C Wall Charger To Charge Your Device.|Nylon Braided, Extreme Durability„Äë: With A Tested 20000+ Bend Lifespan, Synqe Usb C Charging Cable With Heavy Duty Braided And Strong Metal Connections Is Far More Durable|3A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v>
      </c>
      <c r="P316" t="s">
        <v>2730</v>
      </c>
      <c r="Q316" t="s">
        <v>2731</v>
      </c>
      <c r="R316" t="s">
        <v>2732</v>
      </c>
      <c r="S316" t="s">
        <v>2733</v>
      </c>
      <c r="T316" t="s">
        <v>2734</v>
      </c>
      <c r="U316" t="s">
        <v>2735</v>
      </c>
      <c r="V316" t="s">
        <v>2736</v>
      </c>
    </row>
    <row r="317" spans="1:22" x14ac:dyDescent="0.25">
      <c r="A317" t="s">
        <v>2737</v>
      </c>
      <c r="B317" t="s">
        <v>2738</v>
      </c>
      <c r="C317" t="str">
        <f t="shared" si="16"/>
        <v>Shopoflux Silicone Remote Cover for Mi Smart TV and Mi TV Stick MI Box S 3S MI 4X 4A Smart LED TV (Black)</v>
      </c>
      <c r="D317" t="str" cm="1">
        <f t="array" ref="D317">PROPER(_xlfn.TEXTJOIN(" ", TRUE, INDEX(_xlfn.FILTERXML("&lt;t&gt;&lt;s&gt;" &amp; SUBSTITUTE(C317," ","&lt;/s&gt;&lt;s&gt;") &amp; "&lt;/s&gt;&lt;/t&gt;", "//s"), _xlfn.SEQUENCE(4))))</f>
        <v>Shopoflux Silicone Remote Cover</v>
      </c>
      <c r="E317" t="str">
        <f t="shared" si="17"/>
        <v>Smart TV and Mi TV Stick MI Box S 3S MI 4X 4A Smart LED TV (Black)</v>
      </c>
      <c r="F317" t="s">
        <v>459</v>
      </c>
      <c r="G317" t="str">
        <f t="shared" si="18"/>
        <v>RemoteControls</v>
      </c>
      <c r="H317" s="7" t="str">
        <f t="array" aca="1" ref="H317" ca="1">_xlfn.TEXTJOIN("", TRUE, IF((ROW(INDIRECT("1:" &amp; LEN(G317)))&gt;1) * (CODE(MID(G317, ROW(INDIRECT("1:" &amp; LEN(G317))), 1))&gt;=65) * (CODE(MID(G317, ROW(INDIRECT("1:" &amp; LEN(G317))), 1))&lt;=90), " " &amp; MID(G317, ROW(INDIRECT("1:" &amp; LEN(G317))), 1), MID(G317, ROW(INDIRECT("1:" &amp; LEN(G317))), 1)))</f>
        <v>Remote Controls</v>
      </c>
      <c r="I317">
        <v>246</v>
      </c>
      <c r="J317">
        <v>600</v>
      </c>
      <c r="K317" s="1">
        <v>0.59</v>
      </c>
      <c r="L317">
        <v>4.2</v>
      </c>
      <c r="M317" s="4">
        <v>143</v>
      </c>
      <c r="N317" t="s">
        <v>2739</v>
      </c>
      <c r="O317" t="str">
        <f t="shared" si="19"/>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v>
      </c>
      <c r="P317" t="s">
        <v>2740</v>
      </c>
      <c r="Q317" t="s">
        <v>2741</v>
      </c>
      <c r="R317" t="s">
        <v>2742</v>
      </c>
      <c r="S317" t="s">
        <v>2743</v>
      </c>
      <c r="T317" t="s">
        <v>2744</v>
      </c>
      <c r="U317" t="s">
        <v>2745</v>
      </c>
      <c r="V317" t="s">
        <v>2746</v>
      </c>
    </row>
    <row r="318" spans="1:22" x14ac:dyDescent="0.25">
      <c r="A318" t="s">
        <v>2747</v>
      </c>
      <c r="B318" t="s">
        <v>2748</v>
      </c>
      <c r="C318" t="str">
        <f t="shared" si="16"/>
        <v>EYNK Extra Long Micro USB Fast Charging USB Cable | Micro USB Data Cable | Quick Fast Charging Cable | Charger Sync Cable | High Speed Transfer Android Smartphones V8 Cable (2.4 Amp, 3m,) (White)</v>
      </c>
      <c r="D318" t="str" cm="1">
        <f t="array" ref="D318">PROPER(_xlfn.TEXTJOIN(" ", TRUE, INDEX(_xlfn.FILTERXML("&lt;t&gt;&lt;s&gt;" &amp; SUBSTITUTE(C318," ","&lt;/s&gt;&lt;s&gt;") &amp; "&lt;/s&gt;&lt;/t&gt;", "//s"), _xlfn.SEQUENCE(4))))</f>
        <v>Eynk Extra Long Micro</v>
      </c>
      <c r="E318" t="str">
        <f t="shared" si="17"/>
        <v>Charging USB Cable | Micro USB Data Cable | Quick Fast Charging Cable | Charger Sync Cable | High Speed Transfer Android Smartphones V8 Cable (2.4 Amp, 3m,) (White)</v>
      </c>
      <c r="F318" t="s">
        <v>17</v>
      </c>
      <c r="G318" t="str">
        <f t="shared" si="18"/>
        <v>USBCables</v>
      </c>
      <c r="H318" s="7" t="str">
        <f t="array" aca="1" ref="H318" ca="1">_xlfn.TEXTJOIN("", TRUE, IF((ROW(INDIRECT("1:" &amp; LEN(G318)))&gt;1) * (CODE(MID(G318, ROW(INDIRECT("1:" &amp; LEN(G318))), 1))&gt;=65) * (CODE(MID(G318, ROW(INDIRECT("1:" &amp; LEN(G318))), 1))&lt;=90), " " &amp; MID(G318, ROW(INDIRECT("1:" &amp; LEN(G318))), 1), MID(G318, ROW(INDIRECT("1:" &amp; LEN(G318))), 1)))</f>
        <v>U S B Cables</v>
      </c>
      <c r="I318">
        <v>299</v>
      </c>
      <c r="J318">
        <v>799</v>
      </c>
      <c r="K318" s="1">
        <v>0.63</v>
      </c>
      <c r="L318">
        <v>4</v>
      </c>
      <c r="M318" s="4">
        <v>151</v>
      </c>
      <c r="N318" t="s">
        <v>2749</v>
      </c>
      <c r="O318" t="str">
        <f t="shared" si="19"/>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v>
      </c>
      <c r="P318" t="s">
        <v>2750</v>
      </c>
      <c r="Q318" t="s">
        <v>2751</v>
      </c>
      <c r="R318" t="s">
        <v>2752</v>
      </c>
      <c r="S318" t="s">
        <v>2753</v>
      </c>
      <c r="T318" t="s">
        <v>2754</v>
      </c>
      <c r="U318" t="s">
        <v>2755</v>
      </c>
      <c r="V318" t="s">
        <v>2756</v>
      </c>
    </row>
    <row r="319" spans="1:22" x14ac:dyDescent="0.25">
      <c r="A319" t="s">
        <v>2757</v>
      </c>
      <c r="B319" t="s">
        <v>12983</v>
      </c>
      <c r="C319" t="str">
        <f t="shared" si="16"/>
        <v>LUNAGARIYA, Protective Case Compatible with JIO Settop Box Remote Control,PU Leather Cover Holder (Before Placing Order,Please Compare The Dimensions of The Product with Your Remote)</v>
      </c>
      <c r="D319" t="str" cm="1">
        <f t="array" ref="D319">PROPER(_xlfn.TEXTJOIN(" ", TRUE, INDEX(_xlfn.FILTERXML("&lt;t&gt;&lt;s&gt;" &amp; SUBSTITUTE(C319," ","&lt;/s&gt;&lt;s&gt;") &amp; "&lt;/s&gt;&lt;/t&gt;", "//s"), _xlfn.SEQUENCE(4))))</f>
        <v>Lunagariya, Protective Case Compatible</v>
      </c>
      <c r="E319" t="str">
        <f t="shared" si="17"/>
        <v>Settop Box Remote Control,PU Leather Cover Holder (Before Placing Order,Please Compare The Dimensions of The Product with Your Remote)</v>
      </c>
      <c r="F319" t="s">
        <v>459</v>
      </c>
      <c r="G319" t="str">
        <f t="shared" si="18"/>
        <v>RemoteControls</v>
      </c>
      <c r="H319" s="7" t="str">
        <f t="array" aca="1" ref="H319" ca="1">_xlfn.TEXTJOIN("", TRUE, IF((ROW(INDIRECT("1:" &amp; LEN(G319)))&gt;1) * (CODE(MID(G319, ROW(INDIRECT("1:" &amp; LEN(G319))), 1))&gt;=65) * (CODE(MID(G319, ROW(INDIRECT("1:" &amp; LEN(G319))), 1))&lt;=90), " " &amp; MID(G319, ROW(INDIRECT("1:" &amp; LEN(G319))), 1), MID(G319, ROW(INDIRECT("1:" &amp; LEN(G319))), 1)))</f>
        <v>Remote Controls</v>
      </c>
      <c r="I319">
        <v>247</v>
      </c>
      <c r="J319">
        <v>399</v>
      </c>
      <c r="K319" s="1">
        <v>0.38</v>
      </c>
      <c r="L319">
        <v>3.9</v>
      </c>
      <c r="M319" s="4">
        <v>200</v>
      </c>
      <c r="N319" t="s">
        <v>2758</v>
      </c>
      <c r="O319" t="str">
        <f t="shared" si="19"/>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v>
      </c>
      <c r="P319" t="s">
        <v>2759</v>
      </c>
      <c r="Q319" t="s">
        <v>2760</v>
      </c>
      <c r="R319" t="s">
        <v>2761</v>
      </c>
      <c r="S319" t="s">
        <v>2762</v>
      </c>
      <c r="T319" t="s">
        <v>12927</v>
      </c>
      <c r="U319" t="s">
        <v>2763</v>
      </c>
      <c r="V319" t="s">
        <v>2764</v>
      </c>
    </row>
    <row r="320" spans="1:22" x14ac:dyDescent="0.25">
      <c r="A320" t="s">
        <v>2765</v>
      </c>
      <c r="B320" t="s">
        <v>12984</v>
      </c>
      <c r="C320" t="str">
        <f t="shared" si="16"/>
        <v>7SEVEN Compatible with Fire Tv Stick Remote with Voice Command Feature Suitable for Second Generation Amazon Fire Tv Stick Remote Only - Pairing Must</v>
      </c>
      <c r="D320" t="str" cm="1">
        <f t="array" ref="D320">PROPER(_xlfn.TEXTJOIN(" ", TRUE, INDEX(_xlfn.FILTERXML("&lt;t&gt;&lt;s&gt;" &amp; SUBSTITUTE(C320," ","&lt;/s&gt;&lt;s&gt;") &amp; "&lt;/s&gt;&lt;/t&gt;", "//s"), _xlfn.SEQUENCE(4))))</f>
        <v>7Seven Compatible With Fire</v>
      </c>
      <c r="E320" t="str">
        <f t="shared" si="17"/>
        <v>Remote with Voice Command Feature Suitable for Second Generation Amazon Fire Tv Stick Remote Only - Pairing Must</v>
      </c>
      <c r="F320" t="s">
        <v>459</v>
      </c>
      <c r="G320" t="str">
        <f t="shared" si="18"/>
        <v>RemoteControls</v>
      </c>
      <c r="H320" s="7" t="str">
        <f t="array" aca="1" ref="H320" ca="1">_xlfn.TEXTJOIN("", TRUE, IF((ROW(INDIRECT("1:" &amp; LEN(G320)))&gt;1) * (CODE(MID(G320, ROW(INDIRECT("1:" &amp; LEN(G320))), 1))&gt;=65) * (CODE(MID(G320, ROW(INDIRECT("1:" &amp; LEN(G320))), 1))&lt;=90), " " &amp; MID(G320, ROW(INDIRECT("1:" &amp; LEN(G320))), 1), MID(G320, ROW(INDIRECT("1:" &amp; LEN(G320))), 1)))</f>
        <v>Remote Controls</v>
      </c>
      <c r="I320" s="2">
        <v>1369</v>
      </c>
      <c r="J320" s="2">
        <v>2999</v>
      </c>
      <c r="K320" s="1">
        <v>0.54</v>
      </c>
      <c r="L320">
        <v>3.3</v>
      </c>
      <c r="M320" s="4">
        <v>227</v>
      </c>
      <c r="N320" t="s">
        <v>2766</v>
      </c>
      <c r="O320" t="str">
        <f t="shared" si="19"/>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v>
      </c>
      <c r="P320" t="s">
        <v>2767</v>
      </c>
      <c r="Q320" t="s">
        <v>2768</v>
      </c>
      <c r="R320" t="s">
        <v>2769</v>
      </c>
      <c r="S320" t="s">
        <v>2770</v>
      </c>
      <c r="T320" t="s">
        <v>2771</v>
      </c>
      <c r="U320" t="s">
        <v>2772</v>
      </c>
      <c r="V320" t="s">
        <v>2773</v>
      </c>
    </row>
    <row r="321" spans="1:22" x14ac:dyDescent="0.25">
      <c r="A321" t="s">
        <v>2774</v>
      </c>
      <c r="B321" t="s">
        <v>2775</v>
      </c>
      <c r="C321" t="str">
        <f t="shared" si="16"/>
        <v>PRUSHTI COVER AND BAGS, Protective Case for Airtel Xstream settop Box Remote Remote Control Pouch Cover Holder PU Leather Cover Holder(only Cover for Selling Purpose)</v>
      </c>
      <c r="D321" t="str" cm="1">
        <f t="array" ref="D321">PROPER(_xlfn.TEXTJOIN(" ", TRUE, INDEX(_xlfn.FILTERXML("&lt;t&gt;&lt;s&gt;" &amp; SUBSTITUTE(C321," ","&lt;/s&gt;&lt;s&gt;") &amp; "&lt;/s&gt;&lt;/t&gt;", "//s"), _xlfn.SEQUENCE(4))))</f>
        <v>Prushti Cover And Bags,</v>
      </c>
      <c r="E321" t="str">
        <f t="shared" si="17"/>
        <v>for Airtel Xstream settop Box Remote Remote Control Pouch Cover Holder PU Leather Cover Holder(only Cover for Selling Purpose)</v>
      </c>
      <c r="F321" t="s">
        <v>459</v>
      </c>
      <c r="G321" t="str">
        <f t="shared" si="18"/>
        <v>RemoteControls</v>
      </c>
      <c r="H321" s="7" t="str">
        <f t="array" aca="1" ref="H321" ca="1">_xlfn.TEXTJOIN("", TRUE, IF((ROW(INDIRECT("1:" &amp; LEN(G321)))&gt;1) * (CODE(MID(G321, ROW(INDIRECT("1:" &amp; LEN(G321))), 1))&gt;=65) * (CODE(MID(G321, ROW(INDIRECT("1:" &amp; LEN(G321))), 1))&lt;=90), " " &amp; MID(G321, ROW(INDIRECT("1:" &amp; LEN(G321))), 1), MID(G321, ROW(INDIRECT("1:" &amp; LEN(G321))), 1)))</f>
        <v>Remote Controls</v>
      </c>
      <c r="I321">
        <v>199</v>
      </c>
      <c r="J321">
        <v>499</v>
      </c>
      <c r="K321" s="1">
        <v>0.6</v>
      </c>
      <c r="L321">
        <v>3.8</v>
      </c>
      <c r="M321" s="4">
        <v>538</v>
      </c>
      <c r="N321" t="s">
        <v>2776</v>
      </c>
      <c r="O321" t="str">
        <f t="shared" si="19"/>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v>
      </c>
      <c r="P321" t="s">
        <v>2777</v>
      </c>
      <c r="Q321" t="s">
        <v>2778</v>
      </c>
      <c r="R321" t="s">
        <v>2779</v>
      </c>
      <c r="S321" t="s">
        <v>2780</v>
      </c>
      <c r="T321" t="s">
        <v>2781</v>
      </c>
      <c r="U321" t="s">
        <v>2782</v>
      </c>
      <c r="V321" t="s">
        <v>2783</v>
      </c>
    </row>
    <row r="322" spans="1:22" x14ac:dyDescent="0.25">
      <c r="A322" t="s">
        <v>2784</v>
      </c>
      <c r="B322" t="s">
        <v>2785</v>
      </c>
      <c r="C322" t="str">
        <f t="shared" ref="C322:C385" si="20">TRIM(SUBSTITUTE(SUBSTITUTE(SUBSTITUTE(SUBSTITUTE(SUBSTITUTE(SUBSTITUTE(B322,"&amp;","and"),"&lt;",""),"&gt;",""),"/"," "),CHAR(160)," "),CHAR(10)," "))</f>
        <v>Aine HDMI Male to VGA Female Video Converter Adapter Cable (Black)</v>
      </c>
      <c r="D322" t="str" cm="1">
        <f t="array" ref="D322">PROPER(_xlfn.TEXTJOIN(" ", TRUE, INDEX(_xlfn.FILTERXML("&lt;t&gt;&lt;s&gt;" &amp; SUBSTITUTE(C322," ","&lt;/s&gt;&lt;s&gt;") &amp; "&lt;/s&gt;&lt;/t&gt;", "//s"), _xlfn.SEQUENCE(4))))</f>
        <v>Aine Hdmi Male To</v>
      </c>
      <c r="E322" t="str">
        <f t="shared" si="17"/>
        <v>Video Converter Adapter Cable (Black)</v>
      </c>
      <c r="F322" t="s">
        <v>127</v>
      </c>
      <c r="G322" t="str">
        <f t="shared" si="18"/>
        <v>HDMICables</v>
      </c>
      <c r="H322" s="7" t="str">
        <f t="array" aca="1" ref="H322" ca="1">_xlfn.TEXTJOIN("", TRUE, IF((ROW(INDIRECT("1:" &amp; LEN(G322)))&gt;1) * (CODE(MID(G322, ROW(INDIRECT("1:" &amp; LEN(G322))), 1))&gt;=65) * (CODE(MID(G322, ROW(INDIRECT("1:" &amp; LEN(G322))), 1))&lt;=90), " " &amp; MID(G322, ROW(INDIRECT("1:" &amp; LEN(G322))), 1), MID(G322, ROW(INDIRECT("1:" &amp; LEN(G322))), 1)))</f>
        <v>H D M I Cables</v>
      </c>
      <c r="I322">
        <v>299</v>
      </c>
      <c r="J322">
        <v>599</v>
      </c>
      <c r="K322" s="1">
        <v>0.5</v>
      </c>
      <c r="L322">
        <v>4</v>
      </c>
      <c r="M322" s="4">
        <v>171</v>
      </c>
      <c r="N322" t="s">
        <v>2786</v>
      </c>
      <c r="O322" t="str">
        <f t="shared" si="19"/>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v>
      </c>
      <c r="P322" t="s">
        <v>2787</v>
      </c>
      <c r="Q322" t="s">
        <v>2788</v>
      </c>
      <c r="R322" t="s">
        <v>2789</v>
      </c>
      <c r="S322" t="s">
        <v>2790</v>
      </c>
      <c r="T322" t="s">
        <v>2791</v>
      </c>
      <c r="U322" t="s">
        <v>2792</v>
      </c>
      <c r="V322" t="s">
        <v>2793</v>
      </c>
    </row>
    <row r="323" spans="1:22" x14ac:dyDescent="0.25">
      <c r="A323" t="s">
        <v>2794</v>
      </c>
      <c r="B323" t="s">
        <v>2795</v>
      </c>
      <c r="C323" t="str">
        <f t="shared" si="20"/>
        <v>Mi 80 cm (32 inches) HD Ready Android Smart LED TV 4A PRO | L32M5-AL (Black)</v>
      </c>
      <c r="D323" t="str" cm="1">
        <f t="array" ref="D323">PROPER(_xlfn.TEXTJOIN(" ", TRUE, INDEX(_xlfn.FILTERXML("&lt;t&gt;&lt;s&gt;" &amp; SUBSTITUTE(C323," ","&lt;/s&gt;&lt;s&gt;") &amp; "&lt;/s&gt;&lt;/t&gt;", "//s"), _xlfn.SEQUENCE(4))))</f>
        <v>Mi 80 Cm (32</v>
      </c>
      <c r="E323" t="str">
        <f t="shared" ref="E323:E386" si="21">IFERROR(TRIM(MID(C323, FIND("~", SUBSTITUTE(C323, " ", "~", 6)) + 1, LEN(C323))), "")</f>
        <v>Ready Android Smart LED TV 4A PRO | L32M5-AL (Black)</v>
      </c>
      <c r="F323" t="s">
        <v>167</v>
      </c>
      <c r="G323" t="str">
        <f t="shared" ref="G323:G386" si="22">TRIM(RIGHT(SUBSTITUTE(F323, "|", REPT(" ", 100)), 100))</f>
        <v>SmartTelevisions</v>
      </c>
      <c r="H323" s="7" t="str">
        <f t="array" aca="1" ref="H323" ca="1">_xlfn.TEXTJOIN("", TRUE, IF((ROW(INDIRECT("1:" &amp; LEN(G323)))&gt;1) * (CODE(MID(G323, ROW(INDIRECT("1:" &amp; LEN(G323))), 1))&gt;=65) * (CODE(MID(G323, ROW(INDIRECT("1:" &amp; LEN(G323))), 1))&lt;=90), " " &amp; MID(G323, ROW(INDIRECT("1:" &amp; LEN(G323))), 1), MID(G323, ROW(INDIRECT("1:" &amp; LEN(G323))), 1)))</f>
        <v>Smart Televisions</v>
      </c>
      <c r="I323" s="2">
        <v>14999</v>
      </c>
      <c r="J323" s="2">
        <v>14999</v>
      </c>
      <c r="K323" s="1">
        <v>0</v>
      </c>
      <c r="L323">
        <v>4.3</v>
      </c>
      <c r="M323" s="4">
        <v>27508</v>
      </c>
      <c r="N323" t="s">
        <v>2796</v>
      </c>
      <c r="O323" t="str">
        <f t="shared" ref="O323:O386" si="23">PROPER(TRIM(SUBSTITUTE(SUBSTITUTE(SUBSTITUTE(SUBSTITUTE(SUBSTITUTE(SUBSTITUTE(SUBSTITUTE(SUBSTITUTE(SUBSTITUTE(N323,CHAR(10)," "),CHAR(13)," "),CHAR(160)," "), "•", ""), "  ", " "), "..", "."), ",,", ","), " ,", ","), ", ", ", ")))</f>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v>
      </c>
      <c r="P323" t="s">
        <v>2797</v>
      </c>
      <c r="Q323" t="s">
        <v>2798</v>
      </c>
      <c r="R323" t="s">
        <v>2799</v>
      </c>
      <c r="S323" t="s">
        <v>2800</v>
      </c>
      <c r="T323" t="s">
        <v>2801</v>
      </c>
      <c r="U323" t="s">
        <v>2802</v>
      </c>
      <c r="V323" t="s">
        <v>2803</v>
      </c>
    </row>
    <row r="324" spans="1:22" x14ac:dyDescent="0.25">
      <c r="A324" t="s">
        <v>2804</v>
      </c>
      <c r="B324" t="s">
        <v>2805</v>
      </c>
      <c r="C324" t="str">
        <f t="shared" si="20"/>
        <v>Storite USB 2.0 A to Mini 5 pin B Cable for External HDDS Camera Card Readers (150cm - 1.5M)</v>
      </c>
      <c r="D324" t="str" cm="1">
        <f t="array" ref="D324">PROPER(_xlfn.TEXTJOIN(" ", TRUE, INDEX(_xlfn.FILTERXML("&lt;t&gt;&lt;s&gt;" &amp; SUBSTITUTE(C324," ","&lt;/s&gt;&lt;s&gt;") &amp; "&lt;/s&gt;&lt;/t&gt;", "//s"), _xlfn.SEQUENCE(4))))</f>
        <v>Storite Usb 2 A</v>
      </c>
      <c r="E324" t="str">
        <f t="shared" si="21"/>
        <v>5 pin B Cable for External HDDS Camera Card Readers (150cm - 1.5M)</v>
      </c>
      <c r="F324" t="s">
        <v>17</v>
      </c>
      <c r="G324" t="str">
        <f t="shared" si="22"/>
        <v>USBCables</v>
      </c>
      <c r="H324" s="7" t="str">
        <f t="array" aca="1" ref="H324" ca="1">_xlfn.TEXTJOIN("", TRUE, IF((ROW(INDIRECT("1:" &amp; LEN(G324)))&gt;1) * (CODE(MID(G324, ROW(INDIRECT("1:" &amp; LEN(G324))), 1))&gt;=65) * (CODE(MID(G324, ROW(INDIRECT("1:" &amp; LEN(G324))), 1))&lt;=90), " " &amp; MID(G324, ROW(INDIRECT("1:" &amp; LEN(G324))), 1), MID(G324, ROW(INDIRECT("1:" &amp; LEN(G324))), 1)))</f>
        <v>U S B Cables</v>
      </c>
      <c r="I324">
        <v>299</v>
      </c>
      <c r="J324">
        <v>699</v>
      </c>
      <c r="K324" s="1">
        <v>0.56999999999999995</v>
      </c>
      <c r="L324">
        <v>3.9</v>
      </c>
      <c r="M324" s="4">
        <v>1454</v>
      </c>
      <c r="N324" t="s">
        <v>2806</v>
      </c>
      <c r="O324" t="str">
        <f t="shared" si="23"/>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v>
      </c>
      <c r="P324" t="s">
        <v>2807</v>
      </c>
      <c r="Q324" t="s">
        <v>2808</v>
      </c>
      <c r="R324" t="s">
        <v>2809</v>
      </c>
      <c r="S324" t="s">
        <v>2810</v>
      </c>
      <c r="T324" t="s">
        <v>2811</v>
      </c>
      <c r="U324" t="s">
        <v>2812</v>
      </c>
      <c r="V324" t="s">
        <v>2813</v>
      </c>
    </row>
    <row r="325" spans="1:22" x14ac:dyDescent="0.25">
      <c r="A325" t="s">
        <v>2814</v>
      </c>
      <c r="B325" t="s">
        <v>2815</v>
      </c>
      <c r="C325" t="str">
        <f t="shared" si="20"/>
        <v>TCL 108 cm (43 inches) 4K Ultra HD Certified Android Smart LED TV 43P615 (Black)</v>
      </c>
      <c r="D325" t="str" cm="1">
        <f t="array" ref="D325">PROPER(_xlfn.TEXTJOIN(" ", TRUE, INDEX(_xlfn.FILTERXML("&lt;t&gt;&lt;s&gt;" &amp; SUBSTITUTE(C325," ","&lt;/s&gt;&lt;s&gt;") &amp; "&lt;/s&gt;&lt;/t&gt;", "//s"), _xlfn.SEQUENCE(4))))</f>
        <v>Tcl 108 Cm (43</v>
      </c>
      <c r="E325" t="str">
        <f t="shared" si="21"/>
        <v>Ultra HD Certified Android Smart LED TV 43P615 (Black)</v>
      </c>
      <c r="F325" t="s">
        <v>167</v>
      </c>
      <c r="G325" t="str">
        <f t="shared" si="22"/>
        <v>SmartTelevisions</v>
      </c>
      <c r="H325" s="7" t="str">
        <f t="array" aca="1" ref="H325" ca="1">_xlfn.TEXTJOIN("", TRUE, IF((ROW(INDIRECT("1:" &amp; LEN(G325)))&gt;1) * (CODE(MID(G325, ROW(INDIRECT("1:" &amp; LEN(G325))), 1))&gt;=65) * (CODE(MID(G325, ROW(INDIRECT("1:" &amp; LEN(G325))), 1))&lt;=90), " " &amp; MID(G325, ROW(INDIRECT("1:" &amp; LEN(G325))), 1), MID(G325, ROW(INDIRECT("1:" &amp; LEN(G325))), 1)))</f>
        <v>Smart Televisions</v>
      </c>
      <c r="I325" s="2">
        <v>24990</v>
      </c>
      <c r="J325" s="2">
        <v>51990</v>
      </c>
      <c r="K325" s="1">
        <v>0.52</v>
      </c>
      <c r="L325">
        <v>4.2</v>
      </c>
      <c r="M325" s="4">
        <v>2951</v>
      </c>
      <c r="N325" t="s">
        <v>2816</v>
      </c>
      <c r="O325" t="str">
        <f t="shared" si="23"/>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P325" t="s">
        <v>2817</v>
      </c>
      <c r="Q325" t="s">
        <v>2818</v>
      </c>
      <c r="R325" t="s">
        <v>2819</v>
      </c>
      <c r="S325" t="s">
        <v>2820</v>
      </c>
      <c r="T325" t="s">
        <v>2821</v>
      </c>
      <c r="U325" t="s">
        <v>2822</v>
      </c>
      <c r="V325" t="s">
        <v>2823</v>
      </c>
    </row>
    <row r="326" spans="1:22" x14ac:dyDescent="0.25">
      <c r="A326" t="s">
        <v>2824</v>
      </c>
      <c r="B326" t="s">
        <v>2825</v>
      </c>
      <c r="C326" t="str">
        <f t="shared" si="20"/>
        <v>REDTECH USB-C to Lightning Cable 3.3FT, [Apple MFi Certified] Lightning to Type C Fast Charging Cord Compatible with iPhone 14 13 13 pro Max 12 11 X XS XR 8, Supports Power Delivery - White</v>
      </c>
      <c r="D326" t="str" cm="1">
        <f t="array" ref="D326">PROPER(_xlfn.TEXTJOIN(" ", TRUE, INDEX(_xlfn.FILTERXML("&lt;t&gt;&lt;s&gt;" &amp; SUBSTITUTE(C326," ","&lt;/s&gt;&lt;s&gt;") &amp; "&lt;/s&gt;&lt;/t&gt;", "//s"), _xlfn.SEQUENCE(4))))</f>
        <v>Redtech Usb-C To Lightning</v>
      </c>
      <c r="E326" t="str">
        <f t="shared" si="21"/>
        <v>[Apple MFi Certified] Lightning to Type C Fast Charging Cord Compatible with iPhone 14 13 13 pro Max 12 11 X XS XR 8, Supports Power Delivery - White</v>
      </c>
      <c r="F326" t="s">
        <v>17</v>
      </c>
      <c r="G326" t="str">
        <f t="shared" si="22"/>
        <v>USBCables</v>
      </c>
      <c r="H326" s="7" t="str">
        <f t="array" aca="1" ref="H326" ca="1">_xlfn.TEXTJOIN("", TRUE, IF((ROW(INDIRECT("1:" &amp; LEN(G326)))&gt;1) * (CODE(MID(G326, ROW(INDIRECT("1:" &amp; LEN(G326))), 1))&gt;=65) * (CODE(MID(G326, ROW(INDIRECT("1:" &amp; LEN(G326))), 1))&lt;=90), " " &amp; MID(G326, ROW(INDIRECT("1:" &amp; LEN(G326))), 1), MID(G326, ROW(INDIRECT("1:" &amp; LEN(G326))), 1)))</f>
        <v>U S B Cables</v>
      </c>
      <c r="I326">
        <v>249</v>
      </c>
      <c r="J326">
        <v>999</v>
      </c>
      <c r="K326" s="1">
        <v>0.75</v>
      </c>
      <c r="L326">
        <v>5</v>
      </c>
      <c r="N326" t="s">
        <v>2826</v>
      </c>
      <c r="O326" t="str">
        <f t="shared" si="23"/>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Xs, Xs Max, X, 8, 8 Plus, And Ipad|20W Fast Charging Cable: Usb C To Lightning Cable Supports Safe High-Speed Charging And Fast Data Transfer,Working Better And Quick Charge Your Devices.(Note:You Need To Use 20W Or Above Usb-C Power Adapter To Achieve Power Delivery Fast Charge.)</v>
      </c>
      <c r="P326" t="s">
        <v>2827</v>
      </c>
      <c r="Q326" t="s">
        <v>2828</v>
      </c>
      <c r="R326" t="s">
        <v>2829</v>
      </c>
      <c r="S326" t="s">
        <v>2830</v>
      </c>
      <c r="T326" t="s">
        <v>2831</v>
      </c>
      <c r="U326" t="s">
        <v>2832</v>
      </c>
      <c r="V326" t="s">
        <v>2833</v>
      </c>
    </row>
    <row r="327" spans="1:22" x14ac:dyDescent="0.25">
      <c r="A327" t="s">
        <v>2834</v>
      </c>
      <c r="B327" t="s">
        <v>2835</v>
      </c>
      <c r="C327" t="str">
        <f t="shared" si="20"/>
        <v>OnePlus 163.8 cm (65 inches) U Series 4K LED Smart Android TV 65U1S (Black)</v>
      </c>
      <c r="D327" t="str" cm="1">
        <f t="array" ref="D327">PROPER(_xlfn.TEXTJOIN(" ", TRUE, INDEX(_xlfn.FILTERXML("&lt;t&gt;&lt;s&gt;" &amp; SUBSTITUTE(C327," ","&lt;/s&gt;&lt;s&gt;") &amp; "&lt;/s&gt;&lt;/t&gt;", "//s"), _xlfn.SEQUENCE(4))))</f>
        <v>Oneplus 163.8 Cm (65</v>
      </c>
      <c r="E327" t="str">
        <f t="shared" si="21"/>
        <v>Series 4K LED Smart Android TV 65U1S (Black)</v>
      </c>
      <c r="F327" t="s">
        <v>167</v>
      </c>
      <c r="G327" t="str">
        <f t="shared" si="22"/>
        <v>SmartTelevisions</v>
      </c>
      <c r="H327" s="7" t="str">
        <f t="array" aca="1" ref="H327" ca="1">_xlfn.TEXTJOIN("", TRUE, IF((ROW(INDIRECT("1:" &amp; LEN(G327)))&gt;1) * (CODE(MID(G327, ROW(INDIRECT("1:" &amp; LEN(G327))), 1))&gt;=65) * (CODE(MID(G327, ROW(INDIRECT("1:" &amp; LEN(G327))), 1))&lt;=90), " " &amp; MID(G327, ROW(INDIRECT("1:" &amp; LEN(G327))), 1), MID(G327, ROW(INDIRECT("1:" &amp; LEN(G327))), 1)))</f>
        <v>Smart Televisions</v>
      </c>
      <c r="I327" s="2">
        <v>61999</v>
      </c>
      <c r="J327" s="2">
        <v>69999</v>
      </c>
      <c r="K327" s="1">
        <v>0.11</v>
      </c>
      <c r="L327">
        <v>4.0999999999999996</v>
      </c>
      <c r="M327" s="4">
        <v>6753</v>
      </c>
      <c r="N327" t="s">
        <v>2836</v>
      </c>
      <c r="O327" t="str">
        <f t="shared" si="23"/>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v>
      </c>
      <c r="P327" t="s">
        <v>1890</v>
      </c>
      <c r="Q327" t="s">
        <v>1891</v>
      </c>
      <c r="R327" t="s">
        <v>1892</v>
      </c>
      <c r="S327" t="s">
        <v>1893</v>
      </c>
      <c r="T327" t="s">
        <v>1894</v>
      </c>
      <c r="U327" t="s">
        <v>2837</v>
      </c>
      <c r="V327" t="s">
        <v>2838</v>
      </c>
    </row>
    <row r="328" spans="1:22" x14ac:dyDescent="0.25">
      <c r="A328" t="s">
        <v>2839</v>
      </c>
      <c r="B328" t="s">
        <v>2840</v>
      </c>
      <c r="C328" t="str">
        <f t="shared" si="20"/>
        <v>AmazonBasics 108 cm (43 inches) 4K Ultra HD Smart LED Fire TV AB43U20PS (Black)</v>
      </c>
      <c r="D328" t="str" cm="1">
        <f t="array" ref="D328">PROPER(_xlfn.TEXTJOIN(" ", TRUE, INDEX(_xlfn.FILTERXML("&lt;t&gt;&lt;s&gt;" &amp; SUBSTITUTE(C328," ","&lt;/s&gt;&lt;s&gt;") &amp; "&lt;/s&gt;&lt;/t&gt;", "//s"), _xlfn.SEQUENCE(4))))</f>
        <v>Amazonbasics 108 Cm (43</v>
      </c>
      <c r="E328" t="str">
        <f t="shared" si="21"/>
        <v>Ultra HD Smart LED Fire TV AB43U20PS (Black)</v>
      </c>
      <c r="F328" t="s">
        <v>167</v>
      </c>
      <c r="G328" t="str">
        <f t="shared" si="22"/>
        <v>SmartTelevisions</v>
      </c>
      <c r="H328" s="7" t="str">
        <f t="array" aca="1" ref="H328" ca="1">_xlfn.TEXTJOIN("", TRUE, IF((ROW(INDIRECT("1:" &amp; LEN(G328)))&gt;1) * (CODE(MID(G328, ROW(INDIRECT("1:" &amp; LEN(G328))), 1))&gt;=65) * (CODE(MID(G328, ROW(INDIRECT("1:" &amp; LEN(G328))), 1))&lt;=90), " " &amp; MID(G328, ROW(INDIRECT("1:" &amp; LEN(G328))), 1), MID(G328, ROW(INDIRECT("1:" &amp; LEN(G328))), 1)))</f>
        <v>Smart Televisions</v>
      </c>
      <c r="I328" s="2">
        <v>24499</v>
      </c>
      <c r="J328" s="2">
        <v>50000</v>
      </c>
      <c r="K328" s="1">
        <v>0.51</v>
      </c>
      <c r="L328">
        <v>3.9</v>
      </c>
      <c r="M328" s="4">
        <v>3518</v>
      </c>
      <c r="N328" t="s">
        <v>2841</v>
      </c>
      <c r="O328" t="str">
        <f t="shared" si="23"/>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v>
      </c>
      <c r="P328" t="s">
        <v>2842</v>
      </c>
      <c r="Q328" t="s">
        <v>2843</v>
      </c>
      <c r="R328" t="s">
        <v>2844</v>
      </c>
      <c r="S328" t="s">
        <v>2845</v>
      </c>
      <c r="T328" t="s">
        <v>2846</v>
      </c>
      <c r="U328" t="s">
        <v>2847</v>
      </c>
      <c r="V328" t="s">
        <v>2848</v>
      </c>
    </row>
    <row r="329" spans="1:22" x14ac:dyDescent="0.25">
      <c r="A329" t="s">
        <v>2849</v>
      </c>
      <c r="B329" t="s">
        <v>2850</v>
      </c>
      <c r="C329" t="str">
        <f t="shared" si="20"/>
        <v>Kodak 80 cm (32 inches) HD Ready Certified Android Smart LED TV 32HDX7XPROBL (Black)</v>
      </c>
      <c r="D329" t="str" cm="1">
        <f t="array" ref="D329">PROPER(_xlfn.TEXTJOIN(" ", TRUE, INDEX(_xlfn.FILTERXML("&lt;t&gt;&lt;s&gt;" &amp; SUBSTITUTE(C329," ","&lt;/s&gt;&lt;s&gt;") &amp; "&lt;/s&gt;&lt;/t&gt;", "//s"), _xlfn.SEQUENCE(4))))</f>
        <v>Kodak 80 Cm (32</v>
      </c>
      <c r="E329" t="str">
        <f t="shared" si="21"/>
        <v>Ready Certified Android Smart LED TV 32HDX7XPROBL (Black)</v>
      </c>
      <c r="F329" t="s">
        <v>167</v>
      </c>
      <c r="G329" t="str">
        <f t="shared" si="22"/>
        <v>SmartTelevisions</v>
      </c>
      <c r="H329" s="7" t="str">
        <f t="array" aca="1" ref="H329" ca="1">_xlfn.TEXTJOIN("", TRUE, IF((ROW(INDIRECT("1:" &amp; LEN(G329)))&gt;1) * (CODE(MID(G329, ROW(INDIRECT("1:" &amp; LEN(G329))), 1))&gt;=65) * (CODE(MID(G329, ROW(INDIRECT("1:" &amp; LEN(G329))), 1))&lt;=90), " " &amp; MID(G329, ROW(INDIRECT("1:" &amp; LEN(G329))), 1), MID(G329, ROW(INDIRECT("1:" &amp; LEN(G329))), 1)))</f>
        <v>Smart Televisions</v>
      </c>
      <c r="I329" s="2">
        <v>10499</v>
      </c>
      <c r="J329" s="2">
        <v>19499</v>
      </c>
      <c r="K329" s="1">
        <v>0.46</v>
      </c>
      <c r="L329">
        <v>4.2</v>
      </c>
      <c r="M329" s="4">
        <v>1510</v>
      </c>
      <c r="N329" t="s">
        <v>2851</v>
      </c>
      <c r="O329" t="str">
        <f t="shared" si="23"/>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v>
      </c>
      <c r="P329" t="s">
        <v>2657</v>
      </c>
      <c r="Q329" t="s">
        <v>2658</v>
      </c>
      <c r="R329" t="s">
        <v>2659</v>
      </c>
      <c r="S329" t="s">
        <v>2660</v>
      </c>
      <c r="T329" t="s">
        <v>2661</v>
      </c>
      <c r="U329" t="s">
        <v>2852</v>
      </c>
      <c r="V329" t="s">
        <v>2853</v>
      </c>
    </row>
    <row r="330" spans="1:22" x14ac:dyDescent="0.25">
      <c r="A330" t="s">
        <v>2854</v>
      </c>
      <c r="B330" t="s">
        <v>2855</v>
      </c>
      <c r="C330" t="str">
        <f t="shared" si="20"/>
        <v>Synqe Type C to Type C Short Fast Charging 60W Cable Compatible with Samsung Galaxy Z Fold3 5G, Z Flip3 5G, S22 5G, S22 Ultra, S21, S20, S20FE, A52, A73, A53 (0.25M, Black)</v>
      </c>
      <c r="D330" t="str" cm="1">
        <f t="array" ref="D330">PROPER(_xlfn.TEXTJOIN(" ", TRUE, INDEX(_xlfn.FILTERXML("&lt;t&gt;&lt;s&gt;" &amp; SUBSTITUTE(C330," ","&lt;/s&gt;&lt;s&gt;") &amp; "&lt;/s&gt;&lt;/t&gt;", "//s"), _xlfn.SEQUENCE(4))))</f>
        <v>Synqe Type C To</v>
      </c>
      <c r="E330" t="str">
        <f t="shared" si="21"/>
        <v>Short Fast Charging 60W Cable Compatible with Samsung Galaxy Z Fold3 5G, Z Flip3 5G, S22 5G, S22 Ultra, S21, S20, S20FE, A52, A73, A53 (0.25M, Black)</v>
      </c>
      <c r="F330" t="s">
        <v>17</v>
      </c>
      <c r="G330" t="str">
        <f t="shared" si="22"/>
        <v>USBCables</v>
      </c>
      <c r="H330" s="7" t="str">
        <f t="array" aca="1" ref="H330" ca="1">_xlfn.TEXTJOIN("", TRUE, IF((ROW(INDIRECT("1:" &amp; LEN(G330)))&gt;1) * (CODE(MID(G330, ROW(INDIRECT("1:" &amp; LEN(G330))), 1))&gt;=65) * (CODE(MID(G330, ROW(INDIRECT("1:" &amp; LEN(G330))), 1))&lt;=90), " " &amp; MID(G330, ROW(INDIRECT("1:" &amp; LEN(G330))), 1), MID(G330, ROW(INDIRECT("1:" &amp; LEN(G330))), 1)))</f>
        <v>U S B Cables</v>
      </c>
      <c r="I330">
        <v>349</v>
      </c>
      <c r="J330">
        <v>999</v>
      </c>
      <c r="K330" s="1">
        <v>0.65</v>
      </c>
      <c r="L330">
        <v>4.3</v>
      </c>
      <c r="M330" s="4">
        <v>838</v>
      </c>
      <c r="N330" t="s">
        <v>13037</v>
      </c>
      <c r="O330" t="str">
        <f t="shared" si="23"/>
        <v>Note Before Purchase„Äë:This Is A Usb-C To Usb-C Cable, Which Means It Has The Same Usb C Plug On Both Ends, Please Be Aware That This Is Not A Usb-C To Usb-A Cable. Besides, You May Need A Usb C Wall Charger To Charge Your Device.|Nylon Braided, Small Size„Äë: With A Tested 20000+ Bend Lifespan, Synqe Usb C Charging Cable With Heavy Duty Braided And Strong Metal Connections Is Far More Durable. Short Size Makes It Comfortable To Use With Power Banks And Android Auto.|3A/60W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v>
      </c>
      <c r="P330" t="s">
        <v>2730</v>
      </c>
      <c r="Q330" t="s">
        <v>2731</v>
      </c>
      <c r="R330" t="s">
        <v>2732</v>
      </c>
      <c r="S330" t="s">
        <v>2733</v>
      </c>
      <c r="T330" t="s">
        <v>2734</v>
      </c>
      <c r="U330" t="s">
        <v>2856</v>
      </c>
      <c r="V330" t="s">
        <v>2857</v>
      </c>
    </row>
    <row r="331" spans="1:22" x14ac:dyDescent="0.25">
      <c r="A331" t="s">
        <v>2858</v>
      </c>
      <c r="B331" t="s">
        <v>2859</v>
      </c>
      <c r="C331" t="str">
        <f t="shared" si="20"/>
        <v>Airtel DigitalTV HD Setup Box Remote</v>
      </c>
      <c r="D331" t="str" cm="1">
        <f t="array" ref="D331">PROPER(_xlfn.TEXTJOIN(" ", TRUE, INDEX(_xlfn.FILTERXML("&lt;t&gt;&lt;s&gt;" &amp; SUBSTITUTE(C331," ","&lt;/s&gt;&lt;s&gt;") &amp; "&lt;/s&gt;&lt;/t&gt;", "//s"), _xlfn.SEQUENCE(4))))</f>
        <v>Airtel Digitaltv Hd Setup</v>
      </c>
      <c r="E331" t="str">
        <f t="shared" si="21"/>
        <v/>
      </c>
      <c r="F331" t="s">
        <v>459</v>
      </c>
      <c r="G331" t="str">
        <f t="shared" si="22"/>
        <v>RemoteControls</v>
      </c>
      <c r="H331" s="7" t="str">
        <f t="array" aca="1" ref="H331" ca="1">_xlfn.TEXTJOIN("", TRUE, IF((ROW(INDIRECT("1:" &amp; LEN(G331)))&gt;1) * (CODE(MID(G331, ROW(INDIRECT("1:" &amp; LEN(G331))), 1))&gt;=65) * (CODE(MID(G331, ROW(INDIRECT("1:" &amp; LEN(G331))), 1))&lt;=90), " " &amp; MID(G331, ROW(INDIRECT("1:" &amp; LEN(G331))), 1), MID(G331, ROW(INDIRECT("1:" &amp; LEN(G331))), 1)))</f>
        <v>Remote Controls</v>
      </c>
      <c r="I331">
        <v>197</v>
      </c>
      <c r="J331">
        <v>499</v>
      </c>
      <c r="K331" s="1">
        <v>0.61</v>
      </c>
      <c r="L331">
        <v>3.8</v>
      </c>
      <c r="M331" s="4">
        <v>136</v>
      </c>
      <c r="N331" t="s">
        <v>2860</v>
      </c>
      <c r="O331" t="str">
        <f t="shared" si="23"/>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v>
      </c>
      <c r="P331" t="s">
        <v>2861</v>
      </c>
      <c r="Q331" t="s">
        <v>2862</v>
      </c>
      <c r="R331" t="s">
        <v>2863</v>
      </c>
      <c r="S331" t="s">
        <v>2864</v>
      </c>
      <c r="T331" t="s">
        <v>2865</v>
      </c>
      <c r="U331" t="s">
        <v>2866</v>
      </c>
      <c r="V331" t="s">
        <v>2867</v>
      </c>
    </row>
    <row r="332" spans="1:22" x14ac:dyDescent="0.25">
      <c r="A332" t="s">
        <v>2868</v>
      </c>
      <c r="B332" t="s">
        <v>2869</v>
      </c>
      <c r="C332" t="str">
        <f t="shared" si="20"/>
        <v>Airtel Digital TV HD Set Top Box with FTA Pack | Unlimited Entertainment + Recording Feature + Free Standard Installation (6 Months Pack)</v>
      </c>
      <c r="D332" t="str" cm="1">
        <f t="array" ref="D332">PROPER(_xlfn.TEXTJOIN(" ", TRUE, INDEX(_xlfn.FILTERXML("&lt;t&gt;&lt;s&gt;" &amp; SUBSTITUTE(C332," ","&lt;/s&gt;&lt;s&gt;") &amp; "&lt;/s&gt;&lt;/t&gt;", "//s"), _xlfn.SEQUENCE(4))))</f>
        <v>Airtel Digital Tv Hd</v>
      </c>
      <c r="E332" t="str">
        <f t="shared" si="21"/>
        <v>Box with FTA Pack | Unlimited Entertainment + Recording Feature + Free Standard Installation (6 Months Pack)</v>
      </c>
      <c r="F332" t="s">
        <v>1964</v>
      </c>
      <c r="G332" t="str">
        <f t="shared" si="22"/>
        <v>SatelliteReceivers</v>
      </c>
      <c r="H332" s="7" t="str">
        <f t="array" aca="1" ref="H332" ca="1">_xlfn.TEXTJOIN("", TRUE, IF((ROW(INDIRECT("1:" &amp; LEN(G332)))&gt;1) * (CODE(MID(G332, ROW(INDIRECT("1:" &amp; LEN(G332))), 1))&gt;=65) * (CODE(MID(G332, ROW(INDIRECT("1:" &amp; LEN(G332))), 1))&lt;=90), " " &amp; MID(G332, ROW(INDIRECT("1:" &amp; LEN(G332))), 1), MID(G332, ROW(INDIRECT("1:" &amp; LEN(G332))), 1)))</f>
        <v>Satellite Receivers</v>
      </c>
      <c r="I332" s="2">
        <v>1299</v>
      </c>
      <c r="J332" s="2">
        <v>2499</v>
      </c>
      <c r="K332" s="1">
        <v>0.48</v>
      </c>
      <c r="L332">
        <v>4.3</v>
      </c>
      <c r="M332" s="4">
        <v>301</v>
      </c>
      <c r="N332" t="s">
        <v>2870</v>
      </c>
      <c r="O332" t="str">
        <f t="shared" si="23"/>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v>
      </c>
      <c r="P332" t="s">
        <v>2871</v>
      </c>
      <c r="Q332" t="s">
        <v>2872</v>
      </c>
      <c r="R332" t="s">
        <v>2873</v>
      </c>
      <c r="S332" t="s">
        <v>2874</v>
      </c>
      <c r="T332" t="s">
        <v>2875</v>
      </c>
      <c r="U332" t="s">
        <v>2876</v>
      </c>
      <c r="V332" t="s">
        <v>2877</v>
      </c>
    </row>
    <row r="333" spans="1:22" x14ac:dyDescent="0.25">
      <c r="A333" t="s">
        <v>2878</v>
      </c>
      <c r="B333" t="s">
        <v>2879</v>
      </c>
      <c r="C333" t="str">
        <f t="shared" si="20"/>
        <v>ESR USB C to Lightning Cable, 10 ft (3 m), MFi-Certified, Braided Nylon Power Delivery Fast Charging for iPhone 14 14 Plus 14 Pro 14 Pro Max, iPhone 13 12 11 X 8 Series, Use with Type-C Chargers, Black</v>
      </c>
      <c r="D333" t="str" cm="1">
        <f t="array" ref="D333">PROPER(_xlfn.TEXTJOIN(" ", TRUE, INDEX(_xlfn.FILTERXML("&lt;t&gt;&lt;s&gt;" &amp; SUBSTITUTE(C333," ","&lt;/s&gt;&lt;s&gt;") &amp; "&lt;/s&gt;&lt;/t&gt;", "//s"), _xlfn.SEQUENCE(4))))</f>
        <v>Esr Usb C To</v>
      </c>
      <c r="E333" t="str">
        <f t="shared" si="21"/>
        <v>10 ft (3 m), MFi-Certified, Braided Nylon Power Delivery Fast Charging for iPhone 14 14 Plus 14 Pro 14 Pro Max, iPhone 13 12 11 X 8 Series, Use with Type-C Chargers, Black</v>
      </c>
      <c r="F333" t="s">
        <v>17</v>
      </c>
      <c r="G333" t="str">
        <f t="shared" si="22"/>
        <v>USBCables</v>
      </c>
      <c r="H333" s="7" t="str">
        <f t="array" aca="1" ref="H333" ca="1">_xlfn.TEXTJOIN("", TRUE, IF((ROW(INDIRECT("1:" &amp; LEN(G333)))&gt;1) * (CODE(MID(G333, ROW(INDIRECT("1:" &amp; LEN(G333))), 1))&gt;=65) * (CODE(MID(G333, ROW(INDIRECT("1:" &amp; LEN(G333))), 1))&lt;=90), " " &amp; MID(G333, ROW(INDIRECT("1:" &amp; LEN(G333))), 1), MID(G333, ROW(INDIRECT("1:" &amp; LEN(G333))), 1)))</f>
        <v>U S B Cables</v>
      </c>
      <c r="I333" s="2">
        <v>1519</v>
      </c>
      <c r="J333" s="2">
        <v>1899</v>
      </c>
      <c r="K333" s="1">
        <v>0.2</v>
      </c>
      <c r="L333">
        <v>4.4000000000000004</v>
      </c>
      <c r="M333" s="4">
        <v>19763</v>
      </c>
      <c r="N333" t="s">
        <v>2880</v>
      </c>
      <c r="O333" t="str">
        <f t="shared" si="23"/>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v>
      </c>
      <c r="P333" t="s">
        <v>2881</v>
      </c>
      <c r="Q333" t="s">
        <v>2882</v>
      </c>
      <c r="R333" t="s">
        <v>2883</v>
      </c>
      <c r="S333" t="s">
        <v>2884</v>
      </c>
      <c r="T333" t="s">
        <v>2885</v>
      </c>
      <c r="U333" t="s">
        <v>2886</v>
      </c>
      <c r="V333" t="s">
        <v>2887</v>
      </c>
    </row>
    <row r="334" spans="1:22" x14ac:dyDescent="0.25">
      <c r="A334" t="s">
        <v>2888</v>
      </c>
      <c r="B334" t="s">
        <v>2889</v>
      </c>
      <c r="C334" t="str">
        <f t="shared" si="20"/>
        <v>MI 138.8 cm (55 inches) 5X Series 4K Ultra HD LED Smart Android TV L55M6-ES (Grey)</v>
      </c>
      <c r="D334" t="str" cm="1">
        <f t="array" ref="D334">PROPER(_xlfn.TEXTJOIN(" ", TRUE, INDEX(_xlfn.FILTERXML("&lt;t&gt;&lt;s&gt;" &amp; SUBSTITUTE(C334," ","&lt;/s&gt;&lt;s&gt;") &amp; "&lt;/s&gt;&lt;/t&gt;", "//s"), _xlfn.SEQUENCE(4))))</f>
        <v>Mi 138.8 Cm (55</v>
      </c>
      <c r="E334" t="str">
        <f t="shared" si="21"/>
        <v>Series 4K Ultra HD LED Smart Android TV L55M6-ES (Grey)</v>
      </c>
      <c r="F334" t="s">
        <v>167</v>
      </c>
      <c r="G334" t="str">
        <f t="shared" si="22"/>
        <v>SmartTelevisions</v>
      </c>
      <c r="H334" s="7" t="str">
        <f t="array" aca="1" ref="H334" ca="1">_xlfn.TEXTJOIN("", TRUE, IF((ROW(INDIRECT("1:" &amp; LEN(G334)))&gt;1) * (CODE(MID(G334, ROW(INDIRECT("1:" &amp; LEN(G334))), 1))&gt;=65) * (CODE(MID(G334, ROW(INDIRECT("1:" &amp; LEN(G334))), 1))&lt;=90), " " &amp; MID(G334, ROW(INDIRECT("1:" &amp; LEN(G334))), 1), MID(G334, ROW(INDIRECT("1:" &amp; LEN(G334))), 1)))</f>
        <v>Smart Televisions</v>
      </c>
      <c r="I334" s="2">
        <v>46999</v>
      </c>
      <c r="J334" s="2">
        <v>69999</v>
      </c>
      <c r="K334" s="1">
        <v>0.33</v>
      </c>
      <c r="L334">
        <v>4.3</v>
      </c>
      <c r="M334" s="4">
        <v>21252</v>
      </c>
      <c r="N334" t="s">
        <v>2890</v>
      </c>
      <c r="O334" t="str">
        <f t="shared" si="23"/>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v>
      </c>
      <c r="P334" t="s">
        <v>2891</v>
      </c>
      <c r="Q334" t="s">
        <v>2892</v>
      </c>
      <c r="R334" t="s">
        <v>2893</v>
      </c>
      <c r="S334" t="s">
        <v>2894</v>
      </c>
      <c r="T334" t="s">
        <v>2895</v>
      </c>
      <c r="U334" t="s">
        <v>2896</v>
      </c>
      <c r="V334" t="s">
        <v>2897</v>
      </c>
    </row>
    <row r="335" spans="1:22" x14ac:dyDescent="0.25">
      <c r="A335" t="s">
        <v>2898</v>
      </c>
      <c r="B335" t="s">
        <v>2899</v>
      </c>
      <c r="C335" t="str">
        <f t="shared" si="20"/>
        <v>Storite USB Extension Cable USB 3.0 Male to Female Extension Cable High Speed 5GBps Extension Cable Data Transfer for Keyboard, Mouse, Flash Drive, Hard Drive, Printer and More- 1.5M - Blue</v>
      </c>
      <c r="D335" t="str" cm="1">
        <f t="array" ref="D335">PROPER(_xlfn.TEXTJOIN(" ", TRUE, INDEX(_xlfn.FILTERXML("&lt;t&gt;&lt;s&gt;" &amp; SUBSTITUTE(C335," ","&lt;/s&gt;&lt;s&gt;") &amp; "&lt;/s&gt;&lt;/t&gt;", "//s"), _xlfn.SEQUENCE(4))))</f>
        <v>Storite Usb Extension Cable</v>
      </c>
      <c r="E335" t="str">
        <f t="shared" si="21"/>
        <v>Male to Female Extension Cable High Speed 5GBps Extension Cable Data Transfer for Keyboard, Mouse, Flash Drive, Hard Drive, Printer and More- 1.5M - Blue</v>
      </c>
      <c r="F335" t="s">
        <v>17</v>
      </c>
      <c r="G335" t="str">
        <f t="shared" si="22"/>
        <v>USBCables</v>
      </c>
      <c r="H335" s="7" t="str">
        <f t="array" aca="1" ref="H335" ca="1">_xlfn.TEXTJOIN("", TRUE, IF((ROW(INDIRECT("1:" &amp; LEN(G335)))&gt;1) * (CODE(MID(G335, ROW(INDIRECT("1:" &amp; LEN(G335))), 1))&gt;=65) * (CODE(MID(G335, ROW(INDIRECT("1:" &amp; LEN(G335))), 1))&lt;=90), " " &amp; MID(G335, ROW(INDIRECT("1:" &amp; LEN(G335))), 1), MID(G335, ROW(INDIRECT("1:" &amp; LEN(G335))), 1)))</f>
        <v>U S B Cables</v>
      </c>
      <c r="I335">
        <v>299</v>
      </c>
      <c r="J335">
        <v>799</v>
      </c>
      <c r="K335" s="1">
        <v>0.63</v>
      </c>
      <c r="L335">
        <v>4.3</v>
      </c>
      <c r="M335" s="4">
        <v>1902</v>
      </c>
      <c r="N335" t="s">
        <v>2900</v>
      </c>
      <c r="O335" t="str">
        <f t="shared" si="23"/>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v>
      </c>
      <c r="P335" t="s">
        <v>2901</v>
      </c>
      <c r="Q335" t="s">
        <v>2902</v>
      </c>
      <c r="R335" t="s">
        <v>2903</v>
      </c>
      <c r="S335" t="s">
        <v>2904</v>
      </c>
      <c r="T335" t="s">
        <v>2905</v>
      </c>
      <c r="U335" t="s">
        <v>2906</v>
      </c>
      <c r="V335" t="s">
        <v>2907</v>
      </c>
    </row>
    <row r="336" spans="1:22" x14ac:dyDescent="0.25">
      <c r="A336" t="s">
        <v>2908</v>
      </c>
      <c r="B336" t="s">
        <v>2909</v>
      </c>
      <c r="C336" t="str">
        <f t="shared" si="20"/>
        <v>Fire-Boltt Ninja Call Pro Plus 1.83" Smart Watch with Bluetooth Calling, AI Voice Assistance, 100 Sports Modes IP67 Rating, 240*280 Pixel High Resolution</v>
      </c>
      <c r="D336" t="str" cm="1">
        <f t="array" ref="D336">PROPER(_xlfn.TEXTJOIN(" ", TRUE, INDEX(_xlfn.FILTERXML("&lt;t&gt;&lt;s&gt;" &amp; SUBSTITUTE(C336," ","&lt;/s&gt;&lt;s&gt;") &amp; "&lt;/s&gt;&lt;/t&gt;", "//s"), _xlfn.SEQUENCE(4))))</f>
        <v>Fire-Boltt Ninja Call Pro</v>
      </c>
      <c r="E336" t="str">
        <f t="shared" si="21"/>
        <v>Smart Watch with Bluetooth Calling, AI Voice Assistance, 100 Sports Modes IP67 Rating, 240*280 Pixel High Resolution</v>
      </c>
      <c r="F336" t="s">
        <v>2910</v>
      </c>
      <c r="G336" t="str">
        <f t="shared" si="22"/>
        <v>SmartWatches</v>
      </c>
      <c r="H336" s="7" t="str">
        <f t="array" aca="1" ref="H336" ca="1">_xlfn.TEXTJOIN("", TRUE, IF((ROW(INDIRECT("1:" &amp; LEN(G336)))&gt;1) * (CODE(MID(G336, ROW(INDIRECT("1:" &amp; LEN(G336))), 1))&gt;=65) * (CODE(MID(G336, ROW(INDIRECT("1:" &amp; LEN(G336))), 1))&lt;=90), " " &amp; MID(G336, ROW(INDIRECT("1:" &amp; LEN(G336))), 1), MID(G336, ROW(INDIRECT("1:" &amp; LEN(G336))), 1)))</f>
        <v>Smart Watches</v>
      </c>
      <c r="I336" s="2">
        <v>1799</v>
      </c>
      <c r="J336" s="2">
        <v>19999</v>
      </c>
      <c r="K336" s="1">
        <v>0.91</v>
      </c>
      <c r="L336">
        <v>4.2</v>
      </c>
      <c r="M336" s="4">
        <v>13937</v>
      </c>
      <c r="N336" t="s">
        <v>13038</v>
      </c>
      <c r="O336" t="str">
        <f t="shared" si="23"/>
        <v>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36" t="s">
        <v>2911</v>
      </c>
      <c r="Q336" t="s">
        <v>2912</v>
      </c>
      <c r="R336" t="s">
        <v>2913</v>
      </c>
      <c r="S336" t="s">
        <v>2914</v>
      </c>
      <c r="T336" t="s">
        <v>2915</v>
      </c>
      <c r="U336" t="s">
        <v>2916</v>
      </c>
      <c r="V336" t="s">
        <v>2917</v>
      </c>
    </row>
    <row r="337" spans="1:22" x14ac:dyDescent="0.25">
      <c r="A337" t="s">
        <v>2918</v>
      </c>
      <c r="B337" t="s">
        <v>2919</v>
      </c>
      <c r="C337" t="str">
        <f t="shared" si="20"/>
        <v>Fire-Boltt Phoenix Smart Watch with Bluetooth Calling 1.3",120+ Sports Modes, 240*240 PX High Res with SpO2, Heart Rate Monitoring and IP67 Rating</v>
      </c>
      <c r="D337" t="str" cm="1">
        <f t="array" ref="D337">PROPER(_xlfn.TEXTJOIN(" ", TRUE, INDEX(_xlfn.FILTERXML("&lt;t&gt;&lt;s&gt;" &amp; SUBSTITUTE(C337," ","&lt;/s&gt;&lt;s&gt;") &amp; "&lt;/s&gt;&lt;/t&gt;", "//s"), _xlfn.SEQUENCE(4))))</f>
        <v>Fire-Boltt Phoenix Smart Watch</v>
      </c>
      <c r="E337" t="str">
        <f t="shared" si="21"/>
        <v>Calling 1.3",120+ Sports Modes, 240*240 PX High Res with SpO2, Heart Rate Monitoring and IP67 Rating</v>
      </c>
      <c r="F337" t="s">
        <v>2910</v>
      </c>
      <c r="G337" t="str">
        <f t="shared" si="22"/>
        <v>SmartWatches</v>
      </c>
      <c r="H337" s="7" t="str">
        <f t="array" aca="1" ref="H337" ca="1">_xlfn.TEXTJOIN("", TRUE, IF((ROW(INDIRECT("1:" &amp; LEN(G337)))&gt;1) * (CODE(MID(G337, ROW(INDIRECT("1:" &amp; LEN(G337))), 1))&gt;=65) * (CODE(MID(G337, ROW(INDIRECT("1:" &amp; LEN(G337))), 1))&lt;=90), " " &amp; MID(G337, ROW(INDIRECT("1:" &amp; LEN(G337))), 1), MID(G337, ROW(INDIRECT("1:" &amp; LEN(G337))), 1)))</f>
        <v>Smart Watches</v>
      </c>
      <c r="I337" s="2">
        <v>1998</v>
      </c>
      <c r="J337" s="2">
        <v>9999</v>
      </c>
      <c r="K337" s="1">
        <v>0.8</v>
      </c>
      <c r="L337">
        <v>4.3</v>
      </c>
      <c r="M337" s="4">
        <v>27696</v>
      </c>
      <c r="N337" t="s">
        <v>13039</v>
      </c>
      <c r="O337" t="str">
        <f t="shared" si="23"/>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v>
      </c>
      <c r="P337" t="s">
        <v>2920</v>
      </c>
      <c r="Q337" t="s">
        <v>2921</v>
      </c>
      <c r="R337" t="s">
        <v>2922</v>
      </c>
      <c r="S337" t="s">
        <v>2923</v>
      </c>
      <c r="T337" t="s">
        <v>2924</v>
      </c>
      <c r="U337" t="s">
        <v>2925</v>
      </c>
      <c r="V337" t="s">
        <v>2926</v>
      </c>
    </row>
    <row r="338" spans="1:22" x14ac:dyDescent="0.25">
      <c r="A338" t="s">
        <v>2927</v>
      </c>
      <c r="B338" t="s">
        <v>2928</v>
      </c>
      <c r="C338" t="str">
        <f t="shared" si="20"/>
        <v>boAt Wave Call Smart Watch, Smart Talk with Advanced Dedicated Bluetooth Calling Chip, 1.69‚Äù HD Display with 550 NITS and 70% Color Gamut, 150+ Watch Faces, Multi-Sport Modes,HR,SpO2, IP68(Active Black)</v>
      </c>
      <c r="D338" t="str" cm="1">
        <f t="array" ref="D338">PROPER(_xlfn.TEXTJOIN(" ", TRUE, INDEX(_xlfn.FILTERXML("&lt;t&gt;&lt;s&gt;" &amp; SUBSTITUTE(C338," ","&lt;/s&gt;&lt;s&gt;") &amp; "&lt;/s&gt;&lt;/t&gt;", "//s"), _xlfn.SEQUENCE(4))))</f>
        <v>Boat Wave Call Smart</v>
      </c>
      <c r="E338" t="str">
        <f t="shared" si="21"/>
        <v>Talk with Advanced Dedicated Bluetooth Calling Chip, 1.69‚Äù HD Display with 550 NITS and 70% Color Gamut, 150+ Watch Faces, Multi-Sport Modes,HR,SpO2, IP68(Active Black)</v>
      </c>
      <c r="F338" t="s">
        <v>2910</v>
      </c>
      <c r="G338" t="str">
        <f t="shared" si="22"/>
        <v>SmartWatches</v>
      </c>
      <c r="H338" s="7" t="str">
        <f t="array" aca="1" ref="H338" ca="1">_xlfn.TEXTJOIN("", TRUE, IF((ROW(INDIRECT("1:" &amp; LEN(G338)))&gt;1) * (CODE(MID(G338, ROW(INDIRECT("1:" &amp; LEN(G338))), 1))&gt;=65) * (CODE(MID(G338, ROW(INDIRECT("1:" &amp; LEN(G338))), 1))&lt;=90), " " &amp; MID(G338, ROW(INDIRECT("1:" &amp; LEN(G338))), 1), MID(G338, ROW(INDIRECT("1:" &amp; LEN(G338))), 1)))</f>
        <v>Smart Watches</v>
      </c>
      <c r="I338" s="2">
        <v>1999</v>
      </c>
      <c r="J338" s="2">
        <v>7990</v>
      </c>
      <c r="K338" s="1">
        <v>0.75</v>
      </c>
      <c r="L338">
        <v>3.8</v>
      </c>
      <c r="M338" s="4">
        <v>17831</v>
      </c>
      <c r="N338" t="s">
        <v>2929</v>
      </c>
      <c r="O338" t="str">
        <f t="shared" si="23"/>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338" t="s">
        <v>2930</v>
      </c>
      <c r="Q338" t="s">
        <v>2931</v>
      </c>
      <c r="R338" t="s">
        <v>2932</v>
      </c>
      <c r="S338" t="s">
        <v>2933</v>
      </c>
      <c r="T338" t="s">
        <v>2934</v>
      </c>
      <c r="U338" t="s">
        <v>2935</v>
      </c>
      <c r="V338" t="s">
        <v>2936</v>
      </c>
    </row>
    <row r="339" spans="1:22" x14ac:dyDescent="0.25">
      <c r="A339" t="s">
        <v>2937</v>
      </c>
      <c r="B339" t="s">
        <v>2938</v>
      </c>
      <c r="C339" t="str">
        <f t="shared" si="20"/>
        <v>MI Power Bank 3i 20000mAh Lithium Polymer 18W Fast Power Delivery Charging | Input- Type C | Micro USB| Triple Output | Sandstone Black</v>
      </c>
      <c r="D339" t="str" cm="1">
        <f t="array" ref="D339">PROPER(_xlfn.TEXTJOIN(" ", TRUE, INDEX(_xlfn.FILTERXML("&lt;t&gt;&lt;s&gt;" &amp; SUBSTITUTE(C339," ","&lt;/s&gt;&lt;s&gt;") &amp; "&lt;/s&gt;&lt;/t&gt;", "//s"), _xlfn.SEQUENCE(4))))</f>
        <v>Mi Power Bank 3I</v>
      </c>
      <c r="E339" t="str">
        <f t="shared" si="21"/>
        <v>Polymer 18W Fast Power Delivery Charging | Input- Type C | Micro USB| Triple Output | Sandstone Black</v>
      </c>
      <c r="F339" t="s">
        <v>2939</v>
      </c>
      <c r="G339" t="str">
        <f t="shared" si="22"/>
        <v>PowerBanks</v>
      </c>
      <c r="H339" s="7" t="str">
        <f t="array" aca="1" ref="H339" ca="1">_xlfn.TEXTJOIN("", TRUE, IF((ROW(INDIRECT("1:" &amp; LEN(G339)))&gt;1) * (CODE(MID(G339, ROW(INDIRECT("1:" &amp; LEN(G339))), 1))&gt;=65) * (CODE(MID(G339, ROW(INDIRECT("1:" &amp; LEN(G339))), 1))&lt;=90), " " &amp; MID(G339, ROW(INDIRECT("1:" &amp; LEN(G339))), 1), MID(G339, ROW(INDIRECT("1:" &amp; LEN(G339))), 1)))</f>
        <v>Power Banks</v>
      </c>
      <c r="I339" s="2">
        <v>2049</v>
      </c>
      <c r="J339" s="2">
        <v>2199</v>
      </c>
      <c r="K339" s="1">
        <v>7.0000000000000007E-2</v>
      </c>
      <c r="L339">
        <v>4.3</v>
      </c>
      <c r="M339" s="4">
        <v>178912</v>
      </c>
      <c r="N339" t="s">
        <v>2940</v>
      </c>
      <c r="O339" t="str">
        <f t="shared" si="23"/>
        <v>20000Mah Lithium Polymer Battery|18W Fast Charging|Triple Port Output|Dual Input Port (Micro-Usb/Usb-C, Charging Time : 6.9 Hours|Power Delivery|Advanced 12 Layer Chip Protection|Smart Power Management|6 Months Domestic Warranty</v>
      </c>
      <c r="P339" t="s">
        <v>2941</v>
      </c>
      <c r="Q339" t="s">
        <v>2942</v>
      </c>
      <c r="R339" t="s">
        <v>2943</v>
      </c>
      <c r="S339" t="s">
        <v>2944</v>
      </c>
      <c r="T339" t="s">
        <v>2945</v>
      </c>
      <c r="U339" t="s">
        <v>2946</v>
      </c>
      <c r="V339" t="s">
        <v>2947</v>
      </c>
    </row>
    <row r="340" spans="1:22" x14ac:dyDescent="0.25">
      <c r="A340" t="s">
        <v>2948</v>
      </c>
      <c r="B340" t="s">
        <v>2949</v>
      </c>
      <c r="C340" t="str">
        <f t="shared" si="20"/>
        <v>Redmi A1 (Light Blue, 2GB RAM, 32GB Storage) | Segment Best AI Dual Cam | 5000mAh Battery | Leather Texture Design | Android 12</v>
      </c>
      <c r="D340" t="str" cm="1">
        <f t="array" ref="D340">PROPER(_xlfn.TEXTJOIN(" ", TRUE, INDEX(_xlfn.FILTERXML("&lt;t&gt;&lt;s&gt;" &amp; SUBSTITUTE(C340," ","&lt;/s&gt;&lt;s&gt;") &amp; "&lt;/s&gt;&lt;/t&gt;", "//s"), _xlfn.SEQUENCE(4))))</f>
        <v>Redmi A1 (Light Blue,</v>
      </c>
      <c r="E340" t="str">
        <f t="shared" si="21"/>
        <v>32GB Storage) | Segment Best AI Dual Cam | 5000mAh Battery | Leather Texture Design | Android 12</v>
      </c>
      <c r="F340" t="s">
        <v>2950</v>
      </c>
      <c r="G340" t="str">
        <f t="shared" si="22"/>
        <v>Smartphones</v>
      </c>
      <c r="H340" s="7" t="str">
        <f t="array" aca="1" ref="H340" ca="1">_xlfn.TEXTJOIN("", TRUE, IF((ROW(INDIRECT("1:" &amp; LEN(G340)))&gt;1) * (CODE(MID(G340, ROW(INDIRECT("1:" &amp; LEN(G340))), 1))&gt;=65) * (CODE(MID(G340, ROW(INDIRECT("1:" &amp; LEN(G340))), 1))&lt;=90), " " &amp; MID(G340, ROW(INDIRECT("1:" &amp; LEN(G340))), 1), MID(G340, ROW(INDIRECT("1:" &amp; LEN(G340))), 1)))</f>
        <v>Smartphones</v>
      </c>
      <c r="I340" s="2">
        <v>6499</v>
      </c>
      <c r="J340" s="2">
        <v>8999</v>
      </c>
      <c r="K340" s="1">
        <v>0.28000000000000003</v>
      </c>
      <c r="L340">
        <v>4</v>
      </c>
      <c r="M340" s="4">
        <v>7807</v>
      </c>
      <c r="N340" t="s">
        <v>2951</v>
      </c>
      <c r="O340" t="str">
        <f t="shared" si="23"/>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v>
      </c>
      <c r="P340" t="s">
        <v>2952</v>
      </c>
      <c r="Q340" t="s">
        <v>2953</v>
      </c>
      <c r="R340" t="s">
        <v>2954</v>
      </c>
      <c r="S340" t="s">
        <v>2955</v>
      </c>
      <c r="T340" t="s">
        <v>2956</v>
      </c>
      <c r="U340" t="s">
        <v>2957</v>
      </c>
      <c r="V340" t="s">
        <v>2958</v>
      </c>
    </row>
    <row r="341" spans="1:22" x14ac:dyDescent="0.25">
      <c r="A341" t="s">
        <v>2959</v>
      </c>
      <c r="B341" t="s">
        <v>2960</v>
      </c>
      <c r="C341" t="str">
        <f t="shared" si="20"/>
        <v>OnePlus Nord 2T 5G (Jade Fog, 8GB RAM, 128GB Storage)</v>
      </c>
      <c r="D341" t="str" cm="1">
        <f t="array" ref="D341">PROPER(_xlfn.TEXTJOIN(" ", TRUE, INDEX(_xlfn.FILTERXML("&lt;t&gt;&lt;s&gt;" &amp; SUBSTITUTE(C341," ","&lt;/s&gt;&lt;s&gt;") &amp; "&lt;/s&gt;&lt;/t&gt;", "//s"), _xlfn.SEQUENCE(4))))</f>
        <v>Oneplus Nord 2T 5G</v>
      </c>
      <c r="E341" t="str">
        <f t="shared" si="21"/>
        <v>8GB RAM, 128GB Storage)</v>
      </c>
      <c r="F341" t="s">
        <v>2950</v>
      </c>
      <c r="G341" t="str">
        <f t="shared" si="22"/>
        <v>Smartphones</v>
      </c>
      <c r="H341" s="7" t="str">
        <f t="array" aca="1" ref="H341" ca="1">_xlfn.TEXTJOIN("", TRUE, IF((ROW(INDIRECT("1:" &amp; LEN(G341)))&gt;1) * (CODE(MID(G341, ROW(INDIRECT("1:" &amp; LEN(G341))), 1))&gt;=65) * (CODE(MID(G341, ROW(INDIRECT("1:" &amp; LEN(G341))), 1))&lt;=90), " " &amp; MID(G341, ROW(INDIRECT("1:" &amp; LEN(G341))), 1), MID(G341, ROW(INDIRECT("1:" &amp; LEN(G341))), 1)))</f>
        <v>Smartphones</v>
      </c>
      <c r="I341" s="2">
        <v>28999</v>
      </c>
      <c r="J341" s="2">
        <v>28999</v>
      </c>
      <c r="K341" s="1">
        <v>0</v>
      </c>
      <c r="L341">
        <v>4.3</v>
      </c>
      <c r="M341" s="4">
        <v>17415</v>
      </c>
      <c r="N341" t="s">
        <v>2961</v>
      </c>
      <c r="O341" t="str">
        <f t="shared" si="23"/>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v>
      </c>
      <c r="P341" t="s">
        <v>2962</v>
      </c>
      <c r="Q341" t="s">
        <v>2963</v>
      </c>
      <c r="R341" t="s">
        <v>2964</v>
      </c>
      <c r="S341" t="s">
        <v>2965</v>
      </c>
      <c r="T341" t="s">
        <v>2966</v>
      </c>
      <c r="U341" t="s">
        <v>2967</v>
      </c>
      <c r="V341" t="s">
        <v>2968</v>
      </c>
    </row>
    <row r="342" spans="1:22" x14ac:dyDescent="0.25">
      <c r="A342" t="s">
        <v>2969</v>
      </c>
      <c r="B342" t="s">
        <v>2970</v>
      </c>
      <c r="C342" t="str">
        <f t="shared" si="20"/>
        <v>OnePlus Nord 2T 5G (Gray Shadow, 8GB RAM, 128GB Storage)</v>
      </c>
      <c r="D342" t="str" cm="1">
        <f t="array" ref="D342">PROPER(_xlfn.TEXTJOIN(" ", TRUE, INDEX(_xlfn.FILTERXML("&lt;t&gt;&lt;s&gt;" &amp; SUBSTITUTE(C342," ","&lt;/s&gt;&lt;s&gt;") &amp; "&lt;/s&gt;&lt;/t&gt;", "//s"), _xlfn.SEQUENCE(4))))</f>
        <v>Oneplus Nord 2T 5G</v>
      </c>
      <c r="E342" t="str">
        <f t="shared" si="21"/>
        <v>8GB RAM, 128GB Storage)</v>
      </c>
      <c r="F342" t="s">
        <v>2950</v>
      </c>
      <c r="G342" t="str">
        <f t="shared" si="22"/>
        <v>Smartphones</v>
      </c>
      <c r="H342" s="7" t="str">
        <f t="array" aca="1" ref="H342" ca="1">_xlfn.TEXTJOIN("", TRUE, IF((ROW(INDIRECT("1:" &amp; LEN(G342)))&gt;1) * (CODE(MID(G342, ROW(INDIRECT("1:" &amp; LEN(G342))), 1))&gt;=65) * (CODE(MID(G342, ROW(INDIRECT("1:" &amp; LEN(G342))), 1))&lt;=90), " " &amp; MID(G342, ROW(INDIRECT("1:" &amp; LEN(G342))), 1), MID(G342, ROW(INDIRECT("1:" &amp; LEN(G342))), 1)))</f>
        <v>Smartphones</v>
      </c>
      <c r="I342" s="2">
        <v>28999</v>
      </c>
      <c r="J342" s="2">
        <v>28999</v>
      </c>
      <c r="K342" s="1">
        <v>0</v>
      </c>
      <c r="L342">
        <v>4.3</v>
      </c>
      <c r="M342" s="4">
        <v>17415</v>
      </c>
      <c r="N342" t="s">
        <v>2971</v>
      </c>
      <c r="O342" t="str">
        <f t="shared" si="23"/>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v>
      </c>
      <c r="P342" t="s">
        <v>2962</v>
      </c>
      <c r="Q342" t="s">
        <v>2963</v>
      </c>
      <c r="R342" t="s">
        <v>2964</v>
      </c>
      <c r="S342" t="s">
        <v>2965</v>
      </c>
      <c r="T342" t="s">
        <v>2966</v>
      </c>
      <c r="U342" t="s">
        <v>2972</v>
      </c>
      <c r="V342" t="s">
        <v>2973</v>
      </c>
    </row>
    <row r="343" spans="1:22" x14ac:dyDescent="0.25">
      <c r="A343" t="s">
        <v>2974</v>
      </c>
      <c r="B343" t="s">
        <v>2975</v>
      </c>
      <c r="C343" t="str">
        <f t="shared" si="20"/>
        <v>Redmi A1 (Black, 2GB RAM, 32GB Storage) | Segment Best AI Dual Cam | 5000mAh Battery | Leather Texture Design | Android 12</v>
      </c>
      <c r="D343" t="str" cm="1">
        <f t="array" ref="D343">PROPER(_xlfn.TEXTJOIN(" ", TRUE, INDEX(_xlfn.FILTERXML("&lt;t&gt;&lt;s&gt;" &amp; SUBSTITUTE(C343," ","&lt;/s&gt;&lt;s&gt;") &amp; "&lt;/s&gt;&lt;/t&gt;", "//s"), _xlfn.SEQUENCE(4))))</f>
        <v>Redmi A1 (Black, 2Gb</v>
      </c>
      <c r="E343" t="str">
        <f t="shared" si="21"/>
        <v>Storage) | Segment Best AI Dual Cam | 5000mAh Battery | Leather Texture Design | Android 12</v>
      </c>
      <c r="F343" t="s">
        <v>2950</v>
      </c>
      <c r="G343" t="str">
        <f t="shared" si="22"/>
        <v>Smartphones</v>
      </c>
      <c r="H343" s="7" t="str">
        <f t="array" aca="1" ref="H343" ca="1">_xlfn.TEXTJOIN("", TRUE, IF((ROW(INDIRECT("1:" &amp; LEN(G343)))&gt;1) * (CODE(MID(G343, ROW(INDIRECT("1:" &amp; LEN(G343))), 1))&gt;=65) * (CODE(MID(G343, ROW(INDIRECT("1:" &amp; LEN(G343))), 1))&lt;=90), " " &amp; MID(G343, ROW(INDIRECT("1:" &amp; LEN(G343))), 1), MID(G343, ROW(INDIRECT("1:" &amp; LEN(G343))), 1)))</f>
        <v>Smartphones</v>
      </c>
      <c r="I343" s="2">
        <v>6499</v>
      </c>
      <c r="J343" s="2">
        <v>8999</v>
      </c>
      <c r="K343" s="1">
        <v>0.28000000000000003</v>
      </c>
      <c r="L343">
        <v>4</v>
      </c>
      <c r="M343" s="4">
        <v>7807</v>
      </c>
      <c r="N343" t="s">
        <v>2951</v>
      </c>
      <c r="O343" t="str">
        <f t="shared" si="23"/>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v>
      </c>
      <c r="P343" t="s">
        <v>2952</v>
      </c>
      <c r="Q343" t="s">
        <v>2953</v>
      </c>
      <c r="R343" t="s">
        <v>2954</v>
      </c>
      <c r="S343" t="s">
        <v>2955</v>
      </c>
      <c r="T343" t="s">
        <v>2956</v>
      </c>
      <c r="U343" t="s">
        <v>2976</v>
      </c>
      <c r="V343" t="s">
        <v>2977</v>
      </c>
    </row>
    <row r="344" spans="1:22" x14ac:dyDescent="0.25">
      <c r="A344" t="s">
        <v>2978</v>
      </c>
      <c r="B344" t="s">
        <v>2979</v>
      </c>
      <c r="C344" t="str">
        <f t="shared" si="20"/>
        <v>Redmi A1 (Light Green, 2GB RAM 32GB ROM) | Segment Best AI Dual Cam | 5000mAh Battery | Leather Texture Design | Android 12</v>
      </c>
      <c r="D344" t="str" cm="1">
        <f t="array" ref="D344">PROPER(_xlfn.TEXTJOIN(" ", TRUE, INDEX(_xlfn.FILTERXML("&lt;t&gt;&lt;s&gt;" &amp; SUBSTITUTE(C344," ","&lt;/s&gt;&lt;s&gt;") &amp; "&lt;/s&gt;&lt;/t&gt;", "//s"), _xlfn.SEQUENCE(4))))</f>
        <v>Redmi A1 (Light Green,</v>
      </c>
      <c r="E344" t="str">
        <f t="shared" si="21"/>
        <v>32GB ROM) | Segment Best AI Dual Cam | 5000mAh Battery | Leather Texture Design | Android 12</v>
      </c>
      <c r="F344" t="s">
        <v>2950</v>
      </c>
      <c r="G344" t="str">
        <f t="shared" si="22"/>
        <v>Smartphones</v>
      </c>
      <c r="H344" s="7" t="str">
        <f t="array" aca="1" ref="H344" ca="1">_xlfn.TEXTJOIN("", TRUE, IF((ROW(INDIRECT("1:" &amp; LEN(G344)))&gt;1) * (CODE(MID(G344, ROW(INDIRECT("1:" &amp; LEN(G344))), 1))&gt;=65) * (CODE(MID(G344, ROW(INDIRECT("1:" &amp; LEN(G344))), 1))&lt;=90), " " &amp; MID(G344, ROW(INDIRECT("1:" &amp; LEN(G344))), 1), MID(G344, ROW(INDIRECT("1:" &amp; LEN(G344))), 1)))</f>
        <v>Smartphones</v>
      </c>
      <c r="I344" s="2">
        <v>6499</v>
      </c>
      <c r="J344" s="2">
        <v>8999</v>
      </c>
      <c r="K344" s="1">
        <v>0.28000000000000003</v>
      </c>
      <c r="L344">
        <v>4</v>
      </c>
      <c r="M344" s="4">
        <v>7807</v>
      </c>
      <c r="N344" t="s">
        <v>2951</v>
      </c>
      <c r="O344" t="str">
        <f t="shared" si="23"/>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v>
      </c>
      <c r="P344" t="s">
        <v>2952</v>
      </c>
      <c r="Q344" t="s">
        <v>2953</v>
      </c>
      <c r="R344" t="s">
        <v>2954</v>
      </c>
      <c r="S344" t="s">
        <v>2955</v>
      </c>
      <c r="T344" t="s">
        <v>2956</v>
      </c>
      <c r="U344" t="s">
        <v>2980</v>
      </c>
      <c r="V344" t="s">
        <v>2981</v>
      </c>
    </row>
    <row r="345" spans="1:22" x14ac:dyDescent="0.25">
      <c r="A345" t="s">
        <v>2982</v>
      </c>
      <c r="B345" t="s">
        <v>12985</v>
      </c>
      <c r="C345" t="str">
        <f t="shared" si="20"/>
        <v>SanDisk Ultra microSDXC‚Ñ¢ UHS-I Card, 64GB, 140MB s R, 10 Y Warranty, for Smartphones</v>
      </c>
      <c r="D345" t="str" cm="1">
        <f t="array" ref="D345">PROPER(_xlfn.TEXTJOIN(" ", TRUE, INDEX(_xlfn.FILTERXML("&lt;t&gt;&lt;s&gt;" &amp; SUBSTITUTE(C345," ","&lt;/s&gt;&lt;s&gt;") &amp; "&lt;/s&gt;&lt;/t&gt;", "//s"), _xlfn.SEQUENCE(4))))</f>
        <v>Sandisk Ultra Microsdxc‚Ñ¢ Uhs-I</v>
      </c>
      <c r="E345" t="str">
        <f t="shared" si="21"/>
        <v>140MB s R, 10 Y Warranty, for Smartphones</v>
      </c>
      <c r="F345" t="s">
        <v>2983</v>
      </c>
      <c r="G345" t="str">
        <f t="shared" si="22"/>
        <v>MicroSD</v>
      </c>
      <c r="H345" s="7" t="str">
        <f t="array" aca="1" ref="H345" ca="1">_xlfn.TEXTJOIN("", TRUE, IF((ROW(INDIRECT("1:" &amp; LEN(G345)))&gt;1) * (CODE(MID(G345, ROW(INDIRECT("1:" &amp; LEN(G345))), 1))&gt;=65) * (CODE(MID(G345, ROW(INDIRECT("1:" &amp; LEN(G345))), 1))&lt;=90), " " &amp; MID(G345, ROW(INDIRECT("1:" &amp; LEN(G345))), 1), MID(G345, ROW(INDIRECT("1:" &amp; LEN(G345))), 1)))</f>
        <v>Micro S D</v>
      </c>
      <c r="I345">
        <v>569</v>
      </c>
      <c r="J345" s="2">
        <v>1000</v>
      </c>
      <c r="K345" s="1">
        <v>0.43</v>
      </c>
      <c r="L345">
        <v>4.4000000000000004</v>
      </c>
      <c r="M345" s="4">
        <v>67259</v>
      </c>
      <c r="N345" t="s">
        <v>2984</v>
      </c>
      <c r="O345" t="str">
        <f t="shared" si="23"/>
        <v>Ideal Storage For Android Smartphones And Tablets|Up To 140Mb/S Transfer Speeds To Move Up To 1000 Photos Per Minute|Load Apps Faster With A1-Rated Performance|Class 10 For Full Hd Video Recording And Playback|Compatible With Sandisk Mobilemate Usb 3.0 Microsd Card Reader</v>
      </c>
      <c r="P345" t="s">
        <v>2985</v>
      </c>
      <c r="Q345" t="s">
        <v>2986</v>
      </c>
      <c r="R345" t="s">
        <v>2987</v>
      </c>
      <c r="S345" t="s">
        <v>2988</v>
      </c>
      <c r="T345" t="s">
        <v>2989</v>
      </c>
      <c r="U345" t="s">
        <v>2990</v>
      </c>
      <c r="V345" t="s">
        <v>2991</v>
      </c>
    </row>
    <row r="346" spans="1:22" x14ac:dyDescent="0.25">
      <c r="A346" t="s">
        <v>2992</v>
      </c>
      <c r="B346" t="s">
        <v>2993</v>
      </c>
      <c r="C346" t="str">
        <f t="shared" si="20"/>
        <v>Noise Pulse Go Buzz Smart Watch Bluetooth Calling with 1.69" Display, 550 NITS, 150+ Cloud Watch Face, SPo2, Heart Rate Tracking, 100 Sports Mode with Auto Detection, Longer Battery (Jet Black)</v>
      </c>
      <c r="D346" t="str" cm="1">
        <f t="array" ref="D346">PROPER(_xlfn.TEXTJOIN(" ", TRUE, INDEX(_xlfn.FILTERXML("&lt;t&gt;&lt;s&gt;" &amp; SUBSTITUTE(C346," ","&lt;/s&gt;&lt;s&gt;") &amp; "&lt;/s&gt;&lt;/t&gt;", "//s"), _xlfn.SEQUENCE(4))))</f>
        <v>Noise Pulse Go Buzz</v>
      </c>
      <c r="E346" t="str">
        <f t="shared" si="21"/>
        <v>Bluetooth Calling with 1.69" Display, 550 NITS, 150+ Cloud Watch Face, SPo2, Heart Rate Tracking, 100 Sports Mode with Auto Detection, Longer Battery (Jet Black)</v>
      </c>
      <c r="F346" t="s">
        <v>2910</v>
      </c>
      <c r="G346" t="str">
        <f t="shared" si="22"/>
        <v>SmartWatches</v>
      </c>
      <c r="H346" s="7" t="str">
        <f t="array" aca="1" ref="H346" ca="1">_xlfn.TEXTJOIN("", TRUE, IF((ROW(INDIRECT("1:" &amp; LEN(G346)))&gt;1) * (CODE(MID(G346, ROW(INDIRECT("1:" &amp; LEN(G346))), 1))&gt;=65) * (CODE(MID(G346, ROW(INDIRECT("1:" &amp; LEN(G346))), 1))&lt;=90), " " &amp; MID(G346, ROW(INDIRECT("1:" &amp; LEN(G346))), 1), MID(G346, ROW(INDIRECT("1:" &amp; LEN(G346))), 1)))</f>
        <v>Smart Watches</v>
      </c>
      <c r="I346" s="2">
        <v>1898</v>
      </c>
      <c r="J346" s="2">
        <v>4999</v>
      </c>
      <c r="K346" s="1">
        <v>0.62</v>
      </c>
      <c r="L346">
        <v>4.0999999999999996</v>
      </c>
      <c r="M346" s="4">
        <v>10689</v>
      </c>
      <c r="N346" t="s">
        <v>2994</v>
      </c>
      <c r="O346" t="str">
        <f t="shared" si="23"/>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v>
      </c>
      <c r="P346" t="s">
        <v>2995</v>
      </c>
      <c r="Q346" t="s">
        <v>2996</v>
      </c>
      <c r="R346" t="s">
        <v>2997</v>
      </c>
      <c r="S346" t="s">
        <v>2998</v>
      </c>
      <c r="T346" t="s">
        <v>2999</v>
      </c>
      <c r="U346" t="s">
        <v>3000</v>
      </c>
      <c r="V346" t="s">
        <v>3001</v>
      </c>
    </row>
    <row r="347" spans="1:22" x14ac:dyDescent="0.25">
      <c r="A347" t="s">
        <v>3002</v>
      </c>
      <c r="B347" t="s">
        <v>3003</v>
      </c>
      <c r="C347" t="str">
        <f t="shared" si="20"/>
        <v>Nokia 105 Single SIM, Keypad Mobile Phone with Wireless FM Radio | Charcoal</v>
      </c>
      <c r="D347" t="str" cm="1">
        <f t="array" ref="D347">PROPER(_xlfn.TEXTJOIN(" ", TRUE, INDEX(_xlfn.FILTERXML("&lt;t&gt;&lt;s&gt;" &amp; SUBSTITUTE(C347," ","&lt;/s&gt;&lt;s&gt;") &amp; "&lt;/s&gt;&lt;/t&gt;", "//s"), _xlfn.SEQUENCE(4))))</f>
        <v>Nokia 105 Single Sim,</v>
      </c>
      <c r="E347" t="str">
        <f t="shared" si="21"/>
        <v>Phone with Wireless FM Radio | Charcoal</v>
      </c>
      <c r="F347" t="s">
        <v>3004</v>
      </c>
      <c r="G347" t="str">
        <f t="shared" si="22"/>
        <v>BasicMobiles</v>
      </c>
      <c r="H347" s="7" t="str">
        <f t="array" aca="1" ref="H347" ca="1">_xlfn.TEXTJOIN("", TRUE, IF((ROW(INDIRECT("1:" &amp; LEN(G347)))&gt;1) * (CODE(MID(G347, ROW(INDIRECT("1:" &amp; LEN(G347))), 1))&gt;=65) * (CODE(MID(G347, ROW(INDIRECT("1:" &amp; LEN(G347))), 1))&lt;=90), " " &amp; MID(G347, ROW(INDIRECT("1:" &amp; LEN(G347))), 1), MID(G347, ROW(INDIRECT("1:" &amp; LEN(G347))), 1)))</f>
        <v>Basic Mobiles</v>
      </c>
      <c r="I347" s="2">
        <v>1299</v>
      </c>
      <c r="J347" s="2">
        <v>1599</v>
      </c>
      <c r="K347" s="1">
        <v>0.19</v>
      </c>
      <c r="L347">
        <v>4</v>
      </c>
      <c r="M347" s="4">
        <v>128311</v>
      </c>
      <c r="N347" t="s">
        <v>3005</v>
      </c>
      <c r="O347" t="str">
        <f t="shared" si="23"/>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v>
      </c>
      <c r="P347" t="s">
        <v>3006</v>
      </c>
      <c r="Q347" t="s">
        <v>3007</v>
      </c>
      <c r="R347" t="s">
        <v>3008</v>
      </c>
      <c r="S347" t="s">
        <v>3009</v>
      </c>
      <c r="T347" t="s">
        <v>3010</v>
      </c>
      <c r="U347" t="s">
        <v>3011</v>
      </c>
      <c r="V347" t="s">
        <v>3012</v>
      </c>
    </row>
    <row r="348" spans="1:22" x14ac:dyDescent="0.25">
      <c r="A348" t="s">
        <v>3013</v>
      </c>
      <c r="B348" t="s">
        <v>3014</v>
      </c>
      <c r="C348" t="str">
        <f t="shared" si="20"/>
        <v>boAt Wave Lite Smartwatch with 1.69" HD Display, Sleek Metal Body, HR and SpO2 Level Monitor, 140+ Watch Faces, Activity Tracker, Multiple Sports Modes, IP68 and 7 Days Battery Life(Active Black)</v>
      </c>
      <c r="D348" t="str" cm="1">
        <f t="array" ref="D348">PROPER(_xlfn.TEXTJOIN(" ", TRUE, INDEX(_xlfn.FILTERXML("&lt;t&gt;&lt;s&gt;" &amp; SUBSTITUTE(C348," ","&lt;/s&gt;&lt;s&gt;") &amp; "&lt;/s&gt;&lt;/t&gt;", "//s"), _xlfn.SEQUENCE(4))))</f>
        <v>Boat Wave Lite Smartwatch</v>
      </c>
      <c r="E348" t="str">
        <f t="shared" si="21"/>
        <v>HD Display, Sleek Metal Body, HR and SpO2 Level Monitor, 140+ Watch Faces, Activity Tracker, Multiple Sports Modes, IP68 and 7 Days Battery Life(Active Black)</v>
      </c>
      <c r="F348" t="s">
        <v>2910</v>
      </c>
      <c r="G348" t="str">
        <f t="shared" si="22"/>
        <v>SmartWatches</v>
      </c>
      <c r="H348" s="7" t="str">
        <f t="array" aca="1" ref="H348" ca="1">_xlfn.TEXTJOIN("", TRUE, IF((ROW(INDIRECT("1:" &amp; LEN(G348)))&gt;1) * (CODE(MID(G348, ROW(INDIRECT("1:" &amp; LEN(G348))), 1))&gt;=65) * (CODE(MID(G348, ROW(INDIRECT("1:" &amp; LEN(G348))), 1))&lt;=90), " " &amp; MID(G348, ROW(INDIRECT("1:" &amp; LEN(G348))), 1), MID(G348, ROW(INDIRECT("1:" &amp; LEN(G348))), 1)))</f>
        <v>Smart Watches</v>
      </c>
      <c r="I348" s="2">
        <v>1499</v>
      </c>
      <c r="J348" s="2">
        <v>6990</v>
      </c>
      <c r="K348" s="1">
        <v>0.79</v>
      </c>
      <c r="L348">
        <v>3.9</v>
      </c>
      <c r="M348" s="4">
        <v>21796</v>
      </c>
      <c r="N348" t="s">
        <v>3015</v>
      </c>
      <c r="O348" t="str">
        <f t="shared" si="23"/>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v>
      </c>
      <c r="P348" t="s">
        <v>3016</v>
      </c>
      <c r="Q348" t="s">
        <v>3017</v>
      </c>
      <c r="R348" t="s">
        <v>3018</v>
      </c>
      <c r="S348" t="s">
        <v>3019</v>
      </c>
      <c r="T348" t="s">
        <v>3020</v>
      </c>
      <c r="U348" t="s">
        <v>3021</v>
      </c>
      <c r="V348" t="s">
        <v>3022</v>
      </c>
    </row>
    <row r="349" spans="1:22" x14ac:dyDescent="0.25">
      <c r="A349" t="s">
        <v>3023</v>
      </c>
      <c r="B349" t="s">
        <v>3024</v>
      </c>
      <c r="C349" t="str">
        <f t="shared" si="20"/>
        <v>JBL C100SI Wired In Ear Headphones with Mic, JBL Pure Bass Sound, One Button Multi-function Remote, Angled Buds for Comfort fit (Black)</v>
      </c>
      <c r="D349" t="str" cm="1">
        <f t="array" ref="D349">PROPER(_xlfn.TEXTJOIN(" ", TRUE, INDEX(_xlfn.FILTERXML("&lt;t&gt;&lt;s&gt;" &amp; SUBSTITUTE(C349," ","&lt;/s&gt;&lt;s&gt;") &amp; "&lt;/s&gt;&lt;/t&gt;", "//s"), _xlfn.SEQUENCE(4))))</f>
        <v>Jbl C100Si Wired In</v>
      </c>
      <c r="E349" t="str">
        <f t="shared" si="21"/>
        <v>with Mic, JBL Pure Bass Sound, One Button Multi-function Remote, Angled Buds for Comfort fit (Black)</v>
      </c>
      <c r="F349" t="s">
        <v>3025</v>
      </c>
      <c r="G349" t="str">
        <f t="shared" si="22"/>
        <v>In-Ear</v>
      </c>
      <c r="H349" s="7" t="str">
        <f t="array" aca="1" ref="H349" ca="1">_xlfn.TEXTJOIN("", TRUE, IF((ROW(INDIRECT("1:" &amp; LEN(G349)))&gt;1) * (CODE(MID(G349, ROW(INDIRECT("1:" &amp; LEN(G349))), 1))&gt;=65) * (CODE(MID(G349, ROW(INDIRECT("1:" &amp; LEN(G349))), 1))&lt;=90), " " &amp; MID(G349, ROW(INDIRECT("1:" &amp; LEN(G349))), 1), MID(G349, ROW(INDIRECT("1:" &amp; LEN(G349))), 1)))</f>
        <v>In- Ear</v>
      </c>
      <c r="I349">
        <v>599</v>
      </c>
      <c r="J349">
        <v>999</v>
      </c>
      <c r="K349" s="1">
        <v>0.4</v>
      </c>
      <c r="L349">
        <v>4.0999999999999996</v>
      </c>
      <c r="M349" s="4">
        <v>192590</v>
      </c>
      <c r="N349" t="s">
        <v>3026</v>
      </c>
      <c r="O349" t="str">
        <f t="shared" si="23"/>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v>
      </c>
      <c r="P349" t="s">
        <v>3027</v>
      </c>
      <c r="Q349" t="s">
        <v>3028</v>
      </c>
      <c r="R349" t="s">
        <v>3029</v>
      </c>
      <c r="S349" t="s">
        <v>3030</v>
      </c>
      <c r="T349" t="s">
        <v>3031</v>
      </c>
      <c r="U349" t="s">
        <v>3032</v>
      </c>
      <c r="V349" t="s">
        <v>3033</v>
      </c>
    </row>
    <row r="350" spans="1:22" x14ac:dyDescent="0.25">
      <c r="A350" t="s">
        <v>3034</v>
      </c>
      <c r="B350" t="s">
        <v>3035</v>
      </c>
      <c r="C350" t="str">
        <f t="shared" si="20"/>
        <v>Samsung Galaxy M04 Dark Blue, 4GB RAM, 64GB Storage | Upto 8GB RAM with RAM Plus | MediaTek Helio P35 | 5000 mAh Battery</v>
      </c>
      <c r="D350" t="str" cm="1">
        <f t="array" ref="D350">PROPER(_xlfn.TEXTJOIN(" ", TRUE, INDEX(_xlfn.FILTERXML("&lt;t&gt;&lt;s&gt;" &amp; SUBSTITUTE(C350," ","&lt;/s&gt;&lt;s&gt;") &amp; "&lt;/s&gt;&lt;/t&gt;", "//s"), _xlfn.SEQUENCE(4))))</f>
        <v>Samsung Galaxy M04 Dark</v>
      </c>
      <c r="E350" t="str">
        <f t="shared" si="21"/>
        <v>RAM, 64GB Storage | Upto 8GB RAM with RAM Plus | MediaTek Helio P35 | 5000 mAh Battery</v>
      </c>
      <c r="F350" t="s">
        <v>2950</v>
      </c>
      <c r="G350" t="str">
        <f t="shared" si="22"/>
        <v>Smartphones</v>
      </c>
      <c r="H350" s="7" t="str">
        <f t="array" aca="1" ref="H350" ca="1">_xlfn.TEXTJOIN("", TRUE, IF((ROW(INDIRECT("1:" &amp; LEN(G350)))&gt;1) * (CODE(MID(G350, ROW(INDIRECT("1:" &amp; LEN(G350))), 1))&gt;=65) * (CODE(MID(G350, ROW(INDIRECT("1:" &amp; LEN(G350))), 1))&lt;=90), " " &amp; MID(G350, ROW(INDIRECT("1:" &amp; LEN(G350))), 1), MID(G350, ROW(INDIRECT("1:" &amp; LEN(G350))), 1)))</f>
        <v>Smartphones</v>
      </c>
      <c r="I350" s="2">
        <v>9499</v>
      </c>
      <c r="J350" s="2">
        <v>11999</v>
      </c>
      <c r="K350" s="1">
        <v>0.21</v>
      </c>
      <c r="L350">
        <v>4.2</v>
      </c>
      <c r="M350" s="4">
        <v>284</v>
      </c>
      <c r="N350" t="s">
        <v>3036</v>
      </c>
      <c r="O350" t="str">
        <f t="shared" si="23"/>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350" t="s">
        <v>3037</v>
      </c>
      <c r="Q350" t="s">
        <v>3038</v>
      </c>
      <c r="R350" t="s">
        <v>3039</v>
      </c>
      <c r="S350" t="s">
        <v>3040</v>
      </c>
      <c r="T350" t="s">
        <v>3041</v>
      </c>
      <c r="U350" t="s">
        <v>3042</v>
      </c>
      <c r="V350" t="s">
        <v>3043</v>
      </c>
    </row>
    <row r="351" spans="1:22" x14ac:dyDescent="0.25">
      <c r="A351" t="s">
        <v>3044</v>
      </c>
      <c r="B351" t="s">
        <v>3045</v>
      </c>
      <c r="C351" t="str">
        <f t="shared" si="20"/>
        <v>PTron Tangentbeat in-Ear Bluetooth 5.0 Wireless Headphones with Mic, Enhanced Bass, 10mm Drivers, Clear Calls, Snug-Fit, Fast Charging, Magnetic Buds, Voice Assistant and IPX4 Wireless Neckband (Black)</v>
      </c>
      <c r="D351" t="str" cm="1">
        <f t="array" ref="D351">PROPER(_xlfn.TEXTJOIN(" ", TRUE, INDEX(_xlfn.FILTERXML("&lt;t&gt;&lt;s&gt;" &amp; SUBSTITUTE(C351," ","&lt;/s&gt;&lt;s&gt;") &amp; "&lt;/s&gt;&lt;/t&gt;", "//s"), _xlfn.SEQUENCE(4))))</f>
        <v>Ptron Tangentbeat In-Ear Bluetooth</v>
      </c>
      <c r="E351" t="str">
        <f t="shared" si="21"/>
        <v>Headphones with Mic, Enhanced Bass, 10mm Drivers, Clear Calls, Snug-Fit, Fast Charging, Magnetic Buds, Voice Assistant and IPX4 Wireless Neckband (Black)</v>
      </c>
      <c r="F351" t="s">
        <v>3025</v>
      </c>
      <c r="G351" t="str">
        <f t="shared" si="22"/>
        <v>In-Ear</v>
      </c>
      <c r="H351" s="7" t="str">
        <f t="array" aca="1" ref="H351" ca="1">_xlfn.TEXTJOIN("", TRUE, IF((ROW(INDIRECT("1:" &amp; LEN(G351)))&gt;1) * (CODE(MID(G351, ROW(INDIRECT("1:" &amp; LEN(G351))), 1))&gt;=65) * (CODE(MID(G351, ROW(INDIRECT("1:" &amp; LEN(G351))), 1))&lt;=90), " " &amp; MID(G351, ROW(INDIRECT("1:" &amp; LEN(G351))), 1), MID(G351, ROW(INDIRECT("1:" &amp; LEN(G351))), 1)))</f>
        <v>In- Ear</v>
      </c>
      <c r="I351">
        <v>599</v>
      </c>
      <c r="J351" s="2">
        <v>2499</v>
      </c>
      <c r="K351" s="1">
        <v>0.76</v>
      </c>
      <c r="L351">
        <v>3.9</v>
      </c>
      <c r="M351" s="4">
        <v>58162</v>
      </c>
      <c r="N351" t="s">
        <v>3046</v>
      </c>
      <c r="O351" t="str">
        <f t="shared" si="23"/>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v>
      </c>
      <c r="P351" t="s">
        <v>3047</v>
      </c>
      <c r="Q351" t="s">
        <v>3048</v>
      </c>
      <c r="R351" t="s">
        <v>3049</v>
      </c>
      <c r="S351" t="s">
        <v>3050</v>
      </c>
      <c r="T351" t="s">
        <v>3051</v>
      </c>
      <c r="U351" t="s">
        <v>3052</v>
      </c>
      <c r="V351" t="s">
        <v>3053</v>
      </c>
    </row>
    <row r="352" spans="1:22" x14ac:dyDescent="0.25">
      <c r="A352" t="s">
        <v>3054</v>
      </c>
      <c r="B352" t="s">
        <v>3055</v>
      </c>
      <c r="C352" t="str">
        <f t="shared" si="20"/>
        <v>Redmi 10A (Charcoal Black, 4GB RAM, 64GB Storage) | 2 Ghz Octa Core Helio G25 | 5000 mAh Battery | Finger Print Sensor | Upto 5GB RAM with RAM Booster</v>
      </c>
      <c r="D352" t="str" cm="1">
        <f t="array" ref="D352">PROPER(_xlfn.TEXTJOIN(" ", TRUE, INDEX(_xlfn.FILTERXML("&lt;t&gt;&lt;s&gt;" &amp; SUBSTITUTE(C352," ","&lt;/s&gt;&lt;s&gt;") &amp; "&lt;/s&gt;&lt;/t&gt;", "//s"), _xlfn.SEQUENCE(4))))</f>
        <v>Redmi 10A (Charcoal Black,</v>
      </c>
      <c r="E352" t="str">
        <f t="shared" si="21"/>
        <v>64GB Storage) | 2 Ghz Octa Core Helio G25 | 5000 mAh Battery | Finger Print Sensor | Upto 5GB RAM with RAM Booster</v>
      </c>
      <c r="F352" t="s">
        <v>2950</v>
      </c>
      <c r="G352" t="str">
        <f t="shared" si="22"/>
        <v>Smartphones</v>
      </c>
      <c r="H352" s="7" t="str">
        <f t="array" aca="1" ref="H352" ca="1">_xlfn.TEXTJOIN("", TRUE, IF((ROW(INDIRECT("1:" &amp; LEN(G352)))&gt;1) * (CODE(MID(G352, ROW(INDIRECT("1:" &amp; LEN(G352))), 1))&gt;=65) * (CODE(MID(G352, ROW(INDIRECT("1:" &amp; LEN(G352))), 1))&lt;=90), " " &amp; MID(G352, ROW(INDIRECT("1:" &amp; LEN(G352))), 1), MID(G352, ROW(INDIRECT("1:" &amp; LEN(G352))), 1)))</f>
        <v>Smartphones</v>
      </c>
      <c r="I352" s="2">
        <v>8999</v>
      </c>
      <c r="J352" s="2">
        <v>11999</v>
      </c>
      <c r="K352" s="1">
        <v>0.25</v>
      </c>
      <c r="L352">
        <v>4</v>
      </c>
      <c r="M352" s="4">
        <v>12796</v>
      </c>
      <c r="N352" t="s">
        <v>3056</v>
      </c>
      <c r="O352" t="str">
        <f t="shared" si="23"/>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v>
      </c>
      <c r="P352" t="s">
        <v>3057</v>
      </c>
      <c r="Q352" t="s">
        <v>3058</v>
      </c>
      <c r="R352" t="s">
        <v>3059</v>
      </c>
      <c r="S352" t="s">
        <v>3060</v>
      </c>
      <c r="T352" t="s">
        <v>3061</v>
      </c>
      <c r="U352" t="s">
        <v>3062</v>
      </c>
      <c r="V352" t="s">
        <v>3063</v>
      </c>
    </row>
    <row r="353" spans="1:22" x14ac:dyDescent="0.25">
      <c r="A353" t="s">
        <v>3064</v>
      </c>
      <c r="B353" t="s">
        <v>3065</v>
      </c>
      <c r="C353" t="str">
        <f t="shared" si="20"/>
        <v>pTron Bullet Pro 36W PD Quick Charger, 3 Port Fast Car Charger Adapter - Compatible with All Smartphones and Tablets (Black)</v>
      </c>
      <c r="D353" t="str" cm="1">
        <f t="array" ref="D353">PROPER(_xlfn.TEXTJOIN(" ", TRUE, INDEX(_xlfn.FILTERXML("&lt;t&gt;&lt;s&gt;" &amp; SUBSTITUTE(C353," ","&lt;/s&gt;&lt;s&gt;") &amp; "&lt;/s&gt;&lt;/t&gt;", "//s"), _xlfn.SEQUENCE(4))))</f>
        <v>Ptron Bullet Pro 36W</v>
      </c>
      <c r="E353" t="str">
        <f t="shared" si="21"/>
        <v>Charger, 3 Port Fast Car Charger Adapter - Compatible with All Smartphones and Tablets (Black)</v>
      </c>
      <c r="F353" t="s">
        <v>3066</v>
      </c>
      <c r="G353" t="str">
        <f t="shared" si="22"/>
        <v>AutomobileChargers</v>
      </c>
      <c r="H353" s="7" t="str">
        <f t="array" aca="1" ref="H353" ca="1">_xlfn.TEXTJOIN("", TRUE, IF((ROW(INDIRECT("1:" &amp; LEN(G353)))&gt;1) * (CODE(MID(G353, ROW(INDIRECT("1:" &amp; LEN(G353))), 1))&gt;=65) * (CODE(MID(G353, ROW(INDIRECT("1:" &amp; LEN(G353))), 1))&lt;=90), " " &amp; MID(G353, ROW(INDIRECT("1:" &amp; LEN(G353))), 1), MID(G353, ROW(INDIRECT("1:" &amp; LEN(G353))), 1)))</f>
        <v>Automobile Chargers</v>
      </c>
      <c r="I353">
        <v>349</v>
      </c>
      <c r="J353" s="2">
        <v>1299</v>
      </c>
      <c r="K353" s="1">
        <v>0.73</v>
      </c>
      <c r="L353">
        <v>4</v>
      </c>
      <c r="M353" s="4">
        <v>14282</v>
      </c>
      <c r="N353" t="s">
        <v>3067</v>
      </c>
      <c r="O353" t="str">
        <f t="shared" si="23"/>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v>
      </c>
      <c r="P353" t="s">
        <v>3068</v>
      </c>
      <c r="Q353" t="s">
        <v>3069</v>
      </c>
      <c r="R353" t="s">
        <v>3070</v>
      </c>
      <c r="S353" t="s">
        <v>3071</v>
      </c>
      <c r="T353" t="s">
        <v>3072</v>
      </c>
      <c r="U353" t="s">
        <v>3073</v>
      </c>
      <c r="V353" t="s">
        <v>3074</v>
      </c>
    </row>
    <row r="354" spans="1:22" x14ac:dyDescent="0.25">
      <c r="A354" t="s">
        <v>3075</v>
      </c>
      <c r="B354" t="s">
        <v>3076</v>
      </c>
      <c r="C354" t="str">
        <f t="shared" si="20"/>
        <v>boAt Bassheads 100 in Ear Wired Earphones with Mic(Taffy Pink)</v>
      </c>
      <c r="D354" t="str" cm="1">
        <f t="array" ref="D354">PROPER(_xlfn.TEXTJOIN(" ", TRUE, INDEX(_xlfn.FILTERXML("&lt;t&gt;&lt;s&gt;" &amp; SUBSTITUTE(C354," ","&lt;/s&gt;&lt;s&gt;") &amp; "&lt;/s&gt;&lt;/t&gt;", "//s"), _xlfn.SEQUENCE(4))))</f>
        <v>Boat Bassheads 100 In</v>
      </c>
      <c r="E354" t="str">
        <f t="shared" si="21"/>
        <v>Earphones with Mic(Taffy Pink)</v>
      </c>
      <c r="F354" t="s">
        <v>3025</v>
      </c>
      <c r="G354" t="str">
        <f t="shared" si="22"/>
        <v>In-Ear</v>
      </c>
      <c r="H354" s="7" t="str">
        <f t="array" aca="1" ref="H354" ca="1">_xlfn.TEXTJOIN("", TRUE, IF((ROW(INDIRECT("1:" &amp; LEN(G354)))&gt;1) * (CODE(MID(G354, ROW(INDIRECT("1:" &amp; LEN(G354))), 1))&gt;=65) * (CODE(MID(G354, ROW(INDIRECT("1:" &amp; LEN(G354))), 1))&lt;=90), " " &amp; MID(G354, ROW(INDIRECT("1:" &amp; LEN(G354))), 1), MID(G354, ROW(INDIRECT("1:" &amp; LEN(G354))), 1)))</f>
        <v>In- Ear</v>
      </c>
      <c r="I354">
        <v>349</v>
      </c>
      <c r="J354">
        <v>999</v>
      </c>
      <c r="K354" s="1">
        <v>0.65</v>
      </c>
      <c r="L354">
        <v>4.0999999999999996</v>
      </c>
      <c r="M354" s="4">
        <v>363713</v>
      </c>
      <c r="N354" t="s">
        <v>3077</v>
      </c>
      <c r="O354" t="str">
        <f t="shared" si="23"/>
        <v>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v>
      </c>
      <c r="P354" t="s">
        <v>3078</v>
      </c>
      <c r="Q354" t="s">
        <v>3079</v>
      </c>
      <c r="R354" t="s">
        <v>3080</v>
      </c>
      <c r="S354" t="s">
        <v>3081</v>
      </c>
      <c r="T354" t="s">
        <v>3082</v>
      </c>
      <c r="U354" t="s">
        <v>3083</v>
      </c>
      <c r="V354" t="s">
        <v>3084</v>
      </c>
    </row>
    <row r="355" spans="1:22" x14ac:dyDescent="0.25">
      <c r="A355" t="s">
        <v>3085</v>
      </c>
      <c r="B355" t="s">
        <v>12986</v>
      </c>
      <c r="C355" t="str">
        <f t="shared" si="20"/>
        <v>SanDisk Ultra microSDXC‚Ñ¢ UHS-I Card, 128GB, 140MB s R, 10 Y Warranty, for Smartphones</v>
      </c>
      <c r="D355" t="str" cm="1">
        <f t="array" ref="D355">PROPER(_xlfn.TEXTJOIN(" ", TRUE, INDEX(_xlfn.FILTERXML("&lt;t&gt;&lt;s&gt;" &amp; SUBSTITUTE(C355," ","&lt;/s&gt;&lt;s&gt;") &amp; "&lt;/s&gt;&lt;/t&gt;", "//s"), _xlfn.SEQUENCE(4))))</f>
        <v>Sandisk Ultra Microsdxc‚Ñ¢ Uhs-I</v>
      </c>
      <c r="E355" t="str">
        <f t="shared" si="21"/>
        <v>140MB s R, 10 Y Warranty, for Smartphones</v>
      </c>
      <c r="F355" t="s">
        <v>2983</v>
      </c>
      <c r="G355" t="str">
        <f t="shared" si="22"/>
        <v>MicroSD</v>
      </c>
      <c r="H355" s="7" t="str">
        <f t="array" aca="1" ref="H355" ca="1">_xlfn.TEXTJOIN("", TRUE, IF((ROW(INDIRECT("1:" &amp; LEN(G355)))&gt;1) * (CODE(MID(G355, ROW(INDIRECT("1:" &amp; LEN(G355))), 1))&gt;=65) * (CODE(MID(G355, ROW(INDIRECT("1:" &amp; LEN(G355))), 1))&lt;=90), " " &amp; MID(G355, ROW(INDIRECT("1:" &amp; LEN(G355))), 1), MID(G355, ROW(INDIRECT("1:" &amp; LEN(G355))), 1)))</f>
        <v>Micro S D</v>
      </c>
      <c r="I355">
        <v>959</v>
      </c>
      <c r="J355" s="2">
        <v>1800</v>
      </c>
      <c r="K355" s="1">
        <v>0.47</v>
      </c>
      <c r="L355">
        <v>4.4000000000000004</v>
      </c>
      <c r="M355" s="4">
        <v>67259</v>
      </c>
      <c r="N355" t="s">
        <v>2984</v>
      </c>
      <c r="O355" t="str">
        <f t="shared" si="23"/>
        <v>Ideal Storage For Android Smartphones And Tablets|Up To 140Mb/S Transfer Speeds To Move Up To 1000 Photos Per Minute|Load Apps Faster With A1-Rated Performance|Class 10 For Full Hd Video Recording And Playback|Compatible With Sandisk Mobilemate Usb 3.0 Microsd Card Reader</v>
      </c>
      <c r="P355" t="s">
        <v>2985</v>
      </c>
      <c r="Q355" t="s">
        <v>2986</v>
      </c>
      <c r="R355" t="s">
        <v>2987</v>
      </c>
      <c r="S355" t="s">
        <v>2988</v>
      </c>
      <c r="T355" t="s">
        <v>2989</v>
      </c>
      <c r="U355" t="s">
        <v>3086</v>
      </c>
      <c r="V355" t="s">
        <v>3087</v>
      </c>
    </row>
    <row r="356" spans="1:22" x14ac:dyDescent="0.25">
      <c r="A356" t="s">
        <v>3088</v>
      </c>
      <c r="B356" t="s">
        <v>3089</v>
      </c>
      <c r="C356" t="str">
        <f t="shared" si="20"/>
        <v>Samsung Galaxy M04 Light Green, 4GB RAM, 64GB Storage | Upto 8GB RAM with RAM Plus | MediaTek Helio P35 | 5000 mAh Battery</v>
      </c>
      <c r="D356" t="str" cm="1">
        <f t="array" ref="D356">PROPER(_xlfn.TEXTJOIN(" ", TRUE, INDEX(_xlfn.FILTERXML("&lt;t&gt;&lt;s&gt;" &amp; SUBSTITUTE(C356," ","&lt;/s&gt;&lt;s&gt;") &amp; "&lt;/s&gt;&lt;/t&gt;", "//s"), _xlfn.SEQUENCE(4))))</f>
        <v>Samsung Galaxy M04 Light</v>
      </c>
      <c r="E356" t="str">
        <f t="shared" si="21"/>
        <v>RAM, 64GB Storage | Upto 8GB RAM with RAM Plus | MediaTek Helio P35 | 5000 mAh Battery</v>
      </c>
      <c r="F356" t="s">
        <v>2950</v>
      </c>
      <c r="G356" t="str">
        <f t="shared" si="22"/>
        <v>Smartphones</v>
      </c>
      <c r="H356" s="7" t="str">
        <f t="array" aca="1" ref="H356" ca="1">_xlfn.TEXTJOIN("", TRUE, IF((ROW(INDIRECT("1:" &amp; LEN(G356)))&gt;1) * (CODE(MID(G356, ROW(INDIRECT("1:" &amp; LEN(G356))), 1))&gt;=65) * (CODE(MID(G356, ROW(INDIRECT("1:" &amp; LEN(G356))), 1))&lt;=90), " " &amp; MID(G356, ROW(INDIRECT("1:" &amp; LEN(G356))), 1), MID(G356, ROW(INDIRECT("1:" &amp; LEN(G356))), 1)))</f>
        <v>Smartphones</v>
      </c>
      <c r="I356" s="2">
        <v>9499</v>
      </c>
      <c r="J356" s="2">
        <v>11999</v>
      </c>
      <c r="K356" s="1">
        <v>0.21</v>
      </c>
      <c r="L356">
        <v>4.2</v>
      </c>
      <c r="M356" s="4">
        <v>284</v>
      </c>
      <c r="N356" t="s">
        <v>3036</v>
      </c>
      <c r="O356" t="str">
        <f t="shared" si="23"/>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356" t="s">
        <v>3037</v>
      </c>
      <c r="Q356" t="s">
        <v>3038</v>
      </c>
      <c r="R356" t="s">
        <v>3039</v>
      </c>
      <c r="S356" t="s">
        <v>3040</v>
      </c>
      <c r="T356" t="s">
        <v>3041</v>
      </c>
      <c r="U356" t="s">
        <v>3090</v>
      </c>
      <c r="V356" t="s">
        <v>3091</v>
      </c>
    </row>
    <row r="357" spans="1:22" x14ac:dyDescent="0.25">
      <c r="A357" t="s">
        <v>3092</v>
      </c>
      <c r="B357" t="s">
        <v>3093</v>
      </c>
      <c r="C357" t="str">
        <f t="shared" si="20"/>
        <v>MI 10000mAh Lithium Ion, Lithium Polymer Power Bank Pocket Pro with 22.5 Watt Fast Charging, Dual Input Ports(Micro-USB and Type C), Triple Output Ports, (Black)</v>
      </c>
      <c r="D357" t="str" cm="1">
        <f t="array" ref="D357">PROPER(_xlfn.TEXTJOIN(" ", TRUE, INDEX(_xlfn.FILTERXML("&lt;t&gt;&lt;s&gt;" &amp; SUBSTITUTE(C357," ","&lt;/s&gt;&lt;s&gt;") &amp; "&lt;/s&gt;&lt;/t&gt;", "//s"), _xlfn.SEQUENCE(4))))</f>
        <v>Mi 10000Mah Lithium Ion,</v>
      </c>
      <c r="E357" t="str">
        <f t="shared" si="21"/>
        <v>Power Bank Pocket Pro with 22.5 Watt Fast Charging, Dual Input Ports(Micro-USB and Type C), Triple Output Ports, (Black)</v>
      </c>
      <c r="F357" t="s">
        <v>2939</v>
      </c>
      <c r="G357" t="str">
        <f t="shared" si="22"/>
        <v>PowerBanks</v>
      </c>
      <c r="H357" s="7" t="str">
        <f t="array" aca="1" ref="H357" ca="1">_xlfn.TEXTJOIN("", TRUE, IF((ROW(INDIRECT("1:" &amp; LEN(G357)))&gt;1) * (CODE(MID(G357, ROW(INDIRECT("1:" &amp; LEN(G357))), 1))&gt;=65) * (CODE(MID(G357, ROW(INDIRECT("1:" &amp; LEN(G357))), 1))&lt;=90), " " &amp; MID(G357, ROW(INDIRECT("1:" &amp; LEN(G357))), 1), MID(G357, ROW(INDIRECT("1:" &amp; LEN(G357))), 1)))</f>
        <v>Power Banks</v>
      </c>
      <c r="I357" s="2">
        <v>1499</v>
      </c>
      <c r="J357" s="2">
        <v>2499</v>
      </c>
      <c r="K357" s="1">
        <v>0.4</v>
      </c>
      <c r="L357">
        <v>4.3</v>
      </c>
      <c r="M357" s="4">
        <v>15970</v>
      </c>
      <c r="N357" t="s">
        <v>3094</v>
      </c>
      <c r="O357" t="str">
        <f t="shared" si="23"/>
        <v>22.5W Ultra Fast Charging|Super Light-Weight And Pocket Sized|Power Delivery 3.0|Triple Output Port|Charging Time - 6 Hours</v>
      </c>
      <c r="P357" t="s">
        <v>3095</v>
      </c>
      <c r="Q357" t="s">
        <v>3096</v>
      </c>
      <c r="R357" t="s">
        <v>3097</v>
      </c>
      <c r="S357" t="s">
        <v>3098</v>
      </c>
      <c r="T357" t="s">
        <v>3099</v>
      </c>
      <c r="U357" t="s">
        <v>3100</v>
      </c>
      <c r="V357" t="s">
        <v>3101</v>
      </c>
    </row>
    <row r="358" spans="1:22" x14ac:dyDescent="0.25">
      <c r="A358" t="s">
        <v>3102</v>
      </c>
      <c r="B358" t="s">
        <v>3103</v>
      </c>
      <c r="C358" t="str">
        <f t="shared" si="20"/>
        <v>Mi 10000mAH Li-Polymer, Micro-USB and Type C Input Port, Power Bank 3i with 18W Fast Charging (Midnight Black)</v>
      </c>
      <c r="D358" t="str" cm="1">
        <f t="array" ref="D358">PROPER(_xlfn.TEXTJOIN(" ", TRUE, INDEX(_xlfn.FILTERXML("&lt;t&gt;&lt;s&gt;" &amp; SUBSTITUTE(C358," ","&lt;/s&gt;&lt;s&gt;") &amp; "&lt;/s&gt;&lt;/t&gt;", "//s"), _xlfn.SEQUENCE(4))))</f>
        <v>Mi 10000Mah Li-Polymer, Micro-Usb</v>
      </c>
      <c r="E358" t="str">
        <f t="shared" si="21"/>
        <v>C Input Port, Power Bank 3i with 18W Fast Charging (Midnight Black)</v>
      </c>
      <c r="F358" t="s">
        <v>2939</v>
      </c>
      <c r="G358" t="str">
        <f t="shared" si="22"/>
        <v>PowerBanks</v>
      </c>
      <c r="H358" s="7" t="str">
        <f t="array" aca="1" ref="H358" ca="1">_xlfn.TEXTJOIN("", TRUE, IF((ROW(INDIRECT("1:" &amp; LEN(G358)))&gt;1) * (CODE(MID(G358, ROW(INDIRECT("1:" &amp; LEN(G358))), 1))&gt;=65) * (CODE(MID(G358, ROW(INDIRECT("1:" &amp; LEN(G358))), 1))&lt;=90), " " &amp; MID(G358, ROW(INDIRECT("1:" &amp; LEN(G358))), 1), MID(G358, ROW(INDIRECT("1:" &amp; LEN(G358))), 1)))</f>
        <v>Power Banks</v>
      </c>
      <c r="I358" s="2">
        <v>1149</v>
      </c>
      <c r="J358" s="2">
        <v>2199</v>
      </c>
      <c r="K358" s="1">
        <v>0.48</v>
      </c>
      <c r="L358">
        <v>4.3</v>
      </c>
      <c r="M358" s="4">
        <v>178912</v>
      </c>
      <c r="N358" t="s">
        <v>3104</v>
      </c>
      <c r="O358" t="str">
        <f t="shared" si="23"/>
        <v>Warranty : 6 Months Domestic Warranty|Warranty : 6 Months Domestic Warranty|It Can Be A Gift Option|Best-In Class Specs</v>
      </c>
      <c r="P358" t="s">
        <v>2941</v>
      </c>
      <c r="Q358" t="s">
        <v>2942</v>
      </c>
      <c r="R358" t="s">
        <v>2943</v>
      </c>
      <c r="S358" t="s">
        <v>2944</v>
      </c>
      <c r="T358" t="s">
        <v>2945</v>
      </c>
      <c r="U358" t="s">
        <v>3105</v>
      </c>
      <c r="V358" t="s">
        <v>3106</v>
      </c>
    </row>
    <row r="359" spans="1:22" x14ac:dyDescent="0.25">
      <c r="A359" t="s">
        <v>3107</v>
      </c>
      <c r="B359" t="s">
        <v>3108</v>
      </c>
      <c r="C359" t="str">
        <f t="shared" si="20"/>
        <v>ELV Car Mount Adjustable Car Phone Holder Universal Long Arm, Windshield for Smartphones - Black</v>
      </c>
      <c r="D359" t="str" cm="1">
        <f t="array" ref="D359">PROPER(_xlfn.TEXTJOIN(" ", TRUE, INDEX(_xlfn.FILTERXML("&lt;t&gt;&lt;s&gt;" &amp; SUBSTITUTE(C359," ","&lt;/s&gt;&lt;s&gt;") &amp; "&lt;/s&gt;&lt;/t&gt;", "//s"), _xlfn.SEQUENCE(4))))</f>
        <v>Elv Car Mount Adjustable</v>
      </c>
      <c r="E359" t="str">
        <f t="shared" si="21"/>
        <v>Holder Universal Long Arm, Windshield for Smartphones - Black</v>
      </c>
      <c r="F359" t="s">
        <v>3109</v>
      </c>
      <c r="G359" t="str">
        <f t="shared" si="22"/>
        <v>Cradles</v>
      </c>
      <c r="H359" s="7" t="str">
        <f t="array" aca="1" ref="H359" ca="1">_xlfn.TEXTJOIN("", TRUE, IF((ROW(INDIRECT("1:" &amp; LEN(G359)))&gt;1) * (CODE(MID(G359, ROW(INDIRECT("1:" &amp; LEN(G359))), 1))&gt;=65) * (CODE(MID(G359, ROW(INDIRECT("1:" &amp; LEN(G359))), 1))&lt;=90), " " &amp; MID(G359, ROW(INDIRECT("1:" &amp; LEN(G359))), 1), MID(G359, ROW(INDIRECT("1:" &amp; LEN(G359))), 1)))</f>
        <v>Cradles</v>
      </c>
      <c r="I359">
        <v>349</v>
      </c>
      <c r="J359">
        <v>999</v>
      </c>
      <c r="K359" s="1">
        <v>0.65</v>
      </c>
      <c r="L359">
        <v>3.9</v>
      </c>
      <c r="M359" s="4">
        <v>46399</v>
      </c>
      <c r="N359" t="s">
        <v>3110</v>
      </c>
      <c r="O359" t="str">
        <f t="shared" si="23"/>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v>
      </c>
      <c r="P359" t="s">
        <v>3111</v>
      </c>
      <c r="Q359" t="s">
        <v>3112</v>
      </c>
      <c r="R359" t="s">
        <v>3113</v>
      </c>
      <c r="S359" t="s">
        <v>3114</v>
      </c>
      <c r="T359" t="s">
        <v>3115</v>
      </c>
      <c r="U359" t="s">
        <v>3116</v>
      </c>
      <c r="V359" t="s">
        <v>3117</v>
      </c>
    </row>
    <row r="360" spans="1:22" x14ac:dyDescent="0.25">
      <c r="A360" t="s">
        <v>3118</v>
      </c>
      <c r="B360" t="s">
        <v>3119</v>
      </c>
      <c r="C360" t="str">
        <f t="shared" si="20"/>
        <v>Samsung 25W USB Travel Adapter for Cellular Phones - White</v>
      </c>
      <c r="D360" t="str" cm="1">
        <f t="array" ref="D360">PROPER(_xlfn.TEXTJOIN(" ", TRUE, INDEX(_xlfn.FILTERXML("&lt;t&gt;&lt;s&gt;" &amp; SUBSTITUTE(C360," ","&lt;/s&gt;&lt;s&gt;") &amp; "&lt;/s&gt;&lt;/t&gt;", "//s"), _xlfn.SEQUENCE(4))))</f>
        <v>Samsung 25W Usb Travel</v>
      </c>
      <c r="E360" t="str">
        <f t="shared" si="21"/>
        <v>Cellular Phones - White</v>
      </c>
      <c r="F360" t="s">
        <v>3120</v>
      </c>
      <c r="G360" t="str">
        <f t="shared" si="22"/>
        <v>WallChargers</v>
      </c>
      <c r="H360" s="7" t="str">
        <f t="array" aca="1" ref="H360" ca="1">_xlfn.TEXTJOIN("", TRUE, IF((ROW(INDIRECT("1:" &amp; LEN(G360)))&gt;1) * (CODE(MID(G360, ROW(INDIRECT("1:" &amp; LEN(G360))), 1))&gt;=65) * (CODE(MID(G360, ROW(INDIRECT("1:" &amp; LEN(G360))), 1))&lt;=90), " " &amp; MID(G360, ROW(INDIRECT("1:" &amp; LEN(G360))), 1), MID(G360, ROW(INDIRECT("1:" &amp; LEN(G360))), 1)))</f>
        <v>Wall Chargers</v>
      </c>
      <c r="I360" s="2">
        <v>1219</v>
      </c>
      <c r="J360" s="2">
        <v>1699</v>
      </c>
      <c r="K360" s="1">
        <v>0.28000000000000003</v>
      </c>
      <c r="L360">
        <v>4.4000000000000004</v>
      </c>
      <c r="M360" s="4">
        <v>8891</v>
      </c>
      <c r="N360" t="s">
        <v>3121</v>
      </c>
      <c r="O360" t="str">
        <f t="shared" si="23"/>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v>
      </c>
      <c r="P360" t="s">
        <v>3122</v>
      </c>
      <c r="Q360" t="s">
        <v>3123</v>
      </c>
      <c r="R360" t="s">
        <v>3124</v>
      </c>
      <c r="S360" t="s">
        <v>3125</v>
      </c>
      <c r="T360" t="s">
        <v>3126</v>
      </c>
      <c r="U360" t="s">
        <v>3127</v>
      </c>
      <c r="V360" t="s">
        <v>3128</v>
      </c>
    </row>
    <row r="361" spans="1:22" x14ac:dyDescent="0.25">
      <c r="A361" t="s">
        <v>3129</v>
      </c>
      <c r="B361" t="s">
        <v>3130</v>
      </c>
      <c r="C361" t="str">
        <f t="shared" si="20"/>
        <v>Noise ColorFit Pulse Grand Smart Watch with 1.69"(4.29cm) HD Display, 60 Sports Modes, 150 Watch Faces, Fast Charge, Spo2, Stress, Sleep, Heart Rate Monitoring and IP68 Waterproof (Jet Black)</v>
      </c>
      <c r="D361" t="str" cm="1">
        <f t="array" ref="D361">PROPER(_xlfn.TEXTJOIN(" ", TRUE, INDEX(_xlfn.FILTERXML("&lt;t&gt;&lt;s&gt;" &amp; SUBSTITUTE(C361," ","&lt;/s&gt;&lt;s&gt;") &amp; "&lt;/s&gt;&lt;/t&gt;", "//s"), _xlfn.SEQUENCE(4))))</f>
        <v>Noise Colorfit Pulse Grand</v>
      </c>
      <c r="E361" t="str">
        <f t="shared" si="21"/>
        <v>with 1.69"(4.29cm) HD Display, 60 Sports Modes, 150 Watch Faces, Fast Charge, Spo2, Stress, Sleep, Heart Rate Monitoring and IP68 Waterproof (Jet Black)</v>
      </c>
      <c r="F361" t="s">
        <v>2910</v>
      </c>
      <c r="G361" t="str">
        <f t="shared" si="22"/>
        <v>SmartWatches</v>
      </c>
      <c r="H361" s="7" t="str">
        <f t="array" aca="1" ref="H361" ca="1">_xlfn.TEXTJOIN("", TRUE, IF((ROW(INDIRECT("1:" &amp; LEN(G361)))&gt;1) * (CODE(MID(G361, ROW(INDIRECT("1:" &amp; LEN(G361))), 1))&gt;=65) * (CODE(MID(G361, ROW(INDIRECT("1:" &amp; LEN(G361))), 1))&lt;=90), " " &amp; MID(G361, ROW(INDIRECT("1:" &amp; LEN(G361))), 1), MID(G361, ROW(INDIRECT("1:" &amp; LEN(G361))), 1)))</f>
        <v>Smart Watches</v>
      </c>
      <c r="I361" s="2">
        <v>1599</v>
      </c>
      <c r="J361" s="2">
        <v>3999</v>
      </c>
      <c r="K361" s="1">
        <v>0.6</v>
      </c>
      <c r="L361">
        <v>4</v>
      </c>
      <c r="M361" s="4">
        <v>30254</v>
      </c>
      <c r="N361" t="s">
        <v>3131</v>
      </c>
      <c r="O361" t="str">
        <f t="shared" si="23"/>
        <v>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v>
      </c>
      <c r="P361" t="s">
        <v>3132</v>
      </c>
      <c r="Q361" t="s">
        <v>3133</v>
      </c>
      <c r="R361" t="s">
        <v>3134</v>
      </c>
      <c r="S361" t="s">
        <v>3135</v>
      </c>
      <c r="T361" t="s">
        <v>3136</v>
      </c>
      <c r="U361" t="s">
        <v>3137</v>
      </c>
      <c r="V361" t="s">
        <v>3138</v>
      </c>
    </row>
    <row r="362" spans="1:22" x14ac:dyDescent="0.25">
      <c r="A362" t="s">
        <v>3139</v>
      </c>
      <c r="B362" t="s">
        <v>3140</v>
      </c>
      <c r="C362" t="str">
        <f t="shared" si="20"/>
        <v>Fire-Boltt Ninja 3 Smartwatch Full Touch 1.69 and 60 Sports Modes with IP68, Sp02 Tracking, Over 100 Cloud based watch faces - Black</v>
      </c>
      <c r="D362" t="str" cm="1">
        <f t="array" ref="D362">PROPER(_xlfn.TEXTJOIN(" ", TRUE, INDEX(_xlfn.FILTERXML("&lt;t&gt;&lt;s&gt;" &amp; SUBSTITUTE(C362," ","&lt;/s&gt;&lt;s&gt;") &amp; "&lt;/s&gt;&lt;/t&gt;", "//s"), _xlfn.SEQUENCE(4))))</f>
        <v>Fire-Boltt Ninja 3 Smartwatch</v>
      </c>
      <c r="E362" t="str">
        <f t="shared" si="21"/>
        <v>1.69 and 60 Sports Modes with IP68, Sp02 Tracking, Over 100 Cloud based watch faces - Black</v>
      </c>
      <c r="F362" t="s">
        <v>2910</v>
      </c>
      <c r="G362" t="str">
        <f t="shared" si="22"/>
        <v>SmartWatches</v>
      </c>
      <c r="H362" s="7" t="str">
        <f t="array" aca="1" ref="H362" ca="1">_xlfn.TEXTJOIN("", TRUE, IF((ROW(INDIRECT("1:" &amp; LEN(G362)))&gt;1) * (CODE(MID(G362, ROW(INDIRECT("1:" &amp; LEN(G362))), 1))&gt;=65) * (CODE(MID(G362, ROW(INDIRECT("1:" &amp; LEN(G362))), 1))&lt;=90), " " &amp; MID(G362, ROW(INDIRECT("1:" &amp; LEN(G362))), 1), MID(G362, ROW(INDIRECT("1:" &amp; LEN(G362))), 1)))</f>
        <v>Smart Watches</v>
      </c>
      <c r="I362" s="2">
        <v>1499</v>
      </c>
      <c r="J362" s="2">
        <v>7999</v>
      </c>
      <c r="K362" s="1">
        <v>0.81</v>
      </c>
      <c r="L362">
        <v>4.2</v>
      </c>
      <c r="M362" s="4">
        <v>22636</v>
      </c>
      <c r="N362" t="s">
        <v>13040</v>
      </c>
      <c r="O362" t="str">
        <f t="shared" si="23"/>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v>
      </c>
      <c r="P362" t="s">
        <v>3141</v>
      </c>
      <c r="Q362" t="s">
        <v>3142</v>
      </c>
      <c r="R362" t="s">
        <v>3143</v>
      </c>
      <c r="S362" t="s">
        <v>3144</v>
      </c>
      <c r="T362" t="s">
        <v>3145</v>
      </c>
      <c r="U362" t="s">
        <v>3146</v>
      </c>
      <c r="V362" t="s">
        <v>3147</v>
      </c>
    </row>
    <row r="363" spans="1:22" x14ac:dyDescent="0.25">
      <c r="A363" t="s">
        <v>3148</v>
      </c>
      <c r="B363" t="s">
        <v>3149</v>
      </c>
      <c r="C363" t="str">
        <f t="shared" si="20"/>
        <v>Samsung Galaxy M33 5G (Mystique Green, 8GB, 128GB Storage) | 6000mAh Battery | Upto 16GB RAM with RAM Plus | Travel Adapter to be Purchased Separately</v>
      </c>
      <c r="D363" t="str" cm="1">
        <f t="array" ref="D363">PROPER(_xlfn.TEXTJOIN(" ", TRUE, INDEX(_xlfn.FILTERXML("&lt;t&gt;&lt;s&gt;" &amp; SUBSTITUTE(C363," ","&lt;/s&gt;&lt;s&gt;") &amp; "&lt;/s&gt;&lt;/t&gt;", "//s"), _xlfn.SEQUENCE(4))))</f>
        <v>Samsung Galaxy M33 5G</v>
      </c>
      <c r="E363" t="str">
        <f t="shared" si="21"/>
        <v>8GB, 128GB Storage) | 6000mAh Battery | Upto 16GB RAM with RAM Plus | Travel Adapter to be Purchased Separately</v>
      </c>
      <c r="F363" t="s">
        <v>2950</v>
      </c>
      <c r="G363" t="str">
        <f t="shared" si="22"/>
        <v>Smartphones</v>
      </c>
      <c r="H363" s="7" t="str">
        <f t="array" aca="1" ref="H363" ca="1">_xlfn.TEXTJOIN("", TRUE, IF((ROW(INDIRECT("1:" &amp; LEN(G363)))&gt;1) * (CODE(MID(G363, ROW(INDIRECT("1:" &amp; LEN(G363))), 1))&gt;=65) * (CODE(MID(G363, ROW(INDIRECT("1:" &amp; LEN(G363))), 1))&lt;=90), " " &amp; MID(G363, ROW(INDIRECT("1:" &amp; LEN(G363))), 1), MID(G363, ROW(INDIRECT("1:" &amp; LEN(G363))), 1)))</f>
        <v>Smartphones</v>
      </c>
      <c r="I363" s="2">
        <v>18499</v>
      </c>
      <c r="J363" s="2">
        <v>25999</v>
      </c>
      <c r="K363" s="1">
        <v>0.28999999999999998</v>
      </c>
      <c r="L363">
        <v>4.0999999999999996</v>
      </c>
      <c r="M363" s="4">
        <v>22318</v>
      </c>
      <c r="N363" t="s">
        <v>3150</v>
      </c>
      <c r="O363" t="str">
        <f t="shared" si="23"/>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v>
      </c>
      <c r="P363" t="s">
        <v>3151</v>
      </c>
      <c r="Q363" t="s">
        <v>3152</v>
      </c>
      <c r="R363" t="s">
        <v>3153</v>
      </c>
      <c r="S363" t="s">
        <v>3154</v>
      </c>
      <c r="T363" t="s">
        <v>3155</v>
      </c>
      <c r="U363" t="s">
        <v>3156</v>
      </c>
      <c r="V363" t="s">
        <v>3157</v>
      </c>
    </row>
    <row r="364" spans="1:22" x14ac:dyDescent="0.25">
      <c r="A364" t="s">
        <v>3158</v>
      </c>
      <c r="B364" t="s">
        <v>3159</v>
      </c>
      <c r="C364" t="str">
        <f t="shared" si="20"/>
        <v>SanDisk Ultra microSD UHS-I Card 32GB, 120MB s R</v>
      </c>
      <c r="D364" t="str" cm="1">
        <f t="array" ref="D364">PROPER(_xlfn.TEXTJOIN(" ", TRUE, INDEX(_xlfn.FILTERXML("&lt;t&gt;&lt;s&gt;" &amp; SUBSTITUTE(C364," ","&lt;/s&gt;&lt;s&gt;") &amp; "&lt;/s&gt;&lt;/t&gt;", "//s"), _xlfn.SEQUENCE(4))))</f>
        <v>Sandisk Ultra Microsd Uhs-I</v>
      </c>
      <c r="E364" t="str">
        <f t="shared" si="21"/>
        <v>120MB s R</v>
      </c>
      <c r="F364" t="s">
        <v>2983</v>
      </c>
      <c r="G364" t="str">
        <f t="shared" si="22"/>
        <v>MicroSD</v>
      </c>
      <c r="H364" s="7" t="str">
        <f t="array" aca="1" ref="H364" ca="1">_xlfn.TEXTJOIN("", TRUE, IF((ROW(INDIRECT("1:" &amp; LEN(G364)))&gt;1) * (CODE(MID(G364, ROW(INDIRECT("1:" &amp; LEN(G364))), 1))&gt;=65) * (CODE(MID(G364, ROW(INDIRECT("1:" &amp; LEN(G364))), 1))&lt;=90), " " &amp; MID(G364, ROW(INDIRECT("1:" &amp; LEN(G364))), 1), MID(G364, ROW(INDIRECT("1:" &amp; LEN(G364))), 1)))</f>
        <v>Micro S D</v>
      </c>
      <c r="I364">
        <v>369</v>
      </c>
      <c r="J364">
        <v>700</v>
      </c>
      <c r="K364" s="1">
        <v>0.47</v>
      </c>
      <c r="L364">
        <v>4.4000000000000004</v>
      </c>
      <c r="M364" s="4">
        <v>67259</v>
      </c>
      <c r="N364" t="s">
        <v>3160</v>
      </c>
      <c r="O364" t="str">
        <f t="shared" si="23"/>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v>
      </c>
      <c r="P364" t="s">
        <v>2985</v>
      </c>
      <c r="Q364" t="s">
        <v>2986</v>
      </c>
      <c r="R364" t="s">
        <v>2987</v>
      </c>
      <c r="S364" t="s">
        <v>2988</v>
      </c>
      <c r="T364" t="s">
        <v>2989</v>
      </c>
      <c r="U364" t="s">
        <v>3161</v>
      </c>
      <c r="V364" t="s">
        <v>3162</v>
      </c>
    </row>
    <row r="365" spans="1:22" x14ac:dyDescent="0.25">
      <c r="A365" t="s">
        <v>3163</v>
      </c>
      <c r="B365" t="s">
        <v>3164</v>
      </c>
      <c r="C365" t="str">
        <f t="shared" si="20"/>
        <v>Samsung Galaxy M13 (Aqua Green, 6GB, 128GB Storage) | 6000mAh Battery | Upto 12GB RAM with RAM Plus</v>
      </c>
      <c r="D365" t="str" cm="1">
        <f t="array" ref="D365">PROPER(_xlfn.TEXTJOIN(" ", TRUE, INDEX(_xlfn.FILTERXML("&lt;t&gt;&lt;s&gt;" &amp; SUBSTITUTE(C365," ","&lt;/s&gt;&lt;s&gt;") &amp; "&lt;/s&gt;&lt;/t&gt;", "//s"), _xlfn.SEQUENCE(4))))</f>
        <v>Samsung Galaxy M13 (Aqua</v>
      </c>
      <c r="E365" t="str">
        <f t="shared" si="21"/>
        <v>128GB Storage) | 6000mAh Battery | Upto 12GB RAM with RAM Plus</v>
      </c>
      <c r="F365" t="s">
        <v>2950</v>
      </c>
      <c r="G365" t="str">
        <f t="shared" si="22"/>
        <v>Smartphones</v>
      </c>
      <c r="H365" s="7" t="str">
        <f t="array" aca="1" ref="H365" ca="1">_xlfn.TEXTJOIN("", TRUE, IF((ROW(INDIRECT("1:" &amp; LEN(G365)))&gt;1) * (CODE(MID(G365, ROW(INDIRECT("1:" &amp; LEN(G365))), 1))&gt;=65) * (CODE(MID(G365, ROW(INDIRECT("1:" &amp; LEN(G365))), 1))&lt;=90), " " &amp; MID(G365, ROW(INDIRECT("1:" &amp; LEN(G365))), 1), MID(G365, ROW(INDIRECT("1:" &amp; LEN(G365))), 1)))</f>
        <v>Smartphones</v>
      </c>
      <c r="I365" s="2">
        <v>12999</v>
      </c>
      <c r="J365" s="2">
        <v>17999</v>
      </c>
      <c r="K365" s="1">
        <v>0.28000000000000003</v>
      </c>
      <c r="L365">
        <v>4.0999999999999996</v>
      </c>
      <c r="M365" s="4">
        <v>18998</v>
      </c>
      <c r="N365" t="s">
        <v>3165</v>
      </c>
      <c r="O365" t="str">
        <f t="shared" si="23"/>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P365" t="s">
        <v>3166</v>
      </c>
      <c r="Q365" t="s">
        <v>3167</v>
      </c>
      <c r="R365" t="s">
        <v>3168</v>
      </c>
      <c r="S365" t="s">
        <v>3169</v>
      </c>
      <c r="T365" t="s">
        <v>3170</v>
      </c>
      <c r="U365" t="s">
        <v>3171</v>
      </c>
      <c r="V365" t="s">
        <v>3172</v>
      </c>
    </row>
    <row r="366" spans="1:22" x14ac:dyDescent="0.25">
      <c r="A366" t="s">
        <v>3173</v>
      </c>
      <c r="B366" t="s">
        <v>2909</v>
      </c>
      <c r="C366" t="str">
        <f t="shared" si="20"/>
        <v>Fire-Boltt Ninja Call Pro Plus 1.83" Smart Watch with Bluetooth Calling, AI Voice Assistance, 100 Sports Modes IP67 Rating, 240*280 Pixel High Resolution</v>
      </c>
      <c r="D366" t="str" cm="1">
        <f t="array" ref="D366">PROPER(_xlfn.TEXTJOIN(" ", TRUE, INDEX(_xlfn.FILTERXML("&lt;t&gt;&lt;s&gt;" &amp; SUBSTITUTE(C366," ","&lt;/s&gt;&lt;s&gt;") &amp; "&lt;/s&gt;&lt;/t&gt;", "//s"), _xlfn.SEQUENCE(4))))</f>
        <v>Fire-Boltt Ninja Call Pro</v>
      </c>
      <c r="E366" t="str">
        <f t="shared" si="21"/>
        <v>Smart Watch with Bluetooth Calling, AI Voice Assistance, 100 Sports Modes IP67 Rating, 240*280 Pixel High Resolution</v>
      </c>
      <c r="F366" t="s">
        <v>2910</v>
      </c>
      <c r="G366" t="str">
        <f t="shared" si="22"/>
        <v>SmartWatches</v>
      </c>
      <c r="H366" s="7" t="str">
        <f t="array" aca="1" ref="H366" ca="1">_xlfn.TEXTJOIN("", TRUE, IF((ROW(INDIRECT("1:" &amp; LEN(G366)))&gt;1) * (CODE(MID(G366, ROW(INDIRECT("1:" &amp; LEN(G366))), 1))&gt;=65) * (CODE(MID(G366, ROW(INDIRECT("1:" &amp; LEN(G366))), 1))&lt;=90), " " &amp; MID(G366, ROW(INDIRECT("1:" &amp; LEN(G366))), 1), MID(G366, ROW(INDIRECT("1:" &amp; LEN(G366))), 1)))</f>
        <v>Smart Watches</v>
      </c>
      <c r="I366" s="2">
        <v>1799</v>
      </c>
      <c r="J366" s="2">
        <v>19999</v>
      </c>
      <c r="K366" s="1">
        <v>0.91</v>
      </c>
      <c r="L366">
        <v>4.2</v>
      </c>
      <c r="M366" s="4">
        <v>13937</v>
      </c>
      <c r="N366" t="s">
        <v>13041</v>
      </c>
      <c r="O366" t="str">
        <f t="shared" si="23"/>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66" t="s">
        <v>2911</v>
      </c>
      <c r="Q366" t="s">
        <v>2912</v>
      </c>
      <c r="R366" t="s">
        <v>2913</v>
      </c>
      <c r="S366" t="s">
        <v>2914</v>
      </c>
      <c r="T366" t="s">
        <v>2915</v>
      </c>
      <c r="U366" t="s">
        <v>3174</v>
      </c>
      <c r="V366" t="s">
        <v>3175</v>
      </c>
    </row>
    <row r="367" spans="1:22" x14ac:dyDescent="0.25">
      <c r="A367" t="s">
        <v>3176</v>
      </c>
      <c r="B367" t="s">
        <v>3177</v>
      </c>
      <c r="C367" t="str">
        <f t="shared" si="20"/>
        <v>Fire-Boltt India's No 1 Smartwatch Brand Talk 2 Bluetooth Calling Smartwatch with Dual Button, Hands On Voice Assistance, 60 Sports Modes, in Built Mic and Speaker with IP68 Rating</v>
      </c>
      <c r="D367" t="str" cm="1">
        <f t="array" ref="D367">PROPER(_xlfn.TEXTJOIN(" ", TRUE, INDEX(_xlfn.FILTERXML("&lt;t&gt;&lt;s&gt;" &amp; SUBSTITUTE(C367," ","&lt;/s&gt;&lt;s&gt;") &amp; "&lt;/s&gt;&lt;/t&gt;", "//s"), _xlfn.SEQUENCE(4))))</f>
        <v>Fire-Boltt India'S No 1</v>
      </c>
      <c r="E367" t="str">
        <f t="shared" si="21"/>
        <v>Talk 2 Bluetooth Calling Smartwatch with Dual Button, Hands On Voice Assistance, 60 Sports Modes, in Built Mic and Speaker with IP68 Rating</v>
      </c>
      <c r="F367" t="s">
        <v>2910</v>
      </c>
      <c r="G367" t="str">
        <f t="shared" si="22"/>
        <v>SmartWatches</v>
      </c>
      <c r="H367" s="7" t="str">
        <f t="array" aca="1" ref="H367" ca="1">_xlfn.TEXTJOIN("", TRUE, IF((ROW(INDIRECT("1:" &amp; LEN(G367)))&gt;1) * (CODE(MID(G367, ROW(INDIRECT("1:" &amp; LEN(G367))), 1))&gt;=65) * (CODE(MID(G367, ROW(INDIRECT("1:" &amp; LEN(G367))), 1))&lt;=90), " " &amp; MID(G367, ROW(INDIRECT("1:" &amp; LEN(G367))), 1), MID(G367, ROW(INDIRECT("1:" &amp; LEN(G367))), 1)))</f>
        <v>Smart Watches</v>
      </c>
      <c r="I367" s="2">
        <v>2199</v>
      </c>
      <c r="J367" s="2">
        <v>9999</v>
      </c>
      <c r="K367" s="1">
        <v>0.78</v>
      </c>
      <c r="L367">
        <v>4.2</v>
      </c>
      <c r="M367" s="4">
        <v>29471</v>
      </c>
      <c r="N367" t="s">
        <v>13042</v>
      </c>
      <c r="O367" t="str">
        <f t="shared" si="23"/>
        <v>Bluetooth Calling Watch„Äë- Fire-Boltt Talk 2 Enables You To Make And Receive Calls Directly From Your Watch Via The Built-In Speaker And Microphone. This Smartwatch Features A Dial Pad, Option To Access Recent Calls &amp; Sync Your Phone‚Äôs Contacts.;Dual Button Technology„Äë- This Smartwatch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v>
      </c>
      <c r="P367" t="s">
        <v>3178</v>
      </c>
      <c r="Q367" t="s">
        <v>3179</v>
      </c>
      <c r="R367" t="s">
        <v>3180</v>
      </c>
      <c r="S367" t="s">
        <v>3181</v>
      </c>
      <c r="T367" t="s">
        <v>3182</v>
      </c>
      <c r="U367" t="s">
        <v>3183</v>
      </c>
      <c r="V367" t="s">
        <v>3184</v>
      </c>
    </row>
    <row r="368" spans="1:22" x14ac:dyDescent="0.25">
      <c r="A368" t="s">
        <v>3185</v>
      </c>
      <c r="B368" t="s">
        <v>3186</v>
      </c>
      <c r="C368" t="str">
        <f t="shared" si="20"/>
        <v>Samsung Galaxy M33 5G (Emerald Brown, 6GB, 128GB Storage) | 6000mAh Battery | Upto 12GB RAM with RAM Plus | Travel Adapter to be Purchased Separately</v>
      </c>
      <c r="D368" t="str" cm="1">
        <f t="array" ref="D368">PROPER(_xlfn.TEXTJOIN(" ", TRUE, INDEX(_xlfn.FILTERXML("&lt;t&gt;&lt;s&gt;" &amp; SUBSTITUTE(C368," ","&lt;/s&gt;&lt;s&gt;") &amp; "&lt;/s&gt;&lt;/t&gt;", "//s"), _xlfn.SEQUENCE(4))))</f>
        <v>Samsung Galaxy M33 5G</v>
      </c>
      <c r="E368" t="str">
        <f t="shared" si="21"/>
        <v>6GB, 128GB Storage) | 6000mAh Battery | Upto 12GB RAM with RAM Plus | Travel Adapter to be Purchased Separately</v>
      </c>
      <c r="F368" t="s">
        <v>2950</v>
      </c>
      <c r="G368" t="str">
        <f t="shared" si="22"/>
        <v>Smartphones</v>
      </c>
      <c r="H368" s="7" t="str">
        <f t="array" aca="1" ref="H368" ca="1">_xlfn.TEXTJOIN("", TRUE, IF((ROW(INDIRECT("1:" &amp; LEN(G368)))&gt;1) * (CODE(MID(G368, ROW(INDIRECT("1:" &amp; LEN(G368))), 1))&gt;=65) * (CODE(MID(G368, ROW(INDIRECT("1:" &amp; LEN(G368))), 1))&lt;=90), " " &amp; MID(G368, ROW(INDIRECT("1:" &amp; LEN(G368))), 1), MID(G368, ROW(INDIRECT("1:" &amp; LEN(G368))), 1)))</f>
        <v>Smartphones</v>
      </c>
      <c r="I368" s="2">
        <v>16999</v>
      </c>
      <c r="J368" s="2">
        <v>24999</v>
      </c>
      <c r="K368" s="1">
        <v>0.32</v>
      </c>
      <c r="L368">
        <v>4.0999999999999996</v>
      </c>
      <c r="M368" s="4">
        <v>22318</v>
      </c>
      <c r="N368" t="s">
        <v>3187</v>
      </c>
      <c r="O368" t="str">
        <f t="shared" si="23"/>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v>
      </c>
      <c r="P368" t="s">
        <v>3151</v>
      </c>
      <c r="Q368" t="s">
        <v>3152</v>
      </c>
      <c r="R368" t="s">
        <v>3153</v>
      </c>
      <c r="S368" t="s">
        <v>3154</v>
      </c>
      <c r="T368" t="s">
        <v>3155</v>
      </c>
      <c r="U368" t="s">
        <v>3188</v>
      </c>
      <c r="V368" t="s">
        <v>3189</v>
      </c>
    </row>
    <row r="369" spans="1:22" x14ac:dyDescent="0.25">
      <c r="A369" t="s">
        <v>3190</v>
      </c>
      <c r="B369" t="s">
        <v>3191</v>
      </c>
      <c r="C369" t="str">
        <f t="shared" si="20"/>
        <v>iQOO vivo Z6 5G (Chromatic Blue, 6GB RAM, 128GB Storage) | Snapdragon 695-6nm Processor | 120Hz FHD+ Display | 5000mAh Battery</v>
      </c>
      <c r="D369" t="str" cm="1">
        <f t="array" ref="D369">PROPER(_xlfn.TEXTJOIN(" ", TRUE, INDEX(_xlfn.FILTERXML("&lt;t&gt;&lt;s&gt;" &amp; SUBSTITUTE(C369," ","&lt;/s&gt;&lt;s&gt;") &amp; "&lt;/s&gt;&lt;/t&gt;", "//s"), _xlfn.SEQUENCE(4))))</f>
        <v>Iqoo Vivo Z6 5G</v>
      </c>
      <c r="E369" t="str">
        <f t="shared" si="21"/>
        <v>6GB RAM, 128GB Storage) | Snapdragon 695-6nm Processor | 120Hz FHD+ Display | 5000mAh Battery</v>
      </c>
      <c r="F369" t="s">
        <v>2950</v>
      </c>
      <c r="G369" t="str">
        <f t="shared" si="22"/>
        <v>Smartphones</v>
      </c>
      <c r="H369" s="7" t="str">
        <f t="array" aca="1" ref="H369" ca="1">_xlfn.TEXTJOIN("", TRUE, IF((ROW(INDIRECT("1:" &amp; LEN(G369)))&gt;1) * (CODE(MID(G369, ROW(INDIRECT("1:" &amp; LEN(G369))), 1))&gt;=65) * (CODE(MID(G369, ROW(INDIRECT("1:" &amp; LEN(G369))), 1))&lt;=90), " " &amp; MID(G369, ROW(INDIRECT("1:" &amp; LEN(G369))), 1), MID(G369, ROW(INDIRECT("1:" &amp; LEN(G369))), 1)))</f>
        <v>Smartphones</v>
      </c>
      <c r="I369" s="2">
        <v>16499</v>
      </c>
      <c r="J369" s="2">
        <v>20999</v>
      </c>
      <c r="K369" s="1">
        <v>0.21</v>
      </c>
      <c r="L369">
        <v>4</v>
      </c>
      <c r="M369" s="4">
        <v>21350</v>
      </c>
      <c r="N369" t="s">
        <v>3192</v>
      </c>
      <c r="O369" t="str">
        <f t="shared" si="23"/>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v>
      </c>
      <c r="P369" t="s">
        <v>3193</v>
      </c>
      <c r="Q369" t="s">
        <v>3194</v>
      </c>
      <c r="R369" t="s">
        <v>3195</v>
      </c>
      <c r="S369" t="s">
        <v>3196</v>
      </c>
      <c r="T369" t="s">
        <v>3197</v>
      </c>
      <c r="U369" t="s">
        <v>3198</v>
      </c>
      <c r="V369" t="s">
        <v>3199</v>
      </c>
    </row>
    <row r="370" spans="1:22" x14ac:dyDescent="0.25">
      <c r="A370" t="s">
        <v>3200</v>
      </c>
      <c r="B370" t="s">
        <v>2909</v>
      </c>
      <c r="C370" t="str">
        <f t="shared" si="20"/>
        <v>Fire-Boltt Ninja Call Pro Plus 1.83" Smart Watch with Bluetooth Calling, AI Voice Assistance, 100 Sports Modes IP67 Rating, 240*280 Pixel High Resolution</v>
      </c>
      <c r="D370" t="str" cm="1">
        <f t="array" ref="D370">PROPER(_xlfn.TEXTJOIN(" ", TRUE, INDEX(_xlfn.FILTERXML("&lt;t&gt;&lt;s&gt;" &amp; SUBSTITUTE(C370," ","&lt;/s&gt;&lt;s&gt;") &amp; "&lt;/s&gt;&lt;/t&gt;", "//s"), _xlfn.SEQUENCE(4))))</f>
        <v>Fire-Boltt Ninja Call Pro</v>
      </c>
      <c r="E370" t="str">
        <f t="shared" si="21"/>
        <v>Smart Watch with Bluetooth Calling, AI Voice Assistance, 100 Sports Modes IP67 Rating, 240*280 Pixel High Resolution</v>
      </c>
      <c r="F370" t="s">
        <v>2910</v>
      </c>
      <c r="G370" t="str">
        <f t="shared" si="22"/>
        <v>SmartWatches</v>
      </c>
      <c r="H370" s="7" t="str">
        <f t="array" aca="1" ref="H370" ca="1">_xlfn.TEXTJOIN("", TRUE, IF((ROW(INDIRECT("1:" &amp; LEN(G370)))&gt;1) * (CODE(MID(G370, ROW(INDIRECT("1:" &amp; LEN(G370))), 1))&gt;=65) * (CODE(MID(G370, ROW(INDIRECT("1:" &amp; LEN(G370))), 1))&lt;=90), " " &amp; MID(G370, ROW(INDIRECT("1:" &amp; LEN(G370))), 1), MID(G370, ROW(INDIRECT("1:" &amp; LEN(G370))), 1)))</f>
        <v>Smart Watches</v>
      </c>
      <c r="I370" s="2">
        <v>1799</v>
      </c>
      <c r="J370" s="2">
        <v>19999</v>
      </c>
      <c r="K370" s="1">
        <v>0.91</v>
      </c>
      <c r="L370">
        <v>4.2</v>
      </c>
      <c r="M370" s="4">
        <v>13937</v>
      </c>
      <c r="N370" t="s">
        <v>13041</v>
      </c>
      <c r="O370" t="str">
        <f t="shared" si="23"/>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70" t="s">
        <v>2911</v>
      </c>
      <c r="Q370" t="s">
        <v>2912</v>
      </c>
      <c r="R370" t="s">
        <v>2913</v>
      </c>
      <c r="S370" t="s">
        <v>2914</v>
      </c>
      <c r="T370" t="s">
        <v>2915</v>
      </c>
      <c r="U370" t="s">
        <v>3201</v>
      </c>
      <c r="V370" t="s">
        <v>3202</v>
      </c>
    </row>
    <row r="371" spans="1:22" x14ac:dyDescent="0.25">
      <c r="A371" t="s">
        <v>15</v>
      </c>
      <c r="B371" t="s">
        <v>16</v>
      </c>
      <c r="C371" t="str">
        <f t="shared" si="20"/>
        <v>Wayona Nylon Braided USB to Lightning Fast Charging and Data Sync Cable Compatible for iPhone 13, 12,11, X, 8, 7, 6, 5, iPad Air, Pro, Mini (3 FT Pack of 1, Grey)</v>
      </c>
      <c r="D371" t="str" cm="1">
        <f t="array" ref="D371">PROPER(_xlfn.TEXTJOIN(" ", TRUE, INDEX(_xlfn.FILTERXML("&lt;t&gt;&lt;s&gt;" &amp; SUBSTITUTE(C371," ","&lt;/s&gt;&lt;s&gt;") &amp; "&lt;/s&gt;&lt;/t&gt;", "//s"), _xlfn.SEQUENCE(4))))</f>
        <v>Wayona Nylon Braided Usb</v>
      </c>
      <c r="E371" t="str">
        <f t="shared" si="21"/>
        <v>Fast Charging and Data Sync Cable Compatible for iPhone 13, 12,11, X, 8, 7, 6, 5, iPad Air, Pro, Mini (3 FT Pack of 1, Grey)</v>
      </c>
      <c r="F371" t="s">
        <v>17</v>
      </c>
      <c r="G371" t="str">
        <f t="shared" si="22"/>
        <v>USBCables</v>
      </c>
      <c r="H371" s="7" t="str">
        <f t="array" aca="1" ref="H371" ca="1">_xlfn.TEXTJOIN("", TRUE, IF((ROW(INDIRECT("1:" &amp; LEN(G371)))&gt;1) * (CODE(MID(G371, ROW(INDIRECT("1:" &amp; LEN(G371))), 1))&gt;=65) * (CODE(MID(G371, ROW(INDIRECT("1:" &amp; LEN(G371))), 1))&lt;=90), " " &amp; MID(G371, ROW(INDIRECT("1:" &amp; LEN(G371))), 1), MID(G371, ROW(INDIRECT("1:" &amp; LEN(G371))), 1)))</f>
        <v>U S B Cables</v>
      </c>
      <c r="I371">
        <v>399</v>
      </c>
      <c r="J371" s="2">
        <v>1099</v>
      </c>
      <c r="K371" s="1">
        <v>0.64</v>
      </c>
      <c r="L371">
        <v>4.2</v>
      </c>
      <c r="M371" s="4">
        <v>24270</v>
      </c>
      <c r="N371" t="s">
        <v>18</v>
      </c>
      <c r="O371" t="str">
        <f t="shared" si="23"/>
        <v>High Compatibility : Compatible With Iphone 12, 11, X/Xsmax/Xr,Iphone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v>
      </c>
      <c r="P371" t="s">
        <v>19</v>
      </c>
      <c r="Q371" t="s">
        <v>20</v>
      </c>
      <c r="R371" t="s">
        <v>21</v>
      </c>
      <c r="S371" t="s">
        <v>22</v>
      </c>
      <c r="T371" t="s">
        <v>820</v>
      </c>
      <c r="U371" t="s">
        <v>3203</v>
      </c>
      <c r="V371" t="s">
        <v>3204</v>
      </c>
    </row>
    <row r="372" spans="1:22" x14ac:dyDescent="0.25">
      <c r="A372" t="s">
        <v>3205</v>
      </c>
      <c r="B372" t="s">
        <v>3206</v>
      </c>
      <c r="C372" t="str">
        <f t="shared" si="20"/>
        <v>Redmi 9 Activ (Carbon Black, 4GB RAM, 64GB Storage) | Octa-core Helio G35 | 5000 mAh Battery</v>
      </c>
      <c r="D372" t="str" cm="1">
        <f t="array" ref="D372">PROPER(_xlfn.TEXTJOIN(" ", TRUE, INDEX(_xlfn.FILTERXML("&lt;t&gt;&lt;s&gt;" &amp; SUBSTITUTE(C372," ","&lt;/s&gt;&lt;s&gt;") &amp; "&lt;/s&gt;&lt;/t&gt;", "//s"), _xlfn.SEQUENCE(4))))</f>
        <v>Redmi 9 Activ (Carbon</v>
      </c>
      <c r="E372" t="str">
        <f t="shared" si="21"/>
        <v>RAM, 64GB Storage) | Octa-core Helio G35 | 5000 mAh Battery</v>
      </c>
      <c r="F372" t="s">
        <v>2950</v>
      </c>
      <c r="G372" t="str">
        <f t="shared" si="22"/>
        <v>Smartphones</v>
      </c>
      <c r="H372" s="7" t="str">
        <f t="array" aca="1" ref="H372" ca="1">_xlfn.TEXTJOIN("", TRUE, IF((ROW(INDIRECT("1:" &amp; LEN(G372)))&gt;1) * (CODE(MID(G372, ROW(INDIRECT("1:" &amp; LEN(G372))), 1))&gt;=65) * (CODE(MID(G372, ROW(INDIRECT("1:" &amp; LEN(G372))), 1))&lt;=90), " " &amp; MID(G372, ROW(INDIRECT("1:" &amp; LEN(G372))), 1), MID(G372, ROW(INDIRECT("1:" &amp; LEN(G372))), 1)))</f>
        <v>Smartphones</v>
      </c>
      <c r="I372" s="2">
        <v>8499</v>
      </c>
      <c r="J372" s="2">
        <v>10999</v>
      </c>
      <c r="K372" s="1">
        <v>0.23</v>
      </c>
      <c r="L372">
        <v>4.0999999999999996</v>
      </c>
      <c r="M372" s="4">
        <v>313836</v>
      </c>
      <c r="N372" t="s">
        <v>3207</v>
      </c>
      <c r="O372" t="str">
        <f t="shared" si="23"/>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v>
      </c>
      <c r="P372" t="s">
        <v>3208</v>
      </c>
      <c r="Q372" t="s">
        <v>3209</v>
      </c>
      <c r="R372" t="s">
        <v>3210</v>
      </c>
      <c r="S372" t="s">
        <v>3211</v>
      </c>
      <c r="T372" t="s">
        <v>3212</v>
      </c>
      <c r="U372" t="s">
        <v>3213</v>
      </c>
      <c r="V372" t="s">
        <v>3214</v>
      </c>
    </row>
    <row r="373" spans="1:22" x14ac:dyDescent="0.25">
      <c r="A373" t="s">
        <v>3215</v>
      </c>
      <c r="B373" t="s">
        <v>3216</v>
      </c>
      <c r="C373" t="str">
        <f t="shared" si="20"/>
        <v>Redmi 9A Sport (Coral Green, 2GB RAM, 32GB Storage) | 2GHz Octa-core Helio G25 Processor | 5000 mAh Battery</v>
      </c>
      <c r="D373" t="str" cm="1">
        <f t="array" ref="D373">PROPER(_xlfn.TEXTJOIN(" ", TRUE, INDEX(_xlfn.FILTERXML("&lt;t&gt;&lt;s&gt;" &amp; SUBSTITUTE(C373," ","&lt;/s&gt;&lt;s&gt;") &amp; "&lt;/s&gt;&lt;/t&gt;", "//s"), _xlfn.SEQUENCE(4))))</f>
        <v>Redmi 9A Sport (Coral</v>
      </c>
      <c r="E373" t="str">
        <f t="shared" si="21"/>
        <v>RAM, 32GB Storage) | 2GHz Octa-core Helio G25 Processor | 5000 mAh Battery</v>
      </c>
      <c r="F373" t="s">
        <v>2950</v>
      </c>
      <c r="G373" t="str">
        <f t="shared" si="22"/>
        <v>Smartphones</v>
      </c>
      <c r="H373" s="7" t="str">
        <f t="array" aca="1" ref="H373" ca="1">_xlfn.TEXTJOIN("", TRUE, IF((ROW(INDIRECT("1:" &amp; LEN(G373)))&gt;1) * (CODE(MID(G373, ROW(INDIRECT("1:" &amp; LEN(G373))), 1))&gt;=65) * (CODE(MID(G373, ROW(INDIRECT("1:" &amp; LEN(G373))), 1))&lt;=90), " " &amp; MID(G373, ROW(INDIRECT("1:" &amp; LEN(G373))), 1), MID(G373, ROW(INDIRECT("1:" &amp; LEN(G373))), 1)))</f>
        <v>Smartphones</v>
      </c>
      <c r="I373" s="2">
        <v>6499</v>
      </c>
      <c r="J373" s="2">
        <v>8499</v>
      </c>
      <c r="K373" s="1">
        <v>0.24</v>
      </c>
      <c r="L373">
        <v>4.0999999999999996</v>
      </c>
      <c r="M373" s="4">
        <v>313836</v>
      </c>
      <c r="N373" t="s">
        <v>3217</v>
      </c>
      <c r="O373" t="str">
        <f t="shared" si="23"/>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v>
      </c>
      <c r="P373" t="s">
        <v>3208</v>
      </c>
      <c r="Q373" t="s">
        <v>3209</v>
      </c>
      <c r="R373" t="s">
        <v>3210</v>
      </c>
      <c r="S373" t="s">
        <v>3211</v>
      </c>
      <c r="T373" t="s">
        <v>3212</v>
      </c>
      <c r="U373" t="s">
        <v>3218</v>
      </c>
      <c r="V373" t="s">
        <v>3219</v>
      </c>
    </row>
    <row r="374" spans="1:22" x14ac:dyDescent="0.25">
      <c r="A374" t="s">
        <v>3220</v>
      </c>
      <c r="B374" t="s">
        <v>2909</v>
      </c>
      <c r="C374" t="str">
        <f t="shared" si="20"/>
        <v>Fire-Boltt Ninja Call Pro Plus 1.83" Smart Watch with Bluetooth Calling, AI Voice Assistance, 100 Sports Modes IP67 Rating, 240*280 Pixel High Resolution</v>
      </c>
      <c r="D374" t="str" cm="1">
        <f t="array" ref="D374">PROPER(_xlfn.TEXTJOIN(" ", TRUE, INDEX(_xlfn.FILTERXML("&lt;t&gt;&lt;s&gt;" &amp; SUBSTITUTE(C374," ","&lt;/s&gt;&lt;s&gt;") &amp; "&lt;/s&gt;&lt;/t&gt;", "//s"), _xlfn.SEQUENCE(4))))</f>
        <v>Fire-Boltt Ninja Call Pro</v>
      </c>
      <c r="E374" t="str">
        <f t="shared" si="21"/>
        <v>Smart Watch with Bluetooth Calling, AI Voice Assistance, 100 Sports Modes IP67 Rating, 240*280 Pixel High Resolution</v>
      </c>
      <c r="F374" t="s">
        <v>2910</v>
      </c>
      <c r="G374" t="str">
        <f t="shared" si="22"/>
        <v>SmartWatches</v>
      </c>
      <c r="H374" s="7" t="str">
        <f t="array" aca="1" ref="H374" ca="1">_xlfn.TEXTJOIN("", TRUE, IF((ROW(INDIRECT("1:" &amp; LEN(G374)))&gt;1) * (CODE(MID(G374, ROW(INDIRECT("1:" &amp; LEN(G374))), 1))&gt;=65) * (CODE(MID(G374, ROW(INDIRECT("1:" &amp; LEN(G374))), 1))&lt;=90), " " &amp; MID(G374, ROW(INDIRECT("1:" &amp; LEN(G374))), 1), MID(G374, ROW(INDIRECT("1:" &amp; LEN(G374))), 1)))</f>
        <v>Smart Watches</v>
      </c>
      <c r="I374" s="2">
        <v>1799</v>
      </c>
      <c r="J374" s="2">
        <v>19999</v>
      </c>
      <c r="K374" s="1">
        <v>0.91</v>
      </c>
      <c r="L374">
        <v>4.2</v>
      </c>
      <c r="M374" s="4">
        <v>13937</v>
      </c>
      <c r="N374" t="s">
        <v>13043</v>
      </c>
      <c r="O374" t="str">
        <f t="shared" si="23"/>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74" t="s">
        <v>2911</v>
      </c>
      <c r="Q374" t="s">
        <v>2912</v>
      </c>
      <c r="R374" t="s">
        <v>2913</v>
      </c>
      <c r="S374" t="s">
        <v>2914</v>
      </c>
      <c r="T374" t="s">
        <v>2915</v>
      </c>
      <c r="U374" t="s">
        <v>3221</v>
      </c>
      <c r="V374" t="s">
        <v>3222</v>
      </c>
    </row>
    <row r="375" spans="1:22" x14ac:dyDescent="0.25">
      <c r="A375" t="s">
        <v>3223</v>
      </c>
      <c r="B375" t="s">
        <v>3224</v>
      </c>
      <c r="C375" t="str">
        <f t="shared" si="20"/>
        <v>Redmi 10A (Sea Blue, 4GB RAM, 64GB Storage) | 2 Ghz Octa Core Helio G25 | 5000 mAh Battery | Finger Print Sensor | Upto 5GB RAM with RAM Booster</v>
      </c>
      <c r="D375" t="str" cm="1">
        <f t="array" ref="D375">PROPER(_xlfn.TEXTJOIN(" ", TRUE, INDEX(_xlfn.FILTERXML("&lt;t&gt;&lt;s&gt;" &amp; SUBSTITUTE(C375," ","&lt;/s&gt;&lt;s&gt;") &amp; "&lt;/s&gt;&lt;/t&gt;", "//s"), _xlfn.SEQUENCE(4))))</f>
        <v>Redmi 10A (Sea Blue,</v>
      </c>
      <c r="E375" t="str">
        <f t="shared" si="21"/>
        <v>64GB Storage) | 2 Ghz Octa Core Helio G25 | 5000 mAh Battery | Finger Print Sensor | Upto 5GB RAM with RAM Booster</v>
      </c>
      <c r="F375" t="s">
        <v>2950</v>
      </c>
      <c r="G375" t="str">
        <f t="shared" si="22"/>
        <v>Smartphones</v>
      </c>
      <c r="H375" s="7" t="str">
        <f t="array" aca="1" ref="H375" ca="1">_xlfn.TEXTJOIN("", TRUE, IF((ROW(INDIRECT("1:" &amp; LEN(G375)))&gt;1) * (CODE(MID(G375, ROW(INDIRECT("1:" &amp; LEN(G375))), 1))&gt;=65) * (CODE(MID(G375, ROW(INDIRECT("1:" &amp; LEN(G375))), 1))&lt;=90), " " &amp; MID(G375, ROW(INDIRECT("1:" &amp; LEN(G375))), 1), MID(G375, ROW(INDIRECT("1:" &amp; LEN(G375))), 1)))</f>
        <v>Smartphones</v>
      </c>
      <c r="I375" s="2">
        <v>8999</v>
      </c>
      <c r="J375" s="2">
        <v>11999</v>
      </c>
      <c r="K375" s="1">
        <v>0.25</v>
      </c>
      <c r="L375">
        <v>4</v>
      </c>
      <c r="M375" s="4">
        <v>12796</v>
      </c>
      <c r="N375" t="s">
        <v>3056</v>
      </c>
      <c r="O375" t="str">
        <f t="shared" si="23"/>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v>
      </c>
      <c r="P375" t="s">
        <v>3057</v>
      </c>
      <c r="Q375" t="s">
        <v>3058</v>
      </c>
      <c r="R375" t="s">
        <v>3059</v>
      </c>
      <c r="S375" t="s">
        <v>3060</v>
      </c>
      <c r="T375" t="s">
        <v>3061</v>
      </c>
      <c r="U375" t="s">
        <v>3225</v>
      </c>
      <c r="V375" t="s">
        <v>3226</v>
      </c>
    </row>
    <row r="376" spans="1:22" x14ac:dyDescent="0.25">
      <c r="A376" t="s">
        <v>3227</v>
      </c>
      <c r="B376" t="s">
        <v>3228</v>
      </c>
      <c r="C376" t="str">
        <f t="shared" si="20"/>
        <v>AGARO Blaze USB 3.0 to USB Type C OTG Adapter</v>
      </c>
      <c r="D376" t="str" cm="1">
        <f t="array" ref="D376">PROPER(_xlfn.TEXTJOIN(" ", TRUE, INDEX(_xlfn.FILTERXML("&lt;t&gt;&lt;s&gt;" &amp; SUBSTITUTE(C376," ","&lt;/s&gt;&lt;s&gt;") &amp; "&lt;/s&gt;&lt;/t&gt;", "//s"), _xlfn.SEQUENCE(4))))</f>
        <v>Agaro Blaze Usb 3</v>
      </c>
      <c r="E376" t="str">
        <f t="shared" si="21"/>
        <v>Type C OTG Adapter</v>
      </c>
      <c r="F376" t="s">
        <v>3229</v>
      </c>
      <c r="G376" t="str">
        <f t="shared" si="22"/>
        <v>OTGAdapters</v>
      </c>
      <c r="H376" s="7" t="str">
        <f t="array" aca="1" ref="H376" ca="1">_xlfn.TEXTJOIN("", TRUE, IF((ROW(INDIRECT("1:" &amp; LEN(G376)))&gt;1) * (CODE(MID(G376, ROW(INDIRECT("1:" &amp; LEN(G376))), 1))&gt;=65) * (CODE(MID(G376, ROW(INDIRECT("1:" &amp; LEN(G376))), 1))&lt;=90), " " &amp; MID(G376, ROW(INDIRECT("1:" &amp; LEN(G376))), 1), MID(G376, ROW(INDIRECT("1:" &amp; LEN(G376))), 1)))</f>
        <v>O T G Adapters</v>
      </c>
      <c r="I376">
        <v>139</v>
      </c>
      <c r="J376">
        <v>495</v>
      </c>
      <c r="K376" s="1">
        <v>0.72</v>
      </c>
      <c r="L376">
        <v>4.3</v>
      </c>
      <c r="M376" s="4">
        <v>14185</v>
      </c>
      <c r="N376" t="s">
        <v>3230</v>
      </c>
      <c r="O376" t="str">
        <f t="shared" si="23"/>
        <v>Multipurpose Functions|High Speed Usb 3.0|Charge And Sync On The Go|Power Sharing Function|Metal Body</v>
      </c>
      <c r="P376" t="s">
        <v>2016</v>
      </c>
      <c r="Q376" t="s">
        <v>2017</v>
      </c>
      <c r="R376" t="s">
        <v>2018</v>
      </c>
      <c r="S376" t="s">
        <v>2019</v>
      </c>
      <c r="T376" t="s">
        <v>3231</v>
      </c>
      <c r="U376" t="s">
        <v>3232</v>
      </c>
      <c r="V376" t="s">
        <v>3233</v>
      </c>
    </row>
    <row r="377" spans="1:22" x14ac:dyDescent="0.25">
      <c r="A377" t="s">
        <v>3234</v>
      </c>
      <c r="B377" t="s">
        <v>3235</v>
      </c>
      <c r="C377" t="str">
        <f t="shared" si="20"/>
        <v>Fire-Boltt Visionary 1.78" AMOLED Bluetooth Calling Smartwatch with 368*448 Pixel Resolution 100+ Sports Mode, TWS Connection, Voice Assistance, SPO2 and Heart Rate Monitoring</v>
      </c>
      <c r="D377" t="str" cm="1">
        <f t="array" ref="D377">PROPER(_xlfn.TEXTJOIN(" ", TRUE, INDEX(_xlfn.FILTERXML("&lt;t&gt;&lt;s&gt;" &amp; SUBSTITUTE(C377," ","&lt;/s&gt;&lt;s&gt;") &amp; "&lt;/s&gt;&lt;/t&gt;", "//s"), _xlfn.SEQUENCE(4))))</f>
        <v>Fire-Boltt Visionary 1.78" Amoled</v>
      </c>
      <c r="E377" t="str">
        <f t="shared" si="21"/>
        <v>Smartwatch with 368*448 Pixel Resolution 100+ Sports Mode, TWS Connection, Voice Assistance, SPO2 and Heart Rate Monitoring</v>
      </c>
      <c r="F377" t="s">
        <v>2910</v>
      </c>
      <c r="G377" t="str">
        <f t="shared" si="22"/>
        <v>SmartWatches</v>
      </c>
      <c r="H377" s="7" t="str">
        <f t="array" aca="1" ref="H377" ca="1">_xlfn.TEXTJOIN("", TRUE, IF((ROW(INDIRECT("1:" &amp; LEN(G377)))&gt;1) * (CODE(MID(G377, ROW(INDIRECT("1:" &amp; LEN(G377))), 1))&gt;=65) * (CODE(MID(G377, ROW(INDIRECT("1:" &amp; LEN(G377))), 1))&lt;=90), " " &amp; MID(G377, ROW(INDIRECT("1:" &amp; LEN(G377))), 1), MID(G377, ROW(INDIRECT("1:" &amp; LEN(G377))), 1)))</f>
        <v>Smart Watches</v>
      </c>
      <c r="I377" s="2">
        <v>3999</v>
      </c>
      <c r="J377" s="2">
        <v>16999</v>
      </c>
      <c r="K377" s="1">
        <v>0.76</v>
      </c>
      <c r="L377">
        <v>4.3</v>
      </c>
      <c r="M377" s="4">
        <v>17159</v>
      </c>
      <c r="N377" t="s">
        <v>13044</v>
      </c>
      <c r="O377" t="str">
        <f t="shared" si="23"/>
        <v>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Contacts.;1.78" Amoled Display„Äë - Fire-Boltt Visionary Has A Premium 368*448 Pixel Resolution And 1.78" Amoled Display Which Comes With The Always On Feature.|Over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v>
      </c>
      <c r="P377" t="s">
        <v>3236</v>
      </c>
      <c r="Q377" t="s">
        <v>3237</v>
      </c>
      <c r="R377" t="s">
        <v>3238</v>
      </c>
      <c r="S377" t="s">
        <v>3239</v>
      </c>
      <c r="T377" t="s">
        <v>3240</v>
      </c>
      <c r="U377" t="s">
        <v>3241</v>
      </c>
      <c r="V377" t="s">
        <v>3242</v>
      </c>
    </row>
    <row r="378" spans="1:22" x14ac:dyDescent="0.25">
      <c r="A378" t="s">
        <v>3243</v>
      </c>
      <c r="B378" t="s">
        <v>3244</v>
      </c>
      <c r="C378" t="str">
        <f t="shared" si="20"/>
        <v>Noise ColorFit Pro 4 Advanced Bluetooth Calling Smart Watch with 1.72" TruView Display, Fully-Functional Digital Crown, 311 PPI, 60Hz Refresh Rate, 500 NITS Brightness (Charcoal Black)</v>
      </c>
      <c r="D378" t="str" cm="1">
        <f t="array" ref="D378">PROPER(_xlfn.TEXTJOIN(" ", TRUE, INDEX(_xlfn.FILTERXML("&lt;t&gt;&lt;s&gt;" &amp; SUBSTITUTE(C378," ","&lt;/s&gt;&lt;s&gt;") &amp; "&lt;/s&gt;&lt;/t&gt;", "//s"), _xlfn.SEQUENCE(4))))</f>
        <v>Noise Colorfit Pro 4</v>
      </c>
      <c r="E378" t="str">
        <f t="shared" si="21"/>
        <v>Calling Smart Watch with 1.72" TruView Display, Fully-Functional Digital Crown, 311 PPI, 60Hz Refresh Rate, 500 NITS Brightness (Charcoal Black)</v>
      </c>
      <c r="F378" t="s">
        <v>2910</v>
      </c>
      <c r="G378" t="str">
        <f t="shared" si="22"/>
        <v>SmartWatches</v>
      </c>
      <c r="H378" s="7" t="str">
        <f t="array" aca="1" ref="H378" ca="1">_xlfn.TEXTJOIN("", TRUE, IF((ROW(INDIRECT("1:" &amp; LEN(G378)))&gt;1) * (CODE(MID(G378, ROW(INDIRECT("1:" &amp; LEN(G378))), 1))&gt;=65) * (CODE(MID(G378, ROW(INDIRECT("1:" &amp; LEN(G378))), 1))&lt;=90), " " &amp; MID(G378, ROW(INDIRECT("1:" &amp; LEN(G378))), 1), MID(G378, ROW(INDIRECT("1:" &amp; LEN(G378))), 1)))</f>
        <v>Smart Watches</v>
      </c>
      <c r="I378" s="2">
        <v>2998</v>
      </c>
      <c r="J378" s="2">
        <v>5999</v>
      </c>
      <c r="K378" s="1">
        <v>0.5</v>
      </c>
      <c r="L378">
        <v>4.0999999999999996</v>
      </c>
      <c r="M378" s="4">
        <v>5179</v>
      </c>
      <c r="N378" t="s">
        <v>3245</v>
      </c>
      <c r="O378" t="str">
        <f t="shared" si="23"/>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v>
      </c>
      <c r="P378" t="s">
        <v>3246</v>
      </c>
      <c r="Q378" t="s">
        <v>3247</v>
      </c>
      <c r="R378" t="s">
        <v>3248</v>
      </c>
      <c r="S378" t="s">
        <v>3249</v>
      </c>
      <c r="T378" t="s">
        <v>3250</v>
      </c>
      <c r="U378" t="s">
        <v>3251</v>
      </c>
      <c r="V378" t="s">
        <v>3252</v>
      </c>
    </row>
    <row r="379" spans="1:22" x14ac:dyDescent="0.25">
      <c r="A379" t="s">
        <v>26</v>
      </c>
      <c r="B379" t="s">
        <v>27</v>
      </c>
      <c r="C379" t="str">
        <f t="shared" si="20"/>
        <v>Ambrane Unbreakable 60W 3A Fast Charging 1.5m Braided Type C Cable for Smartphones, Tablets, Laptops and other Type C devices, PD Technology, 480Mbps Data Sync, Quick Charge 3.0 (RCT15A, Black)</v>
      </c>
      <c r="D379" t="str" cm="1">
        <f t="array" ref="D379">PROPER(_xlfn.TEXTJOIN(" ", TRUE, INDEX(_xlfn.FILTERXML("&lt;t&gt;&lt;s&gt;" &amp; SUBSTITUTE(C379," ","&lt;/s&gt;&lt;s&gt;") &amp; "&lt;/s&gt;&lt;/t&gt;", "//s"), _xlfn.SEQUENCE(4))))</f>
        <v>Ambrane Unbreakable 60W 3A</v>
      </c>
      <c r="E379" t="str">
        <f t="shared" si="21"/>
        <v>1.5m Braided Type C Cable for Smartphones, Tablets, Laptops and other Type C devices, PD Technology, 480Mbps Data Sync, Quick Charge 3.0 (RCT15A, Black)</v>
      </c>
      <c r="F379" t="s">
        <v>17</v>
      </c>
      <c r="G379" t="str">
        <f t="shared" si="22"/>
        <v>USBCables</v>
      </c>
      <c r="H379" s="7" t="str">
        <f t="array" aca="1" ref="H379" ca="1">_xlfn.TEXTJOIN("", TRUE, IF((ROW(INDIRECT("1:" &amp; LEN(G379)))&gt;1) * (CODE(MID(G379, ROW(INDIRECT("1:" &amp; LEN(G379))), 1))&gt;=65) * (CODE(MID(G379, ROW(INDIRECT("1:" &amp; LEN(G379))), 1))&lt;=90), " " &amp; MID(G379, ROW(INDIRECT("1:" &amp; LEN(G379))), 1), MID(G379, ROW(INDIRECT("1:" &amp; LEN(G379))), 1)))</f>
        <v>U S B Cables</v>
      </c>
      <c r="I379">
        <v>199</v>
      </c>
      <c r="J379">
        <v>349</v>
      </c>
      <c r="K379" s="1">
        <v>0.43</v>
      </c>
      <c r="L379">
        <v>4</v>
      </c>
      <c r="M379" s="4">
        <v>43993</v>
      </c>
      <c r="N379" t="s">
        <v>28</v>
      </c>
      <c r="O379" t="str">
        <f t="shared" si="23"/>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379" t="s">
        <v>29</v>
      </c>
      <c r="Q379" t="s">
        <v>30</v>
      </c>
      <c r="R379" t="s">
        <v>31</v>
      </c>
      <c r="S379" t="s">
        <v>32</v>
      </c>
      <c r="T379" t="s">
        <v>33</v>
      </c>
      <c r="U379" t="s">
        <v>3253</v>
      </c>
      <c r="V379" t="s">
        <v>3254</v>
      </c>
    </row>
    <row r="380" spans="1:22" x14ac:dyDescent="0.25">
      <c r="A380" t="s">
        <v>3255</v>
      </c>
      <c r="B380" t="s">
        <v>3256</v>
      </c>
      <c r="C380" t="str">
        <f t="shared" si="20"/>
        <v>iQOO Z6 Lite 5G by vivo (Stellar Green, 6GB RAM, 128GB Storage) | World's First Snapdragon 4 Gen 1 | 120Hz Refresh Rate | 5000mAh Battery | Travel Adapter to be Purchased Separately</v>
      </c>
      <c r="D380" t="str" cm="1">
        <f t="array" ref="D380">PROPER(_xlfn.TEXTJOIN(" ", TRUE, INDEX(_xlfn.FILTERXML("&lt;t&gt;&lt;s&gt;" &amp; SUBSTITUTE(C380," ","&lt;/s&gt;&lt;s&gt;") &amp; "&lt;/s&gt;&lt;/t&gt;", "//s"), _xlfn.SEQUENCE(4))))</f>
        <v>Iqoo Z6 Lite 5G</v>
      </c>
      <c r="E380" t="str">
        <f t="shared" si="21"/>
        <v>(Stellar Green, 6GB RAM, 128GB Storage) | World's First Snapdragon 4 Gen 1 | 120Hz Refresh Rate | 5000mAh Battery | Travel Adapter to be Purchased Separately</v>
      </c>
      <c r="F380" t="s">
        <v>2950</v>
      </c>
      <c r="G380" t="str">
        <f t="shared" si="22"/>
        <v>Smartphones</v>
      </c>
      <c r="H380" s="7" t="str">
        <f t="array" aca="1" ref="H380" ca="1">_xlfn.TEXTJOIN("", TRUE, IF((ROW(INDIRECT("1:" &amp; LEN(G380)))&gt;1) * (CODE(MID(G380, ROW(INDIRECT("1:" &amp; LEN(G380))), 1))&gt;=65) * (CODE(MID(G380, ROW(INDIRECT("1:" &amp; LEN(G380))), 1))&lt;=90), " " &amp; MID(G380, ROW(INDIRECT("1:" &amp; LEN(G380))), 1), MID(G380, ROW(INDIRECT("1:" &amp; LEN(G380))), 1)))</f>
        <v>Smartphones</v>
      </c>
      <c r="I380" s="2">
        <v>15499</v>
      </c>
      <c r="J380" s="2">
        <v>18999</v>
      </c>
      <c r="K380" s="1">
        <v>0.18</v>
      </c>
      <c r="L380">
        <v>4.0999999999999996</v>
      </c>
      <c r="M380" s="4">
        <v>19252</v>
      </c>
      <c r="N380" t="s">
        <v>3257</v>
      </c>
      <c r="O380" t="str">
        <f t="shared" si="23"/>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v>
      </c>
      <c r="P380" t="s">
        <v>3258</v>
      </c>
      <c r="Q380" t="s">
        <v>3259</v>
      </c>
      <c r="R380" t="s">
        <v>3260</v>
      </c>
      <c r="S380" t="s">
        <v>3261</v>
      </c>
      <c r="T380" t="s">
        <v>3262</v>
      </c>
      <c r="U380" t="s">
        <v>3263</v>
      </c>
      <c r="V380" t="s">
        <v>3264</v>
      </c>
    </row>
    <row r="381" spans="1:22" x14ac:dyDescent="0.25">
      <c r="A381" t="s">
        <v>36</v>
      </c>
      <c r="B381" t="s">
        <v>37</v>
      </c>
      <c r="C381" t="str">
        <f t="shared" si="20"/>
        <v>Sounce Fast Phone Charging Cable and Data Sync USB Cable Compatible for iPhone 13, 12,11, X, 8, 7, 6, 5, iPad Air, Pro, Mini and iOS Devices</v>
      </c>
      <c r="D381" t="str" cm="1">
        <f t="array" ref="D381">PROPER(_xlfn.TEXTJOIN(" ", TRUE, INDEX(_xlfn.FILTERXML("&lt;t&gt;&lt;s&gt;" &amp; SUBSTITUTE(C381," ","&lt;/s&gt;&lt;s&gt;") &amp; "&lt;/s&gt;&lt;/t&gt;", "//s"), _xlfn.SEQUENCE(4))))</f>
        <v>Sounce Fast Phone Charging</v>
      </c>
      <c r="E381" t="str">
        <f t="shared" si="21"/>
        <v>Data Sync USB Cable Compatible for iPhone 13, 12,11, X, 8, 7, 6, 5, iPad Air, Pro, Mini and iOS Devices</v>
      </c>
      <c r="F381" t="s">
        <v>17</v>
      </c>
      <c r="G381" t="str">
        <f t="shared" si="22"/>
        <v>USBCables</v>
      </c>
      <c r="H381" s="7" t="str">
        <f t="array" aca="1" ref="H381" ca="1">_xlfn.TEXTJOIN("", TRUE, IF((ROW(INDIRECT("1:" &amp; LEN(G381)))&gt;1) * (CODE(MID(G381, ROW(INDIRECT("1:" &amp; LEN(G381))), 1))&gt;=65) * (CODE(MID(G381, ROW(INDIRECT("1:" &amp; LEN(G381))), 1))&lt;=90), " " &amp; MID(G381, ROW(INDIRECT("1:" &amp; LEN(G381))), 1), MID(G381, ROW(INDIRECT("1:" &amp; LEN(G381))), 1)))</f>
        <v>U S B Cables</v>
      </c>
      <c r="I381">
        <v>199</v>
      </c>
      <c r="J381">
        <v>999</v>
      </c>
      <c r="K381" s="1">
        <v>0.8</v>
      </c>
      <c r="L381">
        <v>3.9</v>
      </c>
      <c r="M381" s="4">
        <v>7928</v>
      </c>
      <c r="N381" t="s">
        <v>13045</v>
      </c>
      <c r="O381" t="str">
        <f t="shared" si="23"/>
        <v>Fast Charger&amp; Data Sync„Äë-With Built-In Safety Proctections And Four-Core Copper Wires Promote Maximum Signal Quality And Strength And Enhance Charging &amp; Data Transfer Speed With Up To 480 Mb/S Transferring Speed.|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381" t="s">
        <v>38</v>
      </c>
      <c r="Q381" t="s">
        <v>39</v>
      </c>
      <c r="R381" t="s">
        <v>40</v>
      </c>
      <c r="S381" t="s">
        <v>41</v>
      </c>
      <c r="T381" t="s">
        <v>3265</v>
      </c>
      <c r="U381" t="s">
        <v>3266</v>
      </c>
      <c r="V381" t="s">
        <v>3267</v>
      </c>
    </row>
    <row r="382" spans="1:22" x14ac:dyDescent="0.25">
      <c r="A382" t="s">
        <v>3268</v>
      </c>
      <c r="B382" t="s">
        <v>2909</v>
      </c>
      <c r="C382" t="str">
        <f t="shared" si="20"/>
        <v>Fire-Boltt Ninja Call Pro Plus 1.83" Smart Watch with Bluetooth Calling, AI Voice Assistance, 100 Sports Modes IP67 Rating, 240*280 Pixel High Resolution</v>
      </c>
      <c r="D382" t="str" cm="1">
        <f t="array" ref="D382">PROPER(_xlfn.TEXTJOIN(" ", TRUE, INDEX(_xlfn.FILTERXML("&lt;t&gt;&lt;s&gt;" &amp; SUBSTITUTE(C382," ","&lt;/s&gt;&lt;s&gt;") &amp; "&lt;/s&gt;&lt;/t&gt;", "//s"), _xlfn.SEQUENCE(4))))</f>
        <v>Fire-Boltt Ninja Call Pro</v>
      </c>
      <c r="E382" t="str">
        <f t="shared" si="21"/>
        <v>Smart Watch with Bluetooth Calling, AI Voice Assistance, 100 Sports Modes IP67 Rating, 240*280 Pixel High Resolution</v>
      </c>
      <c r="F382" t="s">
        <v>2910</v>
      </c>
      <c r="G382" t="str">
        <f t="shared" si="22"/>
        <v>SmartWatches</v>
      </c>
      <c r="H382" s="7" t="str">
        <f t="array" aca="1" ref="H382" ca="1">_xlfn.TEXTJOIN("", TRUE, IF((ROW(INDIRECT("1:" &amp; LEN(G382)))&gt;1) * (CODE(MID(G382, ROW(INDIRECT("1:" &amp; LEN(G382))), 1))&gt;=65) * (CODE(MID(G382, ROW(INDIRECT("1:" &amp; LEN(G382))), 1))&lt;=90), " " &amp; MID(G382, ROW(INDIRECT("1:" &amp; LEN(G382))), 1), MID(G382, ROW(INDIRECT("1:" &amp; LEN(G382))), 1)))</f>
        <v>Smart Watches</v>
      </c>
      <c r="I382" s="2">
        <v>1799</v>
      </c>
      <c r="J382" s="2">
        <v>19999</v>
      </c>
      <c r="K382" s="1">
        <v>0.91</v>
      </c>
      <c r="L382">
        <v>4.2</v>
      </c>
      <c r="M382" s="4">
        <v>13937</v>
      </c>
      <c r="N382" t="s">
        <v>13038</v>
      </c>
      <c r="O382" t="str">
        <f t="shared" si="23"/>
        <v>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82" t="s">
        <v>2911</v>
      </c>
      <c r="Q382" t="s">
        <v>2912</v>
      </c>
      <c r="R382" t="s">
        <v>2913</v>
      </c>
      <c r="S382" t="s">
        <v>2914</v>
      </c>
      <c r="T382" t="s">
        <v>2915</v>
      </c>
      <c r="U382" t="s">
        <v>3269</v>
      </c>
      <c r="V382" t="s">
        <v>3270</v>
      </c>
    </row>
    <row r="383" spans="1:22" x14ac:dyDescent="0.25">
      <c r="A383" t="s">
        <v>3271</v>
      </c>
      <c r="B383" t="s">
        <v>3272</v>
      </c>
      <c r="C383" t="str">
        <f t="shared" si="20"/>
        <v>Redmi 10A (Slate Grey, 4GB RAM, 64GB Storage) | 2 Ghz Octa Core Helio G25 | 5000 mAh Battery | Finger Print Sensor | Upto 5GB RAM with RAM Booster</v>
      </c>
      <c r="D383" t="str" cm="1">
        <f t="array" ref="D383">PROPER(_xlfn.TEXTJOIN(" ", TRUE, INDEX(_xlfn.FILTERXML("&lt;t&gt;&lt;s&gt;" &amp; SUBSTITUTE(C383," ","&lt;/s&gt;&lt;s&gt;") &amp; "&lt;/s&gt;&lt;/t&gt;", "//s"), _xlfn.SEQUENCE(4))))</f>
        <v>Redmi 10A (Slate Grey,</v>
      </c>
      <c r="E383" t="str">
        <f t="shared" si="21"/>
        <v>64GB Storage) | 2 Ghz Octa Core Helio G25 | 5000 mAh Battery | Finger Print Sensor | Upto 5GB RAM with RAM Booster</v>
      </c>
      <c r="F383" t="s">
        <v>2950</v>
      </c>
      <c r="G383" t="str">
        <f t="shared" si="22"/>
        <v>Smartphones</v>
      </c>
      <c r="H383" s="7" t="str">
        <f t="array" aca="1" ref="H383" ca="1">_xlfn.TEXTJOIN("", TRUE, IF((ROW(INDIRECT("1:" &amp; LEN(G383)))&gt;1) * (CODE(MID(G383, ROW(INDIRECT("1:" &amp; LEN(G383))), 1))&gt;=65) * (CODE(MID(G383, ROW(INDIRECT("1:" &amp; LEN(G383))), 1))&lt;=90), " " &amp; MID(G383, ROW(INDIRECT("1:" &amp; LEN(G383))), 1), MID(G383, ROW(INDIRECT("1:" &amp; LEN(G383))), 1)))</f>
        <v>Smartphones</v>
      </c>
      <c r="I383" s="2">
        <v>8999</v>
      </c>
      <c r="J383" s="2">
        <v>11999</v>
      </c>
      <c r="K383" s="1">
        <v>0.25</v>
      </c>
      <c r="L383">
        <v>4</v>
      </c>
      <c r="M383" s="4">
        <v>12796</v>
      </c>
      <c r="N383" t="s">
        <v>3056</v>
      </c>
      <c r="O383" t="str">
        <f t="shared" si="23"/>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v>
      </c>
      <c r="P383" t="s">
        <v>3057</v>
      </c>
      <c r="Q383" t="s">
        <v>3058</v>
      </c>
      <c r="R383" t="s">
        <v>3059</v>
      </c>
      <c r="S383" t="s">
        <v>3060</v>
      </c>
      <c r="T383" t="s">
        <v>3061</v>
      </c>
      <c r="U383" t="s">
        <v>3273</v>
      </c>
      <c r="V383" t="s">
        <v>3274</v>
      </c>
    </row>
    <row r="384" spans="1:22" x14ac:dyDescent="0.25">
      <c r="A384" t="s">
        <v>3275</v>
      </c>
      <c r="B384" t="s">
        <v>3276</v>
      </c>
      <c r="C384" t="str">
        <f t="shared" si="20"/>
        <v>Duracell 38W Fast Car Charger Adapter with Dual Output. Quick Charge, Type C PD 20W and Qualcomm Certified 3.0 Compatible for iPhone, All Smartphones, Tablets and More (Copper and Black)</v>
      </c>
      <c r="D384" t="str" cm="1">
        <f t="array" ref="D384">PROPER(_xlfn.TEXTJOIN(" ", TRUE, INDEX(_xlfn.FILTERXML("&lt;t&gt;&lt;s&gt;" &amp; SUBSTITUTE(C384," ","&lt;/s&gt;&lt;s&gt;") &amp; "&lt;/s&gt;&lt;/t&gt;", "//s"), _xlfn.SEQUENCE(4))))</f>
        <v>Duracell 38W Fast Car</v>
      </c>
      <c r="E384" t="str">
        <f t="shared" si="21"/>
        <v>with Dual Output. Quick Charge, Type C PD 20W and Qualcomm Certified 3.0 Compatible for iPhone, All Smartphones, Tablets and More (Copper and Black)</v>
      </c>
      <c r="F384" t="s">
        <v>3066</v>
      </c>
      <c r="G384" t="str">
        <f t="shared" si="22"/>
        <v>AutomobileChargers</v>
      </c>
      <c r="H384" s="7" t="str">
        <f t="array" aca="1" ref="H384" ca="1">_xlfn.TEXTJOIN("", TRUE, IF((ROW(INDIRECT("1:" &amp; LEN(G384)))&gt;1) * (CODE(MID(G384, ROW(INDIRECT("1:" &amp; LEN(G384))), 1))&gt;=65) * (CODE(MID(G384, ROW(INDIRECT("1:" &amp; LEN(G384))), 1))&lt;=90), " " &amp; MID(G384, ROW(INDIRECT("1:" &amp; LEN(G384))), 1), MID(G384, ROW(INDIRECT("1:" &amp; LEN(G384))), 1)))</f>
        <v>Automobile Chargers</v>
      </c>
      <c r="I384">
        <v>873</v>
      </c>
      <c r="J384" s="2">
        <v>1699</v>
      </c>
      <c r="K384" s="1">
        <v>0.49</v>
      </c>
      <c r="L384">
        <v>4.4000000000000004</v>
      </c>
      <c r="M384" s="4">
        <v>1680</v>
      </c>
      <c r="N384" t="s">
        <v>3277</v>
      </c>
      <c r="O384" t="str">
        <f t="shared" si="23"/>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v>
      </c>
      <c r="P384" t="s">
        <v>3278</v>
      </c>
      <c r="Q384" t="s">
        <v>3279</v>
      </c>
      <c r="R384" t="s">
        <v>3280</v>
      </c>
      <c r="S384" t="s">
        <v>3281</v>
      </c>
      <c r="T384" t="s">
        <v>3282</v>
      </c>
      <c r="U384" t="s">
        <v>3283</v>
      </c>
      <c r="V384" t="s">
        <v>3284</v>
      </c>
    </row>
    <row r="385" spans="1:22" x14ac:dyDescent="0.25">
      <c r="A385" t="s">
        <v>3285</v>
      </c>
      <c r="B385" t="s">
        <v>3286</v>
      </c>
      <c r="C385" t="str">
        <f t="shared" si="20"/>
        <v>realme narzo 50 (Speed Blue, 4GB RAM+64GB Storage) Helio G96 Processor | 50MP AI Triple Camera | 120Hz Ultra Smooth Display</v>
      </c>
      <c r="D385" t="str" cm="1">
        <f t="array" ref="D385">PROPER(_xlfn.TEXTJOIN(" ", TRUE, INDEX(_xlfn.FILTERXML("&lt;t&gt;&lt;s&gt;" &amp; SUBSTITUTE(C385," ","&lt;/s&gt;&lt;s&gt;") &amp; "&lt;/s&gt;&lt;/t&gt;", "//s"), _xlfn.SEQUENCE(4))))</f>
        <v>Realme Narzo 50 (Speed</v>
      </c>
      <c r="E385" t="str">
        <f t="shared" si="21"/>
        <v>RAM+64GB Storage) Helio G96 Processor | 50MP AI Triple Camera | 120Hz Ultra Smooth Display</v>
      </c>
      <c r="F385" t="s">
        <v>2950</v>
      </c>
      <c r="G385" t="str">
        <f t="shared" si="22"/>
        <v>Smartphones</v>
      </c>
      <c r="H385" s="7" t="str">
        <f t="array" aca="1" ref="H385" ca="1">_xlfn.TEXTJOIN("", TRUE, IF((ROW(INDIRECT("1:" &amp; LEN(G385)))&gt;1) * (CODE(MID(G385, ROW(INDIRECT("1:" &amp; LEN(G385))), 1))&gt;=65) * (CODE(MID(G385, ROW(INDIRECT("1:" &amp; LEN(G385))), 1))&lt;=90), " " &amp; MID(G385, ROW(INDIRECT("1:" &amp; LEN(G385))), 1), MID(G385, ROW(INDIRECT("1:" &amp; LEN(G385))), 1)))</f>
        <v>Smartphones</v>
      </c>
      <c r="I385" s="2">
        <v>12999</v>
      </c>
      <c r="J385" s="2">
        <v>15999</v>
      </c>
      <c r="K385" s="1">
        <v>0.19</v>
      </c>
      <c r="L385">
        <v>4.2</v>
      </c>
      <c r="M385" s="4">
        <v>13246</v>
      </c>
      <c r="N385" t="s">
        <v>3287</v>
      </c>
      <c r="O385" t="str">
        <f t="shared" si="23"/>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v>
      </c>
      <c r="P385" t="s">
        <v>3288</v>
      </c>
      <c r="Q385" t="s">
        <v>3289</v>
      </c>
      <c r="R385" t="s">
        <v>3290</v>
      </c>
      <c r="S385" t="s">
        <v>3291</v>
      </c>
      <c r="T385" t="s">
        <v>3292</v>
      </c>
      <c r="U385" t="s">
        <v>3293</v>
      </c>
      <c r="V385" t="s">
        <v>3294</v>
      </c>
    </row>
    <row r="386" spans="1:22" x14ac:dyDescent="0.25">
      <c r="A386" t="s">
        <v>3295</v>
      </c>
      <c r="B386" t="s">
        <v>3296</v>
      </c>
      <c r="C386" t="str">
        <f t="shared" ref="C386:C449" si="24">TRIM(SUBSTITUTE(SUBSTITUTE(SUBSTITUTE(SUBSTITUTE(SUBSTITUTE(SUBSTITUTE(B386,"&amp;","and"),"&lt;",""),"&gt;",""),"/"," "),CHAR(160)," "),CHAR(10)," "))</f>
        <v>WeCool Bluetooth Extendable Selfie Sticks with Wireless Remote and Tripod Stand, 3-in-1 Multifunctional Selfie Stick with Tripod Stand Compatible with iPhone OnePlus Samsung Oppo Vivo and All Phones</v>
      </c>
      <c r="D386" t="str" cm="1">
        <f t="array" ref="D386">PROPER(_xlfn.TEXTJOIN(" ", TRUE, INDEX(_xlfn.FILTERXML("&lt;t&gt;&lt;s&gt;" &amp; SUBSTITUTE(C386," ","&lt;/s&gt;&lt;s&gt;") &amp; "&lt;/s&gt;&lt;/t&gt;", "//s"), _xlfn.SEQUENCE(4))))</f>
        <v>Wecool Bluetooth Extendable Selfie</v>
      </c>
      <c r="E386" t="str">
        <f t="shared" si="21"/>
        <v>Wireless Remote and Tripod Stand, 3-in-1 Multifunctional Selfie Stick with Tripod Stand Compatible with iPhone OnePlus Samsung Oppo Vivo and All Phones</v>
      </c>
      <c r="F386" t="s">
        <v>3297</v>
      </c>
      <c r="G386" t="str">
        <f t="shared" si="22"/>
        <v>Tripods</v>
      </c>
      <c r="H386" s="7" t="str">
        <f t="array" aca="1" ref="H386" ca="1">_xlfn.TEXTJOIN("", TRUE, IF((ROW(INDIRECT("1:" &amp; LEN(G386)))&gt;1) * (CODE(MID(G386, ROW(INDIRECT("1:" &amp; LEN(G386))), 1))&gt;=65) * (CODE(MID(G386, ROW(INDIRECT("1:" &amp; LEN(G386))), 1))&lt;=90), " " &amp; MID(G386, ROW(INDIRECT("1:" &amp; LEN(G386))), 1), MID(G386, ROW(INDIRECT("1:" &amp; LEN(G386))), 1)))</f>
        <v>Tripods</v>
      </c>
      <c r="I386">
        <v>539</v>
      </c>
      <c r="J386" s="2">
        <v>1599</v>
      </c>
      <c r="K386" s="1">
        <v>0.66</v>
      </c>
      <c r="L386">
        <v>3.8</v>
      </c>
      <c r="M386" s="4">
        <v>14648</v>
      </c>
      <c r="N386" t="s">
        <v>3298</v>
      </c>
      <c r="O386" t="str">
        <f t="shared" si="23"/>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v>
      </c>
      <c r="P386" t="s">
        <v>3299</v>
      </c>
      <c r="Q386" t="s">
        <v>3300</v>
      </c>
      <c r="R386" t="s">
        <v>3301</v>
      </c>
      <c r="S386" t="s">
        <v>3302</v>
      </c>
      <c r="T386" t="s">
        <v>3303</v>
      </c>
      <c r="U386" t="s">
        <v>3304</v>
      </c>
      <c r="V386" t="s">
        <v>3305</v>
      </c>
    </row>
    <row r="387" spans="1:22" x14ac:dyDescent="0.25">
      <c r="A387" t="s">
        <v>3306</v>
      </c>
      <c r="B387" t="s">
        <v>2919</v>
      </c>
      <c r="C387" t="str">
        <f t="shared" si="24"/>
        <v>Fire-Boltt Phoenix Smart Watch with Bluetooth Calling 1.3",120+ Sports Modes, 240*240 PX High Res with SpO2, Heart Rate Monitoring and IP67 Rating</v>
      </c>
      <c r="D387" t="str" cm="1">
        <f t="array" ref="D387">PROPER(_xlfn.TEXTJOIN(" ", TRUE, INDEX(_xlfn.FILTERXML("&lt;t&gt;&lt;s&gt;" &amp; SUBSTITUTE(C387," ","&lt;/s&gt;&lt;s&gt;") &amp; "&lt;/s&gt;&lt;/t&gt;", "//s"), _xlfn.SEQUENCE(4))))</f>
        <v>Fire-Boltt Phoenix Smart Watch</v>
      </c>
      <c r="E387" t="str">
        <f t="shared" ref="E387:E450" si="25">IFERROR(TRIM(MID(C387, FIND("~", SUBSTITUTE(C387, " ", "~", 6)) + 1, LEN(C387))), "")</f>
        <v>Calling 1.3",120+ Sports Modes, 240*240 PX High Res with SpO2, Heart Rate Monitoring and IP67 Rating</v>
      </c>
      <c r="F387" t="s">
        <v>2910</v>
      </c>
      <c r="G387" t="str">
        <f t="shared" ref="G387:G450" si="26">TRIM(RIGHT(SUBSTITUTE(F387, "|", REPT(" ", 100)), 100))</f>
        <v>SmartWatches</v>
      </c>
      <c r="H387" s="7" t="str">
        <f t="array" aca="1" ref="H387" ca="1">_xlfn.TEXTJOIN("", TRUE, IF((ROW(INDIRECT("1:" &amp; LEN(G387)))&gt;1) * (CODE(MID(G387, ROW(INDIRECT("1:" &amp; LEN(G387))), 1))&gt;=65) * (CODE(MID(G387, ROW(INDIRECT("1:" &amp; LEN(G387))), 1))&lt;=90), " " &amp; MID(G387, ROW(INDIRECT("1:" &amp; LEN(G387))), 1), MID(G387, ROW(INDIRECT("1:" &amp; LEN(G387))), 1)))</f>
        <v>Smart Watches</v>
      </c>
      <c r="I387" s="2">
        <v>1999</v>
      </c>
      <c r="J387" s="2">
        <v>9999</v>
      </c>
      <c r="K387" s="1">
        <v>0.8</v>
      </c>
      <c r="L387">
        <v>4.3</v>
      </c>
      <c r="M387" s="4">
        <v>27696</v>
      </c>
      <c r="N387" t="s">
        <v>13046</v>
      </c>
      <c r="O387" t="str">
        <f t="shared" ref="O387:O450" si="27">PROPER(TRIM(SUBSTITUTE(SUBSTITUTE(SUBSTITUTE(SUBSTITUTE(SUBSTITUTE(SUBSTITUTE(SUBSTITUTE(SUBSTITUTE(SUBSTITUTE(N387,CHAR(10)," "),CHAR(13)," "),CHAR(160)," "), "•", ""), "  ", " "), "..", "."), ",,", ","), " ,", ","), ", ", ", ")))</f>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v>
      </c>
      <c r="P387" t="s">
        <v>2920</v>
      </c>
      <c r="Q387" t="s">
        <v>2921</v>
      </c>
      <c r="R387" t="s">
        <v>2922</v>
      </c>
      <c r="S387" t="s">
        <v>2923</v>
      </c>
      <c r="T387" t="s">
        <v>2924</v>
      </c>
      <c r="U387" t="s">
        <v>3307</v>
      </c>
      <c r="V387" t="s">
        <v>3308</v>
      </c>
    </row>
    <row r="388" spans="1:22" x14ac:dyDescent="0.25">
      <c r="A388" t="s">
        <v>3309</v>
      </c>
      <c r="B388" t="s">
        <v>3310</v>
      </c>
      <c r="C388" t="str">
        <f t="shared" si="24"/>
        <v>OPPO A74 5G (Fantastic Purple,6GB RAM,128GB Storage) with No Cost EMI Additional Exchange Offers</v>
      </c>
      <c r="D388" t="str" cm="1">
        <f t="array" ref="D388">PROPER(_xlfn.TEXTJOIN(" ", TRUE, INDEX(_xlfn.FILTERXML("&lt;t&gt;&lt;s&gt;" &amp; SUBSTITUTE(C388," ","&lt;/s&gt;&lt;s&gt;") &amp; "&lt;/s&gt;&lt;/t&gt;", "//s"), _xlfn.SEQUENCE(4))))</f>
        <v>Oppo A74 5G (Fantastic</v>
      </c>
      <c r="E388" t="str">
        <f t="shared" si="25"/>
        <v>Storage) with No Cost EMI Additional Exchange Offers</v>
      </c>
      <c r="F388" t="s">
        <v>2950</v>
      </c>
      <c r="G388" t="str">
        <f t="shared" si="26"/>
        <v>Smartphones</v>
      </c>
      <c r="H388" s="7" t="str">
        <f t="array" aca="1" ref="H388" ca="1">_xlfn.TEXTJOIN("", TRUE, IF((ROW(INDIRECT("1:" &amp; LEN(G388)))&gt;1) * (CODE(MID(G388, ROW(INDIRECT("1:" &amp; LEN(G388))), 1))&gt;=65) * (CODE(MID(G388, ROW(INDIRECT("1:" &amp; LEN(G388))), 1))&lt;=90), " " &amp; MID(G388, ROW(INDIRECT("1:" &amp; LEN(G388))), 1), MID(G388, ROW(INDIRECT("1:" &amp; LEN(G388))), 1)))</f>
        <v>Smartphones</v>
      </c>
      <c r="I388" s="2">
        <v>15490</v>
      </c>
      <c r="J388" s="2">
        <v>20990</v>
      </c>
      <c r="K388" s="1">
        <v>0.26</v>
      </c>
      <c r="L388">
        <v>4.2</v>
      </c>
      <c r="M388" s="4">
        <v>32916</v>
      </c>
      <c r="N388" t="s">
        <v>3311</v>
      </c>
      <c r="O388" t="str">
        <f t="shared" si="27"/>
        <v>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v>
      </c>
      <c r="P388" t="s">
        <v>3312</v>
      </c>
      <c r="Q388" t="s">
        <v>3313</v>
      </c>
      <c r="R388" t="s">
        <v>3314</v>
      </c>
      <c r="S388" t="s">
        <v>3315</v>
      </c>
      <c r="T388" t="s">
        <v>3316</v>
      </c>
      <c r="U388" t="s">
        <v>3317</v>
      </c>
      <c r="V388" t="s">
        <v>3318</v>
      </c>
    </row>
    <row r="389" spans="1:22" x14ac:dyDescent="0.25">
      <c r="A389" t="s">
        <v>3319</v>
      </c>
      <c r="B389" t="s">
        <v>3320</v>
      </c>
      <c r="C389" t="str">
        <f t="shared" si="24"/>
        <v>Redmi Note 11 Pro + 5G (Stealth Black, 6GB RAM, 128GB Storage) | 67W Turbo Charge | 120Hz Super AMOLED Display | Additional Exchange Offers | Charger Included</v>
      </c>
      <c r="D389" t="str" cm="1">
        <f t="array" ref="D389">PROPER(_xlfn.TEXTJOIN(" ", TRUE, INDEX(_xlfn.FILTERXML("&lt;t&gt;&lt;s&gt;" &amp; SUBSTITUTE(C389," ","&lt;/s&gt;&lt;s&gt;") &amp; "&lt;/s&gt;&lt;/t&gt;", "//s"), _xlfn.SEQUENCE(4))))</f>
        <v>Redmi Note 11 Pro</v>
      </c>
      <c r="E389" t="str">
        <f t="shared" si="25"/>
        <v>(Stealth Black, 6GB RAM, 128GB Storage) | 67W Turbo Charge | 120Hz Super AMOLED Display | Additional Exchange Offers | Charger Included</v>
      </c>
      <c r="F389" t="s">
        <v>2950</v>
      </c>
      <c r="G389" t="str">
        <f t="shared" si="26"/>
        <v>Smartphones</v>
      </c>
      <c r="H389" s="7" t="str">
        <f t="array" aca="1" ref="H389" ca="1">_xlfn.TEXTJOIN("", TRUE, IF((ROW(INDIRECT("1:" &amp; LEN(G389)))&gt;1) * (CODE(MID(G389, ROW(INDIRECT("1:" &amp; LEN(G389))), 1))&gt;=65) * (CODE(MID(G389, ROW(INDIRECT("1:" &amp; LEN(G389))), 1))&lt;=90), " " &amp; MID(G389, ROW(INDIRECT("1:" &amp; LEN(G389))), 1), MID(G389, ROW(INDIRECT("1:" &amp; LEN(G389))), 1)))</f>
        <v>Smartphones</v>
      </c>
      <c r="I389" s="2">
        <v>19999</v>
      </c>
      <c r="J389" s="2">
        <v>24999</v>
      </c>
      <c r="K389" s="1">
        <v>0.2</v>
      </c>
      <c r="L389">
        <v>3.9</v>
      </c>
      <c r="M389" s="4">
        <v>25824</v>
      </c>
      <c r="N389" t="s">
        <v>3321</v>
      </c>
      <c r="O389" t="str">
        <f t="shared" si="27"/>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v>
      </c>
      <c r="P389" t="s">
        <v>3322</v>
      </c>
      <c r="Q389" t="s">
        <v>3323</v>
      </c>
      <c r="R389" t="s">
        <v>3324</v>
      </c>
      <c r="S389" t="s">
        <v>3325</v>
      </c>
      <c r="T389" t="s">
        <v>3326</v>
      </c>
      <c r="U389" t="s">
        <v>3327</v>
      </c>
      <c r="V389" t="s">
        <v>3328</v>
      </c>
    </row>
    <row r="390" spans="1:22" x14ac:dyDescent="0.25">
      <c r="A390" t="s">
        <v>3329</v>
      </c>
      <c r="B390" t="s">
        <v>3330</v>
      </c>
      <c r="C390" t="str">
        <f t="shared" si="24"/>
        <v>Samsung Original 25W USB Travel Lightning Adapter for Cellular Phones, Black</v>
      </c>
      <c r="D390" t="str" cm="1">
        <f t="array" ref="D390">PROPER(_xlfn.TEXTJOIN(" ", TRUE, INDEX(_xlfn.FILTERXML("&lt;t&gt;&lt;s&gt;" &amp; SUBSTITUTE(C390," ","&lt;/s&gt;&lt;s&gt;") &amp; "&lt;/s&gt;&lt;/t&gt;", "//s"), _xlfn.SEQUENCE(4))))</f>
        <v>Samsung Original 25W Usb</v>
      </c>
      <c r="E390" t="str">
        <f t="shared" si="25"/>
        <v>Adapter for Cellular Phones, Black</v>
      </c>
      <c r="F390" t="s">
        <v>3120</v>
      </c>
      <c r="G390" t="str">
        <f t="shared" si="26"/>
        <v>WallChargers</v>
      </c>
      <c r="H390" s="7" t="str">
        <f t="array" aca="1" ref="H390" ca="1">_xlfn.TEXTJOIN("", TRUE, IF((ROW(INDIRECT("1:" &amp; LEN(G390)))&gt;1) * (CODE(MID(G390, ROW(INDIRECT("1:" &amp; LEN(G390))), 1))&gt;=65) * (CODE(MID(G390, ROW(INDIRECT("1:" &amp; LEN(G390))), 1))&lt;=90), " " &amp; MID(G390, ROW(INDIRECT("1:" &amp; LEN(G390))), 1), MID(G390, ROW(INDIRECT("1:" &amp; LEN(G390))), 1)))</f>
        <v>Wall Chargers</v>
      </c>
      <c r="I390" s="2">
        <v>1075</v>
      </c>
      <c r="J390" s="2">
        <v>1699</v>
      </c>
      <c r="K390" s="1">
        <v>0.37</v>
      </c>
      <c r="L390">
        <v>4.4000000000000004</v>
      </c>
      <c r="M390" s="4">
        <v>7462</v>
      </c>
      <c r="N390" t="s">
        <v>3331</v>
      </c>
      <c r="O390" t="str">
        <f t="shared" si="27"/>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v>
      </c>
      <c r="P390" t="s">
        <v>3332</v>
      </c>
      <c r="Q390" t="s">
        <v>3333</v>
      </c>
      <c r="R390" t="s">
        <v>3334</v>
      </c>
      <c r="S390" t="s">
        <v>3335</v>
      </c>
      <c r="T390" t="s">
        <v>3336</v>
      </c>
      <c r="U390" t="s">
        <v>3337</v>
      </c>
      <c r="V390" t="s">
        <v>3338</v>
      </c>
    </row>
    <row r="391" spans="1:22" x14ac:dyDescent="0.25">
      <c r="A391" t="s">
        <v>3339</v>
      </c>
      <c r="B391" t="s">
        <v>3340</v>
      </c>
      <c r="C391" t="str">
        <f t="shared" si="24"/>
        <v>realme Buds Classic Wired in Ear Earphones with Mic (Black)</v>
      </c>
      <c r="D391" t="str" cm="1">
        <f t="array" ref="D391">PROPER(_xlfn.TEXTJOIN(" ", TRUE, INDEX(_xlfn.FILTERXML("&lt;t&gt;&lt;s&gt;" &amp; SUBSTITUTE(C391," ","&lt;/s&gt;&lt;s&gt;") &amp; "&lt;/s&gt;&lt;/t&gt;", "//s"), _xlfn.SEQUENCE(4))))</f>
        <v>Realme Buds Classic Wired</v>
      </c>
      <c r="E391" t="str">
        <f t="shared" si="25"/>
        <v>Earphones with Mic (Black)</v>
      </c>
      <c r="F391" t="s">
        <v>3025</v>
      </c>
      <c r="G391" t="str">
        <f t="shared" si="26"/>
        <v>In-Ear</v>
      </c>
      <c r="H391" s="7" t="str">
        <f t="array" aca="1" ref="H391" ca="1">_xlfn.TEXTJOIN("", TRUE, IF((ROW(INDIRECT("1:" &amp; LEN(G391)))&gt;1) * (CODE(MID(G391, ROW(INDIRECT("1:" &amp; LEN(G391))), 1))&gt;=65) * (CODE(MID(G391, ROW(INDIRECT("1:" &amp; LEN(G391))), 1))&lt;=90), " " &amp; MID(G391, ROW(INDIRECT("1:" &amp; LEN(G391))), 1), MID(G391, ROW(INDIRECT("1:" &amp; LEN(G391))), 1)))</f>
        <v>In- Ear</v>
      </c>
      <c r="I391">
        <v>399</v>
      </c>
      <c r="J391">
        <v>699</v>
      </c>
      <c r="K391" s="1">
        <v>0.43</v>
      </c>
      <c r="L391">
        <v>4</v>
      </c>
      <c r="M391" s="4">
        <v>37817</v>
      </c>
      <c r="N391" t="s">
        <v>3341</v>
      </c>
      <c r="O391" t="str">
        <f t="shared" si="27"/>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v>
      </c>
      <c r="P391" t="s">
        <v>3342</v>
      </c>
      <c r="Q391" t="s">
        <v>3343</v>
      </c>
      <c r="R391" t="s">
        <v>3344</v>
      </c>
      <c r="S391" t="s">
        <v>3345</v>
      </c>
      <c r="T391" t="s">
        <v>3346</v>
      </c>
      <c r="U391" t="s">
        <v>3347</v>
      </c>
      <c r="V391" t="s">
        <v>3348</v>
      </c>
    </row>
    <row r="392" spans="1:22" x14ac:dyDescent="0.25">
      <c r="A392" t="s">
        <v>3349</v>
      </c>
      <c r="B392" t="s">
        <v>3350</v>
      </c>
      <c r="C392" t="str">
        <f t="shared" si="24"/>
        <v>Noise ColorFit Pulse Grand Smart Watch with 1.69" HD Display, 60 Sports Modes, 150 Watch Faces, Spo2 Monitoring, Call Notification, Quick Replies to Text and Calls (Rose Pink)</v>
      </c>
      <c r="D392" t="str" cm="1">
        <f t="array" ref="D392">PROPER(_xlfn.TEXTJOIN(" ", TRUE, INDEX(_xlfn.FILTERXML("&lt;t&gt;&lt;s&gt;" &amp; SUBSTITUTE(C392," ","&lt;/s&gt;&lt;s&gt;") &amp; "&lt;/s&gt;&lt;/t&gt;", "//s"), _xlfn.SEQUENCE(4))))</f>
        <v>Noise Colorfit Pulse Grand</v>
      </c>
      <c r="E392" t="str">
        <f t="shared" si="25"/>
        <v>with 1.69" HD Display, 60 Sports Modes, 150 Watch Faces, Spo2 Monitoring, Call Notification, Quick Replies to Text and Calls (Rose Pink)</v>
      </c>
      <c r="F392" t="s">
        <v>2910</v>
      </c>
      <c r="G392" t="str">
        <f t="shared" si="26"/>
        <v>SmartWatches</v>
      </c>
      <c r="H392" s="7" t="str">
        <f t="array" aca="1" ref="H392" ca="1">_xlfn.TEXTJOIN("", TRUE, IF((ROW(INDIRECT("1:" &amp; LEN(G392)))&gt;1) * (CODE(MID(G392, ROW(INDIRECT("1:" &amp; LEN(G392))), 1))&gt;=65) * (CODE(MID(G392, ROW(INDIRECT("1:" &amp; LEN(G392))), 1))&lt;=90), " " &amp; MID(G392, ROW(INDIRECT("1:" &amp; LEN(G392))), 1), MID(G392, ROW(INDIRECT("1:" &amp; LEN(G392))), 1)))</f>
        <v>Smart Watches</v>
      </c>
      <c r="I392" s="2">
        <v>1999</v>
      </c>
      <c r="J392" s="2">
        <v>3990</v>
      </c>
      <c r="K392" s="1">
        <v>0.5</v>
      </c>
      <c r="L392">
        <v>4</v>
      </c>
      <c r="M392" s="4">
        <v>30254</v>
      </c>
      <c r="N392" t="s">
        <v>3351</v>
      </c>
      <c r="O392" t="str">
        <f t="shared" si="27"/>
        <v>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v>
      </c>
      <c r="P392" t="s">
        <v>3132</v>
      </c>
      <c r="Q392" t="s">
        <v>3133</v>
      </c>
      <c r="R392" t="s">
        <v>3134</v>
      </c>
      <c r="S392" t="s">
        <v>3135</v>
      </c>
      <c r="T392" t="s">
        <v>3136</v>
      </c>
      <c r="U392" t="s">
        <v>3352</v>
      </c>
      <c r="V392" t="s">
        <v>3353</v>
      </c>
    </row>
    <row r="393" spans="1:22" x14ac:dyDescent="0.25">
      <c r="A393" t="s">
        <v>3354</v>
      </c>
      <c r="B393" t="s">
        <v>3355</v>
      </c>
      <c r="C393" t="str">
        <f t="shared" si="24"/>
        <v>boAt Wave Call Smart Watch, Smart Talk with Advanced Dedicated Bluetooth Calling Chip, 1.69‚Äù HD Display with 550 NITS and 70% Color Gamut, 150+ Watch Faces, Multi-Sport Modes, HR, SpO2, IP68(Mauve)</v>
      </c>
      <c r="D393" t="str" cm="1">
        <f t="array" ref="D393">PROPER(_xlfn.TEXTJOIN(" ", TRUE, INDEX(_xlfn.FILTERXML("&lt;t&gt;&lt;s&gt;" &amp; SUBSTITUTE(C393," ","&lt;/s&gt;&lt;s&gt;") &amp; "&lt;/s&gt;&lt;/t&gt;", "//s"), _xlfn.SEQUENCE(4))))</f>
        <v>Boat Wave Call Smart</v>
      </c>
      <c r="E393" t="str">
        <f t="shared" si="25"/>
        <v>Talk with Advanced Dedicated Bluetooth Calling Chip, 1.69‚Äù HD Display with 550 NITS and 70% Color Gamut, 150+ Watch Faces, Multi-Sport Modes, HR, SpO2, IP68(Mauve)</v>
      </c>
      <c r="F393" t="s">
        <v>2910</v>
      </c>
      <c r="G393" t="str">
        <f t="shared" si="26"/>
        <v>SmartWatches</v>
      </c>
      <c r="H393" s="7" t="str">
        <f t="array" aca="1" ref="H393" ca="1">_xlfn.TEXTJOIN("", TRUE, IF((ROW(INDIRECT("1:" &amp; LEN(G393)))&gt;1) * (CODE(MID(G393, ROW(INDIRECT("1:" &amp; LEN(G393))), 1))&gt;=65) * (CODE(MID(G393, ROW(INDIRECT("1:" &amp; LEN(G393))), 1))&lt;=90), " " &amp; MID(G393, ROW(INDIRECT("1:" &amp; LEN(G393))), 1), MID(G393, ROW(INDIRECT("1:" &amp; LEN(G393))), 1)))</f>
        <v>Smart Watches</v>
      </c>
      <c r="I393" s="2">
        <v>1999</v>
      </c>
      <c r="J393" s="2">
        <v>7990</v>
      </c>
      <c r="K393" s="1">
        <v>0.75</v>
      </c>
      <c r="L393">
        <v>3.8</v>
      </c>
      <c r="M393" s="4">
        <v>17831</v>
      </c>
      <c r="N393" t="s">
        <v>2929</v>
      </c>
      <c r="O393" t="str">
        <f t="shared" si="27"/>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393" t="s">
        <v>2930</v>
      </c>
      <c r="Q393" t="s">
        <v>2931</v>
      </c>
      <c r="R393" t="s">
        <v>2932</v>
      </c>
      <c r="S393" t="s">
        <v>2933</v>
      </c>
      <c r="T393" t="s">
        <v>2934</v>
      </c>
      <c r="U393" t="s">
        <v>3356</v>
      </c>
      <c r="V393" t="s">
        <v>3357</v>
      </c>
    </row>
    <row r="394" spans="1:22" x14ac:dyDescent="0.25">
      <c r="A394" t="s">
        <v>45</v>
      </c>
      <c r="B394" t="s">
        <v>46</v>
      </c>
      <c r="C394" t="str">
        <f t="shared" si="24"/>
        <v>boAt Deuce USB 300 2 in 1 Type-C and Micro USB Stress Resistant, Tangle-Free, Sturdy Cable with 3A Fast Charging and 480mbps Data Transmission, 10000+ Bends Lifespan and Extended 1.5m Length(Martian Red)</v>
      </c>
      <c r="D394" t="str" cm="1">
        <f t="array" ref="D394">PROPER(_xlfn.TEXTJOIN(" ", TRUE, INDEX(_xlfn.FILTERXML("&lt;t&gt;&lt;s&gt;" &amp; SUBSTITUTE(C394," ","&lt;/s&gt;&lt;s&gt;") &amp; "&lt;/s&gt;&lt;/t&gt;", "//s"), _xlfn.SEQUENCE(4))))</f>
        <v>Boat Deuce Usb 300</v>
      </c>
      <c r="E394" t="str">
        <f t="shared" si="25"/>
        <v>1 Type-C and Micro USB Stress Resistant, Tangle-Free, Sturdy Cable with 3A Fast Charging and 480mbps Data Transmission, 10000+ Bends Lifespan and Extended 1.5m Length(Martian Red)</v>
      </c>
      <c r="F394" t="s">
        <v>17</v>
      </c>
      <c r="G394" t="str">
        <f t="shared" si="26"/>
        <v>USBCables</v>
      </c>
      <c r="H394" s="7" t="str">
        <f t="array" aca="1" ref="H394" ca="1">_xlfn.TEXTJOIN("", TRUE, IF((ROW(INDIRECT("1:" &amp; LEN(G394)))&gt;1) * (CODE(MID(G394, ROW(INDIRECT("1:" &amp; LEN(G394))), 1))&gt;=65) * (CODE(MID(G394, ROW(INDIRECT("1:" &amp; LEN(G394))), 1))&lt;=90), " " &amp; MID(G394, ROW(INDIRECT("1:" &amp; LEN(G394))), 1), MID(G394, ROW(INDIRECT("1:" &amp; LEN(G394))), 1)))</f>
        <v>U S B Cables</v>
      </c>
      <c r="I394">
        <v>329</v>
      </c>
      <c r="J394">
        <v>699</v>
      </c>
      <c r="K394" s="1">
        <v>0.53</v>
      </c>
      <c r="L394">
        <v>4.2</v>
      </c>
      <c r="M394" s="4">
        <v>94364</v>
      </c>
      <c r="N394" t="s">
        <v>47</v>
      </c>
      <c r="O394" t="str">
        <f t="shared" si="27"/>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v>
      </c>
      <c r="P394" t="s">
        <v>48</v>
      </c>
      <c r="Q394" t="s">
        <v>49</v>
      </c>
      <c r="R394" t="s">
        <v>50</v>
      </c>
      <c r="S394" t="s">
        <v>51</v>
      </c>
      <c r="T394" t="s">
        <v>52</v>
      </c>
      <c r="U394" t="s">
        <v>3358</v>
      </c>
      <c r="V394" t="s">
        <v>3359</v>
      </c>
    </row>
    <row r="395" spans="1:22" x14ac:dyDescent="0.25">
      <c r="A395" t="s">
        <v>55</v>
      </c>
      <c r="B395" t="s">
        <v>56</v>
      </c>
      <c r="C395" t="str">
        <f t="shared" si="24"/>
        <v>Portronics Konnect L 1.2M Fast Charging 3A 8 Pin USB Cable with Charge and Sync Function for iPhone, iPad (Grey)</v>
      </c>
      <c r="D395" t="str" cm="1">
        <f t="array" ref="D395">PROPER(_xlfn.TEXTJOIN(" ", TRUE, INDEX(_xlfn.FILTERXML("&lt;t&gt;&lt;s&gt;" &amp; SUBSTITUTE(C395," ","&lt;/s&gt;&lt;s&gt;") &amp; "&lt;/s&gt;&lt;/t&gt;", "//s"), _xlfn.SEQUENCE(4))))</f>
        <v>Portronics Konnect L 1.2M</v>
      </c>
      <c r="E395" t="str">
        <f t="shared" si="25"/>
        <v>3A 8 Pin USB Cable with Charge and Sync Function for iPhone, iPad (Grey)</v>
      </c>
      <c r="F395" t="s">
        <v>17</v>
      </c>
      <c r="G395" t="str">
        <f t="shared" si="26"/>
        <v>USBCables</v>
      </c>
      <c r="H395" s="7" t="str">
        <f t="array" aca="1" ref="H395" ca="1">_xlfn.TEXTJOIN("", TRUE, IF((ROW(INDIRECT("1:" &amp; LEN(G395)))&gt;1) * (CODE(MID(G395, ROW(INDIRECT("1:" &amp; LEN(G395))), 1))&gt;=65) * (CODE(MID(G395, ROW(INDIRECT("1:" &amp; LEN(G395))), 1))&lt;=90), " " &amp; MID(G395, ROW(INDIRECT("1:" &amp; LEN(G395))), 1), MID(G395, ROW(INDIRECT("1:" &amp; LEN(G395))), 1)))</f>
        <v>U S B Cables</v>
      </c>
      <c r="I395">
        <v>154</v>
      </c>
      <c r="J395">
        <v>399</v>
      </c>
      <c r="K395" s="1">
        <v>0.61</v>
      </c>
      <c r="L395">
        <v>4.2</v>
      </c>
      <c r="M395" s="4">
        <v>16905</v>
      </c>
      <c r="N395" t="s">
        <v>57</v>
      </c>
      <c r="O395" t="str">
        <f t="shared" si="27"/>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395" t="s">
        <v>58</v>
      </c>
      <c r="Q395" t="s">
        <v>59</v>
      </c>
      <c r="R395" t="s">
        <v>60</v>
      </c>
      <c r="S395" t="s">
        <v>61</v>
      </c>
      <c r="T395" t="s">
        <v>12914</v>
      </c>
      <c r="U395" t="s">
        <v>3360</v>
      </c>
      <c r="V395" t="s">
        <v>3361</v>
      </c>
    </row>
    <row r="396" spans="1:22" x14ac:dyDescent="0.25">
      <c r="A396" t="s">
        <v>3362</v>
      </c>
      <c r="B396" t="s">
        <v>12987</v>
      </c>
      <c r="C396" t="str">
        <f t="shared" si="24"/>
        <v>iQOO Neo 6 5G (Dark Nova, 8GB RAM, 128GB Storage) | Snapdragon 870 5G | 80W FlashCharge</v>
      </c>
      <c r="D396" t="str" cm="1">
        <f t="array" ref="D396">PROPER(_xlfn.TEXTJOIN(" ", TRUE, INDEX(_xlfn.FILTERXML("&lt;t&gt;&lt;s&gt;" &amp; SUBSTITUTE(C396," ","&lt;/s&gt;&lt;s&gt;") &amp; "&lt;/s&gt;&lt;/t&gt;", "//s"), _xlfn.SEQUENCE(4))))</f>
        <v>Iqoo Neo 6 5G</v>
      </c>
      <c r="E396" t="str">
        <f t="shared" si="25"/>
        <v>8GB RAM, 128GB Storage) | Snapdragon 870 5G | 80W FlashCharge</v>
      </c>
      <c r="F396" t="s">
        <v>2950</v>
      </c>
      <c r="G396" t="str">
        <f t="shared" si="26"/>
        <v>Smartphones</v>
      </c>
      <c r="H396" s="7" t="str">
        <f t="array" aca="1" ref="H396" ca="1">_xlfn.TEXTJOIN("", TRUE, IF((ROW(INDIRECT("1:" &amp; LEN(G396)))&gt;1) * (CODE(MID(G396, ROW(INDIRECT("1:" &amp; LEN(G396))), 1))&gt;=65) * (CODE(MID(G396, ROW(INDIRECT("1:" &amp; LEN(G396))), 1))&lt;=90), " " &amp; MID(G396, ROW(INDIRECT("1:" &amp; LEN(G396))), 1), MID(G396, ROW(INDIRECT("1:" &amp; LEN(G396))), 1)))</f>
        <v>Smartphones</v>
      </c>
      <c r="I396" s="2">
        <v>28999</v>
      </c>
      <c r="J396" s="2">
        <v>34999</v>
      </c>
      <c r="K396" s="1">
        <v>0.17</v>
      </c>
      <c r="L396">
        <v>4.4000000000000004</v>
      </c>
      <c r="M396" s="4">
        <v>20311</v>
      </c>
      <c r="N396" t="s">
        <v>3363</v>
      </c>
      <c r="O396" t="str">
        <f t="shared" si="27"/>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v>
      </c>
      <c r="P396" t="s">
        <v>3364</v>
      </c>
      <c r="Q396" t="s">
        <v>3365</v>
      </c>
      <c r="R396" t="s">
        <v>3366</v>
      </c>
      <c r="S396" t="s">
        <v>3367</v>
      </c>
      <c r="T396" t="s">
        <v>3368</v>
      </c>
      <c r="U396" t="s">
        <v>3369</v>
      </c>
      <c r="V396" t="s">
        <v>3370</v>
      </c>
    </row>
    <row r="397" spans="1:22" x14ac:dyDescent="0.25">
      <c r="A397" t="s">
        <v>3371</v>
      </c>
      <c r="B397" t="s">
        <v>3372</v>
      </c>
      <c r="C397" t="str">
        <f t="shared" si="24"/>
        <v>boAt Xtend Smartwatch with Alexa Built-in, 1.69‚Äù HD Display, Multiple Watch Faces, Stress Monitor, Heart and SpO2 Monitoring, 14 Sports Modes, Sleep Monitor, 5 ATM and 7 Days Battery(Charcoal Black)</v>
      </c>
      <c r="D397" t="str" cm="1">
        <f t="array" ref="D397">PROPER(_xlfn.TEXTJOIN(" ", TRUE, INDEX(_xlfn.FILTERXML("&lt;t&gt;&lt;s&gt;" &amp; SUBSTITUTE(C397," ","&lt;/s&gt;&lt;s&gt;") &amp; "&lt;/s&gt;&lt;/t&gt;", "//s"), _xlfn.SEQUENCE(4))))</f>
        <v>Boat Xtend Smartwatch With</v>
      </c>
      <c r="E397" t="str">
        <f t="shared" si="25"/>
        <v>1.69‚Äù HD Display, Multiple Watch Faces, Stress Monitor, Heart and SpO2 Monitoring, 14 Sports Modes, Sleep Monitor, 5 ATM and 7 Days Battery(Charcoal Black)</v>
      </c>
      <c r="F397" t="s">
        <v>2910</v>
      </c>
      <c r="G397" t="str">
        <f t="shared" si="26"/>
        <v>SmartWatches</v>
      </c>
      <c r="H397" s="7" t="str">
        <f t="array" aca="1" ref="H397" ca="1">_xlfn.TEXTJOIN("", TRUE, IF((ROW(INDIRECT("1:" &amp; LEN(G397)))&gt;1) * (CODE(MID(G397, ROW(INDIRECT("1:" &amp; LEN(G397))), 1))&gt;=65) * (CODE(MID(G397, ROW(INDIRECT("1:" &amp; LEN(G397))), 1))&lt;=90), " " &amp; MID(G397, ROW(INDIRECT("1:" &amp; LEN(G397))), 1), MID(G397, ROW(INDIRECT("1:" &amp; LEN(G397))), 1)))</f>
        <v>Smart Watches</v>
      </c>
      <c r="I397" s="2">
        <v>2299</v>
      </c>
      <c r="J397" s="2">
        <v>7990</v>
      </c>
      <c r="K397" s="1">
        <v>0.71</v>
      </c>
      <c r="L397">
        <v>4.2</v>
      </c>
      <c r="M397" s="4">
        <v>69622</v>
      </c>
      <c r="N397" t="s">
        <v>3373</v>
      </c>
      <c r="O397" t="str">
        <f t="shared" si="27"/>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v>
      </c>
      <c r="P397" t="s">
        <v>3374</v>
      </c>
      <c r="Q397" t="s">
        <v>3375</v>
      </c>
      <c r="R397" t="s">
        <v>3376</v>
      </c>
      <c r="S397" t="s">
        <v>3377</v>
      </c>
      <c r="T397" t="s">
        <v>3378</v>
      </c>
      <c r="U397" t="s">
        <v>3379</v>
      </c>
      <c r="V397" t="s">
        <v>3380</v>
      </c>
    </row>
    <row r="398" spans="1:22" x14ac:dyDescent="0.25">
      <c r="A398" t="s">
        <v>3381</v>
      </c>
      <c r="B398" t="s">
        <v>3382</v>
      </c>
      <c r="C398" t="str">
        <f t="shared" si="24"/>
        <v>Tygot Bluetooth Extendable Selfie Sticks with Wireless Remote and Tripod Stand, 3-in-1 Multifunctional Selfie Stick with Tripod Stand Compatible with iPhone OnePlus Samsung Oppo Vivo and All Phones</v>
      </c>
      <c r="D398" t="str" cm="1">
        <f t="array" ref="D398">PROPER(_xlfn.TEXTJOIN(" ", TRUE, INDEX(_xlfn.FILTERXML("&lt;t&gt;&lt;s&gt;" &amp; SUBSTITUTE(C398," ","&lt;/s&gt;&lt;s&gt;") &amp; "&lt;/s&gt;&lt;/t&gt;", "//s"), _xlfn.SEQUENCE(4))))</f>
        <v>Tygot Bluetooth Extendable Selfie</v>
      </c>
      <c r="E398" t="str">
        <f t="shared" si="25"/>
        <v>Wireless Remote and Tripod Stand, 3-in-1 Multifunctional Selfie Stick with Tripod Stand Compatible with iPhone OnePlus Samsung Oppo Vivo and All Phones</v>
      </c>
      <c r="F398" t="s">
        <v>3383</v>
      </c>
      <c r="G398" t="str">
        <f t="shared" si="26"/>
        <v>SelfieSticks</v>
      </c>
      <c r="H398" s="7" t="str">
        <f t="array" aca="1" ref="H398" ca="1">_xlfn.TEXTJOIN("", TRUE, IF((ROW(INDIRECT("1:" &amp; LEN(G398)))&gt;1) * (CODE(MID(G398, ROW(INDIRECT("1:" &amp; LEN(G398))), 1))&gt;=65) * (CODE(MID(G398, ROW(INDIRECT("1:" &amp; LEN(G398))), 1))&lt;=90), " " &amp; MID(G398, ROW(INDIRECT("1:" &amp; LEN(G398))), 1), MID(G398, ROW(INDIRECT("1:" &amp; LEN(G398))), 1)))</f>
        <v>Selfie Sticks</v>
      </c>
      <c r="I398">
        <v>399</v>
      </c>
      <c r="J398" s="2">
        <v>1999</v>
      </c>
      <c r="K398" s="1">
        <v>0.8</v>
      </c>
      <c r="L398">
        <v>4</v>
      </c>
      <c r="M398" s="4">
        <v>3382</v>
      </c>
      <c r="N398" t="s">
        <v>3384</v>
      </c>
      <c r="O398" t="str">
        <f t="shared" si="27"/>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v>
      </c>
      <c r="P398" t="s">
        <v>3385</v>
      </c>
      <c r="Q398" t="s">
        <v>3386</v>
      </c>
      <c r="R398" t="s">
        <v>3387</v>
      </c>
      <c r="S398" t="s">
        <v>3388</v>
      </c>
      <c r="T398" t="s">
        <v>12928</v>
      </c>
      <c r="U398" t="s">
        <v>3389</v>
      </c>
      <c r="V398" t="s">
        <v>3390</v>
      </c>
    </row>
    <row r="399" spans="1:22" x14ac:dyDescent="0.25">
      <c r="A399" t="s">
        <v>3391</v>
      </c>
      <c r="B399" t="s">
        <v>3392</v>
      </c>
      <c r="C399" t="str">
        <f t="shared" si="24"/>
        <v>Samsung EVO Plus 128GB microSDXC UHS-I U3 130MB s Full HD and 4K UHD Memory Card with Adapter (MB-MC128KA), Blue</v>
      </c>
      <c r="D399" t="str" cm="1">
        <f t="array" ref="D399">PROPER(_xlfn.TEXTJOIN(" ", TRUE, INDEX(_xlfn.FILTERXML("&lt;t&gt;&lt;s&gt;" &amp; SUBSTITUTE(C399," ","&lt;/s&gt;&lt;s&gt;") &amp; "&lt;/s&gt;&lt;/t&gt;", "//s"), _xlfn.SEQUENCE(4))))</f>
        <v>Samsung Evo Plus 128Gb</v>
      </c>
      <c r="E399" t="str">
        <f t="shared" si="25"/>
        <v>U3 130MB s Full HD and 4K UHD Memory Card with Adapter (MB-MC128KA), Blue</v>
      </c>
      <c r="F399" t="s">
        <v>2983</v>
      </c>
      <c r="G399" t="str">
        <f t="shared" si="26"/>
        <v>MicroSD</v>
      </c>
      <c r="H399" s="7" t="str">
        <f t="array" aca="1" ref="H399" ca="1">_xlfn.TEXTJOIN("", TRUE, IF((ROW(INDIRECT("1:" &amp; LEN(G399)))&gt;1) * (CODE(MID(G399, ROW(INDIRECT("1:" &amp; LEN(G399))), 1))&gt;=65) * (CODE(MID(G399, ROW(INDIRECT("1:" &amp; LEN(G399))), 1))&lt;=90), " " &amp; MID(G399, ROW(INDIRECT("1:" &amp; LEN(G399))), 1), MID(G399, ROW(INDIRECT("1:" &amp; LEN(G399))), 1)))</f>
        <v>Micro S D</v>
      </c>
      <c r="I399" s="2">
        <v>1149</v>
      </c>
      <c r="J399" s="2">
        <v>3999</v>
      </c>
      <c r="K399" s="1">
        <v>0.71</v>
      </c>
      <c r="L399">
        <v>4.3</v>
      </c>
      <c r="M399" s="4">
        <v>140036</v>
      </c>
      <c r="N399" t="s">
        <v>3393</v>
      </c>
      <c r="O399" t="str">
        <f t="shared" si="27"/>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v>
      </c>
      <c r="P399" t="s">
        <v>3394</v>
      </c>
      <c r="Q399" t="s">
        <v>3395</v>
      </c>
      <c r="R399" t="s">
        <v>3396</v>
      </c>
      <c r="S399" t="s">
        <v>3397</v>
      </c>
      <c r="T399" t="s">
        <v>3398</v>
      </c>
      <c r="U399" t="s">
        <v>3399</v>
      </c>
      <c r="V399" t="s">
        <v>3400</v>
      </c>
    </row>
    <row r="400" spans="1:22" x14ac:dyDescent="0.25">
      <c r="A400" t="s">
        <v>3401</v>
      </c>
      <c r="B400" t="s">
        <v>3402</v>
      </c>
      <c r="C400" t="str">
        <f t="shared" si="24"/>
        <v>Portronics Adapto 20 Type C 20W Fast PD Type C Adapter Charger with Fast Charging for iPhone 12 12 Pro 12 Mini 12 Pro Max 11 XS XR X 8 Plus, iPad Pro Air Mini, Galaxy 10 9 8 (Adapter Only) White</v>
      </c>
      <c r="D400" t="str" cm="1">
        <f t="array" ref="D400">PROPER(_xlfn.TEXTJOIN(" ", TRUE, INDEX(_xlfn.FILTERXML("&lt;t&gt;&lt;s&gt;" &amp; SUBSTITUTE(C400," ","&lt;/s&gt;&lt;s&gt;") &amp; "&lt;/s&gt;&lt;/t&gt;", "//s"), _xlfn.SEQUENCE(4))))</f>
        <v>Portronics Adapto 20 Type</v>
      </c>
      <c r="E400" t="str">
        <f t="shared" si="25"/>
        <v>Fast PD Type C Adapter Charger with Fast Charging for iPhone 12 12 Pro 12 Mini 12 Pro Max 11 XS XR X 8 Plus, iPad Pro Air Mini, Galaxy 10 9 8 (Adapter Only) White</v>
      </c>
      <c r="F400" t="s">
        <v>3120</v>
      </c>
      <c r="G400" t="str">
        <f t="shared" si="26"/>
        <v>WallChargers</v>
      </c>
      <c r="H400" s="7" t="str">
        <f t="array" aca="1" ref="H400" ca="1">_xlfn.TEXTJOIN("", TRUE, IF((ROW(INDIRECT("1:" &amp; LEN(G400)))&gt;1) * (CODE(MID(G400, ROW(INDIRECT("1:" &amp; LEN(G400))), 1))&gt;=65) * (CODE(MID(G400, ROW(INDIRECT("1:" &amp; LEN(G400))), 1))&lt;=90), " " &amp; MID(G400, ROW(INDIRECT("1:" &amp; LEN(G400))), 1), MID(G400, ROW(INDIRECT("1:" &amp; LEN(G400))), 1)))</f>
        <v>Wall Chargers</v>
      </c>
      <c r="I400">
        <v>529</v>
      </c>
      <c r="J400" s="2">
        <v>1499</v>
      </c>
      <c r="K400" s="1">
        <v>0.65</v>
      </c>
      <c r="L400">
        <v>4.0999999999999996</v>
      </c>
      <c r="M400" s="4">
        <v>8599</v>
      </c>
      <c r="N400" t="s">
        <v>3403</v>
      </c>
      <c r="O400" t="str">
        <f t="shared" si="27"/>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v>
      </c>
      <c r="P400" t="s">
        <v>3404</v>
      </c>
      <c r="Q400" t="s">
        <v>3405</v>
      </c>
      <c r="R400" t="s">
        <v>3406</v>
      </c>
      <c r="S400" t="s">
        <v>3407</v>
      </c>
      <c r="T400" t="s">
        <v>3408</v>
      </c>
      <c r="U400" t="s">
        <v>3409</v>
      </c>
      <c r="V400" t="s">
        <v>3410</v>
      </c>
    </row>
    <row r="401" spans="1:22" x14ac:dyDescent="0.25">
      <c r="A401" t="s">
        <v>3411</v>
      </c>
      <c r="B401" t="s">
        <v>3412</v>
      </c>
      <c r="C401" t="str">
        <f t="shared" si="24"/>
        <v>Samsung Galaxy M13 5G (Aqua Green, 6GB, 128GB Storage) | 5000mAh Battery | Upto 12GB RAM with RAM Plus</v>
      </c>
      <c r="D401" t="str" cm="1">
        <f t="array" ref="D401">PROPER(_xlfn.TEXTJOIN(" ", TRUE, INDEX(_xlfn.FILTERXML("&lt;t&gt;&lt;s&gt;" &amp; SUBSTITUTE(C401," ","&lt;/s&gt;&lt;s&gt;") &amp; "&lt;/s&gt;&lt;/t&gt;", "//s"), _xlfn.SEQUENCE(4))))</f>
        <v>Samsung Galaxy M13 5G</v>
      </c>
      <c r="E401" t="str">
        <f t="shared" si="25"/>
        <v>6GB, 128GB Storage) | 5000mAh Battery | Upto 12GB RAM with RAM Plus</v>
      </c>
      <c r="F401" t="s">
        <v>2950</v>
      </c>
      <c r="G401" t="str">
        <f t="shared" si="26"/>
        <v>Smartphones</v>
      </c>
      <c r="H401" s="7" t="str">
        <f t="array" aca="1" ref="H401" ca="1">_xlfn.TEXTJOIN("", TRUE, IF((ROW(INDIRECT("1:" &amp; LEN(G401)))&gt;1) * (CODE(MID(G401, ROW(INDIRECT("1:" &amp; LEN(G401))), 1))&gt;=65) * (CODE(MID(G401, ROW(INDIRECT("1:" &amp; LEN(G401))), 1))&lt;=90), " " &amp; MID(G401, ROW(INDIRECT("1:" &amp; LEN(G401))), 1), MID(G401, ROW(INDIRECT("1:" &amp; LEN(G401))), 1)))</f>
        <v>Smartphones</v>
      </c>
      <c r="I401" s="2">
        <v>13999</v>
      </c>
      <c r="J401" s="2">
        <v>19499</v>
      </c>
      <c r="K401" s="1">
        <v>0.28000000000000003</v>
      </c>
      <c r="L401">
        <v>4.0999999999999996</v>
      </c>
      <c r="M401" s="4">
        <v>18998</v>
      </c>
      <c r="N401" t="s">
        <v>3413</v>
      </c>
      <c r="O401" t="str">
        <f t="shared" si="27"/>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401" t="s">
        <v>3166</v>
      </c>
      <c r="Q401" t="s">
        <v>3167</v>
      </c>
      <c r="R401" t="s">
        <v>3168</v>
      </c>
      <c r="S401" t="s">
        <v>3169</v>
      </c>
      <c r="T401" t="s">
        <v>3170</v>
      </c>
      <c r="U401" t="s">
        <v>3414</v>
      </c>
      <c r="V401" t="s">
        <v>3415</v>
      </c>
    </row>
    <row r="402" spans="1:22" x14ac:dyDescent="0.25">
      <c r="A402" t="s">
        <v>3416</v>
      </c>
      <c r="B402" t="s">
        <v>3417</v>
      </c>
      <c r="C402" t="str">
        <f t="shared" si="24"/>
        <v>boAt Bassheads 100 in Ear Wired Earphones with Mic(Furious Red)</v>
      </c>
      <c r="D402" t="str" cm="1">
        <f t="array" ref="D402">PROPER(_xlfn.TEXTJOIN(" ", TRUE, INDEX(_xlfn.FILTERXML("&lt;t&gt;&lt;s&gt;" &amp; SUBSTITUTE(C402," ","&lt;/s&gt;&lt;s&gt;") &amp; "&lt;/s&gt;&lt;/t&gt;", "//s"), _xlfn.SEQUENCE(4))))</f>
        <v>Boat Bassheads 100 In</v>
      </c>
      <c r="E402" t="str">
        <f t="shared" si="25"/>
        <v>Earphones with Mic(Furious Red)</v>
      </c>
      <c r="F402" t="s">
        <v>3025</v>
      </c>
      <c r="G402" t="str">
        <f t="shared" si="26"/>
        <v>In-Ear</v>
      </c>
      <c r="H402" s="7" t="str">
        <f t="array" aca="1" ref="H402" ca="1">_xlfn.TEXTJOIN("", TRUE, IF((ROW(INDIRECT("1:" &amp; LEN(G402)))&gt;1) * (CODE(MID(G402, ROW(INDIRECT("1:" &amp; LEN(G402))), 1))&gt;=65) * (CODE(MID(G402, ROW(INDIRECT("1:" &amp; LEN(G402))), 1))&lt;=90), " " &amp; MID(G402, ROW(INDIRECT("1:" &amp; LEN(G402))), 1), MID(G402, ROW(INDIRECT("1:" &amp; LEN(G402))), 1)))</f>
        <v>In- Ear</v>
      </c>
      <c r="I402">
        <v>379</v>
      </c>
      <c r="J402">
        <v>999</v>
      </c>
      <c r="K402" s="1">
        <v>0.62</v>
      </c>
      <c r="L402">
        <v>4.0999999999999996</v>
      </c>
      <c r="M402" s="4">
        <v>363713</v>
      </c>
      <c r="N402" t="s">
        <v>3418</v>
      </c>
      <c r="O402" t="str">
        <f t="shared" si="27"/>
        <v>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v>
      </c>
      <c r="P402" t="s">
        <v>3078</v>
      </c>
      <c r="Q402" t="s">
        <v>3079</v>
      </c>
      <c r="R402" t="s">
        <v>3080</v>
      </c>
      <c r="S402" t="s">
        <v>3081</v>
      </c>
      <c r="T402" t="s">
        <v>3082</v>
      </c>
      <c r="U402" t="s">
        <v>3419</v>
      </c>
      <c r="V402" t="s">
        <v>3420</v>
      </c>
    </row>
    <row r="403" spans="1:22" x14ac:dyDescent="0.25">
      <c r="A403" t="s">
        <v>3421</v>
      </c>
      <c r="B403" t="s">
        <v>3422</v>
      </c>
      <c r="C403" t="str">
        <f t="shared" si="24"/>
        <v>iQOO Z6 44W by vivo (Lumina Blue, 4GB RAM, 128GB Storage) | 6.44" FHD+ AMOLED Display | 50% Charge in just 27 mins | in-Display Fingerprint Scanning</v>
      </c>
      <c r="D403" t="str" cm="1">
        <f t="array" ref="D403">PROPER(_xlfn.TEXTJOIN(" ", TRUE, INDEX(_xlfn.FILTERXML("&lt;t&gt;&lt;s&gt;" &amp; SUBSTITUTE(C403," ","&lt;/s&gt;&lt;s&gt;") &amp; "&lt;/s&gt;&lt;/t&gt;", "//s"), _xlfn.SEQUENCE(4))))</f>
        <v>Iqoo Z6 44W By</v>
      </c>
      <c r="E403" t="str">
        <f t="shared" si="25"/>
        <v>Blue, 4GB RAM, 128GB Storage) | 6.44" FHD+ AMOLED Display | 50% Charge in just 27 mins | in-Display Fingerprint Scanning</v>
      </c>
      <c r="F403" t="s">
        <v>2950</v>
      </c>
      <c r="G403" t="str">
        <f t="shared" si="26"/>
        <v>Smartphones</v>
      </c>
      <c r="H403" s="7" t="str">
        <f t="array" aca="1" ref="H403" ca="1">_xlfn.TEXTJOIN("", TRUE, IF((ROW(INDIRECT("1:" &amp; LEN(G403)))&gt;1) * (CODE(MID(G403, ROW(INDIRECT("1:" &amp; LEN(G403))), 1))&gt;=65) * (CODE(MID(G403, ROW(INDIRECT("1:" &amp; LEN(G403))), 1))&lt;=90), " " &amp; MID(G403, ROW(INDIRECT("1:" &amp; LEN(G403))), 1), MID(G403, ROW(INDIRECT("1:" &amp; LEN(G403))), 1)))</f>
        <v>Smartphones</v>
      </c>
      <c r="I403" s="2">
        <v>13999</v>
      </c>
      <c r="J403" s="2">
        <v>19999</v>
      </c>
      <c r="K403" s="1">
        <v>0.3</v>
      </c>
      <c r="L403">
        <v>4.0999999999999996</v>
      </c>
      <c r="M403" s="4">
        <v>19252</v>
      </c>
      <c r="N403" t="s">
        <v>3423</v>
      </c>
      <c r="O403" t="str">
        <f t="shared" si="27"/>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v>
      </c>
      <c r="P403" t="s">
        <v>3258</v>
      </c>
      <c r="Q403" t="s">
        <v>3259</v>
      </c>
      <c r="R403" t="s">
        <v>3260</v>
      </c>
      <c r="S403" t="s">
        <v>3261</v>
      </c>
      <c r="T403" t="s">
        <v>3262</v>
      </c>
      <c r="U403" t="s">
        <v>3424</v>
      </c>
      <c r="V403" t="s">
        <v>3425</v>
      </c>
    </row>
    <row r="404" spans="1:22" x14ac:dyDescent="0.25">
      <c r="A404" t="s">
        <v>3426</v>
      </c>
      <c r="B404" t="s">
        <v>3427</v>
      </c>
      <c r="C404" t="str">
        <f t="shared" si="24"/>
        <v>Fire-Boltt Gladiator 1.96" Biggest Display Smart Watch with Bluetooth Calling, Voice Assistant and123 Sports Modes, 8 Unique UI Interactions, SpO2, 24 7 Heart Rate Tracking</v>
      </c>
      <c r="D404" t="str" cm="1">
        <f t="array" ref="D404">PROPER(_xlfn.TEXTJOIN(" ", TRUE, INDEX(_xlfn.FILTERXML("&lt;t&gt;&lt;s&gt;" &amp; SUBSTITUTE(C404," ","&lt;/s&gt;&lt;s&gt;") &amp; "&lt;/s&gt;&lt;/t&gt;", "//s"), _xlfn.SEQUENCE(4))))</f>
        <v>Fire-Boltt Gladiator 1.96" Biggest</v>
      </c>
      <c r="E404" t="str">
        <f t="shared" si="25"/>
        <v>Watch with Bluetooth Calling, Voice Assistant and123 Sports Modes, 8 Unique UI Interactions, SpO2, 24 7 Heart Rate Tracking</v>
      </c>
      <c r="F404" t="s">
        <v>2910</v>
      </c>
      <c r="G404" t="str">
        <f t="shared" si="26"/>
        <v>SmartWatches</v>
      </c>
      <c r="H404" s="7" t="str">
        <f t="array" aca="1" ref="H404" ca="1">_xlfn.TEXTJOIN("", TRUE, IF((ROW(INDIRECT("1:" &amp; LEN(G404)))&gt;1) * (CODE(MID(G404, ROW(INDIRECT("1:" &amp; LEN(G404))), 1))&gt;=65) * (CODE(MID(G404, ROW(INDIRECT("1:" &amp; LEN(G404))), 1))&lt;=90), " " &amp; MID(G404, ROW(INDIRECT("1:" &amp; LEN(G404))), 1), MID(G404, ROW(INDIRECT("1:" &amp; LEN(G404))), 1)))</f>
        <v>Smart Watches</v>
      </c>
      <c r="I404" s="2">
        <v>3999</v>
      </c>
      <c r="J404" s="2">
        <v>9999</v>
      </c>
      <c r="K404" s="1">
        <v>0.6</v>
      </c>
      <c r="L404">
        <v>4.4000000000000004</v>
      </c>
      <c r="M404" s="4">
        <v>73</v>
      </c>
      <c r="N404" t="s">
        <v>3428</v>
      </c>
      <c r="O404" t="str">
        <f t="shared" si="27"/>
        <v>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v>
      </c>
      <c r="P404" t="s">
        <v>3429</v>
      </c>
      <c r="Q404" t="s">
        <v>3430</v>
      </c>
      <c r="R404" t="s">
        <v>3431</v>
      </c>
      <c r="S404" t="s">
        <v>3432</v>
      </c>
      <c r="T404" t="s">
        <v>3433</v>
      </c>
      <c r="U404" t="s">
        <v>3434</v>
      </c>
      <c r="V404" t="s">
        <v>3435</v>
      </c>
    </row>
    <row r="405" spans="1:22" x14ac:dyDescent="0.25">
      <c r="A405" t="s">
        <v>64</v>
      </c>
      <c r="B405" t="s">
        <v>65</v>
      </c>
      <c r="C405" t="str">
        <f t="shared" si="24"/>
        <v>pTron Solero TB301 3A Type-C Data and Fast Charging Cable, Made in India, 480Mbps Data Sync, Strong and Durable 1.5-Meter Nylon Braided USB Cable for Type-C Devices for Charging Adapter (Black)</v>
      </c>
      <c r="D405" t="str" cm="1">
        <f t="array" ref="D405">PROPER(_xlfn.TEXTJOIN(" ", TRUE, INDEX(_xlfn.FILTERXML("&lt;t&gt;&lt;s&gt;" &amp; SUBSTITUTE(C405," ","&lt;/s&gt;&lt;s&gt;") &amp; "&lt;/s&gt;&lt;/t&gt;", "//s"), _xlfn.SEQUENCE(4))))</f>
        <v>Ptron Solero Tb301 3A</v>
      </c>
      <c r="E405" t="str">
        <f t="shared" si="25"/>
        <v>and Fast Charging Cable, Made in India, 480Mbps Data Sync, Strong and Durable 1.5-Meter Nylon Braided USB Cable for Type-C Devices for Charging Adapter (Black)</v>
      </c>
      <c r="F405" t="s">
        <v>17</v>
      </c>
      <c r="G405" t="str">
        <f t="shared" si="26"/>
        <v>USBCables</v>
      </c>
      <c r="H405" s="7" t="str">
        <f t="array" aca="1" ref="H405" ca="1">_xlfn.TEXTJOIN("", TRUE, IF((ROW(INDIRECT("1:" &amp; LEN(G405)))&gt;1) * (CODE(MID(G405, ROW(INDIRECT("1:" &amp; LEN(G405))), 1))&gt;=65) * (CODE(MID(G405, ROW(INDIRECT("1:" &amp; LEN(G405))), 1))&lt;=90), " " &amp; MID(G405, ROW(INDIRECT("1:" &amp; LEN(G405))), 1), MID(G405, ROW(INDIRECT("1:" &amp; LEN(G405))), 1)))</f>
        <v>U S B Cables</v>
      </c>
      <c r="I405">
        <v>149</v>
      </c>
      <c r="J405" s="2">
        <v>1000</v>
      </c>
      <c r="K405" s="1">
        <v>0.85</v>
      </c>
      <c r="L405">
        <v>3.9</v>
      </c>
      <c r="M405" s="4">
        <v>24870</v>
      </c>
      <c r="N405" t="s">
        <v>66</v>
      </c>
      <c r="O405" t="str">
        <f t="shared" si="27"/>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v>
      </c>
      <c r="P405" t="s">
        <v>3436</v>
      </c>
      <c r="Q405" t="s">
        <v>3437</v>
      </c>
      <c r="R405" t="s">
        <v>3438</v>
      </c>
      <c r="S405" t="s">
        <v>3439</v>
      </c>
      <c r="T405" t="s">
        <v>3440</v>
      </c>
      <c r="U405" t="s">
        <v>3441</v>
      </c>
      <c r="V405" t="s">
        <v>3442</v>
      </c>
    </row>
    <row r="406" spans="1:22" x14ac:dyDescent="0.25">
      <c r="A406" t="s">
        <v>3443</v>
      </c>
      <c r="B406" t="s">
        <v>3444</v>
      </c>
      <c r="C406" t="str">
        <f t="shared" si="24"/>
        <v>STRIFF PS2_01 Multi Angle Mobile Tablet Tabletop Stand. Phone Holder for iPhone, Android, Samsung, OnePlus, Xiaomi. Portable, Foldable Cell Phone Stand. Perfect for Bed, Office, Home and Desktop (Black)</v>
      </c>
      <c r="D406" t="str" cm="1">
        <f t="array" ref="D406">PROPER(_xlfn.TEXTJOIN(" ", TRUE, INDEX(_xlfn.FILTERXML("&lt;t&gt;&lt;s&gt;" &amp; SUBSTITUTE(C406," ","&lt;/s&gt;&lt;s&gt;") &amp; "&lt;/s&gt;&lt;/t&gt;", "//s"), _xlfn.SEQUENCE(4))))</f>
        <v>Striff Ps2_01 Multi Angle</v>
      </c>
      <c r="E406" t="str">
        <f t="shared" si="25"/>
        <v>Tabletop Stand. Phone Holder for iPhone, Android, Samsung, OnePlus, Xiaomi. Portable, Foldable Cell Phone Stand. Perfect for Bed, Office, Home and Desktop (Black)</v>
      </c>
      <c r="F406" t="s">
        <v>3445</v>
      </c>
      <c r="G406" t="str">
        <f t="shared" si="26"/>
        <v>Stands</v>
      </c>
      <c r="H406" s="7" t="str">
        <f t="array" aca="1" ref="H406" ca="1">_xlfn.TEXTJOIN("", TRUE, IF((ROW(INDIRECT("1:" &amp; LEN(G406)))&gt;1) * (CODE(MID(G406, ROW(INDIRECT("1:" &amp; LEN(G406))), 1))&gt;=65) * (CODE(MID(G406, ROW(INDIRECT("1:" &amp; LEN(G406))), 1))&lt;=90), " " &amp; MID(G406, ROW(INDIRECT("1:" &amp; LEN(G406))), 1), MID(G406, ROW(INDIRECT("1:" &amp; LEN(G406))), 1)))</f>
        <v>Stands</v>
      </c>
      <c r="I406">
        <v>99</v>
      </c>
      <c r="J406">
        <v>499</v>
      </c>
      <c r="K406" s="1">
        <v>0.8</v>
      </c>
      <c r="L406">
        <v>4.3</v>
      </c>
      <c r="M406" s="4">
        <v>42641</v>
      </c>
      <c r="N406" t="s">
        <v>3446</v>
      </c>
      <c r="O406" t="str">
        <f t="shared" si="27"/>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v>
      </c>
      <c r="P406" t="s">
        <v>3447</v>
      </c>
      <c r="Q406" t="s">
        <v>3448</v>
      </c>
      <c r="R406" t="s">
        <v>3449</v>
      </c>
      <c r="S406" t="s">
        <v>3450</v>
      </c>
      <c r="T406" t="s">
        <v>12929</v>
      </c>
      <c r="U406" t="s">
        <v>3451</v>
      </c>
      <c r="V406" t="s">
        <v>3452</v>
      </c>
    </row>
    <row r="407" spans="1:22" x14ac:dyDescent="0.25">
      <c r="A407" t="s">
        <v>3453</v>
      </c>
      <c r="B407" t="s">
        <v>3454</v>
      </c>
      <c r="C407" t="str">
        <f t="shared" si="24"/>
        <v>Samsung Galaxy Buds Live Bluetooth Truly Wireless in Ear Earbuds with Mic, Upto 21 Hours Playtime, Mystic Black</v>
      </c>
      <c r="D407" t="str" cm="1">
        <f t="array" ref="D407">PROPER(_xlfn.TEXTJOIN(" ", TRUE, INDEX(_xlfn.FILTERXML("&lt;t&gt;&lt;s&gt;" &amp; SUBSTITUTE(C407," ","&lt;/s&gt;&lt;s&gt;") &amp; "&lt;/s&gt;&lt;/t&gt;", "//s"), _xlfn.SEQUENCE(4))))</f>
        <v>Samsung Galaxy Buds Live</v>
      </c>
      <c r="E407" t="str">
        <f t="shared" si="25"/>
        <v>Wireless in Ear Earbuds with Mic, Upto 21 Hours Playtime, Mystic Black</v>
      </c>
      <c r="F407" t="s">
        <v>3025</v>
      </c>
      <c r="G407" t="str">
        <f t="shared" si="26"/>
        <v>In-Ear</v>
      </c>
      <c r="H407" s="7" t="str">
        <f t="array" aca="1" ref="H407" ca="1">_xlfn.TEXTJOIN("", TRUE, IF((ROW(INDIRECT("1:" &amp; LEN(G407)))&gt;1) * (CODE(MID(G407, ROW(INDIRECT("1:" &amp; LEN(G407))), 1))&gt;=65) * (CODE(MID(G407, ROW(INDIRECT("1:" &amp; LEN(G407))), 1))&lt;=90), " " &amp; MID(G407, ROW(INDIRECT("1:" &amp; LEN(G407))), 1), MID(G407, ROW(INDIRECT("1:" &amp; LEN(G407))), 1)))</f>
        <v>In- Ear</v>
      </c>
      <c r="I407" s="2">
        <v>4790</v>
      </c>
      <c r="J407" s="2">
        <v>15990</v>
      </c>
      <c r="K407" s="1">
        <v>0.7</v>
      </c>
      <c r="L407">
        <v>4</v>
      </c>
      <c r="M407" s="4">
        <v>4390</v>
      </c>
      <c r="N407" t="s">
        <v>3455</v>
      </c>
      <c r="O407" t="str">
        <f t="shared" si="27"/>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v>
      </c>
      <c r="P407" t="s">
        <v>3456</v>
      </c>
      <c r="Q407" t="s">
        <v>3457</v>
      </c>
      <c r="R407" t="s">
        <v>3458</v>
      </c>
      <c r="S407" t="s">
        <v>3459</v>
      </c>
      <c r="T407" t="s">
        <v>3460</v>
      </c>
      <c r="U407" t="s">
        <v>3461</v>
      </c>
      <c r="V407" t="s">
        <v>3462</v>
      </c>
    </row>
    <row r="408" spans="1:22" x14ac:dyDescent="0.25">
      <c r="A408" t="s">
        <v>3463</v>
      </c>
      <c r="B408" t="s">
        <v>3464</v>
      </c>
      <c r="C408" t="str">
        <f t="shared" si="24"/>
        <v>OnePlus Nord 2T 5G (Jade Fog, 12GB RAM, 256GB Storage)</v>
      </c>
      <c r="D408" t="str" cm="1">
        <f t="array" ref="D408">PROPER(_xlfn.TEXTJOIN(" ", TRUE, INDEX(_xlfn.FILTERXML("&lt;t&gt;&lt;s&gt;" &amp; SUBSTITUTE(C408," ","&lt;/s&gt;&lt;s&gt;") &amp; "&lt;/s&gt;&lt;/t&gt;", "//s"), _xlfn.SEQUENCE(4))))</f>
        <v>Oneplus Nord 2T 5G</v>
      </c>
      <c r="E408" t="str">
        <f t="shared" si="25"/>
        <v>12GB RAM, 256GB Storage)</v>
      </c>
      <c r="F408" t="s">
        <v>2950</v>
      </c>
      <c r="G408" t="str">
        <f t="shared" si="26"/>
        <v>Smartphones</v>
      </c>
      <c r="H408" s="7" t="str">
        <f t="array" aca="1" ref="H408" ca="1">_xlfn.TEXTJOIN("", TRUE, IF((ROW(INDIRECT("1:" &amp; LEN(G408)))&gt;1) * (CODE(MID(G408, ROW(INDIRECT("1:" &amp; LEN(G408))), 1))&gt;=65) * (CODE(MID(G408, ROW(INDIRECT("1:" &amp; LEN(G408))), 1))&lt;=90), " " &amp; MID(G408, ROW(INDIRECT("1:" &amp; LEN(G408))), 1), MID(G408, ROW(INDIRECT("1:" &amp; LEN(G408))), 1)))</f>
        <v>Smartphones</v>
      </c>
      <c r="I408" s="2">
        <v>33999</v>
      </c>
      <c r="J408" s="2">
        <v>33999</v>
      </c>
      <c r="K408" s="1">
        <v>0</v>
      </c>
      <c r="L408">
        <v>4.3</v>
      </c>
      <c r="M408" s="4">
        <v>17415</v>
      </c>
      <c r="N408" t="s">
        <v>3465</v>
      </c>
      <c r="O408" t="str">
        <f t="shared" si="27"/>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v>
      </c>
      <c r="P408" t="s">
        <v>2962</v>
      </c>
      <c r="Q408" t="s">
        <v>2963</v>
      </c>
      <c r="R408" t="s">
        <v>2964</v>
      </c>
      <c r="S408" t="s">
        <v>2965</v>
      </c>
      <c r="T408" t="s">
        <v>2966</v>
      </c>
      <c r="U408" t="s">
        <v>2967</v>
      </c>
      <c r="V408" t="s">
        <v>3466</v>
      </c>
    </row>
    <row r="409" spans="1:22" x14ac:dyDescent="0.25">
      <c r="A409" t="s">
        <v>3467</v>
      </c>
      <c r="B409" t="s">
        <v>3468</v>
      </c>
      <c r="C409" t="str">
        <f t="shared" si="24"/>
        <v>Sounce Spiral Charger Cable Protector Data Cable Saver Charging Cord Protective Cable Cover Headphone MacBook Laptop Earphone Cell Phone Set of 3 (Cable Protector (12 Units))</v>
      </c>
      <c r="D409" t="str" cm="1">
        <f t="array" ref="D409">PROPER(_xlfn.TEXTJOIN(" ", TRUE, INDEX(_xlfn.FILTERXML("&lt;t&gt;&lt;s&gt;" &amp; SUBSTITUTE(C409," ","&lt;/s&gt;&lt;s&gt;") &amp; "&lt;/s&gt;&lt;/t&gt;", "//s"), _xlfn.SEQUENCE(4))))</f>
        <v>Sounce Spiral Charger Cable</v>
      </c>
      <c r="E409" t="str">
        <f t="shared" si="25"/>
        <v>Cable Saver Charging Cord Protective Cable Cover Headphone MacBook Laptop Earphone Cell Phone Set of 3 (Cable Protector (12 Units))</v>
      </c>
      <c r="F409" t="s">
        <v>3469</v>
      </c>
      <c r="G409" t="str">
        <f t="shared" si="26"/>
        <v>CableConnectionProtectors</v>
      </c>
      <c r="H409" s="7" t="str">
        <f t="array" aca="1" ref="H409" ca="1">_xlfn.TEXTJOIN("", TRUE, IF((ROW(INDIRECT("1:" &amp; LEN(G409)))&gt;1) * (CODE(MID(G409, ROW(INDIRECT("1:" &amp; LEN(G409))), 1))&gt;=65) * (CODE(MID(G409, ROW(INDIRECT("1:" &amp; LEN(G409))), 1))&lt;=90), " " &amp; MID(G409, ROW(INDIRECT("1:" &amp; LEN(G409))), 1), MID(G409, ROW(INDIRECT("1:" &amp; LEN(G409))), 1)))</f>
        <v>Cable Connection Protectors</v>
      </c>
      <c r="I409">
        <v>99</v>
      </c>
      <c r="J409">
        <v>999</v>
      </c>
      <c r="K409" s="1">
        <v>0.9</v>
      </c>
      <c r="L409">
        <v>4</v>
      </c>
      <c r="M409" s="4">
        <v>1396</v>
      </c>
      <c r="N409" t="s">
        <v>3470</v>
      </c>
      <c r="O409" t="str">
        <f t="shared" si="27"/>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v>
      </c>
      <c r="P409" t="s">
        <v>3471</v>
      </c>
      <c r="Q409" t="s">
        <v>3472</v>
      </c>
      <c r="R409" t="s">
        <v>3473</v>
      </c>
      <c r="S409" t="s">
        <v>3474</v>
      </c>
      <c r="T409" t="s">
        <v>3475</v>
      </c>
      <c r="U409" t="s">
        <v>3476</v>
      </c>
      <c r="V409" t="s">
        <v>3477</v>
      </c>
    </row>
    <row r="410" spans="1:22" x14ac:dyDescent="0.25">
      <c r="A410" t="s">
        <v>3478</v>
      </c>
      <c r="B410" t="s">
        <v>3479</v>
      </c>
      <c r="C410" t="str">
        <f t="shared" si="24"/>
        <v>PTron Boom Ultima 4D Dual Driver, in-Ear Gaming Wired Headphones with in-line Mic, Volume Control and Passive Noise Cancelling Boom 3 Earphones - (Dark Blue)</v>
      </c>
      <c r="D410" t="str" cm="1">
        <f t="array" ref="D410">PROPER(_xlfn.TEXTJOIN(" ", TRUE, INDEX(_xlfn.FILTERXML("&lt;t&gt;&lt;s&gt;" &amp; SUBSTITUTE(C410," ","&lt;/s&gt;&lt;s&gt;") &amp; "&lt;/s&gt;&lt;/t&gt;", "//s"), _xlfn.SEQUENCE(4))))</f>
        <v>Ptron Boom Ultima 4D</v>
      </c>
      <c r="E410" t="str">
        <f t="shared" si="25"/>
        <v>in-Ear Gaming Wired Headphones with in-line Mic, Volume Control and Passive Noise Cancelling Boom 3 Earphones - (Dark Blue)</v>
      </c>
      <c r="F410" t="s">
        <v>3025</v>
      </c>
      <c r="G410" t="str">
        <f t="shared" si="26"/>
        <v>In-Ear</v>
      </c>
      <c r="H410" s="7" t="str">
        <f t="array" aca="1" ref="H410" ca="1">_xlfn.TEXTJOIN("", TRUE, IF((ROW(INDIRECT("1:" &amp; LEN(G410)))&gt;1) * (CODE(MID(G410, ROW(INDIRECT("1:" &amp; LEN(G410))), 1))&gt;=65) * (CODE(MID(G410, ROW(INDIRECT("1:" &amp; LEN(G410))), 1))&lt;=90), " " &amp; MID(G410, ROW(INDIRECT("1:" &amp; LEN(G410))), 1), MID(G410, ROW(INDIRECT("1:" &amp; LEN(G410))), 1)))</f>
        <v>In- Ear</v>
      </c>
      <c r="I410">
        <v>299</v>
      </c>
      <c r="J410" s="2">
        <v>1900</v>
      </c>
      <c r="K410" s="1">
        <v>0.84</v>
      </c>
      <c r="L410">
        <v>3.6</v>
      </c>
      <c r="M410" s="4">
        <v>18202</v>
      </c>
      <c r="N410" t="s">
        <v>3480</v>
      </c>
      <c r="O410" t="str">
        <f t="shared" si="27"/>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v>
      </c>
      <c r="P410" t="s">
        <v>3481</v>
      </c>
      <c r="Q410" t="s">
        <v>3482</v>
      </c>
      <c r="R410" t="s">
        <v>3483</v>
      </c>
      <c r="S410" t="s">
        <v>3484</v>
      </c>
      <c r="T410" t="s">
        <v>3485</v>
      </c>
      <c r="U410" t="s">
        <v>3486</v>
      </c>
      <c r="V410" t="s">
        <v>3487</v>
      </c>
    </row>
    <row r="411" spans="1:22" x14ac:dyDescent="0.25">
      <c r="A411" t="s">
        <v>3488</v>
      </c>
      <c r="B411" t="s">
        <v>3489</v>
      </c>
      <c r="C411" t="str">
        <f t="shared" si="24"/>
        <v>Samsung Galaxy M13 (Aqua Green, 4GB, 64GB Storage) | 6000mAh Battery | Upto 8GB RAM with RAM Plus</v>
      </c>
      <c r="D411" t="str" cm="1">
        <f t="array" ref="D411">PROPER(_xlfn.TEXTJOIN(" ", TRUE, INDEX(_xlfn.FILTERXML("&lt;t&gt;&lt;s&gt;" &amp; SUBSTITUTE(C411," ","&lt;/s&gt;&lt;s&gt;") &amp; "&lt;/s&gt;&lt;/t&gt;", "//s"), _xlfn.SEQUENCE(4))))</f>
        <v>Samsung Galaxy M13 (Aqua</v>
      </c>
      <c r="E411" t="str">
        <f t="shared" si="25"/>
        <v>64GB Storage) | 6000mAh Battery | Upto 8GB RAM with RAM Plus</v>
      </c>
      <c r="F411" t="s">
        <v>2950</v>
      </c>
      <c r="G411" t="str">
        <f t="shared" si="26"/>
        <v>Smartphones</v>
      </c>
      <c r="H411" s="7" t="str">
        <f t="array" aca="1" ref="H411" ca="1">_xlfn.TEXTJOIN("", TRUE, IF((ROW(INDIRECT("1:" &amp; LEN(G411)))&gt;1) * (CODE(MID(G411, ROW(INDIRECT("1:" &amp; LEN(G411))), 1))&gt;=65) * (CODE(MID(G411, ROW(INDIRECT("1:" &amp; LEN(G411))), 1))&lt;=90), " " &amp; MID(G411, ROW(INDIRECT("1:" &amp; LEN(G411))), 1), MID(G411, ROW(INDIRECT("1:" &amp; LEN(G411))), 1)))</f>
        <v>Smartphones</v>
      </c>
      <c r="I411" s="2">
        <v>10999</v>
      </c>
      <c r="J411" s="2">
        <v>14999</v>
      </c>
      <c r="K411" s="1">
        <v>0.27</v>
      </c>
      <c r="L411">
        <v>4.0999999999999996</v>
      </c>
      <c r="M411" s="4">
        <v>18998</v>
      </c>
      <c r="N411" t="s">
        <v>3490</v>
      </c>
      <c r="O411" t="str">
        <f t="shared" si="27"/>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P411" t="s">
        <v>3166</v>
      </c>
      <c r="Q411" t="s">
        <v>3167</v>
      </c>
      <c r="R411" t="s">
        <v>3168</v>
      </c>
      <c r="S411" t="s">
        <v>3169</v>
      </c>
      <c r="T411" t="s">
        <v>3170</v>
      </c>
      <c r="U411" t="s">
        <v>3171</v>
      </c>
      <c r="V411" t="s">
        <v>3491</v>
      </c>
    </row>
    <row r="412" spans="1:22" x14ac:dyDescent="0.25">
      <c r="A412" t="s">
        <v>3492</v>
      </c>
      <c r="B412" t="s">
        <v>3493</v>
      </c>
      <c r="C412" t="str">
        <f t="shared" si="24"/>
        <v>OnePlus 10R 5G (Forest Green, 8GB RAM, 128GB Storage, 80W SuperVOOC)</v>
      </c>
      <c r="D412" t="str" cm="1">
        <f t="array" ref="D412">PROPER(_xlfn.TEXTJOIN(" ", TRUE, INDEX(_xlfn.FILTERXML("&lt;t&gt;&lt;s&gt;" &amp; SUBSTITUTE(C412," ","&lt;/s&gt;&lt;s&gt;") &amp; "&lt;/s&gt;&lt;/t&gt;", "//s"), _xlfn.SEQUENCE(4))))</f>
        <v>Oneplus 10R 5G (Forest</v>
      </c>
      <c r="E412" t="str">
        <f t="shared" si="25"/>
        <v>RAM, 128GB Storage, 80W SuperVOOC)</v>
      </c>
      <c r="F412" t="s">
        <v>2950</v>
      </c>
      <c r="G412" t="str">
        <f t="shared" si="26"/>
        <v>Smartphones</v>
      </c>
      <c r="H412" s="7" t="str">
        <f t="array" aca="1" ref="H412" ca="1">_xlfn.TEXTJOIN("", TRUE, IF((ROW(INDIRECT("1:" &amp; LEN(G412)))&gt;1) * (CODE(MID(G412, ROW(INDIRECT("1:" &amp; LEN(G412))), 1))&gt;=65) * (CODE(MID(G412, ROW(INDIRECT("1:" &amp; LEN(G412))), 1))&lt;=90), " " &amp; MID(G412, ROW(INDIRECT("1:" &amp; LEN(G412))), 1), MID(G412, ROW(INDIRECT("1:" &amp; LEN(G412))), 1)))</f>
        <v>Smartphones</v>
      </c>
      <c r="I412" s="2">
        <v>34999</v>
      </c>
      <c r="J412" s="2">
        <v>38999</v>
      </c>
      <c r="K412" s="1">
        <v>0.1</v>
      </c>
      <c r="L412">
        <v>4.2</v>
      </c>
      <c r="M412" s="4">
        <v>11029</v>
      </c>
      <c r="N412" t="s">
        <v>3494</v>
      </c>
      <c r="O412" t="str">
        <f t="shared" si="27"/>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v>
      </c>
      <c r="P412" t="s">
        <v>3495</v>
      </c>
      <c r="Q412" t="s">
        <v>3496</v>
      </c>
      <c r="R412" t="s">
        <v>3497</v>
      </c>
      <c r="S412" t="s">
        <v>3498</v>
      </c>
      <c r="T412" t="s">
        <v>3499</v>
      </c>
      <c r="U412" t="s">
        <v>3500</v>
      </c>
      <c r="V412" t="s">
        <v>3501</v>
      </c>
    </row>
    <row r="413" spans="1:22" x14ac:dyDescent="0.25">
      <c r="A413" t="s">
        <v>3502</v>
      </c>
      <c r="B413" t="s">
        <v>3186</v>
      </c>
      <c r="C413" t="str">
        <f t="shared" si="24"/>
        <v>Samsung Galaxy M33 5G (Emerald Brown, 6GB, 128GB Storage) | 6000mAh Battery | Upto 12GB RAM with RAM Plus | Travel Adapter to be Purchased Separately</v>
      </c>
      <c r="D413" t="str" cm="1">
        <f t="array" ref="D413">PROPER(_xlfn.TEXTJOIN(" ", TRUE, INDEX(_xlfn.FILTERXML("&lt;t&gt;&lt;s&gt;" &amp; SUBSTITUTE(C413," ","&lt;/s&gt;&lt;s&gt;") &amp; "&lt;/s&gt;&lt;/t&gt;", "//s"), _xlfn.SEQUENCE(4))))</f>
        <v>Samsung Galaxy M33 5G</v>
      </c>
      <c r="E413" t="str">
        <f t="shared" si="25"/>
        <v>6GB, 128GB Storage) | 6000mAh Battery | Upto 12GB RAM with RAM Plus | Travel Adapter to be Purchased Separately</v>
      </c>
      <c r="F413" t="s">
        <v>2950</v>
      </c>
      <c r="G413" t="str">
        <f t="shared" si="26"/>
        <v>Smartphones</v>
      </c>
      <c r="H413" s="7" t="str">
        <f t="array" aca="1" ref="H413" ca="1">_xlfn.TEXTJOIN("", TRUE, IF((ROW(INDIRECT("1:" &amp; LEN(G413)))&gt;1) * (CODE(MID(G413, ROW(INDIRECT("1:" &amp; LEN(G413))), 1))&gt;=65) * (CODE(MID(G413, ROW(INDIRECT("1:" &amp; LEN(G413))), 1))&lt;=90), " " &amp; MID(G413, ROW(INDIRECT("1:" &amp; LEN(G413))), 1), MID(G413, ROW(INDIRECT("1:" &amp; LEN(G413))), 1)))</f>
        <v>Smartphones</v>
      </c>
      <c r="I413" s="2">
        <v>16999</v>
      </c>
      <c r="J413" s="2">
        <v>24999</v>
      </c>
      <c r="K413" s="1">
        <v>0.32</v>
      </c>
      <c r="L413">
        <v>4.0999999999999996</v>
      </c>
      <c r="M413" s="4">
        <v>22318</v>
      </c>
      <c r="N413" t="s">
        <v>3187</v>
      </c>
      <c r="O413" t="str">
        <f t="shared" si="27"/>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v>
      </c>
      <c r="P413" t="s">
        <v>3151</v>
      </c>
      <c r="Q413" t="s">
        <v>3152</v>
      </c>
      <c r="R413" t="s">
        <v>3153</v>
      </c>
      <c r="S413" t="s">
        <v>3154</v>
      </c>
      <c r="T413" t="s">
        <v>3155</v>
      </c>
      <c r="U413" t="s">
        <v>3188</v>
      </c>
      <c r="V413" t="s">
        <v>3503</v>
      </c>
    </row>
    <row r="414" spans="1:22" x14ac:dyDescent="0.25">
      <c r="A414" t="s">
        <v>3504</v>
      </c>
      <c r="B414" t="s">
        <v>3505</v>
      </c>
      <c r="C414" t="str">
        <f t="shared" si="24"/>
        <v>Ambrane Mobile Holding Stand, 180¬∞ Perfect View, Height Adjustment, Wide Compatibility, Multipurpose, Anti-Skid Design (Twistand, Black)</v>
      </c>
      <c r="D414" t="str" cm="1">
        <f t="array" ref="D414">PROPER(_xlfn.TEXTJOIN(" ", TRUE, INDEX(_xlfn.FILTERXML("&lt;t&gt;&lt;s&gt;" &amp; SUBSTITUTE(C414," ","&lt;/s&gt;&lt;s&gt;") &amp; "&lt;/s&gt;&lt;/t&gt;", "//s"), _xlfn.SEQUENCE(4))))</f>
        <v>Ambrane Mobile Holding Stand,</v>
      </c>
      <c r="E414" t="str">
        <f t="shared" si="25"/>
        <v>View, Height Adjustment, Wide Compatibility, Multipurpose, Anti-Skid Design (Twistand, Black)</v>
      </c>
      <c r="F414" t="s">
        <v>3445</v>
      </c>
      <c r="G414" t="str">
        <f t="shared" si="26"/>
        <v>Stands</v>
      </c>
      <c r="H414" s="7" t="str">
        <f t="array" aca="1" ref="H414" ca="1">_xlfn.TEXTJOIN("", TRUE, IF((ROW(INDIRECT("1:" &amp; LEN(G414)))&gt;1) * (CODE(MID(G414, ROW(INDIRECT("1:" &amp; LEN(G414))), 1))&gt;=65) * (CODE(MID(G414, ROW(INDIRECT("1:" &amp; LEN(G414))), 1))&lt;=90), " " &amp; MID(G414, ROW(INDIRECT("1:" &amp; LEN(G414))), 1), MID(G414, ROW(INDIRECT("1:" &amp; LEN(G414))), 1)))</f>
        <v>Stands</v>
      </c>
      <c r="I414">
        <v>199</v>
      </c>
      <c r="J414">
        <v>499</v>
      </c>
      <c r="K414" s="1">
        <v>0.6</v>
      </c>
      <c r="L414">
        <v>4.0999999999999996</v>
      </c>
      <c r="M414" s="4">
        <v>1786</v>
      </c>
      <c r="N414" t="s">
        <v>3506</v>
      </c>
      <c r="O414" t="str">
        <f t="shared" si="27"/>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v>
      </c>
      <c r="P414" t="s">
        <v>3507</v>
      </c>
      <c r="Q414" t="s">
        <v>3508</v>
      </c>
      <c r="R414" t="s">
        <v>3509</v>
      </c>
      <c r="S414" t="s">
        <v>3510</v>
      </c>
      <c r="T414" t="s">
        <v>3511</v>
      </c>
      <c r="U414" t="s">
        <v>3512</v>
      </c>
      <c r="V414" t="s">
        <v>3513</v>
      </c>
    </row>
    <row r="415" spans="1:22" x14ac:dyDescent="0.25">
      <c r="A415" t="s">
        <v>3514</v>
      </c>
      <c r="B415" t="s">
        <v>3515</v>
      </c>
      <c r="C415" t="str">
        <f t="shared" si="24"/>
        <v>Ambrane 10000mAh Slim Power Bank, 20W Fast Charging, Dual Output, Type C PD (Input and Output), Quick Charge, Li-Polymer, Multi-Layer Protection for iPhone, Anrdoid and Other Devices (Stylo 10K, Black)</v>
      </c>
      <c r="D415" t="str" cm="1">
        <f t="array" ref="D415">PROPER(_xlfn.TEXTJOIN(" ", TRUE, INDEX(_xlfn.FILTERXML("&lt;t&gt;&lt;s&gt;" &amp; SUBSTITUTE(C415," ","&lt;/s&gt;&lt;s&gt;") &amp; "&lt;/s&gt;&lt;/t&gt;", "//s"), _xlfn.SEQUENCE(4))))</f>
        <v>Ambrane 10000Mah Slim Power</v>
      </c>
      <c r="E415" t="str">
        <f t="shared" si="25"/>
        <v>Fast Charging, Dual Output, Type C PD (Input and Output), Quick Charge, Li-Polymer, Multi-Layer Protection for iPhone, Anrdoid and Other Devices (Stylo 10K, Black)</v>
      </c>
      <c r="F415" t="s">
        <v>2939</v>
      </c>
      <c r="G415" t="str">
        <f t="shared" si="26"/>
        <v>PowerBanks</v>
      </c>
      <c r="H415" s="7" t="str">
        <f t="array" aca="1" ref="H415" ca="1">_xlfn.TEXTJOIN("", TRUE, IF((ROW(INDIRECT("1:" &amp; LEN(G415)))&gt;1) * (CODE(MID(G415, ROW(INDIRECT("1:" &amp; LEN(G415))), 1))&gt;=65) * (CODE(MID(G415, ROW(INDIRECT("1:" &amp; LEN(G415))), 1))&lt;=90), " " &amp; MID(G415, ROW(INDIRECT("1:" &amp; LEN(G415))), 1), MID(G415, ROW(INDIRECT("1:" &amp; LEN(G415))), 1)))</f>
        <v>Power Banks</v>
      </c>
      <c r="I415">
        <v>999</v>
      </c>
      <c r="J415" s="2">
        <v>1599</v>
      </c>
      <c r="K415" s="1">
        <v>0.38</v>
      </c>
      <c r="L415">
        <v>4</v>
      </c>
      <c r="M415" s="4">
        <v>7222</v>
      </c>
      <c r="N415" t="s">
        <v>3516</v>
      </c>
      <c r="O415" t="str">
        <f t="shared" si="27"/>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v>
      </c>
      <c r="P415" t="s">
        <v>3517</v>
      </c>
      <c r="Q415" t="s">
        <v>3518</v>
      </c>
      <c r="R415" t="s">
        <v>3519</v>
      </c>
      <c r="S415" t="s">
        <v>3520</v>
      </c>
      <c r="T415" t="s">
        <v>3521</v>
      </c>
      <c r="U415" t="s">
        <v>3522</v>
      </c>
      <c r="V415" t="s">
        <v>3523</v>
      </c>
    </row>
    <row r="416" spans="1:22" x14ac:dyDescent="0.25">
      <c r="A416" t="s">
        <v>3524</v>
      </c>
      <c r="B416" t="s">
        <v>3525</v>
      </c>
      <c r="C416" t="str">
        <f t="shared" si="24"/>
        <v>Nokia 105 Single SIM, Keypad Mobile Phone with Wireless FM Radio | Blue</v>
      </c>
      <c r="D416" t="str" cm="1">
        <f t="array" ref="D416">PROPER(_xlfn.TEXTJOIN(" ", TRUE, INDEX(_xlfn.FILTERXML("&lt;t&gt;&lt;s&gt;" &amp; SUBSTITUTE(C416," ","&lt;/s&gt;&lt;s&gt;") &amp; "&lt;/s&gt;&lt;/t&gt;", "//s"), _xlfn.SEQUENCE(4))))</f>
        <v>Nokia 105 Single Sim,</v>
      </c>
      <c r="E416" t="str">
        <f t="shared" si="25"/>
        <v>Phone with Wireless FM Radio | Blue</v>
      </c>
      <c r="F416" t="s">
        <v>3004</v>
      </c>
      <c r="G416" t="str">
        <f t="shared" si="26"/>
        <v>BasicMobiles</v>
      </c>
      <c r="H416" s="7" t="str">
        <f t="array" aca="1" ref="H416" ca="1">_xlfn.TEXTJOIN("", TRUE, IF((ROW(INDIRECT("1:" &amp; LEN(G416)))&gt;1) * (CODE(MID(G416, ROW(INDIRECT("1:" &amp; LEN(G416))), 1))&gt;=65) * (CODE(MID(G416, ROW(INDIRECT("1:" &amp; LEN(G416))), 1))&lt;=90), " " &amp; MID(G416, ROW(INDIRECT("1:" &amp; LEN(G416))), 1), MID(G416, ROW(INDIRECT("1:" &amp; LEN(G416))), 1)))</f>
        <v>Basic Mobiles</v>
      </c>
      <c r="I416" s="2">
        <v>1299</v>
      </c>
      <c r="J416" s="2">
        <v>1599</v>
      </c>
      <c r="K416" s="1">
        <v>0.19</v>
      </c>
      <c r="L416">
        <v>4</v>
      </c>
      <c r="M416" s="4">
        <v>128311</v>
      </c>
      <c r="N416" t="s">
        <v>3005</v>
      </c>
      <c r="O416" t="str">
        <f t="shared" si="27"/>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v>
      </c>
      <c r="P416" t="s">
        <v>3006</v>
      </c>
      <c r="Q416" t="s">
        <v>3007</v>
      </c>
      <c r="R416" t="s">
        <v>3008</v>
      </c>
      <c r="S416" t="s">
        <v>3009</v>
      </c>
      <c r="T416" t="s">
        <v>3010</v>
      </c>
      <c r="U416" t="s">
        <v>3526</v>
      </c>
      <c r="V416" t="s">
        <v>3527</v>
      </c>
    </row>
    <row r="417" spans="1:22" x14ac:dyDescent="0.25">
      <c r="A417" t="s">
        <v>3528</v>
      </c>
      <c r="B417" t="s">
        <v>3529</v>
      </c>
      <c r="C417" t="str">
        <f t="shared" si="24"/>
        <v>PTron Tangent Lite Bluetooth 5.0 Earphones with Mic, Hi-Fi Stereo Sound Neckband, 8Hrs Playtime, Lightweight Snug-fit in-Ear Headphones, IPX4 Water Resistant, Fast Charge and Voice Assistant (Black)</v>
      </c>
      <c r="D417" t="str" cm="1">
        <f t="array" ref="D417">PROPER(_xlfn.TEXTJOIN(" ", TRUE, INDEX(_xlfn.FILTERXML("&lt;t&gt;&lt;s&gt;" &amp; SUBSTITUTE(C417," ","&lt;/s&gt;&lt;s&gt;") &amp; "&lt;/s&gt;&lt;/t&gt;", "//s"), _xlfn.SEQUENCE(4))))</f>
        <v>Ptron Tangent Lite Bluetooth</v>
      </c>
      <c r="E417" t="str">
        <f t="shared" si="25"/>
        <v>with Mic, Hi-Fi Stereo Sound Neckband, 8Hrs Playtime, Lightweight Snug-fit in-Ear Headphones, IPX4 Water Resistant, Fast Charge and Voice Assistant (Black)</v>
      </c>
      <c r="F417" t="s">
        <v>3025</v>
      </c>
      <c r="G417" t="str">
        <f t="shared" si="26"/>
        <v>In-Ear</v>
      </c>
      <c r="H417" s="7" t="str">
        <f t="array" aca="1" ref="H417" ca="1">_xlfn.TEXTJOIN("", TRUE, IF((ROW(INDIRECT("1:" &amp; LEN(G417)))&gt;1) * (CODE(MID(G417, ROW(INDIRECT("1:" &amp; LEN(G417))), 1))&gt;=65) * (CODE(MID(G417, ROW(INDIRECT("1:" &amp; LEN(G417))), 1))&lt;=90), " " &amp; MID(G417, ROW(INDIRECT("1:" &amp; LEN(G417))), 1), MID(G417, ROW(INDIRECT("1:" &amp; LEN(G417))), 1)))</f>
        <v>In- Ear</v>
      </c>
      <c r="I417">
        <v>599</v>
      </c>
      <c r="J417" s="2">
        <v>1800</v>
      </c>
      <c r="K417" s="1">
        <v>0.67</v>
      </c>
      <c r="L417">
        <v>3.5</v>
      </c>
      <c r="M417" s="4">
        <v>83996</v>
      </c>
      <c r="N417" t="s">
        <v>3530</v>
      </c>
      <c r="O417" t="str">
        <f t="shared" si="27"/>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v>
      </c>
      <c r="P417" t="s">
        <v>3531</v>
      </c>
      <c r="Q417" t="s">
        <v>3532</v>
      </c>
      <c r="R417" t="s">
        <v>3533</v>
      </c>
      <c r="S417" t="s">
        <v>3534</v>
      </c>
      <c r="T417" t="s">
        <v>3535</v>
      </c>
      <c r="U417" t="s">
        <v>3536</v>
      </c>
      <c r="V417" t="s">
        <v>3537</v>
      </c>
    </row>
    <row r="418" spans="1:22" x14ac:dyDescent="0.25">
      <c r="A418" t="s">
        <v>3538</v>
      </c>
      <c r="B418" t="s">
        <v>3539</v>
      </c>
      <c r="C418" t="str">
        <f t="shared" si="24"/>
        <v>Samsung EVO Plus 64GB microSDXC UHS-I U1 130MB s Full HD and 4K UHD Memory Card with Adapter (MB-MC64KA), Blue</v>
      </c>
      <c r="D418" t="str" cm="1">
        <f t="array" ref="D418">PROPER(_xlfn.TEXTJOIN(" ", TRUE, INDEX(_xlfn.FILTERXML("&lt;t&gt;&lt;s&gt;" &amp; SUBSTITUTE(C418," ","&lt;/s&gt;&lt;s&gt;") &amp; "&lt;/s&gt;&lt;/t&gt;", "//s"), _xlfn.SEQUENCE(4))))</f>
        <v>Samsung Evo Plus 64Gb</v>
      </c>
      <c r="E418" t="str">
        <f t="shared" si="25"/>
        <v>U1 130MB s Full HD and 4K UHD Memory Card with Adapter (MB-MC64KA), Blue</v>
      </c>
      <c r="F418" t="s">
        <v>2983</v>
      </c>
      <c r="G418" t="str">
        <f t="shared" si="26"/>
        <v>MicroSD</v>
      </c>
      <c r="H418" s="7" t="str">
        <f t="array" aca="1" ref="H418" ca="1">_xlfn.TEXTJOIN("", TRUE, IF((ROW(INDIRECT("1:" &amp; LEN(G418)))&gt;1) * (CODE(MID(G418, ROW(INDIRECT("1:" &amp; LEN(G418))), 1))&gt;=65) * (CODE(MID(G418, ROW(INDIRECT("1:" &amp; LEN(G418))), 1))&lt;=90), " " &amp; MID(G418, ROW(INDIRECT("1:" &amp; LEN(G418))), 1), MID(G418, ROW(INDIRECT("1:" &amp; LEN(G418))), 1)))</f>
        <v>Micro S D</v>
      </c>
      <c r="I418">
        <v>599</v>
      </c>
      <c r="J418" s="2">
        <v>1899</v>
      </c>
      <c r="K418" s="1">
        <v>0.68</v>
      </c>
      <c r="L418">
        <v>4.3</v>
      </c>
      <c r="M418" s="4">
        <v>140036</v>
      </c>
      <c r="N418" t="s">
        <v>3393</v>
      </c>
      <c r="O418" t="str">
        <f t="shared" si="27"/>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v>
      </c>
      <c r="P418" t="s">
        <v>3394</v>
      </c>
      <c r="Q418" t="s">
        <v>3395</v>
      </c>
      <c r="R418" t="s">
        <v>3396</v>
      </c>
      <c r="S418" t="s">
        <v>3397</v>
      </c>
      <c r="T418" t="s">
        <v>3398</v>
      </c>
      <c r="U418" t="s">
        <v>3540</v>
      </c>
      <c r="V418" t="s">
        <v>3541</v>
      </c>
    </row>
    <row r="419" spans="1:22" x14ac:dyDescent="0.25">
      <c r="A419" t="s">
        <v>3542</v>
      </c>
      <c r="B419" t="s">
        <v>3543</v>
      </c>
      <c r="C419" t="str">
        <f t="shared" si="24"/>
        <v>Ambrane 20000mAh Power Bank with 20W Fast Charging, Triple Output, Power Delivery, Type C Input, Made in India, Multi-Layer Protection, Li-Polymer + Type C Cable (Stylo-20k, Black)</v>
      </c>
      <c r="D419" t="str" cm="1">
        <f t="array" ref="D419">PROPER(_xlfn.TEXTJOIN(" ", TRUE, INDEX(_xlfn.FILTERXML("&lt;t&gt;&lt;s&gt;" &amp; SUBSTITUTE(C419," ","&lt;/s&gt;&lt;s&gt;") &amp; "&lt;/s&gt;&lt;/t&gt;", "//s"), _xlfn.SEQUENCE(4))))</f>
        <v>Ambrane 20000Mah Power Bank</v>
      </c>
      <c r="E419" t="str">
        <f t="shared" si="25"/>
        <v>Fast Charging, Triple Output, Power Delivery, Type C Input, Made in India, Multi-Layer Protection, Li-Polymer + Type C Cable (Stylo-20k, Black)</v>
      </c>
      <c r="F419" t="s">
        <v>2939</v>
      </c>
      <c r="G419" t="str">
        <f t="shared" si="26"/>
        <v>PowerBanks</v>
      </c>
      <c r="H419" s="7" t="str">
        <f t="array" aca="1" ref="H419" ca="1">_xlfn.TEXTJOIN("", TRUE, IF((ROW(INDIRECT("1:" &amp; LEN(G419)))&gt;1) * (CODE(MID(G419, ROW(INDIRECT("1:" &amp; LEN(G419))), 1))&gt;=65) * (CODE(MID(G419, ROW(INDIRECT("1:" &amp; LEN(G419))), 1))&lt;=90), " " &amp; MID(G419, ROW(INDIRECT("1:" &amp; LEN(G419))), 1), MID(G419, ROW(INDIRECT("1:" &amp; LEN(G419))), 1)))</f>
        <v>Power Banks</v>
      </c>
      <c r="I419" s="2">
        <v>1799</v>
      </c>
      <c r="J419" s="2">
        <v>2499</v>
      </c>
      <c r="K419" s="1">
        <v>0.28000000000000003</v>
      </c>
      <c r="L419">
        <v>4.0999999999999996</v>
      </c>
      <c r="M419" s="4">
        <v>18678</v>
      </c>
      <c r="N419" t="s">
        <v>3544</v>
      </c>
      <c r="O419" t="str">
        <f t="shared" si="27"/>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v>
      </c>
      <c r="P419" t="s">
        <v>3545</v>
      </c>
      <c r="Q419" t="s">
        <v>3546</v>
      </c>
      <c r="R419" t="s">
        <v>3547</v>
      </c>
      <c r="S419" t="s">
        <v>3548</v>
      </c>
      <c r="T419" t="s">
        <v>12930</v>
      </c>
      <c r="U419" t="s">
        <v>3549</v>
      </c>
      <c r="V419" t="s">
        <v>3550</v>
      </c>
    </row>
    <row r="420" spans="1:22" x14ac:dyDescent="0.25">
      <c r="A420" t="s">
        <v>74</v>
      </c>
      <c r="B420" t="s">
        <v>75</v>
      </c>
      <c r="C420" t="str">
        <f t="shared" si="24"/>
        <v>boAt Micro USB 55 Tangle-free, Sturdy Micro USB Cable with 3A Fast Charging and 480mbps Data Transmission (Black)</v>
      </c>
      <c r="D420" t="str" cm="1">
        <f t="array" ref="D420">PROPER(_xlfn.TEXTJOIN(" ", TRUE, INDEX(_xlfn.FILTERXML("&lt;t&gt;&lt;s&gt;" &amp; SUBSTITUTE(C420," ","&lt;/s&gt;&lt;s&gt;") &amp; "&lt;/s&gt;&lt;/t&gt;", "//s"), _xlfn.SEQUENCE(4))))</f>
        <v>Boat Micro Usb 55</v>
      </c>
      <c r="E420" t="str">
        <f t="shared" si="25"/>
        <v>Micro USB Cable with 3A Fast Charging and 480mbps Data Transmission (Black)</v>
      </c>
      <c r="F420" t="s">
        <v>17</v>
      </c>
      <c r="G420" t="str">
        <f t="shared" si="26"/>
        <v>USBCables</v>
      </c>
      <c r="H420" s="7" t="str">
        <f t="array" aca="1" ref="H420" ca="1">_xlfn.TEXTJOIN("", TRUE, IF((ROW(INDIRECT("1:" &amp; LEN(G420)))&gt;1) * (CODE(MID(G420, ROW(INDIRECT("1:" &amp; LEN(G420))), 1))&gt;=65) * (CODE(MID(G420, ROW(INDIRECT("1:" &amp; LEN(G420))), 1))&lt;=90), " " &amp; MID(G420, ROW(INDIRECT("1:" &amp; LEN(G420))), 1), MID(G420, ROW(INDIRECT("1:" &amp; LEN(G420))), 1)))</f>
        <v>U S B Cables</v>
      </c>
      <c r="I420">
        <v>176.63</v>
      </c>
      <c r="J420">
        <v>499</v>
      </c>
      <c r="K420" s="1">
        <v>0.65</v>
      </c>
      <c r="L420">
        <v>4.0999999999999996</v>
      </c>
      <c r="M420" s="4">
        <v>15189</v>
      </c>
      <c r="N420" t="s">
        <v>76</v>
      </c>
      <c r="O420" t="str">
        <f t="shared" si="27"/>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v>
      </c>
      <c r="P420" t="s">
        <v>77</v>
      </c>
      <c r="Q420" t="s">
        <v>78</v>
      </c>
      <c r="R420" t="s">
        <v>79</v>
      </c>
      <c r="S420" t="s">
        <v>80</v>
      </c>
      <c r="T420" t="s">
        <v>81</v>
      </c>
      <c r="U420" t="s">
        <v>3551</v>
      </c>
      <c r="V420" t="s">
        <v>3552</v>
      </c>
    </row>
    <row r="421" spans="1:22" x14ac:dyDescent="0.25">
      <c r="A421" t="s">
        <v>3553</v>
      </c>
      <c r="B421" t="s">
        <v>3554</v>
      </c>
      <c r="C421" t="str">
        <f t="shared" si="24"/>
        <v>Samsung Galaxy M13 (Midnight Blue, 4GB, 64GB Storage) | 6000mAh Battery | Upto 8GB RAM with RAM Plus</v>
      </c>
      <c r="D421" t="str" cm="1">
        <f t="array" ref="D421">PROPER(_xlfn.TEXTJOIN(" ", TRUE, INDEX(_xlfn.FILTERXML("&lt;t&gt;&lt;s&gt;" &amp; SUBSTITUTE(C421," ","&lt;/s&gt;&lt;s&gt;") &amp; "&lt;/s&gt;&lt;/t&gt;", "//s"), _xlfn.SEQUENCE(4))))</f>
        <v>Samsung Galaxy M13 (Midnight</v>
      </c>
      <c r="E421" t="str">
        <f t="shared" si="25"/>
        <v>64GB Storage) | 6000mAh Battery | Upto 8GB RAM with RAM Plus</v>
      </c>
      <c r="F421" t="s">
        <v>2950</v>
      </c>
      <c r="G421" t="str">
        <f t="shared" si="26"/>
        <v>Smartphones</v>
      </c>
      <c r="H421" s="7" t="str">
        <f t="array" aca="1" ref="H421" ca="1">_xlfn.TEXTJOIN("", TRUE, IF((ROW(INDIRECT("1:" &amp; LEN(G421)))&gt;1) * (CODE(MID(G421, ROW(INDIRECT("1:" &amp; LEN(G421))), 1))&gt;=65) * (CODE(MID(G421, ROW(INDIRECT("1:" &amp; LEN(G421))), 1))&lt;=90), " " &amp; MID(G421, ROW(INDIRECT("1:" &amp; LEN(G421))), 1), MID(G421, ROW(INDIRECT("1:" &amp; LEN(G421))), 1)))</f>
        <v>Smartphones</v>
      </c>
      <c r="I421" s="2">
        <v>10999</v>
      </c>
      <c r="J421" s="2">
        <v>14999</v>
      </c>
      <c r="K421" s="1">
        <v>0.27</v>
      </c>
      <c r="L421">
        <v>4.0999999999999996</v>
      </c>
      <c r="M421" s="4">
        <v>18998</v>
      </c>
      <c r="N421" t="s">
        <v>3490</v>
      </c>
      <c r="O421" t="str">
        <f t="shared" si="27"/>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P421" t="s">
        <v>3166</v>
      </c>
      <c r="Q421" t="s">
        <v>3167</v>
      </c>
      <c r="R421" t="s">
        <v>3168</v>
      </c>
      <c r="S421" t="s">
        <v>3169</v>
      </c>
      <c r="T421" t="s">
        <v>3170</v>
      </c>
      <c r="U421" t="s">
        <v>3555</v>
      </c>
      <c r="V421" t="s">
        <v>3556</v>
      </c>
    </row>
    <row r="422" spans="1:22" x14ac:dyDescent="0.25">
      <c r="A422" t="s">
        <v>3557</v>
      </c>
      <c r="B422" t="s">
        <v>3558</v>
      </c>
      <c r="C422" t="str">
        <f t="shared" si="24"/>
        <v>boAt Xtend Smartwatch with Alexa Built-in, 1.69‚Äù HD Display, Multiple Watch Faces, Stress Monitor, Heart and SpO2 Monitoring, 14 Sports Modes, Sleep Monitor, 5 ATM and 7 Days Battery(Pitch Black)</v>
      </c>
      <c r="D422" t="str" cm="1">
        <f t="array" ref="D422">PROPER(_xlfn.TEXTJOIN(" ", TRUE, INDEX(_xlfn.FILTERXML("&lt;t&gt;&lt;s&gt;" &amp; SUBSTITUTE(C422," ","&lt;/s&gt;&lt;s&gt;") &amp; "&lt;/s&gt;&lt;/t&gt;", "//s"), _xlfn.SEQUENCE(4))))</f>
        <v>Boat Xtend Smartwatch With</v>
      </c>
      <c r="E422" t="str">
        <f t="shared" si="25"/>
        <v>1.69‚Äù HD Display, Multiple Watch Faces, Stress Monitor, Heart and SpO2 Monitoring, 14 Sports Modes, Sleep Monitor, 5 ATM and 7 Days Battery(Pitch Black)</v>
      </c>
      <c r="F422" t="s">
        <v>2910</v>
      </c>
      <c r="G422" t="str">
        <f t="shared" si="26"/>
        <v>SmartWatches</v>
      </c>
      <c r="H422" s="7" t="str">
        <f t="array" aca="1" ref="H422" ca="1">_xlfn.TEXTJOIN("", TRUE, IF((ROW(INDIRECT("1:" &amp; LEN(G422)))&gt;1) * (CODE(MID(G422, ROW(INDIRECT("1:" &amp; LEN(G422))), 1))&gt;=65) * (CODE(MID(G422, ROW(INDIRECT("1:" &amp; LEN(G422))), 1))&lt;=90), " " &amp; MID(G422, ROW(INDIRECT("1:" &amp; LEN(G422))), 1), MID(G422, ROW(INDIRECT("1:" &amp; LEN(G422))), 1)))</f>
        <v>Smart Watches</v>
      </c>
      <c r="I422" s="2">
        <v>2999</v>
      </c>
      <c r="J422" s="2">
        <v>7990</v>
      </c>
      <c r="K422" s="1">
        <v>0.62</v>
      </c>
      <c r="L422">
        <v>4.0999999999999996</v>
      </c>
      <c r="M422" s="4">
        <v>48449</v>
      </c>
      <c r="N422" t="s">
        <v>3373</v>
      </c>
      <c r="O422" t="str">
        <f t="shared" si="27"/>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v>
      </c>
      <c r="P422" t="s">
        <v>3559</v>
      </c>
      <c r="Q422" t="s">
        <v>3560</v>
      </c>
      <c r="R422" t="s">
        <v>3561</v>
      </c>
      <c r="S422" t="s">
        <v>3562</v>
      </c>
      <c r="T422" t="s">
        <v>3563</v>
      </c>
      <c r="U422" t="s">
        <v>3564</v>
      </c>
      <c r="V422" t="s">
        <v>3565</v>
      </c>
    </row>
    <row r="423" spans="1:22" x14ac:dyDescent="0.25">
      <c r="A423" t="s">
        <v>3566</v>
      </c>
      <c r="B423" t="s">
        <v>3567</v>
      </c>
      <c r="C423" t="str">
        <f t="shared" si="24"/>
        <v>boAt Wave Call Smart Watch, Smart Talk with Advanced Dedicated Bluetooth Calling Chip, 1.69‚Äù HD Display with 550 NITS and 70% Color Gamut, 150+ Watch Faces, Multi-Sport Modes, HR, SpO2, IP68(Deep Blue)</v>
      </c>
      <c r="D423" t="str" cm="1">
        <f t="array" ref="D423">PROPER(_xlfn.TEXTJOIN(" ", TRUE, INDEX(_xlfn.FILTERXML("&lt;t&gt;&lt;s&gt;" &amp; SUBSTITUTE(C423," ","&lt;/s&gt;&lt;s&gt;") &amp; "&lt;/s&gt;&lt;/t&gt;", "//s"), _xlfn.SEQUENCE(4))))</f>
        <v>Boat Wave Call Smart</v>
      </c>
      <c r="E423" t="str">
        <f t="shared" si="25"/>
        <v>Talk with Advanced Dedicated Bluetooth Calling Chip, 1.69‚Äù HD Display with 550 NITS and 70% Color Gamut, 150+ Watch Faces, Multi-Sport Modes, HR, SpO2, IP68(Deep Blue)</v>
      </c>
      <c r="F423" t="s">
        <v>2910</v>
      </c>
      <c r="G423" t="str">
        <f t="shared" si="26"/>
        <v>SmartWatches</v>
      </c>
      <c r="H423" s="7" t="str">
        <f t="array" aca="1" ref="H423" ca="1">_xlfn.TEXTJOIN("", TRUE, IF((ROW(INDIRECT("1:" &amp; LEN(G423)))&gt;1) * (CODE(MID(G423, ROW(INDIRECT("1:" &amp; LEN(G423))), 1))&gt;=65) * (CODE(MID(G423, ROW(INDIRECT("1:" &amp; LEN(G423))), 1))&lt;=90), " " &amp; MID(G423, ROW(INDIRECT("1:" &amp; LEN(G423))), 1), MID(G423, ROW(INDIRECT("1:" &amp; LEN(G423))), 1)))</f>
        <v>Smart Watches</v>
      </c>
      <c r="I423" s="2">
        <v>1999</v>
      </c>
      <c r="J423" s="2">
        <v>7990</v>
      </c>
      <c r="K423" s="1">
        <v>0.75</v>
      </c>
      <c r="L423">
        <v>3.8</v>
      </c>
      <c r="M423" s="4">
        <v>17831</v>
      </c>
      <c r="N423" t="s">
        <v>2929</v>
      </c>
      <c r="O423" t="str">
        <f t="shared" si="27"/>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423" t="s">
        <v>2930</v>
      </c>
      <c r="Q423" t="s">
        <v>2931</v>
      </c>
      <c r="R423" t="s">
        <v>2932</v>
      </c>
      <c r="S423" t="s">
        <v>2933</v>
      </c>
      <c r="T423" t="s">
        <v>2934</v>
      </c>
      <c r="U423" t="s">
        <v>3568</v>
      </c>
      <c r="V423" t="s">
        <v>3569</v>
      </c>
    </row>
    <row r="424" spans="1:22" x14ac:dyDescent="0.25">
      <c r="A424" t="s">
        <v>84</v>
      </c>
      <c r="B424" t="s">
        <v>85</v>
      </c>
      <c r="C424" t="str">
        <f t="shared" si="24"/>
        <v>MI Usb Type-C Cable Smartphone (Black)</v>
      </c>
      <c r="D424" t="str" cm="1">
        <f t="array" ref="D424">PROPER(_xlfn.TEXTJOIN(" ", TRUE, INDEX(_xlfn.FILTERXML("&lt;t&gt;&lt;s&gt;" &amp; SUBSTITUTE(C424," ","&lt;/s&gt;&lt;s&gt;") &amp; "&lt;/s&gt;&lt;/t&gt;", "//s"), _xlfn.SEQUENCE(4))))</f>
        <v>Mi Usb Type-C Cable</v>
      </c>
      <c r="E424" t="str">
        <f t="shared" si="25"/>
        <v/>
      </c>
      <c r="F424" t="s">
        <v>17</v>
      </c>
      <c r="G424" t="str">
        <f t="shared" si="26"/>
        <v>USBCables</v>
      </c>
      <c r="H424" s="7" t="str">
        <f t="array" aca="1" ref="H424" ca="1">_xlfn.TEXTJOIN("", TRUE, IF((ROW(INDIRECT("1:" &amp; LEN(G424)))&gt;1) * (CODE(MID(G424, ROW(INDIRECT("1:" &amp; LEN(G424))), 1))&gt;=65) * (CODE(MID(G424, ROW(INDIRECT("1:" &amp; LEN(G424))), 1))&lt;=90), " " &amp; MID(G424, ROW(INDIRECT("1:" &amp; LEN(G424))), 1), MID(G424, ROW(INDIRECT("1:" &amp; LEN(G424))), 1)))</f>
        <v>U S B Cables</v>
      </c>
      <c r="I424">
        <v>229</v>
      </c>
      <c r="J424">
        <v>299</v>
      </c>
      <c r="K424" s="1">
        <v>0.23</v>
      </c>
      <c r="L424">
        <v>4.3</v>
      </c>
      <c r="M424" s="4">
        <v>30411</v>
      </c>
      <c r="N424" t="s">
        <v>86</v>
      </c>
      <c r="O424" t="str">
        <f t="shared" si="27"/>
        <v>1M Long Type-C Usb Cable|Sturdy And Durable. With Usb Cable You Can Transfer Data With Speeds Of Upto 480 Mbps|Upto 3A Output|6Months Warranty|Sturdy And Durable. With Usb Cable You Can Transfer Data With Speeds Of Upto 480 Mbps|6Months Warranty|Up To 3A Output</v>
      </c>
      <c r="P424" t="s">
        <v>87</v>
      </c>
      <c r="Q424" t="s">
        <v>88</v>
      </c>
      <c r="R424" t="s">
        <v>89</v>
      </c>
      <c r="S424" t="s">
        <v>90</v>
      </c>
      <c r="T424" t="s">
        <v>91</v>
      </c>
      <c r="U424" t="s">
        <v>3570</v>
      </c>
      <c r="V424" t="s">
        <v>3571</v>
      </c>
    </row>
    <row r="425" spans="1:22" x14ac:dyDescent="0.25">
      <c r="A425" t="s">
        <v>105</v>
      </c>
      <c r="B425" t="s">
        <v>106</v>
      </c>
      <c r="C425" t="str">
        <f t="shared" si="24"/>
        <v>Ambrane Unbreakable 60W 3A Fast Charging 1.5m Braided Micro USB Cable for Smartphones, Tablets, Laptops and Other Micro USB Devices, 480Mbps Data Sync, Quick Charge 3.0 (RCM15, Black)</v>
      </c>
      <c r="D425" t="str" cm="1">
        <f t="array" ref="D425">PROPER(_xlfn.TEXTJOIN(" ", TRUE, INDEX(_xlfn.FILTERXML("&lt;t&gt;&lt;s&gt;" &amp; SUBSTITUTE(C425," ","&lt;/s&gt;&lt;s&gt;") &amp; "&lt;/s&gt;&lt;/t&gt;", "//s"), _xlfn.SEQUENCE(4))))</f>
        <v>Ambrane Unbreakable 60W 3A</v>
      </c>
      <c r="E425" t="str">
        <f t="shared" si="25"/>
        <v>1.5m Braided Micro USB Cable for Smartphones, Tablets, Laptops and Other Micro USB Devices, 480Mbps Data Sync, Quick Charge 3.0 (RCM15, Black)</v>
      </c>
      <c r="F425" t="s">
        <v>17</v>
      </c>
      <c r="G425" t="str">
        <f t="shared" si="26"/>
        <v>USBCables</v>
      </c>
      <c r="H425" s="7" t="str">
        <f t="array" aca="1" ref="H425" ca="1">_xlfn.TEXTJOIN("", TRUE, IF((ROW(INDIRECT("1:" &amp; LEN(G425)))&gt;1) * (CODE(MID(G425, ROW(INDIRECT("1:" &amp; LEN(G425))), 1))&gt;=65) * (CODE(MID(G425, ROW(INDIRECT("1:" &amp; LEN(G425))), 1))&lt;=90), " " &amp; MID(G425, ROW(INDIRECT("1:" &amp; LEN(G425))), 1), MID(G425, ROW(INDIRECT("1:" &amp; LEN(G425))), 1)))</f>
        <v>U S B Cables</v>
      </c>
      <c r="I425">
        <v>199</v>
      </c>
      <c r="J425">
        <v>299</v>
      </c>
      <c r="K425" s="1">
        <v>0.33</v>
      </c>
      <c r="L425">
        <v>4</v>
      </c>
      <c r="M425" s="4">
        <v>43994</v>
      </c>
      <c r="N425" t="s">
        <v>107</v>
      </c>
      <c r="O425" t="str">
        <f t="shared" si="27"/>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425" t="s">
        <v>29</v>
      </c>
      <c r="Q425" t="s">
        <v>30</v>
      </c>
      <c r="R425" t="s">
        <v>31</v>
      </c>
      <c r="S425" t="s">
        <v>32</v>
      </c>
      <c r="T425" t="s">
        <v>33</v>
      </c>
      <c r="U425" t="s">
        <v>3572</v>
      </c>
      <c r="V425" t="s">
        <v>3573</v>
      </c>
    </row>
    <row r="426" spans="1:22" x14ac:dyDescent="0.25">
      <c r="A426" t="s">
        <v>3574</v>
      </c>
      <c r="B426" t="s">
        <v>3575</v>
      </c>
      <c r="C426" t="str">
        <f t="shared" si="24"/>
        <v>MI Xiaomi 22.5W Fast USB Type C Charger Combo for Tablets - White</v>
      </c>
      <c r="D426" t="str" cm="1">
        <f t="array" ref="D426">PROPER(_xlfn.TEXTJOIN(" ", TRUE, INDEX(_xlfn.FILTERXML("&lt;t&gt;&lt;s&gt;" &amp; SUBSTITUTE(C426," ","&lt;/s&gt;&lt;s&gt;") &amp; "&lt;/s&gt;&lt;/t&gt;", "//s"), _xlfn.SEQUENCE(4))))</f>
        <v>Mi Xiaomi 22.5W Fast</v>
      </c>
      <c r="E426" t="str">
        <f t="shared" si="25"/>
        <v>C Charger Combo for Tablets - White</v>
      </c>
      <c r="F426" t="s">
        <v>3120</v>
      </c>
      <c r="G426" t="str">
        <f t="shared" si="26"/>
        <v>WallChargers</v>
      </c>
      <c r="H426" s="7" t="str">
        <f t="array" aca="1" ref="H426" ca="1">_xlfn.TEXTJOIN("", TRUE, IF((ROW(INDIRECT("1:" &amp; LEN(G426)))&gt;1) * (CODE(MID(G426, ROW(INDIRECT("1:" &amp; LEN(G426))), 1))&gt;=65) * (CODE(MID(G426, ROW(INDIRECT("1:" &amp; LEN(G426))), 1))&lt;=90), " " &amp; MID(G426, ROW(INDIRECT("1:" &amp; LEN(G426))), 1), MID(G426, ROW(INDIRECT("1:" &amp; LEN(G426))), 1)))</f>
        <v>Wall Chargers</v>
      </c>
      <c r="I426">
        <v>649</v>
      </c>
      <c r="J426">
        <v>999</v>
      </c>
      <c r="K426" s="1">
        <v>0.35</v>
      </c>
      <c r="L426">
        <v>4.2</v>
      </c>
      <c r="M426" s="4">
        <v>1315</v>
      </c>
      <c r="N426" t="s">
        <v>3576</v>
      </c>
      <c r="O426" t="str">
        <f t="shared" si="27"/>
        <v>22.5W Universal Fast Charging</v>
      </c>
      <c r="P426" t="s">
        <v>3577</v>
      </c>
      <c r="Q426" t="s">
        <v>3578</v>
      </c>
      <c r="R426" t="s">
        <v>3579</v>
      </c>
      <c r="S426" t="s">
        <v>3580</v>
      </c>
      <c r="T426" t="s">
        <v>3581</v>
      </c>
      <c r="U426" t="s">
        <v>3582</v>
      </c>
      <c r="V426" t="s">
        <v>3583</v>
      </c>
    </row>
    <row r="427" spans="1:22" x14ac:dyDescent="0.25">
      <c r="A427" t="s">
        <v>3584</v>
      </c>
      <c r="B427" t="s">
        <v>3412</v>
      </c>
      <c r="C427" t="str">
        <f t="shared" si="24"/>
        <v>Samsung Galaxy M13 5G (Aqua Green, 6GB, 128GB Storage) | 5000mAh Battery | Upto 12GB RAM with RAM Plus</v>
      </c>
      <c r="D427" t="str" cm="1">
        <f t="array" ref="D427">PROPER(_xlfn.TEXTJOIN(" ", TRUE, INDEX(_xlfn.FILTERXML("&lt;t&gt;&lt;s&gt;" &amp; SUBSTITUTE(C427," ","&lt;/s&gt;&lt;s&gt;") &amp; "&lt;/s&gt;&lt;/t&gt;", "//s"), _xlfn.SEQUENCE(4))))</f>
        <v>Samsung Galaxy M13 5G</v>
      </c>
      <c r="E427" t="str">
        <f t="shared" si="25"/>
        <v>6GB, 128GB Storage) | 5000mAh Battery | Upto 12GB RAM with RAM Plus</v>
      </c>
      <c r="F427" t="s">
        <v>2950</v>
      </c>
      <c r="G427" t="str">
        <f t="shared" si="26"/>
        <v>Smartphones</v>
      </c>
      <c r="H427" s="7" t="str">
        <f t="array" aca="1" ref="H427" ca="1">_xlfn.TEXTJOIN("", TRUE, IF((ROW(INDIRECT("1:" &amp; LEN(G427)))&gt;1) * (CODE(MID(G427, ROW(INDIRECT("1:" &amp; LEN(G427))), 1))&gt;=65) * (CODE(MID(G427, ROW(INDIRECT("1:" &amp; LEN(G427))), 1))&lt;=90), " " &amp; MID(G427, ROW(INDIRECT("1:" &amp; LEN(G427))), 1), MID(G427, ROW(INDIRECT("1:" &amp; LEN(G427))), 1)))</f>
        <v>Smartphones</v>
      </c>
      <c r="I427" s="2">
        <v>13999</v>
      </c>
      <c r="J427" s="2">
        <v>19499</v>
      </c>
      <c r="K427" s="1">
        <v>0.28000000000000003</v>
      </c>
      <c r="L427">
        <v>4.0999999999999996</v>
      </c>
      <c r="M427" s="4">
        <v>18998</v>
      </c>
      <c r="N427" t="s">
        <v>3413</v>
      </c>
      <c r="O427" t="str">
        <f t="shared" si="27"/>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427" t="s">
        <v>3166</v>
      </c>
      <c r="Q427" t="s">
        <v>3167</v>
      </c>
      <c r="R427" t="s">
        <v>3168</v>
      </c>
      <c r="S427" t="s">
        <v>3169</v>
      </c>
      <c r="T427" t="s">
        <v>3170</v>
      </c>
      <c r="U427" t="s">
        <v>3414</v>
      </c>
      <c r="V427" t="s">
        <v>3585</v>
      </c>
    </row>
    <row r="428" spans="1:22" x14ac:dyDescent="0.25">
      <c r="A428" t="s">
        <v>3586</v>
      </c>
      <c r="B428" t="s">
        <v>3587</v>
      </c>
      <c r="C428" t="str">
        <f t="shared" si="24"/>
        <v>Gizga Essentials Spiral Cable Protector Cord Saver for Mac Charger, iPhone Charger, Wire Protector, Lightweight Durable Flexible Wire Winder for Charging Cables, Data Cables, Earphones, Pack of 10</v>
      </c>
      <c r="D428" t="str" cm="1">
        <f t="array" ref="D428">PROPER(_xlfn.TEXTJOIN(" ", TRUE, INDEX(_xlfn.FILTERXML("&lt;t&gt;&lt;s&gt;" &amp; SUBSTITUTE(C428," ","&lt;/s&gt;&lt;s&gt;") &amp; "&lt;/s&gt;&lt;/t&gt;", "//s"), _xlfn.SEQUENCE(4))))</f>
        <v>Gizga Essentials Spiral Cable</v>
      </c>
      <c r="E428" t="str">
        <f t="shared" si="25"/>
        <v>Saver for Mac Charger, iPhone Charger, Wire Protector, Lightweight Durable Flexible Wire Winder for Charging Cables, Data Cables, Earphones, Pack of 10</v>
      </c>
      <c r="F428" t="s">
        <v>3588</v>
      </c>
      <c r="G428" t="str">
        <f t="shared" si="26"/>
        <v>D√©cor</v>
      </c>
      <c r="H428" s="7" t="str">
        <f t="array" aca="1" ref="H428" ca="1">_xlfn.TEXTJOIN("", TRUE, IF((ROW(INDIRECT("1:" &amp; LEN(G428)))&gt;1) * (CODE(MID(G428, ROW(INDIRECT("1:" &amp; LEN(G428))), 1))&gt;=65) * (CODE(MID(G428, ROW(INDIRECT("1:" &amp; LEN(G428))), 1))&lt;=90), " " &amp; MID(G428, ROW(INDIRECT("1:" &amp; LEN(G428))), 1), MID(G428, ROW(INDIRECT("1:" &amp; LEN(G428))), 1)))</f>
        <v>D√©cor</v>
      </c>
      <c r="I428">
        <v>119</v>
      </c>
      <c r="J428">
        <v>299</v>
      </c>
      <c r="K428" s="1">
        <v>0.6</v>
      </c>
      <c r="L428">
        <v>4.0999999999999996</v>
      </c>
      <c r="M428" s="4">
        <v>5999</v>
      </c>
      <c r="N428" t="s">
        <v>3589</v>
      </c>
      <c r="O428" t="str">
        <f t="shared" si="27"/>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v>
      </c>
      <c r="P428" t="s">
        <v>3590</v>
      </c>
      <c r="Q428" t="s">
        <v>3591</v>
      </c>
      <c r="R428" t="s">
        <v>3592</v>
      </c>
      <c r="S428" t="s">
        <v>3593</v>
      </c>
      <c r="T428" t="s">
        <v>3594</v>
      </c>
      <c r="U428" t="s">
        <v>3595</v>
      </c>
      <c r="V428" t="s">
        <v>3596</v>
      </c>
    </row>
    <row r="429" spans="1:22" x14ac:dyDescent="0.25">
      <c r="A429" t="s">
        <v>3597</v>
      </c>
      <c r="B429" t="s">
        <v>12988</v>
      </c>
      <c r="C429" t="str">
        <f t="shared" si="24"/>
        <v>Redmi Note 11 (Space Black, 4GB RAM, 64GB Storage)|90Hz FHD+ AMOLED Display | Qualcomm Snapdragon‚Ñ¢ 680-6nm | 33W Charger Included</v>
      </c>
      <c r="D429" t="str" cm="1">
        <f t="array" ref="D429">PROPER(_xlfn.TEXTJOIN(" ", TRUE, INDEX(_xlfn.FILTERXML("&lt;t&gt;&lt;s&gt;" &amp; SUBSTITUTE(C429," ","&lt;/s&gt;&lt;s&gt;") &amp; "&lt;/s&gt;&lt;/t&gt;", "//s"), _xlfn.SEQUENCE(4))))</f>
        <v>Redmi Note 11 (Space</v>
      </c>
      <c r="E429" t="str">
        <f t="shared" si="25"/>
        <v>RAM, 64GB Storage)|90Hz FHD+ AMOLED Display | Qualcomm Snapdragon‚Ñ¢ 680-6nm | 33W Charger Included</v>
      </c>
      <c r="F429" t="s">
        <v>2950</v>
      </c>
      <c r="G429" t="str">
        <f t="shared" si="26"/>
        <v>Smartphones</v>
      </c>
      <c r="H429" s="7" t="str">
        <f t="array" aca="1" ref="H429" ca="1">_xlfn.TEXTJOIN("", TRUE, IF((ROW(INDIRECT("1:" &amp; LEN(G429)))&gt;1) * (CODE(MID(G429, ROW(INDIRECT("1:" &amp; LEN(G429))), 1))&gt;=65) * (CODE(MID(G429, ROW(INDIRECT("1:" &amp; LEN(G429))), 1))&lt;=90), " " &amp; MID(G429, ROW(INDIRECT("1:" &amp; LEN(G429))), 1), MID(G429, ROW(INDIRECT("1:" &amp; LEN(G429))), 1)))</f>
        <v>Smartphones</v>
      </c>
      <c r="I429" s="2">
        <v>12999</v>
      </c>
      <c r="J429" s="2">
        <v>17999</v>
      </c>
      <c r="K429" s="1">
        <v>0.28000000000000003</v>
      </c>
      <c r="L429">
        <v>4.0999999999999996</v>
      </c>
      <c r="M429" s="4">
        <v>50772</v>
      </c>
      <c r="N429" t="s">
        <v>3598</v>
      </c>
      <c r="O429" t="str">
        <f t="shared" si="27"/>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v>
      </c>
      <c r="P429" t="s">
        <v>3599</v>
      </c>
      <c r="Q429" t="s">
        <v>3600</v>
      </c>
      <c r="R429" t="s">
        <v>3601</v>
      </c>
      <c r="S429" t="s">
        <v>3602</v>
      </c>
      <c r="T429" t="s">
        <v>3603</v>
      </c>
      <c r="U429" t="s">
        <v>3604</v>
      </c>
      <c r="V429" t="s">
        <v>3605</v>
      </c>
    </row>
    <row r="430" spans="1:22" x14ac:dyDescent="0.25">
      <c r="A430" t="s">
        <v>110</v>
      </c>
      <c r="B430" t="s">
        <v>111</v>
      </c>
      <c r="C430" t="str">
        <f t="shared" si="24"/>
        <v>Portronics Konnect L POR-1081 Fast Charging 3A Type-C Cable 1.2Meter with Charge and Sync Function for All Type-C Devices (Grey)</v>
      </c>
      <c r="D430" t="str" cm="1">
        <f t="array" ref="D430">PROPER(_xlfn.TEXTJOIN(" ", TRUE, INDEX(_xlfn.FILTERXML("&lt;t&gt;&lt;s&gt;" &amp; SUBSTITUTE(C430," ","&lt;/s&gt;&lt;s&gt;") &amp; "&lt;/s&gt;&lt;/t&gt;", "//s"), _xlfn.SEQUENCE(4))))</f>
        <v>Portronics Konnect L Por-1081</v>
      </c>
      <c r="E430" t="str">
        <f t="shared" si="25"/>
        <v>3A Type-C Cable 1.2Meter with Charge and Sync Function for All Type-C Devices (Grey)</v>
      </c>
      <c r="F430" t="s">
        <v>17</v>
      </c>
      <c r="G430" t="str">
        <f t="shared" si="26"/>
        <v>USBCables</v>
      </c>
      <c r="H430" s="7" t="str">
        <f t="array" aca="1" ref="H430" ca="1">_xlfn.TEXTJOIN("", TRUE, IF((ROW(INDIRECT("1:" &amp; LEN(G430)))&gt;1) * (CODE(MID(G430, ROW(INDIRECT("1:" &amp; LEN(G430))), 1))&gt;=65) * (CODE(MID(G430, ROW(INDIRECT("1:" &amp; LEN(G430))), 1))&lt;=90), " " &amp; MID(G430, ROW(INDIRECT("1:" &amp; LEN(G430))), 1), MID(G430, ROW(INDIRECT("1:" &amp; LEN(G430))), 1)))</f>
        <v>U S B Cables</v>
      </c>
      <c r="I430">
        <v>154</v>
      </c>
      <c r="J430">
        <v>339</v>
      </c>
      <c r="K430" s="1">
        <v>0.55000000000000004</v>
      </c>
      <c r="L430">
        <v>4.3</v>
      </c>
      <c r="M430" s="4">
        <v>13391</v>
      </c>
      <c r="N430" t="s">
        <v>1033</v>
      </c>
      <c r="O430" t="str">
        <f t="shared" si="27"/>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v>
      </c>
      <c r="P430" t="s">
        <v>113</v>
      </c>
      <c r="Q430" t="s">
        <v>114</v>
      </c>
      <c r="R430" t="s">
        <v>115</v>
      </c>
      <c r="S430" t="s">
        <v>116</v>
      </c>
      <c r="T430" t="s">
        <v>117</v>
      </c>
      <c r="U430" t="s">
        <v>118</v>
      </c>
      <c r="V430" t="s">
        <v>3606</v>
      </c>
    </row>
    <row r="431" spans="1:22" x14ac:dyDescent="0.25">
      <c r="A431" t="s">
        <v>3607</v>
      </c>
      <c r="B431" t="s">
        <v>3608</v>
      </c>
      <c r="C431" t="str">
        <f t="shared" si="24"/>
        <v>Redmi Note 11 Pro + 5G (Phantom White, 8GB RAM, 128GB Storage) | 67W Turbo Charge | 120Hz Super AMOLED Display | Additional Exchange Offers | Charger Included</v>
      </c>
      <c r="D431" t="str" cm="1">
        <f t="array" ref="D431">PROPER(_xlfn.TEXTJOIN(" ", TRUE, INDEX(_xlfn.FILTERXML("&lt;t&gt;&lt;s&gt;" &amp; SUBSTITUTE(C431," ","&lt;/s&gt;&lt;s&gt;") &amp; "&lt;/s&gt;&lt;/t&gt;", "//s"), _xlfn.SEQUENCE(4))))</f>
        <v>Redmi Note 11 Pro</v>
      </c>
      <c r="E431" t="str">
        <f t="shared" si="25"/>
        <v>(Phantom White, 8GB RAM, 128GB Storage) | 67W Turbo Charge | 120Hz Super AMOLED Display | Additional Exchange Offers | Charger Included</v>
      </c>
      <c r="F431" t="s">
        <v>2950</v>
      </c>
      <c r="G431" t="str">
        <f t="shared" si="26"/>
        <v>Smartphones</v>
      </c>
      <c r="H431" s="7" t="str">
        <f t="array" aca="1" ref="H431" ca="1">_xlfn.TEXTJOIN("", TRUE, IF((ROW(INDIRECT("1:" &amp; LEN(G431)))&gt;1) * (CODE(MID(G431, ROW(INDIRECT("1:" &amp; LEN(G431))), 1))&gt;=65) * (CODE(MID(G431, ROW(INDIRECT("1:" &amp; LEN(G431))), 1))&lt;=90), " " &amp; MID(G431, ROW(INDIRECT("1:" &amp; LEN(G431))), 1), MID(G431, ROW(INDIRECT("1:" &amp; LEN(G431))), 1)))</f>
        <v>Smartphones</v>
      </c>
      <c r="I431" s="2">
        <v>20999</v>
      </c>
      <c r="J431" s="2">
        <v>26999</v>
      </c>
      <c r="K431" s="1">
        <v>0.22</v>
      </c>
      <c r="L431">
        <v>3.9</v>
      </c>
      <c r="M431" s="4">
        <v>25824</v>
      </c>
      <c r="N431" t="s">
        <v>3609</v>
      </c>
      <c r="O431" t="str">
        <f t="shared" si="27"/>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v>
      </c>
      <c r="P431" t="s">
        <v>3322</v>
      </c>
      <c r="Q431" t="s">
        <v>3323</v>
      </c>
      <c r="R431" t="s">
        <v>3324</v>
      </c>
      <c r="S431" t="s">
        <v>3325</v>
      </c>
      <c r="T431" t="s">
        <v>3326</v>
      </c>
      <c r="U431" t="s">
        <v>3610</v>
      </c>
      <c r="V431" t="s">
        <v>3611</v>
      </c>
    </row>
    <row r="432" spans="1:22" x14ac:dyDescent="0.25">
      <c r="A432" t="s">
        <v>3612</v>
      </c>
      <c r="B432" t="s">
        <v>3613</v>
      </c>
      <c r="C432" t="str">
        <f t="shared" si="24"/>
        <v>USB Charger, Oraimo Elite Dual Port 5V 2.4A Wall Charger, USB Wall Charger Adapter for iPhone 11 Xs XS Max XR X 8 7 6 Plus, iPad Pro Air 2 Mini 3 Mini 4, Samsung S4 S5, and More</v>
      </c>
      <c r="D432" t="str" cm="1">
        <f t="array" ref="D432">PROPER(_xlfn.TEXTJOIN(" ", TRUE, INDEX(_xlfn.FILTERXML("&lt;t&gt;&lt;s&gt;" &amp; SUBSTITUTE(C432," ","&lt;/s&gt;&lt;s&gt;") &amp; "&lt;/s&gt;&lt;/t&gt;", "//s"), _xlfn.SEQUENCE(4))))</f>
        <v>Usb Charger, Oraimo Elite</v>
      </c>
      <c r="E432" t="str">
        <f t="shared" si="25"/>
        <v>5V 2.4A Wall Charger, USB Wall Charger Adapter for iPhone 11 Xs XS Max XR X 8 7 6 Plus, iPad Pro Air 2 Mini 3 Mini 4, Samsung S4 S5, and More</v>
      </c>
      <c r="F432" t="s">
        <v>3120</v>
      </c>
      <c r="G432" t="str">
        <f t="shared" si="26"/>
        <v>WallChargers</v>
      </c>
      <c r="H432" s="7" t="str">
        <f t="array" aca="1" ref="H432" ca="1">_xlfn.TEXTJOIN("", TRUE, IF((ROW(INDIRECT("1:" &amp; LEN(G432)))&gt;1) * (CODE(MID(G432, ROW(INDIRECT("1:" &amp; LEN(G432))), 1))&gt;=65) * (CODE(MID(G432, ROW(INDIRECT("1:" &amp; LEN(G432))), 1))&lt;=90), " " &amp; MID(G432, ROW(INDIRECT("1:" &amp; LEN(G432))), 1), MID(G432, ROW(INDIRECT("1:" &amp; LEN(G432))), 1)))</f>
        <v>Wall Chargers</v>
      </c>
      <c r="I432">
        <v>249</v>
      </c>
      <c r="J432">
        <v>649</v>
      </c>
      <c r="K432" s="1">
        <v>0.62</v>
      </c>
      <c r="L432">
        <v>4</v>
      </c>
      <c r="M432" s="4">
        <v>14404</v>
      </c>
      <c r="N432" t="s">
        <v>13047</v>
      </c>
      <c r="O432" t="str">
        <f t="shared" si="27"/>
        <v>Dual Port Usb Wall Charger Adapter„Äëoraimo Usb Charger With Dual Ports Allow You To Charge 2 Devices At The Same Time With The Total Output Of 2.4A Current. Single Port Allows Max 2.4A Current When Connecting Only One Device. Much More Convenient And Save Your Time Effectively.|Safe Charging„Äëwith The Intelligent Chip Inside, Dual Usb Wall Charger Matches The Current As Your Device'S Need Automatically. Over-Current, Over-Voltage And Short-Circuit Protection Also Effectively Protect Your Smartphones From Damage|Multi-Protection„Äë Internal Protection Mechanisms Offers Multiple Protection Against Short-Circuit, Over-Temperature, Over-Current, Over-Voltage And More|Wide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Design„Äë Robust Textured Casing And Premium Internal Components Ensure Perfect Performance Regardless Of Scrapes, Bumps, Or Drops.</v>
      </c>
      <c r="P432" t="s">
        <v>3614</v>
      </c>
      <c r="Q432" t="s">
        <v>3615</v>
      </c>
      <c r="R432" t="s">
        <v>3616</v>
      </c>
      <c r="S432" t="s">
        <v>3617</v>
      </c>
      <c r="T432" t="s">
        <v>3618</v>
      </c>
      <c r="U432" t="s">
        <v>3619</v>
      </c>
      <c r="V432" t="s">
        <v>3620</v>
      </c>
    </row>
    <row r="433" spans="1:22" x14ac:dyDescent="0.25">
      <c r="A433" t="s">
        <v>3621</v>
      </c>
      <c r="B433" t="s">
        <v>3622</v>
      </c>
      <c r="C433" t="str">
        <f t="shared" si="24"/>
        <v>Goldmedal Curve Plus 202042 Plastic Spice 3-Pin 240V Universal Travel Adaptor (White)</v>
      </c>
      <c r="D433" t="str" cm="1">
        <f t="array" ref="D433">PROPER(_xlfn.TEXTJOIN(" ", TRUE, INDEX(_xlfn.FILTERXML("&lt;t&gt;&lt;s&gt;" &amp; SUBSTITUTE(C433," ","&lt;/s&gt;&lt;s&gt;") &amp; "&lt;/s&gt;&lt;/t&gt;", "//s"), _xlfn.SEQUENCE(4))))</f>
        <v>Goldmedal Curve Plus 202042</v>
      </c>
      <c r="E433" t="str">
        <f t="shared" si="25"/>
        <v>3-Pin 240V Universal Travel Adaptor (White)</v>
      </c>
      <c r="F433" t="s">
        <v>3120</v>
      </c>
      <c r="G433" t="str">
        <f t="shared" si="26"/>
        <v>WallChargers</v>
      </c>
      <c r="H433" s="7" t="str">
        <f t="array" aca="1" ref="H433" ca="1">_xlfn.TEXTJOIN("", TRUE, IF((ROW(INDIRECT("1:" &amp; LEN(G433)))&gt;1) * (CODE(MID(G433, ROW(INDIRECT("1:" &amp; LEN(G433))), 1))&gt;=65) * (CODE(MID(G433, ROW(INDIRECT("1:" &amp; LEN(G433))), 1))&lt;=90), " " &amp; MID(G433, ROW(INDIRECT("1:" &amp; LEN(G433))), 1), MID(G433, ROW(INDIRECT("1:" &amp; LEN(G433))), 1)))</f>
        <v>Wall Chargers</v>
      </c>
      <c r="I433">
        <v>99</v>
      </c>
      <c r="J433">
        <v>171</v>
      </c>
      <c r="K433" s="1">
        <v>0.42</v>
      </c>
      <c r="L433">
        <v>4.5</v>
      </c>
      <c r="M433" s="4">
        <v>11339</v>
      </c>
      <c r="N433" t="s">
        <v>3623</v>
      </c>
      <c r="O433" t="str">
        <f t="shared" si="27"/>
        <v>Led Indicator|Trendy Two Colours|Compatible With Worldwide Plugs|Ergonomic Product Design</v>
      </c>
      <c r="P433" t="s">
        <v>3624</v>
      </c>
      <c r="Q433" t="s">
        <v>3625</v>
      </c>
      <c r="R433" t="s">
        <v>3626</v>
      </c>
      <c r="S433" t="s">
        <v>3627</v>
      </c>
      <c r="T433" t="s">
        <v>3628</v>
      </c>
      <c r="U433" t="s">
        <v>3629</v>
      </c>
      <c r="V433" t="s">
        <v>3630</v>
      </c>
    </row>
    <row r="434" spans="1:22" x14ac:dyDescent="0.25">
      <c r="A434" t="s">
        <v>3631</v>
      </c>
      <c r="B434" t="s">
        <v>3632</v>
      </c>
      <c r="C434" t="str">
        <f t="shared" si="24"/>
        <v>WeCool C1 Car Mobile Holder with One Click Technology,360¬∞ Rotational, Strong Suction Cup,Compatible with 4 to 6 Inch Devices, Wildshield and Dashboard Mobile Holder for Car, and Use</v>
      </c>
      <c r="D434" t="str" cm="1">
        <f t="array" ref="D434">PROPER(_xlfn.TEXTJOIN(" ", TRUE, INDEX(_xlfn.FILTERXML("&lt;t&gt;&lt;s&gt;" &amp; SUBSTITUTE(C434," ","&lt;/s&gt;&lt;s&gt;") &amp; "&lt;/s&gt;&lt;/t&gt;", "//s"), _xlfn.SEQUENCE(4))))</f>
        <v>Wecool C1 Car Mobile</v>
      </c>
      <c r="E434" t="str">
        <f t="shared" si="25"/>
        <v>One Click Technology,360¬∞ Rotational, Strong Suction Cup,Compatible with 4 to 6 Inch Devices, Wildshield and Dashboard Mobile Holder for Car, and Use</v>
      </c>
      <c r="F434" t="s">
        <v>3109</v>
      </c>
      <c r="G434" t="str">
        <f t="shared" si="26"/>
        <v>Cradles</v>
      </c>
      <c r="H434" s="7" t="str">
        <f t="array" aca="1" ref="H434" ca="1">_xlfn.TEXTJOIN("", TRUE, IF((ROW(INDIRECT("1:" &amp; LEN(G434)))&gt;1) * (CODE(MID(G434, ROW(INDIRECT("1:" &amp; LEN(G434))), 1))&gt;=65) * (CODE(MID(G434, ROW(INDIRECT("1:" &amp; LEN(G434))), 1))&lt;=90), " " &amp; MID(G434, ROW(INDIRECT("1:" &amp; LEN(G434))), 1), MID(G434, ROW(INDIRECT("1:" &amp; LEN(G434))), 1)))</f>
        <v>Cradles</v>
      </c>
      <c r="I434">
        <v>489</v>
      </c>
      <c r="J434" s="2">
        <v>1999</v>
      </c>
      <c r="K434" s="1">
        <v>0.76</v>
      </c>
      <c r="L434">
        <v>4</v>
      </c>
      <c r="M434" s="4">
        <v>3626</v>
      </c>
      <c r="N434" t="s">
        <v>3633</v>
      </c>
      <c r="O434" t="str">
        <f t="shared" si="27"/>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v>
      </c>
      <c r="P434" t="s">
        <v>3634</v>
      </c>
      <c r="Q434" t="s">
        <v>3635</v>
      </c>
      <c r="R434" t="s">
        <v>3636</v>
      </c>
      <c r="S434" t="s">
        <v>3637</v>
      </c>
      <c r="T434" t="s">
        <v>3638</v>
      </c>
      <c r="U434" t="s">
        <v>3639</v>
      </c>
      <c r="V434" t="s">
        <v>3640</v>
      </c>
    </row>
    <row r="435" spans="1:22" x14ac:dyDescent="0.25">
      <c r="A435" t="s">
        <v>3641</v>
      </c>
      <c r="B435" t="s">
        <v>3642</v>
      </c>
      <c r="C435" t="str">
        <f t="shared" si="24"/>
        <v>HP 32GB Class 10 MicroSD Memory Card (U1 TF Card¬†32GB)</v>
      </c>
      <c r="D435" t="str" cm="1">
        <f t="array" ref="D435">PROPER(_xlfn.TEXTJOIN(" ", TRUE, INDEX(_xlfn.FILTERXML("&lt;t&gt;&lt;s&gt;" &amp; SUBSTITUTE(C435," ","&lt;/s&gt;&lt;s&gt;") &amp; "&lt;/s&gt;&lt;/t&gt;", "//s"), _xlfn.SEQUENCE(4))))</f>
        <v>Hp 32Gb Class 10</v>
      </c>
      <c r="E435" t="str">
        <f t="shared" si="25"/>
        <v>Card (U1 TF Card¬†32GB)</v>
      </c>
      <c r="F435" t="s">
        <v>2983</v>
      </c>
      <c r="G435" t="str">
        <f t="shared" si="26"/>
        <v>MicroSD</v>
      </c>
      <c r="H435" s="7" t="str">
        <f t="array" aca="1" ref="H435" ca="1">_xlfn.TEXTJOIN("", TRUE, IF((ROW(INDIRECT("1:" &amp; LEN(G435)))&gt;1) * (CODE(MID(G435, ROW(INDIRECT("1:" &amp; LEN(G435))), 1))&gt;=65) * (CODE(MID(G435, ROW(INDIRECT("1:" &amp; LEN(G435))), 1))&lt;=90), " " &amp; MID(G435, ROW(INDIRECT("1:" &amp; LEN(G435))), 1), MID(G435, ROW(INDIRECT("1:" &amp; LEN(G435))), 1)))</f>
        <v>Micro S D</v>
      </c>
      <c r="I435">
        <v>369</v>
      </c>
      <c r="J435" s="2">
        <v>1600</v>
      </c>
      <c r="K435" s="1">
        <v>0.77</v>
      </c>
      <c r="L435">
        <v>4</v>
      </c>
      <c r="M435" s="4">
        <v>32625</v>
      </c>
      <c r="N435" t="s">
        <v>3643</v>
      </c>
      <c r="O435" t="str">
        <f t="shared" si="27"/>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v>
      </c>
      <c r="P435" t="s">
        <v>3644</v>
      </c>
      <c r="Q435" t="s">
        <v>3645</v>
      </c>
      <c r="R435" t="s">
        <v>3646</v>
      </c>
      <c r="S435" t="s">
        <v>3647</v>
      </c>
      <c r="T435" t="s">
        <v>3648</v>
      </c>
      <c r="U435" t="s">
        <v>3649</v>
      </c>
      <c r="V435" t="s">
        <v>3650</v>
      </c>
    </row>
    <row r="436" spans="1:22" x14ac:dyDescent="0.25">
      <c r="A436" t="s">
        <v>3651</v>
      </c>
      <c r="B436" t="s">
        <v>3652</v>
      </c>
      <c r="C436" t="str">
        <f t="shared" si="24"/>
        <v>iQOO Z6 44W by vivo (Lumina Blue, 6GB RAM, 128GB Storage) | 6.44" FHD+ AMOLED Display | 50% Charge in just 27 mins | in-Display Fingerprint Scanning</v>
      </c>
      <c r="D436" t="str" cm="1">
        <f t="array" ref="D436">PROPER(_xlfn.TEXTJOIN(" ", TRUE, INDEX(_xlfn.FILTERXML("&lt;t&gt;&lt;s&gt;" &amp; SUBSTITUTE(C436," ","&lt;/s&gt;&lt;s&gt;") &amp; "&lt;/s&gt;&lt;/t&gt;", "//s"), _xlfn.SEQUENCE(4))))</f>
        <v>Iqoo Z6 44W By</v>
      </c>
      <c r="E436" t="str">
        <f t="shared" si="25"/>
        <v>Blue, 6GB RAM, 128GB Storage) | 6.44" FHD+ AMOLED Display | 50% Charge in just 27 mins | in-Display Fingerprint Scanning</v>
      </c>
      <c r="F436" t="s">
        <v>2950</v>
      </c>
      <c r="G436" t="str">
        <f t="shared" si="26"/>
        <v>Smartphones</v>
      </c>
      <c r="H436" s="7" t="str">
        <f t="array" aca="1" ref="H436" ca="1">_xlfn.TEXTJOIN("", TRUE, IF((ROW(INDIRECT("1:" &amp; LEN(G436)))&gt;1) * (CODE(MID(G436, ROW(INDIRECT("1:" &amp; LEN(G436))), 1))&gt;=65) * (CODE(MID(G436, ROW(INDIRECT("1:" &amp; LEN(G436))), 1))&lt;=90), " " &amp; MID(G436, ROW(INDIRECT("1:" &amp; LEN(G436))), 1), MID(G436, ROW(INDIRECT("1:" &amp; LEN(G436))), 1)))</f>
        <v>Smartphones</v>
      </c>
      <c r="I436" s="2">
        <v>15499</v>
      </c>
      <c r="J436" s="2">
        <v>20999</v>
      </c>
      <c r="K436" s="1">
        <v>0.26</v>
      </c>
      <c r="L436">
        <v>4.0999999999999996</v>
      </c>
      <c r="M436" s="4">
        <v>19252</v>
      </c>
      <c r="N436" t="s">
        <v>3653</v>
      </c>
      <c r="O436" t="str">
        <f t="shared" si="27"/>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v>
      </c>
      <c r="P436" t="s">
        <v>3258</v>
      </c>
      <c r="Q436" t="s">
        <v>3259</v>
      </c>
      <c r="R436" t="s">
        <v>3260</v>
      </c>
      <c r="S436" t="s">
        <v>3261</v>
      </c>
      <c r="T436" t="s">
        <v>3262</v>
      </c>
      <c r="U436" t="s">
        <v>3424</v>
      </c>
      <c r="V436" t="s">
        <v>3654</v>
      </c>
    </row>
    <row r="437" spans="1:22" x14ac:dyDescent="0.25">
      <c r="A437" t="s">
        <v>3655</v>
      </c>
      <c r="B437" t="s">
        <v>3656</v>
      </c>
      <c r="C437" t="str">
        <f t="shared" si="24"/>
        <v>iQOO Z6 Lite 5G by vivo (Mystic Night, 6GB RAM, 128GB Storage) | World's First Snapdragon 4 Gen 1 | 120Hz Refresh Rate | 5000mAh Battery | Travel Adapter to be Purchased Separately</v>
      </c>
      <c r="D437" t="str" cm="1">
        <f t="array" ref="D437">PROPER(_xlfn.TEXTJOIN(" ", TRUE, INDEX(_xlfn.FILTERXML("&lt;t&gt;&lt;s&gt;" &amp; SUBSTITUTE(C437," ","&lt;/s&gt;&lt;s&gt;") &amp; "&lt;/s&gt;&lt;/t&gt;", "//s"), _xlfn.SEQUENCE(4))))</f>
        <v>Iqoo Z6 Lite 5G</v>
      </c>
      <c r="E437" t="str">
        <f t="shared" si="25"/>
        <v>(Mystic Night, 6GB RAM, 128GB Storage) | World's First Snapdragon 4 Gen 1 | 120Hz Refresh Rate | 5000mAh Battery | Travel Adapter to be Purchased Separately</v>
      </c>
      <c r="F437" t="s">
        <v>2950</v>
      </c>
      <c r="G437" t="str">
        <f t="shared" si="26"/>
        <v>Smartphones</v>
      </c>
      <c r="H437" s="7" t="str">
        <f t="array" aca="1" ref="H437" ca="1">_xlfn.TEXTJOIN("", TRUE, IF((ROW(INDIRECT("1:" &amp; LEN(G437)))&gt;1) * (CODE(MID(G437, ROW(INDIRECT("1:" &amp; LEN(G437))), 1))&gt;=65) * (CODE(MID(G437, ROW(INDIRECT("1:" &amp; LEN(G437))), 1))&lt;=90), " " &amp; MID(G437, ROW(INDIRECT("1:" &amp; LEN(G437))), 1), MID(G437, ROW(INDIRECT("1:" &amp; LEN(G437))), 1)))</f>
        <v>Smartphones</v>
      </c>
      <c r="I437" s="2">
        <v>15499</v>
      </c>
      <c r="J437" s="2">
        <v>18999</v>
      </c>
      <c r="K437" s="1">
        <v>0.18</v>
      </c>
      <c r="L437">
        <v>4.0999999999999996</v>
      </c>
      <c r="M437" s="4">
        <v>19252</v>
      </c>
      <c r="N437" t="s">
        <v>3257</v>
      </c>
      <c r="O437" t="str">
        <f t="shared" si="27"/>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v>
      </c>
      <c r="P437" t="s">
        <v>3258</v>
      </c>
      <c r="Q437" t="s">
        <v>3259</v>
      </c>
      <c r="R437" t="s">
        <v>3260</v>
      </c>
      <c r="S437" t="s">
        <v>3261</v>
      </c>
      <c r="T437" t="s">
        <v>3262</v>
      </c>
      <c r="U437" t="s">
        <v>3657</v>
      </c>
      <c r="V437" t="s">
        <v>3658</v>
      </c>
    </row>
    <row r="438" spans="1:22" x14ac:dyDescent="0.25">
      <c r="A438" t="s">
        <v>3659</v>
      </c>
      <c r="B438" t="s">
        <v>3660</v>
      </c>
      <c r="C438" t="str">
        <f t="shared" si="24"/>
        <v>Redmi Note 11 Pro + 5G (Stealth Black, 8GB RAM, 256GB Storage) | 67W Turbo Charge | 120Hz Super AMOLED Display | Additional Exchange Offers | Charger Included</v>
      </c>
      <c r="D438" t="str" cm="1">
        <f t="array" ref="D438">PROPER(_xlfn.TEXTJOIN(" ", TRUE, INDEX(_xlfn.FILTERXML("&lt;t&gt;&lt;s&gt;" &amp; SUBSTITUTE(C438," ","&lt;/s&gt;&lt;s&gt;") &amp; "&lt;/s&gt;&lt;/t&gt;", "//s"), _xlfn.SEQUENCE(4))))</f>
        <v>Redmi Note 11 Pro</v>
      </c>
      <c r="E438" t="str">
        <f t="shared" si="25"/>
        <v>(Stealth Black, 8GB RAM, 256GB Storage) | 67W Turbo Charge | 120Hz Super AMOLED Display | Additional Exchange Offers | Charger Included</v>
      </c>
      <c r="F438" t="s">
        <v>2950</v>
      </c>
      <c r="G438" t="str">
        <f t="shared" si="26"/>
        <v>Smartphones</v>
      </c>
      <c r="H438" s="7" t="str">
        <f t="array" aca="1" ref="H438" ca="1">_xlfn.TEXTJOIN("", TRUE, IF((ROW(INDIRECT("1:" &amp; LEN(G438)))&gt;1) * (CODE(MID(G438, ROW(INDIRECT("1:" &amp; LEN(G438))), 1))&gt;=65) * (CODE(MID(G438, ROW(INDIRECT("1:" &amp; LEN(G438))), 1))&lt;=90), " " &amp; MID(G438, ROW(INDIRECT("1:" &amp; LEN(G438))), 1), MID(G438, ROW(INDIRECT("1:" &amp; LEN(G438))), 1)))</f>
        <v>Smartphones</v>
      </c>
      <c r="I438" s="2">
        <v>22999</v>
      </c>
      <c r="J438" s="2">
        <v>28999</v>
      </c>
      <c r="K438" s="1">
        <v>0.21</v>
      </c>
      <c r="L438">
        <v>3.9</v>
      </c>
      <c r="M438" s="4">
        <v>25824</v>
      </c>
      <c r="N438" t="s">
        <v>3661</v>
      </c>
      <c r="O438" t="str">
        <f t="shared" si="27"/>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v>
      </c>
      <c r="P438" t="s">
        <v>3322</v>
      </c>
      <c r="Q438" t="s">
        <v>3323</v>
      </c>
      <c r="R438" t="s">
        <v>3324</v>
      </c>
      <c r="S438" t="s">
        <v>3325</v>
      </c>
      <c r="T438" t="s">
        <v>3326</v>
      </c>
      <c r="U438" t="s">
        <v>3327</v>
      </c>
      <c r="V438" t="s">
        <v>3662</v>
      </c>
    </row>
    <row r="439" spans="1:22" x14ac:dyDescent="0.25">
      <c r="A439" t="s">
        <v>3663</v>
      </c>
      <c r="B439" t="s">
        <v>3664</v>
      </c>
      <c r="C439" t="str">
        <f t="shared" si="24"/>
        <v>boAt Bassheads 242 in Ear Wired Earphones with Mic(Active Black)</v>
      </c>
      <c r="D439" t="str" cm="1">
        <f t="array" ref="D439">PROPER(_xlfn.TEXTJOIN(" ", TRUE, INDEX(_xlfn.FILTERXML("&lt;t&gt;&lt;s&gt;" &amp; SUBSTITUTE(C439," ","&lt;/s&gt;&lt;s&gt;") &amp; "&lt;/s&gt;&lt;/t&gt;", "//s"), _xlfn.SEQUENCE(4))))</f>
        <v>Boat Bassheads 242 In</v>
      </c>
      <c r="E439" t="str">
        <f t="shared" si="25"/>
        <v>Earphones with Mic(Active Black)</v>
      </c>
      <c r="F439" t="s">
        <v>3025</v>
      </c>
      <c r="G439" t="str">
        <f t="shared" si="26"/>
        <v>In-Ear</v>
      </c>
      <c r="H439" s="7" t="str">
        <f t="array" aca="1" ref="H439" ca="1">_xlfn.TEXTJOIN("", TRUE, IF((ROW(INDIRECT("1:" &amp; LEN(G439)))&gt;1) * (CODE(MID(G439, ROW(INDIRECT("1:" &amp; LEN(G439))), 1))&gt;=65) * (CODE(MID(G439, ROW(INDIRECT("1:" &amp; LEN(G439))), 1))&lt;=90), " " &amp; MID(G439, ROW(INDIRECT("1:" &amp; LEN(G439))), 1), MID(G439, ROW(INDIRECT("1:" &amp; LEN(G439))), 1)))</f>
        <v>In- Ear</v>
      </c>
      <c r="I439">
        <v>599</v>
      </c>
      <c r="J439" s="2">
        <v>1490</v>
      </c>
      <c r="K439" s="1">
        <v>0.6</v>
      </c>
      <c r="L439">
        <v>4.0999999999999996</v>
      </c>
      <c r="M439" s="4">
        <v>161679</v>
      </c>
      <c r="N439" t="s">
        <v>3665</v>
      </c>
      <c r="O439" t="str">
        <f t="shared" si="27"/>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v>
      </c>
      <c r="P439" t="s">
        <v>3666</v>
      </c>
      <c r="Q439" t="s">
        <v>3667</v>
      </c>
      <c r="R439" t="s">
        <v>3668</v>
      </c>
      <c r="S439" t="s">
        <v>3669</v>
      </c>
      <c r="T439" t="s">
        <v>3670</v>
      </c>
      <c r="U439" t="s">
        <v>3671</v>
      </c>
      <c r="V439" t="s">
        <v>3672</v>
      </c>
    </row>
    <row r="440" spans="1:22" x14ac:dyDescent="0.25">
      <c r="A440" t="s">
        <v>3673</v>
      </c>
      <c r="B440" t="s">
        <v>3674</v>
      </c>
      <c r="C440" t="str">
        <f t="shared" si="24"/>
        <v>Portronics MODESK POR-122 Universal Mobile Tabletop Holder (Black)</v>
      </c>
      <c r="D440" t="str" cm="1">
        <f t="array" ref="D440">PROPER(_xlfn.TEXTJOIN(" ", TRUE, INDEX(_xlfn.FILTERXML("&lt;t&gt;&lt;s&gt;" &amp; SUBSTITUTE(C440," ","&lt;/s&gt;&lt;s&gt;") &amp; "&lt;/s&gt;&lt;/t&gt;", "//s"), _xlfn.SEQUENCE(4))))</f>
        <v>Portronics Modesk Por-122 Universal</v>
      </c>
      <c r="E440" t="str">
        <f t="shared" si="25"/>
        <v>Holder (Black)</v>
      </c>
      <c r="F440" t="s">
        <v>3445</v>
      </c>
      <c r="G440" t="str">
        <f t="shared" si="26"/>
        <v>Stands</v>
      </c>
      <c r="H440" s="7" t="str">
        <f t="array" aca="1" ref="H440" ca="1">_xlfn.TEXTJOIN("", TRUE, IF((ROW(INDIRECT("1:" &amp; LEN(G440)))&gt;1) * (CODE(MID(G440, ROW(INDIRECT("1:" &amp; LEN(G440))), 1))&gt;=65) * (CODE(MID(G440, ROW(INDIRECT("1:" &amp; LEN(G440))), 1))&lt;=90), " " &amp; MID(G440, ROW(INDIRECT("1:" &amp; LEN(G440))), 1), MID(G440, ROW(INDIRECT("1:" &amp; LEN(G440))), 1)))</f>
        <v>Stands</v>
      </c>
      <c r="I440">
        <v>134</v>
      </c>
      <c r="J440">
        <v>699</v>
      </c>
      <c r="K440" s="1">
        <v>0.81</v>
      </c>
      <c r="L440">
        <v>4.0999999999999996</v>
      </c>
      <c r="M440" s="4">
        <v>16685</v>
      </c>
      <c r="N440" t="s">
        <v>3675</v>
      </c>
      <c r="O440" t="str">
        <f t="shared" si="27"/>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v>
      </c>
      <c r="P440" t="s">
        <v>3676</v>
      </c>
      <c r="Q440" t="s">
        <v>3677</v>
      </c>
      <c r="R440" t="s">
        <v>3678</v>
      </c>
      <c r="S440" t="s">
        <v>3679</v>
      </c>
      <c r="T440" t="s">
        <v>3680</v>
      </c>
      <c r="U440" t="s">
        <v>3681</v>
      </c>
      <c r="V440" t="s">
        <v>3682</v>
      </c>
    </row>
    <row r="441" spans="1:22" x14ac:dyDescent="0.25">
      <c r="A441" t="s">
        <v>3683</v>
      </c>
      <c r="B441" t="s">
        <v>3684</v>
      </c>
      <c r="C441" t="str">
        <f t="shared" si="24"/>
        <v>realme narzo 50i (Mint Green, 2GB RAM+32GB Storage) Octa Core Processor | 6.5" inch Large Display</v>
      </c>
      <c r="D441" t="str" cm="1">
        <f t="array" ref="D441">PROPER(_xlfn.TEXTJOIN(" ", TRUE, INDEX(_xlfn.FILTERXML("&lt;t&gt;&lt;s&gt;" &amp; SUBSTITUTE(C441," ","&lt;/s&gt;&lt;s&gt;") &amp; "&lt;/s&gt;&lt;/t&gt;", "//s"), _xlfn.SEQUENCE(4))))</f>
        <v>Realme Narzo 50I (Mint</v>
      </c>
      <c r="E441" t="str">
        <f t="shared" si="25"/>
        <v>RAM+32GB Storage) Octa Core Processor | 6.5" inch Large Display</v>
      </c>
      <c r="F441" t="s">
        <v>2950</v>
      </c>
      <c r="G441" t="str">
        <f t="shared" si="26"/>
        <v>Smartphones</v>
      </c>
      <c r="H441" s="7" t="str">
        <f t="array" aca="1" ref="H441" ca="1">_xlfn.TEXTJOIN("", TRUE, IF((ROW(INDIRECT("1:" &amp; LEN(G441)))&gt;1) * (CODE(MID(G441, ROW(INDIRECT("1:" &amp; LEN(G441))), 1))&gt;=65) * (CODE(MID(G441, ROW(INDIRECT("1:" &amp; LEN(G441))), 1))&lt;=90), " " &amp; MID(G441, ROW(INDIRECT("1:" &amp; LEN(G441))), 1), MID(G441, ROW(INDIRECT("1:" &amp; LEN(G441))), 1)))</f>
        <v>Smartphones</v>
      </c>
      <c r="I441" s="2">
        <v>7499</v>
      </c>
      <c r="J441" s="2">
        <v>7999</v>
      </c>
      <c r="K441" s="1">
        <v>0.06</v>
      </c>
      <c r="L441">
        <v>4</v>
      </c>
      <c r="M441" s="4">
        <v>30907</v>
      </c>
      <c r="N441" t="s">
        <v>3685</v>
      </c>
      <c r="O441" t="str">
        <f t="shared" si="27"/>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v>
      </c>
      <c r="P441" t="s">
        <v>3686</v>
      </c>
      <c r="Q441" t="s">
        <v>3687</v>
      </c>
      <c r="R441" t="s">
        <v>3688</v>
      </c>
      <c r="S441" t="s">
        <v>3689</v>
      </c>
      <c r="T441" t="s">
        <v>3690</v>
      </c>
      <c r="U441" t="s">
        <v>3691</v>
      </c>
      <c r="V441" t="s">
        <v>3692</v>
      </c>
    </row>
    <row r="442" spans="1:22" x14ac:dyDescent="0.25">
      <c r="A442" t="s">
        <v>3693</v>
      </c>
      <c r="B442" t="s">
        <v>3694</v>
      </c>
      <c r="C442" t="str">
        <f t="shared" si="24"/>
        <v>MI 10000mAh 3i Lithium Polymer Power Bank Dual Input(Micro-USB and Type C) and Output Ports 18W Fast Charging (Metallic Blue)</v>
      </c>
      <c r="D442" t="str" cm="1">
        <f t="array" ref="D442">PROPER(_xlfn.TEXTJOIN(" ", TRUE, INDEX(_xlfn.FILTERXML("&lt;t&gt;&lt;s&gt;" &amp; SUBSTITUTE(C442," ","&lt;/s&gt;&lt;s&gt;") &amp; "&lt;/s&gt;&lt;/t&gt;", "//s"), _xlfn.SEQUENCE(4))))</f>
        <v>Mi 10000Mah 3I Lithium</v>
      </c>
      <c r="E442" t="str">
        <f t="shared" si="25"/>
        <v>Bank Dual Input(Micro-USB and Type C) and Output Ports 18W Fast Charging (Metallic Blue)</v>
      </c>
      <c r="F442" t="s">
        <v>2939</v>
      </c>
      <c r="G442" t="str">
        <f t="shared" si="26"/>
        <v>PowerBanks</v>
      </c>
      <c r="H442" s="7" t="str">
        <f t="array" aca="1" ref="H442" ca="1">_xlfn.TEXTJOIN("", TRUE, IF((ROW(INDIRECT("1:" &amp; LEN(G442)))&gt;1) * (CODE(MID(G442, ROW(INDIRECT("1:" &amp; LEN(G442))), 1))&gt;=65) * (CODE(MID(G442, ROW(INDIRECT("1:" &amp; LEN(G442))), 1))&lt;=90), " " &amp; MID(G442, ROW(INDIRECT("1:" &amp; LEN(G442))), 1), MID(G442, ROW(INDIRECT("1:" &amp; LEN(G442))), 1)))</f>
        <v>Power Banks</v>
      </c>
      <c r="I442" s="2">
        <v>1149</v>
      </c>
      <c r="J442" s="2">
        <v>2199</v>
      </c>
      <c r="K442" s="1">
        <v>0.48</v>
      </c>
      <c r="L442">
        <v>4.3</v>
      </c>
      <c r="M442" s="4">
        <v>178912</v>
      </c>
      <c r="N442" t="s">
        <v>3695</v>
      </c>
      <c r="O442" t="str">
        <f t="shared" si="27"/>
        <v>10000Mah Lithium Polymer Battery|18W Fast Charging|Dual Output And Input Ports|Advanced 12 Layer Chip Protection|Smart Power Management|Micro-Usb And Type C Input Port|6 Months Domestic Warranty</v>
      </c>
      <c r="P442" t="s">
        <v>2941</v>
      </c>
      <c r="Q442" t="s">
        <v>2942</v>
      </c>
      <c r="R442" t="s">
        <v>2943</v>
      </c>
      <c r="S442" t="s">
        <v>2944</v>
      </c>
      <c r="T442" t="s">
        <v>2945</v>
      </c>
      <c r="U442" t="s">
        <v>3696</v>
      </c>
      <c r="V442" t="s">
        <v>3697</v>
      </c>
    </row>
    <row r="443" spans="1:22" x14ac:dyDescent="0.25">
      <c r="A443" t="s">
        <v>3698</v>
      </c>
      <c r="B443" t="s">
        <v>3699</v>
      </c>
      <c r="C443" t="str">
        <f t="shared" si="24"/>
        <v>Nokia 105 Plus Single SIM, Keypad Mobile Phone with Wireless FM Radio, Memory Card Slot and MP3 Player | Red</v>
      </c>
      <c r="D443" t="str" cm="1">
        <f t="array" ref="D443">PROPER(_xlfn.TEXTJOIN(" ", TRUE, INDEX(_xlfn.FILTERXML("&lt;t&gt;&lt;s&gt;" &amp; SUBSTITUTE(C443," ","&lt;/s&gt;&lt;s&gt;") &amp; "&lt;/s&gt;&lt;/t&gt;", "//s"), _xlfn.SEQUENCE(4))))</f>
        <v>Nokia 105 Plus Single</v>
      </c>
      <c r="E443" t="str">
        <f t="shared" si="25"/>
        <v>Mobile Phone with Wireless FM Radio, Memory Card Slot and MP3 Player | Red</v>
      </c>
      <c r="F443" t="s">
        <v>3004</v>
      </c>
      <c r="G443" t="str">
        <f t="shared" si="26"/>
        <v>BasicMobiles</v>
      </c>
      <c r="H443" s="7" t="str">
        <f t="array" aca="1" ref="H443" ca="1">_xlfn.TEXTJOIN("", TRUE, IF((ROW(INDIRECT("1:" &amp; LEN(G443)))&gt;1) * (CODE(MID(G443, ROW(INDIRECT("1:" &amp; LEN(G443))), 1))&gt;=65) * (CODE(MID(G443, ROW(INDIRECT("1:" &amp; LEN(G443))), 1))&lt;=90), " " &amp; MID(G443, ROW(INDIRECT("1:" &amp; LEN(G443))), 1), MID(G443, ROW(INDIRECT("1:" &amp; LEN(G443))), 1)))</f>
        <v>Basic Mobiles</v>
      </c>
      <c r="I443" s="2">
        <v>1324</v>
      </c>
      <c r="J443" s="2">
        <v>1699</v>
      </c>
      <c r="K443" s="1">
        <v>0.22</v>
      </c>
      <c r="L443">
        <v>4</v>
      </c>
      <c r="M443" s="4">
        <v>128311</v>
      </c>
      <c r="N443" t="s">
        <v>3700</v>
      </c>
      <c r="O443" t="str">
        <f t="shared" si="27"/>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v>
      </c>
      <c r="P443" t="s">
        <v>3006</v>
      </c>
      <c r="Q443" t="s">
        <v>3007</v>
      </c>
      <c r="R443" t="s">
        <v>3008</v>
      </c>
      <c r="S443" t="s">
        <v>3009</v>
      </c>
      <c r="T443" t="s">
        <v>3010</v>
      </c>
      <c r="U443" t="s">
        <v>3701</v>
      </c>
      <c r="V443" t="s">
        <v>3702</v>
      </c>
    </row>
    <row r="444" spans="1:22" x14ac:dyDescent="0.25">
      <c r="A444" t="s">
        <v>3703</v>
      </c>
      <c r="B444" t="s">
        <v>3704</v>
      </c>
      <c r="C444" t="str">
        <f t="shared" si="24"/>
        <v>iQOO Z6 44W by vivo (Raven Black, 4GB RAM, 128GB Storage) | 6.44" FHD+ AMOLED Display | 50% Charge in just 27 mins | in-Display Fingerprint Scanning</v>
      </c>
      <c r="D444" t="str" cm="1">
        <f t="array" ref="D444">PROPER(_xlfn.TEXTJOIN(" ", TRUE, INDEX(_xlfn.FILTERXML("&lt;t&gt;&lt;s&gt;" &amp; SUBSTITUTE(C444," ","&lt;/s&gt;&lt;s&gt;") &amp; "&lt;/s&gt;&lt;/t&gt;", "//s"), _xlfn.SEQUENCE(4))))</f>
        <v>Iqoo Z6 44W By</v>
      </c>
      <c r="E444" t="str">
        <f t="shared" si="25"/>
        <v>Black, 4GB RAM, 128GB Storage) | 6.44" FHD+ AMOLED Display | 50% Charge in just 27 mins | in-Display Fingerprint Scanning</v>
      </c>
      <c r="F444" t="s">
        <v>2950</v>
      </c>
      <c r="G444" t="str">
        <f t="shared" si="26"/>
        <v>Smartphones</v>
      </c>
      <c r="H444" s="7" t="str">
        <f t="array" aca="1" ref="H444" ca="1">_xlfn.TEXTJOIN("", TRUE, IF((ROW(INDIRECT("1:" &amp; LEN(G444)))&gt;1) * (CODE(MID(G444, ROW(INDIRECT("1:" &amp; LEN(G444))), 1))&gt;=65) * (CODE(MID(G444, ROW(INDIRECT("1:" &amp; LEN(G444))), 1))&lt;=90), " " &amp; MID(G444, ROW(INDIRECT("1:" &amp; LEN(G444))), 1), MID(G444, ROW(INDIRECT("1:" &amp; LEN(G444))), 1)))</f>
        <v>Smartphones</v>
      </c>
      <c r="I444" s="2">
        <v>13999</v>
      </c>
      <c r="J444" s="2">
        <v>19999</v>
      </c>
      <c r="K444" s="1">
        <v>0.3</v>
      </c>
      <c r="L444">
        <v>4.0999999999999996</v>
      </c>
      <c r="M444" s="4">
        <v>19252</v>
      </c>
      <c r="N444" t="s">
        <v>3653</v>
      </c>
      <c r="O444" t="str">
        <f t="shared" si="27"/>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v>
      </c>
      <c r="P444" t="s">
        <v>3258</v>
      </c>
      <c r="Q444" t="s">
        <v>3259</v>
      </c>
      <c r="R444" t="s">
        <v>3260</v>
      </c>
      <c r="S444" t="s">
        <v>3261</v>
      </c>
      <c r="T444" t="s">
        <v>3262</v>
      </c>
      <c r="U444" t="s">
        <v>3705</v>
      </c>
      <c r="V444" t="s">
        <v>3706</v>
      </c>
    </row>
    <row r="445" spans="1:22" x14ac:dyDescent="0.25">
      <c r="A445" t="s">
        <v>120</v>
      </c>
      <c r="B445" t="s">
        <v>121</v>
      </c>
      <c r="C445" t="str">
        <f t="shared" si="24"/>
        <v>boAt Rugged v3 Extra Tough Unbreakable Braided Micro USB Cable 1.5 Meter (Black)</v>
      </c>
      <c r="D445" t="str" cm="1">
        <f t="array" ref="D445">PROPER(_xlfn.TEXTJOIN(" ", TRUE, INDEX(_xlfn.FILTERXML("&lt;t&gt;&lt;s&gt;" &amp; SUBSTITUTE(C445," ","&lt;/s&gt;&lt;s&gt;") &amp; "&lt;/s&gt;&lt;/t&gt;", "//s"), _xlfn.SEQUENCE(4))))</f>
        <v>Boat Rugged V3 Extra</v>
      </c>
      <c r="E445" t="str">
        <f t="shared" si="25"/>
        <v>Braided Micro USB Cable 1.5 Meter (Black)</v>
      </c>
      <c r="F445" t="s">
        <v>17</v>
      </c>
      <c r="G445" t="str">
        <f t="shared" si="26"/>
        <v>USBCables</v>
      </c>
      <c r="H445" s="7" t="str">
        <f t="array" aca="1" ref="H445" ca="1">_xlfn.TEXTJOIN("", TRUE, IF((ROW(INDIRECT("1:" &amp; LEN(G445)))&gt;1) * (CODE(MID(G445, ROW(INDIRECT("1:" &amp; LEN(G445))), 1))&gt;=65) * (CODE(MID(G445, ROW(INDIRECT("1:" &amp; LEN(G445))), 1))&lt;=90), " " &amp; MID(G445, ROW(INDIRECT("1:" &amp; LEN(G445))), 1), MID(G445, ROW(INDIRECT("1:" &amp; LEN(G445))), 1)))</f>
        <v>U S B Cables</v>
      </c>
      <c r="I445">
        <v>299</v>
      </c>
      <c r="J445">
        <v>799</v>
      </c>
      <c r="K445" s="1">
        <v>0.63</v>
      </c>
      <c r="L445">
        <v>4.2</v>
      </c>
      <c r="M445" s="4">
        <v>94364</v>
      </c>
      <c r="N445" t="s">
        <v>122</v>
      </c>
      <c r="O445" t="str">
        <f t="shared" si="27"/>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v>
      </c>
      <c r="P445" t="s">
        <v>48</v>
      </c>
      <c r="Q445" t="s">
        <v>49</v>
      </c>
      <c r="R445" t="s">
        <v>50</v>
      </c>
      <c r="S445" t="s">
        <v>51</v>
      </c>
      <c r="T445" t="s">
        <v>52</v>
      </c>
      <c r="U445" t="s">
        <v>3707</v>
      </c>
      <c r="V445" t="s">
        <v>3708</v>
      </c>
    </row>
    <row r="446" spans="1:22" x14ac:dyDescent="0.25">
      <c r="A446" t="s">
        <v>3709</v>
      </c>
      <c r="B446" t="s">
        <v>3710</v>
      </c>
      <c r="C446" t="str">
        <f t="shared" si="24"/>
        <v>Ambrane 10000mAh Slim Power Bank, 20W Fast Charging, Dual Output, Type C PD (Input and Output), Quick Charge, Li-Polymer, Multi-Layer Protection for iPhone, Anrdoid and Other Devices (Stylo 10K, Green)</v>
      </c>
      <c r="D446" t="str" cm="1">
        <f t="array" ref="D446">PROPER(_xlfn.TEXTJOIN(" ", TRUE, INDEX(_xlfn.FILTERXML("&lt;t&gt;&lt;s&gt;" &amp; SUBSTITUTE(C446," ","&lt;/s&gt;&lt;s&gt;") &amp; "&lt;/s&gt;&lt;/t&gt;", "//s"), _xlfn.SEQUENCE(4))))</f>
        <v>Ambrane 10000Mah Slim Power</v>
      </c>
      <c r="E446" t="str">
        <f t="shared" si="25"/>
        <v>Fast Charging, Dual Output, Type C PD (Input and Output), Quick Charge, Li-Polymer, Multi-Layer Protection for iPhone, Anrdoid and Other Devices (Stylo 10K, Green)</v>
      </c>
      <c r="F446" t="s">
        <v>2939</v>
      </c>
      <c r="G446" t="str">
        <f t="shared" si="26"/>
        <v>PowerBanks</v>
      </c>
      <c r="H446" s="7" t="str">
        <f t="array" aca="1" ref="H446" ca="1">_xlfn.TEXTJOIN("", TRUE, IF((ROW(INDIRECT("1:" &amp; LEN(G446)))&gt;1) * (CODE(MID(G446, ROW(INDIRECT("1:" &amp; LEN(G446))), 1))&gt;=65) * (CODE(MID(G446, ROW(INDIRECT("1:" &amp; LEN(G446))), 1))&lt;=90), " " &amp; MID(G446, ROW(INDIRECT("1:" &amp; LEN(G446))), 1), MID(G446, ROW(INDIRECT("1:" &amp; LEN(G446))), 1)))</f>
        <v>Power Banks</v>
      </c>
      <c r="I446">
        <v>999</v>
      </c>
      <c r="J446" s="2">
        <v>1599</v>
      </c>
      <c r="K446" s="1">
        <v>0.38</v>
      </c>
      <c r="L446">
        <v>4</v>
      </c>
      <c r="M446" s="4">
        <v>7222</v>
      </c>
      <c r="N446" t="s">
        <v>3711</v>
      </c>
      <c r="O446" t="str">
        <f t="shared" si="27"/>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v>
      </c>
      <c r="P446" t="s">
        <v>3517</v>
      </c>
      <c r="Q446" t="s">
        <v>3518</v>
      </c>
      <c r="R446" t="s">
        <v>3519</v>
      </c>
      <c r="S446" t="s">
        <v>3520</v>
      </c>
      <c r="T446" t="s">
        <v>3521</v>
      </c>
      <c r="U446" t="s">
        <v>3712</v>
      </c>
      <c r="V446" t="s">
        <v>3713</v>
      </c>
    </row>
    <row r="447" spans="1:22" x14ac:dyDescent="0.25">
      <c r="A447" t="s">
        <v>3714</v>
      </c>
      <c r="B447" t="s">
        <v>3715</v>
      </c>
      <c r="C447" t="str">
        <f t="shared" si="24"/>
        <v>Samsung Galaxy M13 (Stardust Brown, 6GB, 128GB Storage) | 6000mAh Battery | Upto 12GB RAM with RAM Plus</v>
      </c>
      <c r="D447" t="str" cm="1">
        <f t="array" ref="D447">PROPER(_xlfn.TEXTJOIN(" ", TRUE, INDEX(_xlfn.FILTERXML("&lt;t&gt;&lt;s&gt;" &amp; SUBSTITUTE(C447," ","&lt;/s&gt;&lt;s&gt;") &amp; "&lt;/s&gt;&lt;/t&gt;", "//s"), _xlfn.SEQUENCE(4))))</f>
        <v>Samsung Galaxy M13 (Stardust</v>
      </c>
      <c r="E447" t="str">
        <f t="shared" si="25"/>
        <v>128GB Storage) | 6000mAh Battery | Upto 12GB RAM with RAM Plus</v>
      </c>
      <c r="F447" t="s">
        <v>2950</v>
      </c>
      <c r="G447" t="str">
        <f t="shared" si="26"/>
        <v>Smartphones</v>
      </c>
      <c r="H447" s="7" t="str">
        <f t="array" aca="1" ref="H447" ca="1">_xlfn.TEXTJOIN("", TRUE, IF((ROW(INDIRECT("1:" &amp; LEN(G447)))&gt;1) * (CODE(MID(G447, ROW(INDIRECT("1:" &amp; LEN(G447))), 1))&gt;=65) * (CODE(MID(G447, ROW(INDIRECT("1:" &amp; LEN(G447))), 1))&lt;=90), " " &amp; MID(G447, ROW(INDIRECT("1:" &amp; LEN(G447))), 1), MID(G447, ROW(INDIRECT("1:" &amp; LEN(G447))), 1)))</f>
        <v>Smartphones</v>
      </c>
      <c r="I447" s="2">
        <v>12999</v>
      </c>
      <c r="J447" s="2">
        <v>17999</v>
      </c>
      <c r="K447" s="1">
        <v>0.28000000000000003</v>
      </c>
      <c r="L447">
        <v>4.0999999999999996</v>
      </c>
      <c r="M447" s="4">
        <v>18998</v>
      </c>
      <c r="N447" t="s">
        <v>3165</v>
      </c>
      <c r="O447" t="str">
        <f t="shared" si="27"/>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P447" t="s">
        <v>3166</v>
      </c>
      <c r="Q447" t="s">
        <v>3167</v>
      </c>
      <c r="R447" t="s">
        <v>3168</v>
      </c>
      <c r="S447" t="s">
        <v>3169</v>
      </c>
      <c r="T447" t="s">
        <v>3170</v>
      </c>
      <c r="U447" t="s">
        <v>3716</v>
      </c>
      <c r="V447" t="s">
        <v>3717</v>
      </c>
    </row>
    <row r="448" spans="1:22" x14ac:dyDescent="0.25">
      <c r="A448" t="s">
        <v>3718</v>
      </c>
      <c r="B448" t="s">
        <v>3719</v>
      </c>
      <c r="C448" t="str">
        <f t="shared" si="24"/>
        <v>OPPO A74 5G (Fluid Black, 6GB RAM, 128GB Storage) with No Cost EMI Additional Exchange Offers</v>
      </c>
      <c r="D448" t="str" cm="1">
        <f t="array" ref="D448">PROPER(_xlfn.TEXTJOIN(" ", TRUE, INDEX(_xlfn.FILTERXML("&lt;t&gt;&lt;s&gt;" &amp; SUBSTITUTE(C448," ","&lt;/s&gt;&lt;s&gt;") &amp; "&lt;/s&gt;&lt;/t&gt;", "//s"), _xlfn.SEQUENCE(4))))</f>
        <v>Oppo A74 5G (Fluid</v>
      </c>
      <c r="E448" t="str">
        <f t="shared" si="25"/>
        <v>RAM, 128GB Storage) with No Cost EMI Additional Exchange Offers</v>
      </c>
      <c r="F448" t="s">
        <v>2950</v>
      </c>
      <c r="G448" t="str">
        <f t="shared" si="26"/>
        <v>Smartphones</v>
      </c>
      <c r="H448" s="7" t="str">
        <f t="array" aca="1" ref="H448" ca="1">_xlfn.TEXTJOIN("", TRUE, IF((ROW(INDIRECT("1:" &amp; LEN(G448)))&gt;1) * (CODE(MID(G448, ROW(INDIRECT("1:" &amp; LEN(G448))), 1))&gt;=65) * (CODE(MID(G448, ROW(INDIRECT("1:" &amp; LEN(G448))), 1))&lt;=90), " " &amp; MID(G448, ROW(INDIRECT("1:" &amp; LEN(G448))), 1), MID(G448, ROW(INDIRECT("1:" &amp; LEN(G448))), 1)))</f>
        <v>Smartphones</v>
      </c>
      <c r="I448" s="2">
        <v>15490</v>
      </c>
      <c r="J448" s="2">
        <v>20990</v>
      </c>
      <c r="K448" s="1">
        <v>0.26</v>
      </c>
      <c r="L448">
        <v>4.2</v>
      </c>
      <c r="M448" s="4">
        <v>32916</v>
      </c>
      <c r="N448" t="s">
        <v>3720</v>
      </c>
      <c r="O448" t="str">
        <f t="shared" si="27"/>
        <v>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v>
      </c>
      <c r="P448" t="s">
        <v>3312</v>
      </c>
      <c r="Q448" t="s">
        <v>3313</v>
      </c>
      <c r="R448" t="s">
        <v>3314</v>
      </c>
      <c r="S448" t="s">
        <v>3315</v>
      </c>
      <c r="T448" t="s">
        <v>3316</v>
      </c>
      <c r="U448" t="s">
        <v>3721</v>
      </c>
      <c r="V448" t="s">
        <v>3722</v>
      </c>
    </row>
    <row r="449" spans="1:22" x14ac:dyDescent="0.25">
      <c r="A449" t="s">
        <v>3723</v>
      </c>
      <c r="B449" t="s">
        <v>3724</v>
      </c>
      <c r="C449" t="str">
        <f t="shared" si="24"/>
        <v>Spigen EZ Fit Tempered Glass Screen Protector Guard for iPhone 14 13 13 Pro - 2 Pack</v>
      </c>
      <c r="D449" t="str" cm="1">
        <f t="array" ref="D449">PROPER(_xlfn.TEXTJOIN(" ", TRUE, INDEX(_xlfn.FILTERXML("&lt;t&gt;&lt;s&gt;" &amp; SUBSTITUTE(C449," ","&lt;/s&gt;&lt;s&gt;") &amp; "&lt;/s&gt;&lt;/t&gt;", "//s"), _xlfn.SEQUENCE(4))))</f>
        <v>Spigen Ez Fit Tempered</v>
      </c>
      <c r="E449" t="str">
        <f t="shared" si="25"/>
        <v>Protector Guard for iPhone 14 13 13 Pro - 2 Pack</v>
      </c>
      <c r="F449" t="s">
        <v>3725</v>
      </c>
      <c r="G449" t="str">
        <f t="shared" si="26"/>
        <v>ScreenProtectors</v>
      </c>
      <c r="H449" s="7" t="str">
        <f t="array" aca="1" ref="H449" ca="1">_xlfn.TEXTJOIN("", TRUE, IF((ROW(INDIRECT("1:" &amp; LEN(G449)))&gt;1) * (CODE(MID(G449, ROW(INDIRECT("1:" &amp; LEN(G449))), 1))&gt;=65) * (CODE(MID(G449, ROW(INDIRECT("1:" &amp; LEN(G449))), 1))&lt;=90), " " &amp; MID(G449, ROW(INDIRECT("1:" &amp; LEN(G449))), 1), MID(G449, ROW(INDIRECT("1:" &amp; LEN(G449))), 1)))</f>
        <v>Screen Protectors</v>
      </c>
      <c r="I449">
        <v>999</v>
      </c>
      <c r="J449" s="2">
        <v>2899</v>
      </c>
      <c r="K449" s="1">
        <v>0.66</v>
      </c>
      <c r="L449">
        <v>4.5999999999999996</v>
      </c>
      <c r="M449" s="4">
        <v>26603</v>
      </c>
      <c r="N449" t="s">
        <v>3726</v>
      </c>
      <c r="O449" t="str">
        <f t="shared" si="27"/>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v>
      </c>
      <c r="P449" t="s">
        <v>3727</v>
      </c>
      <c r="Q449" t="s">
        <v>3728</v>
      </c>
      <c r="R449" t="s">
        <v>3729</v>
      </c>
      <c r="S449" t="s">
        <v>3730</v>
      </c>
      <c r="T449" t="s">
        <v>3731</v>
      </c>
      <c r="U449" t="s">
        <v>3732</v>
      </c>
      <c r="V449" t="s">
        <v>3733</v>
      </c>
    </row>
    <row r="450" spans="1:22" x14ac:dyDescent="0.25">
      <c r="A450" t="s">
        <v>3734</v>
      </c>
      <c r="B450" t="s">
        <v>3735</v>
      </c>
      <c r="C450" t="str">
        <f t="shared" ref="C450:C513" si="28">TRIM(SUBSTITUTE(SUBSTITUTE(SUBSTITUTE(SUBSTITUTE(SUBSTITUTE(SUBSTITUTE(B450,"&amp;","and"),"&lt;",""),"&gt;",""),"/"," "),CHAR(160)," "),CHAR(10)," "))</f>
        <v>Noise ColorFit Pulse Smartwatch with 3.56 cm (1.4") Full Touch HD Display, SpO2, Heart Rate, Sleep Monitors and 10-Day Battery - Jet Black</v>
      </c>
      <c r="D450" t="str" cm="1">
        <f t="array" ref="D450">PROPER(_xlfn.TEXTJOIN(" ", TRUE, INDEX(_xlfn.FILTERXML("&lt;t&gt;&lt;s&gt;" &amp; SUBSTITUTE(C450," ","&lt;/s&gt;&lt;s&gt;") &amp; "&lt;/s&gt;&lt;/t&gt;", "//s"), _xlfn.SEQUENCE(4))))</f>
        <v>Noise Colorfit Pulse Smartwatch</v>
      </c>
      <c r="E450" t="str">
        <f t="shared" si="25"/>
        <v>cm (1.4") Full Touch HD Display, SpO2, Heart Rate, Sleep Monitors and 10-Day Battery - Jet Black</v>
      </c>
      <c r="F450" t="s">
        <v>2910</v>
      </c>
      <c r="G450" t="str">
        <f t="shared" si="26"/>
        <v>SmartWatches</v>
      </c>
      <c r="H450" s="7" t="str">
        <f t="array" aca="1" ref="H450" ca="1">_xlfn.TEXTJOIN("", TRUE, IF((ROW(INDIRECT("1:" &amp; LEN(G450)))&gt;1) * (CODE(MID(G450, ROW(INDIRECT("1:" &amp; LEN(G450))), 1))&gt;=65) * (CODE(MID(G450, ROW(INDIRECT("1:" &amp; LEN(G450))), 1))&lt;=90), " " &amp; MID(G450, ROW(INDIRECT("1:" &amp; LEN(G450))), 1), MID(G450, ROW(INDIRECT("1:" &amp; LEN(G450))), 1)))</f>
        <v>Smart Watches</v>
      </c>
      <c r="I450" s="2">
        <v>1599</v>
      </c>
      <c r="J450" s="2">
        <v>4999</v>
      </c>
      <c r="K450" s="1">
        <v>0.68</v>
      </c>
      <c r="L450">
        <v>4</v>
      </c>
      <c r="M450" s="4">
        <v>67950</v>
      </c>
      <c r="N450" t="s">
        <v>3736</v>
      </c>
      <c r="O450" t="str">
        <f t="shared" si="27"/>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v>
      </c>
      <c r="P450" t="s">
        <v>3737</v>
      </c>
      <c r="Q450" t="s">
        <v>3738</v>
      </c>
      <c r="R450" t="s">
        <v>3739</v>
      </c>
      <c r="S450" t="s">
        <v>3740</v>
      </c>
      <c r="T450" t="s">
        <v>3741</v>
      </c>
      <c r="U450" t="s">
        <v>3742</v>
      </c>
      <c r="V450" t="s">
        <v>3743</v>
      </c>
    </row>
    <row r="451" spans="1:22" x14ac:dyDescent="0.25">
      <c r="A451" t="s">
        <v>3744</v>
      </c>
      <c r="B451" t="s">
        <v>3745</v>
      </c>
      <c r="C451" t="str">
        <f t="shared" si="28"/>
        <v>Nokia 105 Plus Single SIM, Keypad Mobile Phone with Wireless FM Radio, Memory Card Slot and MP3 Player | Charcoal</v>
      </c>
      <c r="D451" t="str" cm="1">
        <f t="array" ref="D451">PROPER(_xlfn.TEXTJOIN(" ", TRUE, INDEX(_xlfn.FILTERXML("&lt;t&gt;&lt;s&gt;" &amp; SUBSTITUTE(C451," ","&lt;/s&gt;&lt;s&gt;") &amp; "&lt;/s&gt;&lt;/t&gt;", "//s"), _xlfn.SEQUENCE(4))))</f>
        <v>Nokia 105 Plus Single</v>
      </c>
      <c r="E451" t="str">
        <f t="shared" ref="E451:E514" si="29">IFERROR(TRIM(MID(C451, FIND("~", SUBSTITUTE(C451, " ", "~", 6)) + 1, LEN(C451))), "")</f>
        <v>Mobile Phone with Wireless FM Radio, Memory Card Slot and MP3 Player | Charcoal</v>
      </c>
      <c r="F451" t="s">
        <v>3004</v>
      </c>
      <c r="G451" t="str">
        <f t="shared" ref="G451:G514" si="30">TRIM(RIGHT(SUBSTITUTE(F451, "|", REPT(" ", 100)), 100))</f>
        <v>BasicMobiles</v>
      </c>
      <c r="H451" s="7" t="str">
        <f t="array" aca="1" ref="H451" ca="1">_xlfn.TEXTJOIN("", TRUE, IF((ROW(INDIRECT("1:" &amp; LEN(G451)))&gt;1) * (CODE(MID(G451, ROW(INDIRECT("1:" &amp; LEN(G451))), 1))&gt;=65) * (CODE(MID(G451, ROW(INDIRECT("1:" &amp; LEN(G451))), 1))&lt;=90), " " &amp; MID(G451, ROW(INDIRECT("1:" &amp; LEN(G451))), 1), MID(G451, ROW(INDIRECT("1:" &amp; LEN(G451))), 1)))</f>
        <v>Basic Mobiles</v>
      </c>
      <c r="I451" s="2">
        <v>1324</v>
      </c>
      <c r="J451" s="2">
        <v>1699</v>
      </c>
      <c r="K451" s="1">
        <v>0.22</v>
      </c>
      <c r="L451">
        <v>4</v>
      </c>
      <c r="M451" s="4">
        <v>128311</v>
      </c>
      <c r="N451" t="s">
        <v>3700</v>
      </c>
      <c r="O451" t="str">
        <f t="shared" ref="O451:O514" si="31">PROPER(TRIM(SUBSTITUTE(SUBSTITUTE(SUBSTITUTE(SUBSTITUTE(SUBSTITUTE(SUBSTITUTE(SUBSTITUTE(SUBSTITUTE(SUBSTITUTE(N451,CHAR(10)," "),CHAR(13)," "),CHAR(160)," "), "•", ""), "  ", " "), "..", "."), ",,", ","), " ,", ","), ", ", ", ")))</f>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v>
      </c>
      <c r="P451" t="s">
        <v>3006</v>
      </c>
      <c r="Q451" t="s">
        <v>3007</v>
      </c>
      <c r="R451" t="s">
        <v>3008</v>
      </c>
      <c r="S451" t="s">
        <v>3009</v>
      </c>
      <c r="T451" t="s">
        <v>3010</v>
      </c>
      <c r="U451" t="s">
        <v>3011</v>
      </c>
      <c r="V451" t="s">
        <v>3746</v>
      </c>
    </row>
    <row r="452" spans="1:22" x14ac:dyDescent="0.25">
      <c r="A452" t="s">
        <v>3747</v>
      </c>
      <c r="B452" t="s">
        <v>3748</v>
      </c>
      <c r="C452" t="str">
        <f t="shared" si="28"/>
        <v>iQOO Z6 Pro 5G by vivo (Legion Sky, 8GB RAM, 128GB Storage) | Snapdragon 778G 5G | 66W FlashCharge | 1300 nits Peak Brightness | HDR10+</v>
      </c>
      <c r="D452" t="str" cm="1">
        <f t="array" ref="D452">PROPER(_xlfn.TEXTJOIN(" ", TRUE, INDEX(_xlfn.FILTERXML("&lt;t&gt;&lt;s&gt;" &amp; SUBSTITUTE(C452," ","&lt;/s&gt;&lt;s&gt;") &amp; "&lt;/s&gt;&lt;/t&gt;", "//s"), _xlfn.SEQUENCE(4))))</f>
        <v>Iqoo Z6 Pro 5G</v>
      </c>
      <c r="E452" t="str">
        <f t="shared" si="29"/>
        <v>(Legion Sky, 8GB RAM, 128GB Storage) | Snapdragon 778G 5G | 66W FlashCharge | 1300 nits Peak Brightness | HDR10+</v>
      </c>
      <c r="F452" t="s">
        <v>2950</v>
      </c>
      <c r="G452" t="str">
        <f t="shared" si="30"/>
        <v>Smartphones</v>
      </c>
      <c r="H452" s="7" t="str">
        <f t="array" aca="1" ref="H452" ca="1">_xlfn.TEXTJOIN("", TRUE, IF((ROW(INDIRECT("1:" &amp; LEN(G452)))&gt;1) * (CODE(MID(G452, ROW(INDIRECT("1:" &amp; LEN(G452))), 1))&gt;=65) * (CODE(MID(G452, ROW(INDIRECT("1:" &amp; LEN(G452))), 1))&lt;=90), " " &amp; MID(G452, ROW(INDIRECT("1:" &amp; LEN(G452))), 1), MID(G452, ROW(INDIRECT("1:" &amp; LEN(G452))), 1)))</f>
        <v>Smartphones</v>
      </c>
      <c r="I452" s="2">
        <v>20999</v>
      </c>
      <c r="J452" s="2">
        <v>29990</v>
      </c>
      <c r="K452" s="1">
        <v>0.3</v>
      </c>
      <c r="L452">
        <v>4.3</v>
      </c>
      <c r="M452" s="4">
        <v>9499</v>
      </c>
      <c r="N452" t="s">
        <v>3749</v>
      </c>
      <c r="O452" t="str">
        <f t="shared" si="31"/>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v>
      </c>
      <c r="P452" t="s">
        <v>3750</v>
      </c>
      <c r="Q452" t="s">
        <v>3751</v>
      </c>
      <c r="R452" t="s">
        <v>3752</v>
      </c>
      <c r="S452" t="s">
        <v>3753</v>
      </c>
      <c r="T452" t="s">
        <v>3754</v>
      </c>
      <c r="U452" t="s">
        <v>3755</v>
      </c>
      <c r="V452" t="s">
        <v>3756</v>
      </c>
    </row>
    <row r="453" spans="1:22" x14ac:dyDescent="0.25">
      <c r="A453" t="s">
        <v>3757</v>
      </c>
      <c r="B453" t="s">
        <v>3758</v>
      </c>
      <c r="C453" t="str">
        <f t="shared" si="28"/>
        <v>MI 33W SonicCharge 2.0 USB Charger for Cellular Phones - White</v>
      </c>
      <c r="D453" t="str" cm="1">
        <f t="array" ref="D453">PROPER(_xlfn.TEXTJOIN(" ", TRUE, INDEX(_xlfn.FILTERXML("&lt;t&gt;&lt;s&gt;" &amp; SUBSTITUTE(C453," ","&lt;/s&gt;&lt;s&gt;") &amp; "&lt;/s&gt;&lt;/t&gt;", "//s"), _xlfn.SEQUENCE(4))))</f>
        <v>Mi 33W Soniccharge 2</v>
      </c>
      <c r="E453" t="str">
        <f t="shared" si="29"/>
        <v>for Cellular Phones - White</v>
      </c>
      <c r="F453" t="s">
        <v>3120</v>
      </c>
      <c r="G453" t="str">
        <f t="shared" si="30"/>
        <v>WallChargers</v>
      </c>
      <c r="H453" s="7" t="str">
        <f t="array" aca="1" ref="H453" ca="1">_xlfn.TEXTJOIN("", TRUE, IF((ROW(INDIRECT("1:" &amp; LEN(G453)))&gt;1) * (CODE(MID(G453, ROW(INDIRECT("1:" &amp; LEN(G453))), 1))&gt;=65) * (CODE(MID(G453, ROW(INDIRECT("1:" &amp; LEN(G453))), 1))&lt;=90), " " &amp; MID(G453, ROW(INDIRECT("1:" &amp; LEN(G453))), 1), MID(G453, ROW(INDIRECT("1:" &amp; LEN(G453))), 1)))</f>
        <v>Wall Chargers</v>
      </c>
      <c r="I453">
        <v>999</v>
      </c>
      <c r="J453" s="2">
        <v>1999</v>
      </c>
      <c r="K453" s="1">
        <v>0.5</v>
      </c>
      <c r="L453">
        <v>4.3</v>
      </c>
      <c r="M453" s="4">
        <v>1777</v>
      </c>
      <c r="N453" t="s">
        <v>3759</v>
      </c>
      <c r="O453" t="str">
        <f t="shared" si="31"/>
        <v>100Cm Fast Charging Type C Cable Included|Overheat Protection|Bis Certified|Made In Ind|Universal Support. Customer Care: 1800 103 6286 Available From 9 Am - 9 Pm Supported Languages : English, Hindi, Tamil, Telugu, Kannada, Malayalam, Marathi, Gujarati, Bengali &amp; Punjabi.</v>
      </c>
      <c r="P453" t="s">
        <v>3760</v>
      </c>
      <c r="Q453" t="s">
        <v>3761</v>
      </c>
      <c r="R453" t="s">
        <v>3762</v>
      </c>
      <c r="S453" t="s">
        <v>3763</v>
      </c>
      <c r="T453" t="s">
        <v>3764</v>
      </c>
      <c r="U453" t="s">
        <v>3765</v>
      </c>
      <c r="V453" t="s">
        <v>3766</v>
      </c>
    </row>
    <row r="454" spans="1:22" x14ac:dyDescent="0.25">
      <c r="A454" t="s">
        <v>3767</v>
      </c>
      <c r="B454" t="s">
        <v>3768</v>
      </c>
      <c r="C454" t="str">
        <f t="shared" si="28"/>
        <v>OPPO A31 (Mystery Black, 6GB RAM, 128GB Storage) with No Cost EMI Additional Exchange Offers</v>
      </c>
      <c r="D454" t="str" cm="1">
        <f t="array" ref="D454">PROPER(_xlfn.TEXTJOIN(" ", TRUE, INDEX(_xlfn.FILTERXML("&lt;t&gt;&lt;s&gt;" &amp; SUBSTITUTE(C454," ","&lt;/s&gt;&lt;s&gt;") &amp; "&lt;/s&gt;&lt;/t&gt;", "//s"), _xlfn.SEQUENCE(4))))</f>
        <v>Oppo A31 (Mystery Black,</v>
      </c>
      <c r="E454" t="str">
        <f t="shared" si="29"/>
        <v>128GB Storage) with No Cost EMI Additional Exchange Offers</v>
      </c>
      <c r="F454" t="s">
        <v>2950</v>
      </c>
      <c r="G454" t="str">
        <f t="shared" si="30"/>
        <v>Smartphones</v>
      </c>
      <c r="H454" s="7" t="str">
        <f t="array" aca="1" ref="H454" ca="1">_xlfn.TEXTJOIN("", TRUE, IF((ROW(INDIRECT("1:" &amp; LEN(G454)))&gt;1) * (CODE(MID(G454, ROW(INDIRECT("1:" &amp; LEN(G454))), 1))&gt;=65) * (CODE(MID(G454, ROW(INDIRECT("1:" &amp; LEN(G454))), 1))&lt;=90), " " &amp; MID(G454, ROW(INDIRECT("1:" &amp; LEN(G454))), 1), MID(G454, ROW(INDIRECT("1:" &amp; LEN(G454))), 1)))</f>
        <v>Smartphones</v>
      </c>
      <c r="I454" s="2">
        <v>12490</v>
      </c>
      <c r="J454" s="2">
        <v>15990</v>
      </c>
      <c r="K454" s="1">
        <v>0.22</v>
      </c>
      <c r="L454">
        <v>4.2</v>
      </c>
      <c r="M454" s="4">
        <v>58506</v>
      </c>
      <c r="N454" t="s">
        <v>3769</v>
      </c>
      <c r="O454" t="str">
        <f t="shared" si="31"/>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v>
      </c>
      <c r="P454" t="s">
        <v>3770</v>
      </c>
      <c r="Q454" t="s">
        <v>3771</v>
      </c>
      <c r="R454" t="s">
        <v>3772</v>
      </c>
      <c r="S454" t="s">
        <v>3773</v>
      </c>
      <c r="T454" t="s">
        <v>3774</v>
      </c>
      <c r="U454" t="s">
        <v>3775</v>
      </c>
      <c r="V454" t="s">
        <v>3776</v>
      </c>
    </row>
    <row r="455" spans="1:22" x14ac:dyDescent="0.25">
      <c r="A455" t="s">
        <v>3777</v>
      </c>
      <c r="B455" t="s">
        <v>3778</v>
      </c>
      <c r="C455" t="str">
        <f t="shared" si="28"/>
        <v>iQOO vivo Z6 5G (Chromatic Blue, 8GB RAM, 128GB Storage) | Snapdragon 695-6nm Processor | 120Hz FHD+ Display | 5000mAh Battery</v>
      </c>
      <c r="D455" t="str" cm="1">
        <f t="array" ref="D455">PROPER(_xlfn.TEXTJOIN(" ", TRUE, INDEX(_xlfn.FILTERXML("&lt;t&gt;&lt;s&gt;" &amp; SUBSTITUTE(C455," ","&lt;/s&gt;&lt;s&gt;") &amp; "&lt;/s&gt;&lt;/t&gt;", "//s"), _xlfn.SEQUENCE(4))))</f>
        <v>Iqoo Vivo Z6 5G</v>
      </c>
      <c r="E455" t="str">
        <f t="shared" si="29"/>
        <v>8GB RAM, 128GB Storage) | Snapdragon 695-6nm Processor | 120Hz FHD+ Display | 5000mAh Battery</v>
      </c>
      <c r="F455" t="s">
        <v>2950</v>
      </c>
      <c r="G455" t="str">
        <f t="shared" si="30"/>
        <v>Smartphones</v>
      </c>
      <c r="H455" s="7" t="str">
        <f t="array" aca="1" ref="H455" ca="1">_xlfn.TEXTJOIN("", TRUE, IF((ROW(INDIRECT("1:" &amp; LEN(G455)))&gt;1) * (CODE(MID(G455, ROW(INDIRECT("1:" &amp; LEN(G455))), 1))&gt;=65) * (CODE(MID(G455, ROW(INDIRECT("1:" &amp; LEN(G455))), 1))&lt;=90), " " &amp; MID(G455, ROW(INDIRECT("1:" &amp; LEN(G455))), 1), MID(G455, ROW(INDIRECT("1:" &amp; LEN(G455))), 1)))</f>
        <v>Smartphones</v>
      </c>
      <c r="I455" s="2">
        <v>17999</v>
      </c>
      <c r="J455" s="2">
        <v>21990</v>
      </c>
      <c r="K455" s="1">
        <v>0.18</v>
      </c>
      <c r="L455">
        <v>4</v>
      </c>
      <c r="M455" s="4">
        <v>21350</v>
      </c>
      <c r="N455" t="s">
        <v>3779</v>
      </c>
      <c r="O455" t="str">
        <f t="shared" si="31"/>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v>
      </c>
      <c r="P455" t="s">
        <v>3193</v>
      </c>
      <c r="Q455" t="s">
        <v>3194</v>
      </c>
      <c r="R455" t="s">
        <v>3195</v>
      </c>
      <c r="S455" t="s">
        <v>3196</v>
      </c>
      <c r="T455" t="s">
        <v>3197</v>
      </c>
      <c r="U455" t="s">
        <v>3198</v>
      </c>
      <c r="V455" t="s">
        <v>3780</v>
      </c>
    </row>
    <row r="456" spans="1:22" x14ac:dyDescent="0.25">
      <c r="A456" t="s">
        <v>136</v>
      </c>
      <c r="B456" t="s">
        <v>137</v>
      </c>
      <c r="C456" t="str">
        <f t="shared" si="28"/>
        <v>Portronics Konnect CL 20W POR-1067 Type-C to 8 Pin USB 1.2M Cable with Power Delivery and 3A Quick Charge Support, Nylon Braided for All Type-C and 8 Pin Devices, Green</v>
      </c>
      <c r="D456" t="str" cm="1">
        <f t="array" ref="D456">PROPER(_xlfn.TEXTJOIN(" ", TRUE, INDEX(_xlfn.FILTERXML("&lt;t&gt;&lt;s&gt;" &amp; SUBSTITUTE(C456," ","&lt;/s&gt;&lt;s&gt;") &amp; "&lt;/s&gt;&lt;/t&gt;", "//s"), _xlfn.SEQUENCE(4))))</f>
        <v>Portronics Konnect Cl 20W</v>
      </c>
      <c r="E456" t="str">
        <f t="shared" si="29"/>
        <v>to 8 Pin USB 1.2M Cable with Power Delivery and 3A Quick Charge Support, Nylon Braided for All Type-C and 8 Pin Devices, Green</v>
      </c>
      <c r="F456" t="s">
        <v>17</v>
      </c>
      <c r="G456" t="str">
        <f t="shared" si="30"/>
        <v>USBCables</v>
      </c>
      <c r="H456" s="7" t="str">
        <f t="array" aca="1" ref="H456" ca="1">_xlfn.TEXTJOIN("", TRUE, IF((ROW(INDIRECT("1:" &amp; LEN(G456)))&gt;1) * (CODE(MID(G456, ROW(INDIRECT("1:" &amp; LEN(G456))), 1))&gt;=65) * (CODE(MID(G456, ROW(INDIRECT("1:" &amp; LEN(G456))), 1))&lt;=90), " " &amp; MID(G456, ROW(INDIRECT("1:" &amp; LEN(G456))), 1), MID(G456, ROW(INDIRECT("1:" &amp; LEN(G456))), 1)))</f>
        <v>U S B Cables</v>
      </c>
      <c r="I456">
        <v>350</v>
      </c>
      <c r="J456">
        <v>899</v>
      </c>
      <c r="K456" s="1">
        <v>0.61</v>
      </c>
      <c r="L456">
        <v>4.2</v>
      </c>
      <c r="M456" s="4">
        <v>2263</v>
      </c>
      <c r="N456" t="s">
        <v>138</v>
      </c>
      <c r="O456" t="str">
        <f t="shared" si="31"/>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v>
      </c>
      <c r="P456" t="s">
        <v>139</v>
      </c>
      <c r="Q456" t="s">
        <v>140</v>
      </c>
      <c r="R456" t="s">
        <v>141</v>
      </c>
      <c r="S456" t="s">
        <v>142</v>
      </c>
      <c r="T456" t="s">
        <v>143</v>
      </c>
      <c r="U456" t="s">
        <v>3781</v>
      </c>
      <c r="V456" t="s">
        <v>3782</v>
      </c>
    </row>
    <row r="457" spans="1:22" x14ac:dyDescent="0.25">
      <c r="A457" t="s">
        <v>3783</v>
      </c>
      <c r="B457" t="s">
        <v>3784</v>
      </c>
      <c r="C457" t="str">
        <f t="shared" si="28"/>
        <v>Motorola a10 Dual Sim keypad Mobile with 1750 mAh Battery, Expandable Storage Upto 32GB, Wireless FM with Recording - Rose Gold</v>
      </c>
      <c r="D457" t="str" cm="1">
        <f t="array" ref="D457">PROPER(_xlfn.TEXTJOIN(" ", TRUE, INDEX(_xlfn.FILTERXML("&lt;t&gt;&lt;s&gt;" &amp; SUBSTITUTE(C457," ","&lt;/s&gt;&lt;s&gt;") &amp; "&lt;/s&gt;&lt;/t&gt;", "//s"), _xlfn.SEQUENCE(4))))</f>
        <v>Motorola A10 Dual Sim</v>
      </c>
      <c r="E457" t="str">
        <f t="shared" si="29"/>
        <v>with 1750 mAh Battery, Expandable Storage Upto 32GB, Wireless FM with Recording - Rose Gold</v>
      </c>
      <c r="F457" t="s">
        <v>3004</v>
      </c>
      <c r="G457" t="str">
        <f t="shared" si="30"/>
        <v>BasicMobiles</v>
      </c>
      <c r="H457" s="7" t="str">
        <f t="array" aca="1" ref="H457" ca="1">_xlfn.TEXTJOIN("", TRUE, IF((ROW(INDIRECT("1:" &amp; LEN(G457)))&gt;1) * (CODE(MID(G457, ROW(INDIRECT("1:" &amp; LEN(G457))), 1))&gt;=65) * (CODE(MID(G457, ROW(INDIRECT("1:" &amp; LEN(G457))), 1))&lt;=90), " " &amp; MID(G457, ROW(INDIRECT("1:" &amp; LEN(G457))), 1), MID(G457, ROW(INDIRECT("1:" &amp; LEN(G457))), 1)))</f>
        <v>Basic Mobiles</v>
      </c>
      <c r="I457" s="2">
        <v>1399</v>
      </c>
      <c r="J457" s="2">
        <v>1630</v>
      </c>
      <c r="K457" s="1">
        <v>0.14000000000000001</v>
      </c>
      <c r="L457">
        <v>4</v>
      </c>
      <c r="M457" s="4">
        <v>9378</v>
      </c>
      <c r="N457" t="s">
        <v>3785</v>
      </c>
      <c r="O457" t="str">
        <f t="shared" si="31"/>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v>
      </c>
      <c r="P457" t="s">
        <v>3786</v>
      </c>
      <c r="Q457" t="s">
        <v>3787</v>
      </c>
      <c r="R457" t="s">
        <v>3788</v>
      </c>
      <c r="S457" t="s">
        <v>3789</v>
      </c>
      <c r="T457" t="s">
        <v>3790</v>
      </c>
      <c r="U457" t="s">
        <v>3791</v>
      </c>
      <c r="V457" t="s">
        <v>3792</v>
      </c>
    </row>
    <row r="458" spans="1:22" x14ac:dyDescent="0.25">
      <c r="A458" t="s">
        <v>146</v>
      </c>
      <c r="B458" t="s">
        <v>147</v>
      </c>
      <c r="C458" t="str">
        <f t="shared" si="28"/>
        <v>Portronics Konnect L 1.2M POR-1401 Fast Charging 3A 8 Pin USB Cable with Charge and Sync Function (White)</v>
      </c>
      <c r="D458" t="str" cm="1">
        <f t="array" ref="D458">PROPER(_xlfn.TEXTJOIN(" ", TRUE, INDEX(_xlfn.FILTERXML("&lt;t&gt;&lt;s&gt;" &amp; SUBSTITUTE(C458," ","&lt;/s&gt;&lt;s&gt;") &amp; "&lt;/s&gt;&lt;/t&gt;", "//s"), _xlfn.SEQUENCE(4))))</f>
        <v>Portronics Konnect L 1.2M</v>
      </c>
      <c r="E458" t="str">
        <f t="shared" si="29"/>
        <v>Charging 3A 8 Pin USB Cable with Charge and Sync Function (White)</v>
      </c>
      <c r="F458" t="s">
        <v>17</v>
      </c>
      <c r="G458" t="str">
        <f t="shared" si="30"/>
        <v>USBCables</v>
      </c>
      <c r="H458" s="7" t="str">
        <f t="array" aca="1" ref="H458" ca="1">_xlfn.TEXTJOIN("", TRUE, IF((ROW(INDIRECT("1:" &amp; LEN(G458)))&gt;1) * (CODE(MID(G458, ROW(INDIRECT("1:" &amp; LEN(G458))), 1))&gt;=65) * (CODE(MID(G458, ROW(INDIRECT("1:" &amp; LEN(G458))), 1))&lt;=90), " " &amp; MID(G458, ROW(INDIRECT("1:" &amp; LEN(G458))), 1), MID(G458, ROW(INDIRECT("1:" &amp; LEN(G458))), 1)))</f>
        <v>U S B Cables</v>
      </c>
      <c r="I458">
        <v>159</v>
      </c>
      <c r="J458">
        <v>399</v>
      </c>
      <c r="K458" s="1">
        <v>0.6</v>
      </c>
      <c r="L458">
        <v>4.0999999999999996</v>
      </c>
      <c r="M458" s="4">
        <v>4768</v>
      </c>
      <c r="N458" t="s">
        <v>57</v>
      </c>
      <c r="O458" t="str">
        <f t="shared" si="31"/>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458" t="s">
        <v>148</v>
      </c>
      <c r="Q458" t="s">
        <v>149</v>
      </c>
      <c r="R458" t="s">
        <v>150</v>
      </c>
      <c r="S458" t="s">
        <v>151</v>
      </c>
      <c r="T458" t="s">
        <v>152</v>
      </c>
      <c r="U458" t="s">
        <v>3793</v>
      </c>
      <c r="V458" t="s">
        <v>3794</v>
      </c>
    </row>
    <row r="459" spans="1:22" x14ac:dyDescent="0.25">
      <c r="A459" t="s">
        <v>3795</v>
      </c>
      <c r="B459" t="s">
        <v>3796</v>
      </c>
      <c r="C459" t="str">
        <f t="shared" si="28"/>
        <v>boAt Wave Lite Smartwatch with 1.69" HD Display, Heart Rate and SpO2 Level Monitor, Multiple Watch Faces, Activity Tracker, Multiple Sports Modes and IP68 (Deep Blue)</v>
      </c>
      <c r="D459" t="str" cm="1">
        <f t="array" ref="D459">PROPER(_xlfn.TEXTJOIN(" ", TRUE, INDEX(_xlfn.FILTERXML("&lt;t&gt;&lt;s&gt;" &amp; SUBSTITUTE(C459," ","&lt;/s&gt;&lt;s&gt;") &amp; "&lt;/s&gt;&lt;/t&gt;", "//s"), _xlfn.SEQUENCE(4))))</f>
        <v>Boat Wave Lite Smartwatch</v>
      </c>
      <c r="E459" t="str">
        <f t="shared" si="29"/>
        <v>HD Display, Heart Rate and SpO2 Level Monitor, Multiple Watch Faces, Activity Tracker, Multiple Sports Modes and IP68 (Deep Blue)</v>
      </c>
      <c r="F459" t="s">
        <v>2910</v>
      </c>
      <c r="G459" t="str">
        <f t="shared" si="30"/>
        <v>SmartWatches</v>
      </c>
      <c r="H459" s="7" t="str">
        <f t="array" aca="1" ref="H459" ca="1">_xlfn.TEXTJOIN("", TRUE, IF((ROW(INDIRECT("1:" &amp; LEN(G459)))&gt;1) * (CODE(MID(G459, ROW(INDIRECT("1:" &amp; LEN(G459))), 1))&gt;=65) * (CODE(MID(G459, ROW(INDIRECT("1:" &amp; LEN(G459))), 1))&lt;=90), " " &amp; MID(G459, ROW(INDIRECT("1:" &amp; LEN(G459))), 1), MID(G459, ROW(INDIRECT("1:" &amp; LEN(G459))), 1)))</f>
        <v>Smart Watches</v>
      </c>
      <c r="I459" s="2">
        <v>1499</v>
      </c>
      <c r="J459" s="2">
        <v>6990</v>
      </c>
      <c r="K459" s="1">
        <v>0.79</v>
      </c>
      <c r="L459">
        <v>3.9</v>
      </c>
      <c r="M459" s="4">
        <v>21796</v>
      </c>
      <c r="N459" t="s">
        <v>3015</v>
      </c>
      <c r="O459" t="str">
        <f t="shared" si="31"/>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v>
      </c>
      <c r="P459" t="s">
        <v>3016</v>
      </c>
      <c r="Q459" t="s">
        <v>3017</v>
      </c>
      <c r="R459" t="s">
        <v>3018</v>
      </c>
      <c r="S459" t="s">
        <v>3019</v>
      </c>
      <c r="T459" t="s">
        <v>3020</v>
      </c>
      <c r="U459" t="s">
        <v>3797</v>
      </c>
      <c r="V459" t="s">
        <v>3798</v>
      </c>
    </row>
    <row r="460" spans="1:22" x14ac:dyDescent="0.25">
      <c r="A460" t="s">
        <v>3799</v>
      </c>
      <c r="B460" t="s">
        <v>3800</v>
      </c>
      <c r="C460" t="str">
        <f t="shared" si="28"/>
        <v>boAt Wave Call Smart Watch, Smart Talk with Advanced Dedicated Bluetooth Calling Chip, 1.69‚Äù HD Display with 550 NITS and 70% Color Gamut, 150+ Watch Faces, Multi-Sport Modes,HR,SpO2(Caribbean Green)</v>
      </c>
      <c r="D460" t="str" cm="1">
        <f t="array" ref="D460">PROPER(_xlfn.TEXTJOIN(" ", TRUE, INDEX(_xlfn.FILTERXML("&lt;t&gt;&lt;s&gt;" &amp; SUBSTITUTE(C460," ","&lt;/s&gt;&lt;s&gt;") &amp; "&lt;/s&gt;&lt;/t&gt;", "//s"), _xlfn.SEQUENCE(4))))</f>
        <v>Boat Wave Call Smart</v>
      </c>
      <c r="E460" t="str">
        <f t="shared" si="29"/>
        <v>Talk with Advanced Dedicated Bluetooth Calling Chip, 1.69‚Äù HD Display with 550 NITS and 70% Color Gamut, 150+ Watch Faces, Multi-Sport Modes,HR,SpO2(Caribbean Green)</v>
      </c>
      <c r="F460" t="s">
        <v>2910</v>
      </c>
      <c r="G460" t="str">
        <f t="shared" si="30"/>
        <v>SmartWatches</v>
      </c>
      <c r="H460" s="7" t="str">
        <f t="array" aca="1" ref="H460" ca="1">_xlfn.TEXTJOIN("", TRUE, IF((ROW(INDIRECT("1:" &amp; LEN(G460)))&gt;1) * (CODE(MID(G460, ROW(INDIRECT("1:" &amp; LEN(G460))), 1))&gt;=65) * (CODE(MID(G460, ROW(INDIRECT("1:" &amp; LEN(G460))), 1))&lt;=90), " " &amp; MID(G460, ROW(INDIRECT("1:" &amp; LEN(G460))), 1), MID(G460, ROW(INDIRECT("1:" &amp; LEN(G460))), 1)))</f>
        <v>Smart Watches</v>
      </c>
      <c r="I460" s="2">
        <v>1999</v>
      </c>
      <c r="J460" s="2">
        <v>7990</v>
      </c>
      <c r="K460" s="1">
        <v>0.75</v>
      </c>
      <c r="L460">
        <v>3.8</v>
      </c>
      <c r="M460" s="4">
        <v>17833</v>
      </c>
      <c r="N460" t="s">
        <v>2929</v>
      </c>
      <c r="O460" t="str">
        <f t="shared" si="31"/>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460" t="s">
        <v>2930</v>
      </c>
      <c r="Q460" t="s">
        <v>2931</v>
      </c>
      <c r="R460" t="s">
        <v>2932</v>
      </c>
      <c r="S460" t="s">
        <v>2933</v>
      </c>
      <c r="T460" t="s">
        <v>2934</v>
      </c>
      <c r="U460" t="s">
        <v>3801</v>
      </c>
      <c r="V460" t="s">
        <v>3802</v>
      </c>
    </row>
    <row r="461" spans="1:22" x14ac:dyDescent="0.25">
      <c r="A461" t="s">
        <v>3803</v>
      </c>
      <c r="B461" t="s">
        <v>3804</v>
      </c>
      <c r="C461" t="str">
        <f t="shared" si="28"/>
        <v>Spigen EZ Fit Tempered Glass Screen Protector for iPhone 14 Pro Max - 2 Pack (Sensor Protection)</v>
      </c>
      <c r="D461" t="str" cm="1">
        <f t="array" ref="D461">PROPER(_xlfn.TEXTJOIN(" ", TRUE, INDEX(_xlfn.FILTERXML("&lt;t&gt;&lt;s&gt;" &amp; SUBSTITUTE(C461," ","&lt;/s&gt;&lt;s&gt;") &amp; "&lt;/s&gt;&lt;/t&gt;", "//s"), _xlfn.SEQUENCE(4))))</f>
        <v>Spigen Ez Fit Tempered</v>
      </c>
      <c r="E461" t="str">
        <f t="shared" si="29"/>
        <v>Protector for iPhone 14 Pro Max - 2 Pack (Sensor Protection)</v>
      </c>
      <c r="F461" t="s">
        <v>3725</v>
      </c>
      <c r="G461" t="str">
        <f t="shared" si="30"/>
        <v>ScreenProtectors</v>
      </c>
      <c r="H461" s="7" t="str">
        <f t="array" aca="1" ref="H461" ca="1">_xlfn.TEXTJOIN("", TRUE, IF((ROW(INDIRECT("1:" &amp; LEN(G461)))&gt;1) * (CODE(MID(G461, ROW(INDIRECT("1:" &amp; LEN(G461))), 1))&gt;=65) * (CODE(MID(G461, ROW(INDIRECT("1:" &amp; LEN(G461))), 1))&lt;=90), " " &amp; MID(G461, ROW(INDIRECT("1:" &amp; LEN(G461))), 1), MID(G461, ROW(INDIRECT("1:" &amp; LEN(G461))), 1)))</f>
        <v>Screen Protectors</v>
      </c>
      <c r="I461">
        <v>999</v>
      </c>
      <c r="J461" s="2">
        <v>2899</v>
      </c>
      <c r="K461" s="1">
        <v>0.66</v>
      </c>
      <c r="L461">
        <v>4.7</v>
      </c>
      <c r="M461" s="4">
        <v>7779</v>
      </c>
      <c r="N461" t="s">
        <v>3805</v>
      </c>
      <c r="O461" t="str">
        <f t="shared" si="31"/>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v>
      </c>
      <c r="P461" t="s">
        <v>3806</v>
      </c>
      <c r="Q461" t="s">
        <v>3807</v>
      </c>
      <c r="R461" t="s">
        <v>3808</v>
      </c>
      <c r="S461" t="s">
        <v>3809</v>
      </c>
      <c r="T461" t="s">
        <v>3810</v>
      </c>
      <c r="U461" t="s">
        <v>3811</v>
      </c>
      <c r="V461" t="s">
        <v>3812</v>
      </c>
    </row>
    <row r="462" spans="1:22" x14ac:dyDescent="0.25">
      <c r="A462" t="s">
        <v>3813</v>
      </c>
      <c r="B462" t="s">
        <v>3814</v>
      </c>
      <c r="C462" t="str">
        <f t="shared" si="28"/>
        <v>KINGONE Upgraded Stylus Pen, iPad Pencil, Ultra High Precision and Sensitivity, Palm Rejection, Prevents False ON Off Touch, Power Display, Tilt Sensitivity, Magnetic Adsorption for iPad 2018 and Later</v>
      </c>
      <c r="D462" t="str" cm="1">
        <f t="array" ref="D462">PROPER(_xlfn.TEXTJOIN(" ", TRUE, INDEX(_xlfn.FILTERXML("&lt;t&gt;&lt;s&gt;" &amp; SUBSTITUTE(C462," ","&lt;/s&gt;&lt;s&gt;") &amp; "&lt;/s&gt;&lt;/t&gt;", "//s"), _xlfn.SEQUENCE(4))))</f>
        <v>Kingone Upgraded Stylus Pen,</v>
      </c>
      <c r="E462" t="str">
        <f t="shared" si="29"/>
        <v>Ultra High Precision and Sensitivity, Palm Rejection, Prevents False ON Off Touch, Power Display, Tilt Sensitivity, Magnetic Adsorption for iPad 2018 and Later</v>
      </c>
      <c r="F462" t="s">
        <v>3815</v>
      </c>
      <c r="G462" t="str">
        <f t="shared" si="30"/>
        <v>StylusPens</v>
      </c>
      <c r="H462" s="7" t="str">
        <f t="array" aca="1" ref="H462" ca="1">_xlfn.TEXTJOIN("", TRUE, IF((ROW(INDIRECT("1:" &amp; LEN(G462)))&gt;1) * (CODE(MID(G462, ROW(INDIRECT("1:" &amp; LEN(G462))), 1))&gt;=65) * (CODE(MID(G462, ROW(INDIRECT("1:" &amp; LEN(G462))), 1))&lt;=90), " " &amp; MID(G462, ROW(INDIRECT("1:" &amp; LEN(G462))), 1), MID(G462, ROW(INDIRECT("1:" &amp; LEN(G462))), 1)))</f>
        <v>Stylus Pens</v>
      </c>
      <c r="I462" s="2">
        <v>2099</v>
      </c>
      <c r="J462" s="2">
        <v>5999</v>
      </c>
      <c r="K462" s="1">
        <v>0.65</v>
      </c>
      <c r="L462">
        <v>4.3</v>
      </c>
      <c r="M462" s="4">
        <v>17129</v>
      </c>
      <c r="N462" t="s">
        <v>3816</v>
      </c>
      <c r="O462" t="str">
        <f t="shared" si="31"/>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v>
      </c>
      <c r="P462" t="s">
        <v>3817</v>
      </c>
      <c r="Q462" t="s">
        <v>3818</v>
      </c>
      <c r="R462" t="s">
        <v>3819</v>
      </c>
      <c r="S462" t="s">
        <v>3820</v>
      </c>
      <c r="T462" t="s">
        <v>3821</v>
      </c>
      <c r="U462" t="s">
        <v>3822</v>
      </c>
      <c r="V462" t="s">
        <v>3823</v>
      </c>
    </row>
    <row r="463" spans="1:22" x14ac:dyDescent="0.25">
      <c r="A463" t="s">
        <v>3824</v>
      </c>
      <c r="B463" t="s">
        <v>3825</v>
      </c>
      <c r="C463" t="str">
        <f t="shared" si="28"/>
        <v>Portronics CarPower Mini Car Charger with Dual Output, Fast Charging (Type C PD 18W + QC 3.0A) Compatible with All Smartphones(Black)</v>
      </c>
      <c r="D463" t="str" cm="1">
        <f t="array" ref="D463">PROPER(_xlfn.TEXTJOIN(" ", TRUE, INDEX(_xlfn.FILTERXML("&lt;t&gt;&lt;s&gt;" &amp; SUBSTITUTE(C463," ","&lt;/s&gt;&lt;s&gt;") &amp; "&lt;/s&gt;&lt;/t&gt;", "//s"), _xlfn.SEQUENCE(4))))</f>
        <v>Portronics Carpower Mini Car</v>
      </c>
      <c r="E463" t="str">
        <f t="shared" si="29"/>
        <v>Dual Output, Fast Charging (Type C PD 18W + QC 3.0A) Compatible with All Smartphones(Black)</v>
      </c>
      <c r="F463" t="s">
        <v>3066</v>
      </c>
      <c r="G463" t="str">
        <f t="shared" si="30"/>
        <v>AutomobileChargers</v>
      </c>
      <c r="H463" s="7" t="str">
        <f t="array" aca="1" ref="H463" ca="1">_xlfn.TEXTJOIN("", TRUE, IF((ROW(INDIRECT("1:" &amp; LEN(G463)))&gt;1) * (CODE(MID(G463, ROW(INDIRECT("1:" &amp; LEN(G463))), 1))&gt;=65) * (CODE(MID(G463, ROW(INDIRECT("1:" &amp; LEN(G463))), 1))&lt;=90), " " &amp; MID(G463, ROW(INDIRECT("1:" &amp; LEN(G463))), 1), MID(G463, ROW(INDIRECT("1:" &amp; LEN(G463))), 1)))</f>
        <v>Automobile Chargers</v>
      </c>
      <c r="I463">
        <v>337</v>
      </c>
      <c r="J463">
        <v>699</v>
      </c>
      <c r="K463" s="1">
        <v>0.52</v>
      </c>
      <c r="L463">
        <v>4.2</v>
      </c>
      <c r="M463" s="4">
        <v>4969</v>
      </c>
      <c r="N463" t="s">
        <v>3826</v>
      </c>
      <c r="O463" t="str">
        <f t="shared" si="31"/>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v>
      </c>
      <c r="P463" t="s">
        <v>3827</v>
      </c>
      <c r="Q463" t="s">
        <v>3828</v>
      </c>
      <c r="R463" t="s">
        <v>3829</v>
      </c>
      <c r="S463" t="s">
        <v>3830</v>
      </c>
      <c r="T463" t="s">
        <v>3831</v>
      </c>
      <c r="U463" t="s">
        <v>3832</v>
      </c>
      <c r="V463" t="s">
        <v>3833</v>
      </c>
    </row>
    <row r="464" spans="1:22" x14ac:dyDescent="0.25">
      <c r="A464" t="s">
        <v>3834</v>
      </c>
      <c r="B464" t="s">
        <v>3835</v>
      </c>
      <c r="C464" t="str">
        <f t="shared" si="28"/>
        <v>boAt Newly Launched Wave Electra with 1.81" HD Display, Smart Calling with Ultra-Seamless BT Calling Chip,20 Built-In Watch Faces,100 + Sports Modes,Menu Personalization,In-Built Games(Charcoal Black)</v>
      </c>
      <c r="D464" t="str" cm="1">
        <f t="array" ref="D464">PROPER(_xlfn.TEXTJOIN(" ", TRUE, INDEX(_xlfn.FILTERXML("&lt;t&gt;&lt;s&gt;" &amp; SUBSTITUTE(C464," ","&lt;/s&gt;&lt;s&gt;") &amp; "&lt;/s&gt;&lt;/t&gt;", "//s"), _xlfn.SEQUENCE(4))))</f>
        <v>Boat Newly Launched Wave</v>
      </c>
      <c r="E464" t="str">
        <f t="shared" si="29"/>
        <v>1.81" HD Display, Smart Calling with Ultra-Seamless BT Calling Chip,20 Built-In Watch Faces,100 + Sports Modes,Menu Personalization,In-Built Games(Charcoal Black)</v>
      </c>
      <c r="F464" t="s">
        <v>2910</v>
      </c>
      <c r="G464" t="str">
        <f t="shared" si="30"/>
        <v>SmartWatches</v>
      </c>
      <c r="H464" s="7" t="str">
        <f t="array" aca="1" ref="H464" ca="1">_xlfn.TEXTJOIN("", TRUE, IF((ROW(INDIRECT("1:" &amp; LEN(G464)))&gt;1) * (CODE(MID(G464, ROW(INDIRECT("1:" &amp; LEN(G464))), 1))&gt;=65) * (CODE(MID(G464, ROW(INDIRECT("1:" &amp; LEN(G464))), 1))&lt;=90), " " &amp; MID(G464, ROW(INDIRECT("1:" &amp; LEN(G464))), 1), MID(G464, ROW(INDIRECT("1:" &amp; LEN(G464))), 1)))</f>
        <v>Smart Watches</v>
      </c>
      <c r="I464" s="2">
        <v>2999</v>
      </c>
      <c r="J464" s="2">
        <v>7990</v>
      </c>
      <c r="K464" s="1">
        <v>0.62</v>
      </c>
      <c r="L464">
        <v>4.0999999999999996</v>
      </c>
      <c r="M464" s="4">
        <v>154</v>
      </c>
      <c r="N464" t="s">
        <v>3836</v>
      </c>
      <c r="O464" t="str">
        <f t="shared" si="31"/>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v>
      </c>
      <c r="P464" t="s">
        <v>3837</v>
      </c>
      <c r="Q464" t="s">
        <v>3838</v>
      </c>
      <c r="R464" t="s">
        <v>3839</v>
      </c>
      <c r="S464" t="s">
        <v>12931</v>
      </c>
      <c r="T464" t="s">
        <v>3840</v>
      </c>
      <c r="U464" t="s">
        <v>3841</v>
      </c>
      <c r="V464" t="s">
        <v>3842</v>
      </c>
    </row>
    <row r="465" spans="1:22" x14ac:dyDescent="0.25">
      <c r="A465" t="s">
        <v>3843</v>
      </c>
      <c r="B465" t="s">
        <v>3844</v>
      </c>
      <c r="C465" t="str">
        <f t="shared" si="28"/>
        <v>PTron Newly Launched Force X10 Bluetooth Calling Smartwatch with 1.7" Full Touch Color Display, Real Heart Rate Monitor, SpO2, Watch Faces, 5 Days Runtime, Fitness Trackers and IP68 Waterproof (Pink)</v>
      </c>
      <c r="D465" t="str" cm="1">
        <f t="array" ref="D465">PROPER(_xlfn.TEXTJOIN(" ", TRUE, INDEX(_xlfn.FILTERXML("&lt;t&gt;&lt;s&gt;" &amp; SUBSTITUTE(C465," ","&lt;/s&gt;&lt;s&gt;") &amp; "&lt;/s&gt;&lt;/t&gt;", "//s"), _xlfn.SEQUENCE(4))))</f>
        <v>Ptron Newly Launched Force</v>
      </c>
      <c r="E465" t="str">
        <f t="shared" si="29"/>
        <v>Calling Smartwatch with 1.7" Full Touch Color Display, Real Heart Rate Monitor, SpO2, Watch Faces, 5 Days Runtime, Fitness Trackers and IP68 Waterproof (Pink)</v>
      </c>
      <c r="F465" t="s">
        <v>2910</v>
      </c>
      <c r="G465" t="str">
        <f t="shared" si="30"/>
        <v>SmartWatches</v>
      </c>
      <c r="H465" s="7" t="str">
        <f t="array" aca="1" ref="H465" ca="1">_xlfn.TEXTJOIN("", TRUE, IF((ROW(INDIRECT("1:" &amp; LEN(G465)))&gt;1) * (CODE(MID(G465, ROW(INDIRECT("1:" &amp; LEN(G465))), 1))&gt;=65) * (CODE(MID(G465, ROW(INDIRECT("1:" &amp; LEN(G465))), 1))&lt;=90), " " &amp; MID(G465, ROW(INDIRECT("1:" &amp; LEN(G465))), 1), MID(G465, ROW(INDIRECT("1:" &amp; LEN(G465))), 1)))</f>
        <v>Smart Watches</v>
      </c>
      <c r="I465" s="2">
        <v>1299</v>
      </c>
      <c r="J465" s="2">
        <v>5999</v>
      </c>
      <c r="K465" s="1">
        <v>0.78</v>
      </c>
      <c r="L465">
        <v>3.3</v>
      </c>
      <c r="M465" s="4">
        <v>4415</v>
      </c>
      <c r="N465" t="s">
        <v>3845</v>
      </c>
      <c r="O465" t="str">
        <f t="shared" si="31"/>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v>
      </c>
      <c r="P465" t="s">
        <v>3846</v>
      </c>
      <c r="Q465" t="s">
        <v>3847</v>
      </c>
      <c r="R465" t="s">
        <v>3848</v>
      </c>
      <c r="S465" t="s">
        <v>3849</v>
      </c>
      <c r="T465" t="s">
        <v>3850</v>
      </c>
      <c r="U465" t="s">
        <v>3851</v>
      </c>
      <c r="V465" t="s">
        <v>3852</v>
      </c>
    </row>
    <row r="466" spans="1:22" x14ac:dyDescent="0.25">
      <c r="A466" t="s">
        <v>155</v>
      </c>
      <c r="B466" t="s">
        <v>156</v>
      </c>
      <c r="C466" t="str">
        <f t="shared" si="28"/>
        <v>MI Braided USB Type-C Cable for Charging Adapter (Red)</v>
      </c>
      <c r="D466" t="str" cm="1">
        <f t="array" ref="D466">PROPER(_xlfn.TEXTJOIN(" ", TRUE, INDEX(_xlfn.FILTERXML("&lt;t&gt;&lt;s&gt;" &amp; SUBSTITUTE(C466," ","&lt;/s&gt;&lt;s&gt;") &amp; "&lt;/s&gt;&lt;/t&gt;", "//s"), _xlfn.SEQUENCE(4))))</f>
        <v>Mi Braided Usb Type-C</v>
      </c>
      <c r="E466" t="str">
        <f t="shared" si="29"/>
        <v>Charging Adapter (Red)</v>
      </c>
      <c r="F466" t="s">
        <v>17</v>
      </c>
      <c r="G466" t="str">
        <f t="shared" si="30"/>
        <v>USBCables</v>
      </c>
      <c r="H466" s="7" t="str">
        <f t="array" aca="1" ref="H466" ca="1">_xlfn.TEXTJOIN("", TRUE, IF((ROW(INDIRECT("1:" &amp; LEN(G466)))&gt;1) * (CODE(MID(G466, ROW(INDIRECT("1:" &amp; LEN(G466))), 1))&gt;=65) * (CODE(MID(G466, ROW(INDIRECT("1:" &amp; LEN(G466))), 1))&lt;=90), " " &amp; MID(G466, ROW(INDIRECT("1:" &amp; LEN(G466))), 1), MID(G466, ROW(INDIRECT("1:" &amp; LEN(G466))), 1)))</f>
        <v>U S B Cables</v>
      </c>
      <c r="I466">
        <v>349</v>
      </c>
      <c r="J466">
        <v>399</v>
      </c>
      <c r="K466" s="1">
        <v>0.13</v>
      </c>
      <c r="L466">
        <v>4.4000000000000004</v>
      </c>
      <c r="M466" s="4">
        <v>18757</v>
      </c>
      <c r="N466" t="s">
        <v>157</v>
      </c>
      <c r="O466" t="str">
        <f t="shared" si="31"/>
        <v>1M Long Cable. Usb 2.0 (Type A)|Toughened Joints|Strong And Sturdy|Country Of Origin: China|6 Months Warranty</v>
      </c>
      <c r="P466" t="s">
        <v>158</v>
      </c>
      <c r="Q466" t="s">
        <v>159</v>
      </c>
      <c r="R466" t="s">
        <v>160</v>
      </c>
      <c r="S466" t="s">
        <v>161</v>
      </c>
      <c r="T466" t="s">
        <v>3853</v>
      </c>
      <c r="U466" t="s">
        <v>3854</v>
      </c>
      <c r="V466" t="s">
        <v>3855</v>
      </c>
    </row>
    <row r="467" spans="1:22" x14ac:dyDescent="0.25">
      <c r="A467" t="s">
        <v>3856</v>
      </c>
      <c r="B467" t="s">
        <v>3857</v>
      </c>
      <c r="C467" t="str">
        <f t="shared" si="28"/>
        <v>iQOO vivo Z6 5G (Dynamo Black, 6GB RAM, 128GB Storage) | Snapdragon 695-6nm Processor | 120Hz FHD+ Display | 5000mAh Battery</v>
      </c>
      <c r="D467" t="str" cm="1">
        <f t="array" ref="D467">PROPER(_xlfn.TEXTJOIN(" ", TRUE, INDEX(_xlfn.FILTERXML("&lt;t&gt;&lt;s&gt;" &amp; SUBSTITUTE(C467," ","&lt;/s&gt;&lt;s&gt;") &amp; "&lt;/s&gt;&lt;/t&gt;", "//s"), _xlfn.SEQUENCE(4))))</f>
        <v>Iqoo Vivo Z6 5G</v>
      </c>
      <c r="E467" t="str">
        <f t="shared" si="29"/>
        <v>6GB RAM, 128GB Storage) | Snapdragon 695-6nm Processor | 120Hz FHD+ Display | 5000mAh Battery</v>
      </c>
      <c r="F467" t="s">
        <v>2950</v>
      </c>
      <c r="G467" t="str">
        <f t="shared" si="30"/>
        <v>Smartphones</v>
      </c>
      <c r="H467" s="7" t="str">
        <f t="array" aca="1" ref="H467" ca="1">_xlfn.TEXTJOIN("", TRUE, IF((ROW(INDIRECT("1:" &amp; LEN(G467)))&gt;1) * (CODE(MID(G467, ROW(INDIRECT("1:" &amp; LEN(G467))), 1))&gt;=65) * (CODE(MID(G467, ROW(INDIRECT("1:" &amp; LEN(G467))), 1))&lt;=90), " " &amp; MID(G467, ROW(INDIRECT("1:" &amp; LEN(G467))), 1), MID(G467, ROW(INDIRECT("1:" &amp; LEN(G467))), 1)))</f>
        <v>Smartphones</v>
      </c>
      <c r="I467" s="2">
        <v>16499</v>
      </c>
      <c r="J467" s="2">
        <v>20990</v>
      </c>
      <c r="K467" s="1">
        <v>0.21</v>
      </c>
      <c r="L467">
        <v>4</v>
      </c>
      <c r="M467" s="4">
        <v>21350</v>
      </c>
      <c r="N467" t="s">
        <v>3779</v>
      </c>
      <c r="O467" t="str">
        <f t="shared" si="31"/>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v>
      </c>
      <c r="P467" t="s">
        <v>3193</v>
      </c>
      <c r="Q467" t="s">
        <v>3194</v>
      </c>
      <c r="R467" t="s">
        <v>3195</v>
      </c>
      <c r="S467" t="s">
        <v>3196</v>
      </c>
      <c r="T467" t="s">
        <v>3197</v>
      </c>
      <c r="U467" t="s">
        <v>3858</v>
      </c>
      <c r="V467" t="s">
        <v>3859</v>
      </c>
    </row>
    <row r="468" spans="1:22" x14ac:dyDescent="0.25">
      <c r="A468" t="s">
        <v>3860</v>
      </c>
      <c r="B468" t="s">
        <v>3861</v>
      </c>
      <c r="C468" t="str">
        <f t="shared" si="28"/>
        <v>Samsung Ehs64 Ehs64Avfwecinu Hands-Free Wired In Ear Earphones With Mic With Remote Note (White)</v>
      </c>
      <c r="D468" t="str" cm="1">
        <f t="array" ref="D468">PROPER(_xlfn.TEXTJOIN(" ", TRUE, INDEX(_xlfn.FILTERXML("&lt;t&gt;&lt;s&gt;" &amp; SUBSTITUTE(C468," ","&lt;/s&gt;&lt;s&gt;") &amp; "&lt;/s&gt;&lt;/t&gt;", "//s"), _xlfn.SEQUENCE(4))))</f>
        <v>Samsung Ehs64 Ehs64Avfwecinu Hands-Free</v>
      </c>
      <c r="E468" t="str">
        <f t="shared" si="29"/>
        <v>Ear Earphones With Mic With Remote Note (White)</v>
      </c>
      <c r="F468" t="s">
        <v>3025</v>
      </c>
      <c r="G468" t="str">
        <f t="shared" si="30"/>
        <v>In-Ear</v>
      </c>
      <c r="H468" s="7" t="str">
        <f t="array" aca="1" ref="H468" ca="1">_xlfn.TEXTJOIN("", TRUE, IF((ROW(INDIRECT("1:" &amp; LEN(G468)))&gt;1) * (CODE(MID(G468, ROW(INDIRECT("1:" &amp; LEN(G468))), 1))&gt;=65) * (CODE(MID(G468, ROW(INDIRECT("1:" &amp; LEN(G468))), 1))&lt;=90), " " &amp; MID(G468, ROW(INDIRECT("1:" &amp; LEN(G468))), 1), MID(G468, ROW(INDIRECT("1:" &amp; LEN(G468))), 1)))</f>
        <v>In- Ear</v>
      </c>
      <c r="I468">
        <v>499</v>
      </c>
      <c r="J468">
        <v>499</v>
      </c>
      <c r="K468" s="1">
        <v>0</v>
      </c>
      <c r="L468">
        <v>4.2</v>
      </c>
      <c r="M468" s="4">
        <v>31539</v>
      </c>
      <c r="N468" t="s">
        <v>3862</v>
      </c>
      <c r="O468" t="str">
        <f t="shared" si="31"/>
        <v>In Ear Volume Control|Design: Canal Phone|Headphone Jack: 3.5Mm|6 Months Warranty</v>
      </c>
      <c r="P468" t="s">
        <v>3863</v>
      </c>
      <c r="Q468" t="s">
        <v>3864</v>
      </c>
      <c r="R468" t="s">
        <v>3865</v>
      </c>
      <c r="S468" t="s">
        <v>3866</v>
      </c>
      <c r="T468" t="s">
        <v>3867</v>
      </c>
      <c r="U468" t="s">
        <v>3868</v>
      </c>
      <c r="V468" t="s">
        <v>3869</v>
      </c>
    </row>
    <row r="469" spans="1:22" x14ac:dyDescent="0.25">
      <c r="A469" t="s">
        <v>201</v>
      </c>
      <c r="B469" t="s">
        <v>202</v>
      </c>
      <c r="C469" t="str">
        <f t="shared" si="28"/>
        <v>Duracell USB Lightning Apple Certified (Mfi) Braided Sync and Charge Cable For Iphone, Ipad And Ipod. Fast Charging Lightning Cable, 3.9 Feet (1.2M) - Black</v>
      </c>
      <c r="D469" t="str" cm="1">
        <f t="array" ref="D469">PROPER(_xlfn.TEXTJOIN(" ", TRUE, INDEX(_xlfn.FILTERXML("&lt;t&gt;&lt;s&gt;" &amp; SUBSTITUTE(C469," ","&lt;/s&gt;&lt;s&gt;") &amp; "&lt;/s&gt;&lt;/t&gt;", "//s"), _xlfn.SEQUENCE(4))))</f>
        <v>Duracell Usb Lightning Apple</v>
      </c>
      <c r="E469" t="str">
        <f t="shared" si="29"/>
        <v>Braided Sync and Charge Cable For Iphone, Ipad And Ipod. Fast Charging Lightning Cable, 3.9 Feet (1.2M) - Black</v>
      </c>
      <c r="F469" t="s">
        <v>17</v>
      </c>
      <c r="G469" t="str">
        <f t="shared" si="30"/>
        <v>USBCables</v>
      </c>
      <c r="H469" s="7" t="str">
        <f t="array" aca="1" ref="H469" ca="1">_xlfn.TEXTJOIN("", TRUE, IF((ROW(INDIRECT("1:" &amp; LEN(G469)))&gt;1) * (CODE(MID(G469, ROW(INDIRECT("1:" &amp; LEN(G469))), 1))&gt;=65) * (CODE(MID(G469, ROW(INDIRECT("1:" &amp; LEN(G469))), 1))&lt;=90), " " &amp; MID(G469, ROW(INDIRECT("1:" &amp; LEN(G469))), 1), MID(G469, ROW(INDIRECT("1:" &amp; LEN(G469))), 1)))</f>
        <v>U S B Cables</v>
      </c>
      <c r="I469">
        <v>970</v>
      </c>
      <c r="J469" s="2">
        <v>1799</v>
      </c>
      <c r="K469" s="1">
        <v>0.46</v>
      </c>
      <c r="L469">
        <v>4.5</v>
      </c>
      <c r="M469" s="4">
        <v>815</v>
      </c>
      <c r="N469" t="s">
        <v>203</v>
      </c>
      <c r="O469" t="str">
        <f t="shared" si="31"/>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v>
      </c>
      <c r="P469" t="s">
        <v>204</v>
      </c>
      <c r="Q469" t="s">
        <v>205</v>
      </c>
      <c r="R469" t="s">
        <v>206</v>
      </c>
      <c r="S469" t="s">
        <v>207</v>
      </c>
      <c r="T469" t="s">
        <v>208</v>
      </c>
      <c r="U469" t="s">
        <v>3870</v>
      </c>
      <c r="V469" t="s">
        <v>3871</v>
      </c>
    </row>
    <row r="470" spans="1:22" x14ac:dyDescent="0.25">
      <c r="A470" t="s">
        <v>3872</v>
      </c>
      <c r="B470" t="s">
        <v>3873</v>
      </c>
      <c r="C470" t="str">
        <f t="shared" si="28"/>
        <v>Spigen EZ Fit Tempered Glass Screen Protector for iPhone 14 Pro - 2 Pack (Sensor Protection)</v>
      </c>
      <c r="D470" t="str" cm="1">
        <f t="array" ref="D470">PROPER(_xlfn.TEXTJOIN(" ", TRUE, INDEX(_xlfn.FILTERXML("&lt;t&gt;&lt;s&gt;" &amp; SUBSTITUTE(C470," ","&lt;/s&gt;&lt;s&gt;") &amp; "&lt;/s&gt;&lt;/t&gt;", "//s"), _xlfn.SEQUENCE(4))))</f>
        <v>Spigen Ez Fit Tempered</v>
      </c>
      <c r="E470" t="str">
        <f t="shared" si="29"/>
        <v>Protector for iPhone 14 Pro - 2 Pack (Sensor Protection)</v>
      </c>
      <c r="F470" t="s">
        <v>3725</v>
      </c>
      <c r="G470" t="str">
        <f t="shared" si="30"/>
        <v>ScreenProtectors</v>
      </c>
      <c r="H470" s="7" t="str">
        <f t="array" aca="1" ref="H470" ca="1">_xlfn.TEXTJOIN("", TRUE, IF((ROW(INDIRECT("1:" &amp; LEN(G470)))&gt;1) * (CODE(MID(G470, ROW(INDIRECT("1:" &amp; LEN(G470))), 1))&gt;=65) * (CODE(MID(G470, ROW(INDIRECT("1:" &amp; LEN(G470))), 1))&lt;=90), " " &amp; MID(G470, ROW(INDIRECT("1:" &amp; LEN(G470))), 1), MID(G470, ROW(INDIRECT("1:" &amp; LEN(G470))), 1)))</f>
        <v>Screen Protectors</v>
      </c>
      <c r="I470">
        <v>999</v>
      </c>
      <c r="J470" s="2">
        <v>2899</v>
      </c>
      <c r="K470" s="1">
        <v>0.66</v>
      </c>
      <c r="L470">
        <v>4.5999999999999996</v>
      </c>
      <c r="M470" s="4">
        <v>6129</v>
      </c>
      <c r="N470" t="s">
        <v>3874</v>
      </c>
      <c r="O470" t="str">
        <f t="shared" si="31"/>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v>
      </c>
      <c r="P470" t="s">
        <v>3875</v>
      </c>
      <c r="Q470" t="s">
        <v>3876</v>
      </c>
      <c r="R470" t="s">
        <v>3877</v>
      </c>
      <c r="S470" t="s">
        <v>3878</v>
      </c>
      <c r="T470" t="s">
        <v>12932</v>
      </c>
      <c r="U470" t="s">
        <v>3879</v>
      </c>
      <c r="V470" t="s">
        <v>3880</v>
      </c>
    </row>
    <row r="471" spans="1:22" x14ac:dyDescent="0.25">
      <c r="A471" t="s">
        <v>3881</v>
      </c>
      <c r="B471" t="s">
        <v>3882</v>
      </c>
      <c r="C471" t="str">
        <f t="shared" si="28"/>
        <v>Samsung Galaxy M04 Dark Blue, 4GB RAM, 128GB Storage | Upto 8GB RAM with RAM Plus | MediaTek Helio P35 | 5000 mAh Battery</v>
      </c>
      <c r="D471" t="str" cm="1">
        <f t="array" ref="D471">PROPER(_xlfn.TEXTJOIN(" ", TRUE, INDEX(_xlfn.FILTERXML("&lt;t&gt;&lt;s&gt;" &amp; SUBSTITUTE(C471," ","&lt;/s&gt;&lt;s&gt;") &amp; "&lt;/s&gt;&lt;/t&gt;", "//s"), _xlfn.SEQUENCE(4))))</f>
        <v>Samsung Galaxy M04 Dark</v>
      </c>
      <c r="E471" t="str">
        <f t="shared" si="29"/>
        <v>RAM, 128GB Storage | Upto 8GB RAM with RAM Plus | MediaTek Helio P35 | 5000 mAh Battery</v>
      </c>
      <c r="F471" t="s">
        <v>2950</v>
      </c>
      <c r="G471" t="str">
        <f t="shared" si="30"/>
        <v>Smartphones</v>
      </c>
      <c r="H471" s="7" t="str">
        <f t="array" aca="1" ref="H471" ca="1">_xlfn.TEXTJOIN("", TRUE, IF((ROW(INDIRECT("1:" &amp; LEN(G471)))&gt;1) * (CODE(MID(G471, ROW(INDIRECT("1:" &amp; LEN(G471))), 1))&gt;=65) * (CODE(MID(G471, ROW(INDIRECT("1:" &amp; LEN(G471))), 1))&lt;=90), " " &amp; MID(G471, ROW(INDIRECT("1:" &amp; LEN(G471))), 1), MID(G471, ROW(INDIRECT("1:" &amp; LEN(G471))), 1)))</f>
        <v>Smartphones</v>
      </c>
      <c r="I471" s="2">
        <v>10499</v>
      </c>
      <c r="J471" s="2">
        <v>13499</v>
      </c>
      <c r="K471" s="1">
        <v>0.22</v>
      </c>
      <c r="L471">
        <v>4.2</v>
      </c>
      <c r="M471" s="4">
        <v>284</v>
      </c>
      <c r="N471" t="s">
        <v>3036</v>
      </c>
      <c r="O471" t="str">
        <f t="shared" si="31"/>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471" t="s">
        <v>3037</v>
      </c>
      <c r="Q471" t="s">
        <v>3038</v>
      </c>
      <c r="R471" t="s">
        <v>3039</v>
      </c>
      <c r="S471" t="s">
        <v>3040</v>
      </c>
      <c r="T471" t="s">
        <v>3041</v>
      </c>
      <c r="U471" t="s">
        <v>3042</v>
      </c>
      <c r="V471" t="s">
        <v>3883</v>
      </c>
    </row>
    <row r="472" spans="1:22" x14ac:dyDescent="0.25">
      <c r="A472" t="s">
        <v>176</v>
      </c>
      <c r="B472" t="s">
        <v>177</v>
      </c>
      <c r="C472" t="str">
        <f t="shared" si="28"/>
        <v>Ambrane Unbreakable 60W 3A Fast Charging 1.5m Braided Type C to Type C Cable for Smartphones, Tablets, Laptops and Other Type C Devices, PD Technology, 480Mbps Data Sync (RCTT15, Black)</v>
      </c>
      <c r="D472" t="str" cm="1">
        <f t="array" ref="D472">PROPER(_xlfn.TEXTJOIN(" ", TRUE, INDEX(_xlfn.FILTERXML("&lt;t&gt;&lt;s&gt;" &amp; SUBSTITUTE(C472," ","&lt;/s&gt;&lt;s&gt;") &amp; "&lt;/s&gt;&lt;/t&gt;", "//s"), _xlfn.SEQUENCE(4))))</f>
        <v>Ambrane Unbreakable 60W 3A</v>
      </c>
      <c r="E472" t="str">
        <f t="shared" si="29"/>
        <v>1.5m Braided Type C to Type C Cable for Smartphones, Tablets, Laptops and Other Type C Devices, PD Technology, 480Mbps Data Sync (RCTT15, Black)</v>
      </c>
      <c r="F472" t="s">
        <v>17</v>
      </c>
      <c r="G472" t="str">
        <f t="shared" si="30"/>
        <v>USBCables</v>
      </c>
      <c r="H472" s="7" t="str">
        <f t="array" aca="1" ref="H472" ca="1">_xlfn.TEXTJOIN("", TRUE, IF((ROW(INDIRECT("1:" &amp; LEN(G472)))&gt;1) * (CODE(MID(G472, ROW(INDIRECT("1:" &amp; LEN(G472))), 1))&gt;=65) * (CODE(MID(G472, ROW(INDIRECT("1:" &amp; LEN(G472))), 1))&lt;=90), " " &amp; MID(G472, ROW(INDIRECT("1:" &amp; LEN(G472))), 1), MID(G472, ROW(INDIRECT("1:" &amp; LEN(G472))), 1)))</f>
        <v>U S B Cables</v>
      </c>
      <c r="I472">
        <v>249</v>
      </c>
      <c r="J472">
        <v>399</v>
      </c>
      <c r="K472" s="1">
        <v>0.38</v>
      </c>
      <c r="L472">
        <v>4</v>
      </c>
      <c r="M472" s="4">
        <v>43994</v>
      </c>
      <c r="N472" t="s">
        <v>178</v>
      </c>
      <c r="O472" t="str">
        <f t="shared" si="31"/>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472" t="s">
        <v>29</v>
      </c>
      <c r="Q472" t="s">
        <v>30</v>
      </c>
      <c r="R472" t="s">
        <v>31</v>
      </c>
      <c r="S472" t="s">
        <v>32</v>
      </c>
      <c r="T472" t="s">
        <v>33</v>
      </c>
      <c r="U472" t="s">
        <v>3884</v>
      </c>
      <c r="V472" t="s">
        <v>3885</v>
      </c>
    </row>
    <row r="473" spans="1:22" x14ac:dyDescent="0.25">
      <c r="A473" t="s">
        <v>3886</v>
      </c>
      <c r="B473" t="s">
        <v>3887</v>
      </c>
      <c r="C473" t="str">
        <f t="shared" si="28"/>
        <v>SWAPKART Flexible Mobile Tabletop Stand, Metal Built, Heavy Duty Foldable Lazy Bracket Clip Mount Multi Angle Clamp for All Smartphones (Pack of 1), Multi Color</v>
      </c>
      <c r="D473" t="str" cm="1">
        <f t="array" ref="D473">PROPER(_xlfn.TEXTJOIN(" ", TRUE, INDEX(_xlfn.FILTERXML("&lt;t&gt;&lt;s&gt;" &amp; SUBSTITUTE(C473," ","&lt;/s&gt;&lt;s&gt;") &amp; "&lt;/s&gt;&lt;/t&gt;", "//s"), _xlfn.SEQUENCE(4))))</f>
        <v>Swapkart Flexible Mobile Tabletop</v>
      </c>
      <c r="E473" t="str">
        <f t="shared" si="29"/>
        <v>Built, Heavy Duty Foldable Lazy Bracket Clip Mount Multi Angle Clamp for All Smartphones (Pack of 1), Multi Color</v>
      </c>
      <c r="F473" t="s">
        <v>3888</v>
      </c>
      <c r="G473" t="str">
        <f t="shared" si="30"/>
        <v>Bedstand&amp;DeskMounts</v>
      </c>
      <c r="H473" s="7" t="str">
        <f t="array" aca="1" ref="H473" ca="1">_xlfn.TEXTJOIN("", TRUE, IF((ROW(INDIRECT("1:" &amp; LEN(G473)))&gt;1) * (CODE(MID(G473, ROW(INDIRECT("1:" &amp; LEN(G473))), 1))&gt;=65) * (CODE(MID(G473, ROW(INDIRECT("1:" &amp; LEN(G473))), 1))&lt;=90), " " &amp; MID(G473, ROW(INDIRECT("1:" &amp; LEN(G473))), 1), MID(G473, ROW(INDIRECT("1:" &amp; LEN(G473))), 1)))</f>
        <v>Bedstand&amp; Desk Mounts</v>
      </c>
      <c r="I473">
        <v>251</v>
      </c>
      <c r="J473">
        <v>999</v>
      </c>
      <c r="K473" s="1">
        <v>0.75</v>
      </c>
      <c r="L473">
        <v>3.7</v>
      </c>
      <c r="M473" s="4">
        <v>3234</v>
      </c>
      <c r="N473" t="s">
        <v>3889</v>
      </c>
      <c r="O473" t="str">
        <f t="shared" si="31"/>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v>
      </c>
      <c r="P473" t="s">
        <v>3890</v>
      </c>
      <c r="Q473" t="s">
        <v>3891</v>
      </c>
      <c r="R473" t="s">
        <v>3892</v>
      </c>
      <c r="S473" t="s">
        <v>3893</v>
      </c>
      <c r="T473" t="s">
        <v>3894</v>
      </c>
      <c r="U473" t="s">
        <v>3895</v>
      </c>
      <c r="V473" t="s">
        <v>3896</v>
      </c>
    </row>
    <row r="474" spans="1:22" x14ac:dyDescent="0.25">
      <c r="A474" t="s">
        <v>181</v>
      </c>
      <c r="B474" t="s">
        <v>182</v>
      </c>
      <c r="C474" t="str">
        <f t="shared" si="28"/>
        <v>boAt Type C A325 Tangle-free, Sturdy Type C Cable with 3A Rapid Charging and 480mbps Data Transmission(Black)</v>
      </c>
      <c r="D474" t="str" cm="1">
        <f t="array" ref="D474">PROPER(_xlfn.TEXTJOIN(" ", TRUE, INDEX(_xlfn.FILTERXML("&lt;t&gt;&lt;s&gt;" &amp; SUBSTITUTE(C474," ","&lt;/s&gt;&lt;s&gt;") &amp; "&lt;/s&gt;&lt;/t&gt;", "//s"), _xlfn.SEQUENCE(4))))</f>
        <v>Boat Type C A325</v>
      </c>
      <c r="E474" t="str">
        <f t="shared" si="29"/>
        <v>Type C Cable with 3A Rapid Charging and 480mbps Data Transmission(Black)</v>
      </c>
      <c r="F474" t="s">
        <v>17</v>
      </c>
      <c r="G474" t="str">
        <f t="shared" si="30"/>
        <v>USBCables</v>
      </c>
      <c r="H474" s="7" t="str">
        <f t="array" aca="1" ref="H474" ca="1">_xlfn.TEXTJOIN("", TRUE, IF((ROW(INDIRECT("1:" &amp; LEN(G474)))&gt;1) * (CODE(MID(G474, ROW(INDIRECT("1:" &amp; LEN(G474))), 1))&gt;=65) * (CODE(MID(G474, ROW(INDIRECT("1:" &amp; LEN(G474))), 1))&lt;=90), " " &amp; MID(G474, ROW(INDIRECT("1:" &amp; LEN(G474))), 1), MID(G474, ROW(INDIRECT("1:" &amp; LEN(G474))), 1)))</f>
        <v>U S B Cables</v>
      </c>
      <c r="I474">
        <v>199</v>
      </c>
      <c r="J474">
        <v>499</v>
      </c>
      <c r="K474" s="1">
        <v>0.6</v>
      </c>
      <c r="L474">
        <v>4.0999999999999996</v>
      </c>
      <c r="M474" s="4">
        <v>13045</v>
      </c>
      <c r="N474" t="s">
        <v>183</v>
      </c>
      <c r="O474" t="str">
        <f t="shared" si="31"/>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v>
      </c>
      <c r="P474" t="s">
        <v>3897</v>
      </c>
      <c r="Q474" t="s">
        <v>3898</v>
      </c>
      <c r="R474" t="s">
        <v>3899</v>
      </c>
      <c r="S474" t="s">
        <v>3900</v>
      </c>
      <c r="T474" t="s">
        <v>3901</v>
      </c>
      <c r="U474" t="s">
        <v>3902</v>
      </c>
      <c r="V474" t="s">
        <v>3903</v>
      </c>
    </row>
    <row r="475" spans="1:22" x14ac:dyDescent="0.25">
      <c r="A475" t="s">
        <v>3904</v>
      </c>
      <c r="B475" t="s">
        <v>3905</v>
      </c>
      <c r="C475" t="str">
        <f t="shared" si="28"/>
        <v>Redmi 9A Sport (Carbon Black, 2GB RAM, 32GB Storage) | 2GHz Octa-core Helio G25 Processor | 5000 mAh Battery</v>
      </c>
      <c r="D475" t="str" cm="1">
        <f t="array" ref="D475">PROPER(_xlfn.TEXTJOIN(" ", TRUE, INDEX(_xlfn.FILTERXML("&lt;t&gt;&lt;s&gt;" &amp; SUBSTITUTE(C475," ","&lt;/s&gt;&lt;s&gt;") &amp; "&lt;/s&gt;&lt;/t&gt;", "//s"), _xlfn.SEQUENCE(4))))</f>
        <v>Redmi 9A Sport (Carbon</v>
      </c>
      <c r="E475" t="str">
        <f t="shared" si="29"/>
        <v>RAM, 32GB Storage) | 2GHz Octa-core Helio G25 Processor | 5000 mAh Battery</v>
      </c>
      <c r="F475" t="s">
        <v>2950</v>
      </c>
      <c r="G475" t="str">
        <f t="shared" si="30"/>
        <v>Smartphones</v>
      </c>
      <c r="H475" s="7" t="str">
        <f t="array" aca="1" ref="H475" ca="1">_xlfn.TEXTJOIN("", TRUE, IF((ROW(INDIRECT("1:" &amp; LEN(G475)))&gt;1) * (CODE(MID(G475, ROW(INDIRECT("1:" &amp; LEN(G475))), 1))&gt;=65) * (CODE(MID(G475, ROW(INDIRECT("1:" &amp; LEN(G475))), 1))&lt;=90), " " &amp; MID(G475, ROW(INDIRECT("1:" &amp; LEN(G475))), 1), MID(G475, ROW(INDIRECT("1:" &amp; LEN(G475))), 1)))</f>
        <v>Smartphones</v>
      </c>
      <c r="I475" s="2">
        <v>6499</v>
      </c>
      <c r="J475" s="2">
        <v>7999</v>
      </c>
      <c r="K475" s="1">
        <v>0.19</v>
      </c>
      <c r="L475">
        <v>4.0999999999999996</v>
      </c>
      <c r="M475" s="4">
        <v>313832</v>
      </c>
      <c r="N475" t="s">
        <v>3906</v>
      </c>
      <c r="O475" t="str">
        <f t="shared" si="31"/>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v>
      </c>
      <c r="P475" t="s">
        <v>3208</v>
      </c>
      <c r="Q475" t="s">
        <v>3209</v>
      </c>
      <c r="R475" t="s">
        <v>3210</v>
      </c>
      <c r="S475" t="s">
        <v>3211</v>
      </c>
      <c r="T475" t="s">
        <v>3212</v>
      </c>
      <c r="U475" t="s">
        <v>3907</v>
      </c>
      <c r="V475" t="s">
        <v>3908</v>
      </c>
    </row>
    <row r="476" spans="1:22" x14ac:dyDescent="0.25">
      <c r="A476" t="s">
        <v>3909</v>
      </c>
      <c r="B476" t="s">
        <v>3910</v>
      </c>
      <c r="C476" t="str">
        <f t="shared" si="28"/>
        <v>Fire-Boltt Ring 3 Smart Watch 1.8 Biggest Display with Advanced Bluetooth Calling Chip, Voice Assistance,118 Sports Modes, in Built Calculator and Games, SpO2, Heart Rate Monitoring</v>
      </c>
      <c r="D476" t="str" cm="1">
        <f t="array" ref="D476">PROPER(_xlfn.TEXTJOIN(" ", TRUE, INDEX(_xlfn.FILTERXML("&lt;t&gt;&lt;s&gt;" &amp; SUBSTITUTE(C476," ","&lt;/s&gt;&lt;s&gt;") &amp; "&lt;/s&gt;&lt;/t&gt;", "//s"), _xlfn.SEQUENCE(4))))</f>
        <v>Fire-Boltt Ring 3 Smart</v>
      </c>
      <c r="E476" t="str">
        <f t="shared" si="29"/>
        <v>Biggest Display with Advanced Bluetooth Calling Chip, Voice Assistance,118 Sports Modes, in Built Calculator and Games, SpO2, Heart Rate Monitoring</v>
      </c>
      <c r="F476" t="s">
        <v>2910</v>
      </c>
      <c r="G476" t="str">
        <f t="shared" si="30"/>
        <v>SmartWatches</v>
      </c>
      <c r="H476" s="7" t="str">
        <f t="array" aca="1" ref="H476" ca="1">_xlfn.TEXTJOIN("", TRUE, IF((ROW(INDIRECT("1:" &amp; LEN(G476)))&gt;1) * (CODE(MID(G476, ROW(INDIRECT("1:" &amp; LEN(G476))), 1))&gt;=65) * (CODE(MID(G476, ROW(INDIRECT("1:" &amp; LEN(G476))), 1))&lt;=90), " " &amp; MID(G476, ROW(INDIRECT("1:" &amp; LEN(G476))), 1), MID(G476, ROW(INDIRECT("1:" &amp; LEN(G476))), 1)))</f>
        <v>Smart Watches</v>
      </c>
      <c r="I476" s="2">
        <v>2999</v>
      </c>
      <c r="J476" s="2">
        <v>9999</v>
      </c>
      <c r="K476" s="1">
        <v>0.7</v>
      </c>
      <c r="L476">
        <v>4.2</v>
      </c>
      <c r="M476" s="4">
        <v>20879</v>
      </c>
      <c r="N476" t="s">
        <v>13048</v>
      </c>
      <c r="O476" t="str">
        <f t="shared" si="31"/>
        <v>Fire-Boltt Is India' No 1 Wearable Watch Brand Q122 By Idc Worldwide Quarterly Wearable Device Tracker Q122.Bluetooth Calling Watch„Äë- Fire-Boltt Ring 3 Enables You To Make And Receive Calls Directly From Your Watch Via The Built-In Speaker And Microphone. This Smartwatch Features A Dial Pad, Option To Access Recent Calls &amp; Sync Your Phone‚Äôs Contacts.;1.8 Inch Hd Display„Äë- This Smartwatch Has A 1.8‚Äù Tft Lcd Full Touch Display With A 2D High Hardness Glass For Super Protection And A High Resolution Of 240*286 Pixels With A Rotating Button For Smooth Usage|118 Sports Modes„Äë- Be Your Own Coach While You Can Track Over 118 Sports Mode With Professional Analisys. Real Time Health Tracking„Äë- With An Advanced Intellegent Algorithm Combined With Optical Heart Rate Sensor To Monitor Your Heart Rate All Day, Even During Exercise. Track Your Blood Oxygen (Spo2) Levels And Indicate A Healthy Life;Full Metal Body„Äë- This Watch Is Long Lasting And Durable With Its Metal Body Feature Voice Assistant„Äë- Command Your Mobile Phone With Your Smartwatch, The Watch Has A Voice Assistant Built In To Make Work Easy And Fast|Built In Mic &amp; Speaker„Äë- Enjoy Listening To Your Favourite Tunes On The Watch And Experience Hd Calling Through The Built In Mic;Smart Notification„Äë- Get All Your Mobile Phone Notifications On The Watch And Stay Updates About Trends, Meeting Emails And Much More. Remotely Access Smartphone Features„Äë- Click Pictures, Change Music Tracks On The Watch With A Single Touch.; 360 Health Ecosystem„Äë- With This Watch Track Your Heart Rate, Calorie, Step Count And Multiple Sports Modes With Easy Touch;Play Games On Your Wrist„Äë- Play 2 Mini Games In Your Pastime Or Leisure Time.|Multiple Watch Faces &amp; Smart Controls„Äë - The Smartwatch Has Multiple Watch Faces;How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Battery„Äë- Charge The Watch For 90 Mins Merely For 3 Days Of Exquisite Battery Life.Band Width:20 Millimeters.Water Resistance Depth:1 Meters</v>
      </c>
      <c r="P476" t="s">
        <v>3911</v>
      </c>
      <c r="Q476" t="s">
        <v>3912</v>
      </c>
      <c r="R476" t="s">
        <v>3913</v>
      </c>
      <c r="S476" t="s">
        <v>3914</v>
      </c>
      <c r="T476" t="s">
        <v>3915</v>
      </c>
      <c r="U476" t="s">
        <v>3916</v>
      </c>
      <c r="V476" t="s">
        <v>3917</v>
      </c>
    </row>
    <row r="477" spans="1:22" x14ac:dyDescent="0.25">
      <c r="A477" t="s">
        <v>3918</v>
      </c>
      <c r="B477" t="s">
        <v>3919</v>
      </c>
      <c r="C477" t="str">
        <f t="shared" si="28"/>
        <v>Amozo Ultra Hybrid Camera and Drop Protection Back Cover Case for iPhone 13 (TPU + Polycarbonate | Crystal Transparent)</v>
      </c>
      <c r="D477" t="str" cm="1">
        <f t="array" ref="D477">PROPER(_xlfn.TEXTJOIN(" ", TRUE, INDEX(_xlfn.FILTERXML("&lt;t&gt;&lt;s&gt;" &amp; SUBSTITUTE(C477," ","&lt;/s&gt;&lt;s&gt;") &amp; "&lt;/s&gt;&lt;/t&gt;", "//s"), _xlfn.SEQUENCE(4))))</f>
        <v>Amozo Ultra Hybrid Camera</v>
      </c>
      <c r="E477" t="str">
        <f t="shared" si="29"/>
        <v>Protection Back Cover Case for iPhone 13 (TPU + Polycarbonate | Crystal Transparent)</v>
      </c>
      <c r="F477" t="s">
        <v>3920</v>
      </c>
      <c r="G477" t="str">
        <f t="shared" si="30"/>
        <v>BasicCases</v>
      </c>
      <c r="H477" s="7" t="str">
        <f t="array" aca="1" ref="H477" ca="1">_xlfn.TEXTJOIN("", TRUE, IF((ROW(INDIRECT("1:" &amp; LEN(G477)))&gt;1) * (CODE(MID(G477, ROW(INDIRECT("1:" &amp; LEN(G477))), 1))&gt;=65) * (CODE(MID(G477, ROW(INDIRECT("1:" &amp; LEN(G477))), 1))&lt;=90), " " &amp; MID(G477, ROW(INDIRECT("1:" &amp; LEN(G477))), 1), MID(G477, ROW(INDIRECT("1:" &amp; LEN(G477))), 1)))</f>
        <v>Basic Cases</v>
      </c>
      <c r="I477">
        <v>279</v>
      </c>
      <c r="J477" s="2">
        <v>1499</v>
      </c>
      <c r="K477" s="1">
        <v>0.81</v>
      </c>
      <c r="L477">
        <v>4.2</v>
      </c>
      <c r="M477" s="4">
        <v>2646</v>
      </c>
      <c r="N477" t="s">
        <v>3921</v>
      </c>
      <c r="O477" t="str">
        <f t="shared" si="31"/>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v>
      </c>
      <c r="P477" t="s">
        <v>3922</v>
      </c>
      <c r="Q477" t="s">
        <v>3923</v>
      </c>
      <c r="R477" t="s">
        <v>3924</v>
      </c>
      <c r="S477" t="s">
        <v>3925</v>
      </c>
      <c r="T477" t="s">
        <v>3926</v>
      </c>
      <c r="U477" t="s">
        <v>3927</v>
      </c>
      <c r="V477" t="s">
        <v>3928</v>
      </c>
    </row>
    <row r="478" spans="1:22" x14ac:dyDescent="0.25">
      <c r="A478" t="s">
        <v>3929</v>
      </c>
      <c r="B478" t="s">
        <v>3930</v>
      </c>
      <c r="C478" t="str">
        <f t="shared" si="28"/>
        <v>ELV Aluminum Adjustable Mobile Phone Foldable Tabletop Stand Dock Mount for All Smartphones, Tabs, Kindle, iPad (Black)</v>
      </c>
      <c r="D478" t="str" cm="1">
        <f t="array" ref="D478">PROPER(_xlfn.TEXTJOIN(" ", TRUE, INDEX(_xlfn.FILTERXML("&lt;t&gt;&lt;s&gt;" &amp; SUBSTITUTE(C478," ","&lt;/s&gt;&lt;s&gt;") &amp; "&lt;/s&gt;&lt;/t&gt;", "//s"), _xlfn.SEQUENCE(4))))</f>
        <v>Elv Aluminum Adjustable Mobile</v>
      </c>
      <c r="E478" t="str">
        <f t="shared" si="29"/>
        <v>Tabletop Stand Dock Mount for All Smartphones, Tabs, Kindle, iPad (Black)</v>
      </c>
      <c r="F478" t="s">
        <v>3445</v>
      </c>
      <c r="G478" t="str">
        <f t="shared" si="30"/>
        <v>Stands</v>
      </c>
      <c r="H478" s="7" t="str">
        <f t="array" aca="1" ref="H478" ca="1">_xlfn.TEXTJOIN("", TRUE, IF((ROW(INDIRECT("1:" &amp; LEN(G478)))&gt;1) * (CODE(MID(G478, ROW(INDIRECT("1:" &amp; LEN(G478))), 1))&gt;=65) * (CODE(MID(G478, ROW(INDIRECT("1:" &amp; LEN(G478))), 1))&lt;=90), " " &amp; MID(G478, ROW(INDIRECT("1:" &amp; LEN(G478))), 1), MID(G478, ROW(INDIRECT("1:" &amp; LEN(G478))), 1)))</f>
        <v>Stands</v>
      </c>
      <c r="I478">
        <v>269</v>
      </c>
      <c r="J478" s="2">
        <v>1499</v>
      </c>
      <c r="K478" s="1">
        <v>0.82</v>
      </c>
      <c r="L478">
        <v>4.5</v>
      </c>
      <c r="M478" s="4">
        <v>28978</v>
      </c>
      <c r="N478" t="s">
        <v>3931</v>
      </c>
      <c r="O478" t="str">
        <f t="shared" si="31"/>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v>
      </c>
      <c r="P478" t="s">
        <v>3932</v>
      </c>
      <c r="Q478" t="s">
        <v>3933</v>
      </c>
      <c r="R478" t="s">
        <v>3934</v>
      </c>
      <c r="S478" t="s">
        <v>3935</v>
      </c>
      <c r="T478" t="s">
        <v>3936</v>
      </c>
      <c r="U478" t="s">
        <v>3937</v>
      </c>
      <c r="V478" t="s">
        <v>3938</v>
      </c>
    </row>
    <row r="479" spans="1:22" x14ac:dyDescent="0.25">
      <c r="A479" t="s">
        <v>3939</v>
      </c>
      <c r="B479" t="s">
        <v>3940</v>
      </c>
      <c r="C479" t="str">
        <f t="shared" si="28"/>
        <v>Tecno Spark 9 (Sky Mirror, 6GB RAM,128GB Storage) | 11GB Expandable RAM | Helio G37 Gaming Processor</v>
      </c>
      <c r="D479" t="str" cm="1">
        <f t="array" ref="D479">PROPER(_xlfn.TEXTJOIN(" ", TRUE, INDEX(_xlfn.FILTERXML("&lt;t&gt;&lt;s&gt;" &amp; SUBSTITUTE(C479," ","&lt;/s&gt;&lt;s&gt;") &amp; "&lt;/s&gt;&lt;/t&gt;", "//s"), _xlfn.SEQUENCE(4))))</f>
        <v>Tecno Spark 9 (Sky</v>
      </c>
      <c r="E479" t="str">
        <f t="shared" si="29"/>
        <v>RAM,128GB Storage) | 11GB Expandable RAM | Helio G37 Gaming Processor</v>
      </c>
      <c r="F479" t="s">
        <v>2950</v>
      </c>
      <c r="G479" t="str">
        <f t="shared" si="30"/>
        <v>Smartphones</v>
      </c>
      <c r="H479" s="7" t="str">
        <f t="array" aca="1" ref="H479" ca="1">_xlfn.TEXTJOIN("", TRUE, IF((ROW(INDIRECT("1:" &amp; LEN(G479)))&gt;1) * (CODE(MID(G479, ROW(INDIRECT("1:" &amp; LEN(G479))), 1))&gt;=65) * (CODE(MID(G479, ROW(INDIRECT("1:" &amp; LEN(G479))), 1))&lt;=90), " " &amp; MID(G479, ROW(INDIRECT("1:" &amp; LEN(G479))), 1), MID(G479, ROW(INDIRECT("1:" &amp; LEN(G479))), 1)))</f>
        <v>Smartphones</v>
      </c>
      <c r="I479" s="2">
        <v>8999</v>
      </c>
      <c r="J479" s="2">
        <v>13499</v>
      </c>
      <c r="K479" s="1">
        <v>0.33</v>
      </c>
      <c r="L479">
        <v>3.8</v>
      </c>
      <c r="M479" s="4">
        <v>3145</v>
      </c>
      <c r="N479" t="s">
        <v>3941</v>
      </c>
      <c r="O479" t="str">
        <f t="shared" si="31"/>
        <v>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v>
      </c>
      <c r="P479" t="s">
        <v>3942</v>
      </c>
      <c r="Q479" t="s">
        <v>3943</v>
      </c>
      <c r="R479" t="s">
        <v>3944</v>
      </c>
      <c r="S479" t="s">
        <v>3945</v>
      </c>
      <c r="T479" t="s">
        <v>3946</v>
      </c>
      <c r="U479" t="s">
        <v>3947</v>
      </c>
      <c r="V479" t="s">
        <v>3948</v>
      </c>
    </row>
    <row r="480" spans="1:22" x14ac:dyDescent="0.25">
      <c r="A480" t="s">
        <v>231</v>
      </c>
      <c r="B480" t="s">
        <v>232</v>
      </c>
      <c r="C480" t="str">
        <f t="shared" si="28"/>
        <v>Flix Micro Usb Cable For Smartphone (Black)</v>
      </c>
      <c r="D480" t="str" cm="1">
        <f t="array" ref="D480">PROPER(_xlfn.TEXTJOIN(" ", TRUE, INDEX(_xlfn.FILTERXML("&lt;t&gt;&lt;s&gt;" &amp; SUBSTITUTE(C480," ","&lt;/s&gt;&lt;s&gt;") &amp; "&lt;/s&gt;&lt;/t&gt;", "//s"), _xlfn.SEQUENCE(4))))</f>
        <v>Flix Micro Usb Cable</v>
      </c>
      <c r="E480" t="str">
        <f t="shared" si="29"/>
        <v>(Black)</v>
      </c>
      <c r="F480" t="s">
        <v>17</v>
      </c>
      <c r="G480" t="str">
        <f t="shared" si="30"/>
        <v>USBCables</v>
      </c>
      <c r="H480" s="7" t="str">
        <f t="array" aca="1" ref="H480" ca="1">_xlfn.TEXTJOIN("", TRUE, IF((ROW(INDIRECT("1:" &amp; LEN(G480)))&gt;1) * (CODE(MID(G480, ROW(INDIRECT("1:" &amp; LEN(G480))), 1))&gt;=65) * (CODE(MID(G480, ROW(INDIRECT("1:" &amp; LEN(G480))), 1))&lt;=90), " " &amp; MID(G480, ROW(INDIRECT("1:" &amp; LEN(G480))), 1), MID(G480, ROW(INDIRECT("1:" &amp; LEN(G480))), 1)))</f>
        <v>U S B Cables</v>
      </c>
      <c r="I480">
        <v>59</v>
      </c>
      <c r="J480">
        <v>199</v>
      </c>
      <c r="K480" s="1">
        <v>0.7</v>
      </c>
      <c r="L480">
        <v>4</v>
      </c>
      <c r="M480" s="4">
        <v>9377</v>
      </c>
      <c r="N480" t="s">
        <v>233</v>
      </c>
      <c r="O480" t="str">
        <f t="shared" si="31"/>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v>
      </c>
      <c r="P480" t="s">
        <v>234</v>
      </c>
      <c r="Q480" t="s">
        <v>235</v>
      </c>
      <c r="R480" t="s">
        <v>236</v>
      </c>
      <c r="S480" t="s">
        <v>237</v>
      </c>
      <c r="T480" t="s">
        <v>238</v>
      </c>
      <c r="U480" t="s">
        <v>3949</v>
      </c>
      <c r="V480" t="s">
        <v>3950</v>
      </c>
    </row>
    <row r="481" spans="1:22" x14ac:dyDescent="0.25">
      <c r="A481" t="s">
        <v>3951</v>
      </c>
      <c r="B481" t="s">
        <v>3952</v>
      </c>
      <c r="C481" t="str">
        <f t="shared" si="28"/>
        <v>JBL C100SI Wired In Ear Headphones with Mic, JBL Pure Bass Sound, One Button Multi-function Remote, Premium Metallic Finish, Angled Buds for Comfort fit (Red)</v>
      </c>
      <c r="D481" t="str" cm="1">
        <f t="array" ref="D481">PROPER(_xlfn.TEXTJOIN(" ", TRUE, INDEX(_xlfn.FILTERXML("&lt;t&gt;&lt;s&gt;" &amp; SUBSTITUTE(C481," ","&lt;/s&gt;&lt;s&gt;") &amp; "&lt;/s&gt;&lt;/t&gt;", "//s"), _xlfn.SEQUENCE(4))))</f>
        <v>Jbl C100Si Wired In</v>
      </c>
      <c r="E481" t="str">
        <f t="shared" si="29"/>
        <v>with Mic, JBL Pure Bass Sound, One Button Multi-function Remote, Premium Metallic Finish, Angled Buds for Comfort fit (Red)</v>
      </c>
      <c r="F481" t="s">
        <v>3025</v>
      </c>
      <c r="G481" t="str">
        <f t="shared" si="30"/>
        <v>In-Ear</v>
      </c>
      <c r="H481" s="7" t="str">
        <f t="array" aca="1" ref="H481" ca="1">_xlfn.TEXTJOIN("", TRUE, IF((ROW(INDIRECT("1:" &amp; LEN(G481)))&gt;1) * (CODE(MID(G481, ROW(INDIRECT("1:" &amp; LEN(G481))), 1))&gt;=65) * (CODE(MID(G481, ROW(INDIRECT("1:" &amp; LEN(G481))), 1))&lt;=90), " " &amp; MID(G481, ROW(INDIRECT("1:" &amp; LEN(G481))), 1), MID(G481, ROW(INDIRECT("1:" &amp; LEN(G481))), 1)))</f>
        <v>In- Ear</v>
      </c>
      <c r="I481">
        <v>599</v>
      </c>
      <c r="J481" s="2">
        <v>1299</v>
      </c>
      <c r="K481" s="1">
        <v>0.54</v>
      </c>
      <c r="L481">
        <v>4.0999999999999996</v>
      </c>
      <c r="M481" s="4">
        <v>192589</v>
      </c>
      <c r="N481" t="s">
        <v>3953</v>
      </c>
      <c r="O481" t="str">
        <f t="shared" si="31"/>
        <v>Jbl Signature Sound|Extra Deep Bass, Frequency Range: 20-20Khz. Slip Proof : No|One-Button Universal Remote With Mic|Quick Launch Access To Google Assistant / Siri|Noise Cancelling Microphone|Sleek, Glossy &amp; Ergonomic Design|Lightweight And Comfortable With 3 Sizes Of Ear Tips</v>
      </c>
      <c r="P481" t="s">
        <v>3027</v>
      </c>
      <c r="Q481" t="s">
        <v>3028</v>
      </c>
      <c r="R481" t="s">
        <v>3029</v>
      </c>
      <c r="S481" t="s">
        <v>3030</v>
      </c>
      <c r="T481" t="s">
        <v>3031</v>
      </c>
      <c r="U481" t="s">
        <v>3954</v>
      </c>
      <c r="V481" t="s">
        <v>3955</v>
      </c>
    </row>
    <row r="482" spans="1:22" x14ac:dyDescent="0.25">
      <c r="A482" t="s">
        <v>3956</v>
      </c>
      <c r="B482" t="s">
        <v>3957</v>
      </c>
      <c r="C482" t="str">
        <f t="shared" si="28"/>
        <v>Tukzer Capacitive Stylus Pen for Touch Screens Devices, Fine Point, Lightweight Metal Body with Magnetism Cover Cap for Smartphones Tablets iPad iPad Pro iPhone (Grey)</v>
      </c>
      <c r="D482" t="str" cm="1">
        <f t="array" ref="D482">PROPER(_xlfn.TEXTJOIN(" ", TRUE, INDEX(_xlfn.FILTERXML("&lt;t&gt;&lt;s&gt;" &amp; SUBSTITUTE(C482," ","&lt;/s&gt;&lt;s&gt;") &amp; "&lt;/s&gt;&lt;/t&gt;", "//s"), _xlfn.SEQUENCE(4))))</f>
        <v>Tukzer Capacitive Stylus Pen</v>
      </c>
      <c r="E482" t="str">
        <f t="shared" si="29"/>
        <v>Screens Devices, Fine Point, Lightweight Metal Body with Magnetism Cover Cap for Smartphones Tablets iPad iPad Pro iPhone (Grey)</v>
      </c>
      <c r="F482" t="s">
        <v>3815</v>
      </c>
      <c r="G482" t="str">
        <f t="shared" si="30"/>
        <v>StylusPens</v>
      </c>
      <c r="H482" s="7" t="str">
        <f t="array" aca="1" ref="H482" ca="1">_xlfn.TEXTJOIN("", TRUE, IF((ROW(INDIRECT("1:" &amp; LEN(G482)))&gt;1) * (CODE(MID(G482, ROW(INDIRECT("1:" &amp; LEN(G482))), 1))&gt;=65) * (CODE(MID(G482, ROW(INDIRECT("1:" &amp; LEN(G482))), 1))&lt;=90), " " &amp; MID(G482, ROW(INDIRECT("1:" &amp; LEN(G482))), 1), MID(G482, ROW(INDIRECT("1:" &amp; LEN(G482))), 1)))</f>
        <v>Stylus Pens</v>
      </c>
      <c r="I482">
        <v>349</v>
      </c>
      <c r="J482">
        <v>999</v>
      </c>
      <c r="K482" s="1">
        <v>0.65</v>
      </c>
      <c r="L482">
        <v>3.8</v>
      </c>
      <c r="M482" s="4">
        <v>16557</v>
      </c>
      <c r="N482" t="s">
        <v>3958</v>
      </c>
      <c r="O482" t="str">
        <f t="shared" si="31"/>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v>
      </c>
      <c r="P482" t="s">
        <v>3959</v>
      </c>
      <c r="Q482" t="s">
        <v>3960</v>
      </c>
      <c r="R482" t="s">
        <v>3961</v>
      </c>
      <c r="S482" t="s">
        <v>3962</v>
      </c>
      <c r="T482" t="s">
        <v>3963</v>
      </c>
      <c r="U482" t="s">
        <v>3964</v>
      </c>
      <c r="V482" t="s">
        <v>3965</v>
      </c>
    </row>
    <row r="483" spans="1:22" x14ac:dyDescent="0.25">
      <c r="A483" t="s">
        <v>3966</v>
      </c>
      <c r="B483" t="s">
        <v>3412</v>
      </c>
      <c r="C483" t="str">
        <f t="shared" si="28"/>
        <v>Samsung Galaxy M13 5G (Aqua Green, 6GB, 128GB Storage) | 5000mAh Battery | Upto 12GB RAM with RAM Plus</v>
      </c>
      <c r="D483" t="str" cm="1">
        <f t="array" ref="D483">PROPER(_xlfn.TEXTJOIN(" ", TRUE, INDEX(_xlfn.FILTERXML("&lt;t&gt;&lt;s&gt;" &amp; SUBSTITUTE(C483," ","&lt;/s&gt;&lt;s&gt;") &amp; "&lt;/s&gt;&lt;/t&gt;", "//s"), _xlfn.SEQUENCE(4))))</f>
        <v>Samsung Galaxy M13 5G</v>
      </c>
      <c r="E483" t="str">
        <f t="shared" si="29"/>
        <v>6GB, 128GB Storage) | 5000mAh Battery | Upto 12GB RAM with RAM Plus</v>
      </c>
      <c r="F483" t="s">
        <v>2950</v>
      </c>
      <c r="G483" t="str">
        <f t="shared" si="30"/>
        <v>Smartphones</v>
      </c>
      <c r="H483" s="7" t="str">
        <f t="array" aca="1" ref="H483" ca="1">_xlfn.TEXTJOIN("", TRUE, IF((ROW(INDIRECT("1:" &amp; LEN(G483)))&gt;1) * (CODE(MID(G483, ROW(INDIRECT("1:" &amp; LEN(G483))), 1))&gt;=65) * (CODE(MID(G483, ROW(INDIRECT("1:" &amp; LEN(G483))), 1))&lt;=90), " " &amp; MID(G483, ROW(INDIRECT("1:" &amp; LEN(G483))), 1), MID(G483, ROW(INDIRECT("1:" &amp; LEN(G483))), 1)))</f>
        <v>Smartphones</v>
      </c>
      <c r="I483" s="2">
        <v>13999</v>
      </c>
      <c r="J483" s="2">
        <v>19499</v>
      </c>
      <c r="K483" s="1">
        <v>0.28000000000000003</v>
      </c>
      <c r="L483">
        <v>4.0999999999999996</v>
      </c>
      <c r="M483" s="4">
        <v>18998</v>
      </c>
      <c r="N483" t="s">
        <v>3413</v>
      </c>
      <c r="O483" t="str">
        <f t="shared" si="31"/>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483" t="s">
        <v>3166</v>
      </c>
      <c r="Q483" t="s">
        <v>3167</v>
      </c>
      <c r="R483" t="s">
        <v>3168</v>
      </c>
      <c r="S483" t="s">
        <v>3169</v>
      </c>
      <c r="T483" t="s">
        <v>3170</v>
      </c>
      <c r="U483" t="s">
        <v>3414</v>
      </c>
      <c r="V483" t="s">
        <v>3967</v>
      </c>
    </row>
    <row r="484" spans="1:22" x14ac:dyDescent="0.25">
      <c r="A484" t="s">
        <v>3968</v>
      </c>
      <c r="B484" t="s">
        <v>3969</v>
      </c>
      <c r="C484" t="str">
        <f t="shared" si="28"/>
        <v>Tukzer Capacitive Stylus Pen for Touch Screens Devices, Fine Point, Lightweight Metal Body with Magnetism Cover Cap for Smartphones Tablets iPad iPad Pro iPhone (White)</v>
      </c>
      <c r="D484" t="str" cm="1">
        <f t="array" ref="D484">PROPER(_xlfn.TEXTJOIN(" ", TRUE, INDEX(_xlfn.FILTERXML("&lt;t&gt;&lt;s&gt;" &amp; SUBSTITUTE(C484," ","&lt;/s&gt;&lt;s&gt;") &amp; "&lt;/s&gt;&lt;/t&gt;", "//s"), _xlfn.SEQUENCE(4))))</f>
        <v>Tukzer Capacitive Stylus Pen</v>
      </c>
      <c r="E484" t="str">
        <f t="shared" si="29"/>
        <v>Screens Devices, Fine Point, Lightweight Metal Body with Magnetism Cover Cap for Smartphones Tablets iPad iPad Pro iPhone (White)</v>
      </c>
      <c r="F484" t="s">
        <v>3815</v>
      </c>
      <c r="G484" t="str">
        <f t="shared" si="30"/>
        <v>StylusPens</v>
      </c>
      <c r="H484" s="7" t="str">
        <f t="array" aca="1" ref="H484" ca="1">_xlfn.TEXTJOIN("", TRUE, IF((ROW(INDIRECT("1:" &amp; LEN(G484)))&gt;1) * (CODE(MID(G484, ROW(INDIRECT("1:" &amp; LEN(G484))), 1))&gt;=65) * (CODE(MID(G484, ROW(INDIRECT("1:" &amp; LEN(G484))), 1))&lt;=90), " " &amp; MID(G484, ROW(INDIRECT("1:" &amp; LEN(G484))), 1), MID(G484, ROW(INDIRECT("1:" &amp; LEN(G484))), 1)))</f>
        <v>Stylus Pens</v>
      </c>
      <c r="I484">
        <v>349</v>
      </c>
      <c r="J484">
        <v>999</v>
      </c>
      <c r="K484" s="1">
        <v>0.65</v>
      </c>
      <c r="L484">
        <v>3.8</v>
      </c>
      <c r="M484" s="4">
        <v>16557</v>
      </c>
      <c r="N484" t="s">
        <v>3970</v>
      </c>
      <c r="O484" t="str">
        <f t="shared" si="31"/>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v>
      </c>
      <c r="P484" t="s">
        <v>3959</v>
      </c>
      <c r="Q484" t="s">
        <v>3960</v>
      </c>
      <c r="R484" t="s">
        <v>3961</v>
      </c>
      <c r="S484" t="s">
        <v>3962</v>
      </c>
      <c r="T484" t="s">
        <v>3963</v>
      </c>
      <c r="U484" t="s">
        <v>3971</v>
      </c>
      <c r="V484" t="s">
        <v>3972</v>
      </c>
    </row>
    <row r="485" spans="1:22" x14ac:dyDescent="0.25">
      <c r="A485" t="s">
        <v>3973</v>
      </c>
      <c r="B485" t="s">
        <v>3974</v>
      </c>
      <c r="C485" t="str">
        <f t="shared" si="28"/>
        <v>Mi 10W Wall Charger for Mobile Phones with Micro USB Cable (Black)</v>
      </c>
      <c r="D485" t="str" cm="1">
        <f t="array" ref="D485">PROPER(_xlfn.TEXTJOIN(" ", TRUE, INDEX(_xlfn.FILTERXML("&lt;t&gt;&lt;s&gt;" &amp; SUBSTITUTE(C485," ","&lt;/s&gt;&lt;s&gt;") &amp; "&lt;/s&gt;&lt;/t&gt;", "//s"), _xlfn.SEQUENCE(4))))</f>
        <v>Mi 10W Wall Charger</v>
      </c>
      <c r="E485" t="str">
        <f t="shared" si="29"/>
        <v>Phones with Micro USB Cable (Black)</v>
      </c>
      <c r="F485" t="s">
        <v>3120</v>
      </c>
      <c r="G485" t="str">
        <f t="shared" si="30"/>
        <v>WallChargers</v>
      </c>
      <c r="H485" s="7" t="str">
        <f t="array" aca="1" ref="H485" ca="1">_xlfn.TEXTJOIN("", TRUE, IF((ROW(INDIRECT("1:" &amp; LEN(G485)))&gt;1) * (CODE(MID(G485, ROW(INDIRECT("1:" &amp; LEN(G485))), 1))&gt;=65) * (CODE(MID(G485, ROW(INDIRECT("1:" &amp; LEN(G485))), 1))&lt;=90), " " &amp; MID(G485, ROW(INDIRECT("1:" &amp; LEN(G485))), 1), MID(G485, ROW(INDIRECT("1:" &amp; LEN(G485))), 1)))</f>
        <v>Wall Chargers</v>
      </c>
      <c r="I485">
        <v>499</v>
      </c>
      <c r="J485">
        <v>599</v>
      </c>
      <c r="K485" s="1">
        <v>0.17</v>
      </c>
      <c r="L485">
        <v>4.2</v>
      </c>
      <c r="M485" s="4">
        <v>21916</v>
      </c>
      <c r="N485" t="s">
        <v>3975</v>
      </c>
      <c r="O485" t="str">
        <f t="shared" si="31"/>
        <v>Output Power : 10W With Upto 480 Mbps Data Transfer Speed Via The Cable, Input Port : 50 - 60 Hz|Compatible With All Devices With Micro Usb Port Charging Port Including Smart Phone, Bluetooth Headsets, Speakers, Smartwatches, Powerbanks. Output Current : 2 A. Customer Care: 18001036286</v>
      </c>
      <c r="P485" t="s">
        <v>3976</v>
      </c>
      <c r="Q485" t="s">
        <v>3977</v>
      </c>
      <c r="R485" t="s">
        <v>3978</v>
      </c>
      <c r="S485" t="s">
        <v>3979</v>
      </c>
      <c r="T485" t="s">
        <v>3980</v>
      </c>
      <c r="U485" t="s">
        <v>3981</v>
      </c>
      <c r="V485" t="s">
        <v>3982</v>
      </c>
    </row>
    <row r="486" spans="1:22" x14ac:dyDescent="0.25">
      <c r="A486" t="s">
        <v>3983</v>
      </c>
      <c r="B486" t="s">
        <v>3177</v>
      </c>
      <c r="C486" t="str">
        <f t="shared" si="28"/>
        <v>Fire-Boltt India's No 1 Smartwatch Brand Talk 2 Bluetooth Calling Smartwatch with Dual Button, Hands On Voice Assistance, 60 Sports Modes, in Built Mic and Speaker with IP68 Rating</v>
      </c>
      <c r="D486" t="str" cm="1">
        <f t="array" ref="D486">PROPER(_xlfn.TEXTJOIN(" ", TRUE, INDEX(_xlfn.FILTERXML("&lt;t&gt;&lt;s&gt;" &amp; SUBSTITUTE(C486," ","&lt;/s&gt;&lt;s&gt;") &amp; "&lt;/s&gt;&lt;/t&gt;", "//s"), _xlfn.SEQUENCE(4))))</f>
        <v>Fire-Boltt India'S No 1</v>
      </c>
      <c r="E486" t="str">
        <f t="shared" si="29"/>
        <v>Talk 2 Bluetooth Calling Smartwatch with Dual Button, Hands On Voice Assistance, 60 Sports Modes, in Built Mic and Speaker with IP68 Rating</v>
      </c>
      <c r="F486" t="s">
        <v>2910</v>
      </c>
      <c r="G486" t="str">
        <f t="shared" si="30"/>
        <v>SmartWatches</v>
      </c>
      <c r="H486" s="7" t="str">
        <f t="array" aca="1" ref="H486" ca="1">_xlfn.TEXTJOIN("", TRUE, IF((ROW(INDIRECT("1:" &amp; LEN(G486)))&gt;1) * (CODE(MID(G486, ROW(INDIRECT("1:" &amp; LEN(G486))), 1))&gt;=65) * (CODE(MID(G486, ROW(INDIRECT("1:" &amp; LEN(G486))), 1))&lt;=90), " " &amp; MID(G486, ROW(INDIRECT("1:" &amp; LEN(G486))), 1), MID(G486, ROW(INDIRECT("1:" &amp; LEN(G486))), 1)))</f>
        <v>Smart Watches</v>
      </c>
      <c r="I486" s="2">
        <v>2199</v>
      </c>
      <c r="J486" s="2">
        <v>9999</v>
      </c>
      <c r="K486" s="1">
        <v>0.78</v>
      </c>
      <c r="L486">
        <v>4.2</v>
      </c>
      <c r="M486" s="4">
        <v>29472</v>
      </c>
      <c r="N486" t="s">
        <v>13049</v>
      </c>
      <c r="O486" t="str">
        <f t="shared" si="31"/>
        <v>Bluetooth Calling Watch„Äë- Fire-Boltt Talk 2 Smart Watch Enables You To Make And Receive Calls Directly From Your Watch Via The Built-In Speaker And Microphone. This Smartwatch Features A Dial Pad, Option To Access Recent Calls &amp; Sync Your Phone‚Äôs Contacts.;Dual Button Technology„Äë- This Smart Watch With Call Function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v>
      </c>
      <c r="P486" t="s">
        <v>3178</v>
      </c>
      <c r="Q486" t="s">
        <v>3179</v>
      </c>
      <c r="R486" t="s">
        <v>3180</v>
      </c>
      <c r="S486" t="s">
        <v>3181</v>
      </c>
      <c r="T486" t="s">
        <v>3182</v>
      </c>
      <c r="U486" t="s">
        <v>3984</v>
      </c>
      <c r="V486" t="s">
        <v>3985</v>
      </c>
    </row>
    <row r="487" spans="1:22" x14ac:dyDescent="0.25">
      <c r="A487" t="s">
        <v>3986</v>
      </c>
      <c r="B487" t="s">
        <v>3987</v>
      </c>
      <c r="C487" t="str">
        <f t="shared" si="28"/>
        <v>STRIFF 12 Pieces Highly Flexible Silicone Micro USB Protector, Mouse Cable Protector, Suit for All Cell Phones, Computers and Chargers (White)</v>
      </c>
      <c r="D487" t="str" cm="1">
        <f t="array" ref="D487">PROPER(_xlfn.TEXTJOIN(" ", TRUE, INDEX(_xlfn.FILTERXML("&lt;t&gt;&lt;s&gt;" &amp; SUBSTITUTE(C487," ","&lt;/s&gt;&lt;s&gt;") &amp; "&lt;/s&gt;&lt;/t&gt;", "//s"), _xlfn.SEQUENCE(4))))</f>
        <v>Striff 12 Pieces Highly</v>
      </c>
      <c r="E487" t="str">
        <f t="shared" si="29"/>
        <v>Micro USB Protector, Mouse Cable Protector, Suit for All Cell Phones, Computers and Chargers (White)</v>
      </c>
      <c r="F487" t="s">
        <v>3588</v>
      </c>
      <c r="G487" t="str">
        <f t="shared" si="30"/>
        <v>D√©cor</v>
      </c>
      <c r="H487" s="7" t="str">
        <f t="array" aca="1" ref="H487" ca="1">_xlfn.TEXTJOIN("", TRUE, IF((ROW(INDIRECT("1:" &amp; LEN(G487)))&gt;1) * (CODE(MID(G487, ROW(INDIRECT("1:" &amp; LEN(G487))), 1))&gt;=65) * (CODE(MID(G487, ROW(INDIRECT("1:" &amp; LEN(G487))), 1))&lt;=90), " " &amp; MID(G487, ROW(INDIRECT("1:" &amp; LEN(G487))), 1), MID(G487, ROW(INDIRECT("1:" &amp; LEN(G487))), 1)))</f>
        <v>D√©cor</v>
      </c>
      <c r="I487">
        <v>95</v>
      </c>
      <c r="J487">
        <v>499</v>
      </c>
      <c r="K487" s="1">
        <v>0.81</v>
      </c>
      <c r="L487">
        <v>4.2</v>
      </c>
      <c r="M487" s="4">
        <v>1949</v>
      </c>
      <c r="N487" t="s">
        <v>3988</v>
      </c>
      <c r="O487" t="str">
        <f t="shared" si="31"/>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v>
      </c>
      <c r="P487" t="s">
        <v>3989</v>
      </c>
      <c r="Q487" t="s">
        <v>3990</v>
      </c>
      <c r="R487" t="s">
        <v>3991</v>
      </c>
      <c r="S487" t="s">
        <v>3992</v>
      </c>
      <c r="T487" t="s">
        <v>3993</v>
      </c>
      <c r="U487" t="s">
        <v>3994</v>
      </c>
      <c r="V487" t="s">
        <v>3995</v>
      </c>
    </row>
    <row r="488" spans="1:22" x14ac:dyDescent="0.25">
      <c r="A488" t="s">
        <v>3996</v>
      </c>
      <c r="B488" t="s">
        <v>3997</v>
      </c>
      <c r="C488" t="str">
        <f t="shared" si="28"/>
        <v>FLiX (Beetel) USB to Type C PVC Data Sync and 2A Smartphone Fast Charging Cable, Made in India, 480Mbps Data Sync, Tough Cable, 1 Meter Long USB Cable for USB Type C Devices Black XCD-C12</v>
      </c>
      <c r="D488" t="str" cm="1">
        <f t="array" ref="D488">PROPER(_xlfn.TEXTJOIN(" ", TRUE, INDEX(_xlfn.FILTERXML("&lt;t&gt;&lt;s&gt;" &amp; SUBSTITUTE(C488," ","&lt;/s&gt;&lt;s&gt;") &amp; "&lt;/s&gt;&lt;/t&gt;", "//s"), _xlfn.SEQUENCE(4))))</f>
        <v>Flix (Beetel) Usb To</v>
      </c>
      <c r="E488" t="str">
        <f t="shared" si="29"/>
        <v>PVC Data Sync and 2A Smartphone Fast Charging Cable, Made in India, 480Mbps Data Sync, Tough Cable, 1 Meter Long USB Cable for USB Type C Devices Black XCD-C12</v>
      </c>
      <c r="F488" t="s">
        <v>17</v>
      </c>
      <c r="G488" t="str">
        <f t="shared" si="30"/>
        <v>USBCables</v>
      </c>
      <c r="H488" s="7" t="str">
        <f t="array" aca="1" ref="H488" ca="1">_xlfn.TEXTJOIN("", TRUE, IF((ROW(INDIRECT("1:" &amp; LEN(G488)))&gt;1) * (CODE(MID(G488, ROW(INDIRECT("1:" &amp; LEN(G488))), 1))&gt;=65) * (CODE(MID(G488, ROW(INDIRECT("1:" &amp; LEN(G488))), 1))&lt;=90), " " &amp; MID(G488, ROW(INDIRECT("1:" &amp; LEN(G488))), 1), MID(G488, ROW(INDIRECT("1:" &amp; LEN(G488))), 1)))</f>
        <v>U S B Cables</v>
      </c>
      <c r="I488">
        <v>139</v>
      </c>
      <c r="J488">
        <v>249</v>
      </c>
      <c r="K488" s="1">
        <v>0.44</v>
      </c>
      <c r="L488">
        <v>4</v>
      </c>
      <c r="M488" s="4">
        <v>9377</v>
      </c>
      <c r="N488" t="s">
        <v>759</v>
      </c>
      <c r="O488" t="str">
        <f t="shared" si="31"/>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v>
      </c>
      <c r="P488" t="s">
        <v>234</v>
      </c>
      <c r="Q488" t="s">
        <v>235</v>
      </c>
      <c r="R488" t="s">
        <v>236</v>
      </c>
      <c r="S488" t="s">
        <v>237</v>
      </c>
      <c r="T488" t="s">
        <v>238</v>
      </c>
      <c r="U488" t="s">
        <v>3998</v>
      </c>
      <c r="V488" t="s">
        <v>3999</v>
      </c>
    </row>
    <row r="489" spans="1:22" x14ac:dyDescent="0.25">
      <c r="A489" t="s">
        <v>4000</v>
      </c>
      <c r="B489" t="s">
        <v>4001</v>
      </c>
      <c r="C489" t="str">
        <f t="shared" si="28"/>
        <v>Noise ColorFit Pro 4 Alpha Bluetooth Calling Smart Watch with 1.78 AMOLED Display, Tru Sync, 60hz Refresh Rate, instacharge, Gesture Control, Functional 360 Digital Crown (Jet Black)</v>
      </c>
      <c r="D489" t="str" cm="1">
        <f t="array" ref="D489">PROPER(_xlfn.TEXTJOIN(" ", TRUE, INDEX(_xlfn.FILTERXML("&lt;t&gt;&lt;s&gt;" &amp; SUBSTITUTE(C489," ","&lt;/s&gt;&lt;s&gt;") &amp; "&lt;/s&gt;&lt;/t&gt;", "//s"), _xlfn.SEQUENCE(4))))</f>
        <v>Noise Colorfit Pro 4</v>
      </c>
      <c r="E489" t="str">
        <f t="shared" si="29"/>
        <v>Calling Smart Watch with 1.78 AMOLED Display, Tru Sync, 60hz Refresh Rate, instacharge, Gesture Control, Functional 360 Digital Crown (Jet Black)</v>
      </c>
      <c r="F489" t="s">
        <v>2910</v>
      </c>
      <c r="G489" t="str">
        <f t="shared" si="30"/>
        <v>SmartWatches</v>
      </c>
      <c r="H489" s="7" t="str">
        <f t="array" aca="1" ref="H489" ca="1">_xlfn.TEXTJOIN("", TRUE, IF((ROW(INDIRECT("1:" &amp; LEN(G489)))&gt;1) * (CODE(MID(G489, ROW(INDIRECT("1:" &amp; LEN(G489))), 1))&gt;=65) * (CODE(MID(G489, ROW(INDIRECT("1:" &amp; LEN(G489))), 1))&lt;=90), " " &amp; MID(G489, ROW(INDIRECT("1:" &amp; LEN(G489))), 1), MID(G489, ROW(INDIRECT("1:" &amp; LEN(G489))), 1)))</f>
        <v>Smart Watches</v>
      </c>
      <c r="I489" s="2">
        <v>4499</v>
      </c>
      <c r="J489" s="2">
        <v>7999</v>
      </c>
      <c r="K489" s="1">
        <v>0.44</v>
      </c>
      <c r="L489">
        <v>3.5</v>
      </c>
      <c r="M489" s="4">
        <v>37</v>
      </c>
      <c r="N489" t="s">
        <v>4002</v>
      </c>
      <c r="O489" t="str">
        <f t="shared" si="31"/>
        <v>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v>
      </c>
      <c r="P489" t="s">
        <v>4003</v>
      </c>
      <c r="Q489" t="s">
        <v>4004</v>
      </c>
      <c r="R489" t="s">
        <v>4005</v>
      </c>
      <c r="S489" t="s">
        <v>4006</v>
      </c>
      <c r="T489" t="s">
        <v>4007</v>
      </c>
      <c r="U489" t="s">
        <v>4008</v>
      </c>
      <c r="V489" t="s">
        <v>4009</v>
      </c>
    </row>
    <row r="490" spans="1:22" x14ac:dyDescent="0.25">
      <c r="A490" t="s">
        <v>4010</v>
      </c>
      <c r="B490" t="s">
        <v>4011</v>
      </c>
      <c r="C490" t="str">
        <f t="shared" si="28"/>
        <v>Elv Mobile Phone Mount Tabletop Holder for Phones and Tablets - Black</v>
      </c>
      <c r="D490" t="str" cm="1">
        <f t="array" ref="D490">PROPER(_xlfn.TEXTJOIN(" ", TRUE, INDEX(_xlfn.FILTERXML("&lt;t&gt;&lt;s&gt;" &amp; SUBSTITUTE(C490," ","&lt;/s&gt;&lt;s&gt;") &amp; "&lt;/s&gt;&lt;/t&gt;", "//s"), _xlfn.SEQUENCE(4))))</f>
        <v>Elv Mobile Phone Mount</v>
      </c>
      <c r="E490" t="str">
        <f t="shared" si="29"/>
        <v>for Phones and Tablets - Black</v>
      </c>
      <c r="F490" t="s">
        <v>3445</v>
      </c>
      <c r="G490" t="str">
        <f t="shared" si="30"/>
        <v>Stands</v>
      </c>
      <c r="H490" s="7" t="str">
        <f t="array" aca="1" ref="H490" ca="1">_xlfn.TEXTJOIN("", TRUE, IF((ROW(INDIRECT("1:" &amp; LEN(G490)))&gt;1) * (CODE(MID(G490, ROW(INDIRECT("1:" &amp; LEN(G490))), 1))&gt;=65) * (CODE(MID(G490, ROW(INDIRECT("1:" &amp; LEN(G490))), 1))&lt;=90), " " &amp; MID(G490, ROW(INDIRECT("1:" &amp; LEN(G490))), 1), MID(G490, ROW(INDIRECT("1:" &amp; LEN(G490))), 1)))</f>
        <v>Stands</v>
      </c>
      <c r="I490">
        <v>89</v>
      </c>
      <c r="J490">
        <v>599</v>
      </c>
      <c r="K490" s="1">
        <v>0.85</v>
      </c>
      <c r="L490">
        <v>4.3</v>
      </c>
      <c r="M490" s="4">
        <v>2351</v>
      </c>
      <c r="N490" t="s">
        <v>4012</v>
      </c>
      <c r="O490" t="str">
        <f t="shared" si="31"/>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v>
      </c>
      <c r="P490" t="s">
        <v>4013</v>
      </c>
      <c r="Q490" t="s">
        <v>4014</v>
      </c>
      <c r="R490" t="s">
        <v>4015</v>
      </c>
      <c r="S490" t="s">
        <v>4016</v>
      </c>
      <c r="T490" t="s">
        <v>4017</v>
      </c>
      <c r="U490" t="s">
        <v>4018</v>
      </c>
      <c r="V490" t="s">
        <v>4019</v>
      </c>
    </row>
    <row r="491" spans="1:22" x14ac:dyDescent="0.25">
      <c r="A491" t="s">
        <v>4020</v>
      </c>
      <c r="B491" t="s">
        <v>4021</v>
      </c>
      <c r="C491" t="str">
        <f t="shared" si="28"/>
        <v>iQOO Z6 44W by vivo (Raven Black, 6GB RAM, 128GB Storage) | 6.44" FHD+ AMOLED Display | 50% Charge in just 27 mins | in-Display Fingerprint Scanning</v>
      </c>
      <c r="D491" t="str" cm="1">
        <f t="array" ref="D491">PROPER(_xlfn.TEXTJOIN(" ", TRUE, INDEX(_xlfn.FILTERXML("&lt;t&gt;&lt;s&gt;" &amp; SUBSTITUTE(C491," ","&lt;/s&gt;&lt;s&gt;") &amp; "&lt;/s&gt;&lt;/t&gt;", "//s"), _xlfn.SEQUENCE(4))))</f>
        <v>Iqoo Z6 44W By</v>
      </c>
      <c r="E491" t="str">
        <f t="shared" si="29"/>
        <v>Black, 6GB RAM, 128GB Storage) | 6.44" FHD+ AMOLED Display | 50% Charge in just 27 mins | in-Display Fingerprint Scanning</v>
      </c>
      <c r="F491" t="s">
        <v>2950</v>
      </c>
      <c r="G491" t="str">
        <f t="shared" si="30"/>
        <v>Smartphones</v>
      </c>
      <c r="H491" s="7" t="str">
        <f t="array" aca="1" ref="H491" ca="1">_xlfn.TEXTJOIN("", TRUE, IF((ROW(INDIRECT("1:" &amp; LEN(G491)))&gt;1) * (CODE(MID(G491, ROW(INDIRECT("1:" &amp; LEN(G491))), 1))&gt;=65) * (CODE(MID(G491, ROW(INDIRECT("1:" &amp; LEN(G491))), 1))&lt;=90), " " &amp; MID(G491, ROW(INDIRECT("1:" &amp; LEN(G491))), 1), MID(G491, ROW(INDIRECT("1:" &amp; LEN(G491))), 1)))</f>
        <v>Smartphones</v>
      </c>
      <c r="I491" s="2">
        <v>15499</v>
      </c>
      <c r="J491" s="2">
        <v>20999</v>
      </c>
      <c r="K491" s="1">
        <v>0.26</v>
      </c>
      <c r="L491">
        <v>4.0999999999999996</v>
      </c>
      <c r="M491" s="4">
        <v>19253</v>
      </c>
      <c r="N491" t="s">
        <v>3653</v>
      </c>
      <c r="O491" t="str">
        <f t="shared" si="31"/>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v>
      </c>
      <c r="P491" t="s">
        <v>3258</v>
      </c>
      <c r="Q491" t="s">
        <v>3259</v>
      </c>
      <c r="R491" t="s">
        <v>3260</v>
      </c>
      <c r="S491" t="s">
        <v>3261</v>
      </c>
      <c r="T491" t="s">
        <v>3262</v>
      </c>
      <c r="U491" t="s">
        <v>3705</v>
      </c>
      <c r="V491" t="s">
        <v>4022</v>
      </c>
    </row>
    <row r="492" spans="1:22" x14ac:dyDescent="0.25">
      <c r="A492" t="s">
        <v>4023</v>
      </c>
      <c r="B492" t="s">
        <v>4024</v>
      </c>
      <c r="C492" t="str">
        <f t="shared" si="28"/>
        <v>Redmi 11 Prime 5G (Meadow Green, 4GB RAM 64GB ROM) | Prime Design | MTK Dimensity 700 | 50 MP Dual Cam | 5000mAh | 7 Band 5G</v>
      </c>
      <c r="D492" t="str" cm="1">
        <f t="array" ref="D492">PROPER(_xlfn.TEXTJOIN(" ", TRUE, INDEX(_xlfn.FILTERXML("&lt;t&gt;&lt;s&gt;" &amp; SUBSTITUTE(C492," ","&lt;/s&gt;&lt;s&gt;") &amp; "&lt;/s&gt;&lt;/t&gt;", "//s"), _xlfn.SEQUENCE(4))))</f>
        <v>Redmi 11 Prime 5G</v>
      </c>
      <c r="E492" t="str">
        <f t="shared" si="29"/>
        <v>4GB RAM 64GB ROM) | Prime Design | MTK Dimensity 700 | 50 MP Dual Cam | 5000mAh | 7 Band 5G</v>
      </c>
      <c r="F492" t="s">
        <v>2950</v>
      </c>
      <c r="G492" t="str">
        <f t="shared" si="30"/>
        <v>Smartphones</v>
      </c>
      <c r="H492" s="7" t="str">
        <f t="array" aca="1" ref="H492" ca="1">_xlfn.TEXTJOIN("", TRUE, IF((ROW(INDIRECT("1:" &amp; LEN(G492)))&gt;1) * (CODE(MID(G492, ROW(INDIRECT("1:" &amp; LEN(G492))), 1))&gt;=65) * (CODE(MID(G492, ROW(INDIRECT("1:" &amp; LEN(G492))), 1))&lt;=90), " " &amp; MID(G492, ROW(INDIRECT("1:" &amp; LEN(G492))), 1), MID(G492, ROW(INDIRECT("1:" &amp; LEN(G492))), 1)))</f>
        <v>Smartphones</v>
      </c>
      <c r="I492" s="2">
        <v>13999</v>
      </c>
      <c r="J492" s="2">
        <v>15999</v>
      </c>
      <c r="K492" s="1">
        <v>0.13</v>
      </c>
      <c r="L492">
        <v>3.9</v>
      </c>
      <c r="M492" s="4">
        <v>2180</v>
      </c>
      <c r="N492" t="s">
        <v>4025</v>
      </c>
      <c r="O492" t="str">
        <f t="shared" si="31"/>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v>
      </c>
      <c r="P492" t="s">
        <v>4026</v>
      </c>
      <c r="Q492" t="s">
        <v>4027</v>
      </c>
      <c r="R492" t="s">
        <v>4028</v>
      </c>
      <c r="S492" t="s">
        <v>4029</v>
      </c>
      <c r="T492" t="s">
        <v>4030</v>
      </c>
      <c r="U492" t="s">
        <v>4031</v>
      </c>
      <c r="V492" t="s">
        <v>4032</v>
      </c>
    </row>
    <row r="493" spans="1:22" x14ac:dyDescent="0.25">
      <c r="A493" t="s">
        <v>4033</v>
      </c>
      <c r="B493" t="s">
        <v>4034</v>
      </c>
      <c r="C493" t="str">
        <f t="shared" si="28"/>
        <v>Noise Pulse Buzz 1.69" Bluetooth Calling Smart Watch with Call Function, 150 Watch Faces, 60 Sports Modes, Spo2 and Heart Rate Monitoring, Calling Smart Watch for Men and Women - Rose Pink</v>
      </c>
      <c r="D493" t="str" cm="1">
        <f t="array" ref="D493">PROPER(_xlfn.TEXTJOIN(" ", TRUE, INDEX(_xlfn.FILTERXML("&lt;t&gt;&lt;s&gt;" &amp; SUBSTITUTE(C493," ","&lt;/s&gt;&lt;s&gt;") &amp; "&lt;/s&gt;&lt;/t&gt;", "//s"), _xlfn.SEQUENCE(4))))</f>
        <v>Noise Pulse Buzz 1.69"</v>
      </c>
      <c r="E493" t="str">
        <f t="shared" si="29"/>
        <v>Smart Watch with Call Function, 150 Watch Faces, 60 Sports Modes, Spo2 and Heart Rate Monitoring, Calling Smart Watch for Men and Women - Rose Pink</v>
      </c>
      <c r="F493" t="s">
        <v>2910</v>
      </c>
      <c r="G493" t="str">
        <f t="shared" si="30"/>
        <v>SmartWatches</v>
      </c>
      <c r="H493" s="7" t="str">
        <f t="array" aca="1" ref="H493" ca="1">_xlfn.TEXTJOIN("", TRUE, IF((ROW(INDIRECT("1:" &amp; LEN(G493)))&gt;1) * (CODE(MID(G493, ROW(INDIRECT("1:" &amp; LEN(G493))), 1))&gt;=65) * (CODE(MID(G493, ROW(INDIRECT("1:" &amp; LEN(G493))), 1))&lt;=90), " " &amp; MID(G493, ROW(INDIRECT("1:" &amp; LEN(G493))), 1), MID(G493, ROW(INDIRECT("1:" &amp; LEN(G493))), 1)))</f>
        <v>Smart Watches</v>
      </c>
      <c r="I493" s="2">
        <v>1999</v>
      </c>
      <c r="J493" s="2">
        <v>4999</v>
      </c>
      <c r="K493" s="1">
        <v>0.6</v>
      </c>
      <c r="L493">
        <v>3.9</v>
      </c>
      <c r="M493" s="4">
        <v>7571</v>
      </c>
      <c r="N493" t="s">
        <v>4035</v>
      </c>
      <c r="O493" t="str">
        <f t="shared" si="31"/>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v>
      </c>
      <c r="P493" t="s">
        <v>4036</v>
      </c>
      <c r="Q493" t="s">
        <v>4037</v>
      </c>
      <c r="R493" t="s">
        <v>4038</v>
      </c>
      <c r="S493" t="s">
        <v>4039</v>
      </c>
      <c r="T493" t="s">
        <v>4040</v>
      </c>
      <c r="U493" t="s">
        <v>4041</v>
      </c>
      <c r="V493" t="s">
        <v>4042</v>
      </c>
    </row>
    <row r="494" spans="1:22" x14ac:dyDescent="0.25">
      <c r="A494" t="s">
        <v>4043</v>
      </c>
      <c r="B494" t="s">
        <v>4044</v>
      </c>
      <c r="C494" t="str">
        <f t="shared" si="28"/>
        <v>PTron Newly Launched Force X10 Bluetooth Calling Smartwatch with 1.7" Full Touch Display, Real Heart Rate Monitor, SpO2, Watch Faces, 5 Days Runtime, Health Fitness Trackers and IP68 Waterproof (Black)</v>
      </c>
      <c r="D494" t="str" cm="1">
        <f t="array" ref="D494">PROPER(_xlfn.TEXTJOIN(" ", TRUE, INDEX(_xlfn.FILTERXML("&lt;t&gt;&lt;s&gt;" &amp; SUBSTITUTE(C494," ","&lt;/s&gt;&lt;s&gt;") &amp; "&lt;/s&gt;&lt;/t&gt;", "//s"), _xlfn.SEQUENCE(4))))</f>
        <v>Ptron Newly Launched Force</v>
      </c>
      <c r="E494" t="str">
        <f t="shared" si="29"/>
        <v>Calling Smartwatch with 1.7" Full Touch Display, Real Heart Rate Monitor, SpO2, Watch Faces, 5 Days Runtime, Health Fitness Trackers and IP68 Waterproof (Black)</v>
      </c>
      <c r="F494" t="s">
        <v>2910</v>
      </c>
      <c r="G494" t="str">
        <f t="shared" si="30"/>
        <v>SmartWatches</v>
      </c>
      <c r="H494" s="7" t="str">
        <f t="array" aca="1" ref="H494" ca="1">_xlfn.TEXTJOIN("", TRUE, IF((ROW(INDIRECT("1:" &amp; LEN(G494)))&gt;1) * (CODE(MID(G494, ROW(INDIRECT("1:" &amp; LEN(G494))), 1))&gt;=65) * (CODE(MID(G494, ROW(INDIRECT("1:" &amp; LEN(G494))), 1))&lt;=90), " " &amp; MID(G494, ROW(INDIRECT("1:" &amp; LEN(G494))), 1), MID(G494, ROW(INDIRECT("1:" &amp; LEN(G494))), 1)))</f>
        <v>Smart Watches</v>
      </c>
      <c r="I494" s="2">
        <v>1399</v>
      </c>
      <c r="J494" s="2">
        <v>5999</v>
      </c>
      <c r="K494" s="1">
        <v>0.77</v>
      </c>
      <c r="L494">
        <v>3.3</v>
      </c>
      <c r="M494" s="4">
        <v>4415</v>
      </c>
      <c r="N494" t="s">
        <v>4045</v>
      </c>
      <c r="O494" t="str">
        <f t="shared" si="31"/>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v>
      </c>
      <c r="P494" t="s">
        <v>3846</v>
      </c>
      <c r="Q494" t="s">
        <v>3847</v>
      </c>
      <c r="R494" t="s">
        <v>3848</v>
      </c>
      <c r="S494" t="s">
        <v>3849</v>
      </c>
      <c r="T494" t="s">
        <v>3850</v>
      </c>
      <c r="U494" t="s">
        <v>4046</v>
      </c>
      <c r="V494" t="s">
        <v>4047</v>
      </c>
    </row>
    <row r="495" spans="1:22" x14ac:dyDescent="0.25">
      <c r="A495" t="s">
        <v>4048</v>
      </c>
      <c r="B495" t="s">
        <v>4049</v>
      </c>
      <c r="C495" t="str">
        <f t="shared" si="28"/>
        <v>Portronics CLAMP X Car-Vent Mobile Holder 360 Degree Rotational(Black)</v>
      </c>
      <c r="D495" t="str" cm="1">
        <f t="array" ref="D495">PROPER(_xlfn.TEXTJOIN(" ", TRUE, INDEX(_xlfn.FILTERXML("&lt;t&gt;&lt;s&gt;" &amp; SUBSTITUTE(C495," ","&lt;/s&gt;&lt;s&gt;") &amp; "&lt;/s&gt;&lt;/t&gt;", "//s"), _xlfn.SEQUENCE(4))))</f>
        <v>Portronics Clamp X Car-Vent</v>
      </c>
      <c r="E495" t="str">
        <f t="shared" si="29"/>
        <v>360 Degree Rotational(Black)</v>
      </c>
      <c r="F495" t="s">
        <v>3109</v>
      </c>
      <c r="G495" t="str">
        <f t="shared" si="30"/>
        <v>Cradles</v>
      </c>
      <c r="H495" s="7" t="str">
        <f t="array" aca="1" ref="H495" ca="1">_xlfn.TEXTJOIN("", TRUE, IF((ROW(INDIRECT("1:" &amp; LEN(G495)))&gt;1) * (CODE(MID(G495, ROW(INDIRECT("1:" &amp; LEN(G495))), 1))&gt;=65) * (CODE(MID(G495, ROW(INDIRECT("1:" &amp; LEN(G495))), 1))&lt;=90), " " &amp; MID(G495, ROW(INDIRECT("1:" &amp; LEN(G495))), 1), MID(G495, ROW(INDIRECT("1:" &amp; LEN(G495))), 1)))</f>
        <v>Cradles</v>
      </c>
      <c r="I495">
        <v>599</v>
      </c>
      <c r="J495">
        <v>999</v>
      </c>
      <c r="K495" s="1">
        <v>0.4</v>
      </c>
      <c r="L495">
        <v>4</v>
      </c>
      <c r="M495" s="4">
        <v>18654</v>
      </c>
      <c r="N495" t="s">
        <v>4050</v>
      </c>
      <c r="O495" t="str">
        <f t="shared" si="31"/>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v>
      </c>
      <c r="P495" t="s">
        <v>4051</v>
      </c>
      <c r="Q495" t="s">
        <v>4052</v>
      </c>
      <c r="R495" t="s">
        <v>4053</v>
      </c>
      <c r="S495" t="s">
        <v>4054</v>
      </c>
      <c r="T495" t="s">
        <v>4055</v>
      </c>
      <c r="U495" t="s">
        <v>4056</v>
      </c>
      <c r="V495" t="s">
        <v>4057</v>
      </c>
    </row>
    <row r="496" spans="1:22" x14ac:dyDescent="0.25">
      <c r="A496" t="s">
        <v>4058</v>
      </c>
      <c r="B496" t="s">
        <v>4059</v>
      </c>
      <c r="C496" t="str">
        <f t="shared" si="28"/>
        <v>pTron Volta Dual Port 12W Smart USB Charger Adapter, Multi-Layer Protection, Made in India, BIS Certified, Fast Charging Power Adaptor Without Cable for All iOS and Android Devices (Black)</v>
      </c>
      <c r="D496" t="str" cm="1">
        <f t="array" ref="D496">PROPER(_xlfn.TEXTJOIN(" ", TRUE, INDEX(_xlfn.FILTERXML("&lt;t&gt;&lt;s&gt;" &amp; SUBSTITUTE(C496," ","&lt;/s&gt;&lt;s&gt;") &amp; "&lt;/s&gt;&lt;/t&gt;", "//s"), _xlfn.SEQUENCE(4))))</f>
        <v>Ptron Volta Dual Port</v>
      </c>
      <c r="E496" t="str">
        <f t="shared" si="29"/>
        <v>USB Charger Adapter, Multi-Layer Protection, Made in India, BIS Certified, Fast Charging Power Adaptor Without Cable for All iOS and Android Devices (Black)</v>
      </c>
      <c r="F496" t="s">
        <v>3120</v>
      </c>
      <c r="G496" t="str">
        <f t="shared" si="30"/>
        <v>WallChargers</v>
      </c>
      <c r="H496" s="7" t="str">
        <f t="array" aca="1" ref="H496" ca="1">_xlfn.TEXTJOIN("", TRUE, IF((ROW(INDIRECT("1:" &amp; LEN(G496)))&gt;1) * (CODE(MID(G496, ROW(INDIRECT("1:" &amp; LEN(G496))), 1))&gt;=65) * (CODE(MID(G496, ROW(INDIRECT("1:" &amp; LEN(G496))), 1))&lt;=90), " " &amp; MID(G496, ROW(INDIRECT("1:" &amp; LEN(G496))), 1), MID(G496, ROW(INDIRECT("1:" &amp; LEN(G496))), 1)))</f>
        <v>Wall Chargers</v>
      </c>
      <c r="I496">
        <v>199</v>
      </c>
      <c r="J496" s="2">
        <v>1099</v>
      </c>
      <c r="K496" s="1">
        <v>0.82</v>
      </c>
      <c r="L496">
        <v>4</v>
      </c>
      <c r="M496" s="4">
        <v>3197</v>
      </c>
      <c r="N496" t="s">
        <v>4060</v>
      </c>
      <c r="O496" t="str">
        <f t="shared" si="31"/>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v>
      </c>
      <c r="P496" t="s">
        <v>4061</v>
      </c>
      <c r="Q496" t="s">
        <v>4062</v>
      </c>
      <c r="R496" t="s">
        <v>4063</v>
      </c>
      <c r="S496" t="s">
        <v>4064</v>
      </c>
      <c r="T496" t="s">
        <v>4065</v>
      </c>
      <c r="U496" t="s">
        <v>4066</v>
      </c>
      <c r="V496" t="s">
        <v>4067</v>
      </c>
    </row>
    <row r="497" spans="1:22" x14ac:dyDescent="0.25">
      <c r="A497" t="s">
        <v>4068</v>
      </c>
      <c r="B497" t="s">
        <v>4069</v>
      </c>
      <c r="C497" t="str">
        <f t="shared" si="28"/>
        <v>boAt Flash Edition Smart Watch with Activity Tracker, Multiple Sports Modes, 1.3" Screen, 170+ Watch Faces, Sleep Monitor, Gesture, Camera and Music Control, IP68 and 7 Days Battery Life(Lightning Black)</v>
      </c>
      <c r="D497" t="str" cm="1">
        <f t="array" ref="D497">PROPER(_xlfn.TEXTJOIN(" ", TRUE, INDEX(_xlfn.FILTERXML("&lt;t&gt;&lt;s&gt;" &amp; SUBSTITUTE(C497," ","&lt;/s&gt;&lt;s&gt;") &amp; "&lt;/s&gt;&lt;/t&gt;", "//s"), _xlfn.SEQUENCE(4))))</f>
        <v>Boat Flash Edition Smart</v>
      </c>
      <c r="E497" t="str">
        <f t="shared" si="29"/>
        <v>Activity Tracker, Multiple Sports Modes, 1.3" Screen, 170+ Watch Faces, Sleep Monitor, Gesture, Camera and Music Control, IP68 and 7 Days Battery Life(Lightning Black)</v>
      </c>
      <c r="F497" t="s">
        <v>2910</v>
      </c>
      <c r="G497" t="str">
        <f t="shared" si="30"/>
        <v>SmartWatches</v>
      </c>
      <c r="H497" s="7" t="str">
        <f t="array" aca="1" ref="H497" ca="1">_xlfn.TEXTJOIN("", TRUE, IF((ROW(INDIRECT("1:" &amp; LEN(G497)))&gt;1) * (CODE(MID(G497, ROW(INDIRECT("1:" &amp; LEN(G497))), 1))&gt;=65) * (CODE(MID(G497, ROW(INDIRECT("1:" &amp; LEN(G497))), 1))&lt;=90), " " &amp; MID(G497, ROW(INDIRECT("1:" &amp; LEN(G497))), 1), MID(G497, ROW(INDIRECT("1:" &amp; LEN(G497))), 1)))</f>
        <v>Smart Watches</v>
      </c>
      <c r="I497" s="2">
        <v>1799</v>
      </c>
      <c r="J497" s="2">
        <v>6990</v>
      </c>
      <c r="K497" s="1">
        <v>0.74</v>
      </c>
      <c r="L497">
        <v>4</v>
      </c>
      <c r="M497" s="4">
        <v>26880</v>
      </c>
      <c r="N497" t="s">
        <v>4070</v>
      </c>
      <c r="O497" t="str">
        <f t="shared" si="31"/>
        <v>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v>
      </c>
      <c r="P497" t="s">
        <v>4071</v>
      </c>
      <c r="Q497" t="s">
        <v>4072</v>
      </c>
      <c r="R497" t="s">
        <v>4073</v>
      </c>
      <c r="S497" t="s">
        <v>4074</v>
      </c>
      <c r="T497" t="s">
        <v>4075</v>
      </c>
      <c r="U497" t="s">
        <v>4076</v>
      </c>
      <c r="V497" t="s">
        <v>4077</v>
      </c>
    </row>
    <row r="498" spans="1:22" x14ac:dyDescent="0.25">
      <c r="A498" t="s">
        <v>4078</v>
      </c>
      <c r="B498" t="s">
        <v>4079</v>
      </c>
      <c r="C498" t="str">
        <f t="shared" si="28"/>
        <v>boAt Wave Lite Smartwatch with 1.69 Inches(4.29cm) HD Display, Heart Rate and SpO2 Level Monitor, Multiple Watch Faces, Activity Tracker, Multiple Sports Modes and IP68 (Scarlet Red)</v>
      </c>
      <c r="D498" t="str" cm="1">
        <f t="array" ref="D498">PROPER(_xlfn.TEXTJOIN(" ", TRUE, INDEX(_xlfn.FILTERXML("&lt;t&gt;&lt;s&gt;" &amp; SUBSTITUTE(C498," ","&lt;/s&gt;&lt;s&gt;") &amp; "&lt;/s&gt;&lt;/t&gt;", "//s"), _xlfn.SEQUENCE(4))))</f>
        <v>Boat Wave Lite Smartwatch</v>
      </c>
      <c r="E498" t="str">
        <f t="shared" si="29"/>
        <v>Inches(4.29cm) HD Display, Heart Rate and SpO2 Level Monitor, Multiple Watch Faces, Activity Tracker, Multiple Sports Modes and IP68 (Scarlet Red)</v>
      </c>
      <c r="F498" t="s">
        <v>2910</v>
      </c>
      <c r="G498" t="str">
        <f t="shared" si="30"/>
        <v>SmartWatches</v>
      </c>
      <c r="H498" s="7" t="str">
        <f t="array" aca="1" ref="H498" ca="1">_xlfn.TEXTJOIN("", TRUE, IF((ROW(INDIRECT("1:" &amp; LEN(G498)))&gt;1) * (CODE(MID(G498, ROW(INDIRECT("1:" &amp; LEN(G498))), 1))&gt;=65) * (CODE(MID(G498, ROW(INDIRECT("1:" &amp; LEN(G498))), 1))&lt;=90), " " &amp; MID(G498, ROW(INDIRECT("1:" &amp; LEN(G498))), 1), MID(G498, ROW(INDIRECT("1:" &amp; LEN(G498))), 1)))</f>
        <v>Smart Watches</v>
      </c>
      <c r="I498" s="2">
        <v>1499</v>
      </c>
      <c r="J498" s="2">
        <v>6990</v>
      </c>
      <c r="K498" s="1">
        <v>0.79</v>
      </c>
      <c r="L498">
        <v>3.9</v>
      </c>
      <c r="M498" s="4">
        <v>21796</v>
      </c>
      <c r="N498" t="s">
        <v>3015</v>
      </c>
      <c r="O498" t="str">
        <f t="shared" si="31"/>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v>
      </c>
      <c r="P498" t="s">
        <v>3016</v>
      </c>
      <c r="Q498" t="s">
        <v>3017</v>
      </c>
      <c r="R498" t="s">
        <v>3018</v>
      </c>
      <c r="S498" t="s">
        <v>3019</v>
      </c>
      <c r="T498" t="s">
        <v>3020</v>
      </c>
      <c r="U498" t="s">
        <v>4080</v>
      </c>
      <c r="V498" t="s">
        <v>4081</v>
      </c>
    </row>
    <row r="499" spans="1:22" x14ac:dyDescent="0.25">
      <c r="A499" t="s">
        <v>4082</v>
      </c>
      <c r="B499" t="s">
        <v>4083</v>
      </c>
      <c r="C499" t="str">
        <f t="shared" si="28"/>
        <v>iQOO Z6 Pro 5G by vivo (Phantom Dusk, 8GB RAM, 128GB Storage) | Snapdragon 778G 5G | 66W FlashCharge | 1300 nits Peak Brightness | HDR10+</v>
      </c>
      <c r="D499" t="str" cm="1">
        <f t="array" ref="D499">PROPER(_xlfn.TEXTJOIN(" ", TRUE, INDEX(_xlfn.FILTERXML("&lt;t&gt;&lt;s&gt;" &amp; SUBSTITUTE(C499," ","&lt;/s&gt;&lt;s&gt;") &amp; "&lt;/s&gt;&lt;/t&gt;", "//s"), _xlfn.SEQUENCE(4))))</f>
        <v>Iqoo Z6 Pro 5G</v>
      </c>
      <c r="E499" t="str">
        <f t="shared" si="29"/>
        <v>(Phantom Dusk, 8GB RAM, 128GB Storage) | Snapdragon 778G 5G | 66W FlashCharge | 1300 nits Peak Brightness | HDR10+</v>
      </c>
      <c r="F499" t="s">
        <v>2950</v>
      </c>
      <c r="G499" t="str">
        <f t="shared" si="30"/>
        <v>Smartphones</v>
      </c>
      <c r="H499" s="7" t="str">
        <f t="array" aca="1" ref="H499" ca="1">_xlfn.TEXTJOIN("", TRUE, IF((ROW(INDIRECT("1:" &amp; LEN(G499)))&gt;1) * (CODE(MID(G499, ROW(INDIRECT("1:" &amp; LEN(G499))), 1))&gt;=65) * (CODE(MID(G499, ROW(INDIRECT("1:" &amp; LEN(G499))), 1))&lt;=90), " " &amp; MID(G499, ROW(INDIRECT("1:" &amp; LEN(G499))), 1), MID(G499, ROW(INDIRECT("1:" &amp; LEN(G499))), 1)))</f>
        <v>Smartphones</v>
      </c>
      <c r="I499" s="2">
        <v>20999</v>
      </c>
      <c r="J499" s="2">
        <v>29990</v>
      </c>
      <c r="K499" s="1">
        <v>0.3</v>
      </c>
      <c r="L499">
        <v>4.3</v>
      </c>
      <c r="M499" s="4">
        <v>9499</v>
      </c>
      <c r="N499" t="s">
        <v>3749</v>
      </c>
      <c r="O499" t="str">
        <f t="shared" si="31"/>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v>
      </c>
      <c r="P499" t="s">
        <v>3750</v>
      </c>
      <c r="Q499" t="s">
        <v>3751</v>
      </c>
      <c r="R499" t="s">
        <v>3752</v>
      </c>
      <c r="S499" t="s">
        <v>3753</v>
      </c>
      <c r="T499" t="s">
        <v>3754</v>
      </c>
      <c r="U499" t="s">
        <v>4084</v>
      </c>
      <c r="V499" t="s">
        <v>4085</v>
      </c>
    </row>
    <row r="500" spans="1:22" x14ac:dyDescent="0.25">
      <c r="A500" t="s">
        <v>4086</v>
      </c>
      <c r="B500" t="s">
        <v>4087</v>
      </c>
      <c r="C500" t="str">
        <f t="shared" si="28"/>
        <v>Samsung Galaxy M32 Prime Edition (Light Blue, 4GB RAM, 64GB)</v>
      </c>
      <c r="D500" t="str" cm="1">
        <f t="array" ref="D500">PROPER(_xlfn.TEXTJOIN(" ", TRUE, INDEX(_xlfn.FILTERXML("&lt;t&gt;&lt;s&gt;" &amp; SUBSTITUTE(C500," ","&lt;/s&gt;&lt;s&gt;") &amp; "&lt;/s&gt;&lt;/t&gt;", "//s"), _xlfn.SEQUENCE(4))))</f>
        <v>Samsung Galaxy M32 Prime</v>
      </c>
      <c r="E500" t="str">
        <f t="shared" si="29"/>
        <v>Blue, 4GB RAM, 64GB)</v>
      </c>
      <c r="F500" t="s">
        <v>2950</v>
      </c>
      <c r="G500" t="str">
        <f t="shared" si="30"/>
        <v>Smartphones</v>
      </c>
      <c r="H500" s="7" t="str">
        <f t="array" aca="1" ref="H500" ca="1">_xlfn.TEXTJOIN("", TRUE, IF((ROW(INDIRECT("1:" &amp; LEN(G500)))&gt;1) * (CODE(MID(G500, ROW(INDIRECT("1:" &amp; LEN(G500))), 1))&gt;=65) * (CODE(MID(G500, ROW(INDIRECT("1:" &amp; LEN(G500))), 1))&lt;=90), " " &amp; MID(G500, ROW(INDIRECT("1:" &amp; LEN(G500))), 1), MID(G500, ROW(INDIRECT("1:" &amp; LEN(G500))), 1)))</f>
        <v>Smartphones</v>
      </c>
      <c r="I500" s="2">
        <v>12999</v>
      </c>
      <c r="J500" s="2">
        <v>13499</v>
      </c>
      <c r="K500" s="1">
        <v>0.04</v>
      </c>
      <c r="L500">
        <v>4.0999999999999996</v>
      </c>
      <c r="M500" s="4">
        <v>56098</v>
      </c>
      <c r="N500" t="s">
        <v>4088</v>
      </c>
      <c r="O500" t="str">
        <f t="shared" si="31"/>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v>
      </c>
      <c r="P500" t="s">
        <v>4089</v>
      </c>
      <c r="Q500" t="s">
        <v>4090</v>
      </c>
      <c r="R500" t="s">
        <v>4091</v>
      </c>
      <c r="S500" t="s">
        <v>4092</v>
      </c>
      <c r="T500" t="s">
        <v>4093</v>
      </c>
      <c r="U500" t="s">
        <v>4094</v>
      </c>
      <c r="V500" t="s">
        <v>4095</v>
      </c>
    </row>
    <row r="501" spans="1:22" x14ac:dyDescent="0.25">
      <c r="A501" t="s">
        <v>4096</v>
      </c>
      <c r="B501" t="s">
        <v>4097</v>
      </c>
      <c r="C501" t="str">
        <f t="shared" si="28"/>
        <v>Redmi Note 11T 5G (Matte Black, 6GB RAM, 128GB ROM)| Dimensity 810 5G | 33W Pro Fast Charging | Charger Included | Additional Exchange Offers|Get 2 Months of YouTube Premium Free!</v>
      </c>
      <c r="D501" t="str" cm="1">
        <f t="array" ref="D501">PROPER(_xlfn.TEXTJOIN(" ", TRUE, INDEX(_xlfn.FILTERXML("&lt;t&gt;&lt;s&gt;" &amp; SUBSTITUTE(C501," ","&lt;/s&gt;&lt;s&gt;") &amp; "&lt;/s&gt;&lt;/t&gt;", "//s"), _xlfn.SEQUENCE(4))))</f>
        <v>Redmi Note 11T 5G</v>
      </c>
      <c r="E501" t="str">
        <f t="shared" si="29"/>
        <v>6GB RAM, 128GB ROM)| Dimensity 810 5G | 33W Pro Fast Charging | Charger Included | Additional Exchange Offers|Get 2 Months of YouTube Premium Free!</v>
      </c>
      <c r="F501" t="s">
        <v>2950</v>
      </c>
      <c r="G501" t="str">
        <f t="shared" si="30"/>
        <v>Smartphones</v>
      </c>
      <c r="H501" s="7" t="str">
        <f t="array" aca="1" ref="H501" ca="1">_xlfn.TEXTJOIN("", TRUE, IF((ROW(INDIRECT("1:" &amp; LEN(G501)))&gt;1) * (CODE(MID(G501, ROW(INDIRECT("1:" &amp; LEN(G501))), 1))&gt;=65) * (CODE(MID(G501, ROW(INDIRECT("1:" &amp; LEN(G501))), 1))&lt;=90), " " &amp; MID(G501, ROW(INDIRECT("1:" &amp; LEN(G501))), 1), MID(G501, ROW(INDIRECT("1:" &amp; LEN(G501))), 1)))</f>
        <v>Smartphones</v>
      </c>
      <c r="I501" s="2">
        <v>16999</v>
      </c>
      <c r="J501" s="2">
        <v>20999</v>
      </c>
      <c r="K501" s="1">
        <v>0.19</v>
      </c>
      <c r="L501">
        <v>4.0999999999999996</v>
      </c>
      <c r="M501" s="4">
        <v>31822</v>
      </c>
      <c r="N501" t="s">
        <v>4098</v>
      </c>
      <c r="O501" t="str">
        <f t="shared" si="31"/>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v>
      </c>
      <c r="P501" t="s">
        <v>4099</v>
      </c>
      <c r="Q501" t="s">
        <v>4100</v>
      </c>
      <c r="R501" t="s">
        <v>4101</v>
      </c>
      <c r="S501" t="s">
        <v>4102</v>
      </c>
      <c r="T501" t="s">
        <v>4103</v>
      </c>
      <c r="U501" t="s">
        <v>4104</v>
      </c>
      <c r="V501" t="s">
        <v>4105</v>
      </c>
    </row>
    <row r="502" spans="1:22" x14ac:dyDescent="0.25">
      <c r="A502" t="s">
        <v>4106</v>
      </c>
      <c r="B502" t="s">
        <v>4107</v>
      </c>
      <c r="C502" t="str">
        <f t="shared" si="28"/>
        <v>iQOO Z6 Pro 5G by vivo (Legion Sky, 6GB RAM, 128GB Storage) | Snapdragon 778G 5G | 66W FlashCharge | 1300 nits Peak Brightness | HDR10+</v>
      </c>
      <c r="D502" t="str" cm="1">
        <f t="array" ref="D502">PROPER(_xlfn.TEXTJOIN(" ", TRUE, INDEX(_xlfn.FILTERXML("&lt;t&gt;&lt;s&gt;" &amp; SUBSTITUTE(C502," ","&lt;/s&gt;&lt;s&gt;") &amp; "&lt;/s&gt;&lt;/t&gt;", "//s"), _xlfn.SEQUENCE(4))))</f>
        <v>Iqoo Z6 Pro 5G</v>
      </c>
      <c r="E502" t="str">
        <f t="shared" si="29"/>
        <v>(Legion Sky, 6GB RAM, 128GB Storage) | Snapdragon 778G 5G | 66W FlashCharge | 1300 nits Peak Brightness | HDR10+</v>
      </c>
      <c r="F502" t="s">
        <v>2950</v>
      </c>
      <c r="G502" t="str">
        <f t="shared" si="30"/>
        <v>Smartphones</v>
      </c>
      <c r="H502" s="7" t="str">
        <f t="array" aca="1" ref="H502" ca="1">_xlfn.TEXTJOIN("", TRUE, IF((ROW(INDIRECT("1:" &amp; LEN(G502)))&gt;1) * (CODE(MID(G502, ROW(INDIRECT("1:" &amp; LEN(G502))), 1))&gt;=65) * (CODE(MID(G502, ROW(INDIRECT("1:" &amp; LEN(G502))), 1))&lt;=90), " " &amp; MID(G502, ROW(INDIRECT("1:" &amp; LEN(G502))), 1), MID(G502, ROW(INDIRECT("1:" &amp; LEN(G502))), 1)))</f>
        <v>Smartphones</v>
      </c>
      <c r="I502" s="2">
        <v>19999</v>
      </c>
      <c r="J502" s="2">
        <v>27990</v>
      </c>
      <c r="K502" s="1">
        <v>0.28999999999999998</v>
      </c>
      <c r="L502">
        <v>4.3</v>
      </c>
      <c r="M502" s="4">
        <v>9499</v>
      </c>
      <c r="N502" t="s">
        <v>4108</v>
      </c>
      <c r="O502" t="str">
        <f t="shared" si="31"/>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v>
      </c>
      <c r="P502" t="s">
        <v>3750</v>
      </c>
      <c r="Q502" t="s">
        <v>3751</v>
      </c>
      <c r="R502" t="s">
        <v>3752</v>
      </c>
      <c r="S502" t="s">
        <v>3753</v>
      </c>
      <c r="T502" t="s">
        <v>3754</v>
      </c>
      <c r="U502" t="s">
        <v>3755</v>
      </c>
      <c r="V502" t="s">
        <v>4109</v>
      </c>
    </row>
    <row r="503" spans="1:22" x14ac:dyDescent="0.25">
      <c r="A503" t="s">
        <v>4110</v>
      </c>
      <c r="B503" t="s">
        <v>12989</v>
      </c>
      <c r="C503" t="str">
        <f t="shared" si="28"/>
        <v>Redmi Note 11 (Horizon Blue, 6GB RAM, 64GB Storage)|90Hz FHD+ AMOLED Display | Qualcomm Snapdragon‚Ñ¢ 680-6nm | 33W Charger Included</v>
      </c>
      <c r="D503" t="str" cm="1">
        <f t="array" ref="D503">PROPER(_xlfn.TEXTJOIN(" ", TRUE, INDEX(_xlfn.FILTERXML("&lt;t&gt;&lt;s&gt;" &amp; SUBSTITUTE(C503," ","&lt;/s&gt;&lt;s&gt;") &amp; "&lt;/s&gt;&lt;/t&gt;", "//s"), _xlfn.SEQUENCE(4))))</f>
        <v>Redmi Note 11 (Horizon</v>
      </c>
      <c r="E503" t="str">
        <f t="shared" si="29"/>
        <v>RAM, 64GB Storage)|90Hz FHD+ AMOLED Display | Qualcomm Snapdragon‚Ñ¢ 680-6nm | 33W Charger Included</v>
      </c>
      <c r="F503" t="s">
        <v>2950</v>
      </c>
      <c r="G503" t="str">
        <f t="shared" si="30"/>
        <v>Smartphones</v>
      </c>
      <c r="H503" s="7" t="str">
        <f t="array" aca="1" ref="H503" ca="1">_xlfn.TEXTJOIN("", TRUE, IF((ROW(INDIRECT("1:" &amp; LEN(G503)))&gt;1) * (CODE(MID(G503, ROW(INDIRECT("1:" &amp; LEN(G503))), 1))&gt;=65) * (CODE(MID(G503, ROW(INDIRECT("1:" &amp; LEN(G503))), 1))&lt;=90), " " &amp; MID(G503, ROW(INDIRECT("1:" &amp; LEN(G503))), 1), MID(G503, ROW(INDIRECT("1:" &amp; LEN(G503))), 1)))</f>
        <v>Smartphones</v>
      </c>
      <c r="I503" s="2">
        <v>12999</v>
      </c>
      <c r="J503" s="2">
        <v>18999</v>
      </c>
      <c r="K503" s="1">
        <v>0.32</v>
      </c>
      <c r="L503">
        <v>4.0999999999999996</v>
      </c>
      <c r="M503" s="4">
        <v>50772</v>
      </c>
      <c r="N503" t="s">
        <v>4111</v>
      </c>
      <c r="O503" t="str">
        <f t="shared" si="31"/>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v>
      </c>
      <c r="P503" t="s">
        <v>3599</v>
      </c>
      <c r="Q503" t="s">
        <v>3600</v>
      </c>
      <c r="R503" t="s">
        <v>3601</v>
      </c>
      <c r="S503" t="s">
        <v>3602</v>
      </c>
      <c r="T503" t="s">
        <v>3603</v>
      </c>
      <c r="U503" t="s">
        <v>4112</v>
      </c>
      <c r="V503" t="s">
        <v>4113</v>
      </c>
    </row>
    <row r="504" spans="1:22" x14ac:dyDescent="0.25">
      <c r="A504" t="s">
        <v>4114</v>
      </c>
      <c r="B504" t="s">
        <v>4115</v>
      </c>
      <c r="C504" t="str">
        <f t="shared" si="28"/>
        <v>Noise Pulse 2 Max Advanced Bluetooth Calling Smart Watch with 1.85'' TFT and 550 Nits Brightness, Smart DND, 10 Days Battery, 100 Sports Mode, Smartwatch for Men and Women - (Jet Black)</v>
      </c>
      <c r="D504" t="str" cm="1">
        <f t="array" ref="D504">PROPER(_xlfn.TEXTJOIN(" ", TRUE, INDEX(_xlfn.FILTERXML("&lt;t&gt;&lt;s&gt;" &amp; SUBSTITUTE(C504," ","&lt;/s&gt;&lt;s&gt;") &amp; "&lt;/s&gt;&lt;/t&gt;", "//s"), _xlfn.SEQUENCE(4))))</f>
        <v>Noise Pulse 2 Max</v>
      </c>
      <c r="E504" t="str">
        <f t="shared" si="29"/>
        <v>Calling Smart Watch with 1.85'' TFT and 550 Nits Brightness, Smart DND, 10 Days Battery, 100 Sports Mode, Smartwatch for Men and Women - (Jet Black)</v>
      </c>
      <c r="F504" t="s">
        <v>2910</v>
      </c>
      <c r="G504" t="str">
        <f t="shared" si="30"/>
        <v>SmartWatches</v>
      </c>
      <c r="H504" s="7" t="str">
        <f t="array" aca="1" ref="H504" ca="1">_xlfn.TEXTJOIN("", TRUE, IF((ROW(INDIRECT("1:" &amp; LEN(G504)))&gt;1) * (CODE(MID(G504, ROW(INDIRECT("1:" &amp; LEN(G504))), 1))&gt;=65) * (CODE(MID(G504, ROW(INDIRECT("1:" &amp; LEN(G504))), 1))&lt;=90), " " &amp; MID(G504, ROW(INDIRECT("1:" &amp; LEN(G504))), 1), MID(G504, ROW(INDIRECT("1:" &amp; LEN(G504))), 1)))</f>
        <v>Smart Watches</v>
      </c>
      <c r="I504" s="2">
        <v>2999</v>
      </c>
      <c r="J504" s="2">
        <v>5999</v>
      </c>
      <c r="K504" s="1">
        <v>0.5</v>
      </c>
      <c r="L504">
        <v>4.0999999999999996</v>
      </c>
      <c r="M504" s="4">
        <v>7148</v>
      </c>
      <c r="N504" t="s">
        <v>4116</v>
      </c>
      <c r="O504" t="str">
        <f t="shared" si="31"/>
        <v>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v>
      </c>
      <c r="P504" t="s">
        <v>4117</v>
      </c>
      <c r="Q504" t="s">
        <v>4118</v>
      </c>
      <c r="R504" t="s">
        <v>4119</v>
      </c>
      <c r="S504" t="s">
        <v>4120</v>
      </c>
      <c r="T504" t="s">
        <v>4121</v>
      </c>
      <c r="U504" t="s">
        <v>4122</v>
      </c>
      <c r="V504" t="s">
        <v>4123</v>
      </c>
    </row>
    <row r="505" spans="1:22" x14ac:dyDescent="0.25">
      <c r="A505" t="s">
        <v>290</v>
      </c>
      <c r="B505" t="s">
        <v>291</v>
      </c>
      <c r="C505" t="str">
        <f t="shared" si="28"/>
        <v>boAt A400 USB Type-C to USB-A 2.0 Male Data Cable, 2 Meter (Black)</v>
      </c>
      <c r="D505" t="str" cm="1">
        <f t="array" ref="D505">PROPER(_xlfn.TEXTJOIN(" ", TRUE, INDEX(_xlfn.FILTERXML("&lt;t&gt;&lt;s&gt;" &amp; SUBSTITUTE(C505," ","&lt;/s&gt;&lt;s&gt;") &amp; "&lt;/s&gt;&lt;/t&gt;", "//s"), _xlfn.SEQUENCE(4))))</f>
        <v>Boat A400 Usb Type-C</v>
      </c>
      <c r="E505" t="str">
        <f t="shared" si="29"/>
        <v>2.0 Male Data Cable, 2 Meter (Black)</v>
      </c>
      <c r="F505" t="s">
        <v>17</v>
      </c>
      <c r="G505" t="str">
        <f t="shared" si="30"/>
        <v>USBCables</v>
      </c>
      <c r="H505" s="7" t="str">
        <f t="array" aca="1" ref="H505" ca="1">_xlfn.TEXTJOIN("", TRUE, IF((ROW(INDIRECT("1:" &amp; LEN(G505)))&gt;1) * (CODE(MID(G505, ROW(INDIRECT("1:" &amp; LEN(G505))), 1))&gt;=65) * (CODE(MID(G505, ROW(INDIRECT("1:" &amp; LEN(G505))), 1))&lt;=90), " " &amp; MID(G505, ROW(INDIRECT("1:" &amp; LEN(G505))), 1), MID(G505, ROW(INDIRECT("1:" &amp; LEN(G505))), 1)))</f>
        <v>U S B Cables</v>
      </c>
      <c r="I505">
        <v>299</v>
      </c>
      <c r="J505">
        <v>999</v>
      </c>
      <c r="K505" s="1">
        <v>0.7</v>
      </c>
      <c r="L505">
        <v>4.3</v>
      </c>
      <c r="M505" s="4">
        <v>20850</v>
      </c>
      <c r="N505" t="s">
        <v>292</v>
      </c>
      <c r="O505" t="str">
        <f t="shared" si="31"/>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v>
      </c>
      <c r="P505" t="s">
        <v>4124</v>
      </c>
      <c r="Q505" t="s">
        <v>4125</v>
      </c>
      <c r="R505" t="s">
        <v>4126</v>
      </c>
      <c r="S505" t="s">
        <v>4127</v>
      </c>
      <c r="T505" t="s">
        <v>4128</v>
      </c>
      <c r="U505" t="s">
        <v>4129</v>
      </c>
      <c r="V505" t="s">
        <v>4130</v>
      </c>
    </row>
    <row r="506" spans="1:22" x14ac:dyDescent="0.25">
      <c r="A506" t="s">
        <v>280</v>
      </c>
      <c r="B506" t="s">
        <v>281</v>
      </c>
      <c r="C506" t="str">
        <f t="shared" si="28"/>
        <v>Duracell USB C To Lightning Apple Certified (Mfi) Braided Sync and Charge Cable For Iphone, Ipad And Ipod. Fast Charging Lightning Cable, 3.9 Feet (1.2M) - Black</v>
      </c>
      <c r="D506" t="str" cm="1">
        <f t="array" ref="D506">PROPER(_xlfn.TEXTJOIN(" ", TRUE, INDEX(_xlfn.FILTERXML("&lt;t&gt;&lt;s&gt;" &amp; SUBSTITUTE(C506," ","&lt;/s&gt;&lt;s&gt;") &amp; "&lt;/s&gt;&lt;/t&gt;", "//s"), _xlfn.SEQUENCE(4))))</f>
        <v>Duracell Usb C To</v>
      </c>
      <c r="E506" t="str">
        <f t="shared" si="29"/>
        <v>Certified (Mfi) Braided Sync and Charge Cable For Iphone, Ipad And Ipod. Fast Charging Lightning Cable, 3.9 Feet (1.2M) - Black</v>
      </c>
      <c r="F506" t="s">
        <v>17</v>
      </c>
      <c r="G506" t="str">
        <f t="shared" si="30"/>
        <v>USBCables</v>
      </c>
      <c r="H506" s="7" t="str">
        <f t="array" aca="1" ref="H506" ca="1">_xlfn.TEXTJOIN("", TRUE, IF((ROW(INDIRECT("1:" &amp; LEN(G506)))&gt;1) * (CODE(MID(G506, ROW(INDIRECT("1:" &amp; LEN(G506))), 1))&gt;=65) * (CODE(MID(G506, ROW(INDIRECT("1:" &amp; LEN(G506))), 1))&lt;=90), " " &amp; MID(G506, ROW(INDIRECT("1:" &amp; LEN(G506))), 1), MID(G506, ROW(INDIRECT("1:" &amp; LEN(G506))), 1)))</f>
        <v>U S B Cables</v>
      </c>
      <c r="I506">
        <v>970</v>
      </c>
      <c r="J506" s="2">
        <v>1999</v>
      </c>
      <c r="K506" s="1">
        <v>0.51</v>
      </c>
      <c r="L506">
        <v>4.4000000000000004</v>
      </c>
      <c r="M506" s="4">
        <v>184</v>
      </c>
      <c r="N506" t="s">
        <v>282</v>
      </c>
      <c r="O506" t="str">
        <f t="shared" si="31"/>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v>
      </c>
      <c r="P506" t="s">
        <v>283</v>
      </c>
      <c r="Q506" t="s">
        <v>284</v>
      </c>
      <c r="R506" t="s">
        <v>285</v>
      </c>
      <c r="S506" t="s">
        <v>286</v>
      </c>
      <c r="T506" t="s">
        <v>287</v>
      </c>
      <c r="U506" t="s">
        <v>4131</v>
      </c>
      <c r="V506" t="s">
        <v>4132</v>
      </c>
    </row>
    <row r="507" spans="1:22" x14ac:dyDescent="0.25">
      <c r="A507" t="s">
        <v>4133</v>
      </c>
      <c r="B507" t="s">
        <v>4134</v>
      </c>
      <c r="C507" t="str">
        <f t="shared" si="28"/>
        <v>Myvn 30W Warp 20W Dash Charging Usb Type C Charger Cable Compatible For Cellular Phones Oneplus 8T 8 8Pro 7 Pro 7T 7T Pro Nord And Oneplus 3 3T 5 5T 6 6T 7</v>
      </c>
      <c r="D507" t="str" cm="1">
        <f t="array" ref="D507">PROPER(_xlfn.TEXTJOIN(" ", TRUE, INDEX(_xlfn.FILTERXML("&lt;t&gt;&lt;s&gt;" &amp; SUBSTITUTE(C507," ","&lt;/s&gt;&lt;s&gt;") &amp; "&lt;/s&gt;&lt;/t&gt;", "//s"), _xlfn.SEQUENCE(4))))</f>
        <v>Myvn 30W Warp 20W</v>
      </c>
      <c r="E507" t="str">
        <f t="shared" si="29"/>
        <v>Usb Type C Charger Cable Compatible For Cellular Phones Oneplus 8T 8 8Pro 7 Pro 7T 7T Pro Nord And Oneplus 3 3T 5 5T 6 6T 7</v>
      </c>
      <c r="F507" t="s">
        <v>3120</v>
      </c>
      <c r="G507" t="str">
        <f t="shared" si="30"/>
        <v>WallChargers</v>
      </c>
      <c r="H507" s="7" t="str">
        <f t="array" aca="1" ref="H507" ca="1">_xlfn.TEXTJOIN("", TRUE, IF((ROW(INDIRECT("1:" &amp; LEN(G507)))&gt;1) * (CODE(MID(G507, ROW(INDIRECT("1:" &amp; LEN(G507))), 1))&gt;=65) * (CODE(MID(G507, ROW(INDIRECT("1:" &amp; LEN(G507))), 1))&lt;=90), " " &amp; MID(G507, ROW(INDIRECT("1:" &amp; LEN(G507))), 1), MID(G507, ROW(INDIRECT("1:" &amp; LEN(G507))), 1)))</f>
        <v>Wall Chargers</v>
      </c>
      <c r="I507">
        <v>329</v>
      </c>
      <c r="J507">
        <v>999</v>
      </c>
      <c r="K507" s="1">
        <v>0.67</v>
      </c>
      <c r="L507">
        <v>4.2</v>
      </c>
      <c r="M507" s="4">
        <v>3492</v>
      </c>
      <c r="N507" t="s">
        <v>4135</v>
      </c>
      <c r="O507" t="str">
        <f t="shared" si="31"/>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v>
      </c>
      <c r="P507" t="s">
        <v>4136</v>
      </c>
      <c r="Q507" t="s">
        <v>4137</v>
      </c>
      <c r="R507" t="s">
        <v>4138</v>
      </c>
      <c r="S507" t="s">
        <v>4139</v>
      </c>
      <c r="T507" t="s">
        <v>4140</v>
      </c>
      <c r="U507" t="s">
        <v>4141</v>
      </c>
      <c r="V507" t="s">
        <v>4142</v>
      </c>
    </row>
    <row r="508" spans="1:22" x14ac:dyDescent="0.25">
      <c r="A508" t="s">
        <v>4143</v>
      </c>
      <c r="B508" t="s">
        <v>4144</v>
      </c>
      <c r="C508" t="str">
        <f t="shared" si="28"/>
        <v>PTron Newly Launched Force X10 Bluetooth Calling Smartwatch with 1.7" Full Touch Color Display, Real Heart Rate Monitor, SpO2, Watch Faces, 5 Days Runtime, Fitness Trackers and IP68 Waterproof (Blue)</v>
      </c>
      <c r="D508" t="str" cm="1">
        <f t="array" ref="D508">PROPER(_xlfn.TEXTJOIN(" ", TRUE, INDEX(_xlfn.FILTERXML("&lt;t&gt;&lt;s&gt;" &amp; SUBSTITUTE(C508," ","&lt;/s&gt;&lt;s&gt;") &amp; "&lt;/s&gt;&lt;/t&gt;", "//s"), _xlfn.SEQUENCE(4))))</f>
        <v>Ptron Newly Launched Force</v>
      </c>
      <c r="E508" t="str">
        <f t="shared" si="29"/>
        <v>Calling Smartwatch with 1.7" Full Touch Color Display, Real Heart Rate Monitor, SpO2, Watch Faces, 5 Days Runtime, Fitness Trackers and IP68 Waterproof (Blue)</v>
      </c>
      <c r="F508" t="s">
        <v>2910</v>
      </c>
      <c r="G508" t="str">
        <f t="shared" si="30"/>
        <v>SmartWatches</v>
      </c>
      <c r="H508" s="7" t="str">
        <f t="array" aca="1" ref="H508" ca="1">_xlfn.TEXTJOIN("", TRUE, IF((ROW(INDIRECT("1:" &amp; LEN(G508)))&gt;1) * (CODE(MID(G508, ROW(INDIRECT("1:" &amp; LEN(G508))), 1))&gt;=65) * (CODE(MID(G508, ROW(INDIRECT("1:" &amp; LEN(G508))), 1))&lt;=90), " " &amp; MID(G508, ROW(INDIRECT("1:" &amp; LEN(G508))), 1), MID(G508, ROW(INDIRECT("1:" &amp; LEN(G508))), 1)))</f>
        <v>Smart Watches</v>
      </c>
      <c r="I508" s="2">
        <v>1299</v>
      </c>
      <c r="J508" s="2">
        <v>5999</v>
      </c>
      <c r="K508" s="1">
        <v>0.78</v>
      </c>
      <c r="L508">
        <v>3.3</v>
      </c>
      <c r="M508" s="4">
        <v>4415</v>
      </c>
      <c r="N508" t="s">
        <v>4145</v>
      </c>
      <c r="O508" t="str">
        <f t="shared" si="31"/>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v>
      </c>
      <c r="P508" t="s">
        <v>3846</v>
      </c>
      <c r="Q508" t="s">
        <v>3847</v>
      </c>
      <c r="R508" t="s">
        <v>3848</v>
      </c>
      <c r="S508" t="s">
        <v>3849</v>
      </c>
      <c r="T508" t="s">
        <v>3850</v>
      </c>
      <c r="U508" t="s">
        <v>4146</v>
      </c>
      <c r="V508" t="s">
        <v>4147</v>
      </c>
    </row>
    <row r="509" spans="1:22" x14ac:dyDescent="0.25">
      <c r="A509" t="s">
        <v>4148</v>
      </c>
      <c r="B509" t="s">
        <v>12990</v>
      </c>
      <c r="C509" t="str">
        <f t="shared" si="28"/>
        <v>SanDisk Ultra microSDXC‚Ñ¢ UHS-I Card, 256GB, 150MB s R, 10 Y Warranty, for Smartphones</v>
      </c>
      <c r="D509" t="str" cm="1">
        <f t="array" ref="D509">PROPER(_xlfn.TEXTJOIN(" ", TRUE, INDEX(_xlfn.FILTERXML("&lt;t&gt;&lt;s&gt;" &amp; SUBSTITUTE(C509," ","&lt;/s&gt;&lt;s&gt;") &amp; "&lt;/s&gt;&lt;/t&gt;", "//s"), _xlfn.SEQUENCE(4))))</f>
        <v>Sandisk Ultra Microsdxc‚Ñ¢ Uhs-I</v>
      </c>
      <c r="E509" t="str">
        <f t="shared" si="29"/>
        <v>150MB s R, 10 Y Warranty, for Smartphones</v>
      </c>
      <c r="F509" t="s">
        <v>2983</v>
      </c>
      <c r="G509" t="str">
        <f t="shared" si="30"/>
        <v>MicroSD</v>
      </c>
      <c r="H509" s="7" t="str">
        <f t="array" aca="1" ref="H509" ca="1">_xlfn.TEXTJOIN("", TRUE, IF((ROW(INDIRECT("1:" &amp; LEN(G509)))&gt;1) * (CODE(MID(G509, ROW(INDIRECT("1:" &amp; LEN(G509))), 1))&gt;=65) * (CODE(MID(G509, ROW(INDIRECT("1:" &amp; LEN(G509))), 1))&lt;=90), " " &amp; MID(G509, ROW(INDIRECT("1:" &amp; LEN(G509))), 1), MID(G509, ROW(INDIRECT("1:" &amp; LEN(G509))), 1)))</f>
        <v>Micro S D</v>
      </c>
      <c r="I509" s="2">
        <v>1989</v>
      </c>
      <c r="J509" s="2">
        <v>3500</v>
      </c>
      <c r="K509" s="1">
        <v>0.43</v>
      </c>
      <c r="L509">
        <v>4.4000000000000004</v>
      </c>
      <c r="M509" s="4">
        <v>67260</v>
      </c>
      <c r="N509" t="s">
        <v>4149</v>
      </c>
      <c r="O509" t="str">
        <f t="shared" si="31"/>
        <v>Ideal Storage For Android Smartphones And Tablets|Up To 150Mb/S Transfer Speeds To Move Up To 1000 Photos Per Minute|Load Apps Faster With A1-Rated Performance|Class 10 For Full Hd Video Recording And Playback|Compatible With Sandisk Mobilemate Usb 3.0 Microsd Card Reader</v>
      </c>
      <c r="P509" t="s">
        <v>2985</v>
      </c>
      <c r="Q509" t="s">
        <v>2986</v>
      </c>
      <c r="R509" t="s">
        <v>2987</v>
      </c>
      <c r="S509" t="s">
        <v>2988</v>
      </c>
      <c r="T509" t="s">
        <v>2989</v>
      </c>
      <c r="U509" t="s">
        <v>4150</v>
      </c>
      <c r="V509" t="s">
        <v>4151</v>
      </c>
    </row>
    <row r="510" spans="1:22" x14ac:dyDescent="0.25">
      <c r="A510" t="s">
        <v>4152</v>
      </c>
      <c r="B510" t="s">
        <v>2919</v>
      </c>
      <c r="C510" t="str">
        <f t="shared" si="28"/>
        <v>Fire-Boltt Phoenix Smart Watch with Bluetooth Calling 1.3",120+ Sports Modes, 240*240 PX High Res with SpO2, Heart Rate Monitoring and IP67 Rating</v>
      </c>
      <c r="D510" t="str" cm="1">
        <f t="array" ref="D510">PROPER(_xlfn.TEXTJOIN(" ", TRUE, INDEX(_xlfn.FILTERXML("&lt;t&gt;&lt;s&gt;" &amp; SUBSTITUTE(C510," ","&lt;/s&gt;&lt;s&gt;") &amp; "&lt;/s&gt;&lt;/t&gt;", "//s"), _xlfn.SEQUENCE(4))))</f>
        <v>Fire-Boltt Phoenix Smart Watch</v>
      </c>
      <c r="E510" t="str">
        <f t="shared" si="29"/>
        <v>Calling 1.3",120+ Sports Modes, 240*240 PX High Res with SpO2, Heart Rate Monitoring and IP67 Rating</v>
      </c>
      <c r="F510" t="s">
        <v>2910</v>
      </c>
      <c r="G510" t="str">
        <f t="shared" si="30"/>
        <v>SmartWatches</v>
      </c>
      <c r="H510" s="7" t="str">
        <f t="array" aca="1" ref="H510" ca="1">_xlfn.TEXTJOIN("", TRUE, IF((ROW(INDIRECT("1:" &amp; LEN(G510)))&gt;1) * (CODE(MID(G510, ROW(INDIRECT("1:" &amp; LEN(G510))), 1))&gt;=65) * (CODE(MID(G510, ROW(INDIRECT("1:" &amp; LEN(G510))), 1))&lt;=90), " " &amp; MID(G510, ROW(INDIRECT("1:" &amp; LEN(G510))), 1), MID(G510, ROW(INDIRECT("1:" &amp; LEN(G510))), 1)))</f>
        <v>Smart Watches</v>
      </c>
      <c r="I510" s="2">
        <v>1999</v>
      </c>
      <c r="J510" s="2">
        <v>9999</v>
      </c>
      <c r="K510" s="1">
        <v>0.8</v>
      </c>
      <c r="L510">
        <v>4.3</v>
      </c>
      <c r="M510" s="4">
        <v>27704</v>
      </c>
      <c r="N510" t="s">
        <v>13046</v>
      </c>
      <c r="O510" t="str">
        <f t="shared" si="31"/>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v>
      </c>
      <c r="P510" t="s">
        <v>2920</v>
      </c>
      <c r="Q510" t="s">
        <v>2921</v>
      </c>
      <c r="R510" t="s">
        <v>2922</v>
      </c>
      <c r="S510" t="s">
        <v>2923</v>
      </c>
      <c r="T510" t="s">
        <v>2924</v>
      </c>
      <c r="U510" t="s">
        <v>4153</v>
      </c>
      <c r="V510" t="s">
        <v>4154</v>
      </c>
    </row>
    <row r="511" spans="1:22" x14ac:dyDescent="0.25">
      <c r="A511" t="s">
        <v>4155</v>
      </c>
      <c r="B511" t="s">
        <v>12991</v>
      </c>
      <c r="C511" t="str">
        <f t="shared" si="28"/>
        <v>Redmi Note 11 (Space Black, 6GB RAM, 64GB Storage) | 90Hz FHD+ AMOLED Display | Qualcomm Snapdragon‚Ñ¢ 680-6nm | 33W Charger Included</v>
      </c>
      <c r="D511" t="str" cm="1">
        <f t="array" ref="D511">PROPER(_xlfn.TEXTJOIN(" ", TRUE, INDEX(_xlfn.FILTERXML("&lt;t&gt;&lt;s&gt;" &amp; SUBSTITUTE(C511," ","&lt;/s&gt;&lt;s&gt;") &amp; "&lt;/s&gt;&lt;/t&gt;", "//s"), _xlfn.SEQUENCE(4))))</f>
        <v>Redmi Note 11 (Space</v>
      </c>
      <c r="E511" t="str">
        <f t="shared" si="29"/>
        <v>RAM, 64GB Storage) | 90Hz FHD+ AMOLED Display | Qualcomm Snapdragon‚Ñ¢ 680-6nm | 33W Charger Included</v>
      </c>
      <c r="F511" t="s">
        <v>2950</v>
      </c>
      <c r="G511" t="str">
        <f t="shared" si="30"/>
        <v>Smartphones</v>
      </c>
      <c r="H511" s="7" t="str">
        <f t="array" aca="1" ref="H511" ca="1">_xlfn.TEXTJOIN("", TRUE, IF((ROW(INDIRECT("1:" &amp; LEN(G511)))&gt;1) * (CODE(MID(G511, ROW(INDIRECT("1:" &amp; LEN(G511))), 1))&gt;=65) * (CODE(MID(G511, ROW(INDIRECT("1:" &amp; LEN(G511))), 1))&lt;=90), " " &amp; MID(G511, ROW(INDIRECT("1:" &amp; LEN(G511))), 1), MID(G511, ROW(INDIRECT("1:" &amp; LEN(G511))), 1)))</f>
        <v>Smartphones</v>
      </c>
      <c r="I511" s="2">
        <v>12999</v>
      </c>
      <c r="J511" s="2">
        <v>18999</v>
      </c>
      <c r="K511" s="1">
        <v>0.32</v>
      </c>
      <c r="L511">
        <v>4.0999999999999996</v>
      </c>
      <c r="M511" s="4">
        <v>50772</v>
      </c>
      <c r="N511" t="s">
        <v>4111</v>
      </c>
      <c r="O511" t="str">
        <f t="shared" si="31"/>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v>
      </c>
      <c r="P511" t="s">
        <v>3599</v>
      </c>
      <c r="Q511" t="s">
        <v>3600</v>
      </c>
      <c r="R511" t="s">
        <v>3601</v>
      </c>
      <c r="S511" t="s">
        <v>3602</v>
      </c>
      <c r="T511" t="s">
        <v>3603</v>
      </c>
      <c r="U511" t="s">
        <v>3604</v>
      </c>
      <c r="V511" t="s">
        <v>4156</v>
      </c>
    </row>
    <row r="512" spans="1:22" x14ac:dyDescent="0.25">
      <c r="A512" t="s">
        <v>4157</v>
      </c>
      <c r="B512" t="s">
        <v>4158</v>
      </c>
      <c r="C512" t="str">
        <f t="shared" si="28"/>
        <v>Noise ColorFit Pro 2 Full Touch Control Smart Watch with 35g Weight and Upgraded LCD Display (Deep Wine)</v>
      </c>
      <c r="D512" t="str" cm="1">
        <f t="array" ref="D512">PROPER(_xlfn.TEXTJOIN(" ", TRUE, INDEX(_xlfn.FILTERXML("&lt;t&gt;&lt;s&gt;" &amp; SUBSTITUTE(C512," ","&lt;/s&gt;&lt;s&gt;") &amp; "&lt;/s&gt;&lt;/t&gt;", "//s"), _xlfn.SEQUENCE(4))))</f>
        <v>Noise Colorfit Pro 2</v>
      </c>
      <c r="E512" t="str">
        <f t="shared" si="29"/>
        <v>Control Smart Watch with 35g Weight and Upgraded LCD Display (Deep Wine)</v>
      </c>
      <c r="F512" t="s">
        <v>2910</v>
      </c>
      <c r="G512" t="str">
        <f t="shared" si="30"/>
        <v>SmartWatches</v>
      </c>
      <c r="H512" s="7" t="str">
        <f t="array" aca="1" ref="H512" ca="1">_xlfn.TEXTJOIN("", TRUE, IF((ROW(INDIRECT("1:" &amp; LEN(G512)))&gt;1) * (CODE(MID(G512, ROW(INDIRECT("1:" &amp; LEN(G512))), 1))&gt;=65) * (CODE(MID(G512, ROW(INDIRECT("1:" &amp; LEN(G512))), 1))&lt;=90), " " &amp; MID(G512, ROW(INDIRECT("1:" &amp; LEN(G512))), 1), MID(G512, ROW(INDIRECT("1:" &amp; LEN(G512))), 1)))</f>
        <v>Smart Watches</v>
      </c>
      <c r="I512" s="2">
        <v>1499</v>
      </c>
      <c r="J512" s="2">
        <v>4999</v>
      </c>
      <c r="K512" s="1">
        <v>0.7</v>
      </c>
      <c r="L512">
        <v>4</v>
      </c>
      <c r="M512" s="4">
        <v>92588</v>
      </c>
      <c r="N512" t="s">
        <v>4159</v>
      </c>
      <c r="O512" t="str">
        <f t="shared" si="31"/>
        <v>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v>
      </c>
      <c r="P512" t="s">
        <v>4160</v>
      </c>
      <c r="Q512" t="s">
        <v>4161</v>
      </c>
      <c r="R512" t="s">
        <v>4162</v>
      </c>
      <c r="S512" t="s">
        <v>4163</v>
      </c>
      <c r="T512" t="s">
        <v>4164</v>
      </c>
      <c r="U512" t="s">
        <v>4165</v>
      </c>
      <c r="V512" t="s">
        <v>4166</v>
      </c>
    </row>
    <row r="513" spans="1:22" x14ac:dyDescent="0.25">
      <c r="A513" t="s">
        <v>4167</v>
      </c>
      <c r="B513" t="s">
        <v>4168</v>
      </c>
      <c r="C513" t="str">
        <f t="shared" si="28"/>
        <v>Redmi Note 11T 5G (Aquamarine Blue, 6GB RAM, 128GB ROM)| Dimensity 810 5G | 33W Pro Fast Charging | Charger Included | Additional Exchange Offers| Get 2 Months of YouTube Premium Free!</v>
      </c>
      <c r="D513" t="str" cm="1">
        <f t="array" ref="D513">PROPER(_xlfn.TEXTJOIN(" ", TRUE, INDEX(_xlfn.FILTERXML("&lt;t&gt;&lt;s&gt;" &amp; SUBSTITUTE(C513," ","&lt;/s&gt;&lt;s&gt;") &amp; "&lt;/s&gt;&lt;/t&gt;", "//s"), _xlfn.SEQUENCE(4))))</f>
        <v>Redmi Note 11T 5G</v>
      </c>
      <c r="E513" t="str">
        <f t="shared" si="29"/>
        <v>6GB RAM, 128GB ROM)| Dimensity 810 5G | 33W Pro Fast Charging | Charger Included | Additional Exchange Offers| Get 2 Months of YouTube Premium Free!</v>
      </c>
      <c r="F513" t="s">
        <v>2950</v>
      </c>
      <c r="G513" t="str">
        <f t="shared" si="30"/>
        <v>Smartphones</v>
      </c>
      <c r="H513" s="7" t="str">
        <f t="array" aca="1" ref="H513" ca="1">_xlfn.TEXTJOIN("", TRUE, IF((ROW(INDIRECT("1:" &amp; LEN(G513)))&gt;1) * (CODE(MID(G513, ROW(INDIRECT("1:" &amp; LEN(G513))), 1))&gt;=65) * (CODE(MID(G513, ROW(INDIRECT("1:" &amp; LEN(G513))), 1))&lt;=90), " " &amp; MID(G513, ROW(INDIRECT("1:" &amp; LEN(G513))), 1), MID(G513, ROW(INDIRECT("1:" &amp; LEN(G513))), 1)))</f>
        <v>Smartphones</v>
      </c>
      <c r="I513" s="2">
        <v>16999</v>
      </c>
      <c r="J513" s="2">
        <v>20999</v>
      </c>
      <c r="K513" s="1">
        <v>0.19</v>
      </c>
      <c r="L513">
        <v>4.0999999999999996</v>
      </c>
      <c r="M513" s="4">
        <v>31822</v>
      </c>
      <c r="N513" t="s">
        <v>4169</v>
      </c>
      <c r="O513" t="str">
        <f t="shared" si="31"/>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v>
      </c>
      <c r="P513" t="s">
        <v>4099</v>
      </c>
      <c r="Q513" t="s">
        <v>4100</v>
      </c>
      <c r="R513" t="s">
        <v>4101</v>
      </c>
      <c r="S513" t="s">
        <v>4102</v>
      </c>
      <c r="T513" t="s">
        <v>4103</v>
      </c>
      <c r="U513" t="s">
        <v>4170</v>
      </c>
      <c r="V513" t="s">
        <v>4171</v>
      </c>
    </row>
    <row r="514" spans="1:22" x14ac:dyDescent="0.25">
      <c r="A514" t="s">
        <v>4172</v>
      </c>
      <c r="B514" t="s">
        <v>4173</v>
      </c>
      <c r="C514" t="str">
        <f t="shared" ref="C514:C577" si="32">TRIM(SUBSTITUTE(SUBSTITUTE(SUBSTITUTE(SUBSTITUTE(SUBSTITUTE(SUBSTITUTE(B514,"&amp;","and"),"&lt;",""),"&gt;",""),"/"," "),CHAR(160)," "),CHAR(10)," "))</f>
        <v>Newly Launched Boult Dive+ with 1.85" HD Display, Bluetooth Calling Smartwatch, 500 Nits Brightness, 7 Days Battery Life, 150+ Watch Faces, 100+ Sport Modes, IP68 Waterproof Smart Watch (Jet Black)</v>
      </c>
      <c r="D514" t="str" cm="1">
        <f t="array" ref="D514">PROPER(_xlfn.TEXTJOIN(" ", TRUE, INDEX(_xlfn.FILTERXML("&lt;t&gt;&lt;s&gt;" &amp; SUBSTITUTE(C514," ","&lt;/s&gt;&lt;s&gt;") &amp; "&lt;/s&gt;&lt;/t&gt;", "//s"), _xlfn.SEQUENCE(4))))</f>
        <v>Newly Launched Boult Dive+</v>
      </c>
      <c r="E514" t="str">
        <f t="shared" si="29"/>
        <v>HD Display, Bluetooth Calling Smartwatch, 500 Nits Brightness, 7 Days Battery Life, 150+ Watch Faces, 100+ Sport Modes, IP68 Waterproof Smart Watch (Jet Black)</v>
      </c>
      <c r="F514" t="s">
        <v>2910</v>
      </c>
      <c r="G514" t="str">
        <f t="shared" si="30"/>
        <v>SmartWatches</v>
      </c>
      <c r="H514" s="7" t="str">
        <f t="array" aca="1" ref="H514" ca="1">_xlfn.TEXTJOIN("", TRUE, IF((ROW(INDIRECT("1:" &amp; LEN(G514)))&gt;1) * (CODE(MID(G514, ROW(INDIRECT("1:" &amp; LEN(G514))), 1))&gt;=65) * (CODE(MID(G514, ROW(INDIRECT("1:" &amp; LEN(G514))), 1))&lt;=90), " " &amp; MID(G514, ROW(INDIRECT("1:" &amp; LEN(G514))), 1), MID(G514, ROW(INDIRECT("1:" &amp; LEN(G514))), 1)))</f>
        <v>Smart Watches</v>
      </c>
      <c r="I514" s="2">
        <v>1999</v>
      </c>
      <c r="J514" s="2">
        <v>8499</v>
      </c>
      <c r="K514" s="1">
        <v>0.76</v>
      </c>
      <c r="L514">
        <v>4.3</v>
      </c>
      <c r="M514" s="4">
        <v>240</v>
      </c>
      <c r="N514" t="s">
        <v>4174</v>
      </c>
      <c r="O514" t="str">
        <f t="shared" si="31"/>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v>
      </c>
      <c r="P514" t="s">
        <v>4175</v>
      </c>
      <c r="Q514" t="s">
        <v>4176</v>
      </c>
      <c r="R514" t="s">
        <v>4177</v>
      </c>
      <c r="S514" t="s">
        <v>4178</v>
      </c>
      <c r="T514" t="s">
        <v>4179</v>
      </c>
      <c r="U514" t="s">
        <v>4180</v>
      </c>
      <c r="V514" t="s">
        <v>4181</v>
      </c>
    </row>
    <row r="515" spans="1:22" x14ac:dyDescent="0.25">
      <c r="A515" t="s">
        <v>4182</v>
      </c>
      <c r="B515" t="s">
        <v>4183</v>
      </c>
      <c r="C515" t="str">
        <f t="shared" si="32"/>
        <v>OnePlus Nord Watch with 1.78‚Äù AMOLED Display, 60 Hz Refresh Rate, 105 Fitness Modes, 10 Days Battery, SPO2, Heart Rate, Stress Monitor, Women Health Tracker and Multiple Watch Face [Midnight Black]</v>
      </c>
      <c r="D515" t="str" cm="1">
        <f t="array" ref="D515">PROPER(_xlfn.TEXTJOIN(" ", TRUE, INDEX(_xlfn.FILTERXML("&lt;t&gt;&lt;s&gt;" &amp; SUBSTITUTE(C515," ","&lt;/s&gt;&lt;s&gt;") &amp; "&lt;/s&gt;&lt;/t&gt;", "//s"), _xlfn.SEQUENCE(4))))</f>
        <v>Oneplus Nord Watch With</v>
      </c>
      <c r="E515" t="str">
        <f t="shared" ref="E515:E578" si="33">IFERROR(TRIM(MID(C515, FIND("~", SUBSTITUTE(C515, " ", "~", 6)) + 1, LEN(C515))), "")</f>
        <v>Display, 60 Hz Refresh Rate, 105 Fitness Modes, 10 Days Battery, SPO2, Heart Rate, Stress Monitor, Women Health Tracker and Multiple Watch Face [Midnight Black]</v>
      </c>
      <c r="F515" t="s">
        <v>2910</v>
      </c>
      <c r="G515" t="str">
        <f t="shared" ref="G515:G578" si="34">TRIM(RIGHT(SUBSTITUTE(F515, "|", REPT(" ", 100)), 100))</f>
        <v>SmartWatches</v>
      </c>
      <c r="H515" s="7" t="str">
        <f t="array" aca="1" ref="H515" ca="1">_xlfn.TEXTJOIN("", TRUE, IF((ROW(INDIRECT("1:" &amp; LEN(G515)))&gt;1) * (CODE(MID(G515, ROW(INDIRECT("1:" &amp; LEN(G515))), 1))&gt;=65) * (CODE(MID(G515, ROW(INDIRECT("1:" &amp; LEN(G515))), 1))&lt;=90), " " &amp; MID(G515, ROW(INDIRECT("1:" &amp; LEN(G515))), 1), MID(G515, ROW(INDIRECT("1:" &amp; LEN(G515))), 1)))</f>
        <v>Smart Watches</v>
      </c>
      <c r="I515" s="2">
        <v>4999</v>
      </c>
      <c r="J515" s="2">
        <v>6999</v>
      </c>
      <c r="K515" s="1">
        <v>0.28999999999999998</v>
      </c>
      <c r="L515">
        <v>3.8</v>
      </c>
      <c r="M515" s="4">
        <v>758</v>
      </c>
      <c r="N515" t="s">
        <v>13050</v>
      </c>
      <c r="O515" t="str">
        <f t="shared" ref="O515:O578" si="35">PROPER(TRIM(SUBSTITUTE(SUBSTITUTE(SUBSTITUTE(SUBSTITUTE(SUBSTITUTE(SUBSTITUTE(SUBSTITUTE(SUBSTITUTE(SUBSTITUTE(N515,CHAR(10)," "),CHAR(13)," "),CHAR(160)," "), "•", ""), "  ", " "), "..", "."), ",,", ","), " ,", ","), ", ", ", ")))</f>
        <v>1.78" Amoled Display„Äë500Nit Peak Brightness &amp; 368*448 Resolution With 326 Ppi. The Display Content Of The Screen Can Be Clearly Seen Even Under Strong Sunlight.|60 Hz Refresh Rate„Äëfast &amp; Smooth Experience With 60Hz Smoothest Smart Watch Refresh Rate &amp; Minimalist Round 2.5D. Reduces Motion Blur And Makes Action Feel Smoother, Can Make The Picture Appear Sharper, And Can Make Smartwatches Feel More Responsive And Speedy.|N Health App Integration„Äë: Download This Mobile Application On Your Smartphone &amp; Connect With Your Nord Smartwatch. You Can Easily Check Insights Of Your Health Stats. 105 Fitness Modes With 2 Automatically Detect Modes„Äëchoose Your Own Exercise Mode From A Long List Including Yoga, Meditation, Cricket &amp; Various Others.|Enhanced Battery Life„Äëlong-Lasting 30 Days Standby Time With 10 Days Of Battery Life. Call &amp; Message Notification And Music &amp; Camera Control. Ip68 Waterproof &amp; Dust Resistant„Äë Metal Watch Case„Äëwith Oneplus Watch Sporty Strap ‚Äì Fashionable Smartwatch|One Tap Measurement„Äësmart Health Monitoring Technology ‚Äì Spo2 Blood Oxygen, 24 Hour Heart-Rate, Sleep Tracking, All Day Stress Tracking And Many More. Women Health Tracking„Äë- Tracking Menstrual Cycles Digitally For Early Prediction Of Periods.¬† Bluetooth 5.2 „Äë- Helps Highly Reduce The Power Consumption Of The Watch And Brings Better Stable And Fast Transmission Android &amp; Ios Compatible ( Android 6.0 &amp; Ios 11.0 And Above).</v>
      </c>
      <c r="P515" t="s">
        <v>4184</v>
      </c>
      <c r="Q515" t="s">
        <v>4185</v>
      </c>
      <c r="R515" t="s">
        <v>4186</v>
      </c>
      <c r="S515" t="s">
        <v>4187</v>
      </c>
      <c r="T515" t="s">
        <v>4188</v>
      </c>
      <c r="U515" t="s">
        <v>4189</v>
      </c>
      <c r="V515" t="s">
        <v>4190</v>
      </c>
    </row>
    <row r="516" spans="1:22" x14ac:dyDescent="0.25">
      <c r="A516" t="s">
        <v>348</v>
      </c>
      <c r="B516" t="s">
        <v>349</v>
      </c>
      <c r="C516" t="str">
        <f t="shared" si="32"/>
        <v>pTron Solero MB301 3A Micro USB Data and Charging Cable, Made in India, 480Mbps Data Sync, Strong and Durable 1.5-Meter Nylon Braided USB Cable for Micro USB Devices - (Black)</v>
      </c>
      <c r="D516" t="str" cm="1">
        <f t="array" ref="D516">PROPER(_xlfn.TEXTJOIN(" ", TRUE, INDEX(_xlfn.FILTERXML("&lt;t&gt;&lt;s&gt;" &amp; SUBSTITUTE(C516," ","&lt;/s&gt;&lt;s&gt;") &amp; "&lt;/s&gt;&lt;/t&gt;", "//s"), _xlfn.SEQUENCE(4))))</f>
        <v>Ptron Solero Mb301 3A</v>
      </c>
      <c r="E516" t="str">
        <f t="shared" si="33"/>
        <v>Data and Charging Cable, Made in India, 480Mbps Data Sync, Strong and Durable 1.5-Meter Nylon Braided USB Cable for Micro USB Devices - (Black)</v>
      </c>
      <c r="F516" t="s">
        <v>17</v>
      </c>
      <c r="G516" t="str">
        <f t="shared" si="34"/>
        <v>USBCables</v>
      </c>
      <c r="H516" s="7" t="str">
        <f t="array" aca="1" ref="H516" ca="1">_xlfn.TEXTJOIN("", TRUE, IF((ROW(INDIRECT("1:" &amp; LEN(G516)))&gt;1) * (CODE(MID(G516, ROW(INDIRECT("1:" &amp; LEN(G516))), 1))&gt;=65) * (CODE(MID(G516, ROW(INDIRECT("1:" &amp; LEN(G516))), 1))&lt;=90), " " &amp; MID(G516, ROW(INDIRECT("1:" &amp; LEN(G516))), 1), MID(G516, ROW(INDIRECT("1:" &amp; LEN(G516))), 1)))</f>
        <v>U S B Cables</v>
      </c>
      <c r="I516">
        <v>99</v>
      </c>
      <c r="J516">
        <v>666.66</v>
      </c>
      <c r="K516" s="1">
        <v>0.85</v>
      </c>
      <c r="L516">
        <v>3.9</v>
      </c>
      <c r="M516" s="4">
        <v>24870</v>
      </c>
      <c r="N516" t="s">
        <v>350</v>
      </c>
      <c r="O516" t="str">
        <f t="shared" si="35"/>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v>
      </c>
      <c r="P516" t="s">
        <v>3436</v>
      </c>
      <c r="Q516" t="s">
        <v>3437</v>
      </c>
      <c r="R516" t="s">
        <v>3438</v>
      </c>
      <c r="S516" t="s">
        <v>3439</v>
      </c>
      <c r="T516" t="s">
        <v>3440</v>
      </c>
      <c r="U516" t="s">
        <v>4191</v>
      </c>
      <c r="V516" t="s">
        <v>4192</v>
      </c>
    </row>
    <row r="517" spans="1:22" x14ac:dyDescent="0.25">
      <c r="A517" t="s">
        <v>4193</v>
      </c>
      <c r="B517" t="s">
        <v>4194</v>
      </c>
      <c r="C517" t="str">
        <f t="shared" si="32"/>
        <v>Noise Agile 2 Buzz Bluetooth Calling Smart Watch with 1.28" TFT Display,Dual Button,in-Built Mic and Speaker,AI Voice Assistant, Health Suite,in-Built Games, 100 Watch Faces-(Jet Black)</v>
      </c>
      <c r="D517" t="str" cm="1">
        <f t="array" ref="D517">PROPER(_xlfn.TEXTJOIN(" ", TRUE, INDEX(_xlfn.FILTERXML("&lt;t&gt;&lt;s&gt;" &amp; SUBSTITUTE(C517," ","&lt;/s&gt;&lt;s&gt;") &amp; "&lt;/s&gt;&lt;/t&gt;", "//s"), _xlfn.SEQUENCE(4))))</f>
        <v>Noise Agile 2 Buzz</v>
      </c>
      <c r="E517" t="str">
        <f t="shared" si="33"/>
        <v>Smart Watch with 1.28" TFT Display,Dual Button,in-Built Mic and Speaker,AI Voice Assistant, Health Suite,in-Built Games, 100 Watch Faces-(Jet Black)</v>
      </c>
      <c r="F517" t="s">
        <v>2910</v>
      </c>
      <c r="G517" t="str">
        <f t="shared" si="34"/>
        <v>SmartWatches</v>
      </c>
      <c r="H517" s="7" t="str">
        <f t="array" aca="1" ref="H517" ca="1">_xlfn.TEXTJOIN("", TRUE, IF((ROW(INDIRECT("1:" &amp; LEN(G517)))&gt;1) * (CODE(MID(G517, ROW(INDIRECT("1:" &amp; LEN(G517))), 1))&gt;=65) * (CODE(MID(G517, ROW(INDIRECT("1:" &amp; LEN(G517))), 1))&lt;=90), " " &amp; MID(G517, ROW(INDIRECT("1:" &amp; LEN(G517))), 1), MID(G517, ROW(INDIRECT("1:" &amp; LEN(G517))), 1)))</f>
        <v>Smart Watches</v>
      </c>
      <c r="I517" s="2">
        <v>2499</v>
      </c>
      <c r="J517" s="2">
        <v>5999</v>
      </c>
      <c r="K517" s="1">
        <v>0.57999999999999996</v>
      </c>
      <c r="L517">
        <v>3.7</v>
      </c>
      <c r="M517" s="4">
        <v>828</v>
      </c>
      <c r="N517" t="s">
        <v>4195</v>
      </c>
      <c r="O517" t="str">
        <f t="shared" si="35"/>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v>
      </c>
      <c r="P517" t="s">
        <v>4196</v>
      </c>
      <c r="Q517" t="s">
        <v>4197</v>
      </c>
      <c r="R517" t="s">
        <v>4198</v>
      </c>
      <c r="S517" t="s">
        <v>4199</v>
      </c>
      <c r="T517" t="s">
        <v>4200</v>
      </c>
      <c r="U517" t="s">
        <v>4201</v>
      </c>
      <c r="V517" t="s">
        <v>4202</v>
      </c>
    </row>
    <row r="518" spans="1:22" x14ac:dyDescent="0.25">
      <c r="A518" t="s">
        <v>4203</v>
      </c>
      <c r="B518" t="s">
        <v>4204</v>
      </c>
      <c r="C518" t="str">
        <f t="shared" si="32"/>
        <v>Motorola a10 Dual Sim keypad Mobile with 1750 mAh Battery, Expandable Storage Upto 32GB, Wireless FM with Recording - Dark Blue</v>
      </c>
      <c r="D518" t="str" cm="1">
        <f t="array" ref="D518">PROPER(_xlfn.TEXTJOIN(" ", TRUE, INDEX(_xlfn.FILTERXML("&lt;t&gt;&lt;s&gt;" &amp; SUBSTITUTE(C518," ","&lt;/s&gt;&lt;s&gt;") &amp; "&lt;/s&gt;&lt;/t&gt;", "//s"), _xlfn.SEQUENCE(4))))</f>
        <v>Motorola A10 Dual Sim</v>
      </c>
      <c r="E518" t="str">
        <f t="shared" si="33"/>
        <v>with 1750 mAh Battery, Expandable Storage Upto 32GB, Wireless FM with Recording - Dark Blue</v>
      </c>
      <c r="F518" t="s">
        <v>3004</v>
      </c>
      <c r="G518" t="str">
        <f t="shared" si="34"/>
        <v>BasicMobiles</v>
      </c>
      <c r="H518" s="7" t="str">
        <f t="array" aca="1" ref="H518" ca="1">_xlfn.TEXTJOIN("", TRUE, IF((ROW(INDIRECT("1:" &amp; LEN(G518)))&gt;1) * (CODE(MID(G518, ROW(INDIRECT("1:" &amp; LEN(G518))), 1))&gt;=65) * (CODE(MID(G518, ROW(INDIRECT("1:" &amp; LEN(G518))), 1))&lt;=90), " " &amp; MID(G518, ROW(INDIRECT("1:" &amp; LEN(G518))), 1), MID(G518, ROW(INDIRECT("1:" &amp; LEN(G518))), 1)))</f>
        <v>Basic Mobiles</v>
      </c>
      <c r="I518" s="2">
        <v>1399</v>
      </c>
      <c r="J518" s="2">
        <v>1630</v>
      </c>
      <c r="K518" s="1">
        <v>0.14000000000000001</v>
      </c>
      <c r="L518">
        <v>4</v>
      </c>
      <c r="M518" s="4">
        <v>9378</v>
      </c>
      <c r="N518" t="s">
        <v>4205</v>
      </c>
      <c r="O518" t="str">
        <f t="shared" si="35"/>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v>
      </c>
      <c r="P518" t="s">
        <v>3786</v>
      </c>
      <c r="Q518" t="s">
        <v>3787</v>
      </c>
      <c r="R518" t="s">
        <v>3788</v>
      </c>
      <c r="S518" t="s">
        <v>3789</v>
      </c>
      <c r="T518" t="s">
        <v>3790</v>
      </c>
      <c r="U518" t="s">
        <v>4206</v>
      </c>
      <c r="V518" t="s">
        <v>4207</v>
      </c>
    </row>
    <row r="519" spans="1:22" x14ac:dyDescent="0.25">
      <c r="A519" t="s">
        <v>4208</v>
      </c>
      <c r="B519" t="s">
        <v>4209</v>
      </c>
      <c r="C519" t="str">
        <f t="shared" si="32"/>
        <v>Fire-Boltt Ninja 3 Smartwatch Full Touch 1.69 " and 60 Sports Modes with IP68, Sp02 Tracking, Over 100 Cloud based watch faces ( Silver )</v>
      </c>
      <c r="D519" t="str" cm="1">
        <f t="array" ref="D519">PROPER(_xlfn.TEXTJOIN(" ", TRUE, INDEX(_xlfn.FILTERXML("&lt;t&gt;&lt;s&gt;" &amp; SUBSTITUTE(C519," ","&lt;/s&gt;&lt;s&gt;") &amp; "&lt;/s&gt;&lt;/t&gt;", "//s"), _xlfn.SEQUENCE(4))))</f>
        <v>Fire-Boltt Ninja 3 Smartwatch</v>
      </c>
      <c r="E519" t="str">
        <f t="shared" si="33"/>
        <v>1.69 " and 60 Sports Modes with IP68, Sp02 Tracking, Over 100 Cloud based watch faces ( Silver )</v>
      </c>
      <c r="F519" t="s">
        <v>2910</v>
      </c>
      <c r="G519" t="str">
        <f t="shared" si="34"/>
        <v>SmartWatches</v>
      </c>
      <c r="H519" s="7" t="str">
        <f t="array" aca="1" ref="H519" ca="1">_xlfn.TEXTJOIN("", TRUE, IF((ROW(INDIRECT("1:" &amp; LEN(G519)))&gt;1) * (CODE(MID(G519, ROW(INDIRECT("1:" &amp; LEN(G519))), 1))&gt;=65) * (CODE(MID(G519, ROW(INDIRECT("1:" &amp; LEN(G519))), 1))&lt;=90), " " &amp; MID(G519, ROW(INDIRECT("1:" &amp; LEN(G519))), 1), MID(G519, ROW(INDIRECT("1:" &amp; LEN(G519))), 1)))</f>
        <v>Smart Watches</v>
      </c>
      <c r="I519" s="2">
        <v>1499</v>
      </c>
      <c r="J519" s="2">
        <v>9999</v>
      </c>
      <c r="K519" s="1">
        <v>0.85</v>
      </c>
      <c r="L519">
        <v>4.2</v>
      </c>
      <c r="M519" s="4">
        <v>22638</v>
      </c>
      <c r="N519" t="s">
        <v>13051</v>
      </c>
      <c r="O519" t="str">
        <f t="shared" si="35"/>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v>
      </c>
      <c r="P519" t="s">
        <v>3141</v>
      </c>
      <c r="Q519" t="s">
        <v>3142</v>
      </c>
      <c r="R519" t="s">
        <v>3143</v>
      </c>
      <c r="S519" t="s">
        <v>3144</v>
      </c>
      <c r="T519" t="s">
        <v>3145</v>
      </c>
      <c r="U519" t="s">
        <v>4210</v>
      </c>
      <c r="V519" t="s">
        <v>4211</v>
      </c>
    </row>
    <row r="520" spans="1:22" x14ac:dyDescent="0.25">
      <c r="A520" t="s">
        <v>354</v>
      </c>
      <c r="B520" t="s">
        <v>355</v>
      </c>
      <c r="C520" t="str">
        <f t="shared" si="32"/>
        <v>Amazonbasics Nylon Braided Usb-C To Lightning Cable, Fast Charging Mfi Certified Smartphone, Iphone Charger (6-Foot, Dark Grey)</v>
      </c>
      <c r="D520" t="str" cm="1">
        <f t="array" ref="D520">PROPER(_xlfn.TEXTJOIN(" ", TRUE, INDEX(_xlfn.FILTERXML("&lt;t&gt;&lt;s&gt;" &amp; SUBSTITUTE(C520," ","&lt;/s&gt;&lt;s&gt;") &amp; "&lt;/s&gt;&lt;/t&gt;", "//s"), _xlfn.SEQUENCE(4))))</f>
        <v>Amazonbasics Nylon Braided Usb-C</v>
      </c>
      <c r="E520" t="str">
        <f t="shared" si="33"/>
        <v>Cable, Fast Charging Mfi Certified Smartphone, Iphone Charger (6-Foot, Dark Grey)</v>
      </c>
      <c r="F520" t="s">
        <v>17</v>
      </c>
      <c r="G520" t="str">
        <f t="shared" si="34"/>
        <v>USBCables</v>
      </c>
      <c r="H520" s="7" t="str">
        <f t="array" aca="1" ref="H520" ca="1">_xlfn.TEXTJOIN("", TRUE, IF((ROW(INDIRECT("1:" &amp; LEN(G520)))&gt;1) * (CODE(MID(G520, ROW(INDIRECT("1:" &amp; LEN(G520))), 1))&gt;=65) * (CODE(MID(G520, ROW(INDIRECT("1:" &amp; LEN(G520))), 1))&lt;=90), " " &amp; MID(G520, ROW(INDIRECT("1:" &amp; LEN(G520))), 1), MID(G520, ROW(INDIRECT("1:" &amp; LEN(G520))), 1)))</f>
        <v>U S B Cables</v>
      </c>
      <c r="I520">
        <v>899</v>
      </c>
      <c r="J520" s="2">
        <v>1900</v>
      </c>
      <c r="K520" s="1">
        <v>0.53</v>
      </c>
      <c r="L520">
        <v>4.4000000000000004</v>
      </c>
      <c r="M520" s="4">
        <v>13552</v>
      </c>
      <c r="N520" t="s">
        <v>356</v>
      </c>
      <c r="O520" t="str">
        <f t="shared" si="35"/>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v>
      </c>
      <c r="P520" t="s">
        <v>357</v>
      </c>
      <c r="Q520" t="s">
        <v>358</v>
      </c>
      <c r="R520" t="s">
        <v>359</v>
      </c>
      <c r="S520" t="s">
        <v>360</v>
      </c>
      <c r="T520" t="s">
        <v>361</v>
      </c>
      <c r="U520" t="s">
        <v>4212</v>
      </c>
      <c r="V520" t="s">
        <v>4213</v>
      </c>
    </row>
    <row r="521" spans="1:22" x14ac:dyDescent="0.25">
      <c r="A521" t="s">
        <v>4214</v>
      </c>
      <c r="B521" t="s">
        <v>4215</v>
      </c>
      <c r="C521" t="str">
        <f t="shared" si="32"/>
        <v>Flix (Beetel) Bolt 2.4 12W Dual USB Smart Charger, Made in India, Bis Certified, Fast Charging Power Adaptor with 1 Meter USB to Type C Cable for Cellular Phones (White)(Xwc-64D)</v>
      </c>
      <c r="D521" t="str" cm="1">
        <f t="array" ref="D521">PROPER(_xlfn.TEXTJOIN(" ", TRUE, INDEX(_xlfn.FILTERXML("&lt;t&gt;&lt;s&gt;" &amp; SUBSTITUTE(C521," ","&lt;/s&gt;&lt;s&gt;") &amp; "&lt;/s&gt;&lt;/t&gt;", "//s"), _xlfn.SEQUENCE(4))))</f>
        <v>Flix (Beetel) Bolt 2.4</v>
      </c>
      <c r="E521" t="str">
        <f t="shared" si="33"/>
        <v>USB Smart Charger, Made in India, Bis Certified, Fast Charging Power Adaptor with 1 Meter USB to Type C Cable for Cellular Phones (White)(Xwc-64D)</v>
      </c>
      <c r="F521" t="s">
        <v>3120</v>
      </c>
      <c r="G521" t="str">
        <f t="shared" si="34"/>
        <v>WallChargers</v>
      </c>
      <c r="H521" s="7" t="str">
        <f t="array" aca="1" ref="H521" ca="1">_xlfn.TEXTJOIN("", TRUE, IF((ROW(INDIRECT("1:" &amp; LEN(G521)))&gt;1) * (CODE(MID(G521, ROW(INDIRECT("1:" &amp; LEN(G521))), 1))&gt;=65) * (CODE(MID(G521, ROW(INDIRECT("1:" &amp; LEN(G521))), 1))&lt;=90), " " &amp; MID(G521, ROW(INDIRECT("1:" &amp; LEN(G521))), 1), MID(G521, ROW(INDIRECT("1:" &amp; LEN(G521))), 1)))</f>
        <v>Wall Chargers</v>
      </c>
      <c r="I521">
        <v>249</v>
      </c>
      <c r="J521">
        <v>599</v>
      </c>
      <c r="K521" s="1">
        <v>0.57999999999999996</v>
      </c>
      <c r="L521">
        <v>3.9</v>
      </c>
      <c r="M521" s="4">
        <v>2147</v>
      </c>
      <c r="N521" t="s">
        <v>4216</v>
      </c>
      <c r="O521" t="str">
        <f t="shared" si="35"/>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v>
      </c>
      <c r="P521" t="s">
        <v>4217</v>
      </c>
      <c r="Q521" t="s">
        <v>4218</v>
      </c>
      <c r="R521" t="s">
        <v>4219</v>
      </c>
      <c r="S521" t="s">
        <v>4220</v>
      </c>
      <c r="T521" t="s">
        <v>4221</v>
      </c>
      <c r="U521" t="s">
        <v>4222</v>
      </c>
      <c r="V521" t="s">
        <v>4223</v>
      </c>
    </row>
    <row r="522" spans="1:22" x14ac:dyDescent="0.25">
      <c r="A522" t="s">
        <v>4224</v>
      </c>
      <c r="B522" t="s">
        <v>4225</v>
      </c>
      <c r="C522" t="str">
        <f t="shared" si="32"/>
        <v>Kyosei Advanced Tempered Glass Compatible with Google Pixel 6a with Military-Grade Anti-Explosion Edge-to-Edge Coverage Screen Protector Guard</v>
      </c>
      <c r="D522" t="str" cm="1">
        <f t="array" ref="D522">PROPER(_xlfn.TEXTJOIN(" ", TRUE, INDEX(_xlfn.FILTERXML("&lt;t&gt;&lt;s&gt;" &amp; SUBSTITUTE(C522," ","&lt;/s&gt;&lt;s&gt;") &amp; "&lt;/s&gt;&lt;/t&gt;", "//s"), _xlfn.SEQUENCE(4))))</f>
        <v>Kyosei Advanced Tempered Glass</v>
      </c>
      <c r="E522" t="str">
        <f t="shared" si="33"/>
        <v>Google Pixel 6a with Military-Grade Anti-Explosion Edge-to-Edge Coverage Screen Protector Guard</v>
      </c>
      <c r="F522" t="s">
        <v>3725</v>
      </c>
      <c r="G522" t="str">
        <f t="shared" si="34"/>
        <v>ScreenProtectors</v>
      </c>
      <c r="H522" s="7" t="str">
        <f t="array" aca="1" ref="H522" ca="1">_xlfn.TEXTJOIN("", TRUE, IF((ROW(INDIRECT("1:" &amp; LEN(G522)))&gt;1) * (CODE(MID(G522, ROW(INDIRECT("1:" &amp; LEN(G522))), 1))&gt;=65) * (CODE(MID(G522, ROW(INDIRECT("1:" &amp; LEN(G522))), 1))&lt;=90), " " &amp; MID(G522, ROW(INDIRECT("1:" &amp; LEN(G522))), 1), MID(G522, ROW(INDIRECT("1:" &amp; LEN(G522))), 1)))</f>
        <v>Screen Protectors</v>
      </c>
      <c r="I522">
        <v>299</v>
      </c>
      <c r="J522" s="2">
        <v>1199</v>
      </c>
      <c r="K522" s="1">
        <v>0.75</v>
      </c>
      <c r="L522">
        <v>4.5</v>
      </c>
      <c r="M522" s="4">
        <v>596</v>
      </c>
      <c r="N522" t="s">
        <v>4226</v>
      </c>
      <c r="O522" t="str">
        <f t="shared" si="35"/>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v>
      </c>
      <c r="P522" t="s">
        <v>4227</v>
      </c>
      <c r="Q522" t="s">
        <v>4228</v>
      </c>
      <c r="R522" t="s">
        <v>4229</v>
      </c>
      <c r="S522" t="s">
        <v>4230</v>
      </c>
      <c r="T522" t="s">
        <v>4231</v>
      </c>
      <c r="U522" t="s">
        <v>4232</v>
      </c>
      <c r="V522" t="s">
        <v>4233</v>
      </c>
    </row>
    <row r="523" spans="1:22" x14ac:dyDescent="0.25">
      <c r="A523" t="s">
        <v>4234</v>
      </c>
      <c r="B523" t="s">
        <v>4235</v>
      </c>
      <c r="C523" t="str">
        <f t="shared" si="32"/>
        <v>STRIFF 12 Pieces Highly Flexible Silicone Micro USB Protector, Mouse Cable Protector, Suit for All Cell Phones, Computers and Chargers (Black)</v>
      </c>
      <c r="D523" t="str" cm="1">
        <f t="array" ref="D523">PROPER(_xlfn.TEXTJOIN(" ", TRUE, INDEX(_xlfn.FILTERXML("&lt;t&gt;&lt;s&gt;" &amp; SUBSTITUTE(C523," ","&lt;/s&gt;&lt;s&gt;") &amp; "&lt;/s&gt;&lt;/t&gt;", "//s"), _xlfn.SEQUENCE(4))))</f>
        <v>Striff 12 Pieces Highly</v>
      </c>
      <c r="E523" t="str">
        <f t="shared" si="33"/>
        <v>Micro USB Protector, Mouse Cable Protector, Suit for All Cell Phones, Computers and Chargers (Black)</v>
      </c>
      <c r="F523" t="s">
        <v>3588</v>
      </c>
      <c r="G523" t="str">
        <f t="shared" si="34"/>
        <v>D√©cor</v>
      </c>
      <c r="H523" s="7" t="str">
        <f t="array" aca="1" ref="H523" ca="1">_xlfn.TEXTJOIN("", TRUE, IF((ROW(INDIRECT("1:" &amp; LEN(G523)))&gt;1) * (CODE(MID(G523, ROW(INDIRECT("1:" &amp; LEN(G523))), 1))&gt;=65) * (CODE(MID(G523, ROW(INDIRECT("1:" &amp; LEN(G523))), 1))&lt;=90), " " &amp; MID(G523, ROW(INDIRECT("1:" &amp; LEN(G523))), 1), MID(G523, ROW(INDIRECT("1:" &amp; LEN(G523))), 1)))</f>
        <v>D√©cor</v>
      </c>
      <c r="I523">
        <v>79</v>
      </c>
      <c r="J523">
        <v>499</v>
      </c>
      <c r="K523" s="1">
        <v>0.84</v>
      </c>
      <c r="L523">
        <v>4.2</v>
      </c>
      <c r="M523" s="4">
        <v>1949</v>
      </c>
      <c r="N523" t="s">
        <v>4236</v>
      </c>
      <c r="O523" t="str">
        <f t="shared" si="35"/>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v>
      </c>
      <c r="P523" t="s">
        <v>3989</v>
      </c>
      <c r="Q523" t="s">
        <v>3990</v>
      </c>
      <c r="R523" t="s">
        <v>3991</v>
      </c>
      <c r="S523" t="s">
        <v>3992</v>
      </c>
      <c r="T523" t="s">
        <v>3993</v>
      </c>
      <c r="U523" t="s">
        <v>4237</v>
      </c>
      <c r="V523" t="s">
        <v>4238</v>
      </c>
    </row>
    <row r="524" spans="1:22" x14ac:dyDescent="0.25">
      <c r="A524" t="s">
        <v>4239</v>
      </c>
      <c r="B524" t="s">
        <v>4240</v>
      </c>
      <c r="C524" t="str">
        <f t="shared" si="32"/>
        <v>Redmi 11 Prime 5G (Thunder Black, 4GB RAM, 64GB Storage) | Prime Design | MTK Dimensity 700 | 50 MP Dual Cam | 5000mAh | 7 Band 5G</v>
      </c>
      <c r="D524" t="str" cm="1">
        <f t="array" ref="D524">PROPER(_xlfn.TEXTJOIN(" ", TRUE, INDEX(_xlfn.FILTERXML("&lt;t&gt;&lt;s&gt;" &amp; SUBSTITUTE(C524," ","&lt;/s&gt;&lt;s&gt;") &amp; "&lt;/s&gt;&lt;/t&gt;", "//s"), _xlfn.SEQUENCE(4))))</f>
        <v>Redmi 11 Prime 5G</v>
      </c>
      <c r="E524" t="str">
        <f t="shared" si="33"/>
        <v>4GB RAM, 64GB Storage) | Prime Design | MTK Dimensity 700 | 50 MP Dual Cam | 5000mAh | 7 Band 5G</v>
      </c>
      <c r="F524" t="s">
        <v>2950</v>
      </c>
      <c r="G524" t="str">
        <f t="shared" si="34"/>
        <v>Smartphones</v>
      </c>
      <c r="H524" s="7" t="str">
        <f t="array" aca="1" ref="H524" ca="1">_xlfn.TEXTJOIN("", TRUE, IF((ROW(INDIRECT("1:" &amp; LEN(G524)))&gt;1) * (CODE(MID(G524, ROW(INDIRECT("1:" &amp; LEN(G524))), 1))&gt;=65) * (CODE(MID(G524, ROW(INDIRECT("1:" &amp; LEN(G524))), 1))&lt;=90), " " &amp; MID(G524, ROW(INDIRECT("1:" &amp; LEN(G524))), 1), MID(G524, ROW(INDIRECT("1:" &amp; LEN(G524))), 1)))</f>
        <v>Smartphones</v>
      </c>
      <c r="I524" s="2">
        <v>13999</v>
      </c>
      <c r="J524" s="2">
        <v>15999</v>
      </c>
      <c r="K524" s="1">
        <v>0.13</v>
      </c>
      <c r="L524">
        <v>3.9</v>
      </c>
      <c r="M524" s="4">
        <v>2180</v>
      </c>
      <c r="N524" t="s">
        <v>4025</v>
      </c>
      <c r="O524" t="str">
        <f t="shared" si="35"/>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v>
      </c>
      <c r="P524" t="s">
        <v>4241</v>
      </c>
      <c r="Q524" t="s">
        <v>4242</v>
      </c>
      <c r="R524" t="s">
        <v>4243</v>
      </c>
      <c r="S524" t="s">
        <v>4244</v>
      </c>
      <c r="T524" t="s">
        <v>4245</v>
      </c>
      <c r="U524" t="s">
        <v>4246</v>
      </c>
      <c r="V524" t="s">
        <v>4247</v>
      </c>
    </row>
    <row r="525" spans="1:22" x14ac:dyDescent="0.25">
      <c r="A525" t="s">
        <v>4248</v>
      </c>
      <c r="B525" t="s">
        <v>4249</v>
      </c>
      <c r="C525" t="str">
        <f t="shared" si="32"/>
        <v>Samsung Original EHS64 Wired in Ear Earphones with Mic, Black</v>
      </c>
      <c r="D525" t="str" cm="1">
        <f t="array" ref="D525">PROPER(_xlfn.TEXTJOIN(" ", TRUE, INDEX(_xlfn.FILTERXML("&lt;t&gt;&lt;s&gt;" &amp; SUBSTITUTE(C525," ","&lt;/s&gt;&lt;s&gt;") &amp; "&lt;/s&gt;&lt;/t&gt;", "//s"), _xlfn.SEQUENCE(4))))</f>
        <v>Samsung Original Ehs64 Wired</v>
      </c>
      <c r="E525" t="str">
        <f t="shared" si="33"/>
        <v>Earphones with Mic, Black</v>
      </c>
      <c r="F525" t="s">
        <v>3025</v>
      </c>
      <c r="G525" t="str">
        <f t="shared" si="34"/>
        <v>In-Ear</v>
      </c>
      <c r="H525" s="7" t="str">
        <f t="array" aca="1" ref="H525" ca="1">_xlfn.TEXTJOIN("", TRUE, IF((ROW(INDIRECT("1:" &amp; LEN(G525)))&gt;1) * (CODE(MID(G525, ROW(INDIRECT("1:" &amp; LEN(G525))), 1))&gt;=65) * (CODE(MID(G525, ROW(INDIRECT("1:" &amp; LEN(G525))), 1))&lt;=90), " " &amp; MID(G525, ROW(INDIRECT("1:" &amp; LEN(G525))), 1), MID(G525, ROW(INDIRECT("1:" &amp; LEN(G525))), 1)))</f>
        <v>In- Ear</v>
      </c>
      <c r="I525">
        <v>949</v>
      </c>
      <c r="J525">
        <v>999</v>
      </c>
      <c r="K525" s="1">
        <v>0.05</v>
      </c>
      <c r="L525">
        <v>4.2</v>
      </c>
      <c r="M525" s="4">
        <v>31539</v>
      </c>
      <c r="N525" t="s">
        <v>4250</v>
      </c>
      <c r="O525" t="str">
        <f t="shared" si="35"/>
        <v>In Ear Volume Control. Water Resistant: Yes|Design: Canal Phone|Headphone Jack: 3.5Mm|6 Months Warranty</v>
      </c>
      <c r="P525" t="s">
        <v>3863</v>
      </c>
      <c r="Q525" t="s">
        <v>3864</v>
      </c>
      <c r="R525" t="s">
        <v>3865</v>
      </c>
      <c r="S525" t="s">
        <v>3866</v>
      </c>
      <c r="T525" t="s">
        <v>3867</v>
      </c>
      <c r="U525" t="s">
        <v>4251</v>
      </c>
      <c r="V525" t="s">
        <v>4252</v>
      </c>
    </row>
    <row r="526" spans="1:22" x14ac:dyDescent="0.25">
      <c r="A526" t="s">
        <v>4253</v>
      </c>
      <c r="B526" t="s">
        <v>4254</v>
      </c>
      <c r="C526" t="str">
        <f t="shared" si="32"/>
        <v>STRIFF Multi Angle Tablet Mobile Stand. Holder for iPhone, Android, Samsung, OnePlus, Xiaomi. Portable,Foldable Stand.Perfect for Bed,Office, Home,Gift and Desktop (Black)</v>
      </c>
      <c r="D526" t="str" cm="1">
        <f t="array" ref="D526">PROPER(_xlfn.TEXTJOIN(" ", TRUE, INDEX(_xlfn.FILTERXML("&lt;t&gt;&lt;s&gt;" &amp; SUBSTITUTE(C526," ","&lt;/s&gt;&lt;s&gt;") &amp; "&lt;/s&gt;&lt;/t&gt;", "//s"), _xlfn.SEQUENCE(4))))</f>
        <v>Striff Multi Angle Tablet</v>
      </c>
      <c r="E526" t="str">
        <f t="shared" si="33"/>
        <v>Holder for iPhone, Android, Samsung, OnePlus, Xiaomi. Portable,Foldable Stand.Perfect for Bed,Office, Home,Gift and Desktop (Black)</v>
      </c>
      <c r="F526" t="s">
        <v>3445</v>
      </c>
      <c r="G526" t="str">
        <f t="shared" si="34"/>
        <v>Stands</v>
      </c>
      <c r="H526" s="7" t="str">
        <f t="array" aca="1" ref="H526" ca="1">_xlfn.TEXTJOIN("", TRUE, IF((ROW(INDIRECT("1:" &amp; LEN(G526)))&gt;1) * (CODE(MID(G526, ROW(INDIRECT("1:" &amp; LEN(G526))), 1))&gt;=65) * (CODE(MID(G526, ROW(INDIRECT("1:" &amp; LEN(G526))), 1))&lt;=90), " " &amp; MID(G526, ROW(INDIRECT("1:" &amp; LEN(G526))), 1), MID(G526, ROW(INDIRECT("1:" &amp; LEN(G526))), 1)))</f>
        <v>Stands</v>
      </c>
      <c r="I526">
        <v>99</v>
      </c>
      <c r="J526">
        <v>499</v>
      </c>
      <c r="K526" s="1">
        <v>0.8</v>
      </c>
      <c r="L526">
        <v>4.0999999999999996</v>
      </c>
      <c r="M526" s="4">
        <v>2451</v>
      </c>
      <c r="N526" t="s">
        <v>4255</v>
      </c>
      <c r="O526" t="str">
        <f t="shared" si="35"/>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v>
      </c>
      <c r="P526" t="s">
        <v>4256</v>
      </c>
      <c r="Q526" t="s">
        <v>4257</v>
      </c>
      <c r="R526" t="s">
        <v>4258</v>
      </c>
      <c r="S526" t="s">
        <v>4259</v>
      </c>
      <c r="T526" t="s">
        <v>4260</v>
      </c>
      <c r="U526" t="s">
        <v>4261</v>
      </c>
      <c r="V526" t="s">
        <v>4262</v>
      </c>
    </row>
    <row r="527" spans="1:22" x14ac:dyDescent="0.25">
      <c r="A527" t="s">
        <v>4263</v>
      </c>
      <c r="B527" t="s">
        <v>4264</v>
      </c>
      <c r="C527" t="str">
        <f t="shared" si="32"/>
        <v>boAt Newly Launched Wave Electra with 1.81" HD Display, Smart Calling Ultra-Seamless BT Calling Chip, 20 Built-in Watch Faces, 100 + Sports Modes, Menu Personalization, in-Built Games(Cherry Blossom)</v>
      </c>
      <c r="D527" t="str" cm="1">
        <f t="array" ref="D527">PROPER(_xlfn.TEXTJOIN(" ", TRUE, INDEX(_xlfn.FILTERXML("&lt;t&gt;&lt;s&gt;" &amp; SUBSTITUTE(C527," ","&lt;/s&gt;&lt;s&gt;") &amp; "&lt;/s&gt;&lt;/t&gt;", "//s"), _xlfn.SEQUENCE(4))))</f>
        <v>Boat Newly Launched Wave</v>
      </c>
      <c r="E527" t="str">
        <f t="shared" si="33"/>
        <v>1.81" HD Display, Smart Calling Ultra-Seamless BT Calling Chip, 20 Built-in Watch Faces, 100 + Sports Modes, Menu Personalization, in-Built Games(Cherry Blossom)</v>
      </c>
      <c r="F527" t="s">
        <v>2910</v>
      </c>
      <c r="G527" t="str">
        <f t="shared" si="34"/>
        <v>SmartWatches</v>
      </c>
      <c r="H527" s="7" t="str">
        <f t="array" aca="1" ref="H527" ca="1">_xlfn.TEXTJOIN("", TRUE, IF((ROW(INDIRECT("1:" &amp; LEN(G527)))&gt;1) * (CODE(MID(G527, ROW(INDIRECT("1:" &amp; LEN(G527))), 1))&gt;=65) * (CODE(MID(G527, ROW(INDIRECT("1:" &amp; LEN(G527))), 1))&lt;=90), " " &amp; MID(G527, ROW(INDIRECT("1:" &amp; LEN(G527))), 1), MID(G527, ROW(INDIRECT("1:" &amp; LEN(G527))), 1)))</f>
        <v>Smart Watches</v>
      </c>
      <c r="I527" s="2">
        <v>2499</v>
      </c>
      <c r="J527" s="2">
        <v>7990</v>
      </c>
      <c r="K527" s="1">
        <v>0.69</v>
      </c>
      <c r="L527">
        <v>4.0999999999999996</v>
      </c>
      <c r="M527" s="4">
        <v>154</v>
      </c>
      <c r="N527" t="s">
        <v>4265</v>
      </c>
      <c r="O527" t="str">
        <f t="shared" si="35"/>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v>
      </c>
      <c r="P527" t="s">
        <v>3837</v>
      </c>
      <c r="Q527" t="s">
        <v>3838</v>
      </c>
      <c r="R527" t="s">
        <v>3839</v>
      </c>
      <c r="S527" t="s">
        <v>12931</v>
      </c>
      <c r="T527" t="s">
        <v>3840</v>
      </c>
      <c r="U527" t="s">
        <v>4266</v>
      </c>
      <c r="V527" t="s">
        <v>4267</v>
      </c>
    </row>
    <row r="528" spans="1:22" x14ac:dyDescent="0.25">
      <c r="A528" t="s">
        <v>4268</v>
      </c>
      <c r="B528" t="s">
        <v>4269</v>
      </c>
      <c r="C528" t="str">
        <f t="shared" si="32"/>
        <v>WeCool B1 Mobile Holder for Bikes or Bike Mobile Holder for Maps and GPS Navigation, one Click Locking, Firm Gripping, Anti Shake and Stable Cradle Clamp with 360¬∞ Rotation Bicycle Phone Mount</v>
      </c>
      <c r="D528" t="str" cm="1">
        <f t="array" ref="D528">PROPER(_xlfn.TEXTJOIN(" ", TRUE, INDEX(_xlfn.FILTERXML("&lt;t&gt;&lt;s&gt;" &amp; SUBSTITUTE(C528," ","&lt;/s&gt;&lt;s&gt;") &amp; "&lt;/s&gt;&lt;/t&gt;", "//s"), _xlfn.SEQUENCE(4))))</f>
        <v>Wecool B1 Mobile Holder</v>
      </c>
      <c r="E528" t="str">
        <f t="shared" si="33"/>
        <v>or Bike Mobile Holder for Maps and GPS Navigation, one Click Locking, Firm Gripping, Anti Shake and Stable Cradle Clamp with 360¬∞ Rotation Bicycle Phone Mount</v>
      </c>
      <c r="F528" t="s">
        <v>4270</v>
      </c>
      <c r="G528" t="str">
        <f t="shared" si="34"/>
        <v>HandlebarMounts</v>
      </c>
      <c r="H528" s="7" t="str">
        <f t="array" aca="1" ref="H528" ca="1">_xlfn.TEXTJOIN("", TRUE, IF((ROW(INDIRECT("1:" &amp; LEN(G528)))&gt;1) * (CODE(MID(G528, ROW(INDIRECT("1:" &amp; LEN(G528))), 1))&gt;=65) * (CODE(MID(G528, ROW(INDIRECT("1:" &amp; LEN(G528))), 1))&lt;=90), " " &amp; MID(G528, ROW(INDIRECT("1:" &amp; LEN(G528))), 1), MID(G528, ROW(INDIRECT("1:" &amp; LEN(G528))), 1)))</f>
        <v>Handlebar Mounts</v>
      </c>
      <c r="I528">
        <v>689</v>
      </c>
      <c r="J528" s="2">
        <v>1999</v>
      </c>
      <c r="K528" s="1">
        <v>0.66</v>
      </c>
      <c r="L528">
        <v>4.3</v>
      </c>
      <c r="M528" s="4">
        <v>1193</v>
      </c>
      <c r="N528" t="s">
        <v>4271</v>
      </c>
      <c r="O528" t="str">
        <f t="shared" si="35"/>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v>
      </c>
      <c r="P528" t="s">
        <v>4272</v>
      </c>
      <c r="Q528" t="s">
        <v>4273</v>
      </c>
      <c r="R528" t="s">
        <v>4274</v>
      </c>
      <c r="S528" t="s">
        <v>4275</v>
      </c>
      <c r="T528" t="s">
        <v>4276</v>
      </c>
      <c r="U528" t="s">
        <v>4277</v>
      </c>
      <c r="V528" t="s">
        <v>4278</v>
      </c>
    </row>
    <row r="529" spans="1:22" x14ac:dyDescent="0.25">
      <c r="A529" t="s">
        <v>4279</v>
      </c>
      <c r="B529" t="s">
        <v>4280</v>
      </c>
      <c r="C529" t="str">
        <f t="shared" si="32"/>
        <v>Sounce 360 Adjustable Mobile Phone Holder, Universal Phone Holder Clip Lazy Bracket Flexible Gooseneck Clamp Long Arms Mount for Mobile Tabletop Stand for Bedroom, Office, Bathroom, White</v>
      </c>
      <c r="D529" t="str" cm="1">
        <f t="array" ref="D529">PROPER(_xlfn.TEXTJOIN(" ", TRUE, INDEX(_xlfn.FILTERXML("&lt;t&gt;&lt;s&gt;" &amp; SUBSTITUTE(C529," ","&lt;/s&gt;&lt;s&gt;") &amp; "&lt;/s&gt;&lt;/t&gt;", "//s"), _xlfn.SEQUENCE(4))))</f>
        <v>Sounce 360 Adjustable Mobile</v>
      </c>
      <c r="E529" t="str">
        <f t="shared" si="33"/>
        <v>Universal Phone Holder Clip Lazy Bracket Flexible Gooseneck Clamp Long Arms Mount for Mobile Tabletop Stand for Bedroom, Office, Bathroom, White</v>
      </c>
      <c r="F529" t="s">
        <v>3888</v>
      </c>
      <c r="G529" t="str">
        <f t="shared" si="34"/>
        <v>Bedstand&amp;DeskMounts</v>
      </c>
      <c r="H529" s="7" t="str">
        <f t="array" aca="1" ref="H529" ca="1">_xlfn.TEXTJOIN("", TRUE, IF((ROW(INDIRECT("1:" &amp; LEN(G529)))&gt;1) * (CODE(MID(G529, ROW(INDIRECT("1:" &amp; LEN(G529))), 1))&gt;=65) * (CODE(MID(G529, ROW(INDIRECT("1:" &amp; LEN(G529))), 1))&lt;=90), " " &amp; MID(G529, ROW(INDIRECT("1:" &amp; LEN(G529))), 1), MID(G529, ROW(INDIRECT("1:" &amp; LEN(G529))), 1)))</f>
        <v>Bedstand&amp; Desk Mounts</v>
      </c>
      <c r="I529">
        <v>499</v>
      </c>
      <c r="J529" s="2">
        <v>1899</v>
      </c>
      <c r="K529" s="1">
        <v>0.74</v>
      </c>
      <c r="L529">
        <v>4.0999999999999996</v>
      </c>
      <c r="M529" s="4">
        <v>1475</v>
      </c>
      <c r="N529" t="s">
        <v>13052</v>
      </c>
      <c r="O529" t="str">
        <f t="shared" si="35"/>
        <v>Perfect For Any Places„Äë: Perfect For Watching Movies &amp; Enjoying Music In The Bedroom, Cooking In The Kitchen, Exercising In The Gym And Working In The Office. Fine Details And Craftsmanship, Make Life Easier. Lazy Bracket For You, Free Your Hands.|Heavy Duty &amp; Sturdy Holder„Äë: Large Base For Stable Mounting Without Vibrations, Tight And Bendy Arm, Secures Your Smart Phone, Ipad Or Tablet And Other Electronic Devices Tightly To Prevent The Unit From Falling Or Moving Around.|360 ¬∫ Rotation„Äë: Designed With Flexible Long Arms Clamp, Working At 360-Degrees, Making Holder Adjustable To View Your Device At Any Angle.|Compatibility„Äë: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Guarantee„Äë: If There Is Any Quality Problem Of The Product Itself, Do Not Hesitate To Contact Us Immediately. We Will Solve The Issue To Your Satisfaction. Customer Service Is Our Business Philosophy.</v>
      </c>
      <c r="P529" t="s">
        <v>4281</v>
      </c>
      <c r="Q529" t="s">
        <v>4282</v>
      </c>
      <c r="R529" t="s">
        <v>4283</v>
      </c>
      <c r="S529" t="s">
        <v>4284</v>
      </c>
      <c r="T529" t="s">
        <v>4285</v>
      </c>
      <c r="U529" t="s">
        <v>4286</v>
      </c>
      <c r="V529" t="s">
        <v>4287</v>
      </c>
    </row>
    <row r="530" spans="1:22" x14ac:dyDescent="0.25">
      <c r="A530" t="s">
        <v>4288</v>
      </c>
      <c r="B530" t="s">
        <v>12992</v>
      </c>
      <c r="C530" t="str">
        <f t="shared" si="32"/>
        <v>OpenTech Military-Grade Tempered Glass Screen Protector Compatible for iPhone 13 13 Pro 14 with Edge to Edge Coverage and Easy Installation kit (6.1 Inches)</v>
      </c>
      <c r="D530" t="str" cm="1">
        <f t="array" ref="D530">PROPER(_xlfn.TEXTJOIN(" ", TRUE, INDEX(_xlfn.FILTERXML("&lt;t&gt;&lt;s&gt;" &amp; SUBSTITUTE(C530," ","&lt;/s&gt;&lt;s&gt;") &amp; "&lt;/s&gt;&lt;/t&gt;", "//s"), _xlfn.SEQUENCE(4))))</f>
        <v>Opentech Military-Grade Tempered Glass</v>
      </c>
      <c r="E530" t="str">
        <f t="shared" si="33"/>
        <v>Compatible for iPhone 13 13 Pro 14 with Edge to Edge Coverage and Easy Installation kit (6.1 Inches)</v>
      </c>
      <c r="F530" t="s">
        <v>3725</v>
      </c>
      <c r="G530" t="str">
        <f t="shared" si="34"/>
        <v>ScreenProtectors</v>
      </c>
      <c r="H530" s="7" t="str">
        <f t="array" aca="1" ref="H530" ca="1">_xlfn.TEXTJOIN("", TRUE, IF((ROW(INDIRECT("1:" &amp; LEN(G530)))&gt;1) * (CODE(MID(G530, ROW(INDIRECT("1:" &amp; LEN(G530))), 1))&gt;=65) * (CODE(MID(G530, ROW(INDIRECT("1:" &amp; LEN(G530))), 1))&lt;=90), " " &amp; MID(G530, ROW(INDIRECT("1:" &amp; LEN(G530))), 1), MID(G530, ROW(INDIRECT("1:" &amp; LEN(G530))), 1)))</f>
        <v>Screen Protectors</v>
      </c>
      <c r="I530">
        <v>299</v>
      </c>
      <c r="J530">
        <v>999</v>
      </c>
      <c r="K530" s="1">
        <v>0.7</v>
      </c>
      <c r="L530">
        <v>4.3</v>
      </c>
      <c r="M530" s="4">
        <v>8891</v>
      </c>
      <c r="N530" t="s">
        <v>4289</v>
      </c>
      <c r="O530" t="str">
        <f t="shared" si="35"/>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v>
      </c>
      <c r="P530" t="s">
        <v>4290</v>
      </c>
      <c r="Q530" t="s">
        <v>4291</v>
      </c>
      <c r="R530" t="s">
        <v>4292</v>
      </c>
      <c r="S530" t="s">
        <v>4293</v>
      </c>
      <c r="T530" t="s">
        <v>4294</v>
      </c>
      <c r="U530" t="s">
        <v>4295</v>
      </c>
      <c r="V530" t="s">
        <v>4296</v>
      </c>
    </row>
    <row r="531" spans="1:22" x14ac:dyDescent="0.25">
      <c r="A531" t="s">
        <v>4297</v>
      </c>
      <c r="B531" t="s">
        <v>4298</v>
      </c>
      <c r="C531" t="str">
        <f t="shared" si="32"/>
        <v>EN LIGNE Adjustable Cell Phone Stand, Foldable Portable Phone Stand Phone Holder for Desk, Desktop Tablet Stand Compatible with Mobile Phone iPad Tablet (Black)</v>
      </c>
      <c r="D531" t="str" cm="1">
        <f t="array" ref="D531">PROPER(_xlfn.TEXTJOIN(" ", TRUE, INDEX(_xlfn.FILTERXML("&lt;t&gt;&lt;s&gt;" &amp; SUBSTITUTE(C531," ","&lt;/s&gt;&lt;s&gt;") &amp; "&lt;/s&gt;&lt;/t&gt;", "//s"), _xlfn.SEQUENCE(4))))</f>
        <v>En Ligne Adjustable Cell</v>
      </c>
      <c r="E531" t="str">
        <f t="shared" si="33"/>
        <v>Foldable Portable Phone Stand Phone Holder for Desk, Desktop Tablet Stand Compatible with Mobile Phone iPad Tablet (Black)</v>
      </c>
      <c r="F531" t="s">
        <v>3445</v>
      </c>
      <c r="G531" t="str">
        <f t="shared" si="34"/>
        <v>Stands</v>
      </c>
      <c r="H531" s="7" t="str">
        <f t="array" aca="1" ref="H531" ca="1">_xlfn.TEXTJOIN("", TRUE, IF((ROW(INDIRECT("1:" &amp; LEN(G531)))&gt;1) * (CODE(MID(G531, ROW(INDIRECT("1:" &amp; LEN(G531))), 1))&gt;=65) * (CODE(MID(G531, ROW(INDIRECT("1:" &amp; LEN(G531))), 1))&lt;=90), " " &amp; MID(G531, ROW(INDIRECT("1:" &amp; LEN(G531))), 1), MID(G531, ROW(INDIRECT("1:" &amp; LEN(G531))), 1)))</f>
        <v>Stands</v>
      </c>
      <c r="I531">
        <v>209</v>
      </c>
      <c r="J531">
        <v>499</v>
      </c>
      <c r="K531" s="1">
        <v>0.57999999999999996</v>
      </c>
      <c r="L531">
        <v>3.6</v>
      </c>
      <c r="M531" s="4">
        <v>104</v>
      </c>
      <c r="N531" t="s">
        <v>4299</v>
      </c>
      <c r="O531" t="str">
        <f t="shared" si="35"/>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v>
      </c>
      <c r="P531" t="s">
        <v>4300</v>
      </c>
      <c r="Q531" t="s">
        <v>4301</v>
      </c>
      <c r="R531" t="s">
        <v>4302</v>
      </c>
      <c r="S531" t="s">
        <v>4303</v>
      </c>
      <c r="T531" t="s">
        <v>4304</v>
      </c>
      <c r="U531" t="s">
        <v>4305</v>
      </c>
      <c r="V531" t="s">
        <v>4306</v>
      </c>
    </row>
    <row r="532" spans="1:22" x14ac:dyDescent="0.25">
      <c r="A532" t="s">
        <v>4307</v>
      </c>
      <c r="B532" t="s">
        <v>4308</v>
      </c>
      <c r="C532" t="str">
        <f t="shared" si="32"/>
        <v>Tecno Spark 8T (Turquoise Cyan, 4GB RAM,64GB Storage) | 50MP AI Camera | 7GB Expandable RAM</v>
      </c>
      <c r="D532" t="str" cm="1">
        <f t="array" ref="D532">PROPER(_xlfn.TEXTJOIN(" ", TRUE, INDEX(_xlfn.FILTERXML("&lt;t&gt;&lt;s&gt;" &amp; SUBSTITUTE(C532," ","&lt;/s&gt;&lt;s&gt;") &amp; "&lt;/s&gt;&lt;/t&gt;", "//s"), _xlfn.SEQUENCE(4))))</f>
        <v>Tecno Spark 8T (Turquoise</v>
      </c>
      <c r="E532" t="str">
        <f t="shared" si="33"/>
        <v>RAM,64GB Storage) | 50MP AI Camera | 7GB Expandable RAM</v>
      </c>
      <c r="F532" t="s">
        <v>2950</v>
      </c>
      <c r="G532" t="str">
        <f t="shared" si="34"/>
        <v>Smartphones</v>
      </c>
      <c r="H532" s="7" t="str">
        <f t="array" aca="1" ref="H532" ca="1">_xlfn.TEXTJOIN("", TRUE, IF((ROW(INDIRECT("1:" &amp; LEN(G532)))&gt;1) * (CODE(MID(G532, ROW(INDIRECT("1:" &amp; LEN(G532))), 1))&gt;=65) * (CODE(MID(G532, ROW(INDIRECT("1:" &amp; LEN(G532))), 1))&lt;=90), " " &amp; MID(G532, ROW(INDIRECT("1:" &amp; LEN(G532))), 1), MID(G532, ROW(INDIRECT("1:" &amp; LEN(G532))), 1)))</f>
        <v>Smartphones</v>
      </c>
      <c r="I532" s="2">
        <v>8499</v>
      </c>
      <c r="J532" s="2">
        <v>12999</v>
      </c>
      <c r="K532" s="1">
        <v>0.35</v>
      </c>
      <c r="L532">
        <v>4.0999999999999996</v>
      </c>
      <c r="M532" s="4">
        <v>6662</v>
      </c>
      <c r="N532" t="s">
        <v>4309</v>
      </c>
      <c r="O532" t="str">
        <f t="shared" si="35"/>
        <v>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v>
      </c>
      <c r="P532" t="s">
        <v>4310</v>
      </c>
      <c r="Q532" t="s">
        <v>4311</v>
      </c>
      <c r="R532" t="s">
        <v>4312</v>
      </c>
      <c r="S532" t="s">
        <v>4313</v>
      </c>
      <c r="T532" t="s">
        <v>4314</v>
      </c>
      <c r="U532" t="s">
        <v>4315</v>
      </c>
      <c r="V532" t="s">
        <v>4316</v>
      </c>
    </row>
    <row r="533" spans="1:22" x14ac:dyDescent="0.25">
      <c r="A533" t="s">
        <v>4317</v>
      </c>
      <c r="B533" t="s">
        <v>4318</v>
      </c>
      <c r="C533" t="str">
        <f t="shared" si="32"/>
        <v>URBN 20000 mAh Lithium_Polymer 22.5W Super Fast Charging Ultra Compact Power Bank with Quick Charge and Power Delivery, Type C Input Output, Made in India, Type C Cable Included (Camo)</v>
      </c>
      <c r="D533" t="str" cm="1">
        <f t="array" ref="D533">PROPER(_xlfn.TEXTJOIN(" ", TRUE, INDEX(_xlfn.FILTERXML("&lt;t&gt;&lt;s&gt;" &amp; SUBSTITUTE(C533," ","&lt;/s&gt;&lt;s&gt;") &amp; "&lt;/s&gt;&lt;/t&gt;", "//s"), _xlfn.SEQUENCE(4))))</f>
        <v>Urbn 20000 Mah Lithium_Polymer</v>
      </c>
      <c r="E533" t="str">
        <f t="shared" si="33"/>
        <v>Fast Charging Ultra Compact Power Bank with Quick Charge and Power Delivery, Type C Input Output, Made in India, Type C Cable Included (Camo)</v>
      </c>
      <c r="F533" t="s">
        <v>2939</v>
      </c>
      <c r="G533" t="str">
        <f t="shared" si="34"/>
        <v>PowerBanks</v>
      </c>
      <c r="H533" s="7" t="str">
        <f t="array" aca="1" ref="H533" ca="1">_xlfn.TEXTJOIN("", TRUE, IF((ROW(INDIRECT("1:" &amp; LEN(G533)))&gt;1) * (CODE(MID(G533, ROW(INDIRECT("1:" &amp; LEN(G533))), 1))&gt;=65) * (CODE(MID(G533, ROW(INDIRECT("1:" &amp; LEN(G533))), 1))&lt;=90), " " &amp; MID(G533, ROW(INDIRECT("1:" &amp; LEN(G533))), 1), MID(G533, ROW(INDIRECT("1:" &amp; LEN(G533))), 1)))</f>
        <v>Power Banks</v>
      </c>
      <c r="I533" s="2">
        <v>2179</v>
      </c>
      <c r="J533" s="2">
        <v>3999</v>
      </c>
      <c r="K533" s="1">
        <v>0.46</v>
      </c>
      <c r="L533">
        <v>4</v>
      </c>
      <c r="M533" s="4">
        <v>8380</v>
      </c>
      <c r="N533" t="s">
        <v>4319</v>
      </c>
      <c r="O533" t="str">
        <f t="shared" si="35"/>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v>
      </c>
      <c r="P533" t="s">
        <v>4320</v>
      </c>
      <c r="Q533" t="s">
        <v>4321</v>
      </c>
      <c r="R533" t="s">
        <v>4322</v>
      </c>
      <c r="S533" t="s">
        <v>4323</v>
      </c>
      <c r="T533" t="s">
        <v>4324</v>
      </c>
      <c r="U533" t="s">
        <v>4325</v>
      </c>
      <c r="V533" t="s">
        <v>4326</v>
      </c>
    </row>
    <row r="534" spans="1:22" x14ac:dyDescent="0.25">
      <c r="A534" t="s">
        <v>4327</v>
      </c>
      <c r="B534" t="s">
        <v>4328</v>
      </c>
      <c r="C534" t="str">
        <f t="shared" si="32"/>
        <v>Redmi Note 11T 5G (Stardust White, 6GB RAM, 128GB ROM)| Dimensity 810 5G | 33W Pro Fast Charging | Charger Included | Additional Exchange Offers|Get 2 Months of YouTube Premium Free!</v>
      </c>
      <c r="D534" t="str" cm="1">
        <f t="array" ref="D534">PROPER(_xlfn.TEXTJOIN(" ", TRUE, INDEX(_xlfn.FILTERXML("&lt;t&gt;&lt;s&gt;" &amp; SUBSTITUTE(C534," ","&lt;/s&gt;&lt;s&gt;") &amp; "&lt;/s&gt;&lt;/t&gt;", "//s"), _xlfn.SEQUENCE(4))))</f>
        <v>Redmi Note 11T 5G</v>
      </c>
      <c r="E534" t="str">
        <f t="shared" si="33"/>
        <v>6GB RAM, 128GB ROM)| Dimensity 810 5G | 33W Pro Fast Charging | Charger Included | Additional Exchange Offers|Get 2 Months of YouTube Premium Free!</v>
      </c>
      <c r="F534" t="s">
        <v>2950</v>
      </c>
      <c r="G534" t="str">
        <f t="shared" si="34"/>
        <v>Smartphones</v>
      </c>
      <c r="H534" s="7" t="str">
        <f t="array" aca="1" ref="H534" ca="1">_xlfn.TEXTJOIN("", TRUE, IF((ROW(INDIRECT("1:" &amp; LEN(G534)))&gt;1) * (CODE(MID(G534, ROW(INDIRECT("1:" &amp; LEN(G534))), 1))&gt;=65) * (CODE(MID(G534, ROW(INDIRECT("1:" &amp; LEN(G534))), 1))&lt;=90), " " &amp; MID(G534, ROW(INDIRECT("1:" &amp; LEN(G534))), 1), MID(G534, ROW(INDIRECT("1:" &amp; LEN(G534))), 1)))</f>
        <v>Smartphones</v>
      </c>
      <c r="I534" s="2">
        <v>16999</v>
      </c>
      <c r="J534" s="2">
        <v>20999</v>
      </c>
      <c r="K534" s="1">
        <v>0.19</v>
      </c>
      <c r="L534">
        <v>4.0999999999999996</v>
      </c>
      <c r="M534" s="4">
        <v>31822</v>
      </c>
      <c r="N534" t="s">
        <v>4329</v>
      </c>
      <c r="O534" t="str">
        <f t="shared" si="35"/>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v>
      </c>
      <c r="P534" t="s">
        <v>4099</v>
      </c>
      <c r="Q534" t="s">
        <v>4100</v>
      </c>
      <c r="R534" t="s">
        <v>4101</v>
      </c>
      <c r="S534" t="s">
        <v>4102</v>
      </c>
      <c r="T534" t="s">
        <v>4103</v>
      </c>
      <c r="U534" t="s">
        <v>4330</v>
      </c>
      <c r="V534" t="s">
        <v>4331</v>
      </c>
    </row>
    <row r="535" spans="1:22" x14ac:dyDescent="0.25">
      <c r="A535" t="s">
        <v>4332</v>
      </c>
      <c r="B535" t="s">
        <v>4333</v>
      </c>
      <c r="C535" t="str">
        <f t="shared" si="32"/>
        <v>OnePlus 10T 5G (Moonstone Black, 8GB RAM, 128GB Storage)</v>
      </c>
      <c r="D535" t="str" cm="1">
        <f t="array" ref="D535">PROPER(_xlfn.TEXTJOIN(" ", TRUE, INDEX(_xlfn.FILTERXML("&lt;t&gt;&lt;s&gt;" &amp; SUBSTITUTE(C535," ","&lt;/s&gt;&lt;s&gt;") &amp; "&lt;/s&gt;&lt;/t&gt;", "//s"), _xlfn.SEQUENCE(4))))</f>
        <v>Oneplus 10T 5G (Moonstone</v>
      </c>
      <c r="E535" t="str">
        <f t="shared" si="33"/>
        <v>RAM, 128GB Storage)</v>
      </c>
      <c r="F535" t="s">
        <v>2950</v>
      </c>
      <c r="G535" t="str">
        <f t="shared" si="34"/>
        <v>Smartphones</v>
      </c>
      <c r="H535" s="7" t="str">
        <f t="array" aca="1" ref="H535" ca="1">_xlfn.TEXTJOIN("", TRUE, IF((ROW(INDIRECT("1:" &amp; LEN(G535)))&gt;1) * (CODE(MID(G535, ROW(INDIRECT("1:" &amp; LEN(G535))), 1))&gt;=65) * (CODE(MID(G535, ROW(INDIRECT("1:" &amp; LEN(G535))), 1))&lt;=90), " " &amp; MID(G535, ROW(INDIRECT("1:" &amp; LEN(G535))), 1), MID(G535, ROW(INDIRECT("1:" &amp; LEN(G535))), 1)))</f>
        <v>Smartphones</v>
      </c>
      <c r="I535" s="2">
        <v>44999</v>
      </c>
      <c r="J535" s="2">
        <v>49999</v>
      </c>
      <c r="K535" s="1">
        <v>0.1</v>
      </c>
      <c r="L535">
        <v>4.3</v>
      </c>
      <c r="M535" s="4">
        <v>3075</v>
      </c>
      <c r="N535" t="s">
        <v>4334</v>
      </c>
      <c r="O535" t="str">
        <f t="shared" si="35"/>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v>
      </c>
      <c r="P535" t="s">
        <v>4335</v>
      </c>
      <c r="Q535" t="s">
        <v>4336</v>
      </c>
      <c r="R535" t="s">
        <v>4337</v>
      </c>
      <c r="S535" t="s">
        <v>4338</v>
      </c>
      <c r="T535" t="s">
        <v>4339</v>
      </c>
      <c r="U535" t="s">
        <v>4340</v>
      </c>
      <c r="V535" t="s">
        <v>4341</v>
      </c>
    </row>
    <row r="536" spans="1:22" x14ac:dyDescent="0.25">
      <c r="A536" t="s">
        <v>4342</v>
      </c>
      <c r="B536" t="s">
        <v>4343</v>
      </c>
      <c r="C536" t="str">
        <f t="shared" si="32"/>
        <v>Nokia 150 (2020) (Cyan)</v>
      </c>
      <c r="D536" t="str" cm="1">
        <f t="array" ref="D536">PROPER(_xlfn.TEXTJOIN(" ", TRUE, INDEX(_xlfn.FILTERXML("&lt;t&gt;&lt;s&gt;" &amp; SUBSTITUTE(C536," ","&lt;/s&gt;&lt;s&gt;") &amp; "&lt;/s&gt;&lt;/t&gt;", "//s"), _xlfn.SEQUENCE(4))))</f>
        <v>Nokia 150 -2020 (Cyan)</v>
      </c>
      <c r="E536" t="str">
        <f t="shared" si="33"/>
        <v/>
      </c>
      <c r="F536" t="s">
        <v>3004</v>
      </c>
      <c r="G536" t="str">
        <f t="shared" si="34"/>
        <v>BasicMobiles</v>
      </c>
      <c r="H536" s="7" t="str">
        <f t="array" aca="1" ref="H536" ca="1">_xlfn.TEXTJOIN("", TRUE, IF((ROW(INDIRECT("1:" &amp; LEN(G536)))&gt;1) * (CODE(MID(G536, ROW(INDIRECT("1:" &amp; LEN(G536))), 1))&gt;=65) * (CODE(MID(G536, ROW(INDIRECT("1:" &amp; LEN(G536))), 1))&lt;=90), " " &amp; MID(G536, ROW(INDIRECT("1:" &amp; LEN(G536))), 1), MID(G536, ROW(INDIRECT("1:" &amp; LEN(G536))), 1)))</f>
        <v>Basic Mobiles</v>
      </c>
      <c r="I536" s="2">
        <v>2599</v>
      </c>
      <c r="J536" s="2">
        <v>2999</v>
      </c>
      <c r="K536" s="1">
        <v>0.13</v>
      </c>
      <c r="L536">
        <v>3.9</v>
      </c>
      <c r="M536" s="4">
        <v>14266</v>
      </c>
      <c r="N536" t="s">
        <v>4344</v>
      </c>
      <c r="O536" t="str">
        <f t="shared" si="35"/>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v>
      </c>
      <c r="P536" t="s">
        <v>4345</v>
      </c>
      <c r="Q536" t="s">
        <v>4346</v>
      </c>
      <c r="R536" t="s">
        <v>4347</v>
      </c>
      <c r="S536" t="s">
        <v>4348</v>
      </c>
      <c r="T536" t="s">
        <v>4349</v>
      </c>
      <c r="U536" t="s">
        <v>4350</v>
      </c>
      <c r="V536" t="s">
        <v>4351</v>
      </c>
    </row>
    <row r="537" spans="1:22" x14ac:dyDescent="0.25">
      <c r="A537" t="s">
        <v>4352</v>
      </c>
      <c r="B537" t="s">
        <v>4353</v>
      </c>
      <c r="C537" t="str">
        <f t="shared" si="32"/>
        <v>Noise ColorFit Ultra SE Smart Watch with 1.75"(4.3cm) HD Display, Aluminium Alloy Body, 60 Sports Modes, Spo2, Lightweight, Stock Market Info, Calls and SMS Reply (Vintage Brown)</v>
      </c>
      <c r="D537" t="str" cm="1">
        <f t="array" ref="D537">PROPER(_xlfn.TEXTJOIN(" ", TRUE, INDEX(_xlfn.FILTERXML("&lt;t&gt;&lt;s&gt;" &amp; SUBSTITUTE(C537," ","&lt;/s&gt;&lt;s&gt;") &amp; "&lt;/s&gt;&lt;/t&gt;", "//s"), _xlfn.SEQUENCE(4))))</f>
        <v>Noise Colorfit Ultra Se</v>
      </c>
      <c r="E537" t="str">
        <f t="shared" si="33"/>
        <v>with 1.75"(4.3cm) HD Display, Aluminium Alloy Body, 60 Sports Modes, Spo2, Lightweight, Stock Market Info, Calls and SMS Reply (Vintage Brown)</v>
      </c>
      <c r="F537" t="s">
        <v>2910</v>
      </c>
      <c r="G537" t="str">
        <f t="shared" si="34"/>
        <v>SmartWatches</v>
      </c>
      <c r="H537" s="7" t="str">
        <f t="array" aca="1" ref="H537" ca="1">_xlfn.TEXTJOIN("", TRUE, IF((ROW(INDIRECT("1:" &amp; LEN(G537)))&gt;1) * (CODE(MID(G537, ROW(INDIRECT("1:" &amp; LEN(G537))), 1))&gt;=65) * (CODE(MID(G537, ROW(INDIRECT("1:" &amp; LEN(G537))), 1))&lt;=90), " " &amp; MID(G537, ROW(INDIRECT("1:" &amp; LEN(G537))), 1), MID(G537, ROW(INDIRECT("1:" &amp; LEN(G537))), 1)))</f>
        <v>Smart Watches</v>
      </c>
      <c r="I537" s="2">
        <v>2799</v>
      </c>
      <c r="J537" s="2">
        <v>6499</v>
      </c>
      <c r="K537" s="1">
        <v>0.56999999999999995</v>
      </c>
      <c r="L537">
        <v>4.0999999999999996</v>
      </c>
      <c r="M537" s="4">
        <v>38879</v>
      </c>
      <c r="N537" t="s">
        <v>4354</v>
      </c>
      <c r="O537" t="str">
        <f t="shared" si="35"/>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v>
      </c>
      <c r="P537" t="s">
        <v>4355</v>
      </c>
      <c r="Q537" t="s">
        <v>4356</v>
      </c>
      <c r="R537" t="s">
        <v>4357</v>
      </c>
      <c r="S537" t="s">
        <v>4358</v>
      </c>
      <c r="T537" t="s">
        <v>4359</v>
      </c>
      <c r="U537" t="s">
        <v>4360</v>
      </c>
      <c r="V537" t="s">
        <v>4361</v>
      </c>
    </row>
    <row r="538" spans="1:22" x14ac:dyDescent="0.25">
      <c r="A538" t="s">
        <v>4362</v>
      </c>
      <c r="B538" t="s">
        <v>4363</v>
      </c>
      <c r="C538" t="str">
        <f t="shared" si="32"/>
        <v>boAt Rockerz 400 Bluetooth On Ear Headphones With Mic With Upto 8 Hours Playback and Soft Padded Ear Cushions(Grey Green)</v>
      </c>
      <c r="D538" t="str" cm="1">
        <f t="array" ref="D538">PROPER(_xlfn.TEXTJOIN(" ", TRUE, INDEX(_xlfn.FILTERXML("&lt;t&gt;&lt;s&gt;" &amp; SUBSTITUTE(C538," ","&lt;/s&gt;&lt;s&gt;") &amp; "&lt;/s&gt;&lt;/t&gt;", "//s"), _xlfn.SEQUENCE(4))))</f>
        <v>Boat Rockerz 400 Bluetooth</v>
      </c>
      <c r="E538" t="str">
        <f t="shared" si="33"/>
        <v>Headphones With Mic With Upto 8 Hours Playback and Soft Padded Ear Cushions(Grey Green)</v>
      </c>
      <c r="F538" t="s">
        <v>4364</v>
      </c>
      <c r="G538" t="str">
        <f t="shared" si="34"/>
        <v>On-Ear</v>
      </c>
      <c r="H538" s="7" t="str">
        <f t="array" aca="1" ref="H538" ca="1">_xlfn.TEXTJOIN("", TRUE, IF((ROW(INDIRECT("1:" &amp; LEN(G538)))&gt;1) * (CODE(MID(G538, ROW(INDIRECT("1:" &amp; LEN(G538))), 1))&gt;=65) * (CODE(MID(G538, ROW(INDIRECT("1:" &amp; LEN(G538))), 1))&lt;=90), " " &amp; MID(G538, ROW(INDIRECT("1:" &amp; LEN(G538))), 1), MID(G538, ROW(INDIRECT("1:" &amp; LEN(G538))), 1)))</f>
        <v>On- Ear</v>
      </c>
      <c r="I538" s="2">
        <v>1399</v>
      </c>
      <c r="J538" s="2">
        <v>2990</v>
      </c>
      <c r="K538" s="1">
        <v>0.53</v>
      </c>
      <c r="L538">
        <v>4.0999999999999996</v>
      </c>
      <c r="M538" s="4">
        <v>97175</v>
      </c>
      <c r="N538" t="s">
        <v>4365</v>
      </c>
      <c r="O538" t="str">
        <f t="shared" si="35"/>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v>
      </c>
      <c r="P538" t="s">
        <v>4366</v>
      </c>
      <c r="Q538" t="s">
        <v>4367</v>
      </c>
      <c r="R538" t="s">
        <v>4368</v>
      </c>
      <c r="S538" t="s">
        <v>4369</v>
      </c>
      <c r="T538" t="s">
        <v>4370</v>
      </c>
      <c r="U538" t="s">
        <v>4371</v>
      </c>
      <c r="V538" t="s">
        <v>4372</v>
      </c>
    </row>
    <row r="539" spans="1:22" x14ac:dyDescent="0.25">
      <c r="A539" t="s">
        <v>4373</v>
      </c>
      <c r="B539" t="s">
        <v>4374</v>
      </c>
      <c r="C539" t="str">
        <f t="shared" si="32"/>
        <v>SanDisk Ultra microSD UHS-I Card 64GB, 120MB s R</v>
      </c>
      <c r="D539" t="str" cm="1">
        <f t="array" ref="D539">PROPER(_xlfn.TEXTJOIN(" ", TRUE, INDEX(_xlfn.FILTERXML("&lt;t&gt;&lt;s&gt;" &amp; SUBSTITUTE(C539," ","&lt;/s&gt;&lt;s&gt;") &amp; "&lt;/s&gt;&lt;/t&gt;", "//s"), _xlfn.SEQUENCE(4))))</f>
        <v>Sandisk Ultra Microsd Uhs-I</v>
      </c>
      <c r="E539" t="str">
        <f t="shared" si="33"/>
        <v>120MB s R</v>
      </c>
      <c r="F539" t="s">
        <v>2983</v>
      </c>
      <c r="G539" t="str">
        <f t="shared" si="34"/>
        <v>MicroSD</v>
      </c>
      <c r="H539" s="7" t="str">
        <f t="array" aca="1" ref="H539" ca="1">_xlfn.TEXTJOIN("", TRUE, IF((ROW(INDIRECT("1:" &amp; LEN(G539)))&gt;1) * (CODE(MID(G539, ROW(INDIRECT("1:" &amp; LEN(G539))), 1))&gt;=65) * (CODE(MID(G539, ROW(INDIRECT("1:" &amp; LEN(G539))), 1))&lt;=90), " " &amp; MID(G539, ROW(INDIRECT("1:" &amp; LEN(G539))), 1), MID(G539, ROW(INDIRECT("1:" &amp; LEN(G539))), 1)))</f>
        <v>Micro S D</v>
      </c>
      <c r="I539">
        <v>649</v>
      </c>
      <c r="J539" s="2">
        <v>2400</v>
      </c>
      <c r="K539" s="1">
        <v>0.73</v>
      </c>
      <c r="L539">
        <v>4.4000000000000004</v>
      </c>
      <c r="M539" s="4">
        <v>67260</v>
      </c>
      <c r="N539" t="s">
        <v>4375</v>
      </c>
      <c r="O539" t="str">
        <f t="shared" si="35"/>
        <v>Ideal For Android Smartphones And Tablets, And Mil Cameras|Up To 1Tb To Store Even More Hours Of Full Hd Video|Up To 120Mb/S Transfer Speeds Let You Move Up To 1000 Photos In A Minute [32Gb-1Tb]|Load Apps Faster With A1-Rated Performance|Class 10 For Full Hd Video Recording And Playback</v>
      </c>
      <c r="P539" t="s">
        <v>2985</v>
      </c>
      <c r="Q539" t="s">
        <v>2986</v>
      </c>
      <c r="R539" t="s">
        <v>2987</v>
      </c>
      <c r="S539" t="s">
        <v>2988</v>
      </c>
      <c r="T539" t="s">
        <v>2989</v>
      </c>
      <c r="U539" t="s">
        <v>2990</v>
      </c>
      <c r="V539" t="s">
        <v>4376</v>
      </c>
    </row>
    <row r="540" spans="1:22" x14ac:dyDescent="0.25">
      <c r="A540" t="s">
        <v>4377</v>
      </c>
      <c r="B540" t="s">
        <v>4378</v>
      </c>
      <c r="C540" t="str">
        <f t="shared" si="32"/>
        <v>iPhone Original 20W C Type Fast PD Charger Compatible with I-Phone13 13 mini 13pro 13 pro Max I-Phone 12 12 Pro 12mini 12 Pro Max, I-Phone11 11 Pro 11 Pro Max 2020 (Only Adapter)</v>
      </c>
      <c r="D540" t="str" cm="1">
        <f t="array" ref="D540">PROPER(_xlfn.TEXTJOIN(" ", TRUE, INDEX(_xlfn.FILTERXML("&lt;t&gt;&lt;s&gt;" &amp; SUBSTITUTE(C540," ","&lt;/s&gt;&lt;s&gt;") &amp; "&lt;/s&gt;&lt;/t&gt;", "//s"), _xlfn.SEQUENCE(4))))</f>
        <v>Iphone Original 20W C</v>
      </c>
      <c r="E540" t="str">
        <f t="shared" si="33"/>
        <v>PD Charger Compatible with I-Phone13 13 mini 13pro 13 pro Max I-Phone 12 12 Pro 12mini 12 Pro Max, I-Phone11 11 Pro 11 Pro Max 2020 (Only Adapter)</v>
      </c>
      <c r="F540" t="s">
        <v>3120</v>
      </c>
      <c r="G540" t="str">
        <f t="shared" si="34"/>
        <v>WallChargers</v>
      </c>
      <c r="H540" s="7" t="str">
        <f t="array" aca="1" ref="H540" ca="1">_xlfn.TEXTJOIN("", TRUE, IF((ROW(INDIRECT("1:" &amp; LEN(G540)))&gt;1) * (CODE(MID(G540, ROW(INDIRECT("1:" &amp; LEN(G540))), 1))&gt;=65) * (CODE(MID(G540, ROW(INDIRECT("1:" &amp; LEN(G540))), 1))&lt;=90), " " &amp; MID(G540, ROW(INDIRECT("1:" &amp; LEN(G540))), 1), MID(G540, ROW(INDIRECT("1:" &amp; LEN(G540))), 1)))</f>
        <v>Wall Chargers</v>
      </c>
      <c r="I540">
        <v>799</v>
      </c>
      <c r="J540" s="2">
        <v>3990</v>
      </c>
      <c r="K540" s="1">
        <v>0.8</v>
      </c>
      <c r="L540">
        <v>3.8</v>
      </c>
      <c r="M540" s="4">
        <v>119</v>
      </c>
      <c r="N540" t="s">
        <v>4379</v>
      </c>
      <c r="O540" t="str">
        <f t="shared" si="35"/>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v>
      </c>
      <c r="P540" t="s">
        <v>4380</v>
      </c>
      <c r="Q540" t="s">
        <v>4381</v>
      </c>
      <c r="R540" t="s">
        <v>4382</v>
      </c>
      <c r="S540" t="s">
        <v>4383</v>
      </c>
      <c r="T540" t="s">
        <v>4384</v>
      </c>
      <c r="U540" t="s">
        <v>4385</v>
      </c>
      <c r="V540" t="s">
        <v>4386</v>
      </c>
    </row>
    <row r="541" spans="1:22" x14ac:dyDescent="0.25">
      <c r="A541" t="s">
        <v>4387</v>
      </c>
      <c r="B541" t="s">
        <v>4388</v>
      </c>
      <c r="C541" t="str">
        <f t="shared" si="32"/>
        <v>LIRAMARK Webcam Cover Slide, Ultra Thin Laptop Camera Cover Slide Blocker for Computer MacBook Pro iMac PC Tablet (Pack of 3)</v>
      </c>
      <c r="D541" t="str" cm="1">
        <f t="array" ref="D541">PROPER(_xlfn.TEXTJOIN(" ", TRUE, INDEX(_xlfn.FILTERXML("&lt;t&gt;&lt;s&gt;" &amp; SUBSTITUTE(C541," ","&lt;/s&gt;&lt;s&gt;") &amp; "&lt;/s&gt;&lt;/t&gt;", "//s"), _xlfn.SEQUENCE(4))))</f>
        <v>Liramark Webcam Cover Slide,</v>
      </c>
      <c r="E541" t="str">
        <f t="shared" si="33"/>
        <v>Laptop Camera Cover Slide Blocker for Computer MacBook Pro iMac PC Tablet (Pack of 3)</v>
      </c>
      <c r="F541" t="s">
        <v>4389</v>
      </c>
      <c r="G541" t="str">
        <f t="shared" si="34"/>
        <v>CameraPrivacyCovers</v>
      </c>
      <c r="H541" s="7" t="str">
        <f t="array" aca="1" ref="H541" ca="1">_xlfn.TEXTJOIN("", TRUE, IF((ROW(INDIRECT("1:" &amp; LEN(G541)))&gt;1) * (CODE(MID(G541, ROW(INDIRECT("1:" &amp; LEN(G541))), 1))&gt;=65) * (CODE(MID(G541, ROW(INDIRECT("1:" &amp; LEN(G541))), 1))&lt;=90), " " &amp; MID(G541, ROW(INDIRECT("1:" &amp; LEN(G541))), 1), MID(G541, ROW(INDIRECT("1:" &amp; LEN(G541))), 1)))</f>
        <v>Camera Privacy Covers</v>
      </c>
      <c r="I541">
        <v>149</v>
      </c>
      <c r="J541">
        <v>149</v>
      </c>
      <c r="K541" s="1">
        <v>0</v>
      </c>
      <c r="L541">
        <v>4.3</v>
      </c>
      <c r="M541" s="4">
        <v>10833</v>
      </c>
      <c r="N541" t="s">
        <v>4390</v>
      </c>
      <c r="O541" t="str">
        <f t="shared" si="35"/>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v>
      </c>
      <c r="P541" t="s">
        <v>4391</v>
      </c>
      <c r="Q541" t="s">
        <v>4392</v>
      </c>
      <c r="R541" t="s">
        <v>4393</v>
      </c>
      <c r="S541" t="s">
        <v>4394</v>
      </c>
      <c r="T541" t="s">
        <v>4395</v>
      </c>
      <c r="U541" t="s">
        <v>4396</v>
      </c>
      <c r="V541" t="s">
        <v>4397</v>
      </c>
    </row>
    <row r="542" spans="1:22" x14ac:dyDescent="0.25">
      <c r="A542" t="s">
        <v>493</v>
      </c>
      <c r="B542" t="s">
        <v>494</v>
      </c>
      <c r="C542" t="str">
        <f t="shared" si="32"/>
        <v>AmazonBasics New Release Nylon USB-A to Lightning Cable Cord, Fast Charging MFi Certified Charger for Apple iPhone, iPad (6-Ft, Rose Gold)</v>
      </c>
      <c r="D542" t="str" cm="1">
        <f t="array" ref="D542">PROPER(_xlfn.TEXTJOIN(" ", TRUE, INDEX(_xlfn.FILTERXML("&lt;t&gt;&lt;s&gt;" &amp; SUBSTITUTE(C542," ","&lt;/s&gt;&lt;s&gt;") &amp; "&lt;/s&gt;&lt;/t&gt;", "//s"), _xlfn.SEQUENCE(4))))</f>
        <v>Amazonbasics New Release Nylon</v>
      </c>
      <c r="E542" t="str">
        <f t="shared" si="33"/>
        <v>Lightning Cable Cord, Fast Charging MFi Certified Charger for Apple iPhone, iPad (6-Ft, Rose Gold)</v>
      </c>
      <c r="F542" t="s">
        <v>17</v>
      </c>
      <c r="G542" t="str">
        <f t="shared" si="34"/>
        <v>USBCables</v>
      </c>
      <c r="H542" s="7" t="str">
        <f t="array" aca="1" ref="H542" ca="1">_xlfn.TEXTJOIN("", TRUE, IF((ROW(INDIRECT("1:" &amp; LEN(G542)))&gt;1) * (CODE(MID(G542, ROW(INDIRECT("1:" &amp; LEN(G542))), 1))&gt;=65) * (CODE(MID(G542, ROW(INDIRECT("1:" &amp; LEN(G542))), 1))&lt;=90), " " &amp; MID(G542, ROW(INDIRECT("1:" &amp; LEN(G542))), 1), MID(G542, ROW(INDIRECT("1:" &amp; LEN(G542))), 1)))</f>
        <v>U S B Cables</v>
      </c>
      <c r="I542">
        <v>799</v>
      </c>
      <c r="J542" s="2">
        <v>2100</v>
      </c>
      <c r="K542" s="1">
        <v>0.62</v>
      </c>
      <c r="L542">
        <v>4.3</v>
      </c>
      <c r="M542" s="4">
        <v>8188</v>
      </c>
      <c r="N542" t="s">
        <v>495</v>
      </c>
      <c r="O542" t="str">
        <f t="shared" si="35"/>
        <v>Added Protection: An Additional Layer Of Protection Has Been Added To The Lightning And Usb Ends To Improve Durability And Reduce Fraying;</v>
      </c>
      <c r="P542" t="s">
        <v>496</v>
      </c>
      <c r="Q542" t="s">
        <v>497</v>
      </c>
      <c r="R542" t="s">
        <v>498</v>
      </c>
      <c r="S542" t="s">
        <v>499</v>
      </c>
      <c r="T542" t="s">
        <v>500</v>
      </c>
      <c r="U542" t="s">
        <v>4398</v>
      </c>
      <c r="V542" t="s">
        <v>4399</v>
      </c>
    </row>
    <row r="543" spans="1:22" x14ac:dyDescent="0.25">
      <c r="A543" t="s">
        <v>4400</v>
      </c>
      <c r="B543" t="s">
        <v>4401</v>
      </c>
      <c r="C543" t="str">
        <f t="shared" si="32"/>
        <v>Nokia 8210 4G Volte keypad Phone with Dual SIM, Big Display, inbuilt MP3 Player and Wireless FM Radio | Blue</v>
      </c>
      <c r="D543" t="str" cm="1">
        <f t="array" ref="D543">PROPER(_xlfn.TEXTJOIN(" ", TRUE, INDEX(_xlfn.FILTERXML("&lt;t&gt;&lt;s&gt;" &amp; SUBSTITUTE(C543," ","&lt;/s&gt;&lt;s&gt;") &amp; "&lt;/s&gt;&lt;/t&gt;", "//s"), _xlfn.SEQUENCE(4))))</f>
        <v>Nokia 8210 4G Volte</v>
      </c>
      <c r="E543" t="str">
        <f t="shared" si="33"/>
        <v>with Dual SIM, Big Display, inbuilt MP3 Player and Wireless FM Radio | Blue</v>
      </c>
      <c r="F543" t="s">
        <v>3004</v>
      </c>
      <c r="G543" t="str">
        <f t="shared" si="34"/>
        <v>BasicMobiles</v>
      </c>
      <c r="H543" s="7" t="str">
        <f t="array" aca="1" ref="H543" ca="1">_xlfn.TEXTJOIN("", TRUE, IF((ROW(INDIRECT("1:" &amp; LEN(G543)))&gt;1) * (CODE(MID(G543, ROW(INDIRECT("1:" &amp; LEN(G543))), 1))&gt;=65) * (CODE(MID(G543, ROW(INDIRECT("1:" &amp; LEN(G543))), 1))&lt;=90), " " &amp; MID(G543, ROW(INDIRECT("1:" &amp; LEN(G543))), 1), MID(G543, ROW(INDIRECT("1:" &amp; LEN(G543))), 1)))</f>
        <v>Basic Mobiles</v>
      </c>
      <c r="I543" s="2">
        <v>3799</v>
      </c>
      <c r="J543" s="2">
        <v>5299</v>
      </c>
      <c r="K543" s="1">
        <v>0.28000000000000003</v>
      </c>
      <c r="L543">
        <v>3.5</v>
      </c>
      <c r="M543" s="4">
        <v>1641</v>
      </c>
      <c r="N543" t="s">
        <v>4402</v>
      </c>
      <c r="O543" t="str">
        <f t="shared" si="35"/>
        <v>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v>
      </c>
      <c r="P543" t="s">
        <v>4403</v>
      </c>
      <c r="Q543" t="s">
        <v>4404</v>
      </c>
      <c r="R543" t="s">
        <v>4405</v>
      </c>
      <c r="S543" t="s">
        <v>4406</v>
      </c>
      <c r="T543" t="s">
        <v>4407</v>
      </c>
      <c r="U543" t="s">
        <v>4408</v>
      </c>
      <c r="V543" t="s">
        <v>4409</v>
      </c>
    </row>
    <row r="544" spans="1:22" x14ac:dyDescent="0.25">
      <c r="A544" t="s">
        <v>4410</v>
      </c>
      <c r="B544" t="s">
        <v>4411</v>
      </c>
      <c r="C544" t="str">
        <f t="shared" si="32"/>
        <v>Sounce Protective Case Cover Compatible Boat Xtend Overall Protective Case TPU HD Clear Ultra-Thin Cover with Unbreakable Screen Guard</v>
      </c>
      <c r="D544" t="str" cm="1">
        <f t="array" ref="D544">PROPER(_xlfn.TEXTJOIN(" ", TRUE, INDEX(_xlfn.FILTERXML("&lt;t&gt;&lt;s&gt;" &amp; SUBSTITUTE(C544," ","&lt;/s&gt;&lt;s&gt;") &amp; "&lt;/s&gt;&lt;/t&gt;", "//s"), _xlfn.SEQUENCE(4))))</f>
        <v>Sounce Protective Case Cover</v>
      </c>
      <c r="E544" t="str">
        <f t="shared" si="33"/>
        <v>Xtend Overall Protective Case TPU HD Clear Ultra-Thin Cover with Unbreakable Screen Guard</v>
      </c>
      <c r="F544" t="s">
        <v>3920</v>
      </c>
      <c r="G544" t="str">
        <f t="shared" si="34"/>
        <v>BasicCases</v>
      </c>
      <c r="H544" s="7" t="str">
        <f t="array" aca="1" ref="H544" ca="1">_xlfn.TEXTJOIN("", TRUE, IF((ROW(INDIRECT("1:" &amp; LEN(G544)))&gt;1) * (CODE(MID(G544, ROW(INDIRECT("1:" &amp; LEN(G544))), 1))&gt;=65) * (CODE(MID(G544, ROW(INDIRECT("1:" &amp; LEN(G544))), 1))&lt;=90), " " &amp; MID(G544, ROW(INDIRECT("1:" &amp; LEN(G544))), 1), MID(G544, ROW(INDIRECT("1:" &amp; LEN(G544))), 1)))</f>
        <v>Basic Cases</v>
      </c>
      <c r="I544">
        <v>199</v>
      </c>
      <c r="J544" s="2">
        <v>1899</v>
      </c>
      <c r="K544" s="1">
        <v>0.9</v>
      </c>
      <c r="L544">
        <v>4</v>
      </c>
      <c r="M544" s="4">
        <v>4740</v>
      </c>
      <c r="N544" t="s">
        <v>4412</v>
      </c>
      <c r="O544" t="str">
        <f t="shared" si="35"/>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v>
      </c>
      <c r="P544" t="s">
        <v>4413</v>
      </c>
      <c r="Q544" t="s">
        <v>4414</v>
      </c>
      <c r="R544" t="s">
        <v>4415</v>
      </c>
      <c r="S544" t="s">
        <v>4416</v>
      </c>
      <c r="T544" t="s">
        <v>4417</v>
      </c>
      <c r="U544" t="s">
        <v>4418</v>
      </c>
      <c r="V544" t="s">
        <v>4419</v>
      </c>
    </row>
    <row r="545" spans="1:22" x14ac:dyDescent="0.25">
      <c r="A545" t="s">
        <v>4420</v>
      </c>
      <c r="B545" t="s">
        <v>4421</v>
      </c>
      <c r="C545" t="str">
        <f t="shared" si="32"/>
        <v>Samsung Galaxy M53 5G (Deep Ocean Blue, 6GB, 128GB Storage) | 108MP | sAmoled+ 120Hz | 12GB RAM with RAM Plus | Travel Adapter to be Purchased Separately</v>
      </c>
      <c r="D545" t="str" cm="1">
        <f t="array" ref="D545">PROPER(_xlfn.TEXTJOIN(" ", TRUE, INDEX(_xlfn.FILTERXML("&lt;t&gt;&lt;s&gt;" &amp; SUBSTITUTE(C545," ","&lt;/s&gt;&lt;s&gt;") &amp; "&lt;/s&gt;&lt;/t&gt;", "//s"), _xlfn.SEQUENCE(4))))</f>
        <v>Samsung Galaxy M53 5G</v>
      </c>
      <c r="E545" t="str">
        <f t="shared" si="33"/>
        <v>Blue, 6GB, 128GB Storage) | 108MP | sAmoled+ 120Hz | 12GB RAM with RAM Plus | Travel Adapter to be Purchased Separately</v>
      </c>
      <c r="F545" t="s">
        <v>2950</v>
      </c>
      <c r="G545" t="str">
        <f t="shared" si="34"/>
        <v>Smartphones</v>
      </c>
      <c r="H545" s="7" t="str">
        <f t="array" aca="1" ref="H545" ca="1">_xlfn.TEXTJOIN("", TRUE, IF((ROW(INDIRECT("1:" &amp; LEN(G545)))&gt;1) * (CODE(MID(G545, ROW(INDIRECT("1:" &amp; LEN(G545))), 1))&gt;=65) * (CODE(MID(G545, ROW(INDIRECT("1:" &amp; LEN(G545))), 1))&lt;=90), " " &amp; MID(G545, ROW(INDIRECT("1:" &amp; LEN(G545))), 1), MID(G545, ROW(INDIRECT("1:" &amp; LEN(G545))), 1)))</f>
        <v>Smartphones</v>
      </c>
      <c r="I545" s="2">
        <v>23999</v>
      </c>
      <c r="J545" s="2">
        <v>32999</v>
      </c>
      <c r="K545" s="1">
        <v>0.27</v>
      </c>
      <c r="L545">
        <v>3.9</v>
      </c>
      <c r="M545" s="4">
        <v>8866</v>
      </c>
      <c r="N545" t="s">
        <v>4422</v>
      </c>
      <c r="O545" t="str">
        <f t="shared" si="35"/>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v>
      </c>
      <c r="P545" t="s">
        <v>4423</v>
      </c>
      <c r="Q545" t="s">
        <v>4424</v>
      </c>
      <c r="R545" t="s">
        <v>4425</v>
      </c>
      <c r="S545" t="s">
        <v>4426</v>
      </c>
      <c r="T545" t="s">
        <v>4427</v>
      </c>
      <c r="U545" t="s">
        <v>4428</v>
      </c>
      <c r="V545" t="s">
        <v>4429</v>
      </c>
    </row>
    <row r="546" spans="1:22" x14ac:dyDescent="0.25">
      <c r="A546" t="s">
        <v>4430</v>
      </c>
      <c r="B546" t="s">
        <v>4431</v>
      </c>
      <c r="C546" t="str">
        <f t="shared" si="32"/>
        <v>iQOO 9 SE 5G (Sunset Sierra, 8GB RAM, 128GB Storage) | Qualcomm Snapdragon 888 | 66W Flash Charge</v>
      </c>
      <c r="D546" t="str" cm="1">
        <f t="array" ref="D546">PROPER(_xlfn.TEXTJOIN(" ", TRUE, INDEX(_xlfn.FILTERXML("&lt;t&gt;&lt;s&gt;" &amp; SUBSTITUTE(C546," ","&lt;/s&gt;&lt;s&gt;") &amp; "&lt;/s&gt;&lt;/t&gt;", "//s"), _xlfn.SEQUENCE(4))))</f>
        <v>Iqoo 9 Se 5G</v>
      </c>
      <c r="E546" t="str">
        <f t="shared" si="33"/>
        <v>8GB RAM, 128GB Storage) | Qualcomm Snapdragon 888 | 66W Flash Charge</v>
      </c>
      <c r="F546" t="s">
        <v>2950</v>
      </c>
      <c r="G546" t="str">
        <f t="shared" si="34"/>
        <v>Smartphones</v>
      </c>
      <c r="H546" s="7" t="str">
        <f t="array" aca="1" ref="H546" ca="1">_xlfn.TEXTJOIN("", TRUE, IF((ROW(INDIRECT("1:" &amp; LEN(G546)))&gt;1) * (CODE(MID(G546, ROW(INDIRECT("1:" &amp; LEN(G546))), 1))&gt;=65) * (CODE(MID(G546, ROW(INDIRECT("1:" &amp; LEN(G546))), 1))&lt;=90), " " &amp; MID(G546, ROW(INDIRECT("1:" &amp; LEN(G546))), 1), MID(G546, ROW(INDIRECT("1:" &amp; LEN(G546))), 1)))</f>
        <v>Smartphones</v>
      </c>
      <c r="I546" s="2">
        <v>29990</v>
      </c>
      <c r="J546" s="2">
        <v>39990</v>
      </c>
      <c r="K546" s="1">
        <v>0.25</v>
      </c>
      <c r="L546">
        <v>4.3</v>
      </c>
      <c r="M546" s="4">
        <v>8399</v>
      </c>
      <c r="N546" t="s">
        <v>4432</v>
      </c>
      <c r="O546" t="str">
        <f t="shared" si="35"/>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v>
      </c>
      <c r="P546" t="s">
        <v>4433</v>
      </c>
      <c r="Q546" t="s">
        <v>4434</v>
      </c>
      <c r="R546" t="s">
        <v>4435</v>
      </c>
      <c r="S546" t="s">
        <v>4436</v>
      </c>
      <c r="T546" t="s">
        <v>4437</v>
      </c>
      <c r="U546" t="s">
        <v>4438</v>
      </c>
      <c r="V546" t="s">
        <v>4439</v>
      </c>
    </row>
    <row r="547" spans="1:22" x14ac:dyDescent="0.25">
      <c r="A547" t="s">
        <v>4440</v>
      </c>
      <c r="B547" t="s">
        <v>4441</v>
      </c>
      <c r="C547" t="str">
        <f t="shared" si="32"/>
        <v>SHREENOVA ID116 Plus Bluetooth Fitness Smart Watch for Men Women and Kids Activity Tracker (Black)</v>
      </c>
      <c r="D547" t="str" cm="1">
        <f t="array" ref="D547">PROPER(_xlfn.TEXTJOIN(" ", TRUE, INDEX(_xlfn.FILTERXML("&lt;t&gt;&lt;s&gt;" &amp; SUBSTITUTE(C547," ","&lt;/s&gt;&lt;s&gt;") &amp; "&lt;/s&gt;&lt;/t&gt;", "//s"), _xlfn.SEQUENCE(4))))</f>
        <v>Shreenova Id116 Plus Bluetooth</v>
      </c>
      <c r="E547" t="str">
        <f t="shared" si="33"/>
        <v>Watch for Men Women and Kids Activity Tracker (Black)</v>
      </c>
      <c r="F547" t="s">
        <v>2910</v>
      </c>
      <c r="G547" t="str">
        <f t="shared" si="34"/>
        <v>SmartWatches</v>
      </c>
      <c r="H547" s="7" t="str">
        <f t="array" aca="1" ref="H547" ca="1">_xlfn.TEXTJOIN("", TRUE, IF((ROW(INDIRECT("1:" &amp; LEN(G547)))&gt;1) * (CODE(MID(G547, ROW(INDIRECT("1:" &amp; LEN(G547))), 1))&gt;=65) * (CODE(MID(G547, ROW(INDIRECT("1:" &amp; LEN(G547))), 1))&lt;=90), " " &amp; MID(G547, ROW(INDIRECT("1:" &amp; LEN(G547))), 1), MID(G547, ROW(INDIRECT("1:" &amp; LEN(G547))), 1)))</f>
        <v>Smart Watches</v>
      </c>
      <c r="I547">
        <v>281</v>
      </c>
      <c r="J547" s="2">
        <v>1999</v>
      </c>
      <c r="K547" s="1">
        <v>0.86</v>
      </c>
      <c r="L547">
        <v>2.8</v>
      </c>
      <c r="M547" s="4">
        <v>87</v>
      </c>
      <c r="N547" t="s">
        <v>4442</v>
      </c>
      <c r="O547" t="str">
        <f t="shared" si="35"/>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v>
      </c>
      <c r="P547" t="s">
        <v>4443</v>
      </c>
      <c r="Q547" t="s">
        <v>4444</v>
      </c>
      <c r="R547" t="s">
        <v>4445</v>
      </c>
      <c r="S547" t="s">
        <v>4446</v>
      </c>
      <c r="T547" t="s">
        <v>4447</v>
      </c>
      <c r="U547" t="s">
        <v>4448</v>
      </c>
      <c r="V547" t="s">
        <v>4449</v>
      </c>
    </row>
    <row r="548" spans="1:22" x14ac:dyDescent="0.25">
      <c r="A548" t="s">
        <v>4450</v>
      </c>
      <c r="B548" t="s">
        <v>4451</v>
      </c>
      <c r="C548" t="str">
        <f t="shared" si="32"/>
        <v>POCO C31 (Shadow Gray, 64 GB) (4 GB RAM)</v>
      </c>
      <c r="D548" t="str" cm="1">
        <f t="array" ref="D548">PROPER(_xlfn.TEXTJOIN(" ", TRUE, INDEX(_xlfn.FILTERXML("&lt;t&gt;&lt;s&gt;" &amp; SUBSTITUTE(C548," ","&lt;/s&gt;&lt;s&gt;") &amp; "&lt;/s&gt;&lt;/t&gt;", "//s"), _xlfn.SEQUENCE(4))))</f>
        <v>Poco C31 (Shadow Gray,</v>
      </c>
      <c r="E548" t="str">
        <f t="shared" si="33"/>
        <v>(4 GB RAM)</v>
      </c>
      <c r="F548" t="s">
        <v>2950</v>
      </c>
      <c r="G548" t="str">
        <f t="shared" si="34"/>
        <v>Smartphones</v>
      </c>
      <c r="H548" s="7" t="str">
        <f t="array" aca="1" ref="H548" ca="1">_xlfn.TEXTJOIN("", TRUE, IF((ROW(INDIRECT("1:" &amp; LEN(G548)))&gt;1) * (CODE(MID(G548, ROW(INDIRECT("1:" &amp; LEN(G548))), 1))&gt;=65) * (CODE(MID(G548, ROW(INDIRECT("1:" &amp; LEN(G548))), 1))&lt;=90), " " &amp; MID(G548, ROW(INDIRECT("1:" &amp; LEN(G548))), 1), MID(G548, ROW(INDIRECT("1:" &amp; LEN(G548))), 1)))</f>
        <v>Smartphones</v>
      </c>
      <c r="I548" s="2">
        <v>7998</v>
      </c>
      <c r="J548" s="2">
        <v>11999</v>
      </c>
      <c r="K548" s="1">
        <v>0.33</v>
      </c>
      <c r="L548">
        <v>3.8</v>
      </c>
      <c r="M548" s="4">
        <v>125</v>
      </c>
      <c r="N548" t="s">
        <v>4452</v>
      </c>
      <c r="O548" t="str">
        <f t="shared" si="35"/>
        <v>4 Gb Ram | 64 Gb Rom | Expandable Upto 512 Gb|16.59 Cm (6.53 Inch) Hd+ Display|13Mp + 2Mp + 2Mp | 5Mp Front Camera|5000 Mah Lithium-Ion Polymer Battery|Mediatek Helio G35 Processor</v>
      </c>
      <c r="P548" t="s">
        <v>4453</v>
      </c>
      <c r="Q548" t="s">
        <v>4454</v>
      </c>
      <c r="R548" t="s">
        <v>4455</v>
      </c>
      <c r="S548" t="s">
        <v>4456</v>
      </c>
      <c r="T548" t="s">
        <v>4457</v>
      </c>
      <c r="U548" t="s">
        <v>4458</v>
      </c>
      <c r="V548" t="s">
        <v>4459</v>
      </c>
    </row>
    <row r="549" spans="1:22" x14ac:dyDescent="0.25">
      <c r="A549" t="s">
        <v>4460</v>
      </c>
      <c r="B549" t="s">
        <v>4461</v>
      </c>
      <c r="C549" t="str">
        <f t="shared" si="32"/>
        <v>Noise_Colorfit Smart Watch Charger 2 Pin USB Fast Charger Magnetic Charging Cable Adapter (Smart Watch Charger 2 pin)</v>
      </c>
      <c r="D549" t="str" cm="1">
        <f t="array" ref="D549">PROPER(_xlfn.TEXTJOIN(" ", TRUE, INDEX(_xlfn.FILTERXML("&lt;t&gt;&lt;s&gt;" &amp; SUBSTITUTE(C549," ","&lt;/s&gt;&lt;s&gt;") &amp; "&lt;/s&gt;&lt;/t&gt;", "//s"), _xlfn.SEQUENCE(4))))</f>
        <v>Noise_Colorfit Smart Watch Charger</v>
      </c>
      <c r="E549" t="str">
        <f t="shared" si="33"/>
        <v>USB Fast Charger Magnetic Charging Cable Adapter (Smart Watch Charger 2 pin)</v>
      </c>
      <c r="F549" t="s">
        <v>2910</v>
      </c>
      <c r="G549" t="str">
        <f t="shared" si="34"/>
        <v>SmartWatches</v>
      </c>
      <c r="H549" s="7" t="str">
        <f t="array" aca="1" ref="H549" ca="1">_xlfn.TEXTJOIN("", TRUE, IF((ROW(INDIRECT("1:" &amp; LEN(G549)))&gt;1) * (CODE(MID(G549, ROW(INDIRECT("1:" &amp; LEN(G549))), 1))&gt;=65) * (CODE(MID(G549, ROW(INDIRECT("1:" &amp; LEN(G549))), 1))&lt;=90), " " &amp; MID(G549, ROW(INDIRECT("1:" &amp; LEN(G549))), 1), MID(G549, ROW(INDIRECT("1:" &amp; LEN(G549))), 1)))</f>
        <v>Smart Watches</v>
      </c>
      <c r="I549">
        <v>249</v>
      </c>
      <c r="J549">
        <v>999</v>
      </c>
      <c r="K549" s="1">
        <v>0.75</v>
      </c>
      <c r="L549">
        <v>4.5</v>
      </c>
      <c r="M549" s="4">
        <v>38</v>
      </c>
      <c r="N549" t="s">
        <v>4462</v>
      </c>
      <c r="O549" t="str">
        <f t="shared" si="35"/>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v>
      </c>
      <c r="P549" t="s">
        <v>4463</v>
      </c>
      <c r="Q549" t="s">
        <v>4464</v>
      </c>
      <c r="R549" t="s">
        <v>4465</v>
      </c>
      <c r="S549" t="s">
        <v>4466</v>
      </c>
      <c r="T549" t="s">
        <v>4467</v>
      </c>
      <c r="U549" t="s">
        <v>4468</v>
      </c>
      <c r="V549" t="s">
        <v>4469</v>
      </c>
    </row>
    <row r="550" spans="1:22" x14ac:dyDescent="0.25">
      <c r="A550" t="s">
        <v>4470</v>
      </c>
      <c r="B550" t="s">
        <v>4471</v>
      </c>
      <c r="C550" t="str">
        <f t="shared" si="32"/>
        <v>POPIO Tempered Glass Screen Protector Compatible for iPhone 12 iPhone 12 Pro with Case Friendly Edge to Edge Coverage and Easy Installation kit, Pack of 1</v>
      </c>
      <c r="D550" t="str" cm="1">
        <f t="array" ref="D550">PROPER(_xlfn.TEXTJOIN(" ", TRUE, INDEX(_xlfn.FILTERXML("&lt;t&gt;&lt;s&gt;" &amp; SUBSTITUTE(C550," ","&lt;/s&gt;&lt;s&gt;") &amp; "&lt;/s&gt;&lt;/t&gt;", "//s"), _xlfn.SEQUENCE(4))))</f>
        <v>Popio Tempered Glass Screen</v>
      </c>
      <c r="E550" t="str">
        <f t="shared" si="33"/>
        <v>for iPhone 12 iPhone 12 Pro with Case Friendly Edge to Edge Coverage and Easy Installation kit, Pack of 1</v>
      </c>
      <c r="F550" t="s">
        <v>3725</v>
      </c>
      <c r="G550" t="str">
        <f t="shared" si="34"/>
        <v>ScreenProtectors</v>
      </c>
      <c r="H550" s="7" t="str">
        <f t="array" aca="1" ref="H550" ca="1">_xlfn.TEXTJOIN("", TRUE, IF((ROW(INDIRECT("1:" &amp; LEN(G550)))&gt;1) * (CODE(MID(G550, ROW(INDIRECT("1:" &amp; LEN(G550))), 1))&gt;=65) * (CODE(MID(G550, ROW(INDIRECT("1:" &amp; LEN(G550))), 1))&lt;=90), " " &amp; MID(G550, ROW(INDIRECT("1:" &amp; LEN(G550))), 1), MID(G550, ROW(INDIRECT("1:" &amp; LEN(G550))), 1)))</f>
        <v>Screen Protectors</v>
      </c>
      <c r="I550">
        <v>299</v>
      </c>
      <c r="J550">
        <v>599</v>
      </c>
      <c r="K550" s="1">
        <v>0.5</v>
      </c>
      <c r="L550">
        <v>4.3</v>
      </c>
      <c r="M550" s="4">
        <v>4674</v>
      </c>
      <c r="N550" t="s">
        <v>4472</v>
      </c>
      <c r="O550" t="str">
        <f t="shared" si="35"/>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v>
      </c>
      <c r="P550" t="s">
        <v>4473</v>
      </c>
      <c r="Q550" t="s">
        <v>4474</v>
      </c>
      <c r="R550" t="s">
        <v>4475</v>
      </c>
      <c r="S550" t="s">
        <v>4476</v>
      </c>
      <c r="T550" t="s">
        <v>4477</v>
      </c>
      <c r="U550" t="s">
        <v>4478</v>
      </c>
      <c r="V550" t="s">
        <v>4479</v>
      </c>
    </row>
    <row r="551" spans="1:22" x14ac:dyDescent="0.25">
      <c r="A551" t="s">
        <v>4480</v>
      </c>
      <c r="B551" t="s">
        <v>4481</v>
      </c>
      <c r="C551" t="str">
        <f t="shared" si="32"/>
        <v>10WeRun Id-116 Bluetooth Smartwatch Wireless Fitness Band for Boys, Girls, Men, Women and Kids | Sports Gym Watch for All Smart Phones I Heart Rate and spo2 Monitor</v>
      </c>
      <c r="D551" t="str" cm="1">
        <f t="array" ref="D551">PROPER(_xlfn.TEXTJOIN(" ", TRUE, INDEX(_xlfn.FILTERXML("&lt;t&gt;&lt;s&gt;" &amp; SUBSTITUTE(C551," ","&lt;/s&gt;&lt;s&gt;") &amp; "&lt;/s&gt;&lt;/t&gt;", "//s"), _xlfn.SEQUENCE(4))))</f>
        <v>10Werun Id-116 Bluetooth Smartwatch</v>
      </c>
      <c r="E551" t="str">
        <f t="shared" si="33"/>
        <v>Band for Boys, Girls, Men, Women and Kids | Sports Gym Watch for All Smart Phones I Heart Rate and spo2 Monitor</v>
      </c>
      <c r="F551" t="s">
        <v>2910</v>
      </c>
      <c r="G551" t="str">
        <f t="shared" si="34"/>
        <v>SmartWatches</v>
      </c>
      <c r="H551" s="7" t="str">
        <f t="array" aca="1" ref="H551" ca="1">_xlfn.TEXTJOIN("", TRUE, IF((ROW(INDIRECT("1:" &amp; LEN(G551)))&gt;1) * (CODE(MID(G551, ROW(INDIRECT("1:" &amp; LEN(G551))), 1))&gt;=65) * (CODE(MID(G551, ROW(INDIRECT("1:" &amp; LEN(G551))), 1))&lt;=90), " " &amp; MID(G551, ROW(INDIRECT("1:" &amp; LEN(G551))), 1), MID(G551, ROW(INDIRECT("1:" &amp; LEN(G551))), 1)))</f>
        <v>Smart Watches</v>
      </c>
      <c r="I551">
        <v>499</v>
      </c>
      <c r="J551" s="2">
        <v>1899</v>
      </c>
      <c r="K551" s="1">
        <v>0.74</v>
      </c>
      <c r="L551">
        <v>4.0999999999999996</v>
      </c>
      <c r="M551" s="4">
        <v>412</v>
      </c>
      <c r="N551" t="s">
        <v>4482</v>
      </c>
      <c r="O551" t="str">
        <f t="shared" si="35"/>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v>
      </c>
      <c r="P551" t="s">
        <v>4483</v>
      </c>
      <c r="Q551" t="s">
        <v>4484</v>
      </c>
      <c r="R551" t="s">
        <v>4485</v>
      </c>
      <c r="S551" t="s">
        <v>4486</v>
      </c>
      <c r="T551" t="s">
        <v>4487</v>
      </c>
      <c r="U551" t="s">
        <v>4488</v>
      </c>
      <c r="V551" t="s">
        <v>4489</v>
      </c>
    </row>
    <row r="552" spans="1:22" x14ac:dyDescent="0.25">
      <c r="A552" t="s">
        <v>4490</v>
      </c>
      <c r="B552" t="s">
        <v>4491</v>
      </c>
      <c r="C552" t="str">
        <f t="shared" si="32"/>
        <v>Tokdis MX-1 Pro Bluetooth Calling Smartwatch - 1.69‚Äù LCD Display, Multiple Watch Faces, Sleep Monitor, Heart and SpO2 Monitoring, Multiple Sports Modes, Water Resistant</v>
      </c>
      <c r="D552" t="str" cm="1">
        <f t="array" ref="D552">PROPER(_xlfn.TEXTJOIN(" ", TRUE, INDEX(_xlfn.FILTERXML("&lt;t&gt;&lt;s&gt;" &amp; SUBSTITUTE(C552," ","&lt;/s&gt;&lt;s&gt;") &amp; "&lt;/s&gt;&lt;/t&gt;", "//s"), _xlfn.SEQUENCE(4))))</f>
        <v>Tokdis Mx-1 Pro Bluetooth</v>
      </c>
      <c r="E552" t="str">
        <f t="shared" si="33"/>
        <v>- 1.69‚Äù LCD Display, Multiple Watch Faces, Sleep Monitor, Heart and SpO2 Monitoring, Multiple Sports Modes, Water Resistant</v>
      </c>
      <c r="F552" t="s">
        <v>2910</v>
      </c>
      <c r="G552" t="str">
        <f t="shared" si="34"/>
        <v>SmartWatches</v>
      </c>
      <c r="H552" s="7" t="str">
        <f t="array" aca="1" ref="H552" ca="1">_xlfn.TEXTJOIN("", TRUE, IF((ROW(INDIRECT("1:" &amp; LEN(G552)))&gt;1) * (CODE(MID(G552, ROW(INDIRECT("1:" &amp; LEN(G552))), 1))&gt;=65) * (CODE(MID(G552, ROW(INDIRECT("1:" &amp; LEN(G552))), 1))&lt;=90), " " &amp; MID(G552, ROW(INDIRECT("1:" &amp; LEN(G552))), 1), MID(G552, ROW(INDIRECT("1:" &amp; LEN(G552))), 1)))</f>
        <v>Smart Watches</v>
      </c>
      <c r="I552">
        <v>899</v>
      </c>
      <c r="J552" s="2">
        <v>3499</v>
      </c>
      <c r="K552" s="1">
        <v>0.74</v>
      </c>
      <c r="L552">
        <v>3</v>
      </c>
      <c r="M552" s="4">
        <v>681</v>
      </c>
      <c r="N552" t="s">
        <v>13053</v>
      </c>
      <c r="O552" t="str">
        <f t="shared" si="35"/>
        <v>Bluetooth Calling Watch„Äë- Tokdis Mx-1 Pro Enables You To Make And Receive Calls Directly From Your Watch Via The Built-In Speaker And Microphone. This Smartwatch Features A Dial Pad, Option To Access Recent Calls &amp; Manually Sync Your Phone‚Äôs Contacts.|How To Activate Bluetooth Calling„Äë- To Enable Bluetooth Calling Function, First Connect It To The Fitpro App. Once Connected, Manually Go To The Phone'S Bluetooth Settings And Pair This Smartwatch. Upon Pairing, You Will Get A Notification.|1.69 Inch Hd Full Touch„Äë - Large Display Of 1.69 Inches Size Full Metal Body„Äë - This Watch Features Sleek &amp; Fashionable Metal Body The One-Click Control Mode And Honey Comb Menu Helps You Quickly Navigate|Music Experience On The Go„Äë - Equipped With An Inbuilt Speaker, This Smartwatch Lets You Play Your Favourite Tracks On The Watch Without Having To Take Out Your Phone.|Multiple Watch Faces &amp; Smart Controls„Äë - The Smartwatch Has Unlimited Watch Faces On Cloud. It Has Smart Controls Like Weather Forecast, Alarm And Many More. Get A 6 Months Assured Warranty From Tokdis In Case Of Any Manufacturing Defect (Just Contact Our Customer Care).</v>
      </c>
      <c r="P552" t="s">
        <v>4492</v>
      </c>
      <c r="Q552" t="s">
        <v>4493</v>
      </c>
      <c r="R552" t="s">
        <v>4494</v>
      </c>
      <c r="S552" t="s">
        <v>4495</v>
      </c>
      <c r="T552" t="s">
        <v>4496</v>
      </c>
      <c r="U552" t="s">
        <v>4497</v>
      </c>
      <c r="V552" t="s">
        <v>4498</v>
      </c>
    </row>
    <row r="553" spans="1:22" x14ac:dyDescent="0.25">
      <c r="A553" t="s">
        <v>4499</v>
      </c>
      <c r="B553" t="s">
        <v>4500</v>
      </c>
      <c r="C553" t="str">
        <f t="shared" si="32"/>
        <v>URBN 20000 mAh lithium_polymer Power Bank with 12 Watt Fast Charging, Camo</v>
      </c>
      <c r="D553" t="str" cm="1">
        <f t="array" ref="D553">PROPER(_xlfn.TEXTJOIN(" ", TRUE, INDEX(_xlfn.FILTERXML("&lt;t&gt;&lt;s&gt;" &amp; SUBSTITUTE(C553," ","&lt;/s&gt;&lt;s&gt;") &amp; "&lt;/s&gt;&lt;/t&gt;", "//s"), _xlfn.SEQUENCE(4))))</f>
        <v>Urbn 20000 Mah Lithium_Polymer</v>
      </c>
      <c r="E553" t="str">
        <f t="shared" si="33"/>
        <v>with 12 Watt Fast Charging, Camo</v>
      </c>
      <c r="F553" t="s">
        <v>2939</v>
      </c>
      <c r="G553" t="str">
        <f t="shared" si="34"/>
        <v>PowerBanks</v>
      </c>
      <c r="H553" s="7" t="str">
        <f t="array" aca="1" ref="H553" ca="1">_xlfn.TEXTJOIN("", TRUE, IF((ROW(INDIRECT("1:" &amp; LEN(G553)))&gt;1) * (CODE(MID(G553, ROW(INDIRECT("1:" &amp; LEN(G553))), 1))&gt;=65) * (CODE(MID(G553, ROW(INDIRECT("1:" &amp; LEN(G553))), 1))&lt;=90), " " &amp; MID(G553, ROW(INDIRECT("1:" &amp; LEN(G553))), 1), MID(G553, ROW(INDIRECT("1:" &amp; LEN(G553))), 1)))</f>
        <v>Power Banks</v>
      </c>
      <c r="I553" s="2">
        <v>1599</v>
      </c>
      <c r="J553" s="2">
        <v>3499</v>
      </c>
      <c r="K553" s="1">
        <v>0.54</v>
      </c>
      <c r="L553">
        <v>4</v>
      </c>
      <c r="M553" s="4">
        <v>36384</v>
      </c>
      <c r="N553" t="s">
        <v>4501</v>
      </c>
      <c r="O553" t="str">
        <f t="shared" si="35"/>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v>
      </c>
      <c r="P553" t="s">
        <v>4502</v>
      </c>
      <c r="Q553" t="s">
        <v>4503</v>
      </c>
      <c r="R553" t="s">
        <v>4504</v>
      </c>
      <c r="S553" t="s">
        <v>4505</v>
      </c>
      <c r="T553" t="s">
        <v>4506</v>
      </c>
      <c r="U553" t="s">
        <v>4507</v>
      </c>
      <c r="V553" t="s">
        <v>4508</v>
      </c>
    </row>
    <row r="554" spans="1:22" x14ac:dyDescent="0.25">
      <c r="A554" t="s">
        <v>4509</v>
      </c>
      <c r="B554" t="s">
        <v>4510</v>
      </c>
      <c r="C554" t="str">
        <f t="shared" si="32"/>
        <v>Sounce Gold Plated 3.5 mm Headphone Splitter for Computer 2 Male to 1 Female 3.5mm Headphone Mic Audio Y Splitter Cable Smartphone Headset to PC Adapter ‚Äì (Black,20cm)</v>
      </c>
      <c r="D554" t="str" cm="1">
        <f t="array" ref="D554">PROPER(_xlfn.TEXTJOIN(" ", TRUE, INDEX(_xlfn.FILTERXML("&lt;t&gt;&lt;s&gt;" &amp; SUBSTITUTE(C554," ","&lt;/s&gt;&lt;s&gt;") &amp; "&lt;/s&gt;&lt;/t&gt;", "//s"), _xlfn.SEQUENCE(4))))</f>
        <v>Sounce Gold Plated 3.5</v>
      </c>
      <c r="E554" t="str">
        <f t="shared" si="33"/>
        <v>Splitter for Computer 2 Male to 1 Female 3.5mm Headphone Mic Audio Y Splitter Cable Smartphone Headset to PC Adapter ‚Äì (Black,20cm)</v>
      </c>
      <c r="F554" t="s">
        <v>4511</v>
      </c>
      <c r="G554" t="str">
        <f t="shared" si="34"/>
        <v>Adapters</v>
      </c>
      <c r="H554" s="7" t="str">
        <f t="array" aca="1" ref="H554" ca="1">_xlfn.TEXTJOIN("", TRUE, IF((ROW(INDIRECT("1:" &amp; LEN(G554)))&gt;1) * (CODE(MID(G554, ROW(INDIRECT("1:" &amp; LEN(G554))), 1))&gt;=65) * (CODE(MID(G554, ROW(INDIRECT("1:" &amp; LEN(G554))), 1))&lt;=90), " " &amp; MID(G554, ROW(INDIRECT("1:" &amp; LEN(G554))), 1), MID(G554, ROW(INDIRECT("1:" &amp; LEN(G554))), 1)))</f>
        <v>Adapters</v>
      </c>
      <c r="I554">
        <v>120</v>
      </c>
      <c r="J554">
        <v>999</v>
      </c>
      <c r="K554" s="1">
        <v>0.88</v>
      </c>
      <c r="L554">
        <v>3.9</v>
      </c>
      <c r="M554" s="4">
        <v>6491</v>
      </c>
      <c r="N554" t="s">
        <v>4512</v>
      </c>
      <c r="O554" t="str">
        <f t="shared" si="35"/>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v>
      </c>
      <c r="P554" t="s">
        <v>4513</v>
      </c>
      <c r="Q554" t="s">
        <v>4514</v>
      </c>
      <c r="R554" t="s">
        <v>4515</v>
      </c>
      <c r="S554" t="s">
        <v>4516</v>
      </c>
      <c r="T554" t="s">
        <v>4517</v>
      </c>
      <c r="U554" t="s">
        <v>4518</v>
      </c>
      <c r="V554" t="s">
        <v>4519</v>
      </c>
    </row>
    <row r="555" spans="1:22" x14ac:dyDescent="0.25">
      <c r="A555" t="s">
        <v>4520</v>
      </c>
      <c r="B555" t="s">
        <v>4521</v>
      </c>
      <c r="C555" t="str">
        <f t="shared" si="32"/>
        <v>Noise ColorFit Ultra 2 Buzz 1.78" AMOLED Bluetooth Calling Watch with 368*448px Always On Display, Premium Metallic Finish, 100+ Watch Faces, 100+ Sports Modes, Health Suite (Jet Black)</v>
      </c>
      <c r="D555" t="str" cm="1">
        <f t="array" ref="D555">PROPER(_xlfn.TEXTJOIN(" ", TRUE, INDEX(_xlfn.FILTERXML("&lt;t&gt;&lt;s&gt;" &amp; SUBSTITUTE(C555," ","&lt;/s&gt;&lt;s&gt;") &amp; "&lt;/s&gt;&lt;/t&gt;", "//s"), _xlfn.SEQUENCE(4))))</f>
        <v>Noise Colorfit Ultra 2</v>
      </c>
      <c r="E555" t="str">
        <f t="shared" si="33"/>
        <v>AMOLED Bluetooth Calling Watch with 368*448px Always On Display, Premium Metallic Finish, 100+ Watch Faces, 100+ Sports Modes, Health Suite (Jet Black)</v>
      </c>
      <c r="F555" t="s">
        <v>2910</v>
      </c>
      <c r="G555" t="str">
        <f t="shared" si="34"/>
        <v>SmartWatches</v>
      </c>
      <c r="H555" s="7" t="str">
        <f t="array" aca="1" ref="H555" ca="1">_xlfn.TEXTJOIN("", TRUE, IF((ROW(INDIRECT("1:" &amp; LEN(G555)))&gt;1) * (CODE(MID(G555, ROW(INDIRECT("1:" &amp; LEN(G555))), 1))&gt;=65) * (CODE(MID(G555, ROW(INDIRECT("1:" &amp; LEN(G555))), 1))&lt;=90), " " &amp; MID(G555, ROW(INDIRECT("1:" &amp; LEN(G555))), 1), MID(G555, ROW(INDIRECT("1:" &amp; LEN(G555))), 1)))</f>
        <v>Smart Watches</v>
      </c>
      <c r="I555" s="2">
        <v>3999</v>
      </c>
      <c r="J555" s="2">
        <v>6999</v>
      </c>
      <c r="K555" s="1">
        <v>0.43</v>
      </c>
      <c r="L555">
        <v>4.0999999999999996</v>
      </c>
      <c r="M555" s="4">
        <v>10229</v>
      </c>
      <c r="N555" t="s">
        <v>4522</v>
      </c>
      <c r="O555" t="str">
        <f t="shared" si="35"/>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v>
      </c>
      <c r="P555" t="s">
        <v>4523</v>
      </c>
      <c r="Q555" t="s">
        <v>4524</v>
      </c>
      <c r="R555" t="s">
        <v>4525</v>
      </c>
      <c r="S555" t="s">
        <v>4526</v>
      </c>
      <c r="T555" t="s">
        <v>4527</v>
      </c>
      <c r="U555" t="s">
        <v>4528</v>
      </c>
      <c r="V555" t="s">
        <v>4529</v>
      </c>
    </row>
    <row r="556" spans="1:22" x14ac:dyDescent="0.25">
      <c r="A556" t="s">
        <v>4530</v>
      </c>
      <c r="B556" t="s">
        <v>12989</v>
      </c>
      <c r="C556" t="str">
        <f t="shared" si="32"/>
        <v>Redmi Note 11 (Horizon Blue, 6GB RAM, 64GB Storage)|90Hz FHD+ AMOLED Display | Qualcomm Snapdragon‚Ñ¢ 680-6nm | 33W Charger Included</v>
      </c>
      <c r="D556" t="str" cm="1">
        <f t="array" ref="D556">PROPER(_xlfn.TEXTJOIN(" ", TRUE, INDEX(_xlfn.FILTERXML("&lt;t&gt;&lt;s&gt;" &amp; SUBSTITUTE(C556," ","&lt;/s&gt;&lt;s&gt;") &amp; "&lt;/s&gt;&lt;/t&gt;", "//s"), _xlfn.SEQUENCE(4))))</f>
        <v>Redmi Note 11 (Horizon</v>
      </c>
      <c r="E556" t="str">
        <f t="shared" si="33"/>
        <v>RAM, 64GB Storage)|90Hz FHD+ AMOLED Display | Qualcomm Snapdragon‚Ñ¢ 680-6nm | 33W Charger Included</v>
      </c>
      <c r="F556" t="s">
        <v>2950</v>
      </c>
      <c r="G556" t="str">
        <f t="shared" si="34"/>
        <v>Smartphones</v>
      </c>
      <c r="H556" s="7" t="str">
        <f t="array" aca="1" ref="H556" ca="1">_xlfn.TEXTJOIN("", TRUE, IF((ROW(INDIRECT("1:" &amp; LEN(G556)))&gt;1) * (CODE(MID(G556, ROW(INDIRECT("1:" &amp; LEN(G556))), 1))&gt;=65) * (CODE(MID(G556, ROW(INDIRECT("1:" &amp; LEN(G556))), 1))&lt;=90), " " &amp; MID(G556, ROW(INDIRECT("1:" &amp; LEN(G556))), 1), MID(G556, ROW(INDIRECT("1:" &amp; LEN(G556))), 1)))</f>
        <v>Smartphones</v>
      </c>
      <c r="I556" s="2">
        <v>12999</v>
      </c>
      <c r="J556" s="2">
        <v>18999</v>
      </c>
      <c r="K556" s="1">
        <v>0.32</v>
      </c>
      <c r="L556">
        <v>4.0999999999999996</v>
      </c>
      <c r="M556" s="4">
        <v>50772</v>
      </c>
      <c r="N556" t="s">
        <v>4111</v>
      </c>
      <c r="O556" t="str">
        <f t="shared" si="35"/>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v>
      </c>
      <c r="P556" t="s">
        <v>3599</v>
      </c>
      <c r="Q556" t="s">
        <v>3600</v>
      </c>
      <c r="R556" t="s">
        <v>3601</v>
      </c>
      <c r="S556" t="s">
        <v>3602</v>
      </c>
      <c r="T556" t="s">
        <v>3603</v>
      </c>
      <c r="U556" t="s">
        <v>4112</v>
      </c>
      <c r="V556" t="s">
        <v>4531</v>
      </c>
    </row>
    <row r="557" spans="1:22" x14ac:dyDescent="0.25">
      <c r="A557" t="s">
        <v>4532</v>
      </c>
      <c r="B557" t="s">
        <v>4533</v>
      </c>
      <c r="C557" t="str">
        <f t="shared" si="32"/>
        <v>Spigen Ultra Hybrid Back Cover Case Compatible with iPhone 14 Pro max (TPU + Poly Carbonate | Crystal Clear)</v>
      </c>
      <c r="D557" t="str" cm="1">
        <f t="array" ref="D557">PROPER(_xlfn.TEXTJOIN(" ", TRUE, INDEX(_xlfn.FILTERXML("&lt;t&gt;&lt;s&gt;" &amp; SUBSTITUTE(C557," ","&lt;/s&gt;&lt;s&gt;") &amp; "&lt;/s&gt;&lt;/t&gt;", "//s"), _xlfn.SEQUENCE(4))))</f>
        <v>Spigen Ultra Hybrid Back</v>
      </c>
      <c r="E557" t="str">
        <f t="shared" si="33"/>
        <v>Compatible with iPhone 14 Pro max (TPU + Poly Carbonate | Crystal Clear)</v>
      </c>
      <c r="F557" t="s">
        <v>3920</v>
      </c>
      <c r="G557" t="str">
        <f t="shared" si="34"/>
        <v>BasicCases</v>
      </c>
      <c r="H557" s="7" t="str">
        <f t="array" aca="1" ref="H557" ca="1">_xlfn.TEXTJOIN("", TRUE, IF((ROW(INDIRECT("1:" &amp; LEN(G557)))&gt;1) * (CODE(MID(G557, ROW(INDIRECT("1:" &amp; LEN(G557))), 1))&gt;=65) * (CODE(MID(G557, ROW(INDIRECT("1:" &amp; LEN(G557))), 1))&lt;=90), " " &amp; MID(G557, ROW(INDIRECT("1:" &amp; LEN(G557))), 1), MID(G557, ROW(INDIRECT("1:" &amp; LEN(G557))), 1)))</f>
        <v>Basic Cases</v>
      </c>
      <c r="I557" s="2">
        <v>1599</v>
      </c>
      <c r="J557" s="2">
        <v>2599</v>
      </c>
      <c r="K557" s="1">
        <v>0.38</v>
      </c>
      <c r="L557">
        <v>4.3</v>
      </c>
      <c r="M557" s="4">
        <v>1801</v>
      </c>
      <c r="N557" t="s">
        <v>4534</v>
      </c>
      <c r="O557" t="str">
        <f t="shared" si="35"/>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v>
      </c>
      <c r="P557" t="s">
        <v>4535</v>
      </c>
      <c r="Q557" t="s">
        <v>4536</v>
      </c>
      <c r="R557" t="s">
        <v>4537</v>
      </c>
      <c r="S557" t="s">
        <v>4538</v>
      </c>
      <c r="T557" t="s">
        <v>4539</v>
      </c>
      <c r="U557" t="s">
        <v>4540</v>
      </c>
      <c r="V557" t="s">
        <v>4541</v>
      </c>
    </row>
    <row r="558" spans="1:22" x14ac:dyDescent="0.25">
      <c r="A558" t="s">
        <v>4542</v>
      </c>
      <c r="B558" t="s">
        <v>4543</v>
      </c>
      <c r="C558" t="str">
        <f t="shared" si="32"/>
        <v>Oraimo 18W USB and Type-C Dual Output Super Fast Charger Wall Adapter PE2.0andQuick Charge 3.0 and Power Delivery 3.0 Compatible for iPhone 13 13 Mini 13 Pro Max 12 12 Pro Max, iPad Mini Pro, Pixel, Galaxy, Airpods Pro</v>
      </c>
      <c r="D558" t="str" cm="1">
        <f t="array" ref="D558">PROPER(_xlfn.TEXTJOIN(" ", TRUE, INDEX(_xlfn.FILTERXML("&lt;t&gt;&lt;s&gt;" &amp; SUBSTITUTE(C558," ","&lt;/s&gt;&lt;s&gt;") &amp; "&lt;/s&gt;&lt;/t&gt;", "//s"), _xlfn.SEQUENCE(4))))</f>
        <v>Oraimo 18W Usb And</v>
      </c>
      <c r="E558" t="str">
        <f t="shared" si="33"/>
        <v>Output Super Fast Charger Wall Adapter PE2.0andQuick Charge 3.0 and Power Delivery 3.0 Compatible for iPhone 13 13 Mini 13 Pro Max 12 12 Pro Max, iPad Mini Pro, Pixel, Galaxy, Airpods Pro</v>
      </c>
      <c r="F558" t="s">
        <v>3120</v>
      </c>
      <c r="G558" t="str">
        <f t="shared" si="34"/>
        <v>WallChargers</v>
      </c>
      <c r="H558" s="7" t="str">
        <f t="array" aca="1" ref="H558" ca="1">_xlfn.TEXTJOIN("", TRUE, IF((ROW(INDIRECT("1:" &amp; LEN(G558)))&gt;1) * (CODE(MID(G558, ROW(INDIRECT("1:" &amp; LEN(G558))), 1))&gt;=65) * (CODE(MID(G558, ROW(INDIRECT("1:" &amp; LEN(G558))), 1))&lt;=90), " " &amp; MID(G558, ROW(INDIRECT("1:" &amp; LEN(G558))), 1), MID(G558, ROW(INDIRECT("1:" &amp; LEN(G558))), 1)))</f>
        <v>Wall Chargers</v>
      </c>
      <c r="I558">
        <v>699</v>
      </c>
      <c r="J558" s="2">
        <v>1199</v>
      </c>
      <c r="K558" s="1">
        <v>0.42</v>
      </c>
      <c r="L558">
        <v>4</v>
      </c>
      <c r="M558" s="4">
        <v>14404</v>
      </c>
      <c r="N558" t="s">
        <v>13054</v>
      </c>
      <c r="O558" t="str">
        <f t="shared" si="35"/>
        <v>Üéå18W Fast Charging- Always Speedy„Äëtwo Ports Pump Out Up To 18 Watts Of Power, Enabling Simultaneous Fast Charging For Two Devices. 18W Type-C Output Port To Give The Latest Devices A Full-Speed Charge.|Üéåuniversal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More.|Üéåpe2.0,Pd 3.0 &amp; Qc 3.0„Äë: Equipped With A 18W Power Delivery,3.0 Port, And An 18W Quick Charge 3.0 Port, The Charger Allows For Charging Two Devices Simultaneously|Üéåsafe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 Ultra-Fast Type-C Cable Included„Äë Oraimo 18W Fast Charger Adapter Comes With A Fast Charging Type-C Cable, It Enables Full Speed Charging And Syncing To New Type-C Models In The Market.</v>
      </c>
      <c r="P558" t="s">
        <v>3614</v>
      </c>
      <c r="Q558" t="s">
        <v>3615</v>
      </c>
      <c r="R558" t="s">
        <v>3616</v>
      </c>
      <c r="S558" t="s">
        <v>3617</v>
      </c>
      <c r="T558" t="s">
        <v>3618</v>
      </c>
      <c r="U558" t="s">
        <v>4544</v>
      </c>
      <c r="V558" t="s">
        <v>4545</v>
      </c>
    </row>
    <row r="559" spans="1:22" x14ac:dyDescent="0.25">
      <c r="A559" t="s">
        <v>4546</v>
      </c>
      <c r="B559" t="s">
        <v>4547</v>
      </c>
      <c r="C559" t="str">
        <f t="shared" si="32"/>
        <v>LAPSTER 12pcs Spiral Cable Protectors for Charger, Wires, Data Charger Cable Protector for Computers, Cell Phones etc.(Grey)</v>
      </c>
      <c r="D559" t="str" cm="1">
        <f t="array" ref="D559">PROPER(_xlfn.TEXTJOIN(" ", TRUE, INDEX(_xlfn.FILTERXML("&lt;t&gt;&lt;s&gt;" &amp; SUBSTITUTE(C559," ","&lt;/s&gt;&lt;s&gt;") &amp; "&lt;/s&gt;&lt;/t&gt;", "//s"), _xlfn.SEQUENCE(4))))</f>
        <v>Lapster 12Pcs Spiral Cable</v>
      </c>
      <c r="E559" t="str">
        <f t="shared" si="33"/>
        <v>Charger, Wires, Data Charger Cable Protector for Computers, Cell Phones etc.(Grey)</v>
      </c>
      <c r="F559" t="s">
        <v>4548</v>
      </c>
      <c r="G559" t="str">
        <f t="shared" si="34"/>
        <v>PhoneCharms</v>
      </c>
      <c r="H559" s="7" t="str">
        <f t="array" aca="1" ref="H559" ca="1">_xlfn.TEXTJOIN("", TRUE, IF((ROW(INDIRECT("1:" &amp; LEN(G559)))&gt;1) * (CODE(MID(G559, ROW(INDIRECT("1:" &amp; LEN(G559))), 1))&gt;=65) * (CODE(MID(G559, ROW(INDIRECT("1:" &amp; LEN(G559))), 1))&lt;=90), " " &amp; MID(G559, ROW(INDIRECT("1:" &amp; LEN(G559))), 1), MID(G559, ROW(INDIRECT("1:" &amp; LEN(G559))), 1)))</f>
        <v>Phone Charms</v>
      </c>
      <c r="I559">
        <v>99</v>
      </c>
      <c r="J559">
        <v>999</v>
      </c>
      <c r="K559" s="1">
        <v>0.9</v>
      </c>
      <c r="L559">
        <v>4.4000000000000004</v>
      </c>
      <c r="M559" s="4">
        <v>305</v>
      </c>
      <c r="N559" t="s">
        <v>4549</v>
      </c>
      <c r="O559" t="str">
        <f t="shared" si="35"/>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v>
      </c>
      <c r="P559" t="s">
        <v>4550</v>
      </c>
      <c r="Q559" t="s">
        <v>4551</v>
      </c>
      <c r="R559" t="s">
        <v>4552</v>
      </c>
      <c r="S559" t="s">
        <v>4553</v>
      </c>
      <c r="T559" t="s">
        <v>4554</v>
      </c>
      <c r="U559" t="s">
        <v>4555</v>
      </c>
      <c r="V559" t="s">
        <v>4556</v>
      </c>
    </row>
    <row r="560" spans="1:22" x14ac:dyDescent="0.25">
      <c r="A560" t="s">
        <v>4557</v>
      </c>
      <c r="B560" t="s">
        <v>4558</v>
      </c>
      <c r="C560" t="str">
        <f t="shared" si="32"/>
        <v>MI REDMI 9i Sport (Carbon Black, 64 GB) (4 GB RAM)</v>
      </c>
      <c r="D560" t="str" cm="1">
        <f t="array" ref="D560">PROPER(_xlfn.TEXTJOIN(" ", TRUE, INDEX(_xlfn.FILTERXML("&lt;t&gt;&lt;s&gt;" &amp; SUBSTITUTE(C560," ","&lt;/s&gt;&lt;s&gt;") &amp; "&lt;/s&gt;&lt;/t&gt;", "//s"), _xlfn.SEQUENCE(4))))</f>
        <v>Mi Redmi 9I Sport</v>
      </c>
      <c r="E560" t="str">
        <f t="shared" si="33"/>
        <v>64 GB) (4 GB RAM)</v>
      </c>
      <c r="F560" t="s">
        <v>2950</v>
      </c>
      <c r="G560" t="str">
        <f t="shared" si="34"/>
        <v>Smartphones</v>
      </c>
      <c r="H560" s="7" t="str">
        <f t="array" aca="1" ref="H560" ca="1">_xlfn.TEXTJOIN("", TRUE, IF((ROW(INDIRECT("1:" &amp; LEN(G560)))&gt;1) * (CODE(MID(G560, ROW(INDIRECT("1:" &amp; LEN(G560))), 1))&gt;=65) * (CODE(MID(G560, ROW(INDIRECT("1:" &amp; LEN(G560))), 1))&lt;=90), " " &amp; MID(G560, ROW(INDIRECT("1:" &amp; LEN(G560))), 1), MID(G560, ROW(INDIRECT("1:" &amp; LEN(G560))), 1)))</f>
        <v>Smartphones</v>
      </c>
      <c r="I560" s="2">
        <v>7915</v>
      </c>
      <c r="J560" s="2">
        <v>9999</v>
      </c>
      <c r="K560" s="1">
        <v>0.21</v>
      </c>
      <c r="L560">
        <v>4.3</v>
      </c>
      <c r="M560" s="4">
        <v>1376</v>
      </c>
      <c r="N560" t="s">
        <v>4559</v>
      </c>
      <c r="O560" t="str">
        <f t="shared" si="35"/>
        <v>Operating System Android 10|Primary Clock Speed 2 Ghz|Secondary Clock Speed 1.5 Ghz</v>
      </c>
      <c r="P560" t="s">
        <v>4560</v>
      </c>
      <c r="Q560" t="s">
        <v>4561</v>
      </c>
      <c r="R560" t="s">
        <v>4562</v>
      </c>
      <c r="S560" t="s">
        <v>4563</v>
      </c>
      <c r="T560" t="s">
        <v>4564</v>
      </c>
      <c r="U560" t="s">
        <v>4565</v>
      </c>
      <c r="V560" t="s">
        <v>4566</v>
      </c>
    </row>
    <row r="561" spans="1:22" x14ac:dyDescent="0.25">
      <c r="A561" t="s">
        <v>4567</v>
      </c>
      <c r="B561" t="s">
        <v>4568</v>
      </c>
      <c r="C561" t="str">
        <f t="shared" si="32"/>
        <v>Fire-Boltt Ninja 3 Smartwatch Full Touch 1.69 " and 60 Sports Modes with IP68, Sp02 Tracking, Over 100 Cloud based watch faces ( Green )</v>
      </c>
      <c r="D561" t="str" cm="1">
        <f t="array" ref="D561">PROPER(_xlfn.TEXTJOIN(" ", TRUE, INDEX(_xlfn.FILTERXML("&lt;t&gt;&lt;s&gt;" &amp; SUBSTITUTE(C561," ","&lt;/s&gt;&lt;s&gt;") &amp; "&lt;/s&gt;&lt;/t&gt;", "//s"), _xlfn.SEQUENCE(4))))</f>
        <v>Fire-Boltt Ninja 3 Smartwatch</v>
      </c>
      <c r="E561" t="str">
        <f t="shared" si="33"/>
        <v>1.69 " and 60 Sports Modes with IP68, Sp02 Tracking, Over 100 Cloud based watch faces ( Green )</v>
      </c>
      <c r="F561" t="s">
        <v>2910</v>
      </c>
      <c r="G561" t="str">
        <f t="shared" si="34"/>
        <v>SmartWatches</v>
      </c>
      <c r="H561" s="7" t="str">
        <f t="array" aca="1" ref="H561" ca="1">_xlfn.TEXTJOIN("", TRUE, IF((ROW(INDIRECT("1:" &amp; LEN(G561)))&gt;1) * (CODE(MID(G561, ROW(INDIRECT("1:" &amp; LEN(G561))), 1))&gt;=65) * (CODE(MID(G561, ROW(INDIRECT("1:" &amp; LEN(G561))), 1))&lt;=90), " " &amp; MID(G561, ROW(INDIRECT("1:" &amp; LEN(G561))), 1), MID(G561, ROW(INDIRECT("1:" &amp; LEN(G561))), 1)))</f>
        <v>Smart Watches</v>
      </c>
      <c r="I561" s="2">
        <v>1499</v>
      </c>
      <c r="J561" s="2">
        <v>7999</v>
      </c>
      <c r="K561" s="1">
        <v>0.81</v>
      </c>
      <c r="L561">
        <v>4.2</v>
      </c>
      <c r="M561" s="4">
        <v>22638</v>
      </c>
      <c r="N561" t="s">
        <v>13055</v>
      </c>
      <c r="O561" t="str">
        <f t="shared" si="35"/>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v>
      </c>
      <c r="P561" t="s">
        <v>3141</v>
      </c>
      <c r="Q561" t="s">
        <v>3142</v>
      </c>
      <c r="R561" t="s">
        <v>3143</v>
      </c>
      <c r="S561" t="s">
        <v>3144</v>
      </c>
      <c r="T561" t="s">
        <v>3145</v>
      </c>
      <c r="U561" t="s">
        <v>4569</v>
      </c>
      <c r="V561" t="s">
        <v>4570</v>
      </c>
    </row>
    <row r="562" spans="1:22" x14ac:dyDescent="0.25">
      <c r="A562" t="s">
        <v>4571</v>
      </c>
      <c r="B562" t="s">
        <v>4572</v>
      </c>
      <c r="C562" t="str">
        <f t="shared" si="32"/>
        <v>Lava A1 Josh 21(Blue Silver) -Dual Sim,Call Blink Notification,Military Grade Certified with 4 Day Battery Backup, Keypad Mobile</v>
      </c>
      <c r="D562" t="str" cm="1">
        <f t="array" ref="D562">PROPER(_xlfn.TEXTJOIN(" ", TRUE, INDEX(_xlfn.FILTERXML("&lt;t&gt;&lt;s&gt;" &amp; SUBSTITUTE(C562," ","&lt;/s&gt;&lt;s&gt;") &amp; "&lt;/s&gt;&lt;/t&gt;", "//s"), _xlfn.SEQUENCE(4))))</f>
        <v>Lava A1 Josh 21(Blue</v>
      </c>
      <c r="E562" t="str">
        <f t="shared" si="33"/>
        <v>Sim,Call Blink Notification,Military Grade Certified with 4 Day Battery Backup, Keypad Mobile</v>
      </c>
      <c r="F562" t="s">
        <v>3004</v>
      </c>
      <c r="G562" t="str">
        <f t="shared" si="34"/>
        <v>BasicMobiles</v>
      </c>
      <c r="H562" s="7" t="str">
        <f t="array" aca="1" ref="H562" ca="1">_xlfn.TEXTJOIN("", TRUE, IF((ROW(INDIRECT("1:" &amp; LEN(G562)))&gt;1) * (CODE(MID(G562, ROW(INDIRECT("1:" &amp; LEN(G562))), 1))&gt;=65) * (CODE(MID(G562, ROW(INDIRECT("1:" &amp; LEN(G562))), 1))&lt;=90), " " &amp; MID(G562, ROW(INDIRECT("1:" &amp; LEN(G562))), 1), MID(G562, ROW(INDIRECT("1:" &amp; LEN(G562))), 1)))</f>
        <v>Basic Mobiles</v>
      </c>
      <c r="I562" s="2">
        <v>1055</v>
      </c>
      <c r="J562" s="2">
        <v>1249</v>
      </c>
      <c r="K562" s="1">
        <v>0.16</v>
      </c>
      <c r="L562">
        <v>3.8</v>
      </c>
      <c r="M562" s="4">
        <v>2352</v>
      </c>
      <c r="N562" t="s">
        <v>4573</v>
      </c>
      <c r="O562" t="str">
        <f t="shared" si="35"/>
        <v>Display Size- 1.77Inch|Battery- 800Mah | 4 Days Long Battery|Auto Call Recording Available|Bluetooth Support|Number Talker</v>
      </c>
      <c r="P562" t="s">
        <v>4574</v>
      </c>
      <c r="Q562" t="s">
        <v>4575</v>
      </c>
      <c r="R562" t="s">
        <v>4576</v>
      </c>
      <c r="S562" t="s">
        <v>4577</v>
      </c>
      <c r="T562" t="s">
        <v>4578</v>
      </c>
      <c r="U562" t="s">
        <v>4579</v>
      </c>
      <c r="V562" t="s">
        <v>4580</v>
      </c>
    </row>
    <row r="563" spans="1:22" x14ac:dyDescent="0.25">
      <c r="A563" t="s">
        <v>4581</v>
      </c>
      <c r="B563" t="s">
        <v>4582</v>
      </c>
      <c r="C563" t="str">
        <f t="shared" si="32"/>
        <v>POPIO Tempered Glass Compatible for iPhone 13 iPhone 13 Pro iPhone 14 (Transparent) Edge to Edge Full Screen Coverage with Installation Kit, Pack of 2</v>
      </c>
      <c r="D563" t="str" cm="1">
        <f t="array" ref="D563">PROPER(_xlfn.TEXTJOIN(" ", TRUE, INDEX(_xlfn.FILTERXML("&lt;t&gt;&lt;s&gt;" &amp; SUBSTITUTE(C563," ","&lt;/s&gt;&lt;s&gt;") &amp; "&lt;/s&gt;&lt;/t&gt;", "//s"), _xlfn.SEQUENCE(4))))</f>
        <v>Popio Tempered Glass Compatible</v>
      </c>
      <c r="E563" t="str">
        <f t="shared" si="33"/>
        <v>13 iPhone 13 Pro iPhone 14 (Transparent) Edge to Edge Full Screen Coverage with Installation Kit, Pack of 2</v>
      </c>
      <c r="F563" t="s">
        <v>3725</v>
      </c>
      <c r="G563" t="str">
        <f t="shared" si="34"/>
        <v>ScreenProtectors</v>
      </c>
      <c r="H563" s="7" t="str">
        <f t="array" aca="1" ref="H563" ca="1">_xlfn.TEXTJOIN("", TRUE, IF((ROW(INDIRECT("1:" &amp; LEN(G563)))&gt;1) * (CODE(MID(G563, ROW(INDIRECT("1:" &amp; LEN(G563))), 1))&gt;=65) * (CODE(MID(G563, ROW(INDIRECT("1:" &amp; LEN(G563))), 1))&lt;=90), " " &amp; MID(G563, ROW(INDIRECT("1:" &amp; LEN(G563))), 1), MID(G563, ROW(INDIRECT("1:" &amp; LEN(G563))), 1)))</f>
        <v>Screen Protectors</v>
      </c>
      <c r="I563">
        <v>150</v>
      </c>
      <c r="J563">
        <v>599</v>
      </c>
      <c r="K563" s="1">
        <v>0.75</v>
      </c>
      <c r="L563">
        <v>4.3</v>
      </c>
      <c r="M563" s="4">
        <v>714</v>
      </c>
      <c r="N563" t="s">
        <v>4583</v>
      </c>
      <c r="O563" t="str">
        <f t="shared" si="35"/>
        <v>Compatible Device: Iphone 13 / Iphone 13 Pro / Iphone 14 | Area Of Coverage : Edge To Edge Full Screen Coverage|Hardness: High Hardness Level Provides Protection From Accidental Drop &amp; Scratches|Easy Installation: Contains 2 Tempered Glass,2 Wet Wipe, 2 Dry Wipes, 6 Guide Sticker &amp; 2 Dust Absorber|Additional Features: Bubble Proof, Scratch Resistant, Anti Fingerprint, Anti-Glare, Anti-Shatter, Touch Sensitive</v>
      </c>
      <c r="P563" t="s">
        <v>4584</v>
      </c>
      <c r="Q563" t="s">
        <v>4585</v>
      </c>
      <c r="R563" t="s">
        <v>4586</v>
      </c>
      <c r="S563" t="s">
        <v>4587</v>
      </c>
      <c r="T563" t="s">
        <v>4588</v>
      </c>
      <c r="U563" t="s">
        <v>4589</v>
      </c>
      <c r="V563" t="s">
        <v>4590</v>
      </c>
    </row>
    <row r="564" spans="1:22" x14ac:dyDescent="0.25">
      <c r="A564" t="s">
        <v>649</v>
      </c>
      <c r="B564" t="s">
        <v>650</v>
      </c>
      <c r="C564" t="str">
        <f t="shared" si="32"/>
        <v>Amazon Basics USB Type-C to USB-A 2.0 Male Fast Charging Cable for Laptop - 3 Feet (0.9 Meters), Black</v>
      </c>
      <c r="D564" t="str" cm="1">
        <f t="array" ref="D564">PROPER(_xlfn.TEXTJOIN(" ", TRUE, INDEX(_xlfn.FILTERXML("&lt;t&gt;&lt;s&gt;" &amp; SUBSTITUTE(C564," ","&lt;/s&gt;&lt;s&gt;") &amp; "&lt;/s&gt;&lt;/t&gt;", "//s"), _xlfn.SEQUENCE(4))))</f>
        <v>Amazon Basics Usb Type-C</v>
      </c>
      <c r="E564" t="str">
        <f t="shared" si="33"/>
        <v>2.0 Male Fast Charging Cable for Laptop - 3 Feet (0.9 Meters), Black</v>
      </c>
      <c r="F564" t="s">
        <v>17</v>
      </c>
      <c r="G564" t="str">
        <f t="shared" si="34"/>
        <v>USBCables</v>
      </c>
      <c r="H564" s="7" t="str">
        <f t="array" aca="1" ref="H564" ca="1">_xlfn.TEXTJOIN("", TRUE, IF((ROW(INDIRECT("1:" &amp; LEN(G564)))&gt;1) * (CODE(MID(G564, ROW(INDIRECT("1:" &amp; LEN(G564))), 1))&gt;=65) * (CODE(MID(G564, ROW(INDIRECT("1:" &amp; LEN(G564))), 1))&lt;=90), " " &amp; MID(G564, ROW(INDIRECT("1:" &amp; LEN(G564))), 1), MID(G564, ROW(INDIRECT("1:" &amp; LEN(G564))), 1)))</f>
        <v>U S B Cables</v>
      </c>
      <c r="I564">
        <v>219</v>
      </c>
      <c r="J564">
        <v>700</v>
      </c>
      <c r="K564" s="1">
        <v>0.69</v>
      </c>
      <c r="L564">
        <v>4.3</v>
      </c>
      <c r="M564" s="4">
        <v>20052</v>
      </c>
      <c r="N564" t="s">
        <v>651</v>
      </c>
      <c r="O564" t="str">
        <f t="shared" si="35"/>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v>
      </c>
      <c r="P564" t="s">
        <v>652</v>
      </c>
      <c r="Q564" t="s">
        <v>653</v>
      </c>
      <c r="R564" t="s">
        <v>654</v>
      </c>
      <c r="S564" t="s">
        <v>655</v>
      </c>
      <c r="T564" t="s">
        <v>656</v>
      </c>
      <c r="U564" t="s">
        <v>4591</v>
      </c>
      <c r="V564" t="s">
        <v>4592</v>
      </c>
    </row>
    <row r="565" spans="1:22" x14ac:dyDescent="0.25">
      <c r="A565" t="s">
        <v>4593</v>
      </c>
      <c r="B565" t="s">
        <v>4594</v>
      </c>
      <c r="C565" t="str">
        <f t="shared" si="32"/>
        <v>Amozo Ultra Hybrid Camera and Drop Protection Back Cover Case for iPhone 13 (Polycarbonate| Back Transparent - Sides Black)</v>
      </c>
      <c r="D565" t="str" cm="1">
        <f t="array" ref="D565">PROPER(_xlfn.TEXTJOIN(" ", TRUE, INDEX(_xlfn.FILTERXML("&lt;t&gt;&lt;s&gt;" &amp; SUBSTITUTE(C565," ","&lt;/s&gt;&lt;s&gt;") &amp; "&lt;/s&gt;&lt;/t&gt;", "//s"), _xlfn.SEQUENCE(4))))</f>
        <v>Amozo Ultra Hybrid Camera</v>
      </c>
      <c r="E565" t="str">
        <f t="shared" si="33"/>
        <v>Protection Back Cover Case for iPhone 13 (Polycarbonate| Back Transparent - Sides Black)</v>
      </c>
      <c r="F565" t="s">
        <v>3920</v>
      </c>
      <c r="G565" t="str">
        <f t="shared" si="34"/>
        <v>BasicCases</v>
      </c>
      <c r="H565" s="7" t="str">
        <f t="array" aca="1" ref="H565" ca="1">_xlfn.TEXTJOIN("", TRUE, IF((ROW(INDIRECT("1:" &amp; LEN(G565)))&gt;1) * (CODE(MID(G565, ROW(INDIRECT("1:" &amp; LEN(G565))), 1))&gt;=65) * (CODE(MID(G565, ROW(INDIRECT("1:" &amp; LEN(G565))), 1))&lt;=90), " " &amp; MID(G565, ROW(INDIRECT("1:" &amp; LEN(G565))), 1), MID(G565, ROW(INDIRECT("1:" &amp; LEN(G565))), 1)))</f>
        <v>Basic Cases</v>
      </c>
      <c r="I565">
        <v>474</v>
      </c>
      <c r="J565" s="2">
        <v>1799</v>
      </c>
      <c r="K565" s="1">
        <v>0.74</v>
      </c>
      <c r="L565">
        <v>4.3</v>
      </c>
      <c r="M565" s="4">
        <v>1454</v>
      </c>
      <c r="N565" t="s">
        <v>4595</v>
      </c>
      <c r="O565" t="str">
        <f t="shared" si="35"/>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v>
      </c>
      <c r="P565" t="s">
        <v>4596</v>
      </c>
      <c r="Q565" t="s">
        <v>4597</v>
      </c>
      <c r="R565" t="s">
        <v>4598</v>
      </c>
      <c r="S565" t="s">
        <v>4599</v>
      </c>
      <c r="T565" t="s">
        <v>12933</v>
      </c>
      <c r="U565" t="s">
        <v>4600</v>
      </c>
      <c r="V565" t="s">
        <v>4601</v>
      </c>
    </row>
    <row r="566" spans="1:22" x14ac:dyDescent="0.25">
      <c r="A566" t="s">
        <v>683</v>
      </c>
      <c r="B566" t="s">
        <v>684</v>
      </c>
      <c r="C566" t="str">
        <f t="shared" si="32"/>
        <v>Pinnaclz Original Combo of 2 Micro USB Fast Charging Cable, USB Charging Cable for Data Transfer Perfect for Android Smart Phones White 1.2 Meter Made in India (Pack of 2)</v>
      </c>
      <c r="D566" t="str" cm="1">
        <f t="array" ref="D566">PROPER(_xlfn.TEXTJOIN(" ", TRUE, INDEX(_xlfn.FILTERXML("&lt;t&gt;&lt;s&gt;" &amp; SUBSTITUTE(C566," ","&lt;/s&gt;&lt;s&gt;") &amp; "&lt;/s&gt;&lt;/t&gt;", "//s"), _xlfn.SEQUENCE(4))))</f>
        <v>Pinnaclz Original Combo Of</v>
      </c>
      <c r="E566" t="str">
        <f t="shared" si="33"/>
        <v>USB Fast Charging Cable, USB Charging Cable for Data Transfer Perfect for Android Smart Phones White 1.2 Meter Made in India (Pack of 2)</v>
      </c>
      <c r="F566" t="s">
        <v>17</v>
      </c>
      <c r="G566" t="str">
        <f t="shared" si="34"/>
        <v>USBCables</v>
      </c>
      <c r="H566" s="7" t="str">
        <f t="array" aca="1" ref="H566" ca="1">_xlfn.TEXTJOIN("", TRUE, IF((ROW(INDIRECT("1:" &amp; LEN(G566)))&gt;1) * (CODE(MID(G566, ROW(INDIRECT("1:" &amp; LEN(G566))), 1))&gt;=65) * (CODE(MID(G566, ROW(INDIRECT("1:" &amp; LEN(G566))), 1))&lt;=90), " " &amp; MID(G566, ROW(INDIRECT("1:" &amp; LEN(G566))), 1), MID(G566, ROW(INDIRECT("1:" &amp; LEN(G566))), 1)))</f>
        <v>U S B Cables</v>
      </c>
      <c r="I566">
        <v>115</v>
      </c>
      <c r="J566">
        <v>499</v>
      </c>
      <c r="K566" s="1">
        <v>0.77</v>
      </c>
      <c r="L566">
        <v>4</v>
      </c>
      <c r="M566" s="4">
        <v>7732</v>
      </c>
      <c r="N566" t="s">
        <v>685</v>
      </c>
      <c r="O566" t="str">
        <f t="shared" si="35"/>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v>
      </c>
      <c r="P566" t="s">
        <v>686</v>
      </c>
      <c r="Q566" t="s">
        <v>687</v>
      </c>
      <c r="R566" t="s">
        <v>688</v>
      </c>
      <c r="S566" t="s">
        <v>689</v>
      </c>
      <c r="T566" t="s">
        <v>690</v>
      </c>
      <c r="U566" t="s">
        <v>4602</v>
      </c>
      <c r="V566" t="s">
        <v>4603</v>
      </c>
    </row>
    <row r="567" spans="1:22" x14ac:dyDescent="0.25">
      <c r="A567" t="s">
        <v>4604</v>
      </c>
      <c r="B567" t="s">
        <v>4605</v>
      </c>
      <c r="C567" t="str">
        <f t="shared" si="32"/>
        <v>FLiX Usb Charger,Flix (Beetel) Bolt 2.4 Dual Poart,5V 2.4A 12W Usb Wall Charger Fast Charging,Adapter For Android Iphone 11 Xs Xs Max Xr X 8 7 6 Plus,Ipad Pro Air 2 Mini 3 4,Samsung S4 S5 and More-Black</v>
      </c>
      <c r="D567" t="str" cm="1">
        <f t="array" ref="D567">PROPER(_xlfn.TEXTJOIN(" ", TRUE, INDEX(_xlfn.FILTERXML("&lt;t&gt;&lt;s&gt;" &amp; SUBSTITUTE(C567," ","&lt;/s&gt;&lt;s&gt;") &amp; "&lt;/s&gt;&lt;/t&gt;", "//s"), _xlfn.SEQUENCE(4))))</f>
        <v>Flix Usb Charger,Flix (Beetel)</v>
      </c>
      <c r="E567" t="str">
        <f t="shared" si="33"/>
        <v>Dual Poart,5V 2.4A 12W Usb Wall Charger Fast Charging,Adapter For Android Iphone 11 Xs Xs Max Xr X 8 7 6 Plus,Ipad Pro Air 2 Mini 3 4,Samsung S4 S5 and More-Black</v>
      </c>
      <c r="F567" t="s">
        <v>3120</v>
      </c>
      <c r="G567" t="str">
        <f t="shared" si="34"/>
        <v>WallChargers</v>
      </c>
      <c r="H567" s="7" t="str">
        <f t="array" aca="1" ref="H567" ca="1">_xlfn.TEXTJOIN("", TRUE, IF((ROW(INDIRECT("1:" &amp; LEN(G567)))&gt;1) * (CODE(MID(G567, ROW(INDIRECT("1:" &amp; LEN(G567))), 1))&gt;=65) * (CODE(MID(G567, ROW(INDIRECT("1:" &amp; LEN(G567))), 1))&lt;=90), " " &amp; MID(G567, ROW(INDIRECT("1:" &amp; LEN(G567))), 1), MID(G567, ROW(INDIRECT("1:" &amp; LEN(G567))), 1)))</f>
        <v>Wall Chargers</v>
      </c>
      <c r="I567">
        <v>239</v>
      </c>
      <c r="J567">
        <v>599</v>
      </c>
      <c r="K567" s="1">
        <v>0.6</v>
      </c>
      <c r="L567">
        <v>3.9</v>
      </c>
      <c r="M567" s="4">
        <v>2147</v>
      </c>
      <c r="N567" t="s">
        <v>4606</v>
      </c>
      <c r="O567" t="str">
        <f t="shared" si="35"/>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v>
      </c>
      <c r="P567" t="s">
        <v>4217</v>
      </c>
      <c r="Q567" t="s">
        <v>4218</v>
      </c>
      <c r="R567" t="s">
        <v>4219</v>
      </c>
      <c r="S567" t="s">
        <v>4220</v>
      </c>
      <c r="T567" t="s">
        <v>4221</v>
      </c>
      <c r="U567" t="s">
        <v>4607</v>
      </c>
      <c r="V567" t="s">
        <v>4608</v>
      </c>
    </row>
    <row r="568" spans="1:22" x14ac:dyDescent="0.25">
      <c r="A568" t="s">
        <v>4609</v>
      </c>
      <c r="B568" t="s">
        <v>4610</v>
      </c>
      <c r="C568" t="str">
        <f t="shared" si="32"/>
        <v>Redmi 9A Sport (Coral Green, 3GB RAM, 32GB Storage) | 2GHz Octa-core Helio G25 Processor | 5000 mAh Battery</v>
      </c>
      <c r="D568" t="str" cm="1">
        <f t="array" ref="D568">PROPER(_xlfn.TEXTJOIN(" ", TRUE, INDEX(_xlfn.FILTERXML("&lt;t&gt;&lt;s&gt;" &amp; SUBSTITUTE(C568," ","&lt;/s&gt;&lt;s&gt;") &amp; "&lt;/s&gt;&lt;/t&gt;", "//s"), _xlfn.SEQUENCE(4))))</f>
        <v>Redmi 9A Sport (Coral</v>
      </c>
      <c r="E568" t="str">
        <f t="shared" si="33"/>
        <v>RAM, 32GB Storage) | 2GHz Octa-core Helio G25 Processor | 5000 mAh Battery</v>
      </c>
      <c r="F568" t="s">
        <v>2950</v>
      </c>
      <c r="G568" t="str">
        <f t="shared" si="34"/>
        <v>Smartphones</v>
      </c>
      <c r="H568" s="7" t="str">
        <f t="array" aca="1" ref="H568" ca="1">_xlfn.TEXTJOIN("", TRUE, IF((ROW(INDIRECT("1:" &amp; LEN(G568)))&gt;1) * (CODE(MID(G568, ROW(INDIRECT("1:" &amp; LEN(G568))), 1))&gt;=65) * (CODE(MID(G568, ROW(INDIRECT("1:" &amp; LEN(G568))), 1))&lt;=90), " " &amp; MID(G568, ROW(INDIRECT("1:" &amp; LEN(G568))), 1), MID(G568, ROW(INDIRECT("1:" &amp; LEN(G568))), 1)))</f>
        <v>Smartphones</v>
      </c>
      <c r="I568" s="2">
        <v>7499</v>
      </c>
      <c r="J568" s="2">
        <v>9499</v>
      </c>
      <c r="K568" s="1">
        <v>0.21</v>
      </c>
      <c r="L568">
        <v>4.0999999999999996</v>
      </c>
      <c r="M568" s="4">
        <v>313832</v>
      </c>
      <c r="N568" t="s">
        <v>4611</v>
      </c>
      <c r="O568" t="str">
        <f t="shared" si="35"/>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v>
      </c>
      <c r="P568" t="s">
        <v>3208</v>
      </c>
      <c r="Q568" t="s">
        <v>3209</v>
      </c>
      <c r="R568" t="s">
        <v>3210</v>
      </c>
      <c r="S568" t="s">
        <v>3211</v>
      </c>
      <c r="T568" t="s">
        <v>3212</v>
      </c>
      <c r="U568" t="s">
        <v>3218</v>
      </c>
      <c r="V568" t="s">
        <v>4612</v>
      </c>
    </row>
    <row r="569" spans="1:22" x14ac:dyDescent="0.25">
      <c r="A569" t="s">
        <v>4613</v>
      </c>
      <c r="B569" t="s">
        <v>4614</v>
      </c>
      <c r="C569" t="str">
        <f t="shared" si="32"/>
        <v>Prolet Classic Bumper Case Cover for Samsung Galaxy Watch 4 44mm TPU Plated Full Screen Protector (Black)</v>
      </c>
      <c r="D569" t="str" cm="1">
        <f t="array" ref="D569">PROPER(_xlfn.TEXTJOIN(" ", TRUE, INDEX(_xlfn.FILTERXML("&lt;t&gt;&lt;s&gt;" &amp; SUBSTITUTE(C569," ","&lt;/s&gt;&lt;s&gt;") &amp; "&lt;/s&gt;&lt;/t&gt;", "//s"), _xlfn.SEQUENCE(4))))</f>
        <v>Prolet Classic Bumper Case</v>
      </c>
      <c r="E569" t="str">
        <f t="shared" si="33"/>
        <v>Samsung Galaxy Watch 4 44mm TPU Plated Full Screen Protector (Black)</v>
      </c>
      <c r="F569" t="s">
        <v>2910</v>
      </c>
      <c r="G569" t="str">
        <f t="shared" si="34"/>
        <v>SmartWatches</v>
      </c>
      <c r="H569" s="7" t="str">
        <f t="array" aca="1" ref="H569" ca="1">_xlfn.TEXTJOIN("", TRUE, IF((ROW(INDIRECT("1:" &amp; LEN(G569)))&gt;1) * (CODE(MID(G569, ROW(INDIRECT("1:" &amp; LEN(G569))), 1))&gt;=65) * (CODE(MID(G569, ROW(INDIRECT("1:" &amp; LEN(G569))), 1))&lt;=90), " " &amp; MID(G569, ROW(INDIRECT("1:" &amp; LEN(G569))), 1), MID(G569, ROW(INDIRECT("1:" &amp; LEN(G569))), 1)))</f>
        <v>Smart Watches</v>
      </c>
      <c r="I569">
        <v>265</v>
      </c>
      <c r="J569">
        <v>999</v>
      </c>
      <c r="K569" s="1">
        <v>0.73</v>
      </c>
      <c r="L569">
        <v>3.7</v>
      </c>
      <c r="M569" s="4">
        <v>465</v>
      </c>
      <c r="N569" t="s">
        <v>13056</v>
      </c>
      <c r="O569" t="str">
        <f t="shared" si="35"/>
        <v>Compatibility„Äë This Screen Protector Case Is Compatible With Samsung Galaxy Watch 4, 44Mm. [Note: Watch Is Not Included]|Shock-Absorbing„Äë Made Of Tpu Material, Anti-Scratch Plastic, Thin Case Cover The Full Front And Curved Edges Of The Watch,Offer Full Protection For Your Watch Against Scratches, Drop And Bump.|Light Weight„Äë Lightweight And Slim Protective Bumper Case Cover Shell Is Perfect For Your Watch.|Easy Installation„Äë Easy To Install And Make Off, When Charging Your Watch, You Do Not Need To Remove The Watch Case.|Touch Experience„Äë Case Is High-Definition Transparent And Gives You 99.99% Hd Clarity With True Color Reproduction And Gives You The Original Touch Experience.</v>
      </c>
      <c r="P569" t="s">
        <v>4615</v>
      </c>
      <c r="Q569" t="s">
        <v>4616</v>
      </c>
      <c r="R569" t="s">
        <v>4617</v>
      </c>
      <c r="S569" t="s">
        <v>4618</v>
      </c>
      <c r="T569" t="s">
        <v>4619</v>
      </c>
      <c r="U569" t="s">
        <v>4620</v>
      </c>
      <c r="V569" t="s">
        <v>4621</v>
      </c>
    </row>
    <row r="570" spans="1:22" x14ac:dyDescent="0.25">
      <c r="A570" t="s">
        <v>4622</v>
      </c>
      <c r="B570" t="s">
        <v>4623</v>
      </c>
      <c r="C570" t="str">
        <f t="shared" si="32"/>
        <v>Samsung Galaxy S20 FE 5G (Cloud Navy, 8GB RAM, 128GB Storage) with No Cost EMI and Additional Exchange Offers</v>
      </c>
      <c r="D570" t="str" cm="1">
        <f t="array" ref="D570">PROPER(_xlfn.TEXTJOIN(" ", TRUE, INDEX(_xlfn.FILTERXML("&lt;t&gt;&lt;s&gt;" &amp; SUBSTITUTE(C570," ","&lt;/s&gt;&lt;s&gt;") &amp; "&lt;/s&gt;&lt;/t&gt;", "//s"), _xlfn.SEQUENCE(4))))</f>
        <v>Samsung Galaxy S20 Fe</v>
      </c>
      <c r="E570" t="str">
        <f t="shared" si="33"/>
        <v>Navy, 8GB RAM, 128GB Storage) with No Cost EMI and Additional Exchange Offers</v>
      </c>
      <c r="F570" t="s">
        <v>2950</v>
      </c>
      <c r="G570" t="str">
        <f t="shared" si="34"/>
        <v>Smartphones</v>
      </c>
      <c r="H570" s="7" t="str">
        <f t="array" aca="1" ref="H570" ca="1">_xlfn.TEXTJOIN("", TRUE, IF((ROW(INDIRECT("1:" &amp; LEN(G570)))&gt;1) * (CODE(MID(G570, ROW(INDIRECT("1:" &amp; LEN(G570))), 1))&gt;=65) * (CODE(MID(G570, ROW(INDIRECT("1:" &amp; LEN(G570))), 1))&lt;=90), " " &amp; MID(G570, ROW(INDIRECT("1:" &amp; LEN(G570))), 1), MID(G570, ROW(INDIRECT("1:" &amp; LEN(G570))), 1)))</f>
        <v>Smartphones</v>
      </c>
      <c r="I570" s="2">
        <v>37990</v>
      </c>
      <c r="J570" s="2">
        <v>74999</v>
      </c>
      <c r="K570" s="1">
        <v>0.49</v>
      </c>
      <c r="L570">
        <v>4.2</v>
      </c>
      <c r="M570" s="4">
        <v>27790</v>
      </c>
      <c r="N570" t="s">
        <v>4624</v>
      </c>
      <c r="O570" t="str">
        <f t="shared" si="35"/>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v>
      </c>
      <c r="P570" t="s">
        <v>4625</v>
      </c>
      <c r="Q570" t="s">
        <v>4626</v>
      </c>
      <c r="R570" t="s">
        <v>4627</v>
      </c>
      <c r="S570" t="s">
        <v>4628</v>
      </c>
      <c r="T570" t="s">
        <v>4629</v>
      </c>
      <c r="U570" t="s">
        <v>4630</v>
      </c>
      <c r="V570" t="s">
        <v>4631</v>
      </c>
    </row>
    <row r="571" spans="1:22" x14ac:dyDescent="0.25">
      <c r="A571" t="s">
        <v>703</v>
      </c>
      <c r="B571" t="s">
        <v>704</v>
      </c>
      <c r="C571" t="str">
        <f t="shared" si="32"/>
        <v>Ambrane 2 in 1 Type-C and Micro USB Cable with 60W 3A Fast Charging, 480 mbps High Data, PD Technology and Quick Charge 3.0, Compatible with All Type-C and Micro USB Devices (ABDC-10, Black)</v>
      </c>
      <c r="D571" t="str" cm="1">
        <f t="array" ref="D571">PROPER(_xlfn.TEXTJOIN(" ", TRUE, INDEX(_xlfn.FILTERXML("&lt;t&gt;&lt;s&gt;" &amp; SUBSTITUTE(C571," ","&lt;/s&gt;&lt;s&gt;") &amp; "&lt;/s&gt;&lt;/t&gt;", "//s"), _xlfn.SEQUENCE(4))))</f>
        <v>Ambrane 2 In 1</v>
      </c>
      <c r="E571" t="str">
        <f t="shared" si="33"/>
        <v>Micro USB Cable with 60W 3A Fast Charging, 480 mbps High Data, PD Technology and Quick Charge 3.0, Compatible with All Type-C and Micro USB Devices (ABDC-10, Black)</v>
      </c>
      <c r="F571" t="s">
        <v>17</v>
      </c>
      <c r="G571" t="str">
        <f t="shared" si="34"/>
        <v>USBCables</v>
      </c>
      <c r="H571" s="7" t="str">
        <f t="array" aca="1" ref="H571" ca="1">_xlfn.TEXTJOIN("", TRUE, IF((ROW(INDIRECT("1:" &amp; LEN(G571)))&gt;1) * (CODE(MID(G571, ROW(INDIRECT("1:" &amp; LEN(G571))), 1))&gt;=65) * (CODE(MID(G571, ROW(INDIRECT("1:" &amp; LEN(G571))), 1))&lt;=90), " " &amp; MID(G571, ROW(INDIRECT("1:" &amp; LEN(G571))), 1), MID(G571, ROW(INDIRECT("1:" &amp; LEN(G571))), 1)))</f>
        <v>U S B Cables</v>
      </c>
      <c r="I571">
        <v>199</v>
      </c>
      <c r="J571">
        <v>499</v>
      </c>
      <c r="K571" s="1">
        <v>0.6</v>
      </c>
      <c r="L571">
        <v>4.0999999999999996</v>
      </c>
      <c r="M571" s="4">
        <v>602</v>
      </c>
      <c r="N571" t="s">
        <v>705</v>
      </c>
      <c r="O571" t="str">
        <f t="shared" si="35"/>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v>
      </c>
      <c r="P571" t="s">
        <v>706</v>
      </c>
      <c r="Q571" t="s">
        <v>707</v>
      </c>
      <c r="R571" t="s">
        <v>708</v>
      </c>
      <c r="S571" t="s">
        <v>709</v>
      </c>
      <c r="T571" t="s">
        <v>710</v>
      </c>
      <c r="U571" t="s">
        <v>4632</v>
      </c>
      <c r="V571" t="s">
        <v>4633</v>
      </c>
    </row>
    <row r="572" spans="1:22" x14ac:dyDescent="0.25">
      <c r="A572" t="s">
        <v>713</v>
      </c>
      <c r="B572" t="s">
        <v>714</v>
      </c>
      <c r="C572" t="str">
        <f t="shared" si="32"/>
        <v>Ambrane 60W 3A Fast Charging Output Cable with Type-C to USB for Mobile, Neckband, True Wireless Earphone Charging, 480mbps Data Sync Speed, 1m Length (ACT - AZ10, Black)</v>
      </c>
      <c r="D572" t="str" cm="1">
        <f t="array" ref="D572">PROPER(_xlfn.TEXTJOIN(" ", TRUE, INDEX(_xlfn.FILTERXML("&lt;t&gt;&lt;s&gt;" &amp; SUBSTITUTE(C572," ","&lt;/s&gt;&lt;s&gt;") &amp; "&lt;/s&gt;&lt;/t&gt;", "//s"), _xlfn.SEQUENCE(4))))</f>
        <v>Ambrane 60W 3A Fast</v>
      </c>
      <c r="E572" t="str">
        <f t="shared" si="33"/>
        <v>Cable with Type-C to USB for Mobile, Neckband, True Wireless Earphone Charging, 480mbps Data Sync Speed, 1m Length (ACT - AZ10, Black)</v>
      </c>
      <c r="F572" t="s">
        <v>17</v>
      </c>
      <c r="G572" t="str">
        <f t="shared" si="34"/>
        <v>USBCables</v>
      </c>
      <c r="H572" s="7" t="str">
        <f t="array" aca="1" ref="H572" ca="1">_xlfn.TEXTJOIN("", TRUE, IF((ROW(INDIRECT("1:" &amp; LEN(G572)))&gt;1) * (CODE(MID(G572, ROW(INDIRECT("1:" &amp; LEN(G572))), 1))&gt;=65) * (CODE(MID(G572, ROW(INDIRECT("1:" &amp; LEN(G572))), 1))&lt;=90), " " &amp; MID(G572, ROW(INDIRECT("1:" &amp; LEN(G572))), 1), MID(G572, ROW(INDIRECT("1:" &amp; LEN(G572))), 1)))</f>
        <v>U S B Cables</v>
      </c>
      <c r="I572">
        <v>179</v>
      </c>
      <c r="J572">
        <v>399</v>
      </c>
      <c r="K572" s="1">
        <v>0.55000000000000004</v>
      </c>
      <c r="L572">
        <v>4</v>
      </c>
      <c r="M572" s="4">
        <v>1423</v>
      </c>
      <c r="N572" t="s">
        <v>715</v>
      </c>
      <c r="O572" t="str">
        <f t="shared" si="35"/>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v>
      </c>
      <c r="P572" t="s">
        <v>716</v>
      </c>
      <c r="Q572" t="s">
        <v>717</v>
      </c>
      <c r="R572" t="s">
        <v>718</v>
      </c>
      <c r="S572" t="s">
        <v>719</v>
      </c>
      <c r="T572" t="s">
        <v>12920</v>
      </c>
      <c r="U572" t="s">
        <v>4634</v>
      </c>
      <c r="V572" t="s">
        <v>4635</v>
      </c>
    </row>
    <row r="573" spans="1:22" x14ac:dyDescent="0.25">
      <c r="A573" t="s">
        <v>4636</v>
      </c>
      <c r="B573" t="s">
        <v>4637</v>
      </c>
      <c r="C573" t="str">
        <f t="shared" si="32"/>
        <v>WeCool S5 Long Selfie Stick, with Large Reinforced Tripod Stand up to 61 Inch 156 Cms, Ultra Long Multi Function Bluetooth Selfie Stick with 1 4 Screw Compatible with Gopro, Camera, and Ring Light</v>
      </c>
      <c r="D573" t="str" cm="1">
        <f t="array" ref="D573">PROPER(_xlfn.TEXTJOIN(" ", TRUE, INDEX(_xlfn.FILTERXML("&lt;t&gt;&lt;s&gt;" &amp; SUBSTITUTE(C573," ","&lt;/s&gt;&lt;s&gt;") &amp; "&lt;/s&gt;&lt;/t&gt;", "//s"), _xlfn.SEQUENCE(4))))</f>
        <v>Wecool S5 Long Selfie</v>
      </c>
      <c r="E573" t="str">
        <f t="shared" si="33"/>
        <v>Large Reinforced Tripod Stand up to 61 Inch 156 Cms, Ultra Long Multi Function Bluetooth Selfie Stick with 1 4 Screw Compatible with Gopro, Camera, and Ring Light</v>
      </c>
      <c r="F573" t="s">
        <v>3383</v>
      </c>
      <c r="G573" t="str">
        <f t="shared" si="34"/>
        <v>SelfieSticks</v>
      </c>
      <c r="H573" s="7" t="str">
        <f t="array" aca="1" ref="H573" ca="1">_xlfn.TEXTJOIN("", TRUE, IF((ROW(INDIRECT("1:" &amp; LEN(G573)))&gt;1) * (CODE(MID(G573, ROW(INDIRECT("1:" &amp; LEN(G573))), 1))&gt;=65) * (CODE(MID(G573, ROW(INDIRECT("1:" &amp; LEN(G573))), 1))&lt;=90), " " &amp; MID(G573, ROW(INDIRECT("1:" &amp; LEN(G573))), 1), MID(G573, ROW(INDIRECT("1:" &amp; LEN(G573))), 1)))</f>
        <v>Selfie Sticks</v>
      </c>
      <c r="I573" s="2">
        <v>1799</v>
      </c>
      <c r="J573" s="2">
        <v>3999</v>
      </c>
      <c r="K573" s="1">
        <v>0.55000000000000004</v>
      </c>
      <c r="L573">
        <v>4.5999999999999996</v>
      </c>
      <c r="M573" s="4">
        <v>245</v>
      </c>
      <c r="N573" t="s">
        <v>4638</v>
      </c>
      <c r="O573" t="str">
        <f t="shared" si="35"/>
        <v>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v>
      </c>
      <c r="P573" t="s">
        <v>4639</v>
      </c>
      <c r="Q573" t="s">
        <v>4640</v>
      </c>
      <c r="R573" t="s">
        <v>4641</v>
      </c>
      <c r="S573" t="s">
        <v>4642</v>
      </c>
      <c r="T573" t="s">
        <v>4643</v>
      </c>
      <c r="U573" t="s">
        <v>4644</v>
      </c>
      <c r="V573" t="s">
        <v>4645</v>
      </c>
    </row>
    <row r="574" spans="1:22" x14ac:dyDescent="0.25">
      <c r="A574" t="s">
        <v>4646</v>
      </c>
      <c r="B574" t="s">
        <v>4647</v>
      </c>
      <c r="C574" t="str">
        <f t="shared" si="32"/>
        <v>POCO C31 (Royal Blue, 64 GB) (4 GB RAM)</v>
      </c>
      <c r="D574" t="str" cm="1">
        <f t="array" ref="D574">PROPER(_xlfn.TEXTJOIN(" ", TRUE, INDEX(_xlfn.FILTERXML("&lt;t&gt;&lt;s&gt;" &amp; SUBSTITUTE(C574," ","&lt;/s&gt;&lt;s&gt;") &amp; "&lt;/s&gt;&lt;/t&gt;", "//s"), _xlfn.SEQUENCE(4))))</f>
        <v>Poco C31 (Royal Blue,</v>
      </c>
      <c r="E574" t="str">
        <f t="shared" si="33"/>
        <v>(4 GB RAM)</v>
      </c>
      <c r="F574" t="s">
        <v>2950</v>
      </c>
      <c r="G574" t="str">
        <f t="shared" si="34"/>
        <v>Smartphones</v>
      </c>
      <c r="H574" s="7" t="str">
        <f t="array" aca="1" ref="H574" ca="1">_xlfn.TEXTJOIN("", TRUE, IF((ROW(INDIRECT("1:" &amp; LEN(G574)))&gt;1) * (CODE(MID(G574, ROW(INDIRECT("1:" &amp; LEN(G574))), 1))&gt;=65) * (CODE(MID(G574, ROW(INDIRECT("1:" &amp; LEN(G574))), 1))&lt;=90), " " &amp; MID(G574, ROW(INDIRECT("1:" &amp; LEN(G574))), 1), MID(G574, ROW(INDIRECT("1:" &amp; LEN(G574))), 1)))</f>
        <v>Smartphones</v>
      </c>
      <c r="I574" s="2">
        <v>8499</v>
      </c>
      <c r="J574" s="2">
        <v>11999</v>
      </c>
      <c r="K574" s="1">
        <v>0.28999999999999998</v>
      </c>
      <c r="L574">
        <v>3.9</v>
      </c>
      <c r="M574" s="4">
        <v>276</v>
      </c>
      <c r="N574" t="s">
        <v>4648</v>
      </c>
      <c r="O574" t="str">
        <f t="shared" si="35"/>
        <v>4 Gb Ram | 64 Gb Rom | Expandable Upto 512 Gb 16.59 Cm (6.53 Inch) Hd+ Display 13Mp + 2Mp + 2Mp | 5Mp Front Camera 5000 Mah Lithium-Ion Polymer Battery Mediatek Helio G35 Processor</v>
      </c>
      <c r="P574" t="s">
        <v>4649</v>
      </c>
      <c r="Q574" t="s">
        <v>4650</v>
      </c>
      <c r="R574" t="s">
        <v>4651</v>
      </c>
      <c r="S574" t="s">
        <v>4652</v>
      </c>
      <c r="T574" t="s">
        <v>4653</v>
      </c>
      <c r="U574" t="s">
        <v>4654</v>
      </c>
      <c r="V574" t="s">
        <v>4655</v>
      </c>
    </row>
    <row r="575" spans="1:22" x14ac:dyDescent="0.25">
      <c r="A575" t="s">
        <v>4656</v>
      </c>
      <c r="B575" t="s">
        <v>4657</v>
      </c>
      <c r="C575" t="str">
        <f t="shared" si="32"/>
        <v>Noise ColorFit Pulse Grand Smart Watch with 1.69"(4.29cm) HD Display, 60 Sports Modes, 150 Watch Faces, Fast Charge, Spo2, Stress, Sleep, Heart Rate Monitoring and IP68 Waterproof (Electric Blue)</v>
      </c>
      <c r="D575" t="str" cm="1">
        <f t="array" ref="D575">PROPER(_xlfn.TEXTJOIN(" ", TRUE, INDEX(_xlfn.FILTERXML("&lt;t&gt;&lt;s&gt;" &amp; SUBSTITUTE(C575," ","&lt;/s&gt;&lt;s&gt;") &amp; "&lt;/s&gt;&lt;/t&gt;", "//s"), _xlfn.SEQUENCE(4))))</f>
        <v>Noise Colorfit Pulse Grand</v>
      </c>
      <c r="E575" t="str">
        <f t="shared" si="33"/>
        <v>with 1.69"(4.29cm) HD Display, 60 Sports Modes, 150 Watch Faces, Fast Charge, Spo2, Stress, Sleep, Heart Rate Monitoring and IP68 Waterproof (Electric Blue)</v>
      </c>
      <c r="F575" t="s">
        <v>2910</v>
      </c>
      <c r="G575" t="str">
        <f t="shared" si="34"/>
        <v>SmartWatches</v>
      </c>
      <c r="H575" s="7" t="str">
        <f t="array" aca="1" ref="H575" ca="1">_xlfn.TEXTJOIN("", TRUE, IF((ROW(INDIRECT("1:" &amp; LEN(G575)))&gt;1) * (CODE(MID(G575, ROW(INDIRECT("1:" &amp; LEN(G575))), 1))&gt;=65) * (CODE(MID(G575, ROW(INDIRECT("1:" &amp; LEN(G575))), 1))&lt;=90), " " &amp; MID(G575, ROW(INDIRECT("1:" &amp; LEN(G575))), 1), MID(G575, ROW(INDIRECT("1:" &amp; LEN(G575))), 1)))</f>
        <v>Smart Watches</v>
      </c>
      <c r="I575" s="2">
        <v>1999</v>
      </c>
      <c r="J575" s="2">
        <v>3999</v>
      </c>
      <c r="K575" s="1">
        <v>0.5</v>
      </c>
      <c r="L575">
        <v>4</v>
      </c>
      <c r="M575" s="4">
        <v>30254</v>
      </c>
      <c r="N575" t="s">
        <v>4658</v>
      </c>
      <c r="O575" t="str">
        <f t="shared" si="35"/>
        <v>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v>
      </c>
      <c r="P575" t="s">
        <v>4659</v>
      </c>
      <c r="Q575" t="s">
        <v>4660</v>
      </c>
      <c r="R575" t="s">
        <v>4661</v>
      </c>
      <c r="S575" t="s">
        <v>4662</v>
      </c>
      <c r="T575" t="s">
        <v>4663</v>
      </c>
      <c r="U575" t="s">
        <v>4664</v>
      </c>
      <c r="V575" t="s">
        <v>4665</v>
      </c>
    </row>
    <row r="576" spans="1:22" x14ac:dyDescent="0.25">
      <c r="A576" t="s">
        <v>4666</v>
      </c>
      <c r="B576" t="s">
        <v>3235</v>
      </c>
      <c r="C576" t="str">
        <f t="shared" si="32"/>
        <v>Fire-Boltt Visionary 1.78" AMOLED Bluetooth Calling Smartwatch with 368*448 Pixel Resolution 100+ Sports Mode, TWS Connection, Voice Assistance, SPO2 and Heart Rate Monitoring</v>
      </c>
      <c r="D576" t="str" cm="1">
        <f t="array" ref="D576">PROPER(_xlfn.TEXTJOIN(" ", TRUE, INDEX(_xlfn.FILTERXML("&lt;t&gt;&lt;s&gt;" &amp; SUBSTITUTE(C576," ","&lt;/s&gt;&lt;s&gt;") &amp; "&lt;/s&gt;&lt;/t&gt;", "//s"), _xlfn.SEQUENCE(4))))</f>
        <v>Fire-Boltt Visionary 1.78" Amoled</v>
      </c>
      <c r="E576" t="str">
        <f t="shared" si="33"/>
        <v>Smartwatch with 368*448 Pixel Resolution 100+ Sports Mode, TWS Connection, Voice Assistance, SPO2 and Heart Rate Monitoring</v>
      </c>
      <c r="F576" t="s">
        <v>2910</v>
      </c>
      <c r="G576" t="str">
        <f t="shared" si="34"/>
        <v>SmartWatches</v>
      </c>
      <c r="H576" s="7" t="str">
        <f t="array" aca="1" ref="H576" ca="1">_xlfn.TEXTJOIN("", TRUE, IF((ROW(INDIRECT("1:" &amp; LEN(G576)))&gt;1) * (CODE(MID(G576, ROW(INDIRECT("1:" &amp; LEN(G576))), 1))&gt;=65) * (CODE(MID(G576, ROW(INDIRECT("1:" &amp; LEN(G576))), 1))&lt;=90), " " &amp; MID(G576, ROW(INDIRECT("1:" &amp; LEN(G576))), 1), MID(G576, ROW(INDIRECT("1:" &amp; LEN(G576))), 1)))</f>
        <v>Smart Watches</v>
      </c>
      <c r="I576" s="2">
        <v>3999</v>
      </c>
      <c r="J576" s="2">
        <v>17999</v>
      </c>
      <c r="K576" s="1">
        <v>0.78</v>
      </c>
      <c r="L576">
        <v>4.3</v>
      </c>
      <c r="M576" s="4">
        <v>17161</v>
      </c>
      <c r="N576" t="s">
        <v>13057</v>
      </c>
      <c r="O576" t="str">
        <f t="shared" si="35"/>
        <v>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v>
      </c>
      <c r="P576" t="s">
        <v>3236</v>
      </c>
      <c r="Q576" t="s">
        <v>3237</v>
      </c>
      <c r="R576" t="s">
        <v>3238</v>
      </c>
      <c r="S576" t="s">
        <v>3239</v>
      </c>
      <c r="T576" t="s">
        <v>3240</v>
      </c>
      <c r="U576" t="s">
        <v>4667</v>
      </c>
      <c r="V576" t="s">
        <v>4668</v>
      </c>
    </row>
    <row r="577" spans="1:22" x14ac:dyDescent="0.25">
      <c r="A577" t="s">
        <v>4669</v>
      </c>
      <c r="B577" t="s">
        <v>4670</v>
      </c>
      <c r="C577" t="str">
        <f t="shared" si="32"/>
        <v>Amazon Basics 2 Amp USB Wall Charger and Micro USB Cable (White)</v>
      </c>
      <c r="D577" t="str" cm="1">
        <f t="array" ref="D577">PROPER(_xlfn.TEXTJOIN(" ", TRUE, INDEX(_xlfn.FILTERXML("&lt;t&gt;&lt;s&gt;" &amp; SUBSTITUTE(C577," ","&lt;/s&gt;&lt;s&gt;") &amp; "&lt;/s&gt;&lt;/t&gt;", "//s"), _xlfn.SEQUENCE(4))))</f>
        <v>Amazon Basics 2 Amp</v>
      </c>
      <c r="E577" t="str">
        <f t="shared" si="33"/>
        <v>Charger and Micro USB Cable (White)</v>
      </c>
      <c r="F577" t="s">
        <v>3120</v>
      </c>
      <c r="G577" t="str">
        <f t="shared" si="34"/>
        <v>WallChargers</v>
      </c>
      <c r="H577" s="7" t="str">
        <f t="array" aca="1" ref="H577" ca="1">_xlfn.TEXTJOIN("", TRUE, IF((ROW(INDIRECT("1:" &amp; LEN(G577)))&gt;1) * (CODE(MID(G577, ROW(INDIRECT("1:" &amp; LEN(G577))), 1))&gt;=65) * (CODE(MID(G577, ROW(INDIRECT("1:" &amp; LEN(G577))), 1))&lt;=90), " " &amp; MID(G577, ROW(INDIRECT("1:" &amp; LEN(G577))), 1), MID(G577, ROW(INDIRECT("1:" &amp; LEN(G577))), 1)))</f>
        <v>Wall Chargers</v>
      </c>
      <c r="I577">
        <v>219</v>
      </c>
      <c r="J577">
        <v>499</v>
      </c>
      <c r="K577" s="1">
        <v>0.56000000000000005</v>
      </c>
      <c r="L577">
        <v>4.4000000000000004</v>
      </c>
      <c r="M577" s="4">
        <v>14</v>
      </c>
      <c r="N577" t="s">
        <v>4671</v>
      </c>
      <c r="O577" t="str">
        <f t="shared" si="35"/>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v>
      </c>
      <c r="P577" t="s">
        <v>4672</v>
      </c>
      <c r="Q577" t="s">
        <v>4673</v>
      </c>
      <c r="R577" t="s">
        <v>4674</v>
      </c>
      <c r="S577" t="s">
        <v>4675</v>
      </c>
      <c r="T577" t="s">
        <v>4676</v>
      </c>
      <c r="U577" t="s">
        <v>4677</v>
      </c>
      <c r="V577" t="s">
        <v>4678</v>
      </c>
    </row>
    <row r="578" spans="1:22" x14ac:dyDescent="0.25">
      <c r="A578" t="s">
        <v>4679</v>
      </c>
      <c r="B578" t="s">
        <v>4680</v>
      </c>
      <c r="C578" t="str">
        <f t="shared" ref="C578:C641" si="36">TRIM(SUBSTITUTE(SUBSTITUTE(SUBSTITUTE(SUBSTITUTE(SUBSTITUTE(SUBSTITUTE(B578,"&amp;","and"),"&lt;",""),"&gt;",""),"/"," "),CHAR(160)," "),CHAR(10)," "))</f>
        <v>Mobilife Bluetooth Extendable Selfie Stick with Tripod Stand and Wireless Remote,3-in-1 Multifunctional Selfie Stick Tripod for iPhone Samsung Mi Realme Oppo Vivo Google More,Black</v>
      </c>
      <c r="D578" t="str" cm="1">
        <f t="array" ref="D578">PROPER(_xlfn.TEXTJOIN(" ", TRUE, INDEX(_xlfn.FILTERXML("&lt;t&gt;&lt;s&gt;" &amp; SUBSTITUTE(C578," ","&lt;/s&gt;&lt;s&gt;") &amp; "&lt;/s&gt;&lt;/t&gt;", "//s"), _xlfn.SEQUENCE(4))))</f>
        <v>Mobilife Bluetooth Extendable Selfie</v>
      </c>
      <c r="E578" t="str">
        <f t="shared" si="33"/>
        <v>Tripod Stand and Wireless Remote,3-in-1 Multifunctional Selfie Stick Tripod for iPhone Samsung Mi Realme Oppo Vivo Google More,Black</v>
      </c>
      <c r="F578" t="s">
        <v>3383</v>
      </c>
      <c r="G578" t="str">
        <f t="shared" si="34"/>
        <v>SelfieSticks</v>
      </c>
      <c r="H578" s="7" t="str">
        <f t="array" aca="1" ref="H578" ca="1">_xlfn.TEXTJOIN("", TRUE, IF((ROW(INDIRECT("1:" &amp; LEN(G578)))&gt;1) * (CODE(MID(G578, ROW(INDIRECT("1:" &amp; LEN(G578))), 1))&gt;=65) * (CODE(MID(G578, ROW(INDIRECT("1:" &amp; LEN(G578))), 1))&lt;=90), " " &amp; MID(G578, ROW(INDIRECT("1:" &amp; LEN(G578))), 1), MID(G578, ROW(INDIRECT("1:" &amp; LEN(G578))), 1)))</f>
        <v>Selfie Sticks</v>
      </c>
      <c r="I578">
        <v>599</v>
      </c>
      <c r="J578" s="2">
        <v>1399</v>
      </c>
      <c r="K578" s="1">
        <v>0.56999999999999995</v>
      </c>
      <c r="L578">
        <v>4.0999999999999996</v>
      </c>
      <c r="M578" s="4">
        <v>14560</v>
      </c>
      <c r="N578" t="s">
        <v>13058</v>
      </c>
      <c r="O578" t="str">
        <f t="shared" si="35"/>
        <v>Hate It When Carry A Heavy Selfie Stick?„Äëyep, Screwing A Monopod Selfie Stick With A Heavy Tripod, Is A Pain. Our Lightweight Foldable Selfie Stick Was Designed To Eliminate This To Make A Ordinary Selfie Stick Lighter But More Functional.|How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To Meet Your Different Needs, Or Situation|Widely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Life„Äëusing With Cr1632 (120Mah) Replaceable Lithium Metal Cell For The Remote, Last Up 7500 Photos Can Taken And Convenient Replace, Also You Can Easily Buy This Battery In Market.</v>
      </c>
      <c r="P578" t="s">
        <v>4681</v>
      </c>
      <c r="Q578" t="s">
        <v>4682</v>
      </c>
      <c r="R578" t="s">
        <v>4683</v>
      </c>
      <c r="S578" t="s">
        <v>4684</v>
      </c>
      <c r="T578" t="s">
        <v>4685</v>
      </c>
      <c r="U578" t="s">
        <v>4686</v>
      </c>
      <c r="V578" t="s">
        <v>4687</v>
      </c>
    </row>
    <row r="579" spans="1:22" x14ac:dyDescent="0.25">
      <c r="A579" t="s">
        <v>4688</v>
      </c>
      <c r="B579" t="s">
        <v>4689</v>
      </c>
      <c r="C579" t="str">
        <f t="shared" si="36"/>
        <v>Ambrane 27000mAh Power Bank, 20W Fast Charging, Triple Output, Type C PD (Input and Output), Quick Charge, Li-Polymer, Multi-Layer Protection for iPhone, Smartphones and Other Devices (Stylo Pro, Black)</v>
      </c>
      <c r="D579" t="str" cm="1">
        <f t="array" ref="D579">PROPER(_xlfn.TEXTJOIN(" ", TRUE, INDEX(_xlfn.FILTERXML("&lt;t&gt;&lt;s&gt;" &amp; SUBSTITUTE(C579," ","&lt;/s&gt;&lt;s&gt;") &amp; "&lt;/s&gt;&lt;/t&gt;", "//s"), _xlfn.SEQUENCE(4))))</f>
        <v>Ambrane 27000Mah Power Bank,</v>
      </c>
      <c r="E579" t="str">
        <f t="shared" ref="E579:E642" si="37">IFERROR(TRIM(MID(C579, FIND("~", SUBSTITUTE(C579, " ", "~", 6)) + 1, LEN(C579))), "")</f>
        <v>Charging, Triple Output, Type C PD (Input and Output), Quick Charge, Li-Polymer, Multi-Layer Protection for iPhone, Smartphones and Other Devices (Stylo Pro, Black)</v>
      </c>
      <c r="F579" t="s">
        <v>2939</v>
      </c>
      <c r="G579" t="str">
        <f t="shared" ref="G579:G642" si="38">TRIM(RIGHT(SUBSTITUTE(F579, "|", REPT(" ", 100)), 100))</f>
        <v>PowerBanks</v>
      </c>
      <c r="H579" s="7" t="str">
        <f t="array" aca="1" ref="H579" ca="1">_xlfn.TEXTJOIN("", TRUE, IF((ROW(INDIRECT("1:" &amp; LEN(G579)))&gt;1) * (CODE(MID(G579, ROW(INDIRECT("1:" &amp; LEN(G579))), 1))&gt;=65) * (CODE(MID(G579, ROW(INDIRECT("1:" &amp; LEN(G579))), 1))&lt;=90), " " &amp; MID(G579, ROW(INDIRECT("1:" &amp; LEN(G579))), 1), MID(G579, ROW(INDIRECT("1:" &amp; LEN(G579))), 1)))</f>
        <v>Power Banks</v>
      </c>
      <c r="I579" s="2">
        <v>2499</v>
      </c>
      <c r="J579" s="2">
        <v>2999</v>
      </c>
      <c r="K579" s="1">
        <v>0.17</v>
      </c>
      <c r="L579">
        <v>4.0999999999999996</v>
      </c>
      <c r="M579" s="4">
        <v>3156</v>
      </c>
      <c r="N579" t="s">
        <v>4690</v>
      </c>
      <c r="O579" t="str">
        <f t="shared" ref="O579:O642" si="39">PROPER(TRIM(SUBSTITUTE(SUBSTITUTE(SUBSTITUTE(SUBSTITUTE(SUBSTITUTE(SUBSTITUTE(SUBSTITUTE(SUBSTITUTE(SUBSTITUTE(N579,CHAR(10)," "),CHAR(13)," "),CHAR(160)," "), "•", ""), "  ", " "), "..", "."), ",,", ","), " ,", ","), ", ", ", ")))</f>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v>
      </c>
      <c r="P579" t="s">
        <v>4691</v>
      </c>
      <c r="Q579" t="s">
        <v>4692</v>
      </c>
      <c r="R579" t="s">
        <v>4693</v>
      </c>
      <c r="S579" t="s">
        <v>4694</v>
      </c>
      <c r="T579" t="s">
        <v>4695</v>
      </c>
      <c r="U579" t="s">
        <v>4696</v>
      </c>
      <c r="V579" t="s">
        <v>4697</v>
      </c>
    </row>
    <row r="580" spans="1:22" x14ac:dyDescent="0.25">
      <c r="A580" t="s">
        <v>4698</v>
      </c>
      <c r="B580" t="s">
        <v>4699</v>
      </c>
      <c r="C580" t="str">
        <f t="shared" si="36"/>
        <v>STRIFF Wall Mount Phone Holder Wall Mount with Adhesive Strips, Charging Holder Compatible with iPhone, Smartphone and Mini Tablet (Pack of 1) (White)</v>
      </c>
      <c r="D580" t="str" cm="1">
        <f t="array" ref="D580">PROPER(_xlfn.TEXTJOIN(" ", TRUE, INDEX(_xlfn.FILTERXML("&lt;t&gt;&lt;s&gt;" &amp; SUBSTITUTE(C580," ","&lt;/s&gt;&lt;s&gt;") &amp; "&lt;/s&gt;&lt;/t&gt;", "//s"), _xlfn.SEQUENCE(4))))</f>
        <v>Striff Wall Mount Phone</v>
      </c>
      <c r="E580" t="str">
        <f t="shared" si="37"/>
        <v>Mount with Adhesive Strips, Charging Holder Compatible with iPhone, Smartphone and Mini Tablet (Pack of 1) (White)</v>
      </c>
      <c r="F580" t="s">
        <v>4700</v>
      </c>
      <c r="G580" t="str">
        <f t="shared" si="38"/>
        <v>Shower&amp;WallMounts</v>
      </c>
      <c r="H580" s="7" t="str">
        <f t="array" aca="1" ref="H580" ca="1">_xlfn.TEXTJOIN("", TRUE, IF((ROW(INDIRECT("1:" &amp; LEN(G580)))&gt;1) * (CODE(MID(G580, ROW(INDIRECT("1:" &amp; LEN(G580))), 1))&gt;=65) * (CODE(MID(G580, ROW(INDIRECT("1:" &amp; LEN(G580))), 1))&lt;=90), " " &amp; MID(G580, ROW(INDIRECT("1:" &amp; LEN(G580))), 1), MID(G580, ROW(INDIRECT("1:" &amp; LEN(G580))), 1)))</f>
        <v>Shower&amp; Wall Mounts</v>
      </c>
      <c r="I580">
        <v>89</v>
      </c>
      <c r="J580">
        <v>499</v>
      </c>
      <c r="K580" s="1">
        <v>0.82</v>
      </c>
      <c r="L580">
        <v>4.0999999999999996</v>
      </c>
      <c r="M580" s="4">
        <v>9340</v>
      </c>
      <c r="N580" t="s">
        <v>4701</v>
      </c>
      <c r="O580" t="str">
        <f t="shared" si="39"/>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v>
      </c>
      <c r="P580" t="s">
        <v>4702</v>
      </c>
      <c r="Q580" t="s">
        <v>4703</v>
      </c>
      <c r="R580" t="s">
        <v>4704</v>
      </c>
      <c r="S580" t="s">
        <v>4705</v>
      </c>
      <c r="T580" t="s">
        <v>4706</v>
      </c>
      <c r="U580" t="s">
        <v>4707</v>
      </c>
      <c r="V580" t="s">
        <v>4708</v>
      </c>
    </row>
    <row r="581" spans="1:22" x14ac:dyDescent="0.25">
      <c r="A581" t="s">
        <v>4709</v>
      </c>
      <c r="B581" t="s">
        <v>4710</v>
      </c>
      <c r="C581" t="str">
        <f t="shared" si="36"/>
        <v>Fire-Boltt Tank 1.85" Bluetooth Calling Smart Watch, 123 Sports Mode, 8 UI Interactions, Built in Speaker and Mic, 7 Days Battery and Fire-Boltt Health Suite</v>
      </c>
      <c r="D581" t="str" cm="1">
        <f t="array" ref="D581">PROPER(_xlfn.TEXTJOIN(" ", TRUE, INDEX(_xlfn.FILTERXML("&lt;t&gt;&lt;s&gt;" &amp; SUBSTITUTE(C581," ","&lt;/s&gt;&lt;s&gt;") &amp; "&lt;/s&gt;&lt;/t&gt;", "//s"), _xlfn.SEQUENCE(4))))</f>
        <v>Fire-Boltt Tank 1.85" Bluetooth</v>
      </c>
      <c r="E581" t="str">
        <f t="shared" si="37"/>
        <v>Watch, 123 Sports Mode, 8 UI Interactions, Built in Speaker and Mic, 7 Days Battery and Fire-Boltt Health Suite</v>
      </c>
      <c r="F581" t="s">
        <v>2910</v>
      </c>
      <c r="G581" t="str">
        <f t="shared" si="38"/>
        <v>SmartWatches</v>
      </c>
      <c r="H581" s="7" t="str">
        <f t="array" aca="1" ref="H581" ca="1">_xlfn.TEXTJOIN("", TRUE, IF((ROW(INDIRECT("1:" &amp; LEN(G581)))&gt;1) * (CODE(MID(G581, ROW(INDIRECT("1:" &amp; LEN(G581))), 1))&gt;=65) * (CODE(MID(G581, ROW(INDIRECT("1:" &amp; LEN(G581))), 1))&lt;=90), " " &amp; MID(G581, ROW(INDIRECT("1:" &amp; LEN(G581))), 1), MID(G581, ROW(INDIRECT("1:" &amp; LEN(G581))), 1)))</f>
        <v>Smart Watches</v>
      </c>
      <c r="I581" s="2">
        <v>2999</v>
      </c>
      <c r="J581" s="2">
        <v>11999</v>
      </c>
      <c r="K581" s="1">
        <v>0.75</v>
      </c>
      <c r="L581">
        <v>4.4000000000000004</v>
      </c>
      <c r="M581" s="4">
        <v>768</v>
      </c>
      <c r="N581" t="s">
        <v>4711</v>
      </c>
      <c r="O581" t="str">
        <f t="shared" si="39"/>
        <v>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v>
      </c>
      <c r="P581" t="s">
        <v>4712</v>
      </c>
      <c r="Q581" t="s">
        <v>4713</v>
      </c>
      <c r="R581" t="s">
        <v>4714</v>
      </c>
      <c r="S581" t="s">
        <v>4715</v>
      </c>
      <c r="T581" t="s">
        <v>12934</v>
      </c>
      <c r="U581" t="s">
        <v>4716</v>
      </c>
      <c r="V581" t="s">
        <v>4717</v>
      </c>
    </row>
    <row r="582" spans="1:22" x14ac:dyDescent="0.25">
      <c r="A582" t="s">
        <v>4718</v>
      </c>
      <c r="B582" t="s">
        <v>4719</v>
      </c>
      <c r="C582" t="str">
        <f t="shared" si="36"/>
        <v>Elv Aluminium Adjustable Mobile Phone Foldable Holder Tabletop Stand Dock Mount for All Smartphones, Tabs, Kindle, iPad (Moonlight Silver)</v>
      </c>
      <c r="D582" t="str" cm="1">
        <f t="array" ref="D582">PROPER(_xlfn.TEXTJOIN(" ", TRUE, INDEX(_xlfn.FILTERXML("&lt;t&gt;&lt;s&gt;" &amp; SUBSTITUTE(C582," ","&lt;/s&gt;&lt;s&gt;") &amp; "&lt;/s&gt;&lt;/t&gt;", "//s"), _xlfn.SEQUENCE(4))))</f>
        <v>Elv Aluminium Adjustable Mobile</v>
      </c>
      <c r="E582" t="str">
        <f t="shared" si="37"/>
        <v>Holder Tabletop Stand Dock Mount for All Smartphones, Tabs, Kindle, iPad (Moonlight Silver)</v>
      </c>
      <c r="F582" t="s">
        <v>3445</v>
      </c>
      <c r="G582" t="str">
        <f t="shared" si="38"/>
        <v>Stands</v>
      </c>
      <c r="H582" s="7" t="str">
        <f t="array" aca="1" ref="H582" ca="1">_xlfn.TEXTJOIN("", TRUE, IF((ROW(INDIRECT("1:" &amp; LEN(G582)))&gt;1) * (CODE(MID(G582, ROW(INDIRECT("1:" &amp; LEN(G582))), 1))&gt;=65) * (CODE(MID(G582, ROW(INDIRECT("1:" &amp; LEN(G582))), 1))&lt;=90), " " &amp; MID(G582, ROW(INDIRECT("1:" &amp; LEN(G582))), 1), MID(G582, ROW(INDIRECT("1:" &amp; LEN(G582))), 1)))</f>
        <v>Stands</v>
      </c>
      <c r="I582">
        <v>314</v>
      </c>
      <c r="J582" s="2">
        <v>1499</v>
      </c>
      <c r="K582" s="1">
        <v>0.79</v>
      </c>
      <c r="L582">
        <v>4.5</v>
      </c>
      <c r="M582" s="4">
        <v>28978</v>
      </c>
      <c r="N582" t="s">
        <v>4720</v>
      </c>
      <c r="O582" t="str">
        <f t="shared" si="39"/>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v>
      </c>
      <c r="P582" t="s">
        <v>3932</v>
      </c>
      <c r="Q582" t="s">
        <v>3933</v>
      </c>
      <c r="R582" t="s">
        <v>3934</v>
      </c>
      <c r="S582" t="s">
        <v>3935</v>
      </c>
      <c r="T582" t="s">
        <v>3936</v>
      </c>
      <c r="U582" t="s">
        <v>4721</v>
      </c>
      <c r="V582" t="s">
        <v>4722</v>
      </c>
    </row>
    <row r="583" spans="1:22" x14ac:dyDescent="0.25">
      <c r="A583" t="s">
        <v>4723</v>
      </c>
      <c r="B583" t="s">
        <v>4724</v>
      </c>
      <c r="C583" t="str">
        <f t="shared" si="36"/>
        <v>Samsung Galaxy M13 5G (Stardust Brown, 6GB, 128GB Storage) | 5000mAh Battery | Upto 12GB RAM with RAM Plus</v>
      </c>
      <c r="D583" t="str" cm="1">
        <f t="array" ref="D583">PROPER(_xlfn.TEXTJOIN(" ", TRUE, INDEX(_xlfn.FILTERXML("&lt;t&gt;&lt;s&gt;" &amp; SUBSTITUTE(C583," ","&lt;/s&gt;&lt;s&gt;") &amp; "&lt;/s&gt;&lt;/t&gt;", "//s"), _xlfn.SEQUENCE(4))))</f>
        <v>Samsung Galaxy M13 5G</v>
      </c>
      <c r="E583" t="str">
        <f t="shared" si="37"/>
        <v>6GB, 128GB Storage) | 5000mAh Battery | Upto 12GB RAM with RAM Plus</v>
      </c>
      <c r="F583" t="s">
        <v>2950</v>
      </c>
      <c r="G583" t="str">
        <f t="shared" si="38"/>
        <v>Smartphones</v>
      </c>
      <c r="H583" s="7" t="str">
        <f t="array" aca="1" ref="H583" ca="1">_xlfn.TEXTJOIN("", TRUE, IF((ROW(INDIRECT("1:" &amp; LEN(G583)))&gt;1) * (CODE(MID(G583, ROW(INDIRECT("1:" &amp; LEN(G583))), 1))&gt;=65) * (CODE(MID(G583, ROW(INDIRECT("1:" &amp; LEN(G583))), 1))&lt;=90), " " &amp; MID(G583, ROW(INDIRECT("1:" &amp; LEN(G583))), 1), MID(G583, ROW(INDIRECT("1:" &amp; LEN(G583))), 1)))</f>
        <v>Smartphones</v>
      </c>
      <c r="I583" s="2">
        <v>13999</v>
      </c>
      <c r="J583" s="2">
        <v>19499</v>
      </c>
      <c r="K583" s="1">
        <v>0.28000000000000003</v>
      </c>
      <c r="L583">
        <v>4.0999999999999996</v>
      </c>
      <c r="M583" s="4">
        <v>18998</v>
      </c>
      <c r="N583" t="s">
        <v>3413</v>
      </c>
      <c r="O583" t="str">
        <f t="shared" si="39"/>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583" t="s">
        <v>3166</v>
      </c>
      <c r="Q583" t="s">
        <v>3167</v>
      </c>
      <c r="R583" t="s">
        <v>3168</v>
      </c>
      <c r="S583" t="s">
        <v>3169</v>
      </c>
      <c r="T583" t="s">
        <v>3170</v>
      </c>
      <c r="U583" t="s">
        <v>4725</v>
      </c>
      <c r="V583" t="s">
        <v>4726</v>
      </c>
    </row>
    <row r="584" spans="1:22" x14ac:dyDescent="0.25">
      <c r="A584" t="s">
        <v>4727</v>
      </c>
      <c r="B584" t="s">
        <v>4728</v>
      </c>
      <c r="C584" t="str">
        <f t="shared" si="36"/>
        <v>DYAZO USB 3.0 Type C Female to USB A Male Connector Converter Adapter Compatible for Samsung Galaxy Note s 20 10 Plus Ultra,Google Pixel 4 5 3 2 and Other Type-c Devices</v>
      </c>
      <c r="D584" t="str" cm="1">
        <f t="array" ref="D584">PROPER(_xlfn.TEXTJOIN(" ", TRUE, INDEX(_xlfn.FILTERXML("&lt;t&gt;&lt;s&gt;" &amp; SUBSTITUTE(C584," ","&lt;/s&gt;&lt;s&gt;") &amp; "&lt;/s&gt;&lt;/t&gt;", "//s"), _xlfn.SEQUENCE(4))))</f>
        <v>Dyazo Usb 3 Type</v>
      </c>
      <c r="E584" t="str">
        <f t="shared" si="37"/>
        <v>to USB A Male Connector Converter Adapter Compatible for Samsung Galaxy Note s 20 10 Plus Ultra,Google Pixel 4 5 3 2 and Other Type-c Devices</v>
      </c>
      <c r="F584" t="s">
        <v>3229</v>
      </c>
      <c r="G584" t="str">
        <f t="shared" si="38"/>
        <v>OTGAdapters</v>
      </c>
      <c r="H584" s="7" t="str">
        <f t="array" aca="1" ref="H584" ca="1">_xlfn.TEXTJOIN("", TRUE, IF((ROW(INDIRECT("1:" &amp; LEN(G584)))&gt;1) * (CODE(MID(G584, ROW(INDIRECT("1:" &amp; LEN(G584))), 1))&gt;=65) * (CODE(MID(G584, ROW(INDIRECT("1:" &amp; LEN(G584))), 1))&lt;=90), " " &amp; MID(G584, ROW(INDIRECT("1:" &amp; LEN(G584))), 1), MID(G584, ROW(INDIRECT("1:" &amp; LEN(G584))), 1)))</f>
        <v>O T G Adapters</v>
      </c>
      <c r="I584">
        <v>139</v>
      </c>
      <c r="J584">
        <v>499</v>
      </c>
      <c r="K584" s="1">
        <v>0.72</v>
      </c>
      <c r="L584">
        <v>4.2</v>
      </c>
      <c r="M584" s="4">
        <v>4971</v>
      </c>
      <c r="N584" t="s">
        <v>4729</v>
      </c>
      <c r="O584" t="str">
        <f t="shared" si="39"/>
        <v>Compatibility: The Dyazo Otg Usb Is Universally Compatible With Multiple Devices Including Laptops, Tablets, And Smartphones For As Long As They Have A Usb Type-C Few Examples Are Samsung Galaxy (Note 10/ S20 Fe Plus ),Google Pixel (4 5 4A 3 3A,S21,13)|Product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v>
      </c>
      <c r="P584" t="s">
        <v>4730</v>
      </c>
      <c r="Q584" t="s">
        <v>4731</v>
      </c>
      <c r="R584" t="s">
        <v>4732</v>
      </c>
      <c r="S584" t="s">
        <v>4733</v>
      </c>
      <c r="T584" t="s">
        <v>4734</v>
      </c>
      <c r="U584" t="s">
        <v>4735</v>
      </c>
      <c r="V584" t="s">
        <v>4736</v>
      </c>
    </row>
    <row r="585" spans="1:22" x14ac:dyDescent="0.25">
      <c r="A585" t="s">
        <v>4737</v>
      </c>
      <c r="B585" t="s">
        <v>4738</v>
      </c>
      <c r="C585" t="str">
        <f t="shared" si="36"/>
        <v>KINGONE Wireless Charging Pencil (2nd Generation) for iPad with Magnetic and Tilt Sensitive, Palm Rejection, Compatible with Apple iPad Pro 11 inch 1 2 3 4, iPad Pro 12.9 Inch 3 4 5 6, iPad Air 4 5, mini6</v>
      </c>
      <c r="D585" t="str" cm="1">
        <f t="array" ref="D585">PROPER(_xlfn.TEXTJOIN(" ", TRUE, INDEX(_xlfn.FILTERXML("&lt;t&gt;&lt;s&gt;" &amp; SUBSTITUTE(C585," ","&lt;/s&gt;&lt;s&gt;") &amp; "&lt;/s&gt;&lt;/t&gt;", "//s"), _xlfn.SEQUENCE(4))))</f>
        <v>Kingone Wireless Charging Pencil</v>
      </c>
      <c r="E585" t="str">
        <f t="shared" si="37"/>
        <v>for iPad with Magnetic and Tilt Sensitive, Palm Rejection, Compatible with Apple iPad Pro 11 inch 1 2 3 4, iPad Pro 12.9 Inch 3 4 5 6, iPad Air 4 5, mini6</v>
      </c>
      <c r="F585" t="s">
        <v>3815</v>
      </c>
      <c r="G585" t="str">
        <f t="shared" si="38"/>
        <v>StylusPens</v>
      </c>
      <c r="H585" s="7" t="str">
        <f t="array" aca="1" ref="H585" ca="1">_xlfn.TEXTJOIN("", TRUE, IF((ROW(INDIRECT("1:" &amp; LEN(G585)))&gt;1) * (CODE(MID(G585, ROW(INDIRECT("1:" &amp; LEN(G585))), 1))&gt;=65) * (CODE(MID(G585, ROW(INDIRECT("1:" &amp; LEN(G585))), 1))&lt;=90), " " &amp; MID(G585, ROW(INDIRECT("1:" &amp; LEN(G585))), 1), MID(G585, ROW(INDIRECT("1:" &amp; LEN(G585))), 1)))</f>
        <v>Stylus Pens</v>
      </c>
      <c r="I585" s="2">
        <v>2599</v>
      </c>
      <c r="J585" s="2">
        <v>6999</v>
      </c>
      <c r="K585" s="1">
        <v>0.63</v>
      </c>
      <c r="L585">
        <v>4.5</v>
      </c>
      <c r="M585" s="4">
        <v>1526</v>
      </c>
      <c r="N585" t="s">
        <v>13059</v>
      </c>
      <c r="O585" t="str">
        <f t="shared" si="39"/>
        <v>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v>
      </c>
      <c r="P585" t="s">
        <v>4739</v>
      </c>
      <c r="Q585" t="s">
        <v>4740</v>
      </c>
      <c r="R585" t="s">
        <v>4741</v>
      </c>
      <c r="S585" t="s">
        <v>4742</v>
      </c>
      <c r="T585" t="s">
        <v>4743</v>
      </c>
      <c r="U585" t="s">
        <v>4744</v>
      </c>
      <c r="V585" t="s">
        <v>4745</v>
      </c>
    </row>
    <row r="586" spans="1:22" x14ac:dyDescent="0.25">
      <c r="A586" t="s">
        <v>4746</v>
      </c>
      <c r="B586" t="s">
        <v>4747</v>
      </c>
      <c r="C586" t="str">
        <f t="shared" si="36"/>
        <v>boAt BassHeads 100 in-Ear Wired Headphones with Mic (Black)</v>
      </c>
      <c r="D586" t="str" cm="1">
        <f t="array" ref="D586">PROPER(_xlfn.TEXTJOIN(" ", TRUE, INDEX(_xlfn.FILTERXML("&lt;t&gt;&lt;s&gt;" &amp; SUBSTITUTE(C586," ","&lt;/s&gt;&lt;s&gt;") &amp; "&lt;/s&gt;&lt;/t&gt;", "//s"), _xlfn.SEQUENCE(4))))</f>
        <v>Boat Bassheads 100 In-Ear</v>
      </c>
      <c r="E586" t="str">
        <f t="shared" si="37"/>
        <v>with Mic (Black)</v>
      </c>
      <c r="F586" t="s">
        <v>3025</v>
      </c>
      <c r="G586" t="str">
        <f t="shared" si="38"/>
        <v>In-Ear</v>
      </c>
      <c r="H586" s="7" t="str">
        <f t="array" aca="1" ref="H586" ca="1">_xlfn.TEXTJOIN("", TRUE, IF((ROW(INDIRECT("1:" &amp; LEN(G586)))&gt;1) * (CODE(MID(G586, ROW(INDIRECT("1:" &amp; LEN(G586))), 1))&gt;=65) * (CODE(MID(G586, ROW(INDIRECT("1:" &amp; LEN(G586))), 1))&lt;=90), " " &amp; MID(G586, ROW(INDIRECT("1:" &amp; LEN(G586))), 1), MID(G586, ROW(INDIRECT("1:" &amp; LEN(G586))), 1)))</f>
        <v>In- Ear</v>
      </c>
      <c r="I586">
        <v>365</v>
      </c>
      <c r="J586">
        <v>999</v>
      </c>
      <c r="K586" s="1">
        <v>0.63</v>
      </c>
      <c r="L586">
        <v>4.0999999999999996</v>
      </c>
      <c r="M586" s="4">
        <v>363711</v>
      </c>
      <c r="N586" t="s">
        <v>3418</v>
      </c>
      <c r="O586" t="str">
        <f t="shared" si="39"/>
        <v>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v>
      </c>
      <c r="P586" t="s">
        <v>3078</v>
      </c>
      <c r="Q586" t="s">
        <v>3079</v>
      </c>
      <c r="R586" t="s">
        <v>3080</v>
      </c>
      <c r="S586" t="s">
        <v>3081</v>
      </c>
      <c r="T586" t="s">
        <v>3082</v>
      </c>
      <c r="U586" t="s">
        <v>4748</v>
      </c>
      <c r="V586" t="s">
        <v>4749</v>
      </c>
    </row>
    <row r="587" spans="1:22" x14ac:dyDescent="0.25">
      <c r="A587" t="s">
        <v>4750</v>
      </c>
      <c r="B587" t="s">
        <v>4751</v>
      </c>
      <c r="C587" t="str">
        <f t="shared" si="36"/>
        <v>boAt Airdopes 141 Bluetooth Truly Wireless in Ear Earbuds with mic, 42H Playtime, Beast Mode(Low Latency Upto 80ms) for Gaming, ENx Tech, ASAP Charge, IWP, IPX4 Water Resistance (Bold Black)</v>
      </c>
      <c r="D587" t="str" cm="1">
        <f t="array" ref="D587">PROPER(_xlfn.TEXTJOIN(" ", TRUE, INDEX(_xlfn.FILTERXML("&lt;t&gt;&lt;s&gt;" &amp; SUBSTITUTE(C587," ","&lt;/s&gt;&lt;s&gt;") &amp; "&lt;/s&gt;&lt;/t&gt;", "//s"), _xlfn.SEQUENCE(4))))</f>
        <v>Boat Airdopes 141 Bluetooth</v>
      </c>
      <c r="E587" t="str">
        <f t="shared" si="37"/>
        <v>in Ear Earbuds with mic, 42H Playtime, Beast Mode(Low Latency Upto 80ms) for Gaming, ENx Tech, ASAP Charge, IWP, IPX4 Water Resistance (Bold Black)</v>
      </c>
      <c r="F587" t="s">
        <v>3025</v>
      </c>
      <c r="G587" t="str">
        <f t="shared" si="38"/>
        <v>In-Ear</v>
      </c>
      <c r="H587" s="7" t="str">
        <f t="array" aca="1" ref="H587" ca="1">_xlfn.TEXTJOIN("", TRUE, IF((ROW(INDIRECT("1:" &amp; LEN(G587)))&gt;1) * (CODE(MID(G587, ROW(INDIRECT("1:" &amp; LEN(G587))), 1))&gt;=65) * (CODE(MID(G587, ROW(INDIRECT("1:" &amp; LEN(G587))), 1))&lt;=90), " " &amp; MID(G587, ROW(INDIRECT("1:" &amp; LEN(G587))), 1), MID(G587, ROW(INDIRECT("1:" &amp; LEN(G587))), 1)))</f>
        <v>In- Ear</v>
      </c>
      <c r="I587" s="2">
        <v>1499</v>
      </c>
      <c r="J587" s="2">
        <v>4490</v>
      </c>
      <c r="K587" s="1">
        <v>0.67</v>
      </c>
      <c r="L587">
        <v>3.9</v>
      </c>
      <c r="M587" s="4">
        <v>136954</v>
      </c>
      <c r="N587" t="s">
        <v>4752</v>
      </c>
      <c r="O587" t="str">
        <f t="shared" si="39"/>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v>
      </c>
      <c r="P587" t="s">
        <v>4753</v>
      </c>
      <c r="Q587" t="s">
        <v>4754</v>
      </c>
      <c r="R587" t="s">
        <v>4755</v>
      </c>
      <c r="S587" t="s">
        <v>4756</v>
      </c>
      <c r="T587" t="s">
        <v>4757</v>
      </c>
      <c r="U587" t="s">
        <v>4758</v>
      </c>
      <c r="V587" t="s">
        <v>4759</v>
      </c>
    </row>
    <row r="588" spans="1:22" x14ac:dyDescent="0.25">
      <c r="A588" t="s">
        <v>2918</v>
      </c>
      <c r="B588" t="s">
        <v>2919</v>
      </c>
      <c r="C588" t="str">
        <f t="shared" si="36"/>
        <v>Fire-Boltt Phoenix Smart Watch with Bluetooth Calling 1.3",120+ Sports Modes, 240*240 PX High Res with SpO2, Heart Rate Monitoring and IP67 Rating</v>
      </c>
      <c r="D588" t="str" cm="1">
        <f t="array" ref="D588">PROPER(_xlfn.TEXTJOIN(" ", TRUE, INDEX(_xlfn.FILTERXML("&lt;t&gt;&lt;s&gt;" &amp; SUBSTITUTE(C588," ","&lt;/s&gt;&lt;s&gt;") &amp; "&lt;/s&gt;&lt;/t&gt;", "//s"), _xlfn.SEQUENCE(4))))</f>
        <v>Fire-Boltt Phoenix Smart Watch</v>
      </c>
      <c r="E588" t="str">
        <f t="shared" si="37"/>
        <v>Calling 1.3",120+ Sports Modes, 240*240 PX High Res with SpO2, Heart Rate Monitoring and IP67 Rating</v>
      </c>
      <c r="F588" t="s">
        <v>2910</v>
      </c>
      <c r="G588" t="str">
        <f t="shared" si="38"/>
        <v>SmartWatches</v>
      </c>
      <c r="H588" s="7" t="str">
        <f t="array" aca="1" ref="H588" ca="1">_xlfn.TEXTJOIN("", TRUE, IF((ROW(INDIRECT("1:" &amp; LEN(G588)))&gt;1) * (CODE(MID(G588, ROW(INDIRECT("1:" &amp; LEN(G588))), 1))&gt;=65) * (CODE(MID(G588, ROW(INDIRECT("1:" &amp; LEN(G588))), 1))&lt;=90), " " &amp; MID(G588, ROW(INDIRECT("1:" &amp; LEN(G588))), 1), MID(G588, ROW(INDIRECT("1:" &amp; LEN(G588))), 1)))</f>
        <v>Smart Watches</v>
      </c>
      <c r="I588" s="2">
        <v>1998</v>
      </c>
      <c r="J588" s="2">
        <v>9999</v>
      </c>
      <c r="K588" s="1">
        <v>0.8</v>
      </c>
      <c r="L588">
        <v>4.3</v>
      </c>
      <c r="M588" s="4">
        <v>27709</v>
      </c>
      <c r="N588" t="s">
        <v>13039</v>
      </c>
      <c r="O588" t="str">
        <f t="shared" si="39"/>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v>
      </c>
      <c r="P588" t="s">
        <v>2920</v>
      </c>
      <c r="Q588" t="s">
        <v>2921</v>
      </c>
      <c r="R588" t="s">
        <v>2922</v>
      </c>
      <c r="S588" t="s">
        <v>2923</v>
      </c>
      <c r="T588" t="s">
        <v>2924</v>
      </c>
      <c r="U588" t="s">
        <v>4760</v>
      </c>
      <c r="V588" t="s">
        <v>4761</v>
      </c>
    </row>
    <row r="589" spans="1:22" x14ac:dyDescent="0.25">
      <c r="A589" t="s">
        <v>2927</v>
      </c>
      <c r="B589" t="s">
        <v>2928</v>
      </c>
      <c r="C589" t="str">
        <f t="shared" si="36"/>
        <v>boAt Wave Call Smart Watch, Smart Talk with Advanced Dedicated Bluetooth Calling Chip, 1.69‚Äù HD Display with 550 NITS and 70% Color Gamut, 150+ Watch Faces, Multi-Sport Modes,HR,SpO2, IP68(Active Black)</v>
      </c>
      <c r="D589" t="str" cm="1">
        <f t="array" ref="D589">PROPER(_xlfn.TEXTJOIN(" ", TRUE, INDEX(_xlfn.FILTERXML("&lt;t&gt;&lt;s&gt;" &amp; SUBSTITUTE(C589," ","&lt;/s&gt;&lt;s&gt;") &amp; "&lt;/s&gt;&lt;/t&gt;", "//s"), _xlfn.SEQUENCE(4))))</f>
        <v>Boat Wave Call Smart</v>
      </c>
      <c r="E589" t="str">
        <f t="shared" si="37"/>
        <v>Talk with Advanced Dedicated Bluetooth Calling Chip, 1.69‚Äù HD Display with 550 NITS and 70% Color Gamut, 150+ Watch Faces, Multi-Sport Modes,HR,SpO2, IP68(Active Black)</v>
      </c>
      <c r="F589" t="s">
        <v>2910</v>
      </c>
      <c r="G589" t="str">
        <f t="shared" si="38"/>
        <v>SmartWatches</v>
      </c>
      <c r="H589" s="7" t="str">
        <f t="array" aca="1" ref="H589" ca="1">_xlfn.TEXTJOIN("", TRUE, IF((ROW(INDIRECT("1:" &amp; LEN(G589)))&gt;1) * (CODE(MID(G589, ROW(INDIRECT("1:" &amp; LEN(G589))), 1))&gt;=65) * (CODE(MID(G589, ROW(INDIRECT("1:" &amp; LEN(G589))), 1))&lt;=90), " " &amp; MID(G589, ROW(INDIRECT("1:" &amp; LEN(G589))), 1), MID(G589, ROW(INDIRECT("1:" &amp; LEN(G589))), 1)))</f>
        <v>Smart Watches</v>
      </c>
      <c r="I589" s="2">
        <v>1799</v>
      </c>
      <c r="J589" s="2">
        <v>7990</v>
      </c>
      <c r="K589" s="1">
        <v>0.77</v>
      </c>
      <c r="L589">
        <v>3.8</v>
      </c>
      <c r="M589" s="4">
        <v>17833</v>
      </c>
      <c r="N589" t="s">
        <v>2929</v>
      </c>
      <c r="O589" t="str">
        <f t="shared" si="39"/>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589" t="s">
        <v>2930</v>
      </c>
      <c r="Q589" t="s">
        <v>2931</v>
      </c>
      <c r="R589" t="s">
        <v>2932</v>
      </c>
      <c r="S589" t="s">
        <v>2933</v>
      </c>
      <c r="T589" t="s">
        <v>2934</v>
      </c>
      <c r="U589" t="s">
        <v>4762</v>
      </c>
      <c r="V589" t="s">
        <v>4763</v>
      </c>
    </row>
    <row r="590" spans="1:22" x14ac:dyDescent="0.25">
      <c r="A590" t="s">
        <v>4764</v>
      </c>
      <c r="B590" t="s">
        <v>4765</v>
      </c>
      <c r="C590" t="str">
        <f t="shared" si="36"/>
        <v>SanDisk Cruzer Blade 32GB USB Flash Drive</v>
      </c>
      <c r="D590" t="str" cm="1">
        <f t="array" ref="D590">PROPER(_xlfn.TEXTJOIN(" ", TRUE, INDEX(_xlfn.FILTERXML("&lt;t&gt;&lt;s&gt;" &amp; SUBSTITUTE(C590," ","&lt;/s&gt;&lt;s&gt;") &amp; "&lt;/s&gt;&lt;/t&gt;", "//s"), _xlfn.SEQUENCE(4))))</f>
        <v>Sandisk Cruzer Blade 32Gb</v>
      </c>
      <c r="E590" t="str">
        <f t="shared" si="37"/>
        <v>Drive</v>
      </c>
      <c r="F590" t="s">
        <v>4766</v>
      </c>
      <c r="G590" t="str">
        <f t="shared" si="38"/>
        <v>PenDrives</v>
      </c>
      <c r="H590" s="7" t="str">
        <f t="array" aca="1" ref="H590" ca="1">_xlfn.TEXTJOIN("", TRUE, IF((ROW(INDIRECT("1:" &amp; LEN(G590)))&gt;1) * (CODE(MID(G590, ROW(INDIRECT("1:" &amp; LEN(G590))), 1))&gt;=65) * (CODE(MID(G590, ROW(INDIRECT("1:" &amp; LEN(G590))), 1))&lt;=90), " " &amp; MID(G590, ROW(INDIRECT("1:" &amp; LEN(G590))), 1), MID(G590, ROW(INDIRECT("1:" &amp; LEN(G590))), 1)))</f>
        <v>Pen Drives</v>
      </c>
      <c r="I590">
        <v>289</v>
      </c>
      <c r="J590">
        <v>650</v>
      </c>
      <c r="K590" s="1">
        <v>0.56000000000000005</v>
      </c>
      <c r="L590">
        <v>4.3</v>
      </c>
      <c r="M590" s="4">
        <v>253105</v>
      </c>
      <c r="N590" t="s">
        <v>4767</v>
      </c>
      <c r="O590" t="str">
        <f t="shared" si="39"/>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v>
      </c>
      <c r="P590" t="s">
        <v>4768</v>
      </c>
      <c r="Q590" t="s">
        <v>4769</v>
      </c>
      <c r="R590" t="s">
        <v>4770</v>
      </c>
      <c r="S590" t="s">
        <v>4771</v>
      </c>
      <c r="T590" t="s">
        <v>4772</v>
      </c>
      <c r="U590" t="s">
        <v>4773</v>
      </c>
      <c r="V590" t="s">
        <v>4774</v>
      </c>
    </row>
    <row r="591" spans="1:22" x14ac:dyDescent="0.25">
      <c r="A591" t="s">
        <v>4775</v>
      </c>
      <c r="B591" t="s">
        <v>4776</v>
      </c>
      <c r="C591" t="str">
        <f t="shared" si="36"/>
        <v>Logitech B170 Wireless Mouse, 2.4 GHz with USB Nano Receiver, Optical Tracking, 12-Months Battery Life, Ambidextrous, PC Mac Laptop - Black</v>
      </c>
      <c r="D591" t="str" cm="1">
        <f t="array" ref="D591">PROPER(_xlfn.TEXTJOIN(" ", TRUE, INDEX(_xlfn.FILTERXML("&lt;t&gt;&lt;s&gt;" &amp; SUBSTITUTE(C591," ","&lt;/s&gt;&lt;s&gt;") &amp; "&lt;/s&gt;&lt;/t&gt;", "//s"), _xlfn.SEQUENCE(4))))</f>
        <v>Logitech B170 Wireless Mouse,</v>
      </c>
      <c r="E591" t="str">
        <f t="shared" si="37"/>
        <v>with USB Nano Receiver, Optical Tracking, 12-Months Battery Life, Ambidextrous, PC Mac Laptop - Black</v>
      </c>
      <c r="F591" t="s">
        <v>4777</v>
      </c>
      <c r="G591" t="str">
        <f t="shared" si="38"/>
        <v>Mice</v>
      </c>
      <c r="H591" s="7" t="str">
        <f t="array" aca="1" ref="H591" ca="1">_xlfn.TEXTJOIN("", TRUE, IF((ROW(INDIRECT("1:" &amp; LEN(G591)))&gt;1) * (CODE(MID(G591, ROW(INDIRECT("1:" &amp; LEN(G591))), 1))&gt;=65) * (CODE(MID(G591, ROW(INDIRECT("1:" &amp; LEN(G591))), 1))&lt;=90), " " &amp; MID(G591, ROW(INDIRECT("1:" &amp; LEN(G591))), 1), MID(G591, ROW(INDIRECT("1:" &amp; LEN(G591))), 1)))</f>
        <v>Mice</v>
      </c>
      <c r="I591">
        <v>599</v>
      </c>
      <c r="J591">
        <v>895</v>
      </c>
      <c r="K591" s="1">
        <v>0.33</v>
      </c>
      <c r="L591">
        <v>4.4000000000000004</v>
      </c>
      <c r="M591" s="4">
        <v>61314</v>
      </c>
      <c r="N591" t="s">
        <v>4778</v>
      </c>
      <c r="O591" t="str">
        <f t="shared" si="39"/>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v>
      </c>
      <c r="P591" t="s">
        <v>4779</v>
      </c>
      <c r="Q591" t="s">
        <v>4780</v>
      </c>
      <c r="R591" t="s">
        <v>4781</v>
      </c>
      <c r="S591" t="s">
        <v>4782</v>
      </c>
      <c r="T591" t="s">
        <v>4783</v>
      </c>
      <c r="U591" t="s">
        <v>4784</v>
      </c>
      <c r="V591" t="s">
        <v>4785</v>
      </c>
    </row>
    <row r="592" spans="1:22" x14ac:dyDescent="0.25">
      <c r="A592" t="s">
        <v>4786</v>
      </c>
      <c r="B592" t="s">
        <v>4787</v>
      </c>
      <c r="C592" t="str">
        <f t="shared" si="36"/>
        <v>Storio Kids Toys LCD Writing Tablet 8.5Inch E-Note Pad Best Birthday Gift for Girls Boys, Multicolor (SC1667)</v>
      </c>
      <c r="D592" t="str" cm="1">
        <f t="array" ref="D592">PROPER(_xlfn.TEXTJOIN(" ", TRUE, INDEX(_xlfn.FILTERXML("&lt;t&gt;&lt;s&gt;" &amp; SUBSTITUTE(C592," ","&lt;/s&gt;&lt;s&gt;") &amp; "&lt;/s&gt;&lt;/t&gt;", "//s"), _xlfn.SEQUENCE(4))))</f>
        <v>Storio Kids Toys Lcd</v>
      </c>
      <c r="E592" t="str">
        <f t="shared" si="37"/>
        <v>8.5Inch E-Note Pad Best Birthday Gift for Girls Boys, Multicolor (SC1667)</v>
      </c>
      <c r="F592" t="s">
        <v>4788</v>
      </c>
      <c r="G592" t="str">
        <f t="shared" si="38"/>
        <v>GraphicTablets</v>
      </c>
      <c r="H592" s="7" t="str">
        <f t="array" aca="1" ref="H592" ca="1">_xlfn.TEXTJOIN("", TRUE, IF((ROW(INDIRECT("1:" &amp; LEN(G592)))&gt;1) * (CODE(MID(G592, ROW(INDIRECT("1:" &amp; LEN(G592))), 1))&gt;=65) * (CODE(MID(G592, ROW(INDIRECT("1:" &amp; LEN(G592))), 1))&lt;=90), " " &amp; MID(G592, ROW(INDIRECT("1:" &amp; LEN(G592))), 1), MID(G592, ROW(INDIRECT("1:" &amp; LEN(G592))), 1)))</f>
        <v>Graphic Tablets</v>
      </c>
      <c r="I592">
        <v>217</v>
      </c>
      <c r="J592">
        <v>237</v>
      </c>
      <c r="K592" s="1">
        <v>0.08</v>
      </c>
      <c r="L592">
        <v>3.8</v>
      </c>
      <c r="M592" s="4">
        <v>7354</v>
      </c>
      <c r="N592" t="s">
        <v>4789</v>
      </c>
      <c r="O592" t="str">
        <f t="shared" si="39"/>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v>
      </c>
      <c r="P592" t="s">
        <v>4790</v>
      </c>
      <c r="Q592" t="s">
        <v>4791</v>
      </c>
      <c r="R592" t="s">
        <v>4792</v>
      </c>
      <c r="S592" t="s">
        <v>4793</v>
      </c>
      <c r="T592" t="s">
        <v>4794</v>
      </c>
      <c r="U592" t="s">
        <v>4795</v>
      </c>
      <c r="V592" t="s">
        <v>4796</v>
      </c>
    </row>
    <row r="593" spans="1:22" x14ac:dyDescent="0.25">
      <c r="A593" t="s">
        <v>4797</v>
      </c>
      <c r="B593" t="s">
        <v>4798</v>
      </c>
      <c r="C593" t="str">
        <f t="shared" si="36"/>
        <v>boAt Airdopes 121v2 in-Ear True Wireless Earbuds with Upto 14 Hours Playback, 8MM Drivers, Battery Indicators, Lightweight Earbuds and Multifunction Controls (Active Black, with Mic)</v>
      </c>
      <c r="D593" t="str" cm="1">
        <f t="array" ref="D593">PROPER(_xlfn.TEXTJOIN(" ", TRUE, INDEX(_xlfn.FILTERXML("&lt;t&gt;&lt;s&gt;" &amp; SUBSTITUTE(C593," ","&lt;/s&gt;&lt;s&gt;") &amp; "&lt;/s&gt;&lt;/t&gt;", "//s"), _xlfn.SEQUENCE(4))))</f>
        <v>Boat Airdopes 121V2 In-Ear</v>
      </c>
      <c r="E593" t="str">
        <f t="shared" si="37"/>
        <v>Earbuds with Upto 14 Hours Playback, 8MM Drivers, Battery Indicators, Lightweight Earbuds and Multifunction Controls (Active Black, with Mic)</v>
      </c>
      <c r="F593" t="s">
        <v>3025</v>
      </c>
      <c r="G593" t="str">
        <f t="shared" si="38"/>
        <v>In-Ear</v>
      </c>
      <c r="H593" s="7" t="str">
        <f t="array" aca="1" ref="H593" ca="1">_xlfn.TEXTJOIN("", TRUE, IF((ROW(INDIRECT("1:" &amp; LEN(G593)))&gt;1) * (CODE(MID(G593, ROW(INDIRECT("1:" &amp; LEN(G593))), 1))&gt;=65) * (CODE(MID(G593, ROW(INDIRECT("1:" &amp; LEN(G593))), 1))&lt;=90), " " &amp; MID(G593, ROW(INDIRECT("1:" &amp; LEN(G593))), 1), MID(G593, ROW(INDIRECT("1:" &amp; LEN(G593))), 1)))</f>
        <v>In- Ear</v>
      </c>
      <c r="I593" s="2">
        <v>1299</v>
      </c>
      <c r="J593" s="2">
        <v>2990</v>
      </c>
      <c r="K593" s="1">
        <v>0.56999999999999995</v>
      </c>
      <c r="L593">
        <v>3.8</v>
      </c>
      <c r="M593" s="4">
        <v>180998</v>
      </c>
      <c r="N593" t="s">
        <v>4799</v>
      </c>
      <c r="O593" t="str">
        <f t="shared" si="39"/>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v>
      </c>
      <c r="P593" t="s">
        <v>4800</v>
      </c>
      <c r="Q593" t="s">
        <v>4801</v>
      </c>
      <c r="R593" t="s">
        <v>4802</v>
      </c>
      <c r="S593" t="s">
        <v>4803</v>
      </c>
      <c r="T593" t="s">
        <v>12935</v>
      </c>
      <c r="U593" t="s">
        <v>4804</v>
      </c>
      <c r="V593" t="s">
        <v>4805</v>
      </c>
    </row>
    <row r="594" spans="1:22" x14ac:dyDescent="0.25">
      <c r="A594" t="s">
        <v>4806</v>
      </c>
      <c r="B594" t="s">
        <v>4807</v>
      </c>
      <c r="C594" t="str">
        <f t="shared" si="36"/>
        <v>SKE Bed Study Table Portable Wood Multifunction Laptop-Table Lapdesk for Children Bed Foldabe Table Work with Tablet Slot and Cup Holder Brown Black</v>
      </c>
      <c r="D594" t="str" cm="1">
        <f t="array" ref="D594">PROPER(_xlfn.TEXTJOIN(" ", TRUE, INDEX(_xlfn.FILTERXML("&lt;t&gt;&lt;s&gt;" &amp; SUBSTITUTE(C594," ","&lt;/s&gt;&lt;s&gt;") &amp; "&lt;/s&gt;&lt;/t&gt;", "//s"), _xlfn.SEQUENCE(4))))</f>
        <v>Ske Bed Study Table</v>
      </c>
      <c r="E594" t="str">
        <f t="shared" si="37"/>
        <v>Multifunction Laptop-Table Lapdesk for Children Bed Foldabe Table Work with Tablet Slot and Cup Holder Brown Black</v>
      </c>
      <c r="F594" t="s">
        <v>4808</v>
      </c>
      <c r="G594" t="str">
        <f t="shared" si="38"/>
        <v>Lapdesks</v>
      </c>
      <c r="H594" s="7" t="str">
        <f t="array" aca="1" ref="H594" ca="1">_xlfn.TEXTJOIN("", TRUE, IF((ROW(INDIRECT("1:" &amp; LEN(G594)))&gt;1) * (CODE(MID(G594, ROW(INDIRECT("1:" &amp; LEN(G594))), 1))&gt;=65) * (CODE(MID(G594, ROW(INDIRECT("1:" &amp; LEN(G594))), 1))&lt;=90), " " &amp; MID(G594, ROW(INDIRECT("1:" &amp; LEN(G594))), 1), MID(G594, ROW(INDIRECT("1:" &amp; LEN(G594))), 1)))</f>
        <v>Lapdesks</v>
      </c>
      <c r="I594">
        <v>263</v>
      </c>
      <c r="J594">
        <v>699</v>
      </c>
      <c r="K594" s="1">
        <v>0.62</v>
      </c>
      <c r="L594">
        <v>3.5</v>
      </c>
      <c r="M594" s="4">
        <v>690</v>
      </c>
      <c r="N594" t="s">
        <v>4809</v>
      </c>
      <c r="O594" t="str">
        <f t="shared" si="39"/>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v>
      </c>
      <c r="P594" t="s">
        <v>4810</v>
      </c>
      <c r="Q594" t="s">
        <v>4811</v>
      </c>
      <c r="R594" t="s">
        <v>4812</v>
      </c>
      <c r="S594" t="s">
        <v>4813</v>
      </c>
      <c r="T594" t="s">
        <v>4814</v>
      </c>
      <c r="U594" t="s">
        <v>4815</v>
      </c>
      <c r="V594" t="s">
        <v>4816</v>
      </c>
    </row>
    <row r="595" spans="1:22" x14ac:dyDescent="0.25">
      <c r="A595" t="s">
        <v>2982</v>
      </c>
      <c r="B595" t="s">
        <v>12985</v>
      </c>
      <c r="C595" t="str">
        <f t="shared" si="36"/>
        <v>SanDisk Ultra microSDXC‚Ñ¢ UHS-I Card, 64GB, 140MB s R, 10 Y Warranty, for Smartphones</v>
      </c>
      <c r="D595" t="str" cm="1">
        <f t="array" ref="D595">PROPER(_xlfn.TEXTJOIN(" ", TRUE, INDEX(_xlfn.FILTERXML("&lt;t&gt;&lt;s&gt;" &amp; SUBSTITUTE(C595," ","&lt;/s&gt;&lt;s&gt;") &amp; "&lt;/s&gt;&lt;/t&gt;", "//s"), _xlfn.SEQUENCE(4))))</f>
        <v>Sandisk Ultra Microsdxc‚Ñ¢ Uhs-I</v>
      </c>
      <c r="E595" t="str">
        <f t="shared" si="37"/>
        <v>140MB s R, 10 Y Warranty, for Smartphones</v>
      </c>
      <c r="F595" t="s">
        <v>2983</v>
      </c>
      <c r="G595" t="str">
        <f t="shared" si="38"/>
        <v>MicroSD</v>
      </c>
      <c r="H595" s="7" t="str">
        <f t="array" aca="1" ref="H595" ca="1">_xlfn.TEXTJOIN("", TRUE, IF((ROW(INDIRECT("1:" &amp; LEN(G595)))&gt;1) * (CODE(MID(G595, ROW(INDIRECT("1:" &amp; LEN(G595))), 1))&gt;=65) * (CODE(MID(G595, ROW(INDIRECT("1:" &amp; LEN(G595))), 1))&lt;=90), " " &amp; MID(G595, ROW(INDIRECT("1:" &amp; LEN(G595))), 1), MID(G595, ROW(INDIRECT("1:" &amp; LEN(G595))), 1)))</f>
        <v>Micro S D</v>
      </c>
      <c r="I595">
        <v>569</v>
      </c>
      <c r="J595" s="2">
        <v>1000</v>
      </c>
      <c r="K595" s="1">
        <v>0.43</v>
      </c>
      <c r="L595">
        <v>4.4000000000000004</v>
      </c>
      <c r="M595" s="4">
        <v>67262</v>
      </c>
      <c r="N595" t="s">
        <v>2984</v>
      </c>
      <c r="O595" t="str">
        <f t="shared" si="39"/>
        <v>Ideal Storage For Android Smartphones And Tablets|Up To 140Mb/S Transfer Speeds To Move Up To 1000 Photos Per Minute|Load Apps Faster With A1-Rated Performance|Class 10 For Full Hd Video Recording And Playback|Compatible With Sandisk Mobilemate Usb 3.0 Microsd Card Reader</v>
      </c>
      <c r="P595" t="s">
        <v>2985</v>
      </c>
      <c r="Q595" t="s">
        <v>2986</v>
      </c>
      <c r="R595" t="s">
        <v>2987</v>
      </c>
      <c r="S595" t="s">
        <v>2988</v>
      </c>
      <c r="T595" t="s">
        <v>2989</v>
      </c>
      <c r="U595" t="s">
        <v>4817</v>
      </c>
      <c r="V595" t="s">
        <v>4818</v>
      </c>
    </row>
    <row r="596" spans="1:22" x14ac:dyDescent="0.25">
      <c r="A596" t="s">
        <v>2992</v>
      </c>
      <c r="B596" t="s">
        <v>2993</v>
      </c>
      <c r="C596" t="str">
        <f t="shared" si="36"/>
        <v>Noise Pulse Go Buzz Smart Watch Bluetooth Calling with 1.69" Display, 550 NITS, 150+ Cloud Watch Face, SPo2, Heart Rate Tracking, 100 Sports Mode with Auto Detection, Longer Battery (Jet Black)</v>
      </c>
      <c r="D596" t="str" cm="1">
        <f t="array" ref="D596">PROPER(_xlfn.TEXTJOIN(" ", TRUE, INDEX(_xlfn.FILTERXML("&lt;t&gt;&lt;s&gt;" &amp; SUBSTITUTE(C596," ","&lt;/s&gt;&lt;s&gt;") &amp; "&lt;/s&gt;&lt;/t&gt;", "//s"), _xlfn.SEQUENCE(4))))</f>
        <v>Noise Pulse Go Buzz</v>
      </c>
      <c r="E596" t="str">
        <f t="shared" si="37"/>
        <v>Bluetooth Calling with 1.69" Display, 550 NITS, 150+ Cloud Watch Face, SPo2, Heart Rate Tracking, 100 Sports Mode with Auto Detection, Longer Battery (Jet Black)</v>
      </c>
      <c r="F596" t="s">
        <v>2910</v>
      </c>
      <c r="G596" t="str">
        <f t="shared" si="38"/>
        <v>SmartWatches</v>
      </c>
      <c r="H596" s="7" t="str">
        <f t="array" aca="1" ref="H596" ca="1">_xlfn.TEXTJOIN("", TRUE, IF((ROW(INDIRECT("1:" &amp; LEN(G596)))&gt;1) * (CODE(MID(G596, ROW(INDIRECT("1:" &amp; LEN(G596))), 1))&gt;=65) * (CODE(MID(G596, ROW(INDIRECT("1:" &amp; LEN(G596))), 1))&lt;=90), " " &amp; MID(G596, ROW(INDIRECT("1:" &amp; LEN(G596))), 1), MID(G596, ROW(INDIRECT("1:" &amp; LEN(G596))), 1)))</f>
        <v>Smart Watches</v>
      </c>
      <c r="I596" s="2">
        <v>1999</v>
      </c>
      <c r="J596" s="2">
        <v>4999</v>
      </c>
      <c r="K596" s="1">
        <v>0.6</v>
      </c>
      <c r="L596">
        <v>4.0999999999999996</v>
      </c>
      <c r="M596" s="4">
        <v>10689</v>
      </c>
      <c r="N596" t="s">
        <v>2994</v>
      </c>
      <c r="O596" t="str">
        <f t="shared" si="39"/>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v>
      </c>
      <c r="P596" t="s">
        <v>2995</v>
      </c>
      <c r="Q596" t="s">
        <v>2996</v>
      </c>
      <c r="R596" t="s">
        <v>2997</v>
      </c>
      <c r="S596" t="s">
        <v>2998</v>
      </c>
      <c r="T596" t="s">
        <v>2999</v>
      </c>
      <c r="U596" t="s">
        <v>4819</v>
      </c>
      <c r="V596" t="s">
        <v>4820</v>
      </c>
    </row>
    <row r="597" spans="1:22" x14ac:dyDescent="0.25">
      <c r="A597" t="s">
        <v>4821</v>
      </c>
      <c r="B597" t="s">
        <v>4822</v>
      </c>
      <c r="C597" t="str">
        <f t="shared" si="36"/>
        <v>boAt Rockerz 255 Pro+ in-Ear Bluetooth Neckband with Upto 40 Hours Playback, ASAP Charge, IPX7, Dual Pairing, BT v5.0, with Mic (Active Black)</v>
      </c>
      <c r="D597" t="str" cm="1">
        <f t="array" ref="D597">PROPER(_xlfn.TEXTJOIN(" ", TRUE, INDEX(_xlfn.FILTERXML("&lt;t&gt;&lt;s&gt;" &amp; SUBSTITUTE(C597," ","&lt;/s&gt;&lt;s&gt;") &amp; "&lt;/s&gt;&lt;/t&gt;", "//s"), _xlfn.SEQUENCE(4))))</f>
        <v>Boat Rockerz 255 Pro+</v>
      </c>
      <c r="E597" t="str">
        <f t="shared" si="37"/>
        <v>Neckband with Upto 40 Hours Playback, ASAP Charge, IPX7, Dual Pairing, BT v5.0, with Mic (Active Black)</v>
      </c>
      <c r="F597" t="s">
        <v>3025</v>
      </c>
      <c r="G597" t="str">
        <f t="shared" si="38"/>
        <v>In-Ear</v>
      </c>
      <c r="H597" s="7" t="str">
        <f t="array" aca="1" ref="H597" ca="1">_xlfn.TEXTJOIN("", TRUE, IF((ROW(INDIRECT("1:" &amp; LEN(G597)))&gt;1) * (CODE(MID(G597, ROW(INDIRECT("1:" &amp; LEN(G597))), 1))&gt;=65) * (CODE(MID(G597, ROW(INDIRECT("1:" &amp; LEN(G597))), 1))&lt;=90), " " &amp; MID(G597, ROW(INDIRECT("1:" &amp; LEN(G597))), 1), MID(G597, ROW(INDIRECT("1:" &amp; LEN(G597))), 1)))</f>
        <v>In- Ear</v>
      </c>
      <c r="I597" s="2">
        <v>1399</v>
      </c>
      <c r="J597" s="2">
        <v>3990</v>
      </c>
      <c r="K597" s="1">
        <v>0.65</v>
      </c>
      <c r="L597">
        <v>4.0999999999999996</v>
      </c>
      <c r="M597" s="4">
        <v>141841</v>
      </c>
      <c r="N597" t="s">
        <v>4823</v>
      </c>
      <c r="O597" t="str">
        <f t="shared" si="39"/>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v>
      </c>
      <c r="P597" t="s">
        <v>4824</v>
      </c>
      <c r="Q597" t="s">
        <v>4825</v>
      </c>
      <c r="R597" t="s">
        <v>4826</v>
      </c>
      <c r="S597" t="s">
        <v>4827</v>
      </c>
      <c r="T597" t="s">
        <v>4828</v>
      </c>
      <c r="U597" t="s">
        <v>4829</v>
      </c>
      <c r="V597" t="s">
        <v>4830</v>
      </c>
    </row>
    <row r="598" spans="1:22" x14ac:dyDescent="0.25">
      <c r="A598" t="s">
        <v>4831</v>
      </c>
      <c r="B598" t="s">
        <v>4832</v>
      </c>
      <c r="C598" t="str">
        <f t="shared" si="36"/>
        <v>STRIFF Adjustable Laptop Tabletop Stand Patented Riser Ventilated Portable Foldable Compatible with MacBook Notebook Tablet Tray Desk Table Book with Free Phone Stand (Black)</v>
      </c>
      <c r="D598" t="str" cm="1">
        <f t="array" ref="D598">PROPER(_xlfn.TEXTJOIN(" ", TRUE, INDEX(_xlfn.FILTERXML("&lt;t&gt;&lt;s&gt;" &amp; SUBSTITUTE(C598," ","&lt;/s&gt;&lt;s&gt;") &amp; "&lt;/s&gt;&lt;/t&gt;", "//s"), _xlfn.SEQUENCE(4))))</f>
        <v>Striff Adjustable Laptop Tabletop</v>
      </c>
      <c r="E598" t="str">
        <f t="shared" si="37"/>
        <v>Riser Ventilated Portable Foldable Compatible with MacBook Notebook Tablet Tray Desk Table Book with Free Phone Stand (Black)</v>
      </c>
      <c r="F598" t="s">
        <v>4833</v>
      </c>
      <c r="G598" t="str">
        <f t="shared" si="38"/>
        <v>NotebookComputerStands</v>
      </c>
      <c r="H598" s="7" t="str">
        <f t="array" aca="1" ref="H598" ca="1">_xlfn.TEXTJOIN("", TRUE, IF((ROW(INDIRECT("1:" &amp; LEN(G598)))&gt;1) * (CODE(MID(G598, ROW(INDIRECT("1:" &amp; LEN(G598))), 1))&gt;=65) * (CODE(MID(G598, ROW(INDIRECT("1:" &amp; LEN(G598))), 1))&lt;=90), " " &amp; MID(G598, ROW(INDIRECT("1:" &amp; LEN(G598))), 1), MID(G598, ROW(INDIRECT("1:" &amp; LEN(G598))), 1)))</f>
        <v>Notebook Computer Stands</v>
      </c>
      <c r="I598">
        <v>349</v>
      </c>
      <c r="J598" s="2">
        <v>1499</v>
      </c>
      <c r="K598" s="1">
        <v>0.77</v>
      </c>
      <c r="L598">
        <v>4.3</v>
      </c>
      <c r="M598" s="4">
        <v>24791</v>
      </c>
      <c r="N598" t="s">
        <v>4834</v>
      </c>
      <c r="O598" t="str">
        <f t="shared" si="39"/>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v>
      </c>
      <c r="P598" t="s">
        <v>4835</v>
      </c>
      <c r="Q598" t="s">
        <v>4836</v>
      </c>
      <c r="R598" t="s">
        <v>4837</v>
      </c>
      <c r="S598" t="s">
        <v>4838</v>
      </c>
      <c r="T598" t="s">
        <v>4839</v>
      </c>
      <c r="U598" t="s">
        <v>4840</v>
      </c>
      <c r="V598" t="s">
        <v>4841</v>
      </c>
    </row>
    <row r="599" spans="1:22" x14ac:dyDescent="0.25">
      <c r="A599" t="s">
        <v>4842</v>
      </c>
      <c r="B599" t="s">
        <v>4843</v>
      </c>
      <c r="C599" t="str">
        <f t="shared" si="36"/>
        <v>ZEBRONICS Zeb-Bro in Ear Wired Earphones with Mic, 3.5mm Audio Jack, 10mm Drivers, Phone Tablet Compatible(Black)</v>
      </c>
      <c r="D599" t="str" cm="1">
        <f t="array" ref="D599">PROPER(_xlfn.TEXTJOIN(" ", TRUE, INDEX(_xlfn.FILTERXML("&lt;t&gt;&lt;s&gt;" &amp; SUBSTITUTE(C599," ","&lt;/s&gt;&lt;s&gt;") &amp; "&lt;/s&gt;&lt;/t&gt;", "//s"), _xlfn.SEQUENCE(4))))</f>
        <v>Zebronics Zeb-Bro In Ear</v>
      </c>
      <c r="E599" t="str">
        <f t="shared" si="37"/>
        <v>with Mic, 3.5mm Audio Jack, 10mm Drivers, Phone Tablet Compatible(Black)</v>
      </c>
      <c r="F599" t="s">
        <v>3025</v>
      </c>
      <c r="G599" t="str">
        <f t="shared" si="38"/>
        <v>In-Ear</v>
      </c>
      <c r="H599" s="7" t="str">
        <f t="array" aca="1" ref="H599" ca="1">_xlfn.TEXTJOIN("", TRUE, IF((ROW(INDIRECT("1:" &amp; LEN(G599)))&gt;1) * (CODE(MID(G599, ROW(INDIRECT("1:" &amp; LEN(G599))), 1))&gt;=65) * (CODE(MID(G599, ROW(INDIRECT("1:" &amp; LEN(G599))), 1))&lt;=90), " " &amp; MID(G599, ROW(INDIRECT("1:" &amp; LEN(G599))), 1), MID(G599, ROW(INDIRECT("1:" &amp; LEN(G599))), 1)))</f>
        <v>In- Ear</v>
      </c>
      <c r="I599">
        <v>149</v>
      </c>
      <c r="J599">
        <v>399</v>
      </c>
      <c r="K599" s="1">
        <v>0.63</v>
      </c>
      <c r="L599">
        <v>3.5</v>
      </c>
      <c r="M599" s="4">
        <v>21764</v>
      </c>
      <c r="N599" t="s">
        <v>4844</v>
      </c>
      <c r="O599" t="str">
        <f t="shared" si="39"/>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v>
      </c>
      <c r="P599" t="s">
        <v>4845</v>
      </c>
      <c r="Q599" t="s">
        <v>4846</v>
      </c>
      <c r="R599" t="s">
        <v>4847</v>
      </c>
      <c r="S599" t="s">
        <v>4848</v>
      </c>
      <c r="T599" t="s">
        <v>4849</v>
      </c>
      <c r="U599" t="s">
        <v>4850</v>
      </c>
      <c r="V599" t="s">
        <v>4851</v>
      </c>
    </row>
    <row r="600" spans="1:22" x14ac:dyDescent="0.25">
      <c r="A600" t="s">
        <v>3023</v>
      </c>
      <c r="B600" t="s">
        <v>3024</v>
      </c>
      <c r="C600" t="str">
        <f t="shared" si="36"/>
        <v>JBL C100SI Wired In Ear Headphones with Mic, JBL Pure Bass Sound, One Button Multi-function Remote, Angled Buds for Comfort fit (Black)</v>
      </c>
      <c r="D600" t="str" cm="1">
        <f t="array" ref="D600">PROPER(_xlfn.TEXTJOIN(" ", TRUE, INDEX(_xlfn.FILTERXML("&lt;t&gt;&lt;s&gt;" &amp; SUBSTITUTE(C600," ","&lt;/s&gt;&lt;s&gt;") &amp; "&lt;/s&gt;&lt;/t&gt;", "//s"), _xlfn.SEQUENCE(4))))</f>
        <v>Jbl C100Si Wired In</v>
      </c>
      <c r="E600" t="str">
        <f t="shared" si="37"/>
        <v>with Mic, JBL Pure Bass Sound, One Button Multi-function Remote, Angled Buds for Comfort fit (Black)</v>
      </c>
      <c r="F600" t="s">
        <v>3025</v>
      </c>
      <c r="G600" t="str">
        <f t="shared" si="38"/>
        <v>In-Ear</v>
      </c>
      <c r="H600" s="7" t="str">
        <f t="array" aca="1" ref="H600" ca="1">_xlfn.TEXTJOIN("", TRUE, IF((ROW(INDIRECT("1:" &amp; LEN(G600)))&gt;1) * (CODE(MID(G600, ROW(INDIRECT("1:" &amp; LEN(G600))), 1))&gt;=65) * (CODE(MID(G600, ROW(INDIRECT("1:" &amp; LEN(G600))), 1))&lt;=90), " " &amp; MID(G600, ROW(INDIRECT("1:" &amp; LEN(G600))), 1), MID(G600, ROW(INDIRECT("1:" &amp; LEN(G600))), 1)))</f>
        <v>In- Ear</v>
      </c>
      <c r="I600">
        <v>599</v>
      </c>
      <c r="J600">
        <v>999</v>
      </c>
      <c r="K600" s="1">
        <v>0.4</v>
      </c>
      <c r="L600">
        <v>4.0999999999999996</v>
      </c>
      <c r="M600" s="4">
        <v>192587</v>
      </c>
      <c r="N600" t="s">
        <v>3026</v>
      </c>
      <c r="O600" t="str">
        <f t="shared" si="39"/>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v>
      </c>
      <c r="P600" t="s">
        <v>3027</v>
      </c>
      <c r="Q600" t="s">
        <v>3028</v>
      </c>
      <c r="R600" t="s">
        <v>3029</v>
      </c>
      <c r="S600" t="s">
        <v>3030</v>
      </c>
      <c r="T600" t="s">
        <v>3031</v>
      </c>
      <c r="U600" t="s">
        <v>4852</v>
      </c>
      <c r="V600" t="s">
        <v>4853</v>
      </c>
    </row>
    <row r="601" spans="1:22" x14ac:dyDescent="0.25">
      <c r="A601" t="s">
        <v>4854</v>
      </c>
      <c r="B601" t="s">
        <v>4855</v>
      </c>
      <c r="C601" t="str">
        <f t="shared" si="36"/>
        <v>boAt Rockerz 450 Bluetooth On Ear Headphones with Mic, Upto 15 Hours Playback, 40MM Drivers, Padded Ear Cushions, Integrated Controls and Dual Modes(Luscious Black)</v>
      </c>
      <c r="D601" t="str" cm="1">
        <f t="array" ref="D601">PROPER(_xlfn.TEXTJOIN(" ", TRUE, INDEX(_xlfn.FILTERXML("&lt;t&gt;&lt;s&gt;" &amp; SUBSTITUTE(C601," ","&lt;/s&gt;&lt;s&gt;") &amp; "&lt;/s&gt;&lt;/t&gt;", "//s"), _xlfn.SEQUENCE(4))))</f>
        <v>Boat Rockerz 450 Bluetooth</v>
      </c>
      <c r="E601" t="str">
        <f t="shared" si="37"/>
        <v>Headphones with Mic, Upto 15 Hours Playback, 40MM Drivers, Padded Ear Cushions, Integrated Controls and Dual Modes(Luscious Black)</v>
      </c>
      <c r="F601" t="s">
        <v>4364</v>
      </c>
      <c r="G601" t="str">
        <f t="shared" si="38"/>
        <v>On-Ear</v>
      </c>
      <c r="H601" s="7" t="str">
        <f t="array" aca="1" ref="H601" ca="1">_xlfn.TEXTJOIN("", TRUE, IF((ROW(INDIRECT("1:" &amp; LEN(G601)))&gt;1) * (CODE(MID(G601, ROW(INDIRECT("1:" &amp; LEN(G601))), 1))&gt;=65) * (CODE(MID(G601, ROW(INDIRECT("1:" &amp; LEN(G601))), 1))&lt;=90), " " &amp; MID(G601, ROW(INDIRECT("1:" &amp; LEN(G601))), 1), MID(G601, ROW(INDIRECT("1:" &amp; LEN(G601))), 1)))</f>
        <v>On- Ear</v>
      </c>
      <c r="I601" s="2">
        <v>1220</v>
      </c>
      <c r="J601" s="2">
        <v>3990</v>
      </c>
      <c r="K601" s="1">
        <v>0.69</v>
      </c>
      <c r="L601">
        <v>4.0999999999999996</v>
      </c>
      <c r="M601" s="4">
        <v>107151</v>
      </c>
      <c r="N601" t="s">
        <v>4856</v>
      </c>
      <c r="O601" t="str">
        <f t="shared" si="39"/>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v>
      </c>
      <c r="P601" t="s">
        <v>4857</v>
      </c>
      <c r="Q601" t="s">
        <v>4858</v>
      </c>
      <c r="R601" t="s">
        <v>4859</v>
      </c>
      <c r="S601" t="s">
        <v>4860</v>
      </c>
      <c r="T601" t="s">
        <v>4861</v>
      </c>
      <c r="U601" t="s">
        <v>4862</v>
      </c>
      <c r="V601" t="s">
        <v>4863</v>
      </c>
    </row>
    <row r="602" spans="1:22" x14ac:dyDescent="0.25">
      <c r="A602" t="s">
        <v>3013</v>
      </c>
      <c r="B602" t="s">
        <v>3014</v>
      </c>
      <c r="C602" t="str">
        <f t="shared" si="36"/>
        <v>boAt Wave Lite Smartwatch with 1.69" HD Display, Sleek Metal Body, HR and SpO2 Level Monitor, 140+ Watch Faces, Activity Tracker, Multiple Sports Modes, IP68 and 7 Days Battery Life(Active Black)</v>
      </c>
      <c r="D602" t="str" cm="1">
        <f t="array" ref="D602">PROPER(_xlfn.TEXTJOIN(" ", TRUE, INDEX(_xlfn.FILTERXML("&lt;t&gt;&lt;s&gt;" &amp; SUBSTITUTE(C602," ","&lt;/s&gt;&lt;s&gt;") &amp; "&lt;/s&gt;&lt;/t&gt;", "//s"), _xlfn.SEQUENCE(4))))</f>
        <v>Boat Wave Lite Smartwatch</v>
      </c>
      <c r="E602" t="str">
        <f t="shared" si="37"/>
        <v>HD Display, Sleek Metal Body, HR and SpO2 Level Monitor, 140+ Watch Faces, Activity Tracker, Multiple Sports Modes, IP68 and 7 Days Battery Life(Active Black)</v>
      </c>
      <c r="F602" t="s">
        <v>2910</v>
      </c>
      <c r="G602" t="str">
        <f t="shared" si="38"/>
        <v>SmartWatches</v>
      </c>
      <c r="H602" s="7" t="str">
        <f t="array" aca="1" ref="H602" ca="1">_xlfn.TEXTJOIN("", TRUE, IF((ROW(INDIRECT("1:" &amp; LEN(G602)))&gt;1) * (CODE(MID(G602, ROW(INDIRECT("1:" &amp; LEN(G602))), 1))&gt;=65) * (CODE(MID(G602, ROW(INDIRECT("1:" &amp; LEN(G602))), 1))&lt;=90), " " &amp; MID(G602, ROW(INDIRECT("1:" &amp; LEN(G602))), 1), MID(G602, ROW(INDIRECT("1:" &amp; LEN(G602))), 1)))</f>
        <v>Smart Watches</v>
      </c>
      <c r="I602" s="2">
        <v>1499</v>
      </c>
      <c r="J602" s="2">
        <v>6990</v>
      </c>
      <c r="K602" s="1">
        <v>0.79</v>
      </c>
      <c r="L602">
        <v>3.9</v>
      </c>
      <c r="M602" s="4">
        <v>21797</v>
      </c>
      <c r="N602" t="s">
        <v>3015</v>
      </c>
      <c r="O602" t="str">
        <f t="shared" si="39"/>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v>
      </c>
      <c r="P602" t="s">
        <v>4864</v>
      </c>
      <c r="Q602" t="s">
        <v>4865</v>
      </c>
      <c r="R602" t="s">
        <v>4866</v>
      </c>
      <c r="S602" t="s">
        <v>4867</v>
      </c>
      <c r="T602" t="s">
        <v>4868</v>
      </c>
      <c r="U602" t="s">
        <v>4869</v>
      </c>
      <c r="V602" t="s">
        <v>4870</v>
      </c>
    </row>
    <row r="603" spans="1:22" x14ac:dyDescent="0.25">
      <c r="A603" t="s">
        <v>4871</v>
      </c>
      <c r="B603" t="s">
        <v>4872</v>
      </c>
      <c r="C603" t="str">
        <f t="shared" si="36"/>
        <v>JBL C50HI, Wired in Ear Headphones with Mic, One Button Multi-Function Remote, Lightweight and Comfortable fit (Black)</v>
      </c>
      <c r="D603" t="str" cm="1">
        <f t="array" ref="D603">PROPER(_xlfn.TEXTJOIN(" ", TRUE, INDEX(_xlfn.FILTERXML("&lt;t&gt;&lt;s&gt;" &amp; SUBSTITUTE(C603," ","&lt;/s&gt;&lt;s&gt;") &amp; "&lt;/s&gt;&lt;/t&gt;", "//s"), _xlfn.SEQUENCE(4))))</f>
        <v>Jbl C50Hi, Wired In</v>
      </c>
      <c r="E603" t="str">
        <f t="shared" si="37"/>
        <v>with Mic, One Button Multi-Function Remote, Lightweight and Comfortable fit (Black)</v>
      </c>
      <c r="F603" t="s">
        <v>3025</v>
      </c>
      <c r="G603" t="str">
        <f t="shared" si="38"/>
        <v>In-Ear</v>
      </c>
      <c r="H603" s="7" t="str">
        <f t="array" aca="1" ref="H603" ca="1">_xlfn.TEXTJOIN("", TRUE, IF((ROW(INDIRECT("1:" &amp; LEN(G603)))&gt;1) * (CODE(MID(G603, ROW(INDIRECT("1:" &amp; LEN(G603))), 1))&gt;=65) * (CODE(MID(G603, ROW(INDIRECT("1:" &amp; LEN(G603))), 1))&lt;=90), " " &amp; MID(G603, ROW(INDIRECT("1:" &amp; LEN(G603))), 1), MID(G603, ROW(INDIRECT("1:" &amp; LEN(G603))), 1)))</f>
        <v>In- Ear</v>
      </c>
      <c r="I603">
        <v>499</v>
      </c>
      <c r="J603">
        <v>999</v>
      </c>
      <c r="K603" s="1">
        <v>0.5</v>
      </c>
      <c r="L603">
        <v>3.9</v>
      </c>
      <c r="M603" s="4">
        <v>92995</v>
      </c>
      <c r="N603" t="s">
        <v>4873</v>
      </c>
      <c r="O603" t="str">
        <f t="shared" si="39"/>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v>
      </c>
      <c r="P603" t="s">
        <v>4874</v>
      </c>
      <c r="Q603" t="s">
        <v>4875</v>
      </c>
      <c r="R603" t="s">
        <v>4876</v>
      </c>
      <c r="S603" t="s">
        <v>4877</v>
      </c>
      <c r="T603" t="s">
        <v>4878</v>
      </c>
      <c r="U603" t="s">
        <v>4879</v>
      </c>
      <c r="V603" t="s">
        <v>4880</v>
      </c>
    </row>
    <row r="604" spans="1:22" x14ac:dyDescent="0.25">
      <c r="A604" t="s">
        <v>4881</v>
      </c>
      <c r="B604" t="s">
        <v>4882</v>
      </c>
      <c r="C604" t="str">
        <f t="shared" si="36"/>
        <v>LAPSTER Spiral Charger Spiral Charger Cable Protectors for Wires Data Cable Saver Charging Cord Protective Cable Cover Set of 3 (12 Pieces)</v>
      </c>
      <c r="D604" t="str" cm="1">
        <f t="array" ref="D604">PROPER(_xlfn.TEXTJOIN(" ", TRUE, INDEX(_xlfn.FILTERXML("&lt;t&gt;&lt;s&gt;" &amp; SUBSTITUTE(C604," ","&lt;/s&gt;&lt;s&gt;") &amp; "&lt;/s&gt;&lt;/t&gt;", "//s"), _xlfn.SEQUENCE(4))))</f>
        <v>Lapster Spiral Charger Spiral</v>
      </c>
      <c r="E604" t="str">
        <f t="shared" si="37"/>
        <v>Protectors for Wires Data Cable Saver Charging Cord Protective Cable Cover Set of 3 (12 Pieces)</v>
      </c>
      <c r="F604" t="s">
        <v>3469</v>
      </c>
      <c r="G604" t="str">
        <f t="shared" si="38"/>
        <v>CableConnectionProtectors</v>
      </c>
      <c r="H604" s="7" t="str">
        <f t="array" aca="1" ref="H604" ca="1">_xlfn.TEXTJOIN("", TRUE, IF((ROW(INDIRECT("1:" &amp; LEN(G604)))&gt;1) * (CODE(MID(G604, ROW(INDIRECT("1:" &amp; LEN(G604))), 1))&gt;=65) * (CODE(MID(G604, ROW(INDIRECT("1:" &amp; LEN(G604))), 1))&lt;=90), " " &amp; MID(G604, ROW(INDIRECT("1:" &amp; LEN(G604))), 1), MID(G604, ROW(INDIRECT("1:" &amp; LEN(G604))), 1)))</f>
        <v>Cable Connection Protectors</v>
      </c>
      <c r="I604">
        <v>99</v>
      </c>
      <c r="J604">
        <v>999</v>
      </c>
      <c r="K604" s="1">
        <v>0.9</v>
      </c>
      <c r="L604">
        <v>4.0999999999999996</v>
      </c>
      <c r="M604" s="4">
        <v>8751</v>
      </c>
      <c r="N604" t="s">
        <v>4549</v>
      </c>
      <c r="O604" t="str">
        <f t="shared" si="39"/>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v>
      </c>
      <c r="P604" t="s">
        <v>4883</v>
      </c>
      <c r="Q604" t="s">
        <v>4884</v>
      </c>
      <c r="R604" t="s">
        <v>4885</v>
      </c>
      <c r="S604" t="s">
        <v>4886</v>
      </c>
      <c r="T604" t="s">
        <v>4887</v>
      </c>
      <c r="U604" t="s">
        <v>4888</v>
      </c>
      <c r="V604" t="s">
        <v>4889</v>
      </c>
    </row>
    <row r="605" spans="1:22" x14ac:dyDescent="0.25">
      <c r="A605" t="s">
        <v>3064</v>
      </c>
      <c r="B605" t="s">
        <v>3065</v>
      </c>
      <c r="C605" t="str">
        <f t="shared" si="36"/>
        <v>pTron Bullet Pro 36W PD Quick Charger, 3 Port Fast Car Charger Adapter - Compatible with All Smartphones and Tablets (Black)</v>
      </c>
      <c r="D605" t="str" cm="1">
        <f t="array" ref="D605">PROPER(_xlfn.TEXTJOIN(" ", TRUE, INDEX(_xlfn.FILTERXML("&lt;t&gt;&lt;s&gt;" &amp; SUBSTITUTE(C605," ","&lt;/s&gt;&lt;s&gt;") &amp; "&lt;/s&gt;&lt;/t&gt;", "//s"), _xlfn.SEQUENCE(4))))</f>
        <v>Ptron Bullet Pro 36W</v>
      </c>
      <c r="E605" t="str">
        <f t="shared" si="37"/>
        <v>Charger, 3 Port Fast Car Charger Adapter - Compatible with All Smartphones and Tablets (Black)</v>
      </c>
      <c r="F605" t="s">
        <v>3066</v>
      </c>
      <c r="G605" t="str">
        <f t="shared" si="38"/>
        <v>AutomobileChargers</v>
      </c>
      <c r="H605" s="7" t="str">
        <f t="array" aca="1" ref="H605" ca="1">_xlfn.TEXTJOIN("", TRUE, IF((ROW(INDIRECT("1:" &amp; LEN(G605)))&gt;1) * (CODE(MID(G605, ROW(INDIRECT("1:" &amp; LEN(G605))), 1))&gt;=65) * (CODE(MID(G605, ROW(INDIRECT("1:" &amp; LEN(G605))), 1))&lt;=90), " " &amp; MID(G605, ROW(INDIRECT("1:" &amp; LEN(G605))), 1), MID(G605, ROW(INDIRECT("1:" &amp; LEN(G605))), 1)))</f>
        <v>Automobile Chargers</v>
      </c>
      <c r="I605">
        <v>349</v>
      </c>
      <c r="J605" s="2">
        <v>1299</v>
      </c>
      <c r="K605" s="1">
        <v>0.73</v>
      </c>
      <c r="L605">
        <v>4</v>
      </c>
      <c r="M605" s="4">
        <v>14283</v>
      </c>
      <c r="N605" t="s">
        <v>3067</v>
      </c>
      <c r="O605" t="str">
        <f t="shared" si="39"/>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v>
      </c>
      <c r="P605" t="s">
        <v>3068</v>
      </c>
      <c r="Q605" t="s">
        <v>3069</v>
      </c>
      <c r="R605" t="s">
        <v>3070</v>
      </c>
      <c r="S605" t="s">
        <v>3071</v>
      </c>
      <c r="T605" t="s">
        <v>3072</v>
      </c>
      <c r="U605" t="s">
        <v>4890</v>
      </c>
      <c r="V605" t="s">
        <v>4891</v>
      </c>
    </row>
    <row r="606" spans="1:22" x14ac:dyDescent="0.25">
      <c r="A606" t="s">
        <v>4892</v>
      </c>
      <c r="B606" t="s">
        <v>4893</v>
      </c>
      <c r="C606" t="str">
        <f t="shared" si="36"/>
        <v>HP v236w USB 2.0 64GB Pen Drive, Metal</v>
      </c>
      <c r="D606" t="str" cm="1">
        <f t="array" ref="D606">PROPER(_xlfn.TEXTJOIN(" ", TRUE, INDEX(_xlfn.FILTERXML("&lt;t&gt;&lt;s&gt;" &amp; SUBSTITUTE(C606," ","&lt;/s&gt;&lt;s&gt;") &amp; "&lt;/s&gt;&lt;/t&gt;", "//s"), _xlfn.SEQUENCE(4))))</f>
        <v>Hp V236W Usb 2</v>
      </c>
      <c r="E606" t="str">
        <f t="shared" si="37"/>
        <v>Drive, Metal</v>
      </c>
      <c r="F606" t="s">
        <v>4766</v>
      </c>
      <c r="G606" t="str">
        <f t="shared" si="38"/>
        <v>PenDrives</v>
      </c>
      <c r="H606" s="7" t="str">
        <f t="array" aca="1" ref="H606" ca="1">_xlfn.TEXTJOIN("", TRUE, IF((ROW(INDIRECT("1:" &amp; LEN(G606)))&gt;1) * (CODE(MID(G606, ROW(INDIRECT("1:" &amp; LEN(G606))), 1))&gt;=65) * (CODE(MID(G606, ROW(INDIRECT("1:" &amp; LEN(G606))), 1))&lt;=90), " " &amp; MID(G606, ROW(INDIRECT("1:" &amp; LEN(G606))), 1), MID(G606, ROW(INDIRECT("1:" &amp; LEN(G606))), 1)))</f>
        <v>Pen Drives</v>
      </c>
      <c r="I606">
        <v>475</v>
      </c>
      <c r="J606" s="2">
        <v>1500</v>
      </c>
      <c r="K606" s="1">
        <v>0.68</v>
      </c>
      <c r="L606">
        <v>4.2</v>
      </c>
      <c r="M606" s="4">
        <v>64273</v>
      </c>
      <c r="N606" t="s">
        <v>4894</v>
      </c>
      <c r="O606" t="str">
        <f t="shared" si="39"/>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v>
      </c>
      <c r="P606" t="s">
        <v>4895</v>
      </c>
      <c r="Q606" t="s">
        <v>4896</v>
      </c>
      <c r="R606" t="s">
        <v>4897</v>
      </c>
      <c r="S606" t="s">
        <v>4898</v>
      </c>
      <c r="T606" t="s">
        <v>4899</v>
      </c>
      <c r="U606" t="s">
        <v>4900</v>
      </c>
      <c r="V606" t="s">
        <v>4901</v>
      </c>
    </row>
    <row r="607" spans="1:22" x14ac:dyDescent="0.25">
      <c r="A607" t="s">
        <v>4902</v>
      </c>
      <c r="B607" t="s">
        <v>4903</v>
      </c>
      <c r="C607" t="str">
        <f t="shared" si="36"/>
        <v>HP X1000 Wired USB Mouse with 3 Handy Buttons, Fast-Moving Scroll Wheel and Optical Sensor works on most Surfaces (H2C21AA, Black Grey)</v>
      </c>
      <c r="D607" t="str" cm="1">
        <f t="array" ref="D607">PROPER(_xlfn.TEXTJOIN(" ", TRUE, INDEX(_xlfn.FILTERXML("&lt;t&gt;&lt;s&gt;" &amp; SUBSTITUTE(C607," ","&lt;/s&gt;&lt;s&gt;") &amp; "&lt;/s&gt;&lt;/t&gt;", "//s"), _xlfn.SEQUENCE(4))))</f>
        <v>Hp X1000 Wired Usb</v>
      </c>
      <c r="E607" t="str">
        <f t="shared" si="37"/>
        <v>3 Handy Buttons, Fast-Moving Scroll Wheel and Optical Sensor works on most Surfaces (H2C21AA, Black Grey)</v>
      </c>
      <c r="F607" t="s">
        <v>4777</v>
      </c>
      <c r="G607" t="str">
        <f t="shared" si="38"/>
        <v>Mice</v>
      </c>
      <c r="H607" s="7" t="str">
        <f t="array" aca="1" ref="H607" ca="1">_xlfn.TEXTJOIN("", TRUE, IF((ROW(INDIRECT("1:" &amp; LEN(G607)))&gt;1) * (CODE(MID(G607, ROW(INDIRECT("1:" &amp; LEN(G607))), 1))&gt;=65) * (CODE(MID(G607, ROW(INDIRECT("1:" &amp; LEN(G607))), 1))&lt;=90), " " &amp; MID(G607, ROW(INDIRECT("1:" &amp; LEN(G607))), 1), MID(G607, ROW(INDIRECT("1:" &amp; LEN(G607))), 1)))</f>
        <v>Mice</v>
      </c>
      <c r="I607">
        <v>269</v>
      </c>
      <c r="J607">
        <v>649</v>
      </c>
      <c r="K607" s="1">
        <v>0.59</v>
      </c>
      <c r="L607">
        <v>4.3</v>
      </c>
      <c r="M607" s="4">
        <v>54315</v>
      </c>
      <c r="N607" t="s">
        <v>4904</v>
      </c>
      <c r="O607" t="str">
        <f t="shared" si="39"/>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v>
      </c>
      <c r="P607" t="s">
        <v>4905</v>
      </c>
      <c r="Q607" t="s">
        <v>4906</v>
      </c>
      <c r="R607" t="s">
        <v>4907</v>
      </c>
      <c r="S607" t="s">
        <v>4908</v>
      </c>
      <c r="T607" t="s">
        <v>4909</v>
      </c>
      <c r="U607" t="s">
        <v>4910</v>
      </c>
      <c r="V607" t="s">
        <v>4911</v>
      </c>
    </row>
    <row r="608" spans="1:22" x14ac:dyDescent="0.25">
      <c r="A608" t="s">
        <v>4912</v>
      </c>
      <c r="B608" t="s">
        <v>4913</v>
      </c>
      <c r="C608" t="str">
        <f t="shared" si="36"/>
        <v>Portronics Toad 23 Wireless Optical Mouse with 2.4GHz, USB Nano Dongle, Optical Orientation, Click Wheel, Adjustable DPI(Black)</v>
      </c>
      <c r="D608" t="str" cm="1">
        <f t="array" ref="D608">PROPER(_xlfn.TEXTJOIN(" ", TRUE, INDEX(_xlfn.FILTERXML("&lt;t&gt;&lt;s&gt;" &amp; SUBSTITUTE(C608," ","&lt;/s&gt;&lt;s&gt;") &amp; "&lt;/s&gt;&lt;/t&gt;", "//s"), _xlfn.SEQUENCE(4))))</f>
        <v>Portronics Toad 23 Wireless</v>
      </c>
      <c r="E608" t="str">
        <f t="shared" si="37"/>
        <v>with 2.4GHz, USB Nano Dongle, Optical Orientation, Click Wheel, Adjustable DPI(Black)</v>
      </c>
      <c r="F608" t="s">
        <v>4777</v>
      </c>
      <c r="G608" t="str">
        <f t="shared" si="38"/>
        <v>Mice</v>
      </c>
      <c r="H608" s="7" t="str">
        <f t="array" aca="1" ref="H608" ca="1">_xlfn.TEXTJOIN("", TRUE, IF((ROW(INDIRECT("1:" &amp; LEN(G608)))&gt;1) * (CODE(MID(G608, ROW(INDIRECT("1:" &amp; LEN(G608))), 1))&gt;=65) * (CODE(MID(G608, ROW(INDIRECT("1:" &amp; LEN(G608))), 1))&lt;=90), " " &amp; MID(G608, ROW(INDIRECT("1:" &amp; LEN(G608))), 1), MID(G608, ROW(INDIRECT("1:" &amp; LEN(G608))), 1)))</f>
        <v>Mice</v>
      </c>
      <c r="I608">
        <v>299</v>
      </c>
      <c r="J608">
        <v>599</v>
      </c>
      <c r="K608" s="1">
        <v>0.5</v>
      </c>
      <c r="L608">
        <v>4.0999999999999996</v>
      </c>
      <c r="M608" s="4">
        <v>1597</v>
      </c>
      <c r="N608" t="s">
        <v>4914</v>
      </c>
      <c r="O608" t="str">
        <f t="shared" si="39"/>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v>
      </c>
      <c r="P608" t="s">
        <v>4915</v>
      </c>
      <c r="Q608" t="s">
        <v>4916</v>
      </c>
      <c r="R608" t="s">
        <v>4917</v>
      </c>
      <c r="S608" t="s">
        <v>4918</v>
      </c>
      <c r="T608" t="s">
        <v>4919</v>
      </c>
      <c r="U608" t="s">
        <v>4920</v>
      </c>
      <c r="V608" t="s">
        <v>4921</v>
      </c>
    </row>
    <row r="609" spans="1:22" x14ac:dyDescent="0.25">
      <c r="A609" t="s">
        <v>3129</v>
      </c>
      <c r="B609" t="s">
        <v>3130</v>
      </c>
      <c r="C609" t="str">
        <f t="shared" si="36"/>
        <v>Noise ColorFit Pulse Grand Smart Watch with 1.69"(4.29cm) HD Display, 60 Sports Modes, 150 Watch Faces, Fast Charge, Spo2, Stress, Sleep, Heart Rate Monitoring and IP68 Waterproof (Jet Black)</v>
      </c>
      <c r="D609" t="str" cm="1">
        <f t="array" ref="D609">PROPER(_xlfn.TEXTJOIN(" ", TRUE, INDEX(_xlfn.FILTERXML("&lt;t&gt;&lt;s&gt;" &amp; SUBSTITUTE(C609," ","&lt;/s&gt;&lt;s&gt;") &amp; "&lt;/s&gt;&lt;/t&gt;", "//s"), _xlfn.SEQUENCE(4))))</f>
        <v>Noise Colorfit Pulse Grand</v>
      </c>
      <c r="E609" t="str">
        <f t="shared" si="37"/>
        <v>with 1.69"(4.29cm) HD Display, 60 Sports Modes, 150 Watch Faces, Fast Charge, Spo2, Stress, Sleep, Heart Rate Monitoring and IP68 Waterproof (Jet Black)</v>
      </c>
      <c r="F609" t="s">
        <v>2910</v>
      </c>
      <c r="G609" t="str">
        <f t="shared" si="38"/>
        <v>SmartWatches</v>
      </c>
      <c r="H609" s="7" t="str">
        <f t="array" aca="1" ref="H609" ca="1">_xlfn.TEXTJOIN("", TRUE, IF((ROW(INDIRECT("1:" &amp; LEN(G609)))&gt;1) * (CODE(MID(G609, ROW(INDIRECT("1:" &amp; LEN(G609))), 1))&gt;=65) * (CODE(MID(G609, ROW(INDIRECT("1:" &amp; LEN(G609))), 1))&lt;=90), " " &amp; MID(G609, ROW(INDIRECT("1:" &amp; LEN(G609))), 1), MID(G609, ROW(INDIRECT("1:" &amp; LEN(G609))), 1)))</f>
        <v>Smart Watches</v>
      </c>
      <c r="I609" s="2">
        <v>1599</v>
      </c>
      <c r="J609" s="2">
        <v>3999</v>
      </c>
      <c r="K609" s="1">
        <v>0.6</v>
      </c>
      <c r="L609">
        <v>4</v>
      </c>
      <c r="M609" s="4">
        <v>30254</v>
      </c>
      <c r="N609" t="s">
        <v>3131</v>
      </c>
      <c r="O609" t="str">
        <f t="shared" si="39"/>
        <v>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v>
      </c>
      <c r="P609" t="s">
        <v>4659</v>
      </c>
      <c r="Q609" t="s">
        <v>4660</v>
      </c>
      <c r="R609" t="s">
        <v>4661</v>
      </c>
      <c r="S609" t="s">
        <v>4662</v>
      </c>
      <c r="T609" t="s">
        <v>4663</v>
      </c>
      <c r="U609" t="s">
        <v>4922</v>
      </c>
      <c r="V609" t="s">
        <v>4923</v>
      </c>
    </row>
    <row r="610" spans="1:22" x14ac:dyDescent="0.25">
      <c r="A610" t="s">
        <v>3139</v>
      </c>
      <c r="B610" t="s">
        <v>3140</v>
      </c>
      <c r="C610" t="str">
        <f t="shared" si="36"/>
        <v>Fire-Boltt Ninja 3 Smartwatch Full Touch 1.69 and 60 Sports Modes with IP68, Sp02 Tracking, Over 100 Cloud based watch faces - Black</v>
      </c>
      <c r="D610" t="str" cm="1">
        <f t="array" ref="D610">PROPER(_xlfn.TEXTJOIN(" ", TRUE, INDEX(_xlfn.FILTERXML("&lt;t&gt;&lt;s&gt;" &amp; SUBSTITUTE(C610," ","&lt;/s&gt;&lt;s&gt;") &amp; "&lt;/s&gt;&lt;/t&gt;", "//s"), _xlfn.SEQUENCE(4))))</f>
        <v>Fire-Boltt Ninja 3 Smartwatch</v>
      </c>
      <c r="E610" t="str">
        <f t="shared" si="37"/>
        <v>1.69 and 60 Sports Modes with IP68, Sp02 Tracking, Over 100 Cloud based watch faces - Black</v>
      </c>
      <c r="F610" t="s">
        <v>2910</v>
      </c>
      <c r="G610" t="str">
        <f t="shared" si="38"/>
        <v>SmartWatches</v>
      </c>
      <c r="H610" s="7" t="str">
        <f t="array" aca="1" ref="H610" ca="1">_xlfn.TEXTJOIN("", TRUE, IF((ROW(INDIRECT("1:" &amp; LEN(G610)))&gt;1) * (CODE(MID(G610, ROW(INDIRECT("1:" &amp; LEN(G610))), 1))&gt;=65) * (CODE(MID(G610, ROW(INDIRECT("1:" &amp; LEN(G610))), 1))&lt;=90), " " &amp; MID(G610, ROW(INDIRECT("1:" &amp; LEN(G610))), 1), MID(G610, ROW(INDIRECT("1:" &amp; LEN(G610))), 1)))</f>
        <v>Smart Watches</v>
      </c>
      <c r="I610" s="2">
        <v>1499</v>
      </c>
      <c r="J610" s="2">
        <v>7999</v>
      </c>
      <c r="K610" s="1">
        <v>0.81</v>
      </c>
      <c r="L610">
        <v>4.2</v>
      </c>
      <c r="M610" s="4">
        <v>22638</v>
      </c>
      <c r="N610" t="s">
        <v>13040</v>
      </c>
      <c r="O610" t="str">
        <f t="shared" si="39"/>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v>
      </c>
      <c r="P610" t="s">
        <v>3141</v>
      </c>
      <c r="Q610" t="s">
        <v>3142</v>
      </c>
      <c r="R610" t="s">
        <v>3143</v>
      </c>
      <c r="S610" t="s">
        <v>3144</v>
      </c>
      <c r="T610" t="s">
        <v>3145</v>
      </c>
      <c r="U610" t="s">
        <v>4924</v>
      </c>
      <c r="V610" t="s">
        <v>4925</v>
      </c>
    </row>
    <row r="611" spans="1:22" x14ac:dyDescent="0.25">
      <c r="A611" t="s">
        <v>4926</v>
      </c>
      <c r="B611" t="s">
        <v>4927</v>
      </c>
      <c r="C611" t="str">
        <f t="shared" si="36"/>
        <v>Boult Audio BassBuds X1 in-Ear Wired Earphones with 10mm Extra Bass Driver and HD Sound with mic(Black)</v>
      </c>
      <c r="D611" t="str" cm="1">
        <f t="array" ref="D611">PROPER(_xlfn.TEXTJOIN(" ", TRUE, INDEX(_xlfn.FILTERXML("&lt;t&gt;&lt;s&gt;" &amp; SUBSTITUTE(C611," ","&lt;/s&gt;&lt;s&gt;") &amp; "&lt;/s&gt;&lt;/t&gt;", "//s"), _xlfn.SEQUENCE(4))))</f>
        <v>Boult Audio Bassbuds X1</v>
      </c>
      <c r="E611" t="str">
        <f t="shared" si="37"/>
        <v>Earphones with 10mm Extra Bass Driver and HD Sound with mic(Black)</v>
      </c>
      <c r="F611" t="s">
        <v>3025</v>
      </c>
      <c r="G611" t="str">
        <f t="shared" si="38"/>
        <v>In-Ear</v>
      </c>
      <c r="H611" s="7" t="str">
        <f t="array" aca="1" ref="H611" ca="1">_xlfn.TEXTJOIN("", TRUE, IF((ROW(INDIRECT("1:" &amp; LEN(G611)))&gt;1) * (CODE(MID(G611, ROW(INDIRECT("1:" &amp; LEN(G611))), 1))&gt;=65) * (CODE(MID(G611, ROW(INDIRECT("1:" &amp; LEN(G611))), 1))&lt;=90), " " &amp; MID(G611, ROW(INDIRECT("1:" &amp; LEN(G611))), 1), MID(G611, ROW(INDIRECT("1:" &amp; LEN(G611))), 1)))</f>
        <v>In- Ear</v>
      </c>
      <c r="I611">
        <v>329</v>
      </c>
      <c r="J611">
        <v>999</v>
      </c>
      <c r="K611" s="1">
        <v>0.67</v>
      </c>
      <c r="L611">
        <v>3.9</v>
      </c>
      <c r="M611" s="4">
        <v>77027</v>
      </c>
      <c r="N611" t="s">
        <v>4928</v>
      </c>
      <c r="O611" t="str">
        <f t="shared" si="39"/>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Comfortable &amp; Premium Metallic Finish, Tangle Free</v>
      </c>
      <c r="P611" t="s">
        <v>4929</v>
      </c>
      <c r="Q611" t="s">
        <v>4930</v>
      </c>
      <c r="R611" t="s">
        <v>4931</v>
      </c>
      <c r="S611" t="s">
        <v>4932</v>
      </c>
      <c r="T611" t="s">
        <v>4933</v>
      </c>
      <c r="U611" t="s">
        <v>4934</v>
      </c>
      <c r="V611" t="s">
        <v>4935</v>
      </c>
    </row>
    <row r="612" spans="1:22" x14ac:dyDescent="0.25">
      <c r="A612" t="s">
        <v>4936</v>
      </c>
      <c r="B612" t="s">
        <v>4937</v>
      </c>
      <c r="C612" t="str">
        <f t="shared" si="36"/>
        <v>Dell KB216 Wired Multimedia USB Keyboard with Super Quite Plunger Keys with Spill-Resistant ‚Äì Black</v>
      </c>
      <c r="D612" t="str" cm="1">
        <f t="array" ref="D612">PROPER(_xlfn.TEXTJOIN(" ", TRUE, INDEX(_xlfn.FILTERXML("&lt;t&gt;&lt;s&gt;" &amp; SUBSTITUTE(C612," ","&lt;/s&gt;&lt;s&gt;") &amp; "&lt;/s&gt;&lt;/t&gt;", "//s"), _xlfn.SEQUENCE(4))))</f>
        <v>Dell Kb216 Wired Multimedia</v>
      </c>
      <c r="E612" t="str">
        <f t="shared" si="37"/>
        <v>with Super Quite Plunger Keys with Spill-Resistant ‚Äì Black</v>
      </c>
      <c r="F612" t="s">
        <v>4938</v>
      </c>
      <c r="G612" t="str">
        <f t="shared" si="38"/>
        <v>Keyboards</v>
      </c>
      <c r="H612" s="7" t="str">
        <f t="array" aca="1" ref="H612" ca="1">_xlfn.TEXTJOIN("", TRUE, IF((ROW(INDIRECT("1:" &amp; LEN(G612)))&gt;1) * (CODE(MID(G612, ROW(INDIRECT("1:" &amp; LEN(G612))), 1))&gt;=65) * (CODE(MID(G612, ROW(INDIRECT("1:" &amp; LEN(G612))), 1))&lt;=90), " " &amp; MID(G612, ROW(INDIRECT("1:" &amp; LEN(G612))), 1), MID(G612, ROW(INDIRECT("1:" &amp; LEN(G612))), 1)))</f>
        <v>Keyboards</v>
      </c>
      <c r="I612">
        <v>549</v>
      </c>
      <c r="J612" s="2">
        <v>1799</v>
      </c>
      <c r="K612" s="1">
        <v>0.69</v>
      </c>
      <c r="L612">
        <v>4.3</v>
      </c>
      <c r="M612" s="4">
        <v>28829</v>
      </c>
      <c r="N612" t="s">
        <v>4939</v>
      </c>
      <c r="O612" t="str">
        <f t="shared" si="39"/>
        <v>Device Type: Keyboard|Connectivity Technology: Wired|Interface: Usb|Hot Keys Function: Volume, Mute, Play/Pause, Backward, Forward|Keys Style: Chiclet</v>
      </c>
      <c r="P612" t="s">
        <v>4940</v>
      </c>
      <c r="Q612" t="s">
        <v>4941</v>
      </c>
      <c r="R612" t="s">
        <v>4942</v>
      </c>
      <c r="S612" t="s">
        <v>4943</v>
      </c>
      <c r="T612" t="s">
        <v>4944</v>
      </c>
      <c r="U612" t="s">
        <v>4945</v>
      </c>
      <c r="V612" t="s">
        <v>4946</v>
      </c>
    </row>
    <row r="613" spans="1:22" x14ac:dyDescent="0.25">
      <c r="A613" t="s">
        <v>3176</v>
      </c>
      <c r="B613" t="s">
        <v>3177</v>
      </c>
      <c r="C613" t="str">
        <f t="shared" si="36"/>
        <v>Fire-Boltt India's No 1 Smartwatch Brand Talk 2 Bluetooth Calling Smartwatch with Dual Button, Hands On Voice Assistance, 60 Sports Modes, in Built Mic and Speaker with IP68 Rating</v>
      </c>
      <c r="D613" t="str" cm="1">
        <f t="array" ref="D613">PROPER(_xlfn.TEXTJOIN(" ", TRUE, INDEX(_xlfn.FILTERXML("&lt;t&gt;&lt;s&gt;" &amp; SUBSTITUTE(C613," ","&lt;/s&gt;&lt;s&gt;") &amp; "&lt;/s&gt;&lt;/t&gt;", "//s"), _xlfn.SEQUENCE(4))))</f>
        <v>Fire-Boltt India'S No 1</v>
      </c>
      <c r="E613" t="str">
        <f t="shared" si="37"/>
        <v>Talk 2 Bluetooth Calling Smartwatch with Dual Button, Hands On Voice Assistance, 60 Sports Modes, in Built Mic and Speaker with IP68 Rating</v>
      </c>
      <c r="F613" t="s">
        <v>2910</v>
      </c>
      <c r="G613" t="str">
        <f t="shared" si="38"/>
        <v>SmartWatches</v>
      </c>
      <c r="H613" s="7" t="str">
        <f t="array" aca="1" ref="H613" ca="1">_xlfn.TEXTJOIN("", TRUE, IF((ROW(INDIRECT("1:" &amp; LEN(G613)))&gt;1) * (CODE(MID(G613, ROW(INDIRECT("1:" &amp; LEN(G613))), 1))&gt;=65) * (CODE(MID(G613, ROW(INDIRECT("1:" &amp; LEN(G613))), 1))&lt;=90), " " &amp; MID(G613, ROW(INDIRECT("1:" &amp; LEN(G613))), 1), MID(G613, ROW(INDIRECT("1:" &amp; LEN(G613))), 1)))</f>
        <v>Smart Watches</v>
      </c>
      <c r="I613" s="2">
        <v>2199</v>
      </c>
      <c r="J613" s="2">
        <v>9999</v>
      </c>
      <c r="K613" s="1">
        <v>0.78</v>
      </c>
      <c r="L613">
        <v>4.2</v>
      </c>
      <c r="M613" s="4">
        <v>29478</v>
      </c>
      <c r="N613" t="s">
        <v>13042</v>
      </c>
      <c r="O613" t="str">
        <f t="shared" si="39"/>
        <v>Bluetooth Calling Watch„Äë- Fire-Boltt Talk 2 Enables You To Make And Receive Calls Directly From Your Watch Via The Built-In Speaker And Microphone. This Smartwatch Features A Dial Pad, Option To Access Recent Calls &amp; Sync Your Phone‚Äôs Contacts.;Dual Button Technology„Äë- This Smartwatch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v>
      </c>
      <c r="P613" t="s">
        <v>4947</v>
      </c>
      <c r="Q613" t="s">
        <v>4948</v>
      </c>
      <c r="R613" t="s">
        <v>4949</v>
      </c>
      <c r="S613" t="s">
        <v>4950</v>
      </c>
      <c r="T613" t="s">
        <v>4951</v>
      </c>
      <c r="U613" t="s">
        <v>4952</v>
      </c>
      <c r="V613" t="s">
        <v>4953</v>
      </c>
    </row>
    <row r="614" spans="1:22" x14ac:dyDescent="0.25">
      <c r="A614" t="s">
        <v>4954</v>
      </c>
      <c r="B614" t="s">
        <v>4955</v>
      </c>
      <c r="C614" t="str">
        <f t="shared" si="36"/>
        <v>Dell MS116 1000Dpi USB Wired Optical Mouse, Led Tracking, Scrolling Wheel, Plug and Play.</v>
      </c>
      <c r="D614" t="str" cm="1">
        <f t="array" ref="D614">PROPER(_xlfn.TEXTJOIN(" ", TRUE, INDEX(_xlfn.FILTERXML("&lt;t&gt;&lt;s&gt;" &amp; SUBSTITUTE(C614," ","&lt;/s&gt;&lt;s&gt;") &amp; "&lt;/s&gt;&lt;/t&gt;", "//s"), _xlfn.SEQUENCE(4))))</f>
        <v>Dell Ms116 1000Dpi Usb</v>
      </c>
      <c r="E614" t="str">
        <f t="shared" si="37"/>
        <v>Mouse, Led Tracking, Scrolling Wheel, Plug and Play.</v>
      </c>
      <c r="F614" t="s">
        <v>4777</v>
      </c>
      <c r="G614" t="str">
        <f t="shared" si="38"/>
        <v>Mice</v>
      </c>
      <c r="H614" s="7" t="str">
        <f t="array" aca="1" ref="H614" ca="1">_xlfn.TEXTJOIN("", TRUE, IF((ROW(INDIRECT("1:" &amp; LEN(G614)))&gt;1) * (CODE(MID(G614, ROW(INDIRECT("1:" &amp; LEN(G614))), 1))&gt;=65) * (CODE(MID(G614, ROW(INDIRECT("1:" &amp; LEN(G614))), 1))&lt;=90), " " &amp; MID(G614, ROW(INDIRECT("1:" &amp; LEN(G614))), 1), MID(G614, ROW(INDIRECT("1:" &amp; LEN(G614))), 1)))</f>
        <v>Mice</v>
      </c>
      <c r="I614">
        <v>299</v>
      </c>
      <c r="J614">
        <v>650</v>
      </c>
      <c r="K614" s="1">
        <v>0.54</v>
      </c>
      <c r="L614">
        <v>4.5</v>
      </c>
      <c r="M614" s="4">
        <v>33176</v>
      </c>
      <c r="N614" t="s">
        <v>4956</v>
      </c>
      <c r="O614" t="str">
        <f t="shared" si="39"/>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v>
      </c>
      <c r="P614" t="s">
        <v>4957</v>
      </c>
      <c r="Q614" t="s">
        <v>4958</v>
      </c>
      <c r="R614" t="s">
        <v>4959</v>
      </c>
      <c r="S614" t="s">
        <v>4960</v>
      </c>
      <c r="T614" t="s">
        <v>4961</v>
      </c>
      <c r="U614" t="s">
        <v>4962</v>
      </c>
      <c r="V614" t="s">
        <v>4963</v>
      </c>
    </row>
    <row r="615" spans="1:22" x14ac:dyDescent="0.25">
      <c r="A615" t="s">
        <v>4964</v>
      </c>
      <c r="B615" t="s">
        <v>4965</v>
      </c>
      <c r="C615" t="str">
        <f t="shared" si="36"/>
        <v>Boya ByM1 Auxiliary Omnidirectional Lavalier Condenser Microphone with 20ft Audio Cable (Black)</v>
      </c>
      <c r="D615" t="str" cm="1">
        <f t="array" ref="D615">PROPER(_xlfn.TEXTJOIN(" ", TRUE, INDEX(_xlfn.FILTERXML("&lt;t&gt;&lt;s&gt;" &amp; SUBSTITUTE(C615," ","&lt;/s&gt;&lt;s&gt;") &amp; "&lt;/s&gt;&lt;/t&gt;", "//s"), _xlfn.SEQUENCE(4))))</f>
        <v>Boya Bym1 Auxiliary Omnidirectional</v>
      </c>
      <c r="E615" t="str">
        <f t="shared" si="37"/>
        <v>Microphone with 20ft Audio Cable (Black)</v>
      </c>
      <c r="F615" t="s">
        <v>4966</v>
      </c>
      <c r="G615" t="str">
        <f t="shared" si="38"/>
        <v>Condenser</v>
      </c>
      <c r="H615" s="7" t="str">
        <f t="array" aca="1" ref="H615" ca="1">_xlfn.TEXTJOIN("", TRUE, IF((ROW(INDIRECT("1:" &amp; LEN(G615)))&gt;1) * (CODE(MID(G615, ROW(INDIRECT("1:" &amp; LEN(G615))), 1))&gt;=65) * (CODE(MID(G615, ROW(INDIRECT("1:" &amp; LEN(G615))), 1))&lt;=90), " " &amp; MID(G615, ROW(INDIRECT("1:" &amp; LEN(G615))), 1), MID(G615, ROW(INDIRECT("1:" &amp; LEN(G615))), 1)))</f>
        <v>Condenser</v>
      </c>
      <c r="I615">
        <v>798</v>
      </c>
      <c r="J615" s="2">
        <v>1995</v>
      </c>
      <c r="K615" s="1">
        <v>0.6</v>
      </c>
      <c r="L615">
        <v>4</v>
      </c>
      <c r="M615" s="4">
        <v>68664</v>
      </c>
      <c r="N615" t="s">
        <v>4967</v>
      </c>
      <c r="O615" t="str">
        <f t="shared" si="39"/>
        <v>Boya By-M1 Is An Omni Directional Microphone, Perfect For Video|Designed For Smartphones, Dslr, Camcorders,Audio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v>
      </c>
      <c r="P615" t="s">
        <v>4968</v>
      </c>
      <c r="Q615" t="s">
        <v>4969</v>
      </c>
      <c r="R615" t="s">
        <v>4970</v>
      </c>
      <c r="S615" t="s">
        <v>4971</v>
      </c>
      <c r="T615" t="s">
        <v>4972</v>
      </c>
      <c r="U615" t="s">
        <v>4973</v>
      </c>
      <c r="V615" t="s">
        <v>4974</v>
      </c>
    </row>
    <row r="616" spans="1:22" x14ac:dyDescent="0.25">
      <c r="A616" t="s">
        <v>15</v>
      </c>
      <c r="B616" t="s">
        <v>16</v>
      </c>
      <c r="C616" t="str">
        <f t="shared" si="36"/>
        <v>Wayona Nylon Braided USB to Lightning Fast Charging and Data Sync Cable Compatible for iPhone 13, 12,11, X, 8, 7, 6, 5, iPad Air, Pro, Mini (3 FT Pack of 1, Grey)</v>
      </c>
      <c r="D616" t="str" cm="1">
        <f t="array" ref="D616">PROPER(_xlfn.TEXTJOIN(" ", TRUE, INDEX(_xlfn.FILTERXML("&lt;t&gt;&lt;s&gt;" &amp; SUBSTITUTE(C616," ","&lt;/s&gt;&lt;s&gt;") &amp; "&lt;/s&gt;&lt;/t&gt;", "//s"), _xlfn.SEQUENCE(4))))</f>
        <v>Wayona Nylon Braided Usb</v>
      </c>
      <c r="E616" t="str">
        <f t="shared" si="37"/>
        <v>Fast Charging and Data Sync Cable Compatible for iPhone 13, 12,11, X, 8, 7, 6, 5, iPad Air, Pro, Mini (3 FT Pack of 1, Grey)</v>
      </c>
      <c r="F616" t="s">
        <v>17</v>
      </c>
      <c r="G616" t="str">
        <f t="shared" si="38"/>
        <v>USBCables</v>
      </c>
      <c r="H616" s="7" t="str">
        <f t="array" aca="1" ref="H616" ca="1">_xlfn.TEXTJOIN("", TRUE, IF((ROW(INDIRECT("1:" &amp; LEN(G616)))&gt;1) * (CODE(MID(G616, ROW(INDIRECT("1:" &amp; LEN(G616))), 1))&gt;=65) * (CODE(MID(G616, ROW(INDIRECT("1:" &amp; LEN(G616))), 1))&lt;=90), " " &amp; MID(G616, ROW(INDIRECT("1:" &amp; LEN(G616))), 1), MID(G616, ROW(INDIRECT("1:" &amp; LEN(G616))), 1)))</f>
        <v>U S B Cables</v>
      </c>
      <c r="I616">
        <v>399</v>
      </c>
      <c r="J616" s="2">
        <v>1099</v>
      </c>
      <c r="K616" s="1">
        <v>0.64</v>
      </c>
      <c r="L616">
        <v>4.2</v>
      </c>
      <c r="M616" s="4">
        <v>24269</v>
      </c>
      <c r="N616" t="s">
        <v>18</v>
      </c>
      <c r="O616" t="str">
        <f t="shared" si="39"/>
        <v>High Compatibility : Compatible With Iphone 12, 11, X/Xsmax/Xr,Iphone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v>
      </c>
      <c r="P616" t="s">
        <v>19</v>
      </c>
      <c r="Q616" t="s">
        <v>20</v>
      </c>
      <c r="R616" t="s">
        <v>21</v>
      </c>
      <c r="S616" t="s">
        <v>22</v>
      </c>
      <c r="T616" t="s">
        <v>754</v>
      </c>
      <c r="U616" t="s">
        <v>4975</v>
      </c>
      <c r="V616" t="s">
        <v>4976</v>
      </c>
    </row>
    <row r="617" spans="1:22" x14ac:dyDescent="0.25">
      <c r="A617" t="s">
        <v>4977</v>
      </c>
      <c r="B617" t="s">
        <v>4978</v>
      </c>
      <c r="C617" t="str">
        <f t="shared" si="36"/>
        <v>Duracell Ultra Alkaline AA Battery, 8 Pcs</v>
      </c>
      <c r="D617" t="str" cm="1">
        <f t="array" ref="D617">PROPER(_xlfn.TEXTJOIN(" ", TRUE, INDEX(_xlfn.FILTERXML("&lt;t&gt;&lt;s&gt;" &amp; SUBSTITUTE(C617," ","&lt;/s&gt;&lt;s&gt;") &amp; "&lt;/s&gt;&lt;/t&gt;", "//s"), _xlfn.SEQUENCE(4))))</f>
        <v>Duracell Ultra Alkaline Aa</v>
      </c>
      <c r="E617" t="str">
        <f t="shared" si="37"/>
        <v>Pcs</v>
      </c>
      <c r="F617" t="s">
        <v>4979</v>
      </c>
      <c r="G617" t="str">
        <f t="shared" si="38"/>
        <v>DisposableBatteries</v>
      </c>
      <c r="H617" s="7" t="str">
        <f t="array" aca="1" ref="H617" ca="1">_xlfn.TEXTJOIN("", TRUE, IF((ROW(INDIRECT("1:" &amp; LEN(G617)))&gt;1) * (CODE(MID(G617, ROW(INDIRECT("1:" &amp; LEN(G617))), 1))&gt;=65) * (CODE(MID(G617, ROW(INDIRECT("1:" &amp; LEN(G617))), 1))&lt;=90), " " &amp; MID(G617, ROW(INDIRECT("1:" &amp; LEN(G617))), 1), MID(G617, ROW(INDIRECT("1:" &amp; LEN(G617))), 1)))</f>
        <v>Disposable Batteries</v>
      </c>
      <c r="I617">
        <v>266</v>
      </c>
      <c r="J617">
        <v>315</v>
      </c>
      <c r="K617" s="1">
        <v>0.16</v>
      </c>
      <c r="L617">
        <v>4.5</v>
      </c>
      <c r="M617" s="4">
        <v>28030</v>
      </c>
      <c r="N617" t="s">
        <v>4980</v>
      </c>
      <c r="O617" t="str">
        <f t="shared" si="39"/>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v>
      </c>
      <c r="P617" t="s">
        <v>4981</v>
      </c>
      <c r="Q617" t="s">
        <v>4982</v>
      </c>
      <c r="R617" t="s">
        <v>4983</v>
      </c>
      <c r="S617" t="s">
        <v>4984</v>
      </c>
      <c r="T617" t="s">
        <v>4985</v>
      </c>
      <c r="U617" t="s">
        <v>4986</v>
      </c>
      <c r="V617" t="s">
        <v>4987</v>
      </c>
    </row>
    <row r="618" spans="1:22" x14ac:dyDescent="0.25">
      <c r="A618" t="s">
        <v>4988</v>
      </c>
      <c r="B618" t="s">
        <v>4989</v>
      </c>
      <c r="C618" t="str">
        <f t="shared" si="36"/>
        <v>Classmate Octane Neon- Blue Gel Pens(Pack of 5)|Smooth Writing Pen|Attractive body colour for Boys and Girls|Waterproof ink for smudge free writing|Preferred by Students for Exam|Study at home essential</v>
      </c>
      <c r="D618" t="str" cm="1">
        <f t="array" ref="D618">PROPER(_xlfn.TEXTJOIN(" ", TRUE, INDEX(_xlfn.FILTERXML("&lt;t&gt;&lt;s&gt;" &amp; SUBSTITUTE(C618," ","&lt;/s&gt;&lt;s&gt;") &amp; "&lt;/s&gt;&lt;/t&gt;", "//s"), _xlfn.SEQUENCE(4))))</f>
        <v>Classmate Octane Neon- Blue</v>
      </c>
      <c r="E618" t="str">
        <f t="shared" si="37"/>
        <v>of 5)|Smooth Writing Pen|Attractive body colour for Boys and Girls|Waterproof ink for smudge free writing|Preferred by Students for Exam|Study at home essential</v>
      </c>
      <c r="F618" t="s">
        <v>4990</v>
      </c>
      <c r="G618" t="str">
        <f t="shared" si="38"/>
        <v>GelInkRollerballPens</v>
      </c>
      <c r="H618" s="7" t="str">
        <f t="array" aca="1" ref="H618" ca="1">_xlfn.TEXTJOIN("", TRUE, IF((ROW(INDIRECT("1:" &amp; LEN(G618)))&gt;1) * (CODE(MID(G618, ROW(INDIRECT("1:" &amp; LEN(G618))), 1))&gt;=65) * (CODE(MID(G618, ROW(INDIRECT("1:" &amp; LEN(G618))), 1))&lt;=90), " " &amp; MID(G618, ROW(INDIRECT("1:" &amp; LEN(G618))), 1), MID(G618, ROW(INDIRECT("1:" &amp; LEN(G618))), 1)))</f>
        <v>Gel Ink Rollerball Pens</v>
      </c>
      <c r="I618">
        <v>50</v>
      </c>
      <c r="J618">
        <v>50</v>
      </c>
      <c r="K618" s="1">
        <v>0</v>
      </c>
      <c r="L618">
        <v>4.3</v>
      </c>
      <c r="M618" s="4">
        <v>5792</v>
      </c>
      <c r="N618" t="s">
        <v>4991</v>
      </c>
      <c r="O618" t="str">
        <f t="shared" si="39"/>
        <v>5 Vibrant Neon Body Color|Smooth And Fast Writing|Japanese Waterproof Ink|Country Of Origin: India</v>
      </c>
      <c r="P618" t="s">
        <v>4992</v>
      </c>
      <c r="Q618" t="s">
        <v>4993</v>
      </c>
      <c r="R618" t="s">
        <v>4994</v>
      </c>
      <c r="S618" t="s">
        <v>4995</v>
      </c>
      <c r="T618" t="s">
        <v>4996</v>
      </c>
      <c r="U618" t="s">
        <v>4997</v>
      </c>
      <c r="V618" t="s">
        <v>4998</v>
      </c>
    </row>
    <row r="619" spans="1:22" x14ac:dyDescent="0.25">
      <c r="A619" t="s">
        <v>4999</v>
      </c>
      <c r="B619" t="s">
        <v>5000</v>
      </c>
      <c r="C619" t="str">
        <f t="shared" si="36"/>
        <v>3M Scotch Double Sided Heavy Duty Tape(1m holds 4.5Kgs) for indoor hanging applications (Photo frames, Mirrors, Key Holders, Car Interiors, Extension Boards, Wall decoration, etc)(L: 3m, W: 24mm)</v>
      </c>
      <c r="D619" t="str" cm="1">
        <f t="array" ref="D619">PROPER(_xlfn.TEXTJOIN(" ", TRUE, INDEX(_xlfn.FILTERXML("&lt;t&gt;&lt;s&gt;" &amp; SUBSTITUTE(C619," ","&lt;/s&gt;&lt;s&gt;") &amp; "&lt;/s&gt;&lt;/t&gt;", "//s"), _xlfn.SEQUENCE(4))))</f>
        <v>3M Scotch Double Sided</v>
      </c>
      <c r="E619" t="str">
        <f t="shared" si="37"/>
        <v>Tape(1m holds 4.5Kgs) for indoor hanging applications (Photo frames, Mirrors, Key Holders, Car Interiors, Extension Boards, Wall decoration, etc)(L: 3m, W: 24mm)</v>
      </c>
      <c r="F619" t="s">
        <v>5001</v>
      </c>
      <c r="G619" t="str">
        <f t="shared" si="38"/>
        <v>Tape</v>
      </c>
      <c r="H619" s="7" t="str">
        <f t="array" aca="1" ref="H619" ca="1">_xlfn.TEXTJOIN("", TRUE, IF((ROW(INDIRECT("1:" &amp; LEN(G619)))&gt;1) * (CODE(MID(G619, ROW(INDIRECT("1:" &amp; LEN(G619))), 1))&gt;=65) * (CODE(MID(G619, ROW(INDIRECT("1:" &amp; LEN(G619))), 1))&lt;=90), " " &amp; MID(G619, ROW(INDIRECT("1:" &amp; LEN(G619))), 1), MID(G619, ROW(INDIRECT("1:" &amp; LEN(G619))), 1)))</f>
        <v>Tape</v>
      </c>
      <c r="I619">
        <v>130</v>
      </c>
      <c r="J619">
        <v>165</v>
      </c>
      <c r="K619" s="1">
        <v>0.21</v>
      </c>
      <c r="L619">
        <v>3.9</v>
      </c>
      <c r="M619" s="4">
        <v>14778</v>
      </c>
      <c r="N619" t="s">
        <v>5002</v>
      </c>
      <c r="O619" t="str">
        <f t="shared" si="39"/>
        <v>Sticks To Most Surfaces Includingwalls, Ceramic Tiles And Wood-Surfacesthat Are Clean, Dry And Smooth#.|A No-Mess Alternative To Glue Forlight-Duty Attaching Andmounting Tasks.|Ideal For Permanent Mounting Tasks.</v>
      </c>
      <c r="P619" t="s">
        <v>5003</v>
      </c>
      <c r="Q619" t="s">
        <v>5004</v>
      </c>
      <c r="R619" t="s">
        <v>5005</v>
      </c>
      <c r="S619" t="s">
        <v>5006</v>
      </c>
      <c r="T619" t="s">
        <v>5007</v>
      </c>
      <c r="U619" t="s">
        <v>5008</v>
      </c>
      <c r="V619" t="s">
        <v>5009</v>
      </c>
    </row>
    <row r="620" spans="1:22" x14ac:dyDescent="0.25">
      <c r="A620" t="s">
        <v>5010</v>
      </c>
      <c r="B620" t="s">
        <v>5011</v>
      </c>
      <c r="C620" t="str">
        <f t="shared" si="36"/>
        <v>boAt Bassheads 152 in Ear Wired Earphones with Mic(Active Black)</v>
      </c>
      <c r="D620" t="str" cm="1">
        <f t="array" ref="D620">PROPER(_xlfn.TEXTJOIN(" ", TRUE, INDEX(_xlfn.FILTERXML("&lt;t&gt;&lt;s&gt;" &amp; SUBSTITUTE(C620," ","&lt;/s&gt;&lt;s&gt;") &amp; "&lt;/s&gt;&lt;/t&gt;", "//s"), _xlfn.SEQUENCE(4))))</f>
        <v>Boat Bassheads 152 In</v>
      </c>
      <c r="E620" t="str">
        <f t="shared" si="37"/>
        <v>Earphones with Mic(Active Black)</v>
      </c>
      <c r="F620" t="s">
        <v>3025</v>
      </c>
      <c r="G620" t="str">
        <f t="shared" si="38"/>
        <v>In-Ear</v>
      </c>
      <c r="H620" s="7" t="str">
        <f t="array" aca="1" ref="H620" ca="1">_xlfn.TEXTJOIN("", TRUE, IF((ROW(INDIRECT("1:" &amp; LEN(G620)))&gt;1) * (CODE(MID(G620, ROW(INDIRECT("1:" &amp; LEN(G620))), 1))&gt;=65) * (CODE(MID(G620, ROW(INDIRECT("1:" &amp; LEN(G620))), 1))&lt;=90), " " &amp; MID(G620, ROW(INDIRECT("1:" &amp; LEN(G620))), 1), MID(G620, ROW(INDIRECT("1:" &amp; LEN(G620))), 1)))</f>
        <v>In- Ear</v>
      </c>
      <c r="I620">
        <v>449</v>
      </c>
      <c r="J620" s="2">
        <v>1290</v>
      </c>
      <c r="K620" s="1">
        <v>0.65</v>
      </c>
      <c r="L620">
        <v>4.0999999999999996</v>
      </c>
      <c r="M620" s="4">
        <v>91770</v>
      </c>
      <c r="N620" t="s">
        <v>5012</v>
      </c>
      <c r="O620" t="str">
        <f t="shared" si="39"/>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v>
      </c>
      <c r="P620" t="s">
        <v>5013</v>
      </c>
      <c r="Q620" t="s">
        <v>5014</v>
      </c>
      <c r="R620" t="s">
        <v>5015</v>
      </c>
      <c r="S620" t="s">
        <v>5016</v>
      </c>
      <c r="T620" t="s">
        <v>5017</v>
      </c>
      <c r="U620" t="s">
        <v>5018</v>
      </c>
      <c r="V620" t="s">
        <v>5019</v>
      </c>
    </row>
    <row r="621" spans="1:22" x14ac:dyDescent="0.25">
      <c r="A621" t="s">
        <v>3234</v>
      </c>
      <c r="B621" t="s">
        <v>3235</v>
      </c>
      <c r="C621" t="str">
        <f t="shared" si="36"/>
        <v>Fire-Boltt Visionary 1.78" AMOLED Bluetooth Calling Smartwatch with 368*448 Pixel Resolution 100+ Sports Mode, TWS Connection, Voice Assistance, SPO2 and Heart Rate Monitoring</v>
      </c>
      <c r="D621" t="str" cm="1">
        <f t="array" ref="D621">PROPER(_xlfn.TEXTJOIN(" ", TRUE, INDEX(_xlfn.FILTERXML("&lt;t&gt;&lt;s&gt;" &amp; SUBSTITUTE(C621," ","&lt;/s&gt;&lt;s&gt;") &amp; "&lt;/s&gt;&lt;/t&gt;", "//s"), _xlfn.SEQUENCE(4))))</f>
        <v>Fire-Boltt Visionary 1.78" Amoled</v>
      </c>
      <c r="E621" t="str">
        <f t="shared" si="37"/>
        <v>Smartwatch with 368*448 Pixel Resolution 100+ Sports Mode, TWS Connection, Voice Assistance, SPO2 and Heart Rate Monitoring</v>
      </c>
      <c r="F621" t="s">
        <v>2910</v>
      </c>
      <c r="G621" t="str">
        <f t="shared" si="38"/>
        <v>SmartWatches</v>
      </c>
      <c r="H621" s="7" t="str">
        <f t="array" aca="1" ref="H621" ca="1">_xlfn.TEXTJOIN("", TRUE, IF((ROW(INDIRECT("1:" &amp; LEN(G621)))&gt;1) * (CODE(MID(G621, ROW(INDIRECT("1:" &amp; LEN(G621))), 1))&gt;=65) * (CODE(MID(G621, ROW(INDIRECT("1:" &amp; LEN(G621))), 1))&lt;=90), " " &amp; MID(G621, ROW(INDIRECT("1:" &amp; LEN(G621))), 1), MID(G621, ROW(INDIRECT("1:" &amp; LEN(G621))), 1)))</f>
        <v>Smart Watches</v>
      </c>
      <c r="I621" s="2">
        <v>3999</v>
      </c>
      <c r="J621" s="2">
        <v>16999</v>
      </c>
      <c r="K621" s="1">
        <v>0.76</v>
      </c>
      <c r="L621">
        <v>4.3</v>
      </c>
      <c r="M621" s="4">
        <v>17162</v>
      </c>
      <c r="N621" t="s">
        <v>13044</v>
      </c>
      <c r="O621" t="str">
        <f t="shared" si="39"/>
        <v>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Contacts.;1.78" Amoled Display„Äë - Fire-Boltt Visionary Has A Premium 368*448 Pixel Resolution And 1.78" Amoled Display Which Comes With The Always On Feature.|Over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v>
      </c>
      <c r="P621" t="s">
        <v>3236</v>
      </c>
      <c r="Q621" t="s">
        <v>3237</v>
      </c>
      <c r="R621" t="s">
        <v>3238</v>
      </c>
      <c r="S621" t="s">
        <v>3239</v>
      </c>
      <c r="T621" t="s">
        <v>3240</v>
      </c>
      <c r="U621" t="s">
        <v>5020</v>
      </c>
      <c r="V621" t="s">
        <v>5021</v>
      </c>
    </row>
    <row r="622" spans="1:22" x14ac:dyDescent="0.25">
      <c r="A622" t="s">
        <v>5022</v>
      </c>
      <c r="B622" t="s">
        <v>5023</v>
      </c>
      <c r="C622" t="str">
        <f t="shared" si="36"/>
        <v>boAt BassHeads 122 Wired Earphones with Heavy Bass, Integrated Controls and Mic (Gun Metal)</v>
      </c>
      <c r="D622" t="str" cm="1">
        <f t="array" ref="D622">PROPER(_xlfn.TEXTJOIN(" ", TRUE, INDEX(_xlfn.FILTERXML("&lt;t&gt;&lt;s&gt;" &amp; SUBSTITUTE(C622," ","&lt;/s&gt;&lt;s&gt;") &amp; "&lt;/s&gt;&lt;/t&gt;", "//s"), _xlfn.SEQUENCE(4))))</f>
        <v>Boat Bassheads 122 Wired</v>
      </c>
      <c r="E622" t="str">
        <f t="shared" si="37"/>
        <v>Heavy Bass, Integrated Controls and Mic (Gun Metal)</v>
      </c>
      <c r="F622" t="s">
        <v>3025</v>
      </c>
      <c r="G622" t="str">
        <f t="shared" si="38"/>
        <v>In-Ear</v>
      </c>
      <c r="H622" s="7" t="str">
        <f t="array" aca="1" ref="H622" ca="1">_xlfn.TEXTJOIN("", TRUE, IF((ROW(INDIRECT("1:" &amp; LEN(G622)))&gt;1) * (CODE(MID(G622, ROW(INDIRECT("1:" &amp; LEN(G622))), 1))&gt;=65) * (CODE(MID(G622, ROW(INDIRECT("1:" &amp; LEN(G622))), 1))&lt;=90), " " &amp; MID(G622, ROW(INDIRECT("1:" &amp; LEN(G622))), 1), MID(G622, ROW(INDIRECT("1:" &amp; LEN(G622))), 1)))</f>
        <v>In- Ear</v>
      </c>
      <c r="I622">
        <v>399</v>
      </c>
      <c r="J622" s="2">
        <v>1290</v>
      </c>
      <c r="K622" s="1">
        <v>0.69</v>
      </c>
      <c r="L622">
        <v>4.2</v>
      </c>
      <c r="M622" s="4">
        <v>206</v>
      </c>
      <c r="N622" t="s">
        <v>5024</v>
      </c>
      <c r="O622" t="str">
        <f t="shared" si="39"/>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v>
      </c>
      <c r="P622" t="s">
        <v>5025</v>
      </c>
      <c r="Q622" t="s">
        <v>5026</v>
      </c>
      <c r="R622" t="s">
        <v>5027</v>
      </c>
      <c r="S622" t="s">
        <v>5028</v>
      </c>
      <c r="T622" t="s">
        <v>5029</v>
      </c>
      <c r="U622" t="s">
        <v>5030</v>
      </c>
      <c r="V622" t="s">
        <v>5031</v>
      </c>
    </row>
    <row r="623" spans="1:22" x14ac:dyDescent="0.25">
      <c r="A623" t="s">
        <v>5032</v>
      </c>
      <c r="B623" t="s">
        <v>5033</v>
      </c>
      <c r="C623" t="str">
        <f t="shared" si="36"/>
        <v>Dell USB Wireless Keyboard and Mouse Set- KM3322W, Anti-Fade and Spill-Resistant Keys, up to 36 Month Battery Life, 3Y Advance Exchange Warranty, Black</v>
      </c>
      <c r="D623" t="str" cm="1">
        <f t="array" ref="D623">PROPER(_xlfn.TEXTJOIN(" ", TRUE, INDEX(_xlfn.FILTERXML("&lt;t&gt;&lt;s&gt;" &amp; SUBSTITUTE(C623," ","&lt;/s&gt;&lt;s&gt;") &amp; "&lt;/s&gt;&lt;/t&gt;", "//s"), _xlfn.SEQUENCE(4))))</f>
        <v>Dell Usb Wireless Keyboard</v>
      </c>
      <c r="E623" t="str">
        <f t="shared" si="37"/>
        <v>Set- KM3322W, Anti-Fade and Spill-Resistant Keys, up to 36 Month Battery Life, 3Y Advance Exchange Warranty, Black</v>
      </c>
      <c r="F623" t="s">
        <v>5034</v>
      </c>
      <c r="G623" t="str">
        <f t="shared" si="38"/>
        <v>Keyboard&amp;MouseSets</v>
      </c>
      <c r="H623" s="7" t="str">
        <f t="array" aca="1" ref="H623" ca="1">_xlfn.TEXTJOIN("", TRUE, IF((ROW(INDIRECT("1:" &amp; LEN(G623)))&gt;1) * (CODE(MID(G623, ROW(INDIRECT("1:" &amp; LEN(G623))), 1))&gt;=65) * (CODE(MID(G623, ROW(INDIRECT("1:" &amp; LEN(G623))), 1))&lt;=90), " " &amp; MID(G623, ROW(INDIRECT("1:" &amp; LEN(G623))), 1), MID(G623, ROW(INDIRECT("1:" &amp; LEN(G623))), 1)))</f>
        <v>Keyboard&amp; Mouse Sets</v>
      </c>
      <c r="I623" s="2">
        <v>1399</v>
      </c>
      <c r="J623" s="2">
        <v>2498</v>
      </c>
      <c r="K623" s="1">
        <v>0.44</v>
      </c>
      <c r="L623">
        <v>4.2</v>
      </c>
      <c r="M623" s="4">
        <v>33717</v>
      </c>
      <c r="N623" t="s">
        <v>5035</v>
      </c>
      <c r="O623" t="str">
        <f t="shared" si="39"/>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v>
      </c>
      <c r="P623" t="s">
        <v>5036</v>
      </c>
      <c r="Q623" t="s">
        <v>5037</v>
      </c>
      <c r="R623" t="s">
        <v>5038</v>
      </c>
      <c r="S623" t="s">
        <v>5039</v>
      </c>
      <c r="T623" t="s">
        <v>5040</v>
      </c>
      <c r="U623" t="s">
        <v>5041</v>
      </c>
      <c r="V623" t="s">
        <v>5042</v>
      </c>
    </row>
    <row r="624" spans="1:22" x14ac:dyDescent="0.25">
      <c r="A624" t="s">
        <v>26</v>
      </c>
      <c r="B624" t="s">
        <v>27</v>
      </c>
      <c r="C624" t="str">
        <f t="shared" si="36"/>
        <v>Ambrane Unbreakable 60W 3A Fast Charging 1.5m Braided Type C Cable for Smartphones, Tablets, Laptops and other Type C devices, PD Technology, 480Mbps Data Sync, Quick Charge 3.0 (RCT15A, Black)</v>
      </c>
      <c r="D624" t="str" cm="1">
        <f t="array" ref="D624">PROPER(_xlfn.TEXTJOIN(" ", TRUE, INDEX(_xlfn.FILTERXML("&lt;t&gt;&lt;s&gt;" &amp; SUBSTITUTE(C624," ","&lt;/s&gt;&lt;s&gt;") &amp; "&lt;/s&gt;&lt;/t&gt;", "//s"), _xlfn.SEQUENCE(4))))</f>
        <v>Ambrane Unbreakable 60W 3A</v>
      </c>
      <c r="E624" t="str">
        <f t="shared" si="37"/>
        <v>1.5m Braided Type C Cable for Smartphones, Tablets, Laptops and other Type C devices, PD Technology, 480Mbps Data Sync, Quick Charge 3.0 (RCT15A, Black)</v>
      </c>
      <c r="F624" t="s">
        <v>17</v>
      </c>
      <c r="G624" t="str">
        <f t="shared" si="38"/>
        <v>USBCables</v>
      </c>
      <c r="H624" s="7" t="str">
        <f t="array" aca="1" ref="H624" ca="1">_xlfn.TEXTJOIN("", TRUE, IF((ROW(INDIRECT("1:" &amp; LEN(G624)))&gt;1) * (CODE(MID(G624, ROW(INDIRECT("1:" &amp; LEN(G624))), 1))&gt;=65) * (CODE(MID(G624, ROW(INDIRECT("1:" &amp; LEN(G624))), 1))&lt;=90), " " &amp; MID(G624, ROW(INDIRECT("1:" &amp; LEN(G624))), 1), MID(G624, ROW(INDIRECT("1:" &amp; LEN(G624))), 1)))</f>
        <v>U S B Cables</v>
      </c>
      <c r="I624">
        <v>199</v>
      </c>
      <c r="J624">
        <v>349</v>
      </c>
      <c r="K624" s="1">
        <v>0.43</v>
      </c>
      <c r="L624">
        <v>4</v>
      </c>
      <c r="M624" s="4">
        <v>43994</v>
      </c>
      <c r="N624" t="s">
        <v>28</v>
      </c>
      <c r="O624" t="str">
        <f t="shared" si="39"/>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624" t="s">
        <v>29</v>
      </c>
      <c r="Q624" t="s">
        <v>30</v>
      </c>
      <c r="R624" t="s">
        <v>31</v>
      </c>
      <c r="S624" t="s">
        <v>32</v>
      </c>
      <c r="T624" t="s">
        <v>33</v>
      </c>
      <c r="U624" t="s">
        <v>34</v>
      </c>
      <c r="V624" t="s">
        <v>5043</v>
      </c>
    </row>
    <row r="625" spans="1:22" x14ac:dyDescent="0.25">
      <c r="A625" t="s">
        <v>36</v>
      </c>
      <c r="B625" t="s">
        <v>37</v>
      </c>
      <c r="C625" t="str">
        <f t="shared" si="36"/>
        <v>Sounce Fast Phone Charging Cable and Data Sync USB Cable Compatible for iPhone 13, 12,11, X, 8, 7, 6, 5, iPad Air, Pro, Mini and iOS Devices</v>
      </c>
      <c r="D625" t="str" cm="1">
        <f t="array" ref="D625">PROPER(_xlfn.TEXTJOIN(" ", TRUE, INDEX(_xlfn.FILTERXML("&lt;t&gt;&lt;s&gt;" &amp; SUBSTITUTE(C625," ","&lt;/s&gt;&lt;s&gt;") &amp; "&lt;/s&gt;&lt;/t&gt;", "//s"), _xlfn.SEQUENCE(4))))</f>
        <v>Sounce Fast Phone Charging</v>
      </c>
      <c r="E625" t="str">
        <f t="shared" si="37"/>
        <v>Data Sync USB Cable Compatible for iPhone 13, 12,11, X, 8, 7, 6, 5, iPad Air, Pro, Mini and iOS Devices</v>
      </c>
      <c r="F625" t="s">
        <v>17</v>
      </c>
      <c r="G625" t="str">
        <f t="shared" si="38"/>
        <v>USBCables</v>
      </c>
      <c r="H625" s="7" t="str">
        <f t="array" aca="1" ref="H625" ca="1">_xlfn.TEXTJOIN("", TRUE, IF((ROW(INDIRECT("1:" &amp; LEN(G625)))&gt;1) * (CODE(MID(G625, ROW(INDIRECT("1:" &amp; LEN(G625))), 1))&gt;=65) * (CODE(MID(G625, ROW(INDIRECT("1:" &amp; LEN(G625))), 1))&lt;=90), " " &amp; MID(G625, ROW(INDIRECT("1:" &amp; LEN(G625))), 1), MID(G625, ROW(INDIRECT("1:" &amp; LEN(G625))), 1)))</f>
        <v>U S B Cables</v>
      </c>
      <c r="I625">
        <v>199</v>
      </c>
      <c r="J625">
        <v>999</v>
      </c>
      <c r="K625" s="1">
        <v>0.8</v>
      </c>
      <c r="L625">
        <v>3.9</v>
      </c>
      <c r="M625" s="4">
        <v>7928</v>
      </c>
      <c r="N625" t="s">
        <v>13017</v>
      </c>
      <c r="O625" t="str">
        <f t="shared" si="39"/>
        <v>Fast Charger&amp; Data Sync„Äë-With Built-In Safety Proctections And Four-Core Copper Wires Promote Maximum Signal Quality And Strength And Enhance Charging &amp; Data Transfer Speed With Up To 480 Mb/S Transferring Speed.| Compatibility„Äë-Compatible With Iphone 13, 12,11, X, 8, 7, 6, 5, Ipad Air, Pro, Mini &amp; Ios Devices.|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625" t="s">
        <v>38</v>
      </c>
      <c r="Q625" t="s">
        <v>39</v>
      </c>
      <c r="R625" t="s">
        <v>40</v>
      </c>
      <c r="S625" t="s">
        <v>41</v>
      </c>
      <c r="T625" t="s">
        <v>42</v>
      </c>
      <c r="U625" t="s">
        <v>43</v>
      </c>
      <c r="V625" t="s">
        <v>5044</v>
      </c>
    </row>
    <row r="626" spans="1:22" x14ac:dyDescent="0.25">
      <c r="A626" t="s">
        <v>3243</v>
      </c>
      <c r="B626" t="s">
        <v>3244</v>
      </c>
      <c r="C626" t="str">
        <f t="shared" si="36"/>
        <v>Noise ColorFit Pro 4 Advanced Bluetooth Calling Smart Watch with 1.72" TruView Display, Fully-Functional Digital Crown, 311 PPI, 60Hz Refresh Rate, 500 NITS Brightness (Charcoal Black)</v>
      </c>
      <c r="D626" t="str" cm="1">
        <f t="array" ref="D626">PROPER(_xlfn.TEXTJOIN(" ", TRUE, INDEX(_xlfn.FILTERXML("&lt;t&gt;&lt;s&gt;" &amp; SUBSTITUTE(C626," ","&lt;/s&gt;&lt;s&gt;") &amp; "&lt;/s&gt;&lt;/t&gt;", "//s"), _xlfn.SEQUENCE(4))))</f>
        <v>Noise Colorfit Pro 4</v>
      </c>
      <c r="E626" t="str">
        <f t="shared" si="37"/>
        <v>Calling Smart Watch with 1.72" TruView Display, Fully-Functional Digital Crown, 311 PPI, 60Hz Refresh Rate, 500 NITS Brightness (Charcoal Black)</v>
      </c>
      <c r="F626" t="s">
        <v>2910</v>
      </c>
      <c r="G626" t="str">
        <f t="shared" si="38"/>
        <v>SmartWatches</v>
      </c>
      <c r="H626" s="7" t="str">
        <f t="array" aca="1" ref="H626" ca="1">_xlfn.TEXTJOIN("", TRUE, IF((ROW(INDIRECT("1:" &amp; LEN(G626)))&gt;1) * (CODE(MID(G626, ROW(INDIRECT("1:" &amp; LEN(G626))), 1))&gt;=65) * (CODE(MID(G626, ROW(INDIRECT("1:" &amp; LEN(G626))), 1))&lt;=90), " " &amp; MID(G626, ROW(INDIRECT("1:" &amp; LEN(G626))), 1), MID(G626, ROW(INDIRECT("1:" &amp; LEN(G626))), 1)))</f>
        <v>Smart Watches</v>
      </c>
      <c r="I626" s="2">
        <v>2998</v>
      </c>
      <c r="J626" s="2">
        <v>5999</v>
      </c>
      <c r="K626" s="1">
        <v>0.5</v>
      </c>
      <c r="L626">
        <v>4.0999999999999996</v>
      </c>
      <c r="M626" s="4">
        <v>5179</v>
      </c>
      <c r="N626" t="s">
        <v>3245</v>
      </c>
      <c r="O626" t="str">
        <f t="shared" si="39"/>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v>
      </c>
      <c r="P626" t="s">
        <v>5045</v>
      </c>
      <c r="Q626" t="s">
        <v>5046</v>
      </c>
      <c r="R626" t="s">
        <v>5047</v>
      </c>
      <c r="S626" t="s">
        <v>5048</v>
      </c>
      <c r="T626" t="s">
        <v>5049</v>
      </c>
      <c r="U626" t="s">
        <v>5050</v>
      </c>
      <c r="V626" t="s">
        <v>5051</v>
      </c>
    </row>
    <row r="627" spans="1:22" x14ac:dyDescent="0.25">
      <c r="A627" t="s">
        <v>5052</v>
      </c>
      <c r="B627" t="s">
        <v>5053</v>
      </c>
      <c r="C627" t="str">
        <f t="shared" si="36"/>
        <v>Seagate Expansion 1TB External HDD - USB 3.0 for Windows and Mac with 3 yr Data Recovery Services, Portable Hard Drive (STKM1000400)</v>
      </c>
      <c r="D627" t="str" cm="1">
        <f t="array" ref="D627">PROPER(_xlfn.TEXTJOIN(" ", TRUE, INDEX(_xlfn.FILTERXML("&lt;t&gt;&lt;s&gt;" &amp; SUBSTITUTE(C627," ","&lt;/s&gt;&lt;s&gt;") &amp; "&lt;/s&gt;&lt;/t&gt;", "//s"), _xlfn.SEQUENCE(4))))</f>
        <v>Seagate Expansion 1Tb External</v>
      </c>
      <c r="E627" t="str">
        <f t="shared" si="37"/>
        <v>USB 3.0 for Windows and Mac with 3 yr Data Recovery Services, Portable Hard Drive (STKM1000400)</v>
      </c>
      <c r="F627" t="s">
        <v>5054</v>
      </c>
      <c r="G627" t="str">
        <f t="shared" si="38"/>
        <v>ExternalHardDisks</v>
      </c>
      <c r="H627" s="7" t="str">
        <f t="array" aca="1" ref="H627" ca="1">_xlfn.TEXTJOIN("", TRUE, IF((ROW(INDIRECT("1:" &amp; LEN(G627)))&gt;1) * (CODE(MID(G627, ROW(INDIRECT("1:" &amp; LEN(G627))), 1))&gt;=65) * (CODE(MID(G627, ROW(INDIRECT("1:" &amp; LEN(G627))), 1))&lt;=90), " " &amp; MID(G627, ROW(INDIRECT("1:" &amp; LEN(G627))), 1), MID(G627, ROW(INDIRECT("1:" &amp; LEN(G627))), 1)))</f>
        <v>External Hard Disks</v>
      </c>
      <c r="I627" s="2">
        <v>4098</v>
      </c>
      <c r="J627" s="2">
        <v>4999</v>
      </c>
      <c r="K627" s="1">
        <v>0.18</v>
      </c>
      <c r="L627">
        <v>4.5</v>
      </c>
      <c r="M627" s="4">
        <v>50810</v>
      </c>
      <c r="N627" t="s">
        <v>5055</v>
      </c>
      <c r="O627" t="str">
        <f t="shared" si="39"/>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v>
      </c>
      <c r="P627" t="s">
        <v>5056</v>
      </c>
      <c r="Q627" t="s">
        <v>5057</v>
      </c>
      <c r="R627" t="s">
        <v>5058</v>
      </c>
      <c r="S627" t="s">
        <v>5059</v>
      </c>
      <c r="T627" t="s">
        <v>5060</v>
      </c>
      <c r="U627" t="s">
        <v>5061</v>
      </c>
      <c r="V627" t="s">
        <v>5062</v>
      </c>
    </row>
    <row r="628" spans="1:22" x14ac:dyDescent="0.25">
      <c r="A628" t="s">
        <v>5063</v>
      </c>
      <c r="B628" t="s">
        <v>5064</v>
      </c>
      <c r="C628" t="str">
        <f t="shared" si="36"/>
        <v>HP w100 480P 30 FPS Digital Webcam with Built-in Mic, Plug and Play Setup, Wide-Angle View for Video Calling on Skype, Zoom, Microsoft Teams and Other Apps (Black)</v>
      </c>
      <c r="D628" t="str" cm="1">
        <f t="array" ref="D628">PROPER(_xlfn.TEXTJOIN(" ", TRUE, INDEX(_xlfn.FILTERXML("&lt;t&gt;&lt;s&gt;" &amp; SUBSTITUTE(C628," ","&lt;/s&gt;&lt;s&gt;") &amp; "&lt;/s&gt;&lt;/t&gt;", "//s"), _xlfn.SEQUENCE(4))))</f>
        <v>Hp W100 480P 30</v>
      </c>
      <c r="E628" t="str">
        <f t="shared" si="37"/>
        <v>Webcam with Built-in Mic, Plug and Play Setup, Wide-Angle View for Video Calling on Skype, Zoom, Microsoft Teams and Other Apps (Black)</v>
      </c>
      <c r="F628" t="s">
        <v>5065</v>
      </c>
      <c r="G628" t="str">
        <f t="shared" si="38"/>
        <v>VideoCameras</v>
      </c>
      <c r="H628" s="7" t="str">
        <f t="array" aca="1" ref="H628" ca="1">_xlfn.TEXTJOIN("", TRUE, IF((ROW(INDIRECT("1:" &amp; LEN(G628)))&gt;1) * (CODE(MID(G628, ROW(INDIRECT("1:" &amp; LEN(G628))), 1))&gt;=65) * (CODE(MID(G628, ROW(INDIRECT("1:" &amp; LEN(G628))), 1))&lt;=90), " " &amp; MID(G628, ROW(INDIRECT("1:" &amp; LEN(G628))), 1), MID(G628, ROW(INDIRECT("1:" &amp; LEN(G628))), 1)))</f>
        <v>Video Cameras</v>
      </c>
      <c r="I628">
        <v>499</v>
      </c>
      <c r="J628" s="2">
        <v>1999</v>
      </c>
      <c r="K628" s="1">
        <v>0.75</v>
      </c>
      <c r="L628">
        <v>3.7</v>
      </c>
      <c r="M628" s="4">
        <v>3369</v>
      </c>
      <c r="N628" t="s">
        <v>5066</v>
      </c>
      <c r="O628" t="str">
        <f t="shared" si="39"/>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v>
      </c>
      <c r="P628" t="s">
        <v>5067</v>
      </c>
      <c r="Q628" t="s">
        <v>5068</v>
      </c>
      <c r="R628" t="s">
        <v>5069</v>
      </c>
      <c r="S628" t="s">
        <v>5070</v>
      </c>
      <c r="T628" t="s">
        <v>5071</v>
      </c>
      <c r="U628" t="s">
        <v>5072</v>
      </c>
      <c r="V628" t="s">
        <v>5073</v>
      </c>
    </row>
    <row r="629" spans="1:22" x14ac:dyDescent="0.25">
      <c r="A629" t="s">
        <v>5074</v>
      </c>
      <c r="B629" t="s">
        <v>5075</v>
      </c>
      <c r="C629" t="str">
        <f t="shared" si="36"/>
        <v>ZEBRONICS Zeb-Dash Plus 2.4GHz High Precision Wireless Mouse with up to 1600 DPI, Power Saving Mode, Nano Receiver and Plug and Play Usage - USB</v>
      </c>
      <c r="D629" t="str" cm="1">
        <f t="array" ref="D629">PROPER(_xlfn.TEXTJOIN(" ", TRUE, INDEX(_xlfn.FILTERXML("&lt;t&gt;&lt;s&gt;" &amp; SUBSTITUTE(C629," ","&lt;/s&gt;&lt;s&gt;") &amp; "&lt;/s&gt;&lt;/t&gt;", "//s"), _xlfn.SEQUENCE(4))))</f>
        <v>Zebronics Zeb-Dash Plus 2.4Ghz</v>
      </c>
      <c r="E629" t="str">
        <f t="shared" si="37"/>
        <v>Wireless Mouse with up to 1600 DPI, Power Saving Mode, Nano Receiver and Plug and Play Usage - USB</v>
      </c>
      <c r="F629" t="s">
        <v>4777</v>
      </c>
      <c r="G629" t="str">
        <f t="shared" si="38"/>
        <v>Mice</v>
      </c>
      <c r="H629" s="7" t="str">
        <f t="array" aca="1" ref="H629" ca="1">_xlfn.TEXTJOIN("", TRUE, IF((ROW(INDIRECT("1:" &amp; LEN(G629)))&gt;1) * (CODE(MID(G629, ROW(INDIRECT("1:" &amp; LEN(G629))), 1))&gt;=65) * (CODE(MID(G629, ROW(INDIRECT("1:" &amp; LEN(G629))), 1))&lt;=90), " " &amp; MID(G629, ROW(INDIRECT("1:" &amp; LEN(G629))), 1), MID(G629, ROW(INDIRECT("1:" &amp; LEN(G629))), 1)))</f>
        <v>Mice</v>
      </c>
      <c r="I629">
        <v>299</v>
      </c>
      <c r="J629">
        <v>449</v>
      </c>
      <c r="K629" s="1">
        <v>0.33</v>
      </c>
      <c r="L629">
        <v>3.5</v>
      </c>
      <c r="M629" s="4">
        <v>11827</v>
      </c>
      <c r="N629" t="s">
        <v>5076</v>
      </c>
      <c r="O629" t="str">
        <f t="shared" si="39"/>
        <v>Design: Wireless Mouse With Ergonomic Form Factor|Buttons: 4 Buttons: Left/Right/Scroll Click/Dpi Switch|Receiver: Usb Nano Receiver|Features: 2.4Ghz High Precision Mouse With Power Saving Mode|Tracking: 800/1200/1600 Dpi Optical Sensor|Usage: Best For Laptop/Pc/Mac</v>
      </c>
      <c r="P629" t="s">
        <v>5077</v>
      </c>
      <c r="Q629" t="s">
        <v>5078</v>
      </c>
      <c r="R629" t="s">
        <v>5079</v>
      </c>
      <c r="S629" t="s">
        <v>5080</v>
      </c>
      <c r="T629" t="s">
        <v>5081</v>
      </c>
      <c r="U629" t="s">
        <v>5082</v>
      </c>
      <c r="V629" t="s">
        <v>5083</v>
      </c>
    </row>
    <row r="630" spans="1:22" x14ac:dyDescent="0.25">
      <c r="A630" t="s">
        <v>45</v>
      </c>
      <c r="B630" t="s">
        <v>46</v>
      </c>
      <c r="C630" t="str">
        <f t="shared" si="36"/>
        <v>boAt Deuce USB 300 2 in 1 Type-C and Micro USB Stress Resistant, Tangle-Free, Sturdy Cable with 3A Fast Charging and 480mbps Data Transmission, 10000+ Bends Lifespan and Extended 1.5m Length(Martian Red)</v>
      </c>
      <c r="D630" t="str" cm="1">
        <f t="array" ref="D630">PROPER(_xlfn.TEXTJOIN(" ", TRUE, INDEX(_xlfn.FILTERXML("&lt;t&gt;&lt;s&gt;" &amp; SUBSTITUTE(C630," ","&lt;/s&gt;&lt;s&gt;") &amp; "&lt;/s&gt;&lt;/t&gt;", "//s"), _xlfn.SEQUENCE(4))))</f>
        <v>Boat Deuce Usb 300</v>
      </c>
      <c r="E630" t="str">
        <f t="shared" si="37"/>
        <v>1 Type-C and Micro USB Stress Resistant, Tangle-Free, Sturdy Cable with 3A Fast Charging and 480mbps Data Transmission, 10000+ Bends Lifespan and Extended 1.5m Length(Martian Red)</v>
      </c>
      <c r="F630" t="s">
        <v>17</v>
      </c>
      <c r="G630" t="str">
        <f t="shared" si="38"/>
        <v>USBCables</v>
      </c>
      <c r="H630" s="7" t="str">
        <f t="array" aca="1" ref="H630" ca="1">_xlfn.TEXTJOIN("", TRUE, IF((ROW(INDIRECT("1:" &amp; LEN(G630)))&gt;1) * (CODE(MID(G630, ROW(INDIRECT("1:" &amp; LEN(G630))), 1))&gt;=65) * (CODE(MID(G630, ROW(INDIRECT("1:" &amp; LEN(G630))), 1))&lt;=90), " " &amp; MID(G630, ROW(INDIRECT("1:" &amp; LEN(G630))), 1), MID(G630, ROW(INDIRECT("1:" &amp; LEN(G630))), 1)))</f>
        <v>U S B Cables</v>
      </c>
      <c r="I630">
        <v>329</v>
      </c>
      <c r="J630">
        <v>699</v>
      </c>
      <c r="K630" s="1">
        <v>0.53</v>
      </c>
      <c r="L630">
        <v>4.2</v>
      </c>
      <c r="M630" s="4">
        <v>94364</v>
      </c>
      <c r="N630" t="s">
        <v>47</v>
      </c>
      <c r="O630" t="str">
        <f t="shared" si="39"/>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v>
      </c>
      <c r="P630" t="s">
        <v>48</v>
      </c>
      <c r="Q630" t="s">
        <v>49</v>
      </c>
      <c r="R630" t="s">
        <v>50</v>
      </c>
      <c r="S630" t="s">
        <v>51</v>
      </c>
      <c r="T630" t="s">
        <v>52</v>
      </c>
      <c r="U630" t="s">
        <v>5084</v>
      </c>
      <c r="V630" t="s">
        <v>5085</v>
      </c>
    </row>
    <row r="631" spans="1:22" x14ac:dyDescent="0.25">
      <c r="A631" t="s">
        <v>5086</v>
      </c>
      <c r="B631" t="s">
        <v>5087</v>
      </c>
      <c r="C631" t="str">
        <f t="shared" si="36"/>
        <v>Zebronics Zeb-Companion 107 USB Wireless Keyboard and Mouse Set with Nano Receiver (Black)</v>
      </c>
      <c r="D631" t="str" cm="1">
        <f t="array" ref="D631">PROPER(_xlfn.TEXTJOIN(" ", TRUE, INDEX(_xlfn.FILTERXML("&lt;t&gt;&lt;s&gt;" &amp; SUBSTITUTE(C631," ","&lt;/s&gt;&lt;s&gt;") &amp; "&lt;/s&gt;&lt;/t&gt;", "//s"), _xlfn.SEQUENCE(4))))</f>
        <v>Zebronics Zeb-Companion 107 Usb</v>
      </c>
      <c r="E631" t="str">
        <f t="shared" si="37"/>
        <v>and Mouse Set with Nano Receiver (Black)</v>
      </c>
      <c r="F631" t="s">
        <v>5034</v>
      </c>
      <c r="G631" t="str">
        <f t="shared" si="38"/>
        <v>Keyboard&amp;MouseSets</v>
      </c>
      <c r="H631" s="7" t="str">
        <f t="array" aca="1" ref="H631" ca="1">_xlfn.TEXTJOIN("", TRUE, IF((ROW(INDIRECT("1:" &amp; LEN(G631)))&gt;1) * (CODE(MID(G631, ROW(INDIRECT("1:" &amp; LEN(G631))), 1))&gt;=65) * (CODE(MID(G631, ROW(INDIRECT("1:" &amp; LEN(G631))), 1))&lt;=90), " " &amp; MID(G631, ROW(INDIRECT("1:" &amp; LEN(G631))), 1), MID(G631, ROW(INDIRECT("1:" &amp; LEN(G631))), 1)))</f>
        <v>Keyboard&amp; Mouse Sets</v>
      </c>
      <c r="I631">
        <v>699</v>
      </c>
      <c r="J631">
        <v>999</v>
      </c>
      <c r="K631" s="1">
        <v>0.3</v>
      </c>
      <c r="L631">
        <v>3.5</v>
      </c>
      <c r="M631" s="4">
        <v>15295</v>
      </c>
      <c r="N631" t="s">
        <v>5088</v>
      </c>
      <c r="O631" t="str">
        <f t="shared" si="39"/>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v>
      </c>
      <c r="P631" t="s">
        <v>5089</v>
      </c>
      <c r="Q631" t="s">
        <v>5090</v>
      </c>
      <c r="R631" t="s">
        <v>5091</v>
      </c>
      <c r="S631" t="s">
        <v>5092</v>
      </c>
      <c r="T631" t="s">
        <v>5093</v>
      </c>
      <c r="U631" t="s">
        <v>5094</v>
      </c>
      <c r="V631" t="s">
        <v>5095</v>
      </c>
    </row>
    <row r="632" spans="1:22" x14ac:dyDescent="0.25">
      <c r="A632" t="s">
        <v>5096</v>
      </c>
      <c r="B632" t="s">
        <v>5097</v>
      </c>
      <c r="C632" t="str">
        <f t="shared" si="36"/>
        <v>SYVO WT 3130 Aluminum Tripod (133CM), Universal Lightweight Tripod with Mobile Phone Holder Mount and Carry Bag for All Smart Phones, Gopro, Cameras - Brown</v>
      </c>
      <c r="D632" t="str" cm="1">
        <f t="array" ref="D632">PROPER(_xlfn.TEXTJOIN(" ", TRUE, INDEX(_xlfn.FILTERXML("&lt;t&gt;&lt;s&gt;" &amp; SUBSTITUTE(C632," ","&lt;/s&gt;&lt;s&gt;") &amp; "&lt;/s&gt;&lt;/t&gt;", "//s"), _xlfn.SEQUENCE(4))))</f>
        <v>Syvo Wt 3130 Aluminum</v>
      </c>
      <c r="E632" t="str">
        <f t="shared" si="37"/>
        <v>Universal Lightweight Tripod with Mobile Phone Holder Mount and Carry Bag for All Smart Phones, Gopro, Cameras - Brown</v>
      </c>
      <c r="F632" t="s">
        <v>5098</v>
      </c>
      <c r="G632" t="str">
        <f t="shared" si="38"/>
        <v>Tabletop&amp;TravelTripods</v>
      </c>
      <c r="H632" s="7" t="str">
        <f t="array" aca="1" ref="H632" ca="1">_xlfn.TEXTJOIN("", TRUE, IF((ROW(INDIRECT("1:" &amp; LEN(G632)))&gt;1) * (CODE(MID(G632, ROW(INDIRECT("1:" &amp; LEN(G632))), 1))&gt;=65) * (CODE(MID(G632, ROW(INDIRECT("1:" &amp; LEN(G632))), 1))&lt;=90), " " &amp; MID(G632, ROW(INDIRECT("1:" &amp; LEN(G632))), 1), MID(G632, ROW(INDIRECT("1:" &amp; LEN(G632))), 1)))</f>
        <v>Tabletop&amp; Travel Tripods</v>
      </c>
      <c r="I632">
        <v>799</v>
      </c>
      <c r="J632" s="2">
        <v>3990</v>
      </c>
      <c r="K632" s="1">
        <v>0.8</v>
      </c>
      <c r="L632">
        <v>4.3</v>
      </c>
      <c r="M632" s="4">
        <v>27139</v>
      </c>
      <c r="N632" t="s">
        <v>5099</v>
      </c>
      <c r="O632" t="str">
        <f t="shared" si="39"/>
        <v>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v>
      </c>
      <c r="P632" t="s">
        <v>5100</v>
      </c>
      <c r="Q632" t="s">
        <v>5101</v>
      </c>
      <c r="R632" t="s">
        <v>5102</v>
      </c>
      <c r="S632" t="s">
        <v>5103</v>
      </c>
      <c r="T632" t="s">
        <v>5104</v>
      </c>
      <c r="U632" t="s">
        <v>5105</v>
      </c>
      <c r="V632" t="s">
        <v>5106</v>
      </c>
    </row>
    <row r="633" spans="1:22" x14ac:dyDescent="0.25">
      <c r="A633" t="s">
        <v>5107</v>
      </c>
      <c r="B633" t="s">
        <v>5108</v>
      </c>
      <c r="C633" t="str">
        <f t="shared" si="36"/>
        <v>Boult Audio Airbass Z20 True Wireless, 40H Battery Life, Zen ENC Mic, Type-C Lightning Boult Fast Charging (10Mins=100Mins), BoomX Tech Bass, ENC, IPX5 in Ear Earbuds with mic (Green)</v>
      </c>
      <c r="D633" t="str" cm="1">
        <f t="array" ref="D633">PROPER(_xlfn.TEXTJOIN(" ", TRUE, INDEX(_xlfn.FILTERXML("&lt;t&gt;&lt;s&gt;" &amp; SUBSTITUTE(C633," ","&lt;/s&gt;&lt;s&gt;") &amp; "&lt;/s&gt;&lt;/t&gt;", "//s"), _xlfn.SEQUENCE(4))))</f>
        <v>Boult Audio Airbass Z20</v>
      </c>
      <c r="E633" t="str">
        <f t="shared" si="37"/>
        <v>40H Battery Life, Zen ENC Mic, Type-C Lightning Boult Fast Charging (10Mins=100Mins), BoomX Tech Bass, ENC, IPX5 in Ear Earbuds with mic (Green)</v>
      </c>
      <c r="F633" t="s">
        <v>3025</v>
      </c>
      <c r="G633" t="str">
        <f t="shared" si="38"/>
        <v>In-Ear</v>
      </c>
      <c r="H633" s="7" t="str">
        <f t="array" aca="1" ref="H633" ca="1">_xlfn.TEXTJOIN("", TRUE, IF((ROW(INDIRECT("1:" &amp; LEN(G633)))&gt;1) * (CODE(MID(G633, ROW(INDIRECT("1:" &amp; LEN(G633))), 1))&gt;=65) * (CODE(MID(G633, ROW(INDIRECT("1:" &amp; LEN(G633))), 1))&lt;=90), " " &amp; MID(G633, ROW(INDIRECT("1:" &amp; LEN(G633))), 1), MID(G633, ROW(INDIRECT("1:" &amp; LEN(G633))), 1)))</f>
        <v>In- Ear</v>
      </c>
      <c r="I633" s="2">
        <v>1399</v>
      </c>
      <c r="J633" s="2">
        <v>5499</v>
      </c>
      <c r="K633" s="1">
        <v>0.75</v>
      </c>
      <c r="L633">
        <v>3.9</v>
      </c>
      <c r="M633" s="4">
        <v>9504</v>
      </c>
      <c r="N633" t="s">
        <v>5109</v>
      </c>
      <c r="O633" t="str">
        <f t="shared" si="39"/>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v>
      </c>
      <c r="P633" t="s">
        <v>5110</v>
      </c>
      <c r="Q633" t="s">
        <v>5111</v>
      </c>
      <c r="R633" t="s">
        <v>5112</v>
      </c>
      <c r="S633" t="s">
        <v>5113</v>
      </c>
      <c r="T633" t="s">
        <v>5114</v>
      </c>
      <c r="U633" t="s">
        <v>5115</v>
      </c>
      <c r="V633" t="s">
        <v>5116</v>
      </c>
    </row>
    <row r="634" spans="1:22" x14ac:dyDescent="0.25">
      <c r="A634" t="s">
        <v>55</v>
      </c>
      <c r="B634" t="s">
        <v>56</v>
      </c>
      <c r="C634" t="str">
        <f t="shared" si="36"/>
        <v>Portronics Konnect L 1.2M Fast Charging 3A 8 Pin USB Cable with Charge and Sync Function for iPhone, iPad (Grey)</v>
      </c>
      <c r="D634" t="str" cm="1">
        <f t="array" ref="D634">PROPER(_xlfn.TEXTJOIN(" ", TRUE, INDEX(_xlfn.FILTERXML("&lt;t&gt;&lt;s&gt;" &amp; SUBSTITUTE(C634," ","&lt;/s&gt;&lt;s&gt;") &amp; "&lt;/s&gt;&lt;/t&gt;", "//s"), _xlfn.SEQUENCE(4))))</f>
        <v>Portronics Konnect L 1.2M</v>
      </c>
      <c r="E634" t="str">
        <f t="shared" si="37"/>
        <v>3A 8 Pin USB Cable with Charge and Sync Function for iPhone, iPad (Grey)</v>
      </c>
      <c r="F634" t="s">
        <v>17</v>
      </c>
      <c r="G634" t="str">
        <f t="shared" si="38"/>
        <v>USBCables</v>
      </c>
      <c r="H634" s="7" t="str">
        <f t="array" aca="1" ref="H634" ca="1">_xlfn.TEXTJOIN("", TRUE, IF((ROW(INDIRECT("1:" &amp; LEN(G634)))&gt;1) * (CODE(MID(G634, ROW(INDIRECT("1:" &amp; LEN(G634))), 1))&gt;=65) * (CODE(MID(G634, ROW(INDIRECT("1:" &amp; LEN(G634))), 1))&lt;=90), " " &amp; MID(G634, ROW(INDIRECT("1:" &amp; LEN(G634))), 1), MID(G634, ROW(INDIRECT("1:" &amp; LEN(G634))), 1)))</f>
        <v>U S B Cables</v>
      </c>
      <c r="I634">
        <v>154</v>
      </c>
      <c r="J634">
        <v>399</v>
      </c>
      <c r="K634" s="1">
        <v>0.61</v>
      </c>
      <c r="L634">
        <v>4.2</v>
      </c>
      <c r="M634" s="4">
        <v>16905</v>
      </c>
      <c r="N634" t="s">
        <v>57</v>
      </c>
      <c r="O634" t="str">
        <f t="shared" si="39"/>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634" t="s">
        <v>58</v>
      </c>
      <c r="Q634" t="s">
        <v>59</v>
      </c>
      <c r="R634" t="s">
        <v>60</v>
      </c>
      <c r="S634" t="s">
        <v>61</v>
      </c>
      <c r="T634" t="s">
        <v>12914</v>
      </c>
      <c r="U634" t="s">
        <v>5117</v>
      </c>
      <c r="V634" t="s">
        <v>5118</v>
      </c>
    </row>
    <row r="635" spans="1:22" x14ac:dyDescent="0.25">
      <c r="A635" t="s">
        <v>5119</v>
      </c>
      <c r="B635" t="s">
        <v>5120</v>
      </c>
      <c r="C635" t="str">
        <f t="shared" si="36"/>
        <v>SanDisk Ultra Flair 64GB USB 3.0 Pen Drive, Multicolor</v>
      </c>
      <c r="D635" t="str" cm="1">
        <f t="array" ref="D635">PROPER(_xlfn.TEXTJOIN(" ", TRUE, INDEX(_xlfn.FILTERXML("&lt;t&gt;&lt;s&gt;" &amp; SUBSTITUTE(C635," ","&lt;/s&gt;&lt;s&gt;") &amp; "&lt;/s&gt;&lt;/t&gt;", "//s"), _xlfn.SEQUENCE(4))))</f>
        <v>Sandisk Ultra Flair 64Gb</v>
      </c>
      <c r="E635" t="str">
        <f t="shared" si="37"/>
        <v>Pen Drive, Multicolor</v>
      </c>
      <c r="F635" t="s">
        <v>4766</v>
      </c>
      <c r="G635" t="str">
        <f t="shared" si="38"/>
        <v>PenDrives</v>
      </c>
      <c r="H635" s="7" t="str">
        <f t="array" aca="1" ref="H635" ca="1">_xlfn.TEXTJOIN("", TRUE, IF((ROW(INDIRECT("1:" &amp; LEN(G635)))&gt;1) * (CODE(MID(G635, ROW(INDIRECT("1:" &amp; LEN(G635))), 1))&gt;=65) * (CODE(MID(G635, ROW(INDIRECT("1:" &amp; LEN(G635))), 1))&lt;=90), " " &amp; MID(G635, ROW(INDIRECT("1:" &amp; LEN(G635))), 1), MID(G635, ROW(INDIRECT("1:" &amp; LEN(G635))), 1)))</f>
        <v>Pen Drives</v>
      </c>
      <c r="I635">
        <v>519</v>
      </c>
      <c r="J635" s="2">
        <v>1350</v>
      </c>
      <c r="K635" s="1">
        <v>0.62</v>
      </c>
      <c r="L635">
        <v>4.3</v>
      </c>
      <c r="M635" s="4">
        <v>30058</v>
      </c>
      <c r="N635" t="s">
        <v>5121</v>
      </c>
      <c r="O635" t="str">
        <f t="shared" si="39"/>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v>
      </c>
      <c r="P635" t="s">
        <v>5122</v>
      </c>
      <c r="Q635" t="s">
        <v>5123</v>
      </c>
      <c r="R635" t="s">
        <v>5124</v>
      </c>
      <c r="S635" t="s">
        <v>5125</v>
      </c>
      <c r="T635" t="s">
        <v>5126</v>
      </c>
      <c r="U635" t="s">
        <v>5127</v>
      </c>
      <c r="V635" t="s">
        <v>5128</v>
      </c>
    </row>
    <row r="636" spans="1:22" x14ac:dyDescent="0.25">
      <c r="A636" t="s">
        <v>3371</v>
      </c>
      <c r="B636" t="s">
        <v>3372</v>
      </c>
      <c r="C636" t="str">
        <f t="shared" si="36"/>
        <v>boAt Xtend Smartwatch with Alexa Built-in, 1.69‚Äù HD Display, Multiple Watch Faces, Stress Monitor, Heart and SpO2 Monitoring, 14 Sports Modes, Sleep Monitor, 5 ATM and 7 Days Battery(Charcoal Black)</v>
      </c>
      <c r="D636" t="str" cm="1">
        <f t="array" ref="D636">PROPER(_xlfn.TEXTJOIN(" ", TRUE, INDEX(_xlfn.FILTERXML("&lt;t&gt;&lt;s&gt;" &amp; SUBSTITUTE(C636," ","&lt;/s&gt;&lt;s&gt;") &amp; "&lt;/s&gt;&lt;/t&gt;", "//s"), _xlfn.SEQUENCE(4))))</f>
        <v>Boat Xtend Smartwatch With</v>
      </c>
      <c r="E636" t="str">
        <f t="shared" si="37"/>
        <v>1.69‚Äù HD Display, Multiple Watch Faces, Stress Monitor, Heart and SpO2 Monitoring, 14 Sports Modes, Sleep Monitor, 5 ATM and 7 Days Battery(Charcoal Black)</v>
      </c>
      <c r="F636" t="s">
        <v>2910</v>
      </c>
      <c r="G636" t="str">
        <f t="shared" si="38"/>
        <v>SmartWatches</v>
      </c>
      <c r="H636" s="7" t="str">
        <f t="array" aca="1" ref="H636" ca="1">_xlfn.TEXTJOIN("", TRUE, IF((ROW(INDIRECT("1:" &amp; LEN(G636)))&gt;1) * (CODE(MID(G636, ROW(INDIRECT("1:" &amp; LEN(G636))), 1))&gt;=65) * (CODE(MID(G636, ROW(INDIRECT("1:" &amp; LEN(G636))), 1))&lt;=90), " " &amp; MID(G636, ROW(INDIRECT("1:" &amp; LEN(G636))), 1), MID(G636, ROW(INDIRECT("1:" &amp; LEN(G636))), 1)))</f>
        <v>Smart Watches</v>
      </c>
      <c r="I636" s="2">
        <v>2299</v>
      </c>
      <c r="J636" s="2">
        <v>7990</v>
      </c>
      <c r="K636" s="1">
        <v>0.71</v>
      </c>
      <c r="L636">
        <v>4.2</v>
      </c>
      <c r="M636" s="4">
        <v>69619</v>
      </c>
      <c r="N636" t="s">
        <v>3373</v>
      </c>
      <c r="O636" t="str">
        <f t="shared" si="39"/>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v>
      </c>
      <c r="P636" t="s">
        <v>3374</v>
      </c>
      <c r="Q636" t="s">
        <v>3375</v>
      </c>
      <c r="R636" t="s">
        <v>3376</v>
      </c>
      <c r="S636" t="s">
        <v>3377</v>
      </c>
      <c r="T636" t="s">
        <v>3378</v>
      </c>
      <c r="U636" t="s">
        <v>5129</v>
      </c>
      <c r="V636" t="s">
        <v>5130</v>
      </c>
    </row>
    <row r="637" spans="1:22" x14ac:dyDescent="0.25">
      <c r="A637" t="s">
        <v>3381</v>
      </c>
      <c r="B637" t="s">
        <v>3382</v>
      </c>
      <c r="C637" t="str">
        <f t="shared" si="36"/>
        <v>Tygot Bluetooth Extendable Selfie Sticks with Wireless Remote and Tripod Stand, 3-in-1 Multifunctional Selfie Stick with Tripod Stand Compatible with iPhone OnePlus Samsung Oppo Vivo and All Phones</v>
      </c>
      <c r="D637" t="str" cm="1">
        <f t="array" ref="D637">PROPER(_xlfn.TEXTJOIN(" ", TRUE, INDEX(_xlfn.FILTERXML("&lt;t&gt;&lt;s&gt;" &amp; SUBSTITUTE(C637," ","&lt;/s&gt;&lt;s&gt;") &amp; "&lt;/s&gt;&lt;/t&gt;", "//s"), _xlfn.SEQUENCE(4))))</f>
        <v>Tygot Bluetooth Extendable Selfie</v>
      </c>
      <c r="E637" t="str">
        <f t="shared" si="37"/>
        <v>Wireless Remote and Tripod Stand, 3-in-1 Multifunctional Selfie Stick with Tripod Stand Compatible with iPhone OnePlus Samsung Oppo Vivo and All Phones</v>
      </c>
      <c r="F637" t="s">
        <v>3383</v>
      </c>
      <c r="G637" t="str">
        <f t="shared" si="38"/>
        <v>SelfieSticks</v>
      </c>
      <c r="H637" s="7" t="str">
        <f t="array" aca="1" ref="H637" ca="1">_xlfn.TEXTJOIN("", TRUE, IF((ROW(INDIRECT("1:" &amp; LEN(G637)))&gt;1) * (CODE(MID(G637, ROW(INDIRECT("1:" &amp; LEN(G637))), 1))&gt;=65) * (CODE(MID(G637, ROW(INDIRECT("1:" &amp; LEN(G637))), 1))&lt;=90), " " &amp; MID(G637, ROW(INDIRECT("1:" &amp; LEN(G637))), 1), MID(G637, ROW(INDIRECT("1:" &amp; LEN(G637))), 1)))</f>
        <v>Selfie Sticks</v>
      </c>
      <c r="I637">
        <v>399</v>
      </c>
      <c r="J637" s="2">
        <v>1999</v>
      </c>
      <c r="K637" s="1">
        <v>0.8</v>
      </c>
      <c r="L637">
        <v>4</v>
      </c>
      <c r="M637" s="4">
        <v>3382</v>
      </c>
      <c r="N637" t="s">
        <v>3384</v>
      </c>
      <c r="O637" t="str">
        <f t="shared" si="39"/>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v>
      </c>
      <c r="P637" t="s">
        <v>3385</v>
      </c>
      <c r="Q637" t="s">
        <v>3386</v>
      </c>
      <c r="R637" t="s">
        <v>3387</v>
      </c>
      <c r="S637" t="s">
        <v>3388</v>
      </c>
      <c r="T637" t="s">
        <v>12928</v>
      </c>
      <c r="U637" t="s">
        <v>5131</v>
      </c>
      <c r="V637" t="s">
        <v>5132</v>
      </c>
    </row>
    <row r="638" spans="1:22" x14ac:dyDescent="0.25">
      <c r="A638" t="s">
        <v>5133</v>
      </c>
      <c r="B638" t="s">
        <v>5134</v>
      </c>
      <c r="C638" t="str">
        <f t="shared" si="36"/>
        <v>boAt Rockerz 330 in-Ear Bluetooth Neckband with Upto 30 Hours Playtime, ASAP Charge, Signature Sound, Dual Pairing and IPX5 with Mic (Active Black)</v>
      </c>
      <c r="D638" t="str" cm="1">
        <f t="array" ref="D638">PROPER(_xlfn.TEXTJOIN(" ", TRUE, INDEX(_xlfn.FILTERXML("&lt;t&gt;&lt;s&gt;" &amp; SUBSTITUTE(C638," ","&lt;/s&gt;&lt;s&gt;") &amp; "&lt;/s&gt;&lt;/t&gt;", "//s"), _xlfn.SEQUENCE(4))))</f>
        <v>Boat Rockerz 330 In-Ear</v>
      </c>
      <c r="E638" t="str">
        <f t="shared" si="37"/>
        <v>with Upto 30 Hours Playtime, ASAP Charge, Signature Sound, Dual Pairing and IPX5 with Mic (Active Black)</v>
      </c>
      <c r="F638" t="s">
        <v>3025</v>
      </c>
      <c r="G638" t="str">
        <f t="shared" si="38"/>
        <v>In-Ear</v>
      </c>
      <c r="H638" s="7" t="str">
        <f t="array" aca="1" ref="H638" ca="1">_xlfn.TEXTJOIN("", TRUE, IF((ROW(INDIRECT("1:" &amp; LEN(G638)))&gt;1) * (CODE(MID(G638, ROW(INDIRECT("1:" &amp; LEN(G638))), 1))&gt;=65) * (CODE(MID(G638, ROW(INDIRECT("1:" &amp; LEN(G638))), 1))&lt;=90), " " &amp; MID(G638, ROW(INDIRECT("1:" &amp; LEN(G638))), 1), MID(G638, ROW(INDIRECT("1:" &amp; LEN(G638))), 1)))</f>
        <v>In- Ear</v>
      </c>
      <c r="I638" s="2">
        <v>1499</v>
      </c>
      <c r="J638" s="2">
        <v>3990</v>
      </c>
      <c r="K638" s="1">
        <v>0.62</v>
      </c>
      <c r="L638">
        <v>4.0999999999999996</v>
      </c>
      <c r="M638" s="4">
        <v>109864</v>
      </c>
      <c r="N638" t="s">
        <v>5135</v>
      </c>
      <c r="O638" t="str">
        <f t="shared" si="39"/>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v>
      </c>
      <c r="P638" t="s">
        <v>5136</v>
      </c>
      <c r="Q638" t="s">
        <v>5137</v>
      </c>
      <c r="R638" t="s">
        <v>5138</v>
      </c>
      <c r="S638" t="s">
        <v>5139</v>
      </c>
      <c r="T638" t="s">
        <v>5140</v>
      </c>
      <c r="U638" t="s">
        <v>5141</v>
      </c>
      <c r="V638" t="s">
        <v>5142</v>
      </c>
    </row>
    <row r="639" spans="1:22" x14ac:dyDescent="0.25">
      <c r="A639" t="s">
        <v>5143</v>
      </c>
      <c r="B639" t="s">
        <v>5144</v>
      </c>
      <c r="C639" t="str">
        <f t="shared" si="36"/>
        <v>Casio FX-991ES Plus-2nd Edition Scientific Calculator, Black</v>
      </c>
      <c r="D639" t="str" cm="1">
        <f t="array" ref="D639">PROPER(_xlfn.TEXTJOIN(" ", TRUE, INDEX(_xlfn.FILTERXML("&lt;t&gt;&lt;s&gt;" &amp; SUBSTITUTE(C639," ","&lt;/s&gt;&lt;s&gt;") &amp; "&lt;/s&gt;&lt;/t&gt;", "//s"), _xlfn.SEQUENCE(4))))</f>
        <v>Casio Fx-991Es Plus-2Nd Edition</v>
      </c>
      <c r="E639" t="str">
        <f t="shared" si="37"/>
        <v>Black</v>
      </c>
      <c r="F639" t="s">
        <v>5145</v>
      </c>
      <c r="G639" t="str">
        <f t="shared" si="38"/>
        <v>Scientific</v>
      </c>
      <c r="H639" s="7" t="str">
        <f t="array" aca="1" ref="H639" ca="1">_xlfn.TEXTJOIN("", TRUE, IF((ROW(INDIRECT("1:" &amp; LEN(G639)))&gt;1) * (CODE(MID(G639, ROW(INDIRECT("1:" &amp; LEN(G639))), 1))&gt;=65) * (CODE(MID(G639, ROW(INDIRECT("1:" &amp; LEN(G639))), 1))&lt;=90), " " &amp; MID(G639, ROW(INDIRECT("1:" &amp; LEN(G639))), 1), MID(G639, ROW(INDIRECT("1:" &amp; LEN(G639))), 1)))</f>
        <v>Scientific</v>
      </c>
      <c r="I639" s="2">
        <v>1295</v>
      </c>
      <c r="J639" s="2">
        <v>1295</v>
      </c>
      <c r="K639" s="1">
        <v>0</v>
      </c>
      <c r="L639">
        <v>4.5</v>
      </c>
      <c r="M639" s="4">
        <v>5760</v>
      </c>
      <c r="N639" t="s">
        <v>5146</v>
      </c>
      <c r="O639" t="str">
        <f t="shared" si="39"/>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v>
      </c>
      <c r="P639" t="s">
        <v>5147</v>
      </c>
      <c r="Q639" t="s">
        <v>5148</v>
      </c>
      <c r="R639" t="s">
        <v>5149</v>
      </c>
      <c r="S639" t="s">
        <v>5150</v>
      </c>
      <c r="T639" t="s">
        <v>12936</v>
      </c>
      <c r="U639" t="s">
        <v>5151</v>
      </c>
      <c r="V639" t="s">
        <v>5152</v>
      </c>
    </row>
    <row r="640" spans="1:22" x14ac:dyDescent="0.25">
      <c r="A640" t="s">
        <v>5153</v>
      </c>
      <c r="B640" t="s">
        <v>5154</v>
      </c>
      <c r="C640" t="str">
        <f t="shared" si="36"/>
        <v>TP-Link AC750 Wifi Range Extender | Up to 750Mbps | Dual Band WiFi Extender, Repeater, Wifi Signal Booster, Access Point| Easy Set-Up | Extends Wifi to Smart Home and Alexa Devices (RE200)</v>
      </c>
      <c r="D640" t="str" cm="1">
        <f t="array" ref="D640">PROPER(_xlfn.TEXTJOIN(" ", TRUE, INDEX(_xlfn.FILTERXML("&lt;t&gt;&lt;s&gt;" &amp; SUBSTITUTE(C640," ","&lt;/s&gt;&lt;s&gt;") &amp; "&lt;/s&gt;&lt;/t&gt;", "//s"), _xlfn.SEQUENCE(4))))</f>
        <v>Tp-Link Ac750 Wifi Range</v>
      </c>
      <c r="E640" t="str">
        <f t="shared" si="37"/>
        <v>Up to 750Mbps | Dual Band WiFi Extender, Repeater, Wifi Signal Booster, Access Point| Easy Set-Up | Extends Wifi to Smart Home and Alexa Devices (RE200)</v>
      </c>
      <c r="F640" t="s">
        <v>5155</v>
      </c>
      <c r="G640" t="str">
        <f t="shared" si="38"/>
        <v>Repeaters&amp;Extenders</v>
      </c>
      <c r="H640" s="7" t="str">
        <f t="array" aca="1" ref="H640" ca="1">_xlfn.TEXTJOIN("", TRUE, IF((ROW(INDIRECT("1:" &amp; LEN(G640)))&gt;1) * (CODE(MID(G640, ROW(INDIRECT("1:" &amp; LEN(G640))), 1))&gt;=65) * (CODE(MID(G640, ROW(INDIRECT("1:" &amp; LEN(G640))), 1))&lt;=90), " " &amp; MID(G640, ROW(INDIRECT("1:" &amp; LEN(G640))), 1), MID(G640, ROW(INDIRECT("1:" &amp; LEN(G640))), 1)))</f>
        <v>Repeaters&amp; Extenders</v>
      </c>
      <c r="I640" s="2">
        <v>1889</v>
      </c>
      <c r="J640" s="2">
        <v>5499</v>
      </c>
      <c r="K640" s="1">
        <v>0.66</v>
      </c>
      <c r="L640">
        <v>4.2</v>
      </c>
      <c r="M640" s="4">
        <v>49551</v>
      </c>
      <c r="N640" t="s">
        <v>5156</v>
      </c>
      <c r="O640" t="str">
        <f t="shared" si="39"/>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v>
      </c>
      <c r="P640" t="s">
        <v>5157</v>
      </c>
      <c r="Q640" t="s">
        <v>5158</v>
      </c>
      <c r="R640" t="s">
        <v>5159</v>
      </c>
      <c r="S640" t="s">
        <v>5160</v>
      </c>
      <c r="T640" t="s">
        <v>5161</v>
      </c>
      <c r="U640" t="s">
        <v>5162</v>
      </c>
      <c r="V640" t="s">
        <v>5163</v>
      </c>
    </row>
    <row r="641" spans="1:22" x14ac:dyDescent="0.25">
      <c r="A641" t="s">
        <v>5164</v>
      </c>
      <c r="B641" t="s">
        <v>5165</v>
      </c>
      <c r="C641" t="str">
        <f t="shared" si="36"/>
        <v>boAt Bassheads 242 in Ear Wired Earphones with Mic(Blue)</v>
      </c>
      <c r="D641" t="str" cm="1">
        <f t="array" ref="D641">PROPER(_xlfn.TEXTJOIN(" ", TRUE, INDEX(_xlfn.FILTERXML("&lt;t&gt;&lt;s&gt;" &amp; SUBSTITUTE(C641," ","&lt;/s&gt;&lt;s&gt;") &amp; "&lt;/s&gt;&lt;/t&gt;", "//s"), _xlfn.SEQUENCE(4))))</f>
        <v>Boat Bassheads 242 In</v>
      </c>
      <c r="E641" t="str">
        <f t="shared" si="37"/>
        <v>Earphones with Mic(Blue)</v>
      </c>
      <c r="F641" t="s">
        <v>3025</v>
      </c>
      <c r="G641" t="str">
        <f t="shared" si="38"/>
        <v>In-Ear</v>
      </c>
      <c r="H641" s="7" t="str">
        <f t="array" aca="1" ref="H641" ca="1">_xlfn.TEXTJOIN("", TRUE, IF((ROW(INDIRECT("1:" &amp; LEN(G641)))&gt;1) * (CODE(MID(G641, ROW(INDIRECT("1:" &amp; LEN(G641))), 1))&gt;=65) * (CODE(MID(G641, ROW(INDIRECT("1:" &amp; LEN(G641))), 1))&lt;=90), " " &amp; MID(G641, ROW(INDIRECT("1:" &amp; LEN(G641))), 1), MID(G641, ROW(INDIRECT("1:" &amp; LEN(G641))), 1)))</f>
        <v>In- Ear</v>
      </c>
      <c r="I641">
        <v>455</v>
      </c>
      <c r="J641" s="2">
        <v>1490</v>
      </c>
      <c r="K641" s="1">
        <v>0.69</v>
      </c>
      <c r="L641">
        <v>4.0999999999999996</v>
      </c>
      <c r="M641" s="4">
        <v>161677</v>
      </c>
      <c r="N641" t="s">
        <v>5166</v>
      </c>
      <c r="O641" t="str">
        <f t="shared" si="39"/>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v>
      </c>
      <c r="P641" t="s">
        <v>5167</v>
      </c>
      <c r="Q641" t="s">
        <v>5168</v>
      </c>
      <c r="R641" t="s">
        <v>5169</v>
      </c>
      <c r="S641" t="s">
        <v>5170</v>
      </c>
      <c r="T641" t="s">
        <v>5171</v>
      </c>
      <c r="U641" t="s">
        <v>5172</v>
      </c>
      <c r="V641" t="s">
        <v>5173</v>
      </c>
    </row>
    <row r="642" spans="1:22" x14ac:dyDescent="0.25">
      <c r="A642" t="s">
        <v>5174</v>
      </c>
      <c r="B642" t="s">
        <v>12993</v>
      </c>
      <c r="C642" t="str">
        <f t="shared" ref="C642:C705" si="40">TRIM(SUBSTITUTE(SUBSTITUTE(SUBSTITUTE(SUBSTITUTE(SUBSTITUTE(SUBSTITUTE(B642,"&amp;","and"),"&lt;",""),"&gt;",""),"/"," "),CHAR(160)," "),CHAR(10)," "))</f>
        <v>DIGITEK (DTR 260 GT) Gorilla Tripod Mini 33 cm (13 Inch) Tripod for Mobile Phone with Phone Mount and Remote, Flexible Gorilla Stand for DSLR and Action Cameras</v>
      </c>
      <c r="D642" t="str" cm="1">
        <f t="array" ref="D642">PROPER(_xlfn.TEXTJOIN(" ", TRUE, INDEX(_xlfn.FILTERXML("&lt;t&gt;&lt;s&gt;" &amp; SUBSTITUTE(C642," ","&lt;/s&gt;&lt;s&gt;") &amp; "&lt;/s&gt;&lt;/t&gt;", "//s"), _xlfn.SEQUENCE(4))))</f>
        <v>Digitek (Dtr 260 Gt)</v>
      </c>
      <c r="E642" t="str">
        <f t="shared" si="37"/>
        <v>Mini 33 cm (13 Inch) Tripod for Mobile Phone with Phone Mount and Remote, Flexible Gorilla Stand for DSLR and Action Cameras</v>
      </c>
      <c r="F642" t="s">
        <v>5175</v>
      </c>
      <c r="G642" t="str">
        <f t="shared" si="38"/>
        <v>TripodLegs</v>
      </c>
      <c r="H642" s="7" t="str">
        <f t="array" aca="1" ref="H642" ca="1">_xlfn.TEXTJOIN("", TRUE, IF((ROW(INDIRECT("1:" &amp; LEN(G642)))&gt;1) * (CODE(MID(G642, ROW(INDIRECT("1:" &amp; LEN(G642))), 1))&gt;=65) * (CODE(MID(G642, ROW(INDIRECT("1:" &amp; LEN(G642))), 1))&lt;=90), " " &amp; MID(G642, ROW(INDIRECT("1:" &amp; LEN(G642))), 1), MID(G642, ROW(INDIRECT("1:" &amp; LEN(G642))), 1)))</f>
        <v>Tripod Legs</v>
      </c>
      <c r="I642">
        <v>399</v>
      </c>
      <c r="J642">
        <v>995</v>
      </c>
      <c r="K642" s="1">
        <v>0.6</v>
      </c>
      <c r="L642">
        <v>3.9</v>
      </c>
      <c r="M642" s="4">
        <v>21372</v>
      </c>
      <c r="N642" t="s">
        <v>5176</v>
      </c>
      <c r="O642" t="str">
        <f t="shared" si="39"/>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v>
      </c>
      <c r="P642" t="s">
        <v>5177</v>
      </c>
      <c r="Q642" t="s">
        <v>5178</v>
      </c>
      <c r="R642" t="s">
        <v>5179</v>
      </c>
      <c r="S642" t="s">
        <v>5180</v>
      </c>
      <c r="T642" t="s">
        <v>12937</v>
      </c>
      <c r="U642" t="s">
        <v>5181</v>
      </c>
      <c r="V642" t="s">
        <v>5182</v>
      </c>
    </row>
    <row r="643" spans="1:22" x14ac:dyDescent="0.25">
      <c r="A643" t="s">
        <v>3391</v>
      </c>
      <c r="B643" t="s">
        <v>3392</v>
      </c>
      <c r="C643" t="str">
        <f t="shared" si="40"/>
        <v>Samsung EVO Plus 128GB microSDXC UHS-I U3 130MB s Full HD and 4K UHD Memory Card with Adapter (MB-MC128KA), Blue</v>
      </c>
      <c r="D643" t="str" cm="1">
        <f t="array" ref="D643">PROPER(_xlfn.TEXTJOIN(" ", TRUE, INDEX(_xlfn.FILTERXML("&lt;t&gt;&lt;s&gt;" &amp; SUBSTITUTE(C643," ","&lt;/s&gt;&lt;s&gt;") &amp; "&lt;/s&gt;&lt;/t&gt;", "//s"), _xlfn.SEQUENCE(4))))</f>
        <v>Samsung Evo Plus 128Gb</v>
      </c>
      <c r="E643" t="str">
        <f t="shared" ref="E643:E706" si="41">IFERROR(TRIM(MID(C643, FIND("~", SUBSTITUTE(C643, " ", "~", 6)) + 1, LEN(C643))), "")</f>
        <v>U3 130MB s Full HD and 4K UHD Memory Card with Adapter (MB-MC128KA), Blue</v>
      </c>
      <c r="F643" t="s">
        <v>2983</v>
      </c>
      <c r="G643" t="str">
        <f t="shared" ref="G643:G706" si="42">TRIM(RIGHT(SUBSTITUTE(F643, "|", REPT(" ", 100)), 100))</f>
        <v>MicroSD</v>
      </c>
      <c r="H643" s="7" t="str">
        <f t="array" aca="1" ref="H643" ca="1">_xlfn.TEXTJOIN("", TRUE, IF((ROW(INDIRECT("1:" &amp; LEN(G643)))&gt;1) * (CODE(MID(G643, ROW(INDIRECT("1:" &amp; LEN(G643))), 1))&gt;=65) * (CODE(MID(G643, ROW(INDIRECT("1:" &amp; LEN(G643))), 1))&lt;=90), " " &amp; MID(G643, ROW(INDIRECT("1:" &amp; LEN(G643))), 1), MID(G643, ROW(INDIRECT("1:" &amp; LEN(G643))), 1)))</f>
        <v>Micro S D</v>
      </c>
      <c r="I643" s="2">
        <v>1059</v>
      </c>
      <c r="J643" s="2">
        <v>3999</v>
      </c>
      <c r="K643" s="1">
        <v>0.74</v>
      </c>
      <c r="L643">
        <v>4.3</v>
      </c>
      <c r="M643" s="4">
        <v>140035</v>
      </c>
      <c r="N643" t="s">
        <v>3393</v>
      </c>
      <c r="O643" t="str">
        <f t="shared" ref="O643:O706" si="43">PROPER(TRIM(SUBSTITUTE(SUBSTITUTE(SUBSTITUTE(SUBSTITUTE(SUBSTITUTE(SUBSTITUTE(SUBSTITUTE(SUBSTITUTE(SUBSTITUTE(N643,CHAR(10)," "),CHAR(13)," "),CHAR(160)," "), "•", ""), "  ", " "), "..", "."), ",,", ","), " ,", ","), ", ", ", ")))</f>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v>
      </c>
      <c r="P643" t="s">
        <v>5183</v>
      </c>
      <c r="Q643" t="s">
        <v>5184</v>
      </c>
      <c r="R643" t="s">
        <v>5185</v>
      </c>
      <c r="S643" t="s">
        <v>5186</v>
      </c>
      <c r="T643" t="s">
        <v>5187</v>
      </c>
      <c r="U643" t="s">
        <v>5188</v>
      </c>
      <c r="V643" t="s">
        <v>5189</v>
      </c>
    </row>
    <row r="644" spans="1:22" x14ac:dyDescent="0.25">
      <c r="A644" t="s">
        <v>64</v>
      </c>
      <c r="B644" t="s">
        <v>65</v>
      </c>
      <c r="C644" t="str">
        <f t="shared" si="40"/>
        <v>pTron Solero TB301 3A Type-C Data and Fast Charging Cable, Made in India, 480Mbps Data Sync, Strong and Durable 1.5-Meter Nylon Braided USB Cable for Type-C Devices for Charging Adapter (Black)</v>
      </c>
      <c r="D644" t="str" cm="1">
        <f t="array" ref="D644">PROPER(_xlfn.TEXTJOIN(" ", TRUE, INDEX(_xlfn.FILTERXML("&lt;t&gt;&lt;s&gt;" &amp; SUBSTITUTE(C644," ","&lt;/s&gt;&lt;s&gt;") &amp; "&lt;/s&gt;&lt;/t&gt;", "//s"), _xlfn.SEQUENCE(4))))</f>
        <v>Ptron Solero Tb301 3A</v>
      </c>
      <c r="E644" t="str">
        <f t="shared" si="41"/>
        <v>and Fast Charging Cable, Made in India, 480Mbps Data Sync, Strong and Durable 1.5-Meter Nylon Braided USB Cable for Type-C Devices for Charging Adapter (Black)</v>
      </c>
      <c r="F644" t="s">
        <v>17</v>
      </c>
      <c r="G644" t="str">
        <f t="shared" si="42"/>
        <v>USBCables</v>
      </c>
      <c r="H644" s="7" t="str">
        <f t="array" aca="1" ref="H644" ca="1">_xlfn.TEXTJOIN("", TRUE, IF((ROW(INDIRECT("1:" &amp; LEN(G644)))&gt;1) * (CODE(MID(G644, ROW(INDIRECT("1:" &amp; LEN(G644))), 1))&gt;=65) * (CODE(MID(G644, ROW(INDIRECT("1:" &amp; LEN(G644))), 1))&lt;=90), " " &amp; MID(G644, ROW(INDIRECT("1:" &amp; LEN(G644))), 1), MID(G644, ROW(INDIRECT("1:" &amp; LEN(G644))), 1)))</f>
        <v>U S B Cables</v>
      </c>
      <c r="I644">
        <v>149</v>
      </c>
      <c r="J644" s="2">
        <v>1000</v>
      </c>
      <c r="K644" s="1">
        <v>0.85</v>
      </c>
      <c r="L644">
        <v>3.9</v>
      </c>
      <c r="M644" s="4">
        <v>24870</v>
      </c>
      <c r="N644" t="s">
        <v>66</v>
      </c>
      <c r="O644" t="str">
        <f t="shared" si="43"/>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v>
      </c>
      <c r="P644" t="s">
        <v>67</v>
      </c>
      <c r="Q644" t="s">
        <v>68</v>
      </c>
      <c r="R644" t="s">
        <v>69</v>
      </c>
      <c r="S644" t="s">
        <v>70</v>
      </c>
      <c r="T644" t="s">
        <v>71</v>
      </c>
      <c r="U644" t="s">
        <v>72</v>
      </c>
      <c r="V644" t="s">
        <v>5190</v>
      </c>
    </row>
    <row r="645" spans="1:22" x14ac:dyDescent="0.25">
      <c r="A645" t="s">
        <v>5191</v>
      </c>
      <c r="B645" t="s">
        <v>5192</v>
      </c>
      <c r="C645" t="str">
        <f t="shared" si="40"/>
        <v>HP 805 Black Original Ink Cartridge</v>
      </c>
      <c r="D645" t="str" cm="1">
        <f t="array" ref="D645">PROPER(_xlfn.TEXTJOIN(" ", TRUE, INDEX(_xlfn.FILTERXML("&lt;t&gt;&lt;s&gt;" &amp; SUBSTITUTE(C645," ","&lt;/s&gt;&lt;s&gt;") &amp; "&lt;/s&gt;&lt;/t&gt;", "//s"), _xlfn.SEQUENCE(4))))</f>
        <v>Hp 805 Black Original</v>
      </c>
      <c r="E645" t="str">
        <f t="shared" si="41"/>
        <v/>
      </c>
      <c r="F645" t="s">
        <v>5193</v>
      </c>
      <c r="G645" t="str">
        <f t="shared" si="42"/>
        <v>InkjetInkCartridges</v>
      </c>
      <c r="H645" s="7" t="str">
        <f t="array" aca="1" ref="H645" ca="1">_xlfn.TEXTJOIN("", TRUE, IF((ROW(INDIRECT("1:" &amp; LEN(G645)))&gt;1) * (CODE(MID(G645, ROW(INDIRECT("1:" &amp; LEN(G645))), 1))&gt;=65) * (CODE(MID(G645, ROW(INDIRECT("1:" &amp; LEN(G645))), 1))&lt;=90), " " &amp; MID(G645, ROW(INDIRECT("1:" &amp; LEN(G645))), 1), MID(G645, ROW(INDIRECT("1:" &amp; LEN(G645))), 1)))</f>
        <v>Inkjet Ink Cartridges</v>
      </c>
      <c r="I645">
        <v>717</v>
      </c>
      <c r="J645">
        <v>761</v>
      </c>
      <c r="K645" s="1">
        <v>0.06</v>
      </c>
      <c r="L645">
        <v>4</v>
      </c>
      <c r="M645" s="4">
        <v>7199</v>
      </c>
      <c r="N645" t="s">
        <v>5194</v>
      </c>
      <c r="O645" t="str">
        <f t="shared" si="43"/>
        <v>Cartridge Color: Black|Yield: 120 Pages|Ink Type: Pigment-Based Ink Cartridge|Compatible With Printers: Hp Deskjet Plus All-In-One (4121, 4122, 4123), Hp Deskjet All-In-One (2720, 2721, 2722, 2723, 2729, 2332, 2330, 2331, 2333), Hp Deskjet (1212, 1210, 1211, 1213)</v>
      </c>
      <c r="P645" t="s">
        <v>5195</v>
      </c>
      <c r="Q645" t="s">
        <v>5196</v>
      </c>
      <c r="R645" t="s">
        <v>5197</v>
      </c>
      <c r="S645" t="s">
        <v>5198</v>
      </c>
      <c r="T645" t="s">
        <v>5199</v>
      </c>
      <c r="U645" t="s">
        <v>5200</v>
      </c>
      <c r="V645" t="s">
        <v>5201</v>
      </c>
    </row>
    <row r="646" spans="1:22" x14ac:dyDescent="0.25">
      <c r="A646" t="s">
        <v>3467</v>
      </c>
      <c r="B646" t="s">
        <v>3468</v>
      </c>
      <c r="C646" t="str">
        <f t="shared" si="40"/>
        <v>Sounce Spiral Charger Cable Protector Data Cable Saver Charging Cord Protective Cable Cover Headphone MacBook Laptop Earphone Cell Phone Set of 3 (Cable Protector (12 Units))</v>
      </c>
      <c r="D646" t="str" cm="1">
        <f t="array" ref="D646">PROPER(_xlfn.TEXTJOIN(" ", TRUE, INDEX(_xlfn.FILTERXML("&lt;t&gt;&lt;s&gt;" &amp; SUBSTITUTE(C646," ","&lt;/s&gt;&lt;s&gt;") &amp; "&lt;/s&gt;&lt;/t&gt;", "//s"), _xlfn.SEQUENCE(4))))</f>
        <v>Sounce Spiral Charger Cable</v>
      </c>
      <c r="E646" t="str">
        <f t="shared" si="41"/>
        <v>Cable Saver Charging Cord Protective Cable Cover Headphone MacBook Laptop Earphone Cell Phone Set of 3 (Cable Protector (12 Units))</v>
      </c>
      <c r="F646" t="s">
        <v>3469</v>
      </c>
      <c r="G646" t="str">
        <f t="shared" si="42"/>
        <v>CableConnectionProtectors</v>
      </c>
      <c r="H646" s="7" t="str">
        <f t="array" aca="1" ref="H646" ca="1">_xlfn.TEXTJOIN("", TRUE, IF((ROW(INDIRECT("1:" &amp; LEN(G646)))&gt;1) * (CODE(MID(G646, ROW(INDIRECT("1:" &amp; LEN(G646))), 1))&gt;=65) * (CODE(MID(G646, ROW(INDIRECT("1:" &amp; LEN(G646))), 1))&lt;=90), " " &amp; MID(G646, ROW(INDIRECT("1:" &amp; LEN(G646))), 1), MID(G646, ROW(INDIRECT("1:" &amp; LEN(G646))), 1)))</f>
        <v>Cable Connection Protectors</v>
      </c>
      <c r="I646">
        <v>99</v>
      </c>
      <c r="J646">
        <v>999</v>
      </c>
      <c r="K646" s="1">
        <v>0.9</v>
      </c>
      <c r="L646">
        <v>4</v>
      </c>
      <c r="M646" s="4">
        <v>1396</v>
      </c>
      <c r="N646" t="s">
        <v>3470</v>
      </c>
      <c r="O646" t="str">
        <f t="shared" si="43"/>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v>
      </c>
      <c r="P646" t="s">
        <v>3471</v>
      </c>
      <c r="Q646" t="s">
        <v>3472</v>
      </c>
      <c r="R646" t="s">
        <v>3473</v>
      </c>
      <c r="S646" t="s">
        <v>3474</v>
      </c>
      <c r="T646" t="s">
        <v>3475</v>
      </c>
      <c r="U646" t="s">
        <v>5202</v>
      </c>
      <c r="V646" t="s">
        <v>5203</v>
      </c>
    </row>
    <row r="647" spans="1:22" x14ac:dyDescent="0.25">
      <c r="A647" t="s">
        <v>5204</v>
      </c>
      <c r="B647" t="s">
        <v>5205</v>
      </c>
      <c r="C647" t="str">
        <f t="shared" si="40"/>
        <v>GIZGA essentials Universal Silicone Keyboard Protector Skin for 15.6-inches Laptop (5 x 6 x 3 inches)</v>
      </c>
      <c r="D647" t="str" cm="1">
        <f t="array" ref="D647">PROPER(_xlfn.TEXTJOIN(" ", TRUE, INDEX(_xlfn.FILTERXML("&lt;t&gt;&lt;s&gt;" &amp; SUBSTITUTE(C647," ","&lt;/s&gt;&lt;s&gt;") &amp; "&lt;/s&gt;&lt;/t&gt;", "//s"), _xlfn.SEQUENCE(4))))</f>
        <v>Gizga Essentials Universal Silicone</v>
      </c>
      <c r="E647" t="str">
        <f t="shared" si="41"/>
        <v>Skin for 15.6-inches Laptop (5 x 6 x 3 inches)</v>
      </c>
      <c r="F647" t="s">
        <v>5206</v>
      </c>
      <c r="G647" t="str">
        <f t="shared" si="42"/>
        <v>DustCovers</v>
      </c>
      <c r="H647" s="7" t="str">
        <f t="array" aca="1" ref="H647" ca="1">_xlfn.TEXTJOIN("", TRUE, IF((ROW(INDIRECT("1:" &amp; LEN(G647)))&gt;1) * (CODE(MID(G647, ROW(INDIRECT("1:" &amp; LEN(G647))), 1))&gt;=65) * (CODE(MID(G647, ROW(INDIRECT("1:" &amp; LEN(G647))), 1))&lt;=90), " " &amp; MID(G647, ROW(INDIRECT("1:" &amp; LEN(G647))), 1), MID(G647, ROW(INDIRECT("1:" &amp; LEN(G647))), 1)))</f>
        <v>Dust Covers</v>
      </c>
      <c r="I647">
        <v>39</v>
      </c>
      <c r="J647">
        <v>299</v>
      </c>
      <c r="K647" s="1">
        <v>0.87</v>
      </c>
      <c r="L647">
        <v>3.5</v>
      </c>
      <c r="M647" s="4">
        <v>15233</v>
      </c>
      <c r="N647" t="s">
        <v>5207</v>
      </c>
      <c r="O647" t="str">
        <f t="shared" si="43"/>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v>
      </c>
      <c r="P647" t="s">
        <v>5208</v>
      </c>
      <c r="Q647" t="s">
        <v>5209</v>
      </c>
      <c r="R647" t="s">
        <v>5210</v>
      </c>
      <c r="S647" t="s">
        <v>5211</v>
      </c>
      <c r="T647" t="s">
        <v>5212</v>
      </c>
      <c r="U647" t="s">
        <v>5213</v>
      </c>
      <c r="V647" t="s">
        <v>5214</v>
      </c>
    </row>
    <row r="648" spans="1:22" x14ac:dyDescent="0.25">
      <c r="A648" t="s">
        <v>5215</v>
      </c>
      <c r="B648" t="s">
        <v>5216</v>
      </c>
      <c r="C648" t="str">
        <f t="shared" si="40"/>
        <v>SanDisk Ultra 128 GB USB 3.0 Pen Drive (Black)</v>
      </c>
      <c r="D648" t="str" cm="1">
        <f t="array" ref="D648">PROPER(_xlfn.TEXTJOIN(" ", TRUE, INDEX(_xlfn.FILTERXML("&lt;t&gt;&lt;s&gt;" &amp; SUBSTITUTE(C648," ","&lt;/s&gt;&lt;s&gt;") &amp; "&lt;/s&gt;&lt;/t&gt;", "//s"), _xlfn.SEQUENCE(4))))</f>
        <v>Sandisk Ultra 128 Gb</v>
      </c>
      <c r="E648" t="str">
        <f t="shared" si="41"/>
        <v>Pen Drive (Black)</v>
      </c>
      <c r="F648" t="s">
        <v>4766</v>
      </c>
      <c r="G648" t="str">
        <f t="shared" si="42"/>
        <v>PenDrives</v>
      </c>
      <c r="H648" s="7" t="str">
        <f t="array" aca="1" ref="H648" ca="1">_xlfn.TEXTJOIN("", TRUE, IF((ROW(INDIRECT("1:" &amp; LEN(G648)))&gt;1) * (CODE(MID(G648, ROW(INDIRECT("1:" &amp; LEN(G648))), 1))&gt;=65) * (CODE(MID(G648, ROW(INDIRECT("1:" &amp; LEN(G648))), 1))&lt;=90), " " &amp; MID(G648, ROW(INDIRECT("1:" &amp; LEN(G648))), 1), MID(G648, ROW(INDIRECT("1:" &amp; LEN(G648))), 1)))</f>
        <v>Pen Drives</v>
      </c>
      <c r="I648">
        <v>889</v>
      </c>
      <c r="J648" s="2">
        <v>2500</v>
      </c>
      <c r="K648" s="1">
        <v>0.64</v>
      </c>
      <c r="L648">
        <v>4.3</v>
      </c>
      <c r="M648" s="4">
        <v>55747</v>
      </c>
      <c r="N648" t="s">
        <v>5217</v>
      </c>
      <c r="O648" t="str">
        <f t="shared" si="43"/>
        <v>Usb 3.0 Enabled (Usb 2.0 Compatible)|Transfer Up To 10 Times Faster Than Standard Usb 2.0 Drives; Up To 100Mb/S Read Speed|Secure File Encryption And Password Protection|Stylish And Portable Design|Sandisk Secure Access Software Keeps Files Private|Country Of Origin: Malaysia</v>
      </c>
      <c r="P648" t="s">
        <v>5218</v>
      </c>
      <c r="Q648" t="s">
        <v>5219</v>
      </c>
      <c r="R648" t="s">
        <v>5220</v>
      </c>
      <c r="S648" t="s">
        <v>5221</v>
      </c>
      <c r="T648" t="s">
        <v>5222</v>
      </c>
      <c r="U648" t="s">
        <v>5223</v>
      </c>
      <c r="V648" t="s">
        <v>5224</v>
      </c>
    </row>
    <row r="649" spans="1:22" x14ac:dyDescent="0.25">
      <c r="A649" t="s">
        <v>5225</v>
      </c>
      <c r="B649" t="s">
        <v>5226</v>
      </c>
      <c r="C649" t="str">
        <f t="shared" si="40"/>
        <v>Boult Audio ZCharge Bluetooth Wireless in Ear Earphones with Mic, 40H Playtime and Super Fast Charging, Environmental Noise Cancellation for Pro+ Calling and IPX5 Water Resistant (Black)</v>
      </c>
      <c r="D649" t="str" cm="1">
        <f t="array" ref="D649">PROPER(_xlfn.TEXTJOIN(" ", TRUE, INDEX(_xlfn.FILTERXML("&lt;t&gt;&lt;s&gt;" &amp; SUBSTITUTE(C649," ","&lt;/s&gt;&lt;s&gt;") &amp; "&lt;/s&gt;&lt;/t&gt;", "//s"), _xlfn.SEQUENCE(4))))</f>
        <v>Boult Audio Zcharge Bluetooth</v>
      </c>
      <c r="E649" t="str">
        <f t="shared" si="41"/>
        <v>Ear Earphones with Mic, 40H Playtime and Super Fast Charging, Environmental Noise Cancellation for Pro+ Calling and IPX5 Water Resistant (Black)</v>
      </c>
      <c r="F649" t="s">
        <v>3025</v>
      </c>
      <c r="G649" t="str">
        <f t="shared" si="42"/>
        <v>In-Ear</v>
      </c>
      <c r="H649" s="7" t="str">
        <f t="array" aca="1" ref="H649" ca="1">_xlfn.TEXTJOIN("", TRUE, IF((ROW(INDIRECT("1:" &amp; LEN(G649)))&gt;1) * (CODE(MID(G649, ROW(INDIRECT("1:" &amp; LEN(G649))), 1))&gt;=65) * (CODE(MID(G649, ROW(INDIRECT("1:" &amp; LEN(G649))), 1))&lt;=90), " " &amp; MID(G649, ROW(INDIRECT("1:" &amp; LEN(G649))), 1), MID(G649, ROW(INDIRECT("1:" &amp; LEN(G649))), 1)))</f>
        <v>In- Ear</v>
      </c>
      <c r="I649" s="2">
        <v>1199</v>
      </c>
      <c r="J649" s="2">
        <v>4999</v>
      </c>
      <c r="K649" s="1">
        <v>0.76</v>
      </c>
      <c r="L649">
        <v>3.8</v>
      </c>
      <c r="M649" s="4">
        <v>14961</v>
      </c>
      <c r="N649" t="s">
        <v>5227</v>
      </c>
      <c r="O649" t="str">
        <f t="shared" si="43"/>
        <v>Note : If The Size Of The Earbud Tips Does Not Match The Size Of Your Ear Canals Or The Headset Is Not Worn Properly In Your Ears, You May Not Obtain The Correct Sound Qualities Or Call Performance. Change The Earbud Tips To Ones That Fit More Snugly In Your Ears</v>
      </c>
      <c r="P649" t="s">
        <v>5228</v>
      </c>
      <c r="Q649" t="s">
        <v>5229</v>
      </c>
      <c r="R649" t="s">
        <v>5230</v>
      </c>
      <c r="S649" t="s">
        <v>5231</v>
      </c>
      <c r="T649" t="s">
        <v>5232</v>
      </c>
      <c r="U649" t="s">
        <v>5233</v>
      </c>
      <c r="V649" t="s">
        <v>5234</v>
      </c>
    </row>
    <row r="650" spans="1:22" x14ac:dyDescent="0.25">
      <c r="A650" t="s">
        <v>5235</v>
      </c>
      <c r="B650" t="s">
        <v>5236</v>
      </c>
      <c r="C650" t="str">
        <f t="shared" si="40"/>
        <v>Dell WM118 Wireless Mouse, 2.4 Ghz with USB Nano Receiver, Optical Tracking, 12-Months Battery Life, Ambidextrous, Pc Mac Laptop - Black.</v>
      </c>
      <c r="D650" t="str" cm="1">
        <f t="array" ref="D650">PROPER(_xlfn.TEXTJOIN(" ", TRUE, INDEX(_xlfn.FILTERXML("&lt;t&gt;&lt;s&gt;" &amp; SUBSTITUTE(C650," ","&lt;/s&gt;&lt;s&gt;") &amp; "&lt;/s&gt;&lt;/t&gt;", "//s"), _xlfn.SEQUENCE(4))))</f>
        <v>Dell Wm118 Wireless Mouse,</v>
      </c>
      <c r="E650" t="str">
        <f t="shared" si="41"/>
        <v>with USB Nano Receiver, Optical Tracking, 12-Months Battery Life, Ambidextrous, Pc Mac Laptop - Black.</v>
      </c>
      <c r="F650" t="s">
        <v>4777</v>
      </c>
      <c r="G650" t="str">
        <f t="shared" si="42"/>
        <v>Mice</v>
      </c>
      <c r="H650" s="7" t="str">
        <f t="array" aca="1" ref="H650" ca="1">_xlfn.TEXTJOIN("", TRUE, IF((ROW(INDIRECT("1:" &amp; LEN(G650)))&gt;1) * (CODE(MID(G650, ROW(INDIRECT("1:" &amp; LEN(G650))), 1))&gt;=65) * (CODE(MID(G650, ROW(INDIRECT("1:" &amp; LEN(G650))), 1))&lt;=90), " " &amp; MID(G650, ROW(INDIRECT("1:" &amp; LEN(G650))), 1), MID(G650, ROW(INDIRECT("1:" &amp; LEN(G650))), 1)))</f>
        <v>Mice</v>
      </c>
      <c r="I650">
        <v>569</v>
      </c>
      <c r="J650" s="2">
        <v>1299</v>
      </c>
      <c r="K650" s="1">
        <v>0.56000000000000005</v>
      </c>
      <c r="L650">
        <v>4.4000000000000004</v>
      </c>
      <c r="M650" s="4">
        <v>9275</v>
      </c>
      <c r="N650" t="s">
        <v>5237</v>
      </c>
      <c r="O650" t="str">
        <f t="shared" si="43"/>
        <v>Enjoy The Freedom Of An Easy And Reliable Wireless Connection|Designed To Enhance Daily Productivity|Long, Efficient Battery Life|Power Source Type: Battery Powered</v>
      </c>
      <c r="P650" t="s">
        <v>5238</v>
      </c>
      <c r="Q650" t="s">
        <v>5239</v>
      </c>
      <c r="R650" t="s">
        <v>5240</v>
      </c>
      <c r="S650" t="s">
        <v>5241</v>
      </c>
      <c r="T650" t="s">
        <v>5242</v>
      </c>
      <c r="U650" t="s">
        <v>5243</v>
      </c>
      <c r="V650" t="s">
        <v>5244</v>
      </c>
    </row>
    <row r="651" spans="1:22" x14ac:dyDescent="0.25">
      <c r="A651" t="s">
        <v>5245</v>
      </c>
      <c r="B651" t="s">
        <v>5246</v>
      </c>
      <c r="C651" t="str">
        <f t="shared" si="40"/>
        <v>Boult Audio AirBass PowerBuds with Inbuilt Powerbank, 120H Total Playtime, IPX7 Fully Waterproof, Lightning Boult Type-C Fast Charging, Low Latency Gaming, TWS Earbuds with Pro+ Calling Mic (Black)</v>
      </c>
      <c r="D651" t="str" cm="1">
        <f t="array" ref="D651">PROPER(_xlfn.TEXTJOIN(" ", TRUE, INDEX(_xlfn.FILTERXML("&lt;t&gt;&lt;s&gt;" &amp; SUBSTITUTE(C651," ","&lt;/s&gt;&lt;s&gt;") &amp; "&lt;/s&gt;&lt;/t&gt;", "//s"), _xlfn.SEQUENCE(4))))</f>
        <v>Boult Audio Airbass Powerbuds</v>
      </c>
      <c r="E651" t="str">
        <f t="shared" si="41"/>
        <v>Powerbank, 120H Total Playtime, IPX7 Fully Waterproof, Lightning Boult Type-C Fast Charging, Low Latency Gaming, TWS Earbuds with Pro+ Calling Mic (Black)</v>
      </c>
      <c r="F651" t="s">
        <v>3025</v>
      </c>
      <c r="G651" t="str">
        <f t="shared" si="42"/>
        <v>In-Ear</v>
      </c>
      <c r="H651" s="7" t="str">
        <f t="array" aca="1" ref="H651" ca="1">_xlfn.TEXTJOIN("", TRUE, IF((ROW(INDIRECT("1:" &amp; LEN(G651)))&gt;1) * (CODE(MID(G651, ROW(INDIRECT("1:" &amp; LEN(G651))), 1))&gt;=65) * (CODE(MID(G651, ROW(INDIRECT("1:" &amp; LEN(G651))), 1))&lt;=90), " " &amp; MID(G651, ROW(INDIRECT("1:" &amp; LEN(G651))), 1), MID(G651, ROW(INDIRECT("1:" &amp; LEN(G651))), 1)))</f>
        <v>In- Ear</v>
      </c>
      <c r="I651" s="2">
        <v>1499</v>
      </c>
      <c r="J651" s="2">
        <v>8999</v>
      </c>
      <c r="K651" s="1">
        <v>0.83</v>
      </c>
      <c r="L651">
        <v>3.7</v>
      </c>
      <c r="M651" s="4">
        <v>28324</v>
      </c>
      <c r="N651" t="s">
        <v>5247</v>
      </c>
      <c r="O651" t="str">
        <f t="shared" si="43"/>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v>
      </c>
      <c r="P651" t="s">
        <v>5248</v>
      </c>
      <c r="Q651" t="s">
        <v>5249</v>
      </c>
      <c r="R651" t="s">
        <v>5250</v>
      </c>
      <c r="S651" t="s">
        <v>5251</v>
      </c>
      <c r="T651" t="s">
        <v>5252</v>
      </c>
      <c r="U651" t="s">
        <v>5253</v>
      </c>
      <c r="V651" t="s">
        <v>5254</v>
      </c>
    </row>
    <row r="652" spans="1:22" x14ac:dyDescent="0.25">
      <c r="A652" t="s">
        <v>5255</v>
      </c>
      <c r="B652" t="s">
        <v>5256</v>
      </c>
      <c r="C652" t="str">
        <f t="shared" si="40"/>
        <v>Eveready 1015 Carbon Zinc AA Battery - 10 Pieces</v>
      </c>
      <c r="D652" t="str" cm="1">
        <f t="array" ref="D652">PROPER(_xlfn.TEXTJOIN(" ", TRUE, INDEX(_xlfn.FILTERXML("&lt;t&gt;&lt;s&gt;" &amp; SUBSTITUTE(C652," ","&lt;/s&gt;&lt;s&gt;") &amp; "&lt;/s&gt;&lt;/t&gt;", "//s"), _xlfn.SEQUENCE(4))))</f>
        <v>Eveready 1015 Carbon Zinc</v>
      </c>
      <c r="E652" t="str">
        <f t="shared" si="41"/>
        <v>- 10 Pieces</v>
      </c>
      <c r="F652" t="s">
        <v>4979</v>
      </c>
      <c r="G652" t="str">
        <f t="shared" si="42"/>
        <v>DisposableBatteries</v>
      </c>
      <c r="H652" s="7" t="str">
        <f t="array" aca="1" ref="H652" ca="1">_xlfn.TEXTJOIN("", TRUE, IF((ROW(INDIRECT("1:" &amp; LEN(G652)))&gt;1) * (CODE(MID(G652, ROW(INDIRECT("1:" &amp; LEN(G652))), 1))&gt;=65) * (CODE(MID(G652, ROW(INDIRECT("1:" &amp; LEN(G652))), 1))&lt;=90), " " &amp; MID(G652, ROW(INDIRECT("1:" &amp; LEN(G652))), 1), MID(G652, ROW(INDIRECT("1:" &amp; LEN(G652))), 1)))</f>
        <v>Disposable Batteries</v>
      </c>
      <c r="I652">
        <v>149</v>
      </c>
      <c r="J652">
        <v>180</v>
      </c>
      <c r="K652" s="1">
        <v>0.17</v>
      </c>
      <c r="L652">
        <v>4.4000000000000004</v>
      </c>
      <c r="M652" s="4">
        <v>644</v>
      </c>
      <c r="N652" t="s">
        <v>5257</v>
      </c>
      <c r="O652" t="str">
        <f t="shared" si="43"/>
        <v>Eveready‚Äôs Zinc Carbon Battery Are Considered One Of The Best Battery For Remote Controls, Clocks, Small Toys, Torches, Etc.|Highly Durable &amp; Reliable Technology|Available In Wide Range Of Sizes - Aaa, Aa, D, C And 9V Sizes</v>
      </c>
      <c r="P652" t="s">
        <v>5258</v>
      </c>
      <c r="Q652" t="s">
        <v>5259</v>
      </c>
      <c r="R652" t="s">
        <v>5260</v>
      </c>
      <c r="S652" t="s">
        <v>5261</v>
      </c>
      <c r="T652" t="s">
        <v>5262</v>
      </c>
      <c r="U652" t="s">
        <v>5263</v>
      </c>
      <c r="V652" t="s">
        <v>5264</v>
      </c>
    </row>
    <row r="653" spans="1:22" x14ac:dyDescent="0.25">
      <c r="A653" t="s">
        <v>5265</v>
      </c>
      <c r="B653" t="s">
        <v>5266</v>
      </c>
      <c r="C653" t="str">
        <f t="shared" si="40"/>
        <v>Zebronics Zeb-Transformer-M Optical USB Gaming Mouse with LED Effect(Black)</v>
      </c>
      <c r="D653" t="str" cm="1">
        <f t="array" ref="D653">PROPER(_xlfn.TEXTJOIN(" ", TRUE, INDEX(_xlfn.FILTERXML("&lt;t&gt;&lt;s&gt;" &amp; SUBSTITUTE(C653," ","&lt;/s&gt;&lt;s&gt;") &amp; "&lt;/s&gt;&lt;/t&gt;", "//s"), _xlfn.SEQUENCE(4))))</f>
        <v>Zebronics Zeb-Transformer-M Optical Usb</v>
      </c>
      <c r="E653" t="str">
        <f t="shared" si="41"/>
        <v>with LED Effect(Black)</v>
      </c>
      <c r="F653" t="s">
        <v>5267</v>
      </c>
      <c r="G653" t="str">
        <f t="shared" si="42"/>
        <v>GamingMice</v>
      </c>
      <c r="H653" s="7" t="str">
        <f t="array" aca="1" ref="H653" ca="1">_xlfn.TEXTJOIN("", TRUE, IF((ROW(INDIRECT("1:" &amp; LEN(G653)))&gt;1) * (CODE(MID(G653, ROW(INDIRECT("1:" &amp; LEN(G653))), 1))&gt;=65) * (CODE(MID(G653, ROW(INDIRECT("1:" &amp; LEN(G653))), 1))&lt;=90), " " &amp; MID(G653, ROW(INDIRECT("1:" &amp; LEN(G653))), 1), MID(G653, ROW(INDIRECT("1:" &amp; LEN(G653))), 1)))</f>
        <v>Gaming Mice</v>
      </c>
      <c r="I653">
        <v>399</v>
      </c>
      <c r="J653">
        <v>549</v>
      </c>
      <c r="K653" s="1">
        <v>0.27</v>
      </c>
      <c r="L653">
        <v>4.4000000000000004</v>
      </c>
      <c r="M653" s="4">
        <v>18139</v>
      </c>
      <c r="N653" t="s">
        <v>5268</v>
      </c>
      <c r="O653" t="str">
        <f t="shared" si="43"/>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v>
      </c>
      <c r="P653" t="s">
        <v>5269</v>
      </c>
      <c r="Q653" t="s">
        <v>5270</v>
      </c>
      <c r="R653" t="s">
        <v>5271</v>
      </c>
      <c r="S653" t="s">
        <v>5272</v>
      </c>
      <c r="T653" t="s">
        <v>5273</v>
      </c>
      <c r="U653" t="s">
        <v>5274</v>
      </c>
      <c r="V653" t="s">
        <v>5275</v>
      </c>
    </row>
    <row r="654" spans="1:22" x14ac:dyDescent="0.25">
      <c r="A654" t="s">
        <v>5276</v>
      </c>
      <c r="B654" t="s">
        <v>5277</v>
      </c>
      <c r="C654" t="str">
        <f t="shared" si="40"/>
        <v>PIDILITE Fevicryl Acrylic Colours Sunflower Kit (10 Colors x 15 ml) DIY Paint, Rich Pigment, Non-Craking Paint for Canvas, Wood, Leather, Earthenware, Metal, Diwali Gifts for Diwali</v>
      </c>
      <c r="D654" t="str" cm="1">
        <f t="array" ref="D654">PROPER(_xlfn.TEXTJOIN(" ", TRUE, INDEX(_xlfn.FILTERXML("&lt;t&gt;&lt;s&gt;" &amp; SUBSTITUTE(C654," ","&lt;/s&gt;&lt;s&gt;") &amp; "&lt;/s&gt;&lt;/t&gt;", "//s"), _xlfn.SEQUENCE(4))))</f>
        <v>Pidilite Fevicryl Acrylic Colours</v>
      </c>
      <c r="E654" t="str">
        <f t="shared" si="41"/>
        <v>(10 Colors x 15 ml) DIY Paint, Rich Pigment, Non-Craking Paint for Canvas, Wood, Leather, Earthenware, Metal, Diwali Gifts for Diwali</v>
      </c>
      <c r="F654" t="s">
        <v>5278</v>
      </c>
      <c r="G654" t="str">
        <f t="shared" si="42"/>
        <v>Paints</v>
      </c>
      <c r="H654" s="7" t="str">
        <f t="array" aca="1" ref="H654" ca="1">_xlfn.TEXTJOIN("", TRUE, IF((ROW(INDIRECT("1:" &amp; LEN(G654)))&gt;1) * (CODE(MID(G654, ROW(INDIRECT("1:" &amp; LEN(G654))), 1))&gt;=65) * (CODE(MID(G654, ROW(INDIRECT("1:" &amp; LEN(G654))), 1))&lt;=90), " " &amp; MID(G654, ROW(INDIRECT("1:" &amp; LEN(G654))), 1), MID(G654, ROW(INDIRECT("1:" &amp; LEN(G654))), 1)))</f>
        <v>Paints</v>
      </c>
      <c r="I654">
        <v>191</v>
      </c>
      <c r="J654">
        <v>225</v>
      </c>
      <c r="K654" s="1">
        <v>0.15</v>
      </c>
      <c r="L654">
        <v>4.4000000000000004</v>
      </c>
      <c r="M654" s="4">
        <v>7203</v>
      </c>
      <c r="N654" t="s">
        <v>5279</v>
      </c>
      <c r="O654" t="str">
        <f t="shared" si="43"/>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v>
      </c>
      <c r="P654" t="s">
        <v>5280</v>
      </c>
      <c r="Q654" t="s">
        <v>5281</v>
      </c>
      <c r="R654" t="s">
        <v>5282</v>
      </c>
      <c r="S654" t="s">
        <v>5283</v>
      </c>
      <c r="T654" t="s">
        <v>5284</v>
      </c>
      <c r="U654" t="s">
        <v>5285</v>
      </c>
      <c r="V654" t="s">
        <v>5286</v>
      </c>
    </row>
    <row r="655" spans="1:22" x14ac:dyDescent="0.25">
      <c r="A655" t="s">
        <v>5287</v>
      </c>
      <c r="B655" t="s">
        <v>5288</v>
      </c>
      <c r="C655" t="str">
        <f t="shared" si="40"/>
        <v>STRIFF Mpad Mouse Mat 230X190X3mm Gaming Mouse Pad, Non-Slip Rubber Base, Waterproof Surface, Premium-Textured, Compatible with Laser and Optical Mice(Universe Black)</v>
      </c>
      <c r="D655" t="str" cm="1">
        <f t="array" ref="D655">PROPER(_xlfn.TEXTJOIN(" ", TRUE, INDEX(_xlfn.FILTERXML("&lt;t&gt;&lt;s&gt;" &amp; SUBSTITUTE(C655," ","&lt;/s&gt;&lt;s&gt;") &amp; "&lt;/s&gt;&lt;/t&gt;", "//s"), _xlfn.SEQUENCE(4))))</f>
        <v>Striff Mpad Mouse Mat</v>
      </c>
      <c r="E655" t="str">
        <f t="shared" si="41"/>
        <v>Mouse Pad, Non-Slip Rubber Base, Waterproof Surface, Premium-Textured, Compatible with Laser and Optical Mice(Universe Black)</v>
      </c>
      <c r="F655" t="s">
        <v>5289</v>
      </c>
      <c r="G655" t="str">
        <f t="shared" si="42"/>
        <v>MousePads</v>
      </c>
      <c r="H655" s="7" t="str">
        <f t="array" aca="1" ref="H655" ca="1">_xlfn.TEXTJOIN("", TRUE, IF((ROW(INDIRECT("1:" &amp; LEN(G655)))&gt;1) * (CODE(MID(G655, ROW(INDIRECT("1:" &amp; LEN(G655))), 1))&gt;=65) * (CODE(MID(G655, ROW(INDIRECT("1:" &amp; LEN(G655))), 1))&lt;=90), " " &amp; MID(G655, ROW(INDIRECT("1:" &amp; LEN(G655))), 1), MID(G655, ROW(INDIRECT("1:" &amp; LEN(G655))), 1)))</f>
        <v>Mouse Pads</v>
      </c>
      <c r="I655">
        <v>129</v>
      </c>
      <c r="J655">
        <v>999</v>
      </c>
      <c r="K655" s="1">
        <v>0.87</v>
      </c>
      <c r="L655">
        <v>4.2</v>
      </c>
      <c r="M655" s="4">
        <v>491</v>
      </c>
      <c r="N655" t="s">
        <v>5290</v>
      </c>
      <c r="O655" t="str">
        <f t="shared" si="43"/>
        <v>9.4 Inches X 7.9 Inches) 240Mm X 200Mm X 2Mm Size: This Mouse Pad Is Ideal For Gamers, Graphic Designers, Students, Or Anyone Using Mouse For Long Sessions. This Helps To Improve The Gaming Experience For Gamers Or The Work Efficiency In The Office.</v>
      </c>
      <c r="P655" t="s">
        <v>5291</v>
      </c>
      <c r="Q655" t="s">
        <v>5292</v>
      </c>
      <c r="R655" t="s">
        <v>5293</v>
      </c>
      <c r="S655" t="s">
        <v>5294</v>
      </c>
      <c r="T655" t="s">
        <v>5295</v>
      </c>
      <c r="U655" t="s">
        <v>5296</v>
      </c>
      <c r="V655" t="s">
        <v>5297</v>
      </c>
    </row>
    <row r="656" spans="1:22" x14ac:dyDescent="0.25">
      <c r="A656" t="s">
        <v>5298</v>
      </c>
      <c r="B656" t="s">
        <v>5299</v>
      </c>
      <c r="C656" t="str">
        <f t="shared" si="40"/>
        <v>Gizga Essentials Hard Drive Case Shell, 6.35cm 2.5-inch, Portable Storage Organizer Bag for Earphone USB Cable Power Bank Mobile Charger Digital Gadget Hard Disk, Water Resistance Material, Black</v>
      </c>
      <c r="D656" t="str" cm="1">
        <f t="array" ref="D656">PROPER(_xlfn.TEXTJOIN(" ", TRUE, INDEX(_xlfn.FILTERXML("&lt;t&gt;&lt;s&gt;" &amp; SUBSTITUTE(C656," ","&lt;/s&gt;&lt;s&gt;") &amp; "&lt;/s&gt;&lt;/t&gt;", "//s"), _xlfn.SEQUENCE(4))))</f>
        <v>Gizga Essentials Hard Drive</v>
      </c>
      <c r="E656" t="str">
        <f t="shared" si="41"/>
        <v>6.35cm 2.5-inch, Portable Storage Organizer Bag for Earphone USB Cable Power Bank Mobile Charger Digital Gadget Hard Disk, Water Resistance Material, Black</v>
      </c>
      <c r="F656" t="s">
        <v>5300</v>
      </c>
      <c r="G656" t="str">
        <f t="shared" si="42"/>
        <v>HardDiskBags</v>
      </c>
      <c r="H656" s="7" t="str">
        <f t="array" aca="1" ref="H656" ca="1">_xlfn.TEXTJOIN("", TRUE, IF((ROW(INDIRECT("1:" &amp; LEN(G656)))&gt;1) * (CODE(MID(G656, ROW(INDIRECT("1:" &amp; LEN(G656))), 1))&gt;=65) * (CODE(MID(G656, ROW(INDIRECT("1:" &amp; LEN(G656))), 1))&lt;=90), " " &amp; MID(G656, ROW(INDIRECT("1:" &amp; LEN(G656))), 1), MID(G656, ROW(INDIRECT("1:" &amp; LEN(G656))), 1)))</f>
        <v>Hard Disk Bags</v>
      </c>
      <c r="I656">
        <v>199</v>
      </c>
      <c r="J656">
        <v>599</v>
      </c>
      <c r="K656" s="1">
        <v>0.67</v>
      </c>
      <c r="L656">
        <v>4.5</v>
      </c>
      <c r="M656" s="4">
        <v>13568</v>
      </c>
      <c r="N656" t="s">
        <v>5301</v>
      </c>
      <c r="O656" t="str">
        <f t="shared" si="43"/>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v>
      </c>
      <c r="P656" t="s">
        <v>5302</v>
      </c>
      <c r="Q656" t="s">
        <v>5303</v>
      </c>
      <c r="R656" t="s">
        <v>5304</v>
      </c>
      <c r="S656" t="s">
        <v>5305</v>
      </c>
      <c r="T656" t="s">
        <v>5306</v>
      </c>
      <c r="U656" t="s">
        <v>5307</v>
      </c>
      <c r="V656" t="s">
        <v>5308</v>
      </c>
    </row>
    <row r="657" spans="1:22" x14ac:dyDescent="0.25">
      <c r="A657" t="s">
        <v>5309</v>
      </c>
      <c r="B657" t="s">
        <v>5310</v>
      </c>
      <c r="C657" t="str">
        <f t="shared" si="40"/>
        <v>Boult Audio FXCharge with ENC, 32H Playtime, 5min=7H Type C Fast Charging, Zen ENC, 14.2 mm BoomX Rich Bass, IPX5, Bluetooth Wireless in Ear Earphones Neckband with mic (Black)</v>
      </c>
      <c r="D657" t="str" cm="1">
        <f t="array" ref="D657">PROPER(_xlfn.TEXTJOIN(" ", TRUE, INDEX(_xlfn.FILTERXML("&lt;t&gt;&lt;s&gt;" &amp; SUBSTITUTE(C657," ","&lt;/s&gt;&lt;s&gt;") &amp; "&lt;/s&gt;&lt;/t&gt;", "//s"), _xlfn.SEQUENCE(4))))</f>
        <v>Boult Audio Fxcharge With</v>
      </c>
      <c r="E657" t="str">
        <f t="shared" si="41"/>
        <v>Playtime, 5min=7H Type C Fast Charging, Zen ENC, 14.2 mm BoomX Rich Bass, IPX5, Bluetooth Wireless in Ear Earphones Neckband with mic (Black)</v>
      </c>
      <c r="F657" t="s">
        <v>3025</v>
      </c>
      <c r="G657" t="str">
        <f t="shared" si="42"/>
        <v>In-Ear</v>
      </c>
      <c r="H657" s="7" t="str">
        <f t="array" aca="1" ref="H657" ca="1">_xlfn.TEXTJOIN("", TRUE, IF((ROW(INDIRECT("1:" &amp; LEN(G657)))&gt;1) * (CODE(MID(G657, ROW(INDIRECT("1:" &amp; LEN(G657))), 1))&gt;=65) * (CODE(MID(G657, ROW(INDIRECT("1:" &amp; LEN(G657))), 1))&lt;=90), " " &amp; MID(G657, ROW(INDIRECT("1:" &amp; LEN(G657))), 1), MID(G657, ROW(INDIRECT("1:" &amp; LEN(G657))), 1)))</f>
        <v>In- Ear</v>
      </c>
      <c r="I657">
        <v>999</v>
      </c>
      <c r="J657" s="2">
        <v>4499</v>
      </c>
      <c r="K657" s="1">
        <v>0.78</v>
      </c>
      <c r="L657">
        <v>3.8</v>
      </c>
      <c r="M657" s="4">
        <v>3390</v>
      </c>
      <c r="N657" t="s">
        <v>5311</v>
      </c>
      <c r="O657" t="str">
        <f t="shared" si="43"/>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v>
      </c>
      <c r="P657" t="s">
        <v>5312</v>
      </c>
      <c r="Q657" t="s">
        <v>5313</v>
      </c>
      <c r="R657" t="s">
        <v>5314</v>
      </c>
      <c r="S657" t="s">
        <v>5315</v>
      </c>
      <c r="T657" t="s">
        <v>5316</v>
      </c>
      <c r="U657" t="s">
        <v>5317</v>
      </c>
      <c r="V657" t="s">
        <v>5318</v>
      </c>
    </row>
    <row r="658" spans="1:22" x14ac:dyDescent="0.25">
      <c r="A658" t="s">
        <v>5319</v>
      </c>
      <c r="B658" t="s">
        <v>5320</v>
      </c>
      <c r="C658" t="str">
        <f t="shared" si="40"/>
        <v>Boult Audio Probass Curve Bluetooth Wireless in Ear Earphones with Mic with Ipx5 Water Resistant, 12H Battery Life and Extra Bass (Black)</v>
      </c>
      <c r="D658" t="str" cm="1">
        <f t="array" ref="D658">PROPER(_xlfn.TEXTJOIN(" ", TRUE, INDEX(_xlfn.FILTERXML("&lt;t&gt;&lt;s&gt;" &amp; SUBSTITUTE(C658," ","&lt;/s&gt;&lt;s&gt;") &amp; "&lt;/s&gt;&lt;/t&gt;", "//s"), _xlfn.SEQUENCE(4))))</f>
        <v>Boult Audio Probass Curve</v>
      </c>
      <c r="E658" t="str">
        <f t="shared" si="41"/>
        <v>in Ear Earphones with Mic with Ipx5 Water Resistant, 12H Battery Life and Extra Bass (Black)</v>
      </c>
      <c r="F658" t="s">
        <v>3025</v>
      </c>
      <c r="G658" t="str">
        <f t="shared" si="42"/>
        <v>In-Ear</v>
      </c>
      <c r="H658" s="7" t="str">
        <f t="array" aca="1" ref="H658" ca="1">_xlfn.TEXTJOIN("", TRUE, IF((ROW(INDIRECT("1:" &amp; LEN(G658)))&gt;1) * (CODE(MID(G658, ROW(INDIRECT("1:" &amp; LEN(G658))), 1))&gt;=65) * (CODE(MID(G658, ROW(INDIRECT("1:" &amp; LEN(G658))), 1))&lt;=90), " " &amp; MID(G658, ROW(INDIRECT("1:" &amp; LEN(G658))), 1), MID(G658, ROW(INDIRECT("1:" &amp; LEN(G658))), 1)))</f>
        <v>In- Ear</v>
      </c>
      <c r="I658">
        <v>899</v>
      </c>
      <c r="J658" s="2">
        <v>4499</v>
      </c>
      <c r="K658" s="1">
        <v>0.8</v>
      </c>
      <c r="L658">
        <v>3.8</v>
      </c>
      <c r="M658" s="4">
        <v>103052</v>
      </c>
      <c r="N658" t="s">
        <v>5321</v>
      </c>
      <c r="O658" t="str">
        <f t="shared" si="43"/>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v>
      </c>
      <c r="P658" t="s">
        <v>5322</v>
      </c>
      <c r="Q658" t="s">
        <v>5323</v>
      </c>
      <c r="R658" t="s">
        <v>5324</v>
      </c>
      <c r="S658" t="s">
        <v>5325</v>
      </c>
      <c r="T658" t="s">
        <v>12938</v>
      </c>
      <c r="U658" t="s">
        <v>5326</v>
      </c>
      <c r="V658" t="s">
        <v>5327</v>
      </c>
    </row>
    <row r="659" spans="1:22" x14ac:dyDescent="0.25">
      <c r="A659" t="s">
        <v>3542</v>
      </c>
      <c r="B659" t="s">
        <v>3543</v>
      </c>
      <c r="C659" t="str">
        <f t="shared" si="40"/>
        <v>Ambrane 20000mAh Power Bank with 20W Fast Charging, Triple Output, Power Delivery, Type C Input, Made in India, Multi-Layer Protection, Li-Polymer + Type C Cable (Stylo-20k, Black)</v>
      </c>
      <c r="D659" t="str" cm="1">
        <f t="array" ref="D659">PROPER(_xlfn.TEXTJOIN(" ", TRUE, INDEX(_xlfn.FILTERXML("&lt;t&gt;&lt;s&gt;" &amp; SUBSTITUTE(C659," ","&lt;/s&gt;&lt;s&gt;") &amp; "&lt;/s&gt;&lt;/t&gt;", "//s"), _xlfn.SEQUENCE(4))))</f>
        <v>Ambrane 20000Mah Power Bank</v>
      </c>
      <c r="E659" t="str">
        <f t="shared" si="41"/>
        <v>Fast Charging, Triple Output, Power Delivery, Type C Input, Made in India, Multi-Layer Protection, Li-Polymer + Type C Cable (Stylo-20k, Black)</v>
      </c>
      <c r="F659" t="s">
        <v>2939</v>
      </c>
      <c r="G659" t="str">
        <f t="shared" si="42"/>
        <v>PowerBanks</v>
      </c>
      <c r="H659" s="7" t="str">
        <f t="array" aca="1" ref="H659" ca="1">_xlfn.TEXTJOIN("", TRUE, IF((ROW(INDIRECT("1:" &amp; LEN(G659)))&gt;1) * (CODE(MID(G659, ROW(INDIRECT("1:" &amp; LEN(G659))), 1))&gt;=65) * (CODE(MID(G659, ROW(INDIRECT("1:" &amp; LEN(G659))), 1))&lt;=90), " " &amp; MID(G659, ROW(INDIRECT("1:" &amp; LEN(G659))), 1), MID(G659, ROW(INDIRECT("1:" &amp; LEN(G659))), 1)))</f>
        <v>Power Banks</v>
      </c>
      <c r="I659" s="2">
        <v>1799</v>
      </c>
      <c r="J659" s="2">
        <v>2499</v>
      </c>
      <c r="K659" s="1">
        <v>0.28000000000000003</v>
      </c>
      <c r="L659">
        <v>4.0999999999999996</v>
      </c>
      <c r="M659" s="4">
        <v>18678</v>
      </c>
      <c r="N659" t="s">
        <v>3544</v>
      </c>
      <c r="O659" t="str">
        <f t="shared" si="43"/>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v>
      </c>
      <c r="P659" t="s">
        <v>3545</v>
      </c>
      <c r="Q659" t="s">
        <v>3546</v>
      </c>
      <c r="R659" t="s">
        <v>3547</v>
      </c>
      <c r="S659" t="s">
        <v>3548</v>
      </c>
      <c r="T659" t="s">
        <v>12930</v>
      </c>
      <c r="U659" t="s">
        <v>5328</v>
      </c>
      <c r="V659" t="s">
        <v>5329</v>
      </c>
    </row>
    <row r="660" spans="1:22" x14ac:dyDescent="0.25">
      <c r="A660" t="s">
        <v>74</v>
      </c>
      <c r="B660" t="s">
        <v>75</v>
      </c>
      <c r="C660" t="str">
        <f t="shared" si="40"/>
        <v>boAt Micro USB 55 Tangle-free, Sturdy Micro USB Cable with 3A Fast Charging and 480mbps Data Transmission (Black)</v>
      </c>
      <c r="D660" t="str" cm="1">
        <f t="array" ref="D660">PROPER(_xlfn.TEXTJOIN(" ", TRUE, INDEX(_xlfn.FILTERXML("&lt;t&gt;&lt;s&gt;" &amp; SUBSTITUTE(C660," ","&lt;/s&gt;&lt;s&gt;") &amp; "&lt;/s&gt;&lt;/t&gt;", "//s"), _xlfn.SEQUENCE(4))))</f>
        <v>Boat Micro Usb 55</v>
      </c>
      <c r="E660" t="str">
        <f t="shared" si="41"/>
        <v>Micro USB Cable with 3A Fast Charging and 480mbps Data Transmission (Black)</v>
      </c>
      <c r="F660" t="s">
        <v>17</v>
      </c>
      <c r="G660" t="str">
        <f t="shared" si="42"/>
        <v>USBCables</v>
      </c>
      <c r="H660" s="7" t="str">
        <f t="array" aca="1" ref="H660" ca="1">_xlfn.TEXTJOIN("", TRUE, IF((ROW(INDIRECT("1:" &amp; LEN(G660)))&gt;1) * (CODE(MID(G660, ROW(INDIRECT("1:" &amp; LEN(G660))), 1))&gt;=65) * (CODE(MID(G660, ROW(INDIRECT("1:" &amp; LEN(G660))), 1))&lt;=90), " " &amp; MID(G660, ROW(INDIRECT("1:" &amp; LEN(G660))), 1), MID(G660, ROW(INDIRECT("1:" &amp; LEN(G660))), 1)))</f>
        <v>U S B Cables</v>
      </c>
      <c r="I660">
        <v>176.63</v>
      </c>
      <c r="J660">
        <v>499</v>
      </c>
      <c r="K660" s="1">
        <v>0.65</v>
      </c>
      <c r="L660">
        <v>4.0999999999999996</v>
      </c>
      <c r="M660" s="4">
        <v>15189</v>
      </c>
      <c r="N660" t="s">
        <v>76</v>
      </c>
      <c r="O660" t="str">
        <f t="shared" si="43"/>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v>
      </c>
      <c r="P660" t="s">
        <v>77</v>
      </c>
      <c r="Q660" t="s">
        <v>78</v>
      </c>
      <c r="R660" t="s">
        <v>79</v>
      </c>
      <c r="S660" t="s">
        <v>80</v>
      </c>
      <c r="T660" t="s">
        <v>81</v>
      </c>
      <c r="U660" t="s">
        <v>82</v>
      </c>
      <c r="V660" t="s">
        <v>5330</v>
      </c>
    </row>
    <row r="661" spans="1:22" x14ac:dyDescent="0.25">
      <c r="A661" t="s">
        <v>5331</v>
      </c>
      <c r="B661" t="s">
        <v>5332</v>
      </c>
      <c r="C661" t="str">
        <f t="shared" si="40"/>
        <v>Casio FX-82MS 2nd Gen Non-Programmable Scientific Calculator, 240 Functions and 2-line Display, Black</v>
      </c>
      <c r="D661" t="str" cm="1">
        <f t="array" ref="D661">PROPER(_xlfn.TEXTJOIN(" ", TRUE, INDEX(_xlfn.FILTERXML("&lt;t&gt;&lt;s&gt;" &amp; SUBSTITUTE(C661," ","&lt;/s&gt;&lt;s&gt;") &amp; "&lt;/s&gt;&lt;/t&gt;", "//s"), _xlfn.SEQUENCE(4))))</f>
        <v>Casio Fx-82Ms 2Nd Gen</v>
      </c>
      <c r="E661" t="str">
        <f t="shared" si="41"/>
        <v>Calculator, 240 Functions and 2-line Display, Black</v>
      </c>
      <c r="F661" t="s">
        <v>5145</v>
      </c>
      <c r="G661" t="str">
        <f t="shared" si="42"/>
        <v>Scientific</v>
      </c>
      <c r="H661" s="7" t="str">
        <f t="array" aca="1" ref="H661" ca="1">_xlfn.TEXTJOIN("", TRUE, IF((ROW(INDIRECT("1:" &amp; LEN(G661)))&gt;1) * (CODE(MID(G661, ROW(INDIRECT("1:" &amp; LEN(G661))), 1))&gt;=65) * (CODE(MID(G661, ROW(INDIRECT("1:" &amp; LEN(G661))), 1))&lt;=90), " " &amp; MID(G661, ROW(INDIRECT("1:" &amp; LEN(G661))), 1), MID(G661, ROW(INDIRECT("1:" &amp; LEN(G661))), 1)))</f>
        <v>Scientific</v>
      </c>
      <c r="I661">
        <v>522</v>
      </c>
      <c r="J661">
        <v>550</v>
      </c>
      <c r="K661" s="1">
        <v>0.05</v>
      </c>
      <c r="L661">
        <v>4.4000000000000004</v>
      </c>
      <c r="M661" s="4">
        <v>12179</v>
      </c>
      <c r="N661" t="s">
        <v>5333</v>
      </c>
      <c r="O661" t="str">
        <f t="shared" si="43"/>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v>
      </c>
      <c r="P661" t="s">
        <v>5334</v>
      </c>
      <c r="Q661" t="s">
        <v>5335</v>
      </c>
      <c r="R661" t="s">
        <v>5336</v>
      </c>
      <c r="S661" t="s">
        <v>5337</v>
      </c>
      <c r="T661" t="s">
        <v>5338</v>
      </c>
      <c r="U661" t="s">
        <v>5339</v>
      </c>
      <c r="V661" t="s">
        <v>5340</v>
      </c>
    </row>
    <row r="662" spans="1:22" x14ac:dyDescent="0.25">
      <c r="A662" t="s">
        <v>5341</v>
      </c>
      <c r="B662" t="s">
        <v>5342</v>
      </c>
      <c r="C662" t="str">
        <f t="shared" si="40"/>
        <v>Tygot 10 Inches Big LED Ring Light for Camera, Phone tiktok YouTube Video Shooting and Makeup, 10" inch Ring Light with 7 Feet Long Foldable and Lightweight Tripod Stand</v>
      </c>
      <c r="D662" t="str" cm="1">
        <f t="array" ref="D662">PROPER(_xlfn.TEXTJOIN(" ", TRUE, INDEX(_xlfn.FILTERXML("&lt;t&gt;&lt;s&gt;" &amp; SUBSTITUTE(C662," ","&lt;/s&gt;&lt;s&gt;") &amp; "&lt;/s&gt;&lt;/t&gt;", "//s"), _xlfn.SEQUENCE(4))))</f>
        <v>Tygot 10 Inches Big</v>
      </c>
      <c r="E662" t="str">
        <f t="shared" si="41"/>
        <v>Light for Camera, Phone tiktok YouTube Video Shooting and Makeup, 10" inch Ring Light with 7 Feet Long Foldable and Lightweight Tripod Stand</v>
      </c>
      <c r="F662" t="s">
        <v>5343</v>
      </c>
      <c r="G662" t="str">
        <f t="shared" si="42"/>
        <v>Macro&amp;RinglightFlashes</v>
      </c>
      <c r="H662" s="7" t="str">
        <f t="array" aca="1" ref="H662" ca="1">_xlfn.TEXTJOIN("", TRUE, IF((ROW(INDIRECT("1:" &amp; LEN(G662)))&gt;1) * (CODE(MID(G662, ROW(INDIRECT("1:" &amp; LEN(G662))), 1))&gt;=65) * (CODE(MID(G662, ROW(INDIRECT("1:" &amp; LEN(G662))), 1))&lt;=90), " " &amp; MID(G662, ROW(INDIRECT("1:" &amp; LEN(G662))), 1), MID(G662, ROW(INDIRECT("1:" &amp; LEN(G662))), 1)))</f>
        <v>Macro&amp; Ringlight Flashes</v>
      </c>
      <c r="I662">
        <v>799</v>
      </c>
      <c r="J662" s="2">
        <v>1999</v>
      </c>
      <c r="K662" s="1">
        <v>0.6</v>
      </c>
      <c r="L662">
        <v>3.8</v>
      </c>
      <c r="M662" s="4">
        <v>12958</v>
      </c>
      <c r="N662" t="s">
        <v>5344</v>
      </c>
      <c r="O662" t="str">
        <f t="shared" si="43"/>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v>
      </c>
      <c r="P662" t="s">
        <v>5345</v>
      </c>
      <c r="Q662" t="s">
        <v>5346</v>
      </c>
      <c r="R662" t="s">
        <v>5347</v>
      </c>
      <c r="S662" t="s">
        <v>5348</v>
      </c>
      <c r="T662" t="s">
        <v>5349</v>
      </c>
      <c r="U662" t="s">
        <v>5350</v>
      </c>
      <c r="V662" t="s">
        <v>5351</v>
      </c>
    </row>
    <row r="663" spans="1:22" x14ac:dyDescent="0.25">
      <c r="A663" t="s">
        <v>5352</v>
      </c>
      <c r="B663" t="s">
        <v>5353</v>
      </c>
      <c r="C663" t="str">
        <f t="shared" si="40"/>
        <v>HP X200 Wireless Mouse with 2.4 GHz Wireless connectivity, Adjustable DPI up to 1600, ambidextrous Design, and 18-Month Long Battery Life. 3-Years Warranty (6VY95AA)</v>
      </c>
      <c r="D663" t="str" cm="1">
        <f t="array" ref="D663">PROPER(_xlfn.TEXTJOIN(" ", TRUE, INDEX(_xlfn.FILTERXML("&lt;t&gt;&lt;s&gt;" &amp; SUBSTITUTE(C663," ","&lt;/s&gt;&lt;s&gt;") &amp; "&lt;/s&gt;&lt;/t&gt;", "//s"), _xlfn.SEQUENCE(4))))</f>
        <v>Hp X200 Wireless Mouse</v>
      </c>
      <c r="E663" t="str">
        <f t="shared" si="41"/>
        <v>GHz Wireless connectivity, Adjustable DPI up to 1600, ambidextrous Design, and 18-Month Long Battery Life. 3-Years Warranty (6VY95AA)</v>
      </c>
      <c r="F663" t="s">
        <v>4777</v>
      </c>
      <c r="G663" t="str">
        <f t="shared" si="42"/>
        <v>Mice</v>
      </c>
      <c r="H663" s="7" t="str">
        <f t="array" aca="1" ref="H663" ca="1">_xlfn.TEXTJOIN("", TRUE, IF((ROW(INDIRECT("1:" &amp; LEN(G663)))&gt;1) * (CODE(MID(G663, ROW(INDIRECT("1:" &amp; LEN(G663))), 1))&gt;=65) * (CODE(MID(G663, ROW(INDIRECT("1:" &amp; LEN(G663))), 1))&lt;=90), " " &amp; MID(G663, ROW(INDIRECT("1:" &amp; LEN(G663))), 1), MID(G663, ROW(INDIRECT("1:" &amp; LEN(G663))), 1)))</f>
        <v>Mice</v>
      </c>
      <c r="I663">
        <v>681</v>
      </c>
      <c r="J663" s="2">
        <v>1199</v>
      </c>
      <c r="K663" s="1">
        <v>0.43</v>
      </c>
      <c r="L663">
        <v>4.2</v>
      </c>
      <c r="M663" s="4">
        <v>8258</v>
      </c>
      <c r="N663" t="s">
        <v>5354</v>
      </c>
      <c r="O663" t="str">
        <f t="shared" si="43"/>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v>
      </c>
      <c r="P663" t="s">
        <v>5355</v>
      </c>
      <c r="Q663" t="s">
        <v>5356</v>
      </c>
      <c r="R663" t="s">
        <v>5357</v>
      </c>
      <c r="S663" t="s">
        <v>5358</v>
      </c>
      <c r="T663" t="s">
        <v>12939</v>
      </c>
      <c r="U663" t="s">
        <v>5359</v>
      </c>
      <c r="V663" t="s">
        <v>5360</v>
      </c>
    </row>
    <row r="664" spans="1:22" x14ac:dyDescent="0.25">
      <c r="A664" t="s">
        <v>5361</v>
      </c>
      <c r="B664" t="s">
        <v>5362</v>
      </c>
      <c r="C664" t="str">
        <f t="shared" si="40"/>
        <v>Oakter Mini UPS for 12V WiFi Router Broadband Modem | Backup Upto 4 Hours | WiFi Router UPS Power Backup During Power Cuts | UPS for 12V Router Broadband Modem | Current Surge and Deep Discharge Protection</v>
      </c>
      <c r="D664" t="str" cm="1">
        <f t="array" ref="D664">PROPER(_xlfn.TEXTJOIN(" ", TRUE, INDEX(_xlfn.FILTERXML("&lt;t&gt;&lt;s&gt;" &amp; SUBSTITUTE(C664," ","&lt;/s&gt;&lt;s&gt;") &amp; "&lt;/s&gt;&lt;/t&gt;", "//s"), _xlfn.SEQUENCE(4))))</f>
        <v>Oakter Mini Ups For</v>
      </c>
      <c r="E664" t="str">
        <f t="shared" si="41"/>
        <v>Router Broadband Modem | Backup Upto 4 Hours | WiFi Router UPS Power Backup During Power Cuts | UPS for 12V Router Broadband Modem | Current Surge and Deep Discharge Protection</v>
      </c>
      <c r="F664" t="s">
        <v>5363</v>
      </c>
      <c r="G664" t="str">
        <f t="shared" si="42"/>
        <v>NetworkingDevices</v>
      </c>
      <c r="H664" s="7" t="str">
        <f t="array" aca="1" ref="H664" ca="1">_xlfn.TEXTJOIN("", TRUE, IF((ROW(INDIRECT("1:" &amp; LEN(G664)))&gt;1) * (CODE(MID(G664, ROW(INDIRECT("1:" &amp; LEN(G664))), 1))&gt;=65) * (CODE(MID(G664, ROW(INDIRECT("1:" &amp; LEN(G664))), 1))&lt;=90), " " &amp; MID(G664, ROW(INDIRECT("1:" &amp; LEN(G664))), 1), MID(G664, ROW(INDIRECT("1:" &amp; LEN(G664))), 1)))</f>
        <v>Networking Devices</v>
      </c>
      <c r="I664" s="2">
        <v>1199</v>
      </c>
      <c r="J664" s="2">
        <v>3490</v>
      </c>
      <c r="K664" s="1">
        <v>0.66</v>
      </c>
      <c r="L664">
        <v>4.0999999999999996</v>
      </c>
      <c r="M664" s="4">
        <v>11716</v>
      </c>
      <c r="N664" t="s">
        <v>5364</v>
      </c>
      <c r="O664" t="str">
        <f t="shared" si="43"/>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v>
      </c>
      <c r="P664" t="s">
        <v>5365</v>
      </c>
      <c r="Q664" t="s">
        <v>5366</v>
      </c>
      <c r="R664" t="s">
        <v>5367</v>
      </c>
      <c r="S664" t="s">
        <v>5368</v>
      </c>
      <c r="T664" t="s">
        <v>5369</v>
      </c>
      <c r="U664" t="s">
        <v>5370</v>
      </c>
      <c r="V664" t="s">
        <v>5371</v>
      </c>
    </row>
    <row r="665" spans="1:22" x14ac:dyDescent="0.25">
      <c r="A665" t="s">
        <v>5372</v>
      </c>
      <c r="B665" t="s">
        <v>5373</v>
      </c>
      <c r="C665" t="str">
        <f t="shared" si="40"/>
        <v>TP-Link Archer AC1200 Archer C6 Wi-Fi Speed Up to 867 Mbps 5 GHz + 400 Mbps 2.4 GHz, 5 Gigabit Ports, 4 External Antennas, MU-MIMO, Dual Band, WiFi Coverage with Access Point Mode, Black</v>
      </c>
      <c r="D665" t="str" cm="1">
        <f t="array" ref="D665">PROPER(_xlfn.TEXTJOIN(" ", TRUE, INDEX(_xlfn.FILTERXML("&lt;t&gt;&lt;s&gt;" &amp; SUBSTITUTE(C665," ","&lt;/s&gt;&lt;s&gt;") &amp; "&lt;/s&gt;&lt;/t&gt;", "//s"), _xlfn.SEQUENCE(4))))</f>
        <v>Tp-Link Archer Ac1200 Archer</v>
      </c>
      <c r="E665" t="str">
        <f t="shared" si="41"/>
        <v>Speed Up to 867 Mbps 5 GHz + 400 Mbps 2.4 GHz, 5 Gigabit Ports, 4 External Antennas, MU-MIMO, Dual Band, WiFi Coverage with Access Point Mode, Black</v>
      </c>
      <c r="F665" t="s">
        <v>5374</v>
      </c>
      <c r="G665" t="str">
        <f t="shared" si="42"/>
        <v>Routers</v>
      </c>
      <c r="H665" s="7" t="str">
        <f t="array" aca="1" ref="H665" ca="1">_xlfn.TEXTJOIN("", TRUE, IF((ROW(INDIRECT("1:" &amp; LEN(G665)))&gt;1) * (CODE(MID(G665, ROW(INDIRECT("1:" &amp; LEN(G665))), 1))&gt;=65) * (CODE(MID(G665, ROW(INDIRECT("1:" &amp; LEN(G665))), 1))&lt;=90), " " &amp; MID(G665, ROW(INDIRECT("1:" &amp; LEN(G665))), 1), MID(G665, ROW(INDIRECT("1:" &amp; LEN(G665))), 1)))</f>
        <v>Routers</v>
      </c>
      <c r="I665" s="2">
        <v>2499</v>
      </c>
      <c r="J665" s="2">
        <v>4999</v>
      </c>
      <c r="K665" s="1">
        <v>0.5</v>
      </c>
      <c r="L665">
        <v>4.4000000000000004</v>
      </c>
      <c r="M665" s="4">
        <v>35024</v>
      </c>
      <c r="N665" t="s">
        <v>5375</v>
      </c>
      <c r="O665" t="str">
        <f t="shared" si="43"/>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v>
      </c>
      <c r="P665" t="s">
        <v>5376</v>
      </c>
      <c r="Q665" t="s">
        <v>5377</v>
      </c>
      <c r="R665" t="s">
        <v>5378</v>
      </c>
      <c r="S665" t="s">
        <v>5379</v>
      </c>
      <c r="T665" t="s">
        <v>5380</v>
      </c>
      <c r="U665" t="s">
        <v>5381</v>
      </c>
      <c r="V665" t="s">
        <v>5382</v>
      </c>
    </row>
    <row r="666" spans="1:22" x14ac:dyDescent="0.25">
      <c r="A666" t="s">
        <v>5383</v>
      </c>
      <c r="B666" t="s">
        <v>5384</v>
      </c>
      <c r="C666" t="str">
        <f t="shared" si="40"/>
        <v>boAt Rockerz 550 Over Ear Bluetooth Headphones with Upto 20 Hours Playback, 50MM Drivers, Soft Padded Ear Cushions and Physical Noise Isolation, Without Mic (Black)</v>
      </c>
      <c r="D666" t="str" cm="1">
        <f t="array" ref="D666">PROPER(_xlfn.TEXTJOIN(" ", TRUE, INDEX(_xlfn.FILTERXML("&lt;t&gt;&lt;s&gt;" &amp; SUBSTITUTE(C666," ","&lt;/s&gt;&lt;s&gt;") &amp; "&lt;/s&gt;&lt;/t&gt;", "//s"), _xlfn.SEQUENCE(4))))</f>
        <v>Boat Rockerz 550 Over</v>
      </c>
      <c r="E666" t="str">
        <f t="shared" si="41"/>
        <v>Headphones with Upto 20 Hours Playback, 50MM Drivers, Soft Padded Ear Cushions and Physical Noise Isolation, Without Mic (Black)</v>
      </c>
      <c r="F666" t="s">
        <v>5385</v>
      </c>
      <c r="G666" t="str">
        <f t="shared" si="42"/>
        <v>Over-Ear</v>
      </c>
      <c r="H666" s="7" t="str">
        <f t="array" aca="1" ref="H666" ca="1">_xlfn.TEXTJOIN("", TRUE, IF((ROW(INDIRECT("1:" &amp; LEN(G666)))&gt;1) * (CODE(MID(G666, ROW(INDIRECT("1:" &amp; LEN(G666))), 1))&gt;=65) * (CODE(MID(G666, ROW(INDIRECT("1:" &amp; LEN(G666))), 1))&lt;=90), " " &amp; MID(G666, ROW(INDIRECT("1:" &amp; LEN(G666))), 1), MID(G666, ROW(INDIRECT("1:" &amp; LEN(G666))), 1)))</f>
        <v>Over- Ear</v>
      </c>
      <c r="I666" s="2">
        <v>1799</v>
      </c>
      <c r="J666" s="2">
        <v>4999</v>
      </c>
      <c r="K666" s="1">
        <v>0.64</v>
      </c>
      <c r="L666">
        <v>4.0999999999999996</v>
      </c>
      <c r="M666" s="4">
        <v>55192</v>
      </c>
      <c r="N666" t="s">
        <v>5386</v>
      </c>
      <c r="O666" t="str">
        <f t="shared" si="43"/>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v>
      </c>
      <c r="P666" t="s">
        <v>5387</v>
      </c>
      <c r="Q666" t="s">
        <v>5388</v>
      </c>
      <c r="R666" t="s">
        <v>5389</v>
      </c>
      <c r="S666" t="s">
        <v>5390</v>
      </c>
      <c r="T666" t="s">
        <v>5391</v>
      </c>
      <c r="U666" t="s">
        <v>5392</v>
      </c>
      <c r="V666" t="s">
        <v>5393</v>
      </c>
    </row>
    <row r="667" spans="1:22" x14ac:dyDescent="0.25">
      <c r="A667" t="s">
        <v>5394</v>
      </c>
      <c r="B667" t="s">
        <v>5395</v>
      </c>
      <c r="C667" t="str">
        <f t="shared" si="40"/>
        <v>Xiaomi Mi Wired in Ear Earphones with Mic Basic with Ultra Deep Bass and Aluminum Alloy Sound Chamber (Black)</v>
      </c>
      <c r="D667" t="str" cm="1">
        <f t="array" ref="D667">PROPER(_xlfn.TEXTJOIN(" ", TRUE, INDEX(_xlfn.FILTERXML("&lt;t&gt;&lt;s&gt;" &amp; SUBSTITUTE(C667," ","&lt;/s&gt;&lt;s&gt;") &amp; "&lt;/s&gt;&lt;/t&gt;", "//s"), _xlfn.SEQUENCE(4))))</f>
        <v>Xiaomi Mi Wired In</v>
      </c>
      <c r="E667" t="str">
        <f t="shared" si="41"/>
        <v>with Mic Basic with Ultra Deep Bass and Aluminum Alloy Sound Chamber (Black)</v>
      </c>
      <c r="F667" t="s">
        <v>3025</v>
      </c>
      <c r="G667" t="str">
        <f t="shared" si="42"/>
        <v>In-Ear</v>
      </c>
      <c r="H667" s="7" t="str">
        <f t="array" aca="1" ref="H667" ca="1">_xlfn.TEXTJOIN("", TRUE, IF((ROW(INDIRECT("1:" &amp; LEN(G667)))&gt;1) * (CODE(MID(G667, ROW(INDIRECT("1:" &amp; LEN(G667))), 1))&gt;=65) * (CODE(MID(G667, ROW(INDIRECT("1:" &amp; LEN(G667))), 1))&lt;=90), " " &amp; MID(G667, ROW(INDIRECT("1:" &amp; LEN(G667))), 1), MID(G667, ROW(INDIRECT("1:" &amp; LEN(G667))), 1)))</f>
        <v>In- Ear</v>
      </c>
      <c r="I667">
        <v>429</v>
      </c>
      <c r="J667">
        <v>599</v>
      </c>
      <c r="K667" s="1">
        <v>0.28000000000000003</v>
      </c>
      <c r="L667">
        <v>4.0999999999999996</v>
      </c>
      <c r="M667" s="4">
        <v>119466</v>
      </c>
      <c r="N667" t="s">
        <v>5396</v>
      </c>
      <c r="O667" t="str">
        <f t="shared" si="43"/>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v>
      </c>
      <c r="P667" t="s">
        <v>5397</v>
      </c>
      <c r="Q667" t="s">
        <v>5398</v>
      </c>
      <c r="R667" t="s">
        <v>5399</v>
      </c>
      <c r="S667" t="s">
        <v>5400</v>
      </c>
      <c r="T667" t="s">
        <v>12940</v>
      </c>
      <c r="U667" t="s">
        <v>5401</v>
      </c>
      <c r="V667" t="s">
        <v>5402</v>
      </c>
    </row>
    <row r="668" spans="1:22" x14ac:dyDescent="0.25">
      <c r="A668" t="s">
        <v>5403</v>
      </c>
      <c r="B668" t="s">
        <v>5404</v>
      </c>
      <c r="C668" t="str">
        <f t="shared" si="40"/>
        <v>Zodo 8. 5 inch LCD E-Writer Electronic Writing Pad Tablet Drawing Board (Paperless Memo Digital Tablet)</v>
      </c>
      <c r="D668" t="str" cm="1">
        <f t="array" ref="D668">PROPER(_xlfn.TEXTJOIN(" ", TRUE, INDEX(_xlfn.FILTERXML("&lt;t&gt;&lt;s&gt;" &amp; SUBSTITUTE(C668," ","&lt;/s&gt;&lt;s&gt;") &amp; "&lt;/s&gt;&lt;/t&gt;", "//s"), _xlfn.SEQUENCE(4))))</f>
        <v>Zodo 8 5 Inch</v>
      </c>
      <c r="E668" t="str">
        <f t="shared" si="41"/>
        <v>Electronic Writing Pad Tablet Drawing Board (Paperless Memo Digital Tablet)</v>
      </c>
      <c r="F668" t="s">
        <v>4788</v>
      </c>
      <c r="G668" t="str">
        <f t="shared" si="42"/>
        <v>GraphicTablets</v>
      </c>
      <c r="H668" s="7" t="str">
        <f t="array" aca="1" ref="H668" ca="1">_xlfn.TEXTJOIN("", TRUE, IF((ROW(INDIRECT("1:" &amp; LEN(G668)))&gt;1) * (CODE(MID(G668, ROW(INDIRECT("1:" &amp; LEN(G668))), 1))&gt;=65) * (CODE(MID(G668, ROW(INDIRECT("1:" &amp; LEN(G668))), 1))&lt;=90), " " &amp; MID(G668, ROW(INDIRECT("1:" &amp; LEN(G668))), 1), MID(G668, ROW(INDIRECT("1:" &amp; LEN(G668))), 1)))</f>
        <v>Graphic Tablets</v>
      </c>
      <c r="I668">
        <v>100</v>
      </c>
      <c r="J668">
        <v>499</v>
      </c>
      <c r="K668" s="1">
        <v>0.8</v>
      </c>
      <c r="L668">
        <v>3.5</v>
      </c>
      <c r="M668" s="4">
        <v>9638</v>
      </c>
      <c r="N668" t="s">
        <v>5405</v>
      </c>
      <c r="O668" t="str">
        <f t="shared" si="43"/>
        <v>Size: 8. 5 Inch|Good Grade</v>
      </c>
      <c r="P668" t="s">
        <v>5406</v>
      </c>
      <c r="Q668" t="s">
        <v>5407</v>
      </c>
      <c r="R668" t="s">
        <v>5408</v>
      </c>
      <c r="S668" t="s">
        <v>5409</v>
      </c>
      <c r="T668" t="s">
        <v>5410</v>
      </c>
      <c r="U668" t="s">
        <v>5411</v>
      </c>
      <c r="V668" t="s">
        <v>5412</v>
      </c>
    </row>
    <row r="669" spans="1:22" x14ac:dyDescent="0.25">
      <c r="A669" t="s">
        <v>5413</v>
      </c>
      <c r="B669" t="s">
        <v>5414</v>
      </c>
      <c r="C669" t="str">
        <f t="shared" si="40"/>
        <v>Zebronics ZEB-KM2100 Multimedia USB Keyboard Comes with 114 Keys Including 12 Dedicated Multimedia Keys and with Rupee Key</v>
      </c>
      <c r="D669" t="str" cm="1">
        <f t="array" ref="D669">PROPER(_xlfn.TEXTJOIN(" ", TRUE, INDEX(_xlfn.FILTERXML("&lt;t&gt;&lt;s&gt;" &amp; SUBSTITUTE(C669," ","&lt;/s&gt;&lt;s&gt;") &amp; "&lt;/s&gt;&lt;/t&gt;", "//s"), _xlfn.SEQUENCE(4))))</f>
        <v>Zebronics Zeb-Km2100 Multimedia Usb</v>
      </c>
      <c r="E669" t="str">
        <f t="shared" si="41"/>
        <v>with 114 Keys Including 12 Dedicated Multimedia Keys and with Rupee Key</v>
      </c>
      <c r="F669" t="s">
        <v>4938</v>
      </c>
      <c r="G669" t="str">
        <f t="shared" si="42"/>
        <v>Keyboards</v>
      </c>
      <c r="H669" s="7" t="str">
        <f t="array" aca="1" ref="H669" ca="1">_xlfn.TEXTJOIN("", TRUE, IF((ROW(INDIRECT("1:" &amp; LEN(G669)))&gt;1) * (CODE(MID(G669, ROW(INDIRECT("1:" &amp; LEN(G669))), 1))&gt;=65) * (CODE(MID(G669, ROW(INDIRECT("1:" &amp; LEN(G669))), 1))&lt;=90), " " &amp; MID(G669, ROW(INDIRECT("1:" &amp; LEN(G669))), 1), MID(G669, ROW(INDIRECT("1:" &amp; LEN(G669))), 1)))</f>
        <v>Keyboards</v>
      </c>
      <c r="I669">
        <v>329</v>
      </c>
      <c r="J669">
        <v>399</v>
      </c>
      <c r="K669" s="1">
        <v>0.18</v>
      </c>
      <c r="L669">
        <v>3.6</v>
      </c>
      <c r="M669" s="4">
        <v>33735</v>
      </c>
      <c r="N669" t="s">
        <v>5415</v>
      </c>
      <c r="O669" t="str">
        <f t="shared" si="43"/>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v>
      </c>
      <c r="P669" t="s">
        <v>5416</v>
      </c>
      <c r="Q669" t="s">
        <v>5417</v>
      </c>
      <c r="R669" t="s">
        <v>5418</v>
      </c>
      <c r="S669" t="s">
        <v>5419</v>
      </c>
      <c r="T669" t="s">
        <v>5420</v>
      </c>
      <c r="U669" t="s">
        <v>5421</v>
      </c>
      <c r="V669" t="s">
        <v>5422</v>
      </c>
    </row>
    <row r="670" spans="1:22" x14ac:dyDescent="0.25">
      <c r="A670" t="s">
        <v>84</v>
      </c>
      <c r="B670" t="s">
        <v>85</v>
      </c>
      <c r="C670" t="str">
        <f t="shared" si="40"/>
        <v>MI Usb Type-C Cable Smartphone (Black)</v>
      </c>
      <c r="D670" t="str" cm="1">
        <f t="array" ref="D670">PROPER(_xlfn.TEXTJOIN(" ", TRUE, INDEX(_xlfn.FILTERXML("&lt;t&gt;&lt;s&gt;" &amp; SUBSTITUTE(C670," ","&lt;/s&gt;&lt;s&gt;") &amp; "&lt;/s&gt;&lt;/t&gt;", "//s"), _xlfn.SEQUENCE(4))))</f>
        <v>Mi Usb Type-C Cable</v>
      </c>
      <c r="E670" t="str">
        <f t="shared" si="41"/>
        <v/>
      </c>
      <c r="F670" t="s">
        <v>17</v>
      </c>
      <c r="G670" t="str">
        <f t="shared" si="42"/>
        <v>USBCables</v>
      </c>
      <c r="H670" s="7" t="str">
        <f t="array" aca="1" ref="H670" ca="1">_xlfn.TEXTJOIN("", TRUE, IF((ROW(INDIRECT("1:" &amp; LEN(G670)))&gt;1) * (CODE(MID(G670, ROW(INDIRECT("1:" &amp; LEN(G670))), 1))&gt;=65) * (CODE(MID(G670, ROW(INDIRECT("1:" &amp; LEN(G670))), 1))&lt;=90), " " &amp; MID(G670, ROW(INDIRECT("1:" &amp; LEN(G670))), 1), MID(G670, ROW(INDIRECT("1:" &amp; LEN(G670))), 1)))</f>
        <v>U S B Cables</v>
      </c>
      <c r="I670">
        <v>229</v>
      </c>
      <c r="J670">
        <v>299</v>
      </c>
      <c r="K670" s="1">
        <v>0.23</v>
      </c>
      <c r="L670">
        <v>4.3</v>
      </c>
      <c r="M670" s="4">
        <v>30411</v>
      </c>
      <c r="N670" t="s">
        <v>86</v>
      </c>
      <c r="O670" t="str">
        <f t="shared" si="43"/>
        <v>1M Long Type-C Usb Cable|Sturdy And Durable. With Usb Cable You Can Transfer Data With Speeds Of Upto 480 Mbps|Upto 3A Output|6Months Warranty|Sturdy And Durable. With Usb Cable You Can Transfer Data With Speeds Of Upto 480 Mbps|6Months Warranty|Up To 3A Output</v>
      </c>
      <c r="P670" t="s">
        <v>87</v>
      </c>
      <c r="Q670" t="s">
        <v>88</v>
      </c>
      <c r="R670" t="s">
        <v>89</v>
      </c>
      <c r="S670" t="s">
        <v>90</v>
      </c>
      <c r="T670" t="s">
        <v>91</v>
      </c>
      <c r="U670" t="s">
        <v>92</v>
      </c>
      <c r="V670" t="s">
        <v>5423</v>
      </c>
    </row>
    <row r="671" spans="1:22" x14ac:dyDescent="0.25">
      <c r="A671" t="s">
        <v>5424</v>
      </c>
      <c r="B671" t="s">
        <v>5425</v>
      </c>
      <c r="C671" t="str">
        <f t="shared" si="40"/>
        <v>ZEBRONICS Zeb-Comfort Wired USB Mouse, 3-Button, 1000 DPI Optical Sensor, Plug and Play, for Windows Mac, Black</v>
      </c>
      <c r="D671" t="str" cm="1">
        <f t="array" ref="D671">PROPER(_xlfn.TEXTJOIN(" ", TRUE, INDEX(_xlfn.FILTERXML("&lt;t&gt;&lt;s&gt;" &amp; SUBSTITUTE(C671," ","&lt;/s&gt;&lt;s&gt;") &amp; "&lt;/s&gt;&lt;/t&gt;", "//s"), _xlfn.SEQUENCE(4))))</f>
        <v>Zebronics Zeb-Comfort Wired Usb</v>
      </c>
      <c r="E671" t="str">
        <f t="shared" si="41"/>
        <v>1000 DPI Optical Sensor, Plug and Play, for Windows Mac, Black</v>
      </c>
      <c r="F671" t="s">
        <v>4777</v>
      </c>
      <c r="G671" t="str">
        <f t="shared" si="42"/>
        <v>Mice</v>
      </c>
      <c r="H671" s="7" t="str">
        <f t="array" aca="1" ref="H671" ca="1">_xlfn.TEXTJOIN("", TRUE, IF((ROW(INDIRECT("1:" &amp; LEN(G671)))&gt;1) * (CODE(MID(G671, ROW(INDIRECT("1:" &amp; LEN(G671))), 1))&gt;=65) * (CODE(MID(G671, ROW(INDIRECT("1:" &amp; LEN(G671))), 1))&lt;=90), " " &amp; MID(G671, ROW(INDIRECT("1:" &amp; LEN(G671))), 1), MID(G671, ROW(INDIRECT("1:" &amp; LEN(G671))), 1)))</f>
        <v>Mice</v>
      </c>
      <c r="I671">
        <v>139</v>
      </c>
      <c r="J671">
        <v>299</v>
      </c>
      <c r="K671" s="1">
        <v>0.54</v>
      </c>
      <c r="L671">
        <v>3.8</v>
      </c>
      <c r="M671" s="4">
        <v>3044</v>
      </c>
      <c r="N671" t="s">
        <v>5426</v>
      </c>
      <c r="O671" t="str">
        <f t="shared" si="43"/>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v>
      </c>
      <c r="P671" t="s">
        <v>5427</v>
      </c>
      <c r="Q671" t="s">
        <v>5428</v>
      </c>
      <c r="R671" t="s">
        <v>5429</v>
      </c>
      <c r="S671" t="s">
        <v>5430</v>
      </c>
      <c r="T671" t="s">
        <v>5431</v>
      </c>
      <c r="U671" t="s">
        <v>5432</v>
      </c>
      <c r="V671" t="s">
        <v>5433</v>
      </c>
    </row>
    <row r="672" spans="1:22" x14ac:dyDescent="0.25">
      <c r="A672" t="s">
        <v>5434</v>
      </c>
      <c r="B672" t="s">
        <v>5435</v>
      </c>
      <c r="C672" t="str">
        <f t="shared" si="40"/>
        <v>boAt Rockerz 370 On Ear Bluetooth Headphones with Upto 12 Hours Playtime, Cozy Padded Earcups and Bluetooth v5.0, with Mic (Buoyant Black)</v>
      </c>
      <c r="D672" t="str" cm="1">
        <f t="array" ref="D672">PROPER(_xlfn.TEXTJOIN(" ", TRUE, INDEX(_xlfn.FILTERXML("&lt;t&gt;&lt;s&gt;" &amp; SUBSTITUTE(C672," ","&lt;/s&gt;&lt;s&gt;") &amp; "&lt;/s&gt;&lt;/t&gt;", "//s"), _xlfn.SEQUENCE(4))))</f>
        <v>Boat Rockerz 370 On</v>
      </c>
      <c r="E672" t="str">
        <f t="shared" si="41"/>
        <v>Headphones with Upto 12 Hours Playtime, Cozy Padded Earcups and Bluetooth v5.0, with Mic (Buoyant Black)</v>
      </c>
      <c r="F672" t="s">
        <v>4364</v>
      </c>
      <c r="G672" t="str">
        <f t="shared" si="42"/>
        <v>On-Ear</v>
      </c>
      <c r="H672" s="7" t="str">
        <f t="array" aca="1" ref="H672" ca="1">_xlfn.TEXTJOIN("", TRUE, IF((ROW(INDIRECT("1:" &amp; LEN(G672)))&gt;1) * (CODE(MID(G672, ROW(INDIRECT("1:" &amp; LEN(G672))), 1))&gt;=65) * (CODE(MID(G672, ROW(INDIRECT("1:" &amp; LEN(G672))), 1))&lt;=90), " " &amp; MID(G672, ROW(INDIRECT("1:" &amp; LEN(G672))), 1), MID(G672, ROW(INDIRECT("1:" &amp; LEN(G672))), 1)))</f>
        <v>On- Ear</v>
      </c>
      <c r="I672" s="2">
        <v>1199</v>
      </c>
      <c r="J672" s="2">
        <v>2499</v>
      </c>
      <c r="K672" s="1">
        <v>0.52</v>
      </c>
      <c r="L672">
        <v>4</v>
      </c>
      <c r="M672" s="4">
        <v>33584</v>
      </c>
      <c r="N672" t="s">
        <v>5436</v>
      </c>
      <c r="O672" t="str">
        <f t="shared" si="43"/>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v>
      </c>
      <c r="P672" t="s">
        <v>5437</v>
      </c>
      <c r="Q672" t="s">
        <v>5438</v>
      </c>
      <c r="R672" t="s">
        <v>5439</v>
      </c>
      <c r="S672" t="s">
        <v>5440</v>
      </c>
      <c r="T672" t="s">
        <v>5441</v>
      </c>
      <c r="U672" t="s">
        <v>5442</v>
      </c>
      <c r="V672" t="s">
        <v>5443</v>
      </c>
    </row>
    <row r="673" spans="1:22" x14ac:dyDescent="0.25">
      <c r="A673" t="s">
        <v>5444</v>
      </c>
      <c r="B673" t="s">
        <v>5445</v>
      </c>
      <c r="C673" t="str">
        <f t="shared" si="40"/>
        <v>ZEBRONICS Zeb-Astra 20 Wireless BT v5.0 Portable Speaker with 10W RMS Output, TWS, 10H Backup Approx, Built in Rechargeable Battery FM Radio, AUX, mSD, USB, Call Function and Dual 52mm Drivers Multi</v>
      </c>
      <c r="D673" t="str" cm="1">
        <f t="array" ref="D673">PROPER(_xlfn.TEXTJOIN(" ", TRUE, INDEX(_xlfn.FILTERXML("&lt;t&gt;&lt;s&gt;" &amp; SUBSTITUTE(C673," ","&lt;/s&gt;&lt;s&gt;") &amp; "&lt;/s&gt;&lt;/t&gt;", "//s"), _xlfn.SEQUENCE(4))))</f>
        <v>Zebronics Zeb-Astra 20 Wireless</v>
      </c>
      <c r="E673" t="str">
        <f t="shared" si="41"/>
        <v>Portable Speaker with 10W RMS Output, TWS, 10H Backup Approx, Built in Rechargeable Battery FM Radio, AUX, mSD, USB, Call Function and Dual 52mm Drivers Multi</v>
      </c>
      <c r="F673" t="s">
        <v>5446</v>
      </c>
      <c r="G673" t="str">
        <f t="shared" si="42"/>
        <v>BluetoothSpeakers</v>
      </c>
      <c r="H673" s="7" t="str">
        <f t="array" aca="1" ref="H673" ca="1">_xlfn.TEXTJOIN("", TRUE, IF((ROW(INDIRECT("1:" &amp; LEN(G673)))&gt;1) * (CODE(MID(G673, ROW(INDIRECT("1:" &amp; LEN(G673))), 1))&gt;=65) * (CODE(MID(G673, ROW(INDIRECT("1:" &amp; LEN(G673))), 1))&lt;=90), " " &amp; MID(G673, ROW(INDIRECT("1:" &amp; LEN(G673))), 1), MID(G673, ROW(INDIRECT("1:" &amp; LEN(G673))), 1)))</f>
        <v>Bluetooth Speakers</v>
      </c>
      <c r="I673" s="2">
        <v>1049</v>
      </c>
      <c r="J673" s="2">
        <v>2299</v>
      </c>
      <c r="K673" s="1">
        <v>0.54</v>
      </c>
      <c r="L673">
        <v>3.9</v>
      </c>
      <c r="M673" s="4">
        <v>1779</v>
      </c>
      <c r="N673" t="s">
        <v>5447</v>
      </c>
      <c r="O673" t="str">
        <f t="shared" si="43"/>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v>
      </c>
      <c r="P673" t="s">
        <v>5448</v>
      </c>
      <c r="Q673" t="s">
        <v>5449</v>
      </c>
      <c r="R673" t="s">
        <v>5450</v>
      </c>
      <c r="S673" t="s">
        <v>5451</v>
      </c>
      <c r="T673" t="s">
        <v>5452</v>
      </c>
      <c r="U673" t="s">
        <v>5453</v>
      </c>
      <c r="V673" t="s">
        <v>5454</v>
      </c>
    </row>
    <row r="674" spans="1:22" x14ac:dyDescent="0.25">
      <c r="A674" t="s">
        <v>3586</v>
      </c>
      <c r="B674" t="s">
        <v>3587</v>
      </c>
      <c r="C674" t="str">
        <f t="shared" si="40"/>
        <v>Gizga Essentials Spiral Cable Protector Cord Saver for Mac Charger, iPhone Charger, Wire Protector, Lightweight Durable Flexible Wire Winder for Charging Cables, Data Cables, Earphones, Pack of 10</v>
      </c>
      <c r="D674" t="str" cm="1">
        <f t="array" ref="D674">PROPER(_xlfn.TEXTJOIN(" ", TRUE, INDEX(_xlfn.FILTERXML("&lt;t&gt;&lt;s&gt;" &amp; SUBSTITUTE(C674," ","&lt;/s&gt;&lt;s&gt;") &amp; "&lt;/s&gt;&lt;/t&gt;", "//s"), _xlfn.SEQUENCE(4))))</f>
        <v>Gizga Essentials Spiral Cable</v>
      </c>
      <c r="E674" t="str">
        <f t="shared" si="41"/>
        <v>Saver for Mac Charger, iPhone Charger, Wire Protector, Lightweight Durable Flexible Wire Winder for Charging Cables, Data Cables, Earphones, Pack of 10</v>
      </c>
      <c r="F674" t="s">
        <v>3588</v>
      </c>
      <c r="G674" t="str">
        <f t="shared" si="42"/>
        <v>D√©cor</v>
      </c>
      <c r="H674" s="7" t="str">
        <f t="array" aca="1" ref="H674" ca="1">_xlfn.TEXTJOIN("", TRUE, IF((ROW(INDIRECT("1:" &amp; LEN(G674)))&gt;1) * (CODE(MID(G674, ROW(INDIRECT("1:" &amp; LEN(G674))), 1))&gt;=65) * (CODE(MID(G674, ROW(INDIRECT("1:" &amp; LEN(G674))), 1))&lt;=90), " " &amp; MID(G674, ROW(INDIRECT("1:" &amp; LEN(G674))), 1), MID(G674, ROW(INDIRECT("1:" &amp; LEN(G674))), 1)))</f>
        <v>D√©cor</v>
      </c>
      <c r="I674">
        <v>119</v>
      </c>
      <c r="J674">
        <v>299</v>
      </c>
      <c r="K674" s="1">
        <v>0.6</v>
      </c>
      <c r="L674">
        <v>4.0999999999999996</v>
      </c>
      <c r="M674" s="4">
        <v>5999</v>
      </c>
      <c r="N674" t="s">
        <v>3589</v>
      </c>
      <c r="O674" t="str">
        <f t="shared" si="43"/>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v>
      </c>
      <c r="P674" t="s">
        <v>3590</v>
      </c>
      <c r="Q674" t="s">
        <v>3591</v>
      </c>
      <c r="R674" t="s">
        <v>3592</v>
      </c>
      <c r="S674" t="s">
        <v>3593</v>
      </c>
      <c r="T674" t="s">
        <v>5455</v>
      </c>
      <c r="U674" t="s">
        <v>5456</v>
      </c>
      <c r="V674" t="s">
        <v>5457</v>
      </c>
    </row>
    <row r="675" spans="1:22" x14ac:dyDescent="0.25">
      <c r="A675" t="s">
        <v>110</v>
      </c>
      <c r="B675" t="s">
        <v>111</v>
      </c>
      <c r="C675" t="str">
        <f t="shared" si="40"/>
        <v>Portronics Konnect L POR-1081 Fast Charging 3A Type-C Cable 1.2Meter with Charge and Sync Function for All Type-C Devices (Grey)</v>
      </c>
      <c r="D675" t="str" cm="1">
        <f t="array" ref="D675">PROPER(_xlfn.TEXTJOIN(" ", TRUE, INDEX(_xlfn.FILTERXML("&lt;t&gt;&lt;s&gt;" &amp; SUBSTITUTE(C675," ","&lt;/s&gt;&lt;s&gt;") &amp; "&lt;/s&gt;&lt;/t&gt;", "//s"), _xlfn.SEQUENCE(4))))</f>
        <v>Portronics Konnect L Por-1081</v>
      </c>
      <c r="E675" t="str">
        <f t="shared" si="41"/>
        <v>3A Type-C Cable 1.2Meter with Charge and Sync Function for All Type-C Devices (Grey)</v>
      </c>
      <c r="F675" t="s">
        <v>17</v>
      </c>
      <c r="G675" t="str">
        <f t="shared" si="42"/>
        <v>USBCables</v>
      </c>
      <c r="H675" s="7" t="str">
        <f t="array" aca="1" ref="H675" ca="1">_xlfn.TEXTJOIN("", TRUE, IF((ROW(INDIRECT("1:" &amp; LEN(G675)))&gt;1) * (CODE(MID(G675, ROW(INDIRECT("1:" &amp; LEN(G675))), 1))&gt;=65) * (CODE(MID(G675, ROW(INDIRECT("1:" &amp; LEN(G675))), 1))&lt;=90), " " &amp; MID(G675, ROW(INDIRECT("1:" &amp; LEN(G675))), 1), MID(G675, ROW(INDIRECT("1:" &amp; LEN(G675))), 1)))</f>
        <v>U S B Cables</v>
      </c>
      <c r="I675">
        <v>154</v>
      </c>
      <c r="J675">
        <v>339</v>
      </c>
      <c r="K675" s="1">
        <v>0.55000000000000004</v>
      </c>
      <c r="L675">
        <v>4.3</v>
      </c>
      <c r="M675" s="4">
        <v>13391</v>
      </c>
      <c r="N675" t="s">
        <v>112</v>
      </c>
      <c r="O675" t="str">
        <f t="shared" si="43"/>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v>
      </c>
      <c r="P675" t="s">
        <v>113</v>
      </c>
      <c r="Q675" t="s">
        <v>114</v>
      </c>
      <c r="R675" t="s">
        <v>115</v>
      </c>
      <c r="S675" t="s">
        <v>116</v>
      </c>
      <c r="T675" t="s">
        <v>117</v>
      </c>
      <c r="U675" t="s">
        <v>5458</v>
      </c>
      <c r="V675" t="s">
        <v>5459</v>
      </c>
    </row>
    <row r="676" spans="1:22" x14ac:dyDescent="0.25">
      <c r="A676" t="s">
        <v>5460</v>
      </c>
      <c r="B676" t="s">
        <v>5461</v>
      </c>
      <c r="C676" t="str">
        <f t="shared" si="40"/>
        <v>Panasonic CR-2032 5BE Lithium Coin Battery - Pack of 5</v>
      </c>
      <c r="D676" t="str" cm="1">
        <f t="array" ref="D676">PROPER(_xlfn.TEXTJOIN(" ", TRUE, INDEX(_xlfn.FILTERXML("&lt;t&gt;&lt;s&gt;" &amp; SUBSTITUTE(C676," ","&lt;/s&gt;&lt;s&gt;") &amp; "&lt;/s&gt;&lt;/t&gt;", "//s"), _xlfn.SEQUENCE(4))))</f>
        <v>Panasonic Cr-2032 5Be Lithium</v>
      </c>
      <c r="E676" t="str">
        <f t="shared" si="41"/>
        <v>- Pack of 5</v>
      </c>
      <c r="F676" t="s">
        <v>5462</v>
      </c>
      <c r="G676" t="str">
        <f t="shared" si="42"/>
        <v>GeneralPurposeBatteries&amp;BatteryChargers</v>
      </c>
      <c r="H676" s="7" t="str">
        <f t="array" aca="1" ref="H676" ca="1">_xlfn.TEXTJOIN("", TRUE, IF((ROW(INDIRECT("1:" &amp; LEN(G676)))&gt;1) * (CODE(MID(G676, ROW(INDIRECT("1:" &amp; LEN(G676))), 1))&gt;=65) * (CODE(MID(G676, ROW(INDIRECT("1:" &amp; LEN(G676))), 1))&lt;=90), " " &amp; MID(G676, ROW(INDIRECT("1:" &amp; LEN(G676))), 1), MID(G676, ROW(INDIRECT("1:" &amp; LEN(G676))), 1)))</f>
        <v>General Purpose Batteries&amp; Battery Chargers</v>
      </c>
      <c r="I676">
        <v>225</v>
      </c>
      <c r="J676">
        <v>250</v>
      </c>
      <c r="K676" s="1">
        <v>0.1</v>
      </c>
      <c r="L676">
        <v>4.4000000000000004</v>
      </c>
      <c r="M676" s="4">
        <v>26556</v>
      </c>
      <c r="N676" t="s">
        <v>5463</v>
      </c>
      <c r="O676" t="str">
        <f t="shared" si="43"/>
        <v>Used In Cmos Battery|Used In Car Remotes|Used In Calculators|Used In Scientific Instruments|Used In Watch</v>
      </c>
      <c r="P676" t="s">
        <v>5464</v>
      </c>
      <c r="Q676" t="s">
        <v>5465</v>
      </c>
      <c r="R676" t="s">
        <v>5466</v>
      </c>
      <c r="S676" t="s">
        <v>5467</v>
      </c>
      <c r="T676" t="s">
        <v>5468</v>
      </c>
      <c r="U676" t="s">
        <v>5469</v>
      </c>
      <c r="V676" t="s">
        <v>5470</v>
      </c>
    </row>
    <row r="677" spans="1:22" x14ac:dyDescent="0.25">
      <c r="A677" t="s">
        <v>5471</v>
      </c>
      <c r="B677" t="s">
        <v>12994</v>
      </c>
      <c r="C677" t="str">
        <f t="shared" si="40"/>
        <v>MemeHo Smart Standard Multi-Purpose Laptop Table with Dock Stand Study Table Bed Table Foldable and Portable Ergonomic and Rounded Edges Non-Slip Legs Engineered Wood with Cup Holder (Black)</v>
      </c>
      <c r="D677" t="str" cm="1">
        <f t="array" ref="D677">PROPER(_xlfn.TEXTJOIN(" ", TRUE, INDEX(_xlfn.FILTERXML("&lt;t&gt;&lt;s&gt;" &amp; SUBSTITUTE(C677," ","&lt;/s&gt;&lt;s&gt;") &amp; "&lt;/s&gt;&lt;/t&gt;", "//s"), _xlfn.SEQUENCE(4))))</f>
        <v>Memeho Smart Standard Multi-Purpose</v>
      </c>
      <c r="E677" t="str">
        <f t="shared" si="41"/>
        <v>with Dock Stand Study Table Bed Table Foldable and Portable Ergonomic and Rounded Edges Non-Slip Legs Engineered Wood with Cup Holder (Black)</v>
      </c>
      <c r="F677" t="s">
        <v>4808</v>
      </c>
      <c r="G677" t="str">
        <f t="shared" si="42"/>
        <v>Lapdesks</v>
      </c>
      <c r="H677" s="7" t="str">
        <f t="array" aca="1" ref="H677" ca="1">_xlfn.TEXTJOIN("", TRUE, IF((ROW(INDIRECT("1:" &amp; LEN(G677)))&gt;1) * (CODE(MID(G677, ROW(INDIRECT("1:" &amp; LEN(G677))), 1))&gt;=65) * (CODE(MID(G677, ROW(INDIRECT("1:" &amp; LEN(G677))), 1))&lt;=90), " " &amp; MID(G677, ROW(INDIRECT("1:" &amp; LEN(G677))), 1), MID(G677, ROW(INDIRECT("1:" &amp; LEN(G677))), 1)))</f>
        <v>Lapdesks</v>
      </c>
      <c r="I677">
        <v>656</v>
      </c>
      <c r="J677" s="2">
        <v>1499</v>
      </c>
      <c r="K677" s="1">
        <v>0.56000000000000005</v>
      </c>
      <c r="L677">
        <v>4.3</v>
      </c>
      <c r="M677" s="4">
        <v>25903</v>
      </c>
      <c r="N677" t="s">
        <v>5472</v>
      </c>
      <c r="O677" t="str">
        <f t="shared" si="43"/>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v>
      </c>
      <c r="P677" t="s">
        <v>5473</v>
      </c>
      <c r="Q677" t="s">
        <v>5474</v>
      </c>
      <c r="R677" t="s">
        <v>5475</v>
      </c>
      <c r="S677" t="s">
        <v>5476</v>
      </c>
      <c r="T677" t="s">
        <v>5477</v>
      </c>
      <c r="U677" t="s">
        <v>5478</v>
      </c>
      <c r="V677" t="s">
        <v>5479</v>
      </c>
    </row>
    <row r="678" spans="1:22" x14ac:dyDescent="0.25">
      <c r="A678" t="s">
        <v>5480</v>
      </c>
      <c r="B678" t="s">
        <v>5481</v>
      </c>
      <c r="C678" t="str">
        <f t="shared" si="40"/>
        <v>SanDisk Ultra Dual Drive Go USB Type C Pendrive for Mobile (Black, 128 GB, 5Y - SDDDC3-128G-I35)</v>
      </c>
      <c r="D678" t="str" cm="1">
        <f t="array" ref="D678">PROPER(_xlfn.TEXTJOIN(" ", TRUE, INDEX(_xlfn.FILTERXML("&lt;t&gt;&lt;s&gt;" &amp; SUBSTITUTE(C678," ","&lt;/s&gt;&lt;s&gt;") &amp; "&lt;/s&gt;&lt;/t&gt;", "//s"), _xlfn.SEQUENCE(4))))</f>
        <v>Sandisk Ultra Dual Drive</v>
      </c>
      <c r="E678" t="str">
        <f t="shared" si="41"/>
        <v>Type C Pendrive for Mobile (Black, 128 GB, 5Y - SDDDC3-128G-I35)</v>
      </c>
      <c r="F678" t="s">
        <v>4766</v>
      </c>
      <c r="G678" t="str">
        <f t="shared" si="42"/>
        <v>PenDrives</v>
      </c>
      <c r="H678" s="7" t="str">
        <f t="array" aca="1" ref="H678" ca="1">_xlfn.TEXTJOIN("", TRUE, IF((ROW(INDIRECT("1:" &amp; LEN(G678)))&gt;1) * (CODE(MID(G678, ROW(INDIRECT("1:" &amp; LEN(G678))), 1))&gt;=65) * (CODE(MID(G678, ROW(INDIRECT("1:" &amp; LEN(G678))), 1))&lt;=90), " " &amp; MID(G678, ROW(INDIRECT("1:" &amp; LEN(G678))), 1), MID(G678, ROW(INDIRECT("1:" &amp; LEN(G678))), 1)))</f>
        <v>Pen Drives</v>
      </c>
      <c r="I678" s="2">
        <v>1109</v>
      </c>
      <c r="J678" s="2">
        <v>2800</v>
      </c>
      <c r="K678" s="1">
        <v>0.6</v>
      </c>
      <c r="L678">
        <v>4.3</v>
      </c>
      <c r="M678" s="4">
        <v>53464</v>
      </c>
      <c r="N678" t="s">
        <v>5482</v>
      </c>
      <c r="O678" t="str">
        <f t="shared" si="43"/>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v>
      </c>
      <c r="P678" t="s">
        <v>5483</v>
      </c>
      <c r="Q678" t="s">
        <v>5484</v>
      </c>
      <c r="R678" t="s">
        <v>5485</v>
      </c>
      <c r="S678" t="s">
        <v>5486</v>
      </c>
      <c r="T678" t="s">
        <v>12941</v>
      </c>
      <c r="U678" t="s">
        <v>5487</v>
      </c>
      <c r="V678" t="s">
        <v>5488</v>
      </c>
    </row>
    <row r="679" spans="1:22" x14ac:dyDescent="0.25">
      <c r="A679" t="s">
        <v>3557</v>
      </c>
      <c r="B679" t="s">
        <v>3558</v>
      </c>
      <c r="C679" t="str">
        <f t="shared" si="40"/>
        <v>boAt Xtend Smartwatch with Alexa Built-in, 1.69‚Äù HD Display, Multiple Watch Faces, Stress Monitor, Heart and SpO2 Monitoring, 14 Sports Modes, Sleep Monitor, 5 ATM and 7 Days Battery(Pitch Black)</v>
      </c>
      <c r="D679" t="str" cm="1">
        <f t="array" ref="D679">PROPER(_xlfn.TEXTJOIN(" ", TRUE, INDEX(_xlfn.FILTERXML("&lt;t&gt;&lt;s&gt;" &amp; SUBSTITUTE(C679," ","&lt;/s&gt;&lt;s&gt;") &amp; "&lt;/s&gt;&lt;/t&gt;", "//s"), _xlfn.SEQUENCE(4))))</f>
        <v>Boat Xtend Smartwatch With</v>
      </c>
      <c r="E679" t="str">
        <f t="shared" si="41"/>
        <v>1.69‚Äù HD Display, Multiple Watch Faces, Stress Monitor, Heart and SpO2 Monitoring, 14 Sports Modes, Sleep Monitor, 5 ATM and 7 Days Battery(Pitch Black)</v>
      </c>
      <c r="F679" t="s">
        <v>2910</v>
      </c>
      <c r="G679" t="str">
        <f t="shared" si="42"/>
        <v>SmartWatches</v>
      </c>
      <c r="H679" s="7" t="str">
        <f t="array" aca="1" ref="H679" ca="1">_xlfn.TEXTJOIN("", TRUE, IF((ROW(INDIRECT("1:" &amp; LEN(G679)))&gt;1) * (CODE(MID(G679, ROW(INDIRECT("1:" &amp; LEN(G679))), 1))&gt;=65) * (CODE(MID(G679, ROW(INDIRECT("1:" &amp; LEN(G679))), 1))&lt;=90), " " &amp; MID(G679, ROW(INDIRECT("1:" &amp; LEN(G679))), 1), MID(G679, ROW(INDIRECT("1:" &amp; LEN(G679))), 1)))</f>
        <v>Smart Watches</v>
      </c>
      <c r="I679" s="2">
        <v>2999</v>
      </c>
      <c r="J679" s="2">
        <v>7990</v>
      </c>
      <c r="K679" s="1">
        <v>0.62</v>
      </c>
      <c r="L679">
        <v>4.0999999999999996</v>
      </c>
      <c r="M679" s="4">
        <v>48448</v>
      </c>
      <c r="N679" t="s">
        <v>3373</v>
      </c>
      <c r="O679" t="str">
        <f t="shared" si="43"/>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v>
      </c>
      <c r="P679" t="s">
        <v>3559</v>
      </c>
      <c r="Q679" t="s">
        <v>3560</v>
      </c>
      <c r="R679" t="s">
        <v>3561</v>
      </c>
      <c r="S679" t="s">
        <v>3562</v>
      </c>
      <c r="T679" t="s">
        <v>3563</v>
      </c>
      <c r="U679" t="s">
        <v>5489</v>
      </c>
      <c r="V679" t="s">
        <v>5490</v>
      </c>
    </row>
    <row r="680" spans="1:22" x14ac:dyDescent="0.25">
      <c r="A680" t="s">
        <v>5491</v>
      </c>
      <c r="B680" t="s">
        <v>5492</v>
      </c>
      <c r="C680" t="str">
        <f t="shared" si="40"/>
        <v>Tizum Mouse Pad Computer Mouse Mat with Anti-Slip Rubber Base | Smooth Mouse Control | Spill-Resistant Surface for Laptop, Notebook, MacBook, Gaming, Laser Optical Mouse, 9.4‚Äùx 7.9‚Äù, Multicolored</v>
      </c>
      <c r="D680" t="str" cm="1">
        <f t="array" ref="D680">PROPER(_xlfn.TEXTJOIN(" ", TRUE, INDEX(_xlfn.FILTERXML("&lt;t&gt;&lt;s&gt;" &amp; SUBSTITUTE(C680," ","&lt;/s&gt;&lt;s&gt;") &amp; "&lt;/s&gt;&lt;/t&gt;", "//s"), _xlfn.SEQUENCE(4))))</f>
        <v>Tizum Mouse Pad Computer</v>
      </c>
      <c r="E680" t="str">
        <f t="shared" si="41"/>
        <v>with Anti-Slip Rubber Base | Smooth Mouse Control | Spill-Resistant Surface for Laptop, Notebook, MacBook, Gaming, Laser Optical Mouse, 9.4‚Äùx 7.9‚Äù, Multicolored</v>
      </c>
      <c r="F680" t="s">
        <v>5289</v>
      </c>
      <c r="G680" t="str">
        <f t="shared" si="42"/>
        <v>MousePads</v>
      </c>
      <c r="H680" s="7" t="str">
        <f t="array" aca="1" ref="H680" ca="1">_xlfn.TEXTJOIN("", TRUE, IF((ROW(INDIRECT("1:" &amp; LEN(G680)))&gt;1) * (CODE(MID(G680, ROW(INDIRECT("1:" &amp; LEN(G680))), 1))&gt;=65) * (CODE(MID(G680, ROW(INDIRECT("1:" &amp; LEN(G680))), 1))&lt;=90), " " &amp; MID(G680, ROW(INDIRECT("1:" &amp; LEN(G680))), 1), MID(G680, ROW(INDIRECT("1:" &amp; LEN(G680))), 1)))</f>
        <v>Mouse Pads</v>
      </c>
      <c r="I680">
        <v>169</v>
      </c>
      <c r="J680">
        <v>299</v>
      </c>
      <c r="K680" s="1">
        <v>0.43</v>
      </c>
      <c r="L680">
        <v>4.4000000000000004</v>
      </c>
      <c r="M680" s="4">
        <v>5176</v>
      </c>
      <c r="N680" t="s">
        <v>5493</v>
      </c>
      <c r="O680" t="str">
        <f t="shared" si="43"/>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v>
      </c>
      <c r="P680" t="s">
        <v>5494</v>
      </c>
      <c r="Q680" t="s">
        <v>5495</v>
      </c>
      <c r="R680" t="s">
        <v>5496</v>
      </c>
      <c r="S680" t="s">
        <v>5497</v>
      </c>
      <c r="T680" t="s">
        <v>5498</v>
      </c>
      <c r="U680" t="s">
        <v>5499</v>
      </c>
      <c r="V680" t="s">
        <v>5500</v>
      </c>
    </row>
    <row r="681" spans="1:22" x14ac:dyDescent="0.25">
      <c r="A681" t="s">
        <v>5501</v>
      </c>
      <c r="B681" t="s">
        <v>5502</v>
      </c>
      <c r="C681" t="str">
        <f t="shared" si="40"/>
        <v>Epson 003 65 ml for EcoTank L1110 L3100 L3101 L3110 L3115 L3116 L3150 L3151 L3152 L3156 L5190 Black Ink Bottle</v>
      </c>
      <c r="D681" t="str" cm="1">
        <f t="array" ref="D681">PROPER(_xlfn.TEXTJOIN(" ", TRUE, INDEX(_xlfn.FILTERXML("&lt;t&gt;&lt;s&gt;" &amp; SUBSTITUTE(C681," ","&lt;/s&gt;&lt;s&gt;") &amp; "&lt;/s&gt;&lt;/t&gt;", "//s"), _xlfn.SEQUENCE(4))))</f>
        <v>Epson 3 65 Ml</v>
      </c>
      <c r="E681" t="str">
        <f t="shared" si="41"/>
        <v>L1110 L3100 L3101 L3110 L3115 L3116 L3150 L3151 L3152 L3156 L5190 Black Ink Bottle</v>
      </c>
      <c r="F681" t="s">
        <v>5193</v>
      </c>
      <c r="G681" t="str">
        <f t="shared" si="42"/>
        <v>InkjetInkCartridges</v>
      </c>
      <c r="H681" s="7" t="str">
        <f t="array" aca="1" ref="H681" ca="1">_xlfn.TEXTJOIN("", TRUE, IF((ROW(INDIRECT("1:" &amp; LEN(G681)))&gt;1) * (CODE(MID(G681, ROW(INDIRECT("1:" &amp; LEN(G681))), 1))&gt;=65) * (CODE(MID(G681, ROW(INDIRECT("1:" &amp; LEN(G681))), 1))&lt;=90), " " &amp; MID(G681, ROW(INDIRECT("1:" &amp; LEN(G681))), 1), MID(G681, ROW(INDIRECT("1:" &amp; LEN(G681))), 1)))</f>
        <v>Inkjet Ink Cartridges</v>
      </c>
      <c r="I681">
        <v>309</v>
      </c>
      <c r="J681">
        <v>404</v>
      </c>
      <c r="K681" s="1">
        <v>0.24</v>
      </c>
      <c r="L681">
        <v>4.4000000000000004</v>
      </c>
      <c r="M681" s="4">
        <v>8614</v>
      </c>
      <c r="N681" t="s">
        <v>5503</v>
      </c>
      <c r="O681" t="str">
        <f t="shared" si="43"/>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v>
      </c>
      <c r="P681" t="s">
        <v>5504</v>
      </c>
      <c r="Q681" t="s">
        <v>5505</v>
      </c>
      <c r="R681" t="s">
        <v>5506</v>
      </c>
      <c r="S681" t="s">
        <v>5507</v>
      </c>
      <c r="T681" t="s">
        <v>5508</v>
      </c>
      <c r="U681" t="s">
        <v>5509</v>
      </c>
      <c r="V681" t="s">
        <v>5510</v>
      </c>
    </row>
    <row r="682" spans="1:22" x14ac:dyDescent="0.25">
      <c r="A682" t="s">
        <v>5511</v>
      </c>
      <c r="B682" t="s">
        <v>5512</v>
      </c>
      <c r="C682" t="str">
        <f t="shared" si="40"/>
        <v>ZEBRONICS Zeb-Thunder Bluetooth Wireless Over Ear Headphone FM, mSD, 9 hrs Playback with Mic (Black)</v>
      </c>
      <c r="D682" t="str" cm="1">
        <f t="array" ref="D682">PROPER(_xlfn.TEXTJOIN(" ", TRUE, INDEX(_xlfn.FILTERXML("&lt;t&gt;&lt;s&gt;" &amp; SUBSTITUTE(C682," ","&lt;/s&gt;&lt;s&gt;") &amp; "&lt;/s&gt;&lt;/t&gt;", "//s"), _xlfn.SEQUENCE(4))))</f>
        <v>Zebronics Zeb-Thunder Bluetooth Wireless</v>
      </c>
      <c r="E682" t="str">
        <f t="shared" si="41"/>
        <v>Headphone FM, mSD, 9 hrs Playback with Mic (Black)</v>
      </c>
      <c r="F682" t="s">
        <v>4364</v>
      </c>
      <c r="G682" t="str">
        <f t="shared" si="42"/>
        <v>On-Ear</v>
      </c>
      <c r="H682" s="7" t="str">
        <f t="array" aca="1" ref="H682" ca="1">_xlfn.TEXTJOIN("", TRUE, IF((ROW(INDIRECT("1:" &amp; LEN(G682)))&gt;1) * (CODE(MID(G682, ROW(INDIRECT("1:" &amp; LEN(G682))), 1))&gt;=65) * (CODE(MID(G682, ROW(INDIRECT("1:" &amp; LEN(G682))), 1))&lt;=90), " " &amp; MID(G682, ROW(INDIRECT("1:" &amp; LEN(G682))), 1), MID(G682, ROW(INDIRECT("1:" &amp; LEN(G682))), 1)))</f>
        <v>On- Ear</v>
      </c>
      <c r="I682">
        <v>599</v>
      </c>
      <c r="J682" s="2">
        <v>1399</v>
      </c>
      <c r="K682" s="1">
        <v>0.56999999999999995</v>
      </c>
      <c r="L682">
        <v>3.8</v>
      </c>
      <c r="M682" s="4">
        <v>60026</v>
      </c>
      <c r="N682" t="s">
        <v>5513</v>
      </c>
      <c r="O682" t="str">
        <f t="shared" si="43"/>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v>
      </c>
      <c r="P682" t="s">
        <v>5514</v>
      </c>
      <c r="Q682" t="s">
        <v>5515</v>
      </c>
      <c r="R682" t="s">
        <v>5516</v>
      </c>
      <c r="S682" t="s">
        <v>5517</v>
      </c>
      <c r="T682" t="s">
        <v>5518</v>
      </c>
      <c r="U682" t="s">
        <v>5519</v>
      </c>
      <c r="V682" t="s">
        <v>5520</v>
      </c>
    </row>
    <row r="683" spans="1:22" x14ac:dyDescent="0.25">
      <c r="A683" t="s">
        <v>5521</v>
      </c>
      <c r="B683" t="s">
        <v>12942</v>
      </c>
      <c r="C683" t="str">
        <f t="shared" si="40"/>
        <v>Quantum QHM-7406 Full-Sized Keyboard with () Rupee Symbol, Hotkeys and 3-pieces LED function for Desktop Laptop Smart TV Spill-Resistant Wired USB Keyboard with 10 million keystrokes lifespan (Black)</v>
      </c>
      <c r="D683" t="str" cm="1">
        <f t="array" ref="D683">PROPER(_xlfn.TEXTJOIN(" ", TRUE, INDEX(_xlfn.FILTERXML("&lt;t&gt;&lt;s&gt;" &amp; SUBSTITUTE(C683," ","&lt;/s&gt;&lt;s&gt;") &amp; "&lt;/s&gt;&lt;/t&gt;", "//s"), _xlfn.SEQUENCE(4))))</f>
        <v>Quantum Qhm-7406 Full-Sized Keyboard</v>
      </c>
      <c r="E683" t="str">
        <f t="shared" si="41"/>
        <v>Rupee Symbol, Hotkeys and 3-pieces LED function for Desktop Laptop Smart TV Spill-Resistant Wired USB Keyboard with 10 million keystrokes lifespan (Black)</v>
      </c>
      <c r="F683" t="s">
        <v>4938</v>
      </c>
      <c r="G683" t="str">
        <f t="shared" si="42"/>
        <v>Keyboards</v>
      </c>
      <c r="H683" s="7" t="str">
        <f t="array" aca="1" ref="H683" ca="1">_xlfn.TEXTJOIN("", TRUE, IF((ROW(INDIRECT("1:" &amp; LEN(G683)))&gt;1) * (CODE(MID(G683, ROW(INDIRECT("1:" &amp; LEN(G683))), 1))&gt;=65) * (CODE(MID(G683, ROW(INDIRECT("1:" &amp; LEN(G683))), 1))&lt;=90), " " &amp; MID(G683, ROW(INDIRECT("1:" &amp; LEN(G683))), 1), MID(G683, ROW(INDIRECT("1:" &amp; LEN(G683))), 1)))</f>
        <v>Keyboards</v>
      </c>
      <c r="I683">
        <v>299</v>
      </c>
      <c r="J683">
        <v>599</v>
      </c>
      <c r="K683" s="1">
        <v>0.5</v>
      </c>
      <c r="L683">
        <v>3.8</v>
      </c>
      <c r="M683" s="4">
        <v>3066</v>
      </c>
      <c r="N683" t="s">
        <v>5522</v>
      </c>
      <c r="O683" t="str">
        <f t="shared" si="43"/>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v>
      </c>
      <c r="P683" t="s">
        <v>5523</v>
      </c>
      <c r="Q683" t="s">
        <v>5524</v>
      </c>
      <c r="R683" t="s">
        <v>5525</v>
      </c>
      <c r="S683" t="s">
        <v>5526</v>
      </c>
      <c r="T683" t="s">
        <v>5527</v>
      </c>
      <c r="U683" t="s">
        <v>5528</v>
      </c>
      <c r="V683" t="s">
        <v>5529</v>
      </c>
    </row>
    <row r="684" spans="1:22" x14ac:dyDescent="0.25">
      <c r="A684" t="s">
        <v>5530</v>
      </c>
      <c r="B684" t="s">
        <v>5531</v>
      </c>
      <c r="C684" t="str">
        <f t="shared" si="40"/>
        <v>STRIFF Laptop Tabletop Stand, Fold-Up, Adjustable, Ventilated, Portable Holder for Desk, Aluminum Foldable Laptop Ergonomic Compatibility with up to 15.6-inch Laptop, All Mac, Tab, and Mobile (Silver)</v>
      </c>
      <c r="D684" t="str" cm="1">
        <f t="array" ref="D684">PROPER(_xlfn.TEXTJOIN(" ", TRUE, INDEX(_xlfn.FILTERXML("&lt;t&gt;&lt;s&gt;" &amp; SUBSTITUTE(C684," ","&lt;/s&gt;&lt;s&gt;") &amp; "&lt;/s&gt;&lt;/t&gt;", "//s"), _xlfn.SEQUENCE(4))))</f>
        <v>Striff Laptop Tabletop Stand,</v>
      </c>
      <c r="E684" t="str">
        <f t="shared" si="41"/>
        <v>Ventilated, Portable Holder for Desk, Aluminum Foldable Laptop Ergonomic Compatibility with up to 15.6-inch Laptop, All Mac, Tab, and Mobile (Silver)</v>
      </c>
      <c r="F684" t="s">
        <v>4808</v>
      </c>
      <c r="G684" t="str">
        <f t="shared" si="42"/>
        <v>Lapdesks</v>
      </c>
      <c r="H684" s="7" t="str">
        <f t="array" aca="1" ref="H684" ca="1">_xlfn.TEXTJOIN("", TRUE, IF((ROW(INDIRECT("1:" &amp; LEN(G684)))&gt;1) * (CODE(MID(G684, ROW(INDIRECT("1:" &amp; LEN(G684))), 1))&gt;=65) * (CODE(MID(G684, ROW(INDIRECT("1:" &amp; LEN(G684))), 1))&lt;=90), " " &amp; MID(G684, ROW(INDIRECT("1:" &amp; LEN(G684))), 1), MID(G684, ROW(INDIRECT("1:" &amp; LEN(G684))), 1)))</f>
        <v>Lapdesks</v>
      </c>
      <c r="I684">
        <v>449</v>
      </c>
      <c r="J684">
        <v>999</v>
      </c>
      <c r="K684" s="1">
        <v>0.55000000000000004</v>
      </c>
      <c r="L684">
        <v>4</v>
      </c>
      <c r="M684" s="4">
        <v>2102</v>
      </c>
      <c r="N684" t="s">
        <v>5532</v>
      </c>
      <c r="O684" t="str">
        <f t="shared" si="43"/>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v>
      </c>
      <c r="P684" t="s">
        <v>5533</v>
      </c>
      <c r="Q684" t="s">
        <v>5534</v>
      </c>
      <c r="R684" t="s">
        <v>5535</v>
      </c>
      <c r="S684" t="s">
        <v>5536</v>
      </c>
      <c r="T684" t="s">
        <v>5537</v>
      </c>
      <c r="U684" t="s">
        <v>5538</v>
      </c>
      <c r="V684" t="s">
        <v>5539</v>
      </c>
    </row>
    <row r="685" spans="1:22" x14ac:dyDescent="0.25">
      <c r="A685" t="s">
        <v>5540</v>
      </c>
      <c r="B685" t="s">
        <v>5541</v>
      </c>
      <c r="C685" t="str">
        <f t="shared" si="40"/>
        <v>Logitech M221 Wireless Mouse, Silent Buttons, 2.4 GHz with USB Mini Receiver, 1000 DPI Optical Tracking, 18-Month Battery Life, Ambidextrous PC Mac Laptop - Charcoal Grey</v>
      </c>
      <c r="D685" t="str" cm="1">
        <f t="array" ref="D685">PROPER(_xlfn.TEXTJOIN(" ", TRUE, INDEX(_xlfn.FILTERXML("&lt;t&gt;&lt;s&gt;" &amp; SUBSTITUTE(C685," ","&lt;/s&gt;&lt;s&gt;") &amp; "&lt;/s&gt;&lt;/t&gt;", "//s"), _xlfn.SEQUENCE(4))))</f>
        <v>Logitech M221 Wireless Mouse,</v>
      </c>
      <c r="E685" t="str">
        <f t="shared" si="41"/>
        <v>2.4 GHz with USB Mini Receiver, 1000 DPI Optical Tracking, 18-Month Battery Life, Ambidextrous PC Mac Laptop - Charcoal Grey</v>
      </c>
      <c r="F685" t="s">
        <v>4777</v>
      </c>
      <c r="G685" t="str">
        <f t="shared" si="42"/>
        <v>Mice</v>
      </c>
      <c r="H685" s="7" t="str">
        <f t="array" aca="1" ref="H685" ca="1">_xlfn.TEXTJOIN("", TRUE, IF((ROW(INDIRECT("1:" &amp; LEN(G685)))&gt;1) * (CODE(MID(G685, ROW(INDIRECT("1:" &amp; LEN(G685))), 1))&gt;=65) * (CODE(MID(G685, ROW(INDIRECT("1:" &amp; LEN(G685))), 1))&lt;=90), " " &amp; MID(G685, ROW(INDIRECT("1:" &amp; LEN(G685))), 1), MID(G685, ROW(INDIRECT("1:" &amp; LEN(G685))), 1)))</f>
        <v>Mice</v>
      </c>
      <c r="I685">
        <v>799</v>
      </c>
      <c r="J685" s="2">
        <v>1295</v>
      </c>
      <c r="K685" s="1">
        <v>0.38</v>
      </c>
      <c r="L685">
        <v>4.4000000000000004</v>
      </c>
      <c r="M685" s="4">
        <v>34852</v>
      </c>
      <c r="N685" t="s">
        <v>5542</v>
      </c>
      <c r="O685" t="str">
        <f t="shared" si="43"/>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v>
      </c>
      <c r="P685" t="s">
        <v>5543</v>
      </c>
      <c r="Q685" t="s">
        <v>5544</v>
      </c>
      <c r="R685" t="s">
        <v>5545</v>
      </c>
      <c r="S685" t="s">
        <v>5546</v>
      </c>
      <c r="T685" t="s">
        <v>5547</v>
      </c>
      <c r="U685" t="s">
        <v>5548</v>
      </c>
      <c r="V685" t="s">
        <v>5549</v>
      </c>
    </row>
    <row r="686" spans="1:22" x14ac:dyDescent="0.25">
      <c r="A686" t="s">
        <v>125</v>
      </c>
      <c r="B686" t="s">
        <v>126</v>
      </c>
      <c r="C686" t="str">
        <f t="shared" si="40"/>
        <v>AmazonBasics Flexible Premium HDMI Cable (Black, 4K@60Hz, 18Gbps), 3-Foot</v>
      </c>
      <c r="D686" t="str" cm="1">
        <f t="array" ref="D686">PROPER(_xlfn.TEXTJOIN(" ", TRUE, INDEX(_xlfn.FILTERXML("&lt;t&gt;&lt;s&gt;" &amp; SUBSTITUTE(C686," ","&lt;/s&gt;&lt;s&gt;") &amp; "&lt;/s&gt;&lt;/t&gt;", "//s"), _xlfn.SEQUENCE(4))))</f>
        <v>Amazonbasics Flexible Premium Hdmi</v>
      </c>
      <c r="E686" t="str">
        <f t="shared" si="41"/>
        <v>4K@60Hz, 18Gbps), 3-Foot</v>
      </c>
      <c r="F686" t="s">
        <v>127</v>
      </c>
      <c r="G686" t="str">
        <f t="shared" si="42"/>
        <v>HDMICables</v>
      </c>
      <c r="H686" s="7" t="str">
        <f t="array" aca="1" ref="H686" ca="1">_xlfn.TEXTJOIN("", TRUE, IF((ROW(INDIRECT("1:" &amp; LEN(G686)))&gt;1) * (CODE(MID(G686, ROW(INDIRECT("1:" &amp; LEN(G686))), 1))&gt;=65) * (CODE(MID(G686, ROW(INDIRECT("1:" &amp; LEN(G686))), 1))&lt;=90), " " &amp; MID(G686, ROW(INDIRECT("1:" &amp; LEN(G686))), 1), MID(G686, ROW(INDIRECT("1:" &amp; LEN(G686))), 1)))</f>
        <v>H D M I Cables</v>
      </c>
      <c r="I686">
        <v>219</v>
      </c>
      <c r="J686">
        <v>700</v>
      </c>
      <c r="K686" s="1">
        <v>0.69</v>
      </c>
      <c r="L686">
        <v>4.4000000000000004</v>
      </c>
      <c r="M686" s="4">
        <v>426972</v>
      </c>
      <c r="N686" t="s">
        <v>128</v>
      </c>
      <c r="O686" t="str">
        <f t="shared" si="43"/>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v>
      </c>
      <c r="P686" t="s">
        <v>129</v>
      </c>
      <c r="Q686" t="s">
        <v>130</v>
      </c>
      <c r="R686" t="s">
        <v>131</v>
      </c>
      <c r="S686" t="s">
        <v>132</v>
      </c>
      <c r="T686" t="s">
        <v>133</v>
      </c>
      <c r="U686" t="s">
        <v>134</v>
      </c>
      <c r="V686" t="s">
        <v>5550</v>
      </c>
    </row>
    <row r="687" spans="1:22" x14ac:dyDescent="0.25">
      <c r="A687" t="s">
        <v>5551</v>
      </c>
      <c r="B687" t="s">
        <v>5552</v>
      </c>
      <c r="C687" t="str">
        <f t="shared" si="40"/>
        <v>Classmate Soft Cover 6 Subject Spiral Binding Notebook, Single Line, 300 Pages</v>
      </c>
      <c r="D687" t="str" cm="1">
        <f t="array" ref="D687">PROPER(_xlfn.TEXTJOIN(" ", TRUE, INDEX(_xlfn.FILTERXML("&lt;t&gt;&lt;s&gt;" &amp; SUBSTITUTE(C687," ","&lt;/s&gt;&lt;s&gt;") &amp; "&lt;/s&gt;&lt;/t&gt;", "//s"), _xlfn.SEQUENCE(4))))</f>
        <v>Classmate Soft Cover 6</v>
      </c>
      <c r="E687" t="str">
        <f t="shared" si="41"/>
        <v>Binding Notebook, Single Line, 300 Pages</v>
      </c>
      <c r="F687" t="s">
        <v>5553</v>
      </c>
      <c r="G687" t="str">
        <f t="shared" si="42"/>
        <v>WireboundNotebooks</v>
      </c>
      <c r="H687" s="7" t="str">
        <f t="array" aca="1" ref="H687" ca="1">_xlfn.TEXTJOIN("", TRUE, IF((ROW(INDIRECT("1:" &amp; LEN(G687)))&gt;1) * (CODE(MID(G687, ROW(INDIRECT("1:" &amp; LEN(G687))), 1))&gt;=65) * (CODE(MID(G687, ROW(INDIRECT("1:" &amp; LEN(G687))), 1))&lt;=90), " " &amp; MID(G687, ROW(INDIRECT("1:" &amp; LEN(G687))), 1), MID(G687, ROW(INDIRECT("1:" &amp; LEN(G687))), 1)))</f>
        <v>Wirebound Notebooks</v>
      </c>
      <c r="I687">
        <v>157</v>
      </c>
      <c r="J687">
        <v>160</v>
      </c>
      <c r="K687" s="1">
        <v>0.02</v>
      </c>
      <c r="L687">
        <v>4.5</v>
      </c>
      <c r="M687" s="4">
        <v>8618</v>
      </c>
      <c r="N687" t="s">
        <v>5554</v>
      </c>
      <c r="O687" t="str">
        <f t="shared" si="43"/>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v>
      </c>
      <c r="P687" t="s">
        <v>5555</v>
      </c>
      <c r="Q687" t="s">
        <v>5556</v>
      </c>
      <c r="R687" t="s">
        <v>5557</v>
      </c>
      <c r="S687" t="s">
        <v>5558</v>
      </c>
      <c r="T687" t="s">
        <v>5559</v>
      </c>
      <c r="U687" t="s">
        <v>5560</v>
      </c>
      <c r="V687" t="s">
        <v>5561</v>
      </c>
    </row>
    <row r="688" spans="1:22" x14ac:dyDescent="0.25">
      <c r="A688" t="s">
        <v>3641</v>
      </c>
      <c r="B688" t="s">
        <v>3642</v>
      </c>
      <c r="C688" t="str">
        <f t="shared" si="40"/>
        <v>HP 32GB Class 10 MicroSD Memory Card (U1 TF Card¬†32GB)</v>
      </c>
      <c r="D688" t="str" cm="1">
        <f t="array" ref="D688">PROPER(_xlfn.TEXTJOIN(" ", TRUE, INDEX(_xlfn.FILTERXML("&lt;t&gt;&lt;s&gt;" &amp; SUBSTITUTE(C688," ","&lt;/s&gt;&lt;s&gt;") &amp; "&lt;/s&gt;&lt;/t&gt;", "//s"), _xlfn.SEQUENCE(4))))</f>
        <v>Hp 32Gb Class 10</v>
      </c>
      <c r="E688" t="str">
        <f t="shared" si="41"/>
        <v>Card (U1 TF Card¬†32GB)</v>
      </c>
      <c r="F688" t="s">
        <v>2983</v>
      </c>
      <c r="G688" t="str">
        <f t="shared" si="42"/>
        <v>MicroSD</v>
      </c>
      <c r="H688" s="7" t="str">
        <f t="array" aca="1" ref="H688" ca="1">_xlfn.TEXTJOIN("", TRUE, IF((ROW(INDIRECT("1:" &amp; LEN(G688)))&gt;1) * (CODE(MID(G688, ROW(INDIRECT("1:" &amp; LEN(G688))), 1))&gt;=65) * (CODE(MID(G688, ROW(INDIRECT("1:" &amp; LEN(G688))), 1))&lt;=90), " " &amp; MID(G688, ROW(INDIRECT("1:" &amp; LEN(G688))), 1), MID(G688, ROW(INDIRECT("1:" &amp; LEN(G688))), 1)))</f>
        <v>Micro S D</v>
      </c>
      <c r="I688">
        <v>369</v>
      </c>
      <c r="J688" s="2">
        <v>1600</v>
      </c>
      <c r="K688" s="1">
        <v>0.77</v>
      </c>
      <c r="L688">
        <v>4</v>
      </c>
      <c r="M688" s="4">
        <v>32625</v>
      </c>
      <c r="N688" t="s">
        <v>5562</v>
      </c>
      <c r="O688" t="str">
        <f t="shared" si="43"/>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v>
      </c>
      <c r="P688" t="s">
        <v>3644</v>
      </c>
      <c r="Q688" t="s">
        <v>3645</v>
      </c>
      <c r="R688" t="s">
        <v>3646</v>
      </c>
      <c r="S688" t="s">
        <v>3647</v>
      </c>
      <c r="T688" t="s">
        <v>3648</v>
      </c>
      <c r="U688" t="s">
        <v>5563</v>
      </c>
      <c r="V688" t="s">
        <v>5564</v>
      </c>
    </row>
    <row r="689" spans="1:22" x14ac:dyDescent="0.25">
      <c r="A689" t="s">
        <v>5565</v>
      </c>
      <c r="B689" t="s">
        <v>5566</v>
      </c>
      <c r="C689" t="str">
        <f t="shared" si="40"/>
        <v>HP 150 Wireless USB Mouse with Ergonomic and ambidextrous Design, 1600 DPI Optical Tracking, 2.4 GHz Wireless connectivity, Dual-Function Scroll Wheel and 12 Month Long Battery Life. 3-Years Warranty.</v>
      </c>
      <c r="D689" t="str" cm="1">
        <f t="array" ref="D689">PROPER(_xlfn.TEXTJOIN(" ", TRUE, INDEX(_xlfn.FILTERXML("&lt;t&gt;&lt;s&gt;" &amp; SUBSTITUTE(C689," ","&lt;/s&gt;&lt;s&gt;") &amp; "&lt;/s&gt;&lt;/t&gt;", "//s"), _xlfn.SEQUENCE(4))))</f>
        <v>Hp 150 Wireless Usb</v>
      </c>
      <c r="E689" t="str">
        <f t="shared" si="41"/>
        <v>Ergonomic and ambidextrous Design, 1600 DPI Optical Tracking, 2.4 GHz Wireless connectivity, Dual-Function Scroll Wheel and 12 Month Long Battery Life. 3-Years Warranty.</v>
      </c>
      <c r="F689" t="s">
        <v>4777</v>
      </c>
      <c r="G689" t="str">
        <f t="shared" si="42"/>
        <v>Mice</v>
      </c>
      <c r="H689" s="7" t="str">
        <f t="array" aca="1" ref="H689" ca="1">_xlfn.TEXTJOIN("", TRUE, IF((ROW(INDIRECT("1:" &amp; LEN(G689)))&gt;1) * (CODE(MID(G689, ROW(INDIRECT("1:" &amp; LEN(G689))), 1))&gt;=65) * (CODE(MID(G689, ROW(INDIRECT("1:" &amp; LEN(G689))), 1))&lt;=90), " " &amp; MID(G689, ROW(INDIRECT("1:" &amp; LEN(G689))), 1), MID(G689, ROW(INDIRECT("1:" &amp; LEN(G689))), 1)))</f>
        <v>Mice</v>
      </c>
      <c r="I689">
        <v>599</v>
      </c>
      <c r="J689">
        <v>899</v>
      </c>
      <c r="K689" s="1">
        <v>0.33</v>
      </c>
      <c r="L689">
        <v>4</v>
      </c>
      <c r="M689" s="4">
        <v>4018</v>
      </c>
      <c r="N689" t="s">
        <v>5567</v>
      </c>
      <c r="O689" t="str">
        <f t="shared" si="43"/>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v>
      </c>
      <c r="P689" t="s">
        <v>5568</v>
      </c>
      <c r="Q689" t="s">
        <v>5569</v>
      </c>
      <c r="R689" t="s">
        <v>5570</v>
      </c>
      <c r="S689" t="s">
        <v>5571</v>
      </c>
      <c r="T689" t="s">
        <v>5572</v>
      </c>
      <c r="U689" t="s">
        <v>5573</v>
      </c>
      <c r="V689" t="s">
        <v>5574</v>
      </c>
    </row>
    <row r="690" spans="1:22" x14ac:dyDescent="0.25">
      <c r="A690" t="s">
        <v>5575</v>
      </c>
      <c r="B690" t="s">
        <v>5576</v>
      </c>
      <c r="C690" t="str">
        <f t="shared" si="40"/>
        <v>Duracell Rechargeable AA 1300mAh Batteries, 4Pcs</v>
      </c>
      <c r="D690" t="str" cm="1">
        <f t="array" ref="D690">PROPER(_xlfn.TEXTJOIN(" ", TRUE, INDEX(_xlfn.FILTERXML("&lt;t&gt;&lt;s&gt;" &amp; SUBSTITUTE(C690," ","&lt;/s&gt;&lt;s&gt;") &amp; "&lt;/s&gt;&lt;/t&gt;", "//s"), _xlfn.SEQUENCE(4))))</f>
        <v>Duracell Rechargeable Aa 1300Mah</v>
      </c>
      <c r="E690" t="str">
        <f t="shared" si="41"/>
        <v/>
      </c>
      <c r="F690" t="s">
        <v>5577</v>
      </c>
      <c r="G690" t="str">
        <f t="shared" si="42"/>
        <v>RechargeableBatteries</v>
      </c>
      <c r="H690" s="7" t="str">
        <f t="array" aca="1" ref="H690" ca="1">_xlfn.TEXTJOIN("", TRUE, IF((ROW(INDIRECT("1:" &amp; LEN(G690)))&gt;1) * (CODE(MID(G690, ROW(INDIRECT("1:" &amp; LEN(G690))), 1))&gt;=65) * (CODE(MID(G690, ROW(INDIRECT("1:" &amp; LEN(G690))), 1))&lt;=90), " " &amp; MID(G690, ROW(INDIRECT("1:" &amp; LEN(G690))), 1), MID(G690, ROW(INDIRECT("1:" &amp; LEN(G690))), 1)))</f>
        <v>Rechargeable Batteries</v>
      </c>
      <c r="I690">
        <v>479</v>
      </c>
      <c r="J690">
        <v>599</v>
      </c>
      <c r="K690" s="1">
        <v>0.2</v>
      </c>
      <c r="L690">
        <v>4.3</v>
      </c>
      <c r="M690" s="4">
        <v>11687</v>
      </c>
      <c r="N690" t="s">
        <v>5578</v>
      </c>
      <c r="O690" t="str">
        <f t="shared" si="43"/>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v>
      </c>
      <c r="P690" t="s">
        <v>5579</v>
      </c>
      <c r="Q690" t="s">
        <v>5580</v>
      </c>
      <c r="R690" t="s">
        <v>5581</v>
      </c>
      <c r="S690" t="s">
        <v>5582</v>
      </c>
      <c r="T690" t="s">
        <v>5583</v>
      </c>
      <c r="U690" t="s">
        <v>5584</v>
      </c>
      <c r="V690" t="s">
        <v>5585</v>
      </c>
    </row>
    <row r="691" spans="1:22" x14ac:dyDescent="0.25">
      <c r="A691" t="s">
        <v>136</v>
      </c>
      <c r="B691" t="s">
        <v>137</v>
      </c>
      <c r="C691" t="str">
        <f t="shared" si="40"/>
        <v>Portronics Konnect CL 20W POR-1067 Type-C to 8 Pin USB 1.2M Cable with Power Delivery and 3A Quick Charge Support, Nylon Braided for All Type-C and 8 Pin Devices, Green</v>
      </c>
      <c r="D691" t="str" cm="1">
        <f t="array" ref="D691">PROPER(_xlfn.TEXTJOIN(" ", TRUE, INDEX(_xlfn.FILTERXML("&lt;t&gt;&lt;s&gt;" &amp; SUBSTITUTE(C691," ","&lt;/s&gt;&lt;s&gt;") &amp; "&lt;/s&gt;&lt;/t&gt;", "//s"), _xlfn.SEQUENCE(4))))</f>
        <v>Portronics Konnect Cl 20W</v>
      </c>
      <c r="E691" t="str">
        <f t="shared" si="41"/>
        <v>to 8 Pin USB 1.2M Cable with Power Delivery and 3A Quick Charge Support, Nylon Braided for All Type-C and 8 Pin Devices, Green</v>
      </c>
      <c r="F691" t="s">
        <v>17</v>
      </c>
      <c r="G691" t="str">
        <f t="shared" si="42"/>
        <v>USBCables</v>
      </c>
      <c r="H691" s="7" t="str">
        <f t="array" aca="1" ref="H691" ca="1">_xlfn.TEXTJOIN("", TRUE, IF((ROW(INDIRECT("1:" &amp; LEN(G691)))&gt;1) * (CODE(MID(G691, ROW(INDIRECT("1:" &amp; LEN(G691))), 1))&gt;=65) * (CODE(MID(G691, ROW(INDIRECT("1:" &amp; LEN(G691))), 1))&lt;=90), " " &amp; MID(G691, ROW(INDIRECT("1:" &amp; LEN(G691))), 1), MID(G691, ROW(INDIRECT("1:" &amp; LEN(G691))), 1)))</f>
        <v>U S B Cables</v>
      </c>
      <c r="I691">
        <v>350</v>
      </c>
      <c r="J691">
        <v>899</v>
      </c>
      <c r="K691" s="1">
        <v>0.61</v>
      </c>
      <c r="L691">
        <v>4.2</v>
      </c>
      <c r="M691" s="4">
        <v>2262</v>
      </c>
      <c r="N691" t="s">
        <v>138</v>
      </c>
      <c r="O691" t="str">
        <f t="shared" si="43"/>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v>
      </c>
      <c r="P691" t="s">
        <v>139</v>
      </c>
      <c r="Q691" t="s">
        <v>140</v>
      </c>
      <c r="R691" t="s">
        <v>141</v>
      </c>
      <c r="S691" t="s">
        <v>142</v>
      </c>
      <c r="T691" t="s">
        <v>143</v>
      </c>
      <c r="U691" t="s">
        <v>144</v>
      </c>
      <c r="V691" t="s">
        <v>5586</v>
      </c>
    </row>
    <row r="692" spans="1:22" x14ac:dyDescent="0.25">
      <c r="A692" t="s">
        <v>5587</v>
      </c>
      <c r="B692" t="s">
        <v>5588</v>
      </c>
      <c r="C692" t="str">
        <f t="shared" si="40"/>
        <v>boAt Airdopes 181 in-Ear True Wireless Earbuds with ENx Tech, Beast Mode(Low Latency Upto 60ms) for Gaming, with Mic, ASAP Charge, 20H Playtime, Bluetooth v5.2, IPX4 and IWP (Cool Grey)</v>
      </c>
      <c r="D692" t="str" cm="1">
        <f t="array" ref="D692">PROPER(_xlfn.TEXTJOIN(" ", TRUE, INDEX(_xlfn.FILTERXML("&lt;t&gt;&lt;s&gt;" &amp; SUBSTITUTE(C692," ","&lt;/s&gt;&lt;s&gt;") &amp; "&lt;/s&gt;&lt;/t&gt;", "//s"), _xlfn.SEQUENCE(4))))</f>
        <v>Boat Airdopes 181 In-Ear</v>
      </c>
      <c r="E692" t="str">
        <f t="shared" si="41"/>
        <v>Earbuds with ENx Tech, Beast Mode(Low Latency Upto 60ms) for Gaming, with Mic, ASAP Charge, 20H Playtime, Bluetooth v5.2, IPX4 and IWP (Cool Grey)</v>
      </c>
      <c r="F692" t="s">
        <v>3025</v>
      </c>
      <c r="G692" t="str">
        <f t="shared" si="42"/>
        <v>In-Ear</v>
      </c>
      <c r="H692" s="7" t="str">
        <f t="array" aca="1" ref="H692" ca="1">_xlfn.TEXTJOIN("", TRUE, IF((ROW(INDIRECT("1:" &amp; LEN(G692)))&gt;1) * (CODE(MID(G692, ROW(INDIRECT("1:" &amp; LEN(G692))), 1))&gt;=65) * (CODE(MID(G692, ROW(INDIRECT("1:" &amp; LEN(G692))), 1))&lt;=90), " " &amp; MID(G692, ROW(INDIRECT("1:" &amp; LEN(G692))), 1), MID(G692, ROW(INDIRECT("1:" &amp; LEN(G692))), 1)))</f>
        <v>In- Ear</v>
      </c>
      <c r="I692" s="2">
        <v>1598</v>
      </c>
      <c r="J692" s="2">
        <v>2990</v>
      </c>
      <c r="K692" s="1">
        <v>0.47</v>
      </c>
      <c r="L692">
        <v>3.8</v>
      </c>
      <c r="M692" s="4">
        <v>11015</v>
      </c>
      <c r="N692" t="s">
        <v>5589</v>
      </c>
      <c r="O692" t="str">
        <f t="shared" si="43"/>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v>
      </c>
      <c r="P692" t="s">
        <v>5590</v>
      </c>
      <c r="Q692" t="s">
        <v>5591</v>
      </c>
      <c r="R692" t="s">
        <v>5592</v>
      </c>
      <c r="S692" t="s">
        <v>5593</v>
      </c>
      <c r="T692" t="s">
        <v>5594</v>
      </c>
      <c r="U692" t="s">
        <v>5595</v>
      </c>
      <c r="V692" t="s">
        <v>5596</v>
      </c>
    </row>
    <row r="693" spans="1:22" x14ac:dyDescent="0.25">
      <c r="A693" t="s">
        <v>5597</v>
      </c>
      <c r="B693" t="s">
        <v>5598</v>
      </c>
      <c r="C693" t="str">
        <f t="shared" si="40"/>
        <v>TP-Link USB Bluetooth Adapter for PC, 5.0 Bluetooth Dongle Receiver (UB500) Supports Windows 11 10 8.1 7 for Desktop, Laptop, Mouse, Keyboard, Printers, Headsets, Speakers, PS4 Xbox Controllers</v>
      </c>
      <c r="D693" t="str" cm="1">
        <f t="array" ref="D693">PROPER(_xlfn.TEXTJOIN(" ", TRUE, INDEX(_xlfn.FILTERXML("&lt;t&gt;&lt;s&gt;" &amp; SUBSTITUTE(C693," ","&lt;/s&gt;&lt;s&gt;") &amp; "&lt;/s&gt;&lt;/t&gt;", "//s"), _xlfn.SEQUENCE(4))))</f>
        <v>Tp-Link Usb Bluetooth Adapter</v>
      </c>
      <c r="E693" t="str">
        <f t="shared" si="41"/>
        <v>5.0 Bluetooth Dongle Receiver (UB500) Supports Windows 11 10 8.1 7 for Desktop, Laptop, Mouse, Keyboard, Printers, Headsets, Speakers, PS4 Xbox Controllers</v>
      </c>
      <c r="F693" t="s">
        <v>5599</v>
      </c>
      <c r="G693" t="str">
        <f t="shared" si="42"/>
        <v>BluetoothAdapters</v>
      </c>
      <c r="H693" s="7" t="str">
        <f t="array" aca="1" ref="H693" ca="1">_xlfn.TEXTJOIN("", TRUE, IF((ROW(INDIRECT("1:" &amp; LEN(G693)))&gt;1) * (CODE(MID(G693, ROW(INDIRECT("1:" &amp; LEN(G693))), 1))&gt;=65) * (CODE(MID(G693, ROW(INDIRECT("1:" &amp; LEN(G693))), 1))&lt;=90), " " &amp; MID(G693, ROW(INDIRECT("1:" &amp; LEN(G693))), 1), MID(G693, ROW(INDIRECT("1:" &amp; LEN(G693))), 1)))</f>
        <v>Bluetooth Adapters</v>
      </c>
      <c r="I693">
        <v>599</v>
      </c>
      <c r="J693">
        <v>899</v>
      </c>
      <c r="K693" s="1">
        <v>0.33</v>
      </c>
      <c r="L693">
        <v>4.3</v>
      </c>
      <c r="M693" s="4">
        <v>95116</v>
      </c>
      <c r="N693" t="s">
        <v>5600</v>
      </c>
      <c r="O693" t="str">
        <f t="shared" si="43"/>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v>
      </c>
      <c r="P693" t="s">
        <v>5601</v>
      </c>
      <c r="Q693" t="s">
        <v>5602</v>
      </c>
      <c r="R693" t="s">
        <v>5603</v>
      </c>
      <c r="S693" t="s">
        <v>5604</v>
      </c>
      <c r="T693" t="s">
        <v>5605</v>
      </c>
      <c r="U693" t="s">
        <v>5606</v>
      </c>
      <c r="V693" t="s">
        <v>5607</v>
      </c>
    </row>
    <row r="694" spans="1:22" x14ac:dyDescent="0.25">
      <c r="A694" t="s">
        <v>146</v>
      </c>
      <c r="B694" t="s">
        <v>147</v>
      </c>
      <c r="C694" t="str">
        <f t="shared" si="40"/>
        <v>Portronics Konnect L 1.2M POR-1401 Fast Charging 3A 8 Pin USB Cable with Charge and Sync Function (White)</v>
      </c>
      <c r="D694" t="str" cm="1">
        <f t="array" ref="D694">PROPER(_xlfn.TEXTJOIN(" ", TRUE, INDEX(_xlfn.FILTERXML("&lt;t&gt;&lt;s&gt;" &amp; SUBSTITUTE(C694," ","&lt;/s&gt;&lt;s&gt;") &amp; "&lt;/s&gt;&lt;/t&gt;", "//s"), _xlfn.SEQUENCE(4))))</f>
        <v>Portronics Konnect L 1.2M</v>
      </c>
      <c r="E694" t="str">
        <f t="shared" si="41"/>
        <v>Charging 3A 8 Pin USB Cable with Charge and Sync Function (White)</v>
      </c>
      <c r="F694" t="s">
        <v>17</v>
      </c>
      <c r="G694" t="str">
        <f t="shared" si="42"/>
        <v>USBCables</v>
      </c>
      <c r="H694" s="7" t="str">
        <f t="array" aca="1" ref="H694" ca="1">_xlfn.TEXTJOIN("", TRUE, IF((ROW(INDIRECT("1:" &amp; LEN(G694)))&gt;1) * (CODE(MID(G694, ROW(INDIRECT("1:" &amp; LEN(G694))), 1))&gt;=65) * (CODE(MID(G694, ROW(INDIRECT("1:" &amp; LEN(G694))), 1))&lt;=90), " " &amp; MID(G694, ROW(INDIRECT("1:" &amp; LEN(G694))), 1), MID(G694, ROW(INDIRECT("1:" &amp; LEN(G694))), 1)))</f>
        <v>U S B Cables</v>
      </c>
      <c r="I694">
        <v>159</v>
      </c>
      <c r="J694">
        <v>399</v>
      </c>
      <c r="K694" s="1">
        <v>0.6</v>
      </c>
      <c r="L694">
        <v>4.0999999999999996</v>
      </c>
      <c r="M694" s="4">
        <v>4768</v>
      </c>
      <c r="N694" t="s">
        <v>57</v>
      </c>
      <c r="O694" t="str">
        <f t="shared" si="43"/>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694" t="s">
        <v>148</v>
      </c>
      <c r="Q694" t="s">
        <v>149</v>
      </c>
      <c r="R694" t="s">
        <v>150</v>
      </c>
      <c r="S694" t="s">
        <v>151</v>
      </c>
      <c r="T694" t="s">
        <v>152</v>
      </c>
      <c r="U694" t="s">
        <v>153</v>
      </c>
      <c r="V694" t="s">
        <v>5608</v>
      </c>
    </row>
    <row r="695" spans="1:22" x14ac:dyDescent="0.25">
      <c r="A695" t="s">
        <v>5609</v>
      </c>
      <c r="B695" t="s">
        <v>5610</v>
      </c>
      <c r="C695" t="str">
        <f t="shared" si="40"/>
        <v>SanDisk Ultra Dual Drive Luxe USB Type C Flash Drive (Silver, 128 GB, 5Y - SDDDC4-128G-I35)</v>
      </c>
      <c r="D695" t="str" cm="1">
        <f t="array" ref="D695">PROPER(_xlfn.TEXTJOIN(" ", TRUE, INDEX(_xlfn.FILTERXML("&lt;t&gt;&lt;s&gt;" &amp; SUBSTITUTE(C695," ","&lt;/s&gt;&lt;s&gt;") &amp; "&lt;/s&gt;&lt;/t&gt;", "//s"), _xlfn.SEQUENCE(4))))</f>
        <v>Sandisk Ultra Dual Drive</v>
      </c>
      <c r="E695" t="str">
        <f t="shared" si="41"/>
        <v>Type C Flash Drive (Silver, 128 GB, 5Y - SDDDC4-128G-I35)</v>
      </c>
      <c r="F695" t="s">
        <v>4766</v>
      </c>
      <c r="G695" t="str">
        <f t="shared" si="42"/>
        <v>PenDrives</v>
      </c>
      <c r="H695" s="7" t="str">
        <f t="array" aca="1" ref="H695" ca="1">_xlfn.TEXTJOIN("", TRUE, IF((ROW(INDIRECT("1:" &amp; LEN(G695)))&gt;1) * (CODE(MID(G695, ROW(INDIRECT("1:" &amp; LEN(G695))), 1))&gt;=65) * (CODE(MID(G695, ROW(INDIRECT("1:" &amp; LEN(G695))), 1))&lt;=90), " " &amp; MID(G695, ROW(INDIRECT("1:" &amp; LEN(G695))), 1), MID(G695, ROW(INDIRECT("1:" &amp; LEN(G695))), 1)))</f>
        <v>Pen Drives</v>
      </c>
      <c r="I695" s="2">
        <v>1299</v>
      </c>
      <c r="J695" s="2">
        <v>3000</v>
      </c>
      <c r="K695" s="1">
        <v>0.56999999999999995</v>
      </c>
      <c r="L695">
        <v>4.3</v>
      </c>
      <c r="M695" s="4">
        <v>23022</v>
      </c>
      <c r="N695" t="s">
        <v>5611</v>
      </c>
      <c r="O695" t="str">
        <f t="shared" si="43"/>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v>
      </c>
      <c r="P695" t="s">
        <v>5612</v>
      </c>
      <c r="Q695" t="s">
        <v>5613</v>
      </c>
      <c r="R695" t="s">
        <v>5614</v>
      </c>
      <c r="S695" t="s">
        <v>5615</v>
      </c>
      <c r="T695" t="s">
        <v>5616</v>
      </c>
      <c r="U695" t="s">
        <v>5617</v>
      </c>
      <c r="V695" t="s">
        <v>5618</v>
      </c>
    </row>
    <row r="696" spans="1:22" x14ac:dyDescent="0.25">
      <c r="A696" t="s">
        <v>3734</v>
      </c>
      <c r="B696" t="s">
        <v>3735</v>
      </c>
      <c r="C696" t="str">
        <f t="shared" si="40"/>
        <v>Noise ColorFit Pulse Smartwatch with 3.56 cm (1.4") Full Touch HD Display, SpO2, Heart Rate, Sleep Monitors and 10-Day Battery - Jet Black</v>
      </c>
      <c r="D696" t="str" cm="1">
        <f t="array" ref="D696">PROPER(_xlfn.TEXTJOIN(" ", TRUE, INDEX(_xlfn.FILTERXML("&lt;t&gt;&lt;s&gt;" &amp; SUBSTITUTE(C696," ","&lt;/s&gt;&lt;s&gt;") &amp; "&lt;/s&gt;&lt;/t&gt;", "//s"), _xlfn.SEQUENCE(4))))</f>
        <v>Noise Colorfit Pulse Smartwatch</v>
      </c>
      <c r="E696" t="str">
        <f t="shared" si="41"/>
        <v>cm (1.4") Full Touch HD Display, SpO2, Heart Rate, Sleep Monitors and 10-Day Battery - Jet Black</v>
      </c>
      <c r="F696" t="s">
        <v>2910</v>
      </c>
      <c r="G696" t="str">
        <f t="shared" si="42"/>
        <v>SmartWatches</v>
      </c>
      <c r="H696" s="7" t="str">
        <f t="array" aca="1" ref="H696" ca="1">_xlfn.TEXTJOIN("", TRUE, IF((ROW(INDIRECT("1:" &amp; LEN(G696)))&gt;1) * (CODE(MID(G696, ROW(INDIRECT("1:" &amp; LEN(G696))), 1))&gt;=65) * (CODE(MID(G696, ROW(INDIRECT("1:" &amp; LEN(G696))), 1))&lt;=90), " " &amp; MID(G696, ROW(INDIRECT("1:" &amp; LEN(G696))), 1), MID(G696, ROW(INDIRECT("1:" &amp; LEN(G696))), 1)))</f>
        <v>Smart Watches</v>
      </c>
      <c r="I696" s="2">
        <v>1599</v>
      </c>
      <c r="J696" s="2">
        <v>4999</v>
      </c>
      <c r="K696" s="1">
        <v>0.68</v>
      </c>
      <c r="L696">
        <v>4</v>
      </c>
      <c r="M696" s="4">
        <v>67951</v>
      </c>
      <c r="N696" t="s">
        <v>3736</v>
      </c>
      <c r="O696" t="str">
        <f t="shared" si="43"/>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v>
      </c>
      <c r="P696" t="s">
        <v>5619</v>
      </c>
      <c r="Q696" t="s">
        <v>5620</v>
      </c>
      <c r="R696" t="s">
        <v>5621</v>
      </c>
      <c r="S696" t="s">
        <v>5622</v>
      </c>
      <c r="T696" t="s">
        <v>5623</v>
      </c>
      <c r="U696" t="s">
        <v>5624</v>
      </c>
      <c r="V696" t="s">
        <v>5625</v>
      </c>
    </row>
    <row r="697" spans="1:22" x14ac:dyDescent="0.25">
      <c r="A697" t="s">
        <v>5626</v>
      </c>
      <c r="B697" t="s">
        <v>5627</v>
      </c>
      <c r="C697" t="str">
        <f t="shared" si="40"/>
        <v>rts [2 Pack] Mini USB C Type C Adapter Plug, Type C Female to USB A Male Charger Charging Cable Adapter Converter compatible for iPhone, Samsung S20 ultra S21 S10 S8 S9 MacBook Pro iPad Silver</v>
      </c>
      <c r="D697" t="str" cm="1">
        <f t="array" ref="D697">PROPER(_xlfn.TEXTJOIN(" ", TRUE, INDEX(_xlfn.FILTERXML("&lt;t&gt;&lt;s&gt;" &amp; SUBSTITUTE(C697," ","&lt;/s&gt;&lt;s&gt;") &amp; "&lt;/s&gt;&lt;/t&gt;", "//s"), _xlfn.SEQUENCE(4))))</f>
        <v>Rts [2 Pack] Mini</v>
      </c>
      <c r="E697" t="str">
        <f t="shared" si="41"/>
        <v>Type C Adapter Plug, Type C Female to USB A Male Charger Charging Cable Adapter Converter compatible for iPhone, Samsung S20 ultra S21 S10 S8 S9 MacBook Pro iPad Silver</v>
      </c>
      <c r="F697" t="s">
        <v>5628</v>
      </c>
      <c r="G697" t="str">
        <f t="shared" si="42"/>
        <v>USBtoUSBAdapters</v>
      </c>
      <c r="H697" s="7" t="str">
        <f t="array" aca="1" ref="H697" ca="1">_xlfn.TEXTJOIN("", TRUE, IF((ROW(INDIRECT("1:" &amp; LEN(G697)))&gt;1) * (CODE(MID(G697, ROW(INDIRECT("1:" &amp; LEN(G697))), 1))&gt;=65) * (CODE(MID(G697, ROW(INDIRECT("1:" &amp; LEN(G697))), 1))&lt;=90), " " &amp; MID(G697, ROW(INDIRECT("1:" &amp; LEN(G697))), 1), MID(G697, ROW(INDIRECT("1:" &amp; LEN(G697))), 1)))</f>
        <v>U S Bto U S B Adapters</v>
      </c>
      <c r="I697">
        <v>294</v>
      </c>
      <c r="J697" s="2">
        <v>4999</v>
      </c>
      <c r="K697" s="1">
        <v>0.94</v>
      </c>
      <c r="L697">
        <v>4.3</v>
      </c>
      <c r="M697" s="4">
        <v>4426</v>
      </c>
      <c r="N697" t="s">
        <v>13060</v>
      </c>
      <c r="O697" t="str">
        <f t="shared" si="43"/>
        <v>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v>
      </c>
      <c r="P697" t="s">
        <v>5629</v>
      </c>
      <c r="Q697" t="s">
        <v>5630</v>
      </c>
      <c r="R697" t="s">
        <v>5631</v>
      </c>
      <c r="S697" t="s">
        <v>5632</v>
      </c>
      <c r="T697" t="s">
        <v>5633</v>
      </c>
      <c r="U697" t="s">
        <v>5634</v>
      </c>
      <c r="V697" t="s">
        <v>5635</v>
      </c>
    </row>
    <row r="698" spans="1:22" x14ac:dyDescent="0.25">
      <c r="A698" t="s">
        <v>5636</v>
      </c>
      <c r="B698" t="s">
        <v>5637</v>
      </c>
      <c r="C698" t="str">
        <f t="shared" si="40"/>
        <v>HP 682 Black Original Ink Cartridge</v>
      </c>
      <c r="D698" t="str" cm="1">
        <f t="array" ref="D698">PROPER(_xlfn.TEXTJOIN(" ", TRUE, INDEX(_xlfn.FILTERXML("&lt;t&gt;&lt;s&gt;" &amp; SUBSTITUTE(C698," ","&lt;/s&gt;&lt;s&gt;") &amp; "&lt;/s&gt;&lt;/t&gt;", "//s"), _xlfn.SEQUENCE(4))))</f>
        <v>Hp 682 Black Original</v>
      </c>
      <c r="E698" t="str">
        <f t="shared" si="41"/>
        <v/>
      </c>
      <c r="F698" t="s">
        <v>5193</v>
      </c>
      <c r="G698" t="str">
        <f t="shared" si="42"/>
        <v>InkjetInkCartridges</v>
      </c>
      <c r="H698" s="7" t="str">
        <f t="array" aca="1" ref="H698" ca="1">_xlfn.TEXTJOIN("", TRUE, IF((ROW(INDIRECT("1:" &amp; LEN(G698)))&gt;1) * (CODE(MID(G698, ROW(INDIRECT("1:" &amp; LEN(G698))), 1))&gt;=65) * (CODE(MID(G698, ROW(INDIRECT("1:" &amp; LEN(G698))), 1))&lt;=90), " " &amp; MID(G698, ROW(INDIRECT("1:" &amp; LEN(G698))), 1), MID(G698, ROW(INDIRECT("1:" &amp; LEN(G698))), 1)))</f>
        <v>Inkjet Ink Cartridges</v>
      </c>
      <c r="I698">
        <v>828</v>
      </c>
      <c r="J698">
        <v>861</v>
      </c>
      <c r="K698" s="1">
        <v>0.04</v>
      </c>
      <c r="L698">
        <v>4.2</v>
      </c>
      <c r="M698" s="4">
        <v>4567</v>
      </c>
      <c r="N698" t="s">
        <v>5638</v>
      </c>
      <c r="O698" t="str">
        <f t="shared" si="43"/>
        <v>Page Yield-480|Compatible With Hp Deskjet Plus Ink Advantage 6075, 6078, 6475, 6478|Original Hp Ink Cartridge</v>
      </c>
      <c r="P698" t="s">
        <v>5639</v>
      </c>
      <c r="Q698" t="s">
        <v>5640</v>
      </c>
      <c r="R698" t="s">
        <v>5641</v>
      </c>
      <c r="S698" t="s">
        <v>5642</v>
      </c>
      <c r="T698" t="s">
        <v>5643</v>
      </c>
      <c r="U698" t="s">
        <v>5644</v>
      </c>
      <c r="V698" t="s">
        <v>5645</v>
      </c>
    </row>
    <row r="699" spans="1:22" x14ac:dyDescent="0.25">
      <c r="A699" t="s">
        <v>5646</v>
      </c>
      <c r="B699" t="s">
        <v>5647</v>
      </c>
      <c r="C699" t="str">
        <f t="shared" si="40"/>
        <v>Logitech H111 Wired On Ear Headphones With Mic Black</v>
      </c>
      <c r="D699" t="str" cm="1">
        <f t="array" ref="D699">PROPER(_xlfn.TEXTJOIN(" ", TRUE, INDEX(_xlfn.FILTERXML("&lt;t&gt;&lt;s&gt;" &amp; SUBSTITUTE(C699," ","&lt;/s&gt;&lt;s&gt;") &amp; "&lt;/s&gt;&lt;/t&gt;", "//s"), _xlfn.SEQUENCE(4))))</f>
        <v>Logitech H111 Wired On</v>
      </c>
      <c r="E699" t="str">
        <f t="shared" si="41"/>
        <v>With Mic Black</v>
      </c>
      <c r="F699" t="s">
        <v>4364</v>
      </c>
      <c r="G699" t="str">
        <f t="shared" si="42"/>
        <v>On-Ear</v>
      </c>
      <c r="H699" s="7" t="str">
        <f t="array" aca="1" ref="H699" ca="1">_xlfn.TEXTJOIN("", TRUE, IF((ROW(INDIRECT("1:" &amp; LEN(G699)))&gt;1) * (CODE(MID(G699, ROW(INDIRECT("1:" &amp; LEN(G699))), 1))&gt;=65) * (CODE(MID(G699, ROW(INDIRECT("1:" &amp; LEN(G699))), 1))&lt;=90), " " &amp; MID(G699, ROW(INDIRECT("1:" &amp; LEN(G699))), 1), MID(G699, ROW(INDIRECT("1:" &amp; LEN(G699))), 1)))</f>
        <v>On- Ear</v>
      </c>
      <c r="I699">
        <v>745</v>
      </c>
      <c r="J699">
        <v>795</v>
      </c>
      <c r="K699" s="1">
        <v>0.06</v>
      </c>
      <c r="L699">
        <v>4</v>
      </c>
      <c r="M699" s="4">
        <v>13797</v>
      </c>
      <c r="N699" t="s">
        <v>5648</v>
      </c>
      <c r="O699" t="str">
        <f t="shared" si="43"/>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v>
      </c>
      <c r="P699" t="s">
        <v>5649</v>
      </c>
      <c r="Q699" t="s">
        <v>5650</v>
      </c>
      <c r="R699" t="s">
        <v>5651</v>
      </c>
      <c r="S699" t="s">
        <v>5652</v>
      </c>
      <c r="T699" t="s">
        <v>5653</v>
      </c>
      <c r="U699" t="s">
        <v>5654</v>
      </c>
      <c r="V699" t="s">
        <v>5655</v>
      </c>
    </row>
    <row r="700" spans="1:22" x14ac:dyDescent="0.25">
      <c r="A700" t="s">
        <v>5656</v>
      </c>
      <c r="B700" t="s">
        <v>5657</v>
      </c>
      <c r="C700" t="str">
        <f t="shared" si="40"/>
        <v>Digitek DTR 550 LW (67 Inch) Tripod For DSLR, Camera |Operating Height: 5.57 Feet | Maximum Load Capacity up to 4.5kg | Portable Lightweight Aluminum Tripod with 360 Degree Ball Head | Carry Bag Included (Black) (DTR 550LW)</v>
      </c>
      <c r="D700" t="str" cm="1">
        <f t="array" ref="D700">PROPER(_xlfn.TEXTJOIN(" ", TRUE, INDEX(_xlfn.FILTERXML("&lt;t&gt;&lt;s&gt;" &amp; SUBSTITUTE(C700," ","&lt;/s&gt;&lt;s&gt;") &amp; "&lt;/s&gt;&lt;/t&gt;", "//s"), _xlfn.SEQUENCE(4))))</f>
        <v>Digitek Dtr 550 Lw</v>
      </c>
      <c r="E700" t="str">
        <f t="shared" si="41"/>
        <v>Tripod For DSLR, Camera |Operating Height: 5.57 Feet | Maximum Load Capacity up to 4.5kg | Portable Lightweight Aluminum Tripod with 360 Degree Ball Head | Carry Bag Included (Black) (DTR 550LW)</v>
      </c>
      <c r="F700" t="s">
        <v>5658</v>
      </c>
      <c r="G700" t="str">
        <f t="shared" si="42"/>
        <v>CompleteTripodUnits</v>
      </c>
      <c r="H700" s="7" t="str">
        <f t="array" aca="1" ref="H700" ca="1">_xlfn.TEXTJOIN("", TRUE, IF((ROW(INDIRECT("1:" &amp; LEN(G700)))&gt;1) * (CODE(MID(G700, ROW(INDIRECT("1:" &amp; LEN(G700))), 1))&gt;=65) * (CODE(MID(G700, ROW(INDIRECT("1:" &amp; LEN(G700))), 1))&lt;=90), " " &amp; MID(G700, ROW(INDIRECT("1:" &amp; LEN(G700))), 1), MID(G700, ROW(INDIRECT("1:" &amp; LEN(G700))), 1)))</f>
        <v>Complete Tripod Units</v>
      </c>
      <c r="I700" s="2">
        <v>1549</v>
      </c>
      <c r="J700" s="2">
        <v>2495</v>
      </c>
      <c r="K700" s="1">
        <v>0.38</v>
      </c>
      <c r="L700">
        <v>4.4000000000000004</v>
      </c>
      <c r="M700" s="4">
        <v>15137</v>
      </c>
      <c r="N700" t="s">
        <v>5659</v>
      </c>
      <c r="O700" t="str">
        <f t="shared" si="43"/>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v>
      </c>
      <c r="P700" t="s">
        <v>5660</v>
      </c>
      <c r="Q700" t="s">
        <v>5661</v>
      </c>
      <c r="R700" t="s">
        <v>5662</v>
      </c>
      <c r="S700" t="s">
        <v>5663</v>
      </c>
      <c r="T700" t="s">
        <v>5664</v>
      </c>
      <c r="U700" t="s">
        <v>5665</v>
      </c>
      <c r="V700" t="s">
        <v>5666</v>
      </c>
    </row>
    <row r="701" spans="1:22" x14ac:dyDescent="0.25">
      <c r="A701" t="s">
        <v>155</v>
      </c>
      <c r="B701" t="s">
        <v>156</v>
      </c>
      <c r="C701" t="str">
        <f t="shared" si="40"/>
        <v>MI Braided USB Type-C Cable for Charging Adapter (Red)</v>
      </c>
      <c r="D701" t="str" cm="1">
        <f t="array" ref="D701">PROPER(_xlfn.TEXTJOIN(" ", TRUE, INDEX(_xlfn.FILTERXML("&lt;t&gt;&lt;s&gt;" &amp; SUBSTITUTE(C701," ","&lt;/s&gt;&lt;s&gt;") &amp; "&lt;/s&gt;&lt;/t&gt;", "//s"), _xlfn.SEQUENCE(4))))</f>
        <v>Mi Braided Usb Type-C</v>
      </c>
      <c r="E701" t="str">
        <f t="shared" si="41"/>
        <v>Charging Adapter (Red)</v>
      </c>
      <c r="F701" t="s">
        <v>17</v>
      </c>
      <c r="G701" t="str">
        <f t="shared" si="42"/>
        <v>USBCables</v>
      </c>
      <c r="H701" s="7" t="str">
        <f t="array" aca="1" ref="H701" ca="1">_xlfn.TEXTJOIN("", TRUE, IF((ROW(INDIRECT("1:" &amp; LEN(G701)))&gt;1) * (CODE(MID(G701, ROW(INDIRECT("1:" &amp; LEN(G701))), 1))&gt;=65) * (CODE(MID(G701, ROW(INDIRECT("1:" &amp; LEN(G701))), 1))&lt;=90), " " &amp; MID(G701, ROW(INDIRECT("1:" &amp; LEN(G701))), 1), MID(G701, ROW(INDIRECT("1:" &amp; LEN(G701))), 1)))</f>
        <v>U S B Cables</v>
      </c>
      <c r="I701">
        <v>349</v>
      </c>
      <c r="J701">
        <v>399</v>
      </c>
      <c r="K701" s="1">
        <v>0.13</v>
      </c>
      <c r="L701">
        <v>4.4000000000000004</v>
      </c>
      <c r="M701" s="4">
        <v>18757</v>
      </c>
      <c r="N701" t="s">
        <v>5667</v>
      </c>
      <c r="O701" t="str">
        <f t="shared" si="43"/>
        <v>1M Long Cable. Usb 2.0 (Type A)|Braided Usb Type C Cable|Toughened Joints|Strong And Sturdy|Country Of Origin: China|6 Months Warranty</v>
      </c>
      <c r="P701" t="s">
        <v>158</v>
      </c>
      <c r="Q701" t="s">
        <v>159</v>
      </c>
      <c r="R701" t="s">
        <v>160</v>
      </c>
      <c r="S701" t="s">
        <v>161</v>
      </c>
      <c r="T701" t="s">
        <v>3853</v>
      </c>
      <c r="U701" t="s">
        <v>5668</v>
      </c>
      <c r="V701" t="s">
        <v>5669</v>
      </c>
    </row>
    <row r="702" spans="1:22" x14ac:dyDescent="0.25">
      <c r="A702" t="s">
        <v>201</v>
      </c>
      <c r="B702" t="s">
        <v>202</v>
      </c>
      <c r="C702" t="str">
        <f t="shared" si="40"/>
        <v>Duracell USB Lightning Apple Certified (Mfi) Braided Sync and Charge Cable For Iphone, Ipad And Ipod. Fast Charging Lightning Cable, 3.9 Feet (1.2M) - Black</v>
      </c>
      <c r="D702" t="str" cm="1">
        <f t="array" ref="D702">PROPER(_xlfn.TEXTJOIN(" ", TRUE, INDEX(_xlfn.FILTERXML("&lt;t&gt;&lt;s&gt;" &amp; SUBSTITUTE(C702," ","&lt;/s&gt;&lt;s&gt;") &amp; "&lt;/s&gt;&lt;/t&gt;", "//s"), _xlfn.SEQUENCE(4))))</f>
        <v>Duracell Usb Lightning Apple</v>
      </c>
      <c r="E702" t="str">
        <f t="shared" si="41"/>
        <v>Braided Sync and Charge Cable For Iphone, Ipad And Ipod. Fast Charging Lightning Cable, 3.9 Feet (1.2M) - Black</v>
      </c>
      <c r="F702" t="s">
        <v>17</v>
      </c>
      <c r="G702" t="str">
        <f t="shared" si="42"/>
        <v>USBCables</v>
      </c>
      <c r="H702" s="7" t="str">
        <f t="array" aca="1" ref="H702" ca="1">_xlfn.TEXTJOIN("", TRUE, IF((ROW(INDIRECT("1:" &amp; LEN(G702)))&gt;1) * (CODE(MID(G702, ROW(INDIRECT("1:" &amp; LEN(G702))), 1))&gt;=65) * (CODE(MID(G702, ROW(INDIRECT("1:" &amp; LEN(G702))), 1))&lt;=90), " " &amp; MID(G702, ROW(INDIRECT("1:" &amp; LEN(G702))), 1), MID(G702, ROW(INDIRECT("1:" &amp; LEN(G702))), 1)))</f>
        <v>U S B Cables</v>
      </c>
      <c r="I702">
        <v>970</v>
      </c>
      <c r="J702" s="2">
        <v>1799</v>
      </c>
      <c r="K702" s="1">
        <v>0.46</v>
      </c>
      <c r="L702">
        <v>4.5</v>
      </c>
      <c r="M702" s="4">
        <v>815</v>
      </c>
      <c r="N702" t="s">
        <v>203</v>
      </c>
      <c r="O702" t="str">
        <f t="shared" si="43"/>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v>
      </c>
      <c r="P702" t="s">
        <v>204</v>
      </c>
      <c r="Q702" t="s">
        <v>205</v>
      </c>
      <c r="R702" t="s">
        <v>206</v>
      </c>
      <c r="S702" t="s">
        <v>207</v>
      </c>
      <c r="T702" t="s">
        <v>208</v>
      </c>
      <c r="U702" t="s">
        <v>5670</v>
      </c>
      <c r="V702" t="s">
        <v>5671</v>
      </c>
    </row>
    <row r="703" spans="1:22" x14ac:dyDescent="0.25">
      <c r="A703" t="s">
        <v>5672</v>
      </c>
      <c r="B703" t="s">
        <v>5673</v>
      </c>
      <c r="C703" t="str">
        <f t="shared" si="40"/>
        <v>TP-Link TL-WA850RE Single_Band 300Mbps RJ45 Wireless Range Extender, Broadband Wi-Fi Extender, Wi-Fi Booster Hotspot with 1 Ethernet Port, Plug and Play, Built-in Access Point Mode, White</v>
      </c>
      <c r="D703" t="str" cm="1">
        <f t="array" ref="D703">PROPER(_xlfn.TEXTJOIN(" ", TRUE, INDEX(_xlfn.FILTERXML("&lt;t&gt;&lt;s&gt;" &amp; SUBSTITUTE(C703," ","&lt;/s&gt;&lt;s&gt;") &amp; "&lt;/s&gt;&lt;/t&gt;", "//s"), _xlfn.SEQUENCE(4))))</f>
        <v>Tp-Link Tl-Wa850Re Single_Band 300Mbps</v>
      </c>
      <c r="E703" t="str">
        <f t="shared" si="41"/>
        <v>Range Extender, Broadband Wi-Fi Extender, Wi-Fi Booster Hotspot with 1 Ethernet Port, Plug and Play, Built-in Access Point Mode, White</v>
      </c>
      <c r="F703" t="s">
        <v>5155</v>
      </c>
      <c r="G703" t="str">
        <f t="shared" si="42"/>
        <v>Repeaters&amp;Extenders</v>
      </c>
      <c r="H703" s="7" t="str">
        <f t="array" aca="1" ref="H703" ca="1">_xlfn.TEXTJOIN("", TRUE, IF((ROW(INDIRECT("1:" &amp; LEN(G703)))&gt;1) * (CODE(MID(G703, ROW(INDIRECT("1:" &amp; LEN(G703))), 1))&gt;=65) * (CODE(MID(G703, ROW(INDIRECT("1:" &amp; LEN(G703))), 1))&lt;=90), " " &amp; MID(G703, ROW(INDIRECT("1:" &amp; LEN(G703))), 1), MID(G703, ROW(INDIRECT("1:" &amp; LEN(G703))), 1)))</f>
        <v>Repeaters&amp; Extenders</v>
      </c>
      <c r="I703" s="2">
        <v>1469</v>
      </c>
      <c r="J703" s="2">
        <v>2499</v>
      </c>
      <c r="K703" s="1">
        <v>0.41</v>
      </c>
      <c r="L703">
        <v>4.2</v>
      </c>
      <c r="M703" s="4">
        <v>156638</v>
      </c>
      <c r="N703" t="s">
        <v>5674</v>
      </c>
      <c r="O703" t="str">
        <f t="shared" si="43"/>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v>
      </c>
      <c r="P703" t="s">
        <v>5675</v>
      </c>
      <c r="Q703" t="s">
        <v>5676</v>
      </c>
      <c r="R703" t="s">
        <v>5677</v>
      </c>
      <c r="S703" t="s">
        <v>5678</v>
      </c>
      <c r="T703" t="s">
        <v>5679</v>
      </c>
      <c r="U703" t="s">
        <v>5680</v>
      </c>
      <c r="V703" t="s">
        <v>5681</v>
      </c>
    </row>
    <row r="704" spans="1:22" x14ac:dyDescent="0.25">
      <c r="A704" t="s">
        <v>5682</v>
      </c>
      <c r="B704" t="s">
        <v>5683</v>
      </c>
      <c r="C704" t="str">
        <f t="shared" si="40"/>
        <v>COI Note Pad Memo Book with Sticky Notes and Clip Holder with Pen for Gifting</v>
      </c>
      <c r="D704" t="str" cm="1">
        <f t="array" ref="D704">PROPER(_xlfn.TEXTJOIN(" ", TRUE, INDEX(_xlfn.FILTERXML("&lt;t&gt;&lt;s&gt;" &amp; SUBSTITUTE(C704," ","&lt;/s&gt;&lt;s&gt;") &amp; "&lt;/s&gt;&lt;/t&gt;", "//s"), _xlfn.SEQUENCE(4))))</f>
        <v>Coi Note Pad Memo</v>
      </c>
      <c r="E704" t="str">
        <f t="shared" si="41"/>
        <v>Sticky Notes and Clip Holder with Pen for Gifting</v>
      </c>
      <c r="F704" t="s">
        <v>5684</v>
      </c>
      <c r="G704" t="str">
        <f t="shared" si="42"/>
        <v>Notepads&amp;MemoBooks</v>
      </c>
      <c r="H704" s="7" t="str">
        <f t="array" aca="1" ref="H704" ca="1">_xlfn.TEXTJOIN("", TRUE, IF((ROW(INDIRECT("1:" &amp; LEN(G704)))&gt;1) * (CODE(MID(G704, ROW(INDIRECT("1:" &amp; LEN(G704))), 1))&gt;=65) * (CODE(MID(G704, ROW(INDIRECT("1:" &amp; LEN(G704))), 1))&lt;=90), " " &amp; MID(G704, ROW(INDIRECT("1:" &amp; LEN(G704))), 1), MID(G704, ROW(INDIRECT("1:" &amp; LEN(G704))), 1)))</f>
        <v>Notepads&amp; Memo Books</v>
      </c>
      <c r="I704">
        <v>198</v>
      </c>
      <c r="J704">
        <v>800</v>
      </c>
      <c r="K704" s="1">
        <v>0.75</v>
      </c>
      <c r="L704">
        <v>4.0999999999999996</v>
      </c>
      <c r="M704" s="4">
        <v>9344</v>
      </c>
      <c r="N704" t="s">
        <v>5685</v>
      </c>
      <c r="O704" t="str">
        <f t="shared" si="43"/>
        <v>It Is A Diary Style Desk Organizer,Memo Note Pad With A Closed Size Of 7.5 X 4.5 Inch Appox|It Has 3 Sizes Of Sticky Note Pad &amp; 1 Pad Of Loose Sheets With Clip Holder And A Pen|No. Of Sheets In Sticky Note Pad Of Yellow(Appox Size 4 X 3 Inch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v>
      </c>
      <c r="P704" t="s">
        <v>5686</v>
      </c>
      <c r="Q704" t="s">
        <v>5687</v>
      </c>
      <c r="R704" t="s">
        <v>5688</v>
      </c>
      <c r="S704" t="s">
        <v>5689</v>
      </c>
      <c r="T704" t="s">
        <v>5690</v>
      </c>
      <c r="U704" t="s">
        <v>5691</v>
      </c>
      <c r="V704" t="s">
        <v>5692</v>
      </c>
    </row>
    <row r="705" spans="1:22" x14ac:dyDescent="0.25">
      <c r="A705" t="s">
        <v>5693</v>
      </c>
      <c r="B705" t="s">
        <v>5694</v>
      </c>
      <c r="C705" t="str">
        <f t="shared" si="40"/>
        <v>Fujifilm Instax Mini Single Pack 10 Sheets Instant Film for Fuji Instant Cameras</v>
      </c>
      <c r="D705" t="str" cm="1">
        <f t="array" ref="D705">PROPER(_xlfn.TEXTJOIN(" ", TRUE, INDEX(_xlfn.FILTERXML("&lt;t&gt;&lt;s&gt;" &amp; SUBSTITUTE(C705," ","&lt;/s&gt;&lt;s&gt;") &amp; "&lt;/s&gt;&lt;/t&gt;", "//s"), _xlfn.SEQUENCE(4))))</f>
        <v>Fujifilm Instax Mini Single</v>
      </c>
      <c r="E705" t="str">
        <f t="shared" si="41"/>
        <v>Sheets Instant Film for Fuji Instant Cameras</v>
      </c>
      <c r="F705" t="s">
        <v>5695</v>
      </c>
      <c r="G705" t="str">
        <f t="shared" si="42"/>
        <v>Film</v>
      </c>
      <c r="H705" s="7" t="str">
        <f t="array" aca="1" ref="H705" ca="1">_xlfn.TEXTJOIN("", TRUE, IF((ROW(INDIRECT("1:" &amp; LEN(G705)))&gt;1) * (CODE(MID(G705, ROW(INDIRECT("1:" &amp; LEN(G705))), 1))&gt;=65) * (CODE(MID(G705, ROW(INDIRECT("1:" &amp; LEN(G705))), 1))&lt;=90), " " &amp; MID(G705, ROW(INDIRECT("1:" &amp; LEN(G705))), 1), MID(G705, ROW(INDIRECT("1:" &amp; LEN(G705))), 1)))</f>
        <v>Film</v>
      </c>
      <c r="I705">
        <v>549</v>
      </c>
      <c r="J705">
        <v>549</v>
      </c>
      <c r="K705" s="1">
        <v>0</v>
      </c>
      <c r="L705">
        <v>4.5</v>
      </c>
      <c r="M705" s="4">
        <v>4875</v>
      </c>
      <c r="N705" t="s">
        <v>5696</v>
      </c>
      <c r="O705" t="str">
        <f t="shared" si="43"/>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v>
      </c>
      <c r="P705" t="s">
        <v>5697</v>
      </c>
      <c r="Q705" t="s">
        <v>5698</v>
      </c>
      <c r="R705" t="s">
        <v>5699</v>
      </c>
      <c r="S705" t="s">
        <v>5700</v>
      </c>
      <c r="T705" t="s">
        <v>5701</v>
      </c>
      <c r="U705" t="s">
        <v>5702</v>
      </c>
      <c r="V705" t="s">
        <v>5703</v>
      </c>
    </row>
    <row r="706" spans="1:22" x14ac:dyDescent="0.25">
      <c r="A706" t="s">
        <v>3909</v>
      </c>
      <c r="B706" t="s">
        <v>3910</v>
      </c>
      <c r="C706" t="str">
        <f t="shared" ref="C706:C769" si="44">TRIM(SUBSTITUTE(SUBSTITUTE(SUBSTITUTE(SUBSTITUTE(SUBSTITUTE(SUBSTITUTE(B706,"&amp;","and"),"&lt;",""),"&gt;",""),"/"," "),CHAR(160)," "),CHAR(10)," "))</f>
        <v>Fire-Boltt Ring 3 Smart Watch 1.8 Biggest Display with Advanced Bluetooth Calling Chip, Voice Assistance,118 Sports Modes, in Built Calculator and Games, SpO2, Heart Rate Monitoring</v>
      </c>
      <c r="D706" t="str" cm="1">
        <f t="array" ref="D706">PROPER(_xlfn.TEXTJOIN(" ", TRUE, INDEX(_xlfn.FILTERXML("&lt;t&gt;&lt;s&gt;" &amp; SUBSTITUTE(C706," ","&lt;/s&gt;&lt;s&gt;") &amp; "&lt;/s&gt;&lt;/t&gt;", "//s"), _xlfn.SEQUENCE(4))))</f>
        <v>Fire-Boltt Ring 3 Smart</v>
      </c>
      <c r="E706" t="str">
        <f t="shared" si="41"/>
        <v>Biggest Display with Advanced Bluetooth Calling Chip, Voice Assistance,118 Sports Modes, in Built Calculator and Games, SpO2, Heart Rate Monitoring</v>
      </c>
      <c r="F706" t="s">
        <v>2910</v>
      </c>
      <c r="G706" t="str">
        <f t="shared" si="42"/>
        <v>SmartWatches</v>
      </c>
      <c r="H706" s="7" t="str">
        <f t="array" aca="1" ref="H706" ca="1">_xlfn.TEXTJOIN("", TRUE, IF((ROW(INDIRECT("1:" &amp; LEN(G706)))&gt;1) * (CODE(MID(G706, ROW(INDIRECT("1:" &amp; LEN(G706))), 1))&gt;=65) * (CODE(MID(G706, ROW(INDIRECT("1:" &amp; LEN(G706))), 1))&lt;=90), " " &amp; MID(G706, ROW(INDIRECT("1:" &amp; LEN(G706))), 1), MID(G706, ROW(INDIRECT("1:" &amp; LEN(G706))), 1)))</f>
        <v>Smart Watches</v>
      </c>
      <c r="I706" s="2">
        <v>2999</v>
      </c>
      <c r="J706" s="2">
        <v>9999</v>
      </c>
      <c r="K706" s="1">
        <v>0.7</v>
      </c>
      <c r="L706">
        <v>4.2</v>
      </c>
      <c r="M706" s="4">
        <v>20881</v>
      </c>
      <c r="N706" t="s">
        <v>13048</v>
      </c>
      <c r="O706" t="str">
        <f t="shared" si="43"/>
        <v>Fire-Boltt Is India' No 1 Wearable Watch Brand Q122 By Idc Worldwide Quarterly Wearable Device Tracker Q122.Bluetooth Calling Watch„Äë- Fire-Boltt Ring 3 Enables You To Make And Receive Calls Directly From Your Watch Via The Built-In Speaker And Microphone. This Smartwatch Features A Dial Pad, Option To Access Recent Calls &amp; Sync Your Phone‚Äôs Contacts.;1.8 Inch Hd Display„Äë- This Smartwatch Has A 1.8‚Äù Tft Lcd Full Touch Display With A 2D High Hardness Glass For Super Protection And A High Resolution Of 240*286 Pixels With A Rotating Button For Smooth Usage|118 Sports Modes„Äë- Be Your Own Coach While You Can Track Over 118 Sports Mode With Professional Analisys. Real Time Health Tracking„Äë- With An Advanced Intellegent Algorithm Combined With Optical Heart Rate Sensor To Monitor Your Heart Rate All Day, Even During Exercise. Track Your Blood Oxygen (Spo2) Levels And Indicate A Healthy Life;Full Metal Body„Äë- This Watch Is Long Lasting And Durable With Its Metal Body Feature Voice Assistant„Äë- Command Your Mobile Phone With Your Smartwatch, The Watch Has A Voice Assistant Built In To Make Work Easy And Fast|Built In Mic &amp; Speaker„Äë- Enjoy Listening To Your Favourite Tunes On The Watch And Experience Hd Calling Through The Built In Mic;Smart Notification„Äë- Get All Your Mobile Phone Notifications On The Watch And Stay Updates About Trends, Meeting Emails And Much More. Remotely Access Smartphone Features„Äë- Click Pictures, Change Music Tracks On The Watch With A Single Touch.; 360 Health Ecosystem„Äë- With This Watch Track Your Heart Rate, Calorie, Step Count And Multiple Sports Modes With Easy Touch;Play Games On Your Wrist„Äë- Play 2 Mini Games In Your Pastime Or Leisure Time.|Multiple Watch Faces &amp; Smart Controls„Äë - The Smartwatch Has Multiple Watch Faces;How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Battery„Äë- Charge The Watch For 90 Mins Merely For 3 Days Of Exquisite Battery Life.Band Width:20 Millimeters.Water Resistance Depth:1 Meters</v>
      </c>
      <c r="P706" t="s">
        <v>3911</v>
      </c>
      <c r="Q706" t="s">
        <v>3912</v>
      </c>
      <c r="R706" t="s">
        <v>3913</v>
      </c>
      <c r="S706" t="s">
        <v>3914</v>
      </c>
      <c r="T706" t="s">
        <v>3915</v>
      </c>
      <c r="U706" t="s">
        <v>5704</v>
      </c>
      <c r="V706" t="s">
        <v>5705</v>
      </c>
    </row>
    <row r="707" spans="1:22" x14ac:dyDescent="0.25">
      <c r="A707" t="s">
        <v>5706</v>
      </c>
      <c r="B707" t="s">
        <v>5707</v>
      </c>
      <c r="C707" t="str">
        <f t="shared" si="44"/>
        <v>Samsung Galaxy Watch4 Bluetooth(4.4 cm, Black, Compatible with Android only)</v>
      </c>
      <c r="D707" t="str" cm="1">
        <f t="array" ref="D707">PROPER(_xlfn.TEXTJOIN(" ", TRUE, INDEX(_xlfn.FILTERXML("&lt;t&gt;&lt;s&gt;" &amp; SUBSTITUTE(C707," ","&lt;/s&gt;&lt;s&gt;") &amp; "&lt;/s&gt;&lt;/t&gt;", "//s"), _xlfn.SEQUENCE(4))))</f>
        <v>Samsung Galaxy Watch4 Bluetooth(4.4</v>
      </c>
      <c r="E707" t="str">
        <f t="shared" ref="E707:E770" si="45">IFERROR(TRIM(MID(C707, FIND("~", SUBSTITUTE(C707, " ", "~", 6)) + 1, LEN(C707))), "")</f>
        <v>Compatible with Android only)</v>
      </c>
      <c r="F707" t="s">
        <v>2910</v>
      </c>
      <c r="G707" t="str">
        <f t="shared" ref="G707:G770" si="46">TRIM(RIGHT(SUBSTITUTE(F707, "|", REPT(" ", 100)), 100))</f>
        <v>SmartWatches</v>
      </c>
      <c r="H707" s="7" t="str">
        <f t="array" aca="1" ref="H707" ca="1">_xlfn.TEXTJOIN("", TRUE, IF((ROW(INDIRECT("1:" &amp; LEN(G707)))&gt;1) * (CODE(MID(G707, ROW(INDIRECT("1:" &amp; LEN(G707))), 1))&gt;=65) * (CODE(MID(G707, ROW(INDIRECT("1:" &amp; LEN(G707))), 1))&lt;=90), " " &amp; MID(G707, ROW(INDIRECT("1:" &amp; LEN(G707))), 1), MID(G707, ROW(INDIRECT("1:" &amp; LEN(G707))), 1)))</f>
        <v>Smart Watches</v>
      </c>
      <c r="I707" s="2">
        <v>12000</v>
      </c>
      <c r="J707" s="2">
        <v>29999</v>
      </c>
      <c r="K707" s="1">
        <v>0.6</v>
      </c>
      <c r="L707">
        <v>4.3</v>
      </c>
      <c r="M707" s="4">
        <v>4744</v>
      </c>
      <c r="N707" t="s">
        <v>5708</v>
      </c>
      <c r="O707" t="str">
        <f t="shared" ref="O707:O770" si="47">PROPER(TRIM(SUBSTITUTE(SUBSTITUTE(SUBSTITUTE(SUBSTITUTE(SUBSTITUTE(SUBSTITUTE(SUBSTITUTE(SUBSTITUTE(SUBSTITUTE(N707,CHAR(10)," "),CHAR(13)," "),CHAR(160)," "), "•", ""), "  ", " "), "..", "."), ",,", ","), " ,", ","), ", ", ", ")))</f>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v>
      </c>
      <c r="P707" t="s">
        <v>5709</v>
      </c>
      <c r="Q707" t="s">
        <v>5710</v>
      </c>
      <c r="R707" t="s">
        <v>5711</v>
      </c>
      <c r="S707" t="s">
        <v>5712</v>
      </c>
      <c r="T707" t="s">
        <v>5713</v>
      </c>
      <c r="U707" t="s">
        <v>5714</v>
      </c>
      <c r="V707" t="s">
        <v>5715</v>
      </c>
    </row>
    <row r="708" spans="1:22" x14ac:dyDescent="0.25">
      <c r="A708" t="s">
        <v>5716</v>
      </c>
      <c r="B708" t="s">
        <v>5717</v>
      </c>
      <c r="C708" t="str">
        <f t="shared" si="44"/>
        <v>Noise Buds Vs104 Bluetooth Truly Wireless in Ear Earbuds with Mic, 30-Hours of Playtime, Instacharge, 13Mm Driver and Hyper Sync (Charcoal Black)</v>
      </c>
      <c r="D708" t="str" cm="1">
        <f t="array" ref="D708">PROPER(_xlfn.TEXTJOIN(" ", TRUE, INDEX(_xlfn.FILTERXML("&lt;t&gt;&lt;s&gt;" &amp; SUBSTITUTE(C708," ","&lt;/s&gt;&lt;s&gt;") &amp; "&lt;/s&gt;&lt;/t&gt;", "//s"), _xlfn.SEQUENCE(4))))</f>
        <v>Noise Buds Vs104 Bluetooth</v>
      </c>
      <c r="E708" t="str">
        <f t="shared" si="45"/>
        <v>in Ear Earbuds with Mic, 30-Hours of Playtime, Instacharge, 13Mm Driver and Hyper Sync (Charcoal Black)</v>
      </c>
      <c r="F708" t="s">
        <v>3025</v>
      </c>
      <c r="G708" t="str">
        <f t="shared" si="46"/>
        <v>In-Ear</v>
      </c>
      <c r="H708" s="7" t="str">
        <f t="array" aca="1" ref="H708" ca="1">_xlfn.TEXTJOIN("", TRUE, IF((ROW(INDIRECT("1:" &amp; LEN(G708)))&gt;1) * (CODE(MID(G708, ROW(INDIRECT("1:" &amp; LEN(G708))), 1))&gt;=65) * (CODE(MID(G708, ROW(INDIRECT("1:" &amp; LEN(G708))), 1))&lt;=90), " " &amp; MID(G708, ROW(INDIRECT("1:" &amp; LEN(G708))), 1), MID(G708, ROW(INDIRECT("1:" &amp; LEN(G708))), 1)))</f>
        <v>In- Ear</v>
      </c>
      <c r="I708" s="2">
        <v>1299</v>
      </c>
      <c r="J708" s="2">
        <v>3499</v>
      </c>
      <c r="K708" s="1">
        <v>0.63</v>
      </c>
      <c r="L708">
        <v>3.9</v>
      </c>
      <c r="M708" s="4">
        <v>12452</v>
      </c>
      <c r="N708" t="s">
        <v>5718</v>
      </c>
      <c r="O708" t="str">
        <f t="shared" si="47"/>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v>
      </c>
      <c r="P708" t="s">
        <v>5719</v>
      </c>
      <c r="Q708" t="s">
        <v>5720</v>
      </c>
      <c r="R708" t="s">
        <v>5721</v>
      </c>
      <c r="S708" t="s">
        <v>5722</v>
      </c>
      <c r="T708" t="s">
        <v>12943</v>
      </c>
      <c r="U708" t="s">
        <v>5723</v>
      </c>
      <c r="V708" t="s">
        <v>5724</v>
      </c>
    </row>
    <row r="709" spans="1:22" x14ac:dyDescent="0.25">
      <c r="A709" t="s">
        <v>5725</v>
      </c>
      <c r="B709" t="s">
        <v>5726</v>
      </c>
      <c r="C709" t="str">
        <f t="shared" si="44"/>
        <v>Duracell Ultra Alkaline AAA Battery, 8 Pcs</v>
      </c>
      <c r="D709" t="str" cm="1">
        <f t="array" ref="D709">PROPER(_xlfn.TEXTJOIN(" ", TRUE, INDEX(_xlfn.FILTERXML("&lt;t&gt;&lt;s&gt;" &amp; SUBSTITUTE(C709," ","&lt;/s&gt;&lt;s&gt;") &amp; "&lt;/s&gt;&lt;/t&gt;", "//s"), _xlfn.SEQUENCE(4))))</f>
        <v>Duracell Ultra Alkaline Aaa</v>
      </c>
      <c r="E709" t="str">
        <f t="shared" si="45"/>
        <v>Pcs</v>
      </c>
      <c r="F709" t="s">
        <v>4979</v>
      </c>
      <c r="G709" t="str">
        <f t="shared" si="46"/>
        <v>DisposableBatteries</v>
      </c>
      <c r="H709" s="7" t="str">
        <f t="array" aca="1" ref="H709" ca="1">_xlfn.TEXTJOIN("", TRUE, IF((ROW(INDIRECT("1:" &amp; LEN(G709)))&gt;1) * (CODE(MID(G709, ROW(INDIRECT("1:" &amp; LEN(G709))), 1))&gt;=65) * (CODE(MID(G709, ROW(INDIRECT("1:" &amp; LEN(G709))), 1))&lt;=90), " " &amp; MID(G709, ROW(INDIRECT("1:" &amp; LEN(G709))), 1), MID(G709, ROW(INDIRECT("1:" &amp; LEN(G709))), 1)))</f>
        <v>Disposable Batteries</v>
      </c>
      <c r="I709">
        <v>269</v>
      </c>
      <c r="J709">
        <v>315</v>
      </c>
      <c r="K709" s="1">
        <v>0.15</v>
      </c>
      <c r="L709">
        <v>4.5</v>
      </c>
      <c r="M709" s="4">
        <v>17810</v>
      </c>
      <c r="N709" t="s">
        <v>5727</v>
      </c>
      <c r="O709" t="str">
        <f t="shared" si="47"/>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v>
      </c>
      <c r="P709" t="s">
        <v>5728</v>
      </c>
      <c r="Q709" t="s">
        <v>5729</v>
      </c>
      <c r="R709" t="s">
        <v>5730</v>
      </c>
      <c r="S709" t="s">
        <v>5731</v>
      </c>
      <c r="T709" t="s">
        <v>5732</v>
      </c>
      <c r="U709" t="s">
        <v>5733</v>
      </c>
      <c r="V709" t="s">
        <v>5734</v>
      </c>
    </row>
    <row r="710" spans="1:22" x14ac:dyDescent="0.25">
      <c r="A710" t="s">
        <v>5735</v>
      </c>
      <c r="B710" t="s">
        <v>5736</v>
      </c>
      <c r="C710" t="str">
        <f t="shared" si="44"/>
        <v>JBL C200SI, Premium in Ear Wired Earphones with Mic, Signature Sound, One Button Multi-Function Remote, Angled Earbuds for Comfort fit (Blue)</v>
      </c>
      <c r="D710" t="str" cm="1">
        <f t="array" ref="D710">PROPER(_xlfn.TEXTJOIN(" ", TRUE, INDEX(_xlfn.FILTERXML("&lt;t&gt;&lt;s&gt;" &amp; SUBSTITUTE(C710," ","&lt;/s&gt;&lt;s&gt;") &amp; "&lt;/s&gt;&lt;/t&gt;", "//s"), _xlfn.SEQUENCE(4))))</f>
        <v>Jbl C200Si, Premium In</v>
      </c>
      <c r="E710" t="str">
        <f t="shared" si="45"/>
        <v>Earphones with Mic, Signature Sound, One Button Multi-Function Remote, Angled Earbuds for Comfort fit (Blue)</v>
      </c>
      <c r="F710" t="s">
        <v>3025</v>
      </c>
      <c r="G710" t="str">
        <f t="shared" si="46"/>
        <v>In-Ear</v>
      </c>
      <c r="H710" s="7" t="str">
        <f t="array" aca="1" ref="H710" ca="1">_xlfn.TEXTJOIN("", TRUE, IF((ROW(INDIRECT("1:" &amp; LEN(G710)))&gt;1) * (CODE(MID(G710, ROW(INDIRECT("1:" &amp; LEN(G710))), 1))&gt;=65) * (CODE(MID(G710, ROW(INDIRECT("1:" &amp; LEN(G710))), 1))&lt;=90), " " &amp; MID(G710, ROW(INDIRECT("1:" &amp; LEN(G710))), 1), MID(G710, ROW(INDIRECT("1:" &amp; LEN(G710))), 1)))</f>
        <v>In- Ear</v>
      </c>
      <c r="I710">
        <v>799</v>
      </c>
      <c r="J710" s="2">
        <v>1499</v>
      </c>
      <c r="K710" s="1">
        <v>0.47</v>
      </c>
      <c r="L710">
        <v>4.0999999999999996</v>
      </c>
      <c r="M710" s="4">
        <v>53648</v>
      </c>
      <c r="N710" t="s">
        <v>5737</v>
      </c>
      <c r="O710" t="str">
        <f t="shared" si="47"/>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v>
      </c>
      <c r="P710" t="s">
        <v>5738</v>
      </c>
      <c r="Q710" t="s">
        <v>5739</v>
      </c>
      <c r="R710" t="s">
        <v>5740</v>
      </c>
      <c r="S710" t="s">
        <v>5741</v>
      </c>
      <c r="T710" t="s">
        <v>5742</v>
      </c>
      <c r="U710" t="s">
        <v>5743</v>
      </c>
      <c r="V710" t="s">
        <v>5744</v>
      </c>
    </row>
    <row r="711" spans="1:22" x14ac:dyDescent="0.25">
      <c r="A711" t="s">
        <v>5745</v>
      </c>
      <c r="B711" t="s">
        <v>5746</v>
      </c>
      <c r="C711" t="str">
        <f t="shared" si="44"/>
        <v>Acer EK220Q 21.5 Inch (54.61 cm) Full HD (1920x1080) VA Panel LCD Monitor with LED Back Light I 250 Nits I HDMI, VGA Ports I Eye Care Features Like Bluelight Shield, Flickerless and Comfy View (Black)</v>
      </c>
      <c r="D711" t="str" cm="1">
        <f t="array" ref="D711">PROPER(_xlfn.TEXTJOIN(" ", TRUE, INDEX(_xlfn.FILTERXML("&lt;t&gt;&lt;s&gt;" &amp; SUBSTITUTE(C711," ","&lt;/s&gt;&lt;s&gt;") &amp; "&lt;/s&gt;&lt;/t&gt;", "//s"), _xlfn.SEQUENCE(4))))</f>
        <v>Acer Ek220Q 21.5 Inch</v>
      </c>
      <c r="E711" t="str">
        <f t="shared" si="45"/>
        <v>Full HD (1920x1080) VA Panel LCD Monitor with LED Back Light I 250 Nits I HDMI, VGA Ports I Eye Care Features Like Bluelight Shield, Flickerless and Comfy View (Black)</v>
      </c>
      <c r="F711" t="s">
        <v>5747</v>
      </c>
      <c r="G711" t="str">
        <f t="shared" si="46"/>
        <v>Monitors</v>
      </c>
      <c r="H711" s="7" t="str">
        <f t="array" aca="1" ref="H711" ca="1">_xlfn.TEXTJOIN("", TRUE, IF((ROW(INDIRECT("1:" &amp; LEN(G711)))&gt;1) * (CODE(MID(G711, ROW(INDIRECT("1:" &amp; LEN(G711))), 1))&gt;=65) * (CODE(MID(G711, ROW(INDIRECT("1:" &amp; LEN(G711))), 1))&lt;=90), " " &amp; MID(G711, ROW(INDIRECT("1:" &amp; LEN(G711))), 1), MID(G711, ROW(INDIRECT("1:" &amp; LEN(G711))), 1)))</f>
        <v>Monitors</v>
      </c>
      <c r="I711" s="2">
        <v>6299</v>
      </c>
      <c r="J711" s="2">
        <v>13750</v>
      </c>
      <c r="K711" s="1">
        <v>0.54</v>
      </c>
      <c r="L711">
        <v>4.2</v>
      </c>
      <c r="M711" s="4">
        <v>2014</v>
      </c>
      <c r="N711" t="s">
        <v>5748</v>
      </c>
      <c r="O711" t="str">
        <f t="shared" si="47"/>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v>
      </c>
      <c r="P711" t="s">
        <v>5749</v>
      </c>
      <c r="Q711" t="s">
        <v>5750</v>
      </c>
      <c r="R711" t="s">
        <v>5751</v>
      </c>
      <c r="S711" t="s">
        <v>5752</v>
      </c>
      <c r="T711" t="s">
        <v>5753</v>
      </c>
      <c r="U711" t="s">
        <v>5754</v>
      </c>
      <c r="V711" t="s">
        <v>5755</v>
      </c>
    </row>
    <row r="712" spans="1:22" x14ac:dyDescent="0.25">
      <c r="A712" t="s">
        <v>5756</v>
      </c>
      <c r="B712" t="s">
        <v>5757</v>
      </c>
      <c r="C712" t="str">
        <f t="shared" si="44"/>
        <v>E-COSMOS 5V 1.2W Portable Flexible USB LED Light (Colors May Vary, Small) - Set of 2 Pieces</v>
      </c>
      <c r="D712" t="str" cm="1">
        <f t="array" ref="D712">PROPER(_xlfn.TEXTJOIN(" ", TRUE, INDEX(_xlfn.FILTERXML("&lt;t&gt;&lt;s&gt;" &amp; SUBSTITUTE(C712," ","&lt;/s&gt;&lt;s&gt;") &amp; "&lt;/s&gt;&lt;/t&gt;", "//s"), _xlfn.SEQUENCE(4))))</f>
        <v>E-Cosmos 5V 1.2W Portable</v>
      </c>
      <c r="E712" t="str">
        <f t="shared" si="45"/>
        <v>LED Light (Colors May Vary, Small) - Set of 2 Pieces</v>
      </c>
      <c r="F712" t="s">
        <v>5758</v>
      </c>
      <c r="G712" t="str">
        <f t="shared" si="46"/>
        <v>Lamps</v>
      </c>
      <c r="H712" s="7" t="str">
        <f t="array" aca="1" ref="H712" ca="1">_xlfn.TEXTJOIN("", TRUE, IF((ROW(INDIRECT("1:" &amp; LEN(G712)))&gt;1) * (CODE(MID(G712, ROW(INDIRECT("1:" &amp; LEN(G712))), 1))&gt;=65) * (CODE(MID(G712, ROW(INDIRECT("1:" &amp; LEN(G712))), 1))&lt;=90), " " &amp; MID(G712, ROW(INDIRECT("1:" &amp; LEN(G712))), 1), MID(G712, ROW(INDIRECT("1:" &amp; LEN(G712))), 1)))</f>
        <v>Lamps</v>
      </c>
      <c r="I712">
        <v>59</v>
      </c>
      <c r="J712">
        <v>59</v>
      </c>
      <c r="K712" s="1">
        <v>0</v>
      </c>
      <c r="L712">
        <v>3.8</v>
      </c>
      <c r="M712" s="4">
        <v>5958</v>
      </c>
      <c r="N712" t="s">
        <v>5759</v>
      </c>
      <c r="O712" t="str">
        <f t="shared" si="47"/>
        <v>Portable, Easy To Use|Led Lights For Maximum Illumination|Plugs Into Any Usb Port|Multipurpose Energy Use|4Pcs Of Usb Light.</v>
      </c>
      <c r="P712" t="s">
        <v>5760</v>
      </c>
      <c r="Q712" t="s">
        <v>5761</v>
      </c>
      <c r="R712" t="s">
        <v>5762</v>
      </c>
      <c r="S712" t="s">
        <v>5763</v>
      </c>
      <c r="T712" t="s">
        <v>5764</v>
      </c>
      <c r="U712" t="s">
        <v>5765</v>
      </c>
      <c r="V712" t="s">
        <v>5766</v>
      </c>
    </row>
    <row r="713" spans="1:22" x14ac:dyDescent="0.25">
      <c r="A713" t="s">
        <v>5767</v>
      </c>
      <c r="B713" t="s">
        <v>5768</v>
      </c>
      <c r="C713" t="str">
        <f t="shared" si="44"/>
        <v>boAt Dual Port Rapid Car Charger (Qualcomm Certified) with Quick Charge 3.0 + Free Micro USB Cable - (Black)</v>
      </c>
      <c r="D713" t="str" cm="1">
        <f t="array" ref="D713">PROPER(_xlfn.TEXTJOIN(" ", TRUE, INDEX(_xlfn.FILTERXML("&lt;t&gt;&lt;s&gt;" &amp; SUBSTITUTE(C713," ","&lt;/s&gt;&lt;s&gt;") &amp; "&lt;/s&gt;&lt;/t&gt;", "//s"), _xlfn.SEQUENCE(4))))</f>
        <v>Boat Dual Port Rapid</v>
      </c>
      <c r="E713" t="str">
        <f t="shared" si="45"/>
        <v>(Qualcomm Certified) with Quick Charge 3.0 + Free Micro USB Cable - (Black)</v>
      </c>
      <c r="F713" t="s">
        <v>3066</v>
      </c>
      <c r="G713" t="str">
        <f t="shared" si="46"/>
        <v>AutomobileChargers</v>
      </c>
      <c r="H713" s="7" t="str">
        <f t="array" aca="1" ref="H713" ca="1">_xlfn.TEXTJOIN("", TRUE, IF((ROW(INDIRECT("1:" &amp; LEN(G713)))&gt;1) * (CODE(MID(G713, ROW(INDIRECT("1:" &amp; LEN(G713))), 1))&gt;=65) * (CODE(MID(G713, ROW(INDIRECT("1:" &amp; LEN(G713))), 1))&lt;=90), " " &amp; MID(G713, ROW(INDIRECT("1:" &amp; LEN(G713))), 1), MID(G713, ROW(INDIRECT("1:" &amp; LEN(G713))), 1)))</f>
        <v>Automobile Chargers</v>
      </c>
      <c r="I713">
        <v>571</v>
      </c>
      <c r="J713">
        <v>999</v>
      </c>
      <c r="K713" s="1">
        <v>0.43</v>
      </c>
      <c r="L713">
        <v>4.3</v>
      </c>
      <c r="M713" s="4">
        <v>38221</v>
      </c>
      <c r="N713" t="s">
        <v>5769</v>
      </c>
      <c r="O713" t="str">
        <f t="shared" si="47"/>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v>
      </c>
      <c r="P713" t="s">
        <v>5770</v>
      </c>
      <c r="Q713" t="s">
        <v>5771</v>
      </c>
      <c r="R713" t="s">
        <v>5772</v>
      </c>
      <c r="S713" t="s">
        <v>5773</v>
      </c>
      <c r="T713" t="s">
        <v>5774</v>
      </c>
      <c r="U713" t="s">
        <v>5775</v>
      </c>
      <c r="V713" t="s">
        <v>5776</v>
      </c>
    </row>
    <row r="714" spans="1:22" x14ac:dyDescent="0.25">
      <c r="A714" t="s">
        <v>5777</v>
      </c>
      <c r="B714" t="s">
        <v>5778</v>
      </c>
      <c r="C714" t="str">
        <f t="shared" si="44"/>
        <v>Zebronics ZEB-COUNTY 3W Wireless Bluetooth Portable Speaker With Supporting Carry Handle, USB, SD Card, AUX, FM and Call Function. (Green)</v>
      </c>
      <c r="D714" t="str" cm="1">
        <f t="array" ref="D714">PROPER(_xlfn.TEXTJOIN(" ", TRUE, INDEX(_xlfn.FILTERXML("&lt;t&gt;&lt;s&gt;" &amp; SUBSTITUTE(C714," ","&lt;/s&gt;&lt;s&gt;") &amp; "&lt;/s&gt;&lt;/t&gt;", "//s"), _xlfn.SEQUENCE(4))))</f>
        <v>Zebronics Zeb-County 3W Wireless</v>
      </c>
      <c r="E714" t="str">
        <f t="shared" si="45"/>
        <v>Speaker With Supporting Carry Handle, USB, SD Card, AUX, FM and Call Function. (Green)</v>
      </c>
      <c r="F714" t="s">
        <v>5446</v>
      </c>
      <c r="G714" t="str">
        <f t="shared" si="46"/>
        <v>BluetoothSpeakers</v>
      </c>
      <c r="H714" s="7" t="str">
        <f t="array" aca="1" ref="H714" ca="1">_xlfn.TEXTJOIN("", TRUE, IF((ROW(INDIRECT("1:" &amp; LEN(G714)))&gt;1) * (CODE(MID(G714, ROW(INDIRECT("1:" &amp; LEN(G714))), 1))&gt;=65) * (CODE(MID(G714, ROW(INDIRECT("1:" &amp; LEN(G714))), 1))&lt;=90), " " &amp; MID(G714, ROW(INDIRECT("1:" &amp; LEN(G714))), 1), MID(G714, ROW(INDIRECT("1:" &amp; LEN(G714))), 1)))</f>
        <v>Bluetooth Speakers</v>
      </c>
      <c r="I714">
        <v>549</v>
      </c>
      <c r="J714">
        <v>999</v>
      </c>
      <c r="K714" s="1">
        <v>0.45</v>
      </c>
      <c r="L714">
        <v>3.9</v>
      </c>
      <c r="M714" s="4">
        <v>64705</v>
      </c>
      <c r="N714" t="s">
        <v>5779</v>
      </c>
      <c r="O714" t="str">
        <f t="shared" si="47"/>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v>
      </c>
      <c r="P714" t="s">
        <v>5780</v>
      </c>
      <c r="Q714" t="s">
        <v>5781</v>
      </c>
      <c r="R714" t="s">
        <v>5782</v>
      </c>
      <c r="S714" t="s">
        <v>5783</v>
      </c>
      <c r="T714" t="s">
        <v>5784</v>
      </c>
      <c r="U714" t="s">
        <v>5785</v>
      </c>
      <c r="V714" t="s">
        <v>5786</v>
      </c>
    </row>
    <row r="715" spans="1:22" x14ac:dyDescent="0.25">
      <c r="A715" t="s">
        <v>3813</v>
      </c>
      <c r="B715" t="s">
        <v>3814</v>
      </c>
      <c r="C715" t="str">
        <f t="shared" si="44"/>
        <v>KINGONE Upgraded Stylus Pen, iPad Pencil, Ultra High Precision and Sensitivity, Palm Rejection, Prevents False ON Off Touch, Power Display, Tilt Sensitivity, Magnetic Adsorption for iPad 2018 and Later</v>
      </c>
      <c r="D715" t="str" cm="1">
        <f t="array" ref="D715">PROPER(_xlfn.TEXTJOIN(" ", TRUE, INDEX(_xlfn.FILTERXML("&lt;t&gt;&lt;s&gt;" &amp; SUBSTITUTE(C715," ","&lt;/s&gt;&lt;s&gt;") &amp; "&lt;/s&gt;&lt;/t&gt;", "//s"), _xlfn.SEQUENCE(4))))</f>
        <v>Kingone Upgraded Stylus Pen,</v>
      </c>
      <c r="E715" t="str">
        <f t="shared" si="45"/>
        <v>Ultra High Precision and Sensitivity, Palm Rejection, Prevents False ON Off Touch, Power Display, Tilt Sensitivity, Magnetic Adsorption for iPad 2018 and Later</v>
      </c>
      <c r="F715" t="s">
        <v>3815</v>
      </c>
      <c r="G715" t="str">
        <f t="shared" si="46"/>
        <v>StylusPens</v>
      </c>
      <c r="H715" s="7" t="str">
        <f t="array" aca="1" ref="H715" ca="1">_xlfn.TEXTJOIN("", TRUE, IF((ROW(INDIRECT("1:" &amp; LEN(G715)))&gt;1) * (CODE(MID(G715, ROW(INDIRECT("1:" &amp; LEN(G715))), 1))&gt;=65) * (CODE(MID(G715, ROW(INDIRECT("1:" &amp; LEN(G715))), 1))&lt;=90), " " &amp; MID(G715, ROW(INDIRECT("1:" &amp; LEN(G715))), 1), MID(G715, ROW(INDIRECT("1:" &amp; LEN(G715))), 1)))</f>
        <v>Stylus Pens</v>
      </c>
      <c r="I715" s="2">
        <v>2099</v>
      </c>
      <c r="J715" s="2">
        <v>5999</v>
      </c>
      <c r="K715" s="1">
        <v>0.65</v>
      </c>
      <c r="L715">
        <v>4.3</v>
      </c>
      <c r="M715" s="4">
        <v>17129</v>
      </c>
      <c r="N715" t="s">
        <v>3816</v>
      </c>
      <c r="O715" t="str">
        <f t="shared" si="47"/>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v>
      </c>
      <c r="P715" t="s">
        <v>3817</v>
      </c>
      <c r="Q715" t="s">
        <v>3818</v>
      </c>
      <c r="R715" t="s">
        <v>3819</v>
      </c>
      <c r="S715" t="s">
        <v>3820</v>
      </c>
      <c r="T715" t="s">
        <v>3821</v>
      </c>
      <c r="U715" t="s">
        <v>5787</v>
      </c>
      <c r="V715" t="s">
        <v>5788</v>
      </c>
    </row>
    <row r="716" spans="1:22" x14ac:dyDescent="0.25">
      <c r="A716" t="s">
        <v>191</v>
      </c>
      <c r="B716" t="s">
        <v>192</v>
      </c>
      <c r="C716" t="str">
        <f t="shared" si="44"/>
        <v>LG 80 cm (32 inches) HD Ready Smart LED TV 32LM563BPTC (Dark Iron Gray)</v>
      </c>
      <c r="D716" t="str" cm="1">
        <f t="array" ref="D716">PROPER(_xlfn.TEXTJOIN(" ", TRUE, INDEX(_xlfn.FILTERXML("&lt;t&gt;&lt;s&gt;" &amp; SUBSTITUTE(C716," ","&lt;/s&gt;&lt;s&gt;") &amp; "&lt;/s&gt;&lt;/t&gt;", "//s"), _xlfn.SEQUENCE(4))))</f>
        <v>Lg 80 Cm (32</v>
      </c>
      <c r="E716" t="str">
        <f t="shared" si="45"/>
        <v>Ready Smart LED TV 32LM563BPTC (Dark Iron Gray)</v>
      </c>
      <c r="F716" t="s">
        <v>167</v>
      </c>
      <c r="G716" t="str">
        <f t="shared" si="46"/>
        <v>SmartTelevisions</v>
      </c>
      <c r="H716" s="7" t="str">
        <f t="array" aca="1" ref="H716" ca="1">_xlfn.TEXTJOIN("", TRUE, IF((ROW(INDIRECT("1:" &amp; LEN(G716)))&gt;1) * (CODE(MID(G716, ROW(INDIRECT("1:" &amp; LEN(G716))), 1))&gt;=65) * (CODE(MID(G716, ROW(INDIRECT("1:" &amp; LEN(G716))), 1))&lt;=90), " " &amp; MID(G716, ROW(INDIRECT("1:" &amp; LEN(G716))), 1), MID(G716, ROW(INDIRECT("1:" &amp; LEN(G716))), 1)))</f>
        <v>Smart Televisions</v>
      </c>
      <c r="I716" s="2">
        <v>13490</v>
      </c>
      <c r="J716" s="2">
        <v>21990</v>
      </c>
      <c r="K716" s="1">
        <v>0.39</v>
      </c>
      <c r="L716">
        <v>4.3</v>
      </c>
      <c r="M716" s="4">
        <v>11976</v>
      </c>
      <c r="N716" t="s">
        <v>193</v>
      </c>
      <c r="O716" t="str">
        <f t="shared" si="47"/>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716" t="s">
        <v>194</v>
      </c>
      <c r="Q716" t="s">
        <v>195</v>
      </c>
      <c r="R716" t="s">
        <v>196</v>
      </c>
      <c r="S716" t="s">
        <v>197</v>
      </c>
      <c r="T716" t="s">
        <v>198</v>
      </c>
      <c r="U716" t="s">
        <v>199</v>
      </c>
      <c r="V716" t="s">
        <v>5789</v>
      </c>
    </row>
    <row r="717" spans="1:22" x14ac:dyDescent="0.25">
      <c r="A717" t="s">
        <v>5790</v>
      </c>
      <c r="B717" t="s">
        <v>5791</v>
      </c>
      <c r="C717" t="str">
        <f t="shared" si="44"/>
        <v>Zebronics Wired Keyboard and Mouse Combo with 104 Keys and a USB Mouse with 1200 DPI - JUDWAA 750</v>
      </c>
      <c r="D717" t="str" cm="1">
        <f t="array" ref="D717">PROPER(_xlfn.TEXTJOIN(" ", TRUE, INDEX(_xlfn.FILTERXML("&lt;t&gt;&lt;s&gt;" &amp; SUBSTITUTE(C717," ","&lt;/s&gt;&lt;s&gt;") &amp; "&lt;/s&gt;&lt;/t&gt;", "//s"), _xlfn.SEQUENCE(4))))</f>
        <v>Zebronics Wired Keyboard And</v>
      </c>
      <c r="E717" t="str">
        <f t="shared" si="45"/>
        <v>with 104 Keys and a USB Mouse with 1200 DPI - JUDWAA 750</v>
      </c>
      <c r="F717" t="s">
        <v>5034</v>
      </c>
      <c r="G717" t="str">
        <f t="shared" si="46"/>
        <v>Keyboard&amp;MouseSets</v>
      </c>
      <c r="H717" s="7" t="str">
        <f t="array" aca="1" ref="H717" ca="1">_xlfn.TEXTJOIN("", TRUE, IF((ROW(INDIRECT("1:" &amp; LEN(G717)))&gt;1) * (CODE(MID(G717, ROW(INDIRECT("1:" &amp; LEN(G717))), 1))&gt;=65) * (CODE(MID(G717, ROW(INDIRECT("1:" &amp; LEN(G717))), 1))&lt;=90), " " &amp; MID(G717, ROW(INDIRECT("1:" &amp; LEN(G717))), 1), MID(G717, ROW(INDIRECT("1:" &amp; LEN(G717))), 1)))</f>
        <v>Keyboard&amp; Mouse Sets</v>
      </c>
      <c r="I717">
        <v>448</v>
      </c>
      <c r="J717">
        <v>699</v>
      </c>
      <c r="K717" s="1">
        <v>0.36</v>
      </c>
      <c r="L717">
        <v>3.9</v>
      </c>
      <c r="M717" s="4">
        <v>17348</v>
      </c>
      <c r="N717" t="s">
        <v>5792</v>
      </c>
      <c r="O717" t="str">
        <f t="shared" si="47"/>
        <v>Keyboard : Standard Keyboard|Rupee Key, Comfortable|Silent Durable Keys|Mouse : Ergonomic Design, Accurate Optical Sensor|High Resolution Enabling Faster Navigation</v>
      </c>
      <c r="P717" t="s">
        <v>5793</v>
      </c>
      <c r="Q717" t="s">
        <v>5794</v>
      </c>
      <c r="R717" t="s">
        <v>5795</v>
      </c>
      <c r="S717" t="s">
        <v>5796</v>
      </c>
      <c r="T717" t="s">
        <v>5797</v>
      </c>
      <c r="U717" t="s">
        <v>5798</v>
      </c>
      <c r="V717" t="s">
        <v>5799</v>
      </c>
    </row>
    <row r="718" spans="1:22" x14ac:dyDescent="0.25">
      <c r="A718" t="s">
        <v>5800</v>
      </c>
      <c r="B718" t="s">
        <v>5801</v>
      </c>
      <c r="C718" t="str">
        <f t="shared" si="44"/>
        <v>JBL Tune 215BT, 16 Hrs Playtime with Quick Charge, in Ear Bluetooth Wireless Earphones with Mic, 12.5mm Premium Earbuds with Pure Bass, BT 5.0, Dual Pairing, Type C and Voice Assistant Support (Black)</v>
      </c>
      <c r="D718" t="str" cm="1">
        <f t="array" ref="D718">PROPER(_xlfn.TEXTJOIN(" ", TRUE, INDEX(_xlfn.FILTERXML("&lt;t&gt;&lt;s&gt;" &amp; SUBSTITUTE(C718," ","&lt;/s&gt;&lt;s&gt;") &amp; "&lt;/s&gt;&lt;/t&gt;", "//s"), _xlfn.SEQUENCE(4))))</f>
        <v>Jbl Tune 215Bt, 16</v>
      </c>
      <c r="E718" t="str">
        <f t="shared" si="45"/>
        <v>with Quick Charge, in Ear Bluetooth Wireless Earphones with Mic, 12.5mm Premium Earbuds with Pure Bass, BT 5.0, Dual Pairing, Type C and Voice Assistant Support (Black)</v>
      </c>
      <c r="F718" t="s">
        <v>3025</v>
      </c>
      <c r="G718" t="str">
        <f t="shared" si="46"/>
        <v>In-Ear</v>
      </c>
      <c r="H718" s="7" t="str">
        <f t="array" aca="1" ref="H718" ca="1">_xlfn.TEXTJOIN("", TRUE, IF((ROW(INDIRECT("1:" &amp; LEN(G718)))&gt;1) * (CODE(MID(G718, ROW(INDIRECT("1:" &amp; LEN(G718))), 1))&gt;=65) * (CODE(MID(G718, ROW(INDIRECT("1:" &amp; LEN(G718))), 1))&lt;=90), " " &amp; MID(G718, ROW(INDIRECT("1:" &amp; LEN(G718))), 1), MID(G718, ROW(INDIRECT("1:" &amp; LEN(G718))), 1)))</f>
        <v>In- Ear</v>
      </c>
      <c r="I718" s="2">
        <v>1499</v>
      </c>
      <c r="J718" s="2">
        <v>2999</v>
      </c>
      <c r="K718" s="1">
        <v>0.5</v>
      </c>
      <c r="L718">
        <v>3.7</v>
      </c>
      <c r="M718" s="4">
        <v>87798</v>
      </c>
      <c r="N718" t="s">
        <v>5802</v>
      </c>
      <c r="O718" t="str">
        <f t="shared" si="47"/>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v>
      </c>
      <c r="P718" t="s">
        <v>5803</v>
      </c>
      <c r="Q718" t="s">
        <v>5804</v>
      </c>
      <c r="R718" t="s">
        <v>5805</v>
      </c>
      <c r="S718" t="s">
        <v>5806</v>
      </c>
      <c r="T718" t="s">
        <v>5807</v>
      </c>
      <c r="U718" t="s">
        <v>5808</v>
      </c>
      <c r="V718" t="s">
        <v>5809</v>
      </c>
    </row>
    <row r="719" spans="1:22" x14ac:dyDescent="0.25">
      <c r="A719" t="s">
        <v>5810</v>
      </c>
      <c r="B719" t="s">
        <v>5811</v>
      </c>
      <c r="C719" t="str">
        <f t="shared" si="44"/>
        <v>Gizga Essentials Professional 3-in-1 Cleaning Kit for Camera, Lens, Binocular, Laptop, TV, Monitor, Smartphone, Tablet (Includes: Cleaning Liquid 100ml, Plush Microfiber Cloth, Dust Removal Brush)</v>
      </c>
      <c r="D719" t="str" cm="1">
        <f t="array" ref="D719">PROPER(_xlfn.TEXTJOIN(" ", TRUE, INDEX(_xlfn.FILTERXML("&lt;t&gt;&lt;s&gt;" &amp; SUBSTITUTE(C719," ","&lt;/s&gt;&lt;s&gt;") &amp; "&lt;/s&gt;&lt;/t&gt;", "//s"), _xlfn.SEQUENCE(4))))</f>
        <v>Gizga Essentials Professional 3-In-1</v>
      </c>
      <c r="E719" t="str">
        <f t="shared" si="45"/>
        <v>for Camera, Lens, Binocular, Laptop, TV, Monitor, Smartphone, Tablet (Includes: Cleaning Liquid 100ml, Plush Microfiber Cloth, Dust Removal Brush)</v>
      </c>
      <c r="F719" t="s">
        <v>5812</v>
      </c>
      <c r="G719" t="str">
        <f t="shared" si="46"/>
        <v>CleaningKits</v>
      </c>
      <c r="H719" s="7" t="str">
        <f t="array" aca="1" ref="H719" ca="1">_xlfn.TEXTJOIN("", TRUE, IF((ROW(INDIRECT("1:" &amp; LEN(G719)))&gt;1) * (CODE(MID(G719, ROW(INDIRECT("1:" &amp; LEN(G719))), 1))&gt;=65) * (CODE(MID(G719, ROW(INDIRECT("1:" &amp; LEN(G719))), 1))&lt;=90), " " &amp; MID(G719, ROW(INDIRECT("1:" &amp; LEN(G719))), 1), MID(G719, ROW(INDIRECT("1:" &amp; LEN(G719))), 1)))</f>
        <v>Cleaning Kits</v>
      </c>
      <c r="I719">
        <v>299</v>
      </c>
      <c r="J719">
        <v>499</v>
      </c>
      <c r="K719" s="1">
        <v>0.4</v>
      </c>
      <c r="L719">
        <v>4.2</v>
      </c>
      <c r="M719" s="4">
        <v>24432</v>
      </c>
      <c r="N719" t="s">
        <v>5813</v>
      </c>
      <c r="O719" t="str">
        <f t="shared" si="47"/>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v>
      </c>
      <c r="P719" t="s">
        <v>5814</v>
      </c>
      <c r="Q719" t="s">
        <v>5815</v>
      </c>
      <c r="R719" t="s">
        <v>5816</v>
      </c>
      <c r="S719" t="s">
        <v>5817</v>
      </c>
      <c r="T719" t="s">
        <v>5818</v>
      </c>
      <c r="U719" t="s">
        <v>5819</v>
      </c>
      <c r="V719" t="s">
        <v>5820</v>
      </c>
    </row>
    <row r="720" spans="1:22" x14ac:dyDescent="0.25">
      <c r="A720" t="s">
        <v>5821</v>
      </c>
      <c r="B720" t="s">
        <v>5822</v>
      </c>
      <c r="C720" t="str">
        <f t="shared" si="44"/>
        <v>SanDisk Ultra Dual 64 GB USB 3.0 OTG Pen Drive (Black)</v>
      </c>
      <c r="D720" t="str" cm="1">
        <f t="array" ref="D720">PROPER(_xlfn.TEXTJOIN(" ", TRUE, INDEX(_xlfn.FILTERXML("&lt;t&gt;&lt;s&gt;" &amp; SUBSTITUTE(C720," ","&lt;/s&gt;&lt;s&gt;") &amp; "&lt;/s&gt;&lt;/t&gt;", "//s"), _xlfn.SEQUENCE(4))))</f>
        <v>Sandisk Ultra Dual 64</v>
      </c>
      <c r="E720" t="str">
        <f t="shared" si="45"/>
        <v>3.0 OTG Pen Drive (Black)</v>
      </c>
      <c r="F720" t="s">
        <v>4766</v>
      </c>
      <c r="G720" t="str">
        <f t="shared" si="46"/>
        <v>PenDrives</v>
      </c>
      <c r="H720" s="7" t="str">
        <f t="array" aca="1" ref="H720" ca="1">_xlfn.TEXTJOIN("", TRUE, IF((ROW(INDIRECT("1:" &amp; LEN(G720)))&gt;1) * (CODE(MID(G720, ROW(INDIRECT("1:" &amp; LEN(G720))), 1))&gt;=65) * (CODE(MID(G720, ROW(INDIRECT("1:" &amp; LEN(G720))), 1))&lt;=90), " " &amp; MID(G720, ROW(INDIRECT("1:" &amp; LEN(G720))), 1), MID(G720, ROW(INDIRECT("1:" &amp; LEN(G720))), 1)))</f>
        <v>Pen Drives</v>
      </c>
      <c r="I720">
        <v>579</v>
      </c>
      <c r="J720" s="2">
        <v>1400</v>
      </c>
      <c r="K720" s="1">
        <v>0.59</v>
      </c>
      <c r="L720">
        <v>4.3</v>
      </c>
      <c r="M720" s="4">
        <v>189104</v>
      </c>
      <c r="N720" t="s">
        <v>5823</v>
      </c>
      <c r="O720" t="str">
        <f t="shared" si="47"/>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v>
      </c>
      <c r="P720" t="s">
        <v>5824</v>
      </c>
      <c r="Q720" t="s">
        <v>5825</v>
      </c>
      <c r="R720" t="s">
        <v>5826</v>
      </c>
      <c r="S720" t="s">
        <v>5827</v>
      </c>
      <c r="T720" t="s">
        <v>5828</v>
      </c>
      <c r="U720" t="s">
        <v>5829</v>
      </c>
      <c r="V720" t="s">
        <v>5830</v>
      </c>
    </row>
    <row r="721" spans="1:22" x14ac:dyDescent="0.25">
      <c r="A721" t="s">
        <v>5831</v>
      </c>
      <c r="B721" t="s">
        <v>5832</v>
      </c>
      <c r="C721" t="str">
        <f t="shared" si="44"/>
        <v>TP-Link Tapo 360¬∞ 2MP 1080p Full HD Pan Tilt Home Security Wi-Fi Smart Camera| Alexa Enabled| 2-Way Audio| Night Vision| Motion Detection| Sound and Light Alarm| Indoor CCTV (Tapo C200) White</v>
      </c>
      <c r="D721" t="str" cm="1">
        <f t="array" ref="D721">PROPER(_xlfn.TEXTJOIN(" ", TRUE, INDEX(_xlfn.FILTERXML("&lt;t&gt;&lt;s&gt;" &amp; SUBSTITUTE(C721," ","&lt;/s&gt;&lt;s&gt;") &amp; "&lt;/s&gt;&lt;/t&gt;", "//s"), _xlfn.SEQUENCE(4))))</f>
        <v>Tp-Link Tapo 360¬∞ 2Mp</v>
      </c>
      <c r="E721" t="str">
        <f t="shared" si="45"/>
        <v>HD Pan Tilt Home Security Wi-Fi Smart Camera| Alexa Enabled| 2-Way Audio| Night Vision| Motion Detection| Sound and Light Alarm| Indoor CCTV (Tapo C200) White</v>
      </c>
      <c r="F721" t="s">
        <v>5833</v>
      </c>
      <c r="G721" t="str">
        <f t="shared" si="46"/>
        <v>DomeCameras</v>
      </c>
      <c r="H721" s="7" t="str">
        <f t="array" aca="1" ref="H721" ca="1">_xlfn.TEXTJOIN("", TRUE, IF((ROW(INDIRECT("1:" &amp; LEN(G721)))&gt;1) * (CODE(MID(G721, ROW(INDIRECT("1:" &amp; LEN(G721))), 1))&gt;=65) * (CODE(MID(G721, ROW(INDIRECT("1:" &amp; LEN(G721))), 1))&lt;=90), " " &amp; MID(G721, ROW(INDIRECT("1:" &amp; LEN(G721))), 1), MID(G721, ROW(INDIRECT("1:" &amp; LEN(G721))), 1)))</f>
        <v>Dome Cameras</v>
      </c>
      <c r="I721" s="2">
        <v>2499</v>
      </c>
      <c r="J721" s="2">
        <v>3299</v>
      </c>
      <c r="K721" s="1">
        <v>0.24</v>
      </c>
      <c r="L721">
        <v>4.2</v>
      </c>
      <c r="M721" s="4">
        <v>93112</v>
      </c>
      <c r="N721" t="s">
        <v>5834</v>
      </c>
      <c r="O721" t="str">
        <f t="shared" si="47"/>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Guide,Mounting Screws, Mounti</v>
      </c>
      <c r="P721" t="s">
        <v>5835</v>
      </c>
      <c r="Q721" t="s">
        <v>5836</v>
      </c>
      <c r="R721" t="s">
        <v>5837</v>
      </c>
      <c r="S721" t="s">
        <v>5838</v>
      </c>
      <c r="T721" t="s">
        <v>5839</v>
      </c>
      <c r="U721" t="s">
        <v>5840</v>
      </c>
      <c r="V721" t="s">
        <v>5841</v>
      </c>
    </row>
    <row r="722" spans="1:22" x14ac:dyDescent="0.25">
      <c r="A722" t="s">
        <v>5842</v>
      </c>
      <c r="B722" t="s">
        <v>5843</v>
      </c>
      <c r="C722" t="str">
        <f t="shared" si="44"/>
        <v>boAt Airdopes 171 in Ear Bluetooth True Wireless Earbuds with Upto 13 Hours Battery, IPX4, Bluetooth v5.0, Dual Tone Finish with Mic (Mysterious Blue)</v>
      </c>
      <c r="D722" t="str" cm="1">
        <f t="array" ref="D722">PROPER(_xlfn.TEXTJOIN(" ", TRUE, INDEX(_xlfn.FILTERXML("&lt;t&gt;&lt;s&gt;" &amp; SUBSTITUTE(C722," ","&lt;/s&gt;&lt;s&gt;") &amp; "&lt;/s&gt;&lt;/t&gt;", "//s"), _xlfn.SEQUENCE(4))))</f>
        <v>Boat Airdopes 171 In</v>
      </c>
      <c r="E722" t="str">
        <f t="shared" si="45"/>
        <v>True Wireless Earbuds with Upto 13 Hours Battery, IPX4, Bluetooth v5.0, Dual Tone Finish with Mic (Mysterious Blue)</v>
      </c>
      <c r="F722" t="s">
        <v>3025</v>
      </c>
      <c r="G722" t="str">
        <f t="shared" si="46"/>
        <v>In-Ear</v>
      </c>
      <c r="H722" s="7" t="str">
        <f t="array" aca="1" ref="H722" ca="1">_xlfn.TEXTJOIN("", TRUE, IF((ROW(INDIRECT("1:" &amp; LEN(G722)))&gt;1) * (CODE(MID(G722, ROW(INDIRECT("1:" &amp; LEN(G722))), 1))&gt;=65) * (CODE(MID(G722, ROW(INDIRECT("1:" &amp; LEN(G722))), 1))&lt;=90), " " &amp; MID(G722, ROW(INDIRECT("1:" &amp; LEN(G722))), 1), MID(G722, ROW(INDIRECT("1:" &amp; LEN(G722))), 1)))</f>
        <v>In- Ear</v>
      </c>
      <c r="I722" s="2">
        <v>1199</v>
      </c>
      <c r="J722" s="2">
        <v>5999</v>
      </c>
      <c r="K722" s="1">
        <v>0.8</v>
      </c>
      <c r="L722">
        <v>3.9</v>
      </c>
      <c r="M722" s="4">
        <v>47521</v>
      </c>
      <c r="N722" t="s">
        <v>5844</v>
      </c>
      <c r="O722" t="str">
        <f t="shared" si="47"/>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v>
      </c>
      <c r="P722" t="s">
        <v>5845</v>
      </c>
      <c r="Q722" t="s">
        <v>5846</v>
      </c>
      <c r="R722" t="s">
        <v>5847</v>
      </c>
      <c r="S722" t="s">
        <v>5848</v>
      </c>
      <c r="T722" t="s">
        <v>5849</v>
      </c>
      <c r="U722" t="s">
        <v>5850</v>
      </c>
      <c r="V722" t="s">
        <v>5851</v>
      </c>
    </row>
    <row r="723" spans="1:22" x14ac:dyDescent="0.25">
      <c r="A723" t="s">
        <v>5852</v>
      </c>
      <c r="B723" t="s">
        <v>5853</v>
      </c>
      <c r="C723" t="str">
        <f t="shared" si="44"/>
        <v>Duracell Plus AAA Rechargeable Batteries (750 mAh) Pack of 4</v>
      </c>
      <c r="D723" t="str" cm="1">
        <f t="array" ref="D723">PROPER(_xlfn.TEXTJOIN(" ", TRUE, INDEX(_xlfn.FILTERXML("&lt;t&gt;&lt;s&gt;" &amp; SUBSTITUTE(C723," ","&lt;/s&gt;&lt;s&gt;") &amp; "&lt;/s&gt;&lt;/t&gt;", "//s"), _xlfn.SEQUENCE(4))))</f>
        <v>Duracell Plus Aaa Rechargeable</v>
      </c>
      <c r="E723" t="str">
        <f t="shared" si="45"/>
        <v>mAh) Pack of 4</v>
      </c>
      <c r="F723" t="s">
        <v>5577</v>
      </c>
      <c r="G723" t="str">
        <f t="shared" si="46"/>
        <v>RechargeableBatteries</v>
      </c>
      <c r="H723" s="7" t="str">
        <f t="array" aca="1" ref="H723" ca="1">_xlfn.TEXTJOIN("", TRUE, IF((ROW(INDIRECT("1:" &amp; LEN(G723)))&gt;1) * (CODE(MID(G723, ROW(INDIRECT("1:" &amp; LEN(G723))), 1))&gt;=65) * (CODE(MID(G723, ROW(INDIRECT("1:" &amp; LEN(G723))), 1))&lt;=90), " " &amp; MID(G723, ROW(INDIRECT("1:" &amp; LEN(G723))), 1), MID(G723, ROW(INDIRECT("1:" &amp; LEN(G723))), 1)))</f>
        <v>Rechargeable Batteries</v>
      </c>
      <c r="I723">
        <v>399</v>
      </c>
      <c r="J723">
        <v>499</v>
      </c>
      <c r="K723" s="1">
        <v>0.2</v>
      </c>
      <c r="L723">
        <v>4.3</v>
      </c>
      <c r="M723" s="4">
        <v>27201</v>
      </c>
      <c r="N723" t="s">
        <v>5854</v>
      </c>
      <c r="O723" t="str">
        <f t="shared" si="47"/>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v>
      </c>
      <c r="P723" t="s">
        <v>5855</v>
      </c>
      <c r="Q723" t="s">
        <v>5856</v>
      </c>
      <c r="R723" t="s">
        <v>5857</v>
      </c>
      <c r="S723" t="s">
        <v>5858</v>
      </c>
      <c r="T723" t="s">
        <v>5859</v>
      </c>
      <c r="U723" t="s">
        <v>5860</v>
      </c>
      <c r="V723" t="s">
        <v>5861</v>
      </c>
    </row>
    <row r="724" spans="1:22" x14ac:dyDescent="0.25">
      <c r="A724" t="s">
        <v>211</v>
      </c>
      <c r="B724" t="s">
        <v>212</v>
      </c>
      <c r="C724" t="str">
        <f t="shared" si="44"/>
        <v>tizum HDMI to VGA Adapter Cable 1080P for Projector, Computer, Laptop, TV, Projectors and TV</v>
      </c>
      <c r="D724" t="str" cm="1">
        <f t="array" ref="D724">PROPER(_xlfn.TEXTJOIN(" ", TRUE, INDEX(_xlfn.FILTERXML("&lt;t&gt;&lt;s&gt;" &amp; SUBSTITUTE(C724," ","&lt;/s&gt;&lt;s&gt;") &amp; "&lt;/s&gt;&lt;/t&gt;", "//s"), _xlfn.SEQUENCE(4))))</f>
        <v>Tizum Hdmi To Vga</v>
      </c>
      <c r="E724" t="str">
        <f t="shared" si="45"/>
        <v>1080P for Projector, Computer, Laptop, TV, Projectors and TV</v>
      </c>
      <c r="F724" t="s">
        <v>127</v>
      </c>
      <c r="G724" t="str">
        <f t="shared" si="46"/>
        <v>HDMICables</v>
      </c>
      <c r="H724" s="7" t="str">
        <f t="array" aca="1" ref="H724" ca="1">_xlfn.TEXTJOIN("", TRUE, IF((ROW(INDIRECT("1:" &amp; LEN(G724)))&gt;1) * (CODE(MID(G724, ROW(INDIRECT("1:" &amp; LEN(G724))), 1))&gt;=65) * (CODE(MID(G724, ROW(INDIRECT("1:" &amp; LEN(G724))), 1))&lt;=90), " " &amp; MID(G724, ROW(INDIRECT("1:" &amp; LEN(G724))), 1), MID(G724, ROW(INDIRECT("1:" &amp; LEN(G724))), 1)))</f>
        <v>H D M I Cables</v>
      </c>
      <c r="I724">
        <v>279</v>
      </c>
      <c r="J724">
        <v>499</v>
      </c>
      <c r="K724" s="1">
        <v>0.44</v>
      </c>
      <c r="L724">
        <v>3.7</v>
      </c>
      <c r="M724" s="4">
        <v>10962</v>
      </c>
      <c r="N724" t="s">
        <v>213</v>
      </c>
      <c r="O724" t="str">
        <f t="shared" si="47"/>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v>
      </c>
      <c r="P724" t="s">
        <v>214</v>
      </c>
      <c r="Q724" t="s">
        <v>215</v>
      </c>
      <c r="R724" t="s">
        <v>216</v>
      </c>
      <c r="S724" t="s">
        <v>217</v>
      </c>
      <c r="T724" t="s">
        <v>218</v>
      </c>
      <c r="U724" t="s">
        <v>5862</v>
      </c>
      <c r="V724" t="s">
        <v>5863</v>
      </c>
    </row>
    <row r="725" spans="1:22" x14ac:dyDescent="0.25">
      <c r="A725" t="s">
        <v>221</v>
      </c>
      <c r="B725" t="s">
        <v>222</v>
      </c>
      <c r="C725" t="str">
        <f t="shared" si="44"/>
        <v>Samsung 80 cm (32 Inches) Wondertainment Series HD Ready LED Smart TV UA32T4340BKXXL (Glossy Black)</v>
      </c>
      <c r="D725" t="str" cm="1">
        <f t="array" ref="D725">PROPER(_xlfn.TEXTJOIN(" ", TRUE, INDEX(_xlfn.FILTERXML("&lt;t&gt;&lt;s&gt;" &amp; SUBSTITUTE(C725," ","&lt;/s&gt;&lt;s&gt;") &amp; "&lt;/s&gt;&lt;/t&gt;", "//s"), _xlfn.SEQUENCE(4))))</f>
        <v>Samsung 80 Cm (32</v>
      </c>
      <c r="E725" t="str">
        <f t="shared" si="45"/>
        <v>Series HD Ready LED Smart TV UA32T4340BKXXL (Glossy Black)</v>
      </c>
      <c r="F725" t="s">
        <v>167</v>
      </c>
      <c r="G725" t="str">
        <f t="shared" si="46"/>
        <v>SmartTelevisions</v>
      </c>
      <c r="H725" s="7" t="str">
        <f t="array" aca="1" ref="H725" ca="1">_xlfn.TEXTJOIN("", TRUE, IF((ROW(INDIRECT("1:" &amp; LEN(G725)))&gt;1) * (CODE(MID(G725, ROW(INDIRECT("1:" &amp; LEN(G725))), 1))&gt;=65) * (CODE(MID(G725, ROW(INDIRECT("1:" &amp; LEN(G725))), 1))&lt;=90), " " &amp; MID(G725, ROW(INDIRECT("1:" &amp; LEN(G725))), 1), MID(G725, ROW(INDIRECT("1:" &amp; LEN(G725))), 1)))</f>
        <v>Smart Televisions</v>
      </c>
      <c r="I725" s="2">
        <v>13490</v>
      </c>
      <c r="J725" s="2">
        <v>22900</v>
      </c>
      <c r="K725" s="1">
        <v>0.41</v>
      </c>
      <c r="L725">
        <v>4.3</v>
      </c>
      <c r="M725" s="4">
        <v>16299</v>
      </c>
      <c r="N725" t="s">
        <v>223</v>
      </c>
      <c r="O725" t="str">
        <f t="shared" si="47"/>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v>
      </c>
      <c r="P725" t="s">
        <v>224</v>
      </c>
      <c r="Q725" t="s">
        <v>225</v>
      </c>
      <c r="R725" t="s">
        <v>226</v>
      </c>
      <c r="S725" t="s">
        <v>227</v>
      </c>
      <c r="T725" t="s">
        <v>228</v>
      </c>
      <c r="U725" t="s">
        <v>5864</v>
      </c>
      <c r="V725" t="s">
        <v>5865</v>
      </c>
    </row>
    <row r="726" spans="1:22" x14ac:dyDescent="0.25">
      <c r="A726" t="s">
        <v>5866</v>
      </c>
      <c r="B726" t="s">
        <v>5867</v>
      </c>
      <c r="C726" t="str">
        <f t="shared" si="44"/>
        <v>Logitech B100 Wired USB Mouse, 3 yr Warranty, 800 DPI Optical Tracking, Ambidextrous PC Mac Laptop - Black</v>
      </c>
      <c r="D726" t="str" cm="1">
        <f t="array" ref="D726">PROPER(_xlfn.TEXTJOIN(" ", TRUE, INDEX(_xlfn.FILTERXML("&lt;t&gt;&lt;s&gt;" &amp; SUBSTITUTE(C726," ","&lt;/s&gt;&lt;s&gt;") &amp; "&lt;/s&gt;&lt;/t&gt;", "//s"), _xlfn.SEQUENCE(4))))</f>
        <v>Logitech B100 Wired Usb</v>
      </c>
      <c r="E726" t="str">
        <f t="shared" si="45"/>
        <v>yr Warranty, 800 DPI Optical Tracking, Ambidextrous PC Mac Laptop - Black</v>
      </c>
      <c r="F726" t="s">
        <v>4777</v>
      </c>
      <c r="G726" t="str">
        <f t="shared" si="46"/>
        <v>Mice</v>
      </c>
      <c r="H726" s="7" t="str">
        <f t="array" aca="1" ref="H726" ca="1">_xlfn.TEXTJOIN("", TRUE, IF((ROW(INDIRECT("1:" &amp; LEN(G726)))&gt;1) * (CODE(MID(G726, ROW(INDIRECT("1:" &amp; LEN(G726))), 1))&gt;=65) * (CODE(MID(G726, ROW(INDIRECT("1:" &amp; LEN(G726))), 1))&lt;=90), " " &amp; MID(G726, ROW(INDIRECT("1:" &amp; LEN(G726))), 1), MID(G726, ROW(INDIRECT("1:" &amp; LEN(G726))), 1)))</f>
        <v>Mice</v>
      </c>
      <c r="I726">
        <v>279</v>
      </c>
      <c r="J726">
        <v>375</v>
      </c>
      <c r="K726" s="1">
        <v>0.26</v>
      </c>
      <c r="L726">
        <v>4.3</v>
      </c>
      <c r="M726" s="4">
        <v>31534</v>
      </c>
      <c r="N726" t="s">
        <v>5868</v>
      </c>
      <c r="O726" t="str">
        <f t="shared" si="47"/>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v>
      </c>
      <c r="P726" t="s">
        <v>5869</v>
      </c>
      <c r="Q726" t="s">
        <v>5870</v>
      </c>
      <c r="R726" t="s">
        <v>5871</v>
      </c>
      <c r="S726" t="s">
        <v>5872</v>
      </c>
      <c r="T726" t="s">
        <v>5873</v>
      </c>
      <c r="U726" t="s">
        <v>5874</v>
      </c>
      <c r="V726" t="s">
        <v>5875</v>
      </c>
    </row>
    <row r="727" spans="1:22" x14ac:dyDescent="0.25">
      <c r="A727" t="s">
        <v>5876</v>
      </c>
      <c r="B727" t="s">
        <v>5877</v>
      </c>
      <c r="C727" t="str">
        <f t="shared" si="44"/>
        <v>Noise Pulse Buzz 1.69" Bluetooth Calling Smart Watch with Call Function, 150 Watch Faces, 60 Sports Modes, Spo2 and Heart Rate Monitoring, Calling Smart Watch for Men and Women - Jet Black</v>
      </c>
      <c r="D727" t="str" cm="1">
        <f t="array" ref="D727">PROPER(_xlfn.TEXTJOIN(" ", TRUE, INDEX(_xlfn.FILTERXML("&lt;t&gt;&lt;s&gt;" &amp; SUBSTITUTE(C727," ","&lt;/s&gt;&lt;s&gt;") &amp; "&lt;/s&gt;&lt;/t&gt;", "//s"), _xlfn.SEQUENCE(4))))</f>
        <v>Noise Pulse Buzz 1.69"</v>
      </c>
      <c r="E727" t="str">
        <f t="shared" si="45"/>
        <v>Smart Watch with Call Function, 150 Watch Faces, 60 Sports Modes, Spo2 and Heart Rate Monitoring, Calling Smart Watch for Men and Women - Jet Black</v>
      </c>
      <c r="F727" t="s">
        <v>2910</v>
      </c>
      <c r="G727" t="str">
        <f t="shared" si="46"/>
        <v>SmartWatches</v>
      </c>
      <c r="H727" s="7" t="str">
        <f t="array" aca="1" ref="H727" ca="1">_xlfn.TEXTJOIN("", TRUE, IF((ROW(INDIRECT("1:" &amp; LEN(G727)))&gt;1) * (CODE(MID(G727, ROW(INDIRECT("1:" &amp; LEN(G727))), 1))&gt;=65) * (CODE(MID(G727, ROW(INDIRECT("1:" &amp; LEN(G727))), 1))&lt;=90), " " &amp; MID(G727, ROW(INDIRECT("1:" &amp; LEN(G727))), 1), MID(G727, ROW(INDIRECT("1:" &amp; LEN(G727))), 1)))</f>
        <v>Smart Watches</v>
      </c>
      <c r="I727" s="2">
        <v>2499</v>
      </c>
      <c r="J727" s="2">
        <v>4999</v>
      </c>
      <c r="K727" s="1">
        <v>0.5</v>
      </c>
      <c r="L727">
        <v>3.9</v>
      </c>
      <c r="M727" s="4">
        <v>7571</v>
      </c>
      <c r="N727" t="s">
        <v>5878</v>
      </c>
      <c r="O727" t="str">
        <f t="shared" si="47"/>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v>
      </c>
      <c r="P727" t="s">
        <v>4036</v>
      </c>
      <c r="Q727" t="s">
        <v>4037</v>
      </c>
      <c r="R727" t="s">
        <v>4038</v>
      </c>
      <c r="S727" t="s">
        <v>4039</v>
      </c>
      <c r="T727" t="s">
        <v>4040</v>
      </c>
      <c r="U727" t="s">
        <v>5879</v>
      </c>
      <c r="V727" t="s">
        <v>5880</v>
      </c>
    </row>
    <row r="728" spans="1:22" x14ac:dyDescent="0.25">
      <c r="A728" t="s">
        <v>5881</v>
      </c>
      <c r="B728" t="s">
        <v>5882</v>
      </c>
      <c r="C728" t="str">
        <f t="shared" si="44"/>
        <v>Classmate 2100117 Soft Cover 6 Subject Spiral Binding Notebook, Single Line, 300 Pages</v>
      </c>
      <c r="D728" t="str" cm="1">
        <f t="array" ref="D728">PROPER(_xlfn.TEXTJOIN(" ", TRUE, INDEX(_xlfn.FILTERXML("&lt;t&gt;&lt;s&gt;" &amp; SUBSTITUTE(C728," ","&lt;/s&gt;&lt;s&gt;") &amp; "&lt;/s&gt;&lt;/t&gt;", "//s"), _xlfn.SEQUENCE(4))))</f>
        <v>Classmate 2100117 Soft Cover</v>
      </c>
      <c r="E728" t="str">
        <f t="shared" si="45"/>
        <v>Spiral Binding Notebook, Single Line, 300 Pages</v>
      </c>
      <c r="F728" t="s">
        <v>5553</v>
      </c>
      <c r="G728" t="str">
        <f t="shared" si="46"/>
        <v>WireboundNotebooks</v>
      </c>
      <c r="H728" s="7" t="str">
        <f t="array" aca="1" ref="H728" ca="1">_xlfn.TEXTJOIN("", TRUE, IF((ROW(INDIRECT("1:" &amp; LEN(G728)))&gt;1) * (CODE(MID(G728, ROW(INDIRECT("1:" &amp; LEN(G728))), 1))&gt;=65) * (CODE(MID(G728, ROW(INDIRECT("1:" &amp; LEN(G728))), 1))&lt;=90), " " &amp; MID(G728, ROW(INDIRECT("1:" &amp; LEN(G728))), 1), MID(G728, ROW(INDIRECT("1:" &amp; LEN(G728))), 1)))</f>
        <v>Wirebound Notebooks</v>
      </c>
      <c r="I728">
        <v>137</v>
      </c>
      <c r="J728">
        <v>160</v>
      </c>
      <c r="K728" s="1">
        <v>0.14000000000000001</v>
      </c>
      <c r="L728">
        <v>4.4000000000000004</v>
      </c>
      <c r="M728" s="4">
        <v>6537</v>
      </c>
      <c r="N728" t="s">
        <v>5883</v>
      </c>
      <c r="O728" t="str">
        <f t="shared" si="47"/>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v>
      </c>
      <c r="P728" t="s">
        <v>5884</v>
      </c>
      <c r="Q728" t="s">
        <v>5885</v>
      </c>
      <c r="R728" t="s">
        <v>5886</v>
      </c>
      <c r="S728" t="s">
        <v>5887</v>
      </c>
      <c r="T728" t="s">
        <v>5888</v>
      </c>
      <c r="U728" t="s">
        <v>5889</v>
      </c>
      <c r="V728" t="s">
        <v>5890</v>
      </c>
    </row>
    <row r="729" spans="1:22" x14ac:dyDescent="0.25">
      <c r="A729" t="s">
        <v>231</v>
      </c>
      <c r="B729" t="s">
        <v>232</v>
      </c>
      <c r="C729" t="str">
        <f t="shared" si="44"/>
        <v>Flix Micro Usb Cable For Smartphone (Black)</v>
      </c>
      <c r="D729" t="str" cm="1">
        <f t="array" ref="D729">PROPER(_xlfn.TEXTJOIN(" ", TRUE, INDEX(_xlfn.FILTERXML("&lt;t&gt;&lt;s&gt;" &amp; SUBSTITUTE(C729," ","&lt;/s&gt;&lt;s&gt;") &amp; "&lt;/s&gt;&lt;/t&gt;", "//s"), _xlfn.SEQUENCE(4))))</f>
        <v>Flix Micro Usb Cable</v>
      </c>
      <c r="E729" t="str">
        <f t="shared" si="45"/>
        <v>(Black)</v>
      </c>
      <c r="F729" t="s">
        <v>17</v>
      </c>
      <c r="G729" t="str">
        <f t="shared" si="46"/>
        <v>USBCables</v>
      </c>
      <c r="H729" s="7" t="str">
        <f t="array" aca="1" ref="H729" ca="1">_xlfn.TEXTJOIN("", TRUE, IF((ROW(INDIRECT("1:" &amp; LEN(G729)))&gt;1) * (CODE(MID(G729, ROW(INDIRECT("1:" &amp; LEN(G729))), 1))&gt;=65) * (CODE(MID(G729, ROW(INDIRECT("1:" &amp; LEN(G729))), 1))&lt;=90), " " &amp; MID(G729, ROW(INDIRECT("1:" &amp; LEN(G729))), 1), MID(G729, ROW(INDIRECT("1:" &amp; LEN(G729))), 1)))</f>
        <v>U S B Cables</v>
      </c>
      <c r="I729">
        <v>59</v>
      </c>
      <c r="J729">
        <v>199</v>
      </c>
      <c r="K729" s="1">
        <v>0.7</v>
      </c>
      <c r="L729">
        <v>4</v>
      </c>
      <c r="M729" s="4">
        <v>9377</v>
      </c>
      <c r="N729" t="s">
        <v>233</v>
      </c>
      <c r="O729" t="str">
        <f t="shared" si="47"/>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v>
      </c>
      <c r="P729" t="s">
        <v>234</v>
      </c>
      <c r="Q729" t="s">
        <v>235</v>
      </c>
      <c r="R729" t="s">
        <v>236</v>
      </c>
      <c r="S729" t="s">
        <v>237</v>
      </c>
      <c r="T729" t="s">
        <v>238</v>
      </c>
      <c r="U729" t="s">
        <v>239</v>
      </c>
      <c r="V729" t="s">
        <v>5891</v>
      </c>
    </row>
    <row r="730" spans="1:22" x14ac:dyDescent="0.25">
      <c r="A730" t="s">
        <v>5892</v>
      </c>
      <c r="B730" t="s">
        <v>5893</v>
      </c>
      <c r="C730" t="str">
        <f t="shared" si="44"/>
        <v>AirCase Rugged Hard Drive Case for 2.5-inch Western Digital, Seagate, Toshiba, Portable Storage Shell for Gadget Hard Disk USB Cable Power Bank Mobile Charger Earphone, Waterproof (Black)</v>
      </c>
      <c r="D730" t="str" cm="1">
        <f t="array" ref="D730">PROPER(_xlfn.TEXTJOIN(" ", TRUE, INDEX(_xlfn.FILTERXML("&lt;t&gt;&lt;s&gt;" &amp; SUBSTITUTE(C730," ","&lt;/s&gt;&lt;s&gt;") &amp; "&lt;/s&gt;&lt;/t&gt;", "//s"), _xlfn.SEQUENCE(4))))</f>
        <v>Aircase Rugged Hard Drive</v>
      </c>
      <c r="E730" t="str">
        <f t="shared" si="45"/>
        <v>2.5-inch Western Digital, Seagate, Toshiba, Portable Storage Shell for Gadget Hard Disk USB Cable Power Bank Mobile Charger Earphone, Waterproof (Black)</v>
      </c>
      <c r="F730" t="s">
        <v>5300</v>
      </c>
      <c r="G730" t="str">
        <f t="shared" si="46"/>
        <v>HardDiskBags</v>
      </c>
      <c r="H730" s="7" t="str">
        <f t="array" aca="1" ref="H730" ca="1">_xlfn.TEXTJOIN("", TRUE, IF((ROW(INDIRECT("1:" &amp; LEN(G730)))&gt;1) * (CODE(MID(G730, ROW(INDIRECT("1:" &amp; LEN(G730))), 1))&gt;=65) * (CODE(MID(G730, ROW(INDIRECT("1:" &amp; LEN(G730))), 1))&lt;=90), " " &amp; MID(G730, ROW(INDIRECT("1:" &amp; LEN(G730))), 1), MID(G730, ROW(INDIRECT("1:" &amp; LEN(G730))), 1)))</f>
        <v>Hard Disk Bags</v>
      </c>
      <c r="I730">
        <v>299</v>
      </c>
      <c r="J730">
        <v>499</v>
      </c>
      <c r="K730" s="1">
        <v>0.4</v>
      </c>
      <c r="L730">
        <v>4.5</v>
      </c>
      <c r="M730" s="4">
        <v>21010</v>
      </c>
      <c r="N730" t="s">
        <v>5894</v>
      </c>
      <c r="O730" t="str">
        <f t="shared" si="47"/>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v>
      </c>
      <c r="P730" t="s">
        <v>5895</v>
      </c>
      <c r="Q730" t="s">
        <v>5896</v>
      </c>
      <c r="R730" t="s">
        <v>5897</v>
      </c>
      <c r="S730" t="s">
        <v>5898</v>
      </c>
      <c r="T730" t="s">
        <v>5899</v>
      </c>
      <c r="U730" t="s">
        <v>5900</v>
      </c>
      <c r="V730" t="s">
        <v>5901</v>
      </c>
    </row>
    <row r="731" spans="1:22" x14ac:dyDescent="0.25">
      <c r="A731" t="s">
        <v>5902</v>
      </c>
      <c r="B731" t="s">
        <v>5903</v>
      </c>
      <c r="C731" t="str">
        <f t="shared" si="44"/>
        <v>Noise Buds VS402 Truly Wireless in Ear Earbuds, 35-Hours of Playtime, Instacharge, Quad Mic with ENC, Hyper Sync, Low Latency, 10mm Driver, Bluetooth v5.3 and Breathing LED Lights (Neon Black)</v>
      </c>
      <c r="D731" t="str" cm="1">
        <f t="array" ref="D731">PROPER(_xlfn.TEXTJOIN(" ", TRUE, INDEX(_xlfn.FILTERXML("&lt;t&gt;&lt;s&gt;" &amp; SUBSTITUTE(C731," ","&lt;/s&gt;&lt;s&gt;") &amp; "&lt;/s&gt;&lt;/t&gt;", "//s"), _xlfn.SEQUENCE(4))))</f>
        <v>Noise Buds Vs402 Truly</v>
      </c>
      <c r="E731" t="str">
        <f t="shared" si="45"/>
        <v>Ear Earbuds, 35-Hours of Playtime, Instacharge, Quad Mic with ENC, Hyper Sync, Low Latency, 10mm Driver, Bluetooth v5.3 and Breathing LED Lights (Neon Black)</v>
      </c>
      <c r="F731" t="s">
        <v>3025</v>
      </c>
      <c r="G731" t="str">
        <f t="shared" si="46"/>
        <v>In-Ear</v>
      </c>
      <c r="H731" s="7" t="str">
        <f t="array" aca="1" ref="H731" ca="1">_xlfn.TEXTJOIN("", TRUE, IF((ROW(INDIRECT("1:" &amp; LEN(G731)))&gt;1) * (CODE(MID(G731, ROW(INDIRECT("1:" &amp; LEN(G731))), 1))&gt;=65) * (CODE(MID(G731, ROW(INDIRECT("1:" &amp; LEN(G731))), 1))&lt;=90), " " &amp; MID(G731, ROW(INDIRECT("1:" &amp; LEN(G731))), 1), MID(G731, ROW(INDIRECT("1:" &amp; LEN(G731))), 1)))</f>
        <v>In- Ear</v>
      </c>
      <c r="I731" s="2">
        <v>1799</v>
      </c>
      <c r="J731" s="2">
        <v>3999</v>
      </c>
      <c r="K731" s="1">
        <v>0.55000000000000004</v>
      </c>
      <c r="L731">
        <v>3.9</v>
      </c>
      <c r="M731" s="4">
        <v>3517</v>
      </c>
      <c r="N731" t="s">
        <v>5904</v>
      </c>
      <c r="O731" t="str">
        <f t="shared" si="47"/>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v>
      </c>
      <c r="P731" t="s">
        <v>5905</v>
      </c>
      <c r="Q731" t="s">
        <v>5906</v>
      </c>
      <c r="R731" t="s">
        <v>5907</v>
      </c>
      <c r="S731" t="s">
        <v>5908</v>
      </c>
      <c r="T731" t="s">
        <v>5909</v>
      </c>
      <c r="U731" t="s">
        <v>5910</v>
      </c>
      <c r="V731" t="s">
        <v>5911</v>
      </c>
    </row>
    <row r="732" spans="1:22" x14ac:dyDescent="0.25">
      <c r="A732" t="s">
        <v>5912</v>
      </c>
      <c r="B732" t="s">
        <v>5913</v>
      </c>
      <c r="C732" t="str">
        <f t="shared" si="44"/>
        <v>JBL Go 2, Wireless Portable Bluetooth Speaker with Mic, JBL Signature Sound, Vibrant Color Options with IPX7 Waterproof and AUX (Blue)</v>
      </c>
      <c r="D732" t="str" cm="1">
        <f t="array" ref="D732">PROPER(_xlfn.TEXTJOIN(" ", TRUE, INDEX(_xlfn.FILTERXML("&lt;t&gt;&lt;s&gt;" &amp; SUBSTITUTE(C732," ","&lt;/s&gt;&lt;s&gt;") &amp; "&lt;/s&gt;&lt;/t&gt;", "//s"), _xlfn.SEQUENCE(4))))</f>
        <v>Jbl Go 2, Wireless</v>
      </c>
      <c r="E732" t="str">
        <f t="shared" si="45"/>
        <v>Speaker with Mic, JBL Signature Sound, Vibrant Color Options with IPX7 Waterproof and AUX (Blue)</v>
      </c>
      <c r="F732" t="s">
        <v>5446</v>
      </c>
      <c r="G732" t="str">
        <f t="shared" si="46"/>
        <v>BluetoothSpeakers</v>
      </c>
      <c r="H732" s="7" t="str">
        <f t="array" aca="1" ref="H732" ca="1">_xlfn.TEXTJOIN("", TRUE, IF((ROW(INDIRECT("1:" &amp; LEN(G732)))&gt;1) * (CODE(MID(G732, ROW(INDIRECT("1:" &amp; LEN(G732))), 1))&gt;=65) * (CODE(MID(G732, ROW(INDIRECT("1:" &amp; LEN(G732))), 1))&lt;=90), " " &amp; MID(G732, ROW(INDIRECT("1:" &amp; LEN(G732))), 1), MID(G732, ROW(INDIRECT("1:" &amp; LEN(G732))), 1)))</f>
        <v>Bluetooth Speakers</v>
      </c>
      <c r="I732" s="2">
        <v>1999</v>
      </c>
      <c r="J732" s="2">
        <v>2999</v>
      </c>
      <c r="K732" s="1">
        <v>0.33</v>
      </c>
      <c r="L732">
        <v>4.3</v>
      </c>
      <c r="M732" s="4">
        <v>63899</v>
      </c>
      <c r="N732" t="s">
        <v>5914</v>
      </c>
      <c r="O732" t="str">
        <f t="shared" si="47"/>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v>
      </c>
      <c r="P732" t="s">
        <v>5915</v>
      </c>
      <c r="Q732" t="s">
        <v>5916</v>
      </c>
      <c r="R732" t="s">
        <v>5917</v>
      </c>
      <c r="S732" t="s">
        <v>5918</v>
      </c>
      <c r="T732" t="s">
        <v>5919</v>
      </c>
      <c r="U732" t="s">
        <v>5920</v>
      </c>
      <c r="V732" t="s">
        <v>5921</v>
      </c>
    </row>
    <row r="733" spans="1:22" x14ac:dyDescent="0.25">
      <c r="A733" t="s">
        <v>250</v>
      </c>
      <c r="B733" t="s">
        <v>251</v>
      </c>
      <c r="C733" t="str">
        <f t="shared" si="44"/>
        <v>Tizum High Speed HDMI Cable with Ethernet | Supports 3D 4K | for All HDMI Devices Laptop Computer Gaming Console TV Set Top Box (1.5 Meter 5 Feet)</v>
      </c>
      <c r="D733" t="str" cm="1">
        <f t="array" ref="D733">PROPER(_xlfn.TEXTJOIN(" ", TRUE, INDEX(_xlfn.FILTERXML("&lt;t&gt;&lt;s&gt;" &amp; SUBSTITUTE(C733," ","&lt;/s&gt;&lt;s&gt;") &amp; "&lt;/s&gt;&lt;/t&gt;", "//s"), _xlfn.SEQUENCE(4))))</f>
        <v>Tizum High Speed Hdmi</v>
      </c>
      <c r="E733" t="str">
        <f t="shared" si="45"/>
        <v>Ethernet | Supports 3D 4K | for All HDMI Devices Laptop Computer Gaming Console TV Set Top Box (1.5 Meter 5 Feet)</v>
      </c>
      <c r="F733" t="s">
        <v>127</v>
      </c>
      <c r="G733" t="str">
        <f t="shared" si="46"/>
        <v>HDMICables</v>
      </c>
      <c r="H733" s="7" t="str">
        <f t="array" aca="1" ref="H733" ca="1">_xlfn.TEXTJOIN("", TRUE, IF((ROW(INDIRECT("1:" &amp; LEN(G733)))&gt;1) * (CODE(MID(G733, ROW(INDIRECT("1:" &amp; LEN(G733))), 1))&gt;=65) * (CODE(MID(G733, ROW(INDIRECT("1:" &amp; LEN(G733))), 1))&lt;=90), " " &amp; MID(G733, ROW(INDIRECT("1:" &amp; LEN(G733))), 1), MID(G733, ROW(INDIRECT("1:" &amp; LEN(G733))), 1)))</f>
        <v>H D M I Cables</v>
      </c>
      <c r="I733">
        <v>199</v>
      </c>
      <c r="J733">
        <v>699</v>
      </c>
      <c r="K733" s="1">
        <v>0.72</v>
      </c>
      <c r="L733">
        <v>4.2</v>
      </c>
      <c r="M733" s="4">
        <v>12153</v>
      </c>
      <c r="N733" t="s">
        <v>252</v>
      </c>
      <c r="O733" t="str">
        <f t="shared" si="47"/>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v>
      </c>
      <c r="P733" t="s">
        <v>253</v>
      </c>
      <c r="Q733" t="s">
        <v>254</v>
      </c>
      <c r="R733" t="s">
        <v>255</v>
      </c>
      <c r="S733" t="s">
        <v>256</v>
      </c>
      <c r="T733" t="s">
        <v>257</v>
      </c>
      <c r="U733" t="s">
        <v>258</v>
      </c>
      <c r="V733" t="s">
        <v>5922</v>
      </c>
    </row>
    <row r="734" spans="1:22" x14ac:dyDescent="0.25">
      <c r="A734" t="s">
        <v>5923</v>
      </c>
      <c r="B734" t="s">
        <v>5924</v>
      </c>
      <c r="C734" t="str">
        <f t="shared" si="44"/>
        <v>Robustrion Tempered Glass Screen Protector for iPad 10.2 inch 9th Gen Generation 2021 8th Gen 2020 7th Gen 2019</v>
      </c>
      <c r="D734" t="str" cm="1">
        <f t="array" ref="D734">PROPER(_xlfn.TEXTJOIN(" ", TRUE, INDEX(_xlfn.FILTERXML("&lt;t&gt;&lt;s&gt;" &amp; SUBSTITUTE(C734," ","&lt;/s&gt;&lt;s&gt;") &amp; "&lt;/s&gt;&lt;/t&gt;", "//s"), _xlfn.SEQUENCE(4))))</f>
        <v>Robustrion Tempered Glass Screen</v>
      </c>
      <c r="E734" t="str">
        <f t="shared" si="45"/>
        <v>iPad 10.2 inch 9th Gen Generation 2021 8th Gen 2020 7th Gen 2019</v>
      </c>
      <c r="F734" t="s">
        <v>5925</v>
      </c>
      <c r="G734" t="str">
        <f t="shared" si="46"/>
        <v>ScreenProtectors</v>
      </c>
      <c r="H734" s="7" t="str">
        <f t="array" aca="1" ref="H734" ca="1">_xlfn.TEXTJOIN("", TRUE, IF((ROW(INDIRECT("1:" &amp; LEN(G734)))&gt;1) * (CODE(MID(G734, ROW(INDIRECT("1:" &amp; LEN(G734))), 1))&gt;=65) * (CODE(MID(G734, ROW(INDIRECT("1:" &amp; LEN(G734))), 1))&lt;=90), " " &amp; MID(G734, ROW(INDIRECT("1:" &amp; LEN(G734))), 1), MID(G734, ROW(INDIRECT("1:" &amp; LEN(G734))), 1)))</f>
        <v>Screen Protectors</v>
      </c>
      <c r="I734">
        <v>399</v>
      </c>
      <c r="J734" s="2">
        <v>1499</v>
      </c>
      <c r="K734" s="1">
        <v>0.73</v>
      </c>
      <c r="L734">
        <v>4.0999999999999996</v>
      </c>
      <c r="M734" s="4">
        <v>5730</v>
      </c>
      <c r="N734" t="s">
        <v>5926</v>
      </c>
      <c r="O734" t="str">
        <f t="shared" si="47"/>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v>
      </c>
      <c r="P734" t="s">
        <v>5927</v>
      </c>
      <c r="Q734" t="s">
        <v>5928</v>
      </c>
      <c r="R734" t="s">
        <v>5929</v>
      </c>
      <c r="S734" t="s">
        <v>5930</v>
      </c>
      <c r="T734" t="s">
        <v>5931</v>
      </c>
      <c r="U734" t="s">
        <v>5932</v>
      </c>
      <c r="V734" t="s">
        <v>5933</v>
      </c>
    </row>
    <row r="735" spans="1:22" x14ac:dyDescent="0.25">
      <c r="A735" t="s">
        <v>5934</v>
      </c>
      <c r="B735" t="s">
        <v>5935</v>
      </c>
      <c r="C735" t="str">
        <f t="shared" si="44"/>
        <v>Redgear Pro Wireless Gamepad with 2.4GHz Wireless Technology, Integrated Dual Intensity Motor, Illuminated Keys for PC(Compatible with Windows 7 8 8.1 10 only)</v>
      </c>
      <c r="D735" t="str" cm="1">
        <f t="array" ref="D735">PROPER(_xlfn.TEXTJOIN(" ", TRUE, INDEX(_xlfn.FILTERXML("&lt;t&gt;&lt;s&gt;" &amp; SUBSTITUTE(C735," ","&lt;/s&gt;&lt;s&gt;") &amp; "&lt;/s&gt;&lt;/t&gt;", "//s"), _xlfn.SEQUENCE(4))))</f>
        <v>Redgear Pro Wireless Gamepad</v>
      </c>
      <c r="E735" t="str">
        <f t="shared" si="45"/>
        <v>Wireless Technology, Integrated Dual Intensity Motor, Illuminated Keys for PC(Compatible with Windows 7 8 8.1 10 only)</v>
      </c>
      <c r="F735" t="s">
        <v>5936</v>
      </c>
      <c r="G735" t="str">
        <f t="shared" si="46"/>
        <v>Gamepads</v>
      </c>
      <c r="H735" s="7" t="str">
        <f t="array" aca="1" ref="H735" ca="1">_xlfn.TEXTJOIN("", TRUE, IF((ROW(INDIRECT("1:" &amp; LEN(G735)))&gt;1) * (CODE(MID(G735, ROW(INDIRECT("1:" &amp; LEN(G735))), 1))&gt;=65) * (CODE(MID(G735, ROW(INDIRECT("1:" &amp; LEN(G735))), 1))&lt;=90), " " &amp; MID(G735, ROW(INDIRECT("1:" &amp; LEN(G735))), 1), MID(G735, ROW(INDIRECT("1:" &amp; LEN(G735))), 1)))</f>
        <v>Gamepads</v>
      </c>
      <c r="I735" s="2">
        <v>1699</v>
      </c>
      <c r="J735" s="2">
        <v>3999</v>
      </c>
      <c r="K735" s="1">
        <v>0.57999999999999996</v>
      </c>
      <c r="L735">
        <v>4.2</v>
      </c>
      <c r="M735" s="4">
        <v>25488</v>
      </c>
      <c r="N735" t="s">
        <v>5937</v>
      </c>
      <c r="O735" t="str">
        <f t="shared" si="47"/>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v>
      </c>
      <c r="P735" t="s">
        <v>5938</v>
      </c>
      <c r="Q735" t="s">
        <v>5939</v>
      </c>
      <c r="R735" t="s">
        <v>5940</v>
      </c>
      <c r="S735" t="s">
        <v>5941</v>
      </c>
      <c r="T735" t="s">
        <v>5942</v>
      </c>
      <c r="U735" t="s">
        <v>5943</v>
      </c>
      <c r="V735" t="s">
        <v>5944</v>
      </c>
    </row>
    <row r="736" spans="1:22" x14ac:dyDescent="0.25">
      <c r="A736" t="s">
        <v>5945</v>
      </c>
      <c r="B736" t="s">
        <v>5946</v>
      </c>
      <c r="C736" t="str">
        <f t="shared" si="44"/>
        <v>Logitech M235 Wireless Mouse, 1000 DPI Optical Tracking, 12 Month Life Battery, Compatible with Windows, Mac, Chromebook PC Laptop</v>
      </c>
      <c r="D736" t="str" cm="1">
        <f t="array" ref="D736">PROPER(_xlfn.TEXTJOIN(" ", TRUE, INDEX(_xlfn.FILTERXML("&lt;t&gt;&lt;s&gt;" &amp; SUBSTITUTE(C736," ","&lt;/s&gt;&lt;s&gt;") &amp; "&lt;/s&gt;&lt;/t&gt;", "//s"), _xlfn.SEQUENCE(4))))</f>
        <v>Logitech M235 Wireless Mouse,</v>
      </c>
      <c r="E736" t="str">
        <f t="shared" si="45"/>
        <v>Optical Tracking, 12 Month Life Battery, Compatible with Windows, Mac, Chromebook PC Laptop</v>
      </c>
      <c r="F736" t="s">
        <v>4777</v>
      </c>
      <c r="G736" t="str">
        <f t="shared" si="46"/>
        <v>Mice</v>
      </c>
      <c r="H736" s="7" t="str">
        <f t="array" aca="1" ref="H736" ca="1">_xlfn.TEXTJOIN("", TRUE, IF((ROW(INDIRECT("1:" &amp; LEN(G736)))&gt;1) * (CODE(MID(G736, ROW(INDIRECT("1:" &amp; LEN(G736))), 1))&gt;=65) * (CODE(MID(G736, ROW(INDIRECT("1:" &amp; LEN(G736))), 1))&lt;=90), " " &amp; MID(G736, ROW(INDIRECT("1:" &amp; LEN(G736))), 1), MID(G736, ROW(INDIRECT("1:" &amp; LEN(G736))), 1)))</f>
        <v>Mice</v>
      </c>
      <c r="I736">
        <v>699</v>
      </c>
      <c r="J736">
        <v>995</v>
      </c>
      <c r="K736" s="1">
        <v>0.3</v>
      </c>
      <c r="L736">
        <v>4.5</v>
      </c>
      <c r="M736" s="4">
        <v>54405</v>
      </c>
      <c r="N736" t="s">
        <v>5947</v>
      </c>
      <c r="O736" t="str">
        <f t="shared" si="47"/>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v>
      </c>
      <c r="P736" t="s">
        <v>5948</v>
      </c>
      <c r="Q736" t="s">
        <v>5949</v>
      </c>
      <c r="R736" t="s">
        <v>5950</v>
      </c>
      <c r="S736" t="s">
        <v>5951</v>
      </c>
      <c r="T736" t="s">
        <v>5952</v>
      </c>
      <c r="U736" t="s">
        <v>5953</v>
      </c>
      <c r="V736" t="s">
        <v>5954</v>
      </c>
    </row>
    <row r="737" spans="1:22" x14ac:dyDescent="0.25">
      <c r="A737" t="s">
        <v>3986</v>
      </c>
      <c r="B737" t="s">
        <v>3987</v>
      </c>
      <c r="C737" t="str">
        <f t="shared" si="44"/>
        <v>STRIFF 12 Pieces Highly Flexible Silicone Micro USB Protector, Mouse Cable Protector, Suit for All Cell Phones, Computers and Chargers (White)</v>
      </c>
      <c r="D737" t="str" cm="1">
        <f t="array" ref="D737">PROPER(_xlfn.TEXTJOIN(" ", TRUE, INDEX(_xlfn.FILTERXML("&lt;t&gt;&lt;s&gt;" &amp; SUBSTITUTE(C737," ","&lt;/s&gt;&lt;s&gt;") &amp; "&lt;/s&gt;&lt;/t&gt;", "//s"), _xlfn.SEQUENCE(4))))</f>
        <v>Striff 12 Pieces Highly</v>
      </c>
      <c r="E737" t="str">
        <f t="shared" si="45"/>
        <v>Micro USB Protector, Mouse Cable Protector, Suit for All Cell Phones, Computers and Chargers (White)</v>
      </c>
      <c r="F737" t="s">
        <v>3588</v>
      </c>
      <c r="G737" t="str">
        <f t="shared" si="46"/>
        <v>D√©cor</v>
      </c>
      <c r="H737" s="7" t="str">
        <f t="array" aca="1" ref="H737" ca="1">_xlfn.TEXTJOIN("", TRUE, IF((ROW(INDIRECT("1:" &amp; LEN(G737)))&gt;1) * (CODE(MID(G737, ROW(INDIRECT("1:" &amp; LEN(G737))), 1))&gt;=65) * (CODE(MID(G737, ROW(INDIRECT("1:" &amp; LEN(G737))), 1))&lt;=90), " " &amp; MID(G737, ROW(INDIRECT("1:" &amp; LEN(G737))), 1), MID(G737, ROW(INDIRECT("1:" &amp; LEN(G737))), 1)))</f>
        <v>D√©cor</v>
      </c>
      <c r="I737">
        <v>95</v>
      </c>
      <c r="J737">
        <v>499</v>
      </c>
      <c r="K737" s="1">
        <v>0.81</v>
      </c>
      <c r="L737">
        <v>4.2</v>
      </c>
      <c r="M737" s="4">
        <v>1949</v>
      </c>
      <c r="N737" t="s">
        <v>3988</v>
      </c>
      <c r="O737" t="str">
        <f t="shared" si="47"/>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v>
      </c>
      <c r="P737" t="s">
        <v>3989</v>
      </c>
      <c r="Q737" t="s">
        <v>3990</v>
      </c>
      <c r="R737" t="s">
        <v>3991</v>
      </c>
      <c r="S737" t="s">
        <v>3992</v>
      </c>
      <c r="T737" t="s">
        <v>3993</v>
      </c>
      <c r="U737" t="s">
        <v>5955</v>
      </c>
      <c r="V737" t="s">
        <v>5956</v>
      </c>
    </row>
    <row r="738" spans="1:22" x14ac:dyDescent="0.25">
      <c r="A738" t="s">
        <v>5957</v>
      </c>
      <c r="B738" t="s">
        <v>5958</v>
      </c>
      <c r="C738" t="str">
        <f t="shared" si="44"/>
        <v>TP-link N300 WiFi Wireless Router TL-WR845N | 300Mbps Wi-Fi Speed | Three 5dBi high gain Antennas | IPv6 Compatible | AP RE WISP Mode | Parental Control | Guest Network</v>
      </c>
      <c r="D738" t="str" cm="1">
        <f t="array" ref="D738">PROPER(_xlfn.TEXTJOIN(" ", TRUE, INDEX(_xlfn.FILTERXML("&lt;t&gt;&lt;s&gt;" &amp; SUBSTITUTE(C738," ","&lt;/s&gt;&lt;s&gt;") &amp; "&lt;/s&gt;&lt;/t&gt;", "//s"), _xlfn.SEQUENCE(4))))</f>
        <v>Tp-Link N300 Wifi Wireless</v>
      </c>
      <c r="E738" t="str">
        <f t="shared" si="45"/>
        <v>| 300Mbps Wi-Fi Speed | Three 5dBi high gain Antennas | IPv6 Compatible | AP RE WISP Mode | Parental Control | Guest Network</v>
      </c>
      <c r="F738" t="s">
        <v>5374</v>
      </c>
      <c r="G738" t="str">
        <f t="shared" si="46"/>
        <v>Routers</v>
      </c>
      <c r="H738" s="7" t="str">
        <f t="array" aca="1" ref="H738" ca="1">_xlfn.TEXTJOIN("", TRUE, IF((ROW(INDIRECT("1:" &amp; LEN(G738)))&gt;1) * (CODE(MID(G738, ROW(INDIRECT("1:" &amp; LEN(G738))), 1))&gt;=65) * (CODE(MID(G738, ROW(INDIRECT("1:" &amp; LEN(G738))), 1))&lt;=90), " " &amp; MID(G738, ROW(INDIRECT("1:" &amp; LEN(G738))), 1), MID(G738, ROW(INDIRECT("1:" &amp; LEN(G738))), 1)))</f>
        <v>Routers</v>
      </c>
      <c r="I738" s="2">
        <v>1149</v>
      </c>
      <c r="J738" s="2">
        <v>1699</v>
      </c>
      <c r="K738" s="1">
        <v>0.32</v>
      </c>
      <c r="L738">
        <v>4.2</v>
      </c>
      <c r="M738" s="4">
        <v>122478</v>
      </c>
      <c r="N738" t="s">
        <v>5959</v>
      </c>
      <c r="O738" t="str">
        <f t="shared" si="47"/>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v>
      </c>
      <c r="P738" t="s">
        <v>5960</v>
      </c>
      <c r="Q738" t="s">
        <v>5961</v>
      </c>
      <c r="R738" t="s">
        <v>5962</v>
      </c>
      <c r="S738" t="s">
        <v>5963</v>
      </c>
      <c r="T738" t="s">
        <v>5964</v>
      </c>
      <c r="U738" t="s">
        <v>5965</v>
      </c>
      <c r="V738" t="s">
        <v>5966</v>
      </c>
    </row>
    <row r="739" spans="1:22" x14ac:dyDescent="0.25">
      <c r="A739" t="s">
        <v>5967</v>
      </c>
      <c r="B739" t="s">
        <v>5968</v>
      </c>
      <c r="C739" t="str">
        <f t="shared" si="44"/>
        <v>Logitech MK240 Nano Wireless USB Keyboard and Mouse Set, 12 Function Keys 2.4GHz Wireless, 1000DPI, Spill-Resistant Design, PC Mac, Black Chartreuse Yellow</v>
      </c>
      <c r="D739" t="str" cm="1">
        <f t="array" ref="D739">PROPER(_xlfn.TEXTJOIN(" ", TRUE, INDEX(_xlfn.FILTERXML("&lt;t&gt;&lt;s&gt;" &amp; SUBSTITUTE(C739," ","&lt;/s&gt;&lt;s&gt;") &amp; "&lt;/s&gt;&lt;/t&gt;", "//s"), _xlfn.SEQUENCE(4))))</f>
        <v>Logitech Mk240 Nano Wireless</v>
      </c>
      <c r="E739" t="str">
        <f t="shared" si="45"/>
        <v>and Mouse Set, 12 Function Keys 2.4GHz Wireless, 1000DPI, Spill-Resistant Design, PC Mac, Black Chartreuse Yellow</v>
      </c>
      <c r="F739" t="s">
        <v>5034</v>
      </c>
      <c r="G739" t="str">
        <f t="shared" si="46"/>
        <v>Keyboard&amp;MouseSets</v>
      </c>
      <c r="H739" s="7" t="str">
        <f t="array" aca="1" ref="H739" ca="1">_xlfn.TEXTJOIN("", TRUE, IF((ROW(INDIRECT("1:" &amp; LEN(G739)))&gt;1) * (CODE(MID(G739, ROW(INDIRECT("1:" &amp; LEN(G739))), 1))&gt;=65) * (CODE(MID(G739, ROW(INDIRECT("1:" &amp; LEN(G739))), 1))&lt;=90), " " &amp; MID(G739, ROW(INDIRECT("1:" &amp; LEN(G739))), 1), MID(G739, ROW(INDIRECT("1:" &amp; LEN(G739))), 1)))</f>
        <v>Keyboard&amp; Mouse Sets</v>
      </c>
      <c r="I739" s="2">
        <v>1495</v>
      </c>
      <c r="J739" s="2">
        <v>1995</v>
      </c>
      <c r="K739" s="1">
        <v>0.25</v>
      </c>
      <c r="L739">
        <v>4.3</v>
      </c>
      <c r="M739" s="4">
        <v>7241</v>
      </c>
      <c r="N739" t="s">
        <v>5969</v>
      </c>
      <c r="O739" t="str">
        <f t="shared" si="47"/>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v>
      </c>
      <c r="P739" t="s">
        <v>5970</v>
      </c>
      <c r="Q739" t="s">
        <v>5971</v>
      </c>
      <c r="R739" t="s">
        <v>5972</v>
      </c>
      <c r="S739" t="s">
        <v>5973</v>
      </c>
      <c r="T739" t="s">
        <v>5974</v>
      </c>
      <c r="U739" t="s">
        <v>5975</v>
      </c>
      <c r="V739" t="s">
        <v>5976</v>
      </c>
    </row>
    <row r="740" spans="1:22" x14ac:dyDescent="0.25">
      <c r="A740" t="s">
        <v>5977</v>
      </c>
      <c r="B740" t="s">
        <v>5978</v>
      </c>
      <c r="C740" t="str">
        <f t="shared" si="44"/>
        <v>Callas Multipurpose Foldable Laptop Table with Cup Holder | Drawer | Mac Holder | Table Holder Study Table, Breakfast Table, Foldable and Portable Ergonomic and Rounded Edges Non-Slip Legs (WA-27-Black)</v>
      </c>
      <c r="D740" t="str" cm="1">
        <f t="array" ref="D740">PROPER(_xlfn.TEXTJOIN(" ", TRUE, INDEX(_xlfn.FILTERXML("&lt;t&gt;&lt;s&gt;" &amp; SUBSTITUTE(C740," ","&lt;/s&gt;&lt;s&gt;") &amp; "&lt;/s&gt;&lt;/t&gt;", "//s"), _xlfn.SEQUENCE(4))))</f>
        <v>Callas Multipurpose Foldable Laptop</v>
      </c>
      <c r="E740" t="str">
        <f t="shared" si="45"/>
        <v>Cup Holder | Drawer | Mac Holder | Table Holder Study Table, Breakfast Table, Foldable and Portable Ergonomic and Rounded Edges Non-Slip Legs (WA-27-Black)</v>
      </c>
      <c r="F740" t="s">
        <v>4808</v>
      </c>
      <c r="G740" t="str">
        <f t="shared" si="46"/>
        <v>Lapdesks</v>
      </c>
      <c r="H740" s="7" t="str">
        <f t="array" aca="1" ref="H740" ca="1">_xlfn.TEXTJOIN("", TRUE, IF((ROW(INDIRECT("1:" &amp; LEN(G740)))&gt;1) * (CODE(MID(G740, ROW(INDIRECT("1:" &amp; LEN(G740))), 1))&gt;=65) * (CODE(MID(G740, ROW(INDIRECT("1:" &amp; LEN(G740))), 1))&lt;=90), " " &amp; MID(G740, ROW(INDIRECT("1:" &amp; LEN(G740))), 1), MID(G740, ROW(INDIRECT("1:" &amp; LEN(G740))), 1)))</f>
        <v>Lapdesks</v>
      </c>
      <c r="I740">
        <v>849</v>
      </c>
      <c r="J740" s="2">
        <v>4999</v>
      </c>
      <c r="K740" s="1">
        <v>0.83</v>
      </c>
      <c r="L740">
        <v>4</v>
      </c>
      <c r="M740" s="4">
        <v>20457</v>
      </c>
      <c r="N740" t="s">
        <v>13061</v>
      </c>
      <c r="O740" t="str">
        <f t="shared" si="47"/>
        <v>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Bed.|Muti-Functional Desk„Äë ‚Äì Callas Bed Table Built-In Ipad Stand Groove For Holding Ipad Or Kindle.And Desk Comes With A Table Cup Holder To Store Cups Well. The Anti-Slip Sponge Can Keep Your Laptop Safe While Tilted, And Provide You Comfort And Stability While Using.|Portable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Design„Äë‚Äìcurved Desktop Edge, Scientific Design, Protective Layer Around The Desktop, So You Can Feel Comfortable When Using. The W-Legs Are Stable And Flexible, Which Are Anti-Slip And Can Be Folded To Save Space.|Large Size„Äë - 23.64(L) X 15.72(W) X 10.4Inch(H). Callas Lap Desk Perfectly Fits Nearly All Size Laptop,Or Tablet &amp; Phone, Also Can Put A Mouse And Books.And There Is Ample Space To Work, Study, Eat Breakfast Or Dessert On The Bed Table. Package Contain : 1 Laptop Table.</v>
      </c>
      <c r="P740" t="s">
        <v>5979</v>
      </c>
      <c r="Q740" t="s">
        <v>5980</v>
      </c>
      <c r="R740" t="s">
        <v>5981</v>
      </c>
      <c r="S740" t="s">
        <v>5982</v>
      </c>
      <c r="T740" t="s">
        <v>5983</v>
      </c>
      <c r="U740" t="s">
        <v>5984</v>
      </c>
      <c r="V740" t="s">
        <v>5985</v>
      </c>
    </row>
    <row r="741" spans="1:22" x14ac:dyDescent="0.25">
      <c r="A741" t="s">
        <v>5986</v>
      </c>
      <c r="B741" t="s">
        <v>5987</v>
      </c>
      <c r="C741" t="str">
        <f t="shared" si="44"/>
        <v>Casio MJ-12D 150 Steps Check and Correct Desktop Calculator</v>
      </c>
      <c r="D741" t="str" cm="1">
        <f t="array" ref="D741">PROPER(_xlfn.TEXTJOIN(" ", TRUE, INDEX(_xlfn.FILTERXML("&lt;t&gt;&lt;s&gt;" &amp; SUBSTITUTE(C741," ","&lt;/s&gt;&lt;s&gt;") &amp; "&lt;/s&gt;&lt;/t&gt;", "//s"), _xlfn.SEQUENCE(4))))</f>
        <v>Casio Mj-12D 150 Steps</v>
      </c>
      <c r="E741" t="str">
        <f t="shared" si="45"/>
        <v>Correct Desktop Calculator</v>
      </c>
      <c r="F741" t="s">
        <v>5988</v>
      </c>
      <c r="G741" t="str">
        <f t="shared" si="46"/>
        <v>Basic</v>
      </c>
      <c r="H741" s="7" t="str">
        <f t="array" aca="1" ref="H741" ca="1">_xlfn.TEXTJOIN("", TRUE, IF((ROW(INDIRECT("1:" &amp; LEN(G741)))&gt;1) * (CODE(MID(G741, ROW(INDIRECT("1:" &amp; LEN(G741))), 1))&gt;=65) * (CODE(MID(G741, ROW(INDIRECT("1:" &amp; LEN(G741))), 1))&lt;=90), " " &amp; MID(G741, ROW(INDIRECT("1:" &amp; LEN(G741))), 1), MID(G741, ROW(INDIRECT("1:" &amp; LEN(G741))), 1)))</f>
        <v>Basic</v>
      </c>
      <c r="I741">
        <v>440</v>
      </c>
      <c r="J741">
        <v>440</v>
      </c>
      <c r="K741" s="1">
        <v>0</v>
      </c>
      <c r="L741">
        <v>4.5</v>
      </c>
      <c r="M741" s="4">
        <v>8610</v>
      </c>
      <c r="N741" t="s">
        <v>5989</v>
      </c>
      <c r="O741" t="str">
        <f t="shared" si="47"/>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v>
      </c>
      <c r="P741" t="s">
        <v>5990</v>
      </c>
      <c r="Q741" t="s">
        <v>5991</v>
      </c>
      <c r="R741" t="s">
        <v>5992</v>
      </c>
      <c r="S741" t="s">
        <v>5993</v>
      </c>
      <c r="T741" t="s">
        <v>5994</v>
      </c>
      <c r="U741" t="s">
        <v>5995</v>
      </c>
      <c r="V741" t="s">
        <v>5996</v>
      </c>
    </row>
    <row r="742" spans="1:22" x14ac:dyDescent="0.25">
      <c r="A742" t="s">
        <v>3956</v>
      </c>
      <c r="B742" t="s">
        <v>3957</v>
      </c>
      <c r="C742" t="str">
        <f t="shared" si="44"/>
        <v>Tukzer Capacitive Stylus Pen for Touch Screens Devices, Fine Point, Lightweight Metal Body with Magnetism Cover Cap for Smartphones Tablets iPad iPad Pro iPhone (Grey)</v>
      </c>
      <c r="D742" t="str" cm="1">
        <f t="array" ref="D742">PROPER(_xlfn.TEXTJOIN(" ", TRUE, INDEX(_xlfn.FILTERXML("&lt;t&gt;&lt;s&gt;" &amp; SUBSTITUTE(C742," ","&lt;/s&gt;&lt;s&gt;") &amp; "&lt;/s&gt;&lt;/t&gt;", "//s"), _xlfn.SEQUENCE(4))))</f>
        <v>Tukzer Capacitive Stylus Pen</v>
      </c>
      <c r="E742" t="str">
        <f t="shared" si="45"/>
        <v>Screens Devices, Fine Point, Lightweight Metal Body with Magnetism Cover Cap for Smartphones Tablets iPad iPad Pro iPhone (Grey)</v>
      </c>
      <c r="F742" t="s">
        <v>3815</v>
      </c>
      <c r="G742" t="str">
        <f t="shared" si="46"/>
        <v>StylusPens</v>
      </c>
      <c r="H742" s="7" t="str">
        <f t="array" aca="1" ref="H742" ca="1">_xlfn.TEXTJOIN("", TRUE, IF((ROW(INDIRECT("1:" &amp; LEN(G742)))&gt;1) * (CODE(MID(G742, ROW(INDIRECT("1:" &amp; LEN(G742))), 1))&gt;=65) * (CODE(MID(G742, ROW(INDIRECT("1:" &amp; LEN(G742))), 1))&lt;=90), " " &amp; MID(G742, ROW(INDIRECT("1:" &amp; LEN(G742))), 1), MID(G742, ROW(INDIRECT("1:" &amp; LEN(G742))), 1)))</f>
        <v>Stylus Pens</v>
      </c>
      <c r="I742">
        <v>349</v>
      </c>
      <c r="J742">
        <v>999</v>
      </c>
      <c r="K742" s="1">
        <v>0.65</v>
      </c>
      <c r="L742">
        <v>3.8</v>
      </c>
      <c r="M742" s="4">
        <v>16557</v>
      </c>
      <c r="N742" t="s">
        <v>3958</v>
      </c>
      <c r="O742" t="str">
        <f t="shared" si="47"/>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v>
      </c>
      <c r="P742" t="s">
        <v>3959</v>
      </c>
      <c r="Q742" t="s">
        <v>3960</v>
      </c>
      <c r="R742" t="s">
        <v>3961</v>
      </c>
      <c r="S742" t="s">
        <v>3962</v>
      </c>
      <c r="T742" t="s">
        <v>3963</v>
      </c>
      <c r="U742" t="s">
        <v>5997</v>
      </c>
      <c r="V742" t="s">
        <v>5998</v>
      </c>
    </row>
    <row r="743" spans="1:22" x14ac:dyDescent="0.25">
      <c r="A743" t="s">
        <v>5999</v>
      </c>
      <c r="B743" t="s">
        <v>6000</v>
      </c>
      <c r="C743" t="str">
        <f t="shared" si="44"/>
        <v>Amazon Basics Multipurpose Foldable Laptop Table with Cup Holder, Brown</v>
      </c>
      <c r="D743" t="str" cm="1">
        <f t="array" ref="D743">PROPER(_xlfn.TEXTJOIN(" ", TRUE, INDEX(_xlfn.FILTERXML("&lt;t&gt;&lt;s&gt;" &amp; SUBSTITUTE(C743," ","&lt;/s&gt;&lt;s&gt;") &amp; "&lt;/s&gt;&lt;/t&gt;", "//s"), _xlfn.SEQUENCE(4))))</f>
        <v>Amazon Basics Multipurpose Foldable</v>
      </c>
      <c r="E743" t="str">
        <f t="shared" si="45"/>
        <v>with Cup Holder, Brown</v>
      </c>
      <c r="F743" t="s">
        <v>4808</v>
      </c>
      <c r="G743" t="str">
        <f t="shared" si="46"/>
        <v>Lapdesks</v>
      </c>
      <c r="H743" s="7" t="str">
        <f t="array" aca="1" ref="H743" ca="1">_xlfn.TEXTJOIN("", TRUE, IF((ROW(INDIRECT("1:" &amp; LEN(G743)))&gt;1) * (CODE(MID(G743, ROW(INDIRECT("1:" &amp; LEN(G743))), 1))&gt;=65) * (CODE(MID(G743, ROW(INDIRECT("1:" &amp; LEN(G743))), 1))&lt;=90), " " &amp; MID(G743, ROW(INDIRECT("1:" &amp; LEN(G743))), 1), MID(G743, ROW(INDIRECT("1:" &amp; LEN(G743))), 1)))</f>
        <v>Lapdesks</v>
      </c>
      <c r="I743">
        <v>599</v>
      </c>
      <c r="J743" s="2">
        <v>3999</v>
      </c>
      <c r="K743" s="1">
        <v>0.85</v>
      </c>
      <c r="L743">
        <v>3.9</v>
      </c>
      <c r="M743" s="4">
        <v>1087</v>
      </c>
      <c r="N743" t="s">
        <v>6001</v>
      </c>
      <c r="O743" t="str">
        <f t="shared" si="47"/>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v>
      </c>
      <c r="P743" t="s">
        <v>6002</v>
      </c>
      <c r="Q743" t="s">
        <v>6003</v>
      </c>
      <c r="R743" t="s">
        <v>6004</v>
      </c>
      <c r="S743" t="s">
        <v>6005</v>
      </c>
      <c r="T743" t="s">
        <v>6006</v>
      </c>
      <c r="U743" t="s">
        <v>6007</v>
      </c>
      <c r="V743" t="s">
        <v>6008</v>
      </c>
    </row>
    <row r="744" spans="1:22" x14ac:dyDescent="0.25">
      <c r="A744" t="s">
        <v>6009</v>
      </c>
      <c r="B744" t="s">
        <v>6010</v>
      </c>
      <c r="C744" t="str">
        <f t="shared" si="44"/>
        <v>Kanget [2 Pack] Type C Female to USB A Male Charger | Charging Cable Adapter Converter compatible for iPhone 14, 13, 12,11 Pro Max Mini XR XS X SE, Samsung S20 ultra S21 S10 S8 S9 MacBook Pro iPad (Grey)</v>
      </c>
      <c r="D744" t="str" cm="1">
        <f t="array" ref="D744">PROPER(_xlfn.TEXTJOIN(" ", TRUE, INDEX(_xlfn.FILTERXML("&lt;t&gt;&lt;s&gt;" &amp; SUBSTITUTE(C744," ","&lt;/s&gt;&lt;s&gt;") &amp; "&lt;/s&gt;&lt;/t&gt;", "//s"), _xlfn.SEQUENCE(4))))</f>
        <v>Kanget [2 Pack] Type</v>
      </c>
      <c r="E744" t="str">
        <f t="shared" si="45"/>
        <v>to USB A Male Charger | Charging Cable Adapter Converter compatible for iPhone 14, 13, 12,11 Pro Max Mini XR XS X SE, Samsung S20 ultra S21 S10 S8 S9 MacBook Pro iPad (Grey)</v>
      </c>
      <c r="F744" t="s">
        <v>5628</v>
      </c>
      <c r="G744" t="str">
        <f t="shared" si="46"/>
        <v>USBtoUSBAdapters</v>
      </c>
      <c r="H744" s="7" t="str">
        <f t="array" aca="1" ref="H744" ca="1">_xlfn.TEXTJOIN("", TRUE, IF((ROW(INDIRECT("1:" &amp; LEN(G744)))&gt;1) * (CODE(MID(G744, ROW(INDIRECT("1:" &amp; LEN(G744))), 1))&gt;=65) * (CODE(MID(G744, ROW(INDIRECT("1:" &amp; LEN(G744))), 1))&lt;=90), " " &amp; MID(G744, ROW(INDIRECT("1:" &amp; LEN(G744))), 1), MID(G744, ROW(INDIRECT("1:" &amp; LEN(G744))), 1)))</f>
        <v>U S Bto U S B Adapters</v>
      </c>
      <c r="I744">
        <v>149</v>
      </c>
      <c r="J744">
        <v>399</v>
      </c>
      <c r="K744" s="1">
        <v>0.63</v>
      </c>
      <c r="L744">
        <v>4</v>
      </c>
      <c r="M744" s="4">
        <v>1540</v>
      </c>
      <c r="N744" t="s">
        <v>13062</v>
      </c>
      <c r="O744" t="str">
        <f t="shared" si="47"/>
        <v>Üëçusb C To Usb Adapter„Äë-This Is A Usb C Female To Usb Male Adapter, Used To Turn All You Usb-A Ports Of Laptops, Chargers Or Other Devices Into A Usb-C Port. Gives You The Ability To Connect Usb-C Peripherals To Devices With Usb-A Ports.|Üëçhigh-Speed-Transmission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Devices!|Üëçdata Sync And Charging„Äëusb 3.0 (Usb 3.1 Gen 1)Port, Up To 3A, Enables Up To Sync And Display Movies Or Music In Real Time Thanks To A 5Gbps Transfer Speed, Approx 10X Than Usb 2.0; Also, You Can Edit Video In Camera Directly Via Port Instead Of Downloading Files|Üëçsuperrior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v>
      </c>
      <c r="P744" t="s">
        <v>6011</v>
      </c>
      <c r="Q744" t="s">
        <v>6012</v>
      </c>
      <c r="R744" t="s">
        <v>6013</v>
      </c>
      <c r="S744" t="s">
        <v>6014</v>
      </c>
      <c r="T744" t="s">
        <v>6015</v>
      </c>
      <c r="U744" t="s">
        <v>6016</v>
      </c>
      <c r="V744" t="s">
        <v>6017</v>
      </c>
    </row>
    <row r="745" spans="1:22" x14ac:dyDescent="0.25">
      <c r="A745" t="s">
        <v>6018</v>
      </c>
      <c r="B745" t="s">
        <v>6019</v>
      </c>
      <c r="C745" t="str">
        <f t="shared" si="44"/>
        <v>Amazon Basics Magic Slate 8.5-inch LCD Writing Tablet with Stylus Pen, for Drawing, Playing, Noting by Kids and Adults, Black</v>
      </c>
      <c r="D745" t="str" cm="1">
        <f t="array" ref="D745">PROPER(_xlfn.TEXTJOIN(" ", TRUE, INDEX(_xlfn.FILTERXML("&lt;t&gt;&lt;s&gt;" &amp; SUBSTITUTE(C745," ","&lt;/s&gt;&lt;s&gt;") &amp; "&lt;/s&gt;&lt;/t&gt;", "//s"), _xlfn.SEQUENCE(4))))</f>
        <v>Amazon Basics Magic Slate</v>
      </c>
      <c r="E745" t="str">
        <f t="shared" si="45"/>
        <v>Writing Tablet with Stylus Pen, for Drawing, Playing, Noting by Kids and Adults, Black</v>
      </c>
      <c r="F745" t="s">
        <v>4788</v>
      </c>
      <c r="G745" t="str">
        <f t="shared" si="46"/>
        <v>GraphicTablets</v>
      </c>
      <c r="H745" s="7" t="str">
        <f t="array" aca="1" ref="H745" ca="1">_xlfn.TEXTJOIN("", TRUE, IF((ROW(INDIRECT("1:" &amp; LEN(G745)))&gt;1) * (CODE(MID(G745, ROW(INDIRECT("1:" &amp; LEN(G745))), 1))&gt;=65) * (CODE(MID(G745, ROW(INDIRECT("1:" &amp; LEN(G745))), 1))&lt;=90), " " &amp; MID(G745, ROW(INDIRECT("1:" &amp; LEN(G745))), 1), MID(G745, ROW(INDIRECT("1:" &amp; LEN(G745))), 1)))</f>
        <v>Graphic Tablets</v>
      </c>
      <c r="I745">
        <v>289</v>
      </c>
      <c r="J745">
        <v>999</v>
      </c>
      <c r="K745" s="1">
        <v>0.71</v>
      </c>
      <c r="L745">
        <v>4.0999999999999996</v>
      </c>
      <c r="M745" s="4">
        <v>401</v>
      </c>
      <c r="N745" t="s">
        <v>6020</v>
      </c>
      <c r="O745" t="str">
        <f t="shared" si="47"/>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v>
      </c>
      <c r="P745" t="s">
        <v>6021</v>
      </c>
      <c r="Q745" t="s">
        <v>6022</v>
      </c>
      <c r="R745" t="s">
        <v>6023</v>
      </c>
      <c r="S745" t="s">
        <v>6024</v>
      </c>
      <c r="T745" t="s">
        <v>6025</v>
      </c>
      <c r="U745" t="s">
        <v>6026</v>
      </c>
      <c r="V745" t="s">
        <v>6027</v>
      </c>
    </row>
    <row r="746" spans="1:22" x14ac:dyDescent="0.25">
      <c r="A746" t="s">
        <v>6028</v>
      </c>
      <c r="B746" t="s">
        <v>6029</v>
      </c>
      <c r="C746" t="str">
        <f t="shared" si="44"/>
        <v>Zebronics ZEB-90HB USB Hub, 4 Ports, Pocket Sized, Plug and Play, for Laptop and Computers</v>
      </c>
      <c r="D746" t="str" cm="1">
        <f t="array" ref="D746">PROPER(_xlfn.TEXTJOIN(" ", TRUE, INDEX(_xlfn.FILTERXML("&lt;t&gt;&lt;s&gt;" &amp; SUBSTITUTE(C746," ","&lt;/s&gt;&lt;s&gt;") &amp; "&lt;/s&gt;&lt;/t&gt;", "//s"), _xlfn.SEQUENCE(4))))</f>
        <v>Zebronics Zeb-90Hb Usb Hub,</v>
      </c>
      <c r="E746" t="str">
        <f t="shared" si="45"/>
        <v>Pocket Sized, Plug and Play, for Laptop and Computers</v>
      </c>
      <c r="F746" t="s">
        <v>6030</v>
      </c>
      <c r="G746" t="str">
        <f t="shared" si="46"/>
        <v>USBHubs</v>
      </c>
      <c r="H746" s="7" t="str">
        <f t="array" aca="1" ref="H746" ca="1">_xlfn.TEXTJOIN("", TRUE, IF((ROW(INDIRECT("1:" &amp; LEN(G746)))&gt;1) * (CODE(MID(G746, ROW(INDIRECT("1:" &amp; LEN(G746))), 1))&gt;=65) * (CODE(MID(G746, ROW(INDIRECT("1:" &amp; LEN(G746))), 1))&lt;=90), " " &amp; MID(G746, ROW(INDIRECT("1:" &amp; LEN(G746))), 1), MID(G746, ROW(INDIRECT("1:" &amp; LEN(G746))), 1)))</f>
        <v>U S B Hubs</v>
      </c>
      <c r="I746">
        <v>179</v>
      </c>
      <c r="J746">
        <v>499</v>
      </c>
      <c r="K746" s="1">
        <v>0.64</v>
      </c>
      <c r="L746">
        <v>3.4</v>
      </c>
      <c r="M746" s="4">
        <v>9385</v>
      </c>
      <c r="N746" t="s">
        <v>6031</v>
      </c>
      <c r="O746" t="str">
        <f t="shared" si="47"/>
        <v>4-Port Usb 2.0 Hub. Cable Length 50 Cm|Useful For Laptops, Pc &amp; Computers, Mac Book|Pocket Sized, Easy To Carry|Plug &amp; Play</v>
      </c>
      <c r="P746" t="s">
        <v>6032</v>
      </c>
      <c r="Q746" t="s">
        <v>6033</v>
      </c>
      <c r="R746" t="s">
        <v>6034</v>
      </c>
      <c r="S746" t="s">
        <v>6035</v>
      </c>
      <c r="T746" t="s">
        <v>6036</v>
      </c>
      <c r="U746" t="s">
        <v>6037</v>
      </c>
      <c r="V746" t="s">
        <v>6038</v>
      </c>
    </row>
    <row r="747" spans="1:22" x14ac:dyDescent="0.25">
      <c r="A747" t="s">
        <v>6039</v>
      </c>
      <c r="B747" t="s">
        <v>6040</v>
      </c>
      <c r="C747" t="str">
        <f t="shared" si="44"/>
        <v>Noise ColorFit Pro 2 Full Touch Control Smart Watch with 35g Weight and Upgraded LCD Display,IP68 Waterproof,Heart Rate Monitor,Sleep and Step Tracker,Call and Message Alerts and Long Battery Life (Jet Black)</v>
      </c>
      <c r="D747" t="str" cm="1">
        <f t="array" ref="D747">PROPER(_xlfn.TEXTJOIN(" ", TRUE, INDEX(_xlfn.FILTERXML("&lt;t&gt;&lt;s&gt;" &amp; SUBSTITUTE(C747," ","&lt;/s&gt;&lt;s&gt;") &amp; "&lt;/s&gt;&lt;/t&gt;", "//s"), _xlfn.SEQUENCE(4))))</f>
        <v>Noise Colorfit Pro 2</v>
      </c>
      <c r="E747" t="str">
        <f t="shared" si="45"/>
        <v>Control Smart Watch with 35g Weight and Upgraded LCD Display,IP68 Waterproof,Heart Rate Monitor,Sleep and Step Tracker,Call and Message Alerts and Long Battery Life (Jet Black)</v>
      </c>
      <c r="F747" t="s">
        <v>2910</v>
      </c>
      <c r="G747" t="str">
        <f t="shared" si="46"/>
        <v>SmartWatches</v>
      </c>
      <c r="H747" s="7" t="str">
        <f t="array" aca="1" ref="H747" ca="1">_xlfn.TEXTJOIN("", TRUE, IF((ROW(INDIRECT("1:" &amp; LEN(G747)))&gt;1) * (CODE(MID(G747, ROW(INDIRECT("1:" &amp; LEN(G747))), 1))&gt;=65) * (CODE(MID(G747, ROW(INDIRECT("1:" &amp; LEN(G747))), 1))&lt;=90), " " &amp; MID(G747, ROW(INDIRECT("1:" &amp; LEN(G747))), 1), MID(G747, ROW(INDIRECT("1:" &amp; LEN(G747))), 1)))</f>
        <v>Smart Watches</v>
      </c>
      <c r="I747" s="2">
        <v>1499</v>
      </c>
      <c r="J747" s="2">
        <v>4999</v>
      </c>
      <c r="K747" s="1">
        <v>0.7</v>
      </c>
      <c r="L747">
        <v>4</v>
      </c>
      <c r="M747" s="4">
        <v>92588</v>
      </c>
      <c r="N747" t="s">
        <v>6041</v>
      </c>
      <c r="O747" t="str">
        <f t="shared" si="47"/>
        <v>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v>
      </c>
      <c r="P747" t="s">
        <v>4160</v>
      </c>
      <c r="Q747" t="s">
        <v>4161</v>
      </c>
      <c r="R747" t="s">
        <v>4162</v>
      </c>
      <c r="S747" t="s">
        <v>4163</v>
      </c>
      <c r="T747" t="s">
        <v>4164</v>
      </c>
      <c r="U747" t="s">
        <v>6042</v>
      </c>
      <c r="V747" t="s">
        <v>6043</v>
      </c>
    </row>
    <row r="748" spans="1:22" x14ac:dyDescent="0.25">
      <c r="A748" t="s">
        <v>6044</v>
      </c>
      <c r="B748" t="s">
        <v>6045</v>
      </c>
      <c r="C748" t="str">
        <f t="shared" si="44"/>
        <v>Zebronics Zeb Buds C2 in Ear Type C Wired Earphones with Mic, Braided 1.2 Metre Cable, Metallic Design, 10mm Drivers, in Line Mic and Volume Controller (Blue)</v>
      </c>
      <c r="D748" t="str" cm="1">
        <f t="array" ref="D748">PROPER(_xlfn.TEXTJOIN(" ", TRUE, INDEX(_xlfn.FILTERXML("&lt;t&gt;&lt;s&gt;" &amp; SUBSTITUTE(C748," ","&lt;/s&gt;&lt;s&gt;") &amp; "&lt;/s&gt;&lt;/t&gt;", "//s"), _xlfn.SEQUENCE(4))))</f>
        <v>Zebronics Zeb Buds C2</v>
      </c>
      <c r="E748" t="str">
        <f t="shared" si="45"/>
        <v>Type C Wired Earphones with Mic, Braided 1.2 Metre Cable, Metallic Design, 10mm Drivers, in Line Mic and Volume Controller (Blue)</v>
      </c>
      <c r="F748" t="s">
        <v>3025</v>
      </c>
      <c r="G748" t="str">
        <f t="shared" si="46"/>
        <v>In-Ear</v>
      </c>
      <c r="H748" s="7" t="str">
        <f t="array" aca="1" ref="H748" ca="1">_xlfn.TEXTJOIN("", TRUE, IF((ROW(INDIRECT("1:" &amp; LEN(G748)))&gt;1) * (CODE(MID(G748, ROW(INDIRECT("1:" &amp; LEN(G748))), 1))&gt;=65) * (CODE(MID(G748, ROW(INDIRECT("1:" &amp; LEN(G748))), 1))&lt;=90), " " &amp; MID(G748, ROW(INDIRECT("1:" &amp; LEN(G748))), 1), MID(G748, ROW(INDIRECT("1:" &amp; LEN(G748))), 1)))</f>
        <v>In- Ear</v>
      </c>
      <c r="I748">
        <v>399</v>
      </c>
      <c r="J748">
        <v>699</v>
      </c>
      <c r="K748" s="1">
        <v>0.43</v>
      </c>
      <c r="L748">
        <v>3.4</v>
      </c>
      <c r="M748" s="4">
        <v>3454</v>
      </c>
      <c r="N748" t="s">
        <v>6046</v>
      </c>
      <c r="O748" t="str">
        <f t="shared" si="47"/>
        <v>Metallic Design, Sturdy Built|Comfortable Fit|Extra Ear Tips|Compatible With Phone, Tablet, Audio Devices With Type C Input Port</v>
      </c>
      <c r="P748" t="s">
        <v>6047</v>
      </c>
      <c r="Q748" t="s">
        <v>6048</v>
      </c>
      <c r="R748" t="s">
        <v>6049</v>
      </c>
      <c r="S748" t="s">
        <v>6050</v>
      </c>
      <c r="T748" t="s">
        <v>6051</v>
      </c>
      <c r="U748" t="s">
        <v>6052</v>
      </c>
      <c r="V748" t="s">
        <v>6053</v>
      </c>
    </row>
    <row r="749" spans="1:22" x14ac:dyDescent="0.25">
      <c r="A749" t="s">
        <v>6054</v>
      </c>
      <c r="B749" t="s">
        <v>6055</v>
      </c>
      <c r="C749" t="str">
        <f t="shared" si="44"/>
        <v>Redgear A-15 Wired Gaming Mouse with Upto 6400 DPI, RGB and Driver Customization for PC(Black)</v>
      </c>
      <c r="D749" t="str" cm="1">
        <f t="array" ref="D749">PROPER(_xlfn.TEXTJOIN(" ", TRUE, INDEX(_xlfn.FILTERXML("&lt;t&gt;&lt;s&gt;" &amp; SUBSTITUTE(C749," ","&lt;/s&gt;&lt;s&gt;") &amp; "&lt;/s&gt;&lt;/t&gt;", "//s"), _xlfn.SEQUENCE(4))))</f>
        <v>Redgear A-15 Wired Gaming</v>
      </c>
      <c r="E749" t="str">
        <f t="shared" si="45"/>
        <v>Upto 6400 DPI, RGB and Driver Customization for PC(Black)</v>
      </c>
      <c r="F749" t="s">
        <v>5267</v>
      </c>
      <c r="G749" t="str">
        <f t="shared" si="46"/>
        <v>GamingMice</v>
      </c>
      <c r="H749" s="7" t="str">
        <f t="array" aca="1" ref="H749" ca="1">_xlfn.TEXTJOIN("", TRUE, IF((ROW(INDIRECT("1:" &amp; LEN(G749)))&gt;1) * (CODE(MID(G749, ROW(INDIRECT("1:" &amp; LEN(G749))), 1))&gt;=65) * (CODE(MID(G749, ROW(INDIRECT("1:" &amp; LEN(G749))), 1))&lt;=90), " " &amp; MID(G749, ROW(INDIRECT("1:" &amp; LEN(G749))), 1), MID(G749, ROW(INDIRECT("1:" &amp; LEN(G749))), 1)))</f>
        <v>Gaming Mice</v>
      </c>
      <c r="I749">
        <v>599</v>
      </c>
      <c r="J749">
        <v>799</v>
      </c>
      <c r="K749" s="1">
        <v>0.25</v>
      </c>
      <c r="L749">
        <v>4.3</v>
      </c>
      <c r="M749" s="4">
        <v>15790</v>
      </c>
      <c r="N749" t="s">
        <v>6056</v>
      </c>
      <c r="O749" t="str">
        <f t="shared" si="47"/>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v>
      </c>
      <c r="P749" t="s">
        <v>6057</v>
      </c>
      <c r="Q749" t="s">
        <v>6058</v>
      </c>
      <c r="R749" t="s">
        <v>6059</v>
      </c>
      <c r="S749" t="s">
        <v>6060</v>
      </c>
      <c r="T749" t="s">
        <v>6061</v>
      </c>
      <c r="U749" t="s">
        <v>6062</v>
      </c>
      <c r="V749" t="s">
        <v>6063</v>
      </c>
    </row>
    <row r="750" spans="1:22" x14ac:dyDescent="0.25">
      <c r="A750" t="s">
        <v>6064</v>
      </c>
      <c r="B750" t="s">
        <v>6065</v>
      </c>
      <c r="C750" t="str">
        <f t="shared" si="44"/>
        <v>JBL Commercial CSLM20B Auxiliary Omnidirectional Lavalier Microphone with Battery for Content Creation, Voiceover Dubbing, Recording (Black,Small)</v>
      </c>
      <c r="D750" t="str" cm="1">
        <f t="array" ref="D750">PROPER(_xlfn.TEXTJOIN(" ", TRUE, INDEX(_xlfn.FILTERXML("&lt;t&gt;&lt;s&gt;" &amp; SUBSTITUTE(C750," ","&lt;/s&gt;&lt;s&gt;") &amp; "&lt;/s&gt;&lt;/t&gt;", "//s"), _xlfn.SEQUENCE(4))))</f>
        <v>Jbl Commercial Cslm20B Auxiliary</v>
      </c>
      <c r="E750" t="str">
        <f t="shared" si="45"/>
        <v>Microphone with Battery for Content Creation, Voiceover Dubbing, Recording (Black,Small)</v>
      </c>
      <c r="F750" t="s">
        <v>6066</v>
      </c>
      <c r="G750" t="str">
        <f t="shared" si="46"/>
        <v>PCMicrophones</v>
      </c>
      <c r="H750" s="7" t="str">
        <f t="array" aca="1" ref="H750" ca="1">_xlfn.TEXTJOIN("", TRUE, IF((ROW(INDIRECT("1:" &amp; LEN(G750)))&gt;1) * (CODE(MID(G750, ROW(INDIRECT("1:" &amp; LEN(G750))), 1))&gt;=65) * (CODE(MID(G750, ROW(INDIRECT("1:" &amp; LEN(G750))), 1))&lt;=90), " " &amp; MID(G750, ROW(INDIRECT("1:" &amp; LEN(G750))), 1), MID(G750, ROW(INDIRECT("1:" &amp; LEN(G750))), 1)))</f>
        <v>P C Microphones</v>
      </c>
      <c r="I750">
        <v>949</v>
      </c>
      <c r="J750" s="2">
        <v>2000</v>
      </c>
      <c r="K750" s="1">
        <v>0.53</v>
      </c>
      <c r="L750">
        <v>3.9</v>
      </c>
      <c r="M750" s="4">
        <v>14969</v>
      </c>
      <c r="N750" t="s">
        <v>6067</v>
      </c>
      <c r="O750" t="str">
        <f t="shared" si="47"/>
        <v>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v>
      </c>
      <c r="P750" t="s">
        <v>6068</v>
      </c>
      <c r="Q750" t="s">
        <v>6069</v>
      </c>
      <c r="R750" t="s">
        <v>6070</v>
      </c>
      <c r="S750" t="s">
        <v>6071</v>
      </c>
      <c r="T750" t="s">
        <v>6072</v>
      </c>
      <c r="U750" t="s">
        <v>6073</v>
      </c>
      <c r="V750" t="s">
        <v>6074</v>
      </c>
    </row>
    <row r="751" spans="1:22" x14ac:dyDescent="0.25">
      <c r="A751" t="s">
        <v>6075</v>
      </c>
      <c r="B751" t="s">
        <v>6076</v>
      </c>
      <c r="C751" t="str">
        <f t="shared" si="44"/>
        <v>Fire-Boltt India's No 1 Smartwatch Brand Ring Bluetooth Calling with SpO2 and 1.7‚Äù Metal Body with Blood Oxygen Monitoring, Continuous Heart Rate, Full Touch and Multiple Watch Faces</v>
      </c>
      <c r="D751" t="str" cm="1">
        <f t="array" ref="D751">PROPER(_xlfn.TEXTJOIN(" ", TRUE, INDEX(_xlfn.FILTERXML("&lt;t&gt;&lt;s&gt;" &amp; SUBSTITUTE(C751," ","&lt;/s&gt;&lt;s&gt;") &amp; "&lt;/s&gt;&lt;/t&gt;", "//s"), _xlfn.SEQUENCE(4))))</f>
        <v>Fire-Boltt India'S No 1</v>
      </c>
      <c r="E751" t="str">
        <f t="shared" si="45"/>
        <v>Ring Bluetooth Calling with SpO2 and 1.7‚Äù Metal Body with Blood Oxygen Monitoring, Continuous Heart Rate, Full Touch and Multiple Watch Faces</v>
      </c>
      <c r="F751" t="s">
        <v>2910</v>
      </c>
      <c r="G751" t="str">
        <f t="shared" si="46"/>
        <v>SmartWatches</v>
      </c>
      <c r="H751" s="7" t="str">
        <f t="array" aca="1" ref="H751" ca="1">_xlfn.TEXTJOIN("", TRUE, IF((ROW(INDIRECT("1:" &amp; LEN(G751)))&gt;1) * (CODE(MID(G751, ROW(INDIRECT("1:" &amp; LEN(G751))), 1))&gt;=65) * (CODE(MID(G751, ROW(INDIRECT("1:" &amp; LEN(G751))), 1))&lt;=90), " " &amp; MID(G751, ROW(INDIRECT("1:" &amp; LEN(G751))), 1), MID(G751, ROW(INDIRECT("1:" &amp; LEN(G751))), 1)))</f>
        <v>Smart Watches</v>
      </c>
      <c r="I751" s="2">
        <v>2499</v>
      </c>
      <c r="J751" s="2">
        <v>9999</v>
      </c>
      <c r="K751" s="1">
        <v>0.75</v>
      </c>
      <c r="L751">
        <v>4.0999999999999996</v>
      </c>
      <c r="M751" s="4">
        <v>42139</v>
      </c>
      <c r="N751" t="s">
        <v>13063</v>
      </c>
      <c r="O751" t="str">
        <f t="shared" si="47"/>
        <v>Fire-Boltt Is India' No 1 Wearable Watch Brand Q122 By Idc Worldwide Quarterly Wearable Device Tracker Q122.Bluetooth Calling Watch„Äë- Fire-Boltt Ring Bluetooth Calling Smart Watch Enables You To Make And Receive Calls Directly From Your Watch Via The Built-In Speaker And Microphone. This Smartwatch Features A Dial Pad, Option To Access Recent Calls &amp; Sync Your Phone‚Äôs Contacts.;|Spo2 &amp; Heart Rate Tracking„Äë - The Smart Watch Tracks Your Real Time Blood Oxygen Spo2 And Has 24*7 Heart Rate Tracking. It Also Has Sleep And Fitness Tracking.; 1.7 Inch Hd Full Touch„Äë - Industry Best Display Of 1.7 Inches Size Full Metal Body With Changeable Strap„Äë - Sleek &amp; Fashionable Metal Body Best Smart Watch. The One-Click Control Mode And Honey Comb Menu Helps You Quickly Navigate Battery Life„Äë- The Watch Can Work For 24 Hours With Bluetooth Calling ( Normal Usage )*, 8 Days Without Bluetooth Calling. System Requirements: Bluetooth Version 5.0 And Above. Ios 7.0 And Above, Android Version 4.4 And Above.|Music Experience On The Go„Äë - Equipped With An Inbuilt Speaker, This Smartwatch Lets You Play Your Favourite Tracks On The Watch Without Having To Take Out Your Phone.|Multiple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v>
      </c>
      <c r="P751" t="s">
        <v>6077</v>
      </c>
      <c r="Q751" t="s">
        <v>6078</v>
      </c>
      <c r="R751" t="s">
        <v>6079</v>
      </c>
      <c r="S751" t="s">
        <v>6080</v>
      </c>
      <c r="T751" t="s">
        <v>6081</v>
      </c>
      <c r="U751" t="s">
        <v>6082</v>
      </c>
      <c r="V751" t="s">
        <v>6083</v>
      </c>
    </row>
    <row r="752" spans="1:22" x14ac:dyDescent="0.25">
      <c r="A752" t="s">
        <v>6084</v>
      </c>
      <c r="B752" t="s">
        <v>6085</v>
      </c>
      <c r="C752" t="str">
        <f t="shared" si="44"/>
        <v>Eveready Red 1012 AAA Batteries - Pack of 10</v>
      </c>
      <c r="D752" t="str" cm="1">
        <f t="array" ref="D752">PROPER(_xlfn.TEXTJOIN(" ", TRUE, INDEX(_xlfn.FILTERXML("&lt;t&gt;&lt;s&gt;" &amp; SUBSTITUTE(C752," ","&lt;/s&gt;&lt;s&gt;") &amp; "&lt;/s&gt;&lt;/t&gt;", "//s"), _xlfn.SEQUENCE(4))))</f>
        <v>Eveready Red 1012 Aaa</v>
      </c>
      <c r="E752" t="str">
        <f t="shared" si="45"/>
        <v>Pack of 10</v>
      </c>
      <c r="F752" t="s">
        <v>4979</v>
      </c>
      <c r="G752" t="str">
        <f t="shared" si="46"/>
        <v>DisposableBatteries</v>
      </c>
      <c r="H752" s="7" t="str">
        <f t="array" aca="1" ref="H752" ca="1">_xlfn.TEXTJOIN("", TRUE, IF((ROW(INDIRECT("1:" &amp; LEN(G752)))&gt;1) * (CODE(MID(G752, ROW(INDIRECT("1:" &amp; LEN(G752))), 1))&gt;=65) * (CODE(MID(G752, ROW(INDIRECT("1:" &amp; LEN(G752))), 1))&lt;=90), " " &amp; MID(G752, ROW(INDIRECT("1:" &amp; LEN(G752))), 1), MID(G752, ROW(INDIRECT("1:" &amp; LEN(G752))), 1)))</f>
        <v>Disposable Batteries</v>
      </c>
      <c r="I752">
        <v>159</v>
      </c>
      <c r="J752">
        <v>180</v>
      </c>
      <c r="K752" s="1">
        <v>0.12</v>
      </c>
      <c r="L752">
        <v>4.3</v>
      </c>
      <c r="M752" s="4">
        <v>989</v>
      </c>
      <c r="N752" t="s">
        <v>6086</v>
      </c>
      <c r="O752" t="str">
        <f t="shared" si="47"/>
        <v>Think Battery - Think Eveready - Eveready Red 1012 Aaa Batteries Are The No. 1 Choice To Power Your Devices|Trusted By Millions - Dependable Performance From India'S No. 1 Battery Brand</v>
      </c>
      <c r="P752" t="s">
        <v>6087</v>
      </c>
      <c r="Q752" t="s">
        <v>6088</v>
      </c>
      <c r="R752" t="s">
        <v>6089</v>
      </c>
      <c r="S752" t="s">
        <v>6090</v>
      </c>
      <c r="T752" t="s">
        <v>6091</v>
      </c>
      <c r="U752" t="s">
        <v>6092</v>
      </c>
      <c r="V752" t="s">
        <v>6093</v>
      </c>
    </row>
    <row r="753" spans="1:22" x14ac:dyDescent="0.25">
      <c r="A753" t="s">
        <v>6094</v>
      </c>
      <c r="B753" t="s">
        <v>6095</v>
      </c>
      <c r="C753" t="str">
        <f t="shared" si="44"/>
        <v>SanDisk Extreme microSD UHS I Card 128GB for 4K Video on Smartphones,Action Cams 190MB s Read,90MB s Write</v>
      </c>
      <c r="D753" t="str" cm="1">
        <f t="array" ref="D753">PROPER(_xlfn.TEXTJOIN(" ", TRUE, INDEX(_xlfn.FILTERXML("&lt;t&gt;&lt;s&gt;" &amp; SUBSTITUTE(C753," ","&lt;/s&gt;&lt;s&gt;") &amp; "&lt;/s&gt;&lt;/t&gt;", "//s"), _xlfn.SEQUENCE(4))))</f>
        <v>Sandisk Extreme Microsd Uhs</v>
      </c>
      <c r="E753" t="str">
        <f t="shared" si="45"/>
        <v>128GB for 4K Video on Smartphones,Action Cams 190MB s Read,90MB s Write</v>
      </c>
      <c r="F753" t="s">
        <v>2983</v>
      </c>
      <c r="G753" t="str">
        <f t="shared" si="46"/>
        <v>MicroSD</v>
      </c>
      <c r="H753" s="7" t="str">
        <f t="array" aca="1" ref="H753" ca="1">_xlfn.TEXTJOIN("", TRUE, IF((ROW(INDIRECT("1:" &amp; LEN(G753)))&gt;1) * (CODE(MID(G753, ROW(INDIRECT("1:" &amp; LEN(G753))), 1))&gt;=65) * (CODE(MID(G753, ROW(INDIRECT("1:" &amp; LEN(G753))), 1))&lt;=90), " " &amp; MID(G753, ROW(INDIRECT("1:" &amp; LEN(G753))), 1), MID(G753, ROW(INDIRECT("1:" &amp; LEN(G753))), 1)))</f>
        <v>Micro S D</v>
      </c>
      <c r="I753" s="2">
        <v>1329</v>
      </c>
      <c r="J753" s="2">
        <v>2900</v>
      </c>
      <c r="K753" s="1">
        <v>0.54</v>
      </c>
      <c r="L753">
        <v>4.5</v>
      </c>
      <c r="M753" s="4">
        <v>19624</v>
      </c>
      <c r="N753" t="s">
        <v>6096</v>
      </c>
      <c r="O753" t="str">
        <f t="shared" si="47"/>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v>
      </c>
      <c r="P753" t="s">
        <v>6097</v>
      </c>
      <c r="Q753" t="s">
        <v>6098</v>
      </c>
      <c r="R753" t="s">
        <v>6099</v>
      </c>
      <c r="S753" t="s">
        <v>6100</v>
      </c>
      <c r="T753" t="s">
        <v>6101</v>
      </c>
      <c r="U753" t="s">
        <v>6102</v>
      </c>
      <c r="V753" t="s">
        <v>6103</v>
      </c>
    </row>
    <row r="754" spans="1:22" x14ac:dyDescent="0.25">
      <c r="A754" t="s">
        <v>6104</v>
      </c>
      <c r="B754" t="s">
        <v>6105</v>
      </c>
      <c r="C754" t="str">
        <f t="shared" si="44"/>
        <v>Portronics MPORT 31C 4-in-1 USB Hub (Type C to 4 USB-A Ports) with Fast Data Transfer</v>
      </c>
      <c r="D754" t="str" cm="1">
        <f t="array" ref="D754">PROPER(_xlfn.TEXTJOIN(" ", TRUE, INDEX(_xlfn.FILTERXML("&lt;t&gt;&lt;s&gt;" &amp; SUBSTITUTE(C754," ","&lt;/s&gt;&lt;s&gt;") &amp; "&lt;/s&gt;&lt;/t&gt;", "//s"), _xlfn.SEQUENCE(4))))</f>
        <v>Portronics Mport 31C 4-In-1</v>
      </c>
      <c r="E754" t="str">
        <f t="shared" si="45"/>
        <v>(Type C to 4 USB-A Ports) with Fast Data Transfer</v>
      </c>
      <c r="F754" t="s">
        <v>6030</v>
      </c>
      <c r="G754" t="str">
        <f t="shared" si="46"/>
        <v>USBHubs</v>
      </c>
      <c r="H754" s="7" t="str">
        <f t="array" aca="1" ref="H754" ca="1">_xlfn.TEXTJOIN("", TRUE, IF((ROW(INDIRECT("1:" &amp; LEN(G754)))&gt;1) * (CODE(MID(G754, ROW(INDIRECT("1:" &amp; LEN(G754))), 1))&gt;=65) * (CODE(MID(G754, ROW(INDIRECT("1:" &amp; LEN(G754))), 1))&lt;=90), " " &amp; MID(G754, ROW(INDIRECT("1:" &amp; LEN(G754))), 1), MID(G754, ROW(INDIRECT("1:" &amp; LEN(G754))), 1)))</f>
        <v>U S B Hubs</v>
      </c>
      <c r="I754">
        <v>570</v>
      </c>
      <c r="J754">
        <v>999</v>
      </c>
      <c r="K754" s="1">
        <v>0.43</v>
      </c>
      <c r="L754">
        <v>4.2</v>
      </c>
      <c r="M754" s="4">
        <v>3201</v>
      </c>
      <c r="N754" t="s">
        <v>6106</v>
      </c>
      <c r="O754" t="str">
        <f t="shared" si="47"/>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v>
      </c>
      <c r="P754" t="s">
        <v>6107</v>
      </c>
      <c r="Q754" t="s">
        <v>6108</v>
      </c>
      <c r="R754" t="s">
        <v>6109</v>
      </c>
      <c r="S754" t="s">
        <v>6110</v>
      </c>
      <c r="T754" t="s">
        <v>12944</v>
      </c>
      <c r="U754" t="s">
        <v>6111</v>
      </c>
      <c r="V754" t="s">
        <v>6112</v>
      </c>
    </row>
    <row r="755" spans="1:22" x14ac:dyDescent="0.25">
      <c r="A755" t="s">
        <v>6113</v>
      </c>
      <c r="B755" t="s">
        <v>6114</v>
      </c>
      <c r="C755" t="str">
        <f t="shared" si="44"/>
        <v>Infinity (JBL Fuze Pint, Wireless Ultra Portable Mini Speaker with Mic, Deep Bass, Dual Equalizer, Bluetooth 5.0 with Voice Assistant Support for Mobiles (Black)</v>
      </c>
      <c r="D755" t="str" cm="1">
        <f t="array" ref="D755">PROPER(_xlfn.TEXTJOIN(" ", TRUE, INDEX(_xlfn.FILTERXML("&lt;t&gt;&lt;s&gt;" &amp; SUBSTITUTE(C755," ","&lt;/s&gt;&lt;s&gt;") &amp; "&lt;/s&gt;&lt;/t&gt;", "//s"), _xlfn.SEQUENCE(4))))</f>
        <v>Infinity (Jbl Fuze Pint,</v>
      </c>
      <c r="E755" t="str">
        <f t="shared" si="45"/>
        <v>Portable Mini Speaker with Mic, Deep Bass, Dual Equalizer, Bluetooth 5.0 with Voice Assistant Support for Mobiles (Black)</v>
      </c>
      <c r="F755" t="s">
        <v>6115</v>
      </c>
      <c r="G755" t="str">
        <f t="shared" si="46"/>
        <v>OutdoorSpeakers</v>
      </c>
      <c r="H755" s="7" t="str">
        <f t="array" aca="1" ref="H755" ca="1">_xlfn.TEXTJOIN("", TRUE, IF((ROW(INDIRECT("1:" &amp; LEN(G755)))&gt;1) * (CODE(MID(G755, ROW(INDIRECT("1:" &amp; LEN(G755))), 1))&gt;=65) * (CODE(MID(G755, ROW(INDIRECT("1:" &amp; LEN(G755))), 1))&lt;=90), " " &amp; MID(G755, ROW(INDIRECT("1:" &amp; LEN(G755))), 1), MID(G755, ROW(INDIRECT("1:" &amp; LEN(G755))), 1)))</f>
        <v>Outdoor Speakers</v>
      </c>
      <c r="I755">
        <v>899</v>
      </c>
      <c r="J755" s="2">
        <v>1999</v>
      </c>
      <c r="K755" s="1">
        <v>0.55000000000000004</v>
      </c>
      <c r="L755">
        <v>4.0999999999999996</v>
      </c>
      <c r="M755" s="4">
        <v>30469</v>
      </c>
      <c r="N755" t="s">
        <v>6116</v>
      </c>
      <c r="O755" t="str">
        <f t="shared" si="47"/>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v>
      </c>
      <c r="P755" t="s">
        <v>6117</v>
      </c>
      <c r="Q755" t="s">
        <v>6118</v>
      </c>
      <c r="R755" t="s">
        <v>6119</v>
      </c>
      <c r="S755" t="s">
        <v>6120</v>
      </c>
      <c r="T755" t="s">
        <v>6121</v>
      </c>
      <c r="U755" t="s">
        <v>6122</v>
      </c>
      <c r="V755" t="s">
        <v>6123</v>
      </c>
    </row>
    <row r="756" spans="1:22" x14ac:dyDescent="0.25">
      <c r="A756" t="s">
        <v>6124</v>
      </c>
      <c r="B756" t="s">
        <v>6125</v>
      </c>
      <c r="C756" t="str">
        <f t="shared" si="44"/>
        <v>AirCase Protective Laptop Bag Sleeve fits Upto 13.3" Laptop MacBook, Wrinkle Free, Padded, Waterproof Light Neoprene case Cover Pouch, for Men and Women, Black- 6 Months Warranty</v>
      </c>
      <c r="D756" t="str" cm="1">
        <f t="array" ref="D756">PROPER(_xlfn.TEXTJOIN(" ", TRUE, INDEX(_xlfn.FILTERXML("&lt;t&gt;&lt;s&gt;" &amp; SUBSTITUTE(C756," ","&lt;/s&gt;&lt;s&gt;") &amp; "&lt;/s&gt;&lt;/t&gt;", "//s"), _xlfn.SEQUENCE(4))))</f>
        <v>Aircase Protective Laptop Bag</v>
      </c>
      <c r="E756" t="str">
        <f t="shared" si="45"/>
        <v>Upto 13.3" Laptop MacBook, Wrinkle Free, Padded, Waterproof Light Neoprene case Cover Pouch, for Men and Women, Black- 6 Months Warranty</v>
      </c>
      <c r="F756" t="s">
        <v>6126</v>
      </c>
      <c r="G756" t="str">
        <f t="shared" si="46"/>
        <v>LaptopSleeves&amp;Slipcases</v>
      </c>
      <c r="H756" s="7" t="str">
        <f t="array" aca="1" ref="H756" ca="1">_xlfn.TEXTJOIN("", TRUE, IF((ROW(INDIRECT("1:" &amp; LEN(G756)))&gt;1) * (CODE(MID(G756, ROW(INDIRECT("1:" &amp; LEN(G756))), 1))&gt;=65) * (CODE(MID(G756, ROW(INDIRECT("1:" &amp; LEN(G756))), 1))&lt;=90), " " &amp; MID(G756, ROW(INDIRECT("1:" &amp; LEN(G756))), 1), MID(G756, ROW(INDIRECT("1:" &amp; LEN(G756))), 1)))</f>
        <v>Laptop Sleeves&amp; Slipcases</v>
      </c>
      <c r="I756">
        <v>449</v>
      </c>
      <c r="J756">
        <v>999</v>
      </c>
      <c r="K756" s="1">
        <v>0.55000000000000004</v>
      </c>
      <c r="L756">
        <v>4.4000000000000004</v>
      </c>
      <c r="M756" s="4">
        <v>9940</v>
      </c>
      <c r="N756" t="s">
        <v>6127</v>
      </c>
      <c r="O756" t="str">
        <f t="shared" si="47"/>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v>
      </c>
      <c r="P756" t="s">
        <v>6128</v>
      </c>
      <c r="Q756" t="s">
        <v>6129</v>
      </c>
      <c r="R756" t="s">
        <v>6130</v>
      </c>
      <c r="S756" t="s">
        <v>6131</v>
      </c>
      <c r="T756" t="s">
        <v>6132</v>
      </c>
      <c r="U756" t="s">
        <v>6133</v>
      </c>
      <c r="V756" t="s">
        <v>6134</v>
      </c>
    </row>
    <row r="757" spans="1:22" x14ac:dyDescent="0.25">
      <c r="A757" t="s">
        <v>6135</v>
      </c>
      <c r="B757" t="s">
        <v>6136</v>
      </c>
      <c r="C757" t="str">
        <f t="shared" si="44"/>
        <v>Brand Conquer 6 in 1 with OTG, SD Card Reader, USB Type C, USB 3.0 and Micro USB, for Memory Card | Portable Card Reader | Compatible with TF, SD, Micro SD, SDHC, SDXC, MMC, RS-MMC, Micro SDXC</v>
      </c>
      <c r="D757" t="str" cm="1">
        <f t="array" ref="D757">PROPER(_xlfn.TEXTJOIN(" ", TRUE, INDEX(_xlfn.FILTERXML("&lt;t&gt;&lt;s&gt;" &amp; SUBSTITUTE(C757," ","&lt;/s&gt;&lt;s&gt;") &amp; "&lt;/s&gt;&lt;/t&gt;", "//s"), _xlfn.SEQUENCE(4))))</f>
        <v>Brand Conquer 6 In</v>
      </c>
      <c r="E757" t="str">
        <f t="shared" si="45"/>
        <v>OTG, SD Card Reader, USB Type C, USB 3.0 and Micro USB, for Memory Card | Portable Card Reader | Compatible with TF, SD, Micro SD, SDHC, SDXC, MMC, RS-MMC, Micro SDXC</v>
      </c>
      <c r="F757" t="s">
        <v>6137</v>
      </c>
      <c r="G757" t="str">
        <f t="shared" si="46"/>
        <v>ExternalMemoryCardReaders</v>
      </c>
      <c r="H757" s="7" t="str">
        <f t="array" aca="1" ref="H757" ca="1">_xlfn.TEXTJOIN("", TRUE, IF((ROW(INDIRECT("1:" &amp; LEN(G757)))&gt;1) * (CODE(MID(G757, ROW(INDIRECT("1:" &amp; LEN(G757))), 1))&gt;=65) * (CODE(MID(G757, ROW(INDIRECT("1:" &amp; LEN(G757))), 1))&lt;=90), " " &amp; MID(G757, ROW(INDIRECT("1:" &amp; LEN(G757))), 1), MID(G757, ROW(INDIRECT("1:" &amp; LEN(G757))), 1)))</f>
        <v>External Memory Card Readers</v>
      </c>
      <c r="I757">
        <v>549</v>
      </c>
      <c r="J757">
        <v>999</v>
      </c>
      <c r="K757" s="1">
        <v>0.45</v>
      </c>
      <c r="L757">
        <v>4.3</v>
      </c>
      <c r="M757" s="4">
        <v>7758</v>
      </c>
      <c r="N757" t="s">
        <v>6138</v>
      </c>
      <c r="O757" t="str">
        <f t="shared" si="47"/>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v>
      </c>
      <c r="P757" t="s">
        <v>6139</v>
      </c>
      <c r="Q757" t="s">
        <v>6140</v>
      </c>
      <c r="R757" t="s">
        <v>6141</v>
      </c>
      <c r="S757" t="s">
        <v>6142</v>
      </c>
      <c r="T757" t="s">
        <v>6143</v>
      </c>
      <c r="U757" t="s">
        <v>6144</v>
      </c>
      <c r="V757" t="s">
        <v>6145</v>
      </c>
    </row>
    <row r="758" spans="1:22" x14ac:dyDescent="0.25">
      <c r="A758" t="s">
        <v>6146</v>
      </c>
      <c r="B758" t="s">
        <v>6147</v>
      </c>
      <c r="C758" t="str">
        <f t="shared" si="44"/>
        <v>TP-Link AC750 Dual Band Wireless Cable Router, 4 10 100 LAN + 10 100 WAN Ports, Support Guest Network and Parental Control, 750Mbps Speed Wi-Fi, 3 Antennas (Archer C20) Blue, 2.4 GHz</v>
      </c>
      <c r="D758" t="str" cm="1">
        <f t="array" ref="D758">PROPER(_xlfn.TEXTJOIN(" ", TRUE, INDEX(_xlfn.FILTERXML("&lt;t&gt;&lt;s&gt;" &amp; SUBSTITUTE(C758," ","&lt;/s&gt;&lt;s&gt;") &amp; "&lt;/s&gt;&lt;/t&gt;", "//s"), _xlfn.SEQUENCE(4))))</f>
        <v>Tp-Link Ac750 Dual Band</v>
      </c>
      <c r="E758" t="str">
        <f t="shared" si="45"/>
        <v>Router, 4 10 100 LAN + 10 100 WAN Ports, Support Guest Network and Parental Control, 750Mbps Speed Wi-Fi, 3 Antennas (Archer C20) Blue, 2.4 GHz</v>
      </c>
      <c r="F758" t="s">
        <v>5374</v>
      </c>
      <c r="G758" t="str">
        <f t="shared" si="46"/>
        <v>Routers</v>
      </c>
      <c r="H758" s="7" t="str">
        <f t="array" aca="1" ref="H758" ca="1">_xlfn.TEXTJOIN("", TRUE, IF((ROW(INDIRECT("1:" &amp; LEN(G758)))&gt;1) * (CODE(MID(G758, ROW(INDIRECT("1:" &amp; LEN(G758))), 1))&gt;=65) * (CODE(MID(G758, ROW(INDIRECT("1:" &amp; LEN(G758))), 1))&lt;=90), " " &amp; MID(G758, ROW(INDIRECT("1:" &amp; LEN(G758))), 1), MID(G758, ROW(INDIRECT("1:" &amp; LEN(G758))), 1)))</f>
        <v>Routers</v>
      </c>
      <c r="I758" s="2">
        <v>1529</v>
      </c>
      <c r="J758" s="2">
        <v>2399</v>
      </c>
      <c r="K758" s="1">
        <v>0.36</v>
      </c>
      <c r="L758">
        <v>4.3</v>
      </c>
      <c r="M758" s="4">
        <v>68409</v>
      </c>
      <c r="N758" t="s">
        <v>6148</v>
      </c>
      <c r="O758" t="str">
        <f t="shared" si="47"/>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v>
      </c>
      <c r="P758" t="s">
        <v>6149</v>
      </c>
      <c r="Q758" t="s">
        <v>6150</v>
      </c>
      <c r="R758" t="s">
        <v>6151</v>
      </c>
      <c r="S758" t="s">
        <v>6152</v>
      </c>
      <c r="T758" t="s">
        <v>6153</v>
      </c>
      <c r="U758" t="s">
        <v>6154</v>
      </c>
      <c r="V758" t="s">
        <v>6155</v>
      </c>
    </row>
    <row r="759" spans="1:22" x14ac:dyDescent="0.25">
      <c r="A759" t="s">
        <v>6156</v>
      </c>
      <c r="B759" t="s">
        <v>6157</v>
      </c>
      <c r="C759" t="str">
        <f t="shared" si="44"/>
        <v>Parker Quink Ink Bottle, Blue</v>
      </c>
      <c r="D759" t="str" cm="1">
        <f t="array" ref="D759">PROPER(_xlfn.TEXTJOIN(" ", TRUE, INDEX(_xlfn.FILTERXML("&lt;t&gt;&lt;s&gt;" &amp; SUBSTITUTE(C759," ","&lt;/s&gt;&lt;s&gt;") &amp; "&lt;/s&gt;&lt;/t&gt;", "//s"), _xlfn.SEQUENCE(4))))</f>
        <v>Parker Quink Ink Bottle,</v>
      </c>
      <c r="E759" t="str">
        <f t="shared" si="45"/>
        <v/>
      </c>
      <c r="F759" t="s">
        <v>6158</v>
      </c>
      <c r="G759" t="str">
        <f t="shared" si="46"/>
        <v>BottledInk</v>
      </c>
      <c r="H759" s="7" t="str">
        <f t="array" aca="1" ref="H759" ca="1">_xlfn.TEXTJOIN("", TRUE, IF((ROW(INDIRECT("1:" &amp; LEN(G759)))&gt;1) * (CODE(MID(G759, ROW(INDIRECT("1:" &amp; LEN(G759))), 1))&gt;=65) * (CODE(MID(G759, ROW(INDIRECT("1:" &amp; LEN(G759))), 1))&lt;=90), " " &amp; MID(G759, ROW(INDIRECT("1:" &amp; LEN(G759))), 1), MID(G759, ROW(INDIRECT("1:" &amp; LEN(G759))), 1)))</f>
        <v>Bottled Ink</v>
      </c>
      <c r="I759">
        <v>100</v>
      </c>
      <c r="J759">
        <v>100</v>
      </c>
      <c r="K759" s="1">
        <v>0</v>
      </c>
      <c r="L759">
        <v>4.3</v>
      </c>
      <c r="M759" s="4">
        <v>3095</v>
      </c>
      <c r="N759" t="s">
        <v>6159</v>
      </c>
      <c r="O759" t="str">
        <f t="shared" si="47"/>
        <v>Blue Colour Is Washable In Nature.|30Ml Bottle|High Quality Ink</v>
      </c>
      <c r="P759" t="s">
        <v>6160</v>
      </c>
      <c r="Q759" t="s">
        <v>6161</v>
      </c>
      <c r="R759" t="s">
        <v>6162</v>
      </c>
      <c r="S759" t="s">
        <v>6163</v>
      </c>
      <c r="T759" t="s">
        <v>6164</v>
      </c>
      <c r="U759" t="s">
        <v>6165</v>
      </c>
      <c r="V759" t="s">
        <v>6166</v>
      </c>
    </row>
    <row r="760" spans="1:22" x14ac:dyDescent="0.25">
      <c r="A760" t="s">
        <v>6167</v>
      </c>
      <c r="B760" t="s">
        <v>6168</v>
      </c>
      <c r="C760" t="str">
        <f t="shared" si="44"/>
        <v>STRIFF Laptop Stand Adjustable Laptop Computer Stand Multi-Angle Stand Phone Stand Portable Foldable Laptop Riser Notebook Holder Stand Compatible for 9 to 15.6‚Äù Laptops Black(Black)</v>
      </c>
      <c r="D760" t="str" cm="1">
        <f t="array" ref="D760">PROPER(_xlfn.TEXTJOIN(" ", TRUE, INDEX(_xlfn.FILTERXML("&lt;t&gt;&lt;s&gt;" &amp; SUBSTITUTE(C760," ","&lt;/s&gt;&lt;s&gt;") &amp; "&lt;/s&gt;&lt;/t&gt;", "//s"), _xlfn.SEQUENCE(4))))</f>
        <v>Striff Laptop Stand Adjustable</v>
      </c>
      <c r="E760" t="str">
        <f t="shared" si="45"/>
        <v>Stand Multi-Angle Stand Phone Stand Portable Foldable Laptop Riser Notebook Holder Stand Compatible for 9 to 15.6‚Äù Laptops Black(Black)</v>
      </c>
      <c r="F760" t="s">
        <v>4833</v>
      </c>
      <c r="G760" t="str">
        <f t="shared" si="46"/>
        <v>NotebookComputerStands</v>
      </c>
      <c r="H760" s="7" t="str">
        <f t="array" aca="1" ref="H760" ca="1">_xlfn.TEXTJOIN("", TRUE, IF((ROW(INDIRECT("1:" &amp; LEN(G760)))&gt;1) * (CODE(MID(G760, ROW(INDIRECT("1:" &amp; LEN(G760))), 1))&gt;=65) * (CODE(MID(G760, ROW(INDIRECT("1:" &amp; LEN(G760))), 1))&lt;=90), " " &amp; MID(G760, ROW(INDIRECT("1:" &amp; LEN(G760))), 1), MID(G760, ROW(INDIRECT("1:" &amp; LEN(G760))), 1)))</f>
        <v>Notebook Computer Stands</v>
      </c>
      <c r="I760">
        <v>299</v>
      </c>
      <c r="J760" s="2">
        <v>1499</v>
      </c>
      <c r="K760" s="1">
        <v>0.8</v>
      </c>
      <c r="L760">
        <v>4.2</v>
      </c>
      <c r="M760" s="4">
        <v>903</v>
      </c>
      <c r="N760" t="s">
        <v>6169</v>
      </c>
      <c r="O760" t="str">
        <f t="shared" si="47"/>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v>
      </c>
      <c r="P760" t="s">
        <v>6170</v>
      </c>
      <c r="Q760" t="s">
        <v>6171</v>
      </c>
      <c r="R760" t="s">
        <v>6172</v>
      </c>
      <c r="S760" t="s">
        <v>6173</v>
      </c>
      <c r="T760" t="s">
        <v>6174</v>
      </c>
      <c r="U760" t="s">
        <v>6175</v>
      </c>
      <c r="V760" t="s">
        <v>6176</v>
      </c>
    </row>
    <row r="761" spans="1:22" x14ac:dyDescent="0.25">
      <c r="A761" t="s">
        <v>6177</v>
      </c>
      <c r="B761" t="s">
        <v>6178</v>
      </c>
      <c r="C761" t="str">
        <f t="shared" si="44"/>
        <v>Logitech MK215 Wireless Keyboard and Mouse Combo for Windows, 2.4 GHz Wireless, Compact Design, 2-Year Battery Life(Keyboard),5 Month Battery Life(Mouse) PC Laptop- Black</v>
      </c>
      <c r="D761" t="str" cm="1">
        <f t="array" ref="D761">PROPER(_xlfn.TEXTJOIN(" ", TRUE, INDEX(_xlfn.FILTERXML("&lt;t&gt;&lt;s&gt;" &amp; SUBSTITUTE(C761," ","&lt;/s&gt;&lt;s&gt;") &amp; "&lt;/s&gt;&lt;/t&gt;", "//s"), _xlfn.SEQUENCE(4))))</f>
        <v>Logitech Mk215 Wireless Keyboard</v>
      </c>
      <c r="E761" t="str">
        <f t="shared" si="45"/>
        <v>Combo for Windows, 2.4 GHz Wireless, Compact Design, 2-Year Battery Life(Keyboard),5 Month Battery Life(Mouse) PC Laptop- Black</v>
      </c>
      <c r="F761" t="s">
        <v>5034</v>
      </c>
      <c r="G761" t="str">
        <f t="shared" si="46"/>
        <v>Keyboard&amp;MouseSets</v>
      </c>
      <c r="H761" s="7" t="str">
        <f t="array" aca="1" ref="H761" ca="1">_xlfn.TEXTJOIN("", TRUE, IF((ROW(INDIRECT("1:" &amp; LEN(G761)))&gt;1) * (CODE(MID(G761, ROW(INDIRECT("1:" &amp; LEN(G761))), 1))&gt;=65) * (CODE(MID(G761, ROW(INDIRECT("1:" &amp; LEN(G761))), 1))&lt;=90), " " &amp; MID(G761, ROW(INDIRECT("1:" &amp; LEN(G761))), 1), MID(G761, ROW(INDIRECT("1:" &amp; LEN(G761))), 1)))</f>
        <v>Keyboard&amp; Mouse Sets</v>
      </c>
      <c r="I761" s="2">
        <v>1295</v>
      </c>
      <c r="J761" s="2">
        <v>1795</v>
      </c>
      <c r="K761" s="1">
        <v>0.28000000000000003</v>
      </c>
      <c r="L761">
        <v>4.0999999999999996</v>
      </c>
      <c r="M761" s="4">
        <v>25771</v>
      </c>
      <c r="N761" t="s">
        <v>6179</v>
      </c>
      <c r="O761" t="str">
        <f t="shared" si="47"/>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v>
      </c>
      <c r="P761" t="s">
        <v>6180</v>
      </c>
      <c r="Q761" t="s">
        <v>6181</v>
      </c>
      <c r="R761" t="s">
        <v>6182</v>
      </c>
      <c r="S761" t="s">
        <v>6183</v>
      </c>
      <c r="T761" t="s">
        <v>6184</v>
      </c>
      <c r="U761" t="s">
        <v>6185</v>
      </c>
      <c r="V761" t="s">
        <v>6186</v>
      </c>
    </row>
    <row r="762" spans="1:22" x14ac:dyDescent="0.25">
      <c r="A762" t="s">
        <v>6187</v>
      </c>
      <c r="B762" t="s">
        <v>6188</v>
      </c>
      <c r="C762" t="str">
        <f t="shared" si="44"/>
        <v>boAt Bassheads 225 in Ear Wired Earphones with Mic(Blue)</v>
      </c>
      <c r="D762" t="str" cm="1">
        <f t="array" ref="D762">PROPER(_xlfn.TEXTJOIN(" ", TRUE, INDEX(_xlfn.FILTERXML("&lt;t&gt;&lt;s&gt;" &amp; SUBSTITUTE(C762," ","&lt;/s&gt;&lt;s&gt;") &amp; "&lt;/s&gt;&lt;/t&gt;", "//s"), _xlfn.SEQUENCE(4))))</f>
        <v>Boat Bassheads 225 In</v>
      </c>
      <c r="E762" t="str">
        <f t="shared" si="45"/>
        <v>Earphones with Mic(Blue)</v>
      </c>
      <c r="F762" t="s">
        <v>3025</v>
      </c>
      <c r="G762" t="str">
        <f t="shared" si="46"/>
        <v>In-Ear</v>
      </c>
      <c r="H762" s="7" t="str">
        <f t="array" aca="1" ref="H762" ca="1">_xlfn.TEXTJOIN("", TRUE, IF((ROW(INDIRECT("1:" &amp; LEN(G762)))&gt;1) * (CODE(MID(G762, ROW(INDIRECT("1:" &amp; LEN(G762))), 1))&gt;=65) * (CODE(MID(G762, ROW(INDIRECT("1:" &amp; LEN(G762))), 1))&lt;=90), " " &amp; MID(G762, ROW(INDIRECT("1:" &amp; LEN(G762))), 1), MID(G762, ROW(INDIRECT("1:" &amp; LEN(G762))), 1)))</f>
        <v>In- Ear</v>
      </c>
      <c r="I762">
        <v>699</v>
      </c>
      <c r="J762">
        <v>999</v>
      </c>
      <c r="K762" s="1">
        <v>0.3</v>
      </c>
      <c r="L762">
        <v>4.0999999999999996</v>
      </c>
      <c r="M762" s="4">
        <v>273189</v>
      </c>
      <c r="N762" t="s">
        <v>6189</v>
      </c>
      <c r="O762" t="str">
        <f t="shared" si="47"/>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v>
      </c>
      <c r="P762" t="s">
        <v>6190</v>
      </c>
      <c r="Q762" t="s">
        <v>6191</v>
      </c>
      <c r="R762" t="s">
        <v>6192</v>
      </c>
      <c r="S762" t="s">
        <v>6193</v>
      </c>
      <c r="T762" t="s">
        <v>6194</v>
      </c>
      <c r="U762" t="s">
        <v>6195</v>
      </c>
      <c r="V762" t="s">
        <v>6196</v>
      </c>
    </row>
    <row r="763" spans="1:22" x14ac:dyDescent="0.25">
      <c r="A763" t="s">
        <v>6197</v>
      </c>
      <c r="B763" t="s">
        <v>6198</v>
      </c>
      <c r="C763" t="str">
        <f t="shared" si="44"/>
        <v>Luxor 5 Subject Single Ruled Notebook - A4, 70 GSM, 300 pages</v>
      </c>
      <c r="D763" t="str" cm="1">
        <f t="array" ref="D763">PROPER(_xlfn.TEXTJOIN(" ", TRUE, INDEX(_xlfn.FILTERXML("&lt;t&gt;&lt;s&gt;" &amp; SUBSTITUTE(C763," ","&lt;/s&gt;&lt;s&gt;") &amp; "&lt;/s&gt;&lt;/t&gt;", "//s"), _xlfn.SEQUENCE(4))))</f>
        <v>Luxor 5 Subject Single</v>
      </c>
      <c r="E763" t="str">
        <f t="shared" si="45"/>
        <v>- A4, 70 GSM, 300 pages</v>
      </c>
      <c r="F763" t="s">
        <v>6199</v>
      </c>
      <c r="G763" t="str">
        <f t="shared" si="46"/>
        <v>CompositionNotebooks</v>
      </c>
      <c r="H763" s="7" t="str">
        <f t="array" aca="1" ref="H763" ca="1">_xlfn.TEXTJOIN("", TRUE, IF((ROW(INDIRECT("1:" &amp; LEN(G763)))&gt;1) * (CODE(MID(G763, ROW(INDIRECT("1:" &amp; LEN(G763))), 1))&gt;=65) * (CODE(MID(G763, ROW(INDIRECT("1:" &amp; LEN(G763))), 1))&lt;=90), " " &amp; MID(G763, ROW(INDIRECT("1:" &amp; LEN(G763))), 1), MID(G763, ROW(INDIRECT("1:" &amp; LEN(G763))), 1)))</f>
        <v>Composition Notebooks</v>
      </c>
      <c r="I763">
        <v>252</v>
      </c>
      <c r="J763">
        <v>315</v>
      </c>
      <c r="K763" s="1">
        <v>0.2</v>
      </c>
      <c r="L763">
        <v>4.5</v>
      </c>
      <c r="M763" s="4">
        <v>3785</v>
      </c>
      <c r="N763" t="s">
        <v>6200</v>
      </c>
      <c r="O763" t="str">
        <f t="shared" si="47"/>
        <v>Twin Wiro Binding|Paper Color: White|Paper Density: 70 Gsm|No Of Pages 300</v>
      </c>
      <c r="P763" t="s">
        <v>6201</v>
      </c>
      <c r="Q763" t="s">
        <v>6202</v>
      </c>
      <c r="R763" t="s">
        <v>6203</v>
      </c>
      <c r="S763" t="s">
        <v>6204</v>
      </c>
      <c r="T763" t="s">
        <v>6205</v>
      </c>
      <c r="U763" t="s">
        <v>6206</v>
      </c>
      <c r="V763" t="s">
        <v>6207</v>
      </c>
    </row>
    <row r="764" spans="1:22" x14ac:dyDescent="0.25">
      <c r="A764" t="s">
        <v>6208</v>
      </c>
      <c r="B764" t="s">
        <v>6209</v>
      </c>
      <c r="C764" t="str">
        <f t="shared" si="44"/>
        <v>Duracell Chhota Power AA Battery Set of 10 Pcs</v>
      </c>
      <c r="D764" t="str" cm="1">
        <f t="array" ref="D764">PROPER(_xlfn.TEXTJOIN(" ", TRUE, INDEX(_xlfn.FILTERXML("&lt;t&gt;&lt;s&gt;" &amp; SUBSTITUTE(C764," ","&lt;/s&gt;&lt;s&gt;") &amp; "&lt;/s&gt;&lt;/t&gt;", "//s"), _xlfn.SEQUENCE(4))))</f>
        <v>Duracell Chhota Power Aa</v>
      </c>
      <c r="E764" t="str">
        <f t="shared" si="45"/>
        <v>of 10 Pcs</v>
      </c>
      <c r="F764" t="s">
        <v>4979</v>
      </c>
      <c r="G764" t="str">
        <f t="shared" si="46"/>
        <v>DisposableBatteries</v>
      </c>
      <c r="H764" s="7" t="str">
        <f t="array" aca="1" ref="H764" ca="1">_xlfn.TEXTJOIN("", TRUE, IF((ROW(INDIRECT("1:" &amp; LEN(G764)))&gt;1) * (CODE(MID(G764, ROW(INDIRECT("1:" &amp; LEN(G764))), 1))&gt;=65) * (CODE(MID(G764, ROW(INDIRECT("1:" &amp; LEN(G764))), 1))&lt;=90), " " &amp; MID(G764, ROW(INDIRECT("1:" &amp; LEN(G764))), 1), MID(G764, ROW(INDIRECT("1:" &amp; LEN(G764))), 1)))</f>
        <v>Disposable Batteries</v>
      </c>
      <c r="I764">
        <v>190</v>
      </c>
      <c r="J764">
        <v>220</v>
      </c>
      <c r="K764" s="1">
        <v>0.14000000000000001</v>
      </c>
      <c r="L764">
        <v>4.4000000000000004</v>
      </c>
      <c r="M764" s="4">
        <v>2866</v>
      </c>
      <c r="N764" t="s">
        <v>6210</v>
      </c>
      <c r="O764" t="str">
        <f t="shared" si="47"/>
        <v>Duracell Aa Chota Power Batteries|Alkaline Lr03/Mn2400|Pack Of 10</v>
      </c>
      <c r="P764" t="s">
        <v>6211</v>
      </c>
      <c r="Q764" t="s">
        <v>6212</v>
      </c>
      <c r="R764" t="s">
        <v>6213</v>
      </c>
      <c r="S764" t="s">
        <v>6214</v>
      </c>
      <c r="T764" t="s">
        <v>6215</v>
      </c>
      <c r="U764" t="s">
        <v>6216</v>
      </c>
      <c r="V764" t="s">
        <v>6217</v>
      </c>
    </row>
    <row r="765" spans="1:22" x14ac:dyDescent="0.25">
      <c r="A765" t="s">
        <v>6218</v>
      </c>
      <c r="B765" t="s">
        <v>6219</v>
      </c>
      <c r="C765" t="str">
        <f t="shared" si="44"/>
        <v>Zebronics Zeb-Transformer Gaming Keyboard and Mouse Combo (USB, Braided Cable)</v>
      </c>
      <c r="D765" t="str" cm="1">
        <f t="array" ref="D765">PROPER(_xlfn.TEXTJOIN(" ", TRUE, INDEX(_xlfn.FILTERXML("&lt;t&gt;&lt;s&gt;" &amp; SUBSTITUTE(C765," ","&lt;/s&gt;&lt;s&gt;") &amp; "&lt;/s&gt;&lt;/t&gt;", "//s"), _xlfn.SEQUENCE(4))))</f>
        <v>Zebronics Zeb-Transformer Gaming Keyboard</v>
      </c>
      <c r="E765" t="str">
        <f t="shared" si="45"/>
        <v>Combo (USB, Braided Cable)</v>
      </c>
      <c r="F765" t="s">
        <v>5034</v>
      </c>
      <c r="G765" t="str">
        <f t="shared" si="46"/>
        <v>Keyboard&amp;MouseSets</v>
      </c>
      <c r="H765" s="7" t="str">
        <f t="array" aca="1" ref="H765" ca="1">_xlfn.TEXTJOIN("", TRUE, IF((ROW(INDIRECT("1:" &amp; LEN(G765)))&gt;1) * (CODE(MID(G765, ROW(INDIRECT("1:" &amp; LEN(G765))), 1))&gt;=65) * (CODE(MID(G765, ROW(INDIRECT("1:" &amp; LEN(G765))), 1))&lt;=90), " " &amp; MID(G765, ROW(INDIRECT("1:" &amp; LEN(G765))), 1), MID(G765, ROW(INDIRECT("1:" &amp; LEN(G765))), 1)))</f>
        <v>Keyboard&amp; Mouse Sets</v>
      </c>
      <c r="I765" s="2">
        <v>1299</v>
      </c>
      <c r="J765" s="2">
        <v>1599</v>
      </c>
      <c r="K765" s="1">
        <v>0.19</v>
      </c>
      <c r="L765">
        <v>4.3</v>
      </c>
      <c r="M765" s="4">
        <v>27223</v>
      </c>
      <c r="N765" t="s">
        <v>6220</v>
      </c>
      <c r="O765" t="str">
        <f t="shared" si="47"/>
        <v>Multicolor Led ( 4 Modes - 3 Light Modes And 1 Off Mode ),Integrated Media Control Windows Key Disable / Enable Function|All Keys Disable / Enable Function, All Keys Disable / Enable Function|2-Steps Stand Design, Laser Keycaps|Aluminum Body, Backlight Led On / Off Function|Braided Cable, High Quality Usb Connector</v>
      </c>
      <c r="P765" t="s">
        <v>6221</v>
      </c>
      <c r="Q765" t="s">
        <v>6222</v>
      </c>
      <c r="R765" t="s">
        <v>6223</v>
      </c>
      <c r="S765" t="s">
        <v>6224</v>
      </c>
      <c r="T765" t="s">
        <v>6225</v>
      </c>
      <c r="U765" t="s">
        <v>6226</v>
      </c>
      <c r="V765" t="s">
        <v>6227</v>
      </c>
    </row>
    <row r="766" spans="1:22" x14ac:dyDescent="0.25">
      <c r="A766" t="s">
        <v>6228</v>
      </c>
      <c r="B766" t="s">
        <v>6229</v>
      </c>
      <c r="C766" t="str">
        <f t="shared" si="44"/>
        <v>SanDisk Ultra 64 GB USB Pen Drives (SDDDC2-064G-I35, Black, Silver)</v>
      </c>
      <c r="D766" t="str" cm="1">
        <f t="array" ref="D766">PROPER(_xlfn.TEXTJOIN(" ", TRUE, INDEX(_xlfn.FILTERXML("&lt;t&gt;&lt;s&gt;" &amp; SUBSTITUTE(C766," ","&lt;/s&gt;&lt;s&gt;") &amp; "&lt;/s&gt;&lt;/t&gt;", "//s"), _xlfn.SEQUENCE(4))))</f>
        <v>Sandisk Ultra 64 Gb</v>
      </c>
      <c r="E766" t="str">
        <f t="shared" si="45"/>
        <v>Drives (SDDDC2-064G-I35, Black, Silver)</v>
      </c>
      <c r="F766" t="s">
        <v>4766</v>
      </c>
      <c r="G766" t="str">
        <f t="shared" si="46"/>
        <v>PenDrives</v>
      </c>
      <c r="H766" s="7" t="str">
        <f t="array" aca="1" ref="H766" ca="1">_xlfn.TEXTJOIN("", TRUE, IF((ROW(INDIRECT("1:" &amp; LEN(G766)))&gt;1) * (CODE(MID(G766, ROW(INDIRECT("1:" &amp; LEN(G766))), 1))&gt;=65) * (CODE(MID(G766, ROW(INDIRECT("1:" &amp; LEN(G766))), 1))&lt;=90), " " &amp; MID(G766, ROW(INDIRECT("1:" &amp; LEN(G766))), 1), MID(G766, ROW(INDIRECT("1:" &amp; LEN(G766))), 1)))</f>
        <v>Pen Drives</v>
      </c>
      <c r="I766">
        <v>729</v>
      </c>
      <c r="J766" s="2">
        <v>1650</v>
      </c>
      <c r="K766" s="1">
        <v>0.56000000000000005</v>
      </c>
      <c r="L766">
        <v>4.3</v>
      </c>
      <c r="M766" s="4">
        <v>82356</v>
      </c>
      <c r="N766" t="s">
        <v>6230</v>
      </c>
      <c r="O766" t="str">
        <f t="shared" si="47"/>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v>
      </c>
      <c r="P766" t="s">
        <v>6231</v>
      </c>
      <c r="Q766" t="s">
        <v>6232</v>
      </c>
      <c r="R766" t="s">
        <v>6233</v>
      </c>
      <c r="S766" t="s">
        <v>6234</v>
      </c>
      <c r="T766" t="s">
        <v>6235</v>
      </c>
      <c r="U766" t="s">
        <v>6236</v>
      </c>
      <c r="V766" t="s">
        <v>6237</v>
      </c>
    </row>
    <row r="767" spans="1:22" x14ac:dyDescent="0.25">
      <c r="A767" t="s">
        <v>6238</v>
      </c>
      <c r="B767" t="s">
        <v>6239</v>
      </c>
      <c r="C767" t="str">
        <f t="shared" si="44"/>
        <v>Parker Classic Gold Gold Trim Ball Pen</v>
      </c>
      <c r="D767" t="str" cm="1">
        <f t="array" ref="D767">PROPER(_xlfn.TEXTJOIN(" ", TRUE, INDEX(_xlfn.FILTERXML("&lt;t&gt;&lt;s&gt;" &amp; SUBSTITUTE(C767," ","&lt;/s&gt;&lt;s&gt;") &amp; "&lt;/s&gt;&lt;/t&gt;", "//s"), _xlfn.SEQUENCE(4))))</f>
        <v>Parker Classic Gold Gold</v>
      </c>
      <c r="E767" t="str">
        <f t="shared" si="45"/>
        <v>Pen</v>
      </c>
      <c r="F767" t="s">
        <v>6240</v>
      </c>
      <c r="G767" t="str">
        <f t="shared" si="46"/>
        <v>RetractableBallpointPens</v>
      </c>
      <c r="H767" s="7" t="str">
        <f t="array" aca="1" ref="H767" ca="1">_xlfn.TEXTJOIN("", TRUE, IF((ROW(INDIRECT("1:" &amp; LEN(G767)))&gt;1) * (CODE(MID(G767, ROW(INDIRECT("1:" &amp; LEN(G767))), 1))&gt;=65) * (CODE(MID(G767, ROW(INDIRECT("1:" &amp; LEN(G767))), 1))&lt;=90), " " &amp; MID(G767, ROW(INDIRECT("1:" &amp; LEN(G767))), 1), MID(G767, ROW(INDIRECT("1:" &amp; LEN(G767))), 1)))</f>
        <v>Retractable Ballpoint Pens</v>
      </c>
      <c r="I767">
        <v>480</v>
      </c>
      <c r="J767">
        <v>600</v>
      </c>
      <c r="K767" s="1">
        <v>0.2</v>
      </c>
      <c r="L767">
        <v>4.3</v>
      </c>
      <c r="M767" s="4">
        <v>5719</v>
      </c>
      <c r="N767" t="s">
        <v>6241</v>
      </c>
      <c r="O767" t="str">
        <f t="shared" si="47"/>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v>
      </c>
      <c r="P767" t="s">
        <v>6242</v>
      </c>
      <c r="Q767" t="s">
        <v>6243</v>
      </c>
      <c r="R767" t="s">
        <v>6244</v>
      </c>
      <c r="S767" t="s">
        <v>6245</v>
      </c>
      <c r="T767" t="s">
        <v>6246</v>
      </c>
      <c r="U767" t="s">
        <v>6247</v>
      </c>
      <c r="V767" t="s">
        <v>6248</v>
      </c>
    </row>
    <row r="768" spans="1:22" x14ac:dyDescent="0.25">
      <c r="A768" t="s">
        <v>4068</v>
      </c>
      <c r="B768" t="s">
        <v>4069</v>
      </c>
      <c r="C768" t="str">
        <f t="shared" si="44"/>
        <v>boAt Flash Edition Smart Watch with Activity Tracker, Multiple Sports Modes, 1.3" Screen, 170+ Watch Faces, Sleep Monitor, Gesture, Camera and Music Control, IP68 and 7 Days Battery Life(Lightning Black)</v>
      </c>
      <c r="D768" t="str" cm="1">
        <f t="array" ref="D768">PROPER(_xlfn.TEXTJOIN(" ", TRUE, INDEX(_xlfn.FILTERXML("&lt;t&gt;&lt;s&gt;" &amp; SUBSTITUTE(C768," ","&lt;/s&gt;&lt;s&gt;") &amp; "&lt;/s&gt;&lt;/t&gt;", "//s"), _xlfn.SEQUENCE(4))))</f>
        <v>Boat Flash Edition Smart</v>
      </c>
      <c r="E768" t="str">
        <f t="shared" si="45"/>
        <v>Activity Tracker, Multiple Sports Modes, 1.3" Screen, 170+ Watch Faces, Sleep Monitor, Gesture, Camera and Music Control, IP68 and 7 Days Battery Life(Lightning Black)</v>
      </c>
      <c r="F768" t="s">
        <v>2910</v>
      </c>
      <c r="G768" t="str">
        <f t="shared" si="46"/>
        <v>SmartWatches</v>
      </c>
      <c r="H768" s="7" t="str">
        <f t="array" aca="1" ref="H768" ca="1">_xlfn.TEXTJOIN("", TRUE, IF((ROW(INDIRECT("1:" &amp; LEN(G768)))&gt;1) * (CODE(MID(G768, ROW(INDIRECT("1:" &amp; LEN(G768))), 1))&gt;=65) * (CODE(MID(G768, ROW(INDIRECT("1:" &amp; LEN(G768))), 1))&lt;=90), " " &amp; MID(G768, ROW(INDIRECT("1:" &amp; LEN(G768))), 1), MID(G768, ROW(INDIRECT("1:" &amp; LEN(G768))), 1)))</f>
        <v>Smart Watches</v>
      </c>
      <c r="I768" s="2">
        <v>1799</v>
      </c>
      <c r="J768" s="2">
        <v>6990</v>
      </c>
      <c r="K768" s="1">
        <v>0.74</v>
      </c>
      <c r="L768">
        <v>4</v>
      </c>
      <c r="M768" s="4">
        <v>26880</v>
      </c>
      <c r="N768" t="s">
        <v>4070</v>
      </c>
      <c r="O768" t="str">
        <f t="shared" si="47"/>
        <v>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v>
      </c>
      <c r="P768" t="s">
        <v>4071</v>
      </c>
      <c r="Q768" t="s">
        <v>4072</v>
      </c>
      <c r="R768" t="s">
        <v>4073</v>
      </c>
      <c r="S768" t="s">
        <v>4074</v>
      </c>
      <c r="T768" t="s">
        <v>6249</v>
      </c>
      <c r="U768" t="s">
        <v>6250</v>
      </c>
      <c r="V768" t="s">
        <v>6251</v>
      </c>
    </row>
    <row r="769" spans="1:22" x14ac:dyDescent="0.25">
      <c r="A769" t="s">
        <v>6252</v>
      </c>
      <c r="B769" t="s">
        <v>6253</v>
      </c>
      <c r="C769" t="str">
        <f t="shared" si="44"/>
        <v>Tarkan Portable Folding Laptop Desk for Bed, Lapdesk with Handle, Drawer, Cup and Mobile Tablet Holder for Study, Eating, Work (Black)</v>
      </c>
      <c r="D769" t="str" cm="1">
        <f t="array" ref="D769">PROPER(_xlfn.TEXTJOIN(" ", TRUE, INDEX(_xlfn.FILTERXML("&lt;t&gt;&lt;s&gt;" &amp; SUBSTITUTE(C769," ","&lt;/s&gt;&lt;s&gt;") &amp; "&lt;/s&gt;&lt;/t&gt;", "//s"), _xlfn.SEQUENCE(4))))</f>
        <v>Tarkan Portable Folding Laptop</v>
      </c>
      <c r="E769" t="str">
        <f t="shared" si="45"/>
        <v>Bed, Lapdesk with Handle, Drawer, Cup and Mobile Tablet Holder for Study, Eating, Work (Black)</v>
      </c>
      <c r="F769" t="s">
        <v>4808</v>
      </c>
      <c r="G769" t="str">
        <f t="shared" si="46"/>
        <v>Lapdesks</v>
      </c>
      <c r="H769" s="7" t="str">
        <f t="array" aca="1" ref="H769" ca="1">_xlfn.TEXTJOIN("", TRUE, IF((ROW(INDIRECT("1:" &amp; LEN(G769)))&gt;1) * (CODE(MID(G769, ROW(INDIRECT("1:" &amp; LEN(G769))), 1))&gt;=65) * (CODE(MID(G769, ROW(INDIRECT("1:" &amp; LEN(G769))), 1))&lt;=90), " " &amp; MID(G769, ROW(INDIRECT("1:" &amp; LEN(G769))), 1), MID(G769, ROW(INDIRECT("1:" &amp; LEN(G769))), 1)))</f>
        <v>Lapdesks</v>
      </c>
      <c r="I769">
        <v>999</v>
      </c>
      <c r="J769" s="2">
        <v>2499</v>
      </c>
      <c r="K769" s="1">
        <v>0.6</v>
      </c>
      <c r="L769">
        <v>4.3</v>
      </c>
      <c r="M769" s="4">
        <v>1690</v>
      </c>
      <c r="N769" t="s">
        <v>13064</v>
      </c>
      <c r="O769" t="str">
        <f t="shared" si="47"/>
        <v>‚Úösmart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v>
      </c>
      <c r="P769" t="s">
        <v>6254</v>
      </c>
      <c r="Q769" t="s">
        <v>6255</v>
      </c>
      <c r="R769" t="s">
        <v>6256</v>
      </c>
      <c r="S769" t="s">
        <v>6257</v>
      </c>
      <c r="T769" t="s">
        <v>6258</v>
      </c>
      <c r="U769" t="s">
        <v>6259</v>
      </c>
      <c r="V769" t="s">
        <v>6260</v>
      </c>
    </row>
    <row r="770" spans="1:22" x14ac:dyDescent="0.25">
      <c r="A770" t="s">
        <v>270</v>
      </c>
      <c r="B770" t="s">
        <v>271</v>
      </c>
      <c r="C770" t="str">
        <f t="shared" ref="C770:C833" si="48">TRIM(SUBSTITUTE(SUBSTITUTE(SUBSTITUTE(SUBSTITUTE(SUBSTITUTE(SUBSTITUTE(B770,"&amp;","and"),"&lt;",""),"&gt;",""),"/"," "),CHAR(160)," "),CHAR(10)," "))</f>
        <v>Ambrane Unbreakable 3 in 1 Fast Charging Braided Multipurpose Cable for Speaker with 2.1 A Speed - 1.25 meter, Black</v>
      </c>
      <c r="D770" t="str" cm="1">
        <f t="array" ref="D770">PROPER(_xlfn.TEXTJOIN(" ", TRUE, INDEX(_xlfn.FILTERXML("&lt;t&gt;&lt;s&gt;" &amp; SUBSTITUTE(C770," ","&lt;/s&gt;&lt;s&gt;") &amp; "&lt;/s&gt;&lt;/t&gt;", "//s"), _xlfn.SEQUENCE(4))))</f>
        <v>Ambrane Unbreakable 3 In</v>
      </c>
      <c r="E770" t="str">
        <f t="shared" si="45"/>
        <v>Charging Braided Multipurpose Cable for Speaker with 2.1 A Speed - 1.25 meter, Black</v>
      </c>
      <c r="F770" t="s">
        <v>17</v>
      </c>
      <c r="G770" t="str">
        <f t="shared" si="46"/>
        <v>USBCables</v>
      </c>
      <c r="H770" s="7" t="str">
        <f t="array" aca="1" ref="H770" ca="1">_xlfn.TEXTJOIN("", TRUE, IF((ROW(INDIRECT("1:" &amp; LEN(G770)))&gt;1) * (CODE(MID(G770, ROW(INDIRECT("1:" &amp; LEN(G770))), 1))&gt;=65) * (CODE(MID(G770, ROW(INDIRECT("1:" &amp; LEN(G770))), 1))&lt;=90), " " &amp; MID(G770, ROW(INDIRECT("1:" &amp; LEN(G770))), 1), MID(G770, ROW(INDIRECT("1:" &amp; LEN(G770))), 1)))</f>
        <v>U S B Cables</v>
      </c>
      <c r="I770">
        <v>299</v>
      </c>
      <c r="J770">
        <v>399</v>
      </c>
      <c r="K770" s="1">
        <v>0.25</v>
      </c>
      <c r="L770">
        <v>4</v>
      </c>
      <c r="M770" s="4">
        <v>2766</v>
      </c>
      <c r="N770" t="s">
        <v>272</v>
      </c>
      <c r="O770" t="str">
        <f t="shared" si="47"/>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v>
      </c>
      <c r="P770" t="s">
        <v>273</v>
      </c>
      <c r="Q770" t="s">
        <v>274</v>
      </c>
      <c r="R770" t="s">
        <v>275</v>
      </c>
      <c r="S770" t="s">
        <v>276</v>
      </c>
      <c r="T770" t="s">
        <v>277</v>
      </c>
      <c r="U770" t="s">
        <v>6261</v>
      </c>
      <c r="V770" t="s">
        <v>6262</v>
      </c>
    </row>
    <row r="771" spans="1:22" x14ac:dyDescent="0.25">
      <c r="A771" t="s">
        <v>6263</v>
      </c>
      <c r="B771" t="s">
        <v>6264</v>
      </c>
      <c r="C771" t="str">
        <f t="shared" si="48"/>
        <v>Quantum RJ45 Ethernet Patch Cable LAN Router Cable with Heavy Duty Gold Plated Connectors Supports Hi-Speed Gigabit Upto 1000Mbps, Waterproof and Durable,1-Year Warranty-32.8 Feet (10 Meters)(White)</v>
      </c>
      <c r="D771" t="str" cm="1">
        <f t="array" ref="D771">PROPER(_xlfn.TEXTJOIN(" ", TRUE, INDEX(_xlfn.FILTERXML("&lt;t&gt;&lt;s&gt;" &amp; SUBSTITUTE(C771," ","&lt;/s&gt;&lt;s&gt;") &amp; "&lt;/s&gt;&lt;/t&gt;", "//s"), _xlfn.SEQUENCE(4))))</f>
        <v>Quantum Rj45 Ethernet Patch</v>
      </c>
      <c r="E771" t="str">
        <f t="shared" ref="E771:E834" si="49">IFERROR(TRIM(MID(C771, FIND("~", SUBSTITUTE(C771, " ", "~", 6)) + 1, LEN(C771))), "")</f>
        <v>Router Cable with Heavy Duty Gold Plated Connectors Supports Hi-Speed Gigabit Upto 1000Mbps, Waterproof and Durable,1-Year Warranty-32.8 Feet (10 Meters)(White)</v>
      </c>
      <c r="F771" t="s">
        <v>6265</v>
      </c>
      <c r="G771" t="str">
        <f t="shared" ref="G771:G834" si="50">TRIM(RIGHT(SUBSTITUTE(F771, "|", REPT(" ", 100)), 100))</f>
        <v>EthernetCables</v>
      </c>
      <c r="H771" s="7" t="str">
        <f t="array" aca="1" ref="H771" ca="1">_xlfn.TEXTJOIN("", TRUE, IF((ROW(INDIRECT("1:" &amp; LEN(G771)))&gt;1) * (CODE(MID(G771, ROW(INDIRECT("1:" &amp; LEN(G771))), 1))&gt;=65) * (CODE(MID(G771, ROW(INDIRECT("1:" &amp; LEN(G771))), 1))&lt;=90), " " &amp; MID(G771, ROW(INDIRECT("1:" &amp; LEN(G771))), 1), MID(G771, ROW(INDIRECT("1:" &amp; LEN(G771))), 1)))</f>
        <v>Ethernet Cables</v>
      </c>
      <c r="I771">
        <v>238</v>
      </c>
      <c r="J771">
        <v>699</v>
      </c>
      <c r="K771" s="1">
        <v>0.66</v>
      </c>
      <c r="L771">
        <v>4.4000000000000004</v>
      </c>
      <c r="M771" s="4">
        <v>8372</v>
      </c>
      <c r="N771" t="s">
        <v>6266</v>
      </c>
      <c r="O771" t="str">
        <f t="shared" ref="O771:O834" si="51">PROPER(TRIM(SUBSTITUTE(SUBSTITUTE(SUBSTITUTE(SUBSTITUTE(SUBSTITUTE(SUBSTITUTE(SUBSTITUTE(SUBSTITUTE(SUBSTITUTE(N771,CHAR(10)," "),CHAR(13)," "),CHAR(160)," "), "•", ""), "  ", " "), "..", "."), ",,", ","), " ,", ","), ", ", ", ")))</f>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v>
      </c>
      <c r="P771" t="s">
        <v>6267</v>
      </c>
      <c r="Q771" t="s">
        <v>6268</v>
      </c>
      <c r="R771" t="s">
        <v>6269</v>
      </c>
      <c r="S771" t="s">
        <v>6270</v>
      </c>
      <c r="T771" t="s">
        <v>6271</v>
      </c>
      <c r="U771" t="s">
        <v>6272</v>
      </c>
      <c r="V771" t="s">
        <v>6273</v>
      </c>
    </row>
    <row r="772" spans="1:22" x14ac:dyDescent="0.25">
      <c r="A772" t="s">
        <v>6274</v>
      </c>
      <c r="B772" t="s">
        <v>6275</v>
      </c>
      <c r="C772" t="str">
        <f t="shared" si="48"/>
        <v>HP USB Wireless Spill Resistance Keyboard and Mouse Set with 10m Working Range 2.4G Wireless Technology 3 Years Warranty (4SC12PA), Black</v>
      </c>
      <c r="D772" t="str" cm="1">
        <f t="array" ref="D772">PROPER(_xlfn.TEXTJOIN(" ", TRUE, INDEX(_xlfn.FILTERXML("&lt;t&gt;&lt;s&gt;" &amp; SUBSTITUTE(C772," ","&lt;/s&gt;&lt;s&gt;") &amp; "&lt;/s&gt;&lt;/t&gt;", "//s"), _xlfn.SEQUENCE(4))))</f>
        <v>Hp Usb Wireless Spill</v>
      </c>
      <c r="E772" t="str">
        <f t="shared" si="49"/>
        <v>and Mouse Set with 10m Working Range 2.4G Wireless Technology 3 Years Warranty (4SC12PA), Black</v>
      </c>
      <c r="F772" t="s">
        <v>5034</v>
      </c>
      <c r="G772" t="str">
        <f t="shared" si="50"/>
        <v>Keyboard&amp;MouseSets</v>
      </c>
      <c r="H772" s="7" t="str">
        <f t="array" aca="1" ref="H772" ca="1">_xlfn.TEXTJOIN("", TRUE, IF((ROW(INDIRECT("1:" &amp; LEN(G772)))&gt;1) * (CODE(MID(G772, ROW(INDIRECT("1:" &amp; LEN(G772))), 1))&gt;=65) * (CODE(MID(G772, ROW(INDIRECT("1:" &amp; LEN(G772))), 1))&lt;=90), " " &amp; MID(G772, ROW(INDIRECT("1:" &amp; LEN(G772))), 1), MID(G772, ROW(INDIRECT("1:" &amp; LEN(G772))), 1)))</f>
        <v>Keyboard&amp; Mouse Sets</v>
      </c>
      <c r="I772" s="2">
        <v>1349</v>
      </c>
      <c r="J772" s="2">
        <v>2198</v>
      </c>
      <c r="K772" s="1">
        <v>0.39</v>
      </c>
      <c r="L772">
        <v>4</v>
      </c>
      <c r="M772" s="4">
        <v>7113</v>
      </c>
      <c r="N772" t="s">
        <v>6276</v>
      </c>
      <c r="O772" t="str">
        <f t="shared" si="51"/>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v>
      </c>
      <c r="P772" t="s">
        <v>6277</v>
      </c>
      <c r="Q772" t="s">
        <v>6278</v>
      </c>
      <c r="R772" t="s">
        <v>6279</v>
      </c>
      <c r="S772" t="s">
        <v>6280</v>
      </c>
      <c r="T772" t="s">
        <v>6281</v>
      </c>
      <c r="U772" t="s">
        <v>6282</v>
      </c>
      <c r="V772" t="s">
        <v>6283</v>
      </c>
    </row>
    <row r="773" spans="1:22" x14ac:dyDescent="0.25">
      <c r="A773" t="s">
        <v>290</v>
      </c>
      <c r="B773" t="s">
        <v>291</v>
      </c>
      <c r="C773" t="str">
        <f t="shared" si="48"/>
        <v>boAt A400 USB Type-C to USB-A 2.0 Male Data Cable, 2 Meter (Black)</v>
      </c>
      <c r="D773" t="str" cm="1">
        <f t="array" ref="D773">PROPER(_xlfn.TEXTJOIN(" ", TRUE, INDEX(_xlfn.FILTERXML("&lt;t&gt;&lt;s&gt;" &amp; SUBSTITUTE(C773," ","&lt;/s&gt;&lt;s&gt;") &amp; "&lt;/s&gt;&lt;/t&gt;", "//s"), _xlfn.SEQUENCE(4))))</f>
        <v>Boat A400 Usb Type-C</v>
      </c>
      <c r="E773" t="str">
        <f t="shared" si="49"/>
        <v>2.0 Male Data Cable, 2 Meter (Black)</v>
      </c>
      <c r="F773" t="s">
        <v>17</v>
      </c>
      <c r="G773" t="str">
        <f t="shared" si="50"/>
        <v>USBCables</v>
      </c>
      <c r="H773" s="7" t="str">
        <f t="array" aca="1" ref="H773" ca="1">_xlfn.TEXTJOIN("", TRUE, IF((ROW(INDIRECT("1:" &amp; LEN(G773)))&gt;1) * (CODE(MID(G773, ROW(INDIRECT("1:" &amp; LEN(G773))), 1))&gt;=65) * (CODE(MID(G773, ROW(INDIRECT("1:" &amp; LEN(G773))), 1))&lt;=90), " " &amp; MID(G773, ROW(INDIRECT("1:" &amp; LEN(G773))), 1), MID(G773, ROW(INDIRECT("1:" &amp; LEN(G773))), 1)))</f>
        <v>U S B Cables</v>
      </c>
      <c r="I773">
        <v>299</v>
      </c>
      <c r="J773">
        <v>999</v>
      </c>
      <c r="K773" s="1">
        <v>0.7</v>
      </c>
      <c r="L773">
        <v>4.3</v>
      </c>
      <c r="M773" s="4">
        <v>20850</v>
      </c>
      <c r="N773" t="s">
        <v>292</v>
      </c>
      <c r="O773" t="str">
        <f t="shared" si="51"/>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v>
      </c>
      <c r="P773" t="s">
        <v>293</v>
      </c>
      <c r="Q773" t="s">
        <v>294</v>
      </c>
      <c r="R773" t="s">
        <v>295</v>
      </c>
      <c r="S773" t="s">
        <v>296</v>
      </c>
      <c r="T773" t="s">
        <v>297</v>
      </c>
      <c r="U773" t="s">
        <v>298</v>
      </c>
      <c r="V773" t="s">
        <v>6284</v>
      </c>
    </row>
    <row r="774" spans="1:22" x14ac:dyDescent="0.25">
      <c r="A774" t="s">
        <v>6285</v>
      </c>
      <c r="B774" t="s">
        <v>6286</v>
      </c>
      <c r="C774" t="str">
        <f t="shared" si="48"/>
        <v>HUMBLE Dynamic Lapel Collar Mic Voice Recording Filter Microphone for Singing Youtube SmartPhones, Black</v>
      </c>
      <c r="D774" t="str" cm="1">
        <f t="array" ref="D774">PROPER(_xlfn.TEXTJOIN(" ", TRUE, INDEX(_xlfn.FILTERXML("&lt;t&gt;&lt;s&gt;" &amp; SUBSTITUTE(C774," ","&lt;/s&gt;&lt;s&gt;") &amp; "&lt;/s&gt;&lt;/t&gt;", "//s"), _xlfn.SEQUENCE(4))))</f>
        <v>Humble Dynamic Lapel Collar</v>
      </c>
      <c r="E774" t="str">
        <f t="shared" si="49"/>
        <v>Recording Filter Microphone for Singing Youtube SmartPhones, Black</v>
      </c>
      <c r="F774" t="s">
        <v>6066</v>
      </c>
      <c r="G774" t="str">
        <f t="shared" si="50"/>
        <v>PCMicrophones</v>
      </c>
      <c r="H774" s="7" t="str">
        <f t="array" aca="1" ref="H774" ca="1">_xlfn.TEXTJOIN("", TRUE, IF((ROW(INDIRECT("1:" &amp; LEN(G774)))&gt;1) * (CODE(MID(G774, ROW(INDIRECT("1:" &amp; LEN(G774))), 1))&gt;=65) * (CODE(MID(G774, ROW(INDIRECT("1:" &amp; LEN(G774))), 1))&lt;=90), " " &amp; MID(G774, ROW(INDIRECT("1:" &amp; LEN(G774))), 1), MID(G774, ROW(INDIRECT("1:" &amp; LEN(G774))), 1)))</f>
        <v>P C Microphones</v>
      </c>
      <c r="I774">
        <v>199</v>
      </c>
      <c r="J774">
        <v>499</v>
      </c>
      <c r="K774" s="1">
        <v>0.6</v>
      </c>
      <c r="L774">
        <v>3.3</v>
      </c>
      <c r="M774" s="4">
        <v>2804</v>
      </c>
      <c r="N774" t="s">
        <v>6287</v>
      </c>
      <c r="O774" t="str">
        <f t="shared" si="51"/>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v>
      </c>
      <c r="P774" t="s">
        <v>6288</v>
      </c>
      <c r="Q774" t="s">
        <v>6289</v>
      </c>
      <c r="R774" t="s">
        <v>6290</v>
      </c>
      <c r="S774" t="s">
        <v>6291</v>
      </c>
      <c r="T774" t="s">
        <v>6292</v>
      </c>
      <c r="U774" t="s">
        <v>6293</v>
      </c>
      <c r="V774" t="s">
        <v>6294</v>
      </c>
    </row>
    <row r="775" spans="1:22" x14ac:dyDescent="0.25">
      <c r="A775" t="s">
        <v>6295</v>
      </c>
      <c r="B775" t="s">
        <v>6296</v>
      </c>
      <c r="C775" t="str">
        <f t="shared" si="48"/>
        <v>Boult Audio Omega with 30dB ANC+ ENC, 32H Playtime, 45ms Latency Gaming Mode, Quad Mic Zen ENC, 3 Equalizer Modes, ANC, Type-C Fast Charging, IPX5 True Wireless in Ear Bluetooth Earbuds (Black)</v>
      </c>
      <c r="D775" t="str" cm="1">
        <f t="array" ref="D775">PROPER(_xlfn.TEXTJOIN(" ", TRUE, INDEX(_xlfn.FILTERXML("&lt;t&gt;&lt;s&gt;" &amp; SUBSTITUTE(C775," ","&lt;/s&gt;&lt;s&gt;") &amp; "&lt;/s&gt;&lt;/t&gt;", "//s"), _xlfn.SEQUENCE(4))))</f>
        <v>Boult Audio Omega With</v>
      </c>
      <c r="E775" t="str">
        <f t="shared" si="49"/>
        <v>ENC, 32H Playtime, 45ms Latency Gaming Mode, Quad Mic Zen ENC, 3 Equalizer Modes, ANC, Type-C Fast Charging, IPX5 True Wireless in Ear Bluetooth Earbuds (Black)</v>
      </c>
      <c r="F775" t="s">
        <v>3025</v>
      </c>
      <c r="G775" t="str">
        <f t="shared" si="50"/>
        <v>In-Ear</v>
      </c>
      <c r="H775" s="7" t="str">
        <f t="array" aca="1" ref="H775" ca="1">_xlfn.TEXTJOIN("", TRUE, IF((ROW(INDIRECT("1:" &amp; LEN(G775)))&gt;1) * (CODE(MID(G775, ROW(INDIRECT("1:" &amp; LEN(G775))), 1))&gt;=65) * (CODE(MID(G775, ROW(INDIRECT("1:" &amp; LEN(G775))), 1))&lt;=90), " " &amp; MID(G775, ROW(INDIRECT("1:" &amp; LEN(G775))), 1), MID(G775, ROW(INDIRECT("1:" &amp; LEN(G775))), 1)))</f>
        <v>In- Ear</v>
      </c>
      <c r="I775" s="2">
        <v>1999</v>
      </c>
      <c r="J775" s="2">
        <v>9999</v>
      </c>
      <c r="K775" s="1">
        <v>0.8</v>
      </c>
      <c r="L775">
        <v>3.7</v>
      </c>
      <c r="M775" s="4">
        <v>1986</v>
      </c>
      <c r="N775" t="s">
        <v>5227</v>
      </c>
      <c r="O775" t="str">
        <f t="shared" si="51"/>
        <v>Note : If The Size Of The Earbud Tips Does Not Match The Size Of Your Ear Canals Or The Headset Is Not Worn Properly In Your Ears, You May Not Obtain The Correct Sound Qualities Or Call Performance. Change The Earbud Tips To Ones That Fit More Snugly In Your Ears</v>
      </c>
      <c r="P775" t="s">
        <v>6297</v>
      </c>
      <c r="Q775" t="s">
        <v>6298</v>
      </c>
      <c r="R775" t="s">
        <v>6299</v>
      </c>
      <c r="S775" t="s">
        <v>6300</v>
      </c>
      <c r="T775" t="s">
        <v>6301</v>
      </c>
      <c r="U775" t="s">
        <v>6302</v>
      </c>
      <c r="V775" t="s">
        <v>6303</v>
      </c>
    </row>
    <row r="776" spans="1:22" x14ac:dyDescent="0.25">
      <c r="A776" t="s">
        <v>6304</v>
      </c>
      <c r="B776" t="s">
        <v>6305</v>
      </c>
      <c r="C776" t="str">
        <f t="shared" si="48"/>
        <v>STRIFF UPH2W Multi Angle Tablet Mobile Stand. Holder for iPhone, Android, Samsung, OnePlus, Xiaomi. Portable,Foldable Stand.Perfect for Bed,Office, Home,Gift and Desktop (White)</v>
      </c>
      <c r="D776" t="str" cm="1">
        <f t="array" ref="D776">PROPER(_xlfn.TEXTJOIN(" ", TRUE, INDEX(_xlfn.FILTERXML("&lt;t&gt;&lt;s&gt;" &amp; SUBSTITUTE(C776," ","&lt;/s&gt;&lt;s&gt;") &amp; "&lt;/s&gt;&lt;/t&gt;", "//s"), _xlfn.SEQUENCE(4))))</f>
        <v>Striff Uph2W Multi Angle</v>
      </c>
      <c r="E776" t="str">
        <f t="shared" si="49"/>
        <v>Stand. Holder for iPhone, Android, Samsung, OnePlus, Xiaomi. Portable,Foldable Stand.Perfect for Bed,Office, Home,Gift and Desktop (White)</v>
      </c>
      <c r="F776" t="s">
        <v>3445</v>
      </c>
      <c r="G776" t="str">
        <f t="shared" si="50"/>
        <v>Stands</v>
      </c>
      <c r="H776" s="7" t="str">
        <f t="array" aca="1" ref="H776" ca="1">_xlfn.TEXTJOIN("", TRUE, IF((ROW(INDIRECT("1:" &amp; LEN(G776)))&gt;1) * (CODE(MID(G776, ROW(INDIRECT("1:" &amp; LEN(G776))), 1))&gt;=65) * (CODE(MID(G776, ROW(INDIRECT("1:" &amp; LEN(G776))), 1))&lt;=90), " " &amp; MID(G776, ROW(INDIRECT("1:" &amp; LEN(G776))), 1), MID(G776, ROW(INDIRECT("1:" &amp; LEN(G776))), 1)))</f>
        <v>Stands</v>
      </c>
      <c r="I776">
        <v>99</v>
      </c>
      <c r="J776">
        <v>499</v>
      </c>
      <c r="K776" s="1">
        <v>0.8</v>
      </c>
      <c r="L776">
        <v>4.0999999999999996</v>
      </c>
      <c r="M776" s="4">
        <v>2451</v>
      </c>
      <c r="N776" t="s">
        <v>3446</v>
      </c>
      <c r="O776" t="str">
        <f t="shared" si="51"/>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v>
      </c>
      <c r="P776" t="s">
        <v>6306</v>
      </c>
      <c r="Q776" t="s">
        <v>6307</v>
      </c>
      <c r="R776" t="s">
        <v>6308</v>
      </c>
      <c r="S776" t="s">
        <v>6309</v>
      </c>
      <c r="T776" t="s">
        <v>6310</v>
      </c>
      <c r="U776" t="s">
        <v>6311</v>
      </c>
      <c r="V776" t="s">
        <v>6312</v>
      </c>
    </row>
    <row r="777" spans="1:22" x14ac:dyDescent="0.25">
      <c r="A777" t="s">
        <v>6313</v>
      </c>
      <c r="B777" t="s">
        <v>6314</v>
      </c>
      <c r="C777" t="str">
        <f t="shared" si="48"/>
        <v>Amazon Basics Wireless Mouse | 2.4 GHz Connection, 1600 DPI | Type - C Adapter | Upto 12 Months of Battery Life | Ambidextrous Design | Suitable for PC Mac Laptop</v>
      </c>
      <c r="D777" t="str" cm="1">
        <f t="array" ref="D777">PROPER(_xlfn.TEXTJOIN(" ", TRUE, INDEX(_xlfn.FILTERXML("&lt;t&gt;&lt;s&gt;" &amp; SUBSTITUTE(C777," ","&lt;/s&gt;&lt;s&gt;") &amp; "&lt;/s&gt;&lt;/t&gt;", "//s"), _xlfn.SEQUENCE(4))))</f>
        <v>Amazon Basics Wireless Mouse</v>
      </c>
      <c r="E777" t="str">
        <f t="shared" si="49"/>
        <v>GHz Connection, 1600 DPI | Type - C Adapter | Upto 12 Months of Battery Life | Ambidextrous Design | Suitable for PC Mac Laptop</v>
      </c>
      <c r="F777" t="s">
        <v>4777</v>
      </c>
      <c r="G777" t="str">
        <f t="shared" si="50"/>
        <v>Mice</v>
      </c>
      <c r="H777" s="7" t="str">
        <f t="array" aca="1" ref="H777" ca="1">_xlfn.TEXTJOIN("", TRUE, IF((ROW(INDIRECT("1:" &amp; LEN(G777)))&gt;1) * (CODE(MID(G777, ROW(INDIRECT("1:" &amp; LEN(G777))), 1))&gt;=65) * (CODE(MID(G777, ROW(INDIRECT("1:" &amp; LEN(G777))), 1))&lt;=90), " " &amp; MID(G777, ROW(INDIRECT("1:" &amp; LEN(G777))), 1), MID(G777, ROW(INDIRECT("1:" &amp; LEN(G777))), 1)))</f>
        <v>Mice</v>
      </c>
      <c r="I777">
        <v>499</v>
      </c>
      <c r="J777" s="2">
        <v>1000</v>
      </c>
      <c r="K777" s="1">
        <v>0.5</v>
      </c>
      <c r="L777">
        <v>5</v>
      </c>
      <c r="M777" s="4">
        <v>23</v>
      </c>
      <c r="N777" t="s">
        <v>6315</v>
      </c>
      <c r="O777" t="str">
        <f t="shared" si="51"/>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v>
      </c>
      <c r="P777" t="s">
        <v>6316</v>
      </c>
      <c r="Q777" t="s">
        <v>6317</v>
      </c>
      <c r="R777" t="s">
        <v>6318</v>
      </c>
      <c r="S777" t="s">
        <v>6319</v>
      </c>
      <c r="T777" t="s">
        <v>6320</v>
      </c>
      <c r="U777" t="s">
        <v>6321</v>
      </c>
      <c r="V777" t="s">
        <v>6322</v>
      </c>
    </row>
    <row r="778" spans="1:22" x14ac:dyDescent="0.25">
      <c r="A778" t="s">
        <v>6323</v>
      </c>
      <c r="B778" t="s">
        <v>6324</v>
      </c>
      <c r="C778" t="str">
        <f t="shared" si="48"/>
        <v>Crucial RAM 8GB DDR4 3200MHz CL22 (or 2933MHz or 2666MHz) Laptop Memory CT8G4SFRA32A</v>
      </c>
      <c r="D778" t="str" cm="1">
        <f t="array" ref="D778">PROPER(_xlfn.TEXTJOIN(" ", TRUE, INDEX(_xlfn.FILTERXML("&lt;t&gt;&lt;s&gt;" &amp; SUBSTITUTE(C778," ","&lt;/s&gt;&lt;s&gt;") &amp; "&lt;/s&gt;&lt;/t&gt;", "//s"), _xlfn.SEQUENCE(4))))</f>
        <v>Crucial Ram 8Gb Ddr4</v>
      </c>
      <c r="E778" t="str">
        <f t="shared" si="49"/>
        <v>(or 2933MHz or 2666MHz) Laptop Memory CT8G4SFRA32A</v>
      </c>
      <c r="F778" t="s">
        <v>6325</v>
      </c>
      <c r="G778" t="str">
        <f t="shared" si="50"/>
        <v>Memory</v>
      </c>
      <c r="H778" s="7" t="str">
        <f t="array" aca="1" ref="H778" ca="1">_xlfn.TEXTJOIN("", TRUE, IF((ROW(INDIRECT("1:" &amp; LEN(G778)))&gt;1) * (CODE(MID(G778, ROW(INDIRECT("1:" &amp; LEN(G778))), 1))&gt;=65) * (CODE(MID(G778, ROW(INDIRECT("1:" &amp; LEN(G778))), 1))&lt;=90), " " &amp; MID(G778, ROW(INDIRECT("1:" &amp; LEN(G778))), 1), MID(G778, ROW(INDIRECT("1:" &amp; LEN(G778))), 1)))</f>
        <v>Memory</v>
      </c>
      <c r="I778" s="2">
        <v>1792</v>
      </c>
      <c r="J778" s="2">
        <v>3500</v>
      </c>
      <c r="K778" s="1">
        <v>0.49</v>
      </c>
      <c r="L778">
        <v>4.5</v>
      </c>
      <c r="M778" s="4">
        <v>26194</v>
      </c>
      <c r="N778" t="s">
        <v>6326</v>
      </c>
      <c r="O778" t="str">
        <f t="shared" si="51"/>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v>
      </c>
      <c r="P778" t="s">
        <v>6327</v>
      </c>
      <c r="Q778" t="s">
        <v>6328</v>
      </c>
      <c r="R778" t="s">
        <v>6329</v>
      </c>
      <c r="S778" t="s">
        <v>6330</v>
      </c>
      <c r="T778" t="s">
        <v>6331</v>
      </c>
      <c r="U778" t="s">
        <v>6332</v>
      </c>
      <c r="V778" t="s">
        <v>6333</v>
      </c>
    </row>
    <row r="779" spans="1:22" x14ac:dyDescent="0.25">
      <c r="A779" t="s">
        <v>6334</v>
      </c>
      <c r="B779" t="s">
        <v>6335</v>
      </c>
      <c r="C779" t="str">
        <f t="shared" si="48"/>
        <v>APC Back-UPS BX600C-IN 600VA 360W, 230V, UPS System, an Ideal Power Backup and Protection for Home Office, Desktop PC and Home Electronics</v>
      </c>
      <c r="D779" t="str" cm="1">
        <f t="array" ref="D779">PROPER(_xlfn.TEXTJOIN(" ", TRUE, INDEX(_xlfn.FILTERXML("&lt;t&gt;&lt;s&gt;" &amp; SUBSTITUTE(C779," ","&lt;/s&gt;&lt;s&gt;") &amp; "&lt;/s&gt;&lt;/t&gt;", "//s"), _xlfn.SEQUENCE(4))))</f>
        <v>Apc Back-Ups Bx600C-In 600Va</v>
      </c>
      <c r="E779" t="str">
        <f t="shared" si="49"/>
        <v>UPS System, an Ideal Power Backup and Protection for Home Office, Desktop PC and Home Electronics</v>
      </c>
      <c r="F779" t="s">
        <v>6336</v>
      </c>
      <c r="G779" t="str">
        <f t="shared" si="50"/>
        <v>UninterruptedPowerSupplies</v>
      </c>
      <c r="H779" s="7" t="str">
        <f t="array" aca="1" ref="H779" ca="1">_xlfn.TEXTJOIN("", TRUE, IF((ROW(INDIRECT("1:" &amp; LEN(G779)))&gt;1) * (CODE(MID(G779, ROW(INDIRECT("1:" &amp; LEN(G779))), 1))&gt;=65) * (CODE(MID(G779, ROW(INDIRECT("1:" &amp; LEN(G779))), 1))&lt;=90), " " &amp; MID(G779, ROW(INDIRECT("1:" &amp; LEN(G779))), 1), MID(G779, ROW(INDIRECT("1:" &amp; LEN(G779))), 1)))</f>
        <v>Uninterrupted Power Supplies</v>
      </c>
      <c r="I779" s="2">
        <v>3299</v>
      </c>
      <c r="J779" s="2">
        <v>4100</v>
      </c>
      <c r="K779" s="1">
        <v>0.2</v>
      </c>
      <c r="L779">
        <v>3.9</v>
      </c>
      <c r="M779" s="4">
        <v>15783</v>
      </c>
      <c r="N779" t="s">
        <v>6337</v>
      </c>
      <c r="O779" t="str">
        <f t="shared" si="51"/>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v>
      </c>
      <c r="P779" t="s">
        <v>6338</v>
      </c>
      <c r="Q779" t="s">
        <v>6339</v>
      </c>
      <c r="R779" t="s">
        <v>6340</v>
      </c>
      <c r="S779" t="s">
        <v>6341</v>
      </c>
      <c r="T779" t="s">
        <v>6342</v>
      </c>
      <c r="U779" t="s">
        <v>6343</v>
      </c>
      <c r="V779" t="s">
        <v>6344</v>
      </c>
    </row>
    <row r="780" spans="1:22" x14ac:dyDescent="0.25">
      <c r="A780" t="s">
        <v>6345</v>
      </c>
      <c r="B780" t="s">
        <v>6346</v>
      </c>
      <c r="C780" t="str">
        <f t="shared" si="48"/>
        <v>Luxor 5 Subject Single Ruled Notebook - A5 Size, 70 GSM, 300 Pages</v>
      </c>
      <c r="D780" t="str" cm="1">
        <f t="array" ref="D780">PROPER(_xlfn.TEXTJOIN(" ", TRUE, INDEX(_xlfn.FILTERXML("&lt;t&gt;&lt;s&gt;" &amp; SUBSTITUTE(C780," ","&lt;/s&gt;&lt;s&gt;") &amp; "&lt;/s&gt;&lt;/t&gt;", "//s"), _xlfn.SEQUENCE(4))))</f>
        <v>Luxor 5 Subject Single</v>
      </c>
      <c r="E780" t="str">
        <f t="shared" si="49"/>
        <v>- A5 Size, 70 GSM, 300 Pages</v>
      </c>
      <c r="F780" t="s">
        <v>6199</v>
      </c>
      <c r="G780" t="str">
        <f t="shared" si="50"/>
        <v>CompositionNotebooks</v>
      </c>
      <c r="H780" s="7" t="str">
        <f t="array" aca="1" ref="H780" ca="1">_xlfn.TEXTJOIN("", TRUE, IF((ROW(INDIRECT("1:" &amp; LEN(G780)))&gt;1) * (CODE(MID(G780, ROW(INDIRECT("1:" &amp; LEN(G780))), 1))&gt;=65) * (CODE(MID(G780, ROW(INDIRECT("1:" &amp; LEN(G780))), 1))&lt;=90), " " &amp; MID(G780, ROW(INDIRECT("1:" &amp; LEN(G780))), 1), MID(G780, ROW(INDIRECT("1:" &amp; LEN(G780))), 1)))</f>
        <v>Composition Notebooks</v>
      </c>
      <c r="I780">
        <v>125</v>
      </c>
      <c r="J780">
        <v>180</v>
      </c>
      <c r="K780" s="1">
        <v>0.31</v>
      </c>
      <c r="L780">
        <v>4.4000000000000004</v>
      </c>
      <c r="M780" s="4">
        <v>8053</v>
      </c>
      <c r="N780" t="s">
        <v>6347</v>
      </c>
      <c r="O780" t="str">
        <f t="shared" si="51"/>
        <v>Twin Wiro Binding|Paper Color: White|Paper Density: 70 Gsm</v>
      </c>
      <c r="P780" t="s">
        <v>6348</v>
      </c>
      <c r="Q780" t="s">
        <v>6349</v>
      </c>
      <c r="R780" t="s">
        <v>6350</v>
      </c>
      <c r="S780" t="s">
        <v>6351</v>
      </c>
      <c r="T780" t="s">
        <v>6352</v>
      </c>
      <c r="U780" t="s">
        <v>6353</v>
      </c>
      <c r="V780" t="s">
        <v>6354</v>
      </c>
    </row>
    <row r="781" spans="1:22" x14ac:dyDescent="0.25">
      <c r="A781" t="s">
        <v>6355</v>
      </c>
      <c r="B781" t="s">
        <v>6356</v>
      </c>
      <c r="C781" t="str">
        <f t="shared" si="48"/>
        <v>Zebronics Zeb-Jaguar Wireless Mouse, 2.4GHz with USB Nano Receiver, High Precision Optical Tracking, 4 Buttons, Plug and Play, Ambidextrous, for PC Mac Laptop (Black+Grey)</v>
      </c>
      <c r="D781" t="str" cm="1">
        <f t="array" ref="D781">PROPER(_xlfn.TEXTJOIN(" ", TRUE, INDEX(_xlfn.FILTERXML("&lt;t&gt;&lt;s&gt;" &amp; SUBSTITUTE(C781," ","&lt;/s&gt;&lt;s&gt;") &amp; "&lt;/s&gt;&lt;/t&gt;", "//s"), _xlfn.SEQUENCE(4))))</f>
        <v>Zebronics Zeb-Jaguar Wireless Mouse,</v>
      </c>
      <c r="E781" t="str">
        <f t="shared" si="49"/>
        <v>USB Nano Receiver, High Precision Optical Tracking, 4 Buttons, Plug and Play, Ambidextrous, for PC Mac Laptop (Black+Grey)</v>
      </c>
      <c r="F781" t="s">
        <v>4777</v>
      </c>
      <c r="G781" t="str">
        <f t="shared" si="50"/>
        <v>Mice</v>
      </c>
      <c r="H781" s="7" t="str">
        <f t="array" aca="1" ref="H781" ca="1">_xlfn.TEXTJOIN("", TRUE, IF((ROW(INDIRECT("1:" &amp; LEN(G781)))&gt;1) * (CODE(MID(G781, ROW(INDIRECT("1:" &amp; LEN(G781))), 1))&gt;=65) * (CODE(MID(G781, ROW(INDIRECT("1:" &amp; LEN(G781))), 1))&lt;=90), " " &amp; MID(G781, ROW(INDIRECT("1:" &amp; LEN(G781))), 1), MID(G781, ROW(INDIRECT("1:" &amp; LEN(G781))), 1)))</f>
        <v>Mice</v>
      </c>
      <c r="I781">
        <v>399</v>
      </c>
      <c r="J781" s="2">
        <v>1190</v>
      </c>
      <c r="K781" s="1">
        <v>0.66</v>
      </c>
      <c r="L781">
        <v>4.0999999999999996</v>
      </c>
      <c r="M781" s="4">
        <v>2809</v>
      </c>
      <c r="N781" t="s">
        <v>6357</v>
      </c>
      <c r="O781" t="str">
        <f t="shared" si="51"/>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v>
      </c>
      <c r="P781" t="s">
        <v>6358</v>
      </c>
      <c r="Q781" t="s">
        <v>6359</v>
      </c>
      <c r="R781" t="s">
        <v>6360</v>
      </c>
      <c r="S781" t="s">
        <v>6361</v>
      </c>
      <c r="T781" t="s">
        <v>6362</v>
      </c>
      <c r="U781" t="s">
        <v>6363</v>
      </c>
      <c r="V781" t="s">
        <v>6364</v>
      </c>
    </row>
    <row r="782" spans="1:22" x14ac:dyDescent="0.25">
      <c r="A782" t="s">
        <v>6365</v>
      </c>
      <c r="B782" t="s">
        <v>6366</v>
      </c>
      <c r="C782" t="str">
        <f t="shared" si="48"/>
        <v>Boult Audio Truebuds with 30H Playtime, IPX7 Waterproof, Lightning Boult‚Ñ¢ Type C Fast Charging (10 Min=100Mins), BoomX‚Ñ¢ Tech Rich Bass, Pro+ Calling HD Mic, Touch Controls in Ear Earbuds TWS (Grey)</v>
      </c>
      <c r="D782" t="str" cm="1">
        <f t="array" ref="D782">PROPER(_xlfn.TEXTJOIN(" ", TRUE, INDEX(_xlfn.FILTERXML("&lt;t&gt;&lt;s&gt;" &amp; SUBSTITUTE(C782," ","&lt;/s&gt;&lt;s&gt;") &amp; "&lt;/s&gt;&lt;/t&gt;", "//s"), _xlfn.SEQUENCE(4))))</f>
        <v>Boult Audio Truebuds With</v>
      </c>
      <c r="E782" t="str">
        <f t="shared" si="49"/>
        <v>IPX7 Waterproof, Lightning Boult‚Ñ¢ Type C Fast Charging (10 Min=100Mins), BoomX‚Ñ¢ Tech Rich Bass, Pro+ Calling HD Mic, Touch Controls in Ear Earbuds TWS (Grey)</v>
      </c>
      <c r="F782" t="s">
        <v>3025</v>
      </c>
      <c r="G782" t="str">
        <f t="shared" si="50"/>
        <v>In-Ear</v>
      </c>
      <c r="H782" s="7" t="str">
        <f t="array" aca="1" ref="H782" ca="1">_xlfn.TEXTJOIN("", TRUE, IF((ROW(INDIRECT("1:" &amp; LEN(G782)))&gt;1) * (CODE(MID(G782, ROW(INDIRECT("1:" &amp; LEN(G782))), 1))&gt;=65) * (CODE(MID(G782, ROW(INDIRECT("1:" &amp; LEN(G782))), 1))&lt;=90), " " &amp; MID(G782, ROW(INDIRECT("1:" &amp; LEN(G782))), 1), MID(G782, ROW(INDIRECT("1:" &amp; LEN(G782))), 1)))</f>
        <v>In- Ear</v>
      </c>
      <c r="I782" s="2">
        <v>1199</v>
      </c>
      <c r="J782" s="2">
        <v>7999</v>
      </c>
      <c r="K782" s="1">
        <v>0.85</v>
      </c>
      <c r="L782">
        <v>3.6</v>
      </c>
      <c r="M782" s="4">
        <v>25910</v>
      </c>
      <c r="N782" t="s">
        <v>6367</v>
      </c>
      <c r="O782" t="str">
        <f t="shared" si="51"/>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v>
      </c>
      <c r="P782" t="s">
        <v>6368</v>
      </c>
      <c r="Q782" t="s">
        <v>6369</v>
      </c>
      <c r="R782" t="s">
        <v>6370</v>
      </c>
      <c r="S782" t="s">
        <v>6371</v>
      </c>
      <c r="T782" t="s">
        <v>6372</v>
      </c>
      <c r="U782" t="s">
        <v>6373</v>
      </c>
      <c r="V782" t="s">
        <v>6374</v>
      </c>
    </row>
    <row r="783" spans="1:22" x14ac:dyDescent="0.25">
      <c r="A783" t="s">
        <v>6375</v>
      </c>
      <c r="B783" t="s">
        <v>6376</v>
      </c>
      <c r="C783" t="str">
        <f t="shared" si="48"/>
        <v>Wembley LCD Writing Pad Tab | Writing, Drawing, Reusable, Portable Pad with Colorful Letters | 9 Inch Graphic Tablet (Assorted)</v>
      </c>
      <c r="D783" t="str" cm="1">
        <f t="array" ref="D783">PROPER(_xlfn.TEXTJOIN(" ", TRUE, INDEX(_xlfn.FILTERXML("&lt;t&gt;&lt;s&gt;" &amp; SUBSTITUTE(C783," ","&lt;/s&gt;&lt;s&gt;") &amp; "&lt;/s&gt;&lt;/t&gt;", "//s"), _xlfn.SEQUENCE(4))))</f>
        <v>Wembley Lcd Writing Pad</v>
      </c>
      <c r="E783" t="str">
        <f t="shared" si="49"/>
        <v>Writing, Drawing, Reusable, Portable Pad with Colorful Letters | 9 Inch Graphic Tablet (Assorted)</v>
      </c>
      <c r="F783" t="s">
        <v>4788</v>
      </c>
      <c r="G783" t="str">
        <f t="shared" si="50"/>
        <v>GraphicTablets</v>
      </c>
      <c r="H783" s="7" t="str">
        <f t="array" aca="1" ref="H783" ca="1">_xlfn.TEXTJOIN("", TRUE, IF((ROW(INDIRECT("1:" &amp; LEN(G783)))&gt;1) * (CODE(MID(G783, ROW(INDIRECT("1:" &amp; LEN(G783))), 1))&gt;=65) * (CODE(MID(G783, ROW(INDIRECT("1:" &amp; LEN(G783))), 1))&lt;=90), " " &amp; MID(G783, ROW(INDIRECT("1:" &amp; LEN(G783))), 1), MID(G783, ROW(INDIRECT("1:" &amp; LEN(G783))), 1)))</f>
        <v>Graphic Tablets</v>
      </c>
      <c r="I783">
        <v>235</v>
      </c>
      <c r="J783" s="2">
        <v>1599</v>
      </c>
      <c r="K783" s="1">
        <v>0.85</v>
      </c>
      <c r="L783">
        <v>3.8</v>
      </c>
      <c r="M783" s="4">
        <v>1173</v>
      </c>
      <c r="N783" t="s">
        <v>6377</v>
      </c>
      <c r="O783" t="str">
        <f t="shared" si="51"/>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v>
      </c>
      <c r="P783" t="s">
        <v>6378</v>
      </c>
      <c r="Q783" t="s">
        <v>6379</v>
      </c>
      <c r="R783" t="s">
        <v>6380</v>
      </c>
      <c r="S783" t="s">
        <v>6381</v>
      </c>
      <c r="T783" t="s">
        <v>6382</v>
      </c>
      <c r="U783" t="s">
        <v>6383</v>
      </c>
      <c r="V783" t="s">
        <v>6384</v>
      </c>
    </row>
    <row r="784" spans="1:22" x14ac:dyDescent="0.25">
      <c r="A784" t="s">
        <v>6385</v>
      </c>
      <c r="B784" t="s">
        <v>6386</v>
      </c>
      <c r="C784" t="str">
        <f t="shared" si="48"/>
        <v>Gizga Essentials Multi-Purpose Portable and Foldable Wooden Desk for Bed Tray, Laptop Table, Study Table (Black)</v>
      </c>
      <c r="D784" t="str" cm="1">
        <f t="array" ref="D784">PROPER(_xlfn.TEXTJOIN(" ", TRUE, INDEX(_xlfn.FILTERXML("&lt;t&gt;&lt;s&gt;" &amp; SUBSTITUTE(C784," ","&lt;/s&gt;&lt;s&gt;") &amp; "&lt;/s&gt;&lt;/t&gt;", "//s"), _xlfn.SEQUENCE(4))))</f>
        <v>Gizga Essentials Multi-Purpose Portable</v>
      </c>
      <c r="E784" t="str">
        <f t="shared" si="49"/>
        <v>Wooden Desk for Bed Tray, Laptop Table, Study Table (Black)</v>
      </c>
      <c r="F784" t="s">
        <v>4808</v>
      </c>
      <c r="G784" t="str">
        <f t="shared" si="50"/>
        <v>Lapdesks</v>
      </c>
      <c r="H784" s="7" t="str">
        <f t="array" aca="1" ref="H784" ca="1">_xlfn.TEXTJOIN("", TRUE, IF((ROW(INDIRECT("1:" &amp; LEN(G784)))&gt;1) * (CODE(MID(G784, ROW(INDIRECT("1:" &amp; LEN(G784))), 1))&gt;=65) * (CODE(MID(G784, ROW(INDIRECT("1:" &amp; LEN(G784))), 1))&lt;=90), " " &amp; MID(G784, ROW(INDIRECT("1:" &amp; LEN(G784))), 1), MID(G784, ROW(INDIRECT("1:" &amp; LEN(G784))), 1)))</f>
        <v>Lapdesks</v>
      </c>
      <c r="I784">
        <v>549</v>
      </c>
      <c r="J784" s="2">
        <v>1999</v>
      </c>
      <c r="K784" s="1">
        <v>0.73</v>
      </c>
      <c r="L784">
        <v>3.6</v>
      </c>
      <c r="M784" s="4">
        <v>6422</v>
      </c>
      <c r="N784" t="s">
        <v>6387</v>
      </c>
      <c r="O784" t="str">
        <f t="shared" si="51"/>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v>
      </c>
      <c r="P784" t="s">
        <v>6388</v>
      </c>
      <c r="Q784" t="s">
        <v>6389</v>
      </c>
      <c r="R784" t="s">
        <v>6390</v>
      </c>
      <c r="S784" t="s">
        <v>6391</v>
      </c>
      <c r="T784" t="s">
        <v>6392</v>
      </c>
      <c r="U784" t="s">
        <v>6393</v>
      </c>
      <c r="V784" t="s">
        <v>6394</v>
      </c>
    </row>
    <row r="785" spans="1:22" x14ac:dyDescent="0.25">
      <c r="A785" t="s">
        <v>6395</v>
      </c>
      <c r="B785" t="s">
        <v>6396</v>
      </c>
      <c r="C785" t="str">
        <f t="shared" si="48"/>
        <v>E-COSMOS Plug in LED Night Light Mini USB LED Light Flexible USB LED Ambient Light Mini USB LED Light, LED Portable car Bulb, Indoor, Outdoor, Reading, Sleep (4 pcs)</v>
      </c>
      <c r="D785" t="str" cm="1">
        <f t="array" ref="D785">PROPER(_xlfn.TEXTJOIN(" ", TRUE, INDEX(_xlfn.FILTERXML("&lt;t&gt;&lt;s&gt;" &amp; SUBSTITUTE(C785," ","&lt;/s&gt;&lt;s&gt;") &amp; "&lt;/s&gt;&lt;/t&gt;", "//s"), _xlfn.SEQUENCE(4))))</f>
        <v>E-Cosmos Plug In Led</v>
      </c>
      <c r="E785" t="str">
        <f t="shared" si="49"/>
        <v>Mini USB LED Light Flexible USB LED Ambient Light Mini USB LED Light, LED Portable car Bulb, Indoor, Outdoor, Reading, Sleep (4 pcs)</v>
      </c>
      <c r="F785" t="s">
        <v>5758</v>
      </c>
      <c r="G785" t="str">
        <f t="shared" si="50"/>
        <v>Lamps</v>
      </c>
      <c r="H785" s="7" t="str">
        <f t="array" aca="1" ref="H785" ca="1">_xlfn.TEXTJOIN("", TRUE, IF((ROW(INDIRECT("1:" &amp; LEN(G785)))&gt;1) * (CODE(MID(G785, ROW(INDIRECT("1:" &amp; LEN(G785))), 1))&gt;=65) * (CODE(MID(G785, ROW(INDIRECT("1:" &amp; LEN(G785))), 1))&lt;=90), " " &amp; MID(G785, ROW(INDIRECT("1:" &amp; LEN(G785))), 1), MID(G785, ROW(INDIRECT("1:" &amp; LEN(G785))), 1)))</f>
        <v>Lamps</v>
      </c>
      <c r="I785">
        <v>89</v>
      </c>
      <c r="J785">
        <v>99</v>
      </c>
      <c r="K785" s="1">
        <v>0.1</v>
      </c>
      <c r="L785">
        <v>4.2</v>
      </c>
      <c r="M785" s="4">
        <v>241</v>
      </c>
      <c r="N785" t="s">
        <v>6397</v>
      </c>
      <c r="O785" t="str">
        <f t="shared" si="51"/>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Color: White, Warm White For Choice|This Night Light Combines A Sleek And Modern Design That Is Perfect For Bedroom, Kids Room, Nursery, Bathroom, Kitchen, Living Room, Hallway, Stairs And Anywhere</v>
      </c>
      <c r="P785" t="s">
        <v>6398</v>
      </c>
      <c r="Q785" t="s">
        <v>6399</v>
      </c>
      <c r="R785" t="s">
        <v>6400</v>
      </c>
      <c r="S785" t="s">
        <v>6401</v>
      </c>
      <c r="T785" t="s">
        <v>6402</v>
      </c>
      <c r="U785" t="s">
        <v>6403</v>
      </c>
      <c r="V785" t="s">
        <v>6404</v>
      </c>
    </row>
    <row r="786" spans="1:22" x14ac:dyDescent="0.25">
      <c r="A786" t="s">
        <v>280</v>
      </c>
      <c r="B786" t="s">
        <v>281</v>
      </c>
      <c r="C786" t="str">
        <f t="shared" si="48"/>
        <v>Duracell USB C To Lightning Apple Certified (Mfi) Braided Sync and Charge Cable For Iphone, Ipad And Ipod. Fast Charging Lightning Cable, 3.9 Feet (1.2M) - Black</v>
      </c>
      <c r="D786" t="str" cm="1">
        <f t="array" ref="D786">PROPER(_xlfn.TEXTJOIN(" ", TRUE, INDEX(_xlfn.FILTERXML("&lt;t&gt;&lt;s&gt;" &amp; SUBSTITUTE(C786," ","&lt;/s&gt;&lt;s&gt;") &amp; "&lt;/s&gt;&lt;/t&gt;", "//s"), _xlfn.SEQUENCE(4))))</f>
        <v>Duracell Usb C To</v>
      </c>
      <c r="E786" t="str">
        <f t="shared" si="49"/>
        <v>Certified (Mfi) Braided Sync and Charge Cable For Iphone, Ipad And Ipod. Fast Charging Lightning Cable, 3.9 Feet (1.2M) - Black</v>
      </c>
      <c r="F786" t="s">
        <v>17</v>
      </c>
      <c r="G786" t="str">
        <f t="shared" si="50"/>
        <v>USBCables</v>
      </c>
      <c r="H786" s="7" t="str">
        <f t="array" aca="1" ref="H786" ca="1">_xlfn.TEXTJOIN("", TRUE, IF((ROW(INDIRECT("1:" &amp; LEN(G786)))&gt;1) * (CODE(MID(G786, ROW(INDIRECT("1:" &amp; LEN(G786))), 1))&gt;=65) * (CODE(MID(G786, ROW(INDIRECT("1:" &amp; LEN(G786))), 1))&lt;=90), " " &amp; MID(G786, ROW(INDIRECT("1:" &amp; LEN(G786))), 1), MID(G786, ROW(INDIRECT("1:" &amp; LEN(G786))), 1)))</f>
        <v>U S B Cables</v>
      </c>
      <c r="I786">
        <v>970</v>
      </c>
      <c r="J786" s="2">
        <v>1999</v>
      </c>
      <c r="K786" s="1">
        <v>0.51</v>
      </c>
      <c r="L786">
        <v>4.4000000000000004</v>
      </c>
      <c r="M786" s="4">
        <v>184</v>
      </c>
      <c r="N786" t="s">
        <v>282</v>
      </c>
      <c r="O786" t="str">
        <f t="shared" si="51"/>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v>
      </c>
      <c r="P786" t="s">
        <v>283</v>
      </c>
      <c r="Q786" t="s">
        <v>284</v>
      </c>
      <c r="R786" t="s">
        <v>285</v>
      </c>
      <c r="S786" t="s">
        <v>286</v>
      </c>
      <c r="T786" t="s">
        <v>287</v>
      </c>
      <c r="U786" t="s">
        <v>6405</v>
      </c>
      <c r="V786" t="s">
        <v>6406</v>
      </c>
    </row>
    <row r="787" spans="1:22" x14ac:dyDescent="0.25">
      <c r="A787" t="s">
        <v>6407</v>
      </c>
      <c r="B787" t="s">
        <v>6408</v>
      </c>
      <c r="C787" t="str">
        <f t="shared" si="48"/>
        <v>Noise Buds VS201 V2 in-Ear Truly Wireless Earbuds with Dual Equalizer | with Mic | Total 14-Hour Playtime | Full Touch Control | IPX5 Water Resistance and Bluetooth v5.1 (Olive Green)</v>
      </c>
      <c r="D787" t="str" cm="1">
        <f t="array" ref="D787">PROPER(_xlfn.TEXTJOIN(" ", TRUE, INDEX(_xlfn.FILTERXML("&lt;t&gt;&lt;s&gt;" &amp; SUBSTITUTE(C787," ","&lt;/s&gt;&lt;s&gt;") &amp; "&lt;/s&gt;&lt;/t&gt;", "//s"), _xlfn.SEQUENCE(4))))</f>
        <v>Noise Buds Vs201 V2</v>
      </c>
      <c r="E787" t="str">
        <f t="shared" si="49"/>
        <v>Wireless Earbuds with Dual Equalizer | with Mic | Total 14-Hour Playtime | Full Touch Control | IPX5 Water Resistance and Bluetooth v5.1 (Olive Green)</v>
      </c>
      <c r="F787" t="s">
        <v>3025</v>
      </c>
      <c r="G787" t="str">
        <f t="shared" si="50"/>
        <v>In-Ear</v>
      </c>
      <c r="H787" s="7" t="str">
        <f t="array" aca="1" ref="H787" ca="1">_xlfn.TEXTJOIN("", TRUE, IF((ROW(INDIRECT("1:" &amp; LEN(G787)))&gt;1) * (CODE(MID(G787, ROW(INDIRECT("1:" &amp; LEN(G787))), 1))&gt;=65) * (CODE(MID(G787, ROW(INDIRECT("1:" &amp; LEN(G787))), 1))&lt;=90), " " &amp; MID(G787, ROW(INDIRECT("1:" &amp; LEN(G787))), 1), MID(G787, ROW(INDIRECT("1:" &amp; LEN(G787))), 1)))</f>
        <v>In- Ear</v>
      </c>
      <c r="I787" s="2">
        <v>1299</v>
      </c>
      <c r="J787" s="2">
        <v>2999</v>
      </c>
      <c r="K787" s="1">
        <v>0.56999999999999995</v>
      </c>
      <c r="L787">
        <v>3.8</v>
      </c>
      <c r="M787" s="4">
        <v>14629</v>
      </c>
      <c r="N787" t="s">
        <v>6409</v>
      </c>
      <c r="O787" t="str">
        <f t="shared" si="51"/>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v>
      </c>
      <c r="P787" t="s">
        <v>6410</v>
      </c>
      <c r="Q787" t="s">
        <v>6411</v>
      </c>
      <c r="R787" t="s">
        <v>6412</v>
      </c>
      <c r="S787" t="s">
        <v>6413</v>
      </c>
      <c r="T787" t="s">
        <v>6414</v>
      </c>
      <c r="U787" t="s">
        <v>6415</v>
      </c>
      <c r="V787" t="s">
        <v>6416</v>
      </c>
    </row>
    <row r="788" spans="1:22" x14ac:dyDescent="0.25">
      <c r="A788" t="s">
        <v>6417</v>
      </c>
      <c r="B788" t="s">
        <v>6418</v>
      </c>
      <c r="C788" t="str">
        <f t="shared" si="48"/>
        <v>Lapster Gel Mouse pad with Wrist Rest , Gaming Mouse Pad with Lycra Cloth Nonslip for Laptop , Computer, , Home and Office (Black)</v>
      </c>
      <c r="D788" t="str" cm="1">
        <f t="array" ref="D788">PROPER(_xlfn.TEXTJOIN(" ", TRUE, INDEX(_xlfn.FILTERXML("&lt;t&gt;&lt;s&gt;" &amp; SUBSTITUTE(C788," ","&lt;/s&gt;&lt;s&gt;") &amp; "&lt;/s&gt;&lt;/t&gt;", "//s"), _xlfn.SEQUENCE(4))))</f>
        <v>Lapster Gel Mouse Pad</v>
      </c>
      <c r="E788" t="str">
        <f t="shared" si="49"/>
        <v>Rest , Gaming Mouse Pad with Lycra Cloth Nonslip for Laptop , Computer, , Home and Office (Black)</v>
      </c>
      <c r="F788" t="s">
        <v>5289</v>
      </c>
      <c r="G788" t="str">
        <f t="shared" si="50"/>
        <v>MousePads</v>
      </c>
      <c r="H788" s="7" t="str">
        <f t="array" aca="1" ref="H788" ca="1">_xlfn.TEXTJOIN("", TRUE, IF((ROW(INDIRECT("1:" &amp; LEN(G788)))&gt;1) * (CODE(MID(G788, ROW(INDIRECT("1:" &amp; LEN(G788))), 1))&gt;=65) * (CODE(MID(G788, ROW(INDIRECT("1:" &amp; LEN(G788))), 1))&lt;=90), " " &amp; MID(G788, ROW(INDIRECT("1:" &amp; LEN(G788))), 1), MID(G788, ROW(INDIRECT("1:" &amp; LEN(G788))), 1)))</f>
        <v>Mouse Pads</v>
      </c>
      <c r="I788">
        <v>230</v>
      </c>
      <c r="J788">
        <v>999</v>
      </c>
      <c r="K788" s="1">
        <v>0.77</v>
      </c>
      <c r="L788">
        <v>4.2</v>
      </c>
      <c r="M788" s="4">
        <v>1528</v>
      </c>
      <c r="N788" t="s">
        <v>6419</v>
      </c>
      <c r="O788" t="str">
        <f t="shared" si="51"/>
        <v>-Mouse Pad With Wrist Rest Makes Your Wrist Feel No-Pain,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Gamers, Home-Office, Generally Used With All Types Of Laptops And Desktop.</v>
      </c>
      <c r="P788" t="s">
        <v>6420</v>
      </c>
      <c r="Q788" t="s">
        <v>6421</v>
      </c>
      <c r="R788" t="s">
        <v>6422</v>
      </c>
      <c r="S788" t="s">
        <v>6423</v>
      </c>
      <c r="T788" t="s">
        <v>6424</v>
      </c>
      <c r="U788" t="s">
        <v>6425</v>
      </c>
      <c r="V788" t="s">
        <v>6426</v>
      </c>
    </row>
    <row r="789" spans="1:22" x14ac:dyDescent="0.25">
      <c r="A789" t="s">
        <v>6427</v>
      </c>
      <c r="B789" t="s">
        <v>6428</v>
      </c>
      <c r="C789" t="str">
        <f t="shared" si="48"/>
        <v>Gizga Essentials Earphone Carrying Case, Multi-Purpose Pocket Storage Travel Organizer for Earphones, Headset, Pen Drives, SD Cards, Shock-Proof Ballistic Nylon, Soft Fabric, Mesh Pocket, Green</v>
      </c>
      <c r="D789" t="str" cm="1">
        <f t="array" ref="D789">PROPER(_xlfn.TEXTJOIN(" ", TRUE, INDEX(_xlfn.FILTERXML("&lt;t&gt;&lt;s&gt;" &amp; SUBSTITUTE(C789," ","&lt;/s&gt;&lt;s&gt;") &amp; "&lt;/s&gt;&lt;/t&gt;", "//s"), _xlfn.SEQUENCE(4))))</f>
        <v>Gizga Essentials Earphone Carrying</v>
      </c>
      <c r="E789" t="str">
        <f t="shared" si="49"/>
        <v>Pocket Storage Travel Organizer for Earphones, Headset, Pen Drives, SD Cards, Shock-Proof Ballistic Nylon, Soft Fabric, Mesh Pocket, Green</v>
      </c>
      <c r="F789" t="s">
        <v>6429</v>
      </c>
      <c r="G789" t="str">
        <f t="shared" si="50"/>
        <v>Cases</v>
      </c>
      <c r="H789" s="7" t="str">
        <f t="array" aca="1" ref="H789" ca="1">_xlfn.TEXTJOIN("", TRUE, IF((ROW(INDIRECT("1:" &amp; LEN(G789)))&gt;1) * (CODE(MID(G789, ROW(INDIRECT("1:" &amp; LEN(G789))), 1))&gt;=65) * (CODE(MID(G789, ROW(INDIRECT("1:" &amp; LEN(G789))), 1))&lt;=90), " " &amp; MID(G789, ROW(INDIRECT("1:" &amp; LEN(G789))), 1), MID(G789, ROW(INDIRECT("1:" &amp; LEN(G789))), 1)))</f>
        <v>Cases</v>
      </c>
      <c r="I789">
        <v>119</v>
      </c>
      <c r="J789">
        <v>499</v>
      </c>
      <c r="K789" s="1">
        <v>0.76</v>
      </c>
      <c r="L789">
        <v>4.3</v>
      </c>
      <c r="M789" s="4">
        <v>15032</v>
      </c>
      <c r="N789" t="s">
        <v>6430</v>
      </c>
      <c r="O789" t="str">
        <f t="shared" si="51"/>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v>
      </c>
      <c r="P789" t="s">
        <v>6431</v>
      </c>
      <c r="Q789" t="s">
        <v>6432</v>
      </c>
      <c r="R789" t="s">
        <v>6433</v>
      </c>
      <c r="S789" t="s">
        <v>6434</v>
      </c>
      <c r="T789" t="s">
        <v>6435</v>
      </c>
      <c r="U789" t="s">
        <v>6436</v>
      </c>
      <c r="V789" t="s">
        <v>6437</v>
      </c>
    </row>
    <row r="790" spans="1:22" x14ac:dyDescent="0.25">
      <c r="A790" t="s">
        <v>6438</v>
      </c>
      <c r="B790" t="s">
        <v>6439</v>
      </c>
      <c r="C790" t="str">
        <f t="shared" si="48"/>
        <v>SanDisk Ultra SDHC UHS-I Card 32GB 120MB s R for DSLR Cameras, for Full HD Recording, 10Y Warranty</v>
      </c>
      <c r="D790" t="str" cm="1">
        <f t="array" ref="D790">PROPER(_xlfn.TEXTJOIN(" ", TRUE, INDEX(_xlfn.FILTERXML("&lt;t&gt;&lt;s&gt;" &amp; SUBSTITUTE(C790," ","&lt;/s&gt;&lt;s&gt;") &amp; "&lt;/s&gt;&lt;/t&gt;", "//s"), _xlfn.SEQUENCE(4))))</f>
        <v>Sandisk Ultra Sdhc Uhs-I</v>
      </c>
      <c r="E790" t="str">
        <f t="shared" si="49"/>
        <v>120MB s R for DSLR Cameras, for Full HD Recording, 10Y Warranty</v>
      </c>
      <c r="F790" t="s">
        <v>6440</v>
      </c>
      <c r="G790" t="str">
        <f t="shared" si="50"/>
        <v>SecureDigitalCards</v>
      </c>
      <c r="H790" s="7" t="str">
        <f t="array" aca="1" ref="H790" ca="1">_xlfn.TEXTJOIN("", TRUE, IF((ROW(INDIRECT("1:" &amp; LEN(G790)))&gt;1) * (CODE(MID(G790, ROW(INDIRECT("1:" &amp; LEN(G790))), 1))&gt;=65) * (CODE(MID(G790, ROW(INDIRECT("1:" &amp; LEN(G790))), 1))&lt;=90), " " &amp; MID(G790, ROW(INDIRECT("1:" &amp; LEN(G790))), 1), MID(G790, ROW(INDIRECT("1:" &amp; LEN(G790))), 1)))</f>
        <v>Secure Digital Cards</v>
      </c>
      <c r="I790">
        <v>449</v>
      </c>
      <c r="J790">
        <v>800</v>
      </c>
      <c r="K790" s="1">
        <v>0.44</v>
      </c>
      <c r="L790">
        <v>4.4000000000000004</v>
      </c>
      <c r="M790" s="4">
        <v>69585</v>
      </c>
      <c r="N790" t="s">
        <v>6441</v>
      </c>
      <c r="O790" t="str">
        <f t="shared" si="51"/>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v>
      </c>
      <c r="P790" t="s">
        <v>6442</v>
      </c>
      <c r="Q790" t="s">
        <v>6443</v>
      </c>
      <c r="R790" t="s">
        <v>6444</v>
      </c>
      <c r="S790" t="s">
        <v>6445</v>
      </c>
      <c r="T790" t="s">
        <v>6446</v>
      </c>
      <c r="U790" t="s">
        <v>6447</v>
      </c>
      <c r="V790" t="s">
        <v>6448</v>
      </c>
    </row>
    <row r="791" spans="1:22" x14ac:dyDescent="0.25">
      <c r="A791" t="s">
        <v>6449</v>
      </c>
      <c r="B791" t="s">
        <v>12995</v>
      </c>
      <c r="C791" t="str">
        <f t="shared" si="48"/>
        <v>DIGITEK (DRL-14C) Professional (31cm) Dual Temperature LED Ring Light with Tripod Stand and Mini Tripod for YouTube, Photo-Shoot, Video Shoot, Live Stream, Makeup, Vlogging and More</v>
      </c>
      <c r="D791" t="str" cm="1">
        <f t="array" ref="D791">PROPER(_xlfn.TEXTJOIN(" ", TRUE, INDEX(_xlfn.FILTERXML("&lt;t&gt;&lt;s&gt;" &amp; SUBSTITUTE(C791," ","&lt;/s&gt;&lt;s&gt;") &amp; "&lt;/s&gt;&lt;/t&gt;", "//s"), _xlfn.SEQUENCE(4))))</f>
        <v>Digitek (Drl-14C) Professional (31Cm)</v>
      </c>
      <c r="E791" t="str">
        <f t="shared" si="49"/>
        <v>LED Ring Light with Tripod Stand and Mini Tripod for YouTube, Photo-Shoot, Video Shoot, Live Stream, Makeup, Vlogging and More</v>
      </c>
      <c r="F791" t="s">
        <v>6450</v>
      </c>
      <c r="G791" t="str">
        <f t="shared" si="50"/>
        <v>SelfieLights</v>
      </c>
      <c r="H791" s="7" t="str">
        <f t="array" aca="1" ref="H791" ca="1">_xlfn.TEXTJOIN("", TRUE, IF((ROW(INDIRECT("1:" &amp; LEN(G791)))&gt;1) * (CODE(MID(G791, ROW(INDIRECT("1:" &amp; LEN(G791))), 1))&gt;=65) * (CODE(MID(G791, ROW(INDIRECT("1:" &amp; LEN(G791))), 1))&lt;=90), " " &amp; MID(G791, ROW(INDIRECT("1:" &amp; LEN(G791))), 1), MID(G791, ROW(INDIRECT("1:" &amp; LEN(G791))), 1)))</f>
        <v>Selfie Lights</v>
      </c>
      <c r="I791" s="2">
        <v>1699</v>
      </c>
      <c r="J791" s="2">
        <v>3495</v>
      </c>
      <c r="K791" s="1">
        <v>0.51</v>
      </c>
      <c r="L791">
        <v>4.0999999999999996</v>
      </c>
      <c r="M791" s="4">
        <v>14371</v>
      </c>
      <c r="N791" t="s">
        <v>6451</v>
      </c>
      <c r="O791" t="str">
        <f t="shared" si="51"/>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v>
      </c>
      <c r="P791" t="s">
        <v>6452</v>
      </c>
      <c r="Q791" t="s">
        <v>6453</v>
      </c>
      <c r="R791" t="s">
        <v>6454</v>
      </c>
      <c r="S791" t="s">
        <v>6455</v>
      </c>
      <c r="T791" t="s">
        <v>6456</v>
      </c>
      <c r="U791" t="s">
        <v>6457</v>
      </c>
      <c r="V791" t="s">
        <v>6458</v>
      </c>
    </row>
    <row r="792" spans="1:22" x14ac:dyDescent="0.25">
      <c r="A792" t="s">
        <v>6459</v>
      </c>
      <c r="B792" t="s">
        <v>6460</v>
      </c>
      <c r="C792" t="str">
        <f t="shared" si="48"/>
        <v>Classmate Long Notebook - 140 Pages, Single Line, 297mm x 210mm (Pack of 12)</v>
      </c>
      <c r="D792" t="str" cm="1">
        <f t="array" ref="D792">PROPER(_xlfn.TEXTJOIN(" ", TRUE, INDEX(_xlfn.FILTERXML("&lt;t&gt;&lt;s&gt;" &amp; SUBSTITUTE(C792," ","&lt;/s&gt;&lt;s&gt;") &amp; "&lt;/s&gt;&lt;/t&gt;", "//s"), _xlfn.SEQUENCE(4))))</f>
        <v>Classmate Long Notebook -</v>
      </c>
      <c r="E792" t="str">
        <f t="shared" si="49"/>
        <v>Single Line, 297mm x 210mm (Pack of 12)</v>
      </c>
      <c r="F792" t="s">
        <v>6199</v>
      </c>
      <c r="G792" t="str">
        <f t="shared" si="50"/>
        <v>CompositionNotebooks</v>
      </c>
      <c r="H792" s="7" t="str">
        <f t="array" aca="1" ref="H792" ca="1">_xlfn.TEXTJOIN("", TRUE, IF((ROW(INDIRECT("1:" &amp; LEN(G792)))&gt;1) * (CODE(MID(G792, ROW(INDIRECT("1:" &amp; LEN(G792))), 1))&gt;=65) * (CODE(MID(G792, ROW(INDIRECT("1:" &amp; LEN(G792))), 1))&lt;=90), " " &amp; MID(G792, ROW(INDIRECT("1:" &amp; LEN(G792))), 1), MID(G792, ROW(INDIRECT("1:" &amp; LEN(G792))), 1)))</f>
        <v>Composition Notebooks</v>
      </c>
      <c r="I792">
        <v>561</v>
      </c>
      <c r="J792">
        <v>720</v>
      </c>
      <c r="K792" s="1">
        <v>0.22</v>
      </c>
      <c r="L792">
        <v>4.4000000000000004</v>
      </c>
      <c r="M792" s="4">
        <v>3182</v>
      </c>
      <c r="N792" t="s">
        <v>6461</v>
      </c>
      <c r="O792" t="str">
        <f t="shared" si="51"/>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v>
      </c>
      <c r="P792" t="s">
        <v>6462</v>
      </c>
      <c r="Q792" t="s">
        <v>6463</v>
      </c>
      <c r="R792" t="s">
        <v>6464</v>
      </c>
      <c r="S792" t="s">
        <v>6465</v>
      </c>
      <c r="T792" t="s">
        <v>6466</v>
      </c>
      <c r="U792" t="s">
        <v>6467</v>
      </c>
      <c r="V792" t="s">
        <v>6468</v>
      </c>
    </row>
    <row r="793" spans="1:22" x14ac:dyDescent="0.25">
      <c r="A793" t="s">
        <v>6469</v>
      </c>
      <c r="B793" t="s">
        <v>6470</v>
      </c>
      <c r="C793" t="str">
        <f t="shared" si="48"/>
        <v>Lenovo 300 Wired Plug and Play USB Mouse, High Resolution 1600 DPI Optical Sensor, 3-Button Design with clickable Scroll Wheel, Ambidextrous, Ergonomic Mouse for Comfortable All-Day Grip (GX30M39704)</v>
      </c>
      <c r="D793" t="str" cm="1">
        <f t="array" ref="D793">PROPER(_xlfn.TEXTJOIN(" ", TRUE, INDEX(_xlfn.FILTERXML("&lt;t&gt;&lt;s&gt;" &amp; SUBSTITUTE(C793," ","&lt;/s&gt;&lt;s&gt;") &amp; "&lt;/s&gt;&lt;/t&gt;", "//s"), _xlfn.SEQUENCE(4))))</f>
        <v>Lenovo 300 Wired Plug</v>
      </c>
      <c r="E793" t="str">
        <f t="shared" si="49"/>
        <v>USB Mouse, High Resolution 1600 DPI Optical Sensor, 3-Button Design with clickable Scroll Wheel, Ambidextrous, Ergonomic Mouse for Comfortable All-Day Grip (GX30M39704)</v>
      </c>
      <c r="F793" t="s">
        <v>4777</v>
      </c>
      <c r="G793" t="str">
        <f t="shared" si="50"/>
        <v>Mice</v>
      </c>
      <c r="H793" s="7" t="str">
        <f t="array" aca="1" ref="H793" ca="1">_xlfn.TEXTJOIN("", TRUE, IF((ROW(INDIRECT("1:" &amp; LEN(G793)))&gt;1) * (CODE(MID(G793, ROW(INDIRECT("1:" &amp; LEN(G793))), 1))&gt;=65) * (CODE(MID(G793, ROW(INDIRECT("1:" &amp; LEN(G793))), 1))&lt;=90), " " &amp; MID(G793, ROW(INDIRECT("1:" &amp; LEN(G793))), 1), MID(G793, ROW(INDIRECT("1:" &amp; LEN(G793))), 1)))</f>
        <v>Mice</v>
      </c>
      <c r="I793">
        <v>289</v>
      </c>
      <c r="J793">
        <v>590</v>
      </c>
      <c r="K793" s="1">
        <v>0.51</v>
      </c>
      <c r="L793">
        <v>4.4000000000000004</v>
      </c>
      <c r="M793" s="4">
        <v>25886</v>
      </c>
      <c r="N793" t="s">
        <v>6471</v>
      </c>
      <c r="O793" t="str">
        <f t="shared" si="51"/>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v>
      </c>
      <c r="P793" t="s">
        <v>6472</v>
      </c>
      <c r="Q793" t="s">
        <v>6473</v>
      </c>
      <c r="R793" t="s">
        <v>6474</v>
      </c>
      <c r="S793" t="s">
        <v>6475</v>
      </c>
      <c r="T793" t="s">
        <v>6476</v>
      </c>
      <c r="U793" t="s">
        <v>6477</v>
      </c>
      <c r="V793" t="s">
        <v>6478</v>
      </c>
    </row>
    <row r="794" spans="1:22" x14ac:dyDescent="0.25">
      <c r="A794" t="s">
        <v>6479</v>
      </c>
      <c r="B794" t="s">
        <v>6480</v>
      </c>
      <c r="C794" t="str">
        <f t="shared" si="48"/>
        <v>Dyazo 6 Angles Adjustable Aluminum Ergonomic Foldable Portable Tabletop Laptop Desktop Riser Stand Holder Compatible for MacBook, HP, Dell, Lenovo and All Other Notebook (Silver)</v>
      </c>
      <c r="D794" t="str" cm="1">
        <f t="array" ref="D794">PROPER(_xlfn.TEXTJOIN(" ", TRUE, INDEX(_xlfn.FILTERXML("&lt;t&gt;&lt;s&gt;" &amp; SUBSTITUTE(C794," ","&lt;/s&gt;&lt;s&gt;") &amp; "&lt;/s&gt;&lt;/t&gt;", "//s"), _xlfn.SEQUENCE(4))))</f>
        <v>Dyazo 6 Angles Adjustable</v>
      </c>
      <c r="E794" t="str">
        <f t="shared" si="49"/>
        <v>Foldable Portable Tabletop Laptop Desktop Riser Stand Holder Compatible for MacBook, HP, Dell, Lenovo and All Other Notebook (Silver)</v>
      </c>
      <c r="F794" t="s">
        <v>4833</v>
      </c>
      <c r="G794" t="str">
        <f t="shared" si="50"/>
        <v>NotebookComputerStands</v>
      </c>
      <c r="H794" s="7" t="str">
        <f t="array" aca="1" ref="H794" ca="1">_xlfn.TEXTJOIN("", TRUE, IF((ROW(INDIRECT("1:" &amp; LEN(G794)))&gt;1) * (CODE(MID(G794, ROW(INDIRECT("1:" &amp; LEN(G794))), 1))&gt;=65) * (CODE(MID(G794, ROW(INDIRECT("1:" &amp; LEN(G794))), 1))&lt;=90), " " &amp; MID(G794, ROW(INDIRECT("1:" &amp; LEN(G794))), 1), MID(G794, ROW(INDIRECT("1:" &amp; LEN(G794))), 1)))</f>
        <v>Notebook Computer Stands</v>
      </c>
      <c r="I794">
        <v>599</v>
      </c>
      <c r="J794" s="2">
        <v>1999</v>
      </c>
      <c r="K794" s="1">
        <v>0.7</v>
      </c>
      <c r="L794">
        <v>4.4000000000000004</v>
      </c>
      <c r="M794" s="4">
        <v>4736</v>
      </c>
      <c r="N794" t="s">
        <v>6481</v>
      </c>
      <c r="O794" t="str">
        <f t="shared" si="51"/>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Stand,12 Inch Laptop Stand, 13.3 Inch Laptop Stand,15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v>
      </c>
      <c r="P794" t="s">
        <v>6482</v>
      </c>
      <c r="Q794" t="s">
        <v>6483</v>
      </c>
      <c r="R794" t="s">
        <v>6484</v>
      </c>
      <c r="S794" t="s">
        <v>6485</v>
      </c>
      <c r="T794" t="s">
        <v>6486</v>
      </c>
      <c r="U794" t="s">
        <v>6487</v>
      </c>
      <c r="V794" t="s">
        <v>6488</v>
      </c>
    </row>
    <row r="795" spans="1:22" x14ac:dyDescent="0.25">
      <c r="A795" t="s">
        <v>6489</v>
      </c>
      <c r="B795" t="s">
        <v>6490</v>
      </c>
      <c r="C795" t="str">
        <f t="shared" si="48"/>
        <v>Western Digital WD 2TB My Passport Portable Hard Disk Drive, USB 3.0 with¬† Automatic Backup, 256 Bit AES Hardware Encryption,Password Protection,Compatible with Windows and Mac, External HDD-Black</v>
      </c>
      <c r="D795" t="str" cm="1">
        <f t="array" ref="D795">PROPER(_xlfn.TEXTJOIN(" ", TRUE, INDEX(_xlfn.FILTERXML("&lt;t&gt;&lt;s&gt;" &amp; SUBSTITUTE(C795," ","&lt;/s&gt;&lt;s&gt;") &amp; "&lt;/s&gt;&lt;/t&gt;", "//s"), _xlfn.SEQUENCE(4))))</f>
        <v>Western Digital Wd 2Tb</v>
      </c>
      <c r="E795" t="str">
        <f t="shared" si="49"/>
        <v>Portable Hard Disk Drive, USB 3.0 with¬† Automatic Backup, 256 Bit AES Hardware Encryption,Password Protection,Compatible with Windows and Mac, External HDD-Black</v>
      </c>
      <c r="F795" t="s">
        <v>5054</v>
      </c>
      <c r="G795" t="str">
        <f t="shared" si="50"/>
        <v>ExternalHardDisks</v>
      </c>
      <c r="H795" s="7" t="str">
        <f t="array" aca="1" ref="H795" ca="1">_xlfn.TEXTJOIN("", TRUE, IF((ROW(INDIRECT("1:" &amp; LEN(G795)))&gt;1) * (CODE(MID(G795, ROW(INDIRECT("1:" &amp; LEN(G795))), 1))&gt;=65) * (CODE(MID(G795, ROW(INDIRECT("1:" &amp; LEN(G795))), 1))&lt;=90), " " &amp; MID(G795, ROW(INDIRECT("1:" &amp; LEN(G795))), 1), MID(G795, ROW(INDIRECT("1:" &amp; LEN(G795))), 1)))</f>
        <v>External Hard Disks</v>
      </c>
      <c r="I795" s="2">
        <v>5599</v>
      </c>
      <c r="J795" s="2">
        <v>7350</v>
      </c>
      <c r="K795" s="1">
        <v>0.24</v>
      </c>
      <c r="L795">
        <v>4.4000000000000004</v>
      </c>
      <c r="M795" s="4">
        <v>73005</v>
      </c>
      <c r="N795" t="s">
        <v>6491</v>
      </c>
      <c r="O795" t="str">
        <f t="shared" si="51"/>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v>
      </c>
      <c r="P795" t="s">
        <v>6492</v>
      </c>
      <c r="Q795" t="s">
        <v>6493</v>
      </c>
      <c r="R795" t="s">
        <v>6494</v>
      </c>
      <c r="S795" t="s">
        <v>6495</v>
      </c>
      <c r="T795" t="s">
        <v>6496</v>
      </c>
      <c r="U795" t="s">
        <v>6497</v>
      </c>
      <c r="V795" t="s">
        <v>6498</v>
      </c>
    </row>
    <row r="796" spans="1:22" x14ac:dyDescent="0.25">
      <c r="A796" t="s">
        <v>6499</v>
      </c>
      <c r="B796" t="s">
        <v>6500</v>
      </c>
      <c r="C796" t="str">
        <f t="shared" si="48"/>
        <v>Logitech C270 Digital HD Webcam with Widescreen HD Video Calling, HD Light Correction, Noise-Reducing Mic, for Skype, FaceTime, Hangouts, WebEx, PC Mac Laptop MacBook Tablet - (Black, HD 720p 30fps)</v>
      </c>
      <c r="D796" t="str" cm="1">
        <f t="array" ref="D796">PROPER(_xlfn.TEXTJOIN(" ", TRUE, INDEX(_xlfn.FILTERXML("&lt;t&gt;&lt;s&gt;" &amp; SUBSTITUTE(C796," ","&lt;/s&gt;&lt;s&gt;") &amp; "&lt;/s&gt;&lt;/t&gt;", "//s"), _xlfn.SEQUENCE(4))))</f>
        <v>Logitech C270 Digital Hd</v>
      </c>
      <c r="E796" t="str">
        <f t="shared" si="49"/>
        <v>Widescreen HD Video Calling, HD Light Correction, Noise-Reducing Mic, for Skype, FaceTime, Hangouts, WebEx, PC Mac Laptop MacBook Tablet - (Black, HD 720p 30fps)</v>
      </c>
      <c r="F796" t="s">
        <v>6501</v>
      </c>
      <c r="G796" t="str">
        <f t="shared" si="50"/>
        <v>Webcams</v>
      </c>
      <c r="H796" s="7" t="str">
        <f t="array" aca="1" ref="H796" ca="1">_xlfn.TEXTJOIN("", TRUE, IF((ROW(INDIRECT("1:" &amp; LEN(G796)))&gt;1) * (CODE(MID(G796, ROW(INDIRECT("1:" &amp; LEN(G796))), 1))&gt;=65) * (CODE(MID(G796, ROW(INDIRECT("1:" &amp; LEN(G796))), 1))&lt;=90), " " &amp; MID(G796, ROW(INDIRECT("1:" &amp; LEN(G796))), 1), MID(G796, ROW(INDIRECT("1:" &amp; LEN(G796))), 1)))</f>
        <v>Webcams</v>
      </c>
      <c r="I796" s="2">
        <v>1990</v>
      </c>
      <c r="J796" s="2">
        <v>2595</v>
      </c>
      <c r="K796" s="1">
        <v>0.23</v>
      </c>
      <c r="L796">
        <v>4.3</v>
      </c>
      <c r="M796" s="4">
        <v>20398</v>
      </c>
      <c r="N796" t="s">
        <v>6502</v>
      </c>
      <c r="O796" t="str">
        <f t="shared" si="51"/>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v>
      </c>
      <c r="P796" t="s">
        <v>6503</v>
      </c>
      <c r="Q796" t="s">
        <v>6504</v>
      </c>
      <c r="R796" t="s">
        <v>6505</v>
      </c>
      <c r="S796" t="s">
        <v>6506</v>
      </c>
      <c r="T796" t="s">
        <v>12945</v>
      </c>
      <c r="U796" t="s">
        <v>6507</v>
      </c>
      <c r="V796" t="s">
        <v>6508</v>
      </c>
    </row>
    <row r="797" spans="1:22" x14ac:dyDescent="0.25">
      <c r="A797" t="s">
        <v>6509</v>
      </c>
      <c r="B797" t="s">
        <v>6510</v>
      </c>
      <c r="C797" t="str">
        <f t="shared" si="48"/>
        <v>Portronics MPORT 31 4 Ports USB Hub (USB A to 4 USB-A Ports 4 in 1 Connector USB HUB(Grey)</v>
      </c>
      <c r="D797" t="str" cm="1">
        <f t="array" ref="D797">PROPER(_xlfn.TEXTJOIN(" ", TRUE, INDEX(_xlfn.FILTERXML("&lt;t&gt;&lt;s&gt;" &amp; SUBSTITUTE(C797," ","&lt;/s&gt;&lt;s&gt;") &amp; "&lt;/s&gt;&lt;/t&gt;", "//s"), _xlfn.SEQUENCE(4))))</f>
        <v>Portronics Mport 31 4</v>
      </c>
      <c r="E797" t="str">
        <f t="shared" si="49"/>
        <v>Hub (USB A to 4 USB-A Ports 4 in 1 Connector USB HUB(Grey)</v>
      </c>
      <c r="F797" t="s">
        <v>6030</v>
      </c>
      <c r="G797" t="str">
        <f t="shared" si="50"/>
        <v>USBHubs</v>
      </c>
      <c r="H797" s="7" t="str">
        <f t="array" aca="1" ref="H797" ca="1">_xlfn.TEXTJOIN("", TRUE, IF((ROW(INDIRECT("1:" &amp; LEN(G797)))&gt;1) * (CODE(MID(G797, ROW(INDIRECT("1:" &amp; LEN(G797))), 1))&gt;=65) * (CODE(MID(G797, ROW(INDIRECT("1:" &amp; LEN(G797))), 1))&lt;=90), " " &amp; MID(G797, ROW(INDIRECT("1:" &amp; LEN(G797))), 1), MID(G797, ROW(INDIRECT("1:" &amp; LEN(G797))), 1)))</f>
        <v>U S B Hubs</v>
      </c>
      <c r="I797">
        <v>499</v>
      </c>
      <c r="J797">
        <v>799</v>
      </c>
      <c r="K797" s="1">
        <v>0.38</v>
      </c>
      <c r="L797">
        <v>4.3</v>
      </c>
      <c r="M797" s="4">
        <v>2125</v>
      </c>
      <c r="N797" t="s">
        <v>6511</v>
      </c>
      <c r="O797" t="str">
        <f t="shared" si="51"/>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v>
      </c>
      <c r="P797" t="s">
        <v>6512</v>
      </c>
      <c r="Q797" t="s">
        <v>6513</v>
      </c>
      <c r="R797" t="s">
        <v>6514</v>
      </c>
      <c r="S797" t="s">
        <v>6515</v>
      </c>
      <c r="T797" t="s">
        <v>6516</v>
      </c>
      <c r="U797" t="s">
        <v>6517</v>
      </c>
      <c r="V797" t="s">
        <v>6518</v>
      </c>
    </row>
    <row r="798" spans="1:22" x14ac:dyDescent="0.25">
      <c r="A798" t="s">
        <v>6519</v>
      </c>
      <c r="B798" t="s">
        <v>6520</v>
      </c>
      <c r="C798" t="str">
        <f t="shared" si="48"/>
        <v>AirCase Protective Laptop Bag Sleeve fits Upto 15.6" Laptop MacBook, Wrinkle Free, Padded, Waterproof Light Neoprene case Cover Pouch, for Men and Women, Black- 6 Months Warranty</v>
      </c>
      <c r="D798" t="str" cm="1">
        <f t="array" ref="D798">PROPER(_xlfn.TEXTJOIN(" ", TRUE, INDEX(_xlfn.FILTERXML("&lt;t&gt;&lt;s&gt;" &amp; SUBSTITUTE(C798," ","&lt;/s&gt;&lt;s&gt;") &amp; "&lt;/s&gt;&lt;/t&gt;", "//s"), _xlfn.SEQUENCE(4))))</f>
        <v>Aircase Protective Laptop Bag</v>
      </c>
      <c r="E798" t="str">
        <f t="shared" si="49"/>
        <v>Upto 15.6" Laptop MacBook, Wrinkle Free, Padded, Waterproof Light Neoprene case Cover Pouch, for Men and Women, Black- 6 Months Warranty</v>
      </c>
      <c r="F798" t="s">
        <v>6126</v>
      </c>
      <c r="G798" t="str">
        <f t="shared" si="50"/>
        <v>LaptopSleeves&amp;Slipcases</v>
      </c>
      <c r="H798" s="7" t="str">
        <f t="array" aca="1" ref="H798" ca="1">_xlfn.TEXTJOIN("", TRUE, IF((ROW(INDIRECT("1:" &amp; LEN(G798)))&gt;1) * (CODE(MID(G798, ROW(INDIRECT("1:" &amp; LEN(G798))), 1))&gt;=65) * (CODE(MID(G798, ROW(INDIRECT("1:" &amp; LEN(G798))), 1))&lt;=90), " " &amp; MID(G798, ROW(INDIRECT("1:" &amp; LEN(G798))), 1), MID(G798, ROW(INDIRECT("1:" &amp; LEN(G798))), 1)))</f>
        <v>Laptop Sleeves&amp; Slipcases</v>
      </c>
      <c r="I798">
        <v>449</v>
      </c>
      <c r="J798">
        <v>999</v>
      </c>
      <c r="K798" s="1">
        <v>0.55000000000000004</v>
      </c>
      <c r="L798">
        <v>4.3</v>
      </c>
      <c r="M798" s="4">
        <v>11330</v>
      </c>
      <c r="N798" t="s">
        <v>6521</v>
      </c>
      <c r="O798" t="str">
        <f t="shared" si="51"/>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v>
      </c>
      <c r="P798" t="s">
        <v>6522</v>
      </c>
      <c r="Q798" t="s">
        <v>6523</v>
      </c>
      <c r="R798" t="s">
        <v>6524</v>
      </c>
      <c r="S798" t="s">
        <v>6525</v>
      </c>
      <c r="T798" t="s">
        <v>6526</v>
      </c>
      <c r="U798" t="s">
        <v>6133</v>
      </c>
      <c r="V798" t="s">
        <v>6527</v>
      </c>
    </row>
    <row r="799" spans="1:22" x14ac:dyDescent="0.25">
      <c r="A799" t="s">
        <v>6528</v>
      </c>
      <c r="B799" t="s">
        <v>6529</v>
      </c>
      <c r="C799" t="str">
        <f t="shared" si="48"/>
        <v>Zinq Five Fan Cooling Pad and Laptop Stand with Dual Height Adjustment and Dual USB Port Extension (Black)</v>
      </c>
      <c r="D799" t="str" cm="1">
        <f t="array" ref="D799">PROPER(_xlfn.TEXTJOIN(" ", TRUE, INDEX(_xlfn.FILTERXML("&lt;t&gt;&lt;s&gt;" &amp; SUBSTITUTE(C799," ","&lt;/s&gt;&lt;s&gt;") &amp; "&lt;/s&gt;&lt;/t&gt;", "//s"), _xlfn.SEQUENCE(4))))</f>
        <v>Zinq Five Fan Cooling</v>
      </c>
      <c r="E799" t="str">
        <f t="shared" si="49"/>
        <v>Laptop Stand with Dual Height Adjustment and Dual USB Port Extension (Black)</v>
      </c>
      <c r="F799" t="s">
        <v>6530</v>
      </c>
      <c r="G799" t="str">
        <f t="shared" si="50"/>
        <v>CoolingPads</v>
      </c>
      <c r="H799" s="7" t="str">
        <f t="array" aca="1" ref="H799" ca="1">_xlfn.TEXTJOIN("", TRUE, IF((ROW(INDIRECT("1:" &amp; LEN(G799)))&gt;1) * (CODE(MID(G799, ROW(INDIRECT("1:" &amp; LEN(G799))), 1))&gt;=65) * (CODE(MID(G799, ROW(INDIRECT("1:" &amp; LEN(G799))), 1))&lt;=90), " " &amp; MID(G799, ROW(INDIRECT("1:" &amp; LEN(G799))), 1), MID(G799, ROW(INDIRECT("1:" &amp; LEN(G799))), 1)))</f>
        <v>Cooling Pads</v>
      </c>
      <c r="I799">
        <v>999</v>
      </c>
      <c r="J799" s="2">
        <v>1999</v>
      </c>
      <c r="K799" s="1">
        <v>0.5</v>
      </c>
      <c r="L799">
        <v>4.2</v>
      </c>
      <c r="M799" s="4">
        <v>27441</v>
      </c>
      <c r="N799" t="s">
        <v>6531</v>
      </c>
      <c r="O799" t="str">
        <f t="shared" si="51"/>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v>
      </c>
      <c r="P799" t="s">
        <v>6532</v>
      </c>
      <c r="Q799" t="s">
        <v>6533</v>
      </c>
      <c r="R799" t="s">
        <v>6534</v>
      </c>
      <c r="S799" t="s">
        <v>6535</v>
      </c>
      <c r="T799" t="s">
        <v>6536</v>
      </c>
      <c r="U799" t="s">
        <v>6537</v>
      </c>
      <c r="V799" t="s">
        <v>6538</v>
      </c>
    </row>
    <row r="800" spans="1:22" x14ac:dyDescent="0.25">
      <c r="A800" t="s">
        <v>6539</v>
      </c>
      <c r="B800" t="s">
        <v>6540</v>
      </c>
      <c r="C800" t="str">
        <f t="shared" si="48"/>
        <v>Gizga Essentials Webcam Cover, Privacy Protector Webcam Cover Slide, Compatible with Laptop, Desktop, PC, Smartphone, Protect Your Privacy and Security, Strong Adhesive, Set of 3, Black</v>
      </c>
      <c r="D800" t="str" cm="1">
        <f t="array" ref="D800">PROPER(_xlfn.TEXTJOIN(" ", TRUE, INDEX(_xlfn.FILTERXML("&lt;t&gt;&lt;s&gt;" &amp; SUBSTITUTE(C800," ","&lt;/s&gt;&lt;s&gt;") &amp; "&lt;/s&gt;&lt;/t&gt;", "//s"), _xlfn.SEQUENCE(4))))</f>
        <v>Gizga Essentials Webcam Cover,</v>
      </c>
      <c r="E800" t="str">
        <f t="shared" si="49"/>
        <v>Webcam Cover Slide, Compatible with Laptop, Desktop, PC, Smartphone, Protect Your Privacy and Security, Strong Adhesive, Set of 3, Black</v>
      </c>
      <c r="F800" t="s">
        <v>4389</v>
      </c>
      <c r="G800" t="str">
        <f t="shared" si="50"/>
        <v>CameraPrivacyCovers</v>
      </c>
      <c r="H800" s="7" t="str">
        <f t="array" aca="1" ref="H800" ca="1">_xlfn.TEXTJOIN("", TRUE, IF((ROW(INDIRECT("1:" &amp; LEN(G800)))&gt;1) * (CODE(MID(G800, ROW(INDIRECT("1:" &amp; LEN(G800))), 1))&gt;=65) * (CODE(MID(G800, ROW(INDIRECT("1:" &amp; LEN(G800))), 1))&lt;=90), " " &amp; MID(G800, ROW(INDIRECT("1:" &amp; LEN(G800))), 1), MID(G800, ROW(INDIRECT("1:" &amp; LEN(G800))), 1)))</f>
        <v>Camera Privacy Covers</v>
      </c>
      <c r="I800">
        <v>69</v>
      </c>
      <c r="J800">
        <v>299</v>
      </c>
      <c r="K800" s="1">
        <v>0.77</v>
      </c>
      <c r="L800">
        <v>4.3</v>
      </c>
      <c r="M800" s="4">
        <v>255</v>
      </c>
      <c r="N800" t="s">
        <v>6541</v>
      </c>
      <c r="O800" t="str">
        <f t="shared" si="51"/>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v>
      </c>
      <c r="P800" t="s">
        <v>6542</v>
      </c>
      <c r="Q800" t="s">
        <v>6543</v>
      </c>
      <c r="R800" t="s">
        <v>6544</v>
      </c>
      <c r="S800" t="s">
        <v>6545</v>
      </c>
      <c r="T800" t="s">
        <v>6546</v>
      </c>
      <c r="U800" t="s">
        <v>6547</v>
      </c>
      <c r="V800" t="s">
        <v>6548</v>
      </c>
    </row>
    <row r="801" spans="1:22" x14ac:dyDescent="0.25">
      <c r="A801" t="s">
        <v>6549</v>
      </c>
      <c r="B801" t="s">
        <v>6550</v>
      </c>
      <c r="C801" t="str">
        <f t="shared" si="48"/>
        <v>HP Z3700 Wireless Optical Mouse with USB Receiver and 2.4GHz Wireless Connection 1200DPI 16 Months Long Battery Life Ambidextrous and Slim Design (Modern Gold)</v>
      </c>
      <c r="D801" t="str" cm="1">
        <f t="array" ref="D801">PROPER(_xlfn.TEXTJOIN(" ", TRUE, INDEX(_xlfn.FILTERXML("&lt;t&gt;&lt;s&gt;" &amp; SUBSTITUTE(C801," ","&lt;/s&gt;&lt;s&gt;") &amp; "&lt;/s&gt;&lt;/t&gt;", "//s"), _xlfn.SEQUENCE(4))))</f>
        <v>Hp Z3700 Wireless Optical</v>
      </c>
      <c r="E801" t="str">
        <f t="shared" si="49"/>
        <v>USB Receiver and 2.4GHz Wireless Connection 1200DPI 16 Months Long Battery Life Ambidextrous and Slim Design (Modern Gold)</v>
      </c>
      <c r="F801" t="s">
        <v>4777</v>
      </c>
      <c r="G801" t="str">
        <f t="shared" si="50"/>
        <v>Mice</v>
      </c>
      <c r="H801" s="7" t="str">
        <f t="array" aca="1" ref="H801" ca="1">_xlfn.TEXTJOIN("", TRUE, IF((ROW(INDIRECT("1:" &amp; LEN(G801)))&gt;1) * (CODE(MID(G801, ROW(INDIRECT("1:" &amp; LEN(G801))), 1))&gt;=65) * (CODE(MID(G801, ROW(INDIRECT("1:" &amp; LEN(G801))), 1))&lt;=90), " " &amp; MID(G801, ROW(INDIRECT("1:" &amp; LEN(G801))), 1), MID(G801, ROW(INDIRECT("1:" &amp; LEN(G801))), 1)))</f>
        <v>Mice</v>
      </c>
      <c r="I801">
        <v>899</v>
      </c>
      <c r="J801" s="2">
        <v>1499</v>
      </c>
      <c r="K801" s="1">
        <v>0.4</v>
      </c>
      <c r="L801">
        <v>4.2</v>
      </c>
      <c r="M801" s="4">
        <v>23174</v>
      </c>
      <c r="N801" t="s">
        <v>6551</v>
      </c>
      <c r="O801" t="str">
        <f t="shared" si="51"/>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v>
      </c>
      <c r="P801" t="s">
        <v>6552</v>
      </c>
      <c r="Q801" t="s">
        <v>6553</v>
      </c>
      <c r="R801" t="s">
        <v>6554</v>
      </c>
      <c r="S801" t="s">
        <v>6555</v>
      </c>
      <c r="T801" t="s">
        <v>6556</v>
      </c>
      <c r="U801" t="s">
        <v>6557</v>
      </c>
      <c r="V801" t="s">
        <v>6558</v>
      </c>
    </row>
    <row r="802" spans="1:22" x14ac:dyDescent="0.25">
      <c r="A802" t="s">
        <v>6559</v>
      </c>
      <c r="B802" t="s">
        <v>6560</v>
      </c>
      <c r="C802" t="str">
        <f t="shared" si="48"/>
        <v>MAONO AU-400 Lavalier Auxiliary Omnidirectional Microphone (Black)</v>
      </c>
      <c r="D802" t="str" cm="1">
        <f t="array" ref="D802">PROPER(_xlfn.TEXTJOIN(" ", TRUE, INDEX(_xlfn.FILTERXML("&lt;t&gt;&lt;s&gt;" &amp; SUBSTITUTE(C802," ","&lt;/s&gt;&lt;s&gt;") &amp; "&lt;/s&gt;&lt;/t&gt;", "//s"), _xlfn.SEQUENCE(4))))</f>
        <v>Maono Au-400 Lavalier Auxiliary</v>
      </c>
      <c r="E802" t="str">
        <f t="shared" si="49"/>
        <v>(Black)</v>
      </c>
      <c r="F802" t="s">
        <v>4966</v>
      </c>
      <c r="G802" t="str">
        <f t="shared" si="50"/>
        <v>Condenser</v>
      </c>
      <c r="H802" s="7" t="str">
        <f t="array" aca="1" ref="H802" ca="1">_xlfn.TEXTJOIN("", TRUE, IF((ROW(INDIRECT("1:" &amp; LEN(G802)))&gt;1) * (CODE(MID(G802, ROW(INDIRECT("1:" &amp; LEN(G802))), 1))&gt;=65) * (CODE(MID(G802, ROW(INDIRECT("1:" &amp; LEN(G802))), 1))&lt;=90), " " &amp; MID(G802, ROW(INDIRECT("1:" &amp; LEN(G802))), 1), MID(G802, ROW(INDIRECT("1:" &amp; LEN(G802))), 1)))</f>
        <v>Condenser</v>
      </c>
      <c r="I802">
        <v>478</v>
      </c>
      <c r="J802">
        <v>699</v>
      </c>
      <c r="K802" s="1">
        <v>0.32</v>
      </c>
      <c r="L802">
        <v>3.8</v>
      </c>
      <c r="M802" s="4">
        <v>20218</v>
      </c>
      <c r="N802" t="s">
        <v>6561</v>
      </c>
      <c r="O802" t="str">
        <f t="shared" si="51"/>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v>
      </c>
      <c r="P802" t="s">
        <v>6562</v>
      </c>
      <c r="Q802" t="s">
        <v>6563</v>
      </c>
      <c r="R802" t="s">
        <v>6564</v>
      </c>
      <c r="S802" t="s">
        <v>6565</v>
      </c>
      <c r="T802" t="s">
        <v>6566</v>
      </c>
      <c r="U802" t="s">
        <v>6567</v>
      </c>
      <c r="V802" t="s">
        <v>6568</v>
      </c>
    </row>
    <row r="803" spans="1:22" x14ac:dyDescent="0.25">
      <c r="A803" t="s">
        <v>6569</v>
      </c>
      <c r="B803" t="s">
        <v>6570</v>
      </c>
      <c r="C803" t="str">
        <f t="shared" si="48"/>
        <v>TABLE MAGIC Multipurpose Laptop Table Mat Finish Top Work at Home Study Table (TM Regular- Black) (Alloy Steel)</v>
      </c>
      <c r="D803" t="str" cm="1">
        <f t="array" ref="D803">PROPER(_xlfn.TEXTJOIN(" ", TRUE, INDEX(_xlfn.FILTERXML("&lt;t&gt;&lt;s&gt;" &amp; SUBSTITUTE(C803," ","&lt;/s&gt;&lt;s&gt;") &amp; "&lt;/s&gt;&lt;/t&gt;", "//s"), _xlfn.SEQUENCE(4))))</f>
        <v>Table Magic Multipurpose Laptop</v>
      </c>
      <c r="E803" t="str">
        <f t="shared" si="49"/>
        <v>Finish Top Work at Home Study Table (TM Regular- Black) (Alloy Steel)</v>
      </c>
      <c r="F803" t="s">
        <v>6571</v>
      </c>
      <c r="G803" t="str">
        <f t="shared" si="50"/>
        <v>LaptopAccessories</v>
      </c>
      <c r="H803" s="7" t="str">
        <f t="array" aca="1" ref="H803" ca="1">_xlfn.TEXTJOIN("", TRUE, IF((ROW(INDIRECT("1:" &amp; LEN(G803)))&gt;1) * (CODE(MID(G803, ROW(INDIRECT("1:" &amp; LEN(G803))), 1))&gt;=65) * (CODE(MID(G803, ROW(INDIRECT("1:" &amp; LEN(G803))), 1))&lt;=90), " " &amp; MID(G803, ROW(INDIRECT("1:" &amp; LEN(G803))), 1), MID(G803, ROW(INDIRECT("1:" &amp; LEN(G803))), 1)))</f>
        <v>Laptop Accessories</v>
      </c>
      <c r="I803" s="2">
        <v>1399</v>
      </c>
      <c r="J803" s="2">
        <v>2490</v>
      </c>
      <c r="K803" s="1">
        <v>0.44</v>
      </c>
      <c r="L803">
        <v>4.3</v>
      </c>
      <c r="M803" s="4">
        <v>11074</v>
      </c>
      <c r="N803" t="s">
        <v>6572</v>
      </c>
      <c r="O803" t="str">
        <f t="shared" si="51"/>
        <v>The 18-In-1 Multipurpose Table 6-Height Quick Adjustment Min- 54Cm (21.25√¢?¬Ù) Max-73Cm (28.75√¢?¬Ù) Surely Accommodate All Age Group. Quick And Effortless 3 Angles Adjustment Of Top, No Tool Required To Assemble Or Adjust Height And Angles</v>
      </c>
      <c r="P803" t="s">
        <v>6573</v>
      </c>
      <c r="Q803" t="s">
        <v>6574</v>
      </c>
      <c r="R803" t="s">
        <v>6575</v>
      </c>
      <c r="S803" t="s">
        <v>6576</v>
      </c>
      <c r="T803" t="s">
        <v>6577</v>
      </c>
      <c r="U803" t="s">
        <v>6578</v>
      </c>
      <c r="V803" t="s">
        <v>6579</v>
      </c>
    </row>
    <row r="804" spans="1:22" x14ac:dyDescent="0.25">
      <c r="A804" t="s">
        <v>300</v>
      </c>
      <c r="B804" t="s">
        <v>301</v>
      </c>
      <c r="C804" t="str">
        <f t="shared" si="48"/>
        <v>AmazonBasics USB 2.0 - A-Male to A-Female Extension Cable for Personal Computer, Printer (Black, 9.8 Feet 3 Meters)</v>
      </c>
      <c r="D804" t="str" cm="1">
        <f t="array" ref="D804">PROPER(_xlfn.TEXTJOIN(" ", TRUE, INDEX(_xlfn.FILTERXML("&lt;t&gt;&lt;s&gt;" &amp; SUBSTITUTE(C804," ","&lt;/s&gt;&lt;s&gt;") &amp; "&lt;/s&gt;&lt;/t&gt;", "//s"), _xlfn.SEQUENCE(4))))</f>
        <v>Amazonbasics Usb 2 -</v>
      </c>
      <c r="E804" t="str">
        <f t="shared" si="49"/>
        <v>A-Female Extension Cable for Personal Computer, Printer (Black, 9.8 Feet 3 Meters)</v>
      </c>
      <c r="F804" t="s">
        <v>17</v>
      </c>
      <c r="G804" t="str">
        <f t="shared" si="50"/>
        <v>USBCables</v>
      </c>
      <c r="H804" s="7" t="str">
        <f t="array" aca="1" ref="H804" ca="1">_xlfn.TEXTJOIN("", TRUE, IF((ROW(INDIRECT("1:" &amp; LEN(G804)))&gt;1) * (CODE(MID(G804, ROW(INDIRECT("1:" &amp; LEN(G804))), 1))&gt;=65) * (CODE(MID(G804, ROW(INDIRECT("1:" &amp; LEN(G804))), 1))&lt;=90), " " &amp; MID(G804, ROW(INDIRECT("1:" &amp; LEN(G804))), 1), MID(G804, ROW(INDIRECT("1:" &amp; LEN(G804))), 1)))</f>
        <v>U S B Cables</v>
      </c>
      <c r="I804">
        <v>199</v>
      </c>
      <c r="J804">
        <v>750</v>
      </c>
      <c r="K804" s="1">
        <v>0.73</v>
      </c>
      <c r="L804">
        <v>4.5</v>
      </c>
      <c r="M804" s="4">
        <v>74976</v>
      </c>
      <c r="N804" t="s">
        <v>302</v>
      </c>
      <c r="O804" t="str">
        <f t="shared" si="51"/>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v>
      </c>
      <c r="P804" t="s">
        <v>303</v>
      </c>
      <c r="Q804" t="s">
        <v>304</v>
      </c>
      <c r="R804" t="s">
        <v>305</v>
      </c>
      <c r="S804" t="s">
        <v>306</v>
      </c>
      <c r="T804" t="s">
        <v>307</v>
      </c>
      <c r="U804" t="s">
        <v>6580</v>
      </c>
      <c r="V804" t="s">
        <v>6581</v>
      </c>
    </row>
    <row r="805" spans="1:22" x14ac:dyDescent="0.25">
      <c r="A805" t="s">
        <v>6582</v>
      </c>
      <c r="B805" t="s">
        <v>6583</v>
      </c>
      <c r="C805" t="str">
        <f t="shared" si="48"/>
        <v>GIZGA Essentials Portable Tabletop Tablet Stand Mobile Holder, Desktop Stand, Cradle, Dock for iPad, Smartphone, Kindle, E-Reader, Fully Foldable, Adjustable Angle, Anti-Slip Pads, Black</v>
      </c>
      <c r="D805" t="str" cm="1">
        <f t="array" ref="D805">PROPER(_xlfn.TEXTJOIN(" ", TRUE, INDEX(_xlfn.FILTERXML("&lt;t&gt;&lt;s&gt;" &amp; SUBSTITUTE(C805," ","&lt;/s&gt;&lt;s&gt;") &amp; "&lt;/s&gt;&lt;/t&gt;", "//s"), _xlfn.SEQUENCE(4))))</f>
        <v>Gizga Essentials Portable Tabletop</v>
      </c>
      <c r="E805" t="str">
        <f t="shared" si="49"/>
        <v>Mobile Holder, Desktop Stand, Cradle, Dock for iPad, Smartphone, Kindle, E-Reader, Fully Foldable, Adjustable Angle, Anti-Slip Pads, Black</v>
      </c>
      <c r="F805" t="s">
        <v>6584</v>
      </c>
      <c r="G805" t="str">
        <f t="shared" si="50"/>
        <v>Stands</v>
      </c>
      <c r="H805" s="7" t="str">
        <f t="array" aca="1" ref="H805" ca="1">_xlfn.TEXTJOIN("", TRUE, IF((ROW(INDIRECT("1:" &amp; LEN(G805)))&gt;1) * (CODE(MID(G805, ROW(INDIRECT("1:" &amp; LEN(G805))), 1))&gt;=65) * (CODE(MID(G805, ROW(INDIRECT("1:" &amp; LEN(G805))), 1))&lt;=90), " " &amp; MID(G805, ROW(INDIRECT("1:" &amp; LEN(G805))), 1), MID(G805, ROW(INDIRECT("1:" &amp; LEN(G805))), 1)))</f>
        <v>Stands</v>
      </c>
      <c r="I805">
        <v>149</v>
      </c>
      <c r="J805">
        <v>499</v>
      </c>
      <c r="K805" s="1">
        <v>0.7</v>
      </c>
      <c r="L805">
        <v>4.0999999999999996</v>
      </c>
      <c r="M805" s="4">
        <v>25607</v>
      </c>
      <c r="N805" t="s">
        <v>6585</v>
      </c>
      <c r="O805" t="str">
        <f t="shared" si="51"/>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v>
      </c>
      <c r="P805" t="s">
        <v>6586</v>
      </c>
      <c r="Q805" t="s">
        <v>6587</v>
      </c>
      <c r="R805" t="s">
        <v>6588</v>
      </c>
      <c r="S805" t="s">
        <v>6589</v>
      </c>
      <c r="T805" t="s">
        <v>6590</v>
      </c>
      <c r="U805" t="s">
        <v>6591</v>
      </c>
      <c r="V805" t="s">
        <v>6592</v>
      </c>
    </row>
    <row r="806" spans="1:22" x14ac:dyDescent="0.25">
      <c r="A806" t="s">
        <v>6593</v>
      </c>
      <c r="B806" t="s">
        <v>6594</v>
      </c>
      <c r="C806" t="str">
        <f t="shared" si="48"/>
        <v>boAt Stone 650 10W Bluetooth Speaker with Upto 7 Hours Playback, IPX5 and Integrated Controls (Blue)</v>
      </c>
      <c r="D806" t="str" cm="1">
        <f t="array" ref="D806">PROPER(_xlfn.TEXTJOIN(" ", TRUE, INDEX(_xlfn.FILTERXML("&lt;t&gt;&lt;s&gt;" &amp; SUBSTITUTE(C806," ","&lt;/s&gt;&lt;s&gt;") &amp; "&lt;/s&gt;&lt;/t&gt;", "//s"), _xlfn.SEQUENCE(4))))</f>
        <v>Boat Stone 650 10W</v>
      </c>
      <c r="E806" t="str">
        <f t="shared" si="49"/>
        <v>with Upto 7 Hours Playback, IPX5 and Integrated Controls (Blue)</v>
      </c>
      <c r="F806" t="s">
        <v>5446</v>
      </c>
      <c r="G806" t="str">
        <f t="shared" si="50"/>
        <v>BluetoothSpeakers</v>
      </c>
      <c r="H806" s="7" t="str">
        <f t="array" aca="1" ref="H806" ca="1">_xlfn.TEXTJOIN("", TRUE, IF((ROW(INDIRECT("1:" &amp; LEN(G806)))&gt;1) * (CODE(MID(G806, ROW(INDIRECT("1:" &amp; LEN(G806))), 1))&gt;=65) * (CODE(MID(G806, ROW(INDIRECT("1:" &amp; LEN(G806))), 1))&lt;=90), " " &amp; MID(G806, ROW(INDIRECT("1:" &amp; LEN(G806))), 1), MID(G806, ROW(INDIRECT("1:" &amp; LEN(G806))), 1)))</f>
        <v>Bluetooth Speakers</v>
      </c>
      <c r="I806" s="2">
        <v>1799</v>
      </c>
      <c r="J806" s="2">
        <v>4990</v>
      </c>
      <c r="K806" s="1">
        <v>0.64</v>
      </c>
      <c r="L806">
        <v>4.2</v>
      </c>
      <c r="M806" s="4">
        <v>41226</v>
      </c>
      <c r="N806" t="s">
        <v>6595</v>
      </c>
      <c r="O806" t="str">
        <f t="shared" si="51"/>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v>
      </c>
      <c r="P806" t="s">
        <v>6596</v>
      </c>
      <c r="Q806" t="s">
        <v>6597</v>
      </c>
      <c r="R806" t="s">
        <v>6598</v>
      </c>
      <c r="S806" t="s">
        <v>6599</v>
      </c>
      <c r="T806" t="s">
        <v>6600</v>
      </c>
      <c r="U806" t="s">
        <v>6601</v>
      </c>
      <c r="V806" t="s">
        <v>6602</v>
      </c>
    </row>
    <row r="807" spans="1:22" x14ac:dyDescent="0.25">
      <c r="A807" t="s">
        <v>6603</v>
      </c>
      <c r="B807" t="s">
        <v>6604</v>
      </c>
      <c r="C807" t="str">
        <f t="shared" si="48"/>
        <v>ESnipe Mart Worldwide Travel Adapter with Build in Dual USB Charger Ports with 125V 6A, 250V Protected Electrical Plug for Laptops, Cameras (White)</v>
      </c>
      <c r="D807" t="str" cm="1">
        <f t="array" ref="D807">PROPER(_xlfn.TEXTJOIN(" ", TRUE, INDEX(_xlfn.FILTERXML("&lt;t&gt;&lt;s&gt;" &amp; SUBSTITUTE(C807," ","&lt;/s&gt;&lt;s&gt;") &amp; "&lt;/s&gt;&lt;/t&gt;", "//s"), _xlfn.SEQUENCE(4))))</f>
        <v>Esnipe Mart Worldwide Travel</v>
      </c>
      <c r="E807" t="str">
        <f t="shared" si="49"/>
        <v>Build in Dual USB Charger Ports with 125V 6A, 250V Protected Electrical Plug for Laptops, Cameras (White)</v>
      </c>
      <c r="F807" t="s">
        <v>6605</v>
      </c>
      <c r="G807" t="str">
        <f t="shared" si="50"/>
        <v>Adapters&amp;Multi-Outlets</v>
      </c>
      <c r="H807" s="7" t="str">
        <f t="array" aca="1" ref="H807" ca="1">_xlfn.TEXTJOIN("", TRUE, IF((ROW(INDIRECT("1:" &amp; LEN(G807)))&gt;1) * (CODE(MID(G807, ROW(INDIRECT("1:" &amp; LEN(G807))), 1))&gt;=65) * (CODE(MID(G807, ROW(INDIRECT("1:" &amp; LEN(G807))), 1))&lt;=90), " " &amp; MID(G807, ROW(INDIRECT("1:" &amp; LEN(G807))), 1), MID(G807, ROW(INDIRECT("1:" &amp; LEN(G807))), 1)))</f>
        <v>Adapters&amp; Multi- Outlets</v>
      </c>
      <c r="I807">
        <v>425</v>
      </c>
      <c r="J807">
        <v>999</v>
      </c>
      <c r="K807" s="1">
        <v>0.56999999999999995</v>
      </c>
      <c r="L807">
        <v>4</v>
      </c>
      <c r="M807" s="4">
        <v>2581</v>
      </c>
      <c r="N807" t="s">
        <v>6606</v>
      </c>
      <c r="O807" t="str">
        <f t="shared" si="51"/>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v>
      </c>
      <c r="P807" t="s">
        <v>6607</v>
      </c>
      <c r="Q807" t="s">
        <v>6608</v>
      </c>
      <c r="R807" t="s">
        <v>6609</v>
      </c>
      <c r="S807" t="s">
        <v>6610</v>
      </c>
      <c r="T807" t="s">
        <v>6611</v>
      </c>
      <c r="U807" t="s">
        <v>6612</v>
      </c>
      <c r="V807" t="s">
        <v>6613</v>
      </c>
    </row>
    <row r="808" spans="1:22" x14ac:dyDescent="0.25">
      <c r="A808" t="s">
        <v>6614</v>
      </c>
      <c r="B808" t="s">
        <v>6615</v>
      </c>
      <c r="C808" t="str">
        <f t="shared" si="48"/>
        <v>boAt Stone 180 5W Bluetooth Speaker with Upto 10 Hours Playback, 1.75" Driver, IPX7 and TWS Feature(Black)</v>
      </c>
      <c r="D808" t="str" cm="1">
        <f t="array" ref="D808">PROPER(_xlfn.TEXTJOIN(" ", TRUE, INDEX(_xlfn.FILTERXML("&lt;t&gt;&lt;s&gt;" &amp; SUBSTITUTE(C808," ","&lt;/s&gt;&lt;s&gt;") &amp; "&lt;/s&gt;&lt;/t&gt;", "//s"), _xlfn.SEQUENCE(4))))</f>
        <v>Boat Stone 180 5W</v>
      </c>
      <c r="E808" t="str">
        <f t="shared" si="49"/>
        <v>with Upto 10 Hours Playback, 1.75" Driver, IPX7 and TWS Feature(Black)</v>
      </c>
      <c r="F808" t="s">
        <v>6115</v>
      </c>
      <c r="G808" t="str">
        <f t="shared" si="50"/>
        <v>OutdoorSpeakers</v>
      </c>
      <c r="H808" s="7" t="str">
        <f t="array" aca="1" ref="H808" ca="1">_xlfn.TEXTJOIN("", TRUE, IF((ROW(INDIRECT("1:" &amp; LEN(G808)))&gt;1) * (CODE(MID(G808, ROW(INDIRECT("1:" &amp; LEN(G808))), 1))&gt;=65) * (CODE(MID(G808, ROW(INDIRECT("1:" &amp; LEN(G808))), 1))&lt;=90), " " &amp; MID(G808, ROW(INDIRECT("1:" &amp; LEN(G808))), 1), MID(G808, ROW(INDIRECT("1:" &amp; LEN(G808))), 1)))</f>
        <v>Outdoor Speakers</v>
      </c>
      <c r="I808">
        <v>999</v>
      </c>
      <c r="J808" s="2">
        <v>2490</v>
      </c>
      <c r="K808" s="1">
        <v>0.6</v>
      </c>
      <c r="L808">
        <v>4.0999999999999996</v>
      </c>
      <c r="M808" s="4">
        <v>18331</v>
      </c>
      <c r="N808" t="s">
        <v>6616</v>
      </c>
      <c r="O808" t="str">
        <f t="shared" si="51"/>
        <v>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v>
      </c>
      <c r="P808" t="s">
        <v>6617</v>
      </c>
      <c r="Q808" t="s">
        <v>6618</v>
      </c>
      <c r="R808" t="s">
        <v>6619</v>
      </c>
      <c r="S808" t="s">
        <v>6620</v>
      </c>
      <c r="T808" t="s">
        <v>6621</v>
      </c>
      <c r="U808" t="s">
        <v>6622</v>
      </c>
      <c r="V808" t="s">
        <v>6623</v>
      </c>
    </row>
    <row r="809" spans="1:22" x14ac:dyDescent="0.25">
      <c r="A809" t="s">
        <v>6624</v>
      </c>
      <c r="B809" t="s">
        <v>6625</v>
      </c>
      <c r="C809" t="str">
        <f t="shared" si="48"/>
        <v>Portronics Ruffpad 8.5M Multicolor LCD Writing Pad with Screen 21.5cm (8.5-inch) for Drawing, Playing, Handwriting Gifts for Kids and Adults, India's first notepad to save and share your child's first creatives via Ruffpad app on your Smartphone(Black)</v>
      </c>
      <c r="D809" t="str" cm="1">
        <f t="array" ref="D809">PROPER(_xlfn.TEXTJOIN(" ", TRUE, INDEX(_xlfn.FILTERXML("&lt;t&gt;&lt;s&gt;" &amp; SUBSTITUTE(C809," ","&lt;/s&gt;&lt;s&gt;") &amp; "&lt;/s&gt;&lt;/t&gt;", "//s"), _xlfn.SEQUENCE(4))))</f>
        <v>Portronics Ruffpad 8.5M Multicolor</v>
      </c>
      <c r="E809" t="str">
        <f t="shared" si="49"/>
        <v>Pad with Screen 21.5cm (8.5-inch) for Drawing, Playing, Handwriting Gifts for Kids and Adults, India's first notepad to save and share your child's first creatives via Ruffpad app on your Smartphone(Black)</v>
      </c>
      <c r="F809" t="s">
        <v>4788</v>
      </c>
      <c r="G809" t="str">
        <f t="shared" si="50"/>
        <v>GraphicTablets</v>
      </c>
      <c r="H809" s="7" t="str">
        <f t="array" aca="1" ref="H809" ca="1">_xlfn.TEXTJOIN("", TRUE, IF((ROW(INDIRECT("1:" &amp; LEN(G809)))&gt;1) * (CODE(MID(G809, ROW(INDIRECT("1:" &amp; LEN(G809))), 1))&gt;=65) * (CODE(MID(G809, ROW(INDIRECT("1:" &amp; LEN(G809))), 1))&lt;=90), " " &amp; MID(G809, ROW(INDIRECT("1:" &amp; LEN(G809))), 1), MID(G809, ROW(INDIRECT("1:" &amp; LEN(G809))), 1)))</f>
        <v>Graphic Tablets</v>
      </c>
      <c r="I809">
        <v>378</v>
      </c>
      <c r="J809">
        <v>999</v>
      </c>
      <c r="K809" s="1">
        <v>0.62</v>
      </c>
      <c r="L809">
        <v>4.0999999999999996</v>
      </c>
      <c r="M809" s="4">
        <v>1779</v>
      </c>
      <c r="N809" t="s">
        <v>6626</v>
      </c>
      <c r="O809" t="str">
        <f t="shared" si="51"/>
        <v>Easy Electronic Writing|Environment Friendly|Single-Tap Erase|Long Battery Life</v>
      </c>
      <c r="P809" t="s">
        <v>6627</v>
      </c>
      <c r="Q809" t="s">
        <v>6628</v>
      </c>
      <c r="R809" t="s">
        <v>6629</v>
      </c>
      <c r="S809" t="s">
        <v>6630</v>
      </c>
      <c r="T809" t="s">
        <v>6631</v>
      </c>
      <c r="U809" t="s">
        <v>6632</v>
      </c>
      <c r="V809" t="s">
        <v>6633</v>
      </c>
    </row>
    <row r="810" spans="1:22" x14ac:dyDescent="0.25">
      <c r="A810" t="s">
        <v>6634</v>
      </c>
      <c r="B810" t="s">
        <v>6635</v>
      </c>
      <c r="C810" t="str">
        <f t="shared" si="48"/>
        <v>BRUSTRO Copytinta Coloured Craft Paper A4 Size 80 GSM Mixed Bright Colour 40 Sheets Pack (10 cols X 4 Sheets) Double Side Color for Office Printing, Art and Craft.</v>
      </c>
      <c r="D810" t="str" cm="1">
        <f t="array" ref="D810">PROPER(_xlfn.TEXTJOIN(" ", TRUE, INDEX(_xlfn.FILTERXML("&lt;t&gt;&lt;s&gt;" &amp; SUBSTITUTE(C810," ","&lt;/s&gt;&lt;s&gt;") &amp; "&lt;/s&gt;&lt;/t&gt;", "//s"), _xlfn.SEQUENCE(4))))</f>
        <v>Brustro Copytinta Coloured Craft</v>
      </c>
      <c r="E810" t="str">
        <f t="shared" si="49"/>
        <v>Size 80 GSM Mixed Bright Colour 40 Sheets Pack (10 cols X 4 Sheets) Double Side Color for Office Printing, Art and Craft.</v>
      </c>
      <c r="F810" t="s">
        <v>6636</v>
      </c>
      <c r="G810" t="str">
        <f t="shared" si="50"/>
        <v>ColouredPaper</v>
      </c>
      <c r="H810" s="7" t="str">
        <f t="array" aca="1" ref="H810" ca="1">_xlfn.TEXTJOIN("", TRUE, IF((ROW(INDIRECT("1:" &amp; LEN(G810)))&gt;1) * (CODE(MID(G810, ROW(INDIRECT("1:" &amp; LEN(G810))), 1))&gt;=65) * (CODE(MID(G810, ROW(INDIRECT("1:" &amp; LEN(G810))), 1))&lt;=90), " " &amp; MID(G810, ROW(INDIRECT("1:" &amp; LEN(G810))), 1), MID(G810, ROW(INDIRECT("1:" &amp; LEN(G810))), 1)))</f>
        <v>Coloured Paper</v>
      </c>
      <c r="I810">
        <v>99</v>
      </c>
      <c r="J810">
        <v>99</v>
      </c>
      <c r="K810" s="1">
        <v>0</v>
      </c>
      <c r="L810">
        <v>4.3</v>
      </c>
      <c r="M810" s="4">
        <v>388</v>
      </c>
      <c r="N810" t="s">
        <v>6637</v>
      </c>
      <c r="O810" t="str">
        <f t="shared" si="51"/>
        <v>Made At The Renowned Fabriano Paper Mill In Italy.|Acid Free Paper.|Vibrant Color Pallette,Soft Surface,80Gsm.|Ideal For Photocopies, Laser And Inkjet Prints, Fax, Dividers, Covers, Collages, Craft &amp; Punch Craft; Suitable In Particular For Office And Schools, And All Technical Paper Uses.</v>
      </c>
      <c r="P810" t="s">
        <v>6638</v>
      </c>
      <c r="Q810" t="s">
        <v>6639</v>
      </c>
      <c r="R810" t="s">
        <v>6640</v>
      </c>
      <c r="S810" t="s">
        <v>6641</v>
      </c>
      <c r="T810" t="s">
        <v>6642</v>
      </c>
      <c r="U810" t="s">
        <v>6643</v>
      </c>
      <c r="V810" t="s">
        <v>6644</v>
      </c>
    </row>
    <row r="811" spans="1:22" x14ac:dyDescent="0.25">
      <c r="A811" t="s">
        <v>6645</v>
      </c>
      <c r="B811" t="s">
        <v>6646</v>
      </c>
      <c r="C811" t="str">
        <f t="shared" si="48"/>
        <v>Cuzor 12V Mini ups for WiFi Router | Power Backup up to 4 Hours | Replaceable Battery | Ups for Wi-Fi Router and Modem | Ups for Router up to 2A | ups for uninterrupted wi-fi</v>
      </c>
      <c r="D811" t="str" cm="1">
        <f t="array" ref="D811">PROPER(_xlfn.TEXTJOIN(" ", TRUE, INDEX(_xlfn.FILTERXML("&lt;t&gt;&lt;s&gt;" &amp; SUBSTITUTE(C811," ","&lt;/s&gt;&lt;s&gt;") &amp; "&lt;/s&gt;&lt;/t&gt;", "//s"), _xlfn.SEQUENCE(4))))</f>
        <v>Cuzor 12V Mini Ups</v>
      </c>
      <c r="E811" t="str">
        <f t="shared" si="49"/>
        <v>Router | Power Backup up to 4 Hours | Replaceable Battery | Ups for Wi-Fi Router and Modem | Ups for Router up to 2A | ups for uninterrupted wi-fi</v>
      </c>
      <c r="F811" t="s">
        <v>5374</v>
      </c>
      <c r="G811" t="str">
        <f t="shared" si="50"/>
        <v>Routers</v>
      </c>
      <c r="H811" s="7" t="str">
        <f t="array" aca="1" ref="H811" ca="1">_xlfn.TEXTJOIN("", TRUE, IF((ROW(INDIRECT("1:" &amp; LEN(G811)))&gt;1) * (CODE(MID(G811, ROW(INDIRECT("1:" &amp; LEN(G811))), 1))&gt;=65) * (CODE(MID(G811, ROW(INDIRECT("1:" &amp; LEN(G811))), 1))&lt;=90), " " &amp; MID(G811, ROW(INDIRECT("1:" &amp; LEN(G811))), 1), MID(G811, ROW(INDIRECT("1:" &amp; LEN(G811))), 1)))</f>
        <v>Routers</v>
      </c>
      <c r="I811" s="2">
        <v>1499</v>
      </c>
      <c r="J811" s="2">
        <v>2999</v>
      </c>
      <c r="K811" s="1">
        <v>0.5</v>
      </c>
      <c r="L811">
        <v>4.5</v>
      </c>
      <c r="M811" s="4">
        <v>8656</v>
      </c>
      <c r="N811" t="s">
        <v>6647</v>
      </c>
      <c r="O811" t="str">
        <f t="shared" si="51"/>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v>
      </c>
      <c r="P811" t="s">
        <v>6648</v>
      </c>
      <c r="Q811" t="s">
        <v>6649</v>
      </c>
      <c r="R811" t="s">
        <v>6650</v>
      </c>
      <c r="S811" t="s">
        <v>6651</v>
      </c>
      <c r="T811" t="s">
        <v>6652</v>
      </c>
      <c r="U811" t="s">
        <v>6653</v>
      </c>
      <c r="V811" t="s">
        <v>6654</v>
      </c>
    </row>
    <row r="812" spans="1:22" x14ac:dyDescent="0.25">
      <c r="A812" t="s">
        <v>6655</v>
      </c>
      <c r="B812" t="s">
        <v>6656</v>
      </c>
      <c r="C812" t="str">
        <f t="shared" si="48"/>
        <v>Crucial BX500 240GB 3D NAND SATA 6.35 cm (2.5-inch) SSD (CT240BX500SSD1)</v>
      </c>
      <c r="D812" t="str" cm="1">
        <f t="array" ref="D812">PROPER(_xlfn.TEXTJOIN(" ", TRUE, INDEX(_xlfn.FILTERXML("&lt;t&gt;&lt;s&gt;" &amp; SUBSTITUTE(C812," ","&lt;/s&gt;&lt;s&gt;") &amp; "&lt;/s&gt;&lt;/t&gt;", "//s"), _xlfn.SEQUENCE(4))))</f>
        <v>Crucial Bx500 240Gb 3D</v>
      </c>
      <c r="E812" t="str">
        <f t="shared" si="49"/>
        <v>6.35 cm (2.5-inch) SSD (CT240BX500SSD1)</v>
      </c>
      <c r="F812" t="s">
        <v>6657</v>
      </c>
      <c r="G812" t="str">
        <f t="shared" si="50"/>
        <v>InternalSolidStateDrives</v>
      </c>
      <c r="H812" s="7" t="str">
        <f t="array" aca="1" ref="H812" ca="1">_xlfn.TEXTJOIN("", TRUE, IF((ROW(INDIRECT("1:" &amp; LEN(G812)))&gt;1) * (CODE(MID(G812, ROW(INDIRECT("1:" &amp; LEN(G812))), 1))&gt;=65) * (CODE(MID(G812, ROW(INDIRECT("1:" &amp; LEN(G812))), 1))&lt;=90), " " &amp; MID(G812, ROW(INDIRECT("1:" &amp; LEN(G812))), 1), MID(G812, ROW(INDIRECT("1:" &amp; LEN(G812))), 1)))</f>
        <v>Internal Solid State Drives</v>
      </c>
      <c r="I812" s="2">
        <v>1815</v>
      </c>
      <c r="J812" s="2">
        <v>3100</v>
      </c>
      <c r="K812" s="1">
        <v>0.41</v>
      </c>
      <c r="L812">
        <v>4.5</v>
      </c>
      <c r="M812" s="4">
        <v>92925</v>
      </c>
      <c r="N812" t="s">
        <v>6658</v>
      </c>
      <c r="O812" t="str">
        <f t="shared" si="51"/>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v>
      </c>
      <c r="P812" t="s">
        <v>6659</v>
      </c>
      <c r="Q812" t="s">
        <v>6660</v>
      </c>
      <c r="R812" t="s">
        <v>6661</v>
      </c>
      <c r="S812" t="s">
        <v>6662</v>
      </c>
      <c r="T812" t="s">
        <v>6663</v>
      </c>
      <c r="U812" t="s">
        <v>6664</v>
      </c>
      <c r="V812" t="s">
        <v>6665</v>
      </c>
    </row>
    <row r="813" spans="1:22" x14ac:dyDescent="0.25">
      <c r="A813" t="s">
        <v>6666</v>
      </c>
      <c r="B813" t="s">
        <v>6667</v>
      </c>
      <c r="C813" t="str">
        <f t="shared" si="48"/>
        <v>Classmate Pulse Spiral Notebook - 240 mm x 180 mm, Soft Cover, 200 Pages, Unruled</v>
      </c>
      <c r="D813" t="str" cm="1">
        <f t="array" ref="D813">PROPER(_xlfn.TEXTJOIN(" ", TRUE, INDEX(_xlfn.FILTERXML("&lt;t&gt;&lt;s&gt;" &amp; SUBSTITUTE(C813," ","&lt;/s&gt;&lt;s&gt;") &amp; "&lt;/s&gt;&lt;/t&gt;", "//s"), _xlfn.SEQUENCE(4))))</f>
        <v>Classmate Pulse Spiral Notebook</v>
      </c>
      <c r="E813" t="str">
        <f t="shared" si="49"/>
        <v>mm x 180 mm, Soft Cover, 200 Pages, Unruled</v>
      </c>
      <c r="F813" t="s">
        <v>6199</v>
      </c>
      <c r="G813" t="str">
        <f t="shared" si="50"/>
        <v>CompositionNotebooks</v>
      </c>
      <c r="H813" s="7" t="str">
        <f t="array" aca="1" ref="H813" ca="1">_xlfn.TEXTJOIN("", TRUE, IF((ROW(INDIRECT("1:" &amp; LEN(G813)))&gt;1) * (CODE(MID(G813, ROW(INDIRECT("1:" &amp; LEN(G813))), 1))&gt;=65) * (CODE(MID(G813, ROW(INDIRECT("1:" &amp; LEN(G813))), 1))&lt;=90), " " &amp; MID(G813, ROW(INDIRECT("1:" &amp; LEN(G813))), 1), MID(G813, ROW(INDIRECT("1:" &amp; LEN(G813))), 1)))</f>
        <v>Composition Notebooks</v>
      </c>
      <c r="I813">
        <v>67</v>
      </c>
      <c r="J813">
        <v>75</v>
      </c>
      <c r="K813" s="1">
        <v>0.11</v>
      </c>
      <c r="L813">
        <v>4.0999999999999996</v>
      </c>
      <c r="M813" s="4">
        <v>1269</v>
      </c>
      <c r="N813" t="s">
        <v>6668</v>
      </c>
      <c r="O813" t="str">
        <f t="shared" si="51"/>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v>
      </c>
      <c r="P813" t="s">
        <v>6669</v>
      </c>
      <c r="Q813" t="s">
        <v>6670</v>
      </c>
      <c r="R813" t="s">
        <v>6671</v>
      </c>
      <c r="S813" t="s">
        <v>6672</v>
      </c>
      <c r="T813" t="s">
        <v>6673</v>
      </c>
      <c r="U813" t="s">
        <v>6674</v>
      </c>
      <c r="V813" t="s">
        <v>6675</v>
      </c>
    </row>
    <row r="814" spans="1:22" x14ac:dyDescent="0.25">
      <c r="A814" t="s">
        <v>6676</v>
      </c>
      <c r="B814" t="s">
        <v>6677</v>
      </c>
      <c r="C814" t="str">
        <f t="shared" si="48"/>
        <v>Portronics My buddy plus Adjustable Laptop cooling Table (Brown)</v>
      </c>
      <c r="D814" t="str" cm="1">
        <f t="array" ref="D814">PROPER(_xlfn.TEXTJOIN(" ", TRUE, INDEX(_xlfn.FILTERXML("&lt;t&gt;&lt;s&gt;" &amp; SUBSTITUTE(C814," ","&lt;/s&gt;&lt;s&gt;") &amp; "&lt;/s&gt;&lt;/t&gt;", "//s"), _xlfn.SEQUENCE(4))))</f>
        <v>Portronics My Buddy Plus</v>
      </c>
      <c r="E814" t="str">
        <f t="shared" si="49"/>
        <v>cooling Table (Brown)</v>
      </c>
      <c r="F814" t="s">
        <v>4808</v>
      </c>
      <c r="G814" t="str">
        <f t="shared" si="50"/>
        <v>Lapdesks</v>
      </c>
      <c r="H814" s="7" t="str">
        <f t="array" aca="1" ref="H814" ca="1">_xlfn.TEXTJOIN("", TRUE, IF((ROW(INDIRECT("1:" &amp; LEN(G814)))&gt;1) * (CODE(MID(G814, ROW(INDIRECT("1:" &amp; LEN(G814))), 1))&gt;=65) * (CODE(MID(G814, ROW(INDIRECT("1:" &amp; LEN(G814))), 1))&lt;=90), " " &amp; MID(G814, ROW(INDIRECT("1:" &amp; LEN(G814))), 1), MID(G814, ROW(INDIRECT("1:" &amp; LEN(G814))), 1)))</f>
        <v>Lapdesks</v>
      </c>
      <c r="I814" s="2">
        <v>1889</v>
      </c>
      <c r="J814" s="2">
        <v>2699</v>
      </c>
      <c r="K814" s="1">
        <v>0.3</v>
      </c>
      <c r="L814">
        <v>4.3</v>
      </c>
      <c r="M814" s="4">
        <v>17394</v>
      </c>
      <c r="N814" t="s">
        <v>6678</v>
      </c>
      <c r="O814" t="str">
        <f t="shared" si="51"/>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v>
      </c>
      <c r="P814" t="s">
        <v>6679</v>
      </c>
      <c r="Q814" t="s">
        <v>6680</v>
      </c>
      <c r="R814" t="s">
        <v>6681</v>
      </c>
      <c r="S814" t="s">
        <v>6682</v>
      </c>
      <c r="T814" t="s">
        <v>6683</v>
      </c>
      <c r="U814" t="s">
        <v>6684</v>
      </c>
      <c r="V814" t="s">
        <v>6685</v>
      </c>
    </row>
    <row r="815" spans="1:22" x14ac:dyDescent="0.25">
      <c r="A815" t="s">
        <v>6686</v>
      </c>
      <c r="B815" t="s">
        <v>6687</v>
      </c>
      <c r="C815" t="str">
        <f t="shared" si="48"/>
        <v>ZEBRONICS Zeb-Evolve Wireless in Ear Neckband Earphone with Supporting Bluetooth v5.0, Voice Assistant, Rapid Charge, Call Function and Magnetic Earpiece, with mic (Metallic Blue)</v>
      </c>
      <c r="D815" t="str" cm="1">
        <f t="array" ref="D815">PROPER(_xlfn.TEXTJOIN(" ", TRUE, INDEX(_xlfn.FILTERXML("&lt;t&gt;&lt;s&gt;" &amp; SUBSTITUTE(C815," ","&lt;/s&gt;&lt;s&gt;") &amp; "&lt;/s&gt;&lt;/t&gt;", "//s"), _xlfn.SEQUENCE(4))))</f>
        <v>Zebronics Zeb-Evolve Wireless In</v>
      </c>
      <c r="E815" t="str">
        <f t="shared" si="49"/>
        <v>Earphone with Supporting Bluetooth v5.0, Voice Assistant, Rapid Charge, Call Function and Magnetic Earpiece, with mic (Metallic Blue)</v>
      </c>
      <c r="F815" t="s">
        <v>3025</v>
      </c>
      <c r="G815" t="str">
        <f t="shared" si="50"/>
        <v>In-Ear</v>
      </c>
      <c r="H815" s="7" t="str">
        <f t="array" aca="1" ref="H815" ca="1">_xlfn.TEXTJOIN("", TRUE, IF((ROW(INDIRECT("1:" &amp; LEN(G815)))&gt;1) * (CODE(MID(G815, ROW(INDIRECT("1:" &amp; LEN(G815))), 1))&gt;=65) * (CODE(MID(G815, ROW(INDIRECT("1:" &amp; LEN(G815))), 1))&lt;=90), " " &amp; MID(G815, ROW(INDIRECT("1:" &amp; LEN(G815))), 1), MID(G815, ROW(INDIRECT("1:" &amp; LEN(G815))), 1)))</f>
        <v>In- Ear</v>
      </c>
      <c r="I815">
        <v>499</v>
      </c>
      <c r="J815" s="2">
        <v>1499</v>
      </c>
      <c r="K815" s="1">
        <v>0.67</v>
      </c>
      <c r="L815">
        <v>3.6</v>
      </c>
      <c r="M815" s="4">
        <v>9169</v>
      </c>
      <c r="N815" t="s">
        <v>6688</v>
      </c>
      <c r="O815" t="str">
        <f t="shared" si="51"/>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v>
      </c>
      <c r="P815" t="s">
        <v>6689</v>
      </c>
      <c r="Q815" t="s">
        <v>6690</v>
      </c>
      <c r="R815" t="s">
        <v>6691</v>
      </c>
      <c r="S815" t="s">
        <v>6692</v>
      </c>
      <c r="T815" t="s">
        <v>6693</v>
      </c>
      <c r="U815" t="s">
        <v>6694</v>
      </c>
      <c r="V815" t="s">
        <v>6695</v>
      </c>
    </row>
    <row r="816" spans="1:22" x14ac:dyDescent="0.25">
      <c r="A816" t="s">
        <v>6696</v>
      </c>
      <c r="B816" t="s">
        <v>6697</v>
      </c>
      <c r="C816" t="str">
        <f t="shared" si="48"/>
        <v>INOVERA World Map Extended Anti Slip Rubber Gaming Stitched Mouse Pad Desk Mat for Computer Laptop (Black, 900L x 400B x 2H mm)</v>
      </c>
      <c r="D816" t="str" cm="1">
        <f t="array" ref="D816">PROPER(_xlfn.TEXTJOIN(" ", TRUE, INDEX(_xlfn.FILTERXML("&lt;t&gt;&lt;s&gt;" &amp; SUBSTITUTE(C816," ","&lt;/s&gt;&lt;s&gt;") &amp; "&lt;/s&gt;&lt;/t&gt;", "//s"), _xlfn.SEQUENCE(4))))</f>
        <v>Inovera World Map Extended</v>
      </c>
      <c r="E816" t="str">
        <f t="shared" si="49"/>
        <v>Rubber Gaming Stitched Mouse Pad Desk Mat for Computer Laptop (Black, 900L x 400B x 2H mm)</v>
      </c>
      <c r="F816" t="s">
        <v>5289</v>
      </c>
      <c r="G816" t="str">
        <f t="shared" si="50"/>
        <v>MousePads</v>
      </c>
      <c r="H816" s="7" t="str">
        <f t="array" aca="1" ref="H816" ca="1">_xlfn.TEXTJOIN("", TRUE, IF((ROW(INDIRECT("1:" &amp; LEN(G816)))&gt;1) * (CODE(MID(G816, ROW(INDIRECT("1:" &amp; LEN(G816))), 1))&gt;=65) * (CODE(MID(G816, ROW(INDIRECT("1:" &amp; LEN(G816))), 1))&lt;=90), " " &amp; MID(G816, ROW(INDIRECT("1:" &amp; LEN(G816))), 1), MID(G816, ROW(INDIRECT("1:" &amp; LEN(G816))), 1)))</f>
        <v>Mouse Pads</v>
      </c>
      <c r="I816">
        <v>499</v>
      </c>
      <c r="J816">
        <v>999</v>
      </c>
      <c r="K816" s="1">
        <v>0.5</v>
      </c>
      <c r="L816">
        <v>4.4000000000000004</v>
      </c>
      <c r="M816" s="4">
        <v>1030</v>
      </c>
      <c r="N816" t="s">
        <v>6698</v>
      </c>
      <c r="O816" t="str">
        <f t="shared" si="51"/>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v>
      </c>
      <c r="P816" t="s">
        <v>6699</v>
      </c>
      <c r="Q816" t="s">
        <v>6700</v>
      </c>
      <c r="R816" t="s">
        <v>6701</v>
      </c>
      <c r="S816" t="s">
        <v>6702</v>
      </c>
      <c r="T816" t="s">
        <v>6703</v>
      </c>
      <c r="U816" t="s">
        <v>6704</v>
      </c>
      <c r="V816" t="s">
        <v>6705</v>
      </c>
    </row>
    <row r="817" spans="1:22" x14ac:dyDescent="0.25">
      <c r="A817" t="s">
        <v>6706</v>
      </c>
      <c r="B817" t="s">
        <v>6707</v>
      </c>
      <c r="C817" t="str">
        <f t="shared" si="48"/>
        <v>Seagate One Touch 2TB External HDD with Password Protection ‚Äì Black, for Windows and Mac, with 3 yr Data Recovery Services, and 4 Months Adobe CC Photography (STKY2000400)</v>
      </c>
      <c r="D817" t="str" cm="1">
        <f t="array" ref="D817">PROPER(_xlfn.TEXTJOIN(" ", TRUE, INDEX(_xlfn.FILTERXML("&lt;t&gt;&lt;s&gt;" &amp; SUBSTITUTE(C817," ","&lt;/s&gt;&lt;s&gt;") &amp; "&lt;/s&gt;&lt;/t&gt;", "//s"), _xlfn.SEQUENCE(4))))</f>
        <v>Seagate One Touch 2Tb</v>
      </c>
      <c r="E817" t="str">
        <f t="shared" si="49"/>
        <v>with Password Protection ‚Äì Black, for Windows and Mac, with 3 yr Data Recovery Services, and 4 Months Adobe CC Photography (STKY2000400)</v>
      </c>
      <c r="F817" t="s">
        <v>5054</v>
      </c>
      <c r="G817" t="str">
        <f t="shared" si="50"/>
        <v>ExternalHardDisks</v>
      </c>
      <c r="H817" s="7" t="str">
        <f t="array" aca="1" ref="H817" ca="1">_xlfn.TEXTJOIN("", TRUE, IF((ROW(INDIRECT("1:" &amp; LEN(G817)))&gt;1) * (CODE(MID(G817, ROW(INDIRECT("1:" &amp; LEN(G817))), 1))&gt;=65) * (CODE(MID(G817, ROW(INDIRECT("1:" &amp; LEN(G817))), 1))&lt;=90), " " &amp; MID(G817, ROW(INDIRECT("1:" &amp; LEN(G817))), 1), MID(G817, ROW(INDIRECT("1:" &amp; LEN(G817))), 1)))</f>
        <v>External Hard Disks</v>
      </c>
      <c r="I817" s="2">
        <v>5799</v>
      </c>
      <c r="J817" s="2">
        <v>7999</v>
      </c>
      <c r="K817" s="1">
        <v>0.28000000000000003</v>
      </c>
      <c r="L817">
        <v>4.5</v>
      </c>
      <c r="M817" s="4">
        <v>50273</v>
      </c>
      <c r="N817" t="s">
        <v>6708</v>
      </c>
      <c r="O817" t="str">
        <f t="shared" si="51"/>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v>
      </c>
      <c r="P817" t="s">
        <v>6709</v>
      </c>
      <c r="Q817" t="s">
        <v>6710</v>
      </c>
      <c r="R817" t="s">
        <v>6711</v>
      </c>
      <c r="S817" t="s">
        <v>6712</v>
      </c>
      <c r="T817" t="s">
        <v>6713</v>
      </c>
      <c r="U817" t="s">
        <v>6714</v>
      </c>
      <c r="V817" t="s">
        <v>6715</v>
      </c>
    </row>
    <row r="818" spans="1:22" x14ac:dyDescent="0.25">
      <c r="A818" t="s">
        <v>6716</v>
      </c>
      <c r="B818" t="s">
        <v>6717</v>
      </c>
      <c r="C818" t="str">
        <f t="shared" si="48"/>
        <v>ZEBRONICS Zeb-Fame 5watts 2.0 Multi Media Speakers with AUX, USB and Volume Control (Black)</v>
      </c>
      <c r="D818" t="str" cm="1">
        <f t="array" ref="D818">PROPER(_xlfn.TEXTJOIN(" ", TRUE, INDEX(_xlfn.FILTERXML("&lt;t&gt;&lt;s&gt;" &amp; SUBSTITUTE(C818," ","&lt;/s&gt;&lt;s&gt;") &amp; "&lt;/s&gt;&lt;/t&gt;", "//s"), _xlfn.SEQUENCE(4))))</f>
        <v>Zebronics Zeb-Fame 5Watts 2</v>
      </c>
      <c r="E818" t="str">
        <f t="shared" si="49"/>
        <v>Speakers with AUX, USB and Volume Control (Black)</v>
      </c>
      <c r="F818" t="s">
        <v>6718</v>
      </c>
      <c r="G818" t="str">
        <f t="shared" si="50"/>
        <v>MultimediaSpeakerSystems</v>
      </c>
      <c r="H818" s="7" t="str">
        <f t="array" aca="1" ref="H818" ca="1">_xlfn.TEXTJOIN("", TRUE, IF((ROW(INDIRECT("1:" &amp; LEN(G818)))&gt;1) * (CODE(MID(G818, ROW(INDIRECT("1:" &amp; LEN(G818))), 1))&gt;=65) * (CODE(MID(G818, ROW(INDIRECT("1:" &amp; LEN(G818))), 1))&lt;=90), " " &amp; MID(G818, ROW(INDIRECT("1:" &amp; LEN(G818))), 1), MID(G818, ROW(INDIRECT("1:" &amp; LEN(G818))), 1)))</f>
        <v>Multimedia Speaker Systems</v>
      </c>
      <c r="I818">
        <v>499</v>
      </c>
      <c r="J818">
        <v>799</v>
      </c>
      <c r="K818" s="1">
        <v>0.38</v>
      </c>
      <c r="L818">
        <v>3.9</v>
      </c>
      <c r="M818" s="4">
        <v>6742</v>
      </c>
      <c r="N818" t="s">
        <v>6719</v>
      </c>
      <c r="O818" t="str">
        <f t="shared" si="51"/>
        <v>Zeb-Fame Is A Usb Powered 2.0 Speaker That Supports An Aux Input|The 2.0 Speaker Also Comes With Volume Control And Produces Scintillating Sound Experience Even While Being Compact|Drivers 5.2Cm (2.04-Inch) X 2|Impedance 4 Ohms|Output Power (Rms) 2.5Watts Plus 2.5Watts|Country Of Origin: China</v>
      </c>
      <c r="P818" t="s">
        <v>6720</v>
      </c>
      <c r="Q818" t="s">
        <v>6721</v>
      </c>
      <c r="R818" t="s">
        <v>6722</v>
      </c>
      <c r="S818" t="s">
        <v>6723</v>
      </c>
      <c r="T818" t="s">
        <v>6724</v>
      </c>
      <c r="U818" t="s">
        <v>6725</v>
      </c>
      <c r="V818" t="s">
        <v>6726</v>
      </c>
    </row>
    <row r="819" spans="1:22" x14ac:dyDescent="0.25">
      <c r="A819" t="s">
        <v>6727</v>
      </c>
      <c r="B819" t="s">
        <v>6728</v>
      </c>
      <c r="C819" t="str">
        <f t="shared" si="48"/>
        <v>TVARA LCD Writing Tablet 8.5 Inch E-Note Pad LCD Writing Tablet, Kids Drawing Pad 8.5 Inch Doodle Board, Toddler Boy and Girl Learning Gift for 3 4 5 6 Years Old, Black</v>
      </c>
      <c r="D819" t="str" cm="1">
        <f t="array" ref="D819">PROPER(_xlfn.TEXTJOIN(" ", TRUE, INDEX(_xlfn.FILTERXML("&lt;t&gt;&lt;s&gt;" &amp; SUBSTITUTE(C819," ","&lt;/s&gt;&lt;s&gt;") &amp; "&lt;/s&gt;&lt;/t&gt;", "//s"), _xlfn.SEQUENCE(4))))</f>
        <v>Tvara Lcd Writing Tablet</v>
      </c>
      <c r="E819" t="str">
        <f t="shared" si="49"/>
        <v>E-Note Pad LCD Writing Tablet, Kids Drawing Pad 8.5 Inch Doodle Board, Toddler Boy and Girl Learning Gift for 3 4 5 6 Years Old, Black</v>
      </c>
      <c r="F819" t="s">
        <v>4788</v>
      </c>
      <c r="G819" t="str">
        <f t="shared" si="50"/>
        <v>GraphicTablets</v>
      </c>
      <c r="H819" s="7" t="str">
        <f t="array" aca="1" ref="H819" ca="1">_xlfn.TEXTJOIN("", TRUE, IF((ROW(INDIRECT("1:" &amp; LEN(G819)))&gt;1) * (CODE(MID(G819, ROW(INDIRECT("1:" &amp; LEN(G819))), 1))&gt;=65) * (CODE(MID(G819, ROW(INDIRECT("1:" &amp; LEN(G819))), 1))&lt;=90), " " &amp; MID(G819, ROW(INDIRECT("1:" &amp; LEN(G819))), 1), MID(G819, ROW(INDIRECT("1:" &amp; LEN(G819))), 1)))</f>
        <v>Graphic Tablets</v>
      </c>
      <c r="I819">
        <v>249</v>
      </c>
      <c r="J819">
        <v>600</v>
      </c>
      <c r="K819" s="1">
        <v>0.59</v>
      </c>
      <c r="L819">
        <v>4</v>
      </c>
      <c r="M819" s="4">
        <v>1208</v>
      </c>
      <c r="N819" t="s">
        <v>6729</v>
      </c>
      <c r="O819" t="str">
        <f t="shared" si="51"/>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v>
      </c>
      <c r="P819" t="s">
        <v>6730</v>
      </c>
      <c r="Q819" t="s">
        <v>6731</v>
      </c>
      <c r="R819" t="s">
        <v>6732</v>
      </c>
      <c r="S819" t="s">
        <v>6733</v>
      </c>
      <c r="T819" t="s">
        <v>6734</v>
      </c>
      <c r="U819" t="s">
        <v>6735</v>
      </c>
      <c r="V819" t="s">
        <v>6736</v>
      </c>
    </row>
    <row r="820" spans="1:22" x14ac:dyDescent="0.25">
      <c r="A820" t="s">
        <v>310</v>
      </c>
      <c r="B820" t="s">
        <v>311</v>
      </c>
      <c r="C820" t="str">
        <f t="shared" si="48"/>
        <v>Ambrane 60W 3A Type C Fast Charging Unbreakable 1.5m L Shaped Braided Cable, PD Technology, 480Mbps Data Transfer for Smartphones, Tablet, Laptops and other type c devices (ABLC10, Black)</v>
      </c>
      <c r="D820" t="str" cm="1">
        <f t="array" ref="D820">PROPER(_xlfn.TEXTJOIN(" ", TRUE, INDEX(_xlfn.FILTERXML("&lt;t&gt;&lt;s&gt;" &amp; SUBSTITUTE(C820," ","&lt;/s&gt;&lt;s&gt;") &amp; "&lt;/s&gt;&lt;/t&gt;", "//s"), _xlfn.SEQUENCE(4))))</f>
        <v>Ambrane 60W 3A Type</v>
      </c>
      <c r="E820" t="str">
        <f t="shared" si="49"/>
        <v>Charging Unbreakable 1.5m L Shaped Braided Cable, PD Technology, 480Mbps Data Transfer for Smartphones, Tablet, Laptops and other type c devices (ABLC10, Black)</v>
      </c>
      <c r="F820" t="s">
        <v>17</v>
      </c>
      <c r="G820" t="str">
        <f t="shared" si="50"/>
        <v>USBCables</v>
      </c>
      <c r="H820" s="7" t="str">
        <f t="array" aca="1" ref="H820" ca="1">_xlfn.TEXTJOIN("", TRUE, IF((ROW(INDIRECT("1:" &amp; LEN(G820)))&gt;1) * (CODE(MID(G820, ROW(INDIRECT("1:" &amp; LEN(G820))), 1))&gt;=65) * (CODE(MID(G820, ROW(INDIRECT("1:" &amp; LEN(G820))), 1))&lt;=90), " " &amp; MID(G820, ROW(INDIRECT("1:" &amp; LEN(G820))), 1), MID(G820, ROW(INDIRECT("1:" &amp; LEN(G820))), 1)))</f>
        <v>U S B Cables</v>
      </c>
      <c r="I820">
        <v>179</v>
      </c>
      <c r="J820">
        <v>499</v>
      </c>
      <c r="K820" s="1">
        <v>0.64</v>
      </c>
      <c r="L820">
        <v>4</v>
      </c>
      <c r="M820" s="4">
        <v>1933</v>
      </c>
      <c r="N820" t="s">
        <v>312</v>
      </c>
      <c r="O820" t="str">
        <f t="shared" si="51"/>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v>
      </c>
      <c r="P820" t="s">
        <v>313</v>
      </c>
      <c r="Q820" t="s">
        <v>314</v>
      </c>
      <c r="R820" t="s">
        <v>315</v>
      </c>
      <c r="S820" t="s">
        <v>12916</v>
      </c>
      <c r="T820" t="s">
        <v>12917</v>
      </c>
      <c r="U820" t="s">
        <v>316</v>
      </c>
      <c r="V820" t="s">
        <v>6737</v>
      </c>
    </row>
    <row r="821" spans="1:22" x14ac:dyDescent="0.25">
      <c r="A821" t="s">
        <v>6738</v>
      </c>
      <c r="B821" t="s">
        <v>6739</v>
      </c>
      <c r="C821" t="str">
        <f t="shared" si="48"/>
        <v>Western Digital WD 1.5TB Elements Portable Hard Disk Drive, USB 3.0, Compatible with PC, PS4 and Xbox, External HDD (WDBU6Y0015BBK-WESN)</v>
      </c>
      <c r="D821" t="str" cm="1">
        <f t="array" ref="D821">PROPER(_xlfn.TEXTJOIN(" ", TRUE, INDEX(_xlfn.FILTERXML("&lt;t&gt;&lt;s&gt;" &amp; SUBSTITUTE(C821," ","&lt;/s&gt;&lt;s&gt;") &amp; "&lt;/s&gt;&lt;/t&gt;", "//s"), _xlfn.SEQUENCE(4))))</f>
        <v>Western Digital Wd 1.5Tb</v>
      </c>
      <c r="E821" t="str">
        <f t="shared" si="49"/>
        <v>Hard Disk Drive, USB 3.0, Compatible with PC, PS4 and Xbox, External HDD (WDBU6Y0015BBK-WESN)</v>
      </c>
      <c r="F821" t="s">
        <v>5054</v>
      </c>
      <c r="G821" t="str">
        <f t="shared" si="50"/>
        <v>ExternalHardDisks</v>
      </c>
      <c r="H821" s="7" t="str">
        <f t="array" aca="1" ref="H821" ca="1">_xlfn.TEXTJOIN("", TRUE, IF((ROW(INDIRECT("1:" &amp; LEN(G821)))&gt;1) * (CODE(MID(G821, ROW(INDIRECT("1:" &amp; LEN(G821))), 1))&gt;=65) * (CODE(MID(G821, ROW(INDIRECT("1:" &amp; LEN(G821))), 1))&lt;=90), " " &amp; MID(G821, ROW(INDIRECT("1:" &amp; LEN(G821))), 1), MID(G821, ROW(INDIRECT("1:" &amp; LEN(G821))), 1)))</f>
        <v>External Hard Disks</v>
      </c>
      <c r="I821" s="2">
        <v>4449</v>
      </c>
      <c r="J821" s="2">
        <v>5734</v>
      </c>
      <c r="K821" s="1">
        <v>0.22</v>
      </c>
      <c r="L821">
        <v>4.4000000000000004</v>
      </c>
      <c r="M821" s="4">
        <v>25006</v>
      </c>
      <c r="N821" t="s">
        <v>6740</v>
      </c>
      <c r="O821" t="str">
        <f t="shared" si="51"/>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v>
      </c>
      <c r="P821" t="s">
        <v>6741</v>
      </c>
      <c r="Q821" t="s">
        <v>6742</v>
      </c>
      <c r="R821" t="s">
        <v>6743</v>
      </c>
      <c r="S821" t="s">
        <v>6744</v>
      </c>
      <c r="T821" t="s">
        <v>12946</v>
      </c>
      <c r="U821" t="s">
        <v>6745</v>
      </c>
      <c r="V821" t="s">
        <v>6746</v>
      </c>
    </row>
    <row r="822" spans="1:22" x14ac:dyDescent="0.25">
      <c r="A822" t="s">
        <v>6747</v>
      </c>
      <c r="B822" t="s">
        <v>6748</v>
      </c>
      <c r="C822" t="str">
        <f t="shared" si="48"/>
        <v>Redgear MP35 Speed-Type Gaming Mousepad (Black Red)</v>
      </c>
      <c r="D822" t="str" cm="1">
        <f t="array" ref="D822">PROPER(_xlfn.TEXTJOIN(" ", TRUE, INDEX(_xlfn.FILTERXML("&lt;t&gt;&lt;s&gt;" &amp; SUBSTITUTE(C822," ","&lt;/s&gt;&lt;s&gt;") &amp; "&lt;/s&gt;&lt;/t&gt;", "//s"), _xlfn.SEQUENCE(4))))</f>
        <v>Redgear Mp35 Speed-Type Gaming</v>
      </c>
      <c r="E822" t="str">
        <f t="shared" si="49"/>
        <v>Red)</v>
      </c>
      <c r="F822" t="s">
        <v>5936</v>
      </c>
      <c r="G822" t="str">
        <f t="shared" si="50"/>
        <v>Gamepads</v>
      </c>
      <c r="H822" s="7" t="str">
        <f t="array" aca="1" ref="H822" ca="1">_xlfn.TEXTJOIN("", TRUE, IF((ROW(INDIRECT("1:" &amp; LEN(G822)))&gt;1) * (CODE(MID(G822, ROW(INDIRECT("1:" &amp; LEN(G822))), 1))&gt;=65) * (CODE(MID(G822, ROW(INDIRECT("1:" &amp; LEN(G822))), 1))&lt;=90), " " &amp; MID(G822, ROW(INDIRECT("1:" &amp; LEN(G822))), 1), MID(G822, ROW(INDIRECT("1:" &amp; LEN(G822))), 1)))</f>
        <v>Gamepads</v>
      </c>
      <c r="I822">
        <v>299</v>
      </c>
      <c r="J822">
        <v>550</v>
      </c>
      <c r="K822" s="1">
        <v>0.46</v>
      </c>
      <c r="L822">
        <v>4.5999999999999996</v>
      </c>
      <c r="M822" s="4">
        <v>33434</v>
      </c>
      <c r="N822" t="s">
        <v>6749</v>
      </c>
      <c r="O822" t="str">
        <f t="shared" si="51"/>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v>
      </c>
      <c r="P822" t="s">
        <v>6750</v>
      </c>
      <c r="Q822" t="s">
        <v>6751</v>
      </c>
      <c r="R822" t="s">
        <v>6752</v>
      </c>
      <c r="S822" t="s">
        <v>6753</v>
      </c>
      <c r="T822" t="s">
        <v>6754</v>
      </c>
      <c r="U822" t="s">
        <v>6755</v>
      </c>
      <c r="V822" t="s">
        <v>6756</v>
      </c>
    </row>
    <row r="823" spans="1:22" x14ac:dyDescent="0.25">
      <c r="A823" t="s">
        <v>6757</v>
      </c>
      <c r="B823" t="s">
        <v>6758</v>
      </c>
      <c r="C823" t="str">
        <f t="shared" si="48"/>
        <v>Lenovo 400 Wireless Mouse, 1200DPI Optical Sensor, 2.4GHz Wireless Nano USB, 3-Button (Left,Right,Scroll) Upto 8M Left Right and 100K Scroll clicks and 1yr Battery, Ambidextrous, Ergonomic GY50R91293</v>
      </c>
      <c r="D823" t="str" cm="1">
        <f t="array" ref="D823">PROPER(_xlfn.TEXTJOIN(" ", TRUE, INDEX(_xlfn.FILTERXML("&lt;t&gt;&lt;s&gt;" &amp; SUBSTITUTE(C823," ","&lt;/s&gt;&lt;s&gt;") &amp; "&lt;/s&gt;&lt;/t&gt;", "//s"), _xlfn.SEQUENCE(4))))</f>
        <v>Lenovo 400 Wireless Mouse,</v>
      </c>
      <c r="E823" t="str">
        <f t="shared" si="49"/>
        <v>Sensor, 2.4GHz Wireless Nano USB, 3-Button (Left,Right,Scroll) Upto 8M Left Right and 100K Scroll clicks and 1yr Battery, Ambidextrous, Ergonomic GY50R91293</v>
      </c>
      <c r="F823" t="s">
        <v>4777</v>
      </c>
      <c r="G823" t="str">
        <f t="shared" si="50"/>
        <v>Mice</v>
      </c>
      <c r="H823" s="7" t="str">
        <f t="array" aca="1" ref="H823" ca="1">_xlfn.TEXTJOIN("", TRUE, IF((ROW(INDIRECT("1:" &amp; LEN(G823)))&gt;1) * (CODE(MID(G823, ROW(INDIRECT("1:" &amp; LEN(G823))), 1))&gt;=65) * (CODE(MID(G823, ROW(INDIRECT("1:" &amp; LEN(G823))), 1))&lt;=90), " " &amp; MID(G823, ROW(INDIRECT("1:" &amp; LEN(G823))), 1), MID(G823, ROW(INDIRECT("1:" &amp; LEN(G823))), 1)))</f>
        <v>Mice</v>
      </c>
      <c r="I823">
        <v>629</v>
      </c>
      <c r="J823" s="2">
        <v>1390</v>
      </c>
      <c r="K823" s="1">
        <v>0.55000000000000004</v>
      </c>
      <c r="L823">
        <v>4.4000000000000004</v>
      </c>
      <c r="M823" s="4">
        <v>6301</v>
      </c>
      <c r="N823" t="s">
        <v>6759</v>
      </c>
      <c r="O823" t="str">
        <f t="shared" si="51"/>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v>
      </c>
      <c r="P823" t="s">
        <v>6760</v>
      </c>
      <c r="Q823" t="s">
        <v>6761</v>
      </c>
      <c r="R823" t="s">
        <v>6762</v>
      </c>
      <c r="S823" t="s">
        <v>6763</v>
      </c>
      <c r="T823" t="s">
        <v>6764</v>
      </c>
      <c r="U823" t="s">
        <v>6765</v>
      </c>
      <c r="V823" t="s">
        <v>6766</v>
      </c>
    </row>
    <row r="824" spans="1:22" x14ac:dyDescent="0.25">
      <c r="A824" t="s">
        <v>6767</v>
      </c>
      <c r="B824" t="s">
        <v>6768</v>
      </c>
      <c r="C824" t="str">
        <f t="shared" si="48"/>
        <v>Logitech K480 Wireless Multi-Device Keyboard for Windows, macOS, iPadOS, Android or Chrome OS, Bluetooth, Compact, Compatible with PC, Mac, Laptop, Smartphone, Tablet - Black</v>
      </c>
      <c r="D824" t="str" cm="1">
        <f t="array" ref="D824">PROPER(_xlfn.TEXTJOIN(" ", TRUE, INDEX(_xlfn.FILTERXML("&lt;t&gt;&lt;s&gt;" &amp; SUBSTITUTE(C824," ","&lt;/s&gt;&lt;s&gt;") &amp; "&lt;/s&gt;&lt;/t&gt;", "//s"), _xlfn.SEQUENCE(4))))</f>
        <v>Logitech K480 Wireless Multi-Device</v>
      </c>
      <c r="E824" t="str">
        <f t="shared" si="49"/>
        <v>Windows, macOS, iPadOS, Android or Chrome OS, Bluetooth, Compact, Compatible with PC, Mac, Laptop, Smartphone, Tablet - Black</v>
      </c>
      <c r="F824" t="s">
        <v>4938</v>
      </c>
      <c r="G824" t="str">
        <f t="shared" si="50"/>
        <v>Keyboards</v>
      </c>
      <c r="H824" s="7" t="str">
        <f t="array" aca="1" ref="H824" ca="1">_xlfn.TEXTJOIN("", TRUE, IF((ROW(INDIRECT("1:" &amp; LEN(G824)))&gt;1) * (CODE(MID(G824, ROW(INDIRECT("1:" &amp; LEN(G824))), 1))&gt;=65) * (CODE(MID(G824, ROW(INDIRECT("1:" &amp; LEN(G824))), 1))&lt;=90), " " &amp; MID(G824, ROW(INDIRECT("1:" &amp; LEN(G824))), 1), MID(G824, ROW(INDIRECT("1:" &amp; LEN(G824))), 1)))</f>
        <v>Keyboards</v>
      </c>
      <c r="I824" s="2">
        <v>2595</v>
      </c>
      <c r="J824" s="2">
        <v>3295</v>
      </c>
      <c r="K824" s="1">
        <v>0.21</v>
      </c>
      <c r="L824">
        <v>4.4000000000000004</v>
      </c>
      <c r="M824" s="4">
        <v>22618</v>
      </c>
      <c r="N824" t="s">
        <v>6769</v>
      </c>
      <c r="O824" t="str">
        <f t="shared" si="51"/>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v>
      </c>
      <c r="P824" t="s">
        <v>6770</v>
      </c>
      <c r="Q824" t="s">
        <v>6771</v>
      </c>
      <c r="R824" t="s">
        <v>6772</v>
      </c>
      <c r="S824" t="s">
        <v>6773</v>
      </c>
      <c r="T824" t="s">
        <v>6774</v>
      </c>
      <c r="U824" t="s">
        <v>6775</v>
      </c>
      <c r="V824" t="s">
        <v>6776</v>
      </c>
    </row>
    <row r="825" spans="1:22" x14ac:dyDescent="0.25">
      <c r="A825" t="s">
        <v>318</v>
      </c>
      <c r="B825" t="s">
        <v>319</v>
      </c>
      <c r="C825" t="str">
        <f t="shared" si="48"/>
        <v>Zoul USB C 60W Fast Charging 3A 6ft 2M Long Type C Nylon Braided Data Cable Quick Charger Cable QC 3.0 for Samsung Galaxy M31S M30 S10 S9 S20 Plus, Note 10 9 8, A20e A40 A50 A70 (2M, Grey)</v>
      </c>
      <c r="D825" t="str" cm="1">
        <f t="array" ref="D825">PROPER(_xlfn.TEXTJOIN(" ", TRUE, INDEX(_xlfn.FILTERXML("&lt;t&gt;&lt;s&gt;" &amp; SUBSTITUTE(C825," ","&lt;/s&gt;&lt;s&gt;") &amp; "&lt;/s&gt;&lt;/t&gt;", "//s"), _xlfn.SEQUENCE(4))))</f>
        <v>Zoul Usb C 60W</v>
      </c>
      <c r="E825" t="str">
        <f t="shared" si="49"/>
        <v>3A 6ft 2M Long Type C Nylon Braided Data Cable Quick Charger Cable QC 3.0 for Samsung Galaxy M31S M30 S10 S9 S20 Plus, Note 10 9 8, A20e A40 A50 A70 (2M, Grey)</v>
      </c>
      <c r="F825" t="s">
        <v>17</v>
      </c>
      <c r="G825" t="str">
        <f t="shared" si="50"/>
        <v>USBCables</v>
      </c>
      <c r="H825" s="7" t="str">
        <f t="array" aca="1" ref="H825" ca="1">_xlfn.TEXTJOIN("", TRUE, IF((ROW(INDIRECT("1:" &amp; LEN(G825)))&gt;1) * (CODE(MID(G825, ROW(INDIRECT("1:" &amp; LEN(G825))), 1))&gt;=65) * (CODE(MID(G825, ROW(INDIRECT("1:" &amp; LEN(G825))), 1))&lt;=90), " " &amp; MID(G825, ROW(INDIRECT("1:" &amp; LEN(G825))), 1), MID(G825, ROW(INDIRECT("1:" &amp; LEN(G825))), 1)))</f>
        <v>U S B Cables</v>
      </c>
      <c r="I825">
        <v>389</v>
      </c>
      <c r="J825" s="2">
        <v>1099</v>
      </c>
      <c r="K825" s="1">
        <v>0.65</v>
      </c>
      <c r="L825">
        <v>4.3</v>
      </c>
      <c r="M825" s="4">
        <v>974</v>
      </c>
      <c r="N825" t="s">
        <v>320</v>
      </c>
      <c r="O825" t="str">
        <f t="shared" si="51"/>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v>
      </c>
      <c r="P825" t="s">
        <v>321</v>
      </c>
      <c r="Q825" t="s">
        <v>322</v>
      </c>
      <c r="R825" t="s">
        <v>323</v>
      </c>
      <c r="S825" t="s">
        <v>324</v>
      </c>
      <c r="T825" t="s">
        <v>325</v>
      </c>
      <c r="U825" t="s">
        <v>6777</v>
      </c>
      <c r="V825" t="s">
        <v>6778</v>
      </c>
    </row>
    <row r="826" spans="1:22" x14ac:dyDescent="0.25">
      <c r="A826" t="s">
        <v>6779</v>
      </c>
      <c r="B826" t="s">
        <v>6780</v>
      </c>
      <c r="C826" t="str">
        <f t="shared" si="48"/>
        <v>RESONATE RouterUPS CRU12V2A | Zero Drop | UPS for WiFi Router | Mini UPS | Up to 4 Hours PowerBackup | Battery Replacement Program | Router UPS Compatible with 12V 2A Routers, FTTH, Modem, Set Top Box, Alexa, Mini Camera</v>
      </c>
      <c r="D826" t="str" cm="1">
        <f t="array" ref="D826">PROPER(_xlfn.TEXTJOIN(" ", TRUE, INDEX(_xlfn.FILTERXML("&lt;t&gt;&lt;s&gt;" &amp; SUBSTITUTE(C826," ","&lt;/s&gt;&lt;s&gt;") &amp; "&lt;/s&gt;&lt;/t&gt;", "//s"), _xlfn.SEQUENCE(4))))</f>
        <v>Resonate Routerups Cru12V2A |</v>
      </c>
      <c r="E826" t="str">
        <f t="shared" si="49"/>
        <v>| UPS for WiFi Router | Mini UPS | Up to 4 Hours PowerBackup | Battery Replacement Program | Router UPS Compatible with 12V 2A Routers, FTTH, Modem, Set Top Box, Alexa, Mini Camera</v>
      </c>
      <c r="F826" t="s">
        <v>5374</v>
      </c>
      <c r="G826" t="str">
        <f t="shared" si="50"/>
        <v>Routers</v>
      </c>
      <c r="H826" s="7" t="str">
        <f t="array" aca="1" ref="H826" ca="1">_xlfn.TEXTJOIN("", TRUE, IF((ROW(INDIRECT("1:" &amp; LEN(G826)))&gt;1) * (CODE(MID(G826, ROW(INDIRECT("1:" &amp; LEN(G826))), 1))&gt;=65) * (CODE(MID(G826, ROW(INDIRECT("1:" &amp; LEN(G826))), 1))&lt;=90), " " &amp; MID(G826, ROW(INDIRECT("1:" &amp; LEN(G826))), 1), MID(G826, ROW(INDIRECT("1:" &amp; LEN(G826))), 1)))</f>
        <v>Routers</v>
      </c>
      <c r="I826" s="2">
        <v>1799</v>
      </c>
      <c r="J826" s="2">
        <v>2911</v>
      </c>
      <c r="K826" s="1">
        <v>0.38</v>
      </c>
      <c r="L826">
        <v>4.3</v>
      </c>
      <c r="M826" s="4">
        <v>20342</v>
      </c>
      <c r="N826" t="s">
        <v>6781</v>
      </c>
      <c r="O826" t="str">
        <f t="shared" si="51"/>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v>
      </c>
      <c r="P826" t="s">
        <v>6782</v>
      </c>
      <c r="Q826" t="s">
        <v>6783</v>
      </c>
      <c r="R826" t="s">
        <v>6784</v>
      </c>
      <c r="S826" t="s">
        <v>6785</v>
      </c>
      <c r="T826" t="s">
        <v>6786</v>
      </c>
      <c r="U826" t="s">
        <v>6787</v>
      </c>
      <c r="V826" t="s">
        <v>6788</v>
      </c>
    </row>
    <row r="827" spans="1:22" x14ac:dyDescent="0.25">
      <c r="A827" t="s">
        <v>6789</v>
      </c>
      <c r="B827" t="s">
        <v>6790</v>
      </c>
      <c r="C827" t="str">
        <f t="shared" si="48"/>
        <v>3M Post-it Sticky Note Cube, 200 Sheets (4 Colors x 50 Sheets) | 3" x 3" Size | For notes, reminders, study, school and organizing</v>
      </c>
      <c r="D827" t="str" cm="1">
        <f t="array" ref="D827">PROPER(_xlfn.TEXTJOIN(" ", TRUE, INDEX(_xlfn.FILTERXML("&lt;t&gt;&lt;s&gt;" &amp; SUBSTITUTE(C827," ","&lt;/s&gt;&lt;s&gt;") &amp; "&lt;/s&gt;&lt;/t&gt;", "//s"), _xlfn.SEQUENCE(4))))</f>
        <v>3M Post-It Sticky Note</v>
      </c>
      <c r="E827" t="str">
        <f t="shared" si="49"/>
        <v>Sheets (4 Colors x 50 Sheets) | 3" x 3" Size | For notes, reminders, study, school and organizing</v>
      </c>
      <c r="F827" t="s">
        <v>5684</v>
      </c>
      <c r="G827" t="str">
        <f t="shared" si="50"/>
        <v>Notepads&amp;MemoBooks</v>
      </c>
      <c r="H827" s="7" t="str">
        <f t="array" aca="1" ref="H827" ca="1">_xlfn.TEXTJOIN("", TRUE, IF((ROW(INDIRECT("1:" &amp; LEN(G827)))&gt;1) * (CODE(MID(G827, ROW(INDIRECT("1:" &amp; LEN(G827))), 1))&gt;=65) * (CODE(MID(G827, ROW(INDIRECT("1:" &amp; LEN(G827))), 1))&lt;=90), " " &amp; MID(G827, ROW(INDIRECT("1:" &amp; LEN(G827))), 1), MID(G827, ROW(INDIRECT("1:" &amp; LEN(G827))), 1)))</f>
        <v>Notepads&amp; Memo Books</v>
      </c>
      <c r="I827">
        <v>90</v>
      </c>
      <c r="J827">
        <v>175</v>
      </c>
      <c r="K827" s="1">
        <v>0.49</v>
      </c>
      <c r="L827">
        <v>4.4000000000000004</v>
      </c>
      <c r="M827" s="4">
        <v>7429</v>
      </c>
      <c r="N827" t="s">
        <v>6791</v>
      </c>
      <c r="O827" t="str">
        <f t="shared" si="51"/>
        <v>Material: Paper; Size: 3"X3"|Colour:Multicolour|Add Creativity To Your Communication|Bring Variety And Personality To Your Note|Colour Code Your Tasks</v>
      </c>
      <c r="P827" t="s">
        <v>6792</v>
      </c>
      <c r="Q827" t="s">
        <v>6793</v>
      </c>
      <c r="R827" t="s">
        <v>6794</v>
      </c>
      <c r="S827" t="s">
        <v>6795</v>
      </c>
      <c r="T827" t="s">
        <v>6796</v>
      </c>
      <c r="U827" t="s">
        <v>6797</v>
      </c>
      <c r="V827" t="s">
        <v>6798</v>
      </c>
    </row>
    <row r="828" spans="1:22" x14ac:dyDescent="0.25">
      <c r="A828" t="s">
        <v>6799</v>
      </c>
      <c r="B828" t="s">
        <v>6800</v>
      </c>
      <c r="C828" t="str">
        <f t="shared" si="48"/>
        <v>OFIXO Multi-Purpose Laptop Table Study Table Bed Table Foldable and Portable Wooden Writing Desk (Wooden)</v>
      </c>
      <c r="D828" t="str" cm="1">
        <f t="array" ref="D828">PROPER(_xlfn.TEXTJOIN(" ", TRUE, INDEX(_xlfn.FILTERXML("&lt;t&gt;&lt;s&gt;" &amp; SUBSTITUTE(C828," ","&lt;/s&gt;&lt;s&gt;") &amp; "&lt;/s&gt;&lt;/t&gt;", "//s"), _xlfn.SEQUENCE(4))))</f>
        <v>Ofixo Multi-Purpose Laptop Table</v>
      </c>
      <c r="E828" t="str">
        <f t="shared" si="49"/>
        <v>Bed Table Foldable and Portable Wooden Writing Desk (Wooden)</v>
      </c>
      <c r="F828" t="s">
        <v>4808</v>
      </c>
      <c r="G828" t="str">
        <f t="shared" si="50"/>
        <v>Lapdesks</v>
      </c>
      <c r="H828" s="7" t="str">
        <f t="array" aca="1" ref="H828" ca="1">_xlfn.TEXTJOIN("", TRUE, IF((ROW(INDIRECT("1:" &amp; LEN(G828)))&gt;1) * (CODE(MID(G828, ROW(INDIRECT("1:" &amp; LEN(G828))), 1))&gt;=65) * (CODE(MID(G828, ROW(INDIRECT("1:" &amp; LEN(G828))), 1))&lt;=90), " " &amp; MID(G828, ROW(INDIRECT("1:" &amp; LEN(G828))), 1), MID(G828, ROW(INDIRECT("1:" &amp; LEN(G828))), 1)))</f>
        <v>Lapdesks</v>
      </c>
      <c r="I828">
        <v>599</v>
      </c>
      <c r="J828">
        <v>599</v>
      </c>
      <c r="K828" s="1">
        <v>0</v>
      </c>
      <c r="L828">
        <v>4</v>
      </c>
      <c r="M828" s="4">
        <v>26423</v>
      </c>
      <c r="N828" t="s">
        <v>13065</v>
      </c>
      <c r="O828" t="str">
        <f t="shared" si="51"/>
        <v>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Design„Äë- With Scientific Engineering Design And Curved Sturdy Edges Makes This Table Very Strong And Durable.|Cup Holder &amp; Tablet Slot„Äë- Ofixo Lap Desk Is Designed With A Solid Cup Holder For Possible Cup Tipping, Avoiding Soiling Your Bed Or Couch. The Long Slot On The Lap Desk Serves As A Holder For Smartphone, Tablet And Pen, Making The Table Helpful For Work And Entertainment.|Built-To-Last„Äë-The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v>
      </c>
      <c r="P828" t="s">
        <v>6801</v>
      </c>
      <c r="Q828" t="s">
        <v>6802</v>
      </c>
      <c r="R828" t="s">
        <v>6803</v>
      </c>
      <c r="S828" t="s">
        <v>6804</v>
      </c>
      <c r="T828" t="s">
        <v>6805</v>
      </c>
      <c r="U828" t="s">
        <v>6806</v>
      </c>
      <c r="V828" t="s">
        <v>6807</v>
      </c>
    </row>
    <row r="829" spans="1:22" x14ac:dyDescent="0.25">
      <c r="A829" t="s">
        <v>6808</v>
      </c>
      <c r="B829" t="s">
        <v>6809</v>
      </c>
      <c r="C829" t="str">
        <f t="shared" si="48"/>
        <v>Fire-Boltt Ninja Calling 1.69" Bluetooth Calling Smart Watch, Dial Pad, Speaker, AI Voice Assistant with 450 NITS Peak Brightness, Wrist Gaming and 100+ Watch Faces with SpO2, HR, Multiple Sports Mode</v>
      </c>
      <c r="D829" t="str" cm="1">
        <f t="array" ref="D829">PROPER(_xlfn.TEXTJOIN(" ", TRUE, INDEX(_xlfn.FILTERXML("&lt;t&gt;&lt;s&gt;" &amp; SUBSTITUTE(C829," ","&lt;/s&gt;&lt;s&gt;") &amp; "&lt;/s&gt;&lt;/t&gt;", "//s"), _xlfn.SEQUENCE(4))))</f>
        <v>Fire-Boltt Ninja Calling 1.69"</v>
      </c>
      <c r="E829" t="str">
        <f t="shared" si="49"/>
        <v>Smart Watch, Dial Pad, Speaker, AI Voice Assistant with 450 NITS Peak Brightness, Wrist Gaming and 100+ Watch Faces with SpO2, HR, Multiple Sports Mode</v>
      </c>
      <c r="F829" t="s">
        <v>2910</v>
      </c>
      <c r="G829" t="str">
        <f t="shared" si="50"/>
        <v>SmartWatches</v>
      </c>
      <c r="H829" s="7" t="str">
        <f t="array" aca="1" ref="H829" ca="1">_xlfn.TEXTJOIN("", TRUE, IF((ROW(INDIRECT("1:" &amp; LEN(G829)))&gt;1) * (CODE(MID(G829, ROW(INDIRECT("1:" &amp; LEN(G829))), 1))&gt;=65) * (CODE(MID(G829, ROW(INDIRECT("1:" &amp; LEN(G829))), 1))&lt;=90), " " &amp; MID(G829, ROW(INDIRECT("1:" &amp; LEN(G829))), 1), MID(G829, ROW(INDIRECT("1:" &amp; LEN(G829))), 1)))</f>
        <v>Smart Watches</v>
      </c>
      <c r="I829" s="2">
        <v>1999</v>
      </c>
      <c r="J829" s="2">
        <v>7999</v>
      </c>
      <c r="K829" s="1">
        <v>0.75</v>
      </c>
      <c r="L829">
        <v>4.2</v>
      </c>
      <c r="M829" s="4">
        <v>31305</v>
      </c>
      <c r="N829" t="s">
        <v>13066</v>
      </c>
      <c r="O829" t="str">
        <f t="shared" si="51"/>
        <v>Fire-Boltt Is India' No 1 Wearable Watch Brand Q122 By Idc Worldwide Quarterly Wearable Device Tracker Q122.|Bluetooth Calling Watch„Äë- Fire-Boltt Ninja Calling Smart Watch Enables You To Make And Receive Calls Directly From Your Watch. This Smartwatch Features A Dial Pad, Option To Access Recent Calls &amp; Sync Your Phone‚Äôs Contacts|Spo2 &amp; Heart Rate Tracking„Äë- Track Real Time Heart Rate On The Go On This Smart Watch. Featuring Blood Oxygen Tracking (Spo2) With Optical Sensors That Give Almost Acurate Results|1.69 Inch Hd Full Touch„Äë- Best In Class Hd Full Touch Screen With A 240*280 Pixel Hq Resolution Smart Watch With Call Function . Smooth Functioning And Easy Swipes Making Life Better.;|Built In Speaker„Äë- Listen To Your Favourite Songs On The Watch Itself, With The Built In Speaker Talk While You Walk And Even Enjoy Songs On The Run|Ai Voice Assistance„Äë- Command Your Watch And Let The Magic Happen. This Special Technology Is In The Fire-Boltt Ninja Calling Smartwatch|30 Sports Mode„Äë- Fire-Boltt Ninja Calling Best Smart Watch Comes With 30 Sports Tracking Feature. Track Each Acitivity With True Efficiency And Crown That Medal.|Socially Active„Äë- Activate Your Social Life While You Balance Your Work Culture. Never Miss Out On Any Event, Meeting, Birthday Or Trends, Allow All The Notifications To Be Displayed On The Smartwatch And Rock Each Party</v>
      </c>
      <c r="P829" t="s">
        <v>6810</v>
      </c>
      <c r="Q829" t="s">
        <v>6811</v>
      </c>
      <c r="R829" t="s">
        <v>6812</v>
      </c>
      <c r="S829" t="s">
        <v>6813</v>
      </c>
      <c r="T829" t="s">
        <v>6814</v>
      </c>
      <c r="U829" t="s">
        <v>6815</v>
      </c>
      <c r="V829" t="s">
        <v>6816</v>
      </c>
    </row>
    <row r="830" spans="1:22" x14ac:dyDescent="0.25">
      <c r="A830" t="s">
        <v>6817</v>
      </c>
      <c r="B830" t="s">
        <v>6818</v>
      </c>
      <c r="C830" t="str">
        <f t="shared" si="48"/>
        <v>Airtel AMF-311WW Data Card (Black), 4g Hotspot Support with 2300 Mah Battery</v>
      </c>
      <c r="D830" t="str" cm="1">
        <f t="array" ref="D830">PROPER(_xlfn.TEXTJOIN(" ", TRUE, INDEX(_xlfn.FILTERXML("&lt;t&gt;&lt;s&gt;" &amp; SUBSTITUTE(C830," ","&lt;/s&gt;&lt;s&gt;") &amp; "&lt;/s&gt;&lt;/t&gt;", "//s"), _xlfn.SEQUENCE(4))))</f>
        <v>Airtel Amf-311Ww Data Card</v>
      </c>
      <c r="E830" t="str">
        <f t="shared" si="49"/>
        <v>Hotspot Support with 2300 Mah Battery</v>
      </c>
      <c r="F830" t="s">
        <v>6819</v>
      </c>
      <c r="G830" t="str">
        <f t="shared" si="50"/>
        <v>DataCards&amp;Dongles</v>
      </c>
      <c r="H830" s="7" t="str">
        <f t="array" aca="1" ref="H830" ca="1">_xlfn.TEXTJOIN("", TRUE, IF((ROW(INDIRECT("1:" &amp; LEN(G830)))&gt;1) * (CODE(MID(G830, ROW(INDIRECT("1:" &amp; LEN(G830))), 1))&gt;=65) * (CODE(MID(G830, ROW(INDIRECT("1:" &amp; LEN(G830))), 1))&lt;=90), " " &amp; MID(G830, ROW(INDIRECT("1:" &amp; LEN(G830))), 1), MID(G830, ROW(INDIRECT("1:" &amp; LEN(G830))), 1)))</f>
        <v>Data Cards&amp; Dongles</v>
      </c>
      <c r="I830" s="2">
        <v>2099</v>
      </c>
      <c r="J830" s="2">
        <v>3250</v>
      </c>
      <c r="K830" s="1">
        <v>0.35</v>
      </c>
      <c r="L830">
        <v>3.8</v>
      </c>
      <c r="M830" s="4">
        <v>11213</v>
      </c>
      <c r="N830" t="s">
        <v>6820</v>
      </c>
      <c r="O830" t="str">
        <f t="shared" si="51"/>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v>
      </c>
      <c r="P830" t="s">
        <v>6821</v>
      </c>
      <c r="Q830" t="s">
        <v>6822</v>
      </c>
      <c r="R830" t="s">
        <v>6823</v>
      </c>
      <c r="S830" t="s">
        <v>6824</v>
      </c>
      <c r="T830" t="s">
        <v>6825</v>
      </c>
      <c r="U830" t="s">
        <v>6826</v>
      </c>
      <c r="V830" t="s">
        <v>6827</v>
      </c>
    </row>
    <row r="831" spans="1:22" x14ac:dyDescent="0.25">
      <c r="A831" t="s">
        <v>6828</v>
      </c>
      <c r="B831" t="s">
        <v>6829</v>
      </c>
      <c r="C831" t="str">
        <f t="shared" si="48"/>
        <v>Gizga Essentials Laptop Power Cable Cord- 3 Pin Adapter Isi Certified(1 Meter 3.3 Feet)</v>
      </c>
      <c r="D831" t="str" cm="1">
        <f t="array" ref="D831">PROPER(_xlfn.TEXTJOIN(" ", TRUE, INDEX(_xlfn.FILTERXML("&lt;t&gt;&lt;s&gt;" &amp; SUBSTITUTE(C831," ","&lt;/s&gt;&lt;s&gt;") &amp; "&lt;/s&gt;&lt;/t&gt;", "//s"), _xlfn.SEQUENCE(4))))</f>
        <v>Gizga Essentials Laptop Power</v>
      </c>
      <c r="E831" t="str">
        <f t="shared" si="49"/>
        <v>3 Pin Adapter Isi Certified(1 Meter 3.3 Feet)</v>
      </c>
      <c r="F831" t="s">
        <v>6830</v>
      </c>
      <c r="G831" t="str">
        <f t="shared" si="50"/>
        <v>LaptopChargers&amp;PowerSupplies</v>
      </c>
      <c r="H831" s="7" t="str">
        <f t="array" aca="1" ref="H831" ca="1">_xlfn.TEXTJOIN("", TRUE, IF((ROW(INDIRECT("1:" &amp; LEN(G831)))&gt;1) * (CODE(MID(G831, ROW(INDIRECT("1:" &amp; LEN(G831))), 1))&gt;=65) * (CODE(MID(G831, ROW(INDIRECT("1:" &amp; LEN(G831))), 1))&lt;=90), " " &amp; MID(G831, ROW(INDIRECT("1:" &amp; LEN(G831))), 1), MID(G831, ROW(INDIRECT("1:" &amp; LEN(G831))), 1)))</f>
        <v>Laptop Chargers&amp; Power Supplies</v>
      </c>
      <c r="I831">
        <v>179</v>
      </c>
      <c r="J831">
        <v>499</v>
      </c>
      <c r="K831" s="1">
        <v>0.64</v>
      </c>
      <c r="L831">
        <v>4.0999999999999996</v>
      </c>
      <c r="M831" s="4">
        <v>10174</v>
      </c>
      <c r="N831" t="s">
        <v>6831</v>
      </c>
      <c r="O831" t="str">
        <f t="shared" si="51"/>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v>
      </c>
      <c r="P831" t="s">
        <v>6832</v>
      </c>
      <c r="Q831" t="s">
        <v>6833</v>
      </c>
      <c r="R831" t="s">
        <v>6834</v>
      </c>
      <c r="S831" t="s">
        <v>6835</v>
      </c>
      <c r="T831" t="s">
        <v>6836</v>
      </c>
      <c r="U831" t="s">
        <v>6837</v>
      </c>
      <c r="V831" t="s">
        <v>6838</v>
      </c>
    </row>
    <row r="832" spans="1:22" x14ac:dyDescent="0.25">
      <c r="A832" t="s">
        <v>6839</v>
      </c>
      <c r="B832" t="s">
        <v>6840</v>
      </c>
      <c r="C832" t="str">
        <f t="shared" si="48"/>
        <v>Logitech MK270r USB Wireless Keyboard and Mouse Set for Windows, 2.4 GHz Wireless, Spill-resistant Design, 8 Multimedia and Shortcut Keys, 2-Year Battery Life, PC Laptop- Black</v>
      </c>
      <c r="D832" t="str" cm="1">
        <f t="array" ref="D832">PROPER(_xlfn.TEXTJOIN(" ", TRUE, INDEX(_xlfn.FILTERXML("&lt;t&gt;&lt;s&gt;" &amp; SUBSTITUTE(C832," ","&lt;/s&gt;&lt;s&gt;") &amp; "&lt;/s&gt;&lt;/t&gt;", "//s"), _xlfn.SEQUENCE(4))))</f>
        <v>Logitech Mk270R Usb Wireless</v>
      </c>
      <c r="E832" t="str">
        <f t="shared" si="49"/>
        <v>Mouse Set for Windows, 2.4 GHz Wireless, Spill-resistant Design, 8 Multimedia and Shortcut Keys, 2-Year Battery Life, PC Laptop- Black</v>
      </c>
      <c r="F832" t="s">
        <v>5034</v>
      </c>
      <c r="G832" t="str">
        <f t="shared" si="50"/>
        <v>Keyboard&amp;MouseSets</v>
      </c>
      <c r="H832" s="7" t="str">
        <f t="array" aca="1" ref="H832" ca="1">_xlfn.TEXTJOIN("", TRUE, IF((ROW(INDIRECT("1:" &amp; LEN(G832)))&gt;1) * (CODE(MID(G832, ROW(INDIRECT("1:" &amp; LEN(G832))), 1))&gt;=65) * (CODE(MID(G832, ROW(INDIRECT("1:" &amp; LEN(G832))), 1))&lt;=90), " " &amp; MID(G832, ROW(INDIRECT("1:" &amp; LEN(G832))), 1), MID(G832, ROW(INDIRECT("1:" &amp; LEN(G832))), 1)))</f>
        <v>Keyboard&amp; Mouse Sets</v>
      </c>
      <c r="I832" s="2">
        <v>1345</v>
      </c>
      <c r="J832" s="2">
        <v>2295</v>
      </c>
      <c r="K832" s="1">
        <v>0.41</v>
      </c>
      <c r="L832">
        <v>4.2</v>
      </c>
      <c r="M832" s="4">
        <v>17413</v>
      </c>
      <c r="N832" t="s">
        <v>6841</v>
      </c>
      <c r="O832" t="str">
        <f t="shared" si="51"/>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v>
      </c>
      <c r="P832" t="s">
        <v>6842</v>
      </c>
      <c r="Q832" t="s">
        <v>6843</v>
      </c>
      <c r="R832" t="s">
        <v>6844</v>
      </c>
      <c r="S832" t="s">
        <v>6845</v>
      </c>
      <c r="T832" t="s">
        <v>6846</v>
      </c>
      <c r="U832" t="s">
        <v>6847</v>
      </c>
      <c r="V832" t="s">
        <v>6848</v>
      </c>
    </row>
    <row r="833" spans="1:22" x14ac:dyDescent="0.25">
      <c r="A833" t="s">
        <v>6849</v>
      </c>
      <c r="B833" t="s">
        <v>12996</v>
      </c>
      <c r="C833" t="str">
        <f t="shared" si="48"/>
        <v>DIGITEK (DTR-200MT) (18 CM) Portable and Flexible Mini Tripod with Mobile Holder and 360 Degree Ball Head, For Smart Phones, Compact Cameras, GoPro, Maximum Operating Height: 7.87 Inch, Maximum Load Upto: 1 kgs</v>
      </c>
      <c r="D833" t="str" cm="1">
        <f t="array" ref="D833">PROPER(_xlfn.TEXTJOIN(" ", TRUE, INDEX(_xlfn.FILTERXML("&lt;t&gt;&lt;s&gt;" &amp; SUBSTITUTE(C833," ","&lt;/s&gt;&lt;s&gt;") &amp; "&lt;/s&gt;&lt;/t&gt;", "//s"), _xlfn.SEQUENCE(4))))</f>
        <v>Digitek (Dtr-200Mt) (18 Cm)</v>
      </c>
      <c r="E833" t="str">
        <f t="shared" si="49"/>
        <v>Flexible Mini Tripod with Mobile Holder and 360 Degree Ball Head, For Smart Phones, Compact Cameras, GoPro, Maximum Operating Height: 7.87 Inch, Maximum Load Upto: 1 kgs</v>
      </c>
      <c r="F833" t="s">
        <v>5175</v>
      </c>
      <c r="G833" t="str">
        <f t="shared" si="50"/>
        <v>TripodLegs</v>
      </c>
      <c r="H833" s="7" t="str">
        <f t="array" aca="1" ref="H833" ca="1">_xlfn.TEXTJOIN("", TRUE, IF((ROW(INDIRECT("1:" &amp; LEN(G833)))&gt;1) * (CODE(MID(G833, ROW(INDIRECT("1:" &amp; LEN(G833))), 1))&gt;=65) * (CODE(MID(G833, ROW(INDIRECT("1:" &amp; LEN(G833))), 1))&lt;=90), " " &amp; MID(G833, ROW(INDIRECT("1:" &amp; LEN(G833))), 1), MID(G833, ROW(INDIRECT("1:" &amp; LEN(G833))), 1)))</f>
        <v>Tripod Legs</v>
      </c>
      <c r="I833">
        <v>349</v>
      </c>
      <c r="J833">
        <v>995</v>
      </c>
      <c r="K833" s="1">
        <v>0.65</v>
      </c>
      <c r="L833">
        <v>4.2</v>
      </c>
      <c r="M833" s="4">
        <v>6676</v>
      </c>
      <c r="N833" t="s">
        <v>6850</v>
      </c>
      <c r="O833" t="str">
        <f t="shared" si="51"/>
        <v>The Mini Tripod Works With Most Smartphones, Gopro, Dslr And Compact Cameras|High Quality Tripod Equipped With Non Skid Rubber Feet For Extra Solid Grip, Even In A Tilted Position.|Digitek Portable Mini Tripod With 3 Leg Base For All Mobile Phones</v>
      </c>
      <c r="P833" t="s">
        <v>6851</v>
      </c>
      <c r="Q833" t="s">
        <v>6852</v>
      </c>
      <c r="R833" t="s">
        <v>6853</v>
      </c>
      <c r="S833" t="s">
        <v>6854</v>
      </c>
      <c r="T833" t="s">
        <v>6855</v>
      </c>
      <c r="U833" t="s">
        <v>6856</v>
      </c>
      <c r="V833" t="s">
        <v>6857</v>
      </c>
    </row>
    <row r="834" spans="1:22" x14ac:dyDescent="0.25">
      <c r="A834" t="s">
        <v>6858</v>
      </c>
      <c r="B834" t="s">
        <v>6859</v>
      </c>
      <c r="C834" t="str">
        <f t="shared" ref="C834:C897" si="52">TRIM(SUBSTITUTE(SUBSTITUTE(SUBSTITUTE(SUBSTITUTE(SUBSTITUTE(SUBSTITUTE(B834,"&amp;","and"),"&lt;",""),"&gt;",""),"/"," "),CHAR(160)," "),CHAR(10)," "))</f>
        <v>FEDUS Cat6 Ethernet Cable, 10 Meter High Speed 550MHZ 10 Gigabit Speed UTP LAN Cable, Network Cable Internet Cable RJ45 Cable LAN Wire, Patch Computer Cord Gigabit Category 6 Wires for Modem, Router</v>
      </c>
      <c r="D834" t="str" cm="1">
        <f t="array" ref="D834">PROPER(_xlfn.TEXTJOIN(" ", TRUE, INDEX(_xlfn.FILTERXML("&lt;t&gt;&lt;s&gt;" &amp; SUBSTITUTE(C834," ","&lt;/s&gt;&lt;s&gt;") &amp; "&lt;/s&gt;&lt;/t&gt;", "//s"), _xlfn.SEQUENCE(4))))</f>
        <v>Fedus Cat6 Ethernet Cable,</v>
      </c>
      <c r="E834" t="str">
        <f t="shared" si="49"/>
        <v>High Speed 550MHZ 10 Gigabit Speed UTP LAN Cable, Network Cable Internet Cable RJ45 Cable LAN Wire, Patch Computer Cord Gigabit Category 6 Wires for Modem, Router</v>
      </c>
      <c r="F834" t="s">
        <v>6265</v>
      </c>
      <c r="G834" t="str">
        <f t="shared" si="50"/>
        <v>EthernetCables</v>
      </c>
      <c r="H834" s="7" t="str">
        <f t="array" aca="1" ref="H834" ca="1">_xlfn.TEXTJOIN("", TRUE, IF((ROW(INDIRECT("1:" &amp; LEN(G834)))&gt;1) * (CODE(MID(G834, ROW(INDIRECT("1:" &amp; LEN(G834))), 1))&gt;=65) * (CODE(MID(G834, ROW(INDIRECT("1:" &amp; LEN(G834))), 1))&lt;=90), " " &amp; MID(G834, ROW(INDIRECT("1:" &amp; LEN(G834))), 1), MID(G834, ROW(INDIRECT("1:" &amp; LEN(G834))), 1)))</f>
        <v>Ethernet Cables</v>
      </c>
      <c r="I834">
        <v>287</v>
      </c>
      <c r="J834">
        <v>499</v>
      </c>
      <c r="K834" s="1">
        <v>0.42</v>
      </c>
      <c r="L834">
        <v>4.4000000000000004</v>
      </c>
      <c r="M834" s="4">
        <v>8076</v>
      </c>
      <c r="N834" t="s">
        <v>6860</v>
      </c>
      <c r="O834" t="str">
        <f t="shared" si="51"/>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v>
      </c>
      <c r="P834" t="s">
        <v>6861</v>
      </c>
      <c r="Q834" t="s">
        <v>6862</v>
      </c>
      <c r="R834" t="s">
        <v>6863</v>
      </c>
      <c r="S834" t="s">
        <v>6864</v>
      </c>
      <c r="T834" t="s">
        <v>6865</v>
      </c>
      <c r="U834" t="s">
        <v>6866</v>
      </c>
      <c r="V834" t="s">
        <v>6867</v>
      </c>
    </row>
    <row r="835" spans="1:22" x14ac:dyDescent="0.25">
      <c r="A835" t="s">
        <v>328</v>
      </c>
      <c r="B835" t="s">
        <v>329</v>
      </c>
      <c r="C835" t="str">
        <f t="shared" si="52"/>
        <v>Samsung Original Type C to C Cable - 3.28 Feet (1 Meter), White</v>
      </c>
      <c r="D835" t="str" cm="1">
        <f t="array" ref="D835">PROPER(_xlfn.TEXTJOIN(" ", TRUE, INDEX(_xlfn.FILTERXML("&lt;t&gt;&lt;s&gt;" &amp; SUBSTITUTE(C835," ","&lt;/s&gt;&lt;s&gt;") &amp; "&lt;/s&gt;&lt;/t&gt;", "//s"), _xlfn.SEQUENCE(4))))</f>
        <v>Samsung Original Type C</v>
      </c>
      <c r="E835" t="str">
        <f t="shared" ref="E835:E898" si="53">IFERROR(TRIM(MID(C835, FIND("~", SUBSTITUTE(C835, " ", "~", 6)) + 1, LEN(C835))), "")</f>
        <v>Cable - 3.28 Feet (1 Meter), White</v>
      </c>
      <c r="F835" t="s">
        <v>17</v>
      </c>
      <c r="G835" t="str">
        <f t="shared" ref="G835:G898" si="54">TRIM(RIGHT(SUBSTITUTE(F835, "|", REPT(" ", 100)), 100))</f>
        <v>USBCables</v>
      </c>
      <c r="H835" s="7" t="str">
        <f t="array" aca="1" ref="H835" ca="1">_xlfn.TEXTJOIN("", TRUE, IF((ROW(INDIRECT("1:" &amp; LEN(G835)))&gt;1) * (CODE(MID(G835, ROW(INDIRECT("1:" &amp; LEN(G835))), 1))&gt;=65) * (CODE(MID(G835, ROW(INDIRECT("1:" &amp; LEN(G835))), 1))&lt;=90), " " &amp; MID(G835, ROW(INDIRECT("1:" &amp; LEN(G835))), 1), MID(G835, ROW(INDIRECT("1:" &amp; LEN(G835))), 1)))</f>
        <v>U S B Cables</v>
      </c>
      <c r="I835">
        <v>599</v>
      </c>
      <c r="J835">
        <v>599</v>
      </c>
      <c r="K835" s="1">
        <v>0</v>
      </c>
      <c r="L835">
        <v>4.3</v>
      </c>
      <c r="M835" s="4">
        <v>355</v>
      </c>
      <c r="N835" t="s">
        <v>330</v>
      </c>
      <c r="O835" t="str">
        <f t="shared" ref="O835:O898" si="55">PROPER(TRIM(SUBSTITUTE(SUBSTITUTE(SUBSTITUTE(SUBSTITUTE(SUBSTITUTE(SUBSTITUTE(SUBSTITUTE(SUBSTITUTE(SUBSTITUTE(N835,CHAR(10)," "),CHAR(13)," "),CHAR(160)," "), "•", ""), "  ", " "), "..", "."), ",,", ","), " ,", ","), ", ", ", ")))</f>
        <v>Usb Type-C To Type-C Cable With Universal Compatibility|1M Length &amp; Reversible Design|High Speed Data/Charging With Usb 2.0</v>
      </c>
      <c r="P835" t="s">
        <v>331</v>
      </c>
      <c r="Q835" t="s">
        <v>332</v>
      </c>
      <c r="R835" t="s">
        <v>333</v>
      </c>
      <c r="S835" t="s">
        <v>334</v>
      </c>
      <c r="T835" t="s">
        <v>6868</v>
      </c>
      <c r="U835" t="s">
        <v>6869</v>
      </c>
      <c r="V835" t="s">
        <v>6870</v>
      </c>
    </row>
    <row r="836" spans="1:22" x14ac:dyDescent="0.25">
      <c r="A836" t="s">
        <v>6871</v>
      </c>
      <c r="B836" t="s">
        <v>6872</v>
      </c>
      <c r="C836" t="str">
        <f t="shared" si="52"/>
        <v>Kingston DataTraveler Exodia DTX 32 GB Pen Drive USB 3.2 Gen 1 (Multicolor)</v>
      </c>
      <c r="D836" t="str" cm="1">
        <f t="array" ref="D836">PROPER(_xlfn.TEXTJOIN(" ", TRUE, INDEX(_xlfn.FILTERXML("&lt;t&gt;&lt;s&gt;" &amp; SUBSTITUTE(C836," ","&lt;/s&gt;&lt;s&gt;") &amp; "&lt;/s&gt;&lt;/t&gt;", "//s"), _xlfn.SEQUENCE(4))))</f>
        <v>Kingston Datatraveler Exodia Dtx</v>
      </c>
      <c r="E836" t="str">
        <f t="shared" si="53"/>
        <v>Pen Drive USB 3.2 Gen 1 (Multicolor)</v>
      </c>
      <c r="F836" t="s">
        <v>4766</v>
      </c>
      <c r="G836" t="str">
        <f t="shared" si="54"/>
        <v>PenDrives</v>
      </c>
      <c r="H836" s="7" t="str">
        <f t="array" aca="1" ref="H836" ca="1">_xlfn.TEXTJOIN("", TRUE, IF((ROW(INDIRECT("1:" &amp; LEN(G836)))&gt;1) * (CODE(MID(G836, ROW(INDIRECT("1:" &amp; LEN(G836))), 1))&gt;=65) * (CODE(MID(G836, ROW(INDIRECT("1:" &amp; LEN(G836))), 1))&lt;=90), " " &amp; MID(G836, ROW(INDIRECT("1:" &amp; LEN(G836))), 1), MID(G836, ROW(INDIRECT("1:" &amp; LEN(G836))), 1)))</f>
        <v>Pen Drives</v>
      </c>
      <c r="I836">
        <v>349</v>
      </c>
      <c r="J836">
        <v>450</v>
      </c>
      <c r="K836" s="1">
        <v>0.22</v>
      </c>
      <c r="L836">
        <v>4.0999999999999996</v>
      </c>
      <c r="M836" s="4">
        <v>18656</v>
      </c>
      <c r="N836" t="s">
        <v>6873</v>
      </c>
      <c r="O836" t="str">
        <f t="shared" si="55"/>
        <v>Large Loop Easily Attaches To Key Rings|Practical Cap Protects The Usb Plug|Multiple Colour Options By Capacity|Backed By A Five-Year Warranty, Free Technical Support And Legendary Kingston Reliability</v>
      </c>
      <c r="P836" t="s">
        <v>6874</v>
      </c>
      <c r="Q836" t="s">
        <v>6875</v>
      </c>
      <c r="R836" t="s">
        <v>6876</v>
      </c>
      <c r="S836" t="s">
        <v>6877</v>
      </c>
      <c r="T836" t="s">
        <v>6878</v>
      </c>
      <c r="U836" t="s">
        <v>6879</v>
      </c>
      <c r="V836" t="s">
        <v>6880</v>
      </c>
    </row>
    <row r="837" spans="1:22" x14ac:dyDescent="0.25">
      <c r="A837" t="s">
        <v>6881</v>
      </c>
      <c r="B837" t="s">
        <v>6882</v>
      </c>
      <c r="C837" t="str">
        <f t="shared" si="52"/>
        <v>Duracell Rechargeable AA 2500mAh Batteries, 4 Pcs</v>
      </c>
      <c r="D837" t="str" cm="1">
        <f t="array" ref="D837">PROPER(_xlfn.TEXTJOIN(" ", TRUE, INDEX(_xlfn.FILTERXML("&lt;t&gt;&lt;s&gt;" &amp; SUBSTITUTE(C837," ","&lt;/s&gt;&lt;s&gt;") &amp; "&lt;/s&gt;&lt;/t&gt;", "//s"), _xlfn.SEQUENCE(4))))</f>
        <v>Duracell Rechargeable Aa 2500Mah</v>
      </c>
      <c r="E837" t="str">
        <f t="shared" si="53"/>
        <v>Pcs</v>
      </c>
      <c r="F837" t="s">
        <v>4979</v>
      </c>
      <c r="G837" t="str">
        <f t="shared" si="54"/>
        <v>DisposableBatteries</v>
      </c>
      <c r="H837" s="7" t="str">
        <f t="array" aca="1" ref="H837" ca="1">_xlfn.TEXTJOIN("", TRUE, IF((ROW(INDIRECT("1:" &amp; LEN(G837)))&gt;1) * (CODE(MID(G837, ROW(INDIRECT("1:" &amp; LEN(G837))), 1))&gt;=65) * (CODE(MID(G837, ROW(INDIRECT("1:" &amp; LEN(G837))), 1))&lt;=90), " " &amp; MID(G837, ROW(INDIRECT("1:" &amp; LEN(G837))), 1), MID(G837, ROW(INDIRECT("1:" &amp; LEN(G837))), 1)))</f>
        <v>Disposable Batteries</v>
      </c>
      <c r="I837">
        <v>879</v>
      </c>
      <c r="J837" s="2">
        <v>1109</v>
      </c>
      <c r="K837" s="1">
        <v>0.21</v>
      </c>
      <c r="L837">
        <v>4.4000000000000004</v>
      </c>
      <c r="M837" s="4">
        <v>31599</v>
      </c>
      <c r="N837" t="s">
        <v>6883</v>
      </c>
      <c r="O837" t="str">
        <f t="shared" si="55"/>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v>
      </c>
      <c r="P837" t="s">
        <v>6884</v>
      </c>
      <c r="Q837" t="s">
        <v>6885</v>
      </c>
      <c r="R837" t="s">
        <v>6886</v>
      </c>
      <c r="S837" t="s">
        <v>6887</v>
      </c>
      <c r="T837" t="s">
        <v>6888</v>
      </c>
      <c r="U837" t="s">
        <v>6889</v>
      </c>
      <c r="V837" t="s">
        <v>6890</v>
      </c>
    </row>
    <row r="838" spans="1:22" x14ac:dyDescent="0.25">
      <c r="A838" t="s">
        <v>338</v>
      </c>
      <c r="B838" t="s">
        <v>339</v>
      </c>
      <c r="C838" t="str">
        <f t="shared" si="52"/>
        <v>pTron Solero T351 3.5Amps Fast Charging Type-C to Type-C PD Data and Charging USB Cable, Made in India, 480Mbps Data Sync, Durable 1 Meter Long Cable for Type-C Smartphones, Tablets and Laptops (Black)</v>
      </c>
      <c r="D838" t="str" cm="1">
        <f t="array" ref="D838">PROPER(_xlfn.TEXTJOIN(" ", TRUE, INDEX(_xlfn.FILTERXML("&lt;t&gt;&lt;s&gt;" &amp; SUBSTITUTE(C838," ","&lt;/s&gt;&lt;s&gt;") &amp; "&lt;/s&gt;&lt;/t&gt;", "//s"), _xlfn.SEQUENCE(4))))</f>
        <v>Ptron Solero T351 3.5Amps</v>
      </c>
      <c r="E838" t="str">
        <f t="shared" si="53"/>
        <v>Type-C to Type-C PD Data and Charging USB Cable, Made in India, 480Mbps Data Sync, Durable 1 Meter Long Cable for Type-C Smartphones, Tablets and Laptops (Black)</v>
      </c>
      <c r="F838" t="s">
        <v>17</v>
      </c>
      <c r="G838" t="str">
        <f t="shared" si="54"/>
        <v>USBCables</v>
      </c>
      <c r="H838" s="7" t="str">
        <f t="array" aca="1" ref="H838" ca="1">_xlfn.TEXTJOIN("", TRUE, IF((ROW(INDIRECT("1:" &amp; LEN(G838)))&gt;1) * (CODE(MID(G838, ROW(INDIRECT("1:" &amp; LEN(G838))), 1))&gt;=65) * (CODE(MID(G838, ROW(INDIRECT("1:" &amp; LEN(G838))), 1))&lt;=90), " " &amp; MID(G838, ROW(INDIRECT("1:" &amp; LEN(G838))), 1), MID(G838, ROW(INDIRECT("1:" &amp; LEN(G838))), 1)))</f>
        <v>U S B Cables</v>
      </c>
      <c r="I838">
        <v>199</v>
      </c>
      <c r="J838">
        <v>999</v>
      </c>
      <c r="K838" s="1">
        <v>0.8</v>
      </c>
      <c r="L838">
        <v>3.9</v>
      </c>
      <c r="M838" s="4">
        <v>1075</v>
      </c>
      <c r="N838" t="s">
        <v>340</v>
      </c>
      <c r="O838" t="str">
        <f t="shared" si="55"/>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v>
      </c>
      <c r="P838" t="s">
        <v>341</v>
      </c>
      <c r="Q838" t="s">
        <v>342</v>
      </c>
      <c r="R838" t="s">
        <v>343</v>
      </c>
      <c r="S838" t="s">
        <v>344</v>
      </c>
      <c r="T838" t="s">
        <v>345</v>
      </c>
      <c r="U838" t="s">
        <v>346</v>
      </c>
      <c r="V838" t="s">
        <v>6891</v>
      </c>
    </row>
    <row r="839" spans="1:22" x14ac:dyDescent="0.25">
      <c r="A839" t="s">
        <v>6892</v>
      </c>
      <c r="B839" t="s">
        <v>12997</v>
      </c>
      <c r="C839" t="str">
        <f t="shared" si="52"/>
        <v>ENVIE (AA10004PLNi-CD) AA Rechargeable Batteries, Low Self Discharge, AA 1000mAh Ni-CD (Pack of 4)</v>
      </c>
      <c r="D839" t="str" cm="1">
        <f t="array" ref="D839">PROPER(_xlfn.TEXTJOIN(" ", TRUE, INDEX(_xlfn.FILTERXML("&lt;t&gt;&lt;s&gt;" &amp; SUBSTITUTE(C839," ","&lt;/s&gt;&lt;s&gt;") &amp; "&lt;/s&gt;&lt;/t&gt;", "//s"), _xlfn.SEQUENCE(4))))</f>
        <v>Envie (Aa10004Plni-Cd) Aa Rechargeable</v>
      </c>
      <c r="E839" t="str">
        <f t="shared" si="53"/>
        <v>Self Discharge, AA 1000mAh Ni-CD (Pack of 4)</v>
      </c>
      <c r="F839" t="s">
        <v>5577</v>
      </c>
      <c r="G839" t="str">
        <f t="shared" si="54"/>
        <v>RechargeableBatteries</v>
      </c>
      <c r="H839" s="7" t="str">
        <f t="array" aca="1" ref="H839" ca="1">_xlfn.TEXTJOIN("", TRUE, IF((ROW(INDIRECT("1:" &amp; LEN(G839)))&gt;1) * (CODE(MID(G839, ROW(INDIRECT("1:" &amp; LEN(G839))), 1))&gt;=65) * (CODE(MID(G839, ROW(INDIRECT("1:" &amp; LEN(G839))), 1))&lt;=90), " " &amp; MID(G839, ROW(INDIRECT("1:" &amp; LEN(G839))), 1), MID(G839, ROW(INDIRECT("1:" &amp; LEN(G839))), 1)))</f>
        <v>Rechargeable Batteries</v>
      </c>
      <c r="I839">
        <v>250</v>
      </c>
      <c r="J839">
        <v>250</v>
      </c>
      <c r="K839" s="1">
        <v>0</v>
      </c>
      <c r="L839">
        <v>3.9</v>
      </c>
      <c r="M839" s="4">
        <v>13971</v>
      </c>
      <c r="N839" t="s">
        <v>6893</v>
      </c>
      <c r="O839" t="str">
        <f t="shared" si="55"/>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v>
      </c>
      <c r="P839" t="s">
        <v>6894</v>
      </c>
      <c r="Q839" t="s">
        <v>6895</v>
      </c>
      <c r="R839" t="s">
        <v>6896</v>
      </c>
      <c r="S839" t="s">
        <v>6897</v>
      </c>
      <c r="T839" t="s">
        <v>12947</v>
      </c>
      <c r="U839" t="s">
        <v>6898</v>
      </c>
      <c r="V839" t="s">
        <v>6899</v>
      </c>
    </row>
    <row r="840" spans="1:22" x14ac:dyDescent="0.25">
      <c r="A840" t="s">
        <v>6900</v>
      </c>
      <c r="B840" t="s">
        <v>6901</v>
      </c>
      <c r="C840" t="str">
        <f t="shared" si="52"/>
        <v>ZEBRONICS Zeb-Buds 30 3.5Mm Stereo Wired in Ear Earphones with Mic for Calling, Volume Control, Multifunction Button, 14Mm Drivers, Stylish Eartip,1.2 Meter Durable Cable and Lightweight Design(Red)</v>
      </c>
      <c r="D840" t="str" cm="1">
        <f t="array" ref="D840">PROPER(_xlfn.TEXTJOIN(" ", TRUE, INDEX(_xlfn.FILTERXML("&lt;t&gt;&lt;s&gt;" &amp; SUBSTITUTE(C840," ","&lt;/s&gt;&lt;s&gt;") &amp; "&lt;/s&gt;&lt;/t&gt;", "//s"), _xlfn.SEQUENCE(4))))</f>
        <v>Zebronics Zeb-Buds 30 3.5Mm</v>
      </c>
      <c r="E840" t="str">
        <f t="shared" si="53"/>
        <v>in Ear Earphones with Mic for Calling, Volume Control, Multifunction Button, 14Mm Drivers, Stylish Eartip,1.2 Meter Durable Cable and Lightweight Design(Red)</v>
      </c>
      <c r="F840" t="s">
        <v>3025</v>
      </c>
      <c r="G840" t="str">
        <f t="shared" si="54"/>
        <v>In-Ear</v>
      </c>
      <c r="H840" s="7" t="str">
        <f t="array" aca="1" ref="H840" ca="1">_xlfn.TEXTJOIN("", TRUE, IF((ROW(INDIRECT("1:" &amp; LEN(G840)))&gt;1) * (CODE(MID(G840, ROW(INDIRECT("1:" &amp; LEN(G840))), 1))&gt;=65) * (CODE(MID(G840, ROW(INDIRECT("1:" &amp; LEN(G840))), 1))&lt;=90), " " &amp; MID(G840, ROW(INDIRECT("1:" &amp; LEN(G840))), 1), MID(G840, ROW(INDIRECT("1:" &amp; LEN(G840))), 1)))</f>
        <v>In- Ear</v>
      </c>
      <c r="I840">
        <v>199</v>
      </c>
      <c r="J840">
        <v>499</v>
      </c>
      <c r="K840" s="1">
        <v>0.6</v>
      </c>
      <c r="L840">
        <v>3.6</v>
      </c>
      <c r="M840" s="4">
        <v>2492</v>
      </c>
      <c r="N840" t="s">
        <v>6902</v>
      </c>
      <c r="O840" t="str">
        <f t="shared" si="55"/>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v>
      </c>
      <c r="P840" t="s">
        <v>6903</v>
      </c>
      <c r="Q840" t="s">
        <v>6904</v>
      </c>
      <c r="R840" t="s">
        <v>6905</v>
      </c>
      <c r="S840" t="s">
        <v>6906</v>
      </c>
      <c r="T840" t="s">
        <v>6907</v>
      </c>
      <c r="U840" t="s">
        <v>6908</v>
      </c>
      <c r="V840" t="s">
        <v>6909</v>
      </c>
    </row>
    <row r="841" spans="1:22" x14ac:dyDescent="0.25">
      <c r="A841" t="s">
        <v>354</v>
      </c>
      <c r="B841" t="s">
        <v>355</v>
      </c>
      <c r="C841" t="str">
        <f t="shared" si="52"/>
        <v>Amazonbasics Nylon Braided Usb-C To Lightning Cable, Fast Charging Mfi Certified Smartphone, Iphone Charger (6-Foot, Dark Grey)</v>
      </c>
      <c r="D841" t="str" cm="1">
        <f t="array" ref="D841">PROPER(_xlfn.TEXTJOIN(" ", TRUE, INDEX(_xlfn.FILTERXML("&lt;t&gt;&lt;s&gt;" &amp; SUBSTITUTE(C841," ","&lt;/s&gt;&lt;s&gt;") &amp; "&lt;/s&gt;&lt;/t&gt;", "//s"), _xlfn.SEQUENCE(4))))</f>
        <v>Amazonbasics Nylon Braided Usb-C</v>
      </c>
      <c r="E841" t="str">
        <f t="shared" si="53"/>
        <v>Cable, Fast Charging Mfi Certified Smartphone, Iphone Charger (6-Foot, Dark Grey)</v>
      </c>
      <c r="F841" t="s">
        <v>17</v>
      </c>
      <c r="G841" t="str">
        <f t="shared" si="54"/>
        <v>USBCables</v>
      </c>
      <c r="H841" s="7" t="str">
        <f t="array" aca="1" ref="H841" ca="1">_xlfn.TEXTJOIN("", TRUE, IF((ROW(INDIRECT("1:" &amp; LEN(G841)))&gt;1) * (CODE(MID(G841, ROW(INDIRECT("1:" &amp; LEN(G841))), 1))&gt;=65) * (CODE(MID(G841, ROW(INDIRECT("1:" &amp; LEN(G841))), 1))&lt;=90), " " &amp; MID(G841, ROW(INDIRECT("1:" &amp; LEN(G841))), 1), MID(G841, ROW(INDIRECT("1:" &amp; LEN(G841))), 1)))</f>
        <v>U S B Cables</v>
      </c>
      <c r="I841">
        <v>899</v>
      </c>
      <c r="J841" s="2">
        <v>1900</v>
      </c>
      <c r="K841" s="1">
        <v>0.53</v>
      </c>
      <c r="L841">
        <v>4.4000000000000004</v>
      </c>
      <c r="M841" s="4">
        <v>13552</v>
      </c>
      <c r="N841" t="s">
        <v>356</v>
      </c>
      <c r="O841" t="str">
        <f t="shared" si="55"/>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v>
      </c>
      <c r="P841" t="s">
        <v>357</v>
      </c>
      <c r="Q841" t="s">
        <v>358</v>
      </c>
      <c r="R841" t="s">
        <v>359</v>
      </c>
      <c r="S841" t="s">
        <v>360</v>
      </c>
      <c r="T841" t="s">
        <v>361</v>
      </c>
      <c r="U841" t="s">
        <v>6910</v>
      </c>
      <c r="V841" t="s">
        <v>6911</v>
      </c>
    </row>
    <row r="842" spans="1:22" x14ac:dyDescent="0.25">
      <c r="A842" t="s">
        <v>364</v>
      </c>
      <c r="B842" t="s">
        <v>365</v>
      </c>
      <c r="C842" t="str">
        <f t="shared" si="52"/>
        <v>Sounce 65W OnePlus Dash Warp Charge Cable, 6.5A Type-C to USB C PD Data Sync Fast Charging Cable Compatible with One Plus 8T 9 9R 9 pro 9RT 10R Nord and for All Type C Devices ‚Äì Red, 1 Meter</v>
      </c>
      <c r="D842" t="str" cm="1">
        <f t="array" ref="D842">PROPER(_xlfn.TEXTJOIN(" ", TRUE, INDEX(_xlfn.FILTERXML("&lt;t&gt;&lt;s&gt;" &amp; SUBSTITUTE(C842," ","&lt;/s&gt;&lt;s&gt;") &amp; "&lt;/s&gt;&lt;/t&gt;", "//s"), _xlfn.SEQUENCE(4))))</f>
        <v>Sounce 65W Oneplus Dash</v>
      </c>
      <c r="E842" t="str">
        <f t="shared" si="53"/>
        <v>Cable, 6.5A Type-C to USB C PD Data Sync Fast Charging Cable Compatible with One Plus 8T 9 9R 9 pro 9RT 10R Nord and for All Type C Devices ‚Äì Red, 1 Meter</v>
      </c>
      <c r="F842" t="s">
        <v>17</v>
      </c>
      <c r="G842" t="str">
        <f t="shared" si="54"/>
        <v>USBCables</v>
      </c>
      <c r="H842" s="7" t="str">
        <f t="array" aca="1" ref="H842" ca="1">_xlfn.TEXTJOIN("", TRUE, IF((ROW(INDIRECT("1:" &amp; LEN(G842)))&gt;1) * (CODE(MID(G842, ROW(INDIRECT("1:" &amp; LEN(G842))), 1))&gt;=65) * (CODE(MID(G842, ROW(INDIRECT("1:" &amp; LEN(G842))), 1))&lt;=90), " " &amp; MID(G842, ROW(INDIRECT("1:" &amp; LEN(G842))), 1), MID(G842, ROW(INDIRECT("1:" &amp; LEN(G842))), 1)))</f>
        <v>U S B Cables</v>
      </c>
      <c r="I842">
        <v>199</v>
      </c>
      <c r="J842">
        <v>999</v>
      </c>
      <c r="K842" s="1">
        <v>0.8</v>
      </c>
      <c r="L842">
        <v>4</v>
      </c>
      <c r="M842" s="4">
        <v>575</v>
      </c>
      <c r="N842" t="s">
        <v>366</v>
      </c>
      <c r="O842" t="str">
        <f t="shared" si="55"/>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v>
      </c>
      <c r="P842" t="s">
        <v>367</v>
      </c>
      <c r="Q842" t="s">
        <v>368</v>
      </c>
      <c r="R842" t="s">
        <v>369</v>
      </c>
      <c r="S842" t="s">
        <v>370</v>
      </c>
      <c r="T842" t="s">
        <v>371</v>
      </c>
      <c r="U842" t="s">
        <v>6912</v>
      </c>
      <c r="V842" t="s">
        <v>6913</v>
      </c>
    </row>
    <row r="843" spans="1:22" x14ac:dyDescent="0.25">
      <c r="A843" t="s">
        <v>6914</v>
      </c>
      <c r="B843" t="s">
        <v>6915</v>
      </c>
      <c r="C843" t="str">
        <f t="shared" si="52"/>
        <v>LAPSTER Accessories Power Cable Cord 2 Pin Laptop Adapter and Tape Recorder 1.5M</v>
      </c>
      <c r="D843" t="str" cm="1">
        <f t="array" ref="D843">PROPER(_xlfn.TEXTJOIN(" ", TRUE, INDEX(_xlfn.FILTERXML("&lt;t&gt;&lt;s&gt;" &amp; SUBSTITUTE(C843," ","&lt;/s&gt;&lt;s&gt;") &amp; "&lt;/s&gt;&lt;/t&gt;", "//s"), _xlfn.SEQUENCE(4))))</f>
        <v>Lapster Accessories Power Cable</v>
      </c>
      <c r="E843" t="str">
        <f t="shared" si="53"/>
        <v>Pin Laptop Adapter and Tape Recorder 1.5M</v>
      </c>
      <c r="F843" t="s">
        <v>6830</v>
      </c>
      <c r="G843" t="str">
        <f t="shared" si="54"/>
        <v>LaptopChargers&amp;PowerSupplies</v>
      </c>
      <c r="H843" s="7" t="str">
        <f t="array" aca="1" ref="H843" ca="1">_xlfn.TEXTJOIN("", TRUE, IF((ROW(INDIRECT("1:" &amp; LEN(G843)))&gt;1) * (CODE(MID(G843, ROW(INDIRECT("1:" &amp; LEN(G843))), 1))&gt;=65) * (CODE(MID(G843, ROW(INDIRECT("1:" &amp; LEN(G843))), 1))&lt;=90), " " &amp; MID(G843, ROW(INDIRECT("1:" &amp; LEN(G843))), 1), MID(G843, ROW(INDIRECT("1:" &amp; LEN(G843))), 1)))</f>
        <v>Laptop Chargers&amp; Power Supplies</v>
      </c>
      <c r="I843">
        <v>149</v>
      </c>
      <c r="J843">
        <v>999</v>
      </c>
      <c r="K843" s="1">
        <v>0.85</v>
      </c>
      <c r="L843">
        <v>3.5</v>
      </c>
      <c r="M843" s="4">
        <v>2523</v>
      </c>
      <c r="N843" t="s">
        <v>6916</v>
      </c>
      <c r="O843" t="str">
        <f t="shared" si="55"/>
        <v>Compatable With Philiphs Tape Recorders And Emergency Light Charging|2 Pin Laptop Adapter And Tape Recorder Laptops Adapter, Camera, Printer, Vcrs, Dvd Players, And Many Other Non-Polarized Devices|Note: - Not For Trimmer</v>
      </c>
      <c r="P843" t="s">
        <v>6917</v>
      </c>
      <c r="Q843" t="s">
        <v>6918</v>
      </c>
      <c r="R843" t="s">
        <v>6919</v>
      </c>
      <c r="S843" t="s">
        <v>6920</v>
      </c>
      <c r="T843" t="s">
        <v>6921</v>
      </c>
      <c r="U843" t="s">
        <v>6922</v>
      </c>
      <c r="V843" t="s">
        <v>6923</v>
      </c>
    </row>
    <row r="844" spans="1:22" x14ac:dyDescent="0.25">
      <c r="A844" t="s">
        <v>6924</v>
      </c>
      <c r="B844" t="s">
        <v>6925</v>
      </c>
      <c r="C844" t="str">
        <f t="shared" si="52"/>
        <v>Portronics Ruffpad 12E Re-Writable LCD Writing Pad with 30.4cm (12 inch) Writing Area, Single Tap Erase, Smart Lock, Long Battery Life, India's first notepad to save and share your child's first creatives via Ruffpad app on your Smartphone(Black)</v>
      </c>
      <c r="D844" t="str" cm="1">
        <f t="array" ref="D844">PROPER(_xlfn.TEXTJOIN(" ", TRUE, INDEX(_xlfn.FILTERXML("&lt;t&gt;&lt;s&gt;" &amp; SUBSTITUTE(C844," ","&lt;/s&gt;&lt;s&gt;") &amp; "&lt;/s&gt;&lt;/t&gt;", "//s"), _xlfn.SEQUENCE(4))))</f>
        <v>Portronics Ruffpad 12E Re-Writable</v>
      </c>
      <c r="E844" t="str">
        <f t="shared" si="53"/>
        <v>Pad with 30.4cm (12 inch) Writing Area, Single Tap Erase, Smart Lock, Long Battery Life, India's first notepad to save and share your child's first creatives via Ruffpad app on your Smartphone(Black)</v>
      </c>
      <c r="F844" t="s">
        <v>4788</v>
      </c>
      <c r="G844" t="str">
        <f t="shared" si="54"/>
        <v>GraphicTablets</v>
      </c>
      <c r="H844" s="7" t="str">
        <f t="array" aca="1" ref="H844" ca="1">_xlfn.TEXTJOIN("", TRUE, IF((ROW(INDIRECT("1:" &amp; LEN(G844)))&gt;1) * (CODE(MID(G844, ROW(INDIRECT("1:" &amp; LEN(G844))), 1))&gt;=65) * (CODE(MID(G844, ROW(INDIRECT("1:" &amp; LEN(G844))), 1))&lt;=90), " " &amp; MID(G844, ROW(INDIRECT("1:" &amp; LEN(G844))), 1), MID(G844, ROW(INDIRECT("1:" &amp; LEN(G844))), 1)))</f>
        <v>Graphic Tablets</v>
      </c>
      <c r="I844">
        <v>469</v>
      </c>
      <c r="J844" s="2">
        <v>1499</v>
      </c>
      <c r="K844" s="1">
        <v>0.69</v>
      </c>
      <c r="L844">
        <v>4.0999999999999996</v>
      </c>
      <c r="M844" s="4">
        <v>352</v>
      </c>
      <c r="N844" t="s">
        <v>6926</v>
      </c>
      <c r="O844" t="str">
        <f t="shared" si="55"/>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v>
      </c>
      <c r="P844" t="s">
        <v>6927</v>
      </c>
      <c r="Q844" t="s">
        <v>6928</v>
      </c>
      <c r="R844" t="s">
        <v>6929</v>
      </c>
      <c r="S844" t="s">
        <v>6930</v>
      </c>
      <c r="T844" t="s">
        <v>6931</v>
      </c>
      <c r="U844" t="s">
        <v>6932</v>
      </c>
      <c r="V844" t="s">
        <v>6933</v>
      </c>
    </row>
    <row r="845" spans="1:22" x14ac:dyDescent="0.25">
      <c r="A845" t="s">
        <v>6934</v>
      </c>
      <c r="B845" t="s">
        <v>12998</v>
      </c>
      <c r="C845" t="str">
        <f t="shared" si="52"/>
        <v>Verilux USB C Hub Multiport Adapter- 6 in 1 Portable Aluminum Type C Hub with 4K HDMI Output, USB 2.0 3.0 Ports, SD Micro SD Card Reader Compatible for MacBook Pro 2016-2020, MacBook Air 2018-2020, Type-C Devices</v>
      </c>
      <c r="D845" t="str" cm="1">
        <f t="array" ref="D845">PROPER(_xlfn.TEXTJOIN(" ", TRUE, INDEX(_xlfn.FILTERXML("&lt;t&gt;&lt;s&gt;" &amp; SUBSTITUTE(C845," ","&lt;/s&gt;&lt;s&gt;") &amp; "&lt;/s&gt;&lt;/t&gt;", "//s"), _xlfn.SEQUENCE(4))))</f>
        <v>Verilux Usb C Hub</v>
      </c>
      <c r="E845" t="str">
        <f t="shared" si="53"/>
        <v>6 in 1 Portable Aluminum Type C Hub with 4K HDMI Output, USB 2.0 3.0 Ports, SD Micro SD Card Reader Compatible for MacBook Pro 2016-2020, MacBook Air 2018-2020, Type-C Devices</v>
      </c>
      <c r="F845" t="s">
        <v>6030</v>
      </c>
      <c r="G845" t="str">
        <f t="shared" si="54"/>
        <v>USBHubs</v>
      </c>
      <c r="H845" s="7" t="str">
        <f t="array" aca="1" ref="H845" ca="1">_xlfn.TEXTJOIN("", TRUE, IF((ROW(INDIRECT("1:" &amp; LEN(G845)))&gt;1) * (CODE(MID(G845, ROW(INDIRECT("1:" &amp; LEN(G845))), 1))&gt;=65) * (CODE(MID(G845, ROW(INDIRECT("1:" &amp; LEN(G845))), 1))&lt;=90), " " &amp; MID(G845, ROW(INDIRECT("1:" &amp; LEN(G845))), 1), MID(G845, ROW(INDIRECT("1:" &amp; LEN(G845))), 1)))</f>
        <v>U S B Hubs</v>
      </c>
      <c r="I845" s="2">
        <v>1187</v>
      </c>
      <c r="J845" s="2">
        <v>1929</v>
      </c>
      <c r="K845" s="1">
        <v>0.38</v>
      </c>
      <c r="L845">
        <v>4.0999999999999996</v>
      </c>
      <c r="M845" s="4">
        <v>1662</v>
      </c>
      <c r="N845" t="s">
        <v>6935</v>
      </c>
      <c r="O845" t="str">
        <f t="shared" si="55"/>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v>
      </c>
      <c r="P845" t="s">
        <v>6936</v>
      </c>
      <c r="Q845" t="s">
        <v>6937</v>
      </c>
      <c r="R845" t="s">
        <v>6938</v>
      </c>
      <c r="S845" t="s">
        <v>6939</v>
      </c>
      <c r="T845" t="s">
        <v>6940</v>
      </c>
      <c r="U845" t="s">
        <v>6941</v>
      </c>
      <c r="V845" t="s">
        <v>6942</v>
      </c>
    </row>
    <row r="846" spans="1:22" x14ac:dyDescent="0.25">
      <c r="A846" t="s">
        <v>6943</v>
      </c>
      <c r="B846" t="s">
        <v>6944</v>
      </c>
      <c r="C846" t="str">
        <f t="shared" si="52"/>
        <v>Zebronics Zeb Wonderbar 10 USB Powered 2.0 Computer Speaker with RGB Lights</v>
      </c>
      <c r="D846" t="str" cm="1">
        <f t="array" ref="D846">PROPER(_xlfn.TEXTJOIN(" ", TRUE, INDEX(_xlfn.FILTERXML("&lt;t&gt;&lt;s&gt;" &amp; SUBSTITUTE(C846," ","&lt;/s&gt;&lt;s&gt;") &amp; "&lt;/s&gt;&lt;/t&gt;", "//s"), _xlfn.SEQUENCE(4))))</f>
        <v>Zebronics Zeb Wonderbar 10</v>
      </c>
      <c r="E846" t="str">
        <f t="shared" si="53"/>
        <v>2.0 Computer Speaker with RGB Lights</v>
      </c>
      <c r="F846" t="s">
        <v>6945</v>
      </c>
      <c r="G846" t="str">
        <f t="shared" si="54"/>
        <v>PCSpeakers</v>
      </c>
      <c r="H846" s="7" t="str">
        <f t="array" aca="1" ref="H846" ca="1">_xlfn.TEXTJOIN("", TRUE, IF((ROW(INDIRECT("1:" &amp; LEN(G846)))&gt;1) * (CODE(MID(G846, ROW(INDIRECT("1:" &amp; LEN(G846))), 1))&gt;=65) * (CODE(MID(G846, ROW(INDIRECT("1:" &amp; LEN(G846))), 1))&lt;=90), " " &amp; MID(G846, ROW(INDIRECT("1:" &amp; LEN(G846))), 1), MID(G846, ROW(INDIRECT("1:" &amp; LEN(G846))), 1)))</f>
        <v>P C Speakers</v>
      </c>
      <c r="I846">
        <v>849</v>
      </c>
      <c r="J846" s="2">
        <v>1499</v>
      </c>
      <c r="K846" s="1">
        <v>0.43</v>
      </c>
      <c r="L846">
        <v>4</v>
      </c>
      <c r="M846" s="4">
        <v>7352</v>
      </c>
      <c r="N846" t="s">
        <v>6946</v>
      </c>
      <c r="O846" t="str">
        <f t="shared" si="55"/>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v>
      </c>
      <c r="P846" t="s">
        <v>6947</v>
      </c>
      <c r="Q846" t="s">
        <v>6948</v>
      </c>
      <c r="R846" t="s">
        <v>6949</v>
      </c>
      <c r="S846" t="s">
        <v>6950</v>
      </c>
      <c r="T846" t="s">
        <v>6951</v>
      </c>
      <c r="U846" t="s">
        <v>6952</v>
      </c>
      <c r="V846" t="s">
        <v>6953</v>
      </c>
    </row>
    <row r="847" spans="1:22" x14ac:dyDescent="0.25">
      <c r="A847" t="s">
        <v>6954</v>
      </c>
      <c r="B847" t="s">
        <v>6955</v>
      </c>
      <c r="C847" t="str">
        <f t="shared" si="52"/>
        <v>HP Wired Mouse 100 with 1600 DPI Optical Sensor, USB Plug-and -Play,ambidextrous Design, Built-in Scrolling and 3 Handy Buttons. 3-Years Warranty (6VY96AA)</v>
      </c>
      <c r="D847" t="str" cm="1">
        <f t="array" ref="D847">PROPER(_xlfn.TEXTJOIN(" ", TRUE, INDEX(_xlfn.FILTERXML("&lt;t&gt;&lt;s&gt;" &amp; SUBSTITUTE(C847," ","&lt;/s&gt;&lt;s&gt;") &amp; "&lt;/s&gt;&lt;/t&gt;", "//s"), _xlfn.SEQUENCE(4))))</f>
        <v>Hp Wired Mouse 100</v>
      </c>
      <c r="E847" t="str">
        <f t="shared" si="53"/>
        <v>DPI Optical Sensor, USB Plug-and -Play,ambidextrous Design, Built-in Scrolling and 3 Handy Buttons. 3-Years Warranty (6VY96AA)</v>
      </c>
      <c r="F847" t="s">
        <v>4777</v>
      </c>
      <c r="G847" t="str">
        <f t="shared" si="54"/>
        <v>Mice</v>
      </c>
      <c r="H847" s="7" t="str">
        <f t="array" aca="1" ref="H847" ca="1">_xlfn.TEXTJOIN("", TRUE, IF((ROW(INDIRECT("1:" &amp; LEN(G847)))&gt;1) * (CODE(MID(G847, ROW(INDIRECT("1:" &amp; LEN(G847))), 1))&gt;=65) * (CODE(MID(G847, ROW(INDIRECT("1:" &amp; LEN(G847))), 1))&lt;=90), " " &amp; MID(G847, ROW(INDIRECT("1:" &amp; LEN(G847))), 1), MID(G847, ROW(INDIRECT("1:" &amp; LEN(G847))), 1)))</f>
        <v>Mice</v>
      </c>
      <c r="I847">
        <v>328</v>
      </c>
      <c r="J847">
        <v>399</v>
      </c>
      <c r="K847" s="1">
        <v>0.18</v>
      </c>
      <c r="L847">
        <v>4.0999999999999996</v>
      </c>
      <c r="M847" s="4">
        <v>3441</v>
      </c>
      <c r="N847" t="s">
        <v>6956</v>
      </c>
      <c r="O847" t="str">
        <f t="shared" si="55"/>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v>
      </c>
      <c r="P847" t="s">
        <v>6957</v>
      </c>
      <c r="Q847" t="s">
        <v>6958</v>
      </c>
      <c r="R847" t="s">
        <v>6959</v>
      </c>
      <c r="S847" t="s">
        <v>6960</v>
      </c>
      <c r="T847" t="s">
        <v>6961</v>
      </c>
      <c r="U847" t="s">
        <v>6962</v>
      </c>
      <c r="V847" t="s">
        <v>6963</v>
      </c>
    </row>
    <row r="848" spans="1:22" x14ac:dyDescent="0.25">
      <c r="A848" t="s">
        <v>6964</v>
      </c>
      <c r="B848" t="s">
        <v>6965</v>
      </c>
      <c r="C848" t="str">
        <f t="shared" si="52"/>
        <v>Anjaney Enterprise Smart Multipurpose Foldable Laptop Table with Cup Holder, Study Table, Bed Table, Breakfast Table, Foldable and Portable Ergonomic and Rounded Edges Non-Slip (Black)</v>
      </c>
      <c r="D848" t="str" cm="1">
        <f t="array" ref="D848">PROPER(_xlfn.TEXTJOIN(" ", TRUE, INDEX(_xlfn.FILTERXML("&lt;t&gt;&lt;s&gt;" &amp; SUBSTITUTE(C848," ","&lt;/s&gt;&lt;s&gt;") &amp; "&lt;/s&gt;&lt;/t&gt;", "//s"), _xlfn.SEQUENCE(4))))</f>
        <v>Anjaney Enterprise Smart Multipurpose</v>
      </c>
      <c r="E848" t="str">
        <f t="shared" si="53"/>
        <v>Table with Cup Holder, Study Table, Bed Table, Breakfast Table, Foldable and Portable Ergonomic and Rounded Edges Non-Slip (Black)</v>
      </c>
      <c r="F848" t="s">
        <v>4808</v>
      </c>
      <c r="G848" t="str">
        <f t="shared" si="54"/>
        <v>Lapdesks</v>
      </c>
      <c r="H848" s="7" t="str">
        <f t="array" aca="1" ref="H848" ca="1">_xlfn.TEXTJOIN("", TRUE, IF((ROW(INDIRECT("1:" &amp; LEN(G848)))&gt;1) * (CODE(MID(G848, ROW(INDIRECT("1:" &amp; LEN(G848))), 1))&gt;=65) * (CODE(MID(G848, ROW(INDIRECT("1:" &amp; LEN(G848))), 1))&lt;=90), " " &amp; MID(G848, ROW(INDIRECT("1:" &amp; LEN(G848))), 1), MID(G848, ROW(INDIRECT("1:" &amp; LEN(G848))), 1)))</f>
        <v>Lapdesks</v>
      </c>
      <c r="I848">
        <v>269</v>
      </c>
      <c r="J848">
        <v>699</v>
      </c>
      <c r="K848" s="1">
        <v>0.62</v>
      </c>
      <c r="L848">
        <v>4</v>
      </c>
      <c r="M848" s="4">
        <v>93</v>
      </c>
      <c r="N848" t="s">
        <v>6966</v>
      </c>
      <c r="O848" t="str">
        <f t="shared" si="55"/>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v>
      </c>
      <c r="P848" t="s">
        <v>6967</v>
      </c>
      <c r="Q848" t="s">
        <v>6968</v>
      </c>
      <c r="R848" t="s">
        <v>6969</v>
      </c>
      <c r="S848" t="s">
        <v>6970</v>
      </c>
      <c r="T848" t="s">
        <v>6971</v>
      </c>
      <c r="U848" t="s">
        <v>6972</v>
      </c>
      <c r="V848" t="s">
        <v>6973</v>
      </c>
    </row>
    <row r="849" spans="1:22" x14ac:dyDescent="0.25">
      <c r="A849" t="s">
        <v>6974</v>
      </c>
      <c r="B849" t="s">
        <v>6975</v>
      </c>
      <c r="C849" t="str">
        <f t="shared" si="52"/>
        <v>ENVIE ECR-20 Charger for AA and AAA Rechargeable Batteries</v>
      </c>
      <c r="D849" t="str" cm="1">
        <f t="array" ref="D849">PROPER(_xlfn.TEXTJOIN(" ", TRUE, INDEX(_xlfn.FILTERXML("&lt;t&gt;&lt;s&gt;" &amp; SUBSTITUTE(C849," ","&lt;/s&gt;&lt;s&gt;") &amp; "&lt;/s&gt;&lt;/t&gt;", "//s"), _xlfn.SEQUENCE(4))))</f>
        <v>Envie Ecr-20 Charger For</v>
      </c>
      <c r="E849" t="str">
        <f t="shared" si="53"/>
        <v>AAA Rechargeable Batteries</v>
      </c>
      <c r="F849" t="s">
        <v>6976</v>
      </c>
      <c r="G849" t="str">
        <f t="shared" si="54"/>
        <v>BatteryChargers</v>
      </c>
      <c r="H849" s="7" t="str">
        <f t="array" aca="1" ref="H849" ca="1">_xlfn.TEXTJOIN("", TRUE, IF((ROW(INDIRECT("1:" &amp; LEN(G849)))&gt;1) * (CODE(MID(G849, ROW(INDIRECT("1:" &amp; LEN(G849))), 1))&gt;=65) * (CODE(MID(G849, ROW(INDIRECT("1:" &amp; LEN(G849))), 1))&lt;=90), " " &amp; MID(G849, ROW(INDIRECT("1:" &amp; LEN(G849))), 1), MID(G849, ROW(INDIRECT("1:" &amp; LEN(G849))), 1)))</f>
        <v>Battery Chargers</v>
      </c>
      <c r="I849">
        <v>299</v>
      </c>
      <c r="J849">
        <v>400</v>
      </c>
      <c r="K849" s="1">
        <v>0.25</v>
      </c>
      <c r="L849">
        <v>3.8</v>
      </c>
      <c r="M849" s="4">
        <v>40895</v>
      </c>
      <c r="N849" t="s">
        <v>6977</v>
      </c>
      <c r="O849" t="str">
        <f t="shared" si="55"/>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Supports Output: Aa/Aaa 2.4V Dc 240Ma, Aa20Max2 Aa20Max4, Aaa 120Max2 Aaa 120Max4. It Works Best With Envie Batteries</v>
      </c>
      <c r="P849" t="s">
        <v>6978</v>
      </c>
      <c r="Q849" t="s">
        <v>6979</v>
      </c>
      <c r="R849" t="s">
        <v>6980</v>
      </c>
      <c r="S849" t="s">
        <v>6981</v>
      </c>
      <c r="T849" t="s">
        <v>6982</v>
      </c>
      <c r="U849" t="s">
        <v>6983</v>
      </c>
      <c r="V849" t="s">
        <v>6984</v>
      </c>
    </row>
    <row r="850" spans="1:22" x14ac:dyDescent="0.25">
      <c r="A850" t="s">
        <v>6985</v>
      </c>
      <c r="B850" t="s">
        <v>6986</v>
      </c>
      <c r="C850" t="str">
        <f t="shared" si="52"/>
        <v>ProElite Faux Leather Smart Flip Case Cover for Apple iPad 10.2" 9th Gen (2021) 8th Gen 7th Gen with Stylus Pen, Black</v>
      </c>
      <c r="D850" t="str" cm="1">
        <f t="array" ref="D850">PROPER(_xlfn.TEXTJOIN(" ", TRUE, INDEX(_xlfn.FILTERXML("&lt;t&gt;&lt;s&gt;" &amp; SUBSTITUTE(C850," ","&lt;/s&gt;&lt;s&gt;") &amp; "&lt;/s&gt;&lt;/t&gt;", "//s"), _xlfn.SEQUENCE(4))))</f>
        <v>Proelite Faux Leather Smart</v>
      </c>
      <c r="E850" t="str">
        <f t="shared" si="53"/>
        <v>Cover for Apple iPad 10.2" 9th Gen (2021) 8th Gen 7th Gen with Stylus Pen, Black</v>
      </c>
      <c r="F850" t="s">
        <v>6987</v>
      </c>
      <c r="G850" t="str">
        <f t="shared" si="54"/>
        <v>Cases</v>
      </c>
      <c r="H850" s="7" t="str">
        <f t="array" aca="1" ref="H850" ca="1">_xlfn.TEXTJOIN("", TRUE, IF((ROW(INDIRECT("1:" &amp; LEN(G850)))&gt;1) * (CODE(MID(G850, ROW(INDIRECT("1:" &amp; LEN(G850))), 1))&gt;=65) * (CODE(MID(G850, ROW(INDIRECT("1:" &amp; LEN(G850))), 1))&lt;=90), " " &amp; MID(G850, ROW(INDIRECT("1:" &amp; LEN(G850))), 1), MID(G850, ROW(INDIRECT("1:" &amp; LEN(G850))), 1)))</f>
        <v>Cases</v>
      </c>
      <c r="I850">
        <v>549</v>
      </c>
      <c r="J850" s="2">
        <v>1499</v>
      </c>
      <c r="K850" s="1">
        <v>0.63</v>
      </c>
      <c r="L850">
        <v>4.3</v>
      </c>
      <c r="M850" s="4">
        <v>11006</v>
      </c>
      <c r="N850" t="s">
        <v>6988</v>
      </c>
      <c r="O850" t="str">
        <f t="shared" si="55"/>
        <v>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v>
      </c>
      <c r="P850" t="s">
        <v>6989</v>
      </c>
      <c r="Q850" t="s">
        <v>6990</v>
      </c>
      <c r="R850" t="s">
        <v>6991</v>
      </c>
      <c r="S850" t="s">
        <v>6992</v>
      </c>
      <c r="T850" t="s">
        <v>6993</v>
      </c>
      <c r="U850" t="s">
        <v>6994</v>
      </c>
      <c r="V850" t="s">
        <v>6995</v>
      </c>
    </row>
    <row r="851" spans="1:22" x14ac:dyDescent="0.25">
      <c r="A851" t="s">
        <v>6996</v>
      </c>
      <c r="B851" t="s">
        <v>6997</v>
      </c>
      <c r="C851" t="str">
        <f t="shared" si="52"/>
        <v>Classmate Pulse 6 Subject Notebook - Unruled, 300 Pages, Spiral Binding, 240mm*180mm</v>
      </c>
      <c r="D851" t="str" cm="1">
        <f t="array" ref="D851">PROPER(_xlfn.TEXTJOIN(" ", TRUE, INDEX(_xlfn.FILTERXML("&lt;t&gt;&lt;s&gt;" &amp; SUBSTITUTE(C851," ","&lt;/s&gt;&lt;s&gt;") &amp; "&lt;/s&gt;&lt;/t&gt;", "//s"), _xlfn.SEQUENCE(4))))</f>
        <v>Classmate Pulse 6 Subject</v>
      </c>
      <c r="E851" t="str">
        <f t="shared" si="53"/>
        <v>Unruled, 300 Pages, Spiral Binding, 240mm*180mm</v>
      </c>
      <c r="F851" t="s">
        <v>5553</v>
      </c>
      <c r="G851" t="str">
        <f t="shared" si="54"/>
        <v>WireboundNotebooks</v>
      </c>
      <c r="H851" s="7" t="str">
        <f t="array" aca="1" ref="H851" ca="1">_xlfn.TEXTJOIN("", TRUE, IF((ROW(INDIRECT("1:" &amp; LEN(G851)))&gt;1) * (CODE(MID(G851, ROW(INDIRECT("1:" &amp; LEN(G851))), 1))&gt;=65) * (CODE(MID(G851, ROW(INDIRECT("1:" &amp; LEN(G851))), 1))&lt;=90), " " &amp; MID(G851, ROW(INDIRECT("1:" &amp; LEN(G851))), 1), MID(G851, ROW(INDIRECT("1:" &amp; LEN(G851))), 1)))</f>
        <v>Wirebound Notebooks</v>
      </c>
      <c r="I851">
        <v>114</v>
      </c>
      <c r="J851">
        <v>120</v>
      </c>
      <c r="K851" s="1">
        <v>0.05</v>
      </c>
      <c r="L851">
        <v>4.2</v>
      </c>
      <c r="M851" s="4">
        <v>8938</v>
      </c>
      <c r="N851" t="s">
        <v>6998</v>
      </c>
      <c r="O851" t="str">
        <f t="shared" si="55"/>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v>
      </c>
      <c r="P851" t="s">
        <v>6999</v>
      </c>
      <c r="Q851" t="s">
        <v>7000</v>
      </c>
      <c r="R851" t="s">
        <v>7001</v>
      </c>
      <c r="S851" t="s">
        <v>7002</v>
      </c>
      <c r="T851" t="s">
        <v>7003</v>
      </c>
      <c r="U851" t="s">
        <v>7004</v>
      </c>
      <c r="V851" t="s">
        <v>7005</v>
      </c>
    </row>
    <row r="852" spans="1:22" x14ac:dyDescent="0.25">
      <c r="A852" t="s">
        <v>7006</v>
      </c>
      <c r="B852" t="s">
        <v>7007</v>
      </c>
      <c r="C852" t="str">
        <f t="shared" si="52"/>
        <v>Pentonic Multicolor Ball Point Pen, Pack of 10</v>
      </c>
      <c r="D852" t="str" cm="1">
        <f t="array" ref="D852">PROPER(_xlfn.TEXTJOIN(" ", TRUE, INDEX(_xlfn.FILTERXML("&lt;t&gt;&lt;s&gt;" &amp; SUBSTITUTE(C852," ","&lt;/s&gt;&lt;s&gt;") &amp; "&lt;/s&gt;&lt;/t&gt;", "//s"), _xlfn.SEQUENCE(4))))</f>
        <v>Pentonic Multicolor Ball Point</v>
      </c>
      <c r="E852" t="str">
        <f t="shared" si="53"/>
        <v>of 10</v>
      </c>
      <c r="F852" t="s">
        <v>7008</v>
      </c>
      <c r="G852" t="str">
        <f t="shared" si="54"/>
        <v>StickBallpointPens</v>
      </c>
      <c r="H852" s="7" t="str">
        <f t="array" aca="1" ref="H852" ca="1">_xlfn.TEXTJOIN("", TRUE, IF((ROW(INDIRECT("1:" &amp; LEN(G852)))&gt;1) * (CODE(MID(G852, ROW(INDIRECT("1:" &amp; LEN(G852))), 1))&gt;=65) * (CODE(MID(G852, ROW(INDIRECT("1:" &amp; LEN(G852))), 1))&lt;=90), " " &amp; MID(G852, ROW(INDIRECT("1:" &amp; LEN(G852))), 1), MID(G852, ROW(INDIRECT("1:" &amp; LEN(G852))), 1)))</f>
        <v>Stick Ballpoint Pens</v>
      </c>
      <c r="I852">
        <v>120</v>
      </c>
      <c r="J852">
        <v>120</v>
      </c>
      <c r="K852" s="1">
        <v>0</v>
      </c>
      <c r="L852">
        <v>4.0999999999999996</v>
      </c>
      <c r="M852" s="4">
        <v>4308</v>
      </c>
      <c r="N852" t="s">
        <v>7009</v>
      </c>
      <c r="O852" t="str">
        <f t="shared" si="55"/>
        <v>0.7 Mm Tip Size|Black Body, Multicolor Ink(Black, Red, Green, Pink, Turquoise Blue, Orange, Blue, Brown, Purple, Lime Green), Pack Of 10|Easy Flow Ink Technology|Sleek Matte Finish|Featherlite Feel</v>
      </c>
      <c r="P852" t="s">
        <v>7010</v>
      </c>
      <c r="Q852" t="s">
        <v>7011</v>
      </c>
      <c r="R852" t="s">
        <v>7012</v>
      </c>
      <c r="S852" t="s">
        <v>7013</v>
      </c>
      <c r="T852" t="s">
        <v>7014</v>
      </c>
      <c r="U852" t="s">
        <v>7015</v>
      </c>
      <c r="V852" t="s">
        <v>7016</v>
      </c>
    </row>
    <row r="853" spans="1:22" x14ac:dyDescent="0.25">
      <c r="A853" t="s">
        <v>384</v>
      </c>
      <c r="B853" t="s">
        <v>385</v>
      </c>
      <c r="C853" t="str">
        <f t="shared" si="52"/>
        <v>Duracell Type C To Type C 5A (100W) Braided Sync and Fast Charging Cable, 3.9 Feet (1.2M). USB C to C Cable, Supports PD and QC 3.0 Charging, 5 GBPS Data Transmission ‚Äì Black</v>
      </c>
      <c r="D853" t="str" cm="1">
        <f t="array" ref="D853">PROPER(_xlfn.TEXTJOIN(" ", TRUE, INDEX(_xlfn.FILTERXML("&lt;t&gt;&lt;s&gt;" &amp; SUBSTITUTE(C853," ","&lt;/s&gt;&lt;s&gt;") &amp; "&lt;/s&gt;&lt;/t&gt;", "//s"), _xlfn.SEQUENCE(4))))</f>
        <v>Duracell Type C To</v>
      </c>
      <c r="E853" t="str">
        <f t="shared" si="53"/>
        <v>5A (100W) Braided Sync and Fast Charging Cable, 3.9 Feet (1.2M). USB C to C Cable, Supports PD and QC 3.0 Charging, 5 GBPS Data Transmission ‚Äì Black</v>
      </c>
      <c r="F853" t="s">
        <v>17</v>
      </c>
      <c r="G853" t="str">
        <f t="shared" si="54"/>
        <v>USBCables</v>
      </c>
      <c r="H853" s="7" t="str">
        <f t="array" aca="1" ref="H853" ca="1">_xlfn.TEXTJOIN("", TRUE, IF((ROW(INDIRECT("1:" &amp; LEN(G853)))&gt;1) * (CODE(MID(G853, ROW(INDIRECT("1:" &amp; LEN(G853))), 1))&gt;=65) * (CODE(MID(G853, ROW(INDIRECT("1:" &amp; LEN(G853))), 1))&lt;=90), " " &amp; MID(G853, ROW(INDIRECT("1:" &amp; LEN(G853))), 1), MID(G853, ROW(INDIRECT("1:" &amp; LEN(G853))), 1)))</f>
        <v>U S B Cables</v>
      </c>
      <c r="I853">
        <v>970</v>
      </c>
      <c r="J853" s="2">
        <v>1999</v>
      </c>
      <c r="K853" s="1">
        <v>0.51</v>
      </c>
      <c r="L853">
        <v>4.2</v>
      </c>
      <c r="M853" s="4">
        <v>462</v>
      </c>
      <c r="N853" t="s">
        <v>386</v>
      </c>
      <c r="O853" t="str">
        <f t="shared" si="55"/>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v>
      </c>
      <c r="P853" t="s">
        <v>387</v>
      </c>
      <c r="Q853" t="s">
        <v>388</v>
      </c>
      <c r="R853" t="s">
        <v>389</v>
      </c>
      <c r="S853" t="s">
        <v>390</v>
      </c>
      <c r="T853" t="s">
        <v>391</v>
      </c>
      <c r="U853" t="s">
        <v>7017</v>
      </c>
      <c r="V853" t="s">
        <v>7018</v>
      </c>
    </row>
    <row r="854" spans="1:22" x14ac:dyDescent="0.25">
      <c r="A854" t="s">
        <v>394</v>
      </c>
      <c r="B854" t="s">
        <v>395</v>
      </c>
      <c r="C854" t="str">
        <f t="shared" si="52"/>
        <v>AmazonBasics USB 2.0 Cable - A-Male to B-Male - for Personal Computer, Printer- 6 Feet (1.8 Meters), Black</v>
      </c>
      <c r="D854" t="str" cm="1">
        <f t="array" ref="D854">PROPER(_xlfn.TEXTJOIN(" ", TRUE, INDEX(_xlfn.FILTERXML("&lt;t&gt;&lt;s&gt;" &amp; SUBSTITUTE(C854," ","&lt;/s&gt;&lt;s&gt;") &amp; "&lt;/s&gt;&lt;/t&gt;", "//s"), _xlfn.SEQUENCE(4))))</f>
        <v>Amazonbasics Usb 2 Cable</v>
      </c>
      <c r="E854" t="str">
        <f t="shared" si="53"/>
        <v>to B-Male - for Personal Computer, Printer- 6 Feet (1.8 Meters), Black</v>
      </c>
      <c r="F854" t="s">
        <v>17</v>
      </c>
      <c r="G854" t="str">
        <f t="shared" si="54"/>
        <v>USBCables</v>
      </c>
      <c r="H854" s="7" t="str">
        <f t="array" aca="1" ref="H854" ca="1">_xlfn.TEXTJOIN("", TRUE, IF((ROW(INDIRECT("1:" &amp; LEN(G854)))&gt;1) * (CODE(MID(G854, ROW(INDIRECT("1:" &amp; LEN(G854))), 1))&gt;=65) * (CODE(MID(G854, ROW(INDIRECT("1:" &amp; LEN(G854))), 1))&lt;=90), " " &amp; MID(G854, ROW(INDIRECT("1:" &amp; LEN(G854))), 1), MID(G854, ROW(INDIRECT("1:" &amp; LEN(G854))), 1)))</f>
        <v>U S B Cables</v>
      </c>
      <c r="I854">
        <v>209</v>
      </c>
      <c r="J854">
        <v>695</v>
      </c>
      <c r="K854" s="1">
        <v>0.7</v>
      </c>
      <c r="L854">
        <v>4.5</v>
      </c>
      <c r="M854" s="4">
        <v>107686</v>
      </c>
      <c r="N854" t="s">
        <v>396</v>
      </c>
      <c r="O854" t="str">
        <f t="shared" si="55"/>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v>
      </c>
      <c r="P854" t="s">
        <v>397</v>
      </c>
      <c r="Q854" t="s">
        <v>398</v>
      </c>
      <c r="R854" t="s">
        <v>399</v>
      </c>
      <c r="S854" t="s">
        <v>400</v>
      </c>
      <c r="T854" t="s">
        <v>401</v>
      </c>
      <c r="U854" t="s">
        <v>402</v>
      </c>
      <c r="V854" t="s">
        <v>7019</v>
      </c>
    </row>
    <row r="855" spans="1:22" x14ac:dyDescent="0.25">
      <c r="A855" t="s">
        <v>7020</v>
      </c>
      <c r="B855" t="s">
        <v>7021</v>
      </c>
      <c r="C855" t="str">
        <f t="shared" si="52"/>
        <v>Logitech Pebble M350 Wireless Mouse with Bluetooth or USB - Silent, Slim Computer Mouse with Quiet Click for Laptop, Notebook, PC and Mac - Graphite</v>
      </c>
      <c r="D855" t="str" cm="1">
        <f t="array" ref="D855">PROPER(_xlfn.TEXTJOIN(" ", TRUE, INDEX(_xlfn.FILTERXML("&lt;t&gt;&lt;s&gt;" &amp; SUBSTITUTE(C855," ","&lt;/s&gt;&lt;s&gt;") &amp; "&lt;/s&gt;&lt;/t&gt;", "//s"), _xlfn.SEQUENCE(4))))</f>
        <v>Logitech Pebble M350 Wireless</v>
      </c>
      <c r="E855" t="str">
        <f t="shared" si="53"/>
        <v>Bluetooth or USB - Silent, Slim Computer Mouse with Quiet Click for Laptop, Notebook, PC and Mac - Graphite</v>
      </c>
      <c r="F855" t="s">
        <v>4777</v>
      </c>
      <c r="G855" t="str">
        <f t="shared" si="54"/>
        <v>Mice</v>
      </c>
      <c r="H855" s="7" t="str">
        <f t="array" aca="1" ref="H855" ca="1">_xlfn.TEXTJOIN("", TRUE, IF((ROW(INDIRECT("1:" &amp; LEN(G855)))&gt;1) * (CODE(MID(G855, ROW(INDIRECT("1:" &amp; LEN(G855))), 1))&gt;=65) * (CODE(MID(G855, ROW(INDIRECT("1:" &amp; LEN(G855))), 1))&lt;=90), " " &amp; MID(G855, ROW(INDIRECT("1:" &amp; LEN(G855))), 1), MID(G855, ROW(INDIRECT("1:" &amp; LEN(G855))), 1)))</f>
        <v>Mice</v>
      </c>
      <c r="I855" s="2">
        <v>1490</v>
      </c>
      <c r="J855" s="2">
        <v>2295</v>
      </c>
      <c r="K855" s="1">
        <v>0.35</v>
      </c>
      <c r="L855">
        <v>4.5999999999999996</v>
      </c>
      <c r="M855" s="4">
        <v>10652</v>
      </c>
      <c r="N855" t="s">
        <v>7022</v>
      </c>
      <c r="O855" t="str">
        <f t="shared" si="55"/>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v>
      </c>
      <c r="P855" t="s">
        <v>7023</v>
      </c>
      <c r="Q855" t="s">
        <v>7024</v>
      </c>
      <c r="R855" t="s">
        <v>7025</v>
      </c>
      <c r="S855" t="s">
        <v>7026</v>
      </c>
      <c r="T855" t="s">
        <v>7027</v>
      </c>
      <c r="U855" t="s">
        <v>7028</v>
      </c>
      <c r="V855" t="s">
        <v>7029</v>
      </c>
    </row>
    <row r="856" spans="1:22" x14ac:dyDescent="0.25">
      <c r="A856" t="s">
        <v>7030</v>
      </c>
      <c r="B856" t="s">
        <v>7031</v>
      </c>
      <c r="C856" t="str">
        <f t="shared" si="52"/>
        <v>Apsara Platinum Pencils Value Pack - Pack of 20</v>
      </c>
      <c r="D856" t="str" cm="1">
        <f t="array" ref="D856">PROPER(_xlfn.TEXTJOIN(" ", TRUE, INDEX(_xlfn.FILTERXML("&lt;t&gt;&lt;s&gt;" &amp; SUBSTITUTE(C856," ","&lt;/s&gt;&lt;s&gt;") &amp; "&lt;/s&gt;&lt;/t&gt;", "//s"), _xlfn.SEQUENCE(4))))</f>
        <v>Apsara Platinum Pencils Value</v>
      </c>
      <c r="E856" t="str">
        <f t="shared" si="53"/>
        <v>Pack of 20</v>
      </c>
      <c r="F856" t="s">
        <v>7032</v>
      </c>
      <c r="G856" t="str">
        <f t="shared" si="54"/>
        <v>WoodenPencils</v>
      </c>
      <c r="H856" s="7" t="str">
        <f t="array" aca="1" ref="H856" ca="1">_xlfn.TEXTJOIN("", TRUE, IF((ROW(INDIRECT("1:" &amp; LEN(G856)))&gt;1) * (CODE(MID(G856, ROW(INDIRECT("1:" &amp; LEN(G856))), 1))&gt;=65) * (CODE(MID(G856, ROW(INDIRECT("1:" &amp; LEN(G856))), 1))&lt;=90), " " &amp; MID(G856, ROW(INDIRECT("1:" &amp; LEN(G856))), 1), MID(G856, ROW(INDIRECT("1:" &amp; LEN(G856))), 1)))</f>
        <v>Wooden Pencils</v>
      </c>
      <c r="I856">
        <v>99</v>
      </c>
      <c r="J856">
        <v>99</v>
      </c>
      <c r="K856" s="1">
        <v>0</v>
      </c>
      <c r="L856">
        <v>4.3</v>
      </c>
      <c r="M856" s="4">
        <v>5036</v>
      </c>
      <c r="N856" t="s">
        <v>7033</v>
      </c>
      <c r="O856" t="str">
        <f t="shared" si="55"/>
        <v>Extra Dark Writing Pencils|No. 1 Recommended Stationary By Teachers For Children|Designed To Aid Legibility</v>
      </c>
      <c r="P856" t="s">
        <v>7034</v>
      </c>
      <c r="Q856" t="s">
        <v>7035</v>
      </c>
      <c r="R856" t="s">
        <v>7036</v>
      </c>
      <c r="S856" t="s">
        <v>7037</v>
      </c>
      <c r="T856" t="s">
        <v>7038</v>
      </c>
      <c r="U856" t="s">
        <v>7039</v>
      </c>
      <c r="V856" t="s">
        <v>7040</v>
      </c>
    </row>
    <row r="857" spans="1:22" x14ac:dyDescent="0.25">
      <c r="A857" t="s">
        <v>7041</v>
      </c>
      <c r="B857" t="s">
        <v>7042</v>
      </c>
      <c r="C857" t="str">
        <f t="shared" si="52"/>
        <v>Zebronics Zeb-Power Wired USB Mouse, 3-Button, 1200 DPI Optical Sensor, Plug and Play, for Windows Mac</v>
      </c>
      <c r="D857" t="str" cm="1">
        <f t="array" ref="D857">PROPER(_xlfn.TEXTJOIN(" ", TRUE, INDEX(_xlfn.FILTERXML("&lt;t&gt;&lt;s&gt;" &amp; SUBSTITUTE(C857," ","&lt;/s&gt;&lt;s&gt;") &amp; "&lt;/s&gt;&lt;/t&gt;", "//s"), _xlfn.SEQUENCE(4))))</f>
        <v>Zebronics Zeb-Power Wired Usb</v>
      </c>
      <c r="E857" t="str">
        <f t="shared" si="53"/>
        <v>1200 DPI Optical Sensor, Plug and Play, for Windows Mac</v>
      </c>
      <c r="F857" t="s">
        <v>4777</v>
      </c>
      <c r="G857" t="str">
        <f t="shared" si="54"/>
        <v>Mice</v>
      </c>
      <c r="H857" s="7" t="str">
        <f t="array" aca="1" ref="H857" ca="1">_xlfn.TEXTJOIN("", TRUE, IF((ROW(INDIRECT("1:" &amp; LEN(G857)))&gt;1) * (CODE(MID(G857, ROW(INDIRECT("1:" &amp; LEN(G857))), 1))&gt;=65) * (CODE(MID(G857, ROW(INDIRECT("1:" &amp; LEN(G857))), 1))&lt;=90), " " &amp; MID(G857, ROW(INDIRECT("1:" &amp; LEN(G857))), 1), MID(G857, ROW(INDIRECT("1:" &amp; LEN(G857))), 1)))</f>
        <v>Mice</v>
      </c>
      <c r="I857">
        <v>149</v>
      </c>
      <c r="J857">
        <v>249</v>
      </c>
      <c r="K857" s="1">
        <v>0.4</v>
      </c>
      <c r="L857">
        <v>4</v>
      </c>
      <c r="M857" s="4">
        <v>5057</v>
      </c>
      <c r="N857" t="s">
        <v>7043</v>
      </c>
      <c r="O857" t="str">
        <f t="shared" si="55"/>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v>
      </c>
      <c r="P857" t="s">
        <v>7044</v>
      </c>
      <c r="Q857" t="s">
        <v>7045</v>
      </c>
      <c r="R857" t="s">
        <v>7046</v>
      </c>
      <c r="S857" t="s">
        <v>7047</v>
      </c>
      <c r="T857" t="s">
        <v>7048</v>
      </c>
      <c r="U857" t="s">
        <v>7049</v>
      </c>
      <c r="V857" t="s">
        <v>7050</v>
      </c>
    </row>
    <row r="858" spans="1:22" x14ac:dyDescent="0.25">
      <c r="A858" t="s">
        <v>7051</v>
      </c>
      <c r="B858" t="s">
        <v>7052</v>
      </c>
      <c r="C858" t="str">
        <f t="shared" si="52"/>
        <v>Ant Esports GM320 RGB Optical Wired Gaming Mouse | 8 Programmable Buttons | 12800 DPI</v>
      </c>
      <c r="D858" t="str" cm="1">
        <f t="array" ref="D858">PROPER(_xlfn.TEXTJOIN(" ", TRUE, INDEX(_xlfn.FILTERXML("&lt;t&gt;&lt;s&gt;" &amp; SUBSTITUTE(C858," ","&lt;/s&gt;&lt;s&gt;") &amp; "&lt;/s&gt;&lt;/t&gt;", "//s"), _xlfn.SEQUENCE(4))))</f>
        <v>Ant Esports Gm320 Rgb</v>
      </c>
      <c r="E858" t="str">
        <f t="shared" si="53"/>
        <v>Gaming Mouse | 8 Programmable Buttons | 12800 DPI</v>
      </c>
      <c r="F858" t="s">
        <v>5267</v>
      </c>
      <c r="G858" t="str">
        <f t="shared" si="54"/>
        <v>GamingMice</v>
      </c>
      <c r="H858" s="7" t="str">
        <f t="array" aca="1" ref="H858" ca="1">_xlfn.TEXTJOIN("", TRUE, IF((ROW(INDIRECT("1:" &amp; LEN(G858)))&gt;1) * (CODE(MID(G858, ROW(INDIRECT("1:" &amp; LEN(G858))), 1))&gt;=65) * (CODE(MID(G858, ROW(INDIRECT("1:" &amp; LEN(G858))), 1))&lt;=90), " " &amp; MID(G858, ROW(INDIRECT("1:" &amp; LEN(G858))), 1), MID(G858, ROW(INDIRECT("1:" &amp; LEN(G858))), 1)))</f>
        <v>Gaming Mice</v>
      </c>
      <c r="I858">
        <v>575</v>
      </c>
      <c r="J858" s="2">
        <v>2799</v>
      </c>
      <c r="K858" s="1">
        <v>0.79</v>
      </c>
      <c r="L858">
        <v>4.2</v>
      </c>
      <c r="M858" s="4">
        <v>8537</v>
      </c>
      <c r="N858" t="s">
        <v>7053</v>
      </c>
      <c r="O858" t="str">
        <f t="shared" si="55"/>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v>
      </c>
      <c r="P858" t="s">
        <v>7054</v>
      </c>
      <c r="Q858" t="s">
        <v>7055</v>
      </c>
      <c r="R858" t="s">
        <v>7056</v>
      </c>
      <c r="S858" t="s">
        <v>7057</v>
      </c>
      <c r="T858" t="s">
        <v>12948</v>
      </c>
      <c r="U858" t="s">
        <v>7058</v>
      </c>
      <c r="V858" t="s">
        <v>7059</v>
      </c>
    </row>
    <row r="859" spans="1:22" x14ac:dyDescent="0.25">
      <c r="A859" t="s">
        <v>433</v>
      </c>
      <c r="B859" t="s">
        <v>434</v>
      </c>
      <c r="C859" t="str">
        <f t="shared" si="52"/>
        <v>Wecool Nylon Braided Multifunction Fast Charging Cable For Android Smartphone, Ios And Type C Usb Devices, 3 In 1 Charging Cable, 3A, (3 Feet) (Black)</v>
      </c>
      <c r="D859" t="str" cm="1">
        <f t="array" ref="D859">PROPER(_xlfn.TEXTJOIN(" ", TRUE, INDEX(_xlfn.FILTERXML("&lt;t&gt;&lt;s&gt;" &amp; SUBSTITUTE(C859," ","&lt;/s&gt;&lt;s&gt;") &amp; "&lt;/s&gt;&lt;/t&gt;", "//s"), _xlfn.SEQUENCE(4))))</f>
        <v>Wecool Nylon Braided Multifunction</v>
      </c>
      <c r="E859" t="str">
        <f t="shared" si="53"/>
        <v>Cable For Android Smartphone, Ios And Type C Usb Devices, 3 In 1 Charging Cable, 3A, (3 Feet) (Black)</v>
      </c>
      <c r="F859" t="s">
        <v>17</v>
      </c>
      <c r="G859" t="str">
        <f t="shared" si="54"/>
        <v>USBCables</v>
      </c>
      <c r="H859" s="7" t="str">
        <f t="array" aca="1" ref="H859" ca="1">_xlfn.TEXTJOIN("", TRUE, IF((ROW(INDIRECT("1:" &amp; LEN(G859)))&gt;1) * (CODE(MID(G859, ROW(INDIRECT("1:" &amp; LEN(G859))), 1))&gt;=65) * (CODE(MID(G859, ROW(INDIRECT("1:" &amp; LEN(G859))), 1))&lt;=90), " " &amp; MID(G859, ROW(INDIRECT("1:" &amp; LEN(G859))), 1), MID(G859, ROW(INDIRECT("1:" &amp; LEN(G859))), 1)))</f>
        <v>U S B Cables</v>
      </c>
      <c r="I859">
        <v>333</v>
      </c>
      <c r="J859">
        <v>999</v>
      </c>
      <c r="K859" s="1">
        <v>0.67</v>
      </c>
      <c r="L859">
        <v>3.3</v>
      </c>
      <c r="M859" s="4">
        <v>9792</v>
      </c>
      <c r="N859" t="s">
        <v>435</v>
      </c>
      <c r="O859" t="str">
        <f t="shared" si="55"/>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v>
      </c>
      <c r="P859" t="s">
        <v>436</v>
      </c>
      <c r="Q859" t="s">
        <v>437</v>
      </c>
      <c r="R859" t="s">
        <v>438</v>
      </c>
      <c r="S859" t="s">
        <v>439</v>
      </c>
      <c r="T859" t="s">
        <v>440</v>
      </c>
      <c r="U859" t="s">
        <v>441</v>
      </c>
      <c r="V859" t="s">
        <v>7060</v>
      </c>
    </row>
    <row r="860" spans="1:22" x14ac:dyDescent="0.25">
      <c r="A860" t="s">
        <v>7061</v>
      </c>
      <c r="B860" t="s">
        <v>7062</v>
      </c>
      <c r="C860" t="str">
        <f t="shared" si="52"/>
        <v>Pilot V7 Liquid Ink Roller Ball Pen (2 Blue + 1 Black)</v>
      </c>
      <c r="D860" t="str" cm="1">
        <f t="array" ref="D860">PROPER(_xlfn.TEXTJOIN(" ", TRUE, INDEX(_xlfn.FILTERXML("&lt;t&gt;&lt;s&gt;" &amp; SUBSTITUTE(C860," ","&lt;/s&gt;&lt;s&gt;") &amp; "&lt;/s&gt;&lt;/t&gt;", "//s"), _xlfn.SEQUENCE(4))))</f>
        <v>Pilot V7 Liquid Ink</v>
      </c>
      <c r="E860" t="str">
        <f t="shared" si="53"/>
        <v>Pen (2 Blue + 1 Black)</v>
      </c>
      <c r="F860" t="s">
        <v>6240</v>
      </c>
      <c r="G860" t="str">
        <f t="shared" si="54"/>
        <v>RetractableBallpointPens</v>
      </c>
      <c r="H860" s="7" t="str">
        <f t="array" aca="1" ref="H860" ca="1">_xlfn.TEXTJOIN("", TRUE, IF((ROW(INDIRECT("1:" &amp; LEN(G860)))&gt;1) * (CODE(MID(G860, ROW(INDIRECT("1:" &amp; LEN(G860))), 1))&gt;=65) * (CODE(MID(G860, ROW(INDIRECT("1:" &amp; LEN(G860))), 1))&lt;=90), " " &amp; MID(G860, ROW(INDIRECT("1:" &amp; LEN(G860))), 1), MID(G860, ROW(INDIRECT("1:" &amp; LEN(G860))), 1)))</f>
        <v>Retractable Ballpoint Pens</v>
      </c>
      <c r="I860">
        <v>178</v>
      </c>
      <c r="J860">
        <v>210</v>
      </c>
      <c r="K860" s="1">
        <v>0.15</v>
      </c>
      <c r="L860">
        <v>4.3</v>
      </c>
      <c r="M860" s="4">
        <v>2450</v>
      </c>
      <c r="N860" t="s">
        <v>7063</v>
      </c>
      <c r="O860" t="str">
        <f t="shared" si="55"/>
        <v>Unique 3 Dimple Tip Technology From Japan For Precision Writing|Att System For Instant Start|Pure Liquid Ink For Smooth Skip-Free Writing|Unique See Through Ink Tank Visually Indicates Ink Level|0.7Mm Fine Tip|Ink Color - Blue + Black</v>
      </c>
      <c r="P860" t="s">
        <v>7064</v>
      </c>
      <c r="Q860" t="s">
        <v>7065</v>
      </c>
      <c r="R860" t="s">
        <v>7066</v>
      </c>
      <c r="S860" t="s">
        <v>7067</v>
      </c>
      <c r="T860" t="s">
        <v>7068</v>
      </c>
      <c r="U860" t="s">
        <v>7069</v>
      </c>
      <c r="V860" t="s">
        <v>7070</v>
      </c>
    </row>
    <row r="861" spans="1:22" x14ac:dyDescent="0.25">
      <c r="A861" t="s">
        <v>7071</v>
      </c>
      <c r="B861" t="s">
        <v>7072</v>
      </c>
      <c r="C861" t="str">
        <f t="shared" si="52"/>
        <v>boAt Airdopes 191G True Wireless Earbuds with ENx‚Ñ¢ Tech Equipped Quad Mics, Beast‚Ñ¢ Mode(Low Latency- 65ms) for Gaming, 2x6mm Dual Drivers, 30H Playtime, IPX5, IWP‚Ñ¢, Appealing Case LEDs(Sport Blue)</v>
      </c>
      <c r="D861" t="str" cm="1">
        <f t="array" ref="D861">PROPER(_xlfn.TEXTJOIN(" ", TRUE, INDEX(_xlfn.FILTERXML("&lt;t&gt;&lt;s&gt;" &amp; SUBSTITUTE(C861," ","&lt;/s&gt;&lt;s&gt;") &amp; "&lt;/s&gt;&lt;/t&gt;", "//s"), _xlfn.SEQUENCE(4))))</f>
        <v>Boat Airdopes 191G True</v>
      </c>
      <c r="E861" t="str">
        <f t="shared" si="53"/>
        <v>with ENx‚Ñ¢ Tech Equipped Quad Mics, Beast‚Ñ¢ Mode(Low Latency- 65ms) for Gaming, 2x6mm Dual Drivers, 30H Playtime, IPX5, IWP‚Ñ¢, Appealing Case LEDs(Sport Blue)</v>
      </c>
      <c r="F861" t="s">
        <v>3025</v>
      </c>
      <c r="G861" t="str">
        <f t="shared" si="54"/>
        <v>In-Ear</v>
      </c>
      <c r="H861" s="7" t="str">
        <f t="array" aca="1" ref="H861" ca="1">_xlfn.TEXTJOIN("", TRUE, IF((ROW(INDIRECT("1:" &amp; LEN(G861)))&gt;1) * (CODE(MID(G861, ROW(INDIRECT("1:" &amp; LEN(G861))), 1))&gt;=65) * (CODE(MID(G861, ROW(INDIRECT("1:" &amp; LEN(G861))), 1))&lt;=90), " " &amp; MID(G861, ROW(INDIRECT("1:" &amp; LEN(G861))), 1), MID(G861, ROW(INDIRECT("1:" &amp; LEN(G861))), 1)))</f>
        <v>In- Ear</v>
      </c>
      <c r="I861" s="2">
        <v>1599</v>
      </c>
      <c r="J861" s="2">
        <v>3490</v>
      </c>
      <c r="K861" s="1">
        <v>0.54</v>
      </c>
      <c r="L861">
        <v>3.7</v>
      </c>
      <c r="M861" s="4">
        <v>676</v>
      </c>
      <c r="N861" t="s">
        <v>7073</v>
      </c>
      <c r="O861" t="str">
        <f t="shared" si="55"/>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v>
      </c>
      <c r="P861" t="s">
        <v>7074</v>
      </c>
      <c r="Q861" t="s">
        <v>7075</v>
      </c>
      <c r="R861" t="s">
        <v>7076</v>
      </c>
      <c r="S861" t="s">
        <v>7077</v>
      </c>
      <c r="T861" t="s">
        <v>7078</v>
      </c>
      <c r="U861" t="s">
        <v>7079</v>
      </c>
      <c r="V861" t="s">
        <v>7080</v>
      </c>
    </row>
    <row r="862" spans="1:22" x14ac:dyDescent="0.25">
      <c r="A862" t="s">
        <v>7081</v>
      </c>
      <c r="B862" t="s">
        <v>7082</v>
      </c>
      <c r="C862" t="str">
        <f t="shared" si="52"/>
        <v>Boult Audio BassBuds Oak in-Ear Wired Earphones with 10mm Extra Bass Driver and HD Sound with mic(Brown)</v>
      </c>
      <c r="D862" t="str" cm="1">
        <f t="array" ref="D862">PROPER(_xlfn.TEXTJOIN(" ", TRUE, INDEX(_xlfn.FILTERXML("&lt;t&gt;&lt;s&gt;" &amp; SUBSTITUTE(C862," ","&lt;/s&gt;&lt;s&gt;") &amp; "&lt;/s&gt;&lt;/t&gt;", "//s"), _xlfn.SEQUENCE(4))))</f>
        <v>Boult Audio Bassbuds Oak</v>
      </c>
      <c r="E862" t="str">
        <f t="shared" si="53"/>
        <v>Earphones with 10mm Extra Bass Driver and HD Sound with mic(Brown)</v>
      </c>
      <c r="F862" t="s">
        <v>3025</v>
      </c>
      <c r="G862" t="str">
        <f t="shared" si="54"/>
        <v>In-Ear</v>
      </c>
      <c r="H862" s="7" t="str">
        <f t="array" aca="1" ref="H862" ca="1">_xlfn.TEXTJOIN("", TRUE, IF((ROW(INDIRECT("1:" &amp; LEN(G862)))&gt;1) * (CODE(MID(G862, ROW(INDIRECT("1:" &amp; LEN(G862))), 1))&gt;=65) * (CODE(MID(G862, ROW(INDIRECT("1:" &amp; LEN(G862))), 1))&lt;=90), " " &amp; MID(G862, ROW(INDIRECT("1:" &amp; LEN(G862))), 1), MID(G862, ROW(INDIRECT("1:" &amp; LEN(G862))), 1)))</f>
        <v>In- Ear</v>
      </c>
      <c r="I862">
        <v>499</v>
      </c>
      <c r="J862" s="2">
        <v>1299</v>
      </c>
      <c r="K862" s="1">
        <v>0.62</v>
      </c>
      <c r="L862">
        <v>3.9</v>
      </c>
      <c r="M862" s="4">
        <v>1173</v>
      </c>
      <c r="N862" t="s">
        <v>7083</v>
      </c>
      <c r="O862" t="str">
        <f t="shared" si="55"/>
        <v>In-Line Controls: Answer/Reject/ Calls, Play/Pause, Voice Command.|Ergonomically Designed Drivers: Aerospace Grade Al Alloy Drivers Give The Best Acoustics, 3D Hd Sound And A Punchy Bass|Lightweight,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v>
      </c>
      <c r="P862" t="s">
        <v>7084</v>
      </c>
      <c r="Q862" t="s">
        <v>7085</v>
      </c>
      <c r="R862" t="s">
        <v>7086</v>
      </c>
      <c r="S862" t="s">
        <v>7087</v>
      </c>
      <c r="T862" t="s">
        <v>7088</v>
      </c>
      <c r="U862" t="s">
        <v>7089</v>
      </c>
      <c r="V862" t="s">
        <v>7090</v>
      </c>
    </row>
    <row r="863" spans="1:22" x14ac:dyDescent="0.25">
      <c r="A863" t="s">
        <v>7091</v>
      </c>
      <c r="B863" t="s">
        <v>7092</v>
      </c>
      <c r="C863" t="str">
        <f t="shared" si="52"/>
        <v>IT2M Designer Mouse Pad for Laptop Computer (9.2 X 7.6 Inches, 12788)</v>
      </c>
      <c r="D863" t="str" cm="1">
        <f t="array" ref="D863">PROPER(_xlfn.TEXTJOIN(" ", TRUE, INDEX(_xlfn.FILTERXML("&lt;t&gt;&lt;s&gt;" &amp; SUBSTITUTE(C863," ","&lt;/s&gt;&lt;s&gt;") &amp; "&lt;/s&gt;&lt;/t&gt;", "//s"), _xlfn.SEQUENCE(4))))</f>
        <v>It2M Designer Mouse Pad</v>
      </c>
      <c r="E863" t="str">
        <f t="shared" si="53"/>
        <v>Computer (9.2 X 7.6 Inches, 12788)</v>
      </c>
      <c r="F863" t="s">
        <v>5289</v>
      </c>
      <c r="G863" t="str">
        <f t="shared" si="54"/>
        <v>MousePads</v>
      </c>
      <c r="H863" s="7" t="str">
        <f t="array" aca="1" ref="H863" ca="1">_xlfn.TEXTJOIN("", TRUE, IF((ROW(INDIRECT("1:" &amp; LEN(G863)))&gt;1) * (CODE(MID(G863, ROW(INDIRECT("1:" &amp; LEN(G863))), 1))&gt;=65) * (CODE(MID(G863, ROW(INDIRECT("1:" &amp; LEN(G863))), 1))&lt;=90), " " &amp; MID(G863, ROW(INDIRECT("1:" &amp; LEN(G863))), 1), MID(G863, ROW(INDIRECT("1:" &amp; LEN(G863))), 1)))</f>
        <v>Mouse Pads</v>
      </c>
      <c r="I863">
        <v>199</v>
      </c>
      <c r="J863">
        <v>499</v>
      </c>
      <c r="K863" s="1">
        <v>0.6</v>
      </c>
      <c r="L863">
        <v>4.3</v>
      </c>
      <c r="M863" s="4">
        <v>9998</v>
      </c>
      <c r="N863" t="s">
        <v>7093</v>
      </c>
      <c r="O863" t="str">
        <f t="shared" si="55"/>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v>
      </c>
      <c r="P863" t="s">
        <v>7094</v>
      </c>
      <c r="Q863" t="s">
        <v>7095</v>
      </c>
      <c r="R863" t="s">
        <v>7096</v>
      </c>
      <c r="S863" t="s">
        <v>7097</v>
      </c>
      <c r="T863" t="s">
        <v>7098</v>
      </c>
      <c r="U863" t="s">
        <v>7099</v>
      </c>
      <c r="V863" t="s">
        <v>7100</v>
      </c>
    </row>
    <row r="864" spans="1:22" x14ac:dyDescent="0.25">
      <c r="A864" t="s">
        <v>7101</v>
      </c>
      <c r="B864" t="s">
        <v>7102</v>
      </c>
      <c r="C864" t="str">
        <f t="shared" si="52"/>
        <v>Noise ColorFit Ultra Buzz Bluetooth Calling Smart Watch with 1.75" HD Display, 320x385 px Resolution, 100 Sports Modes, Stock Market Info Smartwatch for Men and Women (Olive Green)</v>
      </c>
      <c r="D864" t="str" cm="1">
        <f t="array" ref="D864">PROPER(_xlfn.TEXTJOIN(" ", TRUE, INDEX(_xlfn.FILTERXML("&lt;t&gt;&lt;s&gt;" &amp; SUBSTITUTE(C864," ","&lt;/s&gt;&lt;s&gt;") &amp; "&lt;/s&gt;&lt;/t&gt;", "//s"), _xlfn.SEQUENCE(4))))</f>
        <v>Noise Colorfit Ultra Buzz</v>
      </c>
      <c r="E864" t="str">
        <f t="shared" si="53"/>
        <v>Smart Watch with 1.75" HD Display, 320x385 px Resolution, 100 Sports Modes, Stock Market Info Smartwatch for Men and Women (Olive Green)</v>
      </c>
      <c r="F864" t="s">
        <v>2910</v>
      </c>
      <c r="G864" t="str">
        <f t="shared" si="54"/>
        <v>SmartWatches</v>
      </c>
      <c r="H864" s="7" t="str">
        <f t="array" aca="1" ref="H864" ca="1">_xlfn.TEXTJOIN("", TRUE, IF((ROW(INDIRECT("1:" &amp; LEN(G864)))&gt;1) * (CODE(MID(G864, ROW(INDIRECT("1:" &amp; LEN(G864))), 1))&gt;=65) * (CODE(MID(G864, ROW(INDIRECT("1:" &amp; LEN(G864))), 1))&lt;=90), " " &amp; MID(G864, ROW(INDIRECT("1:" &amp; LEN(G864))), 1), MID(G864, ROW(INDIRECT("1:" &amp; LEN(G864))), 1)))</f>
        <v>Smart Watches</v>
      </c>
      <c r="I864" s="2">
        <v>2499</v>
      </c>
      <c r="J864" s="2">
        <v>5999</v>
      </c>
      <c r="K864" s="1">
        <v>0.57999999999999996</v>
      </c>
      <c r="L864">
        <v>4.0999999999999996</v>
      </c>
      <c r="M864" s="4">
        <v>5852</v>
      </c>
      <c r="N864" t="s">
        <v>7103</v>
      </c>
      <c r="O864" t="str">
        <f t="shared" si="55"/>
        <v>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v>
      </c>
      <c r="P864" t="s">
        <v>7104</v>
      </c>
      <c r="Q864" t="s">
        <v>7105</v>
      </c>
      <c r="R864" t="s">
        <v>7106</v>
      </c>
      <c r="S864" t="s">
        <v>7107</v>
      </c>
      <c r="T864" t="s">
        <v>7108</v>
      </c>
      <c r="U864" t="s">
        <v>7109</v>
      </c>
      <c r="V864" t="s">
        <v>7110</v>
      </c>
    </row>
    <row r="865" spans="1:22" x14ac:dyDescent="0.25">
      <c r="A865" t="s">
        <v>7111</v>
      </c>
      <c r="B865" t="s">
        <v>7112</v>
      </c>
      <c r="C865" t="str">
        <f t="shared" si="52"/>
        <v>Lapster Caddy for ssd and HDD, Optical Bay 2nd Hard Drive Caddy, Caddy 9.5mm for Laptop</v>
      </c>
      <c r="D865" t="str" cm="1">
        <f t="array" ref="D865">PROPER(_xlfn.TEXTJOIN(" ", TRUE, INDEX(_xlfn.FILTERXML("&lt;t&gt;&lt;s&gt;" &amp; SUBSTITUTE(C865," ","&lt;/s&gt;&lt;s&gt;") &amp; "&lt;/s&gt;&lt;/t&gt;", "//s"), _xlfn.SEQUENCE(4))))</f>
        <v>Lapster Caddy For Ssd</v>
      </c>
      <c r="E865" t="str">
        <f t="shared" si="53"/>
        <v>Optical Bay 2nd Hard Drive Caddy, Caddy 9.5mm for Laptop</v>
      </c>
      <c r="F865" t="s">
        <v>7113</v>
      </c>
      <c r="G865" t="str">
        <f t="shared" si="54"/>
        <v>InternalHardDrives</v>
      </c>
      <c r="H865" s="7" t="str">
        <f t="array" aca="1" ref="H865" ca="1">_xlfn.TEXTJOIN("", TRUE, IF((ROW(INDIRECT("1:" &amp; LEN(G865)))&gt;1) * (CODE(MID(G865, ROW(INDIRECT("1:" &amp; LEN(G865))), 1))&gt;=65) * (CODE(MID(G865, ROW(INDIRECT("1:" &amp; LEN(G865))), 1))&lt;=90), " " &amp; MID(G865, ROW(INDIRECT("1:" &amp; LEN(G865))), 1), MID(G865, ROW(INDIRECT("1:" &amp; LEN(G865))), 1)))</f>
        <v>Internal Hard Drives</v>
      </c>
      <c r="I865">
        <v>199</v>
      </c>
      <c r="J865">
        <v>999</v>
      </c>
      <c r="K865" s="1">
        <v>0.8</v>
      </c>
      <c r="L865">
        <v>4.2</v>
      </c>
      <c r="M865" s="4">
        <v>362</v>
      </c>
      <c r="N865" t="s">
        <v>7114</v>
      </c>
      <c r="O865" t="str">
        <f t="shared" si="55"/>
        <v>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v>
      </c>
      <c r="P865" t="s">
        <v>7115</v>
      </c>
      <c r="Q865" t="s">
        <v>7116</v>
      </c>
      <c r="R865" t="s">
        <v>7117</v>
      </c>
      <c r="S865" t="s">
        <v>7118</v>
      </c>
      <c r="T865" t="s">
        <v>7119</v>
      </c>
      <c r="U865" t="s">
        <v>7120</v>
      </c>
      <c r="V865" t="s">
        <v>7121</v>
      </c>
    </row>
    <row r="866" spans="1:22" x14ac:dyDescent="0.25">
      <c r="A866" t="s">
        <v>7122</v>
      </c>
      <c r="B866" t="s">
        <v>7123</v>
      </c>
      <c r="C866" t="str">
        <f t="shared" si="52"/>
        <v>SanDisk Extreme SD UHS I 64GB Card for 4K Video for DSLR and Mirrorless Cameras 170MB s Read and 80MB s Write</v>
      </c>
      <c r="D866" t="str" cm="1">
        <f t="array" ref="D866">PROPER(_xlfn.TEXTJOIN(" ", TRUE, INDEX(_xlfn.FILTERXML("&lt;t&gt;&lt;s&gt;" &amp; SUBSTITUTE(C866," ","&lt;/s&gt;&lt;s&gt;") &amp; "&lt;/s&gt;&lt;/t&gt;", "//s"), _xlfn.SEQUENCE(4))))</f>
        <v>Sandisk Extreme Sd Uhs</v>
      </c>
      <c r="E866" t="str">
        <f t="shared" si="53"/>
        <v>Card for 4K Video for DSLR and Mirrorless Cameras 170MB s Read and 80MB s Write</v>
      </c>
      <c r="F866" t="s">
        <v>2983</v>
      </c>
      <c r="G866" t="str">
        <f t="shared" si="54"/>
        <v>MicroSD</v>
      </c>
      <c r="H866" s="7" t="str">
        <f t="array" aca="1" ref="H866" ca="1">_xlfn.TEXTJOIN("", TRUE, IF((ROW(INDIRECT("1:" &amp; LEN(G866)))&gt;1) * (CODE(MID(G866, ROW(INDIRECT("1:" &amp; LEN(G866))), 1))&gt;=65) * (CODE(MID(G866, ROW(INDIRECT("1:" &amp; LEN(G866))), 1))&lt;=90), " " &amp; MID(G866, ROW(INDIRECT("1:" &amp; LEN(G866))), 1), MID(G866, ROW(INDIRECT("1:" &amp; LEN(G866))), 1)))</f>
        <v>Micro S D</v>
      </c>
      <c r="I866">
        <v>939</v>
      </c>
      <c r="J866" s="2">
        <v>1800</v>
      </c>
      <c r="K866" s="1">
        <v>0.48</v>
      </c>
      <c r="L866">
        <v>4.5</v>
      </c>
      <c r="M866" s="4">
        <v>205052</v>
      </c>
      <c r="N866" t="s">
        <v>7124</v>
      </c>
      <c r="O866" t="str">
        <f t="shared" si="55"/>
        <v>Save Time With Card Offload Speeds Upto 170Mb/S Powered By Sandisk Quickflow Technology|Perfect For Shooting 4K Uhd Video And Sequential Burst Mode Photography|Capture Uninterrupted Video With Uhs Class 3 (U3) And Video Speed Class 30 (V30)|Built For And Tested In Harsh Conditions</v>
      </c>
      <c r="P866" t="s">
        <v>7125</v>
      </c>
      <c r="Q866" t="s">
        <v>7126</v>
      </c>
      <c r="R866" t="s">
        <v>7127</v>
      </c>
      <c r="S866" t="s">
        <v>7128</v>
      </c>
      <c r="T866" t="s">
        <v>7129</v>
      </c>
      <c r="U866" t="s">
        <v>7130</v>
      </c>
      <c r="V866" t="s">
        <v>7131</v>
      </c>
    </row>
    <row r="867" spans="1:22" x14ac:dyDescent="0.25">
      <c r="A867" t="s">
        <v>7132</v>
      </c>
      <c r="B867" t="s">
        <v>7133</v>
      </c>
      <c r="C867" t="str">
        <f t="shared" si="52"/>
        <v>Fire-Boltt Ring Pro Bluetooth Calling, 1.75‚Äù 320*385px High Res, IP68 and SpO2 Monitoring, Pin Code Locking Functionality and Split Screen Access, Built in Mic and Speaker for HD Calls, Black, Free Size</v>
      </c>
      <c r="D867" t="str" cm="1">
        <f t="array" ref="D867">PROPER(_xlfn.TEXTJOIN(" ", TRUE, INDEX(_xlfn.FILTERXML("&lt;t&gt;&lt;s&gt;" &amp; SUBSTITUTE(C867," ","&lt;/s&gt;&lt;s&gt;") &amp; "&lt;/s&gt;&lt;/t&gt;", "//s"), _xlfn.SEQUENCE(4))))</f>
        <v>Fire-Boltt Ring Pro Bluetooth</v>
      </c>
      <c r="E867" t="str">
        <f t="shared" si="53"/>
        <v>320*385px High Res, IP68 and SpO2 Monitoring, Pin Code Locking Functionality and Split Screen Access, Built in Mic and Speaker for HD Calls, Black, Free Size</v>
      </c>
      <c r="F867" t="s">
        <v>2910</v>
      </c>
      <c r="G867" t="str">
        <f t="shared" si="54"/>
        <v>SmartWatches</v>
      </c>
      <c r="H867" s="7" t="str">
        <f t="array" aca="1" ref="H867" ca="1">_xlfn.TEXTJOIN("", TRUE, IF((ROW(INDIRECT("1:" &amp; LEN(G867)))&gt;1) * (CODE(MID(G867, ROW(INDIRECT("1:" &amp; LEN(G867))), 1))&gt;=65) * (CODE(MID(G867, ROW(INDIRECT("1:" &amp; LEN(G867))), 1))&lt;=90), " " &amp; MID(G867, ROW(INDIRECT("1:" &amp; LEN(G867))), 1), MID(G867, ROW(INDIRECT("1:" &amp; LEN(G867))), 1)))</f>
        <v>Smart Watches</v>
      </c>
      <c r="I867" s="2">
        <v>2499</v>
      </c>
      <c r="J867" s="2">
        <v>9999</v>
      </c>
      <c r="K867" s="1">
        <v>0.75</v>
      </c>
      <c r="L867">
        <v>4</v>
      </c>
      <c r="M867" s="4">
        <v>9090</v>
      </c>
      <c r="N867" t="s">
        <v>13067</v>
      </c>
      <c r="O867" t="str">
        <f t="shared" si="55"/>
        <v>Bluetooth Calling Watch„Äë- Fire-Boltt Ring Pro Enables You To Make And Receive Calls Directly From Your Watch Via The Built-In Speaker And Microphone. This Smartwatch Features A Dial Pad, Option To Access Recent Calls &amp; Sync Your Phone‚Äôs Contacts.;1.75‚Äù Best Hd Display With 320*385 Pixels„Äë- This Smartwatch Comes With An Industry‚Äôs Best 1.75‚Äù Display And Has A Super Quality Resolution Of 320*385 Pixels Providing You A Smooth Touch Experience Ip68 Water Resistant„Äë- This Smartwatch Can Withstand Dust, Spills, Raindrops And Is Sweatproof Too.Band Width:20 Millimeters.Water Resistance Depth:1 Meters|Unique Rotating Multi-Functional Button„Äë- Fire-Boltt Ring Pro Has A Unique Menu Viewing Style And Watch Face Changing Style, You Can Simply Rotate The Button To Changes Watch Faces And View The List Menu Without Scrolling;Pincode Locking System„Äë- Just Like A Smartphone Pin Lock, This Smartwatch Also Has A Pin Lock. Secure Your Smartwatch By Setting Up A Pin Lock On It. Built In Mic &amp; Speaker„Äë- Fire-Boltt Ring Pro Comes With A Mic And Speaker For Best Calling Experience. Clear Hd Calls Via The Watch Is Now Available Play Games On Your Wrist„Äë|Split Display Easy Access„Äë- This Smartwatch Provides You A Split Screen Display Where You Can Easily In One Click Land On Any Function Without The Need To Search It From The Menu;Spo2 Monitoring„Äë- Monitor Your Blood Oxygen Levels Any Time Anywhere. 360 Health Ecosystem„Äë- With This Watch Track Your Heart Rate, Calorie, Step Count And Multiple Sports Modes With Easy Touchquick Charge Technology„Äë- Within 100 Minutes Full Charge Your Watch And You Are On The Go Again. System Requirements: Ios 7.0 And Above, Android Version 4.4 And Above, Bluetooth Version 5.0 Or Above.|Smart Notification„Äë- Get All Your Mobile Phone Notifications On The Watch And Stay Updates About Trends, Meeting Emails And Much More. Remotely Access Smartphone Features„Äë- Click Pictures, Change Music Tracks On The Watch With A Single Touch.;How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v>
      </c>
      <c r="P867" t="s">
        <v>7134</v>
      </c>
      <c r="Q867" t="s">
        <v>7135</v>
      </c>
      <c r="R867" t="s">
        <v>7136</v>
      </c>
      <c r="S867" t="s">
        <v>7137</v>
      </c>
      <c r="T867" t="s">
        <v>7138</v>
      </c>
      <c r="U867" t="s">
        <v>7139</v>
      </c>
      <c r="V867" t="s">
        <v>7140</v>
      </c>
    </row>
    <row r="868" spans="1:22" x14ac:dyDescent="0.25">
      <c r="A868" t="s">
        <v>7141</v>
      </c>
      <c r="B868" t="s">
        <v>7142</v>
      </c>
      <c r="C868" t="str">
        <f t="shared" si="52"/>
        <v>Lenovo 600 Bluetooth 5.0 Silent Mouse: Compact, Portable, Dongle-Free Multi-Device connectivity with Microsoft Swift Pair | 3-Level Adjustable DPI up to 2400 | Battery Life: up to 1 yr</v>
      </c>
      <c r="D868" t="str" cm="1">
        <f t="array" ref="D868">PROPER(_xlfn.TEXTJOIN(" ", TRUE, INDEX(_xlfn.FILTERXML("&lt;t&gt;&lt;s&gt;" &amp; SUBSTITUTE(C868," ","&lt;/s&gt;&lt;s&gt;") &amp; "&lt;/s&gt;&lt;/t&gt;", "//s"), _xlfn.SEQUENCE(4))))</f>
        <v>Lenovo 600 Bluetooth 5</v>
      </c>
      <c r="E868" t="str">
        <f t="shared" si="53"/>
        <v>Compact, Portable, Dongle-Free Multi-Device connectivity with Microsoft Swift Pair | 3-Level Adjustable DPI up to 2400 | Battery Life: up to 1 yr</v>
      </c>
      <c r="F868" t="s">
        <v>4777</v>
      </c>
      <c r="G868" t="str">
        <f t="shared" si="54"/>
        <v>Mice</v>
      </c>
      <c r="H868" s="7" t="str">
        <f t="array" aca="1" ref="H868" ca="1">_xlfn.TEXTJOIN("", TRUE, IF((ROW(INDIRECT("1:" &amp; LEN(G868)))&gt;1) * (CODE(MID(G868, ROW(INDIRECT("1:" &amp; LEN(G868))), 1))&gt;=65) * (CODE(MID(G868, ROW(INDIRECT("1:" &amp; LEN(G868))), 1))&lt;=90), " " &amp; MID(G868, ROW(INDIRECT("1:" &amp; LEN(G868))), 1), MID(G868, ROW(INDIRECT("1:" &amp; LEN(G868))), 1)))</f>
        <v>Mice</v>
      </c>
      <c r="I868" s="2">
        <v>1439</v>
      </c>
      <c r="J868" s="2">
        <v>2890</v>
      </c>
      <c r="K868" s="1">
        <v>0.5</v>
      </c>
      <c r="L868">
        <v>4.5</v>
      </c>
      <c r="M868" s="4">
        <v>4099</v>
      </c>
      <c r="N868" t="s">
        <v>7143</v>
      </c>
      <c r="O868" t="str">
        <f t="shared" si="55"/>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v>
      </c>
      <c r="P868" t="s">
        <v>7144</v>
      </c>
      <c r="Q868" t="s">
        <v>7145</v>
      </c>
      <c r="R868" t="s">
        <v>7146</v>
      </c>
      <c r="S868" t="s">
        <v>7147</v>
      </c>
      <c r="T868" t="s">
        <v>7148</v>
      </c>
      <c r="U868" t="s">
        <v>7149</v>
      </c>
      <c r="V868" t="s">
        <v>7150</v>
      </c>
    </row>
    <row r="869" spans="1:22" x14ac:dyDescent="0.25">
      <c r="A869" t="s">
        <v>7151</v>
      </c>
      <c r="B869" t="s">
        <v>7152</v>
      </c>
      <c r="C869" t="str">
        <f t="shared" si="52"/>
        <v>Boult Audio Airbass Propods X TWS Bluetooth Truly Wireless in Ear Earbuds with Mic, 32H Playtime, Fast Charging Type-C, Ipx5 Water Resistant, Touch Controls and Voice Assistant (Red)</v>
      </c>
      <c r="D869" t="str" cm="1">
        <f t="array" ref="D869">PROPER(_xlfn.TEXTJOIN(" ", TRUE, INDEX(_xlfn.FILTERXML("&lt;t&gt;&lt;s&gt;" &amp; SUBSTITUTE(C869," ","&lt;/s&gt;&lt;s&gt;") &amp; "&lt;/s&gt;&lt;/t&gt;", "//s"), _xlfn.SEQUENCE(4))))</f>
        <v>Boult Audio Airbass Propods</v>
      </c>
      <c r="E869" t="str">
        <f t="shared" si="53"/>
        <v>Bluetooth Truly Wireless in Ear Earbuds with Mic, 32H Playtime, Fast Charging Type-C, Ipx5 Water Resistant, Touch Controls and Voice Assistant (Red)</v>
      </c>
      <c r="F869" t="s">
        <v>3025</v>
      </c>
      <c r="G869" t="str">
        <f t="shared" si="54"/>
        <v>In-Ear</v>
      </c>
      <c r="H869" s="7" t="str">
        <f t="array" aca="1" ref="H869" ca="1">_xlfn.TEXTJOIN("", TRUE, IF((ROW(INDIRECT("1:" &amp; LEN(G869)))&gt;1) * (CODE(MID(G869, ROW(INDIRECT("1:" &amp; LEN(G869))), 1))&gt;=65) * (CODE(MID(G869, ROW(INDIRECT("1:" &amp; LEN(G869))), 1))&lt;=90), " " &amp; MID(G869, ROW(INDIRECT("1:" &amp; LEN(G869))), 1), MID(G869, ROW(INDIRECT("1:" &amp; LEN(G869))), 1)))</f>
        <v>In- Ear</v>
      </c>
      <c r="I869" s="2">
        <v>1099</v>
      </c>
      <c r="J869" s="2">
        <v>5999</v>
      </c>
      <c r="K869" s="1">
        <v>0.82</v>
      </c>
      <c r="L869">
        <v>3.5</v>
      </c>
      <c r="M869" s="4">
        <v>12966</v>
      </c>
      <c r="N869" t="s">
        <v>5227</v>
      </c>
      <c r="O869" t="str">
        <f t="shared" si="55"/>
        <v>Note : If The Size Of The Earbud Tips Does Not Match The Size Of Your Ear Canals Or The Headset Is Not Worn Properly In Your Ears, You May Not Obtain The Correct Sound Qualities Or Call Performance. Change The Earbud Tips To Ones That Fit More Snugly In Your Ears</v>
      </c>
      <c r="P869" t="s">
        <v>7153</v>
      </c>
      <c r="Q869" t="s">
        <v>7154</v>
      </c>
      <c r="R869" t="s">
        <v>7155</v>
      </c>
      <c r="S869" t="s">
        <v>7156</v>
      </c>
      <c r="T869" t="s">
        <v>7157</v>
      </c>
      <c r="U869" t="s">
        <v>7158</v>
      </c>
      <c r="V869" t="s">
        <v>7159</v>
      </c>
    </row>
    <row r="870" spans="1:22" x14ac:dyDescent="0.25">
      <c r="A870" t="s">
        <v>7160</v>
      </c>
      <c r="B870" t="s">
        <v>7161</v>
      </c>
      <c r="C870" t="str">
        <f t="shared" si="52"/>
        <v>Classmate Soft Cover 6 Subject Spiral Binding Notebook, Unruled, 300 Pages</v>
      </c>
      <c r="D870" t="str" cm="1">
        <f t="array" ref="D870">PROPER(_xlfn.TEXTJOIN(" ", TRUE, INDEX(_xlfn.FILTERXML("&lt;t&gt;&lt;s&gt;" &amp; SUBSTITUTE(C870," ","&lt;/s&gt;&lt;s&gt;") &amp; "&lt;/s&gt;&lt;/t&gt;", "//s"), _xlfn.SEQUENCE(4))))</f>
        <v>Classmate Soft Cover 6</v>
      </c>
      <c r="E870" t="str">
        <f t="shared" si="53"/>
        <v>Binding Notebook, Unruled, 300 Pages</v>
      </c>
      <c r="F870" t="s">
        <v>5553</v>
      </c>
      <c r="G870" t="str">
        <f t="shared" si="54"/>
        <v>WireboundNotebooks</v>
      </c>
      <c r="H870" s="7" t="str">
        <f t="array" aca="1" ref="H870" ca="1">_xlfn.TEXTJOIN("", TRUE, IF((ROW(INDIRECT("1:" &amp; LEN(G870)))&gt;1) * (CODE(MID(G870, ROW(INDIRECT("1:" &amp; LEN(G870))), 1))&gt;=65) * (CODE(MID(G870, ROW(INDIRECT("1:" &amp; LEN(G870))), 1))&lt;=90), " " &amp; MID(G870, ROW(INDIRECT("1:" &amp; LEN(G870))), 1), MID(G870, ROW(INDIRECT("1:" &amp; LEN(G870))), 1)))</f>
        <v>Wirebound Notebooks</v>
      </c>
      <c r="I870">
        <v>157</v>
      </c>
      <c r="J870">
        <v>160</v>
      </c>
      <c r="K870" s="1">
        <v>0.02</v>
      </c>
      <c r="L870">
        <v>4.5</v>
      </c>
      <c r="M870" s="4">
        <v>4428</v>
      </c>
      <c r="N870" t="s">
        <v>7162</v>
      </c>
      <c r="O870" t="str">
        <f t="shared" si="55"/>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v>
      </c>
      <c r="P870" t="s">
        <v>7163</v>
      </c>
      <c r="Q870" t="s">
        <v>7164</v>
      </c>
      <c r="R870" t="s">
        <v>7165</v>
      </c>
      <c r="S870" t="s">
        <v>7166</v>
      </c>
      <c r="T870" t="s">
        <v>7167</v>
      </c>
      <c r="U870" t="s">
        <v>7168</v>
      </c>
      <c r="V870" t="s">
        <v>7169</v>
      </c>
    </row>
    <row r="871" spans="1:22" x14ac:dyDescent="0.25">
      <c r="A871" t="s">
        <v>418</v>
      </c>
      <c r="B871" t="s">
        <v>419</v>
      </c>
      <c r="C871" t="str">
        <f t="shared" si="52"/>
        <v>TP-Link Nano AC600 USB Wi-Fi Adapter(Archer T2U Nano)- 2.4G 5G Dual Band Wireless Network Adapter for PC Desktop Laptop, Mini Travel Size, Supports Windows 11,10, 8.1, 8, 7, XP Mac OS 10.9-10.15</v>
      </c>
      <c r="D871" t="str" cm="1">
        <f t="array" ref="D871">PROPER(_xlfn.TEXTJOIN(" ", TRUE, INDEX(_xlfn.FILTERXML("&lt;t&gt;&lt;s&gt;" &amp; SUBSTITUTE(C871," ","&lt;/s&gt;&lt;s&gt;") &amp; "&lt;/s&gt;&lt;/t&gt;", "//s"), _xlfn.SEQUENCE(4))))</f>
        <v>Tp-Link Nano Ac600 Usb</v>
      </c>
      <c r="E871" t="str">
        <f t="shared" si="53"/>
        <v>T2U Nano)- 2.4G 5G Dual Band Wireless Network Adapter for PC Desktop Laptop, Mini Travel Size, Supports Windows 11,10, 8.1, 8, 7, XP Mac OS 10.9-10.15</v>
      </c>
      <c r="F871" t="s">
        <v>96</v>
      </c>
      <c r="G871" t="str">
        <f t="shared" si="54"/>
        <v>WirelessUSBAdapters</v>
      </c>
      <c r="H871" s="7" t="str">
        <f t="array" aca="1" ref="H871" ca="1">_xlfn.TEXTJOIN("", TRUE, IF((ROW(INDIRECT("1:" &amp; LEN(G871)))&gt;1) * (CODE(MID(G871, ROW(INDIRECT("1:" &amp; LEN(G871))), 1))&gt;=65) * (CODE(MID(G871, ROW(INDIRECT("1:" &amp; LEN(G871))), 1))&lt;=90), " " &amp; MID(G871, ROW(INDIRECT("1:" &amp; LEN(G871))), 1), MID(G871, ROW(INDIRECT("1:" &amp; LEN(G871))), 1)))</f>
        <v>Wireless U S B Adapters</v>
      </c>
      <c r="I871">
        <v>999</v>
      </c>
      <c r="J871" s="2">
        <v>1599</v>
      </c>
      <c r="K871" s="1">
        <v>0.38</v>
      </c>
      <c r="L871">
        <v>4.3</v>
      </c>
      <c r="M871" s="4">
        <v>12093</v>
      </c>
      <c r="N871" t="s">
        <v>420</v>
      </c>
      <c r="O871" t="str">
        <f t="shared" si="55"/>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v>
      </c>
      <c r="P871" t="s">
        <v>421</v>
      </c>
      <c r="Q871" t="s">
        <v>422</v>
      </c>
      <c r="R871" t="s">
        <v>423</v>
      </c>
      <c r="S871" t="s">
        <v>424</v>
      </c>
      <c r="T871" t="s">
        <v>425</v>
      </c>
      <c r="U871" t="s">
        <v>7170</v>
      </c>
      <c r="V871" t="s">
        <v>7171</v>
      </c>
    </row>
    <row r="872" spans="1:22" x14ac:dyDescent="0.25">
      <c r="A872" t="s">
        <v>7172</v>
      </c>
      <c r="B872" t="s">
        <v>7173</v>
      </c>
      <c r="C872" t="str">
        <f t="shared" si="52"/>
        <v>LS LAPSTER Quality Assured Universal Silicone 15.6" Keyboard Protector Skin|| Keyboard Dust Cover|| Keyboard Skin for 15.6" Laptop| 15.6" Keyguard| (3.93 x 11.81 x 0.39 inches)</v>
      </c>
      <c r="D872" t="str" cm="1">
        <f t="array" ref="D872">PROPER(_xlfn.TEXTJOIN(" ", TRUE, INDEX(_xlfn.FILTERXML("&lt;t&gt;&lt;s&gt;" &amp; SUBSTITUTE(C872," ","&lt;/s&gt;&lt;s&gt;") &amp; "&lt;/s&gt;&lt;/t&gt;", "//s"), _xlfn.SEQUENCE(4))))</f>
        <v>Ls Lapster Quality Assured</v>
      </c>
      <c r="E872" t="str">
        <f t="shared" si="53"/>
        <v>15.6" Keyboard Protector Skin|| Keyboard Dust Cover|| Keyboard Skin for 15.6" Laptop| 15.6" Keyguard| (3.93 x 11.81 x 0.39 inches)</v>
      </c>
      <c r="F872" t="s">
        <v>5206</v>
      </c>
      <c r="G872" t="str">
        <f t="shared" si="54"/>
        <v>DustCovers</v>
      </c>
      <c r="H872" s="7" t="str">
        <f t="array" aca="1" ref="H872" ca="1">_xlfn.TEXTJOIN("", TRUE, IF((ROW(INDIRECT("1:" &amp; LEN(G872)))&gt;1) * (CODE(MID(G872, ROW(INDIRECT("1:" &amp; LEN(G872))), 1))&gt;=65) * (CODE(MID(G872, ROW(INDIRECT("1:" &amp; LEN(G872))), 1))&lt;=90), " " &amp; MID(G872, ROW(INDIRECT("1:" &amp; LEN(G872))), 1), MID(G872, ROW(INDIRECT("1:" &amp; LEN(G872))), 1)))</f>
        <v>Dust Covers</v>
      </c>
      <c r="I872">
        <v>115</v>
      </c>
      <c r="J872">
        <v>999</v>
      </c>
      <c r="K872" s="1">
        <v>0.88</v>
      </c>
      <c r="L872">
        <v>3.3</v>
      </c>
      <c r="M872" s="4">
        <v>5692</v>
      </c>
      <c r="N872" t="s">
        <v>7174</v>
      </c>
      <c r="O872" t="str">
        <f t="shared" si="55"/>
        <v>-Easy To Attach, Remove And Wash.|-Protect From Food And Water Spillage.|-Suitable For 15.6Inch Laptop Silicone Keyboard Protector Keyguard.|-Keep Your Laptop Keyboard Protected From Dust And Water Spilling.|-Its Transparent Colour, Keeps The Original Texture And Look Of The Keyboard.</v>
      </c>
      <c r="P872" t="s">
        <v>7175</v>
      </c>
      <c r="Q872" t="s">
        <v>7176</v>
      </c>
      <c r="R872" t="s">
        <v>7177</v>
      </c>
      <c r="S872" t="s">
        <v>7178</v>
      </c>
      <c r="T872" t="s">
        <v>7179</v>
      </c>
      <c r="U872" t="s">
        <v>7180</v>
      </c>
      <c r="V872" t="s">
        <v>7181</v>
      </c>
    </row>
    <row r="873" spans="1:22" x14ac:dyDescent="0.25">
      <c r="A873" t="s">
        <v>7182</v>
      </c>
      <c r="B873" t="s">
        <v>7183</v>
      </c>
      <c r="C873" t="str">
        <f t="shared" si="52"/>
        <v>KLAM LCD Writing Tablet Screenwriting Toys Board Smart Digital E-Note Pad 8.5 Inch Light Weight Magic Slate for Drawing Playing Noting by Kids and Adults Best Birthday Gift Girls Boys, Multicolor</v>
      </c>
      <c r="D873" t="str" cm="1">
        <f t="array" ref="D873">PROPER(_xlfn.TEXTJOIN(" ", TRUE, INDEX(_xlfn.FILTERXML("&lt;t&gt;&lt;s&gt;" &amp; SUBSTITUTE(C873," ","&lt;/s&gt;&lt;s&gt;") &amp; "&lt;/s&gt;&lt;/t&gt;", "//s"), _xlfn.SEQUENCE(4))))</f>
        <v>Klam Lcd Writing Tablet</v>
      </c>
      <c r="E873" t="str">
        <f t="shared" si="53"/>
        <v>Board Smart Digital E-Note Pad 8.5 Inch Light Weight Magic Slate for Drawing Playing Noting by Kids and Adults Best Birthday Gift Girls Boys, Multicolor</v>
      </c>
      <c r="F873" t="s">
        <v>4788</v>
      </c>
      <c r="G873" t="str">
        <f t="shared" si="54"/>
        <v>GraphicTablets</v>
      </c>
      <c r="H873" s="7" t="str">
        <f t="array" aca="1" ref="H873" ca="1">_xlfn.TEXTJOIN("", TRUE, IF((ROW(INDIRECT("1:" &amp; LEN(G873)))&gt;1) * (CODE(MID(G873, ROW(INDIRECT("1:" &amp; LEN(G873))), 1))&gt;=65) * (CODE(MID(G873, ROW(INDIRECT("1:" &amp; LEN(G873))), 1))&lt;=90), " " &amp; MID(G873, ROW(INDIRECT("1:" &amp; LEN(G873))), 1), MID(G873, ROW(INDIRECT("1:" &amp; LEN(G873))), 1)))</f>
        <v>Graphic Tablets</v>
      </c>
      <c r="I873">
        <v>175</v>
      </c>
      <c r="J873">
        <v>499</v>
      </c>
      <c r="K873" s="1">
        <v>0.65</v>
      </c>
      <c r="L873">
        <v>4.0999999999999996</v>
      </c>
      <c r="M873" s="4">
        <v>21</v>
      </c>
      <c r="N873" t="s">
        <v>7184</v>
      </c>
      <c r="O873" t="str">
        <f t="shared" si="55"/>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v>
      </c>
      <c r="P873" t="s">
        <v>7185</v>
      </c>
      <c r="Q873" t="s">
        <v>7186</v>
      </c>
      <c r="R873" t="s">
        <v>7187</v>
      </c>
      <c r="S873" t="s">
        <v>7188</v>
      </c>
      <c r="T873" t="s">
        <v>7189</v>
      </c>
      <c r="U873" t="s">
        <v>7190</v>
      </c>
      <c r="V873" t="s">
        <v>7191</v>
      </c>
    </row>
    <row r="874" spans="1:22" x14ac:dyDescent="0.25">
      <c r="A874" t="s">
        <v>7192</v>
      </c>
      <c r="B874" t="s">
        <v>7193</v>
      </c>
      <c r="C874" t="str">
        <f t="shared" si="52"/>
        <v>CP PLUS 2MP Full HD Smart Wi-fi CCTV Security Camera | 360¬∞ with Pan Tilt | Two Way Talk | Cloud Monitor | Motion Detect | Night Vision | Supports SD Card (Up to 128 GB) | Alexa and Ok Google | CP-E21A</v>
      </c>
      <c r="D874" t="str" cm="1">
        <f t="array" ref="D874">PROPER(_xlfn.TEXTJOIN(" ", TRUE, INDEX(_xlfn.FILTERXML("&lt;t&gt;&lt;s&gt;" &amp; SUBSTITUTE(C874," ","&lt;/s&gt;&lt;s&gt;") &amp; "&lt;/s&gt;&lt;/t&gt;", "//s"), _xlfn.SEQUENCE(4))))</f>
        <v>Cp Plus 2Mp Full</v>
      </c>
      <c r="E874" t="str">
        <f t="shared" si="53"/>
        <v>Wi-fi CCTV Security Camera | 360¬∞ with Pan Tilt | Two Way Talk | Cloud Monitor | Motion Detect | Night Vision | Supports SD Card (Up to 128 GB) | Alexa and Ok Google | CP-E21A</v>
      </c>
      <c r="F874" t="s">
        <v>5833</v>
      </c>
      <c r="G874" t="str">
        <f t="shared" si="54"/>
        <v>DomeCameras</v>
      </c>
      <c r="H874" s="7" t="str">
        <f t="array" aca="1" ref="H874" ca="1">_xlfn.TEXTJOIN("", TRUE, IF((ROW(INDIRECT("1:" &amp; LEN(G874)))&gt;1) * (CODE(MID(G874, ROW(INDIRECT("1:" &amp; LEN(G874))), 1))&gt;=65) * (CODE(MID(G874, ROW(INDIRECT("1:" &amp; LEN(G874))), 1))&lt;=90), " " &amp; MID(G874, ROW(INDIRECT("1:" &amp; LEN(G874))), 1), MID(G874, ROW(INDIRECT("1:" &amp; LEN(G874))), 1)))</f>
        <v>Dome Cameras</v>
      </c>
      <c r="I874" s="2">
        <v>1999</v>
      </c>
      <c r="J874" s="2">
        <v>4700</v>
      </c>
      <c r="K874" s="1">
        <v>0.56999999999999995</v>
      </c>
      <c r="L874">
        <v>3.8</v>
      </c>
      <c r="M874" s="4">
        <v>1880</v>
      </c>
      <c r="N874" t="s">
        <v>7194</v>
      </c>
      <c r="O874" t="str">
        <f t="shared" si="55"/>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v>
      </c>
      <c r="P874" t="s">
        <v>7195</v>
      </c>
      <c r="Q874" t="s">
        <v>7196</v>
      </c>
      <c r="R874" t="s">
        <v>7197</v>
      </c>
      <c r="S874" t="s">
        <v>7198</v>
      </c>
      <c r="T874" t="s">
        <v>7199</v>
      </c>
      <c r="U874" t="s">
        <v>7200</v>
      </c>
      <c r="V874" t="s">
        <v>7201</v>
      </c>
    </row>
    <row r="875" spans="1:22" x14ac:dyDescent="0.25">
      <c r="A875" t="s">
        <v>7202</v>
      </c>
      <c r="B875" t="s">
        <v>7203</v>
      </c>
      <c r="C875" t="str">
        <f t="shared" si="52"/>
        <v>HP Deskjet 2331 Colour Printer, Scanner and Copier for Home Small Office, Compact Size, Reliable, Easy Set-Up Through Smart App On Your Pc Connected Through USB, Ideal for Home.</v>
      </c>
      <c r="D875" t="str" cm="1">
        <f t="array" ref="D875">PROPER(_xlfn.TEXTJOIN(" ", TRUE, INDEX(_xlfn.FILTERXML("&lt;t&gt;&lt;s&gt;" &amp; SUBSTITUTE(C875," ","&lt;/s&gt;&lt;s&gt;") &amp; "&lt;/s&gt;&lt;/t&gt;", "//s"), _xlfn.SEQUENCE(4))))</f>
        <v>Hp Deskjet 2331 Colour</v>
      </c>
      <c r="E875" t="str">
        <f t="shared" si="53"/>
        <v>and Copier for Home Small Office, Compact Size, Reliable, Easy Set-Up Through Smart App On Your Pc Connected Through USB, Ideal for Home.</v>
      </c>
      <c r="F875" t="s">
        <v>7204</v>
      </c>
      <c r="G875" t="str">
        <f t="shared" si="54"/>
        <v>Printers</v>
      </c>
      <c r="H875" s="7" t="str">
        <f t="array" aca="1" ref="H875" ca="1">_xlfn.TEXTJOIN("", TRUE, IF((ROW(INDIRECT("1:" &amp; LEN(G875)))&gt;1) * (CODE(MID(G875, ROW(INDIRECT("1:" &amp; LEN(G875))), 1))&gt;=65) * (CODE(MID(G875, ROW(INDIRECT("1:" &amp; LEN(G875))), 1))&lt;=90), " " &amp; MID(G875, ROW(INDIRECT("1:" &amp; LEN(G875))), 1), MID(G875, ROW(INDIRECT("1:" &amp; LEN(G875))), 1)))</f>
        <v>Printers</v>
      </c>
      <c r="I875" s="2">
        <v>3999</v>
      </c>
      <c r="J875" s="3">
        <v>4332.96</v>
      </c>
      <c r="K875" s="1">
        <v>0.08</v>
      </c>
      <c r="L875">
        <v>3.5</v>
      </c>
      <c r="M875" s="4">
        <v>21762</v>
      </c>
      <c r="N875" t="s">
        <v>7205</v>
      </c>
      <c r="O875" t="str">
        <f t="shared" si="55"/>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v>
      </c>
      <c r="P875" t="s">
        <v>7206</v>
      </c>
      <c r="Q875" t="s">
        <v>7207</v>
      </c>
      <c r="R875" t="s">
        <v>7208</v>
      </c>
      <c r="S875" t="s">
        <v>7209</v>
      </c>
      <c r="T875" t="s">
        <v>7210</v>
      </c>
      <c r="U875" t="s">
        <v>7211</v>
      </c>
      <c r="V875" t="s">
        <v>7212</v>
      </c>
    </row>
    <row r="876" spans="1:22" x14ac:dyDescent="0.25">
      <c r="A876" t="s">
        <v>7213</v>
      </c>
      <c r="B876" t="s">
        <v>7214</v>
      </c>
      <c r="C876" t="str">
        <f t="shared" si="52"/>
        <v>D-Link DIR-615 Wi-fi Ethernet-N300 Single_band 300Mbps Router, Mobile App Support, Router | AP | Repeater | Client Modes(Black)</v>
      </c>
      <c r="D876" t="str" cm="1">
        <f t="array" ref="D876">PROPER(_xlfn.TEXTJOIN(" ", TRUE, INDEX(_xlfn.FILTERXML("&lt;t&gt;&lt;s&gt;" &amp; SUBSTITUTE(C876," ","&lt;/s&gt;&lt;s&gt;") &amp; "&lt;/s&gt;&lt;/t&gt;", "//s"), _xlfn.SEQUENCE(4))))</f>
        <v>D-Link Dir-615 Wi-Fi Ethernet-N300</v>
      </c>
      <c r="E876" t="str">
        <f t="shared" si="53"/>
        <v>Router, Mobile App Support, Router | AP | Repeater | Client Modes(Black)</v>
      </c>
      <c r="F876" t="s">
        <v>5374</v>
      </c>
      <c r="G876" t="str">
        <f t="shared" si="54"/>
        <v>Routers</v>
      </c>
      <c r="H876" s="7" t="str">
        <f t="array" aca="1" ref="H876" ca="1">_xlfn.TEXTJOIN("", TRUE, IF((ROW(INDIRECT("1:" &amp; LEN(G876)))&gt;1) * (CODE(MID(G876, ROW(INDIRECT("1:" &amp; LEN(G876))), 1))&gt;=65) * (CODE(MID(G876, ROW(INDIRECT("1:" &amp; LEN(G876))), 1))&lt;=90), " " &amp; MID(G876, ROW(INDIRECT("1:" &amp; LEN(G876))), 1), MID(G876, ROW(INDIRECT("1:" &amp; LEN(G876))), 1)))</f>
        <v>Routers</v>
      </c>
      <c r="I876">
        <v>899</v>
      </c>
      <c r="J876" s="2">
        <v>1800</v>
      </c>
      <c r="K876" s="1">
        <v>0.5</v>
      </c>
      <c r="L876">
        <v>4.0999999999999996</v>
      </c>
      <c r="M876" s="4">
        <v>22375</v>
      </c>
      <c r="N876" t="s">
        <v>7215</v>
      </c>
      <c r="O876" t="str">
        <f t="shared" si="55"/>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v>
      </c>
      <c r="P876" t="s">
        <v>7216</v>
      </c>
      <c r="Q876" t="s">
        <v>7217</v>
      </c>
      <c r="R876" t="s">
        <v>7218</v>
      </c>
      <c r="S876" t="s">
        <v>7219</v>
      </c>
      <c r="T876" t="s">
        <v>7220</v>
      </c>
      <c r="U876" t="s">
        <v>7221</v>
      </c>
      <c r="V876" t="s">
        <v>7222</v>
      </c>
    </row>
    <row r="877" spans="1:22" x14ac:dyDescent="0.25">
      <c r="A877" t="s">
        <v>7223</v>
      </c>
      <c r="B877" t="s">
        <v>7224</v>
      </c>
      <c r="C877" t="str">
        <f t="shared" si="52"/>
        <v>RPM Euro Games Gaming Mousepad Speed Type Extended Large (Size - 800 mm x 300 mm x 3 mm)</v>
      </c>
      <c r="D877" t="str" cm="1">
        <f t="array" ref="D877">PROPER(_xlfn.TEXTJOIN(" ", TRUE, INDEX(_xlfn.FILTERXML("&lt;t&gt;&lt;s&gt;" &amp; SUBSTITUTE(C877," ","&lt;/s&gt;&lt;s&gt;") &amp; "&lt;/s&gt;&lt;/t&gt;", "//s"), _xlfn.SEQUENCE(4))))</f>
        <v>Rpm Euro Games Gaming</v>
      </c>
      <c r="E877" t="str">
        <f t="shared" si="53"/>
        <v>Type Extended Large (Size - 800 mm x 300 mm x 3 mm)</v>
      </c>
      <c r="F877" t="s">
        <v>5289</v>
      </c>
      <c r="G877" t="str">
        <f t="shared" si="54"/>
        <v>MousePads</v>
      </c>
      <c r="H877" s="7" t="str">
        <f t="array" aca="1" ref="H877" ca="1">_xlfn.TEXTJOIN("", TRUE, IF((ROW(INDIRECT("1:" &amp; LEN(G877)))&gt;1) * (CODE(MID(G877, ROW(INDIRECT("1:" &amp; LEN(G877))), 1))&gt;=65) * (CODE(MID(G877, ROW(INDIRECT("1:" &amp; LEN(G877))), 1))&lt;=90), " " &amp; MID(G877, ROW(INDIRECT("1:" &amp; LEN(G877))), 1), MID(G877, ROW(INDIRECT("1:" &amp; LEN(G877))), 1)))</f>
        <v>Mouse Pads</v>
      </c>
      <c r="I877">
        <v>299</v>
      </c>
      <c r="J877">
        <v>990</v>
      </c>
      <c r="K877" s="1">
        <v>0.7</v>
      </c>
      <c r="L877">
        <v>4.5</v>
      </c>
      <c r="M877" s="4">
        <v>2453</v>
      </c>
      <c r="N877" t="s">
        <v>7225</v>
      </c>
      <c r="O877" t="str">
        <f t="shared" si="55"/>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v>
      </c>
      <c r="P877" t="s">
        <v>7226</v>
      </c>
      <c r="Q877" t="s">
        <v>7227</v>
      </c>
      <c r="R877" t="s">
        <v>7228</v>
      </c>
      <c r="S877" t="s">
        <v>7229</v>
      </c>
      <c r="T877" t="s">
        <v>7230</v>
      </c>
      <c r="U877" t="s">
        <v>7231</v>
      </c>
      <c r="V877" t="s">
        <v>7232</v>
      </c>
    </row>
    <row r="878" spans="1:22" x14ac:dyDescent="0.25">
      <c r="A878" t="s">
        <v>7233</v>
      </c>
      <c r="B878" t="s">
        <v>7234</v>
      </c>
      <c r="C878" t="str">
        <f t="shared" si="52"/>
        <v>Wacom One by CTL-472 K0-CX Digital Drawing Graphics Pen Tablet (Red and Black) Small (6-inch x 3.5-inch)(15x8cm) | Battery Free Cordless Pen with 2048 Pressure Level</v>
      </c>
      <c r="D878" t="str" cm="1">
        <f t="array" ref="D878">PROPER(_xlfn.TEXTJOIN(" ", TRUE, INDEX(_xlfn.FILTERXML("&lt;t&gt;&lt;s&gt;" &amp; SUBSTITUTE(C878," ","&lt;/s&gt;&lt;s&gt;") &amp; "&lt;/s&gt;&lt;/t&gt;", "//s"), _xlfn.SEQUENCE(4))))</f>
        <v>Wacom One By Ctl-472</v>
      </c>
      <c r="E878" t="str">
        <f t="shared" si="53"/>
        <v>Drawing Graphics Pen Tablet (Red and Black) Small (6-inch x 3.5-inch)(15x8cm) | Battery Free Cordless Pen with 2048 Pressure Level</v>
      </c>
      <c r="F878" t="s">
        <v>4788</v>
      </c>
      <c r="G878" t="str">
        <f t="shared" si="54"/>
        <v>GraphicTablets</v>
      </c>
      <c r="H878" s="7" t="str">
        <f t="array" aca="1" ref="H878" ca="1">_xlfn.TEXTJOIN("", TRUE, IF((ROW(INDIRECT("1:" &amp; LEN(G878)))&gt;1) * (CODE(MID(G878, ROW(INDIRECT("1:" &amp; LEN(G878))), 1))&gt;=65) * (CODE(MID(G878, ROW(INDIRECT("1:" &amp; LEN(G878))), 1))&lt;=90), " " &amp; MID(G878, ROW(INDIRECT("1:" &amp; LEN(G878))), 1), MID(G878, ROW(INDIRECT("1:" &amp; LEN(G878))), 1)))</f>
        <v>Graphic Tablets</v>
      </c>
      <c r="I878" s="2">
        <v>3303</v>
      </c>
      <c r="J878" s="2">
        <v>4699</v>
      </c>
      <c r="K878" s="1">
        <v>0.3</v>
      </c>
      <c r="L878">
        <v>4.4000000000000004</v>
      </c>
      <c r="M878" s="4">
        <v>13544</v>
      </c>
      <c r="N878" t="s">
        <v>7235</v>
      </c>
      <c r="O878" t="str">
        <f t="shared" si="55"/>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v>
      </c>
      <c r="P878" t="s">
        <v>7236</v>
      </c>
      <c r="Q878" t="s">
        <v>7237</v>
      </c>
      <c r="R878" t="s">
        <v>7238</v>
      </c>
      <c r="S878" t="s">
        <v>7239</v>
      </c>
      <c r="T878" t="s">
        <v>7240</v>
      </c>
      <c r="U878" t="s">
        <v>7241</v>
      </c>
      <c r="V878" t="s">
        <v>7242</v>
      </c>
    </row>
    <row r="879" spans="1:22" x14ac:dyDescent="0.25">
      <c r="A879" t="s">
        <v>7243</v>
      </c>
      <c r="B879" t="s">
        <v>7244</v>
      </c>
      <c r="C879" t="str">
        <f t="shared" si="52"/>
        <v>Lenovo 300 FHD Webcam with Full Stereo Dual Built-in mics | FHD 1080P 2.1 Megapixel CMOS Camera |Privacy Shutter | Ultra-Wide 95 Lens | 360 Rotation | Flexible Mount, Plug-n-Play | Cloud Grey</v>
      </c>
      <c r="D879" t="str" cm="1">
        <f t="array" ref="D879">PROPER(_xlfn.TEXTJOIN(" ", TRUE, INDEX(_xlfn.FILTERXML("&lt;t&gt;&lt;s&gt;" &amp; SUBSTITUTE(C879," ","&lt;/s&gt;&lt;s&gt;") &amp; "&lt;/s&gt;&lt;/t&gt;", "//s"), _xlfn.SEQUENCE(4))))</f>
        <v>Lenovo 300 Fhd Webcam</v>
      </c>
      <c r="E879" t="str">
        <f t="shared" si="53"/>
        <v>Stereo Dual Built-in mics | FHD 1080P 2.1 Megapixel CMOS Camera |Privacy Shutter | Ultra-Wide 95 Lens | 360 Rotation | Flexible Mount, Plug-n-Play | Cloud Grey</v>
      </c>
      <c r="F879" t="s">
        <v>6501</v>
      </c>
      <c r="G879" t="str">
        <f t="shared" si="54"/>
        <v>Webcams</v>
      </c>
      <c r="H879" s="7" t="str">
        <f t="array" aca="1" ref="H879" ca="1">_xlfn.TEXTJOIN("", TRUE, IF((ROW(INDIRECT("1:" &amp; LEN(G879)))&gt;1) * (CODE(MID(G879, ROW(INDIRECT("1:" &amp; LEN(G879))), 1))&gt;=65) * (CODE(MID(G879, ROW(INDIRECT("1:" &amp; LEN(G879))), 1))&lt;=90), " " &amp; MID(G879, ROW(INDIRECT("1:" &amp; LEN(G879))), 1), MID(G879, ROW(INDIRECT("1:" &amp; LEN(G879))), 1)))</f>
        <v>Webcams</v>
      </c>
      <c r="I879" s="2">
        <v>1890</v>
      </c>
      <c r="J879" s="2">
        <v>5490</v>
      </c>
      <c r="K879" s="1">
        <v>0.66</v>
      </c>
      <c r="L879">
        <v>4.0999999999999996</v>
      </c>
      <c r="M879" s="4">
        <v>10976</v>
      </c>
      <c r="N879" t="s">
        <v>7245</v>
      </c>
      <c r="O879" t="str">
        <f t="shared" si="55"/>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v>
      </c>
      <c r="P879" t="s">
        <v>7246</v>
      </c>
      <c r="Q879" t="s">
        <v>7247</v>
      </c>
      <c r="R879" t="s">
        <v>7248</v>
      </c>
      <c r="S879" t="s">
        <v>7249</v>
      </c>
      <c r="T879" t="s">
        <v>7250</v>
      </c>
      <c r="U879" t="s">
        <v>7251</v>
      </c>
      <c r="V879" t="s">
        <v>7252</v>
      </c>
    </row>
    <row r="880" spans="1:22" x14ac:dyDescent="0.25">
      <c r="A880" t="s">
        <v>7253</v>
      </c>
      <c r="B880" t="s">
        <v>7254</v>
      </c>
      <c r="C880" t="str">
        <f t="shared" si="52"/>
        <v>Parker Quink Ink Bottle (Black)</v>
      </c>
      <c r="D880" t="str" cm="1">
        <f t="array" ref="D880">PROPER(_xlfn.TEXTJOIN(" ", TRUE, INDEX(_xlfn.FILTERXML("&lt;t&gt;&lt;s&gt;" &amp; SUBSTITUTE(C880," ","&lt;/s&gt;&lt;s&gt;") &amp; "&lt;/s&gt;&lt;/t&gt;", "//s"), _xlfn.SEQUENCE(4))))</f>
        <v>Parker Quink Ink Bottle</v>
      </c>
      <c r="E880" t="str">
        <f t="shared" si="53"/>
        <v/>
      </c>
      <c r="F880" t="s">
        <v>6158</v>
      </c>
      <c r="G880" t="str">
        <f t="shared" si="54"/>
        <v>BottledInk</v>
      </c>
      <c r="H880" s="7" t="str">
        <f t="array" aca="1" ref="H880" ca="1">_xlfn.TEXTJOIN("", TRUE, IF((ROW(INDIRECT("1:" &amp; LEN(G880)))&gt;1) * (CODE(MID(G880, ROW(INDIRECT("1:" &amp; LEN(G880))), 1))&gt;=65) * (CODE(MID(G880, ROW(INDIRECT("1:" &amp; LEN(G880))), 1))&lt;=90), " " &amp; MID(G880, ROW(INDIRECT("1:" &amp; LEN(G880))), 1), MID(G880, ROW(INDIRECT("1:" &amp; LEN(G880))), 1)))</f>
        <v>Bottled Ink</v>
      </c>
      <c r="I880">
        <v>90</v>
      </c>
      <c r="J880">
        <v>100</v>
      </c>
      <c r="K880" s="1">
        <v>0.1</v>
      </c>
      <c r="L880">
        <v>4.3</v>
      </c>
      <c r="M880" s="4">
        <v>3061</v>
      </c>
      <c r="N880" t="s">
        <v>7255</v>
      </c>
      <c r="O880" t="str">
        <f t="shared" si="55"/>
        <v>Black Colour Is Washable In Nature.|30Ml Bottle|High Quality Ink</v>
      </c>
      <c r="P880" t="s">
        <v>7256</v>
      </c>
      <c r="Q880" t="s">
        <v>7257</v>
      </c>
      <c r="R880" t="s">
        <v>7258</v>
      </c>
      <c r="S880" t="s">
        <v>7259</v>
      </c>
      <c r="T880" t="s">
        <v>7260</v>
      </c>
      <c r="U880" t="s">
        <v>7261</v>
      </c>
      <c r="V880" t="s">
        <v>7262</v>
      </c>
    </row>
    <row r="881" spans="1:22" x14ac:dyDescent="0.25">
      <c r="A881" t="s">
        <v>7263</v>
      </c>
      <c r="B881" t="s">
        <v>7264</v>
      </c>
      <c r="C881" t="str">
        <f t="shared" si="52"/>
        <v>Sony WI-C100 Wireless Headphones with Customizable Equalizer for Deep Bass and 25 Hrs Battery, DSEE-Upscale, Splash Proof, 360RA, Fast Pair, in-Ear Bluetooth Headset with mic for Phone Calls (Black)</v>
      </c>
      <c r="D881" t="str" cm="1">
        <f t="array" ref="D881">PROPER(_xlfn.TEXTJOIN(" ", TRUE, INDEX(_xlfn.FILTERXML("&lt;t&gt;&lt;s&gt;" &amp; SUBSTITUTE(C881," ","&lt;/s&gt;&lt;s&gt;") &amp; "&lt;/s&gt;&lt;/t&gt;", "//s"), _xlfn.SEQUENCE(4))))</f>
        <v>Sony Wi-C100 Wireless Headphones</v>
      </c>
      <c r="E881" t="str">
        <f t="shared" si="53"/>
        <v>Equalizer for Deep Bass and 25 Hrs Battery, DSEE-Upscale, Splash Proof, 360RA, Fast Pair, in-Ear Bluetooth Headset with mic for Phone Calls (Black)</v>
      </c>
      <c r="F881" t="s">
        <v>3025</v>
      </c>
      <c r="G881" t="str">
        <f t="shared" si="54"/>
        <v>In-Ear</v>
      </c>
      <c r="H881" s="7" t="str">
        <f t="array" aca="1" ref="H881" ca="1">_xlfn.TEXTJOIN("", TRUE, IF((ROW(INDIRECT("1:" &amp; LEN(G881)))&gt;1) * (CODE(MID(G881, ROW(INDIRECT("1:" &amp; LEN(G881))), 1))&gt;=65) * (CODE(MID(G881, ROW(INDIRECT("1:" &amp; LEN(G881))), 1))&lt;=90), " " &amp; MID(G881, ROW(INDIRECT("1:" &amp; LEN(G881))), 1), MID(G881, ROW(INDIRECT("1:" &amp; LEN(G881))), 1)))</f>
        <v>In- Ear</v>
      </c>
      <c r="I881" s="2">
        <v>1599</v>
      </c>
      <c r="J881" s="2">
        <v>2790</v>
      </c>
      <c r="K881" s="1">
        <v>0.43</v>
      </c>
      <c r="L881">
        <v>3.6</v>
      </c>
      <c r="M881" s="4">
        <v>2272</v>
      </c>
      <c r="N881" t="s">
        <v>7265</v>
      </c>
      <c r="O881" t="str">
        <f t="shared" si="55"/>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v>
      </c>
      <c r="P881" t="s">
        <v>7266</v>
      </c>
      <c r="Q881" t="s">
        <v>7267</v>
      </c>
      <c r="R881" t="s">
        <v>7268</v>
      </c>
      <c r="S881" t="s">
        <v>7269</v>
      </c>
      <c r="T881" t="s">
        <v>7270</v>
      </c>
      <c r="U881" t="s">
        <v>7271</v>
      </c>
      <c r="V881" t="s">
        <v>7272</v>
      </c>
    </row>
    <row r="882" spans="1:22" x14ac:dyDescent="0.25">
      <c r="A882" t="s">
        <v>7273</v>
      </c>
      <c r="B882" t="s">
        <v>7274</v>
      </c>
      <c r="C882" t="str">
        <f t="shared" si="52"/>
        <v>Zebronics, ZEB-NC3300 USB Powered Laptop Cooling Pad with Dual Fan, Dual USB Port and Blue LED Lights</v>
      </c>
      <c r="D882" t="str" cm="1">
        <f t="array" ref="D882">PROPER(_xlfn.TEXTJOIN(" ", TRUE, INDEX(_xlfn.FILTERXML("&lt;t&gt;&lt;s&gt;" &amp; SUBSTITUTE(C882," ","&lt;/s&gt;&lt;s&gt;") &amp; "&lt;/s&gt;&lt;/t&gt;", "//s"), _xlfn.SEQUENCE(4))))</f>
        <v>Zebronics, Zeb-Nc3300 Usb Powered</v>
      </c>
      <c r="E882" t="str">
        <f t="shared" si="53"/>
        <v>Pad with Dual Fan, Dual USB Port and Blue LED Lights</v>
      </c>
      <c r="F882" t="s">
        <v>6530</v>
      </c>
      <c r="G882" t="str">
        <f t="shared" si="54"/>
        <v>CoolingPads</v>
      </c>
      <c r="H882" s="7" t="str">
        <f t="array" aca="1" ref="H882" ca="1">_xlfn.TEXTJOIN("", TRUE, IF((ROW(INDIRECT("1:" &amp; LEN(G882)))&gt;1) * (CODE(MID(G882, ROW(INDIRECT("1:" &amp; LEN(G882))), 1))&gt;=65) * (CODE(MID(G882, ROW(INDIRECT("1:" &amp; LEN(G882))), 1))&lt;=90), " " &amp; MID(G882, ROW(INDIRECT("1:" &amp; LEN(G882))), 1), MID(G882, ROW(INDIRECT("1:" &amp; LEN(G882))), 1)))</f>
        <v>Cooling Pads</v>
      </c>
      <c r="I882">
        <v>599</v>
      </c>
      <c r="J882">
        <v>999</v>
      </c>
      <c r="K882" s="1">
        <v>0.4</v>
      </c>
      <c r="L882">
        <v>4</v>
      </c>
      <c r="M882" s="4">
        <v>7601</v>
      </c>
      <c r="N882" t="s">
        <v>7275</v>
      </c>
      <c r="O882" t="str">
        <f t="shared" si="55"/>
        <v>Zebronics Zeb- Nc3300 Usb Powered Laptop Cooling Pad. Speakers: No|Light In Weight Has Dual 120Mm Fan With Blue Led Lights, Dual Usb Ports|It Has Silent Operation And Retractable Stand For Easy Usage|1 Year Carry In To Service Center</v>
      </c>
      <c r="P882" t="s">
        <v>7276</v>
      </c>
      <c r="Q882" t="s">
        <v>7277</v>
      </c>
      <c r="R882" t="s">
        <v>7278</v>
      </c>
      <c r="S882" t="s">
        <v>7279</v>
      </c>
      <c r="T882" t="s">
        <v>7280</v>
      </c>
      <c r="U882" t="s">
        <v>7281</v>
      </c>
      <c r="V882" t="s">
        <v>7282</v>
      </c>
    </row>
    <row r="883" spans="1:22" x14ac:dyDescent="0.25">
      <c r="A883" t="s">
        <v>443</v>
      </c>
      <c r="B883" t="s">
        <v>444</v>
      </c>
      <c r="C883" t="str">
        <f t="shared" si="52"/>
        <v>D-Link DWA-131 300 Mbps Wireless Nano USB Adapter (Black)</v>
      </c>
      <c r="D883" t="str" cm="1">
        <f t="array" ref="D883">PROPER(_xlfn.TEXTJOIN(" ", TRUE, INDEX(_xlfn.FILTERXML("&lt;t&gt;&lt;s&gt;" &amp; SUBSTITUTE(C883," ","&lt;/s&gt;&lt;s&gt;") &amp; "&lt;/s&gt;&lt;/t&gt;", "//s"), _xlfn.SEQUENCE(4))))</f>
        <v>D-Link Dwa-131 300 Mbps</v>
      </c>
      <c r="E883" t="str">
        <f t="shared" si="53"/>
        <v>USB Adapter (Black)</v>
      </c>
      <c r="F883" t="s">
        <v>96</v>
      </c>
      <c r="G883" t="str">
        <f t="shared" si="54"/>
        <v>WirelessUSBAdapters</v>
      </c>
      <c r="H883" s="7" t="str">
        <f t="array" aca="1" ref="H883" ca="1">_xlfn.TEXTJOIN("", TRUE, IF((ROW(INDIRECT("1:" &amp; LEN(G883)))&gt;1) * (CODE(MID(G883, ROW(INDIRECT("1:" &amp; LEN(G883))), 1))&gt;=65) * (CODE(MID(G883, ROW(INDIRECT("1:" &amp; LEN(G883))), 1))&lt;=90), " " &amp; MID(G883, ROW(INDIRECT("1:" &amp; LEN(G883))), 1), MID(G883, ROW(INDIRECT("1:" &amp; LEN(G883))), 1)))</f>
        <v>Wireless U S B Adapters</v>
      </c>
      <c r="I883">
        <v>507</v>
      </c>
      <c r="J883" s="2">
        <v>1208</v>
      </c>
      <c r="K883" s="1">
        <v>0.57999999999999996</v>
      </c>
      <c r="L883">
        <v>4.0999999999999996</v>
      </c>
      <c r="M883" s="4">
        <v>8131</v>
      </c>
      <c r="N883" t="s">
        <v>445</v>
      </c>
      <c r="O883" t="str">
        <f t="shared" si="55"/>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v>
      </c>
      <c r="P883" t="s">
        <v>446</v>
      </c>
      <c r="Q883" t="s">
        <v>447</v>
      </c>
      <c r="R883" t="s">
        <v>448</v>
      </c>
      <c r="S883" t="s">
        <v>449</v>
      </c>
      <c r="T883" t="s">
        <v>450</v>
      </c>
      <c r="U883" t="s">
        <v>7283</v>
      </c>
      <c r="V883" t="s">
        <v>7284</v>
      </c>
    </row>
    <row r="884" spans="1:22" x14ac:dyDescent="0.25">
      <c r="A884" t="s">
        <v>7285</v>
      </c>
      <c r="B884" t="s">
        <v>7286</v>
      </c>
      <c r="C884" t="str">
        <f t="shared" si="52"/>
        <v>Tukzer Gel Mouse Pad Wrist Rest Memory-Foam Ergonomic Mousepad| Cushion Wrist Support and Pain Relief| Suitable for Gaming, Computer, Laptop, Home and Office Non-Slip Rubber Base (Blue)</v>
      </c>
      <c r="D884" t="str" cm="1">
        <f t="array" ref="D884">PROPER(_xlfn.TEXTJOIN(" ", TRUE, INDEX(_xlfn.FILTERXML("&lt;t&gt;&lt;s&gt;" &amp; SUBSTITUTE(C884," ","&lt;/s&gt;&lt;s&gt;") &amp; "&lt;/s&gt;&lt;/t&gt;", "//s"), _xlfn.SEQUENCE(4))))</f>
        <v>Tukzer Gel Mouse Pad</v>
      </c>
      <c r="E884" t="str">
        <f t="shared" si="53"/>
        <v>Memory-Foam Ergonomic Mousepad| Cushion Wrist Support and Pain Relief| Suitable for Gaming, Computer, Laptop, Home and Office Non-Slip Rubber Base (Blue)</v>
      </c>
      <c r="F884" t="s">
        <v>5289</v>
      </c>
      <c r="G884" t="str">
        <f t="shared" si="54"/>
        <v>MousePads</v>
      </c>
      <c r="H884" s="7" t="str">
        <f t="array" aca="1" ref="H884" ca="1">_xlfn.TEXTJOIN("", TRUE, IF((ROW(INDIRECT("1:" &amp; LEN(G884)))&gt;1) * (CODE(MID(G884, ROW(INDIRECT("1:" &amp; LEN(G884))), 1))&gt;=65) * (CODE(MID(G884, ROW(INDIRECT("1:" &amp; LEN(G884))), 1))&lt;=90), " " &amp; MID(G884, ROW(INDIRECT("1:" &amp; LEN(G884))), 1), MID(G884, ROW(INDIRECT("1:" &amp; LEN(G884))), 1)))</f>
        <v>Mouse Pads</v>
      </c>
      <c r="I884">
        <v>425</v>
      </c>
      <c r="J884">
        <v>899</v>
      </c>
      <c r="K884" s="1">
        <v>0.53</v>
      </c>
      <c r="L884">
        <v>4.5</v>
      </c>
      <c r="M884" s="4">
        <v>4219</v>
      </c>
      <c r="N884" t="s">
        <v>7287</v>
      </c>
      <c r="O884" t="str">
        <f t="shared" si="55"/>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v>
      </c>
      <c r="P884" t="s">
        <v>7288</v>
      </c>
      <c r="Q884" t="s">
        <v>7289</v>
      </c>
      <c r="R884" t="s">
        <v>7290</v>
      </c>
      <c r="S884" t="s">
        <v>7291</v>
      </c>
      <c r="T884" t="s">
        <v>7292</v>
      </c>
      <c r="U884" t="s">
        <v>7293</v>
      </c>
      <c r="V884" t="s">
        <v>7294</v>
      </c>
    </row>
    <row r="885" spans="1:22" x14ac:dyDescent="0.25">
      <c r="A885" t="s">
        <v>7295</v>
      </c>
      <c r="B885" t="s">
        <v>7296</v>
      </c>
      <c r="C885" t="str">
        <f t="shared" si="52"/>
        <v>Infinity (JBL Glide 510, 72 Hrs Playtime with Quick Charge, Wireless On Ear Headphone with Mic, Deep Bass, Dual Equalizer, Bluetooth 5.0 with Voice Assistant Support (Black)</v>
      </c>
      <c r="D885" t="str" cm="1">
        <f t="array" ref="D885">PROPER(_xlfn.TEXTJOIN(" ", TRUE, INDEX(_xlfn.FILTERXML("&lt;t&gt;&lt;s&gt;" &amp; SUBSTITUTE(C885," ","&lt;/s&gt;&lt;s&gt;") &amp; "&lt;/s&gt;&lt;/t&gt;", "//s"), _xlfn.SEQUENCE(4))))</f>
        <v>Infinity (Jbl Glide 510,</v>
      </c>
      <c r="E885" t="str">
        <f t="shared" si="53"/>
        <v>Playtime with Quick Charge, Wireless On Ear Headphone with Mic, Deep Bass, Dual Equalizer, Bluetooth 5.0 with Voice Assistant Support (Black)</v>
      </c>
      <c r="F885" t="s">
        <v>4364</v>
      </c>
      <c r="G885" t="str">
        <f t="shared" si="54"/>
        <v>On-Ear</v>
      </c>
      <c r="H885" s="7" t="str">
        <f t="array" aca="1" ref="H885" ca="1">_xlfn.TEXTJOIN("", TRUE, IF((ROW(INDIRECT("1:" &amp; LEN(G885)))&gt;1) * (CODE(MID(G885, ROW(INDIRECT("1:" &amp; LEN(G885))), 1))&gt;=65) * (CODE(MID(G885, ROW(INDIRECT("1:" &amp; LEN(G885))), 1))&lt;=90), " " &amp; MID(G885, ROW(INDIRECT("1:" &amp; LEN(G885))), 1), MID(G885, ROW(INDIRECT("1:" &amp; LEN(G885))), 1)))</f>
        <v>On- Ear</v>
      </c>
      <c r="I885" s="2">
        <v>1499</v>
      </c>
      <c r="J885" s="2">
        <v>3999</v>
      </c>
      <c r="K885" s="1">
        <v>0.63</v>
      </c>
      <c r="L885">
        <v>4.2</v>
      </c>
      <c r="M885" s="4">
        <v>42775</v>
      </c>
      <c r="N885" t="s">
        <v>7297</v>
      </c>
      <c r="O885" t="str">
        <f t="shared" si="55"/>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v>
      </c>
      <c r="P885" t="s">
        <v>7298</v>
      </c>
      <c r="Q885" t="s">
        <v>7299</v>
      </c>
      <c r="R885" t="s">
        <v>7300</v>
      </c>
      <c r="S885" t="s">
        <v>7301</v>
      </c>
      <c r="T885" t="s">
        <v>12949</v>
      </c>
      <c r="U885" t="s">
        <v>7302</v>
      </c>
      <c r="V885" t="s">
        <v>7303</v>
      </c>
    </row>
    <row r="886" spans="1:22" x14ac:dyDescent="0.25">
      <c r="A886" t="s">
        <v>7304</v>
      </c>
      <c r="B886" t="s">
        <v>7305</v>
      </c>
      <c r="C886" t="str">
        <f t="shared" si="52"/>
        <v>Robustrion Smart Trifold Hard Back Flip Stand Case Cover for Apple iPad 10.2 Cover iPad 9th Generation Cover 2021 8th Gen 2020 7th Gen 2019 Generation Case - Black</v>
      </c>
      <c r="D886" t="str" cm="1">
        <f t="array" ref="D886">PROPER(_xlfn.TEXTJOIN(" ", TRUE, INDEX(_xlfn.FILTERXML("&lt;t&gt;&lt;s&gt;" &amp; SUBSTITUTE(C886," ","&lt;/s&gt;&lt;s&gt;") &amp; "&lt;/s&gt;&lt;/t&gt;", "//s"), _xlfn.SEQUENCE(4))))</f>
        <v>Robustrion Smart Trifold Hard</v>
      </c>
      <c r="E886" t="str">
        <f t="shared" si="53"/>
        <v>Stand Case Cover for Apple iPad 10.2 Cover iPad 9th Generation Cover 2021 8th Gen 2020 7th Gen 2019 Generation Case - Black</v>
      </c>
      <c r="F886" t="s">
        <v>6987</v>
      </c>
      <c r="G886" t="str">
        <f t="shared" si="54"/>
        <v>Cases</v>
      </c>
      <c r="H886" s="7" t="str">
        <f t="array" aca="1" ref="H886" ca="1">_xlfn.TEXTJOIN("", TRUE, IF((ROW(INDIRECT("1:" &amp; LEN(G886)))&gt;1) * (CODE(MID(G886, ROW(INDIRECT("1:" &amp; LEN(G886))), 1))&gt;=65) * (CODE(MID(G886, ROW(INDIRECT("1:" &amp; LEN(G886))), 1))&lt;=90), " " &amp; MID(G886, ROW(INDIRECT("1:" &amp; LEN(G886))), 1), MID(G886, ROW(INDIRECT("1:" &amp; LEN(G886))), 1)))</f>
        <v>Cases</v>
      </c>
      <c r="I886">
        <v>549</v>
      </c>
      <c r="J886" s="2">
        <v>2499</v>
      </c>
      <c r="K886" s="1">
        <v>0.78</v>
      </c>
      <c r="L886">
        <v>4.3</v>
      </c>
      <c r="M886" s="4">
        <v>5556</v>
      </c>
      <c r="N886" t="s">
        <v>7306</v>
      </c>
      <c r="O886" t="str">
        <f t="shared" si="55"/>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v>
      </c>
      <c r="P886" t="s">
        <v>7307</v>
      </c>
      <c r="Q886" t="s">
        <v>7308</v>
      </c>
      <c r="R886" t="s">
        <v>7309</v>
      </c>
      <c r="S886" t="s">
        <v>7310</v>
      </c>
      <c r="T886" t="s">
        <v>7311</v>
      </c>
      <c r="U886" t="s">
        <v>7312</v>
      </c>
      <c r="V886" t="s">
        <v>7313</v>
      </c>
    </row>
    <row r="887" spans="1:22" x14ac:dyDescent="0.25">
      <c r="A887" t="s">
        <v>468</v>
      </c>
      <c r="B887" t="s">
        <v>469</v>
      </c>
      <c r="C887" t="str">
        <f t="shared" si="52"/>
        <v>Amazonbasics Micro Usb Fast Charging Cable For Android Smartphone,Personal Computer,Printer With Gold Plated Connectors (6 Feet, Black)</v>
      </c>
      <c r="D887" t="str" cm="1">
        <f t="array" ref="D887">PROPER(_xlfn.TEXTJOIN(" ", TRUE, INDEX(_xlfn.FILTERXML("&lt;t&gt;&lt;s&gt;" &amp; SUBSTITUTE(C887," ","&lt;/s&gt;&lt;s&gt;") &amp; "&lt;/s&gt;&lt;/t&gt;", "//s"), _xlfn.SEQUENCE(4))))</f>
        <v>Amazonbasics Micro Usb Fast</v>
      </c>
      <c r="E887" t="str">
        <f t="shared" si="53"/>
        <v>For Android Smartphone,Personal Computer,Printer With Gold Plated Connectors (6 Feet, Black)</v>
      </c>
      <c r="F887" t="s">
        <v>17</v>
      </c>
      <c r="G887" t="str">
        <f t="shared" si="54"/>
        <v>USBCables</v>
      </c>
      <c r="H887" s="7" t="str">
        <f t="array" aca="1" ref="H887" ca="1">_xlfn.TEXTJOIN("", TRUE, IF((ROW(INDIRECT("1:" &amp; LEN(G887)))&gt;1) * (CODE(MID(G887, ROW(INDIRECT("1:" &amp; LEN(G887))), 1))&gt;=65) * (CODE(MID(G887, ROW(INDIRECT("1:" &amp; LEN(G887))), 1))&lt;=90), " " &amp; MID(G887, ROW(INDIRECT("1:" &amp; LEN(G887))), 1), MID(G887, ROW(INDIRECT("1:" &amp; LEN(G887))), 1)))</f>
        <v>U S B Cables</v>
      </c>
      <c r="I887">
        <v>199</v>
      </c>
      <c r="J887">
        <v>395</v>
      </c>
      <c r="K887" s="1">
        <v>0.5</v>
      </c>
      <c r="L887">
        <v>4.2</v>
      </c>
      <c r="M887" s="4">
        <v>92595</v>
      </c>
      <c r="N887" t="s">
        <v>470</v>
      </c>
      <c r="O887" t="str">
        <f t="shared" si="55"/>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v>
      </c>
      <c r="P887" t="s">
        <v>471</v>
      </c>
      <c r="Q887" t="s">
        <v>472</v>
      </c>
      <c r="R887" t="s">
        <v>473</v>
      </c>
      <c r="S887" t="s">
        <v>474</v>
      </c>
      <c r="T887" t="s">
        <v>475</v>
      </c>
      <c r="U887" t="s">
        <v>476</v>
      </c>
      <c r="V887" t="s">
        <v>7314</v>
      </c>
    </row>
    <row r="888" spans="1:22" x14ac:dyDescent="0.25">
      <c r="A888" t="s">
        <v>7315</v>
      </c>
      <c r="B888" t="s">
        <v>7316</v>
      </c>
      <c r="C888" t="str">
        <f t="shared" si="52"/>
        <v>Logitech M331 Silent Plus Wireless Mouse, 2.4GHz with USB Nano Receiver, 1000 DPI Optical Tracking, 3 Buttons, 24 Month Life Battery, PC Mac Laptop - Black</v>
      </c>
      <c r="D888" t="str" cm="1">
        <f t="array" ref="D888">PROPER(_xlfn.TEXTJOIN(" ", TRUE, INDEX(_xlfn.FILTERXML("&lt;t&gt;&lt;s&gt;" &amp; SUBSTITUTE(C888," ","&lt;/s&gt;&lt;s&gt;") &amp; "&lt;/s&gt;&lt;/t&gt;", "//s"), _xlfn.SEQUENCE(4))))</f>
        <v>Logitech M331 Silent Plus</v>
      </c>
      <c r="E888" t="str">
        <f t="shared" si="53"/>
        <v>2.4GHz with USB Nano Receiver, 1000 DPI Optical Tracking, 3 Buttons, 24 Month Life Battery, PC Mac Laptop - Black</v>
      </c>
      <c r="F888" t="s">
        <v>4777</v>
      </c>
      <c r="G888" t="str">
        <f t="shared" si="54"/>
        <v>Mice</v>
      </c>
      <c r="H888" s="7" t="str">
        <f t="array" aca="1" ref="H888" ca="1">_xlfn.TEXTJOIN("", TRUE, IF((ROW(INDIRECT("1:" &amp; LEN(G888)))&gt;1) * (CODE(MID(G888, ROW(INDIRECT("1:" &amp; LEN(G888))), 1))&gt;=65) * (CODE(MID(G888, ROW(INDIRECT("1:" &amp; LEN(G888))), 1))&lt;=90), " " &amp; MID(G888, ROW(INDIRECT("1:" &amp; LEN(G888))), 1), MID(G888, ROW(INDIRECT("1:" &amp; LEN(G888))), 1)))</f>
        <v>Mice</v>
      </c>
      <c r="I888" s="2">
        <v>1295</v>
      </c>
      <c r="J888" s="2">
        <v>1645</v>
      </c>
      <c r="K888" s="1">
        <v>0.21</v>
      </c>
      <c r="L888">
        <v>4.5999999999999996</v>
      </c>
      <c r="M888" s="4">
        <v>12375</v>
      </c>
      <c r="N888" t="s">
        <v>7317</v>
      </c>
      <c r="O888" t="str">
        <f t="shared" si="55"/>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v>
      </c>
      <c r="P888" t="s">
        <v>7318</v>
      </c>
      <c r="Q888" t="s">
        <v>7319</v>
      </c>
      <c r="R888" t="s">
        <v>7320</v>
      </c>
      <c r="S888" t="s">
        <v>7321</v>
      </c>
      <c r="T888" t="s">
        <v>7322</v>
      </c>
      <c r="U888" t="s">
        <v>7323</v>
      </c>
      <c r="V888" t="s">
        <v>7324</v>
      </c>
    </row>
    <row r="889" spans="1:22" x14ac:dyDescent="0.25">
      <c r="A889" t="s">
        <v>7325</v>
      </c>
      <c r="B889" t="s">
        <v>7326</v>
      </c>
      <c r="C889" t="str">
        <f t="shared" si="52"/>
        <v>Camel Artist Acrylic Color Box - 9ml Tubes, 12 Shades</v>
      </c>
      <c r="D889" t="str" cm="1">
        <f t="array" ref="D889">PROPER(_xlfn.TEXTJOIN(" ", TRUE, INDEX(_xlfn.FILTERXML("&lt;t&gt;&lt;s&gt;" &amp; SUBSTITUTE(C889," ","&lt;/s&gt;&lt;s&gt;") &amp; "&lt;/s&gt;&lt;/t&gt;", "//s"), _xlfn.SEQUENCE(4))))</f>
        <v>Camel Artist Acrylic Color</v>
      </c>
      <c r="E889" t="str">
        <f t="shared" si="53"/>
        <v>9ml Tubes, 12 Shades</v>
      </c>
      <c r="F889" t="s">
        <v>5278</v>
      </c>
      <c r="G889" t="str">
        <f t="shared" si="54"/>
        <v>Paints</v>
      </c>
      <c r="H889" s="7" t="str">
        <f t="array" aca="1" ref="H889" ca="1">_xlfn.TEXTJOIN("", TRUE, IF((ROW(INDIRECT("1:" &amp; LEN(G889)))&gt;1) * (CODE(MID(G889, ROW(INDIRECT("1:" &amp; LEN(G889))), 1))&gt;=65) * (CODE(MID(G889, ROW(INDIRECT("1:" &amp; LEN(G889))), 1))&lt;=90), " " &amp; MID(G889, ROW(INDIRECT("1:" &amp; LEN(G889))), 1), MID(G889, ROW(INDIRECT("1:" &amp; LEN(G889))), 1)))</f>
        <v>Paints</v>
      </c>
      <c r="I889">
        <v>310</v>
      </c>
      <c r="J889">
        <v>310</v>
      </c>
      <c r="K889" s="1">
        <v>0</v>
      </c>
      <c r="L889">
        <v>4.5</v>
      </c>
      <c r="M889" s="4">
        <v>5882</v>
      </c>
      <c r="N889" t="s">
        <v>7327</v>
      </c>
      <c r="O889" t="str">
        <f t="shared" si="55"/>
        <v>Set Of 12 Assorted Shades In 9 Ml Tubes</v>
      </c>
      <c r="P889" t="s">
        <v>7328</v>
      </c>
      <c r="Q889" t="s">
        <v>7329</v>
      </c>
      <c r="R889" t="s">
        <v>7330</v>
      </c>
      <c r="S889" t="s">
        <v>7331</v>
      </c>
      <c r="T889" t="s">
        <v>7332</v>
      </c>
      <c r="U889" t="s">
        <v>7333</v>
      </c>
      <c r="V889" t="s">
        <v>7334</v>
      </c>
    </row>
    <row r="890" spans="1:22" x14ac:dyDescent="0.25">
      <c r="A890" t="s">
        <v>4387</v>
      </c>
      <c r="B890" t="s">
        <v>4388</v>
      </c>
      <c r="C890" t="str">
        <f t="shared" si="52"/>
        <v>LIRAMARK Webcam Cover Slide, Ultra Thin Laptop Camera Cover Slide Blocker for Computer MacBook Pro iMac PC Tablet (Pack of 3)</v>
      </c>
      <c r="D890" t="str" cm="1">
        <f t="array" ref="D890">PROPER(_xlfn.TEXTJOIN(" ", TRUE, INDEX(_xlfn.FILTERXML("&lt;t&gt;&lt;s&gt;" &amp; SUBSTITUTE(C890," ","&lt;/s&gt;&lt;s&gt;") &amp; "&lt;/s&gt;&lt;/t&gt;", "//s"), _xlfn.SEQUENCE(4))))</f>
        <v>Liramark Webcam Cover Slide,</v>
      </c>
      <c r="E890" t="str">
        <f t="shared" si="53"/>
        <v>Laptop Camera Cover Slide Blocker for Computer MacBook Pro iMac PC Tablet (Pack of 3)</v>
      </c>
      <c r="F890" t="s">
        <v>4389</v>
      </c>
      <c r="G890" t="str">
        <f t="shared" si="54"/>
        <v>CameraPrivacyCovers</v>
      </c>
      <c r="H890" s="7" t="str">
        <f t="array" aca="1" ref="H890" ca="1">_xlfn.TEXTJOIN("", TRUE, IF((ROW(INDIRECT("1:" &amp; LEN(G890)))&gt;1) * (CODE(MID(G890, ROW(INDIRECT("1:" &amp; LEN(G890))), 1))&gt;=65) * (CODE(MID(G890, ROW(INDIRECT("1:" &amp; LEN(G890))), 1))&lt;=90), " " &amp; MID(G890, ROW(INDIRECT("1:" &amp; LEN(G890))), 1), MID(G890, ROW(INDIRECT("1:" &amp; LEN(G890))), 1)))</f>
        <v>Camera Privacy Covers</v>
      </c>
      <c r="I890">
        <v>149</v>
      </c>
      <c r="J890">
        <v>149</v>
      </c>
      <c r="K890" s="1">
        <v>0</v>
      </c>
      <c r="L890">
        <v>4.3</v>
      </c>
      <c r="M890" s="4">
        <v>10833</v>
      </c>
      <c r="N890" t="s">
        <v>4390</v>
      </c>
      <c r="O890" t="str">
        <f t="shared" si="55"/>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v>
      </c>
      <c r="P890" t="s">
        <v>4391</v>
      </c>
      <c r="Q890" t="s">
        <v>4392</v>
      </c>
      <c r="R890" t="s">
        <v>4393</v>
      </c>
      <c r="S890" t="s">
        <v>4394</v>
      </c>
      <c r="T890" t="s">
        <v>4395</v>
      </c>
      <c r="U890" t="s">
        <v>7335</v>
      </c>
      <c r="V890" t="s">
        <v>7336</v>
      </c>
    </row>
    <row r="891" spans="1:22" x14ac:dyDescent="0.25">
      <c r="A891" t="s">
        <v>7337</v>
      </c>
      <c r="B891" t="s">
        <v>7338</v>
      </c>
      <c r="C891" t="str">
        <f t="shared" si="52"/>
        <v>Portronics Key2 Combo Multimedia USB Wireless Keyboard and Mouse Set with 2.4 GHz Wireless Technology, Soft and Silent Button, Compact Size (Grey)</v>
      </c>
      <c r="D891" t="str" cm="1">
        <f t="array" ref="D891">PROPER(_xlfn.TEXTJOIN(" ", TRUE, INDEX(_xlfn.FILTERXML("&lt;t&gt;&lt;s&gt;" &amp; SUBSTITUTE(C891," ","&lt;/s&gt;&lt;s&gt;") &amp; "&lt;/s&gt;&lt;/t&gt;", "//s"), _xlfn.SEQUENCE(4))))</f>
        <v>Portronics Key2 Combo Multimedia</v>
      </c>
      <c r="E891" t="str">
        <f t="shared" si="53"/>
        <v>Keyboard and Mouse Set with 2.4 GHz Wireless Technology, Soft and Silent Button, Compact Size (Grey)</v>
      </c>
      <c r="F891" t="s">
        <v>5034</v>
      </c>
      <c r="G891" t="str">
        <f t="shared" si="54"/>
        <v>Keyboard&amp;MouseSets</v>
      </c>
      <c r="H891" s="7" t="str">
        <f t="array" aca="1" ref="H891" ca="1">_xlfn.TEXTJOIN("", TRUE, IF((ROW(INDIRECT("1:" &amp; LEN(G891)))&gt;1) * (CODE(MID(G891, ROW(INDIRECT("1:" &amp; LEN(G891))), 1))&gt;=65) * (CODE(MID(G891, ROW(INDIRECT("1:" &amp; LEN(G891))), 1))&lt;=90), " " &amp; MID(G891, ROW(INDIRECT("1:" &amp; LEN(G891))), 1), MID(G891, ROW(INDIRECT("1:" &amp; LEN(G891))), 1)))</f>
        <v>Keyboard&amp; Mouse Sets</v>
      </c>
      <c r="I891" s="2">
        <v>1149</v>
      </c>
      <c r="J891" s="2">
        <v>1499</v>
      </c>
      <c r="K891" s="1">
        <v>0.23</v>
      </c>
      <c r="L891">
        <v>4.0999999999999996</v>
      </c>
      <c r="M891" s="4">
        <v>10443</v>
      </c>
      <c r="N891" t="s">
        <v>7339</v>
      </c>
      <c r="O891" t="str">
        <f t="shared" si="55"/>
        <v>2.4 Ghz Wireless Technology</v>
      </c>
      <c r="P891" t="s">
        <v>7340</v>
      </c>
      <c r="Q891" t="s">
        <v>7341</v>
      </c>
      <c r="R891" t="s">
        <v>7342</v>
      </c>
      <c r="S891" t="s">
        <v>7343</v>
      </c>
      <c r="T891" t="s">
        <v>7344</v>
      </c>
      <c r="U891" t="s">
        <v>7345</v>
      </c>
      <c r="V891" t="s">
        <v>7346</v>
      </c>
    </row>
    <row r="892" spans="1:22" x14ac:dyDescent="0.25">
      <c r="A892" t="s">
        <v>7347</v>
      </c>
      <c r="B892" t="s">
        <v>7348</v>
      </c>
      <c r="C892" t="str">
        <f t="shared" si="52"/>
        <v>SupCares Laptop Stand 7 Height Adjustable, Aluminium, Ventilated, Foldable, Portable Laptop Holder for Desk and Table Mount Upto 15.6 inch Laptop with Carry Pouch (Silver)</v>
      </c>
      <c r="D892" t="str" cm="1">
        <f t="array" ref="D892">PROPER(_xlfn.TEXTJOIN(" ", TRUE, INDEX(_xlfn.FILTERXML("&lt;t&gt;&lt;s&gt;" &amp; SUBSTITUTE(C892," ","&lt;/s&gt;&lt;s&gt;") &amp; "&lt;/s&gt;&lt;/t&gt;", "//s"), _xlfn.SEQUENCE(4))))</f>
        <v>Supcares Laptop Stand 7</v>
      </c>
      <c r="E892" t="str">
        <f t="shared" si="53"/>
        <v>Aluminium, Ventilated, Foldable, Portable Laptop Holder for Desk and Table Mount Upto 15.6 inch Laptop with Carry Pouch (Silver)</v>
      </c>
      <c r="F892" t="s">
        <v>4808</v>
      </c>
      <c r="G892" t="str">
        <f t="shared" si="54"/>
        <v>Lapdesks</v>
      </c>
      <c r="H892" s="7" t="str">
        <f t="array" aca="1" ref="H892" ca="1">_xlfn.TEXTJOIN("", TRUE, IF((ROW(INDIRECT("1:" &amp; LEN(G892)))&gt;1) * (CODE(MID(G892, ROW(INDIRECT("1:" &amp; LEN(G892))), 1))&gt;=65) * (CODE(MID(G892, ROW(INDIRECT("1:" &amp; LEN(G892))), 1))&lt;=90), " " &amp; MID(G892, ROW(INDIRECT("1:" &amp; LEN(G892))), 1), MID(G892, ROW(INDIRECT("1:" &amp; LEN(G892))), 1)))</f>
        <v>Lapdesks</v>
      </c>
      <c r="I892">
        <v>499</v>
      </c>
      <c r="J892" s="2">
        <v>1299</v>
      </c>
      <c r="K892" s="1">
        <v>0.62</v>
      </c>
      <c r="L892">
        <v>4.5</v>
      </c>
      <c r="M892" s="4">
        <v>434</v>
      </c>
      <c r="N892" t="s">
        <v>7349</v>
      </c>
      <c r="O892" t="str">
        <f t="shared" si="55"/>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v>
      </c>
      <c r="P892" t="s">
        <v>7350</v>
      </c>
      <c r="Q892" t="s">
        <v>7351</v>
      </c>
      <c r="R892" t="s">
        <v>7352</v>
      </c>
      <c r="S892" t="s">
        <v>7353</v>
      </c>
      <c r="T892" t="s">
        <v>7354</v>
      </c>
      <c r="U892" t="s">
        <v>7355</v>
      </c>
      <c r="V892" t="s">
        <v>7356</v>
      </c>
    </row>
    <row r="893" spans="1:22" x14ac:dyDescent="0.25">
      <c r="A893" t="s">
        <v>7357</v>
      </c>
      <c r="B893" t="s">
        <v>7358</v>
      </c>
      <c r="C893" t="str">
        <f t="shared" si="52"/>
        <v>ZEBRONICS Zeb-Sound Bomb N1 True Wireless in Ear Earbuds with Mic ENC, Gaming Mode (up to 50ms), up to 18H Playback, BT V5.2, Fidget Case, Voice Assistant, Splash Proof, Type C (Midnight Black)</v>
      </c>
      <c r="D893" t="str" cm="1">
        <f t="array" ref="D893">PROPER(_xlfn.TEXTJOIN(" ", TRUE, INDEX(_xlfn.FILTERXML("&lt;t&gt;&lt;s&gt;" &amp; SUBSTITUTE(C893," ","&lt;/s&gt;&lt;s&gt;") &amp; "&lt;/s&gt;&lt;/t&gt;", "//s"), _xlfn.SEQUENCE(4))))</f>
        <v>Zebronics Zeb-Sound Bomb N1</v>
      </c>
      <c r="E893" t="str">
        <f t="shared" si="53"/>
        <v>in Ear Earbuds with Mic ENC, Gaming Mode (up to 50ms), up to 18H Playback, BT V5.2, Fidget Case, Voice Assistant, Splash Proof, Type C (Midnight Black)</v>
      </c>
      <c r="F893" t="s">
        <v>3025</v>
      </c>
      <c r="G893" t="str">
        <f t="shared" si="54"/>
        <v>In-Ear</v>
      </c>
      <c r="H893" s="7" t="str">
        <f t="array" aca="1" ref="H893" ca="1">_xlfn.TEXTJOIN("", TRUE, IF((ROW(INDIRECT("1:" &amp; LEN(G893)))&gt;1) * (CODE(MID(G893, ROW(INDIRECT("1:" &amp; LEN(G893))), 1))&gt;=65) * (CODE(MID(G893, ROW(INDIRECT("1:" &amp; LEN(G893))), 1))&lt;=90), " " &amp; MID(G893, ROW(INDIRECT("1:" &amp; LEN(G893))), 1), MID(G893, ROW(INDIRECT("1:" &amp; LEN(G893))), 1)))</f>
        <v>In- Ear</v>
      </c>
      <c r="I893">
        <v>999</v>
      </c>
      <c r="J893" s="2">
        <v>4199</v>
      </c>
      <c r="K893" s="1">
        <v>0.76</v>
      </c>
      <c r="L893">
        <v>3.5</v>
      </c>
      <c r="M893" s="4">
        <v>1913</v>
      </c>
      <c r="N893" t="s">
        <v>7359</v>
      </c>
      <c r="O893" t="str">
        <f t="shared" si="55"/>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v>
      </c>
      <c r="P893" t="s">
        <v>7360</v>
      </c>
      <c r="Q893" t="s">
        <v>7361</v>
      </c>
      <c r="R893" t="s">
        <v>7362</v>
      </c>
      <c r="S893" t="s">
        <v>7363</v>
      </c>
      <c r="T893" t="s">
        <v>7364</v>
      </c>
      <c r="U893" t="s">
        <v>7365</v>
      </c>
      <c r="V893" t="s">
        <v>7366</v>
      </c>
    </row>
    <row r="894" spans="1:22" x14ac:dyDescent="0.25">
      <c r="A894" t="s">
        <v>7367</v>
      </c>
      <c r="B894" t="s">
        <v>7368</v>
      </c>
      <c r="C894" t="str">
        <f t="shared" si="52"/>
        <v>Western Digital WD Green SATA 240GB Internal SSD Solid State Drive - SATA 6Gb s 2.5 inches - WDS240G3G0A</v>
      </c>
      <c r="D894" t="str" cm="1">
        <f t="array" ref="D894">PROPER(_xlfn.TEXTJOIN(" ", TRUE, INDEX(_xlfn.FILTERXML("&lt;t&gt;&lt;s&gt;" &amp; SUBSTITUTE(C894," ","&lt;/s&gt;&lt;s&gt;") &amp; "&lt;/s&gt;&lt;/t&gt;", "//s"), _xlfn.SEQUENCE(4))))</f>
        <v>Western Digital Wd Green</v>
      </c>
      <c r="E894" t="str">
        <f t="shared" si="53"/>
        <v>Internal SSD Solid State Drive - SATA 6Gb s 2.5 inches - WDS240G3G0A</v>
      </c>
      <c r="F894" t="s">
        <v>6657</v>
      </c>
      <c r="G894" t="str">
        <f t="shared" si="54"/>
        <v>InternalSolidStateDrives</v>
      </c>
      <c r="H894" s="7" t="str">
        <f t="array" aca="1" ref="H894" ca="1">_xlfn.TEXTJOIN("", TRUE, IF((ROW(INDIRECT("1:" &amp; LEN(G894)))&gt;1) * (CODE(MID(G894, ROW(INDIRECT("1:" &amp; LEN(G894))), 1))&gt;=65) * (CODE(MID(G894, ROW(INDIRECT("1:" &amp; LEN(G894))), 1))&lt;=90), " " &amp; MID(G894, ROW(INDIRECT("1:" &amp; LEN(G894))), 1), MID(G894, ROW(INDIRECT("1:" &amp; LEN(G894))), 1)))</f>
        <v>Internal Solid State Drives</v>
      </c>
      <c r="I894" s="2">
        <v>1709</v>
      </c>
      <c r="J894" s="2">
        <v>4000</v>
      </c>
      <c r="K894" s="1">
        <v>0.56999999999999995</v>
      </c>
      <c r="L894">
        <v>4.4000000000000004</v>
      </c>
      <c r="M894" s="4">
        <v>3029</v>
      </c>
      <c r="N894" t="s">
        <v>7369</v>
      </c>
      <c r="O894" t="str">
        <f t="shared" si="55"/>
        <v>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v>
      </c>
      <c r="P894" t="s">
        <v>7370</v>
      </c>
      <c r="Q894" t="s">
        <v>7371</v>
      </c>
      <c r="R894" t="s">
        <v>7372</v>
      </c>
      <c r="S894" t="s">
        <v>7373</v>
      </c>
      <c r="T894" t="s">
        <v>7374</v>
      </c>
      <c r="U894" t="s">
        <v>7375</v>
      </c>
      <c r="V894" t="s">
        <v>7376</v>
      </c>
    </row>
    <row r="895" spans="1:22" x14ac:dyDescent="0.25">
      <c r="A895" t="s">
        <v>7377</v>
      </c>
      <c r="B895" t="s">
        <v>7378</v>
      </c>
      <c r="C895" t="str">
        <f t="shared" si="52"/>
        <v>Classmate Octane Neon- 25 Blue Gel Pens | Smooth Writing Pens| Water-proof Ink For Smudge-free Writing| Preferred By Students For Exam and Class Notes| Study At Home Essential</v>
      </c>
      <c r="D895" t="str" cm="1">
        <f t="array" ref="D895">PROPER(_xlfn.TEXTJOIN(" ", TRUE, INDEX(_xlfn.FILTERXML("&lt;t&gt;&lt;s&gt;" &amp; SUBSTITUTE(C895," ","&lt;/s&gt;&lt;s&gt;") &amp; "&lt;/s&gt;&lt;/t&gt;", "//s"), _xlfn.SEQUENCE(4))))</f>
        <v>Classmate Octane Neon- 25</v>
      </c>
      <c r="E895" t="str">
        <f t="shared" si="53"/>
        <v>Pens | Smooth Writing Pens| Water-proof Ink For Smudge-free Writing| Preferred By Students For Exam and Class Notes| Study At Home Essential</v>
      </c>
      <c r="F895" t="s">
        <v>4990</v>
      </c>
      <c r="G895" t="str">
        <f t="shared" si="54"/>
        <v>GelInkRollerballPens</v>
      </c>
      <c r="H895" s="7" t="str">
        <f t="array" aca="1" ref="H895" ca="1">_xlfn.TEXTJOIN("", TRUE, IF((ROW(INDIRECT("1:" &amp; LEN(G895)))&gt;1) * (CODE(MID(G895, ROW(INDIRECT("1:" &amp; LEN(G895))), 1))&gt;=65) * (CODE(MID(G895, ROW(INDIRECT("1:" &amp; LEN(G895))), 1))&lt;=90), " " &amp; MID(G895, ROW(INDIRECT("1:" &amp; LEN(G895))), 1), MID(G895, ROW(INDIRECT("1:" &amp; LEN(G895))), 1)))</f>
        <v>Gel Ink Rollerball Pens</v>
      </c>
      <c r="I895">
        <v>250</v>
      </c>
      <c r="J895">
        <v>250</v>
      </c>
      <c r="K895" s="1">
        <v>0</v>
      </c>
      <c r="L895">
        <v>4.2</v>
      </c>
      <c r="M895" s="4">
        <v>2628</v>
      </c>
      <c r="N895" t="s">
        <v>7379</v>
      </c>
      <c r="O895" t="str">
        <f t="shared" si="55"/>
        <v>5 Vibrant Neon Body Color|Smooth And Fast Writing|Japanese Waterproof Ink|Stylish Sculpted Design|Country Of Origin: India</v>
      </c>
      <c r="P895" t="s">
        <v>7380</v>
      </c>
      <c r="Q895" t="s">
        <v>7381</v>
      </c>
      <c r="R895" t="s">
        <v>7382</v>
      </c>
      <c r="S895" t="s">
        <v>7383</v>
      </c>
      <c r="T895" t="s">
        <v>7384</v>
      </c>
      <c r="U895" t="s">
        <v>7385</v>
      </c>
      <c r="V895" t="s">
        <v>7386</v>
      </c>
    </row>
    <row r="896" spans="1:22" x14ac:dyDescent="0.25">
      <c r="A896" t="s">
        <v>478</v>
      </c>
      <c r="B896" t="s">
        <v>479</v>
      </c>
      <c r="C896" t="str">
        <f t="shared" si="52"/>
        <v>TP-Link AC600 600 Mbps WiFi Wireless Network USB Adapter for Desktop PC with 2.4GHz 5GHz High Gain Dual Band 5dBi Antenna Wi-Fi, Supports Windows 11 10 8.1 8 7 XP, Mac OS 10.15 and earlier (Archer T2U Plus)</v>
      </c>
      <c r="D896" t="str" cm="1">
        <f t="array" ref="D896">PROPER(_xlfn.TEXTJOIN(" ", TRUE, INDEX(_xlfn.FILTERXML("&lt;t&gt;&lt;s&gt;" &amp; SUBSTITUTE(C896," ","&lt;/s&gt;&lt;s&gt;") &amp; "&lt;/s&gt;&lt;/t&gt;", "//s"), _xlfn.SEQUENCE(4))))</f>
        <v>Tp-Link Ac600 600 Mbps</v>
      </c>
      <c r="E896" t="str">
        <f t="shared" si="53"/>
        <v>Network USB Adapter for Desktop PC with 2.4GHz 5GHz High Gain Dual Band 5dBi Antenna Wi-Fi, Supports Windows 11 10 8.1 8 7 XP, Mac OS 10.15 and earlier (Archer T2U Plus)</v>
      </c>
      <c r="F896" t="s">
        <v>96</v>
      </c>
      <c r="G896" t="str">
        <f t="shared" si="54"/>
        <v>WirelessUSBAdapters</v>
      </c>
      <c r="H896" s="7" t="str">
        <f t="array" aca="1" ref="H896" ca="1">_xlfn.TEXTJOIN("", TRUE, IF((ROW(INDIRECT("1:" &amp; LEN(G896)))&gt;1) * (CODE(MID(G896, ROW(INDIRECT("1:" &amp; LEN(G896))), 1))&gt;=65) * (CODE(MID(G896, ROW(INDIRECT("1:" &amp; LEN(G896))), 1))&lt;=90), " " &amp; MID(G896, ROW(INDIRECT("1:" &amp; LEN(G896))), 1), MID(G896, ROW(INDIRECT("1:" &amp; LEN(G896))), 1)))</f>
        <v>Wireless U S B Adapters</v>
      </c>
      <c r="I896" s="2">
        <v>1199</v>
      </c>
      <c r="J896" s="2">
        <v>2199</v>
      </c>
      <c r="K896" s="1">
        <v>0.45</v>
      </c>
      <c r="L896">
        <v>4.4000000000000004</v>
      </c>
      <c r="M896" s="4">
        <v>24780</v>
      </c>
      <c r="N896" t="s">
        <v>480</v>
      </c>
      <c r="O896" t="str">
        <f t="shared" si="55"/>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v>
      </c>
      <c r="P896" t="s">
        <v>481</v>
      </c>
      <c r="Q896" t="s">
        <v>482</v>
      </c>
      <c r="R896" t="s">
        <v>483</v>
      </c>
      <c r="S896" t="s">
        <v>484</v>
      </c>
      <c r="T896" t="s">
        <v>485</v>
      </c>
      <c r="U896" t="s">
        <v>486</v>
      </c>
      <c r="V896" t="s">
        <v>7387</v>
      </c>
    </row>
    <row r="897" spans="1:22" x14ac:dyDescent="0.25">
      <c r="A897" t="s">
        <v>7388</v>
      </c>
      <c r="B897" t="s">
        <v>7389</v>
      </c>
      <c r="C897" t="str">
        <f t="shared" si="52"/>
        <v>Classmate Octane Colour Burst-Multicolour Gel Pens (Pack of 10) | Gold and Silver Glitter Sparkle Pens|10 colour ink shades for art lovers and kids|Fun at home essentials</v>
      </c>
      <c r="D897" t="str" cm="1">
        <f t="array" ref="D897">PROPER(_xlfn.TEXTJOIN(" ", TRUE, INDEX(_xlfn.FILTERXML("&lt;t&gt;&lt;s&gt;" &amp; SUBSTITUTE(C897," ","&lt;/s&gt;&lt;s&gt;") &amp; "&lt;/s&gt;&lt;/t&gt;", "//s"), _xlfn.SEQUENCE(4))))</f>
        <v>Classmate Octane Colour Burst-Multicolour</v>
      </c>
      <c r="E897" t="str">
        <f t="shared" si="53"/>
        <v>(Pack of 10) | Gold and Silver Glitter Sparkle Pens|10 colour ink shades for art lovers and kids|Fun at home essentials</v>
      </c>
      <c r="F897" t="s">
        <v>7390</v>
      </c>
      <c r="G897" t="str">
        <f t="shared" si="54"/>
        <v>Pens</v>
      </c>
      <c r="H897" s="7" t="str">
        <f t="array" aca="1" ref="H897" ca="1">_xlfn.TEXTJOIN("", TRUE, IF((ROW(INDIRECT("1:" &amp; LEN(G897)))&gt;1) * (CODE(MID(G897, ROW(INDIRECT("1:" &amp; LEN(G897))), 1))&gt;=65) * (CODE(MID(G897, ROW(INDIRECT("1:" &amp; LEN(G897))), 1))&lt;=90), " " &amp; MID(G897, ROW(INDIRECT("1:" &amp; LEN(G897))), 1), MID(G897, ROW(INDIRECT("1:" &amp; LEN(G897))), 1)))</f>
        <v>Pens</v>
      </c>
      <c r="I897">
        <v>90</v>
      </c>
      <c r="J897">
        <v>100</v>
      </c>
      <c r="K897" s="1">
        <v>0.1</v>
      </c>
      <c r="L897">
        <v>4.4000000000000004</v>
      </c>
      <c r="M897" s="4">
        <v>10718</v>
      </c>
      <c r="N897" t="s">
        <v>7391</v>
      </c>
      <c r="O897" t="str">
        <f t="shared" si="55"/>
        <v>10 Rich Colours With Silver And Gold Options|Comforatble Writing Grip|Stylish Sculpted Design</v>
      </c>
      <c r="P897" t="s">
        <v>7392</v>
      </c>
      <c r="Q897" t="s">
        <v>7393</v>
      </c>
      <c r="R897" t="s">
        <v>7394</v>
      </c>
      <c r="S897" t="s">
        <v>7395</v>
      </c>
      <c r="T897" t="s">
        <v>7396</v>
      </c>
      <c r="U897" t="s">
        <v>7397</v>
      </c>
      <c r="V897" t="s">
        <v>7398</v>
      </c>
    </row>
    <row r="898" spans="1:22" x14ac:dyDescent="0.25">
      <c r="A898" t="s">
        <v>7399</v>
      </c>
      <c r="B898" t="s">
        <v>7400</v>
      </c>
      <c r="C898" t="str">
        <f t="shared" ref="C898:C961" si="56">TRIM(SUBSTITUTE(SUBSTITUTE(SUBSTITUTE(SUBSTITUTE(SUBSTITUTE(SUBSTITUTE(B898,"&amp;","and"),"&lt;",""),"&gt;",""),"/"," "),CHAR(160)," "),CHAR(10)," "))</f>
        <v>Tukzer Stylus Pen, iPad Pencil with Palm Rejection Tilt Sensor| 2nd Gen for 2018-2022 iPad 6 7 8 9th Gen; iPad 10.2", Pro 12.9 11", Mini 6 5th, Air 5 4 3rd, Precise for Writing Drawing (3 Spare Tips)</v>
      </c>
      <c r="D898" t="str" cm="1">
        <f t="array" ref="D898">PROPER(_xlfn.TEXTJOIN(" ", TRUE, INDEX(_xlfn.FILTERXML("&lt;t&gt;&lt;s&gt;" &amp; SUBSTITUTE(C898," ","&lt;/s&gt;&lt;s&gt;") &amp; "&lt;/s&gt;&lt;/t&gt;", "//s"), _xlfn.SEQUENCE(4))))</f>
        <v>Tukzer Stylus Pen, Ipad</v>
      </c>
      <c r="E898" t="str">
        <f t="shared" si="53"/>
        <v>Palm Rejection Tilt Sensor| 2nd Gen for 2018-2022 iPad 6 7 8 9th Gen; iPad 10.2", Pro 12.9 11", Mini 6 5th, Air 5 4 3rd, Precise for Writing Drawing (3 Spare Tips)</v>
      </c>
      <c r="F898" t="s">
        <v>3815</v>
      </c>
      <c r="G898" t="str">
        <f t="shared" si="54"/>
        <v>StylusPens</v>
      </c>
      <c r="H898" s="7" t="str">
        <f t="array" aca="1" ref="H898" ca="1">_xlfn.TEXTJOIN("", TRUE, IF((ROW(INDIRECT("1:" &amp; LEN(G898)))&gt;1) * (CODE(MID(G898, ROW(INDIRECT("1:" &amp; LEN(G898))), 1))&gt;=65) * (CODE(MID(G898, ROW(INDIRECT("1:" &amp; LEN(G898))), 1))&lt;=90), " " &amp; MID(G898, ROW(INDIRECT("1:" &amp; LEN(G898))), 1), MID(G898, ROW(INDIRECT("1:" &amp; LEN(G898))), 1)))</f>
        <v>Stylus Pens</v>
      </c>
      <c r="I898" s="2">
        <v>2025</v>
      </c>
      <c r="J898" s="2">
        <v>5999</v>
      </c>
      <c r="K898" s="1">
        <v>0.66</v>
      </c>
      <c r="L898">
        <v>4.2</v>
      </c>
      <c r="M898" s="4">
        <v>6233</v>
      </c>
      <c r="N898" t="s">
        <v>7401</v>
      </c>
      <c r="O898" t="str">
        <f t="shared" si="55"/>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v>
      </c>
      <c r="P898" t="s">
        <v>7402</v>
      </c>
      <c r="Q898" t="s">
        <v>7403</v>
      </c>
      <c r="R898" t="s">
        <v>7404</v>
      </c>
      <c r="S898" t="s">
        <v>7405</v>
      </c>
      <c r="T898" t="s">
        <v>7406</v>
      </c>
      <c r="U898" t="s">
        <v>7407</v>
      </c>
      <c r="V898" t="s">
        <v>7408</v>
      </c>
    </row>
    <row r="899" spans="1:22" x14ac:dyDescent="0.25">
      <c r="A899" t="s">
        <v>7409</v>
      </c>
      <c r="B899" t="s">
        <v>7410</v>
      </c>
      <c r="C899" t="str">
        <f t="shared" si="56"/>
        <v>Logitech G102 USB Light Sync Gaming Mouse with Customizable RGB Lighting, 6 Programmable Buttons, Gaming Grade Sensor, 8K DPI Tracking, 16.8mn Color, Light Weight - Black</v>
      </c>
      <c r="D899" t="str" cm="1">
        <f t="array" ref="D899">PROPER(_xlfn.TEXTJOIN(" ", TRUE, INDEX(_xlfn.FILTERXML("&lt;t&gt;&lt;s&gt;" &amp; SUBSTITUTE(C899," ","&lt;/s&gt;&lt;s&gt;") &amp; "&lt;/s&gt;&lt;/t&gt;", "//s"), _xlfn.SEQUENCE(4))))</f>
        <v>Logitech G102 Usb Light</v>
      </c>
      <c r="E899" t="str">
        <f t="shared" ref="E899:E962" si="57">IFERROR(TRIM(MID(C899, FIND("~", SUBSTITUTE(C899, " ", "~", 6)) + 1, LEN(C899))), "")</f>
        <v>Mouse with Customizable RGB Lighting, 6 Programmable Buttons, Gaming Grade Sensor, 8K DPI Tracking, 16.8mn Color, Light Weight - Black</v>
      </c>
      <c r="F899" t="s">
        <v>5267</v>
      </c>
      <c r="G899" t="str">
        <f t="shared" ref="G899:G962" si="58">TRIM(RIGHT(SUBSTITUTE(F899, "|", REPT(" ", 100)), 100))</f>
        <v>GamingMice</v>
      </c>
      <c r="H899" s="7" t="str">
        <f t="array" aca="1" ref="H899" ca="1">_xlfn.TEXTJOIN("", TRUE, IF((ROW(INDIRECT("1:" &amp; LEN(G899)))&gt;1) * (CODE(MID(G899, ROW(INDIRECT("1:" &amp; LEN(G899))), 1))&gt;=65) * (CODE(MID(G899, ROW(INDIRECT("1:" &amp; LEN(G899))), 1))&lt;=90), " " &amp; MID(G899, ROW(INDIRECT("1:" &amp; LEN(G899))), 1), MID(G899, ROW(INDIRECT("1:" &amp; LEN(G899))), 1)))</f>
        <v>Gaming Mice</v>
      </c>
      <c r="I899" s="2">
        <v>1495</v>
      </c>
      <c r="J899" s="2">
        <v>1995</v>
      </c>
      <c r="K899" s="1">
        <v>0.25</v>
      </c>
      <c r="L899">
        <v>4.5</v>
      </c>
      <c r="M899" s="4">
        <v>10541</v>
      </c>
      <c r="N899" t="s">
        <v>7411</v>
      </c>
      <c r="O899" t="str">
        <f t="shared" ref="O899:O962" si="59">PROPER(TRIM(SUBSTITUTE(SUBSTITUTE(SUBSTITUTE(SUBSTITUTE(SUBSTITUTE(SUBSTITUTE(SUBSTITUTE(SUBSTITUTE(SUBSTITUTE(N899,CHAR(10)," "),CHAR(13)," "),CHAR(160)," "), "•", ""), "  ", " "), "..", "."), ",,", ","), " ,", ","), ", ", ", ")))</f>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v>
      </c>
      <c r="P899" t="s">
        <v>7412</v>
      </c>
      <c r="Q899" t="s">
        <v>7413</v>
      </c>
      <c r="R899" t="s">
        <v>7414</v>
      </c>
      <c r="S899" t="s">
        <v>7415</v>
      </c>
      <c r="T899" t="s">
        <v>7416</v>
      </c>
      <c r="U899" t="s">
        <v>7417</v>
      </c>
      <c r="V899" t="s">
        <v>7418</v>
      </c>
    </row>
    <row r="900" spans="1:22" x14ac:dyDescent="0.25">
      <c r="A900" t="s">
        <v>493</v>
      </c>
      <c r="B900" t="s">
        <v>494</v>
      </c>
      <c r="C900" t="str">
        <f t="shared" si="56"/>
        <v>AmazonBasics New Release Nylon USB-A to Lightning Cable Cord, Fast Charging MFi Certified Charger for Apple iPhone, iPad (6-Ft, Rose Gold)</v>
      </c>
      <c r="D900" t="str" cm="1">
        <f t="array" ref="D900">PROPER(_xlfn.TEXTJOIN(" ", TRUE, INDEX(_xlfn.FILTERXML("&lt;t&gt;&lt;s&gt;" &amp; SUBSTITUTE(C900," ","&lt;/s&gt;&lt;s&gt;") &amp; "&lt;/s&gt;&lt;/t&gt;", "//s"), _xlfn.SEQUENCE(4))))</f>
        <v>Amazonbasics New Release Nylon</v>
      </c>
      <c r="E900" t="str">
        <f t="shared" si="57"/>
        <v>Lightning Cable Cord, Fast Charging MFi Certified Charger for Apple iPhone, iPad (6-Ft, Rose Gold)</v>
      </c>
      <c r="F900" t="s">
        <v>17</v>
      </c>
      <c r="G900" t="str">
        <f t="shared" si="58"/>
        <v>USBCables</v>
      </c>
      <c r="H900" s="7" t="str">
        <f t="array" aca="1" ref="H900" ca="1">_xlfn.TEXTJOIN("", TRUE, IF((ROW(INDIRECT("1:" &amp; LEN(G900)))&gt;1) * (CODE(MID(G900, ROW(INDIRECT("1:" &amp; LEN(G900))), 1))&gt;=65) * (CODE(MID(G900, ROW(INDIRECT("1:" &amp; LEN(G900))), 1))&lt;=90), " " &amp; MID(G900, ROW(INDIRECT("1:" &amp; LEN(G900))), 1), MID(G900, ROW(INDIRECT("1:" &amp; LEN(G900))), 1)))</f>
        <v>U S B Cables</v>
      </c>
      <c r="I900">
        <v>799</v>
      </c>
      <c r="J900" s="2">
        <v>2100</v>
      </c>
      <c r="K900" s="1">
        <v>0.62</v>
      </c>
      <c r="L900">
        <v>4.3</v>
      </c>
      <c r="M900" s="4">
        <v>8188</v>
      </c>
      <c r="N900" t="s">
        <v>495</v>
      </c>
      <c r="O900" t="str">
        <f t="shared" si="59"/>
        <v>Added Protection: An Additional Layer Of Protection Has Been Added To The Lightning And Usb Ends To Improve Durability And Reduce Fraying;</v>
      </c>
      <c r="P900" t="s">
        <v>496</v>
      </c>
      <c r="Q900" t="s">
        <v>497</v>
      </c>
      <c r="R900" t="s">
        <v>498</v>
      </c>
      <c r="S900" t="s">
        <v>499</v>
      </c>
      <c r="T900" t="s">
        <v>500</v>
      </c>
      <c r="U900" t="s">
        <v>7419</v>
      </c>
      <c r="V900" t="s">
        <v>7420</v>
      </c>
    </row>
    <row r="901" spans="1:22" x14ac:dyDescent="0.25">
      <c r="A901" t="s">
        <v>7421</v>
      </c>
      <c r="B901" t="s">
        <v>7422</v>
      </c>
      <c r="C901" t="str">
        <f t="shared" si="56"/>
        <v>Zebronics ZEB-VITA Wireless Bluetooth 10W Portable Bar Speaker With Supporting USB, SD Card, AUX, FM, TWS and Call Function</v>
      </c>
      <c r="D901" t="str" cm="1">
        <f t="array" ref="D901">PROPER(_xlfn.TEXTJOIN(" ", TRUE, INDEX(_xlfn.FILTERXML("&lt;t&gt;&lt;s&gt;" &amp; SUBSTITUTE(C901," ","&lt;/s&gt;&lt;s&gt;") &amp; "&lt;/s&gt;&lt;/t&gt;", "//s"), _xlfn.SEQUENCE(4))))</f>
        <v>Zebronics Zeb-Vita Wireless Bluetooth</v>
      </c>
      <c r="E901" t="str">
        <f t="shared" si="57"/>
        <v>Bar Speaker With Supporting USB, SD Card, AUX, FM, TWS and Call Function</v>
      </c>
      <c r="F901" t="s">
        <v>5446</v>
      </c>
      <c r="G901" t="str">
        <f t="shared" si="58"/>
        <v>BluetoothSpeakers</v>
      </c>
      <c r="H901" s="7" t="str">
        <f t="array" aca="1" ref="H901" ca="1">_xlfn.TEXTJOIN("", TRUE, IF((ROW(INDIRECT("1:" &amp; LEN(G901)))&gt;1) * (CODE(MID(G901, ROW(INDIRECT("1:" &amp; LEN(G901))), 1))&gt;=65) * (CODE(MID(G901, ROW(INDIRECT("1:" &amp; LEN(G901))), 1))&lt;=90), " " &amp; MID(G901, ROW(INDIRECT("1:" &amp; LEN(G901))), 1), MID(G901, ROW(INDIRECT("1:" &amp; LEN(G901))), 1)))</f>
        <v>Bluetooth Speakers</v>
      </c>
      <c r="I901">
        <v>899</v>
      </c>
      <c r="J901" s="2">
        <v>1199</v>
      </c>
      <c r="K901" s="1">
        <v>0.25</v>
      </c>
      <c r="L901">
        <v>3.8</v>
      </c>
      <c r="M901" s="4">
        <v>10751</v>
      </c>
      <c r="N901" t="s">
        <v>7423</v>
      </c>
      <c r="O901" t="str">
        <f t="shared" si="59"/>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v>
      </c>
      <c r="P901" t="s">
        <v>7424</v>
      </c>
      <c r="Q901" t="s">
        <v>7425</v>
      </c>
      <c r="R901" t="s">
        <v>7426</v>
      </c>
      <c r="S901" t="s">
        <v>7427</v>
      </c>
      <c r="T901" t="s">
        <v>7428</v>
      </c>
      <c r="U901" t="s">
        <v>7429</v>
      </c>
      <c r="V901" t="s">
        <v>7430</v>
      </c>
    </row>
    <row r="902" spans="1:22" x14ac:dyDescent="0.25">
      <c r="A902" t="s">
        <v>7431</v>
      </c>
      <c r="B902" t="s">
        <v>7432</v>
      </c>
      <c r="C902" t="str">
        <f t="shared" si="56"/>
        <v>Lapster USB 3.0 sata Cable for 2.5 inch SSD and HDD , USB 3.0 to SATA III Hard Driver Adapter , sata to USB Cable-(Blue)</v>
      </c>
      <c r="D902" t="str" cm="1">
        <f t="array" ref="D902">PROPER(_xlfn.TEXTJOIN(" ", TRUE, INDEX(_xlfn.FILTERXML("&lt;t&gt;&lt;s&gt;" &amp; SUBSTITUTE(C902," ","&lt;/s&gt;&lt;s&gt;") &amp; "&lt;/s&gt;&lt;/t&gt;", "//s"), _xlfn.SEQUENCE(4))))</f>
        <v>Lapster Usb 3 Sata</v>
      </c>
      <c r="E902" t="str">
        <f t="shared" si="57"/>
        <v>2.5 inch SSD and HDD , USB 3.0 to SATA III Hard Driver Adapter , sata to USB Cable-(Blue)</v>
      </c>
      <c r="F902" t="s">
        <v>7433</v>
      </c>
      <c r="G902" t="str">
        <f t="shared" si="58"/>
        <v>SATACables</v>
      </c>
      <c r="H902" s="7" t="str">
        <f t="array" aca="1" ref="H902" ca="1">_xlfn.TEXTJOIN("", TRUE, IF((ROW(INDIRECT("1:" &amp; LEN(G902)))&gt;1) * (CODE(MID(G902, ROW(INDIRECT("1:" &amp; LEN(G902))), 1))&gt;=65) * (CODE(MID(G902, ROW(INDIRECT("1:" &amp; LEN(G902))), 1))&lt;=90), " " &amp; MID(G902, ROW(INDIRECT("1:" &amp; LEN(G902))), 1), MID(G902, ROW(INDIRECT("1:" &amp; LEN(G902))), 1)))</f>
        <v>S A T A Cables</v>
      </c>
      <c r="I902">
        <v>349</v>
      </c>
      <c r="J902">
        <v>999</v>
      </c>
      <c r="K902" s="1">
        <v>0.65</v>
      </c>
      <c r="L902">
        <v>3.9</v>
      </c>
      <c r="M902" s="4">
        <v>817</v>
      </c>
      <c r="N902" t="s">
        <v>7434</v>
      </c>
      <c r="O902" t="str">
        <f t="shared" si="59"/>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Sata Cable Supports Windows 98/Xp/Vista/8/8.1, Linux, Mac Os X Or Above &amp; Ps Note -Not For Desktop Pc Hdd ** Laptop 2.5 Inch Hdd / Ssd Only</v>
      </c>
      <c r="P902" t="s">
        <v>7435</v>
      </c>
      <c r="Q902" t="s">
        <v>7436</v>
      </c>
      <c r="R902" t="s">
        <v>7437</v>
      </c>
      <c r="S902" t="s">
        <v>7438</v>
      </c>
      <c r="T902" t="s">
        <v>7439</v>
      </c>
      <c r="U902" t="s">
        <v>7440</v>
      </c>
      <c r="V902" t="s">
        <v>7441</v>
      </c>
    </row>
    <row r="903" spans="1:22" x14ac:dyDescent="0.25">
      <c r="A903" t="s">
        <v>7442</v>
      </c>
      <c r="B903" t="s">
        <v>7443</v>
      </c>
      <c r="C903" t="str">
        <f t="shared" si="56"/>
        <v>URBN 10000 mAh Lithium Power Bank UPR10K with 12 Watt Fast Charging, Blue</v>
      </c>
      <c r="D903" t="str" cm="1">
        <f t="array" ref="D903">PROPER(_xlfn.TEXTJOIN(" ", TRUE, INDEX(_xlfn.FILTERXML("&lt;t&gt;&lt;s&gt;" &amp; SUBSTITUTE(C903," ","&lt;/s&gt;&lt;s&gt;") &amp; "&lt;/s&gt;&lt;/t&gt;", "//s"), _xlfn.SEQUENCE(4))))</f>
        <v>Urbn 10000 Mah Lithium</v>
      </c>
      <c r="E903" t="str">
        <f t="shared" si="57"/>
        <v>UPR10K with 12 Watt Fast Charging, Blue</v>
      </c>
      <c r="F903" t="s">
        <v>2939</v>
      </c>
      <c r="G903" t="str">
        <f t="shared" si="58"/>
        <v>PowerBanks</v>
      </c>
      <c r="H903" s="7" t="str">
        <f t="array" aca="1" ref="H903" ca="1">_xlfn.TEXTJOIN("", TRUE, IF((ROW(INDIRECT("1:" &amp; LEN(G903)))&gt;1) * (CODE(MID(G903, ROW(INDIRECT("1:" &amp; LEN(G903))), 1))&gt;=65) * (CODE(MID(G903, ROW(INDIRECT("1:" &amp; LEN(G903))), 1))&lt;=90), " " &amp; MID(G903, ROW(INDIRECT("1:" &amp; LEN(G903))), 1), MID(G903, ROW(INDIRECT("1:" &amp; LEN(G903))), 1)))</f>
        <v>Power Banks</v>
      </c>
      <c r="I903">
        <v>900</v>
      </c>
      <c r="J903" s="2">
        <v>2499</v>
      </c>
      <c r="K903" s="1">
        <v>0.64</v>
      </c>
      <c r="L903">
        <v>4</v>
      </c>
      <c r="M903" s="4">
        <v>36384</v>
      </c>
      <c r="N903" t="s">
        <v>7444</v>
      </c>
      <c r="O903" t="str">
        <f t="shared" si="59"/>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v>
      </c>
      <c r="P903" t="s">
        <v>4502</v>
      </c>
      <c r="Q903" t="s">
        <v>4503</v>
      </c>
      <c r="R903" t="s">
        <v>4504</v>
      </c>
      <c r="S903" t="s">
        <v>4505</v>
      </c>
      <c r="T903" t="s">
        <v>4506</v>
      </c>
      <c r="U903" t="s">
        <v>7445</v>
      </c>
      <c r="V903" t="s">
        <v>7446</v>
      </c>
    </row>
    <row r="904" spans="1:22" x14ac:dyDescent="0.25">
      <c r="A904" t="s">
        <v>7447</v>
      </c>
      <c r="B904" t="s">
        <v>7448</v>
      </c>
      <c r="C904" t="str">
        <f t="shared" si="56"/>
        <v>Qubo Smart Cam 360 from Hero Group | Made in India | 2MP 1080p Full HD | CCTV Wi-Fi Camera | 360 Degree Coverage| Two Way Talk | Mobile App Connectivity | Night Vision | Cloud and SD Card Recording</v>
      </c>
      <c r="D904" t="str" cm="1">
        <f t="array" ref="D904">PROPER(_xlfn.TEXTJOIN(" ", TRUE, INDEX(_xlfn.FILTERXML("&lt;t&gt;&lt;s&gt;" &amp; SUBSTITUTE(C904," ","&lt;/s&gt;&lt;s&gt;") &amp; "&lt;/s&gt;&lt;/t&gt;", "//s"), _xlfn.SEQUENCE(4))))</f>
        <v>Qubo Smart Cam 360</v>
      </c>
      <c r="E904" t="str">
        <f t="shared" si="57"/>
        <v>Group | Made in India | 2MP 1080p Full HD | CCTV Wi-Fi Camera | 360 Degree Coverage| Two Way Talk | Mobile App Connectivity | Night Vision | Cloud and SD Card Recording</v>
      </c>
      <c r="F904" t="s">
        <v>5833</v>
      </c>
      <c r="G904" t="str">
        <f t="shared" si="58"/>
        <v>DomeCameras</v>
      </c>
      <c r="H904" s="7" t="str">
        <f t="array" aca="1" ref="H904" ca="1">_xlfn.TEXTJOIN("", TRUE, IF((ROW(INDIRECT("1:" &amp; LEN(G904)))&gt;1) * (CODE(MID(G904, ROW(INDIRECT("1:" &amp; LEN(G904))), 1))&gt;=65) * (CODE(MID(G904, ROW(INDIRECT("1:" &amp; LEN(G904))), 1))&lt;=90), " " &amp; MID(G904, ROW(INDIRECT("1:" &amp; LEN(G904))), 1), MID(G904, ROW(INDIRECT("1:" &amp; LEN(G904))), 1)))</f>
        <v>Dome Cameras</v>
      </c>
      <c r="I904" s="2">
        <v>2490</v>
      </c>
      <c r="J904" s="2">
        <v>3990</v>
      </c>
      <c r="K904" s="1">
        <v>0.38</v>
      </c>
      <c r="L904">
        <v>4.0999999999999996</v>
      </c>
      <c r="M904" s="4">
        <v>3606</v>
      </c>
      <c r="N904" t="s">
        <v>7449</v>
      </c>
      <c r="O904" t="str">
        <f t="shared" si="59"/>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v>
      </c>
      <c r="P904" t="s">
        <v>7450</v>
      </c>
      <c r="Q904" t="s">
        <v>7451</v>
      </c>
      <c r="R904" t="s">
        <v>7452</v>
      </c>
      <c r="S904" t="s">
        <v>7453</v>
      </c>
      <c r="T904" t="s">
        <v>7454</v>
      </c>
      <c r="U904" t="s">
        <v>7455</v>
      </c>
      <c r="V904" t="s">
        <v>7456</v>
      </c>
    </row>
    <row r="905" spans="1:22" x14ac:dyDescent="0.25">
      <c r="A905" t="s">
        <v>7457</v>
      </c>
      <c r="B905" t="s">
        <v>7458</v>
      </c>
      <c r="C905" t="str">
        <f t="shared" si="56"/>
        <v>Duracell CR2025 3V Lithium Coin Battery, 5 pcs, 2025 Coin Button Cell Battery, DL2025</v>
      </c>
      <c r="D905" t="str" cm="1">
        <f t="array" ref="D905">PROPER(_xlfn.TEXTJOIN(" ", TRUE, INDEX(_xlfn.FILTERXML("&lt;t&gt;&lt;s&gt;" &amp; SUBSTITUTE(C905," ","&lt;/s&gt;&lt;s&gt;") &amp; "&lt;/s&gt;&lt;/t&gt;", "//s"), _xlfn.SEQUENCE(4))))</f>
        <v>Duracell Cr2025 3V Lithium</v>
      </c>
      <c r="E905" t="str">
        <f t="shared" si="57"/>
        <v>5 pcs, 2025 Coin Button Cell Battery, DL2025</v>
      </c>
      <c r="F905" t="s">
        <v>5462</v>
      </c>
      <c r="G905" t="str">
        <f t="shared" si="58"/>
        <v>GeneralPurposeBatteries&amp;BatteryChargers</v>
      </c>
      <c r="H905" s="7" t="str">
        <f t="array" aca="1" ref="H905" ca="1">_xlfn.TEXTJOIN("", TRUE, IF((ROW(INDIRECT("1:" &amp; LEN(G905)))&gt;1) * (CODE(MID(G905, ROW(INDIRECT("1:" &amp; LEN(G905))), 1))&gt;=65) * (CODE(MID(G905, ROW(INDIRECT("1:" &amp; LEN(G905))), 1))&lt;=90), " " &amp; MID(G905, ROW(INDIRECT("1:" &amp; LEN(G905))), 1), MID(G905, ROW(INDIRECT("1:" &amp; LEN(G905))), 1)))</f>
        <v>General Purpose Batteries&amp; Battery Chargers</v>
      </c>
      <c r="I905">
        <v>116</v>
      </c>
      <c r="J905">
        <v>200</v>
      </c>
      <c r="K905" s="1">
        <v>0.42</v>
      </c>
      <c r="L905">
        <v>4.4000000000000004</v>
      </c>
      <c r="M905" s="4">
        <v>357</v>
      </c>
      <c r="N905" t="s">
        <v>7459</v>
      </c>
      <c r="O905" t="str">
        <f t="shared" si="59"/>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v>
      </c>
      <c r="P905" t="s">
        <v>7460</v>
      </c>
      <c r="Q905" t="s">
        <v>7461</v>
      </c>
      <c r="R905" t="s">
        <v>7462</v>
      </c>
      <c r="S905" t="s">
        <v>7463</v>
      </c>
      <c r="T905" t="s">
        <v>7464</v>
      </c>
      <c r="U905" t="s">
        <v>7465</v>
      </c>
      <c r="V905" t="s">
        <v>7466</v>
      </c>
    </row>
    <row r="906" spans="1:22" x14ac:dyDescent="0.25">
      <c r="A906" t="s">
        <v>7467</v>
      </c>
      <c r="B906" t="s">
        <v>7468</v>
      </c>
      <c r="C906" t="str">
        <f t="shared" si="56"/>
        <v>Camel Fabrica Acrylic Ultra Color - 15ml each, 10 Shades</v>
      </c>
      <c r="D906" t="str" cm="1">
        <f t="array" ref="D906">PROPER(_xlfn.TEXTJOIN(" ", TRUE, INDEX(_xlfn.FILTERXML("&lt;t&gt;&lt;s&gt;" &amp; SUBSTITUTE(C906," ","&lt;/s&gt;&lt;s&gt;") &amp; "&lt;/s&gt;&lt;/t&gt;", "//s"), _xlfn.SEQUENCE(4))))</f>
        <v>Camel Fabrica Acrylic Ultra</v>
      </c>
      <c r="E906" t="str">
        <f t="shared" si="57"/>
        <v>15ml each, 10 Shades</v>
      </c>
      <c r="F906" t="s">
        <v>5278</v>
      </c>
      <c r="G906" t="str">
        <f t="shared" si="58"/>
        <v>Paints</v>
      </c>
      <c r="H906" s="7" t="str">
        <f t="array" aca="1" ref="H906" ca="1">_xlfn.TEXTJOIN("", TRUE, IF((ROW(INDIRECT("1:" &amp; LEN(G906)))&gt;1) * (CODE(MID(G906, ROW(INDIRECT("1:" &amp; LEN(G906))), 1))&gt;=65) * (CODE(MID(G906, ROW(INDIRECT("1:" &amp; LEN(G906))), 1))&lt;=90), " " &amp; MID(G906, ROW(INDIRECT("1:" &amp; LEN(G906))), 1), MID(G906, ROW(INDIRECT("1:" &amp; LEN(G906))), 1)))</f>
        <v>Paints</v>
      </c>
      <c r="I906">
        <v>200</v>
      </c>
      <c r="J906">
        <v>230</v>
      </c>
      <c r="K906" s="1">
        <v>0.13</v>
      </c>
      <c r="L906">
        <v>4.4000000000000004</v>
      </c>
      <c r="M906" s="4">
        <v>10170</v>
      </c>
      <c r="N906" t="s">
        <v>7469</v>
      </c>
      <c r="O906" t="str">
        <f t="shared" si="59"/>
        <v>10 Assorted Ultra Shades In 15Ml Bottle|Confirms To Safety Standard En 71 - 3|Camel Fabric Acrylic Colours Are Permanent On Absorbent Surfaces</v>
      </c>
      <c r="P906" t="s">
        <v>7470</v>
      </c>
      <c r="Q906" t="s">
        <v>7471</v>
      </c>
      <c r="R906" t="s">
        <v>7472</v>
      </c>
      <c r="S906" t="s">
        <v>7473</v>
      </c>
      <c r="T906" t="s">
        <v>7474</v>
      </c>
      <c r="U906" t="s">
        <v>7475</v>
      </c>
      <c r="V906" t="s">
        <v>7476</v>
      </c>
    </row>
    <row r="907" spans="1:22" x14ac:dyDescent="0.25">
      <c r="A907" t="s">
        <v>7477</v>
      </c>
      <c r="B907" t="s">
        <v>7478</v>
      </c>
      <c r="C907" t="str">
        <f t="shared" si="56"/>
        <v>Lenovo GX20L29764 65W Laptop Adapter Charger with Power Cord for Select Models of Lenovo (Round pin) (Black)</v>
      </c>
      <c r="D907" t="str" cm="1">
        <f t="array" ref="D907">PROPER(_xlfn.TEXTJOIN(" ", TRUE, INDEX(_xlfn.FILTERXML("&lt;t&gt;&lt;s&gt;" &amp; SUBSTITUTE(C907," ","&lt;/s&gt;&lt;s&gt;") &amp; "&lt;/s&gt;&lt;/t&gt;", "//s"), _xlfn.SEQUENCE(4))))</f>
        <v>Lenovo Gx20L29764 65W Laptop</v>
      </c>
      <c r="E907" t="str">
        <f t="shared" si="57"/>
        <v>with Power Cord for Select Models of Lenovo (Round pin) (Black)</v>
      </c>
      <c r="F907" t="s">
        <v>6830</v>
      </c>
      <c r="G907" t="str">
        <f t="shared" si="58"/>
        <v>LaptopChargers&amp;PowerSupplies</v>
      </c>
      <c r="H907" s="7" t="str">
        <f t="array" aca="1" ref="H907" ca="1">_xlfn.TEXTJOIN("", TRUE, IF((ROW(INDIRECT("1:" &amp; LEN(G907)))&gt;1) * (CODE(MID(G907, ROW(INDIRECT("1:" &amp; LEN(G907))), 1))&gt;=65) * (CODE(MID(G907, ROW(INDIRECT("1:" &amp; LEN(G907))), 1))&lt;=90), " " &amp; MID(G907, ROW(INDIRECT("1:" &amp; LEN(G907))), 1), MID(G907, ROW(INDIRECT("1:" &amp; LEN(G907))), 1)))</f>
        <v>Laptop Chargers&amp; Power Supplies</v>
      </c>
      <c r="I907" s="2">
        <v>1249</v>
      </c>
      <c r="J907" s="2">
        <v>2796</v>
      </c>
      <c r="K907" s="1">
        <v>0.55000000000000004</v>
      </c>
      <c r="L907">
        <v>4.4000000000000004</v>
      </c>
      <c r="M907" s="4">
        <v>4598</v>
      </c>
      <c r="N907" t="s">
        <v>7479</v>
      </c>
      <c r="O907" t="str">
        <f t="shared" si="59"/>
        <v>Technical Specifications: Output: 20 V, 3.25 A,65W Input: 100-240 V, ~1.5 A, 50-60 Hz|Compatible With Yoga S740, Yoga 520, Yoga 510, 330-14, 330-15, 330-17, 130-14, 130-15, S340, S145, S540, 330S, 520S, 520|Bis Certification Number: R411012912|Country Of Origin: China|Power Source Type: Corded Electric; Compatible Devices: Laptops</v>
      </c>
      <c r="P907" t="s">
        <v>7480</v>
      </c>
      <c r="Q907" t="s">
        <v>7481</v>
      </c>
      <c r="R907" t="s">
        <v>7482</v>
      </c>
      <c r="S907" t="s">
        <v>7483</v>
      </c>
      <c r="T907" t="s">
        <v>7484</v>
      </c>
      <c r="U907" t="s">
        <v>7485</v>
      </c>
      <c r="V907" t="s">
        <v>7486</v>
      </c>
    </row>
    <row r="908" spans="1:22" x14ac:dyDescent="0.25">
      <c r="A908" t="s">
        <v>7487</v>
      </c>
      <c r="B908" t="s">
        <v>7488</v>
      </c>
      <c r="C908" t="str">
        <f t="shared" si="56"/>
        <v>Hp Wired On Ear Headphones With Mic With 3.5 Mm Drivers, In-Built Noise Cancelling, Foldable And Adjustable For Laptop Pc Office Home 1 Year Warranty (B4B09Pa)</v>
      </c>
      <c r="D908" t="str" cm="1">
        <f t="array" ref="D908">PROPER(_xlfn.TEXTJOIN(" ", TRUE, INDEX(_xlfn.FILTERXML("&lt;t&gt;&lt;s&gt;" &amp; SUBSTITUTE(C908," ","&lt;/s&gt;&lt;s&gt;") &amp; "&lt;/s&gt;&lt;/t&gt;", "//s"), _xlfn.SEQUENCE(4))))</f>
        <v>Hp Wired On Ear</v>
      </c>
      <c r="E908" t="str">
        <f t="shared" si="57"/>
        <v>Mic With 3.5 Mm Drivers, In-Built Noise Cancelling, Foldable And Adjustable For Laptop Pc Office Home 1 Year Warranty (B4B09Pa)</v>
      </c>
      <c r="F908" t="s">
        <v>7489</v>
      </c>
      <c r="G908" t="str">
        <f t="shared" si="58"/>
        <v>PCHeadsets</v>
      </c>
      <c r="H908" s="7" t="str">
        <f t="array" aca="1" ref="H908" ca="1">_xlfn.TEXTJOIN("", TRUE, IF((ROW(INDIRECT("1:" &amp; LEN(G908)))&gt;1) * (CODE(MID(G908, ROW(INDIRECT("1:" &amp; LEN(G908))), 1))&gt;=65) * (CODE(MID(G908, ROW(INDIRECT("1:" &amp; LEN(G908))), 1))&lt;=90), " " &amp; MID(G908, ROW(INDIRECT("1:" &amp; LEN(G908))), 1), MID(G908, ROW(INDIRECT("1:" &amp; LEN(G908))), 1)))</f>
        <v>P C Headsets</v>
      </c>
      <c r="I908">
        <v>649</v>
      </c>
      <c r="J908">
        <v>999</v>
      </c>
      <c r="K908" s="1">
        <v>0.35</v>
      </c>
      <c r="L908">
        <v>3.5</v>
      </c>
      <c r="M908" s="4">
        <v>7222</v>
      </c>
      <c r="N908" t="s">
        <v>7490</v>
      </c>
      <c r="O908" t="str">
        <f t="shared" si="59"/>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v>
      </c>
      <c r="P908" t="s">
        <v>7491</v>
      </c>
      <c r="Q908" t="s">
        <v>7492</v>
      </c>
      <c r="R908" t="s">
        <v>7493</v>
      </c>
      <c r="S908" t="s">
        <v>7494</v>
      </c>
      <c r="T908" t="s">
        <v>7495</v>
      </c>
      <c r="U908" t="s">
        <v>7496</v>
      </c>
      <c r="V908" t="s">
        <v>7497</v>
      </c>
    </row>
    <row r="909" spans="1:22" x14ac:dyDescent="0.25">
      <c r="A909" t="s">
        <v>7498</v>
      </c>
      <c r="B909" t="s">
        <v>7499</v>
      </c>
      <c r="C909" t="str">
        <f t="shared" si="56"/>
        <v>Redragon K617 Fizz 60% Wired RGB Gaming Keyboard, 61 Keys Compact Mechanical Keyboard w White and Grey Color Keycaps, Linear Red Switch, Pro Driver Software Supported</v>
      </c>
      <c r="D909" t="str" cm="1">
        <f t="array" ref="D909">PROPER(_xlfn.TEXTJOIN(" ", TRUE, INDEX(_xlfn.FILTERXML("&lt;t&gt;&lt;s&gt;" &amp; SUBSTITUTE(C909," ","&lt;/s&gt;&lt;s&gt;") &amp; "&lt;/s&gt;&lt;/t&gt;", "//s"), _xlfn.SEQUENCE(4))))</f>
        <v>Redragon K617 Fizz 0.6</v>
      </c>
      <c r="E909" t="str">
        <f t="shared" si="57"/>
        <v>Gaming Keyboard, 61 Keys Compact Mechanical Keyboard w White and Grey Color Keycaps, Linear Red Switch, Pro Driver Software Supported</v>
      </c>
      <c r="F909" t="s">
        <v>7500</v>
      </c>
      <c r="G909" t="str">
        <f t="shared" si="58"/>
        <v>GamingKeyboards</v>
      </c>
      <c r="H909" s="7" t="str">
        <f t="array" aca="1" ref="H909" ca="1">_xlfn.TEXTJOIN("", TRUE, IF((ROW(INDIRECT("1:" &amp; LEN(G909)))&gt;1) * (CODE(MID(G909, ROW(INDIRECT("1:" &amp; LEN(G909))), 1))&gt;=65) * (CODE(MID(G909, ROW(INDIRECT("1:" &amp; LEN(G909))), 1))&lt;=90), " " &amp; MID(G909, ROW(INDIRECT("1:" &amp; LEN(G909))), 1), MID(G909, ROW(INDIRECT("1:" &amp; LEN(G909))), 1)))</f>
        <v>Gaming Keyboards</v>
      </c>
      <c r="I909" s="2">
        <v>2649</v>
      </c>
      <c r="J909" s="2">
        <v>3499</v>
      </c>
      <c r="K909" s="1">
        <v>0.24</v>
      </c>
      <c r="L909">
        <v>4.5</v>
      </c>
      <c r="M909" s="4">
        <v>1271</v>
      </c>
      <c r="N909" t="s">
        <v>7501</v>
      </c>
      <c r="O909" t="str">
        <f t="shared" si="59"/>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v>
      </c>
      <c r="P909" t="s">
        <v>7502</v>
      </c>
      <c r="Q909" t="s">
        <v>7503</v>
      </c>
      <c r="R909" t="s">
        <v>7504</v>
      </c>
      <c r="S909" t="s">
        <v>7505</v>
      </c>
      <c r="T909" t="s">
        <v>7506</v>
      </c>
      <c r="U909" t="s">
        <v>7507</v>
      </c>
      <c r="V909" t="s">
        <v>7508</v>
      </c>
    </row>
    <row r="910" spans="1:22" x14ac:dyDescent="0.25">
      <c r="A910" t="s">
        <v>513</v>
      </c>
      <c r="B910" t="s">
        <v>514</v>
      </c>
      <c r="C910" t="str">
        <f t="shared" si="56"/>
        <v>Ambrane Unbreakable 3A Fast Charging Braided Type C Cable 1.5 Meter (RCT15, Blue) Supports QC 2.0 3.0 Charging</v>
      </c>
      <c r="D910" t="str" cm="1">
        <f t="array" ref="D910">PROPER(_xlfn.TEXTJOIN(" ", TRUE, INDEX(_xlfn.FILTERXML("&lt;t&gt;&lt;s&gt;" &amp; SUBSTITUTE(C910," ","&lt;/s&gt;&lt;s&gt;") &amp; "&lt;/s&gt;&lt;/t&gt;", "//s"), _xlfn.SEQUENCE(4))))</f>
        <v>Ambrane Unbreakable 3A Fast</v>
      </c>
      <c r="E910" t="str">
        <f t="shared" si="57"/>
        <v>Type C Cable 1.5 Meter (RCT15, Blue) Supports QC 2.0 3.0 Charging</v>
      </c>
      <c r="F910" t="s">
        <v>17</v>
      </c>
      <c r="G910" t="str">
        <f t="shared" si="58"/>
        <v>USBCables</v>
      </c>
      <c r="H910" s="7" t="str">
        <f t="array" aca="1" ref="H910" ca="1">_xlfn.TEXTJOIN("", TRUE, IF((ROW(INDIRECT("1:" &amp; LEN(G910)))&gt;1) * (CODE(MID(G910, ROW(INDIRECT("1:" &amp; LEN(G910))), 1))&gt;=65) * (CODE(MID(G910, ROW(INDIRECT("1:" &amp; LEN(G910))), 1))&lt;=90), " " &amp; MID(G910, ROW(INDIRECT("1:" &amp; LEN(G910))), 1), MID(G910, ROW(INDIRECT("1:" &amp; LEN(G910))), 1)))</f>
        <v>U S B Cables</v>
      </c>
      <c r="I910">
        <v>199</v>
      </c>
      <c r="J910">
        <v>349</v>
      </c>
      <c r="K910" s="1">
        <v>0.43</v>
      </c>
      <c r="L910">
        <v>4.0999999999999996</v>
      </c>
      <c r="M910" s="4">
        <v>314</v>
      </c>
      <c r="N910" t="s">
        <v>515</v>
      </c>
      <c r="O910" t="str">
        <f t="shared" si="59"/>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v>
      </c>
      <c r="P910" t="s">
        <v>516</v>
      </c>
      <c r="Q910" t="s">
        <v>517</v>
      </c>
      <c r="R910" t="s">
        <v>518</v>
      </c>
      <c r="S910" t="s">
        <v>519</v>
      </c>
      <c r="T910" t="s">
        <v>520</v>
      </c>
      <c r="U910" t="s">
        <v>7509</v>
      </c>
      <c r="V910" t="s">
        <v>7510</v>
      </c>
    </row>
    <row r="911" spans="1:22" x14ac:dyDescent="0.25">
      <c r="A911" t="s">
        <v>7511</v>
      </c>
      <c r="B911" t="s">
        <v>7512</v>
      </c>
      <c r="C911" t="str">
        <f t="shared" si="56"/>
        <v>HP GT 53 XL Cartridge Ink</v>
      </c>
      <c r="D911" t="str" cm="1">
        <f t="array" ref="D911">PROPER(_xlfn.TEXTJOIN(" ", TRUE, INDEX(_xlfn.FILTERXML("&lt;t&gt;&lt;s&gt;" &amp; SUBSTITUTE(C911," ","&lt;/s&gt;&lt;s&gt;") &amp; "&lt;/s&gt;&lt;/t&gt;", "//s"), _xlfn.SEQUENCE(4))))</f>
        <v>Hp Gt 53 Xl</v>
      </c>
      <c r="E911" t="str">
        <f t="shared" si="57"/>
        <v/>
      </c>
      <c r="F911" t="s">
        <v>5193</v>
      </c>
      <c r="G911" t="str">
        <f t="shared" si="58"/>
        <v>InkjetInkCartridges</v>
      </c>
      <c r="H911" s="7" t="str">
        <f t="array" aca="1" ref="H911" ca="1">_xlfn.TEXTJOIN("", TRUE, IF((ROW(INDIRECT("1:" &amp; LEN(G911)))&gt;1) * (CODE(MID(G911, ROW(INDIRECT("1:" &amp; LEN(G911))), 1))&gt;=65) * (CODE(MID(G911, ROW(INDIRECT("1:" &amp; LEN(G911))), 1))&lt;=90), " " &amp; MID(G911, ROW(INDIRECT("1:" &amp; LEN(G911))), 1), MID(G911, ROW(INDIRECT("1:" &amp; LEN(G911))), 1)))</f>
        <v>Inkjet Ink Cartridges</v>
      </c>
      <c r="I911">
        <v>596</v>
      </c>
      <c r="J911">
        <v>723</v>
      </c>
      <c r="K911" s="1">
        <v>0.18</v>
      </c>
      <c r="L911">
        <v>4.4000000000000004</v>
      </c>
      <c r="M911" s="4">
        <v>3219</v>
      </c>
      <c r="N911" t="s">
        <v>7513</v>
      </c>
      <c r="O911" t="str">
        <f t="shared" si="59"/>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v>
      </c>
      <c r="P911" t="s">
        <v>7514</v>
      </c>
      <c r="Q911" t="s">
        <v>7515</v>
      </c>
      <c r="R911" t="s">
        <v>7516</v>
      </c>
      <c r="S911" t="s">
        <v>7517</v>
      </c>
      <c r="T911" t="s">
        <v>7518</v>
      </c>
      <c r="U911" t="s">
        <v>7519</v>
      </c>
      <c r="V911" t="s">
        <v>7520</v>
      </c>
    </row>
    <row r="912" spans="1:22" x14ac:dyDescent="0.25">
      <c r="A912" t="s">
        <v>7521</v>
      </c>
      <c r="B912" t="s">
        <v>7522</v>
      </c>
      <c r="C912" t="str">
        <f t="shared" si="56"/>
        <v>Noise ColorFit Ultra Smart Watch with 1.75" HD Display, Aluminium Alloy Body, 60 Sports Modes, Spo2, Lightweight, Stock Market Info, Calls and SMS Reply (Space Blue)</v>
      </c>
      <c r="D912" t="str" cm="1">
        <f t="array" ref="D912">PROPER(_xlfn.TEXTJOIN(" ", TRUE, INDEX(_xlfn.FILTERXML("&lt;t&gt;&lt;s&gt;" &amp; SUBSTITUTE(C912," ","&lt;/s&gt;&lt;s&gt;") &amp; "&lt;/s&gt;&lt;/t&gt;", "//s"), _xlfn.SEQUENCE(4))))</f>
        <v>Noise Colorfit Ultra Smart</v>
      </c>
      <c r="E912" t="str">
        <f t="shared" si="57"/>
        <v>1.75" HD Display, Aluminium Alloy Body, 60 Sports Modes, Spo2, Lightweight, Stock Market Info, Calls and SMS Reply (Space Blue)</v>
      </c>
      <c r="F912" t="s">
        <v>2910</v>
      </c>
      <c r="G912" t="str">
        <f t="shared" si="58"/>
        <v>SmartWatches</v>
      </c>
      <c r="H912" s="7" t="str">
        <f t="array" aca="1" ref="H912" ca="1">_xlfn.TEXTJOIN("", TRUE, IF((ROW(INDIRECT("1:" &amp; LEN(G912)))&gt;1) * (CODE(MID(G912, ROW(INDIRECT("1:" &amp; LEN(G912))), 1))&gt;=65) * (CODE(MID(G912, ROW(INDIRECT("1:" &amp; LEN(G912))), 1))&lt;=90), " " &amp; MID(G912, ROW(INDIRECT("1:" &amp; LEN(G912))), 1), MID(G912, ROW(INDIRECT("1:" &amp; LEN(G912))), 1)))</f>
        <v>Smart Watches</v>
      </c>
      <c r="I912" s="2">
        <v>2499</v>
      </c>
      <c r="J912" s="2">
        <v>5999</v>
      </c>
      <c r="K912" s="1">
        <v>0.57999999999999996</v>
      </c>
      <c r="L912">
        <v>4.0999999999999996</v>
      </c>
      <c r="M912" s="4">
        <v>38879</v>
      </c>
      <c r="N912" t="s">
        <v>7523</v>
      </c>
      <c r="O912" t="str">
        <f t="shared" si="59"/>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v>
      </c>
      <c r="P912" t="s">
        <v>4355</v>
      </c>
      <c r="Q912" t="s">
        <v>4356</v>
      </c>
      <c r="R912" t="s">
        <v>4357</v>
      </c>
      <c r="S912" t="s">
        <v>4358</v>
      </c>
      <c r="T912" t="s">
        <v>4359</v>
      </c>
      <c r="U912" t="s">
        <v>7524</v>
      </c>
      <c r="V912" t="s">
        <v>7525</v>
      </c>
    </row>
    <row r="913" spans="1:22" x14ac:dyDescent="0.25">
      <c r="A913" t="s">
        <v>7526</v>
      </c>
      <c r="B913" t="s">
        <v>7527</v>
      </c>
      <c r="C913" t="str">
        <f t="shared" si="56"/>
        <v>Zebronics Zeb-JUKEBAR 3900, 80W Multimedia soundbar with subwoofer Supporting Bluetooth, HDMI(ARC), Coaxial Input, AUX, USB and Remote Control (Black)</v>
      </c>
      <c r="D913" t="str" cm="1">
        <f t="array" ref="D913">PROPER(_xlfn.TEXTJOIN(" ", TRUE, INDEX(_xlfn.FILTERXML("&lt;t&gt;&lt;s&gt;" &amp; SUBSTITUTE(C913," ","&lt;/s&gt;&lt;s&gt;") &amp; "&lt;/s&gt;&lt;/t&gt;", "//s"), _xlfn.SEQUENCE(4))))</f>
        <v>Zebronics Zeb-Jukebar 3900, 80W</v>
      </c>
      <c r="E913" t="str">
        <f t="shared" si="57"/>
        <v>with subwoofer Supporting Bluetooth, HDMI(ARC), Coaxial Input, AUX, USB and Remote Control (Black)</v>
      </c>
      <c r="F913" t="s">
        <v>7528</v>
      </c>
      <c r="G913" t="str">
        <f t="shared" si="58"/>
        <v>SoundbarSpeakers</v>
      </c>
      <c r="H913" s="7" t="str">
        <f t="array" aca="1" ref="H913" ca="1">_xlfn.TEXTJOIN("", TRUE, IF((ROW(INDIRECT("1:" &amp; LEN(G913)))&gt;1) * (CODE(MID(G913, ROW(INDIRECT("1:" &amp; LEN(G913))), 1))&gt;=65) * (CODE(MID(G913, ROW(INDIRECT("1:" &amp; LEN(G913))), 1))&lt;=90), " " &amp; MID(G913, ROW(INDIRECT("1:" &amp; LEN(G913))), 1), MID(G913, ROW(INDIRECT("1:" &amp; LEN(G913))), 1)))</f>
        <v>Soundbar Speakers</v>
      </c>
      <c r="I913" s="2">
        <v>4999</v>
      </c>
      <c r="J913" s="2">
        <v>12499</v>
      </c>
      <c r="K913" s="1">
        <v>0.6</v>
      </c>
      <c r="L913">
        <v>4.2</v>
      </c>
      <c r="M913" s="4">
        <v>4541</v>
      </c>
      <c r="N913" t="s">
        <v>7529</v>
      </c>
      <c r="O913" t="str">
        <f t="shared" si="59"/>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v>
      </c>
      <c r="P913" t="s">
        <v>7530</v>
      </c>
      <c r="Q913" t="s">
        <v>7531</v>
      </c>
      <c r="R913" t="s">
        <v>7532</v>
      </c>
      <c r="S913" t="s">
        <v>7533</v>
      </c>
      <c r="T913" t="s">
        <v>7534</v>
      </c>
      <c r="U913" t="s">
        <v>7535</v>
      </c>
      <c r="V913" t="s">
        <v>7536</v>
      </c>
    </row>
    <row r="914" spans="1:22" x14ac:dyDescent="0.25">
      <c r="A914" t="s">
        <v>7537</v>
      </c>
      <c r="B914" t="s">
        <v>7538</v>
      </c>
      <c r="C914" t="str">
        <f t="shared" si="56"/>
        <v>boAt Bassheads 102 Wired in Ear Earphones with Mic (Mint Green)</v>
      </c>
      <c r="D914" t="str" cm="1">
        <f t="array" ref="D914">PROPER(_xlfn.TEXTJOIN(" ", TRUE, INDEX(_xlfn.FILTERXML("&lt;t&gt;&lt;s&gt;" &amp; SUBSTITUTE(C914," ","&lt;/s&gt;&lt;s&gt;") &amp; "&lt;/s&gt;&lt;/t&gt;", "//s"), _xlfn.SEQUENCE(4))))</f>
        <v>Boat Bassheads 102 Wired</v>
      </c>
      <c r="E914" t="str">
        <f t="shared" si="57"/>
        <v>Earphones with Mic (Mint Green)</v>
      </c>
      <c r="F914" t="s">
        <v>3025</v>
      </c>
      <c r="G914" t="str">
        <f t="shared" si="58"/>
        <v>In-Ear</v>
      </c>
      <c r="H914" s="7" t="str">
        <f t="array" aca="1" ref="H914" ca="1">_xlfn.TEXTJOIN("", TRUE, IF((ROW(INDIRECT("1:" &amp; LEN(G914)))&gt;1) * (CODE(MID(G914, ROW(INDIRECT("1:" &amp; LEN(G914))), 1))&gt;=65) * (CODE(MID(G914, ROW(INDIRECT("1:" &amp; LEN(G914))), 1))&lt;=90), " " &amp; MID(G914, ROW(INDIRECT("1:" &amp; LEN(G914))), 1), MID(G914, ROW(INDIRECT("1:" &amp; LEN(G914))), 1)))</f>
        <v>In- Ear</v>
      </c>
      <c r="I914">
        <v>399</v>
      </c>
      <c r="J914" s="2">
        <v>1290</v>
      </c>
      <c r="K914" s="1">
        <v>0.69</v>
      </c>
      <c r="L914">
        <v>4.2</v>
      </c>
      <c r="M914" s="4">
        <v>76042</v>
      </c>
      <c r="N914" t="s">
        <v>7539</v>
      </c>
      <c r="O914" t="str">
        <f t="shared" si="59"/>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v>
      </c>
      <c r="P914" t="s">
        <v>7540</v>
      </c>
      <c r="Q914" t="s">
        <v>7541</v>
      </c>
      <c r="R914" t="s">
        <v>7542</v>
      </c>
      <c r="S914" t="s">
        <v>7543</v>
      </c>
      <c r="T914" t="s">
        <v>7544</v>
      </c>
      <c r="U914" t="s">
        <v>7545</v>
      </c>
      <c r="V914" t="s">
        <v>7546</v>
      </c>
    </row>
    <row r="915" spans="1:22" x14ac:dyDescent="0.25">
      <c r="A915" t="s">
        <v>7547</v>
      </c>
      <c r="B915" t="s">
        <v>7548</v>
      </c>
      <c r="C915" t="str">
        <f t="shared" si="56"/>
        <v>Duracell CR2016 3V Lithium Coin Battery, 5 pcs, 2016 Coin Button Cell Battery, DL2016</v>
      </c>
      <c r="D915" t="str" cm="1">
        <f t="array" ref="D915">PROPER(_xlfn.TEXTJOIN(" ", TRUE, INDEX(_xlfn.FILTERXML("&lt;t&gt;&lt;s&gt;" &amp; SUBSTITUTE(C915," ","&lt;/s&gt;&lt;s&gt;") &amp; "&lt;/s&gt;&lt;/t&gt;", "//s"), _xlfn.SEQUENCE(4))))</f>
        <v>Duracell Cr2016 3V Lithium</v>
      </c>
      <c r="E915" t="str">
        <f t="shared" si="57"/>
        <v>5 pcs, 2016 Coin Button Cell Battery, DL2016</v>
      </c>
      <c r="F915" t="s">
        <v>5462</v>
      </c>
      <c r="G915" t="str">
        <f t="shared" si="58"/>
        <v>GeneralPurposeBatteries&amp;BatteryChargers</v>
      </c>
      <c r="H915" s="7" t="str">
        <f t="array" aca="1" ref="H915" ca="1">_xlfn.TEXTJOIN("", TRUE, IF((ROW(INDIRECT("1:" &amp; LEN(G915)))&gt;1) * (CODE(MID(G915, ROW(INDIRECT("1:" &amp; LEN(G915))), 1))&gt;=65) * (CODE(MID(G915, ROW(INDIRECT("1:" &amp; LEN(G915))), 1))&lt;=90), " " &amp; MID(G915, ROW(INDIRECT("1:" &amp; LEN(G915))), 1), MID(G915, ROW(INDIRECT("1:" &amp; LEN(G915))), 1)))</f>
        <v>General Purpose Batteries&amp; Battery Chargers</v>
      </c>
      <c r="I915">
        <v>116</v>
      </c>
      <c r="J915">
        <v>200</v>
      </c>
      <c r="K915" s="1">
        <v>0.42</v>
      </c>
      <c r="L915">
        <v>4.3</v>
      </c>
      <c r="M915" s="4">
        <v>485</v>
      </c>
      <c r="N915" t="s">
        <v>7549</v>
      </c>
      <c r="O915" t="str">
        <f t="shared" si="59"/>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v>
      </c>
      <c r="P915" t="s">
        <v>7550</v>
      </c>
      <c r="Q915" t="s">
        <v>7551</v>
      </c>
      <c r="R915" t="s">
        <v>7552</v>
      </c>
      <c r="S915" t="s">
        <v>7553</v>
      </c>
      <c r="T915" t="s">
        <v>7554</v>
      </c>
      <c r="U915" t="s">
        <v>7555</v>
      </c>
      <c r="V915" t="s">
        <v>7556</v>
      </c>
    </row>
    <row r="916" spans="1:22" x14ac:dyDescent="0.25">
      <c r="A916" t="s">
        <v>7557</v>
      </c>
      <c r="B916" t="s">
        <v>7558</v>
      </c>
      <c r="C916" t="str">
        <f t="shared" si="56"/>
        <v>MI 360¬∞ Home Security Wireless Camera 2K Pro with Bluetooth Gateway BLE 4.2 l Dual Band Wi-fi Connection l 3 Million 1296p| Full Color in Low-Light | AI Human Detection, White</v>
      </c>
      <c r="D916" t="str" cm="1">
        <f t="array" ref="D916">PROPER(_xlfn.TEXTJOIN(" ", TRUE, INDEX(_xlfn.FILTERXML("&lt;t&gt;&lt;s&gt;" &amp; SUBSTITUTE(C916," ","&lt;/s&gt;&lt;s&gt;") &amp; "&lt;/s&gt;&lt;/t&gt;", "//s"), _xlfn.SEQUENCE(4))))</f>
        <v>Mi 360¬∞ Home Security</v>
      </c>
      <c r="E916" t="str">
        <f t="shared" si="57"/>
        <v>2K Pro with Bluetooth Gateway BLE 4.2 l Dual Band Wi-fi Connection l 3 Million 1296p| Full Color in Low-Light | AI Human Detection, White</v>
      </c>
      <c r="F916" t="s">
        <v>5833</v>
      </c>
      <c r="G916" t="str">
        <f t="shared" si="58"/>
        <v>DomeCameras</v>
      </c>
      <c r="H916" s="7" t="str">
        <f t="array" aca="1" ref="H916" ca="1">_xlfn.TEXTJOIN("", TRUE, IF((ROW(INDIRECT("1:" &amp; LEN(G916)))&gt;1) * (CODE(MID(G916, ROW(INDIRECT("1:" &amp; LEN(G916))), 1))&gt;=65) * (CODE(MID(G916, ROW(INDIRECT("1:" &amp; LEN(G916))), 1))&lt;=90), " " &amp; MID(G916, ROW(INDIRECT("1:" &amp; LEN(G916))), 1), MID(G916, ROW(INDIRECT("1:" &amp; LEN(G916))), 1)))</f>
        <v>Dome Cameras</v>
      </c>
      <c r="I916" s="2">
        <v>4499</v>
      </c>
      <c r="J916" s="2">
        <v>5999</v>
      </c>
      <c r="K916" s="1">
        <v>0.25</v>
      </c>
      <c r="L916">
        <v>4.3</v>
      </c>
      <c r="M916" s="4">
        <v>44696</v>
      </c>
      <c r="N916" t="s">
        <v>7559</v>
      </c>
      <c r="O916" t="str">
        <f t="shared" si="59"/>
        <v>2K Resolution Image Quality|Dual Band Wifi|Physical Lens Shield|Included Components: Mi 360¬∞ Home Security Camera 2K Pro, User Manual, Power Cable, Standard Adapter, Wall Mounting Acce</v>
      </c>
      <c r="P916" t="s">
        <v>7560</v>
      </c>
      <c r="Q916" t="s">
        <v>7561</v>
      </c>
      <c r="R916" t="s">
        <v>7562</v>
      </c>
      <c r="S916" t="s">
        <v>7563</v>
      </c>
      <c r="T916" t="s">
        <v>7564</v>
      </c>
      <c r="U916" t="s">
        <v>7565</v>
      </c>
      <c r="V916" t="s">
        <v>7566</v>
      </c>
    </row>
    <row r="917" spans="1:22" x14ac:dyDescent="0.25">
      <c r="A917" t="s">
        <v>7567</v>
      </c>
      <c r="B917" t="s">
        <v>7568</v>
      </c>
      <c r="C917" t="str">
        <f t="shared" si="56"/>
        <v>ZEBRONICS Zeb-100HB 4 Ports USB Hub for Laptop, PC Computers, Plug and Play, Backward Compatible - Black</v>
      </c>
      <c r="D917" t="str" cm="1">
        <f t="array" ref="D917">PROPER(_xlfn.TEXTJOIN(" ", TRUE, INDEX(_xlfn.FILTERXML("&lt;t&gt;&lt;s&gt;" &amp; SUBSTITUTE(C917," ","&lt;/s&gt;&lt;s&gt;") &amp; "&lt;/s&gt;&lt;/t&gt;", "//s"), _xlfn.SEQUENCE(4))))</f>
        <v>Zebronics Zeb-100Hb 4 Ports</v>
      </c>
      <c r="E917" t="str">
        <f t="shared" si="57"/>
        <v>for Laptop, PC Computers, Plug and Play, Backward Compatible - Black</v>
      </c>
      <c r="F917" t="s">
        <v>6030</v>
      </c>
      <c r="G917" t="str">
        <f t="shared" si="58"/>
        <v>USBHubs</v>
      </c>
      <c r="H917" s="7" t="str">
        <f t="array" aca="1" ref="H917" ca="1">_xlfn.TEXTJOIN("", TRUE, IF((ROW(INDIRECT("1:" &amp; LEN(G917)))&gt;1) * (CODE(MID(G917, ROW(INDIRECT("1:" &amp; LEN(G917))), 1))&gt;=65) * (CODE(MID(G917, ROW(INDIRECT("1:" &amp; LEN(G917))), 1))&lt;=90), " " &amp; MID(G917, ROW(INDIRECT("1:" &amp; LEN(G917))), 1), MID(G917, ROW(INDIRECT("1:" &amp; LEN(G917))), 1)))</f>
        <v>U S B Hubs</v>
      </c>
      <c r="I917">
        <v>330</v>
      </c>
      <c r="J917">
        <v>499</v>
      </c>
      <c r="K917" s="1">
        <v>0.34</v>
      </c>
      <c r="L917">
        <v>3.7</v>
      </c>
      <c r="M917" s="4">
        <v>8566</v>
      </c>
      <c r="N917" t="s">
        <v>7569</v>
      </c>
      <c r="O917" t="str">
        <f t="shared" si="59"/>
        <v>Zeb-100Hb Is A Compact Usb Hub.|It Has 4 Ports And Comes With An Overall Glossy Finish.|Cable Length 1.62 Meter|Backward Compatible|Available In Black Color|Country Of Origin: China|Display Size: 3.0 Centimeters</v>
      </c>
      <c r="P917" t="s">
        <v>7570</v>
      </c>
      <c r="Q917" t="s">
        <v>7571</v>
      </c>
      <c r="R917" t="s">
        <v>7572</v>
      </c>
      <c r="S917" t="s">
        <v>7573</v>
      </c>
      <c r="T917" t="s">
        <v>7574</v>
      </c>
      <c r="U917" t="s">
        <v>7575</v>
      </c>
      <c r="V917" t="s">
        <v>7576</v>
      </c>
    </row>
    <row r="918" spans="1:22" x14ac:dyDescent="0.25">
      <c r="A918" t="s">
        <v>7577</v>
      </c>
      <c r="B918" t="s">
        <v>7578</v>
      </c>
      <c r="C918" t="str">
        <f t="shared" si="56"/>
        <v>Boult Audio Bass Buds Q2 Lightweight Stereo Wired Over Ear Headphones Set with Mic with Deep Bass, Comfortable Ear Cushions, and Long Cord (Black)</v>
      </c>
      <c r="D918" t="str" cm="1">
        <f t="array" ref="D918">PROPER(_xlfn.TEXTJOIN(" ", TRUE, INDEX(_xlfn.FILTERXML("&lt;t&gt;&lt;s&gt;" &amp; SUBSTITUTE(C918," ","&lt;/s&gt;&lt;s&gt;") &amp; "&lt;/s&gt;&lt;/t&gt;", "//s"), _xlfn.SEQUENCE(4))))</f>
        <v>Boult Audio Bass Buds</v>
      </c>
      <c r="E918" t="str">
        <f t="shared" si="57"/>
        <v>Stereo Wired Over Ear Headphones Set with Mic with Deep Bass, Comfortable Ear Cushions, and Long Cord (Black)</v>
      </c>
      <c r="F918" t="s">
        <v>5385</v>
      </c>
      <c r="G918" t="str">
        <f t="shared" si="58"/>
        <v>Over-Ear</v>
      </c>
      <c r="H918" s="7" t="str">
        <f t="array" aca="1" ref="H918" ca="1">_xlfn.TEXTJOIN("", TRUE, IF((ROW(INDIRECT("1:" &amp; LEN(G918)))&gt;1) * (CODE(MID(G918, ROW(INDIRECT("1:" &amp; LEN(G918))), 1))&gt;=65) * (CODE(MID(G918, ROW(INDIRECT("1:" &amp; LEN(G918))), 1))&lt;=90), " " &amp; MID(G918, ROW(INDIRECT("1:" &amp; LEN(G918))), 1), MID(G918, ROW(INDIRECT("1:" &amp; LEN(G918))), 1)))</f>
        <v>Over- Ear</v>
      </c>
      <c r="I918">
        <v>649</v>
      </c>
      <c r="J918" s="2">
        <v>2499</v>
      </c>
      <c r="K918" s="1">
        <v>0.74</v>
      </c>
      <c r="L918">
        <v>3.9</v>
      </c>
      <c r="M918" s="4">
        <v>13049</v>
      </c>
      <c r="N918" t="s">
        <v>7579</v>
      </c>
      <c r="O918" t="str">
        <f t="shared" si="59"/>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v>
      </c>
      <c r="P918" t="s">
        <v>7580</v>
      </c>
      <c r="Q918" t="s">
        <v>7581</v>
      </c>
      <c r="R918" t="s">
        <v>7582</v>
      </c>
      <c r="S918" t="s">
        <v>7583</v>
      </c>
      <c r="T918" t="s">
        <v>12950</v>
      </c>
      <c r="U918" t="s">
        <v>7584</v>
      </c>
      <c r="V918" t="s">
        <v>7585</v>
      </c>
    </row>
    <row r="919" spans="1:22" x14ac:dyDescent="0.25">
      <c r="A919" t="s">
        <v>7586</v>
      </c>
      <c r="B919" t="s">
        <v>7587</v>
      </c>
      <c r="C919" t="str">
        <f t="shared" si="56"/>
        <v>ESR Screen Protector Compatible with iPad Pro 11 Inch (2022 2021 2020 2018) and iPad Air 5 4 (2022 2020, 10.9 Inch), Tempered-Glass Film with Alignment Frame, Scratch Resistant, HD Clarity, 2 Pack</v>
      </c>
      <c r="D919" t="str" cm="1">
        <f t="array" ref="D919">PROPER(_xlfn.TEXTJOIN(" ", TRUE, INDEX(_xlfn.FILTERXML("&lt;t&gt;&lt;s&gt;" &amp; SUBSTITUTE(C919," ","&lt;/s&gt;&lt;s&gt;") &amp; "&lt;/s&gt;&lt;/t&gt;", "//s"), _xlfn.SEQUENCE(4))))</f>
        <v>Esr Screen Protector Compatible</v>
      </c>
      <c r="E919" t="str">
        <f t="shared" si="57"/>
        <v>Pro 11 Inch (2022 2021 2020 2018) and iPad Air 5 4 (2022 2020, 10.9 Inch), Tempered-Glass Film with Alignment Frame, Scratch Resistant, HD Clarity, 2 Pack</v>
      </c>
      <c r="F919" t="s">
        <v>5925</v>
      </c>
      <c r="G919" t="str">
        <f t="shared" si="58"/>
        <v>ScreenProtectors</v>
      </c>
      <c r="H919" s="7" t="str">
        <f t="array" aca="1" ref="H919" ca="1">_xlfn.TEXTJOIN("", TRUE, IF((ROW(INDIRECT("1:" &amp; LEN(G919)))&gt;1) * (CODE(MID(G919, ROW(INDIRECT("1:" &amp; LEN(G919))), 1))&gt;=65) * (CODE(MID(G919, ROW(INDIRECT("1:" &amp; LEN(G919))), 1))&lt;=90), " " &amp; MID(G919, ROW(INDIRECT("1:" &amp; LEN(G919))), 1), MID(G919, ROW(INDIRECT("1:" &amp; LEN(G919))), 1)))</f>
        <v>Screen Protectors</v>
      </c>
      <c r="I919" s="2">
        <v>1234</v>
      </c>
      <c r="J919" s="2">
        <v>1599</v>
      </c>
      <c r="K919" s="1">
        <v>0.23</v>
      </c>
      <c r="L919">
        <v>4.5</v>
      </c>
      <c r="M919" s="4">
        <v>16680</v>
      </c>
      <c r="N919" t="s">
        <v>7588</v>
      </c>
      <c r="O919" t="str">
        <f t="shared" si="59"/>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v>
      </c>
      <c r="P919" t="s">
        <v>7589</v>
      </c>
      <c r="Q919" t="s">
        <v>7590</v>
      </c>
      <c r="R919" t="s">
        <v>7591</v>
      </c>
      <c r="S919" t="s">
        <v>7592</v>
      </c>
      <c r="T919" t="s">
        <v>7593</v>
      </c>
      <c r="U919" t="s">
        <v>7594</v>
      </c>
      <c r="V919" t="s">
        <v>7595</v>
      </c>
    </row>
    <row r="920" spans="1:22" x14ac:dyDescent="0.25">
      <c r="A920" t="s">
        <v>4362</v>
      </c>
      <c r="B920" t="s">
        <v>4363</v>
      </c>
      <c r="C920" t="str">
        <f t="shared" si="56"/>
        <v>boAt Rockerz 400 Bluetooth On Ear Headphones With Mic With Upto 8 Hours Playback and Soft Padded Ear Cushions(Grey Green)</v>
      </c>
      <c r="D920" t="str" cm="1">
        <f t="array" ref="D920">PROPER(_xlfn.TEXTJOIN(" ", TRUE, INDEX(_xlfn.FILTERXML("&lt;t&gt;&lt;s&gt;" &amp; SUBSTITUTE(C920," ","&lt;/s&gt;&lt;s&gt;") &amp; "&lt;/s&gt;&lt;/t&gt;", "//s"), _xlfn.SEQUENCE(4))))</f>
        <v>Boat Rockerz 400 Bluetooth</v>
      </c>
      <c r="E920" t="str">
        <f t="shared" si="57"/>
        <v>Headphones With Mic With Upto 8 Hours Playback and Soft Padded Ear Cushions(Grey Green)</v>
      </c>
      <c r="F920" t="s">
        <v>4364</v>
      </c>
      <c r="G920" t="str">
        <f t="shared" si="58"/>
        <v>On-Ear</v>
      </c>
      <c r="H920" s="7" t="str">
        <f t="array" aca="1" ref="H920" ca="1">_xlfn.TEXTJOIN("", TRUE, IF((ROW(INDIRECT("1:" &amp; LEN(G920)))&gt;1) * (CODE(MID(G920, ROW(INDIRECT("1:" &amp; LEN(G920))), 1))&gt;=65) * (CODE(MID(G920, ROW(INDIRECT("1:" &amp; LEN(G920))), 1))&lt;=90), " " &amp; MID(G920, ROW(INDIRECT("1:" &amp; LEN(G920))), 1), MID(G920, ROW(INDIRECT("1:" &amp; LEN(G920))), 1)))</f>
        <v>On- Ear</v>
      </c>
      <c r="I920" s="2">
        <v>1399</v>
      </c>
      <c r="J920" s="2">
        <v>2990</v>
      </c>
      <c r="K920" s="1">
        <v>0.53</v>
      </c>
      <c r="L920">
        <v>4.0999999999999996</v>
      </c>
      <c r="M920" s="4">
        <v>97174</v>
      </c>
      <c r="N920" t="s">
        <v>4365</v>
      </c>
      <c r="O920" t="str">
        <f t="shared" si="59"/>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v>
      </c>
      <c r="P920" t="s">
        <v>4366</v>
      </c>
      <c r="Q920" t="s">
        <v>4367</v>
      </c>
      <c r="R920" t="s">
        <v>4368</v>
      </c>
      <c r="S920" t="s">
        <v>4369</v>
      </c>
      <c r="T920" t="s">
        <v>4370</v>
      </c>
      <c r="U920" t="s">
        <v>7596</v>
      </c>
      <c r="V920" t="s">
        <v>7597</v>
      </c>
    </row>
    <row r="921" spans="1:22" x14ac:dyDescent="0.25">
      <c r="A921" t="s">
        <v>7598</v>
      </c>
      <c r="B921" t="s">
        <v>7599</v>
      </c>
      <c r="C921" t="str">
        <f t="shared" si="56"/>
        <v>Parker Vector Standard Chrome Trim Ball Pen (Ink - Black)</v>
      </c>
      <c r="D921" t="str" cm="1">
        <f t="array" ref="D921">PROPER(_xlfn.TEXTJOIN(" ", TRUE, INDEX(_xlfn.FILTERXML("&lt;t&gt;&lt;s&gt;" &amp; SUBSTITUTE(C921," ","&lt;/s&gt;&lt;s&gt;") &amp; "&lt;/s&gt;&lt;/t&gt;", "//s"), _xlfn.SEQUENCE(4))))</f>
        <v>Parker Vector Standard Chrome</v>
      </c>
      <c r="E921" t="str">
        <f t="shared" si="57"/>
        <v>Pen (Ink - Black)</v>
      </c>
      <c r="F921" t="s">
        <v>7008</v>
      </c>
      <c r="G921" t="str">
        <f t="shared" si="58"/>
        <v>StickBallpointPens</v>
      </c>
      <c r="H921" s="7" t="str">
        <f t="array" aca="1" ref="H921" ca="1">_xlfn.TEXTJOIN("", TRUE, IF((ROW(INDIRECT("1:" &amp; LEN(G921)))&gt;1) * (CODE(MID(G921, ROW(INDIRECT("1:" &amp; LEN(G921))), 1))&gt;=65) * (CODE(MID(G921, ROW(INDIRECT("1:" &amp; LEN(G921))), 1))&lt;=90), " " &amp; MID(G921, ROW(INDIRECT("1:" &amp; LEN(G921))), 1), MID(G921, ROW(INDIRECT("1:" &amp; LEN(G921))), 1)))</f>
        <v>Stick Ballpoint Pens</v>
      </c>
      <c r="I921">
        <v>272</v>
      </c>
      <c r="J921">
        <v>320</v>
      </c>
      <c r="K921" s="1">
        <v>0.15</v>
      </c>
      <c r="L921">
        <v>4</v>
      </c>
      <c r="M921" s="4">
        <v>3686</v>
      </c>
      <c r="N921" t="s">
        <v>7600</v>
      </c>
      <c r="O921" t="str">
        <f t="shared" si="59"/>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v>
      </c>
      <c r="P921" t="s">
        <v>7601</v>
      </c>
      <c r="Q921" t="s">
        <v>7602</v>
      </c>
      <c r="R921" t="s">
        <v>7603</v>
      </c>
      <c r="S921" t="s">
        <v>7604</v>
      </c>
      <c r="T921" t="s">
        <v>7605</v>
      </c>
      <c r="U921" t="s">
        <v>7606</v>
      </c>
      <c r="V921" t="s">
        <v>7607</v>
      </c>
    </row>
    <row r="922" spans="1:22" x14ac:dyDescent="0.25">
      <c r="A922" t="s">
        <v>7608</v>
      </c>
      <c r="B922" t="s">
        <v>7609</v>
      </c>
      <c r="C922" t="str">
        <f t="shared" si="56"/>
        <v>Silicone Rubber Earbuds Tips, Eartips, Earpads, Earplugs, for Replacement in Earphones and Bluetooth Medium Size (10 Pcs Black)</v>
      </c>
      <c r="D922" t="str" cm="1">
        <f t="array" ref="D922">PROPER(_xlfn.TEXTJOIN(" ", TRUE, INDEX(_xlfn.FILTERXML("&lt;t&gt;&lt;s&gt;" &amp; SUBSTITUTE(C922," ","&lt;/s&gt;&lt;s&gt;") &amp; "&lt;/s&gt;&lt;/t&gt;", "//s"), _xlfn.SEQUENCE(4))))</f>
        <v>Silicone Rubber Earbuds Tips,</v>
      </c>
      <c r="E922" t="str">
        <f t="shared" si="57"/>
        <v>Earplugs, for Replacement in Earphones and Bluetooth Medium Size (10 Pcs Black)</v>
      </c>
      <c r="F922" t="s">
        <v>7610</v>
      </c>
      <c r="G922" t="str">
        <f t="shared" si="58"/>
        <v>Earpads</v>
      </c>
      <c r="H922" s="7" t="str">
        <f t="array" aca="1" ref="H922" ca="1">_xlfn.TEXTJOIN("", TRUE, IF((ROW(INDIRECT("1:" &amp; LEN(G922)))&gt;1) * (CODE(MID(G922, ROW(INDIRECT("1:" &amp; LEN(G922))), 1))&gt;=65) * (CODE(MID(G922, ROW(INDIRECT("1:" &amp; LEN(G922))), 1))&lt;=90), " " &amp; MID(G922, ROW(INDIRECT("1:" &amp; LEN(G922))), 1), MID(G922, ROW(INDIRECT("1:" &amp; LEN(G922))), 1)))</f>
        <v>Earpads</v>
      </c>
      <c r="I922">
        <v>99</v>
      </c>
      <c r="J922">
        <v>999</v>
      </c>
      <c r="K922" s="1">
        <v>0.9</v>
      </c>
      <c r="L922">
        <v>3.8</v>
      </c>
      <c r="M922" s="4">
        <v>594</v>
      </c>
      <c r="N922" t="s">
        <v>7611</v>
      </c>
      <c r="O922" t="str">
        <f t="shared" si="59"/>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v>
      </c>
      <c r="P922" t="s">
        <v>7612</v>
      </c>
      <c r="Q922" t="s">
        <v>7613</v>
      </c>
      <c r="R922" t="s">
        <v>7614</v>
      </c>
      <c r="S922" t="s">
        <v>7615</v>
      </c>
      <c r="T922" t="s">
        <v>7616</v>
      </c>
      <c r="U922" t="s">
        <v>7617</v>
      </c>
      <c r="V922" t="s">
        <v>7618</v>
      </c>
    </row>
    <row r="923" spans="1:22" x14ac:dyDescent="0.25">
      <c r="A923" t="s">
        <v>7619</v>
      </c>
      <c r="B923" t="s">
        <v>7620</v>
      </c>
      <c r="C923" t="str">
        <f t="shared" si="56"/>
        <v>Canon PIXMA MG2577s All-in-One Inkjet Colour Printer with 1 Additional Colour Cartridge</v>
      </c>
      <c r="D923" t="str" cm="1">
        <f t="array" ref="D923">PROPER(_xlfn.TEXTJOIN(" ", TRUE, INDEX(_xlfn.FILTERXML("&lt;t&gt;&lt;s&gt;" &amp; SUBSTITUTE(C923," ","&lt;/s&gt;&lt;s&gt;") &amp; "&lt;/s&gt;&lt;/t&gt;", "//s"), _xlfn.SEQUENCE(4))))</f>
        <v>Canon Pixma Mg2577S All-In-One</v>
      </c>
      <c r="E923" t="str">
        <f t="shared" si="57"/>
        <v>Printer with 1 Additional Colour Cartridge</v>
      </c>
      <c r="F923" t="s">
        <v>7621</v>
      </c>
      <c r="G923" t="str">
        <f t="shared" si="58"/>
        <v>InkjetPrinters</v>
      </c>
      <c r="H923" s="7" t="str">
        <f t="array" aca="1" ref="H923" ca="1">_xlfn.TEXTJOIN("", TRUE, IF((ROW(INDIRECT("1:" &amp; LEN(G923)))&gt;1) * (CODE(MID(G923, ROW(INDIRECT("1:" &amp; LEN(G923))), 1))&gt;=65) * (CODE(MID(G923, ROW(INDIRECT("1:" &amp; LEN(G923))), 1))&lt;=90), " " &amp; MID(G923, ROW(INDIRECT("1:" &amp; LEN(G923))), 1), MID(G923, ROW(INDIRECT("1:" &amp; LEN(G923))), 1)))</f>
        <v>Inkjet Printers</v>
      </c>
      <c r="I923" s="2">
        <v>3498</v>
      </c>
      <c r="J923" s="2">
        <v>3875</v>
      </c>
      <c r="K923" s="1">
        <v>0.1</v>
      </c>
      <c r="L923">
        <v>3.4</v>
      </c>
      <c r="M923" s="4">
        <v>12185</v>
      </c>
      <c r="N923" t="s">
        <v>7622</v>
      </c>
      <c r="O923" t="str">
        <f t="shared" si="59"/>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v>
      </c>
      <c r="P923" t="s">
        <v>7623</v>
      </c>
      <c r="Q923" t="s">
        <v>7624</v>
      </c>
      <c r="R923" t="s">
        <v>7625</v>
      </c>
      <c r="S923" t="s">
        <v>7626</v>
      </c>
      <c r="T923" t="s">
        <v>7627</v>
      </c>
      <c r="U923" t="s">
        <v>7628</v>
      </c>
      <c r="V923" t="s">
        <v>7629</v>
      </c>
    </row>
    <row r="924" spans="1:22" x14ac:dyDescent="0.25">
      <c r="A924" t="s">
        <v>7630</v>
      </c>
      <c r="B924" t="s">
        <v>7631</v>
      </c>
      <c r="C924" t="str">
        <f t="shared" si="56"/>
        <v>Samsung 24-inch(60.46cm) FHD Monitor, IPS, 75 Hz, Bezel Less Design, AMD FreeSync, Flicker Free, HDMI, D-sub, (LF24T350FHWXXL, Dark Blue Gray)</v>
      </c>
      <c r="D924" t="str" cm="1">
        <f t="array" ref="D924">PROPER(_xlfn.TEXTJOIN(" ", TRUE, INDEX(_xlfn.FILTERXML("&lt;t&gt;&lt;s&gt;" &amp; SUBSTITUTE(C924," ","&lt;/s&gt;&lt;s&gt;") &amp; "&lt;/s&gt;&lt;/t&gt;", "//s"), _xlfn.SEQUENCE(4))))</f>
        <v>Samsung 24-Inch(60.46Cm) Fhd Monitor,</v>
      </c>
      <c r="E924" t="str">
        <f t="shared" si="57"/>
        <v>Hz, Bezel Less Design, AMD FreeSync, Flicker Free, HDMI, D-sub, (LF24T350FHWXXL, Dark Blue Gray)</v>
      </c>
      <c r="F924" t="s">
        <v>5747</v>
      </c>
      <c r="G924" t="str">
        <f t="shared" si="58"/>
        <v>Monitors</v>
      </c>
      <c r="H924" s="7" t="str">
        <f t="array" aca="1" ref="H924" ca="1">_xlfn.TEXTJOIN("", TRUE, IF((ROW(INDIRECT("1:" &amp; LEN(G924)))&gt;1) * (CODE(MID(G924, ROW(INDIRECT("1:" &amp; LEN(G924))), 1))&gt;=65) * (CODE(MID(G924, ROW(INDIRECT("1:" &amp; LEN(G924))), 1))&lt;=90), " " &amp; MID(G924, ROW(INDIRECT("1:" &amp; LEN(G924))), 1), MID(G924, ROW(INDIRECT("1:" &amp; LEN(G924))), 1)))</f>
        <v>Monitors</v>
      </c>
      <c r="I924" s="2">
        <v>10099</v>
      </c>
      <c r="J924" s="2">
        <v>19110</v>
      </c>
      <c r="K924" s="1">
        <v>0.47</v>
      </c>
      <c r="L924">
        <v>4.3</v>
      </c>
      <c r="M924" s="4">
        <v>2623</v>
      </c>
      <c r="N924" t="s">
        <v>7632</v>
      </c>
      <c r="O924" t="str">
        <f t="shared" si="59"/>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v>
      </c>
      <c r="P924" t="s">
        <v>7633</v>
      </c>
      <c r="Q924" t="s">
        <v>7634</v>
      </c>
      <c r="R924" t="s">
        <v>7635</v>
      </c>
      <c r="S924" t="s">
        <v>7636</v>
      </c>
      <c r="T924" t="s">
        <v>7637</v>
      </c>
      <c r="U924" t="s">
        <v>7638</v>
      </c>
      <c r="V924" t="s">
        <v>7639</v>
      </c>
    </row>
    <row r="925" spans="1:22" x14ac:dyDescent="0.25">
      <c r="A925" t="s">
        <v>7640</v>
      </c>
      <c r="B925" t="s">
        <v>7641</v>
      </c>
      <c r="C925" t="str">
        <f t="shared" si="56"/>
        <v>AirCase Protective Laptop Bag Sleeve fits Upto 14.1" Laptop MacBook, Wrinkle Free, Padded, Waterproof Light Neoprene case Cover Pouch, for Men and Women, Black- 6 Months Warranty</v>
      </c>
      <c r="D925" t="str" cm="1">
        <f t="array" ref="D925">PROPER(_xlfn.TEXTJOIN(" ", TRUE, INDEX(_xlfn.FILTERXML("&lt;t&gt;&lt;s&gt;" &amp; SUBSTITUTE(C925," ","&lt;/s&gt;&lt;s&gt;") &amp; "&lt;/s&gt;&lt;/t&gt;", "//s"), _xlfn.SEQUENCE(4))))</f>
        <v>Aircase Protective Laptop Bag</v>
      </c>
      <c r="E925" t="str">
        <f t="shared" si="57"/>
        <v>Upto 14.1" Laptop MacBook, Wrinkle Free, Padded, Waterproof Light Neoprene case Cover Pouch, for Men and Women, Black- 6 Months Warranty</v>
      </c>
      <c r="F925" t="s">
        <v>6126</v>
      </c>
      <c r="G925" t="str">
        <f t="shared" si="58"/>
        <v>LaptopSleeves&amp;Slipcases</v>
      </c>
      <c r="H925" s="7" t="str">
        <f t="array" aca="1" ref="H925" ca="1">_xlfn.TEXTJOIN("", TRUE, IF((ROW(INDIRECT("1:" &amp; LEN(G925)))&gt;1) * (CODE(MID(G925, ROW(INDIRECT("1:" &amp; LEN(G925))), 1))&gt;=65) * (CODE(MID(G925, ROW(INDIRECT("1:" &amp; LEN(G925))), 1))&lt;=90), " " &amp; MID(G925, ROW(INDIRECT("1:" &amp; LEN(G925))), 1), MID(G925, ROW(INDIRECT("1:" &amp; LEN(G925))), 1)))</f>
        <v>Laptop Sleeves&amp; Slipcases</v>
      </c>
      <c r="I925">
        <v>449</v>
      </c>
      <c r="J925">
        <v>999</v>
      </c>
      <c r="K925" s="1">
        <v>0.55000000000000004</v>
      </c>
      <c r="L925">
        <v>4.3</v>
      </c>
      <c r="M925" s="4">
        <v>9701</v>
      </c>
      <c r="N925" t="s">
        <v>7642</v>
      </c>
      <c r="O925" t="str">
        <f t="shared" si="59"/>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v>
      </c>
      <c r="P925" t="s">
        <v>7643</v>
      </c>
      <c r="Q925" t="s">
        <v>7644</v>
      </c>
      <c r="R925" t="s">
        <v>7645</v>
      </c>
      <c r="S925" t="s">
        <v>7646</v>
      </c>
      <c r="T925" t="s">
        <v>7647</v>
      </c>
      <c r="U925" t="s">
        <v>7648</v>
      </c>
      <c r="V925" t="s">
        <v>7649</v>
      </c>
    </row>
    <row r="926" spans="1:22" x14ac:dyDescent="0.25">
      <c r="A926" t="s">
        <v>7650</v>
      </c>
      <c r="B926" t="s">
        <v>7651</v>
      </c>
      <c r="C926" t="str">
        <f t="shared" si="56"/>
        <v>Faber-Castell Connector Pen Set - Pack of 25 (Assorted)</v>
      </c>
      <c r="D926" t="str" cm="1">
        <f t="array" ref="D926">PROPER(_xlfn.TEXTJOIN(" ", TRUE, INDEX(_xlfn.FILTERXML("&lt;t&gt;&lt;s&gt;" &amp; SUBSTITUTE(C926," ","&lt;/s&gt;&lt;s&gt;") &amp; "&lt;/s&gt;&lt;/t&gt;", "//s"), _xlfn.SEQUENCE(4))))</f>
        <v>Faber-Castell Connector Pen Set</v>
      </c>
      <c r="E926" t="str">
        <f t="shared" si="57"/>
        <v>of 25 (Assorted)</v>
      </c>
      <c r="F926" t="s">
        <v>7652</v>
      </c>
      <c r="G926" t="str">
        <f t="shared" si="58"/>
        <v>ColouringPens&amp;Markers</v>
      </c>
      <c r="H926" s="7" t="str">
        <f t="array" aca="1" ref="H926" ca="1">_xlfn.TEXTJOIN("", TRUE, IF((ROW(INDIRECT("1:" &amp; LEN(G926)))&gt;1) * (CODE(MID(G926, ROW(INDIRECT("1:" &amp; LEN(G926))), 1))&gt;=65) * (CODE(MID(G926, ROW(INDIRECT("1:" &amp; LEN(G926))), 1))&lt;=90), " " &amp; MID(G926, ROW(INDIRECT("1:" &amp; LEN(G926))), 1), MID(G926, ROW(INDIRECT("1:" &amp; LEN(G926))), 1)))</f>
        <v>Colouring Pens&amp; Markers</v>
      </c>
      <c r="I926">
        <v>150</v>
      </c>
      <c r="J926">
        <v>150</v>
      </c>
      <c r="K926" s="1">
        <v>0</v>
      </c>
      <c r="L926">
        <v>4.3</v>
      </c>
      <c r="M926" s="4">
        <v>15867</v>
      </c>
      <c r="N926" t="s">
        <v>7653</v>
      </c>
      <c r="O926" t="str">
        <f t="shared" si="59"/>
        <v>Simply Draw And Color Or Clip These Pens Together To Construct Interesting Models|Contains 40% More Ink And Lasts Longer|Child Safe-Food-Grade Ink</v>
      </c>
      <c r="P926" t="s">
        <v>7654</v>
      </c>
      <c r="Q926" t="s">
        <v>7655</v>
      </c>
      <c r="R926" t="s">
        <v>7656</v>
      </c>
      <c r="S926" t="s">
        <v>7657</v>
      </c>
      <c r="T926" t="s">
        <v>7658</v>
      </c>
      <c r="U926" t="s">
        <v>7659</v>
      </c>
      <c r="V926" t="s">
        <v>7660</v>
      </c>
    </row>
    <row r="927" spans="1:22" x14ac:dyDescent="0.25">
      <c r="A927" t="s">
        <v>543</v>
      </c>
      <c r="B927" t="s">
        <v>544</v>
      </c>
      <c r="C927" t="str">
        <f t="shared" si="56"/>
        <v>Wecool Unbreakable 3 in 1 Charging Cable with 3A Speed, Fast Charging Multi Purpose Cable 1.25 Mtr Long, Type C cable, Micro Usb Cable and Cable for iPhone, White</v>
      </c>
      <c r="D927" t="str" cm="1">
        <f t="array" ref="D927">PROPER(_xlfn.TEXTJOIN(" ", TRUE, INDEX(_xlfn.FILTERXML("&lt;t&gt;&lt;s&gt;" &amp; SUBSTITUTE(C927," ","&lt;/s&gt;&lt;s&gt;") &amp; "&lt;/s&gt;&lt;/t&gt;", "//s"), _xlfn.SEQUENCE(4))))</f>
        <v>Wecool Unbreakable 3 In</v>
      </c>
      <c r="E927" t="str">
        <f t="shared" si="57"/>
        <v>Cable with 3A Speed, Fast Charging Multi Purpose Cable 1.25 Mtr Long, Type C cable, Micro Usb Cable and Cable for iPhone, White</v>
      </c>
      <c r="F927" t="s">
        <v>17</v>
      </c>
      <c r="G927" t="str">
        <f t="shared" si="58"/>
        <v>USBCables</v>
      </c>
      <c r="H927" s="7" t="str">
        <f t="array" aca="1" ref="H927" ca="1">_xlfn.TEXTJOIN("", TRUE, IF((ROW(INDIRECT("1:" &amp; LEN(G927)))&gt;1) * (CODE(MID(G927, ROW(INDIRECT("1:" &amp; LEN(G927))), 1))&gt;=65) * (CODE(MID(G927, ROW(INDIRECT("1:" &amp; LEN(G927))), 1))&lt;=90), " " &amp; MID(G927, ROW(INDIRECT("1:" &amp; LEN(G927))), 1), MID(G927, ROW(INDIRECT("1:" &amp; LEN(G927))), 1)))</f>
        <v>U S B Cables</v>
      </c>
      <c r="I927">
        <v>348</v>
      </c>
      <c r="J927" s="2">
        <v>1499</v>
      </c>
      <c r="K927" s="1">
        <v>0.77</v>
      </c>
      <c r="L927">
        <v>4.2</v>
      </c>
      <c r="M927" s="4">
        <v>656</v>
      </c>
      <c r="N927" t="s">
        <v>545</v>
      </c>
      <c r="O927" t="str">
        <f t="shared" si="59"/>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v>
      </c>
      <c r="P927" t="s">
        <v>546</v>
      </c>
      <c r="Q927" t="s">
        <v>547</v>
      </c>
      <c r="R927" t="s">
        <v>548</v>
      </c>
      <c r="S927" t="s">
        <v>549</v>
      </c>
      <c r="T927" t="s">
        <v>550</v>
      </c>
      <c r="U927" t="s">
        <v>551</v>
      </c>
      <c r="V927" t="s">
        <v>7661</v>
      </c>
    </row>
    <row r="928" spans="1:22" x14ac:dyDescent="0.25">
      <c r="A928" t="s">
        <v>7662</v>
      </c>
      <c r="B928" t="s">
        <v>7663</v>
      </c>
      <c r="C928" t="str">
        <f t="shared" si="56"/>
        <v>Zinq UPS for Router, Mini UPS for 12V WiFi Router Broadband Modem with Upto 4 Hours Power Backup, Upto 2Amp, Works with Existing Adapter, Also Works with Set-top Box, Smart Camera, CCTV (Black)</v>
      </c>
      <c r="D928" t="str" cm="1">
        <f t="array" ref="D928">PROPER(_xlfn.TEXTJOIN(" ", TRUE, INDEX(_xlfn.FILTERXML("&lt;t&gt;&lt;s&gt;" &amp; SUBSTITUTE(C928," ","&lt;/s&gt;&lt;s&gt;") &amp; "&lt;/s&gt;&lt;/t&gt;", "//s"), _xlfn.SEQUENCE(4))))</f>
        <v>Zinq Ups For Router,</v>
      </c>
      <c r="E928" t="str">
        <f t="shared" si="57"/>
        <v>for 12V WiFi Router Broadband Modem with Upto 4 Hours Power Backup, Upto 2Amp, Works with Existing Adapter, Also Works with Set-top Box, Smart Camera, CCTV (Black)</v>
      </c>
      <c r="F928" t="s">
        <v>5374</v>
      </c>
      <c r="G928" t="str">
        <f t="shared" si="58"/>
        <v>Routers</v>
      </c>
      <c r="H928" s="7" t="str">
        <f t="array" aca="1" ref="H928" ca="1">_xlfn.TEXTJOIN("", TRUE, IF((ROW(INDIRECT("1:" &amp; LEN(G928)))&gt;1) * (CODE(MID(G928, ROW(INDIRECT("1:" &amp; LEN(G928))), 1))&gt;=65) * (CODE(MID(G928, ROW(INDIRECT("1:" &amp; LEN(G928))), 1))&lt;=90), " " &amp; MID(G928, ROW(INDIRECT("1:" &amp; LEN(G928))), 1), MID(G928, ROW(INDIRECT("1:" &amp; LEN(G928))), 1)))</f>
        <v>Routers</v>
      </c>
      <c r="I928" s="2">
        <v>1199</v>
      </c>
      <c r="J928" s="2">
        <v>2999</v>
      </c>
      <c r="K928" s="1">
        <v>0.6</v>
      </c>
      <c r="L928">
        <v>4.0999999999999996</v>
      </c>
      <c r="M928" s="4">
        <v>10725</v>
      </c>
      <c r="N928" t="s">
        <v>7664</v>
      </c>
      <c r="O928" t="str">
        <f t="shared" si="59"/>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Customerservice@Zinqtech.Com</v>
      </c>
      <c r="P928" t="s">
        <v>7665</v>
      </c>
      <c r="Q928" t="s">
        <v>7666</v>
      </c>
      <c r="R928" t="s">
        <v>7667</v>
      </c>
      <c r="S928" t="s">
        <v>7668</v>
      </c>
      <c r="T928" t="s">
        <v>12951</v>
      </c>
      <c r="U928" t="s">
        <v>7669</v>
      </c>
      <c r="V928" t="s">
        <v>7670</v>
      </c>
    </row>
    <row r="929" spans="1:22" x14ac:dyDescent="0.25">
      <c r="A929" t="s">
        <v>7671</v>
      </c>
      <c r="B929" t="s">
        <v>7672</v>
      </c>
      <c r="C929" t="str">
        <f t="shared" si="56"/>
        <v>SaleOn‚Ñ¢ Portable Storage Organizer Bag for Earphone USB Cable Power Bank Mobile Charger Digital Gadget Hard Disk, Water Resistance Material - Dark Grey</v>
      </c>
      <c r="D929" t="str" cm="1">
        <f t="array" ref="D929">PROPER(_xlfn.TEXTJOIN(" ", TRUE, INDEX(_xlfn.FILTERXML("&lt;t&gt;&lt;s&gt;" &amp; SUBSTITUTE(C929," ","&lt;/s&gt;&lt;s&gt;") &amp; "&lt;/s&gt;&lt;/t&gt;", "//s"), _xlfn.SEQUENCE(4))))</f>
        <v>Saleon‚Ñ¢ Portable Storage Organizer</v>
      </c>
      <c r="E929" t="str">
        <f t="shared" si="57"/>
        <v>Earphone USB Cable Power Bank Mobile Charger Digital Gadget Hard Disk, Water Resistance Material - Dark Grey</v>
      </c>
      <c r="F929" t="s">
        <v>5300</v>
      </c>
      <c r="G929" t="str">
        <f t="shared" si="58"/>
        <v>HardDiskBags</v>
      </c>
      <c r="H929" s="7" t="str">
        <f t="array" aca="1" ref="H929" ca="1">_xlfn.TEXTJOIN("", TRUE, IF((ROW(INDIRECT("1:" &amp; LEN(G929)))&gt;1) * (CODE(MID(G929, ROW(INDIRECT("1:" &amp; LEN(G929))), 1))&gt;=65) * (CODE(MID(G929, ROW(INDIRECT("1:" &amp; LEN(G929))), 1))&lt;=90), " " &amp; MID(G929, ROW(INDIRECT("1:" &amp; LEN(G929))), 1), MID(G929, ROW(INDIRECT("1:" &amp; LEN(G929))), 1)))</f>
        <v>Hard Disk Bags</v>
      </c>
      <c r="I929">
        <v>397</v>
      </c>
      <c r="J929">
        <v>899</v>
      </c>
      <c r="K929" s="1">
        <v>0.56000000000000005</v>
      </c>
      <c r="L929">
        <v>4</v>
      </c>
      <c r="M929" s="4">
        <v>3025</v>
      </c>
      <c r="N929" t="s">
        <v>7673</v>
      </c>
      <c r="O929" t="str">
        <f t="shared" si="59"/>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v>
      </c>
      <c r="P929" t="s">
        <v>7674</v>
      </c>
      <c r="Q929" t="s">
        <v>7675</v>
      </c>
      <c r="R929" t="s">
        <v>7676</v>
      </c>
      <c r="S929" t="s">
        <v>12952</v>
      </c>
      <c r="T929" t="s">
        <v>7677</v>
      </c>
      <c r="U929" t="s">
        <v>7678</v>
      </c>
      <c r="V929" t="s">
        <v>7679</v>
      </c>
    </row>
    <row r="930" spans="1:22" x14ac:dyDescent="0.25">
      <c r="A930" t="s">
        <v>553</v>
      </c>
      <c r="B930" t="s">
        <v>554</v>
      </c>
      <c r="C930" t="str">
        <f t="shared" si="56"/>
        <v>Portronics Konnect L 1.2Mtr, Fast Charging 3A Micro USB Cable with Charge and Sync Function (Grey)</v>
      </c>
      <c r="D930" t="str" cm="1">
        <f t="array" ref="D930">PROPER(_xlfn.TEXTJOIN(" ", TRUE, INDEX(_xlfn.FILTERXML("&lt;t&gt;&lt;s&gt;" &amp; SUBSTITUTE(C930," ","&lt;/s&gt;&lt;s&gt;") &amp; "&lt;/s&gt;&lt;/t&gt;", "//s"), _xlfn.SEQUENCE(4))))</f>
        <v>Portronics Konnect L 1.2Mtr,</v>
      </c>
      <c r="E930" t="str">
        <f t="shared" si="57"/>
        <v>3A Micro USB Cable with Charge and Sync Function (Grey)</v>
      </c>
      <c r="F930" t="s">
        <v>17</v>
      </c>
      <c r="G930" t="str">
        <f t="shared" si="58"/>
        <v>USBCables</v>
      </c>
      <c r="H930" s="7" t="str">
        <f t="array" aca="1" ref="H930" ca="1">_xlfn.TEXTJOIN("", TRUE, IF((ROW(INDIRECT("1:" &amp; LEN(G930)))&gt;1) * (CODE(MID(G930, ROW(INDIRECT("1:" &amp; LEN(G930))), 1))&gt;=65) * (CODE(MID(G930, ROW(INDIRECT("1:" &amp; LEN(G930))), 1))&lt;=90), " " &amp; MID(G930, ROW(INDIRECT("1:" &amp; LEN(G930))), 1), MID(G930, ROW(INDIRECT("1:" &amp; LEN(G930))), 1)))</f>
        <v>U S B Cables</v>
      </c>
      <c r="I930">
        <v>154</v>
      </c>
      <c r="J930">
        <v>349</v>
      </c>
      <c r="K930" s="1">
        <v>0.56000000000000005</v>
      </c>
      <c r="L930">
        <v>4.3</v>
      </c>
      <c r="M930" s="4">
        <v>7064</v>
      </c>
      <c r="N930" t="s">
        <v>555</v>
      </c>
      <c r="O930" t="str">
        <f t="shared" si="59"/>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v>
      </c>
      <c r="P930" t="s">
        <v>556</v>
      </c>
      <c r="Q930" t="s">
        <v>557</v>
      </c>
      <c r="R930" t="s">
        <v>558</v>
      </c>
      <c r="S930" t="s">
        <v>559</v>
      </c>
      <c r="T930" t="s">
        <v>560</v>
      </c>
      <c r="U930" t="s">
        <v>7680</v>
      </c>
      <c r="V930" t="s">
        <v>7681</v>
      </c>
    </row>
    <row r="931" spans="1:22" x14ac:dyDescent="0.25">
      <c r="A931" t="s">
        <v>7682</v>
      </c>
      <c r="B931" t="s">
        <v>7683</v>
      </c>
      <c r="C931" t="str">
        <f t="shared" si="56"/>
        <v>RPM Euro Games Laptop PC Controller Wired for Windows - 7, 8, 8.1, 10 and XP, Ps3(Upgraded with XYAB Buttons)</v>
      </c>
      <c r="D931" t="str" cm="1">
        <f t="array" ref="D931">PROPER(_xlfn.TEXTJOIN(" ", TRUE, INDEX(_xlfn.FILTERXML("&lt;t&gt;&lt;s&gt;" &amp; SUBSTITUTE(C931," ","&lt;/s&gt;&lt;s&gt;") &amp; "&lt;/s&gt;&lt;/t&gt;", "//s"), _xlfn.SEQUENCE(4))))</f>
        <v>Rpm Euro Games Laptop</v>
      </c>
      <c r="E931" t="str">
        <f t="shared" si="57"/>
        <v>Wired for Windows - 7, 8, 8.1, 10 and XP, Ps3(Upgraded with XYAB Buttons)</v>
      </c>
      <c r="F931" t="s">
        <v>5936</v>
      </c>
      <c r="G931" t="str">
        <f t="shared" si="58"/>
        <v>Gamepads</v>
      </c>
      <c r="H931" s="7" t="str">
        <f t="array" aca="1" ref="H931" ca="1">_xlfn.TEXTJOIN("", TRUE, IF((ROW(INDIRECT("1:" &amp; LEN(G931)))&gt;1) * (CODE(MID(G931, ROW(INDIRECT("1:" &amp; LEN(G931))), 1))&gt;=65) * (CODE(MID(G931, ROW(INDIRECT("1:" &amp; LEN(G931))), 1))&lt;=90), " " &amp; MID(G931, ROW(INDIRECT("1:" &amp; LEN(G931))), 1), MID(G931, ROW(INDIRECT("1:" &amp; LEN(G931))), 1)))</f>
        <v>Gamepads</v>
      </c>
      <c r="I931">
        <v>699</v>
      </c>
      <c r="J931" s="2">
        <v>1490</v>
      </c>
      <c r="K931" s="1">
        <v>0.53</v>
      </c>
      <c r="L931">
        <v>4</v>
      </c>
      <c r="M931" s="4">
        <v>5736</v>
      </c>
      <c r="N931" t="s">
        <v>7684</v>
      </c>
      <c r="O931" t="str">
        <f t="shared" si="59"/>
        <v>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v>
      </c>
      <c r="P931" t="s">
        <v>7685</v>
      </c>
      <c r="Q931" t="s">
        <v>7686</v>
      </c>
      <c r="R931" t="s">
        <v>7687</v>
      </c>
      <c r="S931" t="s">
        <v>7688</v>
      </c>
      <c r="T931" t="s">
        <v>7689</v>
      </c>
      <c r="U931" t="s">
        <v>7690</v>
      </c>
      <c r="V931" t="s">
        <v>7691</v>
      </c>
    </row>
    <row r="932" spans="1:22" x14ac:dyDescent="0.25">
      <c r="A932" t="s">
        <v>7692</v>
      </c>
      <c r="B932" t="s">
        <v>7693</v>
      </c>
      <c r="C932" t="str">
        <f t="shared" si="56"/>
        <v>realme Buds Wireless in Ear Bluetooth Earphones with mic, 11.2mm Bass Boost Driver, Magnetic Fast Pair, Fast Charging and 12 Hrs Playtime (Yellow)</v>
      </c>
      <c r="D932" t="str" cm="1">
        <f t="array" ref="D932">PROPER(_xlfn.TEXTJOIN(" ", TRUE, INDEX(_xlfn.FILTERXML("&lt;t&gt;&lt;s&gt;" &amp; SUBSTITUTE(C932," ","&lt;/s&gt;&lt;s&gt;") &amp; "&lt;/s&gt;&lt;/t&gt;", "//s"), _xlfn.SEQUENCE(4))))</f>
        <v>Realme Buds Wireless In</v>
      </c>
      <c r="E932" t="str">
        <f t="shared" si="57"/>
        <v>Earphones with mic, 11.2mm Bass Boost Driver, Magnetic Fast Pair, Fast Charging and 12 Hrs Playtime (Yellow)</v>
      </c>
      <c r="F932" t="s">
        <v>3025</v>
      </c>
      <c r="G932" t="str">
        <f t="shared" si="58"/>
        <v>In-Ear</v>
      </c>
      <c r="H932" s="7" t="str">
        <f t="array" aca="1" ref="H932" ca="1">_xlfn.TEXTJOIN("", TRUE, IF((ROW(INDIRECT("1:" &amp; LEN(G932)))&gt;1) * (CODE(MID(G932, ROW(INDIRECT("1:" &amp; LEN(G932))), 1))&gt;=65) * (CODE(MID(G932, ROW(INDIRECT("1:" &amp; LEN(G932))), 1))&lt;=90), " " &amp; MID(G932, ROW(INDIRECT("1:" &amp; LEN(G932))), 1), MID(G932, ROW(INDIRECT("1:" &amp; LEN(G932))), 1)))</f>
        <v>In- Ear</v>
      </c>
      <c r="I932" s="2">
        <v>1679</v>
      </c>
      <c r="J932" s="2">
        <v>1999</v>
      </c>
      <c r="K932" s="1">
        <v>0.16</v>
      </c>
      <c r="L932">
        <v>4.0999999999999996</v>
      </c>
      <c r="M932" s="4">
        <v>72563</v>
      </c>
      <c r="N932" t="s">
        <v>7694</v>
      </c>
      <c r="O932" t="str">
        <f t="shared" si="59"/>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v>
      </c>
      <c r="P932" t="s">
        <v>7695</v>
      </c>
      <c r="Q932" t="s">
        <v>7696</v>
      </c>
      <c r="R932" t="s">
        <v>7697</v>
      </c>
      <c r="S932" t="s">
        <v>7698</v>
      </c>
      <c r="T932" t="s">
        <v>7699</v>
      </c>
      <c r="U932" t="s">
        <v>7700</v>
      </c>
      <c r="V932" t="s">
        <v>7701</v>
      </c>
    </row>
    <row r="933" spans="1:22" x14ac:dyDescent="0.25">
      <c r="A933" t="s">
        <v>7702</v>
      </c>
      <c r="B933" t="s">
        <v>7703</v>
      </c>
      <c r="C933" t="str">
        <f t="shared" si="56"/>
        <v>TVARA LCD Writing Tablet, 8.5" Inch Colorful Toddler Doodle Board Drawing Tablet, Erasable Reusable Electronic Drawing Pads, Educational and Learning Tool for 3-6 Years Old Boy and Girls Mix Colors</v>
      </c>
      <c r="D933" t="str" cm="1">
        <f t="array" ref="D933">PROPER(_xlfn.TEXTJOIN(" ", TRUE, INDEX(_xlfn.FILTERXML("&lt;t&gt;&lt;s&gt;" &amp; SUBSTITUTE(C933," ","&lt;/s&gt;&lt;s&gt;") &amp; "&lt;/s&gt;&lt;/t&gt;", "//s"), _xlfn.SEQUENCE(4))))</f>
        <v>Tvara Lcd Writing Tablet,</v>
      </c>
      <c r="E933" t="str">
        <f t="shared" si="57"/>
        <v>Colorful Toddler Doodle Board Drawing Tablet, Erasable Reusable Electronic Drawing Pads, Educational and Learning Tool for 3-6 Years Old Boy and Girls Mix Colors</v>
      </c>
      <c r="F933" t="s">
        <v>4788</v>
      </c>
      <c r="G933" t="str">
        <f t="shared" si="58"/>
        <v>GraphicTablets</v>
      </c>
      <c r="H933" s="7" t="str">
        <f t="array" aca="1" ref="H933" ca="1">_xlfn.TEXTJOIN("", TRUE, IF((ROW(INDIRECT("1:" &amp; LEN(G933)))&gt;1) * (CODE(MID(G933, ROW(INDIRECT("1:" &amp; LEN(G933))), 1))&gt;=65) * (CODE(MID(G933, ROW(INDIRECT("1:" &amp; LEN(G933))), 1))&lt;=90), " " &amp; MID(G933, ROW(INDIRECT("1:" &amp; LEN(G933))), 1), MID(G933, ROW(INDIRECT("1:" &amp; LEN(G933))), 1)))</f>
        <v>Graphic Tablets</v>
      </c>
      <c r="I933">
        <v>354</v>
      </c>
      <c r="J933" s="2">
        <v>1500</v>
      </c>
      <c r="K933" s="1">
        <v>0.76</v>
      </c>
      <c r="L933">
        <v>4</v>
      </c>
      <c r="M933" s="4">
        <v>1026</v>
      </c>
      <c r="N933" t="s">
        <v>7704</v>
      </c>
      <c r="O933" t="str">
        <f t="shared" si="59"/>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v>
      </c>
      <c r="P933" t="s">
        <v>7705</v>
      </c>
      <c r="Q933" t="s">
        <v>7706</v>
      </c>
      <c r="R933" t="s">
        <v>7707</v>
      </c>
      <c r="S933" t="s">
        <v>7708</v>
      </c>
      <c r="T933" t="s">
        <v>7709</v>
      </c>
      <c r="U933" t="s">
        <v>7710</v>
      </c>
      <c r="V933" t="s">
        <v>7711</v>
      </c>
    </row>
    <row r="934" spans="1:22" x14ac:dyDescent="0.25">
      <c r="A934" t="s">
        <v>7712</v>
      </c>
      <c r="B934" t="s">
        <v>7713</v>
      </c>
      <c r="C934" t="str">
        <f t="shared" si="56"/>
        <v>Wings Phantom Pro Earphones Gaming Earbuds with LED Battery Indicator, 50ms Low Latency, Bluetooth 5.3, 40 Hours Playtime, MEMs Mic, IPX4 Resist, 12mm Driver, 500mah case, Headphones, (Black TWS)</v>
      </c>
      <c r="D934" t="str" cm="1">
        <f t="array" ref="D934">PROPER(_xlfn.TEXTJOIN(" ", TRUE, INDEX(_xlfn.FILTERXML("&lt;t&gt;&lt;s&gt;" &amp; SUBSTITUTE(C934," ","&lt;/s&gt;&lt;s&gt;") &amp; "&lt;/s&gt;&lt;/t&gt;", "//s"), _xlfn.SEQUENCE(4))))</f>
        <v>Wings Phantom Pro Earphones</v>
      </c>
      <c r="E934" t="str">
        <f t="shared" si="57"/>
        <v>with LED Battery Indicator, 50ms Low Latency, Bluetooth 5.3, 40 Hours Playtime, MEMs Mic, IPX4 Resist, 12mm Driver, 500mah case, Headphones, (Black TWS)</v>
      </c>
      <c r="F934" t="s">
        <v>7714</v>
      </c>
      <c r="G934" t="str">
        <f t="shared" si="58"/>
        <v>Headsets</v>
      </c>
      <c r="H934" s="7" t="str">
        <f t="array" aca="1" ref="H934" ca="1">_xlfn.TEXTJOIN("", TRUE, IF((ROW(INDIRECT("1:" &amp; LEN(G934)))&gt;1) * (CODE(MID(G934, ROW(INDIRECT("1:" &amp; LEN(G934))), 1))&gt;=65) * (CODE(MID(G934, ROW(INDIRECT("1:" &amp; LEN(G934))), 1))&lt;=90), " " &amp; MID(G934, ROW(INDIRECT("1:" &amp; LEN(G934))), 1), MID(G934, ROW(INDIRECT("1:" &amp; LEN(G934))), 1)))</f>
        <v>Headsets</v>
      </c>
      <c r="I934" s="2">
        <v>1199</v>
      </c>
      <c r="J934" s="2">
        <v>5499</v>
      </c>
      <c r="K934" s="1">
        <v>0.78</v>
      </c>
      <c r="L934">
        <v>3.8</v>
      </c>
      <c r="M934" s="4">
        <v>2043</v>
      </c>
      <c r="N934" t="s">
        <v>7715</v>
      </c>
      <c r="O934" t="str">
        <f t="shared" si="59"/>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v>
      </c>
      <c r="P934" t="s">
        <v>7716</v>
      </c>
      <c r="Q934" t="s">
        <v>7717</v>
      </c>
      <c r="R934" t="s">
        <v>7718</v>
      </c>
      <c r="S934" t="s">
        <v>7719</v>
      </c>
      <c r="T934" t="s">
        <v>7720</v>
      </c>
      <c r="U934" t="s">
        <v>7721</v>
      </c>
      <c r="V934" t="s">
        <v>7722</v>
      </c>
    </row>
    <row r="935" spans="1:22" x14ac:dyDescent="0.25">
      <c r="A935" t="s">
        <v>7723</v>
      </c>
      <c r="B935" t="s">
        <v>7724</v>
      </c>
      <c r="C935" t="str">
        <f t="shared" si="56"/>
        <v>Robustrion [Anti-Scratch] and [Smudge Proof] [S Pen Compatible] Premium Tempered Glass Screen Protector for Samsung Tab S6 Lite 10.4 inch SM-P610 615 [Bubble Free]</v>
      </c>
      <c r="D935" t="str" cm="1">
        <f t="array" ref="D935">PROPER(_xlfn.TEXTJOIN(" ", TRUE, INDEX(_xlfn.FILTERXML("&lt;t&gt;&lt;s&gt;" &amp; SUBSTITUTE(C935," ","&lt;/s&gt;&lt;s&gt;") &amp; "&lt;/s&gt;&lt;/t&gt;", "//s"), _xlfn.SEQUENCE(4))))</f>
        <v>Robustrion [Anti-Scratch] And [Smudge</v>
      </c>
      <c r="E935" t="str">
        <f t="shared" si="57"/>
        <v>Pen Compatible] Premium Tempered Glass Screen Protector for Samsung Tab S6 Lite 10.4 inch SM-P610 615 [Bubble Free]</v>
      </c>
      <c r="F935" t="s">
        <v>5925</v>
      </c>
      <c r="G935" t="str">
        <f t="shared" si="58"/>
        <v>ScreenProtectors</v>
      </c>
      <c r="H935" s="7" t="str">
        <f t="array" aca="1" ref="H935" ca="1">_xlfn.TEXTJOIN("", TRUE, IF((ROW(INDIRECT("1:" &amp; LEN(G935)))&gt;1) * (CODE(MID(G935, ROW(INDIRECT("1:" &amp; LEN(G935))), 1))&gt;=65) * (CODE(MID(G935, ROW(INDIRECT("1:" &amp; LEN(G935))), 1))&lt;=90), " " &amp; MID(G935, ROW(INDIRECT("1:" &amp; LEN(G935))), 1), MID(G935, ROW(INDIRECT("1:" &amp; LEN(G935))), 1)))</f>
        <v>Screen Protectors</v>
      </c>
      <c r="I935">
        <v>379</v>
      </c>
      <c r="J935" s="2">
        <v>1499</v>
      </c>
      <c r="K935" s="1">
        <v>0.75</v>
      </c>
      <c r="L935">
        <v>4.2</v>
      </c>
      <c r="M935" s="4">
        <v>4149</v>
      </c>
      <c r="N935" t="s">
        <v>7725</v>
      </c>
      <c r="O935" t="str">
        <f t="shared" si="59"/>
        <v>9H Surface Hardness ! That Is Highly Durable &amp; Scratch Resistant Protects Your Samsung Tab S6 Lite 10.4 Inch Against Scratches &amp; Smudges.</v>
      </c>
      <c r="P935" t="s">
        <v>7726</v>
      </c>
      <c r="Q935" t="s">
        <v>7727</v>
      </c>
      <c r="R935" t="s">
        <v>7728</v>
      </c>
      <c r="S935" t="s">
        <v>7729</v>
      </c>
      <c r="T935" t="s">
        <v>7730</v>
      </c>
      <c r="U935" t="s">
        <v>7731</v>
      </c>
      <c r="V935" t="s">
        <v>7732</v>
      </c>
    </row>
    <row r="936" spans="1:22" x14ac:dyDescent="0.25">
      <c r="A936" t="s">
        <v>7733</v>
      </c>
      <c r="B936" t="s">
        <v>7734</v>
      </c>
      <c r="C936" t="str">
        <f t="shared" si="56"/>
        <v>Cablet 2.5 Inch SATA USB 3.0 HDD SSD Portable External Enclosure for 7mm and 9.5mm, Tool-Free Design, Supports UASP Max 6TB</v>
      </c>
      <c r="D936" t="str" cm="1">
        <f t="array" ref="D936">PROPER(_xlfn.TEXTJOIN(" ", TRUE, INDEX(_xlfn.FILTERXML("&lt;t&gt;&lt;s&gt;" &amp; SUBSTITUTE(C936," ","&lt;/s&gt;&lt;s&gt;") &amp; "&lt;/s&gt;&lt;/t&gt;", "//s"), _xlfn.SEQUENCE(4))))</f>
        <v>Cablet 2.5 Inch Sata</v>
      </c>
      <c r="E936" t="str">
        <f t="shared" si="57"/>
        <v>HDD SSD Portable External Enclosure for 7mm and 9.5mm, Tool-Free Design, Supports UASP Max 6TB</v>
      </c>
      <c r="F936" t="s">
        <v>5054</v>
      </c>
      <c r="G936" t="str">
        <f t="shared" si="58"/>
        <v>ExternalHardDisks</v>
      </c>
      <c r="H936" s="7" t="str">
        <f t="array" aca="1" ref="H936" ca="1">_xlfn.TEXTJOIN("", TRUE, IF((ROW(INDIRECT("1:" &amp; LEN(G936)))&gt;1) * (CODE(MID(G936, ROW(INDIRECT("1:" &amp; LEN(G936))), 1))&gt;=65) * (CODE(MID(G936, ROW(INDIRECT("1:" &amp; LEN(G936))), 1))&lt;=90), " " &amp; MID(G936, ROW(INDIRECT("1:" &amp; LEN(G936))), 1), MID(G936, ROW(INDIRECT("1:" &amp; LEN(G936))), 1)))</f>
        <v>External Hard Disks</v>
      </c>
      <c r="I936">
        <v>499</v>
      </c>
      <c r="J936">
        <v>775</v>
      </c>
      <c r="K936" s="1">
        <v>0.36</v>
      </c>
      <c r="L936">
        <v>4.3</v>
      </c>
      <c r="M936" s="4">
        <v>74</v>
      </c>
      <c r="N936" t="s">
        <v>13068</v>
      </c>
      <c r="O936" t="str">
        <f t="shared" si="59"/>
        <v>Ideal Drive Enclosure For Work„Äë- The Cablet 2.5 Inch Usb 3.0 Enclosure With Durable Strip Appearance And Classic Black Colour With The Advantage Of Easy To Clean. Hold The 2.5‚Äù Enclosure In The Office, Just Connect Your Pc, Desktop, Mobile And Other Devices, Plug And Play.|Wide Compatibility Enclosure„Äë- The 2.5‚Äù Hdd/Ssd Enclosure Can Support 2.5 Inch 7-9.5Mm Hdd/Ssd Up To 6Tb For Any Brand Hard Drive With Sata I/Ii/Iii Port. Also Compatible With Windows, Linux And Mac Os Systems, Compatible With Wd, Seagate, Samsung, Ps4, Tv, And Other Devices.|Usb3.0 5Gbps Enclosure„Äë- Adopting With Usb 3.0 Interface And Uasp Accelerated Transmission Protocol Supported, The 2.5‚Äù Hdd/Ssd Enclosure Can Help With The Data Transfer Rate Up To 5Gbps, About 20% Faster Than Traditional Usb Data Port, Transfers 1G File In 3 Seconds, No Data Delay.|Easy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Performance„Äë- Enclosed With A Shock-Proof Sponge Pad, Enhance The Protection Of The Hard Drive Effectively And Keep It Steady.</v>
      </c>
      <c r="P936" t="s">
        <v>7735</v>
      </c>
      <c r="Q936" t="s">
        <v>7736</v>
      </c>
      <c r="R936" t="s">
        <v>7737</v>
      </c>
      <c r="S936" t="s">
        <v>7738</v>
      </c>
      <c r="T936" t="s">
        <v>7739</v>
      </c>
      <c r="U936" t="s">
        <v>7740</v>
      </c>
      <c r="V936" t="s">
        <v>7741</v>
      </c>
    </row>
    <row r="937" spans="1:22" x14ac:dyDescent="0.25">
      <c r="A937" t="s">
        <v>7742</v>
      </c>
      <c r="B937" t="s">
        <v>7743</v>
      </c>
      <c r="C937" t="str">
        <f t="shared" si="56"/>
        <v>SanDisk 1TB Extreme Portable SSD 1050MB s R, 1000MB s W,Upto 2 Meter Drop Protection with IP55 Water dust Resistance, HW Encryption, PC,MAC and TypeC Smartphone Compatible, 5Y Warranty, External SSD</v>
      </c>
      <c r="D937" t="str" cm="1">
        <f t="array" ref="D937">PROPER(_xlfn.TEXTJOIN(" ", TRUE, INDEX(_xlfn.FILTERXML("&lt;t&gt;&lt;s&gt;" &amp; SUBSTITUTE(C937," ","&lt;/s&gt;&lt;s&gt;") &amp; "&lt;/s&gt;&lt;/t&gt;", "//s"), _xlfn.SEQUENCE(4))))</f>
        <v>Sandisk 1Tb Extreme Portable</v>
      </c>
      <c r="E937" t="str">
        <f t="shared" si="57"/>
        <v>s R, 1000MB s W,Upto 2 Meter Drop Protection with IP55 Water dust Resistance, HW Encryption, PC,MAC and TypeC Smartphone Compatible, 5Y Warranty, External SSD</v>
      </c>
      <c r="F937" t="s">
        <v>7744</v>
      </c>
      <c r="G937" t="str">
        <f t="shared" si="58"/>
        <v>ExternalSolidStateDrives</v>
      </c>
      <c r="H937" s="7" t="str">
        <f t="array" aca="1" ref="H937" ca="1">_xlfn.TEXTJOIN("", TRUE, IF((ROW(INDIRECT("1:" &amp; LEN(G937)))&gt;1) * (CODE(MID(G937, ROW(INDIRECT("1:" &amp; LEN(G937))), 1))&gt;=65) * (CODE(MID(G937, ROW(INDIRECT("1:" &amp; LEN(G937))), 1))&lt;=90), " " &amp; MID(G937, ROW(INDIRECT("1:" &amp; LEN(G937))), 1), MID(G937, ROW(INDIRECT("1:" &amp; LEN(G937))), 1)))</f>
        <v>External Solid State Drives</v>
      </c>
      <c r="I937" s="2">
        <v>10389</v>
      </c>
      <c r="J937" s="2">
        <v>32000</v>
      </c>
      <c r="K937" s="1">
        <v>0.68</v>
      </c>
      <c r="L937">
        <v>4.4000000000000004</v>
      </c>
      <c r="M937" s="4">
        <v>41398</v>
      </c>
      <c r="N937" t="s">
        <v>7745</v>
      </c>
      <c r="O937" t="str">
        <f t="shared" si="59"/>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v>
      </c>
      <c r="P937" t="s">
        <v>7746</v>
      </c>
      <c r="Q937" t="s">
        <v>7747</v>
      </c>
      <c r="R937" t="s">
        <v>7748</v>
      </c>
      <c r="S937" t="s">
        <v>7749</v>
      </c>
      <c r="T937" t="s">
        <v>7750</v>
      </c>
      <c r="U937" t="s">
        <v>7751</v>
      </c>
      <c r="V937" t="s">
        <v>7752</v>
      </c>
    </row>
    <row r="938" spans="1:22" x14ac:dyDescent="0.25">
      <c r="A938" t="s">
        <v>7753</v>
      </c>
      <c r="B938" t="s">
        <v>7754</v>
      </c>
      <c r="C938" t="str">
        <f t="shared" si="56"/>
        <v>ZEBRONICS Zeb-Warrior II 10 watts 2.0 Multimedia Speaker with RGB Lights, USB Powered, AUX Input, Volume Control Pod for PC, Laptops, Desktop</v>
      </c>
      <c r="D938" t="str" cm="1">
        <f t="array" ref="D938">PROPER(_xlfn.TEXTJOIN(" ", TRUE, INDEX(_xlfn.FILTERXML("&lt;t&gt;&lt;s&gt;" &amp; SUBSTITUTE(C938," ","&lt;/s&gt;&lt;s&gt;") &amp; "&lt;/s&gt;&lt;/t&gt;", "//s"), _xlfn.SEQUENCE(4))))</f>
        <v>Zebronics Zeb-Warrior Ii 10</v>
      </c>
      <c r="E938" t="str">
        <f t="shared" si="57"/>
        <v>Multimedia Speaker with RGB Lights, USB Powered, AUX Input, Volume Control Pod for PC, Laptops, Desktop</v>
      </c>
      <c r="F938" t="s">
        <v>6945</v>
      </c>
      <c r="G938" t="str">
        <f t="shared" si="58"/>
        <v>PCSpeakers</v>
      </c>
      <c r="H938" s="7" t="str">
        <f t="array" aca="1" ref="H938" ca="1">_xlfn.TEXTJOIN("", TRUE, IF((ROW(INDIRECT("1:" &amp; LEN(G938)))&gt;1) * (CODE(MID(G938, ROW(INDIRECT("1:" &amp; LEN(G938))), 1))&gt;=65) * (CODE(MID(G938, ROW(INDIRECT("1:" &amp; LEN(G938))), 1))&lt;=90), " " &amp; MID(G938, ROW(INDIRECT("1:" &amp; LEN(G938))), 1), MID(G938, ROW(INDIRECT("1:" &amp; LEN(G938))), 1)))</f>
        <v>P C Speakers</v>
      </c>
      <c r="I938">
        <v>649</v>
      </c>
      <c r="J938" s="2">
        <v>1300</v>
      </c>
      <c r="K938" s="1">
        <v>0.5</v>
      </c>
      <c r="L938">
        <v>4.0999999999999996</v>
      </c>
      <c r="M938" s="4">
        <v>5195</v>
      </c>
      <c r="N938" t="s">
        <v>7755</v>
      </c>
      <c r="O938" t="str">
        <f t="shared" si="59"/>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v>
      </c>
      <c r="P938" t="s">
        <v>7756</v>
      </c>
      <c r="Q938" t="s">
        <v>7757</v>
      </c>
      <c r="R938" t="s">
        <v>7758</v>
      </c>
      <c r="S938" t="s">
        <v>7759</v>
      </c>
      <c r="T938" t="s">
        <v>7760</v>
      </c>
      <c r="U938" t="s">
        <v>7761</v>
      </c>
      <c r="V938" t="s">
        <v>7762</v>
      </c>
    </row>
    <row r="939" spans="1:22" x14ac:dyDescent="0.25">
      <c r="A939" t="s">
        <v>7763</v>
      </c>
      <c r="B939" t="s">
        <v>7764</v>
      </c>
      <c r="C939" t="str">
        <f t="shared" si="56"/>
        <v>TP-Link UE300C USB Type-C to RJ45 Gigabit Ethernet Network Adapter RJ45 LAN Wired Adapter for Ultrabook, Chromebook, Laptop, Desktop, Plug and Play, USB 3.0, Foldable and Portable Design</v>
      </c>
      <c r="D939" t="str" cm="1">
        <f t="array" ref="D939">PROPER(_xlfn.TEXTJOIN(" ", TRUE, INDEX(_xlfn.FILTERXML("&lt;t&gt;&lt;s&gt;" &amp; SUBSTITUTE(C939," ","&lt;/s&gt;&lt;s&gt;") &amp; "&lt;/s&gt;&lt;/t&gt;", "//s"), _xlfn.SEQUENCE(4))))</f>
        <v>Tp-Link Ue300C Usb Type-C</v>
      </c>
      <c r="E939" t="str">
        <f t="shared" si="57"/>
        <v>Gigabit Ethernet Network Adapter RJ45 LAN Wired Adapter for Ultrabook, Chromebook, Laptop, Desktop, Plug and Play, USB 3.0, Foldable and Portable Design</v>
      </c>
      <c r="F939" t="s">
        <v>7765</v>
      </c>
      <c r="G939" t="str">
        <f t="shared" si="58"/>
        <v>PowerLANAdapters</v>
      </c>
      <c r="H939" s="7" t="str">
        <f t="array" aca="1" ref="H939" ca="1">_xlfn.TEXTJOIN("", TRUE, IF((ROW(INDIRECT("1:" &amp; LEN(G939)))&gt;1) * (CODE(MID(G939, ROW(INDIRECT("1:" &amp; LEN(G939))), 1))&gt;=65) * (CODE(MID(G939, ROW(INDIRECT("1:" &amp; LEN(G939))), 1))&lt;=90), " " &amp; MID(G939, ROW(INDIRECT("1:" &amp; LEN(G939))), 1), MID(G939, ROW(INDIRECT("1:" &amp; LEN(G939))), 1)))</f>
        <v>Power L A N Adapters</v>
      </c>
      <c r="I939" s="2">
        <v>1199</v>
      </c>
      <c r="J939" s="2">
        <v>1999</v>
      </c>
      <c r="K939" s="1">
        <v>0.4</v>
      </c>
      <c r="L939">
        <v>4.5</v>
      </c>
      <c r="M939" s="4">
        <v>22420</v>
      </c>
      <c r="N939" t="s">
        <v>7766</v>
      </c>
      <c r="O939" t="str">
        <f t="shared" si="59"/>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v>
      </c>
      <c r="P939" t="s">
        <v>895</v>
      </c>
      <c r="Q939" t="s">
        <v>896</v>
      </c>
      <c r="R939" t="s">
        <v>897</v>
      </c>
      <c r="S939" t="s">
        <v>898</v>
      </c>
      <c r="T939" t="s">
        <v>899</v>
      </c>
      <c r="U939" t="s">
        <v>7767</v>
      </c>
      <c r="V939" t="s">
        <v>7768</v>
      </c>
    </row>
    <row r="940" spans="1:22" x14ac:dyDescent="0.25">
      <c r="A940" t="s">
        <v>583</v>
      </c>
      <c r="B940" t="s">
        <v>584</v>
      </c>
      <c r="C940" t="str">
        <f t="shared" si="56"/>
        <v>Lapster 1.5 mtr USB 2.0 Type A Male to USB A Male Cable for computer and laptop</v>
      </c>
      <c r="D940" t="str" cm="1">
        <f t="array" ref="D940">PROPER(_xlfn.TEXTJOIN(" ", TRUE, INDEX(_xlfn.FILTERXML("&lt;t&gt;&lt;s&gt;" &amp; SUBSTITUTE(C940," ","&lt;/s&gt;&lt;s&gt;") &amp; "&lt;/s&gt;&lt;/t&gt;", "//s"), _xlfn.SEQUENCE(4))))</f>
        <v>Lapster 1.5 Mtr Usb</v>
      </c>
      <c r="E940" t="str">
        <f t="shared" si="57"/>
        <v>A Male to USB A Male Cable for computer and laptop</v>
      </c>
      <c r="F940" t="s">
        <v>17</v>
      </c>
      <c r="G940" t="str">
        <f t="shared" si="58"/>
        <v>USBCables</v>
      </c>
      <c r="H940" s="7" t="str">
        <f t="array" aca="1" ref="H940" ca="1">_xlfn.TEXTJOIN("", TRUE, IF((ROW(INDIRECT("1:" &amp; LEN(G940)))&gt;1) * (CODE(MID(G940, ROW(INDIRECT("1:" &amp; LEN(G940))), 1))&gt;=65) * (CODE(MID(G940, ROW(INDIRECT("1:" &amp; LEN(G940))), 1))&lt;=90), " " &amp; MID(G940, ROW(INDIRECT("1:" &amp; LEN(G940))), 1), MID(G940, ROW(INDIRECT("1:" &amp; LEN(G940))), 1)))</f>
        <v>U S B Cables</v>
      </c>
      <c r="I940">
        <v>139</v>
      </c>
      <c r="J940">
        <v>999</v>
      </c>
      <c r="K940" s="1">
        <v>0.86</v>
      </c>
      <c r="L940">
        <v>4</v>
      </c>
      <c r="M940" s="4">
        <v>1313</v>
      </c>
      <c r="N940" t="s">
        <v>585</v>
      </c>
      <c r="O940" t="str">
        <f t="shared" si="59"/>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v>
      </c>
      <c r="P940" t="s">
        <v>586</v>
      </c>
      <c r="Q940" t="s">
        <v>587</v>
      </c>
      <c r="R940" t="s">
        <v>588</v>
      </c>
      <c r="S940" t="s">
        <v>589</v>
      </c>
      <c r="T940" t="s">
        <v>590</v>
      </c>
      <c r="U940" t="s">
        <v>591</v>
      </c>
      <c r="V940" t="s">
        <v>7769</v>
      </c>
    </row>
    <row r="941" spans="1:22" x14ac:dyDescent="0.25">
      <c r="A941" t="s">
        <v>7770</v>
      </c>
      <c r="B941" t="s">
        <v>7771</v>
      </c>
      <c r="C941" t="str">
        <f t="shared" si="56"/>
        <v>Wecool Moonwalk M1 ENC True Wireless in Ear Earbuds with Mic, Titanium Drivers for Rich Bass Experience, 40+ Hours Play Time, Type C Fast Charging, Low Latency, BT 5.3, IPX5, Deep Bass (Black)</v>
      </c>
      <c r="D941" t="str" cm="1">
        <f t="array" ref="D941">PROPER(_xlfn.TEXTJOIN(" ", TRUE, INDEX(_xlfn.FILTERXML("&lt;t&gt;&lt;s&gt;" &amp; SUBSTITUTE(C941," ","&lt;/s&gt;&lt;s&gt;") &amp; "&lt;/s&gt;&lt;/t&gt;", "//s"), _xlfn.SEQUENCE(4))))</f>
        <v>Wecool Moonwalk M1 Enc</v>
      </c>
      <c r="E941" t="str">
        <f t="shared" si="57"/>
        <v>in Ear Earbuds with Mic, Titanium Drivers for Rich Bass Experience, 40+ Hours Play Time, Type C Fast Charging, Low Latency, BT 5.3, IPX5, Deep Bass (Black)</v>
      </c>
      <c r="F941" t="s">
        <v>3025</v>
      </c>
      <c r="G941" t="str">
        <f t="shared" si="58"/>
        <v>In-Ear</v>
      </c>
      <c r="H941" s="7" t="str">
        <f t="array" aca="1" ref="H941" ca="1">_xlfn.TEXTJOIN("", TRUE, IF((ROW(INDIRECT("1:" &amp; LEN(G941)))&gt;1) * (CODE(MID(G941, ROW(INDIRECT("1:" &amp; LEN(G941))), 1))&gt;=65) * (CODE(MID(G941, ROW(INDIRECT("1:" &amp; LEN(G941))), 1))&lt;=90), " " &amp; MID(G941, ROW(INDIRECT("1:" &amp; LEN(G941))), 1), MID(G941, ROW(INDIRECT("1:" &amp; LEN(G941))), 1)))</f>
        <v>In- Ear</v>
      </c>
      <c r="I941">
        <v>889</v>
      </c>
      <c r="J941" s="2">
        <v>1999</v>
      </c>
      <c r="K941" s="1">
        <v>0.56000000000000005</v>
      </c>
      <c r="L941">
        <v>4.2</v>
      </c>
      <c r="M941" s="4">
        <v>2284</v>
      </c>
      <c r="N941" t="s">
        <v>7772</v>
      </c>
      <c r="O941" t="str">
        <f t="shared" si="59"/>
        <v>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v>
      </c>
      <c r="P941" t="s">
        <v>7773</v>
      </c>
      <c r="Q941" t="s">
        <v>7774</v>
      </c>
      <c r="R941" t="s">
        <v>7775</v>
      </c>
      <c r="S941" t="s">
        <v>7776</v>
      </c>
      <c r="T941" t="s">
        <v>7777</v>
      </c>
      <c r="U941" t="s">
        <v>7778</v>
      </c>
      <c r="V941" t="s">
        <v>7779</v>
      </c>
    </row>
    <row r="942" spans="1:22" x14ac:dyDescent="0.25">
      <c r="A942" t="s">
        <v>7780</v>
      </c>
      <c r="B942" t="s">
        <v>7781</v>
      </c>
      <c r="C942" t="str">
        <f t="shared" si="56"/>
        <v>HP 330 Wireless Black Keyboard and Mouse Set with Numeric Keypad, 2.4GHz Wireless Connection and 1600 DPI, USB Receiver, LED Indicators , Black(2V9E6AA)</v>
      </c>
      <c r="D942" t="str" cm="1">
        <f t="array" ref="D942">PROPER(_xlfn.TEXTJOIN(" ", TRUE, INDEX(_xlfn.FILTERXML("&lt;t&gt;&lt;s&gt;" &amp; SUBSTITUTE(C942," ","&lt;/s&gt;&lt;s&gt;") &amp; "&lt;/s&gt;&lt;/t&gt;", "//s"), _xlfn.SEQUENCE(4))))</f>
        <v>Hp 330 Wireless Black</v>
      </c>
      <c r="E942" t="str">
        <f t="shared" si="57"/>
        <v>Mouse Set with Numeric Keypad, 2.4GHz Wireless Connection and 1600 DPI, USB Receiver, LED Indicators , Black(2V9E6AA)</v>
      </c>
      <c r="F942" t="s">
        <v>5034</v>
      </c>
      <c r="G942" t="str">
        <f t="shared" si="58"/>
        <v>Keyboard&amp;MouseSets</v>
      </c>
      <c r="H942" s="7" t="str">
        <f t="array" aca="1" ref="H942" ca="1">_xlfn.TEXTJOIN("", TRUE, IF((ROW(INDIRECT("1:" &amp; LEN(G942)))&gt;1) * (CODE(MID(G942, ROW(INDIRECT("1:" &amp; LEN(G942))), 1))&gt;=65) * (CODE(MID(G942, ROW(INDIRECT("1:" &amp; LEN(G942))), 1))&lt;=90), " " &amp; MID(G942, ROW(INDIRECT("1:" &amp; LEN(G942))), 1), MID(G942, ROW(INDIRECT("1:" &amp; LEN(G942))), 1)))</f>
        <v>Keyboard&amp; Mouse Sets</v>
      </c>
      <c r="I942" s="2">
        <v>1409</v>
      </c>
      <c r="J942" s="2">
        <v>2199</v>
      </c>
      <c r="K942" s="1">
        <v>0.36</v>
      </c>
      <c r="L942">
        <v>3.9</v>
      </c>
      <c r="M942" s="4">
        <v>427</v>
      </c>
      <c r="N942" t="s">
        <v>7782</v>
      </c>
      <c r="O942" t="str">
        <f t="shared" si="59"/>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v>
      </c>
      <c r="P942" t="s">
        <v>7783</v>
      </c>
      <c r="Q942" t="s">
        <v>7784</v>
      </c>
      <c r="R942" t="s">
        <v>7785</v>
      </c>
      <c r="S942" t="s">
        <v>7786</v>
      </c>
      <c r="T942" t="s">
        <v>7787</v>
      </c>
      <c r="U942" t="s">
        <v>7788</v>
      </c>
      <c r="V942" t="s">
        <v>7789</v>
      </c>
    </row>
    <row r="943" spans="1:22" x14ac:dyDescent="0.25">
      <c r="A943" t="s">
        <v>7790</v>
      </c>
      <c r="B943" t="s">
        <v>7791</v>
      </c>
      <c r="C943" t="str">
        <f t="shared" si="56"/>
        <v>RC PRINT GI 790 Ink Refill for Canon G1000, G1010, G1100, G2000, G2002, G2010, G2012, G2100, G3000, G3010, G3012, G3100, G4000, G4010</v>
      </c>
      <c r="D943" t="str" cm="1">
        <f t="array" ref="D943">PROPER(_xlfn.TEXTJOIN(" ", TRUE, INDEX(_xlfn.FILTERXML("&lt;t&gt;&lt;s&gt;" &amp; SUBSTITUTE(C943," ","&lt;/s&gt;&lt;s&gt;") &amp; "&lt;/s&gt;&lt;/t&gt;", "//s"), _xlfn.SEQUENCE(4))))</f>
        <v>Rc Print Gi 790</v>
      </c>
      <c r="E943" t="str">
        <f t="shared" si="57"/>
        <v>for Canon G1000, G1010, G1100, G2000, G2002, G2010, G2012, G2100, G3000, G3010, G3012, G3100, G4000, G4010</v>
      </c>
      <c r="F943" t="s">
        <v>7792</v>
      </c>
      <c r="G943" t="str">
        <f t="shared" si="58"/>
        <v>InkjetInkRefills&amp;Kits</v>
      </c>
      <c r="H943" s="7" t="str">
        <f t="array" aca="1" ref="H943" ca="1">_xlfn.TEXTJOIN("", TRUE, IF((ROW(INDIRECT("1:" &amp; LEN(G943)))&gt;1) * (CODE(MID(G943, ROW(INDIRECT("1:" &amp; LEN(G943))), 1))&gt;=65) * (CODE(MID(G943, ROW(INDIRECT("1:" &amp; LEN(G943))), 1))&lt;=90), " " &amp; MID(G943, ROW(INDIRECT("1:" &amp; LEN(G943))), 1), MID(G943, ROW(INDIRECT("1:" &amp; LEN(G943))), 1)))</f>
        <v>Inkjet Ink Refills&amp; Kits</v>
      </c>
      <c r="I943">
        <v>549</v>
      </c>
      <c r="J943" s="2">
        <v>1999</v>
      </c>
      <c r="K943" s="1">
        <v>0.73</v>
      </c>
      <c r="L943">
        <v>4.3</v>
      </c>
      <c r="M943" s="4">
        <v>1367</v>
      </c>
      <c r="N943" t="s">
        <v>7793</v>
      </c>
      <c r="O943" t="str">
        <f t="shared" si="59"/>
        <v>Inks Designed Specially For Use With Your Printers. Inks Are Made With Matching Specifications To Original Company Inks.|Excellent Color Matching Performance Of The Inks. Prints True Colors In Photo'S.|High Yield &amp; Easy To Refill -- Black : 135 Ml, Color : 70 Ml ; 6000 Pages/Black, 7000 Pages/Colors As Per Printing At 5% Coverage|Compatible Printers --For Canon Pixma G1000, G1010, G1100, G2000, G2002, G2010, G2012, G2100, G3000, G3010, G3012, G3100, G4000, G4010, G1900, G2900, G3900, G1800, G2800,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v>
      </c>
      <c r="P943" t="s">
        <v>7794</v>
      </c>
      <c r="Q943" t="s">
        <v>7795</v>
      </c>
      <c r="R943" t="s">
        <v>7796</v>
      </c>
      <c r="S943" t="s">
        <v>7797</v>
      </c>
      <c r="T943" t="s">
        <v>7798</v>
      </c>
      <c r="U943" t="s">
        <v>7799</v>
      </c>
      <c r="V943" t="s">
        <v>7800</v>
      </c>
    </row>
    <row r="944" spans="1:22" x14ac:dyDescent="0.25">
      <c r="A944" t="s">
        <v>7801</v>
      </c>
      <c r="B944" t="s">
        <v>7802</v>
      </c>
      <c r="C944" t="str">
        <f t="shared" si="56"/>
        <v>Redgear Cloak Wired RGB Wired Over Ear Gaming Headphones with Mic for PC</v>
      </c>
      <c r="D944" t="str" cm="1">
        <f t="array" ref="D944">PROPER(_xlfn.TEXTJOIN(" ", TRUE, INDEX(_xlfn.FILTERXML("&lt;t&gt;&lt;s&gt;" &amp; SUBSTITUTE(C944," ","&lt;/s&gt;&lt;s&gt;") &amp; "&lt;/s&gt;&lt;/t&gt;", "//s"), _xlfn.SEQUENCE(4))))</f>
        <v>Redgear Cloak Wired Rgb</v>
      </c>
      <c r="E944" t="str">
        <f t="shared" si="57"/>
        <v>Ear Gaming Headphones with Mic for PC</v>
      </c>
      <c r="F944" t="s">
        <v>7714</v>
      </c>
      <c r="G944" t="str">
        <f t="shared" si="58"/>
        <v>Headsets</v>
      </c>
      <c r="H944" s="7" t="str">
        <f t="array" aca="1" ref="H944" ca="1">_xlfn.TEXTJOIN("", TRUE, IF((ROW(INDIRECT("1:" &amp; LEN(G944)))&gt;1) * (CODE(MID(G944, ROW(INDIRECT("1:" &amp; LEN(G944))), 1))&gt;=65) * (CODE(MID(G944, ROW(INDIRECT("1:" &amp; LEN(G944))), 1))&lt;=90), " " &amp; MID(G944, ROW(INDIRECT("1:" &amp; LEN(G944))), 1), MID(G944, ROW(INDIRECT("1:" &amp; LEN(G944))), 1)))</f>
        <v>Headsets</v>
      </c>
      <c r="I944">
        <v>749</v>
      </c>
      <c r="J944" s="2">
        <v>1799</v>
      </c>
      <c r="K944" s="1">
        <v>0.57999999999999996</v>
      </c>
      <c r="L944">
        <v>4</v>
      </c>
      <c r="M944" s="4">
        <v>13199</v>
      </c>
      <c r="N944" t="s">
        <v>7803</v>
      </c>
      <c r="O944" t="str">
        <f t="shared" si="59"/>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v>
      </c>
      <c r="P944" t="s">
        <v>7804</v>
      </c>
      <c r="Q944" t="s">
        <v>7805</v>
      </c>
      <c r="R944" t="s">
        <v>7806</v>
      </c>
      <c r="S944" t="s">
        <v>7807</v>
      </c>
      <c r="T944" t="s">
        <v>12953</v>
      </c>
      <c r="U944" t="s">
        <v>7808</v>
      </c>
      <c r="V944" t="s">
        <v>7809</v>
      </c>
    </row>
    <row r="945" spans="1:22" x14ac:dyDescent="0.25">
      <c r="A945" t="s">
        <v>593</v>
      </c>
      <c r="B945" t="s">
        <v>594</v>
      </c>
      <c r="C945" t="str">
        <f t="shared" si="56"/>
        <v>AmazonBasics USB Type-C to USB Type-C 2.0 Cable - 3 Feet Laptop (0.9 Meters) - White</v>
      </c>
      <c r="D945" t="str" cm="1">
        <f t="array" ref="D945">PROPER(_xlfn.TEXTJOIN(" ", TRUE, INDEX(_xlfn.FILTERXML("&lt;t&gt;&lt;s&gt;" &amp; SUBSTITUTE(C945," ","&lt;/s&gt;&lt;s&gt;") &amp; "&lt;/s&gt;&lt;/t&gt;", "//s"), _xlfn.SEQUENCE(4))))</f>
        <v>Amazonbasics Usb Type-C To</v>
      </c>
      <c r="E945" t="str">
        <f t="shared" si="57"/>
        <v>2.0 Cable - 3 Feet Laptop (0.9 Meters) - White</v>
      </c>
      <c r="F945" t="s">
        <v>17</v>
      </c>
      <c r="G945" t="str">
        <f t="shared" si="58"/>
        <v>USBCables</v>
      </c>
      <c r="H945" s="7" t="str">
        <f t="array" aca="1" ref="H945" ca="1">_xlfn.TEXTJOIN("", TRUE, IF((ROW(INDIRECT("1:" &amp; LEN(G945)))&gt;1) * (CODE(MID(G945, ROW(INDIRECT("1:" &amp; LEN(G945))), 1))&gt;=65) * (CODE(MID(G945, ROW(INDIRECT("1:" &amp; LEN(G945))), 1))&lt;=90), " " &amp; MID(G945, ROW(INDIRECT("1:" &amp; LEN(G945))), 1), MID(G945, ROW(INDIRECT("1:" &amp; LEN(G945))), 1)))</f>
        <v>U S B Cables</v>
      </c>
      <c r="I945">
        <v>329</v>
      </c>
      <c r="J945">
        <v>845</v>
      </c>
      <c r="K945" s="1">
        <v>0.61</v>
      </c>
      <c r="L945">
        <v>4.2</v>
      </c>
      <c r="M945" s="4">
        <v>29746</v>
      </c>
      <c r="N945" t="s">
        <v>595</v>
      </c>
      <c r="O945" t="str">
        <f t="shared" si="59"/>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v>
      </c>
      <c r="P945" t="s">
        <v>596</v>
      </c>
      <c r="Q945" t="s">
        <v>597</v>
      </c>
      <c r="R945" t="s">
        <v>598</v>
      </c>
      <c r="S945" t="s">
        <v>599</v>
      </c>
      <c r="T945" t="s">
        <v>600</v>
      </c>
      <c r="U945" t="s">
        <v>7810</v>
      </c>
      <c r="V945" t="s">
        <v>7811</v>
      </c>
    </row>
    <row r="946" spans="1:22" x14ac:dyDescent="0.25">
      <c r="A946" t="s">
        <v>7812</v>
      </c>
      <c r="B946" t="s">
        <v>7813</v>
      </c>
      <c r="C946" t="str">
        <f t="shared" si="56"/>
        <v>Wayona Type C To Type C 65W 3.25A Nylon Braided Fast Charging Cable Compatible For Laptop, Macbook, Samsung Galaxy M33 M53 M51 S20 Ultra, A71, A53, A51, Ipad Pro 2018 (1M, Grey)</v>
      </c>
      <c r="D946" t="str" cm="1">
        <f t="array" ref="D946">PROPER(_xlfn.TEXTJOIN(" ", TRUE, INDEX(_xlfn.FILTERXML("&lt;t&gt;&lt;s&gt;" &amp; SUBSTITUTE(C946," ","&lt;/s&gt;&lt;s&gt;") &amp; "&lt;/s&gt;&lt;/t&gt;", "//s"), _xlfn.SEQUENCE(4))))</f>
        <v>Wayona Type C To</v>
      </c>
      <c r="E946" t="str">
        <f t="shared" si="57"/>
        <v>65W 3.25A Nylon Braided Fast Charging Cable Compatible For Laptop, Macbook, Samsung Galaxy M33 M53 M51 S20 Ultra, A71, A53, A51, Ipad Pro 2018 (1M, Grey)</v>
      </c>
      <c r="F946" t="s">
        <v>17</v>
      </c>
      <c r="G946" t="str">
        <f t="shared" si="58"/>
        <v>USBCables</v>
      </c>
      <c r="H946" s="7" t="str">
        <f t="array" aca="1" ref="H946" ca="1">_xlfn.TEXTJOIN("", TRUE, IF((ROW(INDIRECT("1:" &amp; LEN(G946)))&gt;1) * (CODE(MID(G946, ROW(INDIRECT("1:" &amp; LEN(G946))), 1))&gt;=65) * (CODE(MID(G946, ROW(INDIRECT("1:" &amp; LEN(G946))), 1))&lt;=90), " " &amp; MID(G946, ROW(INDIRECT("1:" &amp; LEN(G946))), 1), MID(G946, ROW(INDIRECT("1:" &amp; LEN(G946))), 1)))</f>
        <v>U S B Cables</v>
      </c>
      <c r="I946">
        <v>379</v>
      </c>
      <c r="J946" s="2">
        <v>1099</v>
      </c>
      <c r="K946" s="1">
        <v>0.66</v>
      </c>
      <c r="L946">
        <v>4.3</v>
      </c>
      <c r="M946" s="4">
        <v>2806</v>
      </c>
      <c r="N946" t="s">
        <v>13069</v>
      </c>
      <c r="O946" t="str">
        <f t="shared" si="59"/>
        <v>‚Ö°65W High Speed Charging„Äë: Output Power Up To 20V 3.25A, Which Is Ensured By High-Speed Safe Charging, And The Usb 2.0 Supports Data Transfer Speed Can Reach 40~60Mb/S (480Mbps). Note: This Product Do Not Support Video Output.|Üí™Military Grade Material„Äë:Strong Military Fiber, The Most Flexible, Powerful And Durable Material, Makes Tensile Force Increased By 200%. Special Strain Relief Design, Can Bear 10000+ Bending Test. Premium Aluminum Housing Makes The Cable More Durable|Üì¢Note Before Purchase„Äë:This Is A Usb-C To Usb-C Cable, Which Means It Has The Same Usb C Plug On Both Ends, Please Be Aware That This Is Not A Usb-C To Usb-A Cable. Besides, You May Need A Usb C Wall Charger To Charge Your Device.|What You Get„Äë:We Provide This 1Meter/3Ft Type C To Type C Cable And 24/7 Customer Service, If You Have Any Questions,We Will Resolve Your Issue Within 24 Hours.|Compatibility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v>
      </c>
      <c r="P946" t="s">
        <v>955</v>
      </c>
      <c r="Q946" t="s">
        <v>956</v>
      </c>
      <c r="R946" t="s">
        <v>957</v>
      </c>
      <c r="S946" t="s">
        <v>958</v>
      </c>
      <c r="T946" t="s">
        <v>959</v>
      </c>
      <c r="U946" t="s">
        <v>7814</v>
      </c>
      <c r="V946" t="s">
        <v>7815</v>
      </c>
    </row>
    <row r="947" spans="1:22" x14ac:dyDescent="0.25">
      <c r="A947" t="s">
        <v>7816</v>
      </c>
      <c r="B947" t="s">
        <v>7817</v>
      </c>
      <c r="C947" t="str">
        <f t="shared" si="56"/>
        <v>Amazfit GTS2 Mini (New Version) Smart Watch with Always-on AMOLED Display, Alexa Built-in, SpO2, 14 Days' Battery Life, 68 Sports Modes, GPS, HR, Sleep and Stress Monitoring (Meteor Black)</v>
      </c>
      <c r="D947" t="str" cm="1">
        <f t="array" ref="D947">PROPER(_xlfn.TEXTJOIN(" ", TRUE, INDEX(_xlfn.FILTERXML("&lt;t&gt;&lt;s&gt;" &amp; SUBSTITUTE(C947," ","&lt;/s&gt;&lt;s&gt;") &amp; "&lt;/s&gt;&lt;/t&gt;", "//s"), _xlfn.SEQUENCE(4))))</f>
        <v>Amazfit Gts2 Mini (New</v>
      </c>
      <c r="E947" t="str">
        <f t="shared" si="57"/>
        <v>Watch with Always-on AMOLED Display, Alexa Built-in, SpO2, 14 Days' Battery Life, 68 Sports Modes, GPS, HR, Sleep and Stress Monitoring (Meteor Black)</v>
      </c>
      <c r="F947" t="s">
        <v>2910</v>
      </c>
      <c r="G947" t="str">
        <f t="shared" si="58"/>
        <v>SmartWatches</v>
      </c>
      <c r="H947" s="7" t="str">
        <f t="array" aca="1" ref="H947" ca="1">_xlfn.TEXTJOIN("", TRUE, IF((ROW(INDIRECT("1:" &amp; LEN(G947)))&gt;1) * (CODE(MID(G947, ROW(INDIRECT("1:" &amp; LEN(G947))), 1))&gt;=65) * (CODE(MID(G947, ROW(INDIRECT("1:" &amp; LEN(G947))), 1))&lt;=90), " " &amp; MID(G947, ROW(INDIRECT("1:" &amp; LEN(G947))), 1), MID(G947, ROW(INDIRECT("1:" &amp; LEN(G947))), 1)))</f>
        <v>Smart Watches</v>
      </c>
      <c r="I947" s="2">
        <v>5998</v>
      </c>
      <c r="J947" s="2">
        <v>7999</v>
      </c>
      <c r="K947" s="1">
        <v>0.25</v>
      </c>
      <c r="L947">
        <v>4.2</v>
      </c>
      <c r="M947" s="4">
        <v>30355</v>
      </c>
      <c r="N947" t="s">
        <v>7818</v>
      </c>
      <c r="O947" t="str">
        <f t="shared" si="59"/>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v>
      </c>
      <c r="P947" t="s">
        <v>7819</v>
      </c>
      <c r="Q947" t="s">
        <v>7820</v>
      </c>
      <c r="R947" t="s">
        <v>7821</v>
      </c>
      <c r="S947" t="s">
        <v>7822</v>
      </c>
      <c r="T947" t="s">
        <v>7823</v>
      </c>
      <c r="U947" t="s">
        <v>7824</v>
      </c>
      <c r="V947" t="s">
        <v>7825</v>
      </c>
    </row>
    <row r="948" spans="1:22" x14ac:dyDescent="0.25">
      <c r="A948" t="s">
        <v>7826</v>
      </c>
      <c r="B948" t="s">
        <v>12999</v>
      </c>
      <c r="C948" t="str">
        <f t="shared" si="56"/>
        <v>Tabelito Polyester Foam, Nylon Hybrid laptopss Bag Sleeve Case Cover Pouch for laptopss Apple Dell Lenovo Asus Hp Samsung Mi MacBook Ultrabook Thinkpad Ideapad Surfacepro (15.6 inches 39.6cm, Blue) laptopsss</v>
      </c>
      <c r="D948" t="str" cm="1">
        <f t="array" ref="D948">PROPER(_xlfn.TEXTJOIN(" ", TRUE, INDEX(_xlfn.FILTERXML("&lt;t&gt;&lt;s&gt;" &amp; SUBSTITUTE(C948," ","&lt;/s&gt;&lt;s&gt;") &amp; "&lt;/s&gt;&lt;/t&gt;", "//s"), _xlfn.SEQUENCE(4))))</f>
        <v>Tabelito Polyester Foam, Nylon</v>
      </c>
      <c r="E948" t="str">
        <f t="shared" si="57"/>
        <v>Bag Sleeve Case Cover Pouch for laptopss Apple Dell Lenovo Asus Hp Samsung Mi MacBook Ultrabook Thinkpad Ideapad Surfacepro (15.6 inches 39.6cm, Blue) laptopsss</v>
      </c>
      <c r="F948" t="s">
        <v>6126</v>
      </c>
      <c r="G948" t="str">
        <f t="shared" si="58"/>
        <v>LaptopSleeves&amp;Slipcases</v>
      </c>
      <c r="H948" s="7" t="str">
        <f t="array" aca="1" ref="H948" ca="1">_xlfn.TEXTJOIN("", TRUE, IF((ROW(INDIRECT("1:" &amp; LEN(G948)))&gt;1) * (CODE(MID(G948, ROW(INDIRECT("1:" &amp; LEN(G948))), 1))&gt;=65) * (CODE(MID(G948, ROW(INDIRECT("1:" &amp; LEN(G948))), 1))&lt;=90), " " &amp; MID(G948, ROW(INDIRECT("1:" &amp; LEN(G948))), 1), MID(G948, ROW(INDIRECT("1:" &amp; LEN(G948))), 1)))</f>
        <v>Laptop Sleeves&amp; Slipcases</v>
      </c>
      <c r="I948">
        <v>299</v>
      </c>
      <c r="J948" s="2">
        <v>1499</v>
      </c>
      <c r="K948" s="1">
        <v>0.8</v>
      </c>
      <c r="L948">
        <v>4.2</v>
      </c>
      <c r="M948" s="4">
        <v>2868</v>
      </c>
      <c r="N948" t="s">
        <v>7827</v>
      </c>
      <c r="O948" t="str">
        <f t="shared" si="59"/>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v>
      </c>
      <c r="P948" t="s">
        <v>7828</v>
      </c>
      <c r="Q948" t="s">
        <v>7829</v>
      </c>
      <c r="R948" t="s">
        <v>7830</v>
      </c>
      <c r="S948" t="s">
        <v>7831</v>
      </c>
      <c r="T948" t="s">
        <v>7832</v>
      </c>
      <c r="U948" t="s">
        <v>7833</v>
      </c>
      <c r="V948" t="s">
        <v>7834</v>
      </c>
    </row>
    <row r="949" spans="1:22" x14ac:dyDescent="0.25">
      <c r="A949" t="s">
        <v>7835</v>
      </c>
      <c r="B949" t="s">
        <v>7836</v>
      </c>
      <c r="C949" t="str">
        <f t="shared" si="56"/>
        <v>Robustrion Anti-Scratch and Smudge Proof Tempered Glass Screen Protector for Xiaomi Mi Pad 5 11 inch</v>
      </c>
      <c r="D949" t="str" cm="1">
        <f t="array" ref="D949">PROPER(_xlfn.TEXTJOIN(" ", TRUE, INDEX(_xlfn.FILTERXML("&lt;t&gt;&lt;s&gt;" &amp; SUBSTITUTE(C949," ","&lt;/s&gt;&lt;s&gt;") &amp; "&lt;/s&gt;&lt;/t&gt;", "//s"), _xlfn.SEQUENCE(4))))</f>
        <v>Robustrion Anti-Scratch And Smudge</v>
      </c>
      <c r="E949" t="str">
        <f t="shared" si="57"/>
        <v>Glass Screen Protector for Xiaomi Mi Pad 5 11 inch</v>
      </c>
      <c r="F949" t="s">
        <v>5925</v>
      </c>
      <c r="G949" t="str">
        <f t="shared" si="58"/>
        <v>ScreenProtectors</v>
      </c>
      <c r="H949" s="7" t="str">
        <f t="array" aca="1" ref="H949" ca="1">_xlfn.TEXTJOIN("", TRUE, IF((ROW(INDIRECT("1:" &amp; LEN(G949)))&gt;1) * (CODE(MID(G949, ROW(INDIRECT("1:" &amp; LEN(G949))), 1))&gt;=65) * (CODE(MID(G949, ROW(INDIRECT("1:" &amp; LEN(G949))), 1))&lt;=90), " " &amp; MID(G949, ROW(INDIRECT("1:" &amp; LEN(G949))), 1), MID(G949, ROW(INDIRECT("1:" &amp; LEN(G949))), 1)))</f>
        <v>Screen Protectors</v>
      </c>
      <c r="I949">
        <v>379</v>
      </c>
      <c r="J949" s="2">
        <v>1499</v>
      </c>
      <c r="K949" s="1">
        <v>0.75</v>
      </c>
      <c r="L949">
        <v>4.0999999999999996</v>
      </c>
      <c r="M949" s="4">
        <v>670</v>
      </c>
      <c r="N949" t="s">
        <v>7837</v>
      </c>
      <c r="O949" t="str">
        <f t="shared" si="59"/>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v>
      </c>
      <c r="P949" t="s">
        <v>7838</v>
      </c>
      <c r="Q949" t="s">
        <v>7839</v>
      </c>
      <c r="R949" t="s">
        <v>7840</v>
      </c>
      <c r="S949" t="s">
        <v>7841</v>
      </c>
      <c r="T949" t="s">
        <v>7842</v>
      </c>
      <c r="U949" t="s">
        <v>7843</v>
      </c>
      <c r="V949" t="s">
        <v>7844</v>
      </c>
    </row>
    <row r="950" spans="1:22" x14ac:dyDescent="0.25">
      <c r="A950" t="s">
        <v>7845</v>
      </c>
      <c r="B950" t="s">
        <v>7846</v>
      </c>
      <c r="C950" t="str">
        <f t="shared" si="56"/>
        <v>Portronics Ruffpad 15 Re-Writable LCD Screen 38.1cm (15-inch) Writing Pad for Drawing, Playing, Handwriting Gifts for Kids and Adults (Grey)</v>
      </c>
      <c r="D950" t="str" cm="1">
        <f t="array" ref="D950">PROPER(_xlfn.TEXTJOIN(" ", TRUE, INDEX(_xlfn.FILTERXML("&lt;t&gt;&lt;s&gt;" &amp; SUBSTITUTE(C950," ","&lt;/s&gt;&lt;s&gt;") &amp; "&lt;/s&gt;&lt;/t&gt;", "//s"), _xlfn.SEQUENCE(4))))</f>
        <v>Portronics Ruffpad 15 Re-Writable</v>
      </c>
      <c r="E950" t="str">
        <f t="shared" si="57"/>
        <v>38.1cm (15-inch) Writing Pad for Drawing, Playing, Handwriting Gifts for Kids and Adults (Grey)</v>
      </c>
      <c r="F950" t="s">
        <v>7847</v>
      </c>
      <c r="G950" t="str">
        <f t="shared" si="58"/>
        <v>Notebooks,WritingPads&amp;Diaries</v>
      </c>
      <c r="H950" s="7" t="str">
        <f t="array" aca="1" ref="H950" ca="1">_xlfn.TEXTJOIN("", TRUE, IF((ROW(INDIRECT("1:" &amp; LEN(G950)))&gt;1) * (CODE(MID(G950, ROW(INDIRECT("1:" &amp; LEN(G950))), 1))&gt;=65) * (CODE(MID(G950, ROW(INDIRECT("1:" &amp; LEN(G950))), 1))&lt;=90), " " &amp; MID(G950, ROW(INDIRECT("1:" &amp; LEN(G950))), 1), MID(G950, ROW(INDIRECT("1:" &amp; LEN(G950))), 1)))</f>
        <v>Notebooks, Writing Pads&amp; Diaries</v>
      </c>
      <c r="I950" s="2">
        <v>1399</v>
      </c>
      <c r="J950" s="2">
        <v>2999</v>
      </c>
      <c r="K950" s="1">
        <v>0.53</v>
      </c>
      <c r="L950">
        <v>4.3</v>
      </c>
      <c r="M950" s="4">
        <v>3530</v>
      </c>
      <c r="N950" t="s">
        <v>7848</v>
      </c>
      <c r="O950" t="str">
        <f t="shared" si="59"/>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v>
      </c>
      <c r="P950" t="s">
        <v>7849</v>
      </c>
      <c r="Q950" t="s">
        <v>7850</v>
      </c>
      <c r="R950" t="s">
        <v>7851</v>
      </c>
      <c r="S950" t="s">
        <v>7852</v>
      </c>
      <c r="T950" t="s">
        <v>7853</v>
      </c>
      <c r="U950" t="s">
        <v>7854</v>
      </c>
      <c r="V950" t="s">
        <v>7855</v>
      </c>
    </row>
    <row r="951" spans="1:22" x14ac:dyDescent="0.25">
      <c r="A951" t="s">
        <v>7856</v>
      </c>
      <c r="B951" t="s">
        <v>13000</v>
      </c>
      <c r="C951" t="str">
        <f t="shared" si="56"/>
        <v>DIGITEK (DLS-9FT) Lightweight and Portable Aluminum Alloy Light Stand for Ring Light, Reflector, Flash Units, Diffuser, Portrait, Softbox, Studio Lighting and More Ideal for Outdoor and Indoor Shoots</v>
      </c>
      <c r="D951" t="str" cm="1">
        <f t="array" ref="D951">PROPER(_xlfn.TEXTJOIN(" ", TRUE, INDEX(_xlfn.FILTERXML("&lt;t&gt;&lt;s&gt;" &amp; SUBSTITUTE(C951," ","&lt;/s&gt;&lt;s&gt;") &amp; "&lt;/s&gt;&lt;/t&gt;", "//s"), _xlfn.SEQUENCE(4))))</f>
        <v>Digitek (Dls-9Ft) Lightweight And</v>
      </c>
      <c r="E951" t="str">
        <f t="shared" si="57"/>
        <v>Alloy Light Stand for Ring Light, Reflector, Flash Units, Diffuser, Portrait, Softbox, Studio Lighting and More Ideal for Outdoor and Indoor Shoots</v>
      </c>
      <c r="F951" t="s">
        <v>7857</v>
      </c>
      <c r="G951" t="str">
        <f t="shared" si="58"/>
        <v>BackgroundSupports</v>
      </c>
      <c r="H951" s="7" t="str">
        <f t="array" aca="1" ref="H951" ca="1">_xlfn.TEXTJOIN("", TRUE, IF((ROW(INDIRECT("1:" &amp; LEN(G951)))&gt;1) * (CODE(MID(G951, ROW(INDIRECT("1:" &amp; LEN(G951))), 1))&gt;=65) * (CODE(MID(G951, ROW(INDIRECT("1:" &amp; LEN(G951))), 1))&lt;=90), " " &amp; MID(G951, ROW(INDIRECT("1:" &amp; LEN(G951))), 1), MID(G951, ROW(INDIRECT("1:" &amp; LEN(G951))), 1)))</f>
        <v>Background Supports</v>
      </c>
      <c r="I951">
        <v>699</v>
      </c>
      <c r="J951" s="2">
        <v>1299</v>
      </c>
      <c r="K951" s="1">
        <v>0.46</v>
      </c>
      <c r="L951">
        <v>4.3</v>
      </c>
      <c r="M951" s="4">
        <v>6183</v>
      </c>
      <c r="N951" t="s">
        <v>7858</v>
      </c>
      <c r="O951" t="str">
        <f t="shared" si="59"/>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v>
      </c>
      <c r="P951" t="s">
        <v>7859</v>
      </c>
      <c r="Q951" t="s">
        <v>7860</v>
      </c>
      <c r="R951" t="s">
        <v>7861</v>
      </c>
      <c r="S951" t="s">
        <v>7862</v>
      </c>
      <c r="T951" t="s">
        <v>7863</v>
      </c>
      <c r="U951" t="s">
        <v>7864</v>
      </c>
      <c r="V951" t="s">
        <v>7865</v>
      </c>
    </row>
    <row r="952" spans="1:22" x14ac:dyDescent="0.25">
      <c r="A952" t="s">
        <v>7866</v>
      </c>
      <c r="B952" t="s">
        <v>7867</v>
      </c>
      <c r="C952" t="str">
        <f t="shared" si="56"/>
        <v>Classmate Pulse 1 Subject Notebook - 240mm x 180mm , Soft Cover, 180 Pages, Single Line, Pack of 4</v>
      </c>
      <c r="D952" t="str" cm="1">
        <f t="array" ref="D952">PROPER(_xlfn.TEXTJOIN(" ", TRUE, INDEX(_xlfn.FILTERXML("&lt;t&gt;&lt;s&gt;" &amp; SUBSTITUTE(C952," ","&lt;/s&gt;&lt;s&gt;") &amp; "&lt;/s&gt;&lt;/t&gt;", "//s"), _xlfn.SEQUENCE(4))))</f>
        <v>Classmate Pulse 1 Subject</v>
      </c>
      <c r="E952" t="str">
        <f t="shared" si="57"/>
        <v>240mm x 180mm , Soft Cover, 180 Pages, Single Line, Pack of 4</v>
      </c>
      <c r="F952" t="s">
        <v>6199</v>
      </c>
      <c r="G952" t="str">
        <f t="shared" si="58"/>
        <v>CompositionNotebooks</v>
      </c>
      <c r="H952" s="7" t="str">
        <f t="array" aca="1" ref="H952" ca="1">_xlfn.TEXTJOIN("", TRUE, IF((ROW(INDIRECT("1:" &amp; LEN(G952)))&gt;1) * (CODE(MID(G952, ROW(INDIRECT("1:" &amp; LEN(G952))), 1))&gt;=65) * (CODE(MID(G952, ROW(INDIRECT("1:" &amp; LEN(G952))), 1))&lt;=90), " " &amp; MID(G952, ROW(INDIRECT("1:" &amp; LEN(G952))), 1), MID(G952, ROW(INDIRECT("1:" &amp; LEN(G952))), 1)))</f>
        <v>Composition Notebooks</v>
      </c>
      <c r="I952">
        <v>300</v>
      </c>
      <c r="J952">
        <v>300</v>
      </c>
      <c r="K952" s="1">
        <v>0</v>
      </c>
      <c r="L952">
        <v>4.2</v>
      </c>
      <c r="M952" s="4">
        <v>419</v>
      </c>
      <c r="N952" t="s">
        <v>7868</v>
      </c>
      <c r="O952" t="str">
        <f t="shared" si="59"/>
        <v>The Cover Design Of The Notebook Is Subject To Change, It Depends On Stock Availability|Single Line Notebook, 180 Pages, Spiral Binding, Soft Cover, 240Mm X180Mm|Classmate Uses Eco Friendly And Elemental Chlorine Free Paper|This Notebook Consists Of Papers</v>
      </c>
      <c r="P952" t="s">
        <v>7869</v>
      </c>
      <c r="Q952" t="s">
        <v>7870</v>
      </c>
      <c r="R952" t="s">
        <v>7871</v>
      </c>
      <c r="S952" t="s">
        <v>7872</v>
      </c>
      <c r="T952" t="s">
        <v>7873</v>
      </c>
      <c r="U952" t="s">
        <v>7874</v>
      </c>
      <c r="V952" t="s">
        <v>7875</v>
      </c>
    </row>
    <row r="953" spans="1:22" x14ac:dyDescent="0.25">
      <c r="A953" t="s">
        <v>7876</v>
      </c>
      <c r="B953" t="s">
        <v>7877</v>
      </c>
      <c r="C953" t="str">
        <f t="shared" si="56"/>
        <v>Scarters Mouse Pad, Desk Mat Extended for Work from Home Office Gaming | Vegan PU Leather | Anti-Skid, Anti-Slip, Reversible Splash-Proof ‚Äì Deskspread ~ Navy Blue and Yellow</v>
      </c>
      <c r="D953" t="str" cm="1">
        <f t="array" ref="D953">PROPER(_xlfn.TEXTJOIN(" ", TRUE, INDEX(_xlfn.FILTERXML("&lt;t&gt;&lt;s&gt;" &amp; SUBSTITUTE(C953," ","&lt;/s&gt;&lt;s&gt;") &amp; "&lt;/s&gt;&lt;/t&gt;", "//s"), _xlfn.SEQUENCE(4))))</f>
        <v>Scarters Mouse Pad, Desk</v>
      </c>
      <c r="E953" t="str">
        <f t="shared" si="57"/>
        <v>for Work from Home Office Gaming | Vegan PU Leather | Anti-Skid, Anti-Slip, Reversible Splash-Proof ‚Äì Deskspread ~ Navy Blue and Yellow</v>
      </c>
      <c r="F953" t="s">
        <v>5289</v>
      </c>
      <c r="G953" t="str">
        <f t="shared" si="58"/>
        <v>MousePads</v>
      </c>
      <c r="H953" s="7" t="str">
        <f t="array" aca="1" ref="H953" ca="1">_xlfn.TEXTJOIN("", TRUE, IF((ROW(INDIRECT("1:" &amp; LEN(G953)))&gt;1) * (CODE(MID(G953, ROW(INDIRECT("1:" &amp; LEN(G953))), 1))&gt;=65) * (CODE(MID(G953, ROW(INDIRECT("1:" &amp; LEN(G953))), 1))&lt;=90), " " &amp; MID(G953, ROW(INDIRECT("1:" &amp; LEN(G953))), 1), MID(G953, ROW(INDIRECT("1:" &amp; LEN(G953))), 1)))</f>
        <v>Mouse Pads</v>
      </c>
      <c r="I953">
        <v>999</v>
      </c>
      <c r="J953" s="2">
        <v>1995</v>
      </c>
      <c r="K953" s="1">
        <v>0.5</v>
      </c>
      <c r="L953">
        <v>4.5</v>
      </c>
      <c r="M953" s="4">
        <v>7317</v>
      </c>
      <c r="N953" t="s">
        <v>7878</v>
      </c>
      <c r="O953" t="str">
        <f t="shared" si="59"/>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v>
      </c>
      <c r="P953" t="s">
        <v>7879</v>
      </c>
      <c r="Q953" t="s">
        <v>7880</v>
      </c>
      <c r="R953" t="s">
        <v>7881</v>
      </c>
      <c r="S953" t="s">
        <v>7882</v>
      </c>
      <c r="T953" t="s">
        <v>7883</v>
      </c>
      <c r="U953" t="s">
        <v>7884</v>
      </c>
      <c r="V953" t="s">
        <v>7885</v>
      </c>
    </row>
    <row r="954" spans="1:22" x14ac:dyDescent="0.25">
      <c r="A954" t="s">
        <v>7886</v>
      </c>
      <c r="B954" t="s">
        <v>7887</v>
      </c>
      <c r="C954" t="str">
        <f t="shared" si="56"/>
        <v>Casio MJ-120D 150 Steps Check and Correct Desktop Calculator with Tax Keys, Black</v>
      </c>
      <c r="D954" t="str" cm="1">
        <f t="array" ref="D954">PROPER(_xlfn.TEXTJOIN(" ", TRUE, INDEX(_xlfn.FILTERXML("&lt;t&gt;&lt;s&gt;" &amp; SUBSTITUTE(C954," ","&lt;/s&gt;&lt;s&gt;") &amp; "&lt;/s&gt;&lt;/t&gt;", "//s"), _xlfn.SEQUENCE(4))))</f>
        <v>Casio Mj-120D 150 Steps</v>
      </c>
      <c r="E954" t="str">
        <f t="shared" si="57"/>
        <v>Correct Desktop Calculator with Tax Keys, Black</v>
      </c>
      <c r="F954" t="s">
        <v>7888</v>
      </c>
      <c r="G954" t="str">
        <f t="shared" si="58"/>
        <v>Financial&amp;Business</v>
      </c>
      <c r="H954" s="7" t="str">
        <f t="array" aca="1" ref="H954" ca="1">_xlfn.TEXTJOIN("", TRUE, IF((ROW(INDIRECT("1:" &amp; LEN(G954)))&gt;1) * (CODE(MID(G954, ROW(INDIRECT("1:" &amp; LEN(G954))), 1))&gt;=65) * (CODE(MID(G954, ROW(INDIRECT("1:" &amp; LEN(G954))), 1))&lt;=90), " " &amp; MID(G954, ROW(INDIRECT("1:" &amp; LEN(G954))), 1), MID(G954, ROW(INDIRECT("1:" &amp; LEN(G954))), 1)))</f>
        <v>Financial&amp; Business</v>
      </c>
      <c r="I954">
        <v>535</v>
      </c>
      <c r="J954">
        <v>535</v>
      </c>
      <c r="K954" s="1">
        <v>0</v>
      </c>
      <c r="L954">
        <v>4.4000000000000004</v>
      </c>
      <c r="M954" s="4">
        <v>4426</v>
      </c>
      <c r="N954" t="s">
        <v>7889</v>
      </c>
      <c r="O954" t="str">
        <f t="shared" si="59"/>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v>
      </c>
      <c r="P954" t="s">
        <v>7890</v>
      </c>
      <c r="Q954" t="s">
        <v>7891</v>
      </c>
      <c r="R954" t="s">
        <v>7892</v>
      </c>
      <c r="S954" t="s">
        <v>7893</v>
      </c>
      <c r="T954" t="s">
        <v>7894</v>
      </c>
      <c r="U954" t="s">
        <v>7895</v>
      </c>
      <c r="V954" t="s">
        <v>7896</v>
      </c>
    </row>
    <row r="955" spans="1:22" x14ac:dyDescent="0.25">
      <c r="A955" t="s">
        <v>603</v>
      </c>
      <c r="B955" t="s">
        <v>604</v>
      </c>
      <c r="C955" t="str">
        <f t="shared" si="56"/>
        <v>Redmi 80 cm (32 inches) Android 11 Series HD Ready Smart LED TV | L32M6-RA L32M7-RA (Black)</v>
      </c>
      <c r="D955" t="str" cm="1">
        <f t="array" ref="D955">PROPER(_xlfn.TEXTJOIN(" ", TRUE, INDEX(_xlfn.FILTERXML("&lt;t&gt;&lt;s&gt;" &amp; SUBSTITUTE(C955," ","&lt;/s&gt;&lt;s&gt;") &amp; "&lt;/s&gt;&lt;/t&gt;", "//s"), _xlfn.SEQUENCE(4))))</f>
        <v>Redmi 80 Cm (32</v>
      </c>
      <c r="E955" t="str">
        <f t="shared" si="57"/>
        <v>11 Series HD Ready Smart LED TV | L32M6-RA L32M7-RA (Black)</v>
      </c>
      <c r="F955" t="s">
        <v>167</v>
      </c>
      <c r="G955" t="str">
        <f t="shared" si="58"/>
        <v>SmartTelevisions</v>
      </c>
      <c r="H955" s="7" t="str">
        <f t="array" aca="1" ref="H955" ca="1">_xlfn.TEXTJOIN("", TRUE, IF((ROW(INDIRECT("1:" &amp; LEN(G955)))&gt;1) * (CODE(MID(G955, ROW(INDIRECT("1:" &amp; LEN(G955))), 1))&gt;=65) * (CODE(MID(G955, ROW(INDIRECT("1:" &amp; LEN(G955))), 1))&lt;=90), " " &amp; MID(G955, ROW(INDIRECT("1:" &amp; LEN(G955))), 1), MID(G955, ROW(INDIRECT("1:" &amp; LEN(G955))), 1)))</f>
        <v>Smart Televisions</v>
      </c>
      <c r="I955" s="2">
        <v>13999</v>
      </c>
      <c r="J955" s="2">
        <v>24999</v>
      </c>
      <c r="K955" s="1">
        <v>0.44</v>
      </c>
      <c r="L955">
        <v>4.2</v>
      </c>
      <c r="M955" s="4">
        <v>45237</v>
      </c>
      <c r="N955" t="s">
        <v>605</v>
      </c>
      <c r="O955" t="str">
        <f t="shared" si="59"/>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v>
      </c>
      <c r="P955" t="s">
        <v>606</v>
      </c>
      <c r="Q955" t="s">
        <v>607</v>
      </c>
      <c r="R955" t="s">
        <v>608</v>
      </c>
      <c r="S955" t="s">
        <v>609</v>
      </c>
      <c r="T955" t="s">
        <v>610</v>
      </c>
      <c r="U955" t="s">
        <v>7897</v>
      </c>
      <c r="V955" t="s">
        <v>7898</v>
      </c>
    </row>
    <row r="956" spans="1:22" x14ac:dyDescent="0.25">
      <c r="A956" t="s">
        <v>7899</v>
      </c>
      <c r="B956" t="s">
        <v>7900</v>
      </c>
      <c r="C956" t="str">
        <f t="shared" si="56"/>
        <v>Gizga Essentials Laptop Bag Sleeve Case Cover Pouch with Handle for 14.1 Inch Laptop for Men and Women, Padded Laptop Compartment, Premium Zipper Closure, Water Repellent Nylon Fabric, Grey</v>
      </c>
      <c r="D956" t="str" cm="1">
        <f t="array" ref="D956">PROPER(_xlfn.TEXTJOIN(" ", TRUE, INDEX(_xlfn.FILTERXML("&lt;t&gt;&lt;s&gt;" &amp; SUBSTITUTE(C956," ","&lt;/s&gt;&lt;s&gt;") &amp; "&lt;/s&gt;&lt;/t&gt;", "//s"), _xlfn.SEQUENCE(4))))</f>
        <v>Gizga Essentials Laptop Bag</v>
      </c>
      <c r="E956" t="str">
        <f t="shared" si="57"/>
        <v>Cover Pouch with Handle for 14.1 Inch Laptop for Men and Women, Padded Laptop Compartment, Premium Zipper Closure, Water Repellent Nylon Fabric, Grey</v>
      </c>
      <c r="F956" t="s">
        <v>6126</v>
      </c>
      <c r="G956" t="str">
        <f t="shared" si="58"/>
        <v>LaptopSleeves&amp;Slipcases</v>
      </c>
      <c r="H956" s="7" t="str">
        <f t="array" aca="1" ref="H956" ca="1">_xlfn.TEXTJOIN("", TRUE, IF((ROW(INDIRECT("1:" &amp; LEN(G956)))&gt;1) * (CODE(MID(G956, ROW(INDIRECT("1:" &amp; LEN(G956))), 1))&gt;=65) * (CODE(MID(G956, ROW(INDIRECT("1:" &amp; LEN(G956))), 1))&lt;=90), " " &amp; MID(G956, ROW(INDIRECT("1:" &amp; LEN(G956))), 1), MID(G956, ROW(INDIRECT("1:" &amp; LEN(G956))), 1)))</f>
        <v>Laptop Sleeves&amp; Slipcases</v>
      </c>
      <c r="I956">
        <v>269</v>
      </c>
      <c r="J956" s="2">
        <v>1099</v>
      </c>
      <c r="K956" s="1">
        <v>0.76</v>
      </c>
      <c r="L956">
        <v>4.0999999999999996</v>
      </c>
      <c r="M956" s="4">
        <v>1092</v>
      </c>
      <c r="N956" t="s">
        <v>7901</v>
      </c>
      <c r="O956" t="str">
        <f t="shared" si="59"/>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v>
      </c>
      <c r="P956" t="s">
        <v>7902</v>
      </c>
      <c r="Q956" t="s">
        <v>7903</v>
      </c>
      <c r="R956" t="s">
        <v>7904</v>
      </c>
      <c r="S956" t="s">
        <v>7905</v>
      </c>
      <c r="T956" t="s">
        <v>7906</v>
      </c>
      <c r="U956" t="s">
        <v>7907</v>
      </c>
      <c r="V956" t="s">
        <v>7908</v>
      </c>
    </row>
    <row r="957" spans="1:22" x14ac:dyDescent="0.25">
      <c r="A957" t="s">
        <v>7909</v>
      </c>
      <c r="B957" t="s">
        <v>7910</v>
      </c>
      <c r="C957" t="str">
        <f t="shared" si="56"/>
        <v>Parker Vector Camouflage Gift Set - Roller Ball Pen and Parker Logo Keychain (Black Body, Blue Ink), 2 Piece Set</v>
      </c>
      <c r="D957" t="str" cm="1">
        <f t="array" ref="D957">PROPER(_xlfn.TEXTJOIN(" ", TRUE, INDEX(_xlfn.FILTERXML("&lt;t&gt;&lt;s&gt;" &amp; SUBSTITUTE(C957," ","&lt;/s&gt;&lt;s&gt;") &amp; "&lt;/s&gt;&lt;/t&gt;", "//s"), _xlfn.SEQUENCE(4))))</f>
        <v>Parker Vector Camouflage Gift</v>
      </c>
      <c r="E957" t="str">
        <f t="shared" si="57"/>
        <v>Roller Ball Pen and Parker Logo Keychain (Black Body, Blue Ink), 2 Piece Set</v>
      </c>
      <c r="F957" t="s">
        <v>7008</v>
      </c>
      <c r="G957" t="str">
        <f t="shared" si="58"/>
        <v>StickBallpointPens</v>
      </c>
      <c r="H957" s="7" t="str">
        <f t="array" aca="1" ref="H957" ca="1">_xlfn.TEXTJOIN("", TRUE, IF((ROW(INDIRECT("1:" &amp; LEN(G957)))&gt;1) * (CODE(MID(G957, ROW(INDIRECT("1:" &amp; LEN(G957))), 1))&gt;=65) * (CODE(MID(G957, ROW(INDIRECT("1:" &amp; LEN(G957))), 1))&lt;=90), " " &amp; MID(G957, ROW(INDIRECT("1:" &amp; LEN(G957))), 1), MID(G957, ROW(INDIRECT("1:" &amp; LEN(G957))), 1)))</f>
        <v>Stick Ballpoint Pens</v>
      </c>
      <c r="I957">
        <v>341</v>
      </c>
      <c r="J957">
        <v>450</v>
      </c>
      <c r="K957" s="1">
        <v>0.24</v>
      </c>
      <c r="L957">
        <v>4.3</v>
      </c>
      <c r="M957" s="4">
        <v>2493</v>
      </c>
      <c r="N957" t="s">
        <v>7911</v>
      </c>
      <c r="O957" t="str">
        <f t="shared" si="59"/>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v>
      </c>
      <c r="P957" t="s">
        <v>7912</v>
      </c>
      <c r="Q957" t="s">
        <v>7913</v>
      </c>
      <c r="R957" t="s">
        <v>7914</v>
      </c>
      <c r="S957" t="s">
        <v>7915</v>
      </c>
      <c r="T957" t="s">
        <v>7916</v>
      </c>
      <c r="U957" t="s">
        <v>7917</v>
      </c>
      <c r="V957" t="s">
        <v>7918</v>
      </c>
    </row>
    <row r="958" spans="1:22" x14ac:dyDescent="0.25">
      <c r="A958" t="s">
        <v>7919</v>
      </c>
      <c r="B958" t="s">
        <v>7920</v>
      </c>
      <c r="C958" t="str">
        <f t="shared" si="56"/>
        <v>TP-Link AC1200 Archer A6 Smart WiFi, 5GHz Gigabit Dual Band MU-MIMO Wireless Internet Router, Long Range Coverage by 4 Antennas, Qualcomm Chipset</v>
      </c>
      <c r="D958" t="str" cm="1">
        <f t="array" ref="D958">PROPER(_xlfn.TEXTJOIN(" ", TRUE, INDEX(_xlfn.FILTERXML("&lt;t&gt;&lt;s&gt;" &amp; SUBSTITUTE(C958," ","&lt;/s&gt;&lt;s&gt;") &amp; "&lt;/s&gt;&lt;/t&gt;", "//s"), _xlfn.SEQUENCE(4))))</f>
        <v>Tp-Link Ac1200 Archer A6</v>
      </c>
      <c r="E958" t="str">
        <f t="shared" si="57"/>
        <v>5GHz Gigabit Dual Band MU-MIMO Wireless Internet Router, Long Range Coverage by 4 Antennas, Qualcomm Chipset</v>
      </c>
      <c r="F958" t="s">
        <v>5374</v>
      </c>
      <c r="G958" t="str">
        <f t="shared" si="58"/>
        <v>Routers</v>
      </c>
      <c r="H958" s="7" t="str">
        <f t="array" aca="1" ref="H958" ca="1">_xlfn.TEXTJOIN("", TRUE, IF((ROW(INDIRECT("1:" &amp; LEN(G958)))&gt;1) * (CODE(MID(G958, ROW(INDIRECT("1:" &amp; LEN(G958))), 1))&gt;=65) * (CODE(MID(G958, ROW(INDIRECT("1:" &amp; LEN(G958))), 1))&lt;=90), " " &amp; MID(G958, ROW(INDIRECT("1:" &amp; LEN(G958))), 1), MID(G958, ROW(INDIRECT("1:" &amp; LEN(G958))), 1)))</f>
        <v>Routers</v>
      </c>
      <c r="I958" s="2">
        <v>2499</v>
      </c>
      <c r="J958" s="2">
        <v>3999</v>
      </c>
      <c r="K958" s="1">
        <v>0.38</v>
      </c>
      <c r="L958">
        <v>4.4000000000000004</v>
      </c>
      <c r="M958" s="4">
        <v>12679</v>
      </c>
      <c r="N958" t="s">
        <v>7921</v>
      </c>
      <c r="O958" t="str">
        <f t="shared" si="59"/>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v>
      </c>
      <c r="P958" t="s">
        <v>7922</v>
      </c>
      <c r="Q958" t="s">
        <v>7923</v>
      </c>
      <c r="R958" t="s">
        <v>7924</v>
      </c>
      <c r="S958" t="s">
        <v>7925</v>
      </c>
      <c r="T958" t="s">
        <v>7926</v>
      </c>
      <c r="U958" t="s">
        <v>5381</v>
      </c>
      <c r="V958" t="s">
        <v>7927</v>
      </c>
    </row>
    <row r="959" spans="1:22" x14ac:dyDescent="0.25">
      <c r="A959" t="s">
        <v>668</v>
      </c>
      <c r="B959" t="s">
        <v>669</v>
      </c>
      <c r="C959" t="str">
        <f t="shared" si="56"/>
        <v>CEDO 65W OnePlus Dash Warp Charge Cable, USB A to Type C Data Sync Fast Charging Cable Compatible with One Plus 3 3T 5 5T 6 6T 7 7T 7 pro and for All Type C Devices - 1 Meter, Red</v>
      </c>
      <c r="D959" t="str" cm="1">
        <f t="array" ref="D959">PROPER(_xlfn.TEXTJOIN(" ", TRUE, INDEX(_xlfn.FILTERXML("&lt;t&gt;&lt;s&gt;" &amp; SUBSTITUTE(C959," ","&lt;/s&gt;&lt;s&gt;") &amp; "&lt;/s&gt;&lt;/t&gt;", "//s"), _xlfn.SEQUENCE(4))))</f>
        <v>Cedo 65W Oneplus Dash</v>
      </c>
      <c r="E959" t="str">
        <f t="shared" si="57"/>
        <v>Cable, USB A to Type C Data Sync Fast Charging Cable Compatible with One Plus 3 3T 5 5T 6 6T 7 7T 7 pro and for All Type C Devices - 1 Meter, Red</v>
      </c>
      <c r="F959" t="s">
        <v>17</v>
      </c>
      <c r="G959" t="str">
        <f t="shared" si="58"/>
        <v>USBCables</v>
      </c>
      <c r="H959" s="7" t="str">
        <f t="array" aca="1" ref="H959" ca="1">_xlfn.TEXTJOIN("", TRUE, IF((ROW(INDIRECT("1:" &amp; LEN(G959)))&gt;1) * (CODE(MID(G959, ROW(INDIRECT("1:" &amp; LEN(G959))), 1))&gt;=65) * (CODE(MID(G959, ROW(INDIRECT("1:" &amp; LEN(G959))), 1))&lt;=90), " " &amp; MID(G959, ROW(INDIRECT("1:" &amp; LEN(G959))), 1), MID(G959, ROW(INDIRECT("1:" &amp; LEN(G959))), 1)))</f>
        <v>U S B Cables</v>
      </c>
      <c r="I959">
        <v>349</v>
      </c>
      <c r="J959">
        <v>599</v>
      </c>
      <c r="K959" s="1">
        <v>0.42</v>
      </c>
      <c r="L959">
        <v>4.0999999999999996</v>
      </c>
      <c r="M959" s="4">
        <v>210</v>
      </c>
      <c r="N959" t="s">
        <v>670</v>
      </c>
      <c r="O959" t="str">
        <f t="shared" si="59"/>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v>
      </c>
      <c r="P959" t="s">
        <v>671</v>
      </c>
      <c r="Q959" t="s">
        <v>672</v>
      </c>
      <c r="R959" t="s">
        <v>673</v>
      </c>
      <c r="S959" t="s">
        <v>674</v>
      </c>
      <c r="T959" t="s">
        <v>675</v>
      </c>
      <c r="U959" t="s">
        <v>7928</v>
      </c>
      <c r="V959" t="s">
        <v>7929</v>
      </c>
    </row>
    <row r="960" spans="1:22" x14ac:dyDescent="0.25">
      <c r="A960" t="s">
        <v>7930</v>
      </c>
      <c r="B960" t="s">
        <v>7931</v>
      </c>
      <c r="C960" t="str">
        <f t="shared" si="56"/>
        <v>HP Deskjet 2723 AIO Printer, Copy, Scan, WiFi, Bluetooth, USB, Simple Setup Smart App, Ideal for Home.</v>
      </c>
      <c r="D960" t="str" cm="1">
        <f t="array" ref="D960">PROPER(_xlfn.TEXTJOIN(" ", TRUE, INDEX(_xlfn.FILTERXML("&lt;t&gt;&lt;s&gt;" &amp; SUBSTITUTE(C960," ","&lt;/s&gt;&lt;s&gt;") &amp; "&lt;/s&gt;&lt;/t&gt;", "//s"), _xlfn.SEQUENCE(4))))</f>
        <v>Hp Deskjet 2723 Aio</v>
      </c>
      <c r="E960" t="str">
        <f t="shared" si="57"/>
        <v>Scan, WiFi, Bluetooth, USB, Simple Setup Smart App, Ideal for Home.</v>
      </c>
      <c r="F960" t="s">
        <v>7204</v>
      </c>
      <c r="G960" t="str">
        <f t="shared" si="58"/>
        <v>Printers</v>
      </c>
      <c r="H960" s="7" t="str">
        <f t="array" aca="1" ref="H960" ca="1">_xlfn.TEXTJOIN("", TRUE, IF((ROW(INDIRECT("1:" &amp; LEN(G960)))&gt;1) * (CODE(MID(G960, ROW(INDIRECT("1:" &amp; LEN(G960))), 1))&gt;=65) * (CODE(MID(G960, ROW(INDIRECT("1:" &amp; LEN(G960))), 1))&lt;=90), " " &amp; MID(G960, ROW(INDIRECT("1:" &amp; LEN(G960))), 1), MID(G960, ROW(INDIRECT("1:" &amp; LEN(G960))), 1)))</f>
        <v>Printers</v>
      </c>
      <c r="I960" s="2">
        <v>5899</v>
      </c>
      <c r="J960" s="2">
        <v>7005</v>
      </c>
      <c r="K960" s="1">
        <v>0.16</v>
      </c>
      <c r="L960">
        <v>3.6</v>
      </c>
      <c r="M960" s="4">
        <v>4199</v>
      </c>
      <c r="N960" t="s">
        <v>7932</v>
      </c>
      <c r="O960" t="str">
        <f t="shared" si="59"/>
        <v>Warranty And Installation Facility (If Exists) : 1 Year On-Site Warranty|Compatible Os: Windows 10.7; Macos Sierra V10.12 (Previously Os X), Macos High Sierra V10.13, Macos Mojave V10.14, Macos Catalina V10.15, Ideal Usage: Home, Resolution: Up To 1200 X 1200 Dpi,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Paper Tray Capacity: Input: 60-Sheet Input Tray; Output: 25-Sheet Output Tray|Connectivity : High-Speed Usb 2.0 Connectivity, Wifi (Refer Setup Guide Uploaded Just Below Technical Detail Section To Understand The Steps To Connect Via Wifi/Usb)</v>
      </c>
      <c r="P960" t="s">
        <v>7933</v>
      </c>
      <c r="Q960" t="s">
        <v>7934</v>
      </c>
      <c r="R960" t="s">
        <v>7935</v>
      </c>
      <c r="S960" t="s">
        <v>7936</v>
      </c>
      <c r="T960" t="s">
        <v>7937</v>
      </c>
      <c r="U960" t="s">
        <v>7938</v>
      </c>
      <c r="V960" t="s">
        <v>7939</v>
      </c>
    </row>
    <row r="961" spans="1:22" x14ac:dyDescent="0.25">
      <c r="A961" t="s">
        <v>4542</v>
      </c>
      <c r="B961" t="s">
        <v>4543</v>
      </c>
      <c r="C961" t="str">
        <f t="shared" si="56"/>
        <v>Oraimo 18W USB and Type-C Dual Output Super Fast Charger Wall Adapter PE2.0andQuick Charge 3.0 and Power Delivery 3.0 Compatible for iPhone 13 13 Mini 13 Pro Max 12 12 Pro Max, iPad Mini Pro, Pixel, Galaxy, Airpods Pro</v>
      </c>
      <c r="D961" t="str" cm="1">
        <f t="array" ref="D961">PROPER(_xlfn.TEXTJOIN(" ", TRUE, INDEX(_xlfn.FILTERXML("&lt;t&gt;&lt;s&gt;" &amp; SUBSTITUTE(C961," ","&lt;/s&gt;&lt;s&gt;") &amp; "&lt;/s&gt;&lt;/t&gt;", "//s"), _xlfn.SEQUENCE(4))))</f>
        <v>Oraimo 18W Usb And</v>
      </c>
      <c r="E961" t="str">
        <f t="shared" si="57"/>
        <v>Output Super Fast Charger Wall Adapter PE2.0andQuick Charge 3.0 and Power Delivery 3.0 Compatible for iPhone 13 13 Mini 13 Pro Max 12 12 Pro Max, iPad Mini Pro, Pixel, Galaxy, Airpods Pro</v>
      </c>
      <c r="F961" t="s">
        <v>3120</v>
      </c>
      <c r="G961" t="str">
        <f t="shared" si="58"/>
        <v>WallChargers</v>
      </c>
      <c r="H961" s="7" t="str">
        <f t="array" aca="1" ref="H961" ca="1">_xlfn.TEXTJOIN("", TRUE, IF((ROW(INDIRECT("1:" &amp; LEN(G961)))&gt;1) * (CODE(MID(G961, ROW(INDIRECT("1:" &amp; LEN(G961))), 1))&gt;=65) * (CODE(MID(G961, ROW(INDIRECT("1:" &amp; LEN(G961))), 1))&lt;=90), " " &amp; MID(G961, ROW(INDIRECT("1:" &amp; LEN(G961))), 1), MID(G961, ROW(INDIRECT("1:" &amp; LEN(G961))), 1)))</f>
        <v>Wall Chargers</v>
      </c>
      <c r="I961">
        <v>699</v>
      </c>
      <c r="J961" s="2">
        <v>1199</v>
      </c>
      <c r="K961" s="1">
        <v>0.42</v>
      </c>
      <c r="L961">
        <v>4</v>
      </c>
      <c r="M961" s="4">
        <v>14403</v>
      </c>
      <c r="N961" t="s">
        <v>13054</v>
      </c>
      <c r="O961" t="str">
        <f t="shared" si="59"/>
        <v>Üéå18W Fast Charging- Always Speedy„Äëtwo Ports Pump Out Up To 18 Watts Of Power, Enabling Simultaneous Fast Charging For Two Devices. 18W Type-C Output Port To Give The Latest Devices A Full-Speed Charge.|Üéåuniversal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More.|Üéåpe2.0,Pd 3.0 &amp; Qc 3.0„Äë: Equipped With A 18W Power Delivery,3.0 Port, And An 18W Quick Charge 3.0 Port, The Charger Allows For Charging Two Devices Simultaneously|Üéåsafe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 Ultra-Fast Type-C Cable Included„Äë Oraimo 18W Fast Charger Adapter Comes With A Fast Charging Type-C Cable, It Enables Full Speed Charging And Syncing To New Type-C Models In The Market.</v>
      </c>
      <c r="P961" t="s">
        <v>3614</v>
      </c>
      <c r="Q961" t="s">
        <v>3615</v>
      </c>
      <c r="R961" t="s">
        <v>3616</v>
      </c>
      <c r="S961" t="s">
        <v>3617</v>
      </c>
      <c r="T961" t="s">
        <v>3618</v>
      </c>
      <c r="U961" t="s">
        <v>7940</v>
      </c>
      <c r="V961" t="s">
        <v>7941</v>
      </c>
    </row>
    <row r="962" spans="1:22" x14ac:dyDescent="0.25">
      <c r="A962" t="s">
        <v>7942</v>
      </c>
      <c r="B962" t="s">
        <v>7943</v>
      </c>
      <c r="C962" t="str">
        <f t="shared" ref="C962:C1025" si="60">TRIM(SUBSTITUTE(SUBSTITUTE(SUBSTITUTE(SUBSTITUTE(SUBSTITUTE(SUBSTITUTE(B962,"&amp;","and"),"&lt;",""),"&gt;",""),"/"," "),CHAR(160)," "),CHAR(10)," "))</f>
        <v>Xiaomi Mi 4A Dual_Band Ethernet 1200Mbps Speed Router| 2.4GHz and 5GHz Frequency|128MB RAM | DualCore 4 Thread CPU|4 Omni Directional Antenna|Mi Wi-Fi app-Parental Control and Anti Hacking|Repeater, White</v>
      </c>
      <c r="D962" t="str" cm="1">
        <f t="array" ref="D962">PROPER(_xlfn.TEXTJOIN(" ", TRUE, INDEX(_xlfn.FILTERXML("&lt;t&gt;&lt;s&gt;" &amp; SUBSTITUTE(C962," ","&lt;/s&gt;&lt;s&gt;") &amp; "&lt;/s&gt;&lt;/t&gt;", "//s"), _xlfn.SEQUENCE(4))))</f>
        <v>Xiaomi Mi 4A Dual_Band</v>
      </c>
      <c r="E962" t="str">
        <f t="shared" si="57"/>
        <v>Speed Router| 2.4GHz and 5GHz Frequency|128MB RAM | DualCore 4 Thread CPU|4 Omni Directional Antenna|Mi Wi-Fi app-Parental Control and Anti Hacking|Repeater, White</v>
      </c>
      <c r="F962" t="s">
        <v>5374</v>
      </c>
      <c r="G962" t="str">
        <f t="shared" si="58"/>
        <v>Routers</v>
      </c>
      <c r="H962" s="7" t="str">
        <f t="array" aca="1" ref="H962" ca="1">_xlfn.TEXTJOIN("", TRUE, IF((ROW(INDIRECT("1:" &amp; LEN(G962)))&gt;1) * (CODE(MID(G962, ROW(INDIRECT("1:" &amp; LEN(G962))), 1))&gt;=65) * (CODE(MID(G962, ROW(INDIRECT("1:" &amp; LEN(G962))), 1))&lt;=90), " " &amp; MID(G962, ROW(INDIRECT("1:" &amp; LEN(G962))), 1), MID(G962, ROW(INDIRECT("1:" &amp; LEN(G962))), 1)))</f>
        <v>Routers</v>
      </c>
      <c r="I962" s="2">
        <v>1565</v>
      </c>
      <c r="J962" s="2">
        <v>2999</v>
      </c>
      <c r="K962" s="1">
        <v>0.48</v>
      </c>
      <c r="L962">
        <v>4</v>
      </c>
      <c r="M962" s="4">
        <v>11113</v>
      </c>
      <c r="N962" t="s">
        <v>7944</v>
      </c>
      <c r="O962" t="str">
        <f t="shared" si="59"/>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v>
      </c>
      <c r="P962" t="s">
        <v>7945</v>
      </c>
      <c r="Q962" t="s">
        <v>7946</v>
      </c>
      <c r="R962" t="s">
        <v>7947</v>
      </c>
      <c r="S962" t="s">
        <v>7948</v>
      </c>
      <c r="T962" t="s">
        <v>7949</v>
      </c>
      <c r="U962" t="s">
        <v>7950</v>
      </c>
      <c r="V962" t="s">
        <v>7951</v>
      </c>
    </row>
    <row r="963" spans="1:22" x14ac:dyDescent="0.25">
      <c r="A963" t="s">
        <v>7952</v>
      </c>
      <c r="B963" t="s">
        <v>13001</v>
      </c>
      <c r="C963" t="str">
        <f t="shared" si="60"/>
        <v>SLOVIC Tripod Mount Adapter| Tripod Mobile Holder|Tripod Phone Mount(Made in India)| Smartphone Clip Clipper 360 Degree for Taking Magic Video Shots and Pictures.</v>
      </c>
      <c r="D963" t="str" cm="1">
        <f t="array" ref="D963">PROPER(_xlfn.TEXTJOIN(" ", TRUE, INDEX(_xlfn.FILTERXML("&lt;t&gt;&lt;s&gt;" &amp; SUBSTITUTE(C963," ","&lt;/s&gt;&lt;s&gt;") &amp; "&lt;/s&gt;&lt;/t&gt;", "//s"), _xlfn.SEQUENCE(4))))</f>
        <v>Slovic Tripod Mount Adapter|</v>
      </c>
      <c r="E963" t="str">
        <f t="shared" ref="E963:E1026" si="61">IFERROR(TRIM(MID(C963, FIND("~", SUBSTITUTE(C963, " ", "~", 6)) + 1, LEN(C963))), "")</f>
        <v>Holder|Tripod Phone Mount(Made in India)| Smartphone Clip Clipper 360 Degree for Taking Magic Video Shots and Pictures.</v>
      </c>
      <c r="F963" t="s">
        <v>5098</v>
      </c>
      <c r="G963" t="str">
        <f t="shared" ref="G963:G1026" si="62">TRIM(RIGHT(SUBSTITUTE(F963, "|", REPT(" ", 100)), 100))</f>
        <v>Tabletop&amp;TravelTripods</v>
      </c>
      <c r="H963" s="7" t="str">
        <f t="array" aca="1" ref="H963" ca="1">_xlfn.TEXTJOIN("", TRUE, IF((ROW(INDIRECT("1:" &amp; LEN(G963)))&gt;1) * (CODE(MID(G963, ROW(INDIRECT("1:" &amp; LEN(G963))), 1))&gt;=65) * (CODE(MID(G963, ROW(INDIRECT("1:" &amp; LEN(G963))), 1))&lt;=90), " " &amp; MID(G963, ROW(INDIRECT("1:" &amp; LEN(G963))), 1), MID(G963, ROW(INDIRECT("1:" &amp; LEN(G963))), 1)))</f>
        <v>Tabletop&amp; Travel Tripods</v>
      </c>
      <c r="I963">
        <v>326</v>
      </c>
      <c r="J963">
        <v>799</v>
      </c>
      <c r="K963" s="1">
        <v>0.59</v>
      </c>
      <c r="L963">
        <v>4.4000000000000004</v>
      </c>
      <c r="M963" s="4">
        <v>10773</v>
      </c>
      <c r="N963" t="s">
        <v>7953</v>
      </c>
      <c r="O963" t="str">
        <f t="shared" ref="O963:O1026" si="63">PROPER(TRIM(SUBSTITUTE(SUBSTITUTE(SUBSTITUTE(SUBSTITUTE(SUBSTITUTE(SUBSTITUTE(SUBSTITUTE(SUBSTITUTE(SUBSTITUTE(N963,CHAR(10)," "),CHAR(13)," "),CHAR(160)," "), "•", ""), "  ", " "), "..", "."), ",,", ","), " ,", ","), ", ", ", ")))</f>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v>
      </c>
      <c r="P963" t="s">
        <v>7954</v>
      </c>
      <c r="Q963" t="s">
        <v>7955</v>
      </c>
      <c r="R963" t="s">
        <v>7956</v>
      </c>
      <c r="S963" t="s">
        <v>7957</v>
      </c>
      <c r="T963" t="s">
        <v>7958</v>
      </c>
      <c r="U963" t="s">
        <v>7959</v>
      </c>
      <c r="V963" t="s">
        <v>7960</v>
      </c>
    </row>
    <row r="964" spans="1:22" x14ac:dyDescent="0.25">
      <c r="A964" t="s">
        <v>4509</v>
      </c>
      <c r="B964" t="s">
        <v>4510</v>
      </c>
      <c r="C964" t="str">
        <f t="shared" si="60"/>
        <v>Sounce Gold Plated 3.5 mm Headphone Splitter for Computer 2 Male to 1 Female 3.5mm Headphone Mic Audio Y Splitter Cable Smartphone Headset to PC Adapter ‚Äì (Black,20cm)</v>
      </c>
      <c r="D964" t="str" cm="1">
        <f t="array" ref="D964">PROPER(_xlfn.TEXTJOIN(" ", TRUE, INDEX(_xlfn.FILTERXML("&lt;t&gt;&lt;s&gt;" &amp; SUBSTITUTE(C964," ","&lt;/s&gt;&lt;s&gt;") &amp; "&lt;/s&gt;&lt;/t&gt;", "//s"), _xlfn.SEQUENCE(4))))</f>
        <v>Sounce Gold Plated 3.5</v>
      </c>
      <c r="E964" t="str">
        <f t="shared" si="61"/>
        <v>Splitter for Computer 2 Male to 1 Female 3.5mm Headphone Mic Audio Y Splitter Cable Smartphone Headset to PC Adapter ‚Äì (Black,20cm)</v>
      </c>
      <c r="F964" t="s">
        <v>4511</v>
      </c>
      <c r="G964" t="str">
        <f t="shared" si="62"/>
        <v>Adapters</v>
      </c>
      <c r="H964" s="7" t="str">
        <f t="array" aca="1" ref="H964" ca="1">_xlfn.TEXTJOIN("", TRUE, IF((ROW(INDIRECT("1:" &amp; LEN(G964)))&gt;1) * (CODE(MID(G964, ROW(INDIRECT("1:" &amp; LEN(G964))), 1))&gt;=65) * (CODE(MID(G964, ROW(INDIRECT("1:" &amp; LEN(G964))), 1))&lt;=90), " " &amp; MID(G964, ROW(INDIRECT("1:" &amp; LEN(G964))), 1), MID(G964, ROW(INDIRECT("1:" &amp; LEN(G964))), 1)))</f>
        <v>Adapters</v>
      </c>
      <c r="I964">
        <v>120</v>
      </c>
      <c r="J964">
        <v>999</v>
      </c>
      <c r="K964" s="1">
        <v>0.88</v>
      </c>
      <c r="L964">
        <v>3.9</v>
      </c>
      <c r="M964" s="4">
        <v>6491</v>
      </c>
      <c r="N964" t="s">
        <v>4512</v>
      </c>
      <c r="O964" t="str">
        <f t="shared" si="63"/>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v>
      </c>
      <c r="P964" t="s">
        <v>4513</v>
      </c>
      <c r="Q964" t="s">
        <v>4514</v>
      </c>
      <c r="R964" t="s">
        <v>4515</v>
      </c>
      <c r="S964" t="s">
        <v>4516</v>
      </c>
      <c r="T964" t="s">
        <v>7961</v>
      </c>
      <c r="U964" t="s">
        <v>7962</v>
      </c>
      <c r="V964" t="s">
        <v>7963</v>
      </c>
    </row>
    <row r="965" spans="1:22" x14ac:dyDescent="0.25">
      <c r="A965" t="s">
        <v>7964</v>
      </c>
      <c r="B965" t="s">
        <v>7965</v>
      </c>
      <c r="C965" t="str">
        <f t="shared" si="60"/>
        <v>Orico 2.5"(6.3cm) USB 3.0 HDD Enclosure Case Cover for SATA SSD HDD | SATA SSD HDD Enclosure High Speed USB 3.0 | Tool Free Installation | Black</v>
      </c>
      <c r="D965" t="str" cm="1">
        <f t="array" ref="D965">PROPER(_xlfn.TEXTJOIN(" ", TRUE, INDEX(_xlfn.FILTERXML("&lt;t&gt;&lt;s&gt;" &amp; SUBSTITUTE(C965," ","&lt;/s&gt;&lt;s&gt;") &amp; "&lt;/s&gt;&lt;/t&gt;", "//s"), _xlfn.SEQUENCE(4))))</f>
        <v>Orico 2.5"(6.3Cm) Usb 3</v>
      </c>
      <c r="E965" t="str">
        <f t="shared" si="61"/>
        <v>Case Cover for SATA SSD HDD | SATA SSD HDD Enclosure High Speed USB 3.0 | Tool Free Installation | Black</v>
      </c>
      <c r="F965" t="s">
        <v>5054</v>
      </c>
      <c r="G965" t="str">
        <f t="shared" si="62"/>
        <v>ExternalHardDisks</v>
      </c>
      <c r="H965" s="7" t="str">
        <f t="array" aca="1" ref="H965" ca="1">_xlfn.TEXTJOIN("", TRUE, IF((ROW(INDIRECT("1:" &amp; LEN(G965)))&gt;1) * (CODE(MID(G965, ROW(INDIRECT("1:" &amp; LEN(G965))), 1))&gt;=65) * (CODE(MID(G965, ROW(INDIRECT("1:" &amp; LEN(G965))), 1))&lt;=90), " " &amp; MID(G965, ROW(INDIRECT("1:" &amp; LEN(G965))), 1), MID(G965, ROW(INDIRECT("1:" &amp; LEN(G965))), 1)))</f>
        <v>External Hard Disks</v>
      </c>
      <c r="I965">
        <v>657</v>
      </c>
      <c r="J965">
        <v>999</v>
      </c>
      <c r="K965" s="1">
        <v>0.34</v>
      </c>
      <c r="L965">
        <v>4.3</v>
      </c>
      <c r="M965" s="4">
        <v>13944</v>
      </c>
      <c r="N965" t="s">
        <v>7966</v>
      </c>
      <c r="O965" t="str">
        <f t="shared" si="63"/>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v>
      </c>
      <c r="P965" t="s">
        <v>7967</v>
      </c>
      <c r="Q965" t="s">
        <v>7968</v>
      </c>
      <c r="R965" t="s">
        <v>7969</v>
      </c>
      <c r="S965" t="s">
        <v>7970</v>
      </c>
      <c r="T965" t="s">
        <v>7971</v>
      </c>
      <c r="U965" t="s">
        <v>7972</v>
      </c>
      <c r="V965" t="s">
        <v>7973</v>
      </c>
    </row>
    <row r="966" spans="1:22" x14ac:dyDescent="0.25">
      <c r="A966" t="s">
        <v>7974</v>
      </c>
      <c r="B966" t="s">
        <v>7975</v>
      </c>
      <c r="C966" t="str">
        <f t="shared" si="60"/>
        <v>Logitech G402 Hyperion Fury USB Wired Gaming Mouse, 4,000 DPI, Lightweight, 8 Programmable Buttons, Compatible for PC Mac - Black</v>
      </c>
      <c r="D966" t="str" cm="1">
        <f t="array" ref="D966">PROPER(_xlfn.TEXTJOIN(" ", TRUE, INDEX(_xlfn.FILTERXML("&lt;t&gt;&lt;s&gt;" &amp; SUBSTITUTE(C966," ","&lt;/s&gt;&lt;s&gt;") &amp; "&lt;/s&gt;&lt;/t&gt;", "//s"), _xlfn.SEQUENCE(4))))</f>
        <v>Logitech G402 Hyperion Fury</v>
      </c>
      <c r="E966" t="str">
        <f t="shared" si="61"/>
        <v>Gaming Mouse, 4,000 DPI, Lightweight, 8 Programmable Buttons, Compatible for PC Mac - Black</v>
      </c>
      <c r="F966" t="s">
        <v>5267</v>
      </c>
      <c r="G966" t="str">
        <f t="shared" si="62"/>
        <v>GamingMice</v>
      </c>
      <c r="H966" s="7" t="str">
        <f t="array" aca="1" ref="H966" ca="1">_xlfn.TEXTJOIN("", TRUE, IF((ROW(INDIRECT("1:" &amp; LEN(G966)))&gt;1) * (CODE(MID(G966, ROW(INDIRECT("1:" &amp; LEN(G966))), 1))&gt;=65) * (CODE(MID(G966, ROW(INDIRECT("1:" &amp; LEN(G966))), 1))&lt;=90), " " &amp; MID(G966, ROW(INDIRECT("1:" &amp; LEN(G966))), 1), MID(G966, ROW(INDIRECT("1:" &amp; LEN(G966))), 1)))</f>
        <v>Gaming Mice</v>
      </c>
      <c r="I966" s="2">
        <v>1995</v>
      </c>
      <c r="J966" s="2">
        <v>2895</v>
      </c>
      <c r="K966" s="1">
        <v>0.31</v>
      </c>
      <c r="L966">
        <v>4.5999999999999996</v>
      </c>
      <c r="M966" s="4">
        <v>10760</v>
      </c>
      <c r="N966" t="s">
        <v>7976</v>
      </c>
      <c r="O966" t="str">
        <f t="shared" si="63"/>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v>
      </c>
      <c r="P966" t="s">
        <v>7977</v>
      </c>
      <c r="Q966" t="s">
        <v>7978</v>
      </c>
      <c r="R966" t="s">
        <v>7979</v>
      </c>
      <c r="S966" t="s">
        <v>7980</v>
      </c>
      <c r="T966" t="s">
        <v>7981</v>
      </c>
      <c r="U966" t="s">
        <v>7982</v>
      </c>
      <c r="V966" t="s">
        <v>7983</v>
      </c>
    </row>
    <row r="967" spans="1:22" x14ac:dyDescent="0.25">
      <c r="A967" t="s">
        <v>7984</v>
      </c>
      <c r="B967" t="s">
        <v>7985</v>
      </c>
      <c r="C967" t="str">
        <f t="shared" si="60"/>
        <v>Panasonic Eneloop BQ-CC55N Advanced, Smart and Quick Charger for AA and AAA Rechargeable Batteries, White</v>
      </c>
      <c r="D967" t="str" cm="1">
        <f t="array" ref="D967">PROPER(_xlfn.TEXTJOIN(" ", TRUE, INDEX(_xlfn.FILTERXML("&lt;t&gt;&lt;s&gt;" &amp; SUBSTITUTE(C967," ","&lt;/s&gt;&lt;s&gt;") &amp; "&lt;/s&gt;&lt;/t&gt;", "//s"), _xlfn.SEQUENCE(4))))</f>
        <v>Panasonic Eneloop Bq-Cc55N Advanced,</v>
      </c>
      <c r="E967" t="str">
        <f t="shared" si="61"/>
        <v>Quick Charger for AA and AAA Rechargeable Batteries, White</v>
      </c>
      <c r="F967" t="s">
        <v>5462</v>
      </c>
      <c r="G967" t="str">
        <f t="shared" si="62"/>
        <v>GeneralPurposeBatteries&amp;BatteryChargers</v>
      </c>
      <c r="H967" s="7" t="str">
        <f t="array" aca="1" ref="H967" ca="1">_xlfn.TEXTJOIN("", TRUE, IF((ROW(INDIRECT("1:" &amp; LEN(G967)))&gt;1) * (CODE(MID(G967, ROW(INDIRECT("1:" &amp; LEN(G967))), 1))&gt;=65) * (CODE(MID(G967, ROW(INDIRECT("1:" &amp; LEN(G967))), 1))&lt;=90), " " &amp; MID(G967, ROW(INDIRECT("1:" &amp; LEN(G967))), 1), MID(G967, ROW(INDIRECT("1:" &amp; LEN(G967))), 1)))</f>
        <v>General Purpose Batteries&amp; Battery Chargers</v>
      </c>
      <c r="I967" s="2">
        <v>1500</v>
      </c>
      <c r="J967" s="2">
        <v>1500</v>
      </c>
      <c r="K967" s="1">
        <v>0</v>
      </c>
      <c r="L967">
        <v>4.4000000000000004</v>
      </c>
      <c r="M967" s="4">
        <v>25996</v>
      </c>
      <c r="N967" t="s">
        <v>7986</v>
      </c>
      <c r="O967" t="str">
        <f t="shared" si="63"/>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v>
      </c>
      <c r="P967" t="s">
        <v>7987</v>
      </c>
      <c r="Q967" t="s">
        <v>7988</v>
      </c>
      <c r="R967" t="s">
        <v>7989</v>
      </c>
      <c r="S967" t="s">
        <v>7990</v>
      </c>
      <c r="T967" t="s">
        <v>7991</v>
      </c>
      <c r="U967" t="s">
        <v>7992</v>
      </c>
      <c r="V967" t="s">
        <v>7993</v>
      </c>
    </row>
    <row r="968" spans="1:22" x14ac:dyDescent="0.25">
      <c r="A968" t="s">
        <v>7994</v>
      </c>
      <c r="B968" t="s">
        <v>7995</v>
      </c>
      <c r="C968" t="str">
        <f t="shared" si="60"/>
        <v>Logitech K380 Wireless Multi-Device Keyboard for Windows, Apple iOS, Apple TV Android or Chrome, Bluetooth, Compact Space-Saving Design, PC Mac Laptop Smartphone Tablet (Dark Grey)</v>
      </c>
      <c r="D968" t="str" cm="1">
        <f t="array" ref="D968">PROPER(_xlfn.TEXTJOIN(" ", TRUE, INDEX(_xlfn.FILTERXML("&lt;t&gt;&lt;s&gt;" &amp; SUBSTITUTE(C968," ","&lt;/s&gt;&lt;s&gt;") &amp; "&lt;/s&gt;&lt;/t&gt;", "//s"), _xlfn.SEQUENCE(4))))</f>
        <v>Logitech K380 Wireless Multi-Device</v>
      </c>
      <c r="E968" t="str">
        <f t="shared" si="61"/>
        <v>Windows, Apple iOS, Apple TV Android or Chrome, Bluetooth, Compact Space-Saving Design, PC Mac Laptop Smartphone Tablet (Dark Grey)</v>
      </c>
      <c r="F968" t="s">
        <v>4938</v>
      </c>
      <c r="G968" t="str">
        <f t="shared" si="62"/>
        <v>Keyboards</v>
      </c>
      <c r="H968" s="7" t="str">
        <f t="array" aca="1" ref="H968" ca="1">_xlfn.TEXTJOIN("", TRUE, IF((ROW(INDIRECT("1:" &amp; LEN(G968)))&gt;1) * (CODE(MID(G968, ROW(INDIRECT("1:" &amp; LEN(G968))), 1))&gt;=65) * (CODE(MID(G968, ROW(INDIRECT("1:" &amp; LEN(G968))), 1))&lt;=90), " " &amp; MID(G968, ROW(INDIRECT("1:" &amp; LEN(G968))), 1), MID(G968, ROW(INDIRECT("1:" &amp; LEN(G968))), 1)))</f>
        <v>Keyboards</v>
      </c>
      <c r="I968" s="2">
        <v>2640</v>
      </c>
      <c r="J968" s="2">
        <v>3195</v>
      </c>
      <c r="K968" s="1">
        <v>0.17</v>
      </c>
      <c r="L968">
        <v>4.5</v>
      </c>
      <c r="M968" s="4">
        <v>16146</v>
      </c>
      <c r="N968" t="s">
        <v>7996</v>
      </c>
      <c r="O968" t="str">
        <f t="shared" si="63"/>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v>
      </c>
      <c r="P968" t="s">
        <v>7997</v>
      </c>
      <c r="Q968" t="s">
        <v>7998</v>
      </c>
      <c r="R968" t="s">
        <v>7999</v>
      </c>
      <c r="S968" t="s">
        <v>8000</v>
      </c>
      <c r="T968" t="s">
        <v>8001</v>
      </c>
      <c r="U968" t="s">
        <v>8002</v>
      </c>
      <c r="V968" t="s">
        <v>8003</v>
      </c>
    </row>
    <row r="969" spans="1:22" x14ac:dyDescent="0.25">
      <c r="A969" t="s">
        <v>8004</v>
      </c>
      <c r="B969" t="s">
        <v>8005</v>
      </c>
      <c r="C969" t="str">
        <f t="shared" si="60"/>
        <v>Canon PIXMA E477 All-in-One Wireless Ink Efficient Colour Printer (White Blue)</v>
      </c>
      <c r="D969" t="str" cm="1">
        <f t="array" ref="D969">PROPER(_xlfn.TEXTJOIN(" ", TRUE, INDEX(_xlfn.FILTERXML("&lt;t&gt;&lt;s&gt;" &amp; SUBSTITUTE(C969," ","&lt;/s&gt;&lt;s&gt;") &amp; "&lt;/s&gt;&lt;/t&gt;", "//s"), _xlfn.SEQUENCE(4))))</f>
        <v>Canon Pixma E477 All-In-One</v>
      </c>
      <c r="E969" t="str">
        <f t="shared" si="61"/>
        <v>Efficient Colour Printer (White Blue)</v>
      </c>
      <c r="F969" t="s">
        <v>7204</v>
      </c>
      <c r="G969" t="str">
        <f t="shared" si="62"/>
        <v>Printers</v>
      </c>
      <c r="H969" s="7" t="str">
        <f t="array" aca="1" ref="H969" ca="1">_xlfn.TEXTJOIN("", TRUE, IF((ROW(INDIRECT("1:" &amp; LEN(G969)))&gt;1) * (CODE(MID(G969, ROW(INDIRECT("1:" &amp; LEN(G969))), 1))&gt;=65) * (CODE(MID(G969, ROW(INDIRECT("1:" &amp; LEN(G969))), 1))&lt;=90), " " &amp; MID(G969, ROW(INDIRECT("1:" &amp; LEN(G969))), 1), MID(G969, ROW(INDIRECT("1:" &amp; LEN(G969))), 1)))</f>
        <v>Printers</v>
      </c>
      <c r="I969" s="2">
        <v>5299</v>
      </c>
      <c r="J969" s="2">
        <v>6355</v>
      </c>
      <c r="K969" s="1">
        <v>0.17</v>
      </c>
      <c r="L969">
        <v>3.9</v>
      </c>
      <c r="M969" s="4">
        <v>8280</v>
      </c>
      <c r="N969" t="s">
        <v>8006</v>
      </c>
      <c r="O969" t="str">
        <f t="shared" si="63"/>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v>
      </c>
      <c r="P969" t="s">
        <v>8007</v>
      </c>
      <c r="Q969" t="s">
        <v>8008</v>
      </c>
      <c r="R969" t="s">
        <v>8009</v>
      </c>
      <c r="S969" t="s">
        <v>8010</v>
      </c>
      <c r="T969" t="s">
        <v>8011</v>
      </c>
      <c r="U969" t="s">
        <v>8012</v>
      </c>
      <c r="V969" t="s">
        <v>8013</v>
      </c>
    </row>
    <row r="970" spans="1:22" x14ac:dyDescent="0.25">
      <c r="A970" t="s">
        <v>618</v>
      </c>
      <c r="B970" t="s">
        <v>619</v>
      </c>
      <c r="C970" t="str">
        <f t="shared" si="60"/>
        <v>Portronics Konnect L 20W PD Quick Charge Type-C to 8-Pin USB Mobile Charging Cable, 1.2M, Tangle Resistant, Fast Data Sync(Grey)</v>
      </c>
      <c r="D970" t="str" cm="1">
        <f t="array" ref="D970">PROPER(_xlfn.TEXTJOIN(" ", TRUE, INDEX(_xlfn.FILTERXML("&lt;t&gt;&lt;s&gt;" &amp; SUBSTITUTE(C970," ","&lt;/s&gt;&lt;s&gt;") &amp; "&lt;/s&gt;&lt;/t&gt;", "//s"), _xlfn.SEQUENCE(4))))</f>
        <v>Portronics Konnect L 20W</v>
      </c>
      <c r="E970" t="str">
        <f t="shared" si="61"/>
        <v>Charge Type-C to 8-Pin USB Mobile Charging Cable, 1.2M, Tangle Resistant, Fast Data Sync(Grey)</v>
      </c>
      <c r="F970" t="s">
        <v>17</v>
      </c>
      <c r="G970" t="str">
        <f t="shared" si="62"/>
        <v>USBCables</v>
      </c>
      <c r="H970" s="7" t="str">
        <f t="array" aca="1" ref="H970" ca="1">_xlfn.TEXTJOIN("", TRUE, IF((ROW(INDIRECT("1:" &amp; LEN(G970)))&gt;1) * (CODE(MID(G970, ROW(INDIRECT("1:" &amp; LEN(G970))), 1))&gt;=65) * (CODE(MID(G970, ROW(INDIRECT("1:" &amp; LEN(G970))), 1))&lt;=90), " " &amp; MID(G970, ROW(INDIRECT("1:" &amp; LEN(G970))), 1), MID(G970, ROW(INDIRECT("1:" &amp; LEN(G970))), 1)))</f>
        <v>U S B Cables</v>
      </c>
      <c r="I970">
        <v>263</v>
      </c>
      <c r="J970">
        <v>699</v>
      </c>
      <c r="K970" s="1">
        <v>0.62</v>
      </c>
      <c r="L970">
        <v>4.0999999999999996</v>
      </c>
      <c r="M970" s="4">
        <v>450</v>
      </c>
      <c r="N970" t="s">
        <v>620</v>
      </c>
      <c r="O970" t="str">
        <f t="shared" si="63"/>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v>
      </c>
      <c r="P970" t="s">
        <v>621</v>
      </c>
      <c r="Q970" t="s">
        <v>622</v>
      </c>
      <c r="R970" t="s">
        <v>623</v>
      </c>
      <c r="S970" t="s">
        <v>624</v>
      </c>
      <c r="T970" t="s">
        <v>625</v>
      </c>
      <c r="U970" t="s">
        <v>626</v>
      </c>
      <c r="V970" t="s">
        <v>8014</v>
      </c>
    </row>
    <row r="971" spans="1:22" x14ac:dyDescent="0.25">
      <c r="A971" t="s">
        <v>8015</v>
      </c>
      <c r="B971" t="s">
        <v>8016</v>
      </c>
      <c r="C971" t="str">
        <f t="shared" si="60"/>
        <v>Redgear Cosmo 7,1 Usb Gaming Wired Over Ear Headphones With Mic With Virtual Surround Sound,50Mm Driver, Rgb Leds and Remote Control(Black)</v>
      </c>
      <c r="D971" t="str" cm="1">
        <f t="array" ref="D971">PROPER(_xlfn.TEXTJOIN(" ", TRUE, INDEX(_xlfn.FILTERXML("&lt;t&gt;&lt;s&gt;" &amp; SUBSTITUTE(C971," ","&lt;/s&gt;&lt;s&gt;") &amp; "&lt;/s&gt;&lt;/t&gt;", "//s"), _xlfn.SEQUENCE(4))))</f>
        <v>Redgear Cosmo 7,1 Usb</v>
      </c>
      <c r="E971" t="str">
        <f t="shared" si="61"/>
        <v>Over Ear Headphones With Mic With Virtual Surround Sound,50Mm Driver, Rgb Leds and Remote Control(Black)</v>
      </c>
      <c r="F971" t="s">
        <v>7714</v>
      </c>
      <c r="G971" t="str">
        <f t="shared" si="62"/>
        <v>Headsets</v>
      </c>
      <c r="H971" s="7" t="str">
        <f t="array" aca="1" ref="H971" ca="1">_xlfn.TEXTJOIN("", TRUE, IF((ROW(INDIRECT("1:" &amp; LEN(G971)))&gt;1) * (CODE(MID(G971, ROW(INDIRECT("1:" &amp; LEN(G971))), 1))&gt;=65) * (CODE(MID(G971, ROW(INDIRECT("1:" &amp; LEN(G971))), 1))&lt;=90), " " &amp; MID(G971, ROW(INDIRECT("1:" &amp; LEN(G971))), 1), MID(G971, ROW(INDIRECT("1:" &amp; LEN(G971))), 1)))</f>
        <v>Headsets</v>
      </c>
      <c r="I971" s="2">
        <v>1990</v>
      </c>
      <c r="J971" s="2">
        <v>2999</v>
      </c>
      <c r="K971" s="1">
        <v>0.34</v>
      </c>
      <c r="L971">
        <v>4.3</v>
      </c>
      <c r="M971" s="4">
        <v>14237</v>
      </c>
      <c r="N971" t="s">
        <v>8017</v>
      </c>
      <c r="O971" t="str">
        <f t="shared" si="63"/>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v>
      </c>
      <c r="P971" t="s">
        <v>8018</v>
      </c>
      <c r="Q971" t="s">
        <v>8019</v>
      </c>
      <c r="R971" t="s">
        <v>8020</v>
      </c>
      <c r="S971" t="s">
        <v>8021</v>
      </c>
      <c r="T971" t="s">
        <v>12954</v>
      </c>
      <c r="U971" t="s">
        <v>8022</v>
      </c>
      <c r="V971" t="s">
        <v>8023</v>
      </c>
    </row>
    <row r="972" spans="1:22" x14ac:dyDescent="0.25">
      <c r="A972" t="s">
        <v>8024</v>
      </c>
      <c r="B972" t="s">
        <v>8025</v>
      </c>
      <c r="C972" t="str">
        <f t="shared" si="60"/>
        <v>Belkin Essential Series 4-Socket Surge Protector Universal Socket with 5ft Heavy Duty Cable (Grey)</v>
      </c>
      <c r="D972" t="str" cm="1">
        <f t="array" ref="D972">PROPER(_xlfn.TEXTJOIN(" ", TRUE, INDEX(_xlfn.FILTERXML("&lt;t&gt;&lt;s&gt;" &amp; SUBSTITUTE(C972," ","&lt;/s&gt;&lt;s&gt;") &amp; "&lt;/s&gt;&lt;/t&gt;", "//s"), _xlfn.SEQUENCE(4))))</f>
        <v>Belkin Essential Series 4-Socket</v>
      </c>
      <c r="E972" t="str">
        <f t="shared" si="61"/>
        <v>Universal Socket with 5ft Heavy Duty Cable (Grey)</v>
      </c>
      <c r="F972" t="s">
        <v>8026</v>
      </c>
      <c r="G972" t="str">
        <f t="shared" si="62"/>
        <v>SurgeProtectors</v>
      </c>
      <c r="H972" s="7" t="str">
        <f t="array" aca="1" ref="H972" ca="1">_xlfn.TEXTJOIN("", TRUE, IF((ROW(INDIRECT("1:" &amp; LEN(G972)))&gt;1) * (CODE(MID(G972, ROW(INDIRECT("1:" &amp; LEN(G972))), 1))&gt;=65) * (CODE(MID(G972, ROW(INDIRECT("1:" &amp; LEN(G972))), 1))&lt;=90), " " &amp; MID(G972, ROW(INDIRECT("1:" &amp; LEN(G972))), 1), MID(G972, ROW(INDIRECT("1:" &amp; LEN(G972))), 1)))</f>
        <v>Surge Protectors</v>
      </c>
      <c r="I972" s="2">
        <v>1289</v>
      </c>
      <c r="J972" s="2">
        <v>1499</v>
      </c>
      <c r="K972" s="1">
        <v>0.14000000000000001</v>
      </c>
      <c r="L972">
        <v>4.5</v>
      </c>
      <c r="M972" s="4">
        <v>20668</v>
      </c>
      <c r="N972" t="s">
        <v>8027</v>
      </c>
      <c r="O972" t="str">
        <f t="shared" si="63"/>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v>
      </c>
      <c r="P972" t="s">
        <v>8028</v>
      </c>
      <c r="Q972" t="s">
        <v>8029</v>
      </c>
      <c r="R972" t="s">
        <v>8030</v>
      </c>
      <c r="S972" t="s">
        <v>8031</v>
      </c>
      <c r="T972" t="s">
        <v>8032</v>
      </c>
      <c r="U972" t="s">
        <v>8033</v>
      </c>
      <c r="V972" t="s">
        <v>8034</v>
      </c>
    </row>
    <row r="973" spans="1:22" x14ac:dyDescent="0.25">
      <c r="A973" t="s">
        <v>8035</v>
      </c>
      <c r="B973" t="s">
        <v>8036</v>
      </c>
      <c r="C973" t="str">
        <f t="shared" si="60"/>
        <v>Classmate Long Book - Unruled, 160 Pages, 314 mm x 194 mm - Pack Of 3</v>
      </c>
      <c r="D973" t="str" cm="1">
        <f t="array" ref="D973">PROPER(_xlfn.TEXTJOIN(" ", TRUE, INDEX(_xlfn.FILTERXML("&lt;t&gt;&lt;s&gt;" &amp; SUBSTITUTE(C973," ","&lt;/s&gt;&lt;s&gt;") &amp; "&lt;/s&gt;&lt;/t&gt;", "//s"), _xlfn.SEQUENCE(4))))</f>
        <v>Classmate Long Book -</v>
      </c>
      <c r="E973" t="str">
        <f t="shared" si="61"/>
        <v>Pages, 314 mm x 194 mm - Pack Of 3</v>
      </c>
      <c r="F973" t="s">
        <v>6199</v>
      </c>
      <c r="G973" t="str">
        <f t="shared" si="62"/>
        <v>CompositionNotebooks</v>
      </c>
      <c r="H973" s="7" t="str">
        <f t="array" aca="1" ref="H973" ca="1">_xlfn.TEXTJOIN("", TRUE, IF((ROW(INDIRECT("1:" &amp; LEN(G973)))&gt;1) * (CODE(MID(G973, ROW(INDIRECT("1:" &amp; LEN(G973))), 1))&gt;=65) * (CODE(MID(G973, ROW(INDIRECT("1:" &amp; LEN(G973))), 1))&lt;=90), " " &amp; MID(G973, ROW(INDIRECT("1:" &amp; LEN(G973))), 1), MID(G973, ROW(INDIRECT("1:" &amp; LEN(G973))), 1)))</f>
        <v>Composition Notebooks</v>
      </c>
      <c r="I973">
        <v>165</v>
      </c>
      <c r="J973">
        <v>165</v>
      </c>
      <c r="K973" s="1">
        <v>0</v>
      </c>
      <c r="L973">
        <v>4.5</v>
      </c>
      <c r="M973" s="4">
        <v>1674</v>
      </c>
      <c r="N973" t="s">
        <v>8037</v>
      </c>
      <c r="O973" t="str">
        <f t="shared" si="63"/>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v>
      </c>
      <c r="P973" t="s">
        <v>8038</v>
      </c>
      <c r="Q973" t="s">
        <v>8039</v>
      </c>
      <c r="R973" t="s">
        <v>8040</v>
      </c>
      <c r="S973" t="s">
        <v>8041</v>
      </c>
      <c r="T973" t="s">
        <v>8042</v>
      </c>
      <c r="U973" t="s">
        <v>8043</v>
      </c>
      <c r="V973" t="s">
        <v>8044</v>
      </c>
    </row>
    <row r="974" spans="1:22" x14ac:dyDescent="0.25">
      <c r="A974" t="s">
        <v>8045</v>
      </c>
      <c r="B974" t="s">
        <v>8046</v>
      </c>
      <c r="C974" t="str">
        <f t="shared" si="60"/>
        <v>Artis AR-45W-MG2 45 Watts MG2 Laptop Adapter Charger Compatible with MB Air 13‚Äù and MB Air 11‚Äù (14.5 V, 3.1 A) Connector: MG2 (T Tip Connector)</v>
      </c>
      <c r="D974" t="str" cm="1">
        <f t="array" ref="D974">PROPER(_xlfn.TEXTJOIN(" ", TRUE, INDEX(_xlfn.FILTERXML("&lt;t&gt;&lt;s&gt;" &amp; SUBSTITUTE(C974," ","&lt;/s&gt;&lt;s&gt;") &amp; "&lt;/s&gt;&lt;/t&gt;", "//s"), _xlfn.SEQUENCE(4))))</f>
        <v>Artis Ar-45W-Mg2 45 Watts</v>
      </c>
      <c r="E974" t="str">
        <f t="shared" si="61"/>
        <v>Adapter Charger Compatible with MB Air 13‚Äù and MB Air 11‚Äù (14.5 V, 3.1 A) Connector: MG2 (T Tip Connector)</v>
      </c>
      <c r="F974" t="s">
        <v>6830</v>
      </c>
      <c r="G974" t="str">
        <f t="shared" si="62"/>
        <v>LaptopChargers&amp;PowerSupplies</v>
      </c>
      <c r="H974" s="7" t="str">
        <f t="array" aca="1" ref="H974" ca="1">_xlfn.TEXTJOIN("", TRUE, IF((ROW(INDIRECT("1:" &amp; LEN(G974)))&gt;1) * (CODE(MID(G974, ROW(INDIRECT("1:" &amp; LEN(G974))), 1))&gt;=65) * (CODE(MID(G974, ROW(INDIRECT("1:" &amp; LEN(G974))), 1))&lt;=90), " " &amp; MID(G974, ROW(INDIRECT("1:" &amp; LEN(G974))), 1), MID(G974, ROW(INDIRECT("1:" &amp; LEN(G974))), 1)))</f>
        <v>Laptop Chargers&amp; Power Supplies</v>
      </c>
      <c r="I974" s="2">
        <v>1699</v>
      </c>
      <c r="J974" s="2">
        <v>3499</v>
      </c>
      <c r="K974" s="1">
        <v>0.51</v>
      </c>
      <c r="L974">
        <v>3.6</v>
      </c>
      <c r="M974" s="4">
        <v>7689</v>
      </c>
      <c r="N974" t="s">
        <v>8047</v>
      </c>
      <c r="O974" t="str">
        <f t="shared" si="63"/>
        <v>Output: 45 Watts (14.5 V X 3.1 A), Pin: Mg2 (T Shape), Input: Ac 100-240 V ~ 1.5A(50-60Hz)|Compatible With: Air (11-Inch, Early 2015), Air (13-Inch, Early 2015), Air (11-Inch, Early 2014), Air (13-Inch, Early 2014),Air (11-Inch, Mid 2013),Air (13-Inch, Mid 2013), Air (11-Inch, Mid 2012),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v>
      </c>
      <c r="P974" t="s">
        <v>8048</v>
      </c>
      <c r="Q974" t="s">
        <v>8049</v>
      </c>
      <c r="R974" t="s">
        <v>8050</v>
      </c>
      <c r="S974" t="s">
        <v>8051</v>
      </c>
      <c r="T974" t="s">
        <v>8052</v>
      </c>
      <c r="U974" t="s">
        <v>8053</v>
      </c>
      <c r="V974" t="s">
        <v>8054</v>
      </c>
    </row>
    <row r="975" spans="1:22" x14ac:dyDescent="0.25">
      <c r="A975" t="s">
        <v>8055</v>
      </c>
      <c r="B975" t="s">
        <v>8056</v>
      </c>
      <c r="C975" t="str">
        <f t="shared" si="60"/>
        <v>Imou 360¬∞ 1080P Full HD Security Camera, Human Detection, Motion Tracking, 2-Way Audio, Night Vision, Dome Camera with WiFi and Ethernet Connection, Alexa Google Assistant, Up to 256GB SD Card Support</v>
      </c>
      <c r="D975" t="str" cm="1">
        <f t="array" ref="D975">PROPER(_xlfn.TEXTJOIN(" ", TRUE, INDEX(_xlfn.FILTERXML("&lt;t&gt;&lt;s&gt;" &amp; SUBSTITUTE(C975," ","&lt;/s&gt;&lt;s&gt;") &amp; "&lt;/s&gt;&lt;/t&gt;", "//s"), _xlfn.SEQUENCE(4))))</f>
        <v>Imou 360¬∞ 1080P Full</v>
      </c>
      <c r="E975" t="str">
        <f t="shared" si="61"/>
        <v>Camera, Human Detection, Motion Tracking, 2-Way Audio, Night Vision, Dome Camera with WiFi and Ethernet Connection, Alexa Google Assistant, Up to 256GB SD Card Support</v>
      </c>
      <c r="F975" t="s">
        <v>5833</v>
      </c>
      <c r="G975" t="str">
        <f t="shared" si="62"/>
        <v>DomeCameras</v>
      </c>
      <c r="H975" s="7" t="str">
        <f t="array" aca="1" ref="H975" ca="1">_xlfn.TEXTJOIN("", TRUE, IF((ROW(INDIRECT("1:" &amp; LEN(G975)))&gt;1) * (CODE(MID(G975, ROW(INDIRECT("1:" &amp; LEN(G975))), 1))&gt;=65) * (CODE(MID(G975, ROW(INDIRECT("1:" &amp; LEN(G975))), 1))&lt;=90), " " &amp; MID(G975, ROW(INDIRECT("1:" &amp; LEN(G975))), 1), MID(G975, ROW(INDIRECT("1:" &amp; LEN(G975))), 1)))</f>
        <v>Dome Cameras</v>
      </c>
      <c r="I975" s="2">
        <v>2299</v>
      </c>
      <c r="J975" s="2">
        <v>7500</v>
      </c>
      <c r="K975" s="1">
        <v>0.69</v>
      </c>
      <c r="L975">
        <v>4.0999999999999996</v>
      </c>
      <c r="M975" s="4">
        <v>5554</v>
      </c>
      <c r="N975" t="s">
        <v>8057</v>
      </c>
      <c r="O975" t="str">
        <f t="shared" si="63"/>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v>
      </c>
      <c r="P975" t="s">
        <v>8058</v>
      </c>
      <c r="Q975" t="s">
        <v>8059</v>
      </c>
      <c r="R975" t="s">
        <v>8060</v>
      </c>
      <c r="S975" t="s">
        <v>8061</v>
      </c>
      <c r="T975" t="s">
        <v>8062</v>
      </c>
      <c r="U975" t="s">
        <v>8063</v>
      </c>
      <c r="V975" t="s">
        <v>8064</v>
      </c>
    </row>
    <row r="976" spans="1:22" x14ac:dyDescent="0.25">
      <c r="A976" t="s">
        <v>649</v>
      </c>
      <c r="B976" t="s">
        <v>650</v>
      </c>
      <c r="C976" t="str">
        <f t="shared" si="60"/>
        <v>Amazon Basics USB Type-C to USB-A 2.0 Male Fast Charging Cable for Laptop - 3 Feet (0.9 Meters), Black</v>
      </c>
      <c r="D976" t="str" cm="1">
        <f t="array" ref="D976">PROPER(_xlfn.TEXTJOIN(" ", TRUE, INDEX(_xlfn.FILTERXML("&lt;t&gt;&lt;s&gt;" &amp; SUBSTITUTE(C976," ","&lt;/s&gt;&lt;s&gt;") &amp; "&lt;/s&gt;&lt;/t&gt;", "//s"), _xlfn.SEQUENCE(4))))</f>
        <v>Amazon Basics Usb Type-C</v>
      </c>
      <c r="E976" t="str">
        <f t="shared" si="61"/>
        <v>2.0 Male Fast Charging Cable for Laptop - 3 Feet (0.9 Meters), Black</v>
      </c>
      <c r="F976" t="s">
        <v>17</v>
      </c>
      <c r="G976" t="str">
        <f t="shared" si="62"/>
        <v>USBCables</v>
      </c>
      <c r="H976" s="7" t="str">
        <f t="array" aca="1" ref="H976" ca="1">_xlfn.TEXTJOIN("", TRUE, IF((ROW(INDIRECT("1:" &amp; LEN(G976)))&gt;1) * (CODE(MID(G976, ROW(INDIRECT("1:" &amp; LEN(G976))), 1))&gt;=65) * (CODE(MID(G976, ROW(INDIRECT("1:" &amp; LEN(G976))), 1))&lt;=90), " " &amp; MID(G976, ROW(INDIRECT("1:" &amp; LEN(G976))), 1), MID(G976, ROW(INDIRECT("1:" &amp; LEN(G976))), 1)))</f>
        <v>U S B Cables</v>
      </c>
      <c r="I976">
        <v>219</v>
      </c>
      <c r="J976">
        <v>700</v>
      </c>
      <c r="K976" s="1">
        <v>0.69</v>
      </c>
      <c r="L976">
        <v>4.3</v>
      </c>
      <c r="M976" s="4">
        <v>20053</v>
      </c>
      <c r="N976" t="s">
        <v>651</v>
      </c>
      <c r="O976" t="str">
        <f t="shared" si="63"/>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v>
      </c>
      <c r="P976" t="s">
        <v>652</v>
      </c>
      <c r="Q976" t="s">
        <v>653</v>
      </c>
      <c r="R976" t="s">
        <v>654</v>
      </c>
      <c r="S976" t="s">
        <v>655</v>
      </c>
      <c r="T976" t="s">
        <v>656</v>
      </c>
      <c r="U976" t="s">
        <v>657</v>
      </c>
      <c r="V976" t="s">
        <v>8065</v>
      </c>
    </row>
    <row r="977" spans="1:22" x14ac:dyDescent="0.25">
      <c r="A977" t="s">
        <v>8066</v>
      </c>
      <c r="B977" t="s">
        <v>8067</v>
      </c>
      <c r="C977" t="str">
        <f t="shared" si="60"/>
        <v>E-COSMOS 5V 1.2W Portable Flexible USB LED Light (Colours May Vary, Small, EC-POF1)</v>
      </c>
      <c r="D977" t="str" cm="1">
        <f t="array" ref="D977">PROPER(_xlfn.TEXTJOIN(" ", TRUE, INDEX(_xlfn.FILTERXML("&lt;t&gt;&lt;s&gt;" &amp; SUBSTITUTE(C977," ","&lt;/s&gt;&lt;s&gt;") &amp; "&lt;/s&gt;&lt;/t&gt;", "//s"), _xlfn.SEQUENCE(4))))</f>
        <v>E-Cosmos 5V 1.2W Portable</v>
      </c>
      <c r="E977" t="str">
        <f t="shared" si="61"/>
        <v>LED Light (Colours May Vary, Small, EC-POF1)</v>
      </c>
      <c r="F977" t="s">
        <v>5758</v>
      </c>
      <c r="G977" t="str">
        <f t="shared" si="62"/>
        <v>Lamps</v>
      </c>
      <c r="H977" s="7" t="str">
        <f t="array" aca="1" ref="H977" ca="1">_xlfn.TEXTJOIN("", TRUE, IF((ROW(INDIRECT("1:" &amp; LEN(G977)))&gt;1) * (CODE(MID(G977, ROW(INDIRECT("1:" &amp; LEN(G977))), 1))&gt;=65) * (CODE(MID(G977, ROW(INDIRECT("1:" &amp; LEN(G977))), 1))&lt;=90), " " &amp; MID(G977, ROW(INDIRECT("1:" &amp; LEN(G977))), 1), MID(G977, ROW(INDIRECT("1:" &amp; LEN(G977))), 1)))</f>
        <v>Lamps</v>
      </c>
      <c r="I977">
        <v>39</v>
      </c>
      <c r="J977">
        <v>39</v>
      </c>
      <c r="K977" s="1">
        <v>0</v>
      </c>
      <c r="L977">
        <v>3.8</v>
      </c>
      <c r="M977" s="4">
        <v>3344</v>
      </c>
      <c r="N977" t="s">
        <v>8068</v>
      </c>
      <c r="O977" t="str">
        <f t="shared" si="63"/>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v>
      </c>
      <c r="P977" t="s">
        <v>8069</v>
      </c>
      <c r="Q977" t="s">
        <v>8070</v>
      </c>
      <c r="R977" t="s">
        <v>8071</v>
      </c>
      <c r="S977" t="s">
        <v>8072</v>
      </c>
      <c r="T977" t="s">
        <v>8073</v>
      </c>
      <c r="U977" t="s">
        <v>8074</v>
      </c>
      <c r="V977" t="s">
        <v>8075</v>
      </c>
    </row>
    <row r="978" spans="1:22" x14ac:dyDescent="0.25">
      <c r="A978" t="s">
        <v>8076</v>
      </c>
      <c r="B978" t="s">
        <v>8077</v>
      </c>
      <c r="C978" t="str">
        <f t="shared" si="60"/>
        <v>Xiaomi Pad 5| Qualcomm Snapdragon 860| 120Hz Refresh Rate| 6GB, 128GB| 2.5K+ Display (10.95-inch 27.81cm)|1 Billion Colours| Dolby Vision Atmos| Quad Speakers| Wi-Fi| Gray</v>
      </c>
      <c r="D978" t="str" cm="1">
        <f t="array" ref="D978">PROPER(_xlfn.TEXTJOIN(" ", TRUE, INDEX(_xlfn.FILTERXML("&lt;t&gt;&lt;s&gt;" &amp; SUBSTITUTE(C978," ","&lt;/s&gt;&lt;s&gt;") &amp; "&lt;/s&gt;&lt;/t&gt;", "//s"), _xlfn.SEQUENCE(4))))</f>
        <v>Xiaomi Pad 5| Qualcomm</v>
      </c>
      <c r="E978" t="str">
        <f t="shared" si="61"/>
        <v>120Hz Refresh Rate| 6GB, 128GB| 2.5K+ Display (10.95-inch 27.81cm)|1 Billion Colours| Dolby Vision Atmos| Quad Speakers| Wi-Fi| Gray</v>
      </c>
      <c r="F978" t="s">
        <v>8078</v>
      </c>
      <c r="G978" t="str">
        <f t="shared" si="62"/>
        <v>Tablets</v>
      </c>
      <c r="H978" s="7" t="str">
        <f t="array" aca="1" ref="H978" ca="1">_xlfn.TEXTJOIN("", TRUE, IF((ROW(INDIRECT("1:" &amp; LEN(G978)))&gt;1) * (CODE(MID(G978, ROW(INDIRECT("1:" &amp; LEN(G978))), 1))&gt;=65) * (CODE(MID(G978, ROW(INDIRECT("1:" &amp; LEN(G978))), 1))&lt;=90), " " &amp; MID(G978, ROW(INDIRECT("1:" &amp; LEN(G978))), 1), MID(G978, ROW(INDIRECT("1:" &amp; LEN(G978))), 1)))</f>
        <v>Tablets</v>
      </c>
      <c r="I978" s="2">
        <v>26999</v>
      </c>
      <c r="J978" s="2">
        <v>37999</v>
      </c>
      <c r="K978" s="1">
        <v>0.28999999999999998</v>
      </c>
      <c r="L978">
        <v>4.5999999999999996</v>
      </c>
      <c r="M978" s="4">
        <v>2886</v>
      </c>
      <c r="N978" t="s">
        <v>8079</v>
      </c>
      <c r="O978" t="str">
        <f t="shared" si="63"/>
        <v>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v>
      </c>
      <c r="P978" t="s">
        <v>8080</v>
      </c>
      <c r="Q978" t="s">
        <v>8081</v>
      </c>
      <c r="R978" t="s">
        <v>8082</v>
      </c>
      <c r="S978" t="s">
        <v>8083</v>
      </c>
      <c r="T978" t="s">
        <v>8084</v>
      </c>
      <c r="U978" t="s">
        <v>8085</v>
      </c>
      <c r="V978" t="s">
        <v>8086</v>
      </c>
    </row>
    <row r="979" spans="1:22" x14ac:dyDescent="0.25">
      <c r="A979" t="s">
        <v>8087</v>
      </c>
      <c r="B979" t="s">
        <v>8088</v>
      </c>
      <c r="C979" t="str">
        <f t="shared" si="60"/>
        <v>Sennheiser CX 80S in-Ear Wired Headphones with in-line One-Button Smart Remote with Microphone Black</v>
      </c>
      <c r="D979" t="str" cm="1">
        <f t="array" ref="D979">PROPER(_xlfn.TEXTJOIN(" ", TRUE, INDEX(_xlfn.FILTERXML("&lt;t&gt;&lt;s&gt;" &amp; SUBSTITUTE(C979," ","&lt;/s&gt;&lt;s&gt;") &amp; "&lt;/s&gt;&lt;/t&gt;", "//s"), _xlfn.SEQUENCE(4))))</f>
        <v>Sennheiser Cx 80S In-Ear</v>
      </c>
      <c r="E979" t="str">
        <f t="shared" si="61"/>
        <v>with in-line One-Button Smart Remote with Microphone Black</v>
      </c>
      <c r="F979" t="s">
        <v>3025</v>
      </c>
      <c r="G979" t="str">
        <f t="shared" si="62"/>
        <v>In-Ear</v>
      </c>
      <c r="H979" s="7" t="str">
        <f t="array" aca="1" ref="H979" ca="1">_xlfn.TEXTJOIN("", TRUE, IF((ROW(INDIRECT("1:" &amp; LEN(G979)))&gt;1) * (CODE(MID(G979, ROW(INDIRECT("1:" &amp; LEN(G979))), 1))&gt;=65) * (CODE(MID(G979, ROW(INDIRECT("1:" &amp; LEN(G979))), 1))&lt;=90), " " &amp; MID(G979, ROW(INDIRECT("1:" &amp; LEN(G979))), 1), MID(G979, ROW(INDIRECT("1:" &amp; LEN(G979))), 1)))</f>
        <v>In- Ear</v>
      </c>
      <c r="I979" s="2">
        <v>1490</v>
      </c>
      <c r="J979" s="2">
        <v>1990</v>
      </c>
      <c r="K979" s="1">
        <v>0.25</v>
      </c>
      <c r="L979">
        <v>4.0999999999999996</v>
      </c>
      <c r="M979" s="4">
        <v>98250</v>
      </c>
      <c r="N979" t="s">
        <v>8089</v>
      </c>
      <c r="O979" t="str">
        <f t="shared" si="63"/>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v>
      </c>
      <c r="P979" t="s">
        <v>8090</v>
      </c>
      <c r="Q979" t="s">
        <v>8091</v>
      </c>
      <c r="R979" t="s">
        <v>8092</v>
      </c>
      <c r="S979" t="s">
        <v>8093</v>
      </c>
      <c r="T979" t="s">
        <v>8094</v>
      </c>
      <c r="U979" t="s">
        <v>8095</v>
      </c>
      <c r="V979" t="s">
        <v>8096</v>
      </c>
    </row>
    <row r="980" spans="1:22" x14ac:dyDescent="0.25">
      <c r="A980" t="s">
        <v>8097</v>
      </c>
      <c r="B980" t="s">
        <v>8098</v>
      </c>
      <c r="C980" t="str">
        <f t="shared" si="60"/>
        <v>HB Plus Folding Height Adjustable Aluminum Foldable Portable Adjustment Desktop Laptop Holder Riser Stand</v>
      </c>
      <c r="D980" t="str" cm="1">
        <f t="array" ref="D980">PROPER(_xlfn.TEXTJOIN(" ", TRUE, INDEX(_xlfn.FILTERXML("&lt;t&gt;&lt;s&gt;" &amp; SUBSTITUTE(C980," ","&lt;/s&gt;&lt;s&gt;") &amp; "&lt;/s&gt;&lt;/t&gt;", "//s"), _xlfn.SEQUENCE(4))))</f>
        <v>Hb Plus Folding Height</v>
      </c>
      <c r="E980" t="str">
        <f t="shared" si="61"/>
        <v>Foldable Portable Adjustment Desktop Laptop Holder Riser Stand</v>
      </c>
      <c r="F980" t="s">
        <v>4808</v>
      </c>
      <c r="G980" t="str">
        <f t="shared" si="62"/>
        <v>Lapdesks</v>
      </c>
      <c r="H980" s="7" t="str">
        <f t="array" aca="1" ref="H980" ca="1">_xlfn.TEXTJOIN("", TRUE, IF((ROW(INDIRECT("1:" &amp; LEN(G980)))&gt;1) * (CODE(MID(G980, ROW(INDIRECT("1:" &amp; LEN(G980))), 1))&gt;=65) * (CODE(MID(G980, ROW(INDIRECT("1:" &amp; LEN(G980))), 1))&lt;=90), " " &amp; MID(G980, ROW(INDIRECT("1:" &amp; LEN(G980))), 1), MID(G980, ROW(INDIRECT("1:" &amp; LEN(G980))), 1)))</f>
        <v>Lapdesks</v>
      </c>
      <c r="I980">
        <v>398</v>
      </c>
      <c r="J980" s="2">
        <v>1949</v>
      </c>
      <c r="K980" s="1">
        <v>0.8</v>
      </c>
      <c r="L980">
        <v>4</v>
      </c>
      <c r="M980" s="4">
        <v>75</v>
      </c>
      <c r="N980" t="s">
        <v>8099</v>
      </c>
      <c r="O980" t="str">
        <f t="shared" si="63"/>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Stand,12 Inch Laptop Stand, 13.3 Inch Laptop Stand,15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v>
      </c>
      <c r="P980" t="s">
        <v>8100</v>
      </c>
      <c r="Q980" t="s">
        <v>8101</v>
      </c>
      <c r="R980" t="s">
        <v>8102</v>
      </c>
      <c r="S980" t="s">
        <v>8103</v>
      </c>
      <c r="T980" t="s">
        <v>8104</v>
      </c>
      <c r="U980" t="s">
        <v>8105</v>
      </c>
      <c r="V980" t="s">
        <v>8106</v>
      </c>
    </row>
    <row r="981" spans="1:22" x14ac:dyDescent="0.25">
      <c r="A981" t="s">
        <v>659</v>
      </c>
      <c r="B981" t="s">
        <v>660</v>
      </c>
      <c r="C981" t="str">
        <f t="shared" si="60"/>
        <v>oraimo 65W Type C to C Fast Charging Cable USB C to USB C Cable High Speed Syncing, Nylon Braided 1M length with LED Indicator Compatible For Laptop, Macbook, Samsung Galaxy S22 S20 S10 S20Fe S21 S21 Ultra A70 A51 A71 A50S M31 M51 M31S M53 5G</v>
      </c>
      <c r="D981" t="str" cm="1">
        <f t="array" ref="D981">PROPER(_xlfn.TEXTJOIN(" ", TRUE, INDEX(_xlfn.FILTERXML("&lt;t&gt;&lt;s&gt;" &amp; SUBSTITUTE(C981," ","&lt;/s&gt;&lt;s&gt;") &amp; "&lt;/s&gt;&lt;/t&gt;", "//s"), _xlfn.SEQUENCE(4))))</f>
        <v>Oraimo 65W Type C</v>
      </c>
      <c r="E981" t="str">
        <f t="shared" si="61"/>
        <v>Fast Charging Cable USB C to USB C Cable High Speed Syncing, Nylon Braided 1M length with LED Indicator Compatible For Laptop, Macbook, Samsung Galaxy S22 S20 S10 S20Fe S21 S21 Ultra A70 A51 A71 A50S M31 M51 M31S M53 5G</v>
      </c>
      <c r="F981" t="s">
        <v>17</v>
      </c>
      <c r="G981" t="str">
        <f t="shared" si="62"/>
        <v>USBCables</v>
      </c>
      <c r="H981" s="7" t="str">
        <f t="array" aca="1" ref="H981" ca="1">_xlfn.TEXTJOIN("", TRUE, IF((ROW(INDIRECT("1:" &amp; LEN(G981)))&gt;1) * (CODE(MID(G981, ROW(INDIRECT("1:" &amp; LEN(G981))), 1))&gt;=65) * (CODE(MID(G981, ROW(INDIRECT("1:" &amp; LEN(G981))), 1))&lt;=90), " " &amp; MID(G981, ROW(INDIRECT("1:" &amp; LEN(G981))), 1), MID(G981, ROW(INDIRECT("1:" &amp; LEN(G981))), 1)))</f>
        <v>U S B Cables</v>
      </c>
      <c r="I981">
        <v>349</v>
      </c>
      <c r="J981">
        <v>899</v>
      </c>
      <c r="K981" s="1">
        <v>0.61</v>
      </c>
      <c r="L981">
        <v>4.5</v>
      </c>
      <c r="M981" s="4">
        <v>149</v>
      </c>
      <c r="N981" t="s">
        <v>13018</v>
      </c>
      <c r="O981" t="str">
        <f t="shared" si="63"/>
        <v>Üákindly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Charger.|Üácompatible Devices„Äë:This Usb C To Usb C Cable Compatible With Samsung S20, S21 Ultra, A71, Laptop Macbook, Samsung S21 S22 S20 Fe 2022 A71, A51, A33, M51, M31, M31S, M33, M53, Macbook Air, Macbook Pro, Macbook Air M1|Üámilitary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v>
      </c>
      <c r="P981" t="s">
        <v>661</v>
      </c>
      <c r="Q981" t="s">
        <v>662</v>
      </c>
      <c r="R981" t="s">
        <v>663</v>
      </c>
      <c r="S981" t="s">
        <v>664</v>
      </c>
      <c r="T981" t="s">
        <v>8107</v>
      </c>
      <c r="U981" t="s">
        <v>8108</v>
      </c>
      <c r="V981" t="s">
        <v>8109</v>
      </c>
    </row>
    <row r="982" spans="1:22" x14ac:dyDescent="0.25">
      <c r="A982" t="s">
        <v>8110</v>
      </c>
      <c r="B982" t="s">
        <v>8111</v>
      </c>
      <c r="C982" t="str">
        <f t="shared" si="60"/>
        <v>HP 65W AC Laptops Charger Adapter 4.5mm for HP Pavilion Black (Without Power Cable)</v>
      </c>
      <c r="D982" t="str" cm="1">
        <f t="array" ref="D982">PROPER(_xlfn.TEXTJOIN(" ", TRUE, INDEX(_xlfn.FILTERXML("&lt;t&gt;&lt;s&gt;" &amp; SUBSTITUTE(C982," ","&lt;/s&gt;&lt;s&gt;") &amp; "&lt;/s&gt;&lt;/t&gt;", "//s"), _xlfn.SEQUENCE(4))))</f>
        <v>Hp 65W Ac Laptops</v>
      </c>
      <c r="E982" t="str">
        <f t="shared" si="61"/>
        <v>4.5mm for HP Pavilion Black (Without Power Cable)</v>
      </c>
      <c r="F982" t="s">
        <v>6830</v>
      </c>
      <c r="G982" t="str">
        <f t="shared" si="62"/>
        <v>LaptopChargers&amp;PowerSupplies</v>
      </c>
      <c r="H982" s="7" t="str">
        <f t="array" aca="1" ref="H982" ca="1">_xlfn.TEXTJOIN("", TRUE, IF((ROW(INDIRECT("1:" &amp; LEN(G982)))&gt;1) * (CODE(MID(G982, ROW(INDIRECT("1:" &amp; LEN(G982))), 1))&gt;=65) * (CODE(MID(G982, ROW(INDIRECT("1:" &amp; LEN(G982))), 1))&lt;=90), " " &amp; MID(G982, ROW(INDIRECT("1:" &amp; LEN(G982))), 1), MID(G982, ROW(INDIRECT("1:" &amp; LEN(G982))), 1)))</f>
        <v>Laptop Chargers&amp; Power Supplies</v>
      </c>
      <c r="I982">
        <v>770</v>
      </c>
      <c r="J982" s="2">
        <v>1547</v>
      </c>
      <c r="K982" s="1">
        <v>0.5</v>
      </c>
      <c r="L982">
        <v>4.3</v>
      </c>
      <c r="M982" s="4">
        <v>2585</v>
      </c>
      <c r="N982" t="s">
        <v>8112</v>
      </c>
      <c r="O982" t="str">
        <f t="shared" si="63"/>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v>
      </c>
      <c r="P982" t="s">
        <v>8113</v>
      </c>
      <c r="Q982" t="s">
        <v>8114</v>
      </c>
      <c r="R982" t="s">
        <v>8115</v>
      </c>
      <c r="S982" t="s">
        <v>8116</v>
      </c>
      <c r="T982" t="s">
        <v>8117</v>
      </c>
      <c r="U982" t="s">
        <v>8118</v>
      </c>
      <c r="V982" t="s">
        <v>8119</v>
      </c>
    </row>
    <row r="983" spans="1:22" x14ac:dyDescent="0.25">
      <c r="A983" t="s">
        <v>8120</v>
      </c>
      <c r="B983" t="s">
        <v>8121</v>
      </c>
      <c r="C983" t="str">
        <f t="shared" si="60"/>
        <v>Tukzer Fully Foldable Tabletop Desktop Tablet Mobile Stand Holder - Angle and Height Adjustable for Desk, Cradle, Dock, Compatible with Smartphones and Tablets (White)</v>
      </c>
      <c r="D983" t="str" cm="1">
        <f t="array" ref="D983">PROPER(_xlfn.TEXTJOIN(" ", TRUE, INDEX(_xlfn.FILTERXML("&lt;t&gt;&lt;s&gt;" &amp; SUBSTITUTE(C983," ","&lt;/s&gt;&lt;s&gt;") &amp; "&lt;/s&gt;&lt;/t&gt;", "//s"), _xlfn.SEQUENCE(4))))</f>
        <v>Tukzer Fully Foldable Tabletop</v>
      </c>
      <c r="E983" t="str">
        <f t="shared" si="61"/>
        <v>Mobile Stand Holder - Angle and Height Adjustable for Desk, Cradle, Dock, Compatible with Smartphones and Tablets (White)</v>
      </c>
      <c r="F983" t="s">
        <v>3445</v>
      </c>
      <c r="G983" t="str">
        <f t="shared" si="62"/>
        <v>Stands</v>
      </c>
      <c r="H983" s="7" t="str">
        <f t="array" aca="1" ref="H983" ca="1">_xlfn.TEXTJOIN("", TRUE, IF((ROW(INDIRECT("1:" &amp; LEN(G983)))&gt;1) * (CODE(MID(G983, ROW(INDIRECT("1:" &amp; LEN(G983))), 1))&gt;=65) * (CODE(MID(G983, ROW(INDIRECT("1:" &amp; LEN(G983))), 1))&lt;=90), " " &amp; MID(G983, ROW(INDIRECT("1:" &amp; LEN(G983))), 1), MID(G983, ROW(INDIRECT("1:" &amp; LEN(G983))), 1)))</f>
        <v>Stands</v>
      </c>
      <c r="I983">
        <v>279</v>
      </c>
      <c r="J983" s="2">
        <v>1299</v>
      </c>
      <c r="K983" s="1">
        <v>0.79</v>
      </c>
      <c r="L983">
        <v>4</v>
      </c>
      <c r="M983" s="4">
        <v>5072</v>
      </c>
      <c r="N983" t="s">
        <v>8122</v>
      </c>
      <c r="O983" t="str">
        <f t="shared" si="63"/>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v>
      </c>
      <c r="P983" t="s">
        <v>8123</v>
      </c>
      <c r="Q983" t="s">
        <v>8124</v>
      </c>
      <c r="R983" t="s">
        <v>8125</v>
      </c>
      <c r="S983" t="s">
        <v>8126</v>
      </c>
      <c r="T983" t="s">
        <v>8127</v>
      </c>
      <c r="U983" t="s">
        <v>8128</v>
      </c>
      <c r="V983" t="s">
        <v>8129</v>
      </c>
    </row>
    <row r="984" spans="1:22" x14ac:dyDescent="0.25">
      <c r="A984" t="s">
        <v>8130</v>
      </c>
      <c r="B984" t="s">
        <v>8131</v>
      </c>
      <c r="C984" t="str">
        <f t="shared" si="60"/>
        <v>Gizga Essentials Cable Organiser, Cord Management System for PC, TV, Home Theater, Speaker and Cables, Reusable Cable Organizer for Desk, WFH Accessories, Organizer Tape Roll, Reusable Cable Ties Strap</v>
      </c>
      <c r="D984" t="str" cm="1">
        <f t="array" ref="D984">PROPER(_xlfn.TEXTJOIN(" ", TRUE, INDEX(_xlfn.FILTERXML("&lt;t&gt;&lt;s&gt;" &amp; SUBSTITUTE(C984," ","&lt;/s&gt;&lt;s&gt;") &amp; "&lt;/s&gt;&lt;/t&gt;", "//s"), _xlfn.SEQUENCE(4))))</f>
        <v>Gizga Essentials Cable Organiser,</v>
      </c>
      <c r="E984" t="str">
        <f t="shared" si="61"/>
        <v>System for PC, TV, Home Theater, Speaker and Cables, Reusable Cable Organizer for Desk, WFH Accessories, Organizer Tape Roll, Reusable Cable Ties Strap</v>
      </c>
      <c r="F984" t="s">
        <v>8132</v>
      </c>
      <c r="G984" t="str">
        <f t="shared" si="62"/>
        <v>CordManagement</v>
      </c>
      <c r="H984" s="7" t="str">
        <f t="array" aca="1" ref="H984" ca="1">_xlfn.TEXTJOIN("", TRUE, IF((ROW(INDIRECT("1:" &amp; LEN(G984)))&gt;1) * (CODE(MID(G984, ROW(INDIRECT("1:" &amp; LEN(G984))), 1))&gt;=65) * (CODE(MID(G984, ROW(INDIRECT("1:" &amp; LEN(G984))), 1))&lt;=90), " " &amp; MID(G984, ROW(INDIRECT("1:" &amp; LEN(G984))), 1), MID(G984, ROW(INDIRECT("1:" &amp; LEN(G984))), 1)))</f>
        <v>Cord Management</v>
      </c>
      <c r="I984">
        <v>249</v>
      </c>
      <c r="J984">
        <v>599</v>
      </c>
      <c r="K984" s="1">
        <v>0.57999999999999996</v>
      </c>
      <c r="L984">
        <v>4.5</v>
      </c>
      <c r="M984" s="4">
        <v>5985</v>
      </c>
      <c r="N984" t="s">
        <v>8133</v>
      </c>
      <c r="O984" t="str">
        <f t="shared" si="63"/>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v>
      </c>
      <c r="P984" t="s">
        <v>8134</v>
      </c>
      <c r="Q984" t="s">
        <v>8135</v>
      </c>
      <c r="R984" t="s">
        <v>8136</v>
      </c>
      <c r="S984" t="s">
        <v>8137</v>
      </c>
      <c r="T984" t="s">
        <v>8138</v>
      </c>
      <c r="U984" t="s">
        <v>8139</v>
      </c>
      <c r="V984" t="s">
        <v>8140</v>
      </c>
    </row>
    <row r="985" spans="1:22" x14ac:dyDescent="0.25">
      <c r="A985" t="s">
        <v>683</v>
      </c>
      <c r="B985" t="s">
        <v>684</v>
      </c>
      <c r="C985" t="str">
        <f t="shared" si="60"/>
        <v>Pinnaclz Original Combo of 2 Micro USB Fast Charging Cable, USB Charging Cable for Data Transfer Perfect for Android Smart Phones White 1.2 Meter Made in India (Pack of 2)</v>
      </c>
      <c r="D985" t="str" cm="1">
        <f t="array" ref="D985">PROPER(_xlfn.TEXTJOIN(" ", TRUE, INDEX(_xlfn.FILTERXML("&lt;t&gt;&lt;s&gt;" &amp; SUBSTITUTE(C985," ","&lt;/s&gt;&lt;s&gt;") &amp; "&lt;/s&gt;&lt;/t&gt;", "//s"), _xlfn.SEQUENCE(4))))</f>
        <v>Pinnaclz Original Combo Of</v>
      </c>
      <c r="E985" t="str">
        <f t="shared" si="61"/>
        <v>USB Fast Charging Cable, USB Charging Cable for Data Transfer Perfect for Android Smart Phones White 1.2 Meter Made in India (Pack of 2)</v>
      </c>
      <c r="F985" t="s">
        <v>17</v>
      </c>
      <c r="G985" t="str">
        <f t="shared" si="62"/>
        <v>USBCables</v>
      </c>
      <c r="H985" s="7" t="str">
        <f t="array" aca="1" ref="H985" ca="1">_xlfn.TEXTJOIN("", TRUE, IF((ROW(INDIRECT("1:" &amp; LEN(G985)))&gt;1) * (CODE(MID(G985, ROW(INDIRECT("1:" &amp; LEN(G985))), 1))&gt;=65) * (CODE(MID(G985, ROW(INDIRECT("1:" &amp; LEN(G985))), 1))&lt;=90), " " &amp; MID(G985, ROW(INDIRECT("1:" &amp; LEN(G985))), 1), MID(G985, ROW(INDIRECT("1:" &amp; LEN(G985))), 1)))</f>
        <v>U S B Cables</v>
      </c>
      <c r="I985">
        <v>115</v>
      </c>
      <c r="J985">
        <v>499</v>
      </c>
      <c r="K985" s="1">
        <v>0.77</v>
      </c>
      <c r="L985">
        <v>4</v>
      </c>
      <c r="M985" s="4">
        <v>7732</v>
      </c>
      <c r="N985" t="s">
        <v>685</v>
      </c>
      <c r="O985" t="str">
        <f t="shared" si="63"/>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v>
      </c>
      <c r="P985" t="s">
        <v>686</v>
      </c>
      <c r="Q985" t="s">
        <v>687</v>
      </c>
      <c r="R985" t="s">
        <v>688</v>
      </c>
      <c r="S985" t="s">
        <v>689</v>
      </c>
      <c r="T985" t="s">
        <v>690</v>
      </c>
      <c r="U985" t="s">
        <v>691</v>
      </c>
      <c r="V985" t="s">
        <v>8141</v>
      </c>
    </row>
    <row r="986" spans="1:22" x14ac:dyDescent="0.25">
      <c r="A986" t="s">
        <v>8142</v>
      </c>
      <c r="B986" t="s">
        <v>8143</v>
      </c>
      <c r="C986" t="str">
        <f t="shared" si="60"/>
        <v>Camel Oil Pastel with Reusable Plastic Box - 50 Shades</v>
      </c>
      <c r="D986" t="str" cm="1">
        <f t="array" ref="D986">PROPER(_xlfn.TEXTJOIN(" ", TRUE, INDEX(_xlfn.FILTERXML("&lt;t&gt;&lt;s&gt;" &amp; SUBSTITUTE(C986," ","&lt;/s&gt;&lt;s&gt;") &amp; "&lt;/s&gt;&lt;/t&gt;", "//s"), _xlfn.SEQUENCE(4))))</f>
        <v>Camel Oil Pastel With</v>
      </c>
      <c r="E986" t="str">
        <f t="shared" si="61"/>
        <v>Box - 50 Shades</v>
      </c>
      <c r="F986" t="s">
        <v>8144</v>
      </c>
      <c r="G986" t="str">
        <f t="shared" si="62"/>
        <v>PaintingMaterials</v>
      </c>
      <c r="H986" s="7" t="str">
        <f t="array" aca="1" ref="H986" ca="1">_xlfn.TEXTJOIN("", TRUE, IF((ROW(INDIRECT("1:" &amp; LEN(G986)))&gt;1) * (CODE(MID(G986, ROW(INDIRECT("1:" &amp; LEN(G986))), 1))&gt;=65) * (CODE(MID(G986, ROW(INDIRECT("1:" &amp; LEN(G986))), 1))&lt;=90), " " &amp; MID(G986, ROW(INDIRECT("1:" &amp; LEN(G986))), 1), MID(G986, ROW(INDIRECT("1:" &amp; LEN(G986))), 1)))</f>
        <v>Painting Materials</v>
      </c>
      <c r="I986">
        <v>230</v>
      </c>
      <c r="J986">
        <v>230</v>
      </c>
      <c r="K986" s="1">
        <v>0</v>
      </c>
      <c r="L986">
        <v>4.5</v>
      </c>
      <c r="M986" s="4">
        <v>9427</v>
      </c>
      <c r="N986" t="s">
        <v>8145</v>
      </c>
      <c r="O986" t="str">
        <f t="shared" si="63"/>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v>
      </c>
      <c r="P986" t="s">
        <v>8146</v>
      </c>
      <c r="Q986" t="s">
        <v>8147</v>
      </c>
      <c r="R986" t="s">
        <v>8148</v>
      </c>
      <c r="S986" t="s">
        <v>8149</v>
      </c>
      <c r="T986" t="s">
        <v>8150</v>
      </c>
      <c r="U986" t="s">
        <v>8151</v>
      </c>
      <c r="V986" t="s">
        <v>8152</v>
      </c>
    </row>
    <row r="987" spans="1:22" x14ac:dyDescent="0.25">
      <c r="A987" t="s">
        <v>693</v>
      </c>
      <c r="B987" t="s">
        <v>694</v>
      </c>
      <c r="C987" t="str">
        <f t="shared" si="60"/>
        <v>boAt Type C A750 Stress Resistant, Tangle-free, Sturdy Flat Cable with 6.5A Fast Charging and 480Mbps Data Transmission, 10000+ Bends Lifespan and Extended 1.5m Length(Rebellious Black)</v>
      </c>
      <c r="D987" t="str" cm="1">
        <f t="array" ref="D987">PROPER(_xlfn.TEXTJOIN(" ", TRUE, INDEX(_xlfn.FILTERXML("&lt;t&gt;&lt;s&gt;" &amp; SUBSTITUTE(C987," ","&lt;/s&gt;&lt;s&gt;") &amp; "&lt;/s&gt;&lt;/t&gt;", "//s"), _xlfn.SEQUENCE(4))))</f>
        <v>Boat Type C A750</v>
      </c>
      <c r="E987" t="str">
        <f t="shared" si="61"/>
        <v>Tangle-free, Sturdy Flat Cable with 6.5A Fast Charging and 480Mbps Data Transmission, 10000+ Bends Lifespan and Extended 1.5m Length(Rebellious Black)</v>
      </c>
      <c r="F987" t="s">
        <v>17</v>
      </c>
      <c r="G987" t="str">
        <f t="shared" si="62"/>
        <v>USBCables</v>
      </c>
      <c r="H987" s="7" t="str">
        <f t="array" aca="1" ref="H987" ca="1">_xlfn.TEXTJOIN("", TRUE, IF((ROW(INDIRECT("1:" &amp; LEN(G987)))&gt;1) * (CODE(MID(G987, ROW(INDIRECT("1:" &amp; LEN(G987))), 1))&gt;=65) * (CODE(MID(G987, ROW(INDIRECT("1:" &amp; LEN(G987))), 1))&lt;=90), " " &amp; MID(G987, ROW(INDIRECT("1:" &amp; LEN(G987))), 1), MID(G987, ROW(INDIRECT("1:" &amp; LEN(G987))), 1)))</f>
        <v>U S B Cables</v>
      </c>
      <c r="I987">
        <v>399</v>
      </c>
      <c r="J987">
        <v>999</v>
      </c>
      <c r="K987" s="1">
        <v>0.6</v>
      </c>
      <c r="L987">
        <v>4.0999999999999996</v>
      </c>
      <c r="M987" s="4">
        <v>1780</v>
      </c>
      <c r="N987" t="s">
        <v>695</v>
      </c>
      <c r="O987" t="str">
        <f t="shared" si="63"/>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v>
      </c>
      <c r="P987" t="s">
        <v>696</v>
      </c>
      <c r="Q987" t="s">
        <v>697</v>
      </c>
      <c r="R987" t="s">
        <v>698</v>
      </c>
      <c r="S987" t="s">
        <v>699</v>
      </c>
      <c r="T987" t="s">
        <v>700</v>
      </c>
      <c r="U987" t="s">
        <v>701</v>
      </c>
      <c r="V987" t="s">
        <v>8153</v>
      </c>
    </row>
    <row r="988" spans="1:22" x14ac:dyDescent="0.25">
      <c r="A988" t="s">
        <v>8154</v>
      </c>
      <c r="B988" t="s">
        <v>8155</v>
      </c>
      <c r="C988" t="str">
        <f t="shared" si="60"/>
        <v>HP M270 Backlit USB Wired Gaming Mouse with 6 Buttons, 4-Speed Customizable 2400 DPI, Ergonomic Design, Breathing LED Lighting, Metal Scroll Wheel, Lightweighted 3 Years Warranty (7ZZ87AA), Black</v>
      </c>
      <c r="D988" t="str" cm="1">
        <f t="array" ref="D988">PROPER(_xlfn.TEXTJOIN(" ", TRUE, INDEX(_xlfn.FILTERXML("&lt;t&gt;&lt;s&gt;" &amp; SUBSTITUTE(C988," ","&lt;/s&gt;&lt;s&gt;") &amp; "&lt;/s&gt;&lt;/t&gt;", "//s"), _xlfn.SEQUENCE(4))))</f>
        <v>Hp M270 Backlit Usb</v>
      </c>
      <c r="E988" t="str">
        <f t="shared" si="61"/>
        <v>Mouse with 6 Buttons, 4-Speed Customizable 2400 DPI, Ergonomic Design, Breathing LED Lighting, Metal Scroll Wheel, Lightweighted 3 Years Warranty (7ZZ87AA), Black</v>
      </c>
      <c r="F988" t="s">
        <v>5267</v>
      </c>
      <c r="G988" t="str">
        <f t="shared" si="62"/>
        <v>GamingMice</v>
      </c>
      <c r="H988" s="7" t="str">
        <f t="array" aca="1" ref="H988" ca="1">_xlfn.TEXTJOIN("", TRUE, IF((ROW(INDIRECT("1:" &amp; LEN(G988)))&gt;1) * (CODE(MID(G988, ROW(INDIRECT("1:" &amp; LEN(G988))), 1))&gt;=65) * (CODE(MID(G988, ROW(INDIRECT("1:" &amp; LEN(G988))), 1))&lt;=90), " " &amp; MID(G988, ROW(INDIRECT("1:" &amp; LEN(G988))), 1), MID(G988, ROW(INDIRECT("1:" &amp; LEN(G988))), 1)))</f>
        <v>Gaming Mice</v>
      </c>
      <c r="I988">
        <v>599</v>
      </c>
      <c r="J988">
        <v>700</v>
      </c>
      <c r="K988" s="1">
        <v>0.14000000000000001</v>
      </c>
      <c r="L988">
        <v>4.3</v>
      </c>
      <c r="M988" s="4">
        <v>2301</v>
      </c>
      <c r="N988" t="s">
        <v>8156</v>
      </c>
      <c r="O988" t="str">
        <f t="shared" si="63"/>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v>
      </c>
      <c r="P988" t="s">
        <v>8157</v>
      </c>
      <c r="Q988" t="s">
        <v>8158</v>
      </c>
      <c r="R988" t="s">
        <v>8159</v>
      </c>
      <c r="S988" t="s">
        <v>8160</v>
      </c>
      <c r="T988" t="s">
        <v>8161</v>
      </c>
      <c r="U988" t="s">
        <v>8162</v>
      </c>
      <c r="V988" t="s">
        <v>8163</v>
      </c>
    </row>
    <row r="989" spans="1:22" x14ac:dyDescent="0.25">
      <c r="A989" t="s">
        <v>8164</v>
      </c>
      <c r="B989" t="s">
        <v>8165</v>
      </c>
      <c r="C989" t="str">
        <f t="shared" si="60"/>
        <v>Foxin FTC 12A Q2612A Black Laser Toner Cartridge Compatible with Laserjet 1020,M1005,1018,1010,1012,1015,1020 Plus,1022,3015,3020,3030,3050, 3050Z, 3052,3055 (Black)</v>
      </c>
      <c r="D989" t="str" cm="1">
        <f t="array" ref="D989">PROPER(_xlfn.TEXTJOIN(" ", TRUE, INDEX(_xlfn.FILTERXML("&lt;t&gt;&lt;s&gt;" &amp; SUBSTITUTE(C989," ","&lt;/s&gt;&lt;s&gt;") &amp; "&lt;/s&gt;&lt;/t&gt;", "//s"), _xlfn.SEQUENCE(4))))</f>
        <v>Foxin Ftc 12A Q2612A</v>
      </c>
      <c r="E989" t="str">
        <f t="shared" si="61"/>
        <v>Toner Cartridge Compatible with Laserjet 1020,M1005,1018,1010,1012,1015,1020 Plus,1022,3015,3020,3030,3050, 3050Z, 3052,3055 (Black)</v>
      </c>
      <c r="F989" t="s">
        <v>8166</v>
      </c>
      <c r="G989" t="str">
        <f t="shared" si="62"/>
        <v>TonerCartridges</v>
      </c>
      <c r="H989" s="7" t="str">
        <f t="array" aca="1" ref="H989" ca="1">_xlfn.TEXTJOIN("", TRUE, IF((ROW(INDIRECT("1:" &amp; LEN(G989)))&gt;1) * (CODE(MID(G989, ROW(INDIRECT("1:" &amp; LEN(G989))), 1))&gt;=65) * (CODE(MID(G989, ROW(INDIRECT("1:" &amp; LEN(G989))), 1))&lt;=90), " " &amp; MID(G989, ROW(INDIRECT("1:" &amp; LEN(G989))), 1), MID(G989, ROW(INDIRECT("1:" &amp; LEN(G989))), 1)))</f>
        <v>Toner Cartridges</v>
      </c>
      <c r="I989">
        <v>598</v>
      </c>
      <c r="J989" s="2">
        <v>1150</v>
      </c>
      <c r="K989" s="1">
        <v>0.48</v>
      </c>
      <c r="L989">
        <v>4.0999999999999996</v>
      </c>
      <c r="M989" s="4">
        <v>2535</v>
      </c>
      <c r="N989" t="s">
        <v>8167</v>
      </c>
      <c r="O989" t="str">
        <f t="shared" si="63"/>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v>
      </c>
      <c r="P989" t="s">
        <v>8168</v>
      </c>
      <c r="Q989" t="s">
        <v>8169</v>
      </c>
      <c r="R989" t="s">
        <v>8170</v>
      </c>
      <c r="S989" t="s">
        <v>8171</v>
      </c>
      <c r="T989" t="s">
        <v>8172</v>
      </c>
      <c r="U989" t="s">
        <v>8173</v>
      </c>
      <c r="V989" t="s">
        <v>8174</v>
      </c>
    </row>
    <row r="990" spans="1:22" x14ac:dyDescent="0.25">
      <c r="A990" t="s">
        <v>8175</v>
      </c>
      <c r="B990" t="s">
        <v>8176</v>
      </c>
      <c r="C990" t="str">
        <f t="shared" si="60"/>
        <v>Robustrion [Anti-Scratch] and [Smudge Proof] [Bubble Free] Premium Tempered Glass Screen Protector Guard for Samsung Galaxy Tab A8 10.5 inch [SM-X200 X205 X207] 2022</v>
      </c>
      <c r="D990" t="str" cm="1">
        <f t="array" ref="D990">PROPER(_xlfn.TEXTJOIN(" ", TRUE, INDEX(_xlfn.FILTERXML("&lt;t&gt;&lt;s&gt;" &amp; SUBSTITUTE(C990," ","&lt;/s&gt;&lt;s&gt;") &amp; "&lt;/s&gt;&lt;/t&gt;", "//s"), _xlfn.SEQUENCE(4))))</f>
        <v>Robustrion [Anti-Scratch] And [Smudge</v>
      </c>
      <c r="E990" t="str">
        <f t="shared" si="61"/>
        <v>Free] Premium Tempered Glass Screen Protector Guard for Samsung Galaxy Tab A8 10.5 inch [SM-X200 X205 X207] 2022</v>
      </c>
      <c r="F990" t="s">
        <v>5925</v>
      </c>
      <c r="G990" t="str">
        <f t="shared" si="62"/>
        <v>ScreenProtectors</v>
      </c>
      <c r="H990" s="7" t="str">
        <f t="array" aca="1" ref="H990" ca="1">_xlfn.TEXTJOIN("", TRUE, IF((ROW(INDIRECT("1:" &amp; LEN(G990)))&gt;1) * (CODE(MID(G990, ROW(INDIRECT("1:" &amp; LEN(G990))), 1))&gt;=65) * (CODE(MID(G990, ROW(INDIRECT("1:" &amp; LEN(G990))), 1))&lt;=90), " " &amp; MID(G990, ROW(INDIRECT("1:" &amp; LEN(G990))), 1), MID(G990, ROW(INDIRECT("1:" &amp; LEN(G990))), 1)))</f>
        <v>Screen Protectors</v>
      </c>
      <c r="I990">
        <v>399</v>
      </c>
      <c r="J990" s="2">
        <v>1499</v>
      </c>
      <c r="K990" s="1">
        <v>0.73</v>
      </c>
      <c r="L990">
        <v>4</v>
      </c>
      <c r="M990" s="4">
        <v>691</v>
      </c>
      <c r="N990" t="s">
        <v>8177</v>
      </c>
      <c r="O990" t="str">
        <f t="shared" si="63"/>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v>
      </c>
      <c r="P990" t="s">
        <v>8178</v>
      </c>
      <c r="Q990" t="s">
        <v>8179</v>
      </c>
      <c r="R990" t="s">
        <v>8180</v>
      </c>
      <c r="S990" t="s">
        <v>8181</v>
      </c>
      <c r="T990" t="s">
        <v>8182</v>
      </c>
      <c r="U990" t="s">
        <v>8183</v>
      </c>
      <c r="V990" t="s">
        <v>8184</v>
      </c>
    </row>
    <row r="991" spans="1:22" x14ac:dyDescent="0.25">
      <c r="A991" t="s">
        <v>8185</v>
      </c>
      <c r="B991" t="s">
        <v>8186</v>
      </c>
      <c r="C991" t="str">
        <f t="shared" si="60"/>
        <v>PC SQUARE Laptop Tabletop Stand Computer Tablet Stand 6 Angles Adjustable Aluminum Ergonomic Foldable Portable Desktop Holder Compatible with MacBook, HP, Dell, Lenovo and All Other Notebook (Silver)</v>
      </c>
      <c r="D991" t="str" cm="1">
        <f t="array" ref="D991">PROPER(_xlfn.TEXTJOIN(" ", TRUE, INDEX(_xlfn.FILTERXML("&lt;t&gt;&lt;s&gt;" &amp; SUBSTITUTE(C991," ","&lt;/s&gt;&lt;s&gt;") &amp; "&lt;/s&gt;&lt;/t&gt;", "//s"), _xlfn.SEQUENCE(4))))</f>
        <v>Pc Square Laptop Tabletop</v>
      </c>
      <c r="E991" t="str">
        <f t="shared" si="61"/>
        <v>Tablet Stand 6 Angles Adjustable Aluminum Ergonomic Foldable Portable Desktop Holder Compatible with MacBook, HP, Dell, Lenovo and All Other Notebook (Silver)</v>
      </c>
      <c r="F991" t="s">
        <v>4808</v>
      </c>
      <c r="G991" t="str">
        <f t="shared" si="62"/>
        <v>Lapdesks</v>
      </c>
      <c r="H991" s="7" t="str">
        <f t="array" aca="1" ref="H991" ca="1">_xlfn.TEXTJOIN("", TRUE, IF((ROW(INDIRECT("1:" &amp; LEN(G991)))&gt;1) * (CODE(MID(G991, ROW(INDIRECT("1:" &amp; LEN(G991))), 1))&gt;=65) * (CODE(MID(G991, ROW(INDIRECT("1:" &amp; LEN(G991))), 1))&lt;=90), " " &amp; MID(G991, ROW(INDIRECT("1:" &amp; LEN(G991))), 1), MID(G991, ROW(INDIRECT("1:" &amp; LEN(G991))), 1)))</f>
        <v>Lapdesks</v>
      </c>
      <c r="I991">
        <v>499</v>
      </c>
      <c r="J991" s="2">
        <v>1299</v>
      </c>
      <c r="K991" s="1">
        <v>0.62</v>
      </c>
      <c r="L991">
        <v>4.0999999999999996</v>
      </c>
      <c r="M991" s="4">
        <v>2740</v>
      </c>
      <c r="N991" t="s">
        <v>8187</v>
      </c>
      <c r="O991" t="str">
        <f t="shared" si="63"/>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Stand,12 Inch Laptop Stand, 13.3 Inch Laptop Stand,15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v>
      </c>
      <c r="P991" t="s">
        <v>8188</v>
      </c>
      <c r="Q991" t="s">
        <v>8189</v>
      </c>
      <c r="R991" t="s">
        <v>8190</v>
      </c>
      <c r="S991" t="s">
        <v>8191</v>
      </c>
      <c r="T991" t="s">
        <v>8192</v>
      </c>
      <c r="U991" t="s">
        <v>8193</v>
      </c>
      <c r="V991" t="s">
        <v>8194</v>
      </c>
    </row>
    <row r="992" spans="1:22" x14ac:dyDescent="0.25">
      <c r="A992" t="s">
        <v>703</v>
      </c>
      <c r="B992" t="s">
        <v>704</v>
      </c>
      <c r="C992" t="str">
        <f t="shared" si="60"/>
        <v>Ambrane 2 in 1 Type-C and Micro USB Cable with 60W 3A Fast Charging, 480 mbps High Data, PD Technology and Quick Charge 3.0, Compatible with All Type-C and Micro USB Devices (ABDC-10, Black)</v>
      </c>
      <c r="D992" t="str" cm="1">
        <f t="array" ref="D992">PROPER(_xlfn.TEXTJOIN(" ", TRUE, INDEX(_xlfn.FILTERXML("&lt;t&gt;&lt;s&gt;" &amp; SUBSTITUTE(C992," ","&lt;/s&gt;&lt;s&gt;") &amp; "&lt;/s&gt;&lt;/t&gt;", "//s"), _xlfn.SEQUENCE(4))))</f>
        <v>Ambrane 2 In 1</v>
      </c>
      <c r="E992" t="str">
        <f t="shared" si="61"/>
        <v>Micro USB Cable with 60W 3A Fast Charging, 480 mbps High Data, PD Technology and Quick Charge 3.0, Compatible with All Type-C and Micro USB Devices (ABDC-10, Black)</v>
      </c>
      <c r="F992" t="s">
        <v>17</v>
      </c>
      <c r="G992" t="str">
        <f t="shared" si="62"/>
        <v>USBCables</v>
      </c>
      <c r="H992" s="7" t="str">
        <f t="array" aca="1" ref="H992" ca="1">_xlfn.TEXTJOIN("", TRUE, IF((ROW(INDIRECT("1:" &amp; LEN(G992)))&gt;1) * (CODE(MID(G992, ROW(INDIRECT("1:" &amp; LEN(G992))), 1))&gt;=65) * (CODE(MID(G992, ROW(INDIRECT("1:" &amp; LEN(G992))), 1))&lt;=90), " " &amp; MID(G992, ROW(INDIRECT("1:" &amp; LEN(G992))), 1), MID(G992, ROW(INDIRECT("1:" &amp; LEN(G992))), 1)))</f>
        <v>U S B Cables</v>
      </c>
      <c r="I992">
        <v>199</v>
      </c>
      <c r="J992">
        <v>499</v>
      </c>
      <c r="K992" s="1">
        <v>0.6</v>
      </c>
      <c r="L992">
        <v>4.0999999999999996</v>
      </c>
      <c r="M992" s="4">
        <v>602</v>
      </c>
      <c r="N992" t="s">
        <v>705</v>
      </c>
      <c r="O992" t="str">
        <f t="shared" si="63"/>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v>
      </c>
      <c r="P992" t="s">
        <v>706</v>
      </c>
      <c r="Q992" t="s">
        <v>707</v>
      </c>
      <c r="R992" t="s">
        <v>708</v>
      </c>
      <c r="S992" t="s">
        <v>709</v>
      </c>
      <c r="T992" t="s">
        <v>710</v>
      </c>
      <c r="U992" t="s">
        <v>8195</v>
      </c>
      <c r="V992" t="s">
        <v>8196</v>
      </c>
    </row>
    <row r="993" spans="1:22" x14ac:dyDescent="0.25">
      <c r="A993" t="s">
        <v>8197</v>
      </c>
      <c r="B993" t="s">
        <v>8198</v>
      </c>
      <c r="C993" t="str">
        <f t="shared" si="60"/>
        <v>Lenovo 130 Wireless Compact Mouse, 1K DPI Optical sensor, 2.4GHz Wireless NanoUSB, 10m range, 3button(left,right,scroll) upto 3M left right clicks, 10 month battery, Ambidextrous, Ergonomic GY51C12380</v>
      </c>
      <c r="D993" t="str" cm="1">
        <f t="array" ref="D993">PROPER(_xlfn.TEXTJOIN(" ", TRUE, INDEX(_xlfn.FILTERXML("&lt;t&gt;&lt;s&gt;" &amp; SUBSTITUTE(C993," ","&lt;/s&gt;&lt;s&gt;") &amp; "&lt;/s&gt;&lt;/t&gt;", "//s"), _xlfn.SEQUENCE(4))))</f>
        <v>Lenovo 130 Wireless Compact</v>
      </c>
      <c r="E993" t="str">
        <f t="shared" si="61"/>
        <v>DPI Optical sensor, 2.4GHz Wireless NanoUSB, 10m range, 3button(left,right,scroll) upto 3M left right clicks, 10 month battery, Ambidextrous, Ergonomic GY51C12380</v>
      </c>
      <c r="F993" t="s">
        <v>4777</v>
      </c>
      <c r="G993" t="str">
        <f t="shared" si="62"/>
        <v>Mice</v>
      </c>
      <c r="H993" s="7" t="str">
        <f t="array" aca="1" ref="H993" ca="1">_xlfn.TEXTJOIN("", TRUE, IF((ROW(INDIRECT("1:" &amp; LEN(G993)))&gt;1) * (CODE(MID(G993, ROW(INDIRECT("1:" &amp; LEN(G993))), 1))&gt;=65) * (CODE(MID(G993, ROW(INDIRECT("1:" &amp; LEN(G993))), 1))&lt;=90), " " &amp; MID(G993, ROW(INDIRECT("1:" &amp; LEN(G993))), 1), MID(G993, ROW(INDIRECT("1:" &amp; LEN(G993))), 1)))</f>
        <v>Mice</v>
      </c>
      <c r="I993">
        <v>579</v>
      </c>
      <c r="J993" s="2">
        <v>1090</v>
      </c>
      <c r="K993" s="1">
        <v>0.47</v>
      </c>
      <c r="L993">
        <v>4.4000000000000004</v>
      </c>
      <c r="M993" s="4">
        <v>3482</v>
      </c>
      <c r="N993" t="s">
        <v>8199</v>
      </c>
      <c r="O993" t="str">
        <f t="shared" si="63"/>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v>
      </c>
      <c r="P993" t="s">
        <v>8200</v>
      </c>
      <c r="Q993" t="s">
        <v>8201</v>
      </c>
      <c r="R993" t="s">
        <v>8202</v>
      </c>
      <c r="S993" t="s">
        <v>8203</v>
      </c>
      <c r="T993" t="s">
        <v>8204</v>
      </c>
      <c r="U993" t="s">
        <v>8205</v>
      </c>
      <c r="V993" t="s">
        <v>8206</v>
      </c>
    </row>
    <row r="994" spans="1:22" x14ac:dyDescent="0.25">
      <c r="A994" t="s">
        <v>713</v>
      </c>
      <c r="B994" t="s">
        <v>714</v>
      </c>
      <c r="C994" t="str">
        <f t="shared" si="60"/>
        <v>Ambrane 60W 3A Fast Charging Output Cable with Type-C to USB for Mobile, Neckband, True Wireless Earphone Charging, 480mbps Data Sync Speed, 1m Length (ACT - AZ10, Black)</v>
      </c>
      <c r="D994" t="str" cm="1">
        <f t="array" ref="D994">PROPER(_xlfn.TEXTJOIN(" ", TRUE, INDEX(_xlfn.FILTERXML("&lt;t&gt;&lt;s&gt;" &amp; SUBSTITUTE(C994," ","&lt;/s&gt;&lt;s&gt;") &amp; "&lt;/s&gt;&lt;/t&gt;", "//s"), _xlfn.SEQUENCE(4))))</f>
        <v>Ambrane 60W 3A Fast</v>
      </c>
      <c r="E994" t="str">
        <f t="shared" si="61"/>
        <v>Cable with Type-C to USB for Mobile, Neckband, True Wireless Earphone Charging, 480mbps Data Sync Speed, 1m Length (ACT - AZ10, Black)</v>
      </c>
      <c r="F994" t="s">
        <v>17</v>
      </c>
      <c r="G994" t="str">
        <f t="shared" si="62"/>
        <v>USBCables</v>
      </c>
      <c r="H994" s="7" t="str">
        <f t="array" aca="1" ref="H994" ca="1">_xlfn.TEXTJOIN("", TRUE, IF((ROW(INDIRECT("1:" &amp; LEN(G994)))&gt;1) * (CODE(MID(G994, ROW(INDIRECT("1:" &amp; LEN(G994))), 1))&gt;=65) * (CODE(MID(G994, ROW(INDIRECT("1:" &amp; LEN(G994))), 1))&lt;=90), " " &amp; MID(G994, ROW(INDIRECT("1:" &amp; LEN(G994))), 1), MID(G994, ROW(INDIRECT("1:" &amp; LEN(G994))), 1)))</f>
        <v>U S B Cables</v>
      </c>
      <c r="I994">
        <v>179</v>
      </c>
      <c r="J994">
        <v>399</v>
      </c>
      <c r="K994" s="1">
        <v>0.55000000000000004</v>
      </c>
      <c r="L994">
        <v>4</v>
      </c>
      <c r="M994" s="4">
        <v>1423</v>
      </c>
      <c r="N994" t="s">
        <v>715</v>
      </c>
      <c r="O994" t="str">
        <f t="shared" si="63"/>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v>
      </c>
      <c r="P994" t="s">
        <v>716</v>
      </c>
      <c r="Q994" t="s">
        <v>717</v>
      </c>
      <c r="R994" t="s">
        <v>718</v>
      </c>
      <c r="S994" t="s">
        <v>719</v>
      </c>
      <c r="T994" t="s">
        <v>12920</v>
      </c>
      <c r="U994" t="s">
        <v>8207</v>
      </c>
      <c r="V994" t="s">
        <v>8208</v>
      </c>
    </row>
    <row r="995" spans="1:22" x14ac:dyDescent="0.25">
      <c r="A995" t="s">
        <v>8209</v>
      </c>
      <c r="B995" t="s">
        <v>8210</v>
      </c>
      <c r="C995" t="str">
        <f t="shared" si="60"/>
        <v>Pilot Frixion Clicker Roller Pen (Blue), (9000019529)</v>
      </c>
      <c r="D995" t="str" cm="1">
        <f t="array" ref="D995">PROPER(_xlfn.TEXTJOIN(" ", TRUE, INDEX(_xlfn.FILTERXML("&lt;t&gt;&lt;s&gt;" &amp; SUBSTITUTE(C995," ","&lt;/s&gt;&lt;s&gt;") &amp; "&lt;/s&gt;&lt;/t&gt;", "//s"), _xlfn.SEQUENCE(4))))</f>
        <v>Pilot Frixion Clicker Roller</v>
      </c>
      <c r="E995" t="str">
        <f t="shared" si="61"/>
        <v>(9000019529)</v>
      </c>
      <c r="F995" t="s">
        <v>8211</v>
      </c>
      <c r="G995" t="str">
        <f t="shared" si="62"/>
        <v>LiquidInkRollerballPens</v>
      </c>
      <c r="H995" s="7" t="str">
        <f t="array" aca="1" ref="H995" ca="1">_xlfn.TEXTJOIN("", TRUE, IF((ROW(INDIRECT("1:" &amp; LEN(G995)))&gt;1) * (CODE(MID(G995, ROW(INDIRECT("1:" &amp; LEN(G995))), 1))&gt;=65) * (CODE(MID(G995, ROW(INDIRECT("1:" &amp; LEN(G995))), 1))&lt;=90), " " &amp; MID(G995, ROW(INDIRECT("1:" &amp; LEN(G995))), 1), MID(G995, ROW(INDIRECT("1:" &amp; LEN(G995))), 1)))</f>
        <v>Liquid Ink Rollerball Pens</v>
      </c>
      <c r="I995">
        <v>90</v>
      </c>
      <c r="J995">
        <v>100</v>
      </c>
      <c r="K995" s="1">
        <v>0.1</v>
      </c>
      <c r="L995">
        <v>4.0999999999999996</v>
      </c>
      <c r="M995" s="4">
        <v>6199</v>
      </c>
      <c r="N995" t="s">
        <v>8212</v>
      </c>
      <c r="O995" t="str">
        <f t="shared" si="63"/>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v>
      </c>
      <c r="P995" t="s">
        <v>8213</v>
      </c>
      <c r="Q995" t="s">
        <v>8214</v>
      </c>
      <c r="R995" t="s">
        <v>8215</v>
      </c>
      <c r="S995" t="s">
        <v>8216</v>
      </c>
      <c r="T995" t="s">
        <v>8217</v>
      </c>
      <c r="U995" t="s">
        <v>8218</v>
      </c>
      <c r="V995" t="s">
        <v>8219</v>
      </c>
    </row>
    <row r="996" spans="1:22" x14ac:dyDescent="0.25">
      <c r="A996" t="s">
        <v>8220</v>
      </c>
      <c r="B996" t="s">
        <v>8221</v>
      </c>
      <c r="C996" t="str">
        <f t="shared" si="60"/>
        <v>ZEBRONICS Aluminium Alloy Laptop Stand, Compatible with 9-15.6 inch Laptops, 7 Angles Adjustable, Anti Slip Silicon Rubber Pads, Foldable, Velvet Pouch Inside, Zeb-NS2000 (Dark Grey)</v>
      </c>
      <c r="D996" t="str" cm="1">
        <f t="array" ref="D996">PROPER(_xlfn.TEXTJOIN(" ", TRUE, INDEX(_xlfn.FILTERXML("&lt;t&gt;&lt;s&gt;" &amp; SUBSTITUTE(C996," ","&lt;/s&gt;&lt;s&gt;") &amp; "&lt;/s&gt;&lt;/t&gt;", "//s"), _xlfn.SEQUENCE(4))))</f>
        <v>Zebronics Aluminium Alloy Laptop</v>
      </c>
      <c r="E996" t="str">
        <f t="shared" si="61"/>
        <v>with 9-15.6 inch Laptops, 7 Angles Adjustable, Anti Slip Silicon Rubber Pads, Foldable, Velvet Pouch Inside, Zeb-NS2000 (Dark Grey)</v>
      </c>
      <c r="F996" t="s">
        <v>4808</v>
      </c>
      <c r="G996" t="str">
        <f t="shared" si="62"/>
        <v>Lapdesks</v>
      </c>
      <c r="H996" s="7" t="str">
        <f t="array" aca="1" ref="H996" ca="1">_xlfn.TEXTJOIN("", TRUE, IF((ROW(INDIRECT("1:" &amp; LEN(G996)))&gt;1) * (CODE(MID(G996, ROW(INDIRECT("1:" &amp; LEN(G996))), 1))&gt;=65) * (CODE(MID(G996, ROW(INDIRECT("1:" &amp; LEN(G996))), 1))&lt;=90), " " &amp; MID(G996, ROW(INDIRECT("1:" &amp; LEN(G996))), 1), MID(G996, ROW(INDIRECT("1:" &amp; LEN(G996))), 1)))</f>
        <v>Lapdesks</v>
      </c>
      <c r="I996">
        <v>899</v>
      </c>
      <c r="J996" s="2">
        <v>1999</v>
      </c>
      <c r="K996" s="1">
        <v>0.55000000000000004</v>
      </c>
      <c r="L996">
        <v>4.4000000000000004</v>
      </c>
      <c r="M996" s="4">
        <v>1667</v>
      </c>
      <c r="N996" t="s">
        <v>8222</v>
      </c>
      <c r="O996" t="str">
        <f t="shared" si="63"/>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v>
      </c>
      <c r="P996" t="s">
        <v>8223</v>
      </c>
      <c r="Q996" t="s">
        <v>8224</v>
      </c>
      <c r="R996" t="s">
        <v>8225</v>
      </c>
      <c r="S996" t="s">
        <v>8226</v>
      </c>
      <c r="T996" t="s">
        <v>8227</v>
      </c>
      <c r="U996" t="s">
        <v>8228</v>
      </c>
      <c r="V996" t="s">
        <v>8229</v>
      </c>
    </row>
    <row r="997" spans="1:22" x14ac:dyDescent="0.25">
      <c r="A997" t="s">
        <v>8230</v>
      </c>
      <c r="B997" t="s">
        <v>8231</v>
      </c>
      <c r="C997" t="str">
        <f t="shared" si="60"/>
        <v>HP K500F Backlit Membrane Wired Gaming Keyboard with Mixed Color Lighting, Metal Panel with Logo Lighting, 26 Anti-Ghosting Keys, and Windows Lock Key 3 Years Warranty(7ZZ97AA)</v>
      </c>
      <c r="D997" t="str" cm="1">
        <f t="array" ref="D997">PROPER(_xlfn.TEXTJOIN(" ", TRUE, INDEX(_xlfn.FILTERXML("&lt;t&gt;&lt;s&gt;" &amp; SUBSTITUTE(C997," ","&lt;/s&gt;&lt;s&gt;") &amp; "&lt;/s&gt;&lt;/t&gt;", "//s"), _xlfn.SEQUENCE(4))))</f>
        <v>Hp K500F Backlit Membrane</v>
      </c>
      <c r="E997" t="str">
        <f t="shared" si="61"/>
        <v>Keyboard with Mixed Color Lighting, Metal Panel with Logo Lighting, 26 Anti-Ghosting Keys, and Windows Lock Key 3 Years Warranty(7ZZ97AA)</v>
      </c>
      <c r="F997" t="s">
        <v>7500</v>
      </c>
      <c r="G997" t="str">
        <f t="shared" si="62"/>
        <v>GamingKeyboards</v>
      </c>
      <c r="H997" s="7" t="str">
        <f t="array" aca="1" ref="H997" ca="1">_xlfn.TEXTJOIN("", TRUE, IF((ROW(INDIRECT("1:" &amp; LEN(G997)))&gt;1) * (CODE(MID(G997, ROW(INDIRECT("1:" &amp; LEN(G997))), 1))&gt;=65) * (CODE(MID(G997, ROW(INDIRECT("1:" &amp; LEN(G997))), 1))&lt;=90), " " &amp; MID(G997, ROW(INDIRECT("1:" &amp; LEN(G997))), 1), MID(G997, ROW(INDIRECT("1:" &amp; LEN(G997))), 1)))</f>
        <v>Gaming Keyboards</v>
      </c>
      <c r="I997" s="2">
        <v>1149</v>
      </c>
      <c r="J997" s="2">
        <v>1800</v>
      </c>
      <c r="K997" s="1">
        <v>0.36</v>
      </c>
      <c r="L997">
        <v>4.3</v>
      </c>
      <c r="M997" s="4">
        <v>4723</v>
      </c>
      <c r="N997" t="s">
        <v>8232</v>
      </c>
      <c r="O997" t="str">
        <f t="shared" si="63"/>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v>
      </c>
      <c r="P997" t="s">
        <v>8233</v>
      </c>
      <c r="Q997" t="s">
        <v>8234</v>
      </c>
      <c r="R997" t="s">
        <v>8235</v>
      </c>
      <c r="S997" t="s">
        <v>8236</v>
      </c>
      <c r="T997" t="s">
        <v>8237</v>
      </c>
      <c r="U997" t="s">
        <v>8238</v>
      </c>
      <c r="V997" t="s">
        <v>8239</v>
      </c>
    </row>
    <row r="998" spans="1:22" x14ac:dyDescent="0.25">
      <c r="A998" t="s">
        <v>8240</v>
      </c>
      <c r="B998" t="s">
        <v>8241</v>
      </c>
      <c r="C998" t="str">
        <f t="shared" si="60"/>
        <v>GIZGA Club-laptop Neoprene Reversible for 15.6-inches Laptop Sleeve - Black-Red</v>
      </c>
      <c r="D998" t="str" cm="1">
        <f t="array" ref="D998">PROPER(_xlfn.TEXTJOIN(" ", TRUE, INDEX(_xlfn.FILTERXML("&lt;t&gt;&lt;s&gt;" &amp; SUBSTITUTE(C998," ","&lt;/s&gt;&lt;s&gt;") &amp; "&lt;/s&gt;&lt;/t&gt;", "//s"), _xlfn.SEQUENCE(4))))</f>
        <v>Gizga Club-Laptop Neoprene Reversible</v>
      </c>
      <c r="E998" t="str">
        <f t="shared" si="61"/>
        <v>Laptop Sleeve - Black-Red</v>
      </c>
      <c r="F998" t="s">
        <v>6126</v>
      </c>
      <c r="G998" t="str">
        <f t="shared" si="62"/>
        <v>LaptopSleeves&amp;Slipcases</v>
      </c>
      <c r="H998" s="7" t="str">
        <f t="array" aca="1" ref="H998" ca="1">_xlfn.TEXTJOIN("", TRUE, IF((ROW(INDIRECT("1:" &amp; LEN(G998)))&gt;1) * (CODE(MID(G998, ROW(INDIRECT("1:" &amp; LEN(G998))), 1))&gt;=65) * (CODE(MID(G998, ROW(INDIRECT("1:" &amp; LEN(G998))), 1))&lt;=90), " " &amp; MID(G998, ROW(INDIRECT("1:" &amp; LEN(G998))), 1), MID(G998, ROW(INDIRECT("1:" &amp; LEN(G998))), 1)))</f>
        <v>Laptop Sleeves&amp; Slipcases</v>
      </c>
      <c r="I998">
        <v>249</v>
      </c>
      <c r="J998">
        <v>499</v>
      </c>
      <c r="K998" s="1">
        <v>0.5</v>
      </c>
      <c r="L998">
        <v>4.2</v>
      </c>
      <c r="M998" s="4">
        <v>22860</v>
      </c>
      <c r="N998" t="s">
        <v>8242</v>
      </c>
      <c r="O998" t="str">
        <f t="shared" si="63"/>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v>
      </c>
      <c r="P998" t="s">
        <v>8243</v>
      </c>
      <c r="Q998" t="s">
        <v>8244</v>
      </c>
      <c r="R998" t="s">
        <v>8245</v>
      </c>
      <c r="S998" t="s">
        <v>8246</v>
      </c>
      <c r="T998" t="s">
        <v>8247</v>
      </c>
      <c r="U998" t="s">
        <v>8248</v>
      </c>
      <c r="V998" t="s">
        <v>8249</v>
      </c>
    </row>
    <row r="999" spans="1:22" x14ac:dyDescent="0.25">
      <c r="A999" t="s">
        <v>8250</v>
      </c>
      <c r="B999" t="s">
        <v>8251</v>
      </c>
      <c r="C999" t="str">
        <f t="shared" si="60"/>
        <v>Inventis 5V 1.2W Portable Flexible USB LED Light Lamp (Colors may vary)</v>
      </c>
      <c r="D999" t="str" cm="1">
        <f t="array" ref="D999">PROPER(_xlfn.TEXTJOIN(" ", TRUE, INDEX(_xlfn.FILTERXML("&lt;t&gt;&lt;s&gt;" &amp; SUBSTITUTE(C999," ","&lt;/s&gt;&lt;s&gt;") &amp; "&lt;/s&gt;&lt;/t&gt;", "//s"), _xlfn.SEQUENCE(4))))</f>
        <v>Inventis 5V 1.2W Portable</v>
      </c>
      <c r="E999" t="str">
        <f t="shared" si="61"/>
        <v>LED Light Lamp (Colors may vary)</v>
      </c>
      <c r="F999" t="s">
        <v>5758</v>
      </c>
      <c r="G999" t="str">
        <f t="shared" si="62"/>
        <v>Lamps</v>
      </c>
      <c r="H999" s="7" t="str">
        <f t="array" aca="1" ref="H999" ca="1">_xlfn.TEXTJOIN("", TRUE, IF((ROW(INDIRECT("1:" &amp; LEN(G999)))&gt;1) * (CODE(MID(G999, ROW(INDIRECT("1:" &amp; LEN(G999))), 1))&gt;=65) * (CODE(MID(G999, ROW(INDIRECT("1:" &amp; LEN(G999))), 1))&lt;=90), " " &amp; MID(G999, ROW(INDIRECT("1:" &amp; LEN(G999))), 1), MID(G999, ROW(INDIRECT("1:" &amp; LEN(G999))), 1)))</f>
        <v>Lamps</v>
      </c>
      <c r="I999">
        <v>39</v>
      </c>
      <c r="J999">
        <v>39</v>
      </c>
      <c r="K999" s="1">
        <v>0</v>
      </c>
      <c r="L999">
        <v>3.6</v>
      </c>
      <c r="M999" s="4">
        <v>13572</v>
      </c>
      <c r="N999" t="s">
        <v>8068</v>
      </c>
      <c r="O999" t="str">
        <f t="shared" si="63"/>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v>
      </c>
      <c r="P999" t="s">
        <v>8252</v>
      </c>
      <c r="Q999" t="s">
        <v>8253</v>
      </c>
      <c r="R999" t="s">
        <v>8254</v>
      </c>
      <c r="S999" t="s">
        <v>8255</v>
      </c>
      <c r="T999" t="s">
        <v>8256</v>
      </c>
      <c r="U999" t="s">
        <v>8257</v>
      </c>
      <c r="V999" t="s">
        <v>8258</v>
      </c>
    </row>
    <row r="1000" spans="1:22" x14ac:dyDescent="0.25">
      <c r="A1000" t="s">
        <v>8259</v>
      </c>
      <c r="B1000" t="s">
        <v>8260</v>
      </c>
      <c r="C1000" t="str">
        <f t="shared" si="60"/>
        <v>TP-Link TL-WA855RE 300 Mbps Wi-Fi Range Extender (White)</v>
      </c>
      <c r="D1000" t="str" cm="1">
        <f t="array" ref="D1000">PROPER(_xlfn.TEXTJOIN(" ", TRUE, INDEX(_xlfn.FILTERXML("&lt;t&gt;&lt;s&gt;" &amp; SUBSTITUTE(C1000," ","&lt;/s&gt;&lt;s&gt;") &amp; "&lt;/s&gt;&lt;/t&gt;", "//s"), _xlfn.SEQUENCE(4))))</f>
        <v>Tp-Link Tl-Wa855Re 300 Mbps</v>
      </c>
      <c r="E1000" t="str">
        <f t="shared" si="61"/>
        <v>Extender (White)</v>
      </c>
      <c r="F1000" t="s">
        <v>5155</v>
      </c>
      <c r="G1000" t="str">
        <f t="shared" si="62"/>
        <v>Repeaters&amp;Extenders</v>
      </c>
      <c r="H1000" s="7" t="str">
        <f t="array" aca="1" ref="H1000" ca="1">_xlfn.TEXTJOIN("", TRUE, IF((ROW(INDIRECT("1:" &amp; LEN(G1000)))&gt;1) * (CODE(MID(G1000, ROW(INDIRECT("1:" &amp; LEN(G1000))), 1))&gt;=65) * (CODE(MID(G1000, ROW(INDIRECT("1:" &amp; LEN(G1000))), 1))&lt;=90), " " &amp; MID(G1000, ROW(INDIRECT("1:" &amp; LEN(G1000))), 1), MID(G1000, ROW(INDIRECT("1:" &amp; LEN(G1000))), 1)))</f>
        <v>Repeaters&amp; Extenders</v>
      </c>
      <c r="I1000" s="2">
        <v>1599</v>
      </c>
      <c r="J1000" s="2">
        <v>3599</v>
      </c>
      <c r="K1000" s="1">
        <v>0.56000000000000005</v>
      </c>
      <c r="L1000">
        <v>4.2</v>
      </c>
      <c r="M1000" s="4">
        <v>16182</v>
      </c>
      <c r="N1000" t="s">
        <v>8261</v>
      </c>
      <c r="O1000" t="str">
        <f t="shared" si="63"/>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v>
      </c>
      <c r="P1000" t="s">
        <v>8262</v>
      </c>
      <c r="Q1000" t="s">
        <v>8263</v>
      </c>
      <c r="R1000" t="s">
        <v>8264</v>
      </c>
      <c r="S1000" t="s">
        <v>8265</v>
      </c>
      <c r="T1000" t="s">
        <v>8266</v>
      </c>
      <c r="U1000" t="s">
        <v>8267</v>
      </c>
      <c r="V1000" t="s">
        <v>8268</v>
      </c>
    </row>
    <row r="1001" spans="1:22" x14ac:dyDescent="0.25">
      <c r="A1001" t="s">
        <v>8269</v>
      </c>
      <c r="B1001" t="s">
        <v>8270</v>
      </c>
      <c r="C1001" t="str">
        <f t="shared" si="60"/>
        <v>boAt Stone 250 Portable Wireless Speaker with 5W RMS Immersive Audio, RGB LEDs, Up to 8HRS Playtime, IPX7 Water Resistance, Multi-Compatibility Modes(Black)</v>
      </c>
      <c r="D1001" t="str" cm="1">
        <f t="array" ref="D1001">PROPER(_xlfn.TEXTJOIN(" ", TRUE, INDEX(_xlfn.FILTERXML("&lt;t&gt;&lt;s&gt;" &amp; SUBSTITUTE(C1001," ","&lt;/s&gt;&lt;s&gt;") &amp; "&lt;/s&gt;&lt;/t&gt;", "//s"), _xlfn.SEQUENCE(4))))</f>
        <v>Boat Stone 250 Portable</v>
      </c>
      <c r="E1001" t="str">
        <f t="shared" si="61"/>
        <v>with 5W RMS Immersive Audio, RGB LEDs, Up to 8HRS Playtime, IPX7 Water Resistance, Multi-Compatibility Modes(Black)</v>
      </c>
      <c r="F1001" t="s">
        <v>5446</v>
      </c>
      <c r="G1001" t="str">
        <f t="shared" si="62"/>
        <v>BluetoothSpeakers</v>
      </c>
      <c r="H1001" s="7" t="str">
        <f t="array" aca="1" ref="H1001" ca="1">_xlfn.TEXTJOIN("", TRUE, IF((ROW(INDIRECT("1:" &amp; LEN(G1001)))&gt;1) * (CODE(MID(G1001, ROW(INDIRECT("1:" &amp; LEN(G1001))), 1))&gt;=65) * (CODE(MID(G1001, ROW(INDIRECT("1:" &amp; LEN(G1001))), 1))&lt;=90), " " &amp; MID(G1001, ROW(INDIRECT("1:" &amp; LEN(G1001))), 1), MID(G1001, ROW(INDIRECT("1:" &amp; LEN(G1001))), 1)))</f>
        <v>Bluetooth Speakers</v>
      </c>
      <c r="I1001" s="2">
        <v>1199</v>
      </c>
      <c r="J1001" s="2">
        <v>3990</v>
      </c>
      <c r="K1001" s="1">
        <v>0.7</v>
      </c>
      <c r="L1001">
        <v>4.2</v>
      </c>
      <c r="M1001" s="4">
        <v>2908</v>
      </c>
      <c r="N1001" t="s">
        <v>8271</v>
      </c>
      <c r="O1001" t="str">
        <f t="shared" si="63"/>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v>
      </c>
      <c r="P1001" t="s">
        <v>8272</v>
      </c>
      <c r="Q1001" t="s">
        <v>8273</v>
      </c>
      <c r="R1001" t="s">
        <v>8274</v>
      </c>
      <c r="S1001" t="s">
        <v>8275</v>
      </c>
      <c r="T1001" t="s">
        <v>8276</v>
      </c>
      <c r="U1001" t="s">
        <v>8277</v>
      </c>
      <c r="V1001" t="s">
        <v>8278</v>
      </c>
    </row>
    <row r="1002" spans="1:22" x14ac:dyDescent="0.25">
      <c r="A1002" t="s">
        <v>732</v>
      </c>
      <c r="B1002" t="s">
        <v>733</v>
      </c>
      <c r="C1002" t="str">
        <f t="shared" si="60"/>
        <v>SWAPKART Fast Charging Cable and Data Sync USB Cable Compatible for iPhone 6 6S 7 7+ 8 8+ 10 11, 12, 13 Pro max iPad Air Mini, iPod and iOS Devices (White)</v>
      </c>
      <c r="D1002" t="str" cm="1">
        <f t="array" ref="D1002">PROPER(_xlfn.TEXTJOIN(" ", TRUE, INDEX(_xlfn.FILTERXML("&lt;t&gt;&lt;s&gt;" &amp; SUBSTITUTE(C1002," ","&lt;/s&gt;&lt;s&gt;") &amp; "&lt;/s&gt;&lt;/t&gt;", "//s"), _xlfn.SEQUENCE(4))))</f>
        <v>Swapkart Fast Charging Cable</v>
      </c>
      <c r="E1002" t="str">
        <f t="shared" si="61"/>
        <v>Sync USB Cable Compatible for iPhone 6 6S 7 7+ 8 8+ 10 11, 12, 13 Pro max iPad Air Mini, iPod and iOS Devices (White)</v>
      </c>
      <c r="F1002" t="s">
        <v>17</v>
      </c>
      <c r="G1002" t="str">
        <f t="shared" si="62"/>
        <v>USBCables</v>
      </c>
      <c r="H1002" s="7" t="str">
        <f t="array" aca="1" ref="H1002" ca="1">_xlfn.TEXTJOIN("", TRUE, IF((ROW(INDIRECT("1:" &amp; LEN(G1002)))&gt;1) * (CODE(MID(G1002, ROW(INDIRECT("1:" &amp; LEN(G1002))), 1))&gt;=65) * (CODE(MID(G1002, ROW(INDIRECT("1:" &amp; LEN(G1002))), 1))&lt;=90), " " &amp; MID(G1002, ROW(INDIRECT("1:" &amp; LEN(G1002))), 1), MID(G1002, ROW(INDIRECT("1:" &amp; LEN(G1002))), 1)))</f>
        <v>U S B Cables</v>
      </c>
      <c r="I1002">
        <v>209</v>
      </c>
      <c r="J1002">
        <v>499</v>
      </c>
      <c r="K1002" s="1">
        <v>0.57999999999999996</v>
      </c>
      <c r="L1002">
        <v>3.9</v>
      </c>
      <c r="M1002" s="4">
        <v>536</v>
      </c>
      <c r="N1002" t="s">
        <v>13019</v>
      </c>
      <c r="O1002" t="str">
        <f t="shared" si="63"/>
        <v>[High Compatibility] : This Iphone Data Cable Supports With Iphone 6,6S,6 Plus,6S Plus,7 7 Plus,8 8Plus,X,Xs,11 Pro Max,12 Mini Pro Max,13 Mini Pro Max Ipad Air, Ipad Mini, Ipod Nano And Ipod Touch|[Fast Charge&amp;Data Sync ] : It Can Charge And Sync Simultaneously At A Rapid Speed, Compatible With Any Charging Adaptor, Multi-Port Charging Station Or Power Bank,For Fast Charging,Fast Adapter Is Must.|Üòçdurable Spring Protection„Äëôºöthe Easy-To-Break Connection Port Is Protected By Spring, Which Is A Flexible And Durable Cable.You Can Use It With Confidence.|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1002" t="s">
        <v>734</v>
      </c>
      <c r="Q1002" t="s">
        <v>735</v>
      </c>
      <c r="R1002" t="s">
        <v>736</v>
      </c>
      <c r="S1002" t="s">
        <v>737</v>
      </c>
      <c r="T1002" t="s">
        <v>738</v>
      </c>
      <c r="U1002" t="s">
        <v>739</v>
      </c>
      <c r="V1002" t="s">
        <v>8279</v>
      </c>
    </row>
    <row r="1003" spans="1:22" x14ac:dyDescent="0.25">
      <c r="A1003" t="s">
        <v>8280</v>
      </c>
      <c r="B1003" t="s">
        <v>13002</v>
      </c>
      <c r="C1003" t="str">
        <f t="shared" si="60"/>
        <v>Offbeat - DASH 2.4GHz Wireless + Bluetooth 5.1 Mouse, Multi-Device Dual Mode Slim Rechargeable Silent Click Buttons Wireless Bluetooth Mouse, 3 Adjustable DPI, Works on 2 devices at the same time with a switch button for Windows Mac Android Ipad Smart TV</v>
      </c>
      <c r="D1003" t="str" cm="1">
        <f t="array" ref="D1003">PROPER(_xlfn.TEXTJOIN(" ", TRUE, INDEX(_xlfn.FILTERXML("&lt;t&gt;&lt;s&gt;" &amp; SUBSTITUTE(C1003," ","&lt;/s&gt;&lt;s&gt;") &amp; "&lt;/s&gt;&lt;/t&gt;", "//s"), _xlfn.SEQUENCE(4))))</f>
        <v>Offbeat - Dash 2.4Ghz</v>
      </c>
      <c r="E1003" t="str">
        <f t="shared" si="61"/>
        <v>Bluetooth 5.1 Mouse, Multi-Device Dual Mode Slim Rechargeable Silent Click Buttons Wireless Bluetooth Mouse, 3 Adjustable DPI, Works on 2 devices at the same time with a switch button for Windows Mac Android Ipad Smart TV</v>
      </c>
      <c r="F1003" t="s">
        <v>4777</v>
      </c>
      <c r="G1003" t="str">
        <f t="shared" si="62"/>
        <v>Mice</v>
      </c>
      <c r="H1003" s="7" t="str">
        <f t="array" aca="1" ref="H1003" ca="1">_xlfn.TEXTJOIN("", TRUE, IF((ROW(INDIRECT("1:" &amp; LEN(G1003)))&gt;1) * (CODE(MID(G1003, ROW(INDIRECT("1:" &amp; LEN(G1003))), 1))&gt;=65) * (CODE(MID(G1003, ROW(INDIRECT("1:" &amp; LEN(G1003))), 1))&lt;=90), " " &amp; MID(G1003, ROW(INDIRECT("1:" &amp; LEN(G1003))), 1), MID(G1003, ROW(INDIRECT("1:" &amp; LEN(G1003))), 1)))</f>
        <v>Mice</v>
      </c>
      <c r="I1003" s="2">
        <v>1099</v>
      </c>
      <c r="J1003" s="2">
        <v>1499</v>
      </c>
      <c r="K1003" s="1">
        <v>0.27</v>
      </c>
      <c r="L1003">
        <v>4.2</v>
      </c>
      <c r="M1003" s="4">
        <v>2375</v>
      </c>
      <c r="N1003" t="s">
        <v>13070</v>
      </c>
      <c r="O1003" t="str">
        <f t="shared" si="63"/>
        <v>‚Ñ∫ 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v>
      </c>
      <c r="P1003" t="s">
        <v>8281</v>
      </c>
      <c r="Q1003" t="s">
        <v>8282</v>
      </c>
      <c r="R1003" t="s">
        <v>8283</v>
      </c>
      <c r="S1003" t="s">
        <v>8284</v>
      </c>
      <c r="T1003" t="s">
        <v>8285</v>
      </c>
      <c r="U1003" t="s">
        <v>8286</v>
      </c>
      <c r="V1003" t="s">
        <v>8287</v>
      </c>
    </row>
    <row r="1004" spans="1:22" x14ac:dyDescent="0.25">
      <c r="A1004" t="s">
        <v>8288</v>
      </c>
      <c r="B1004" t="s">
        <v>8289</v>
      </c>
      <c r="C1004" t="str">
        <f t="shared" si="60"/>
        <v>Classmate Drawing Book - Unruled, 40 Pages, 210 mm x 297 mm - Pack Of 4</v>
      </c>
      <c r="D1004" t="str" cm="1">
        <f t="array" ref="D1004">PROPER(_xlfn.TEXTJOIN(" ", TRUE, INDEX(_xlfn.FILTERXML("&lt;t&gt;&lt;s&gt;" &amp; SUBSTITUTE(C1004," ","&lt;/s&gt;&lt;s&gt;") &amp; "&lt;/s&gt;&lt;/t&gt;", "//s"), _xlfn.SEQUENCE(4))))</f>
        <v>Classmate Drawing Book -</v>
      </c>
      <c r="E1004" t="str">
        <f t="shared" si="61"/>
        <v>Pages, 210 mm x 297 mm - Pack Of 4</v>
      </c>
      <c r="F1004" t="s">
        <v>6199</v>
      </c>
      <c r="G1004" t="str">
        <f t="shared" si="62"/>
        <v>CompositionNotebooks</v>
      </c>
      <c r="H1004" s="7" t="str">
        <f t="array" aca="1" ref="H1004" ca="1">_xlfn.TEXTJOIN("", TRUE, IF((ROW(INDIRECT("1:" &amp; LEN(G1004)))&gt;1) * (CODE(MID(G1004, ROW(INDIRECT("1:" &amp; LEN(G1004))), 1))&gt;=65) * (CODE(MID(G1004, ROW(INDIRECT("1:" &amp; LEN(G1004))), 1))&lt;=90), " " &amp; MID(G1004, ROW(INDIRECT("1:" &amp; LEN(G1004))), 1), MID(G1004, ROW(INDIRECT("1:" &amp; LEN(G1004))), 1)))</f>
        <v>Composition Notebooks</v>
      </c>
      <c r="I1004">
        <v>120</v>
      </c>
      <c r="J1004">
        <v>120</v>
      </c>
      <c r="K1004" s="1">
        <v>0</v>
      </c>
      <c r="L1004">
        <v>4.5</v>
      </c>
      <c r="M1004" s="4">
        <v>4951</v>
      </c>
      <c r="N1004" t="s">
        <v>8290</v>
      </c>
      <c r="O1004" t="str">
        <f t="shared" si="63"/>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v>
      </c>
      <c r="P1004" t="s">
        <v>8291</v>
      </c>
      <c r="Q1004" t="s">
        <v>8292</v>
      </c>
      <c r="R1004" t="s">
        <v>8293</v>
      </c>
      <c r="S1004" t="s">
        <v>8294</v>
      </c>
      <c r="T1004" t="s">
        <v>8295</v>
      </c>
      <c r="U1004" t="s">
        <v>8296</v>
      </c>
      <c r="V1004" t="s">
        <v>8297</v>
      </c>
    </row>
    <row r="1005" spans="1:22" x14ac:dyDescent="0.25">
      <c r="A1005" t="s">
        <v>8298</v>
      </c>
      <c r="B1005" t="s">
        <v>8299</v>
      </c>
      <c r="C1005" t="str">
        <f t="shared" si="60"/>
        <v>HP GK320 Wired Full Size RGB Backlight Mechanical Gaming Keyboard, 4 LED Indicators, Mechanical Switches, Double Injection Key Caps, and Windows Lock Key(4QN01AA)</v>
      </c>
      <c r="D1005" t="str" cm="1">
        <f t="array" ref="D1005">PROPER(_xlfn.TEXTJOIN(" ", TRUE, INDEX(_xlfn.FILTERXML("&lt;t&gt;&lt;s&gt;" &amp; SUBSTITUTE(C1005," ","&lt;/s&gt;&lt;s&gt;") &amp; "&lt;/s&gt;&lt;/t&gt;", "//s"), _xlfn.SEQUENCE(4))))</f>
        <v>Hp Gk320 Wired Full</v>
      </c>
      <c r="E1005" t="str">
        <f t="shared" si="61"/>
        <v>Backlight Mechanical Gaming Keyboard, 4 LED Indicators, Mechanical Switches, Double Injection Key Caps, and Windows Lock Key(4QN01AA)</v>
      </c>
      <c r="F1005" t="s">
        <v>7500</v>
      </c>
      <c r="G1005" t="str">
        <f t="shared" si="62"/>
        <v>GamingKeyboards</v>
      </c>
      <c r="H1005" s="7" t="str">
        <f t="array" aca="1" ref="H1005" ca="1">_xlfn.TEXTJOIN("", TRUE, IF((ROW(INDIRECT("1:" &amp; LEN(G1005)))&gt;1) * (CODE(MID(G1005, ROW(INDIRECT("1:" &amp; LEN(G1005))), 1))&gt;=65) * (CODE(MID(G1005, ROW(INDIRECT("1:" &amp; LEN(G1005))), 1))&lt;=90), " " &amp; MID(G1005, ROW(INDIRECT("1:" &amp; LEN(G1005))), 1), MID(G1005, ROW(INDIRECT("1:" &amp; LEN(G1005))), 1)))</f>
        <v>Gaming Keyboards</v>
      </c>
      <c r="I1005" s="2">
        <v>1519</v>
      </c>
      <c r="J1005" s="2">
        <v>3499</v>
      </c>
      <c r="K1005" s="1">
        <v>0.56999999999999995</v>
      </c>
      <c r="L1005">
        <v>4.3</v>
      </c>
      <c r="M1005" s="4">
        <v>408</v>
      </c>
      <c r="N1005" t="s">
        <v>8300</v>
      </c>
      <c r="O1005" t="str">
        <f t="shared" si="63"/>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v>
      </c>
      <c r="P1005" t="s">
        <v>8301</v>
      </c>
      <c r="Q1005" t="s">
        <v>8302</v>
      </c>
      <c r="R1005" t="s">
        <v>8303</v>
      </c>
      <c r="S1005" t="s">
        <v>8304</v>
      </c>
      <c r="T1005" t="s">
        <v>8305</v>
      </c>
      <c r="U1005" t="s">
        <v>8306</v>
      </c>
      <c r="V1005" t="s">
        <v>8307</v>
      </c>
    </row>
    <row r="1006" spans="1:22" x14ac:dyDescent="0.25">
      <c r="A1006" t="s">
        <v>8308</v>
      </c>
      <c r="B1006" t="s">
        <v>8309</v>
      </c>
      <c r="C1006" t="str">
        <f t="shared" si="60"/>
        <v>Parker Moments Vector Timecheck Gold Trim Roller Ball Pen (Black)</v>
      </c>
      <c r="D1006" t="str" cm="1">
        <f t="array" ref="D1006">PROPER(_xlfn.TEXTJOIN(" ", TRUE, INDEX(_xlfn.FILTERXML("&lt;t&gt;&lt;s&gt;" &amp; SUBSTITUTE(C1006," ","&lt;/s&gt;&lt;s&gt;") &amp; "&lt;/s&gt;&lt;/t&gt;", "//s"), _xlfn.SEQUENCE(4))))</f>
        <v>Parker Moments Vector Timecheck</v>
      </c>
      <c r="E1006" t="str">
        <f t="shared" si="61"/>
        <v>Roller Ball Pen (Black)</v>
      </c>
      <c r="F1006" t="s">
        <v>8211</v>
      </c>
      <c r="G1006" t="str">
        <f t="shared" si="62"/>
        <v>LiquidInkRollerballPens</v>
      </c>
      <c r="H1006" s="7" t="str">
        <f t="array" aca="1" ref="H1006" ca="1">_xlfn.TEXTJOIN("", TRUE, IF((ROW(INDIRECT("1:" &amp; LEN(G1006)))&gt;1) * (CODE(MID(G1006, ROW(INDIRECT("1:" &amp; LEN(G1006))), 1))&gt;=65) * (CODE(MID(G1006, ROW(INDIRECT("1:" &amp; LEN(G1006))), 1))&lt;=90), " " &amp; MID(G1006, ROW(INDIRECT("1:" &amp; LEN(G1006))), 1), MID(G1006, ROW(INDIRECT("1:" &amp; LEN(G1006))), 1)))</f>
        <v>Liquid Ink Rollerball Pens</v>
      </c>
      <c r="I1006">
        <v>420</v>
      </c>
      <c r="J1006">
        <v>420</v>
      </c>
      <c r="K1006" s="1">
        <v>0</v>
      </c>
      <c r="L1006">
        <v>4.2</v>
      </c>
      <c r="M1006" s="4">
        <v>1926</v>
      </c>
      <c r="N1006" t="s">
        <v>8310</v>
      </c>
      <c r="O1006" t="str">
        <f t="shared" si="63"/>
        <v>Mode: Roller Ball Pen|Pen Opening Mechanism: Cap Off/Cap On|Ink Color: Blue, Warranty: 2 Years|Country Of Origin: India</v>
      </c>
      <c r="P1006" t="s">
        <v>8311</v>
      </c>
      <c r="Q1006" t="s">
        <v>8312</v>
      </c>
      <c r="R1006" t="s">
        <v>8313</v>
      </c>
      <c r="S1006" t="s">
        <v>8314</v>
      </c>
      <c r="T1006" t="s">
        <v>8315</v>
      </c>
      <c r="U1006" t="s">
        <v>8316</v>
      </c>
      <c r="V1006" t="s">
        <v>8317</v>
      </c>
    </row>
    <row r="1007" spans="1:22" x14ac:dyDescent="0.25">
      <c r="A1007" t="s">
        <v>8318</v>
      </c>
      <c r="B1007" t="s">
        <v>8319</v>
      </c>
      <c r="C1007" t="str">
        <f t="shared" si="60"/>
        <v>Camlin Elegante Fountain Pen - Black Blue Red</v>
      </c>
      <c r="D1007" t="str" cm="1">
        <f t="array" ref="D1007">PROPER(_xlfn.TEXTJOIN(" ", TRUE, INDEX(_xlfn.FILTERXML("&lt;t&gt;&lt;s&gt;" &amp; SUBSTITUTE(C1007," ","&lt;/s&gt;&lt;s&gt;") &amp; "&lt;/s&gt;&lt;/t&gt;", "//s"), _xlfn.SEQUENCE(4))))</f>
        <v>Camlin Elegante Fountain Pen</v>
      </c>
      <c r="E1007" t="str">
        <f t="shared" si="61"/>
        <v>Blue Red</v>
      </c>
      <c r="F1007" t="s">
        <v>8320</v>
      </c>
      <c r="G1007" t="str">
        <f t="shared" si="62"/>
        <v>FountainPens</v>
      </c>
      <c r="H1007" s="7" t="str">
        <f t="array" aca="1" ref="H1007" ca="1">_xlfn.TEXTJOIN("", TRUE, IF((ROW(INDIRECT("1:" &amp; LEN(G1007)))&gt;1) * (CODE(MID(G1007, ROW(INDIRECT("1:" &amp; LEN(G1007))), 1))&gt;=65) * (CODE(MID(G1007, ROW(INDIRECT("1:" &amp; LEN(G1007))), 1))&lt;=90), " " &amp; MID(G1007, ROW(INDIRECT("1:" &amp; LEN(G1007))), 1), MID(G1007, ROW(INDIRECT("1:" &amp; LEN(G1007))), 1)))</f>
        <v>Fountain Pens</v>
      </c>
      <c r="I1007">
        <v>225</v>
      </c>
      <c r="J1007">
        <v>225</v>
      </c>
      <c r="K1007" s="1">
        <v>0</v>
      </c>
      <c r="L1007">
        <v>4.0999999999999996</v>
      </c>
      <c r="M1007" s="4">
        <v>4798</v>
      </c>
      <c r="N1007" t="s">
        <v>8321</v>
      </c>
      <c r="O1007" t="str">
        <f t="shared" si="63"/>
        <v>Handcrafted With Gold Plated Nib|Brass Cap Chrome Body|Elegant Design</v>
      </c>
      <c r="P1007" t="s">
        <v>8322</v>
      </c>
      <c r="Q1007" t="s">
        <v>8323</v>
      </c>
      <c r="R1007" t="s">
        <v>8324</v>
      </c>
      <c r="S1007" t="s">
        <v>8325</v>
      </c>
      <c r="T1007" t="s">
        <v>8326</v>
      </c>
      <c r="U1007" t="s">
        <v>8327</v>
      </c>
      <c r="V1007" t="s">
        <v>8328</v>
      </c>
    </row>
    <row r="1008" spans="1:22" x14ac:dyDescent="0.25">
      <c r="A1008" t="s">
        <v>8329</v>
      </c>
      <c r="B1008" t="s">
        <v>13003</v>
      </c>
      <c r="C1008" t="str">
        <f t="shared" si="60"/>
        <v>CARECASE Optical Bay 2nd Hard Drive Caddy, 9.5 mm CD DVD Drive Slot for SSD and HDD</v>
      </c>
      <c r="D1008" t="str" cm="1">
        <f t="array" ref="D1008">PROPER(_xlfn.TEXTJOIN(" ", TRUE, INDEX(_xlfn.FILTERXML("&lt;t&gt;&lt;s&gt;" &amp; SUBSTITUTE(C1008," ","&lt;/s&gt;&lt;s&gt;") &amp; "&lt;/s&gt;&lt;/t&gt;", "//s"), _xlfn.SEQUENCE(4))))</f>
        <v>Carecase Optical Bay 2Nd</v>
      </c>
      <c r="E1008" t="str">
        <f t="shared" si="61"/>
        <v>Caddy, 9.5 mm CD DVD Drive Slot for SSD and HDD</v>
      </c>
      <c r="F1008" t="s">
        <v>8330</v>
      </c>
      <c r="G1008" t="str">
        <f t="shared" si="62"/>
        <v>Caddies</v>
      </c>
      <c r="H1008" s="7" t="str">
        <f t="array" aca="1" ref="H1008" ca="1">_xlfn.TEXTJOIN("", TRUE, IF((ROW(INDIRECT("1:" &amp; LEN(G1008)))&gt;1) * (CODE(MID(G1008, ROW(INDIRECT("1:" &amp; LEN(G1008))), 1))&gt;=65) * (CODE(MID(G1008, ROW(INDIRECT("1:" &amp; LEN(G1008))), 1))&lt;=90), " " &amp; MID(G1008, ROW(INDIRECT("1:" &amp; LEN(G1008))), 1), MID(G1008, ROW(INDIRECT("1:" &amp; LEN(G1008))), 1)))</f>
        <v>Caddies</v>
      </c>
      <c r="I1008">
        <v>199</v>
      </c>
      <c r="J1008">
        <v>799</v>
      </c>
      <c r="K1008" s="1">
        <v>0.75</v>
      </c>
      <c r="L1008">
        <v>4.0999999999999996</v>
      </c>
      <c r="M1008" s="4">
        <v>7333</v>
      </c>
      <c r="N1008" t="s">
        <v>8331</v>
      </c>
      <c r="O1008" t="str">
        <f t="shared" si="63"/>
        <v>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v>
      </c>
      <c r="P1008" t="s">
        <v>8332</v>
      </c>
      <c r="Q1008" t="s">
        <v>8333</v>
      </c>
      <c r="R1008" t="s">
        <v>8334</v>
      </c>
      <c r="S1008" t="s">
        <v>8335</v>
      </c>
      <c r="T1008" t="s">
        <v>8336</v>
      </c>
      <c r="U1008" t="s">
        <v>8337</v>
      </c>
      <c r="V1008" t="s">
        <v>8338</v>
      </c>
    </row>
    <row r="1009" spans="1:22" x14ac:dyDescent="0.25">
      <c r="A1009" t="s">
        <v>4636</v>
      </c>
      <c r="B1009" t="s">
        <v>4637</v>
      </c>
      <c r="C1009" t="str">
        <f t="shared" si="60"/>
        <v>WeCool S5 Long Selfie Stick, with Large Reinforced Tripod Stand up to 61 Inch 156 Cms, Ultra Long Multi Function Bluetooth Selfie Stick with 1 4 Screw Compatible with Gopro, Camera, and Ring Light</v>
      </c>
      <c r="D1009" t="str" cm="1">
        <f t="array" ref="D1009">PROPER(_xlfn.TEXTJOIN(" ", TRUE, INDEX(_xlfn.FILTERXML("&lt;t&gt;&lt;s&gt;" &amp; SUBSTITUTE(C1009," ","&lt;/s&gt;&lt;s&gt;") &amp; "&lt;/s&gt;&lt;/t&gt;", "//s"), _xlfn.SEQUENCE(4))))</f>
        <v>Wecool S5 Long Selfie</v>
      </c>
      <c r="E1009" t="str">
        <f t="shared" si="61"/>
        <v>Large Reinforced Tripod Stand up to 61 Inch 156 Cms, Ultra Long Multi Function Bluetooth Selfie Stick with 1 4 Screw Compatible with Gopro, Camera, and Ring Light</v>
      </c>
      <c r="F1009" t="s">
        <v>3383</v>
      </c>
      <c r="G1009" t="str">
        <f t="shared" si="62"/>
        <v>SelfieSticks</v>
      </c>
      <c r="H1009" s="7" t="str">
        <f t="array" aca="1" ref="H1009" ca="1">_xlfn.TEXTJOIN("", TRUE, IF((ROW(INDIRECT("1:" &amp; LEN(G1009)))&gt;1) * (CODE(MID(G1009, ROW(INDIRECT("1:" &amp; LEN(G1009))), 1))&gt;=65) * (CODE(MID(G1009, ROW(INDIRECT("1:" &amp; LEN(G1009))), 1))&lt;=90), " " &amp; MID(G1009, ROW(INDIRECT("1:" &amp; LEN(G1009))), 1), MID(G1009, ROW(INDIRECT("1:" &amp; LEN(G1009))), 1)))</f>
        <v>Selfie Sticks</v>
      </c>
      <c r="I1009" s="2">
        <v>1799</v>
      </c>
      <c r="J1009" s="2">
        <v>3999</v>
      </c>
      <c r="K1009" s="1">
        <v>0.55000000000000004</v>
      </c>
      <c r="L1009">
        <v>4.5999999999999996</v>
      </c>
      <c r="M1009" s="4">
        <v>245</v>
      </c>
      <c r="N1009" t="s">
        <v>4638</v>
      </c>
      <c r="O1009" t="str">
        <f t="shared" si="63"/>
        <v>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v>
      </c>
      <c r="P1009" t="s">
        <v>4639</v>
      </c>
      <c r="Q1009" t="s">
        <v>4640</v>
      </c>
      <c r="R1009" t="s">
        <v>4641</v>
      </c>
      <c r="S1009" t="s">
        <v>4642</v>
      </c>
      <c r="T1009" t="s">
        <v>4643</v>
      </c>
      <c r="U1009" t="s">
        <v>8339</v>
      </c>
      <c r="V1009" t="s">
        <v>8340</v>
      </c>
    </row>
    <row r="1010" spans="1:22" x14ac:dyDescent="0.25">
      <c r="A1010" t="s">
        <v>8341</v>
      </c>
      <c r="B1010" t="s">
        <v>8342</v>
      </c>
      <c r="C1010" t="str">
        <f t="shared" si="60"/>
        <v>Canon E4570 All-in-One Wi-Fi Ink Efficient Colour Printer with FAX ADF Duplex Printing (Black)- Smart Speaker Compatible, Standard</v>
      </c>
      <c r="D1010" t="str" cm="1">
        <f t="array" ref="D1010">PROPER(_xlfn.TEXTJOIN(" ", TRUE, INDEX(_xlfn.FILTERXML("&lt;t&gt;&lt;s&gt;" &amp; SUBSTITUTE(C1010," ","&lt;/s&gt;&lt;s&gt;") &amp; "&lt;/s&gt;&lt;/t&gt;", "//s"), _xlfn.SEQUENCE(4))))</f>
        <v>Canon E4570 All-In-One Wi-Fi</v>
      </c>
      <c r="E1010" t="str">
        <f t="shared" si="61"/>
        <v>Colour Printer with FAX ADF Duplex Printing (Black)- Smart Speaker Compatible, Standard</v>
      </c>
      <c r="F1010" t="s">
        <v>7621</v>
      </c>
      <c r="G1010" t="str">
        <f t="shared" si="62"/>
        <v>InkjetPrinters</v>
      </c>
      <c r="H1010" s="7" t="str">
        <f t="array" aca="1" ref="H1010" ca="1">_xlfn.TEXTJOIN("", TRUE, IF((ROW(INDIRECT("1:" &amp; LEN(G1010)))&gt;1) * (CODE(MID(G1010, ROW(INDIRECT("1:" &amp; LEN(G1010))), 1))&gt;=65) * (CODE(MID(G1010, ROW(INDIRECT("1:" &amp; LEN(G1010))), 1))&lt;=90), " " &amp; MID(G1010, ROW(INDIRECT("1:" &amp; LEN(G1010))), 1), MID(G1010, ROW(INDIRECT("1:" &amp; LEN(G1010))), 1)))</f>
        <v>Inkjet Printers</v>
      </c>
      <c r="I1010" s="2">
        <v>8349</v>
      </c>
      <c r="J1010" s="2">
        <v>9625</v>
      </c>
      <c r="K1010" s="1">
        <v>0.13</v>
      </c>
      <c r="L1010">
        <v>3.8</v>
      </c>
      <c r="M1010" s="4">
        <v>3652</v>
      </c>
      <c r="N1010" t="s">
        <v>8343</v>
      </c>
      <c r="O1010" t="str">
        <f t="shared" si="63"/>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v>
      </c>
      <c r="P1010" t="s">
        <v>8344</v>
      </c>
      <c r="Q1010" t="s">
        <v>8345</v>
      </c>
      <c r="R1010" t="s">
        <v>8346</v>
      </c>
      <c r="S1010" t="s">
        <v>8347</v>
      </c>
      <c r="T1010" t="s">
        <v>8348</v>
      </c>
      <c r="U1010" t="s">
        <v>8349</v>
      </c>
      <c r="V1010" t="s">
        <v>8350</v>
      </c>
    </row>
    <row r="1011" spans="1:22" x14ac:dyDescent="0.25">
      <c r="A1011" t="s">
        <v>8351</v>
      </c>
      <c r="B1011" t="s">
        <v>8352</v>
      </c>
      <c r="C1011" t="str">
        <f t="shared" si="60"/>
        <v>Crucial P3 500GB PCIe 3.0 3D NAND NVMe M.2 SSD, up to 3500MB s - CT500P3SSD8</v>
      </c>
      <c r="D1011" t="str" cm="1">
        <f t="array" ref="D1011">PROPER(_xlfn.TEXTJOIN(" ", TRUE, INDEX(_xlfn.FILTERXML("&lt;t&gt;&lt;s&gt;" &amp; SUBSTITUTE(C1011," ","&lt;/s&gt;&lt;s&gt;") &amp; "&lt;/s&gt;&lt;/t&gt;", "//s"), _xlfn.SEQUENCE(4))))</f>
        <v>Crucial P3 500Gb Pcie</v>
      </c>
      <c r="E1011" t="str">
        <f t="shared" si="61"/>
        <v>NAND NVMe M.2 SSD, up to 3500MB s - CT500P3SSD8</v>
      </c>
      <c r="F1011" t="s">
        <v>6657</v>
      </c>
      <c r="G1011" t="str">
        <f t="shared" si="62"/>
        <v>InternalSolidStateDrives</v>
      </c>
      <c r="H1011" s="7" t="str">
        <f t="array" aca="1" ref="H1011" ca="1">_xlfn.TEXTJOIN("", TRUE, IF((ROW(INDIRECT("1:" &amp; LEN(G1011)))&gt;1) * (CODE(MID(G1011, ROW(INDIRECT("1:" &amp; LEN(G1011))), 1))&gt;=65) * (CODE(MID(G1011, ROW(INDIRECT("1:" &amp; LEN(G1011))), 1))&lt;=90), " " &amp; MID(G1011, ROW(INDIRECT("1:" &amp; LEN(G1011))), 1), MID(G1011, ROW(INDIRECT("1:" &amp; LEN(G1011))), 1)))</f>
        <v>Internal Solid State Drives</v>
      </c>
      <c r="I1011" s="2">
        <v>3307</v>
      </c>
      <c r="J1011" s="2">
        <v>6100</v>
      </c>
      <c r="K1011" s="1">
        <v>0.46</v>
      </c>
      <c r="L1011">
        <v>4.3</v>
      </c>
      <c r="M1011" s="4">
        <v>2515</v>
      </c>
      <c r="N1011" t="s">
        <v>8353</v>
      </c>
      <c r="O1011" t="str">
        <f t="shared" si="63"/>
        <v>Impressive Read/ Write Speeds Up To 3500/3000Mb/S|Spacious Storage Up To 4Tb|Solid Gen3 Performance. Micron Advanced 3D Nand. Nvme Pcie 3.0 M.2 (2280).|Performs Up To 45% Better Than The Previous Generation‚Å¥|Dynamic Write Acceleration. Multistep Data Integrity Algorithm.</v>
      </c>
      <c r="P1011" t="s">
        <v>8354</v>
      </c>
      <c r="Q1011" t="s">
        <v>8355</v>
      </c>
      <c r="R1011" t="s">
        <v>8356</v>
      </c>
      <c r="S1011" t="s">
        <v>8357</v>
      </c>
      <c r="T1011" t="s">
        <v>8358</v>
      </c>
      <c r="U1011" t="s">
        <v>8359</v>
      </c>
      <c r="V1011" t="s">
        <v>8360</v>
      </c>
    </row>
    <row r="1012" spans="1:22" x14ac:dyDescent="0.25">
      <c r="A1012" t="s">
        <v>783</v>
      </c>
      <c r="B1012" t="s">
        <v>784</v>
      </c>
      <c r="C1012" t="str">
        <f t="shared" si="60"/>
        <v>Wayona Usb Type C Fast Charger Cable Fast Charging Usb C Cable Cord Compatible For Samsung Galaxy S10E S10 S9 S8 Plus S10+,Note 10 Note 9 Note 8,S20,M31S,M40,Realme X3,Pixel 2 Xl (3 Ft Pack Of 1,Grey)</v>
      </c>
      <c r="D1012" t="str" cm="1">
        <f t="array" ref="D1012">PROPER(_xlfn.TEXTJOIN(" ", TRUE, INDEX(_xlfn.FILTERXML("&lt;t&gt;&lt;s&gt;" &amp; SUBSTITUTE(C1012," ","&lt;/s&gt;&lt;s&gt;") &amp; "&lt;/s&gt;&lt;/t&gt;", "//s"), _xlfn.SEQUENCE(4))))</f>
        <v>Wayona Usb Type C</v>
      </c>
      <c r="E1012" t="str">
        <f t="shared" si="61"/>
        <v>Cable Fast Charging Usb C Cable Cord Compatible For Samsung Galaxy S10E S10 S9 S8 Plus S10+,Note 10 Note 9 Note 8,S20,M31S,M40,Realme X3,Pixel 2 Xl (3 Ft Pack Of 1,Grey)</v>
      </c>
      <c r="F1012" t="s">
        <v>17</v>
      </c>
      <c r="G1012" t="str">
        <f t="shared" si="62"/>
        <v>USBCables</v>
      </c>
      <c r="H1012" s="7" t="str">
        <f t="array" aca="1" ref="H1012" ca="1">_xlfn.TEXTJOIN("", TRUE, IF((ROW(INDIRECT("1:" &amp; LEN(G1012)))&gt;1) * (CODE(MID(G1012, ROW(INDIRECT("1:" &amp; LEN(G1012))), 1))&gt;=65) * (CODE(MID(G1012, ROW(INDIRECT("1:" &amp; LEN(G1012))), 1))&lt;=90), " " &amp; MID(G1012, ROW(INDIRECT("1:" &amp; LEN(G1012))), 1), MID(G1012, ROW(INDIRECT("1:" &amp; LEN(G1012))), 1)))</f>
        <v>U S B Cables</v>
      </c>
      <c r="I1012">
        <v>325</v>
      </c>
      <c r="J1012" s="2">
        <v>1299</v>
      </c>
      <c r="K1012" s="1">
        <v>0.75</v>
      </c>
      <c r="L1012">
        <v>4.2</v>
      </c>
      <c r="M1012" s="4">
        <v>10576</v>
      </c>
      <c r="N1012" t="s">
        <v>785</v>
      </c>
      <c r="O1012" t="str">
        <f t="shared" si="63"/>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v>
      </c>
      <c r="P1012" t="s">
        <v>786</v>
      </c>
      <c r="Q1012" t="s">
        <v>787</v>
      </c>
      <c r="R1012" t="s">
        <v>788</v>
      </c>
      <c r="S1012" t="s">
        <v>789</v>
      </c>
      <c r="T1012" t="s">
        <v>790</v>
      </c>
      <c r="U1012" t="s">
        <v>8361</v>
      </c>
      <c r="V1012" t="s">
        <v>8362</v>
      </c>
    </row>
    <row r="1013" spans="1:22" x14ac:dyDescent="0.25">
      <c r="A1013" t="s">
        <v>8363</v>
      </c>
      <c r="B1013" t="s">
        <v>8364</v>
      </c>
      <c r="C1013" t="str">
        <f t="shared" si="60"/>
        <v>HP v222w 64GB USB 2.0 Pen Drive (Silver)</v>
      </c>
      <c r="D1013" t="str" cm="1">
        <f t="array" ref="D1013">PROPER(_xlfn.TEXTJOIN(" ", TRUE, INDEX(_xlfn.FILTERXML("&lt;t&gt;&lt;s&gt;" &amp; SUBSTITUTE(C1013," ","&lt;/s&gt;&lt;s&gt;") &amp; "&lt;/s&gt;&lt;/t&gt;", "//s"), _xlfn.SEQUENCE(4))))</f>
        <v>Hp V222W 64Gb Usb</v>
      </c>
      <c r="E1013" t="str">
        <f t="shared" si="61"/>
        <v>Drive (Silver)</v>
      </c>
      <c r="F1013" t="s">
        <v>4766</v>
      </c>
      <c r="G1013" t="str">
        <f t="shared" si="62"/>
        <v>PenDrives</v>
      </c>
      <c r="H1013" s="7" t="str">
        <f t="array" aca="1" ref="H1013" ca="1">_xlfn.TEXTJOIN("", TRUE, IF((ROW(INDIRECT("1:" &amp; LEN(G1013)))&gt;1) * (CODE(MID(G1013, ROW(INDIRECT("1:" &amp; LEN(G1013))), 1))&gt;=65) * (CODE(MID(G1013, ROW(INDIRECT("1:" &amp; LEN(G1013))), 1))&lt;=90), " " &amp; MID(G1013, ROW(INDIRECT("1:" &amp; LEN(G1013))), 1), MID(G1013, ROW(INDIRECT("1:" &amp; LEN(G1013))), 1)))</f>
        <v>Pen Drives</v>
      </c>
      <c r="I1013">
        <v>449</v>
      </c>
      <c r="J1013" s="2">
        <v>1300</v>
      </c>
      <c r="K1013" s="1">
        <v>0.65</v>
      </c>
      <c r="L1013">
        <v>4.2</v>
      </c>
      <c r="M1013" s="4">
        <v>4959</v>
      </c>
      <c r="N1013" t="s">
        <v>8365</v>
      </c>
      <c r="O1013" t="str">
        <f t="shared" si="63"/>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v>
      </c>
      <c r="P1013" t="s">
        <v>8366</v>
      </c>
      <c r="Q1013" t="s">
        <v>8367</v>
      </c>
      <c r="R1013" t="s">
        <v>8368</v>
      </c>
      <c r="S1013" t="s">
        <v>8369</v>
      </c>
      <c r="T1013" t="s">
        <v>8370</v>
      </c>
      <c r="U1013" t="s">
        <v>8371</v>
      </c>
      <c r="V1013" t="s">
        <v>8372</v>
      </c>
    </row>
    <row r="1014" spans="1:22" x14ac:dyDescent="0.25">
      <c r="A1014" t="s">
        <v>8373</v>
      </c>
      <c r="B1014" t="s">
        <v>8374</v>
      </c>
      <c r="C1014" t="str">
        <f t="shared" si="60"/>
        <v>Duracell Ultra Alkaline D Battery, 2 Pcs</v>
      </c>
      <c r="D1014" t="str" cm="1">
        <f t="array" ref="D1014">PROPER(_xlfn.TEXTJOIN(" ", TRUE, INDEX(_xlfn.FILTERXML("&lt;t&gt;&lt;s&gt;" &amp; SUBSTITUTE(C1014," ","&lt;/s&gt;&lt;s&gt;") &amp; "&lt;/s&gt;&lt;/t&gt;", "//s"), _xlfn.SEQUENCE(4))))</f>
        <v>Duracell Ultra Alkaline D</v>
      </c>
      <c r="E1014" t="str">
        <f t="shared" si="61"/>
        <v>Pcs</v>
      </c>
      <c r="F1014" t="s">
        <v>4979</v>
      </c>
      <c r="G1014" t="str">
        <f t="shared" si="62"/>
        <v>DisposableBatteries</v>
      </c>
      <c r="H1014" s="7" t="str">
        <f t="array" aca="1" ref="H1014" ca="1">_xlfn.TEXTJOIN("", TRUE, IF((ROW(INDIRECT("1:" &amp; LEN(G1014)))&gt;1) * (CODE(MID(G1014, ROW(INDIRECT("1:" &amp; LEN(G1014))), 1))&gt;=65) * (CODE(MID(G1014, ROW(INDIRECT("1:" &amp; LEN(G1014))), 1))&lt;=90), " " &amp; MID(G1014, ROW(INDIRECT("1:" &amp; LEN(G1014))), 1), MID(G1014, ROW(INDIRECT("1:" &amp; LEN(G1014))), 1)))</f>
        <v>Disposable Batteries</v>
      </c>
      <c r="I1014">
        <v>380</v>
      </c>
      <c r="J1014">
        <v>400</v>
      </c>
      <c r="K1014" s="1">
        <v>0.05</v>
      </c>
      <c r="L1014">
        <v>4.4000000000000004</v>
      </c>
      <c r="M1014" s="4">
        <v>2111</v>
      </c>
      <c r="N1014" t="s">
        <v>8375</v>
      </c>
      <c r="O1014" t="str">
        <f t="shared" si="63"/>
        <v>Long Lasting Power Guaranteed|Our Best Battery, Suited For Everyday Devices With Extra Performance For High Drain Devices|Duralock Technology Keeps Unused Duracell Batteries Fresh And Powered For Up To 10 Years In Ambient Storage|Available In Aaa, Aa, C, D And 9V Sizes</v>
      </c>
      <c r="P1014" t="s">
        <v>8376</v>
      </c>
      <c r="Q1014" t="s">
        <v>8377</v>
      </c>
      <c r="R1014" t="s">
        <v>8378</v>
      </c>
      <c r="S1014" t="s">
        <v>8379</v>
      </c>
      <c r="T1014" t="s">
        <v>8380</v>
      </c>
      <c r="U1014" t="s">
        <v>8381</v>
      </c>
      <c r="V1014" t="s">
        <v>8382</v>
      </c>
    </row>
    <row r="1015" spans="1:22" x14ac:dyDescent="0.25">
      <c r="A1015" t="s">
        <v>8383</v>
      </c>
      <c r="B1015" t="s">
        <v>13004</v>
      </c>
      <c r="C1015" t="str">
        <f t="shared" si="60"/>
        <v>BESTOR LCD Writing Tablet pad 12 inches | Electronic Writing Scribble Board for Kids | Kids Learning Toy | Portable Ruff for LCD Paperless Memo Digital Tablet Notepad E-Writer Writing Drawing Pad Home School Office (Black)</v>
      </c>
      <c r="D1015" t="str" cm="1">
        <f t="array" ref="D1015">PROPER(_xlfn.TEXTJOIN(" ", TRUE, INDEX(_xlfn.FILTERXML("&lt;t&gt;&lt;s&gt;" &amp; SUBSTITUTE(C1015," ","&lt;/s&gt;&lt;s&gt;") &amp; "&lt;/s&gt;&lt;/t&gt;", "//s"), _xlfn.SEQUENCE(4))))</f>
        <v>Bestor Lcd Writing Tablet</v>
      </c>
      <c r="E1015" t="str">
        <f t="shared" si="61"/>
        <v>inches | Electronic Writing Scribble Board for Kids | Kids Learning Toy | Portable Ruff for LCD Paperless Memo Digital Tablet Notepad E-Writer Writing Drawing Pad Home School Office (Black)</v>
      </c>
      <c r="F1015" t="s">
        <v>4788</v>
      </c>
      <c r="G1015" t="str">
        <f t="shared" si="62"/>
        <v>GraphicTablets</v>
      </c>
      <c r="H1015" s="7" t="str">
        <f t="array" aca="1" ref="H1015" ca="1">_xlfn.TEXTJOIN("", TRUE, IF((ROW(INDIRECT("1:" &amp; LEN(G1015)))&gt;1) * (CODE(MID(G1015, ROW(INDIRECT("1:" &amp; LEN(G1015))), 1))&gt;=65) * (CODE(MID(G1015, ROW(INDIRECT("1:" &amp; LEN(G1015))), 1))&lt;=90), " " &amp; MID(G1015, ROW(INDIRECT("1:" &amp; LEN(G1015))), 1), MID(G1015, ROW(INDIRECT("1:" &amp; LEN(G1015))), 1)))</f>
        <v>Graphic Tablets</v>
      </c>
      <c r="I1015">
        <v>499</v>
      </c>
      <c r="J1015" s="2">
        <v>1399</v>
      </c>
      <c r="K1015" s="1">
        <v>0.64</v>
      </c>
      <c r="L1015">
        <v>3.9</v>
      </c>
      <c r="M1015" s="4">
        <v>1462</v>
      </c>
      <c r="N1015" t="s">
        <v>8384</v>
      </c>
      <c r="O1015" t="str">
        <f t="shared" si="63"/>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v>
      </c>
      <c r="P1015" t="s">
        <v>8385</v>
      </c>
      <c r="Q1015" t="s">
        <v>8386</v>
      </c>
      <c r="R1015" t="s">
        <v>8387</v>
      </c>
      <c r="S1015" t="s">
        <v>8388</v>
      </c>
      <c r="T1015" t="s">
        <v>8389</v>
      </c>
      <c r="U1015" t="s">
        <v>8390</v>
      </c>
      <c r="V1015" t="s">
        <v>8391</v>
      </c>
    </row>
    <row r="1016" spans="1:22" x14ac:dyDescent="0.25">
      <c r="A1016" t="s">
        <v>8392</v>
      </c>
      <c r="B1016" t="s">
        <v>8393</v>
      </c>
      <c r="C1016" t="str">
        <f t="shared" si="60"/>
        <v>Lenovo IdeaPad 3 11th Gen Intel Core i3 15.6" FHD Thin and Light Laptop(8GB 512GB SSD Windows 11 Office 2021 2Yr Warranty 3months Xbox Game Pass Platinum Grey 1.7Kg), 81X800LGIN</v>
      </c>
      <c r="D1016" t="str" cm="1">
        <f t="array" ref="D1016">PROPER(_xlfn.TEXTJOIN(" ", TRUE, INDEX(_xlfn.FILTERXML("&lt;t&gt;&lt;s&gt;" &amp; SUBSTITUTE(C1016," ","&lt;/s&gt;&lt;s&gt;") &amp; "&lt;/s&gt;&lt;/t&gt;", "//s"), _xlfn.SEQUENCE(4))))</f>
        <v>Lenovo Ideapad 3 11Th</v>
      </c>
      <c r="E1016" t="str">
        <f t="shared" si="61"/>
        <v>Core i3 15.6" FHD Thin and Light Laptop(8GB 512GB SSD Windows 11 Office 2021 2Yr Warranty 3months Xbox Game Pass Platinum Grey 1.7Kg), 81X800LGIN</v>
      </c>
      <c r="F1016" t="s">
        <v>8394</v>
      </c>
      <c r="G1016" t="str">
        <f t="shared" si="62"/>
        <v>TraditionalLaptops</v>
      </c>
      <c r="H1016" s="7" t="str">
        <f t="array" aca="1" ref="H1016" ca="1">_xlfn.TEXTJOIN("", TRUE, IF((ROW(INDIRECT("1:" &amp; LEN(G1016)))&gt;1) * (CODE(MID(G1016, ROW(INDIRECT("1:" &amp; LEN(G1016))), 1))&gt;=65) * (CODE(MID(G1016, ROW(INDIRECT("1:" &amp; LEN(G1016))), 1))&lt;=90), " " &amp; MID(G1016, ROW(INDIRECT("1:" &amp; LEN(G1016))), 1), MID(G1016, ROW(INDIRECT("1:" &amp; LEN(G1016))), 1)))</f>
        <v>Traditional Laptops</v>
      </c>
      <c r="I1016" s="2">
        <v>37247</v>
      </c>
      <c r="J1016" s="2">
        <v>59890</v>
      </c>
      <c r="K1016" s="1">
        <v>0.38</v>
      </c>
      <c r="L1016">
        <v>4</v>
      </c>
      <c r="M1016" s="4">
        <v>323</v>
      </c>
      <c r="N1016" t="s">
        <v>8395</v>
      </c>
      <c r="O1016" t="str">
        <f t="shared" si="63"/>
        <v>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v>
      </c>
      <c r="P1016" t="s">
        <v>8396</v>
      </c>
      <c r="Q1016" t="s">
        <v>8397</v>
      </c>
      <c r="R1016" t="s">
        <v>8398</v>
      </c>
      <c r="S1016" t="s">
        <v>8399</v>
      </c>
      <c r="T1016" t="s">
        <v>8400</v>
      </c>
      <c r="U1016" t="s">
        <v>8401</v>
      </c>
      <c r="V1016" t="s">
        <v>8402</v>
      </c>
    </row>
    <row r="1017" spans="1:22" x14ac:dyDescent="0.25">
      <c r="A1017" t="s">
        <v>8403</v>
      </c>
      <c r="B1017" t="s">
        <v>8404</v>
      </c>
      <c r="C1017" t="str">
        <f t="shared" si="60"/>
        <v>boAt BassHeads 900 On-Ear Wired Headphones with Mic (White)</v>
      </c>
      <c r="D1017" t="str" cm="1">
        <f t="array" ref="D1017">PROPER(_xlfn.TEXTJOIN(" ", TRUE, INDEX(_xlfn.FILTERXML("&lt;t&gt;&lt;s&gt;" &amp; SUBSTITUTE(C1017," ","&lt;/s&gt;&lt;s&gt;") &amp; "&lt;/s&gt;&lt;/t&gt;", "//s"), _xlfn.SEQUENCE(4))))</f>
        <v>Boat Bassheads 900 On-Ear</v>
      </c>
      <c r="E1017" t="str">
        <f t="shared" si="61"/>
        <v>with Mic (White)</v>
      </c>
      <c r="F1017" t="s">
        <v>4364</v>
      </c>
      <c r="G1017" t="str">
        <f t="shared" si="62"/>
        <v>On-Ear</v>
      </c>
      <c r="H1017" s="7" t="str">
        <f t="array" aca="1" ref="H1017" ca="1">_xlfn.TEXTJOIN("", TRUE, IF((ROW(INDIRECT("1:" &amp; LEN(G1017)))&gt;1) * (CODE(MID(G1017, ROW(INDIRECT("1:" &amp; LEN(G1017))), 1))&gt;=65) * (CODE(MID(G1017, ROW(INDIRECT("1:" &amp; LEN(G1017))), 1))&lt;=90), " " &amp; MID(G1017, ROW(INDIRECT("1:" &amp; LEN(G1017))), 1), MID(G1017, ROW(INDIRECT("1:" &amp; LEN(G1017))), 1)))</f>
        <v>On- Ear</v>
      </c>
      <c r="I1017">
        <v>849</v>
      </c>
      <c r="J1017" s="2">
        <v>2490</v>
      </c>
      <c r="K1017" s="1">
        <v>0.66</v>
      </c>
      <c r="L1017">
        <v>4.2</v>
      </c>
      <c r="M1017" s="4">
        <v>91188</v>
      </c>
      <c r="N1017" t="s">
        <v>8405</v>
      </c>
      <c r="O1017" t="str">
        <f t="shared" si="63"/>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v>
      </c>
      <c r="P1017" t="s">
        <v>8406</v>
      </c>
      <c r="Q1017" t="s">
        <v>8407</v>
      </c>
      <c r="R1017" t="s">
        <v>8408</v>
      </c>
      <c r="S1017" t="s">
        <v>8409</v>
      </c>
      <c r="T1017" t="s">
        <v>8410</v>
      </c>
      <c r="U1017" t="s">
        <v>8411</v>
      </c>
      <c r="V1017" t="s">
        <v>8412</v>
      </c>
    </row>
    <row r="1018" spans="1:22" x14ac:dyDescent="0.25">
      <c r="A1018" t="s">
        <v>8413</v>
      </c>
      <c r="B1018" t="s">
        <v>8414</v>
      </c>
      <c r="C1018" t="str">
        <f t="shared" si="60"/>
        <v>Zebronics Astra 10 Portable Wireless BT v5.0 Speaker, 10W RMS Power, 15* Hours Backup, 2.25" Drive Size, up to 6.4" Mobile Holder Support, Carry Handle, USB, mSD, AUX Input and FM Radio with Antenna</v>
      </c>
      <c r="D1018" t="str" cm="1">
        <f t="array" ref="D1018">PROPER(_xlfn.TEXTJOIN(" ", TRUE, INDEX(_xlfn.FILTERXML("&lt;t&gt;&lt;s&gt;" &amp; SUBSTITUTE(C1018," ","&lt;/s&gt;&lt;s&gt;") &amp; "&lt;/s&gt;&lt;/t&gt;", "//s"), _xlfn.SEQUENCE(4))))</f>
        <v>Zebronics Astra 10 Portable</v>
      </c>
      <c r="E1018" t="str">
        <f t="shared" si="61"/>
        <v>v5.0 Speaker, 10W RMS Power, 15* Hours Backup, 2.25" Drive Size, up to 6.4" Mobile Holder Support, Carry Handle, USB, mSD, AUX Input and FM Radio with Antenna</v>
      </c>
      <c r="F1018" t="s">
        <v>6115</v>
      </c>
      <c r="G1018" t="str">
        <f t="shared" si="62"/>
        <v>OutdoorSpeakers</v>
      </c>
      <c r="H1018" s="7" t="str">
        <f t="array" aca="1" ref="H1018" ca="1">_xlfn.TEXTJOIN("", TRUE, IF((ROW(INDIRECT("1:" &amp; LEN(G1018)))&gt;1) * (CODE(MID(G1018, ROW(INDIRECT("1:" &amp; LEN(G1018))), 1))&gt;=65) * (CODE(MID(G1018, ROW(INDIRECT("1:" &amp; LEN(G1018))), 1))&lt;=90), " " &amp; MID(G1018, ROW(INDIRECT("1:" &amp; LEN(G1018))), 1), MID(G1018, ROW(INDIRECT("1:" &amp; LEN(G1018))), 1)))</f>
        <v>Outdoor Speakers</v>
      </c>
      <c r="I1018">
        <v>799</v>
      </c>
      <c r="J1018" s="2">
        <v>1999</v>
      </c>
      <c r="K1018" s="1">
        <v>0.6</v>
      </c>
      <c r="L1018">
        <v>3.7</v>
      </c>
      <c r="M1018" s="4">
        <v>418</v>
      </c>
      <c r="N1018" t="s">
        <v>8415</v>
      </c>
      <c r="O1018" t="str">
        <f t="shared" si="63"/>
        <v>Wireless Portable Speaker With Mobile Holder|Easy To Carry Handle|Supporting Bluetooth, Usb, Aux &amp; Micro Sd Card|Adjustable Fm Antenna|Media/ Volume Control, Call Function|Built-In Rechargeable Battery|Mobile Holder Supports Upto 16.25Cm Size Phones</v>
      </c>
      <c r="P1018" t="s">
        <v>8416</v>
      </c>
      <c r="Q1018" t="s">
        <v>8417</v>
      </c>
      <c r="R1018" t="s">
        <v>8418</v>
      </c>
      <c r="S1018" t="s">
        <v>8419</v>
      </c>
      <c r="T1018" t="s">
        <v>8420</v>
      </c>
      <c r="U1018" t="s">
        <v>8421</v>
      </c>
      <c r="V1018" t="s">
        <v>8422</v>
      </c>
    </row>
    <row r="1019" spans="1:22" x14ac:dyDescent="0.25">
      <c r="A1019" t="s">
        <v>4737</v>
      </c>
      <c r="B1019" t="s">
        <v>4738</v>
      </c>
      <c r="C1019" t="str">
        <f t="shared" si="60"/>
        <v>KINGONE Wireless Charging Pencil (2nd Generation) for iPad with Magnetic and Tilt Sensitive, Palm Rejection, Compatible with Apple iPad Pro 11 inch 1 2 3 4, iPad Pro 12.9 Inch 3 4 5 6, iPad Air 4 5, mini6</v>
      </c>
      <c r="D1019" t="str" cm="1">
        <f t="array" ref="D1019">PROPER(_xlfn.TEXTJOIN(" ", TRUE, INDEX(_xlfn.FILTERXML("&lt;t&gt;&lt;s&gt;" &amp; SUBSTITUTE(C1019," ","&lt;/s&gt;&lt;s&gt;") &amp; "&lt;/s&gt;&lt;/t&gt;", "//s"), _xlfn.SEQUENCE(4))))</f>
        <v>Kingone Wireless Charging Pencil</v>
      </c>
      <c r="E1019" t="str">
        <f t="shared" si="61"/>
        <v>for iPad with Magnetic and Tilt Sensitive, Palm Rejection, Compatible with Apple iPad Pro 11 inch 1 2 3 4, iPad Pro 12.9 Inch 3 4 5 6, iPad Air 4 5, mini6</v>
      </c>
      <c r="F1019" t="s">
        <v>3815</v>
      </c>
      <c r="G1019" t="str">
        <f t="shared" si="62"/>
        <v>StylusPens</v>
      </c>
      <c r="H1019" s="7" t="str">
        <f t="array" aca="1" ref="H1019" ca="1">_xlfn.TEXTJOIN("", TRUE, IF((ROW(INDIRECT("1:" &amp; LEN(G1019)))&gt;1) * (CODE(MID(G1019, ROW(INDIRECT("1:" &amp; LEN(G1019))), 1))&gt;=65) * (CODE(MID(G1019, ROW(INDIRECT("1:" &amp; LEN(G1019))), 1))&lt;=90), " " &amp; MID(G1019, ROW(INDIRECT("1:" &amp; LEN(G1019))), 1), MID(G1019, ROW(INDIRECT("1:" &amp; LEN(G1019))), 1)))</f>
        <v>Stylus Pens</v>
      </c>
      <c r="I1019" s="2">
        <v>2599</v>
      </c>
      <c r="J1019" s="2">
        <v>6999</v>
      </c>
      <c r="K1019" s="1">
        <v>0.63</v>
      </c>
      <c r="L1019">
        <v>4.5</v>
      </c>
      <c r="M1019" s="4">
        <v>1526</v>
      </c>
      <c r="N1019" t="s">
        <v>13059</v>
      </c>
      <c r="O1019" t="str">
        <f t="shared" si="63"/>
        <v>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v>
      </c>
      <c r="P1019" t="s">
        <v>4739</v>
      </c>
      <c r="Q1019" t="s">
        <v>4740</v>
      </c>
      <c r="R1019" t="s">
        <v>4741</v>
      </c>
      <c r="S1019" t="s">
        <v>4742</v>
      </c>
      <c r="T1019" t="s">
        <v>4743</v>
      </c>
      <c r="U1019" t="s">
        <v>8423</v>
      </c>
      <c r="V1019" t="s">
        <v>8424</v>
      </c>
    </row>
    <row r="1020" spans="1:22" x14ac:dyDescent="0.25">
      <c r="A1020" t="s">
        <v>808</v>
      </c>
      <c r="B1020" t="s">
        <v>809</v>
      </c>
      <c r="C1020" t="str">
        <f t="shared" si="60"/>
        <v>Lapster 65W compatible for OnePlus Dash Warp Charge Cable , type c to c cable fast charging Data Sync Cable Compatible with One Plus 10R 9RT 9 pro 9R 8T 9 Nord and for All Type C Devices ‚Äì Red, 1 Meter</v>
      </c>
      <c r="D1020" t="str" cm="1">
        <f t="array" ref="D1020">PROPER(_xlfn.TEXTJOIN(" ", TRUE, INDEX(_xlfn.FILTERXML("&lt;t&gt;&lt;s&gt;" &amp; SUBSTITUTE(C1020," ","&lt;/s&gt;&lt;s&gt;") &amp; "&lt;/s&gt;&lt;/t&gt;", "//s"), _xlfn.SEQUENCE(4))))</f>
        <v>Lapster 65W Compatible For</v>
      </c>
      <c r="E1020" t="str">
        <f t="shared" si="61"/>
        <v>Warp Charge Cable , type c to c cable fast charging Data Sync Cable Compatible with One Plus 10R 9RT 9 pro 9R 8T 9 Nord and for All Type C Devices ‚Äì Red, 1 Meter</v>
      </c>
      <c r="F1020" t="s">
        <v>17</v>
      </c>
      <c r="G1020" t="str">
        <f t="shared" si="62"/>
        <v>USBCables</v>
      </c>
      <c r="H1020" s="7" t="str">
        <f t="array" aca="1" ref="H1020" ca="1">_xlfn.TEXTJOIN("", TRUE, IF((ROW(INDIRECT("1:" &amp; LEN(G1020)))&gt;1) * (CODE(MID(G1020, ROW(INDIRECT("1:" &amp; LEN(G1020))), 1))&gt;=65) * (CODE(MID(G1020, ROW(INDIRECT("1:" &amp; LEN(G1020))), 1))&lt;=90), " " &amp; MID(G1020, ROW(INDIRECT("1:" &amp; LEN(G1020))), 1), MID(G1020, ROW(INDIRECT("1:" &amp; LEN(G1020))), 1)))</f>
        <v>U S B Cables</v>
      </c>
      <c r="I1020">
        <v>199</v>
      </c>
      <c r="J1020">
        <v>999</v>
      </c>
      <c r="K1020" s="1">
        <v>0.8</v>
      </c>
      <c r="L1020">
        <v>4.5</v>
      </c>
      <c r="M1020" s="4">
        <v>127</v>
      </c>
      <c r="N1020" t="s">
        <v>810</v>
      </c>
      <c r="O1020" t="str">
        <f t="shared" si="63"/>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v>
      </c>
      <c r="P1020" t="s">
        <v>811</v>
      </c>
      <c r="Q1020" t="s">
        <v>812</v>
      </c>
      <c r="R1020" t="s">
        <v>813</v>
      </c>
      <c r="S1020" t="s">
        <v>814</v>
      </c>
      <c r="T1020" t="s">
        <v>815</v>
      </c>
      <c r="U1020" t="s">
        <v>816</v>
      </c>
      <c r="V1020" t="s">
        <v>8425</v>
      </c>
    </row>
    <row r="1021" spans="1:22" x14ac:dyDescent="0.25">
      <c r="A1021" t="s">
        <v>823</v>
      </c>
      <c r="B1021" t="s">
        <v>824</v>
      </c>
      <c r="C1021" t="str">
        <f t="shared" si="60"/>
        <v>Gizga Essentials USB WiFi Adapter for PC, 150 Mbps Wireless Network Adapter for Desktop - Nano Size WiFi Dongle Compatible with Windows, Mac OS and Linux Kernel | WPA WPA2 Encryption Standards| Black</v>
      </c>
      <c r="D1021" t="str" cm="1">
        <f t="array" ref="D1021">PROPER(_xlfn.TEXTJOIN(" ", TRUE, INDEX(_xlfn.FILTERXML("&lt;t&gt;&lt;s&gt;" &amp; SUBSTITUTE(C1021," ","&lt;/s&gt;&lt;s&gt;") &amp; "&lt;/s&gt;&lt;/t&gt;", "//s"), _xlfn.SEQUENCE(4))))</f>
        <v>Gizga Essentials Usb Wifi</v>
      </c>
      <c r="E1021" t="str">
        <f t="shared" si="61"/>
        <v>PC, 150 Mbps Wireless Network Adapter for Desktop - Nano Size WiFi Dongle Compatible with Windows, Mac OS and Linux Kernel | WPA WPA2 Encryption Standards| Black</v>
      </c>
      <c r="F1021" t="s">
        <v>96</v>
      </c>
      <c r="G1021" t="str">
        <f t="shared" si="62"/>
        <v>WirelessUSBAdapters</v>
      </c>
      <c r="H1021" s="7" t="str">
        <f t="array" aca="1" ref="H1021" ca="1">_xlfn.TEXTJOIN("", TRUE, IF((ROW(INDIRECT("1:" &amp; LEN(G1021)))&gt;1) * (CODE(MID(G1021, ROW(INDIRECT("1:" &amp; LEN(G1021))), 1))&gt;=65) * (CODE(MID(G1021, ROW(INDIRECT("1:" &amp; LEN(G1021))), 1))&lt;=90), " " &amp; MID(G1021, ROW(INDIRECT("1:" &amp; LEN(G1021))), 1), MID(G1021, ROW(INDIRECT("1:" &amp; LEN(G1021))), 1)))</f>
        <v>Wireless U S B Adapters</v>
      </c>
      <c r="I1021">
        <v>269</v>
      </c>
      <c r="J1021">
        <v>800</v>
      </c>
      <c r="K1021" s="1">
        <v>0.66</v>
      </c>
      <c r="L1021">
        <v>3.6</v>
      </c>
      <c r="M1021" s="4">
        <v>10134</v>
      </c>
      <c r="N1021" t="s">
        <v>825</v>
      </c>
      <c r="O1021" t="str">
        <f t="shared" si="63"/>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v>
      </c>
      <c r="P1021" t="s">
        <v>826</v>
      </c>
      <c r="Q1021" t="s">
        <v>827</v>
      </c>
      <c r="R1021" t="s">
        <v>828</v>
      </c>
      <c r="S1021" t="s">
        <v>829</v>
      </c>
      <c r="T1021" t="s">
        <v>830</v>
      </c>
      <c r="U1021" t="s">
        <v>8426</v>
      </c>
      <c r="V1021" t="s">
        <v>8427</v>
      </c>
    </row>
    <row r="1022" spans="1:22" x14ac:dyDescent="0.25">
      <c r="A1022" t="s">
        <v>8428</v>
      </c>
      <c r="B1022" t="s">
        <v>8429</v>
      </c>
      <c r="C1022" t="str">
        <f t="shared" si="60"/>
        <v>SWAPKART Portable Flexible Adjustable Eye Protection USB LED Desk Light Table Lamp for Reading, Working on PC, Laptop, Power Bank, Bedroom ( Multicolour )</v>
      </c>
      <c r="D1022" t="str" cm="1">
        <f t="array" ref="D1022">PROPER(_xlfn.TEXTJOIN(" ", TRUE, INDEX(_xlfn.FILTERXML("&lt;t&gt;&lt;s&gt;" &amp; SUBSTITUTE(C1022," ","&lt;/s&gt;&lt;s&gt;") &amp; "&lt;/s&gt;&lt;/t&gt;", "//s"), _xlfn.SEQUENCE(4))))</f>
        <v>Swapkart Portable Flexible Adjustable</v>
      </c>
      <c r="E1022" t="str">
        <f t="shared" si="61"/>
        <v>USB LED Desk Light Table Lamp for Reading, Working on PC, Laptop, Power Bank, Bedroom ( Multicolour )</v>
      </c>
      <c r="F1022" t="s">
        <v>5758</v>
      </c>
      <c r="G1022" t="str">
        <f t="shared" si="62"/>
        <v>Lamps</v>
      </c>
      <c r="H1022" s="7" t="str">
        <f t="array" aca="1" ref="H1022" ca="1">_xlfn.TEXTJOIN("", TRUE, IF((ROW(INDIRECT("1:" &amp; LEN(G1022)))&gt;1) * (CODE(MID(G1022, ROW(INDIRECT("1:" &amp; LEN(G1022))), 1))&gt;=65) * (CODE(MID(G1022, ROW(INDIRECT("1:" &amp; LEN(G1022))), 1))&lt;=90), " " &amp; MID(G1022, ROW(INDIRECT("1:" &amp; LEN(G1022))), 1), MID(G1022, ROW(INDIRECT("1:" &amp; LEN(G1022))), 1)))</f>
        <v>Lamps</v>
      </c>
      <c r="I1022">
        <v>298</v>
      </c>
      <c r="J1022">
        <v>999</v>
      </c>
      <c r="K1022" s="1">
        <v>0.7</v>
      </c>
      <c r="L1022">
        <v>4.3</v>
      </c>
      <c r="M1022" s="4">
        <v>1552</v>
      </c>
      <c r="N1022" t="s">
        <v>8430</v>
      </c>
      <c r="O1022" t="str">
        <f t="shared" si="63"/>
        <v>14 Highlight Led Lamp,Super Bright White Light|Long Life Lasting Led Lamp Life Expectancy Up To 10000Hours|Smooth And High-Class, Small And Light Weight|Standard Usb, Plug Directly Into Usb To Take Power|Super-Saving Power, The Power Consumption Is Less Than 40Ma</v>
      </c>
      <c r="P1022" t="s">
        <v>8431</v>
      </c>
      <c r="Q1022" t="s">
        <v>8432</v>
      </c>
      <c r="R1022" t="s">
        <v>8433</v>
      </c>
      <c r="S1022" t="s">
        <v>8434</v>
      </c>
      <c r="T1022" t="s">
        <v>8435</v>
      </c>
      <c r="U1022" t="s">
        <v>8436</v>
      </c>
      <c r="V1022" t="s">
        <v>8437</v>
      </c>
    </row>
    <row r="1023" spans="1:22" x14ac:dyDescent="0.25">
      <c r="A1023" t="s">
        <v>8438</v>
      </c>
      <c r="B1023" t="s">
        <v>8439</v>
      </c>
      <c r="C1023" t="str">
        <f t="shared" si="60"/>
        <v>Infinity (JBL Fuze 100, Wireless Portable Bluetooth Speaker with Mic, Deep Bass, Dual Equalizer, IPX7 Waterproof, Rugged Fabric Design (Black)</v>
      </c>
      <c r="D1023" t="str" cm="1">
        <f t="array" ref="D1023">PROPER(_xlfn.TEXTJOIN(" ", TRUE, INDEX(_xlfn.FILTERXML("&lt;t&gt;&lt;s&gt;" &amp; SUBSTITUTE(C1023," ","&lt;/s&gt;&lt;s&gt;") &amp; "&lt;/s&gt;&lt;/t&gt;", "//s"), _xlfn.SEQUENCE(4))))</f>
        <v>Infinity (Jbl Fuze 100,</v>
      </c>
      <c r="E1023" t="str">
        <f t="shared" si="61"/>
        <v>Bluetooth Speaker with Mic, Deep Bass, Dual Equalizer, IPX7 Waterproof, Rugged Fabric Design (Black)</v>
      </c>
      <c r="F1023" t="s">
        <v>6115</v>
      </c>
      <c r="G1023" t="str">
        <f t="shared" si="62"/>
        <v>OutdoorSpeakers</v>
      </c>
      <c r="H1023" s="7" t="str">
        <f t="array" aca="1" ref="H1023" ca="1">_xlfn.TEXTJOIN("", TRUE, IF((ROW(INDIRECT("1:" &amp; LEN(G1023)))&gt;1) * (CODE(MID(G1023, ROW(INDIRECT("1:" &amp; LEN(G1023))), 1))&gt;=65) * (CODE(MID(G1023, ROW(INDIRECT("1:" &amp; LEN(G1023))), 1))&lt;=90), " " &amp; MID(G1023, ROW(INDIRECT("1:" &amp; LEN(G1023))), 1), MID(G1023, ROW(INDIRECT("1:" &amp; LEN(G1023))), 1)))</f>
        <v>Outdoor Speakers</v>
      </c>
      <c r="I1023" s="2">
        <v>1499</v>
      </c>
      <c r="J1023" s="2">
        <v>2999</v>
      </c>
      <c r="K1023" s="1">
        <v>0.5</v>
      </c>
      <c r="L1023">
        <v>4.0999999999999996</v>
      </c>
      <c r="M1023" s="4">
        <v>25262</v>
      </c>
      <c r="N1023" t="s">
        <v>8440</v>
      </c>
      <c r="O1023" t="str">
        <f t="shared" si="63"/>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v>
      </c>
      <c r="P1023" t="s">
        <v>8441</v>
      </c>
      <c r="Q1023" t="s">
        <v>8442</v>
      </c>
      <c r="R1023" t="s">
        <v>8443</v>
      </c>
      <c r="S1023" t="s">
        <v>8444</v>
      </c>
      <c r="T1023" t="s">
        <v>8445</v>
      </c>
      <c r="U1023" t="s">
        <v>8446</v>
      </c>
      <c r="V1023" t="s">
        <v>8447</v>
      </c>
    </row>
    <row r="1024" spans="1:22" x14ac:dyDescent="0.25">
      <c r="A1024" t="s">
        <v>8448</v>
      </c>
      <c r="B1024" t="s">
        <v>8449</v>
      </c>
      <c r="C1024" t="str">
        <f t="shared" si="60"/>
        <v>Pigeon by Stovekraft Amaze Plus Electric Kettle (14289) with Stainless Steel Body, 1.5 litre, used for boiling Water, making tea and coffee, instant noodles, soup etc. 1500 Watt (Silver)</v>
      </c>
      <c r="D1024" t="str" cm="1">
        <f t="array" ref="D1024">PROPER(_xlfn.TEXTJOIN(" ", TRUE, INDEX(_xlfn.FILTERXML("&lt;t&gt;&lt;s&gt;" &amp; SUBSTITUTE(C1024," ","&lt;/s&gt;&lt;s&gt;") &amp; "&lt;/s&gt;&lt;/t&gt;", "//s"), _xlfn.SEQUENCE(4))))</f>
        <v>Pigeon By Stovekraft Amaze</v>
      </c>
      <c r="E1024" t="str">
        <f t="shared" si="61"/>
        <v>Kettle (14289) with Stainless Steel Body, 1.5 litre, used for boiling Water, making tea and coffee, instant noodles, soup etc. 1500 Watt (Silver)</v>
      </c>
      <c r="F1024" t="s">
        <v>8450</v>
      </c>
      <c r="G1024" t="str">
        <f t="shared" si="62"/>
        <v>ElectricKettles</v>
      </c>
      <c r="H1024" s="7" t="str">
        <f t="array" aca="1" ref="H1024" ca="1">_xlfn.TEXTJOIN("", TRUE, IF((ROW(INDIRECT("1:" &amp; LEN(G1024)))&gt;1) * (CODE(MID(G1024, ROW(INDIRECT("1:" &amp; LEN(G1024))), 1))&gt;=65) * (CODE(MID(G1024, ROW(INDIRECT("1:" &amp; LEN(G1024))), 1))&lt;=90), " " &amp; MID(G1024, ROW(INDIRECT("1:" &amp; LEN(G1024))), 1), MID(G1024, ROW(INDIRECT("1:" &amp; LEN(G1024))), 1)))</f>
        <v>Electric Kettles</v>
      </c>
      <c r="I1024">
        <v>649</v>
      </c>
      <c r="J1024" s="2">
        <v>1245</v>
      </c>
      <c r="K1024" s="1">
        <v>0.48</v>
      </c>
      <c r="L1024">
        <v>3.9</v>
      </c>
      <c r="M1024" s="4">
        <v>123365</v>
      </c>
      <c r="N1024" t="s">
        <v>8451</v>
      </c>
      <c r="O1024" t="str">
        <f t="shared" si="63"/>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v>
      </c>
      <c r="P1024" t="s">
        <v>8452</v>
      </c>
      <c r="Q1024" t="s">
        <v>8453</v>
      </c>
      <c r="R1024" t="s">
        <v>8454</v>
      </c>
      <c r="S1024" t="s">
        <v>8455</v>
      </c>
      <c r="T1024" t="s">
        <v>8456</v>
      </c>
      <c r="U1024" t="s">
        <v>8457</v>
      </c>
      <c r="V1024" t="s">
        <v>8458</v>
      </c>
    </row>
    <row r="1025" spans="1:22" x14ac:dyDescent="0.25">
      <c r="A1025" t="s">
        <v>8459</v>
      </c>
      <c r="B1025" t="s">
        <v>8460</v>
      </c>
      <c r="C1025" t="str">
        <f t="shared" si="60"/>
        <v>USHA Quartz Room Heater with Overheating Protection (3002, Ivory, 800 Watts)</v>
      </c>
      <c r="D1025" t="str" cm="1">
        <f t="array" ref="D1025">PROPER(_xlfn.TEXTJOIN(" ", TRUE, INDEX(_xlfn.FILTERXML("&lt;t&gt;&lt;s&gt;" &amp; SUBSTITUTE(C1025," ","&lt;/s&gt;&lt;s&gt;") &amp; "&lt;/s&gt;&lt;/t&gt;", "//s"), _xlfn.SEQUENCE(4))))</f>
        <v>Usha Quartz Room Heater</v>
      </c>
      <c r="E1025" t="str">
        <f t="shared" si="61"/>
        <v>Protection (3002, Ivory, 800 Watts)</v>
      </c>
      <c r="F1025" t="s">
        <v>8461</v>
      </c>
      <c r="G1025" t="str">
        <f t="shared" si="62"/>
        <v>ElectricHeaters</v>
      </c>
      <c r="H1025" s="7" t="str">
        <f t="array" aca="1" ref="H1025" ca="1">_xlfn.TEXTJOIN("", TRUE, IF((ROW(INDIRECT("1:" &amp; LEN(G1025)))&gt;1) * (CODE(MID(G1025, ROW(INDIRECT("1:" &amp; LEN(G1025))), 1))&gt;=65) * (CODE(MID(G1025, ROW(INDIRECT("1:" &amp; LEN(G1025))), 1))&lt;=90), " " &amp; MID(G1025, ROW(INDIRECT("1:" &amp; LEN(G1025))), 1), MID(G1025, ROW(INDIRECT("1:" &amp; LEN(G1025))), 1)))</f>
        <v>Electric Heaters</v>
      </c>
      <c r="I1025" s="2">
        <v>1199</v>
      </c>
      <c r="J1025" s="2">
        <v>1695</v>
      </c>
      <c r="K1025" s="1">
        <v>0.28999999999999998</v>
      </c>
      <c r="L1025">
        <v>3.6</v>
      </c>
      <c r="M1025" s="4">
        <v>13300</v>
      </c>
      <c r="N1025" t="s">
        <v>8462</v>
      </c>
      <c r="O1025" t="str">
        <f t="shared" si="63"/>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v>
      </c>
      <c r="P1025" t="s">
        <v>8463</v>
      </c>
      <c r="Q1025" t="s">
        <v>8464</v>
      </c>
      <c r="R1025" t="s">
        <v>8465</v>
      </c>
      <c r="S1025" t="s">
        <v>8466</v>
      </c>
      <c r="T1025" t="s">
        <v>8467</v>
      </c>
      <c r="U1025" t="s">
        <v>8468</v>
      </c>
      <c r="V1025" t="s">
        <v>8469</v>
      </c>
    </row>
    <row r="1026" spans="1:22" x14ac:dyDescent="0.25">
      <c r="A1026" t="s">
        <v>8470</v>
      </c>
      <c r="B1026" t="s">
        <v>8471</v>
      </c>
      <c r="C1026" t="str">
        <f t="shared" ref="C1026:C1089" si="64">TRIM(SUBSTITUTE(SUBSTITUTE(SUBSTITUTE(SUBSTITUTE(SUBSTITUTE(SUBSTITUTE(B1026,"&amp;","and"),"&lt;",""),"&gt;",""),"/"," "),CHAR(160)," "),CHAR(10)," "))</f>
        <v>Amazon Brand - Solimo 2000 1000 Watts Room Heater with Adjustable Thermostat (ISI certified, White colour, Ideal for small to medium room area)</v>
      </c>
      <c r="D1026" t="str" cm="1">
        <f t="array" ref="D1026">PROPER(_xlfn.TEXTJOIN(" ", TRUE, INDEX(_xlfn.FILTERXML("&lt;t&gt;&lt;s&gt;" &amp; SUBSTITUTE(C1026," ","&lt;/s&gt;&lt;s&gt;") &amp; "&lt;/s&gt;&lt;/t&gt;", "//s"), _xlfn.SEQUENCE(4))))</f>
        <v>Amazon Brand - Solimo</v>
      </c>
      <c r="E1026" t="str">
        <f t="shared" si="61"/>
        <v>Watts Room Heater with Adjustable Thermostat (ISI certified, White colour, Ideal for small to medium room area)</v>
      </c>
      <c r="F1026" t="s">
        <v>8472</v>
      </c>
      <c r="G1026" t="str">
        <f t="shared" si="62"/>
        <v>FanHeaters</v>
      </c>
      <c r="H1026" s="7" t="str">
        <f t="array" aca="1" ref="H1026" ca="1">_xlfn.TEXTJOIN("", TRUE, IF((ROW(INDIRECT("1:" &amp; LEN(G1026)))&gt;1) * (CODE(MID(G1026, ROW(INDIRECT("1:" &amp; LEN(G1026))), 1))&gt;=65) * (CODE(MID(G1026, ROW(INDIRECT("1:" &amp; LEN(G1026))), 1))&lt;=90), " " &amp; MID(G1026, ROW(INDIRECT("1:" &amp; LEN(G1026))), 1), MID(G1026, ROW(INDIRECT("1:" &amp; LEN(G1026))), 1)))</f>
        <v>Fan Heaters</v>
      </c>
      <c r="I1026" s="2">
        <v>1199</v>
      </c>
      <c r="J1026" s="2">
        <v>2000</v>
      </c>
      <c r="K1026" s="1">
        <v>0.4</v>
      </c>
      <c r="L1026">
        <v>4</v>
      </c>
      <c r="M1026" s="4">
        <v>18543</v>
      </c>
      <c r="N1026" t="s">
        <v>8473</v>
      </c>
      <c r="O1026" t="str">
        <f t="shared" si="63"/>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v>
      </c>
      <c r="P1026" t="s">
        <v>8474</v>
      </c>
      <c r="Q1026" t="s">
        <v>8475</v>
      </c>
      <c r="R1026" t="s">
        <v>8476</v>
      </c>
      <c r="S1026" t="s">
        <v>8477</v>
      </c>
      <c r="T1026" t="s">
        <v>8478</v>
      </c>
      <c r="U1026" t="s">
        <v>8479</v>
      </c>
      <c r="V1026" t="s">
        <v>8480</v>
      </c>
    </row>
    <row r="1027" spans="1:22" x14ac:dyDescent="0.25">
      <c r="A1027" t="s">
        <v>8481</v>
      </c>
      <c r="B1027" t="s">
        <v>8482</v>
      </c>
      <c r="C1027" t="str">
        <f t="shared" si="64"/>
        <v>StyleHouse Lint Remover for Woolen Clothes, Electric Lint Remover, Best Lint Shaver for Clothes</v>
      </c>
      <c r="D1027" t="str" cm="1">
        <f t="array" ref="D1027">PROPER(_xlfn.TEXTJOIN(" ", TRUE, INDEX(_xlfn.FILTERXML("&lt;t&gt;&lt;s&gt;" &amp; SUBSTITUTE(C1027," ","&lt;/s&gt;&lt;s&gt;") &amp; "&lt;/s&gt;&lt;/t&gt;", "//s"), _xlfn.SEQUENCE(4))))</f>
        <v>Stylehouse Lint Remover For</v>
      </c>
      <c r="E1027" t="str">
        <f t="shared" ref="E1027:E1090" si="65">IFERROR(TRIM(MID(C1027, FIND("~", SUBSTITUTE(C1027, " ", "~", 6)) + 1, LEN(C1027))), "")</f>
        <v>Electric Lint Remover, Best Lint Shaver for Clothes</v>
      </c>
      <c r="F1027" t="s">
        <v>8483</v>
      </c>
      <c r="G1027" t="str">
        <f t="shared" ref="G1027:G1090" si="66">TRIM(RIGHT(SUBSTITUTE(F1027, "|", REPT(" ", 100)), 100))</f>
        <v>LintShavers</v>
      </c>
      <c r="H1027" s="7" t="str">
        <f t="array" aca="1" ref="H1027" ca="1">_xlfn.TEXTJOIN("", TRUE, IF((ROW(INDIRECT("1:" &amp; LEN(G1027)))&gt;1) * (CODE(MID(G1027, ROW(INDIRECT("1:" &amp; LEN(G1027))), 1))&gt;=65) * (CODE(MID(G1027, ROW(INDIRECT("1:" &amp; LEN(G1027))), 1))&lt;=90), " " &amp; MID(G1027, ROW(INDIRECT("1:" &amp; LEN(G1027))), 1), MID(G1027, ROW(INDIRECT("1:" &amp; LEN(G1027))), 1)))</f>
        <v>Lint Shavers</v>
      </c>
      <c r="I1027">
        <v>455</v>
      </c>
      <c r="J1027">
        <v>999</v>
      </c>
      <c r="K1027" s="1">
        <v>0.54</v>
      </c>
      <c r="L1027">
        <v>4.0999999999999996</v>
      </c>
      <c r="M1027" s="4">
        <v>3578</v>
      </c>
      <c r="N1027" t="s">
        <v>8484</v>
      </c>
      <c r="O1027" t="str">
        <f t="shared" ref="O1027:O1090" si="67">PROPER(TRIM(SUBSTITUTE(SUBSTITUTE(SUBSTITUTE(SUBSTITUTE(SUBSTITUTE(SUBSTITUTE(SUBSTITUTE(SUBSTITUTE(SUBSTITUTE(N1027,CHAR(10)," "),CHAR(13)," "),CHAR(160)," "), "•", ""), "  ", " "), "..", "."), ",,", ","), " ,", ","), ", ", ", ")))</f>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v>
      </c>
      <c r="P1027" t="s">
        <v>8485</v>
      </c>
      <c r="Q1027" t="s">
        <v>8486</v>
      </c>
      <c r="R1027" t="s">
        <v>8487</v>
      </c>
      <c r="S1027" t="s">
        <v>8488</v>
      </c>
      <c r="T1027" t="s">
        <v>8489</v>
      </c>
      <c r="U1027" t="s">
        <v>8490</v>
      </c>
      <c r="V1027" t="s">
        <v>8491</v>
      </c>
    </row>
    <row r="1028" spans="1:22" x14ac:dyDescent="0.25">
      <c r="A1028" t="s">
        <v>8492</v>
      </c>
      <c r="B1028" t="s">
        <v>8493</v>
      </c>
      <c r="C1028" t="str">
        <f t="shared" si="64"/>
        <v>beatXP Kitchen Scale Multipurpose Portable Electronic Digital Weighing Scale | Weight Machine With Back light LCD Display | White |10 kg | 2 Year Warranty |</v>
      </c>
      <c r="D1028" t="str" cm="1">
        <f t="array" ref="D1028">PROPER(_xlfn.TEXTJOIN(" ", TRUE, INDEX(_xlfn.FILTERXML("&lt;t&gt;&lt;s&gt;" &amp; SUBSTITUTE(C1028," ","&lt;/s&gt;&lt;s&gt;") &amp; "&lt;/s&gt;&lt;/t&gt;", "//s"), _xlfn.SEQUENCE(4))))</f>
        <v>Beatxp Kitchen Scale Multipurpose</v>
      </c>
      <c r="E1028" t="str">
        <f t="shared" si="65"/>
        <v>Digital Weighing Scale | Weight Machine With Back light LCD Display | White |10 kg | 2 Year Warranty |</v>
      </c>
      <c r="F1028" t="s">
        <v>8494</v>
      </c>
      <c r="G1028" t="str">
        <f t="shared" si="66"/>
        <v>DigitalKitchenScales</v>
      </c>
      <c r="H1028" s="7" t="str">
        <f t="array" aca="1" ref="H1028" ca="1">_xlfn.TEXTJOIN("", TRUE, IF((ROW(INDIRECT("1:" &amp; LEN(G1028)))&gt;1) * (CODE(MID(G1028, ROW(INDIRECT("1:" &amp; LEN(G1028))), 1))&gt;=65) * (CODE(MID(G1028, ROW(INDIRECT("1:" &amp; LEN(G1028))), 1))&lt;=90), " " &amp; MID(G1028, ROW(INDIRECT("1:" &amp; LEN(G1028))), 1), MID(G1028, ROW(INDIRECT("1:" &amp; LEN(G1028))), 1)))</f>
        <v>Digital Kitchen Scales</v>
      </c>
      <c r="I1028">
        <v>199</v>
      </c>
      <c r="J1028" s="2">
        <v>1999</v>
      </c>
      <c r="K1028" s="1">
        <v>0.9</v>
      </c>
      <c r="L1028">
        <v>3.7</v>
      </c>
      <c r="M1028" s="4">
        <v>2031</v>
      </c>
      <c r="N1028" t="s">
        <v>8495</v>
      </c>
      <c r="O1028" t="str">
        <f t="shared" si="67"/>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v>
      </c>
      <c r="P1028" t="s">
        <v>8496</v>
      </c>
      <c r="Q1028" t="s">
        <v>8497</v>
      </c>
      <c r="R1028" t="s">
        <v>8498</v>
      </c>
      <c r="S1028" t="s">
        <v>8499</v>
      </c>
      <c r="T1028" t="s">
        <v>8500</v>
      </c>
      <c r="U1028" t="s">
        <v>8501</v>
      </c>
      <c r="V1028" t="s">
        <v>8502</v>
      </c>
    </row>
    <row r="1029" spans="1:22" x14ac:dyDescent="0.25">
      <c r="A1029" t="s">
        <v>8503</v>
      </c>
      <c r="B1029" t="s">
        <v>8504</v>
      </c>
      <c r="C1029" t="str">
        <f t="shared" si="64"/>
        <v>Glun Multipurpose Portable Electronic Digital Weighing Scale Weight Machine (10 Kg - with Back Light)</v>
      </c>
      <c r="D1029" t="str" cm="1">
        <f t="array" ref="D1029">PROPER(_xlfn.TEXTJOIN(" ", TRUE, INDEX(_xlfn.FILTERXML("&lt;t&gt;&lt;s&gt;" &amp; SUBSTITUTE(C1029," ","&lt;/s&gt;&lt;s&gt;") &amp; "&lt;/s&gt;&lt;/t&gt;", "//s"), _xlfn.SEQUENCE(4))))</f>
        <v>Glun Multipurpose Portable Electronic</v>
      </c>
      <c r="E1029" t="str">
        <f t="shared" si="65"/>
        <v>Scale Weight Machine (10 Kg - with Back Light)</v>
      </c>
      <c r="F1029" t="s">
        <v>8494</v>
      </c>
      <c r="G1029" t="str">
        <f t="shared" si="66"/>
        <v>DigitalKitchenScales</v>
      </c>
      <c r="H1029" s="7" t="str">
        <f t="array" aca="1" ref="H1029" ca="1">_xlfn.TEXTJOIN("", TRUE, IF((ROW(INDIRECT("1:" &amp; LEN(G1029)))&gt;1) * (CODE(MID(G1029, ROW(INDIRECT("1:" &amp; LEN(G1029))), 1))&gt;=65) * (CODE(MID(G1029, ROW(INDIRECT("1:" &amp; LEN(G1029))), 1))&lt;=90), " " &amp; MID(G1029, ROW(INDIRECT("1:" &amp; LEN(G1029))), 1), MID(G1029, ROW(INDIRECT("1:" &amp; LEN(G1029))), 1)))</f>
        <v>Digital Kitchen Scales</v>
      </c>
      <c r="I1029">
        <v>293</v>
      </c>
      <c r="J1029">
        <v>499</v>
      </c>
      <c r="K1029" s="1">
        <v>0.41</v>
      </c>
      <c r="L1029">
        <v>3.9</v>
      </c>
      <c r="M1029" s="4">
        <v>44994</v>
      </c>
      <c r="N1029" t="s">
        <v>8505</v>
      </c>
      <c r="O1029" t="str">
        <f t="shared" si="67"/>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v>
      </c>
      <c r="P1029" t="s">
        <v>8506</v>
      </c>
      <c r="Q1029" t="s">
        <v>8507</v>
      </c>
      <c r="R1029" t="s">
        <v>8508</v>
      </c>
      <c r="S1029" t="s">
        <v>8509</v>
      </c>
      <c r="T1029" t="s">
        <v>8510</v>
      </c>
      <c r="U1029" t="s">
        <v>8511</v>
      </c>
      <c r="V1029" t="s">
        <v>8512</v>
      </c>
    </row>
    <row r="1030" spans="1:22" x14ac:dyDescent="0.25">
      <c r="A1030" t="s">
        <v>8513</v>
      </c>
      <c r="B1030" t="s">
        <v>8514</v>
      </c>
      <c r="C1030" t="str">
        <f t="shared" si="64"/>
        <v>Pigeon Polypropylene Mini Handy and Compact Chopper with 3 Blades for Effortlessly Chopping Vegetables and Fruits for Your Kitchen (12420, Green, 400 ml)</v>
      </c>
      <c r="D1030" t="str" cm="1">
        <f t="array" ref="D1030">PROPER(_xlfn.TEXTJOIN(" ", TRUE, INDEX(_xlfn.FILTERXML("&lt;t&gt;&lt;s&gt;" &amp; SUBSTITUTE(C1030," ","&lt;/s&gt;&lt;s&gt;") &amp; "&lt;/s&gt;&lt;/t&gt;", "//s"), _xlfn.SEQUENCE(4))))</f>
        <v>Pigeon Polypropylene Mini Handy</v>
      </c>
      <c r="E1030" t="str">
        <f t="shared" si="65"/>
        <v>Chopper with 3 Blades for Effortlessly Chopping Vegetables and Fruits for Your Kitchen (12420, Green, 400 ml)</v>
      </c>
      <c r="F1030" t="s">
        <v>8515</v>
      </c>
      <c r="G1030" t="str">
        <f t="shared" si="66"/>
        <v>Choppers</v>
      </c>
      <c r="H1030" s="7" t="str">
        <f t="array" aca="1" ref="H1030" ca="1">_xlfn.TEXTJOIN("", TRUE, IF((ROW(INDIRECT("1:" &amp; LEN(G1030)))&gt;1) * (CODE(MID(G1030, ROW(INDIRECT("1:" &amp; LEN(G1030))), 1))&gt;=65) * (CODE(MID(G1030, ROW(INDIRECT("1:" &amp; LEN(G1030))), 1))&lt;=90), " " &amp; MID(G1030, ROW(INDIRECT("1:" &amp; LEN(G1030))), 1), MID(G1030, ROW(INDIRECT("1:" &amp; LEN(G1030))), 1)))</f>
        <v>Choppers</v>
      </c>
      <c r="I1030">
        <v>199</v>
      </c>
      <c r="J1030">
        <v>495</v>
      </c>
      <c r="K1030" s="1">
        <v>0.6</v>
      </c>
      <c r="L1030">
        <v>4.0999999999999996</v>
      </c>
      <c r="M1030" s="4">
        <v>270563</v>
      </c>
      <c r="N1030" t="s">
        <v>8516</v>
      </c>
      <c r="O1030" t="str">
        <f t="shared" si="67"/>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v>
      </c>
      <c r="P1030" t="s">
        <v>8517</v>
      </c>
      <c r="Q1030" t="s">
        <v>8518</v>
      </c>
      <c r="R1030" t="s">
        <v>8519</v>
      </c>
      <c r="S1030" t="s">
        <v>8520</v>
      </c>
      <c r="T1030" t="s">
        <v>8521</v>
      </c>
      <c r="U1030" t="s">
        <v>8522</v>
      </c>
      <c r="V1030" t="s">
        <v>8523</v>
      </c>
    </row>
    <row r="1031" spans="1:22" x14ac:dyDescent="0.25">
      <c r="A1031" t="s">
        <v>8524</v>
      </c>
      <c r="B1031" t="s">
        <v>8525</v>
      </c>
      <c r="C1031" t="str">
        <f t="shared" si="64"/>
        <v>Prestige 1.5 Litre Kettle 1500-watts, Red</v>
      </c>
      <c r="D1031" t="str" cm="1">
        <f t="array" ref="D1031">PROPER(_xlfn.TEXTJOIN(" ", TRUE, INDEX(_xlfn.FILTERXML("&lt;t&gt;&lt;s&gt;" &amp; SUBSTITUTE(C1031," ","&lt;/s&gt;&lt;s&gt;") &amp; "&lt;/s&gt;&lt;/t&gt;", "//s"), _xlfn.SEQUENCE(4))))</f>
        <v>Prestige 1.5 Litre Kettle</v>
      </c>
      <c r="E1031" t="str">
        <f t="shared" si="65"/>
        <v/>
      </c>
      <c r="F1031" t="s">
        <v>8450</v>
      </c>
      <c r="G1031" t="str">
        <f t="shared" si="66"/>
        <v>ElectricKettles</v>
      </c>
      <c r="H1031" s="7" t="str">
        <f t="array" aca="1" ref="H1031" ca="1">_xlfn.TEXTJOIN("", TRUE, IF((ROW(INDIRECT("1:" &amp; LEN(G1031)))&gt;1) * (CODE(MID(G1031, ROW(INDIRECT("1:" &amp; LEN(G1031))), 1))&gt;=65) * (CODE(MID(G1031, ROW(INDIRECT("1:" &amp; LEN(G1031))), 1))&lt;=90), " " &amp; MID(G1031, ROW(INDIRECT("1:" &amp; LEN(G1031))), 1), MID(G1031, ROW(INDIRECT("1:" &amp; LEN(G1031))), 1)))</f>
        <v>Electric Kettles</v>
      </c>
      <c r="I1031">
        <v>749</v>
      </c>
      <c r="J1031" s="2">
        <v>1245</v>
      </c>
      <c r="K1031" s="1">
        <v>0.4</v>
      </c>
      <c r="L1031">
        <v>3.9</v>
      </c>
      <c r="M1031" s="4">
        <v>31783</v>
      </c>
      <c r="N1031" t="s">
        <v>8526</v>
      </c>
      <c r="O1031" t="str">
        <f t="shared" si="67"/>
        <v>Warranty: 1 Year Warranty Provided By The Manufacturer From Date Of Purchase|Max 3 Differentiators Great Features - I)Automatic Cutoff Ii) 360 Degree Swivel Base Iii)Single Touch Lid Locking. Lockable Lid:Yes|Power: 1500 Watts, Voltage(V): 230|Capacity: 1.5 Liters,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v>
      </c>
      <c r="P1031" t="s">
        <v>8527</v>
      </c>
      <c r="Q1031" t="s">
        <v>8528</v>
      </c>
      <c r="R1031" t="s">
        <v>8529</v>
      </c>
      <c r="S1031" t="s">
        <v>8530</v>
      </c>
      <c r="T1031" t="s">
        <v>8531</v>
      </c>
      <c r="U1031" t="s">
        <v>8532</v>
      </c>
      <c r="V1031" t="s">
        <v>8533</v>
      </c>
    </row>
    <row r="1032" spans="1:22" x14ac:dyDescent="0.25">
      <c r="A1032" t="s">
        <v>8534</v>
      </c>
      <c r="B1032" t="s">
        <v>8535</v>
      </c>
      <c r="C1032" t="str">
        <f t="shared" si="64"/>
        <v>Bajaj RHX-2 800-Watt Room Heater (White)</v>
      </c>
      <c r="D1032" t="str" cm="1">
        <f t="array" ref="D1032">PROPER(_xlfn.TEXTJOIN(" ", TRUE, INDEX(_xlfn.FILTERXML("&lt;t&gt;&lt;s&gt;" &amp; SUBSTITUTE(C1032," ","&lt;/s&gt;&lt;s&gt;") &amp; "&lt;/s&gt;&lt;/t&gt;", "//s"), _xlfn.SEQUENCE(4))))</f>
        <v>Bajaj Rhx-2 800-Watt Room</v>
      </c>
      <c r="E1032" t="str">
        <f t="shared" si="65"/>
        <v/>
      </c>
      <c r="F1032" t="s">
        <v>8461</v>
      </c>
      <c r="G1032" t="str">
        <f t="shared" si="66"/>
        <v>ElectricHeaters</v>
      </c>
      <c r="H1032" s="7" t="str">
        <f t="array" aca="1" ref="H1032" ca="1">_xlfn.TEXTJOIN("", TRUE, IF((ROW(INDIRECT("1:" &amp; LEN(G1032)))&gt;1) * (CODE(MID(G1032, ROW(INDIRECT("1:" &amp; LEN(G1032))), 1))&gt;=65) * (CODE(MID(G1032, ROW(INDIRECT("1:" &amp; LEN(G1032))), 1))&lt;=90), " " &amp; MID(G1032, ROW(INDIRECT("1:" &amp; LEN(G1032))), 1), MID(G1032, ROW(INDIRECT("1:" &amp; LEN(G1032))), 1)))</f>
        <v>Electric Heaters</v>
      </c>
      <c r="I1032" s="2">
        <v>1399</v>
      </c>
      <c r="J1032" s="2">
        <v>1549</v>
      </c>
      <c r="K1032" s="1">
        <v>0.1</v>
      </c>
      <c r="L1032">
        <v>3.9</v>
      </c>
      <c r="M1032" s="4">
        <v>2602</v>
      </c>
      <c r="N1032" t="s">
        <v>8536</v>
      </c>
      <c r="O1032" t="str">
        <f t="shared" si="67"/>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v>
      </c>
      <c r="P1032" t="s">
        <v>8537</v>
      </c>
      <c r="Q1032" t="s">
        <v>8538</v>
      </c>
      <c r="R1032" t="s">
        <v>8539</v>
      </c>
      <c r="S1032" t="s">
        <v>8540</v>
      </c>
      <c r="T1032" t="s">
        <v>8541</v>
      </c>
      <c r="U1032" t="s">
        <v>8542</v>
      </c>
      <c r="V1032" t="s">
        <v>8543</v>
      </c>
    </row>
    <row r="1033" spans="1:22" x14ac:dyDescent="0.25">
      <c r="A1033" t="s">
        <v>8544</v>
      </c>
      <c r="B1033" t="s">
        <v>8545</v>
      </c>
      <c r="C1033" t="str">
        <f t="shared" si="64"/>
        <v>Prestige Electric Kettle PKOSS - 1500watts, Steel (1.5Ltr), Black</v>
      </c>
      <c r="D1033" t="str" cm="1">
        <f t="array" ref="D1033">PROPER(_xlfn.TEXTJOIN(" ", TRUE, INDEX(_xlfn.FILTERXML("&lt;t&gt;&lt;s&gt;" &amp; SUBSTITUTE(C1033," ","&lt;/s&gt;&lt;s&gt;") &amp; "&lt;/s&gt;&lt;/t&gt;", "//s"), _xlfn.SEQUENCE(4))))</f>
        <v>Prestige Electric Kettle Pkoss</v>
      </c>
      <c r="E1033" t="str">
        <f t="shared" si="65"/>
        <v>Steel (1.5Ltr), Black</v>
      </c>
      <c r="F1033" t="s">
        <v>8450</v>
      </c>
      <c r="G1033" t="str">
        <f t="shared" si="66"/>
        <v>ElectricKettles</v>
      </c>
      <c r="H1033" s="7" t="str">
        <f t="array" aca="1" ref="H1033" ca="1">_xlfn.TEXTJOIN("", TRUE, IF((ROW(INDIRECT("1:" &amp; LEN(G1033)))&gt;1) * (CODE(MID(G1033, ROW(INDIRECT("1:" &amp; LEN(G1033))), 1))&gt;=65) * (CODE(MID(G1033, ROW(INDIRECT("1:" &amp; LEN(G1033))), 1))&lt;=90), " " &amp; MID(G1033, ROW(INDIRECT("1:" &amp; LEN(G1033))), 1), MID(G1033, ROW(INDIRECT("1:" &amp; LEN(G1033))), 1)))</f>
        <v>Electric Kettles</v>
      </c>
      <c r="I1033">
        <v>749</v>
      </c>
      <c r="J1033" s="2">
        <v>1445</v>
      </c>
      <c r="K1033" s="1">
        <v>0.48</v>
      </c>
      <c r="L1033">
        <v>3.9</v>
      </c>
      <c r="M1033" s="4">
        <v>63350</v>
      </c>
      <c r="N1033" t="s">
        <v>8546</v>
      </c>
      <c r="O1033" t="str">
        <f t="shared" si="67"/>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v>
      </c>
      <c r="P1033" t="s">
        <v>8547</v>
      </c>
      <c r="Q1033" t="s">
        <v>8548</v>
      </c>
      <c r="R1033" t="s">
        <v>8549</v>
      </c>
      <c r="S1033" t="s">
        <v>8550</v>
      </c>
      <c r="T1033" t="s">
        <v>8551</v>
      </c>
      <c r="U1033" t="s">
        <v>8552</v>
      </c>
      <c r="V1033" t="s">
        <v>8553</v>
      </c>
    </row>
    <row r="1034" spans="1:22" x14ac:dyDescent="0.25">
      <c r="A1034" t="s">
        <v>8554</v>
      </c>
      <c r="B1034" t="s">
        <v>8555</v>
      </c>
      <c r="C1034" t="str">
        <f t="shared" si="64"/>
        <v>Pigeon by Stovekraft Cruise 1800 watt Induction Cooktop (Black)</v>
      </c>
      <c r="D1034" t="str" cm="1">
        <f t="array" ref="D1034">PROPER(_xlfn.TEXTJOIN(" ", TRUE, INDEX(_xlfn.FILTERXML("&lt;t&gt;&lt;s&gt;" &amp; SUBSTITUTE(C1034," ","&lt;/s&gt;&lt;s&gt;") &amp; "&lt;/s&gt;&lt;/t&gt;", "//s"), _xlfn.SEQUENCE(4))))</f>
        <v>Pigeon By Stovekraft Cruise</v>
      </c>
      <c r="E1034" t="str">
        <f t="shared" si="65"/>
        <v>Induction Cooktop (Black)</v>
      </c>
      <c r="F1034" t="s">
        <v>8556</v>
      </c>
      <c r="G1034" t="str">
        <f t="shared" si="66"/>
        <v>InductionCooktop</v>
      </c>
      <c r="H1034" s="7" t="str">
        <f t="array" aca="1" ref="H1034" ca="1">_xlfn.TEXTJOIN("", TRUE, IF((ROW(INDIRECT("1:" &amp; LEN(G1034)))&gt;1) * (CODE(MID(G1034, ROW(INDIRECT("1:" &amp; LEN(G1034))), 1))&gt;=65) * (CODE(MID(G1034, ROW(INDIRECT("1:" &amp; LEN(G1034))), 1))&lt;=90), " " &amp; MID(G1034, ROW(INDIRECT("1:" &amp; LEN(G1034))), 1), MID(G1034, ROW(INDIRECT("1:" &amp; LEN(G1034))), 1)))</f>
        <v>Induction Cooktop</v>
      </c>
      <c r="I1034" s="2">
        <v>1699</v>
      </c>
      <c r="J1034" s="2">
        <v>3193</v>
      </c>
      <c r="K1034" s="1">
        <v>0.47</v>
      </c>
      <c r="L1034">
        <v>3.8</v>
      </c>
      <c r="M1034" s="4">
        <v>54032</v>
      </c>
      <c r="N1034" t="s">
        <v>8557</v>
      </c>
      <c r="O1034" t="str">
        <f t="shared" si="67"/>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Cord Length : 1.3 Meter. Worktop Material:Carbon Steel, Preset Timer - Auto Switch Off,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v>
      </c>
      <c r="P1034" t="s">
        <v>8558</v>
      </c>
      <c r="Q1034" t="s">
        <v>8559</v>
      </c>
      <c r="R1034" t="s">
        <v>8560</v>
      </c>
      <c r="S1034" t="s">
        <v>8561</v>
      </c>
      <c r="T1034" t="s">
        <v>8562</v>
      </c>
      <c r="U1034" t="s">
        <v>8563</v>
      </c>
      <c r="V1034" t="s">
        <v>8564</v>
      </c>
    </row>
    <row r="1035" spans="1:22" x14ac:dyDescent="0.25">
      <c r="A1035" t="s">
        <v>8565</v>
      </c>
      <c r="B1035" t="s">
        <v>8566</v>
      </c>
      <c r="C1035" t="str">
        <f t="shared" si="64"/>
        <v>Prestige PKGSS 1.7L 1500W Electric Kettle (Stainless Steel)</v>
      </c>
      <c r="D1035" t="str" cm="1">
        <f t="array" ref="D1035">PROPER(_xlfn.TEXTJOIN(" ", TRUE, INDEX(_xlfn.FILTERXML("&lt;t&gt;&lt;s&gt;" &amp; SUBSTITUTE(C1035," ","&lt;/s&gt;&lt;s&gt;") &amp; "&lt;/s&gt;&lt;/t&gt;", "//s"), _xlfn.SEQUENCE(4))))</f>
        <v>Prestige Pkgss 1.7L 1500W</v>
      </c>
      <c r="E1035" t="str">
        <f t="shared" si="65"/>
        <v>(Stainless Steel)</v>
      </c>
      <c r="F1035" t="s">
        <v>8450</v>
      </c>
      <c r="G1035" t="str">
        <f t="shared" si="66"/>
        <v>ElectricKettles</v>
      </c>
      <c r="H1035" s="7" t="str">
        <f t="array" aca="1" ref="H1035" ca="1">_xlfn.TEXTJOIN("", TRUE, IF((ROW(INDIRECT("1:" &amp; LEN(G1035)))&gt;1) * (CODE(MID(G1035, ROW(INDIRECT("1:" &amp; LEN(G1035))), 1))&gt;=65) * (CODE(MID(G1035, ROW(INDIRECT("1:" &amp; LEN(G1035))), 1))&lt;=90), " " &amp; MID(G1035, ROW(INDIRECT("1:" &amp; LEN(G1035))), 1), MID(G1035, ROW(INDIRECT("1:" &amp; LEN(G1035))), 1)))</f>
        <v>Electric Kettles</v>
      </c>
      <c r="I1035" s="2">
        <v>1043</v>
      </c>
      <c r="J1035" s="2">
        <v>1345</v>
      </c>
      <c r="K1035" s="1">
        <v>0.22</v>
      </c>
      <c r="L1035">
        <v>3.8</v>
      </c>
      <c r="M1035" s="4">
        <v>15592</v>
      </c>
      <c r="N1035" t="s">
        <v>8567</v>
      </c>
      <c r="O1035" t="str">
        <f t="shared" si="67"/>
        <v>Content: Prestige Electric Kettle 1.7L With Concealed Element And Detachable Power Base|Net Quantity: 1 Unit : Warranty: 1 Year.Water Level Indicator:Yes|Specifications - Power - 1500 Watts,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v>
      </c>
      <c r="P1035" t="s">
        <v>8568</v>
      </c>
      <c r="Q1035" t="s">
        <v>8569</v>
      </c>
      <c r="R1035" t="s">
        <v>8570</v>
      </c>
      <c r="S1035" t="s">
        <v>8571</v>
      </c>
      <c r="T1035" t="s">
        <v>8572</v>
      </c>
      <c r="U1035" t="s">
        <v>8573</v>
      </c>
      <c r="V1035" t="s">
        <v>8574</v>
      </c>
    </row>
    <row r="1036" spans="1:22" x14ac:dyDescent="0.25">
      <c r="A1036" t="s">
        <v>8575</v>
      </c>
      <c r="B1036" t="s">
        <v>8576</v>
      </c>
      <c r="C1036" t="str">
        <f t="shared" si="64"/>
        <v>SHOPTOSHOP Electric Lint Remover, Best Lint Shaver for Clothes,Lint Remover for Woolen Clothes ,Lint Remover for Sweaters</v>
      </c>
      <c r="D1036" t="str" cm="1">
        <f t="array" ref="D1036">PROPER(_xlfn.TEXTJOIN(" ", TRUE, INDEX(_xlfn.FILTERXML("&lt;t&gt;&lt;s&gt;" &amp; SUBSTITUTE(C1036," ","&lt;/s&gt;&lt;s&gt;") &amp; "&lt;/s&gt;&lt;/t&gt;", "//s"), _xlfn.SEQUENCE(4))))</f>
        <v>Shoptoshop Electric Lint Remover,</v>
      </c>
      <c r="E1036" t="str">
        <f t="shared" si="65"/>
        <v>Shaver for Clothes,Lint Remover for Woolen Clothes ,Lint Remover for Sweaters</v>
      </c>
      <c r="F1036" t="s">
        <v>8483</v>
      </c>
      <c r="G1036" t="str">
        <f t="shared" si="66"/>
        <v>LintShavers</v>
      </c>
      <c r="H1036" s="7" t="str">
        <f t="array" aca="1" ref="H1036" ca="1">_xlfn.TEXTJOIN("", TRUE, IF((ROW(INDIRECT("1:" &amp; LEN(G1036)))&gt;1) * (CODE(MID(G1036, ROW(INDIRECT("1:" &amp; LEN(G1036))), 1))&gt;=65) * (CODE(MID(G1036, ROW(INDIRECT("1:" &amp; LEN(G1036))), 1))&lt;=90), " " &amp; MID(G1036, ROW(INDIRECT("1:" &amp; LEN(G1036))), 1), MID(G1036, ROW(INDIRECT("1:" &amp; LEN(G1036))), 1)))</f>
        <v>Lint Shavers</v>
      </c>
      <c r="I1036">
        <v>499</v>
      </c>
      <c r="J1036">
        <v>999</v>
      </c>
      <c r="K1036" s="1">
        <v>0.5</v>
      </c>
      <c r="L1036">
        <v>4.0999999999999996</v>
      </c>
      <c r="M1036" s="4">
        <v>4859</v>
      </c>
      <c r="N1036" t="s">
        <v>8577</v>
      </c>
      <c r="O1036" t="str">
        <f t="shared" si="67"/>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Clothes,Lint Remover For Sweaters|After Using Lint Fuzz Remover Sweater Will Look Just Like New|Smoothly Takes Off The Lint From Fabric Suitable For Sweaters, Woolens, Blanket</v>
      </c>
      <c r="P1036" t="s">
        <v>8578</v>
      </c>
      <c r="Q1036" t="s">
        <v>8579</v>
      </c>
      <c r="R1036" t="s">
        <v>8580</v>
      </c>
      <c r="S1036" t="s">
        <v>8581</v>
      </c>
      <c r="T1036" t="s">
        <v>8582</v>
      </c>
      <c r="U1036" t="s">
        <v>8583</v>
      </c>
      <c r="V1036" t="s">
        <v>8584</v>
      </c>
    </row>
    <row r="1037" spans="1:22" x14ac:dyDescent="0.25">
      <c r="A1037" t="s">
        <v>8585</v>
      </c>
      <c r="B1037" t="s">
        <v>8586</v>
      </c>
      <c r="C1037" t="str">
        <f t="shared" si="64"/>
        <v>Orpat OEH-1260 2000-Watt Fan Heater (Grey)</v>
      </c>
      <c r="D1037" t="str" cm="1">
        <f t="array" ref="D1037">PROPER(_xlfn.TEXTJOIN(" ", TRUE, INDEX(_xlfn.FILTERXML("&lt;t&gt;&lt;s&gt;" &amp; SUBSTITUTE(C1037," ","&lt;/s&gt;&lt;s&gt;") &amp; "&lt;/s&gt;&lt;/t&gt;", "//s"), _xlfn.SEQUENCE(4))))</f>
        <v>Orpat Oeh-1260 2000-Watt Fan</v>
      </c>
      <c r="E1037" t="str">
        <f t="shared" si="65"/>
        <v/>
      </c>
      <c r="F1037" t="s">
        <v>8472</v>
      </c>
      <c r="G1037" t="str">
        <f t="shared" si="66"/>
        <v>FanHeaters</v>
      </c>
      <c r="H1037" s="7" t="str">
        <f t="array" aca="1" ref="H1037" ca="1">_xlfn.TEXTJOIN("", TRUE, IF((ROW(INDIRECT("1:" &amp; LEN(G1037)))&gt;1) * (CODE(MID(G1037, ROW(INDIRECT("1:" &amp; LEN(G1037))), 1))&gt;=65) * (CODE(MID(G1037, ROW(INDIRECT("1:" &amp; LEN(G1037))), 1))&lt;=90), " " &amp; MID(G1037, ROW(INDIRECT("1:" &amp; LEN(G1037))), 1), MID(G1037, ROW(INDIRECT("1:" &amp; LEN(G1037))), 1)))</f>
        <v>Fan Heaters</v>
      </c>
      <c r="I1037" s="2">
        <v>1464</v>
      </c>
      <c r="J1037" s="2">
        <v>1650</v>
      </c>
      <c r="K1037" s="1">
        <v>0.11</v>
      </c>
      <c r="L1037">
        <v>4.0999999999999996</v>
      </c>
      <c r="M1037" s="4">
        <v>14120</v>
      </c>
      <c r="N1037" t="s">
        <v>8587</v>
      </c>
      <c r="O1037" t="str">
        <f t="shared" si="67"/>
        <v>Meant For Spot Heating; Safety Mesh Grill; 100% Pure Copper Wire Motor For Longer Life|Room Size: Upto 250 Sq Ft|Ideal For A Small/Medium Sized Room Only. Makes Some Noise Due To Fan|Non Sagging, Stitching Type And Long Life Heating Element|Safety Cut-Off, Auto-Revolving Heater, Overheat Protection, Touch Sensor|Thermal Cut-Off For Added Safety|Two Heat Settings-1000 Watts And 2000 Watts</v>
      </c>
      <c r="P1037" t="s">
        <v>8588</v>
      </c>
      <c r="Q1037" t="s">
        <v>8589</v>
      </c>
      <c r="R1037" t="s">
        <v>8590</v>
      </c>
      <c r="S1037" t="s">
        <v>8591</v>
      </c>
      <c r="T1037" t="s">
        <v>8592</v>
      </c>
      <c r="U1037" t="s">
        <v>8593</v>
      </c>
      <c r="V1037" t="s">
        <v>8594</v>
      </c>
    </row>
    <row r="1038" spans="1:22" x14ac:dyDescent="0.25">
      <c r="A1038" t="s">
        <v>8595</v>
      </c>
      <c r="B1038" t="s">
        <v>8596</v>
      </c>
      <c r="C1038" t="str">
        <f t="shared" si="64"/>
        <v>PRO365 Indo Mocktails Coffee Foamer Cappuccino Lemonade Milk Frother (6 Months Warranty)</v>
      </c>
      <c r="D1038" t="str" cm="1">
        <f t="array" ref="D1038">PROPER(_xlfn.TEXTJOIN(" ", TRUE, INDEX(_xlfn.FILTERXML("&lt;t&gt;&lt;s&gt;" &amp; SUBSTITUTE(C1038," ","&lt;/s&gt;&lt;s&gt;") &amp; "&lt;/s&gt;&lt;/t&gt;", "//s"), _xlfn.SEQUENCE(4))))</f>
        <v>Pro365 Indo Mocktails Coffee</v>
      </c>
      <c r="E1038" t="str">
        <f t="shared" si="65"/>
        <v>Lemonade Milk Frother (6 Months Warranty)</v>
      </c>
      <c r="F1038" t="s">
        <v>8597</v>
      </c>
      <c r="G1038" t="str">
        <f t="shared" si="66"/>
        <v>HandBlenders</v>
      </c>
      <c r="H1038" s="7" t="str">
        <f t="array" aca="1" ref="H1038" ca="1">_xlfn.TEXTJOIN("", TRUE, IF((ROW(INDIRECT("1:" &amp; LEN(G1038)))&gt;1) * (CODE(MID(G1038, ROW(INDIRECT("1:" &amp; LEN(G1038))), 1))&gt;=65) * (CODE(MID(G1038, ROW(INDIRECT("1:" &amp; LEN(G1038))), 1))&lt;=90), " " &amp; MID(G1038, ROW(INDIRECT("1:" &amp; LEN(G1038))), 1), MID(G1038, ROW(INDIRECT("1:" &amp; LEN(G1038))), 1)))</f>
        <v>Hand Blenders</v>
      </c>
      <c r="I1038">
        <v>249</v>
      </c>
      <c r="J1038">
        <v>499</v>
      </c>
      <c r="K1038" s="1">
        <v>0.5</v>
      </c>
      <c r="L1038">
        <v>3.3</v>
      </c>
      <c r="M1038" s="4">
        <v>8427</v>
      </c>
      <c r="N1038" t="s">
        <v>13071</v>
      </c>
      <c r="O1038" t="str">
        <f t="shared" si="67"/>
        <v>‚Úöget Creamy Froth Quickly„Äëwith A Higher Speed Motor, This Milk Frother Spins Quickly And Smoothly. It Makes Best Creamy Froth With Milk Heated . Enjoy Your Favorite Coffee With Foam Topping In Seconds.|‚Úöfor Perfect Froth„Äëthis Coffee Frother Is Powered By 2 Aa Batteries, It Brings Creamy Froth Instantly. Within 1 Minute, You Get A Glass Filled With Milk Foam For Your Coffee.|‚Úöenjoy Your Latte Anywhere„Äëmissing Your Morning Latte When Travelling? Just Take This Portable Frother On The Road. Small Yet Effective, Easily To Make Your Cafe Style Cappuccino|‚Úö100% Satisfaction] We Aim To Provide High Quality Product, And Stand Behind It With A Full Replacement Service. In Case You Have Any Issues, Just Contact Us And We Will Make It Right For You, At Any Time!</v>
      </c>
      <c r="P1038" t="s">
        <v>8598</v>
      </c>
      <c r="Q1038" t="s">
        <v>8599</v>
      </c>
      <c r="R1038" t="s">
        <v>8600</v>
      </c>
      <c r="S1038" t="s">
        <v>8601</v>
      </c>
      <c r="T1038" t="s">
        <v>8602</v>
      </c>
      <c r="U1038" t="s">
        <v>8603</v>
      </c>
      <c r="V1038" t="s">
        <v>8604</v>
      </c>
    </row>
    <row r="1039" spans="1:22" x14ac:dyDescent="0.25">
      <c r="A1039" t="s">
        <v>8605</v>
      </c>
      <c r="B1039" t="s">
        <v>8606</v>
      </c>
      <c r="C1039" t="str">
        <f t="shared" si="64"/>
        <v>Bajaj DX-6 1000W Dry Iron with Advance Soleplate and Anti-bacterial German Coating Technology, White</v>
      </c>
      <c r="D1039" t="str" cm="1">
        <f t="array" ref="D1039">PROPER(_xlfn.TEXTJOIN(" ", TRUE, INDEX(_xlfn.FILTERXML("&lt;t&gt;&lt;s&gt;" &amp; SUBSTITUTE(C1039," ","&lt;/s&gt;&lt;s&gt;") &amp; "&lt;/s&gt;&lt;/t&gt;", "//s"), _xlfn.SEQUENCE(4))))</f>
        <v>Bajaj Dx-6 1000W Dry</v>
      </c>
      <c r="E1039" t="str">
        <f t="shared" si="65"/>
        <v>Advance Soleplate and Anti-bacterial German Coating Technology, White</v>
      </c>
      <c r="F1039" t="s">
        <v>8607</v>
      </c>
      <c r="G1039" t="str">
        <f t="shared" si="66"/>
        <v>DryIrons</v>
      </c>
      <c r="H1039" s="7" t="str">
        <f t="array" aca="1" ref="H1039" ca="1">_xlfn.TEXTJOIN("", TRUE, IF((ROW(INDIRECT("1:" &amp; LEN(G1039)))&gt;1) * (CODE(MID(G1039, ROW(INDIRECT("1:" &amp; LEN(G1039))), 1))&gt;=65) * (CODE(MID(G1039, ROW(INDIRECT("1:" &amp; LEN(G1039))), 1))&lt;=90), " " &amp; MID(G1039, ROW(INDIRECT("1:" &amp; LEN(G1039))), 1), MID(G1039, ROW(INDIRECT("1:" &amp; LEN(G1039))), 1)))</f>
        <v>Dry Irons</v>
      </c>
      <c r="I1039">
        <v>625</v>
      </c>
      <c r="J1039" s="2">
        <v>1400</v>
      </c>
      <c r="K1039" s="1">
        <v>0.55000000000000004</v>
      </c>
      <c r="L1039">
        <v>4.2</v>
      </c>
      <c r="M1039" s="4">
        <v>23316</v>
      </c>
      <c r="N1039" t="s">
        <v>8608</v>
      </c>
      <c r="O1039" t="str">
        <f t="shared" si="67"/>
        <v>R.D. &amp; Company Majesty Dx 6 1000-Watt Dry Iron (White)</v>
      </c>
      <c r="P1039" t="s">
        <v>8609</v>
      </c>
      <c r="Q1039" t="s">
        <v>8610</v>
      </c>
      <c r="R1039" t="s">
        <v>8611</v>
      </c>
      <c r="S1039" t="s">
        <v>8612</v>
      </c>
      <c r="T1039" t="s">
        <v>8613</v>
      </c>
      <c r="U1039" t="s">
        <v>8614</v>
      </c>
      <c r="V1039" t="s">
        <v>8615</v>
      </c>
    </row>
    <row r="1040" spans="1:22" x14ac:dyDescent="0.25">
      <c r="A1040" t="s">
        <v>8616</v>
      </c>
      <c r="B1040" t="s">
        <v>8617</v>
      </c>
      <c r="C1040" t="str">
        <f t="shared" si="64"/>
        <v>Croma 500W Mixer Grinder with 3 Stainless Steel Leak-proof Jars, 3 speed and Pulse function, 2 years warranty (CRAK4184, White and Purple)</v>
      </c>
      <c r="D1040" t="str" cm="1">
        <f t="array" ref="D1040">PROPER(_xlfn.TEXTJOIN(" ", TRUE, INDEX(_xlfn.FILTERXML("&lt;t&gt;&lt;s&gt;" &amp; SUBSTITUTE(C1040," ","&lt;/s&gt;&lt;s&gt;") &amp; "&lt;/s&gt;&lt;/t&gt;", "//s"), _xlfn.SEQUENCE(4))))</f>
        <v>Croma 500W Mixer Grinder</v>
      </c>
      <c r="E1040" t="str">
        <f t="shared" si="65"/>
        <v>Stainless Steel Leak-proof Jars, 3 speed and Pulse function, 2 years warranty (CRAK4184, White and Purple)</v>
      </c>
      <c r="F1040" t="s">
        <v>8618</v>
      </c>
      <c r="G1040" t="str">
        <f t="shared" si="66"/>
        <v>MixerGrinders</v>
      </c>
      <c r="H1040" s="7" t="str">
        <f t="array" aca="1" ref="H1040" ca="1">_xlfn.TEXTJOIN("", TRUE, IF((ROW(INDIRECT("1:" &amp; LEN(G1040)))&gt;1) * (CODE(MID(G1040, ROW(INDIRECT("1:" &amp; LEN(G1040))), 1))&gt;=65) * (CODE(MID(G1040, ROW(INDIRECT("1:" &amp; LEN(G1040))), 1))&lt;=90), " " &amp; MID(G1040, ROW(INDIRECT("1:" &amp; LEN(G1040))), 1), MID(G1040, ROW(INDIRECT("1:" &amp; LEN(G1040))), 1)))</f>
        <v>Mixer Grinders</v>
      </c>
      <c r="I1040" s="2">
        <v>1290</v>
      </c>
      <c r="J1040" s="2">
        <v>2500</v>
      </c>
      <c r="K1040" s="1">
        <v>0.48</v>
      </c>
      <c r="L1040">
        <v>4</v>
      </c>
      <c r="M1040" s="4">
        <v>6530</v>
      </c>
      <c r="N1040" t="s">
        <v>8619</v>
      </c>
      <c r="O1040" t="str">
        <f t="shared" si="67"/>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v>
      </c>
      <c r="P1040" t="s">
        <v>8620</v>
      </c>
      <c r="Q1040" t="s">
        <v>8621</v>
      </c>
      <c r="R1040" t="s">
        <v>8622</v>
      </c>
      <c r="S1040" t="s">
        <v>8623</v>
      </c>
      <c r="T1040" t="s">
        <v>8624</v>
      </c>
      <c r="U1040" t="s">
        <v>8625</v>
      </c>
      <c r="V1040" t="s">
        <v>8626</v>
      </c>
    </row>
    <row r="1041" spans="1:22" x14ac:dyDescent="0.25">
      <c r="A1041" t="s">
        <v>8627</v>
      </c>
      <c r="B1041" t="s">
        <v>8628</v>
      </c>
      <c r="C1041" t="str">
        <f t="shared" si="64"/>
        <v>Havells Instanio 3-Litre Instant Geyser (White Blue)</v>
      </c>
      <c r="D1041" t="str" cm="1">
        <f t="array" ref="D1041">PROPER(_xlfn.TEXTJOIN(" ", TRUE, INDEX(_xlfn.FILTERXML("&lt;t&gt;&lt;s&gt;" &amp; SUBSTITUTE(C1041," ","&lt;/s&gt;&lt;s&gt;") &amp; "&lt;/s&gt;&lt;/t&gt;", "//s"), _xlfn.SEQUENCE(4))))</f>
        <v>Havells Instanio 3-Litre Instant</v>
      </c>
      <c r="E1041" t="str">
        <f t="shared" si="65"/>
        <v>Blue)</v>
      </c>
      <c r="F1041" t="s">
        <v>8629</v>
      </c>
      <c r="G1041" t="str">
        <f t="shared" si="66"/>
        <v>InstantWaterHeaters</v>
      </c>
      <c r="H1041" s="7" t="str">
        <f t="array" aca="1" ref="H1041" ca="1">_xlfn.TEXTJOIN("", TRUE, IF((ROW(INDIRECT("1:" &amp; LEN(G1041)))&gt;1) * (CODE(MID(G1041, ROW(INDIRECT("1:" &amp; LEN(G1041))), 1))&gt;=65) * (CODE(MID(G1041, ROW(INDIRECT("1:" &amp; LEN(G1041))), 1))&lt;=90), " " &amp; MID(G1041, ROW(INDIRECT("1:" &amp; LEN(G1041))), 1), MID(G1041, ROW(INDIRECT("1:" &amp; LEN(G1041))), 1)))</f>
        <v>Instant Water Heaters</v>
      </c>
      <c r="I1041" s="2">
        <v>3600</v>
      </c>
      <c r="J1041" s="2">
        <v>6190</v>
      </c>
      <c r="K1041" s="1">
        <v>0.42</v>
      </c>
      <c r="L1041">
        <v>4.3</v>
      </c>
      <c r="M1041" s="4">
        <v>11924</v>
      </c>
      <c r="N1041" t="s">
        <v>8630</v>
      </c>
      <c r="O1041" t="str">
        <f t="shared" si="67"/>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v>
      </c>
      <c r="P1041" t="s">
        <v>8631</v>
      </c>
      <c r="Q1041" t="s">
        <v>8632</v>
      </c>
      <c r="R1041" t="s">
        <v>8633</v>
      </c>
      <c r="S1041" t="s">
        <v>8634</v>
      </c>
      <c r="T1041" t="s">
        <v>8635</v>
      </c>
      <c r="U1041" t="s">
        <v>8636</v>
      </c>
      <c r="V1041" t="s">
        <v>8637</v>
      </c>
    </row>
    <row r="1042" spans="1:22" x14ac:dyDescent="0.25">
      <c r="A1042" t="s">
        <v>8638</v>
      </c>
      <c r="B1042" t="s">
        <v>8639</v>
      </c>
      <c r="C1042" t="str">
        <f t="shared" si="64"/>
        <v>Morphy Richards OFR Room Heater, 09 Fin 2000 Watts Oil Filled Room Heater , ISI Approved (OFR 9 Grey)</v>
      </c>
      <c r="D1042" t="str" cm="1">
        <f t="array" ref="D1042">PROPER(_xlfn.TEXTJOIN(" ", TRUE, INDEX(_xlfn.FILTERXML("&lt;t&gt;&lt;s&gt;" &amp; SUBSTITUTE(C1042," ","&lt;/s&gt;&lt;s&gt;") &amp; "&lt;/s&gt;&lt;/t&gt;", "//s"), _xlfn.SEQUENCE(4))))</f>
        <v>Morphy Richards Ofr Room</v>
      </c>
      <c r="E1042" t="str">
        <f t="shared" si="65"/>
        <v>Fin 2000 Watts Oil Filled Room Heater , ISI Approved (OFR 9 Grey)</v>
      </c>
      <c r="F1042" t="s">
        <v>8640</v>
      </c>
      <c r="G1042" t="str">
        <f t="shared" si="66"/>
        <v>RoomHeaters</v>
      </c>
      <c r="H1042" s="7" t="str">
        <f t="array" aca="1" ref="H1042" ca="1">_xlfn.TEXTJOIN("", TRUE, IF((ROW(INDIRECT("1:" &amp; LEN(G1042)))&gt;1) * (CODE(MID(G1042, ROW(INDIRECT("1:" &amp; LEN(G1042))), 1))&gt;=65) * (CODE(MID(G1042, ROW(INDIRECT("1:" &amp; LEN(G1042))), 1))&lt;=90), " " &amp; MID(G1042, ROW(INDIRECT("1:" &amp; LEN(G1042))), 1), MID(G1042, ROW(INDIRECT("1:" &amp; LEN(G1042))), 1)))</f>
        <v>Room Heaters</v>
      </c>
      <c r="I1042" s="2">
        <v>6549</v>
      </c>
      <c r="J1042" s="2">
        <v>13999</v>
      </c>
      <c r="K1042" s="1">
        <v>0.53</v>
      </c>
      <c r="L1042">
        <v>4</v>
      </c>
      <c r="M1042" s="4">
        <v>2961</v>
      </c>
      <c r="N1042" t="s">
        <v>8641</v>
      </c>
      <c r="O1042" t="str">
        <f t="shared" si="67"/>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v>
      </c>
      <c r="P1042" t="s">
        <v>8642</v>
      </c>
      <c r="Q1042" t="s">
        <v>8643</v>
      </c>
      <c r="R1042" t="s">
        <v>8644</v>
      </c>
      <c r="S1042" t="s">
        <v>8645</v>
      </c>
      <c r="T1042" t="s">
        <v>8646</v>
      </c>
      <c r="U1042" t="s">
        <v>8647</v>
      </c>
      <c r="V1042" t="s">
        <v>8648</v>
      </c>
    </row>
    <row r="1043" spans="1:22" x14ac:dyDescent="0.25">
      <c r="A1043" t="s">
        <v>8649</v>
      </c>
      <c r="B1043" t="s">
        <v>8650</v>
      </c>
      <c r="C1043" t="str">
        <f t="shared" si="64"/>
        <v>Havells Aqua Plus 1.2 litre Double Wall Kettle 304 Stainless Steel Inner Body Cool touch outer body Wider mouth 2 Year warranty (Black, 1500 Watt)</v>
      </c>
      <c r="D1043" t="str" cm="1">
        <f t="array" ref="D1043">PROPER(_xlfn.TEXTJOIN(" ", TRUE, INDEX(_xlfn.FILTERXML("&lt;t&gt;&lt;s&gt;" &amp; SUBSTITUTE(C1043," ","&lt;/s&gt;&lt;s&gt;") &amp; "&lt;/s&gt;&lt;/t&gt;", "//s"), _xlfn.SEQUENCE(4))))</f>
        <v>Havells Aqua Plus 1.2</v>
      </c>
      <c r="E1043" t="str">
        <f t="shared" si="65"/>
        <v>Wall Kettle 304 Stainless Steel Inner Body Cool touch outer body Wider mouth 2 Year warranty (Black, 1500 Watt)</v>
      </c>
      <c r="F1043" t="s">
        <v>8450</v>
      </c>
      <c r="G1043" t="str">
        <f t="shared" si="66"/>
        <v>ElectricKettles</v>
      </c>
      <c r="H1043" s="7" t="str">
        <f t="array" aca="1" ref="H1043" ca="1">_xlfn.TEXTJOIN("", TRUE, IF((ROW(INDIRECT("1:" &amp; LEN(G1043)))&gt;1) * (CODE(MID(G1043, ROW(INDIRECT("1:" &amp; LEN(G1043))), 1))&gt;=65) * (CODE(MID(G1043, ROW(INDIRECT("1:" &amp; LEN(G1043))), 1))&lt;=90), " " &amp; MID(G1043, ROW(INDIRECT("1:" &amp; LEN(G1043))), 1), MID(G1043, ROW(INDIRECT("1:" &amp; LEN(G1043))), 1)))</f>
        <v>Electric Kettles</v>
      </c>
      <c r="I1043" s="2">
        <v>1625</v>
      </c>
      <c r="J1043" s="2">
        <v>2995</v>
      </c>
      <c r="K1043" s="1">
        <v>0.46</v>
      </c>
      <c r="L1043">
        <v>4.5</v>
      </c>
      <c r="M1043" s="4">
        <v>23484</v>
      </c>
      <c r="N1043" t="s">
        <v>8651</v>
      </c>
      <c r="O1043" t="str">
        <f t="shared" si="67"/>
        <v>Auto Shut Off Function|Integrated Stainless Steel Function. 360¬∞ Cordless Kettle|304 Stainless Steel Interior With No Plastic|Energy Saving, Cool Touch Outer Body With No Scalding Hazard|Wide Mouth For Ease Filling, Pouring And Cleanin</v>
      </c>
      <c r="P1043" t="s">
        <v>8652</v>
      </c>
      <c r="Q1043" t="s">
        <v>8653</v>
      </c>
      <c r="R1043" t="s">
        <v>8654</v>
      </c>
      <c r="S1043" t="s">
        <v>8655</v>
      </c>
      <c r="T1043" t="s">
        <v>8656</v>
      </c>
      <c r="U1043" t="s">
        <v>8657</v>
      </c>
      <c r="V1043" t="s">
        <v>8658</v>
      </c>
    </row>
    <row r="1044" spans="1:22" x14ac:dyDescent="0.25">
      <c r="A1044" t="s">
        <v>8659</v>
      </c>
      <c r="B1044" t="s">
        <v>8660</v>
      </c>
      <c r="C1044" t="str">
        <f t="shared" si="64"/>
        <v>Bajaj Splendora 3 Litre 3KW IWH Instant Water Heater (Geyser), White</v>
      </c>
      <c r="D1044" t="str" cm="1">
        <f t="array" ref="D1044">PROPER(_xlfn.TEXTJOIN(" ", TRUE, INDEX(_xlfn.FILTERXML("&lt;t&gt;&lt;s&gt;" &amp; SUBSTITUTE(C1044," ","&lt;/s&gt;&lt;s&gt;") &amp; "&lt;/s&gt;&lt;/t&gt;", "//s"), _xlfn.SEQUENCE(4))))</f>
        <v>Bajaj Splendora 3 Litre</v>
      </c>
      <c r="E1044" t="str">
        <f t="shared" si="65"/>
        <v>Instant Water Heater (Geyser), White</v>
      </c>
      <c r="F1044" t="s">
        <v>8629</v>
      </c>
      <c r="G1044" t="str">
        <f t="shared" si="66"/>
        <v>InstantWaterHeaters</v>
      </c>
      <c r="H1044" s="7" t="str">
        <f t="array" aca="1" ref="H1044" ca="1">_xlfn.TEXTJOIN("", TRUE, IF((ROW(INDIRECT("1:" &amp; LEN(G1044)))&gt;1) * (CODE(MID(G1044, ROW(INDIRECT("1:" &amp; LEN(G1044))), 1))&gt;=65) * (CODE(MID(G1044, ROW(INDIRECT("1:" &amp; LEN(G1044))), 1))&lt;=90), " " &amp; MID(G1044, ROW(INDIRECT("1:" &amp; LEN(G1044))), 1), MID(G1044, ROW(INDIRECT("1:" &amp; LEN(G1044))), 1)))</f>
        <v>Instant Water Heaters</v>
      </c>
      <c r="I1044" s="2">
        <v>2599</v>
      </c>
      <c r="J1044" s="2">
        <v>5890</v>
      </c>
      <c r="K1044" s="1">
        <v>0.56000000000000005</v>
      </c>
      <c r="L1044">
        <v>4.0999999999999996</v>
      </c>
      <c r="M1044" s="4">
        <v>21783</v>
      </c>
      <c r="N1044" t="s">
        <v>8661</v>
      </c>
      <c r="O1044" t="str">
        <f t="shared" si="67"/>
        <v>Abs Outer Body With Ss Tank|Copper Heating Element With Efficient Longer Life|Suitable For 6 Bar Pressure|Unique Weldfree Joint In Outer Metal Body|It Come With Fire Retardent Cable And Neon Indicator For Heating</v>
      </c>
      <c r="P1044" t="s">
        <v>8662</v>
      </c>
      <c r="Q1044" t="s">
        <v>8663</v>
      </c>
      <c r="R1044" t="s">
        <v>8664</v>
      </c>
      <c r="S1044" t="s">
        <v>8665</v>
      </c>
      <c r="T1044" t="s">
        <v>12955</v>
      </c>
      <c r="U1044" t="s">
        <v>8666</v>
      </c>
      <c r="V1044" t="s">
        <v>8667</v>
      </c>
    </row>
    <row r="1045" spans="1:22" x14ac:dyDescent="0.25">
      <c r="A1045" t="s">
        <v>8668</v>
      </c>
      <c r="B1045" t="s">
        <v>8669</v>
      </c>
      <c r="C1045" t="str">
        <f t="shared" si="64"/>
        <v>KENT 16052 Elegant Electric Glass Kettle 1.8L 2000 W | Blue LED Illumination | Borosilicate Glass Body | Boil Drying Protection | Used as Boiler | Milk | Tea | Water and Soup | 1 Year Warranty</v>
      </c>
      <c r="D1045" t="str" cm="1">
        <f t="array" ref="D1045">PROPER(_xlfn.TEXTJOIN(" ", TRUE, INDEX(_xlfn.FILTERXML("&lt;t&gt;&lt;s&gt;" &amp; SUBSTITUTE(C1045," ","&lt;/s&gt;&lt;s&gt;") &amp; "&lt;/s&gt;&lt;/t&gt;", "//s"), _xlfn.SEQUENCE(4))))</f>
        <v>Kent 16052 Elegant Electric</v>
      </c>
      <c r="E1045" t="str">
        <f t="shared" si="65"/>
        <v>1.8L 2000 W | Blue LED Illumination | Borosilicate Glass Body | Boil Drying Protection | Used as Boiler | Milk | Tea | Water and Soup | 1 Year Warranty</v>
      </c>
      <c r="F1045" t="s">
        <v>8670</v>
      </c>
      <c r="G1045" t="str">
        <f t="shared" si="66"/>
        <v>Kettle&amp;ToasterSets</v>
      </c>
      <c r="H1045" s="7" t="str">
        <f t="array" aca="1" ref="H1045" ca="1">_xlfn.TEXTJOIN("", TRUE, IF((ROW(INDIRECT("1:" &amp; LEN(G1045)))&gt;1) * (CODE(MID(G1045, ROW(INDIRECT("1:" &amp; LEN(G1045))), 1))&gt;=65) * (CODE(MID(G1045, ROW(INDIRECT("1:" &amp; LEN(G1045))), 1))&lt;=90), " " &amp; MID(G1045, ROW(INDIRECT("1:" &amp; LEN(G1045))), 1), MID(G1045, ROW(INDIRECT("1:" &amp; LEN(G1045))), 1)))</f>
        <v>Kettle&amp; Toaster Sets</v>
      </c>
      <c r="I1045" s="2">
        <v>1199</v>
      </c>
      <c r="J1045" s="2">
        <v>2000</v>
      </c>
      <c r="K1045" s="1">
        <v>0.4</v>
      </c>
      <c r="L1045">
        <v>4</v>
      </c>
      <c r="M1045" s="4">
        <v>14030</v>
      </c>
      <c r="N1045" t="s">
        <v>8671</v>
      </c>
      <c r="O1045" t="str">
        <f t="shared" si="67"/>
        <v>Power - 2000 W|Capacity - 1.8 L|Durable And Long-Lasting</v>
      </c>
      <c r="P1045" t="s">
        <v>8672</v>
      </c>
      <c r="Q1045" t="s">
        <v>8673</v>
      </c>
      <c r="R1045" t="s">
        <v>8674</v>
      </c>
      <c r="S1045" t="s">
        <v>8675</v>
      </c>
      <c r="T1045" t="s">
        <v>8676</v>
      </c>
      <c r="U1045" t="s">
        <v>8677</v>
      </c>
      <c r="V1045" t="s">
        <v>8678</v>
      </c>
    </row>
    <row r="1046" spans="1:22" x14ac:dyDescent="0.25">
      <c r="A1046" t="s">
        <v>8679</v>
      </c>
      <c r="B1046" t="s">
        <v>8680</v>
      </c>
      <c r="C1046" t="str">
        <f t="shared" si="64"/>
        <v>Bajaj New Shakti Neo 15L Vertical Storage Water Heater (Geyser 15 litres) 4 Star BEE Rated Heater For Water Heating with Titanium Armour, Swirl Flow Technology, Glasslined Tank (White), 1 Yr Warranty</v>
      </c>
      <c r="D1046" t="str" cm="1">
        <f t="array" ref="D1046">PROPER(_xlfn.TEXTJOIN(" ", TRUE, INDEX(_xlfn.FILTERXML("&lt;t&gt;&lt;s&gt;" &amp; SUBSTITUTE(C1046," ","&lt;/s&gt;&lt;s&gt;") &amp; "&lt;/s&gt;&lt;/t&gt;", "//s"), _xlfn.SEQUENCE(4))))</f>
        <v>Bajaj New Shakti Neo</v>
      </c>
      <c r="E1046" t="str">
        <f t="shared" si="65"/>
        <v>Storage Water Heater (Geyser 15 litres) 4 Star BEE Rated Heater For Water Heating with Titanium Armour, Swirl Flow Technology, Glasslined Tank (White), 1 Yr Warranty</v>
      </c>
      <c r="F1046" t="s">
        <v>8681</v>
      </c>
      <c r="G1046" t="str">
        <f t="shared" si="66"/>
        <v>StorageWaterHeaters</v>
      </c>
      <c r="H1046" s="7" t="str">
        <f t="array" aca="1" ref="H1046" ca="1">_xlfn.TEXTJOIN("", TRUE, IF((ROW(INDIRECT("1:" &amp; LEN(G1046)))&gt;1) * (CODE(MID(G1046, ROW(INDIRECT("1:" &amp; LEN(G1046))), 1))&gt;=65) * (CODE(MID(G1046, ROW(INDIRECT("1:" &amp; LEN(G1046))), 1))&lt;=90), " " &amp; MID(G1046, ROW(INDIRECT("1:" &amp; LEN(G1046))), 1), MID(G1046, ROW(INDIRECT("1:" &amp; LEN(G1046))), 1)))</f>
        <v>Storage Water Heaters</v>
      </c>
      <c r="I1046" s="2">
        <v>5499</v>
      </c>
      <c r="J1046" s="2">
        <v>13150</v>
      </c>
      <c r="K1046" s="1">
        <v>0.57999999999999996</v>
      </c>
      <c r="L1046">
        <v>4.2</v>
      </c>
      <c r="M1046" s="4">
        <v>6398</v>
      </c>
      <c r="N1046" t="s">
        <v>8682</v>
      </c>
      <c r="O1046" t="str">
        <f t="shared" si="67"/>
        <v>Copper Element With Efficient Longer Life|Suitable For 8 Bar Pressure|Unique Weldfree Joint In Outer Metal Body|It Comes With Titanium Glass Lined Enamel Coated Mild Steel Tank|Installation Is Not Provided Free By The Brand</v>
      </c>
      <c r="P1046" t="s">
        <v>8683</v>
      </c>
      <c r="Q1046" t="s">
        <v>8684</v>
      </c>
      <c r="R1046" t="s">
        <v>8685</v>
      </c>
      <c r="S1046" t="s">
        <v>8686</v>
      </c>
      <c r="T1046" t="s">
        <v>8687</v>
      </c>
      <c r="U1046" t="s">
        <v>8688</v>
      </c>
      <c r="V1046" t="s">
        <v>8689</v>
      </c>
    </row>
    <row r="1047" spans="1:22" x14ac:dyDescent="0.25">
      <c r="A1047" t="s">
        <v>8690</v>
      </c>
      <c r="B1047" t="s">
        <v>8691</v>
      </c>
      <c r="C1047" t="str">
        <f t="shared" si="64"/>
        <v>Lifelong LLMG23 Power Pro 500-Watt Mixer Grinder with 3 Jars (Liquidizing, Wet Grinding and Chutney Jar), Stainless Steel blades, 1 Year Warranty (Black)</v>
      </c>
      <c r="D1047" t="str" cm="1">
        <f t="array" ref="D1047">PROPER(_xlfn.TEXTJOIN(" ", TRUE, INDEX(_xlfn.FILTERXML("&lt;t&gt;&lt;s&gt;" &amp; SUBSTITUTE(C1047," ","&lt;/s&gt;&lt;s&gt;") &amp; "&lt;/s&gt;&lt;/t&gt;", "//s"), _xlfn.SEQUENCE(4))))</f>
        <v>Lifelong Llmg23 Power Pro</v>
      </c>
      <c r="E1047" t="str">
        <f t="shared" si="65"/>
        <v>Grinder with 3 Jars (Liquidizing, Wet Grinding and Chutney Jar), Stainless Steel blades, 1 Year Warranty (Black)</v>
      </c>
      <c r="F1047" t="s">
        <v>8618</v>
      </c>
      <c r="G1047" t="str">
        <f t="shared" si="66"/>
        <v>MixerGrinders</v>
      </c>
      <c r="H1047" s="7" t="str">
        <f t="array" aca="1" ref="H1047" ca="1">_xlfn.TEXTJOIN("", TRUE, IF((ROW(INDIRECT("1:" &amp; LEN(G1047)))&gt;1) * (CODE(MID(G1047, ROW(INDIRECT("1:" &amp; LEN(G1047))), 1))&gt;=65) * (CODE(MID(G1047, ROW(INDIRECT("1:" &amp; LEN(G1047))), 1))&lt;=90), " " &amp; MID(G1047, ROW(INDIRECT("1:" &amp; LEN(G1047))), 1), MID(G1047, ROW(INDIRECT("1:" &amp; LEN(G1047))), 1)))</f>
        <v>Mixer Grinders</v>
      </c>
      <c r="I1047" s="2">
        <v>1299</v>
      </c>
      <c r="J1047" s="2">
        <v>3500</v>
      </c>
      <c r="K1047" s="1">
        <v>0.63</v>
      </c>
      <c r="L1047">
        <v>3.8</v>
      </c>
      <c r="M1047" s="4">
        <v>44050</v>
      </c>
      <c r="N1047" t="s">
        <v>8692</v>
      </c>
      <c r="O1047" t="str">
        <f t="shared" si="67"/>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v>
      </c>
      <c r="P1047" t="s">
        <v>8693</v>
      </c>
      <c r="Q1047" t="s">
        <v>8694</v>
      </c>
      <c r="R1047" t="s">
        <v>8695</v>
      </c>
      <c r="S1047" t="s">
        <v>8696</v>
      </c>
      <c r="T1047" t="s">
        <v>8697</v>
      </c>
      <c r="U1047" t="s">
        <v>8698</v>
      </c>
      <c r="V1047" t="s">
        <v>8699</v>
      </c>
    </row>
    <row r="1048" spans="1:22" x14ac:dyDescent="0.25">
      <c r="A1048" t="s">
        <v>8700</v>
      </c>
      <c r="B1048" t="s">
        <v>8701</v>
      </c>
      <c r="C1048" t="str">
        <f t="shared" si="64"/>
        <v>Bajaj Majesty DX-11 1000W Dry Iron with Advance Soleplate and Anti-bacterial German Coating Technology, White and Blue</v>
      </c>
      <c r="D1048" t="str" cm="1">
        <f t="array" ref="D1048">PROPER(_xlfn.TEXTJOIN(" ", TRUE, INDEX(_xlfn.FILTERXML("&lt;t&gt;&lt;s&gt;" &amp; SUBSTITUTE(C1048," ","&lt;/s&gt;&lt;s&gt;") &amp; "&lt;/s&gt;&lt;/t&gt;", "//s"), _xlfn.SEQUENCE(4))))</f>
        <v>Bajaj Majesty Dx-11 1000W</v>
      </c>
      <c r="E1048" t="str">
        <f t="shared" si="65"/>
        <v>with Advance Soleplate and Anti-bacterial German Coating Technology, White and Blue</v>
      </c>
      <c r="F1048" t="s">
        <v>8607</v>
      </c>
      <c r="G1048" t="str">
        <f t="shared" si="66"/>
        <v>DryIrons</v>
      </c>
      <c r="H1048" s="7" t="str">
        <f t="array" aca="1" ref="H1048" ca="1">_xlfn.TEXTJOIN("", TRUE, IF((ROW(INDIRECT("1:" &amp; LEN(G1048)))&gt;1) * (CODE(MID(G1048, ROW(INDIRECT("1:" &amp; LEN(G1048))), 1))&gt;=65) * (CODE(MID(G1048, ROW(INDIRECT("1:" &amp; LEN(G1048))), 1))&lt;=90), " " &amp; MID(G1048, ROW(INDIRECT("1:" &amp; LEN(G1048))), 1), MID(G1048, ROW(INDIRECT("1:" &amp; LEN(G1048))), 1)))</f>
        <v>Dry Irons</v>
      </c>
      <c r="I1048">
        <v>599</v>
      </c>
      <c r="J1048">
        <v>785</v>
      </c>
      <c r="K1048" s="1">
        <v>0.24</v>
      </c>
      <c r="L1048">
        <v>4.2</v>
      </c>
      <c r="M1048" s="4">
        <v>24247</v>
      </c>
      <c r="N1048" t="s">
        <v>8702</v>
      </c>
      <c r="O1048" t="str">
        <f t="shared" si="67"/>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v>
      </c>
      <c r="P1048" t="s">
        <v>8703</v>
      </c>
      <c r="Q1048" t="s">
        <v>8704</v>
      </c>
      <c r="R1048" t="s">
        <v>8705</v>
      </c>
      <c r="S1048" t="s">
        <v>8706</v>
      </c>
      <c r="T1048" t="s">
        <v>8707</v>
      </c>
      <c r="U1048" t="s">
        <v>8708</v>
      </c>
      <c r="V1048" t="s">
        <v>8709</v>
      </c>
    </row>
    <row r="1049" spans="1:22" x14ac:dyDescent="0.25">
      <c r="A1049" t="s">
        <v>8710</v>
      </c>
      <c r="B1049" t="s">
        <v>8711</v>
      </c>
      <c r="C1049" t="str">
        <f t="shared" si="64"/>
        <v>Bajaj Rex 500W Mixer Grinder with Nutri-Pro Feature, 3 Jars, White</v>
      </c>
      <c r="D1049" t="str" cm="1">
        <f t="array" ref="D1049">PROPER(_xlfn.TEXTJOIN(" ", TRUE, INDEX(_xlfn.FILTERXML("&lt;t&gt;&lt;s&gt;" &amp; SUBSTITUTE(C1049," ","&lt;/s&gt;&lt;s&gt;") &amp; "&lt;/s&gt;&lt;/t&gt;", "//s"), _xlfn.SEQUENCE(4))))</f>
        <v>Bajaj Rex 500W Mixer</v>
      </c>
      <c r="E1049" t="str">
        <f t="shared" si="65"/>
        <v>Nutri-Pro Feature, 3 Jars, White</v>
      </c>
      <c r="F1049" t="s">
        <v>8618</v>
      </c>
      <c r="G1049" t="str">
        <f t="shared" si="66"/>
        <v>MixerGrinders</v>
      </c>
      <c r="H1049" s="7" t="str">
        <f t="array" aca="1" ref="H1049" ca="1">_xlfn.TEXTJOIN("", TRUE, IF((ROW(INDIRECT("1:" &amp; LEN(G1049)))&gt;1) * (CODE(MID(G1049, ROW(INDIRECT("1:" &amp; LEN(G1049))), 1))&gt;=65) * (CODE(MID(G1049, ROW(INDIRECT("1:" &amp; LEN(G1049))), 1))&lt;=90), " " &amp; MID(G1049, ROW(INDIRECT("1:" &amp; LEN(G1049))), 1), MID(G1049, ROW(INDIRECT("1:" &amp; LEN(G1049))), 1)))</f>
        <v>Mixer Grinders</v>
      </c>
      <c r="I1049" s="2">
        <v>1999</v>
      </c>
      <c r="J1049" s="2">
        <v>3210</v>
      </c>
      <c r="K1049" s="1">
        <v>0.38</v>
      </c>
      <c r="L1049">
        <v>4.2</v>
      </c>
      <c r="M1049" s="4">
        <v>41349</v>
      </c>
      <c r="N1049" t="s">
        <v>8712</v>
      </c>
      <c r="O1049" t="str">
        <f t="shared" si="67"/>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Wet/Dry Grinding And Chutney Making|Easy Grip Jar Handles|Multi-Functional Blade System. Elegant Body Design</v>
      </c>
      <c r="P1049" t="s">
        <v>8713</v>
      </c>
      <c r="Q1049" t="s">
        <v>8714</v>
      </c>
      <c r="R1049" t="s">
        <v>8715</v>
      </c>
      <c r="S1049" t="s">
        <v>8716</v>
      </c>
      <c r="T1049" t="s">
        <v>8717</v>
      </c>
      <c r="U1049" t="s">
        <v>8718</v>
      </c>
      <c r="V1049" t="s">
        <v>8719</v>
      </c>
    </row>
    <row r="1050" spans="1:22" x14ac:dyDescent="0.25">
      <c r="A1050" t="s">
        <v>8720</v>
      </c>
      <c r="B1050" t="s">
        <v>8721</v>
      </c>
      <c r="C1050" t="str">
        <f t="shared" si="64"/>
        <v>Lifelong LLEK15 Electric Kettle 1.5L with Stainless Steel Body, Easy and Fast Boiling of Water for Instant Noodles, Soup, Tea etc. (1 Year Warranty, Silver)</v>
      </c>
      <c r="D1050" t="str" cm="1">
        <f t="array" ref="D1050">PROPER(_xlfn.TEXTJOIN(" ", TRUE, INDEX(_xlfn.FILTERXML("&lt;t&gt;&lt;s&gt;" &amp; SUBSTITUTE(C1050," ","&lt;/s&gt;&lt;s&gt;") &amp; "&lt;/s&gt;&lt;/t&gt;", "//s"), _xlfn.SEQUENCE(4))))</f>
        <v>Lifelong Llek15 Electric Kettle</v>
      </c>
      <c r="E1050" t="str">
        <f t="shared" si="65"/>
        <v>Stainless Steel Body, Easy and Fast Boiling of Water for Instant Noodles, Soup, Tea etc. (1 Year Warranty, Silver)</v>
      </c>
      <c r="F1050" t="s">
        <v>8670</v>
      </c>
      <c r="G1050" t="str">
        <f t="shared" si="66"/>
        <v>Kettle&amp;ToasterSets</v>
      </c>
      <c r="H1050" s="7" t="str">
        <f t="array" aca="1" ref="H1050" ca="1">_xlfn.TEXTJOIN("", TRUE, IF((ROW(INDIRECT("1:" &amp; LEN(G1050)))&gt;1) * (CODE(MID(G1050, ROW(INDIRECT("1:" &amp; LEN(G1050))), 1))&gt;=65) * (CODE(MID(G1050, ROW(INDIRECT("1:" &amp; LEN(G1050))), 1))&lt;=90), " " &amp; MID(G1050, ROW(INDIRECT("1:" &amp; LEN(G1050))), 1), MID(G1050, ROW(INDIRECT("1:" &amp; LEN(G1050))), 1)))</f>
        <v>Kettle&amp; Toaster Sets</v>
      </c>
      <c r="I1050">
        <v>549</v>
      </c>
      <c r="J1050" s="2">
        <v>1000</v>
      </c>
      <c r="K1050" s="1">
        <v>0.45</v>
      </c>
      <c r="L1050">
        <v>3.6</v>
      </c>
      <c r="M1050" s="4">
        <v>1074</v>
      </c>
      <c r="N1050" t="s">
        <v>8722</v>
      </c>
      <c r="O1050" t="str">
        <f t="shared" si="67"/>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v>
      </c>
      <c r="P1050" t="s">
        <v>8723</v>
      </c>
      <c r="Q1050" t="s">
        <v>8724</v>
      </c>
      <c r="R1050" t="s">
        <v>8725</v>
      </c>
      <c r="S1050" t="s">
        <v>8726</v>
      </c>
      <c r="T1050" t="s">
        <v>8727</v>
      </c>
      <c r="U1050" t="s">
        <v>8728</v>
      </c>
      <c r="V1050" t="s">
        <v>8729</v>
      </c>
    </row>
    <row r="1051" spans="1:22" x14ac:dyDescent="0.25">
      <c r="A1051" t="s">
        <v>8730</v>
      </c>
      <c r="B1051" t="s">
        <v>8731</v>
      </c>
      <c r="C1051" t="str">
        <f t="shared" si="64"/>
        <v>Lifelong LLQH922 Regalia 800 W (ISI Certified) Quartz Room Heater with 2 Power settings, Overheating Protection, 2 Rod Heater (1 Year Warranty, White)</v>
      </c>
      <c r="D1051" t="str" cm="1">
        <f t="array" ref="D1051">PROPER(_xlfn.TEXTJOIN(" ", TRUE, INDEX(_xlfn.FILTERXML("&lt;t&gt;&lt;s&gt;" &amp; SUBSTITUTE(C1051," ","&lt;/s&gt;&lt;s&gt;") &amp; "&lt;/s&gt;&lt;/t&gt;", "//s"), _xlfn.SEQUENCE(4))))</f>
        <v>Lifelong Llqh922 Regalia 800</v>
      </c>
      <c r="E1051" t="str">
        <f t="shared" si="65"/>
        <v>Certified) Quartz Room Heater with 2 Power settings, Overheating Protection, 2 Rod Heater (1 Year Warranty, White)</v>
      </c>
      <c r="F1051" t="s">
        <v>8461</v>
      </c>
      <c r="G1051" t="str">
        <f t="shared" si="66"/>
        <v>ElectricHeaters</v>
      </c>
      <c r="H1051" s="7" t="str">
        <f t="array" aca="1" ref="H1051" ca="1">_xlfn.TEXTJOIN("", TRUE, IF((ROW(INDIRECT("1:" &amp; LEN(G1051)))&gt;1) * (CODE(MID(G1051, ROW(INDIRECT("1:" &amp; LEN(G1051))), 1))&gt;=65) * (CODE(MID(G1051, ROW(INDIRECT("1:" &amp; LEN(G1051))), 1))&lt;=90), " " &amp; MID(G1051, ROW(INDIRECT("1:" &amp; LEN(G1051))), 1), MID(G1051, ROW(INDIRECT("1:" &amp; LEN(G1051))), 1)))</f>
        <v>Electric Heaters</v>
      </c>
      <c r="I1051">
        <v>999</v>
      </c>
      <c r="J1051" s="2">
        <v>2000</v>
      </c>
      <c r="K1051" s="1">
        <v>0.5</v>
      </c>
      <c r="L1051">
        <v>3.8</v>
      </c>
      <c r="M1051" s="4">
        <v>1163</v>
      </c>
      <c r="N1051" t="s">
        <v>8732</v>
      </c>
      <c r="O1051" t="str">
        <f t="shared" si="67"/>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v>
      </c>
      <c r="P1051" t="s">
        <v>8733</v>
      </c>
      <c r="Q1051" t="s">
        <v>8734</v>
      </c>
      <c r="R1051" t="s">
        <v>8735</v>
      </c>
      <c r="S1051" t="s">
        <v>8736</v>
      </c>
      <c r="T1051" t="s">
        <v>8737</v>
      </c>
      <c r="U1051" t="s">
        <v>8738</v>
      </c>
      <c r="V1051" t="s">
        <v>8739</v>
      </c>
    </row>
    <row r="1052" spans="1:22" x14ac:dyDescent="0.25">
      <c r="A1052" t="s">
        <v>8740</v>
      </c>
      <c r="B1052" t="s">
        <v>8741</v>
      </c>
      <c r="C1052" t="str">
        <f t="shared" si="64"/>
        <v>R B Nova Lint Fabric Shaver for Cloths, Lint Remover for Woolen Sweaters, Blankets, Jackets Burr Remover Pill Remover from Carpets, Pack of 1</v>
      </c>
      <c r="D1052" t="str" cm="1">
        <f t="array" ref="D1052">PROPER(_xlfn.TEXTJOIN(" ", TRUE, INDEX(_xlfn.FILTERXML("&lt;t&gt;&lt;s&gt;" &amp; SUBSTITUTE(C1052," ","&lt;/s&gt;&lt;s&gt;") &amp; "&lt;/s&gt;&lt;/t&gt;", "//s"), _xlfn.SEQUENCE(4))))</f>
        <v>R B Nova Lint</v>
      </c>
      <c r="E1052" t="str">
        <f t="shared" si="65"/>
        <v>for Cloths, Lint Remover for Woolen Sweaters, Blankets, Jackets Burr Remover Pill Remover from Carpets, Pack of 1</v>
      </c>
      <c r="F1052" t="s">
        <v>8483</v>
      </c>
      <c r="G1052" t="str">
        <f t="shared" si="66"/>
        <v>LintShavers</v>
      </c>
      <c r="H1052" s="7" t="str">
        <f t="array" aca="1" ref="H1052" ca="1">_xlfn.TEXTJOIN("", TRUE, IF((ROW(INDIRECT("1:" &amp; LEN(G1052)))&gt;1) * (CODE(MID(G1052, ROW(INDIRECT("1:" &amp; LEN(G1052))), 1))&gt;=65) * (CODE(MID(G1052, ROW(INDIRECT("1:" &amp; LEN(G1052))), 1))&lt;=90), " " &amp; MID(G1052, ROW(INDIRECT("1:" &amp; LEN(G1052))), 1), MID(G1052, ROW(INDIRECT("1:" &amp; LEN(G1052))), 1)))</f>
        <v>Lint Shavers</v>
      </c>
      <c r="I1052">
        <v>398</v>
      </c>
      <c r="J1052" s="2">
        <v>1999</v>
      </c>
      <c r="K1052" s="1">
        <v>0.8</v>
      </c>
      <c r="L1052">
        <v>4.0999999999999996</v>
      </c>
      <c r="M1052" s="4">
        <v>257</v>
      </c>
      <c r="N1052" t="s">
        <v>8742</v>
      </c>
      <c r="O1052" t="str">
        <f t="shared" si="67"/>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v>
      </c>
      <c r="P1052" t="s">
        <v>8743</v>
      </c>
      <c r="Q1052" t="s">
        <v>8744</v>
      </c>
      <c r="R1052" t="s">
        <v>8745</v>
      </c>
      <c r="S1052" t="s">
        <v>8746</v>
      </c>
      <c r="T1052" t="s">
        <v>8747</v>
      </c>
      <c r="U1052" t="s">
        <v>8748</v>
      </c>
      <c r="V1052" t="s">
        <v>8749</v>
      </c>
    </row>
    <row r="1053" spans="1:22" x14ac:dyDescent="0.25">
      <c r="A1053" t="s">
        <v>8750</v>
      </c>
      <c r="B1053" t="s">
        <v>8751</v>
      </c>
      <c r="C1053" t="str">
        <f t="shared" si="64"/>
        <v>Bajaj Immersion Rod Water Heater 1500 Watts, Silver</v>
      </c>
      <c r="D1053" t="str" cm="1">
        <f t="array" ref="D1053">PROPER(_xlfn.TEXTJOIN(" ", TRUE, INDEX(_xlfn.FILTERXML("&lt;t&gt;&lt;s&gt;" &amp; SUBSTITUTE(C1053," ","&lt;/s&gt;&lt;s&gt;") &amp; "&lt;/s&gt;&lt;/t&gt;", "//s"), _xlfn.SEQUENCE(4))))</f>
        <v>Bajaj Immersion Rod Water</v>
      </c>
      <c r="E1053" t="str">
        <f t="shared" si="65"/>
        <v>Watts, Silver</v>
      </c>
      <c r="F1053" t="s">
        <v>8752</v>
      </c>
      <c r="G1053" t="str">
        <f t="shared" si="66"/>
        <v>ImmersionRods</v>
      </c>
      <c r="H1053" s="7" t="str">
        <f t="array" aca="1" ref="H1053" ca="1">_xlfn.TEXTJOIN("", TRUE, IF((ROW(INDIRECT("1:" &amp; LEN(G1053)))&gt;1) * (CODE(MID(G1053, ROW(INDIRECT("1:" &amp; LEN(G1053))), 1))&gt;=65) * (CODE(MID(G1053, ROW(INDIRECT("1:" &amp; LEN(G1053))), 1))&lt;=90), " " &amp; MID(G1053, ROW(INDIRECT("1:" &amp; LEN(G1053))), 1), MID(G1053, ROW(INDIRECT("1:" &amp; LEN(G1053))), 1)))</f>
        <v>Immersion Rods</v>
      </c>
      <c r="I1053">
        <v>539</v>
      </c>
      <c r="J1053">
        <v>720</v>
      </c>
      <c r="K1053" s="1">
        <v>0.25</v>
      </c>
      <c r="L1053">
        <v>4.0999999999999996</v>
      </c>
      <c r="M1053" s="4">
        <v>36017</v>
      </c>
      <c r="N1053" t="s">
        <v>8753</v>
      </c>
      <c r="O1053" t="str">
        <f t="shared" si="67"/>
        <v>No Installation Is Required|Product Dimensions: 40 Cms|Type : Rod, Power Requirement :230 - 250 V, 50 - 60 Hz, Low Cost Water Heating|Anti-Corrosive Material ; Low Cost Water Heating ; Consumes Less Energy ; Heating Element Type: Hairpin Tubular Element|Warranty : 1 Years On Product</v>
      </c>
      <c r="P1053" t="s">
        <v>8754</v>
      </c>
      <c r="Q1053" t="s">
        <v>8755</v>
      </c>
      <c r="R1053" t="s">
        <v>8756</v>
      </c>
      <c r="S1053" t="s">
        <v>8757</v>
      </c>
      <c r="T1053" t="s">
        <v>8758</v>
      </c>
      <c r="U1053" t="s">
        <v>8759</v>
      </c>
      <c r="V1053" t="s">
        <v>8760</v>
      </c>
    </row>
    <row r="1054" spans="1:22" x14ac:dyDescent="0.25">
      <c r="A1054" t="s">
        <v>8761</v>
      </c>
      <c r="B1054" t="s">
        <v>8762</v>
      </c>
      <c r="C1054" t="str">
        <f t="shared" si="64"/>
        <v>INALSA Electric Kettle 1.5 Litre with Stainless Steel Body - Absa|Auto Shut Off and Boil Dry Protection Safety Features| Cordless Base and Cord Winder|Hot Water Kettle |Water Heater Jug</v>
      </c>
      <c r="D1054" t="str" cm="1">
        <f t="array" ref="D1054">PROPER(_xlfn.TEXTJOIN(" ", TRUE, INDEX(_xlfn.FILTERXML("&lt;t&gt;&lt;s&gt;" &amp; SUBSTITUTE(C1054," ","&lt;/s&gt;&lt;s&gt;") &amp; "&lt;/s&gt;&lt;/t&gt;", "//s"), _xlfn.SEQUENCE(4))))</f>
        <v>Inalsa Electric Kettle 1.5</v>
      </c>
      <c r="E1054" t="str">
        <f t="shared" si="65"/>
        <v>Stainless Steel Body - Absa|Auto Shut Off and Boil Dry Protection Safety Features| Cordless Base and Cord Winder|Hot Water Kettle |Water Heater Jug</v>
      </c>
      <c r="F1054" t="s">
        <v>8450</v>
      </c>
      <c r="G1054" t="str">
        <f t="shared" si="66"/>
        <v>ElectricKettles</v>
      </c>
      <c r="H1054" s="7" t="str">
        <f t="array" aca="1" ref="H1054" ca="1">_xlfn.TEXTJOIN("", TRUE, IF((ROW(INDIRECT("1:" &amp; LEN(G1054)))&gt;1) * (CODE(MID(G1054, ROW(INDIRECT("1:" &amp; LEN(G1054))), 1))&gt;=65) * (CODE(MID(G1054, ROW(INDIRECT("1:" &amp; LEN(G1054))), 1))&lt;=90), " " &amp; MID(G1054, ROW(INDIRECT("1:" &amp; LEN(G1054))), 1), MID(G1054, ROW(INDIRECT("1:" &amp; LEN(G1054))), 1)))</f>
        <v>Electric Kettles</v>
      </c>
      <c r="I1054">
        <v>699</v>
      </c>
      <c r="J1054" s="2">
        <v>1595</v>
      </c>
      <c r="K1054" s="1">
        <v>0.56000000000000005</v>
      </c>
      <c r="L1054">
        <v>4.0999999999999996</v>
      </c>
      <c r="M1054" s="4">
        <v>8090</v>
      </c>
      <c r="N1054" t="s">
        <v>8763</v>
      </c>
      <c r="O1054" t="str">
        <f t="shared" si="67"/>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v>
      </c>
      <c r="P1054" t="s">
        <v>8764</v>
      </c>
      <c r="Q1054" t="s">
        <v>8765</v>
      </c>
      <c r="R1054" t="s">
        <v>8766</v>
      </c>
      <c r="S1054" t="s">
        <v>8767</v>
      </c>
      <c r="T1054" t="s">
        <v>8768</v>
      </c>
      <c r="U1054" t="s">
        <v>8769</v>
      </c>
      <c r="V1054" t="s">
        <v>8770</v>
      </c>
    </row>
    <row r="1055" spans="1:22" x14ac:dyDescent="0.25">
      <c r="A1055" t="s">
        <v>8771</v>
      </c>
      <c r="B1055" t="s">
        <v>8772</v>
      </c>
      <c r="C1055" t="str">
        <f t="shared" si="64"/>
        <v>Prestige PIC 20 1600 Watt Induction Cooktop with Push button (Black)</v>
      </c>
      <c r="D1055" t="str" cm="1">
        <f t="array" ref="D1055">PROPER(_xlfn.TEXTJOIN(" ", TRUE, INDEX(_xlfn.FILTERXML("&lt;t&gt;&lt;s&gt;" &amp; SUBSTITUTE(C1055," ","&lt;/s&gt;&lt;s&gt;") &amp; "&lt;/s&gt;&lt;/t&gt;", "//s"), _xlfn.SEQUENCE(4))))</f>
        <v>Prestige Pic 20 1600</v>
      </c>
      <c r="E1055" t="str">
        <f t="shared" si="65"/>
        <v>Cooktop with Push button (Black)</v>
      </c>
      <c r="F1055" t="s">
        <v>8556</v>
      </c>
      <c r="G1055" t="str">
        <f t="shared" si="66"/>
        <v>InductionCooktop</v>
      </c>
      <c r="H1055" s="7" t="str">
        <f t="array" aca="1" ref="H1055" ca="1">_xlfn.TEXTJOIN("", TRUE, IF((ROW(INDIRECT("1:" &amp; LEN(G1055)))&gt;1) * (CODE(MID(G1055, ROW(INDIRECT("1:" &amp; LEN(G1055))), 1))&gt;=65) * (CODE(MID(G1055, ROW(INDIRECT("1:" &amp; LEN(G1055))), 1))&lt;=90), " " &amp; MID(G1055, ROW(INDIRECT("1:" &amp; LEN(G1055))), 1), MID(G1055, ROW(INDIRECT("1:" &amp; LEN(G1055))), 1)))</f>
        <v>Induction Cooktop</v>
      </c>
      <c r="I1055" s="2">
        <v>2148</v>
      </c>
      <c r="J1055" s="2">
        <v>3645</v>
      </c>
      <c r="K1055" s="1">
        <v>0.41</v>
      </c>
      <c r="L1055">
        <v>4.0999999999999996</v>
      </c>
      <c r="M1055" s="4">
        <v>31388</v>
      </c>
      <c r="N1055" t="s">
        <v>8773</v>
      </c>
      <c r="O1055" t="str">
        <f t="shared" si="67"/>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Regulator,Saves Power</v>
      </c>
      <c r="P1055" t="s">
        <v>8774</v>
      </c>
      <c r="Q1055" t="s">
        <v>8775</v>
      </c>
      <c r="R1055" t="s">
        <v>8776</v>
      </c>
      <c r="S1055" t="s">
        <v>8777</v>
      </c>
      <c r="T1055" t="s">
        <v>8778</v>
      </c>
      <c r="U1055" t="s">
        <v>8779</v>
      </c>
      <c r="V1055" t="s">
        <v>8780</v>
      </c>
    </row>
    <row r="1056" spans="1:22" x14ac:dyDescent="0.25">
      <c r="A1056" t="s">
        <v>8781</v>
      </c>
      <c r="B1056" t="s">
        <v>8782</v>
      </c>
      <c r="C1056" t="str">
        <f t="shared" si="64"/>
        <v>Pigeon Healthifry Digital Air Fryer, 360¬∞ High Speed Air Circulation Technology 1200 W with Non-Stick 4.2 L Basket - Green</v>
      </c>
      <c r="D1056" t="str" cm="1">
        <f t="array" ref="D1056">PROPER(_xlfn.TEXTJOIN(" ", TRUE, INDEX(_xlfn.FILTERXML("&lt;t&gt;&lt;s&gt;" &amp; SUBSTITUTE(C1056," ","&lt;/s&gt;&lt;s&gt;") &amp; "&lt;/s&gt;&lt;/t&gt;", "//s"), _xlfn.SEQUENCE(4))))</f>
        <v>Pigeon Healthifry Digital Air</v>
      </c>
      <c r="E1056" t="str">
        <f t="shared" si="65"/>
        <v>High Speed Air Circulation Technology 1200 W with Non-Stick 4.2 L Basket - Green</v>
      </c>
      <c r="F1056" t="s">
        <v>8783</v>
      </c>
      <c r="G1056" t="str">
        <f t="shared" si="66"/>
        <v>AirFryers</v>
      </c>
      <c r="H1056" s="7" t="str">
        <f t="array" aca="1" ref="H1056" ca="1">_xlfn.TEXTJOIN("", TRUE, IF((ROW(INDIRECT("1:" &amp; LEN(G1056)))&gt;1) * (CODE(MID(G1056, ROW(INDIRECT("1:" &amp; LEN(G1056))), 1))&gt;=65) * (CODE(MID(G1056, ROW(INDIRECT("1:" &amp; LEN(G1056))), 1))&lt;=90), " " &amp; MID(G1056, ROW(INDIRECT("1:" &amp; LEN(G1056))), 1), MID(G1056, ROW(INDIRECT("1:" &amp; LEN(G1056))), 1)))</f>
        <v>Air Fryers</v>
      </c>
      <c r="I1056" s="2">
        <v>3599</v>
      </c>
      <c r="J1056" s="2">
        <v>7950</v>
      </c>
      <c r="K1056" s="1">
        <v>0.55000000000000004</v>
      </c>
      <c r="L1056">
        <v>4.2</v>
      </c>
      <c r="M1056" s="4">
        <v>136</v>
      </c>
      <c r="N1056" t="s">
        <v>8784</v>
      </c>
      <c r="O1056" t="str">
        <f t="shared" si="67"/>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v>
      </c>
      <c r="P1056" t="s">
        <v>8785</v>
      </c>
      <c r="Q1056" t="s">
        <v>8786</v>
      </c>
      <c r="R1056" t="s">
        <v>8787</v>
      </c>
      <c r="S1056" t="s">
        <v>8788</v>
      </c>
      <c r="T1056" t="s">
        <v>8789</v>
      </c>
      <c r="U1056" t="s">
        <v>8790</v>
      </c>
      <c r="V1056" t="s">
        <v>8791</v>
      </c>
    </row>
    <row r="1057" spans="1:22" x14ac:dyDescent="0.25">
      <c r="A1057" t="s">
        <v>8792</v>
      </c>
      <c r="B1057" t="s">
        <v>8793</v>
      </c>
      <c r="C1057" t="str">
        <f t="shared" si="64"/>
        <v>PrettyKrafts Laundry Basket for clothes with Lid and Handles, Toys Organiser, 75 Ltr Black and Grey</v>
      </c>
      <c r="D1057" t="str" cm="1">
        <f t="array" ref="D1057">PROPER(_xlfn.TEXTJOIN(" ", TRUE, INDEX(_xlfn.FILTERXML("&lt;t&gt;&lt;s&gt;" &amp; SUBSTITUTE(C1057," ","&lt;/s&gt;&lt;s&gt;") &amp; "&lt;/s&gt;&lt;/t&gt;", "//s"), _xlfn.SEQUENCE(4))))</f>
        <v>Prettykrafts Laundry Basket For</v>
      </c>
      <c r="E1057" t="str">
        <f t="shared" si="65"/>
        <v>Lid and Handles, Toys Organiser, 75 Ltr Black and Grey</v>
      </c>
      <c r="F1057" t="s">
        <v>8794</v>
      </c>
      <c r="G1057" t="str">
        <f t="shared" si="66"/>
        <v>LaundryBaskets</v>
      </c>
      <c r="H1057" s="7" t="str">
        <f t="array" aca="1" ref="H1057" ca="1">_xlfn.TEXTJOIN("", TRUE, IF((ROW(INDIRECT("1:" &amp; LEN(G1057)))&gt;1) * (CODE(MID(G1057, ROW(INDIRECT("1:" &amp; LEN(G1057))), 1))&gt;=65) * (CODE(MID(G1057, ROW(INDIRECT("1:" &amp; LEN(G1057))), 1))&lt;=90), " " &amp; MID(G1057, ROW(INDIRECT("1:" &amp; LEN(G1057))), 1), MID(G1057, ROW(INDIRECT("1:" &amp; LEN(G1057))), 1)))</f>
        <v>Laundry Baskets</v>
      </c>
      <c r="I1057">
        <v>351</v>
      </c>
      <c r="J1057">
        <v>999</v>
      </c>
      <c r="K1057" s="1">
        <v>0.65</v>
      </c>
      <c r="L1057">
        <v>4</v>
      </c>
      <c r="M1057" s="4">
        <v>5380</v>
      </c>
      <c r="N1057" t="s">
        <v>8795</v>
      </c>
      <c r="O1057" t="str">
        <f t="shared" si="67"/>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v>
      </c>
      <c r="P1057" t="s">
        <v>8796</v>
      </c>
      <c r="Q1057" t="s">
        <v>8797</v>
      </c>
      <c r="R1057" t="s">
        <v>8798</v>
      </c>
      <c r="S1057" t="s">
        <v>8799</v>
      </c>
      <c r="T1057" t="s">
        <v>8800</v>
      </c>
      <c r="U1057" t="s">
        <v>8801</v>
      </c>
      <c r="V1057" t="s">
        <v>8802</v>
      </c>
    </row>
    <row r="1058" spans="1:22" x14ac:dyDescent="0.25">
      <c r="A1058" t="s">
        <v>8803</v>
      </c>
      <c r="B1058" t="s">
        <v>8804</v>
      </c>
      <c r="C1058" t="str">
        <f t="shared" si="64"/>
        <v>Philips GC1905 1440-Watt Steam Iron with Spray (Blue)</v>
      </c>
      <c r="D1058" t="str" cm="1">
        <f t="array" ref="D1058">PROPER(_xlfn.TEXTJOIN(" ", TRUE, INDEX(_xlfn.FILTERXML("&lt;t&gt;&lt;s&gt;" &amp; SUBSTITUTE(C1058," ","&lt;/s&gt;&lt;s&gt;") &amp; "&lt;/s&gt;&lt;/t&gt;", "//s"), _xlfn.SEQUENCE(4))))</f>
        <v>Philips Gc1905 1440-Watt Steam</v>
      </c>
      <c r="E1058" t="str">
        <f t="shared" si="65"/>
        <v>Spray (Blue)</v>
      </c>
      <c r="F1058" t="s">
        <v>8805</v>
      </c>
      <c r="G1058" t="str">
        <f t="shared" si="66"/>
        <v>SteamIrons</v>
      </c>
      <c r="H1058" s="7" t="str">
        <f t="array" aca="1" ref="H1058" ca="1">_xlfn.TEXTJOIN("", TRUE, IF((ROW(INDIRECT("1:" &amp; LEN(G1058)))&gt;1) * (CODE(MID(G1058, ROW(INDIRECT("1:" &amp; LEN(G1058))), 1))&gt;=65) * (CODE(MID(G1058, ROW(INDIRECT("1:" &amp; LEN(G1058))), 1))&lt;=90), " " &amp; MID(G1058, ROW(INDIRECT("1:" &amp; LEN(G1058))), 1), MID(G1058, ROW(INDIRECT("1:" &amp; LEN(G1058))), 1)))</f>
        <v>Steam Irons</v>
      </c>
      <c r="I1058" s="2">
        <v>1614</v>
      </c>
      <c r="J1058" s="2">
        <v>1745</v>
      </c>
      <c r="K1058" s="1">
        <v>0.08</v>
      </c>
      <c r="L1058">
        <v>4.3</v>
      </c>
      <c r="M1058" s="4">
        <v>37974</v>
      </c>
      <c r="N1058" t="s">
        <v>8806</v>
      </c>
      <c r="O1058" t="str">
        <f t="shared" si="67"/>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v>
      </c>
      <c r="P1058" t="s">
        <v>8807</v>
      </c>
      <c r="Q1058" t="s">
        <v>8808</v>
      </c>
      <c r="R1058" t="s">
        <v>8809</v>
      </c>
      <c r="S1058" t="s">
        <v>8810</v>
      </c>
      <c r="T1058" t="s">
        <v>8811</v>
      </c>
      <c r="U1058" t="s">
        <v>8812</v>
      </c>
      <c r="V1058" t="s">
        <v>8813</v>
      </c>
    </row>
    <row r="1059" spans="1:22" x14ac:dyDescent="0.25">
      <c r="A1059" t="s">
        <v>8814</v>
      </c>
      <c r="B1059" t="s">
        <v>8815</v>
      </c>
      <c r="C1059" t="str">
        <f t="shared" si="64"/>
        <v>Havells Immersion HB15 1500 Watt (White Blue)</v>
      </c>
      <c r="D1059" t="str" cm="1">
        <f t="array" ref="D1059">PROPER(_xlfn.TEXTJOIN(" ", TRUE, INDEX(_xlfn.FILTERXML("&lt;t&gt;&lt;s&gt;" &amp; SUBSTITUTE(C1059," ","&lt;/s&gt;&lt;s&gt;") &amp; "&lt;/s&gt;&lt;/t&gt;", "//s"), _xlfn.SEQUENCE(4))))</f>
        <v>Havells Immersion Hb15 1500</v>
      </c>
      <c r="E1059" t="str">
        <f t="shared" si="65"/>
        <v>Blue)</v>
      </c>
      <c r="F1059" t="s">
        <v>8752</v>
      </c>
      <c r="G1059" t="str">
        <f t="shared" si="66"/>
        <v>ImmersionRods</v>
      </c>
      <c r="H1059" s="7" t="str">
        <f t="array" aca="1" ref="H1059" ca="1">_xlfn.TEXTJOIN("", TRUE, IF((ROW(INDIRECT("1:" &amp; LEN(G1059)))&gt;1) * (CODE(MID(G1059, ROW(INDIRECT("1:" &amp; LEN(G1059))), 1))&gt;=65) * (CODE(MID(G1059, ROW(INDIRECT("1:" &amp; LEN(G1059))), 1))&lt;=90), " " &amp; MID(G1059, ROW(INDIRECT("1:" &amp; LEN(G1059))), 1), MID(G1059, ROW(INDIRECT("1:" &amp; LEN(G1059))), 1)))</f>
        <v>Immersion Rods</v>
      </c>
      <c r="I1059">
        <v>719</v>
      </c>
      <c r="J1059" s="2">
        <v>1295</v>
      </c>
      <c r="K1059" s="1">
        <v>0.44</v>
      </c>
      <c r="L1059">
        <v>4.2</v>
      </c>
      <c r="M1059" s="4">
        <v>17218</v>
      </c>
      <c r="N1059" t="s">
        <v>8816</v>
      </c>
      <c r="O1059" t="str">
        <f t="shared" si="67"/>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v>
      </c>
      <c r="P1059" t="s">
        <v>8817</v>
      </c>
      <c r="Q1059" t="s">
        <v>8818</v>
      </c>
      <c r="R1059" t="s">
        <v>8819</v>
      </c>
      <c r="S1059" t="s">
        <v>8820</v>
      </c>
      <c r="T1059" t="s">
        <v>8821</v>
      </c>
      <c r="U1059" t="s">
        <v>8822</v>
      </c>
      <c r="V1059" t="s">
        <v>8823</v>
      </c>
    </row>
    <row r="1060" spans="1:22" x14ac:dyDescent="0.25">
      <c r="A1060" t="s">
        <v>8824</v>
      </c>
      <c r="B1060" t="s">
        <v>8825</v>
      </c>
      <c r="C1060" t="str">
        <f t="shared" si="64"/>
        <v>AGARO LR2007 Lint Remover, Rechargeable, for Woolen Sweaters, Blankets, Jackets, Burr Remover, Pill Remover From Carpets, Curtains</v>
      </c>
      <c r="D1060" t="str" cm="1">
        <f t="array" ref="D1060">PROPER(_xlfn.TEXTJOIN(" ", TRUE, INDEX(_xlfn.FILTERXML("&lt;t&gt;&lt;s&gt;" &amp; SUBSTITUTE(C1060," ","&lt;/s&gt;&lt;s&gt;") &amp; "&lt;/s&gt;&lt;/t&gt;", "//s"), _xlfn.SEQUENCE(4))))</f>
        <v>Agaro Lr2007 Lint Remover,</v>
      </c>
      <c r="E1060" t="str">
        <f t="shared" si="65"/>
        <v>Woolen Sweaters, Blankets, Jackets, Burr Remover, Pill Remover From Carpets, Curtains</v>
      </c>
      <c r="F1060" t="s">
        <v>8483</v>
      </c>
      <c r="G1060" t="str">
        <f t="shared" si="66"/>
        <v>LintShavers</v>
      </c>
      <c r="H1060" s="7" t="str">
        <f t="array" aca="1" ref="H1060" ca="1">_xlfn.TEXTJOIN("", TRUE, IF((ROW(INDIRECT("1:" &amp; LEN(G1060)))&gt;1) * (CODE(MID(G1060, ROW(INDIRECT("1:" &amp; LEN(G1060))), 1))&gt;=65) * (CODE(MID(G1060, ROW(INDIRECT("1:" &amp; LEN(G1060))), 1))&lt;=90), " " &amp; MID(G1060, ROW(INDIRECT("1:" &amp; LEN(G1060))), 1), MID(G1060, ROW(INDIRECT("1:" &amp; LEN(G1060))), 1)))</f>
        <v>Lint Shavers</v>
      </c>
      <c r="I1060">
        <v>678</v>
      </c>
      <c r="J1060" s="2">
        <v>1499</v>
      </c>
      <c r="K1060" s="1">
        <v>0.55000000000000004</v>
      </c>
      <c r="L1060">
        <v>4.2</v>
      </c>
      <c r="M1060" s="4">
        <v>900</v>
      </c>
      <c r="N1060" t="s">
        <v>8826</v>
      </c>
      <c r="O1060" t="str">
        <f t="shared" si="67"/>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v>
      </c>
      <c r="P1060" t="s">
        <v>8827</v>
      </c>
      <c r="Q1060" t="s">
        <v>8828</v>
      </c>
      <c r="R1060" t="s">
        <v>8829</v>
      </c>
      <c r="S1060" t="s">
        <v>8830</v>
      </c>
      <c r="T1060" t="s">
        <v>8831</v>
      </c>
      <c r="U1060" t="s">
        <v>8832</v>
      </c>
      <c r="V1060" t="s">
        <v>8833</v>
      </c>
    </row>
    <row r="1061" spans="1:22" x14ac:dyDescent="0.25">
      <c r="A1061" t="s">
        <v>8834</v>
      </c>
      <c r="B1061" t="s">
        <v>8835</v>
      </c>
      <c r="C1061" t="str">
        <f t="shared" si="64"/>
        <v>Pigeon 1.5 litre Hot Kettle and Stainless Steel Water Bottle Combo used for boiling Water, Making Tea and Coffee, Instant Noodles, Soup, 1500 Watt with Auto Shut- off Feature - (Silver)</v>
      </c>
      <c r="D1061" t="str" cm="1">
        <f t="array" ref="D1061">PROPER(_xlfn.TEXTJOIN(" ", TRUE, INDEX(_xlfn.FILTERXML("&lt;t&gt;&lt;s&gt;" &amp; SUBSTITUTE(C1061," ","&lt;/s&gt;&lt;s&gt;") &amp; "&lt;/s&gt;&lt;/t&gt;", "//s"), _xlfn.SEQUENCE(4))))</f>
        <v>Pigeon 1.5 Litre Hot</v>
      </c>
      <c r="E1061" t="str">
        <f t="shared" si="65"/>
        <v>Stainless Steel Water Bottle Combo used for boiling Water, Making Tea and Coffee, Instant Noodles, Soup, 1500 Watt with Auto Shut- off Feature - (Silver)</v>
      </c>
      <c r="F1061" t="s">
        <v>8670</v>
      </c>
      <c r="G1061" t="str">
        <f t="shared" si="66"/>
        <v>Kettle&amp;ToasterSets</v>
      </c>
      <c r="H1061" s="7" t="str">
        <f t="array" aca="1" ref="H1061" ca="1">_xlfn.TEXTJOIN("", TRUE, IF((ROW(INDIRECT("1:" &amp; LEN(G1061)))&gt;1) * (CODE(MID(G1061, ROW(INDIRECT("1:" &amp; LEN(G1061))), 1))&gt;=65) * (CODE(MID(G1061, ROW(INDIRECT("1:" &amp; LEN(G1061))), 1))&lt;=90), " " &amp; MID(G1061, ROW(INDIRECT("1:" &amp; LEN(G1061))), 1), MID(G1061, ROW(INDIRECT("1:" &amp; LEN(G1061))), 1)))</f>
        <v>Kettle&amp; Toaster Sets</v>
      </c>
      <c r="I1061">
        <v>809</v>
      </c>
      <c r="J1061" s="2">
        <v>1545</v>
      </c>
      <c r="K1061" s="1">
        <v>0.48</v>
      </c>
      <c r="L1061">
        <v>3.7</v>
      </c>
      <c r="M1061" s="4">
        <v>976</v>
      </c>
      <c r="N1061" t="s">
        <v>8836</v>
      </c>
      <c r="O1061" t="str">
        <f t="shared" si="67"/>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v>
      </c>
      <c r="P1061" t="s">
        <v>8837</v>
      </c>
      <c r="Q1061" t="s">
        <v>8838</v>
      </c>
      <c r="R1061" t="s">
        <v>8839</v>
      </c>
      <c r="S1061" t="s">
        <v>8840</v>
      </c>
      <c r="T1061" t="s">
        <v>8841</v>
      </c>
      <c r="U1061" t="s">
        <v>8842</v>
      </c>
      <c r="V1061" t="s">
        <v>8843</v>
      </c>
    </row>
    <row r="1062" spans="1:22" x14ac:dyDescent="0.25">
      <c r="A1062" t="s">
        <v>8844</v>
      </c>
      <c r="B1062" t="s">
        <v>8845</v>
      </c>
      <c r="C1062" t="str">
        <f t="shared" si="64"/>
        <v>NutriPro Juicer Mixer Grinder - Smoothie Maker - 500 Watts (3 Jars 2 Blades)</v>
      </c>
      <c r="D1062" t="str" cm="1">
        <f t="array" ref="D1062">PROPER(_xlfn.TEXTJOIN(" ", TRUE, INDEX(_xlfn.FILTERXML("&lt;t&gt;&lt;s&gt;" &amp; SUBSTITUTE(C1062," ","&lt;/s&gt;&lt;s&gt;") &amp; "&lt;/s&gt;&lt;/t&gt;", "//s"), _xlfn.SEQUENCE(4))))</f>
        <v>Nutripro Juicer Mixer Grinder</v>
      </c>
      <c r="E1062" t="str">
        <f t="shared" si="65"/>
        <v>Maker - 500 Watts (3 Jars 2 Blades)</v>
      </c>
      <c r="F1062" t="s">
        <v>8846</v>
      </c>
      <c r="G1062" t="str">
        <f t="shared" si="66"/>
        <v>JuicerMixerGrinders</v>
      </c>
      <c r="H1062" s="7" t="str">
        <f t="array" aca="1" ref="H1062" ca="1">_xlfn.TEXTJOIN("", TRUE, IF((ROW(INDIRECT("1:" &amp; LEN(G1062)))&gt;1) * (CODE(MID(G1062, ROW(INDIRECT("1:" &amp; LEN(G1062))), 1))&gt;=65) * (CODE(MID(G1062, ROW(INDIRECT("1:" &amp; LEN(G1062))), 1))&lt;=90), " " &amp; MID(G1062, ROW(INDIRECT("1:" &amp; LEN(G1062))), 1), MID(G1062, ROW(INDIRECT("1:" &amp; LEN(G1062))), 1)))</f>
        <v>Juicer Mixer Grinders</v>
      </c>
      <c r="I1062" s="2">
        <v>1969</v>
      </c>
      <c r="J1062" s="2">
        <v>5000</v>
      </c>
      <c r="K1062" s="1">
        <v>0.61</v>
      </c>
      <c r="L1062">
        <v>4.0999999999999996</v>
      </c>
      <c r="M1062" s="4">
        <v>4927</v>
      </c>
      <c r="N1062" t="s">
        <v>8847</v>
      </c>
      <c r="O1062" t="str">
        <f t="shared" si="67"/>
        <v>Make Smoothies And Juices Within Seconds.|Also Suitable For Dry Grinding, Chutneys And Dips|Powerful 500 W Copper Motor Can Grind Almost Any Food.|Best In The Segment Customer Support And Quality|Includes Easy To Make And Carry Sipper Jar</v>
      </c>
      <c r="P1062" t="s">
        <v>8848</v>
      </c>
      <c r="Q1062" t="s">
        <v>8849</v>
      </c>
      <c r="R1062" t="s">
        <v>8850</v>
      </c>
      <c r="S1062" t="s">
        <v>8851</v>
      </c>
      <c r="T1062" t="s">
        <v>8852</v>
      </c>
      <c r="U1062" t="s">
        <v>8853</v>
      </c>
      <c r="V1062" t="s">
        <v>8854</v>
      </c>
    </row>
    <row r="1063" spans="1:22" x14ac:dyDescent="0.25">
      <c r="A1063" t="s">
        <v>8855</v>
      </c>
      <c r="B1063" t="s">
        <v>8856</v>
      </c>
      <c r="C1063" t="str">
        <f t="shared" si="64"/>
        <v>Philips GC026 30 Fabric Shaver, Lint Remover for Woolen Sweaters, Blankets, Jackets Burr Remover Pill Remover from Carpets, Curtains (White)</v>
      </c>
      <c r="D1063" t="str" cm="1">
        <f t="array" ref="D1063">PROPER(_xlfn.TEXTJOIN(" ", TRUE, INDEX(_xlfn.FILTERXML("&lt;t&gt;&lt;s&gt;" &amp; SUBSTITUTE(C1063," ","&lt;/s&gt;&lt;s&gt;") &amp; "&lt;/s&gt;&lt;/t&gt;", "//s"), _xlfn.SEQUENCE(4))))</f>
        <v>Philips Gc026 30 Fabric</v>
      </c>
      <c r="E1063" t="str">
        <f t="shared" si="65"/>
        <v>Remover for Woolen Sweaters, Blankets, Jackets Burr Remover Pill Remover from Carpets, Curtains (White)</v>
      </c>
      <c r="F1063" t="s">
        <v>8483</v>
      </c>
      <c r="G1063" t="str">
        <f t="shared" si="66"/>
        <v>LintShavers</v>
      </c>
      <c r="H1063" s="7" t="str">
        <f t="array" aca="1" ref="H1063" ca="1">_xlfn.TEXTJOIN("", TRUE, IF((ROW(INDIRECT("1:" &amp; LEN(G1063)))&gt;1) * (CODE(MID(G1063, ROW(INDIRECT("1:" &amp; LEN(G1063))), 1))&gt;=65) * (CODE(MID(G1063, ROW(INDIRECT("1:" &amp; LEN(G1063))), 1))&lt;=90), " " &amp; MID(G1063, ROW(INDIRECT("1:" &amp; LEN(G1063))), 1), MID(G1063, ROW(INDIRECT("1:" &amp; LEN(G1063))), 1)))</f>
        <v>Lint Shavers</v>
      </c>
      <c r="I1063" s="2">
        <v>1490</v>
      </c>
      <c r="J1063" s="2">
        <v>1695</v>
      </c>
      <c r="K1063" s="1">
        <v>0.12</v>
      </c>
      <c r="L1063">
        <v>4.4000000000000004</v>
      </c>
      <c r="M1063" s="4">
        <v>3543</v>
      </c>
      <c r="N1063" t="s">
        <v>8857</v>
      </c>
      <c r="O1063" t="str">
        <f t="shared" si="67"/>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v>
      </c>
      <c r="P1063" t="s">
        <v>8858</v>
      </c>
      <c r="Q1063" t="s">
        <v>8859</v>
      </c>
      <c r="R1063" t="s">
        <v>8860</v>
      </c>
      <c r="S1063" t="s">
        <v>8861</v>
      </c>
      <c r="T1063" t="s">
        <v>8862</v>
      </c>
      <c r="U1063" t="s">
        <v>8863</v>
      </c>
      <c r="V1063" t="s">
        <v>8864</v>
      </c>
    </row>
    <row r="1064" spans="1:22" x14ac:dyDescent="0.25">
      <c r="A1064" t="s">
        <v>8865</v>
      </c>
      <c r="B1064" t="s">
        <v>8866</v>
      </c>
      <c r="C1064" t="str">
        <f t="shared" si="64"/>
        <v>Havells Cista Room Heater, White, 2000 Watts</v>
      </c>
      <c r="D1064" t="str" cm="1">
        <f t="array" ref="D1064">PROPER(_xlfn.TEXTJOIN(" ", TRUE, INDEX(_xlfn.FILTERXML("&lt;t&gt;&lt;s&gt;" &amp; SUBSTITUTE(C1064," ","&lt;/s&gt;&lt;s&gt;") &amp; "&lt;/s&gt;&lt;/t&gt;", "//s"), _xlfn.SEQUENCE(4))))</f>
        <v>Havells Cista Room Heater,</v>
      </c>
      <c r="E1064" t="str">
        <f t="shared" si="65"/>
        <v>Watts</v>
      </c>
      <c r="F1064" t="s">
        <v>8461</v>
      </c>
      <c r="G1064" t="str">
        <f t="shared" si="66"/>
        <v>ElectricHeaters</v>
      </c>
      <c r="H1064" s="7" t="str">
        <f t="array" aca="1" ref="H1064" ca="1">_xlfn.TEXTJOIN("", TRUE, IF((ROW(INDIRECT("1:" &amp; LEN(G1064)))&gt;1) * (CODE(MID(G1064, ROW(INDIRECT("1:" &amp; LEN(G1064))), 1))&gt;=65) * (CODE(MID(G1064, ROW(INDIRECT("1:" &amp; LEN(G1064))), 1))&lt;=90), " " &amp; MID(G1064, ROW(INDIRECT("1:" &amp; LEN(G1064))), 1), MID(G1064, ROW(INDIRECT("1:" &amp; LEN(G1064))), 1)))</f>
        <v>Electric Heaters</v>
      </c>
      <c r="I1064" s="2">
        <v>2499</v>
      </c>
      <c r="J1064" s="2">
        <v>3945</v>
      </c>
      <c r="K1064" s="1">
        <v>0.37</v>
      </c>
      <c r="L1064">
        <v>3.8</v>
      </c>
      <c r="M1064" s="4">
        <v>2732</v>
      </c>
      <c r="N1064" t="s">
        <v>8867</v>
      </c>
      <c r="O1064" t="str">
        <f t="shared" si="67"/>
        <v>Cool Touch Body With One Year Warranty|Warranty: One Year Warranty|Includes: Room Heater|Heat Setting: Two Heat Settings: 1 W &amp; 2 W ; Peak Air Velocity: 3. M/S ; Power Input: (22 - 24)V ; Power Consumption: 1 W, 2 W ; Frequency (Hertz): Ac 5 Hz|Touch Sensor: No</v>
      </c>
      <c r="P1064" t="s">
        <v>8868</v>
      </c>
      <c r="Q1064" t="s">
        <v>8869</v>
      </c>
      <c r="R1064" t="s">
        <v>8870</v>
      </c>
      <c r="S1064" t="s">
        <v>8871</v>
      </c>
      <c r="T1064" t="s">
        <v>8872</v>
      </c>
      <c r="U1064" t="s">
        <v>8873</v>
      </c>
      <c r="V1064" t="s">
        <v>8874</v>
      </c>
    </row>
    <row r="1065" spans="1:22" x14ac:dyDescent="0.25">
      <c r="A1065" t="s">
        <v>8875</v>
      </c>
      <c r="B1065" t="s">
        <v>8876</v>
      </c>
      <c r="C1065" t="str">
        <f t="shared" si="64"/>
        <v>AGARO Regal 800 Watts Handheld Vacuum Cleaner, Lightweight and Durable Body, Small Mini Size ( Black)</v>
      </c>
      <c r="D1065" t="str" cm="1">
        <f t="array" ref="D1065">PROPER(_xlfn.TEXTJOIN(" ", TRUE, INDEX(_xlfn.FILTERXML("&lt;t&gt;&lt;s&gt;" &amp; SUBSTITUTE(C1065," ","&lt;/s&gt;&lt;s&gt;") &amp; "&lt;/s&gt;&lt;/t&gt;", "//s"), _xlfn.SEQUENCE(4))))</f>
        <v>Agaro Regal 800 Watts</v>
      </c>
      <c r="E1065" t="str">
        <f t="shared" si="65"/>
        <v>Cleaner, Lightweight and Durable Body, Small Mini Size ( Black)</v>
      </c>
      <c r="F1065" t="s">
        <v>8877</v>
      </c>
      <c r="G1065" t="str">
        <f t="shared" si="66"/>
        <v>HandheldVacuums</v>
      </c>
      <c r="H1065" s="7" t="str">
        <f t="array" aca="1" ref="H1065" ca="1">_xlfn.TEXTJOIN("", TRUE, IF((ROW(INDIRECT("1:" &amp; LEN(G1065)))&gt;1) * (CODE(MID(G1065, ROW(INDIRECT("1:" &amp; LEN(G1065))), 1))&gt;=65) * (CODE(MID(G1065, ROW(INDIRECT("1:" &amp; LEN(G1065))), 1))&lt;=90), " " &amp; MID(G1065, ROW(INDIRECT("1:" &amp; LEN(G1065))), 1), MID(G1065, ROW(INDIRECT("1:" &amp; LEN(G1065))), 1)))</f>
        <v>Handheld Vacuums</v>
      </c>
      <c r="I1065" s="2">
        <v>1665</v>
      </c>
      <c r="J1065" s="2">
        <v>2099</v>
      </c>
      <c r="K1065" s="1">
        <v>0.21</v>
      </c>
      <c r="L1065">
        <v>4</v>
      </c>
      <c r="M1065" s="4">
        <v>14368</v>
      </c>
      <c r="N1065" t="s">
        <v>8878</v>
      </c>
      <c r="O1065" t="str">
        <f t="shared" si="67"/>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v>
      </c>
      <c r="P1065" t="s">
        <v>8879</v>
      </c>
      <c r="Q1065" t="s">
        <v>8880</v>
      </c>
      <c r="R1065" t="s">
        <v>8881</v>
      </c>
      <c r="S1065" t="s">
        <v>8882</v>
      </c>
      <c r="T1065" t="s">
        <v>8883</v>
      </c>
      <c r="U1065" t="s">
        <v>8884</v>
      </c>
      <c r="V1065" t="s">
        <v>8885</v>
      </c>
    </row>
    <row r="1066" spans="1:22" x14ac:dyDescent="0.25">
      <c r="A1066" t="s">
        <v>8886</v>
      </c>
      <c r="B1066" t="s">
        <v>8887</v>
      </c>
      <c r="C1066" t="str">
        <f t="shared" si="64"/>
        <v>Philips Viva Collection HD4928 01 2100-Watt Induction Cooktop with Feather Touch Sensor and Crystal Glass Plate (Black)</v>
      </c>
      <c r="D1066" t="str" cm="1">
        <f t="array" ref="D1066">PROPER(_xlfn.TEXTJOIN(" ", TRUE, INDEX(_xlfn.FILTERXML("&lt;t&gt;&lt;s&gt;" &amp; SUBSTITUTE(C1066," ","&lt;/s&gt;&lt;s&gt;") &amp; "&lt;/s&gt;&lt;/t&gt;", "//s"), _xlfn.SEQUENCE(4))))</f>
        <v>Philips Viva Collection Hd4928</v>
      </c>
      <c r="E1066" t="str">
        <f t="shared" si="65"/>
        <v>Induction Cooktop with Feather Touch Sensor and Crystal Glass Plate (Black)</v>
      </c>
      <c r="F1066" t="s">
        <v>8556</v>
      </c>
      <c r="G1066" t="str">
        <f t="shared" si="66"/>
        <v>InductionCooktop</v>
      </c>
      <c r="H1066" s="7" t="str">
        <f t="array" aca="1" ref="H1066" ca="1">_xlfn.TEXTJOIN("", TRUE, IF((ROW(INDIRECT("1:" &amp; LEN(G1066)))&gt;1) * (CODE(MID(G1066, ROW(INDIRECT("1:" &amp; LEN(G1066))), 1))&gt;=65) * (CODE(MID(G1066, ROW(INDIRECT("1:" &amp; LEN(G1066))), 1))&lt;=90), " " &amp; MID(G1066, ROW(INDIRECT("1:" &amp; LEN(G1066))), 1), MID(G1066, ROW(INDIRECT("1:" &amp; LEN(G1066))), 1)))</f>
        <v>Induction Cooktop</v>
      </c>
      <c r="I1066" s="2">
        <v>3229</v>
      </c>
      <c r="J1066" s="2">
        <v>5295</v>
      </c>
      <c r="K1066" s="1">
        <v>0.39</v>
      </c>
      <c r="L1066">
        <v>4.2</v>
      </c>
      <c r="M1066" s="4">
        <v>39724</v>
      </c>
      <c r="N1066" t="s">
        <v>8888</v>
      </c>
      <c r="O1066" t="str">
        <f t="shared" si="67"/>
        <v>Philips Domestic Appliances Is Asia‚Äôs Most Trusted Brand(As Per Research By Ibrands360 &amp; Wcrcint. Category: Home Appliances.)</v>
      </c>
      <c r="P1066" t="s">
        <v>8889</v>
      </c>
      <c r="Q1066" t="s">
        <v>8890</v>
      </c>
      <c r="R1066" t="s">
        <v>8891</v>
      </c>
      <c r="S1066" t="s">
        <v>8892</v>
      </c>
      <c r="T1066" t="s">
        <v>8893</v>
      </c>
      <c r="U1066" t="s">
        <v>8894</v>
      </c>
      <c r="V1066" t="s">
        <v>8895</v>
      </c>
    </row>
    <row r="1067" spans="1:22" x14ac:dyDescent="0.25">
      <c r="A1067" t="s">
        <v>8896</v>
      </c>
      <c r="B1067" t="s">
        <v>8897</v>
      </c>
      <c r="C1067" t="str">
        <f t="shared" si="64"/>
        <v>Pigeon By Stovekraft ABS Plastic Acer Plus Induction Cooktop 1800 Watts With Feather Touch Control - Black</v>
      </c>
      <c r="D1067" t="str" cm="1">
        <f t="array" ref="D1067">PROPER(_xlfn.TEXTJOIN(" ", TRUE, INDEX(_xlfn.FILTERXML("&lt;t&gt;&lt;s&gt;" &amp; SUBSTITUTE(C1067," ","&lt;/s&gt;&lt;s&gt;") &amp; "&lt;/s&gt;&lt;/t&gt;", "//s"), _xlfn.SEQUENCE(4))))</f>
        <v>Pigeon By Stovekraft Abs</v>
      </c>
      <c r="E1067" t="str">
        <f t="shared" si="65"/>
        <v>Plus Induction Cooktop 1800 Watts With Feather Touch Control - Black</v>
      </c>
      <c r="F1067" t="s">
        <v>8556</v>
      </c>
      <c r="G1067" t="str">
        <f t="shared" si="66"/>
        <v>InductionCooktop</v>
      </c>
      <c r="H1067" s="7" t="str">
        <f t="array" aca="1" ref="H1067" ca="1">_xlfn.TEXTJOIN("", TRUE, IF((ROW(INDIRECT("1:" &amp; LEN(G1067)))&gt;1) * (CODE(MID(G1067, ROW(INDIRECT("1:" &amp; LEN(G1067))), 1))&gt;=65) * (CODE(MID(G1067, ROW(INDIRECT("1:" &amp; LEN(G1067))), 1))&lt;=90), " " &amp; MID(G1067, ROW(INDIRECT("1:" &amp; LEN(G1067))), 1), MID(G1067, ROW(INDIRECT("1:" &amp; LEN(G1067))), 1)))</f>
        <v>Induction Cooktop</v>
      </c>
      <c r="I1067" s="2">
        <v>1799</v>
      </c>
      <c r="J1067" s="2">
        <v>3595</v>
      </c>
      <c r="K1067" s="1">
        <v>0.5</v>
      </c>
      <c r="L1067">
        <v>3.8</v>
      </c>
      <c r="M1067" s="4">
        <v>9791</v>
      </c>
      <c r="N1067" t="s">
        <v>8898</v>
      </c>
      <c r="O1067" t="str">
        <f t="shared" si="67"/>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v>
      </c>
      <c r="P1067" t="s">
        <v>8899</v>
      </c>
      <c r="Q1067" t="s">
        <v>8900</v>
      </c>
      <c r="R1067" t="s">
        <v>8901</v>
      </c>
      <c r="S1067" t="s">
        <v>8902</v>
      </c>
      <c r="T1067" t="s">
        <v>8903</v>
      </c>
      <c r="U1067" t="s">
        <v>8904</v>
      </c>
      <c r="V1067" t="s">
        <v>8905</v>
      </c>
    </row>
    <row r="1068" spans="1:22" x14ac:dyDescent="0.25">
      <c r="A1068" t="s">
        <v>8906</v>
      </c>
      <c r="B1068" t="s">
        <v>8907</v>
      </c>
      <c r="C1068" t="str">
        <f t="shared" si="64"/>
        <v>AGARO Esteem Multi Kettle 1.2 Litre, 600W with 3 Heating Modes and Rapid Boil Technology</v>
      </c>
      <c r="D1068" t="str" cm="1">
        <f t="array" ref="D1068">PROPER(_xlfn.TEXTJOIN(" ", TRUE, INDEX(_xlfn.FILTERXML("&lt;t&gt;&lt;s&gt;" &amp; SUBSTITUTE(C1068," ","&lt;/s&gt;&lt;s&gt;") &amp; "&lt;/s&gt;&lt;/t&gt;", "//s"), _xlfn.SEQUENCE(4))))</f>
        <v>Agaro Esteem Multi Kettle</v>
      </c>
      <c r="E1068" t="str">
        <f t="shared" si="65"/>
        <v>600W with 3 Heating Modes and Rapid Boil Technology</v>
      </c>
      <c r="F1068" t="s">
        <v>8450</v>
      </c>
      <c r="G1068" t="str">
        <f t="shared" si="66"/>
        <v>ElectricKettles</v>
      </c>
      <c r="H1068" s="7" t="str">
        <f t="array" aca="1" ref="H1068" ca="1">_xlfn.TEXTJOIN("", TRUE, IF((ROW(INDIRECT("1:" &amp; LEN(G1068)))&gt;1) * (CODE(MID(G1068, ROW(INDIRECT("1:" &amp; LEN(G1068))), 1))&gt;=65) * (CODE(MID(G1068, ROW(INDIRECT("1:" &amp; LEN(G1068))), 1))&lt;=90), " " &amp; MID(G1068, ROW(INDIRECT("1:" &amp; LEN(G1068))), 1), MID(G1068, ROW(INDIRECT("1:" &amp; LEN(G1068))), 1)))</f>
        <v>Electric Kettles</v>
      </c>
      <c r="I1068" s="2">
        <v>1260</v>
      </c>
      <c r="J1068" s="2">
        <v>1699</v>
      </c>
      <c r="K1068" s="1">
        <v>0.26</v>
      </c>
      <c r="L1068">
        <v>4.2</v>
      </c>
      <c r="M1068" s="4">
        <v>2891</v>
      </c>
      <c r="N1068" t="s">
        <v>8908</v>
      </c>
      <c r="O1068" t="str">
        <f t="shared" si="67"/>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v>
      </c>
      <c r="P1068" t="s">
        <v>8909</v>
      </c>
      <c r="Q1068" t="s">
        <v>8910</v>
      </c>
      <c r="R1068" t="s">
        <v>8911</v>
      </c>
      <c r="S1068" t="s">
        <v>8912</v>
      </c>
      <c r="T1068" t="s">
        <v>8913</v>
      </c>
      <c r="U1068" t="s">
        <v>8914</v>
      </c>
      <c r="V1068" t="s">
        <v>8915</v>
      </c>
    </row>
    <row r="1069" spans="1:22" x14ac:dyDescent="0.25">
      <c r="A1069" t="s">
        <v>8916</v>
      </c>
      <c r="B1069" t="s">
        <v>8917</v>
      </c>
      <c r="C1069" t="str">
        <f t="shared" si="64"/>
        <v>Bajaj Minor 1000 Watts Radiant Room Heater (Steel, ISI Approved)</v>
      </c>
      <c r="D1069" t="str" cm="1">
        <f t="array" ref="D1069">PROPER(_xlfn.TEXTJOIN(" ", TRUE, INDEX(_xlfn.FILTERXML("&lt;t&gt;&lt;s&gt;" &amp; SUBSTITUTE(C1069," ","&lt;/s&gt;&lt;s&gt;") &amp; "&lt;/s&gt;&lt;/t&gt;", "//s"), _xlfn.SEQUENCE(4))))</f>
        <v>Bajaj Minor 1000 Watts</v>
      </c>
      <c r="E1069" t="str">
        <f t="shared" si="65"/>
        <v>Heater (Steel, ISI Approved)</v>
      </c>
      <c r="F1069" t="s">
        <v>8461</v>
      </c>
      <c r="G1069" t="str">
        <f t="shared" si="66"/>
        <v>ElectricHeaters</v>
      </c>
      <c r="H1069" s="7" t="str">
        <f t="array" aca="1" ref="H1069" ca="1">_xlfn.TEXTJOIN("", TRUE, IF((ROW(INDIRECT("1:" &amp; LEN(G1069)))&gt;1) * (CODE(MID(G1069, ROW(INDIRECT("1:" &amp; LEN(G1069))), 1))&gt;=65) * (CODE(MID(G1069, ROW(INDIRECT("1:" &amp; LEN(G1069))), 1))&lt;=90), " " &amp; MID(G1069, ROW(INDIRECT("1:" &amp; LEN(G1069))), 1), MID(G1069, ROW(INDIRECT("1:" &amp; LEN(G1069))), 1)))</f>
        <v>Electric Heaters</v>
      </c>
      <c r="I1069">
        <v>749</v>
      </c>
      <c r="J1069" s="2">
        <v>1129</v>
      </c>
      <c r="K1069" s="1">
        <v>0.34</v>
      </c>
      <c r="L1069">
        <v>4</v>
      </c>
      <c r="M1069" s="4">
        <v>2446</v>
      </c>
      <c r="N1069" t="s">
        <v>8918</v>
      </c>
      <c r="O1069" t="str">
        <f t="shared" si="67"/>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v>
      </c>
      <c r="P1069" t="s">
        <v>8919</v>
      </c>
      <c r="Q1069" t="s">
        <v>8920</v>
      </c>
      <c r="R1069" t="s">
        <v>8921</v>
      </c>
      <c r="S1069" t="s">
        <v>8922</v>
      </c>
      <c r="T1069" t="s">
        <v>8923</v>
      </c>
      <c r="U1069" t="s">
        <v>8924</v>
      </c>
      <c r="V1069" t="s">
        <v>8925</v>
      </c>
    </row>
    <row r="1070" spans="1:22" x14ac:dyDescent="0.25">
      <c r="A1070" t="s">
        <v>8926</v>
      </c>
      <c r="B1070" t="s">
        <v>8927</v>
      </c>
      <c r="C1070" t="str">
        <f t="shared" si="64"/>
        <v>Butterfly Jet Elite Mixer Grinder, 750W, 4 Jars (Grey)</v>
      </c>
      <c r="D1070" t="str" cm="1">
        <f t="array" ref="D1070">PROPER(_xlfn.TEXTJOIN(" ", TRUE, INDEX(_xlfn.FILTERXML("&lt;t&gt;&lt;s&gt;" &amp; SUBSTITUTE(C1070," ","&lt;/s&gt;&lt;s&gt;") &amp; "&lt;/s&gt;&lt;/t&gt;", "//s"), _xlfn.SEQUENCE(4))))</f>
        <v>Butterfly Jet Elite Mixer</v>
      </c>
      <c r="E1070" t="str">
        <f t="shared" si="65"/>
        <v>4 Jars (Grey)</v>
      </c>
      <c r="F1070" t="s">
        <v>8618</v>
      </c>
      <c r="G1070" t="str">
        <f t="shared" si="66"/>
        <v>MixerGrinders</v>
      </c>
      <c r="H1070" s="7" t="str">
        <f t="array" aca="1" ref="H1070" ca="1">_xlfn.TEXTJOIN("", TRUE, IF((ROW(INDIRECT("1:" &amp; LEN(G1070)))&gt;1) * (CODE(MID(G1070, ROW(INDIRECT("1:" &amp; LEN(G1070))), 1))&gt;=65) * (CODE(MID(G1070, ROW(INDIRECT("1:" &amp; LEN(G1070))), 1))&lt;=90), " " &amp; MID(G1070, ROW(INDIRECT("1:" &amp; LEN(G1070))), 1), MID(G1070, ROW(INDIRECT("1:" &amp; LEN(G1070))), 1)))</f>
        <v>Mixer Grinders</v>
      </c>
      <c r="I1070" s="2">
        <v>3499</v>
      </c>
      <c r="J1070" s="2">
        <v>5795</v>
      </c>
      <c r="K1070" s="1">
        <v>0.4</v>
      </c>
      <c r="L1070">
        <v>3.9</v>
      </c>
      <c r="M1070" s="4">
        <v>25340</v>
      </c>
      <c r="N1070" t="s">
        <v>8928</v>
      </c>
      <c r="O1070" t="str">
        <f t="shared" si="67"/>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v>
      </c>
      <c r="P1070" t="s">
        <v>8929</v>
      </c>
      <c r="Q1070" t="s">
        <v>8930</v>
      </c>
      <c r="R1070" t="s">
        <v>8931</v>
      </c>
      <c r="S1070" t="s">
        <v>8932</v>
      </c>
      <c r="T1070" t="s">
        <v>8933</v>
      </c>
      <c r="U1070" t="s">
        <v>8934</v>
      </c>
      <c r="V1070" t="s">
        <v>8935</v>
      </c>
    </row>
    <row r="1071" spans="1:22" x14ac:dyDescent="0.25">
      <c r="A1071" t="s">
        <v>8936</v>
      </c>
      <c r="B1071" t="s">
        <v>8937</v>
      </c>
      <c r="C1071" t="str">
        <f t="shared" si="64"/>
        <v>SOFLIN Egg Boiler Electric Automatic Off 7 Egg Poacher for Steaming, Cooking, Boiling and Frying (400 Watts, Blue)</v>
      </c>
      <c r="D1071" t="str" cm="1">
        <f t="array" ref="D1071">PROPER(_xlfn.TEXTJOIN(" ", TRUE, INDEX(_xlfn.FILTERXML("&lt;t&gt;&lt;s&gt;" &amp; SUBSTITUTE(C1071," ","&lt;/s&gt;&lt;s&gt;") &amp; "&lt;/s&gt;&lt;/t&gt;", "//s"), _xlfn.SEQUENCE(4))))</f>
        <v>Soflin Egg Boiler Electric</v>
      </c>
      <c r="E1071" t="str">
        <f t="shared" si="65"/>
        <v>7 Egg Poacher for Steaming, Cooking, Boiling and Frying (400 Watts, Blue)</v>
      </c>
      <c r="F1071" t="s">
        <v>8938</v>
      </c>
      <c r="G1071" t="str">
        <f t="shared" si="66"/>
        <v>EggBoilers</v>
      </c>
      <c r="H1071" s="7" t="str">
        <f t="array" aca="1" ref="H1071" ca="1">_xlfn.TEXTJOIN("", TRUE, IF((ROW(INDIRECT("1:" &amp; LEN(G1071)))&gt;1) * (CODE(MID(G1071, ROW(INDIRECT("1:" &amp; LEN(G1071))), 1))&gt;=65) * (CODE(MID(G1071, ROW(INDIRECT("1:" &amp; LEN(G1071))), 1))&lt;=90), " " &amp; MID(G1071, ROW(INDIRECT("1:" &amp; LEN(G1071))), 1), MID(G1071, ROW(INDIRECT("1:" &amp; LEN(G1071))), 1)))</f>
        <v>Egg Boilers</v>
      </c>
      <c r="I1071">
        <v>379</v>
      </c>
      <c r="J1071">
        <v>999</v>
      </c>
      <c r="K1071" s="1">
        <v>0.62</v>
      </c>
      <c r="L1071">
        <v>4.3</v>
      </c>
      <c r="M1071" s="4">
        <v>3096</v>
      </c>
      <c r="N1071" t="s">
        <v>8939</v>
      </c>
      <c r="O1071" t="str">
        <f t="shared" si="67"/>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v>
      </c>
      <c r="P1071" t="s">
        <v>8940</v>
      </c>
      <c r="Q1071" t="s">
        <v>8941</v>
      </c>
      <c r="R1071" t="s">
        <v>8942</v>
      </c>
      <c r="S1071" t="s">
        <v>8943</v>
      </c>
      <c r="T1071" t="s">
        <v>8944</v>
      </c>
      <c r="U1071" t="s">
        <v>8945</v>
      </c>
      <c r="V1071" t="s">
        <v>8946</v>
      </c>
    </row>
    <row r="1072" spans="1:22" x14ac:dyDescent="0.25">
      <c r="A1072" t="s">
        <v>8947</v>
      </c>
      <c r="B1072" t="s">
        <v>8948</v>
      </c>
      <c r="C1072" t="str">
        <f t="shared" si="64"/>
        <v>Lifelong LLQH925 Dyno Quartz Heater 2 Power settings Tip Over Cut-off Switch 800 Watt Silent operation Power Indicator 2 Rod Room Heater (1 Year Warranty, Grey)</v>
      </c>
      <c r="D1072" t="str" cm="1">
        <f t="array" ref="D1072">PROPER(_xlfn.TEXTJOIN(" ", TRUE, INDEX(_xlfn.FILTERXML("&lt;t&gt;&lt;s&gt;" &amp; SUBSTITUTE(C1072," ","&lt;/s&gt;&lt;s&gt;") &amp; "&lt;/s&gt;&lt;/t&gt;", "//s"), _xlfn.SEQUENCE(4))))</f>
        <v>Lifelong Llqh925 Dyno Quartz</v>
      </c>
      <c r="E1072" t="str">
        <f t="shared" si="65"/>
        <v>Power settings Tip Over Cut-off Switch 800 Watt Silent operation Power Indicator 2 Rod Room Heater (1 Year Warranty, Grey)</v>
      </c>
      <c r="F1072" t="s">
        <v>8461</v>
      </c>
      <c r="G1072" t="str">
        <f t="shared" si="66"/>
        <v>ElectricHeaters</v>
      </c>
      <c r="H1072" s="7" t="str">
        <f t="array" aca="1" ref="H1072" ca="1">_xlfn.TEXTJOIN("", TRUE, IF((ROW(INDIRECT("1:" &amp; LEN(G1072)))&gt;1) * (CODE(MID(G1072, ROW(INDIRECT("1:" &amp; LEN(G1072))), 1))&gt;=65) * (CODE(MID(G1072, ROW(INDIRECT("1:" &amp; LEN(G1072))), 1))&lt;=90), " " &amp; MID(G1072, ROW(INDIRECT("1:" &amp; LEN(G1072))), 1), MID(G1072, ROW(INDIRECT("1:" &amp; LEN(G1072))), 1)))</f>
        <v>Electric Heaters</v>
      </c>
      <c r="I1072" s="2">
        <v>1099</v>
      </c>
      <c r="J1072" s="2">
        <v>2400</v>
      </c>
      <c r="K1072" s="1">
        <v>0.54</v>
      </c>
      <c r="L1072">
        <v>3.8</v>
      </c>
      <c r="M1072" s="4">
        <v>4</v>
      </c>
      <c r="N1072" t="s">
        <v>8949</v>
      </c>
      <c r="O1072" t="str">
        <f t="shared" si="67"/>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v>
      </c>
      <c r="P1072" t="s">
        <v>8950</v>
      </c>
      <c r="Q1072" t="s">
        <v>8951</v>
      </c>
      <c r="R1072" t="s">
        <v>8952</v>
      </c>
      <c r="S1072" t="s">
        <v>8953</v>
      </c>
      <c r="T1072" t="s">
        <v>8954</v>
      </c>
      <c r="U1072" t="s">
        <v>8955</v>
      </c>
      <c r="V1072" t="s">
        <v>8956</v>
      </c>
    </row>
    <row r="1073" spans="1:22" x14ac:dyDescent="0.25">
      <c r="A1073" t="s">
        <v>8957</v>
      </c>
      <c r="B1073" t="s">
        <v>8958</v>
      </c>
      <c r="C1073" t="str">
        <f t="shared" si="64"/>
        <v>Amazon Basics 1500 W Electric Kettle (Stainless Steel Body, 1.5 L)</v>
      </c>
      <c r="D1073" t="str" cm="1">
        <f t="array" ref="D1073">PROPER(_xlfn.TEXTJOIN(" ", TRUE, INDEX(_xlfn.FILTERXML("&lt;t&gt;&lt;s&gt;" &amp; SUBSTITUTE(C1073," ","&lt;/s&gt;&lt;s&gt;") &amp; "&lt;/s&gt;&lt;/t&gt;", "//s"), _xlfn.SEQUENCE(4))))</f>
        <v>Amazon Basics 1500 W</v>
      </c>
      <c r="E1073" t="str">
        <f t="shared" si="65"/>
        <v>(Stainless Steel Body, 1.5 L)</v>
      </c>
      <c r="F1073" t="s">
        <v>8670</v>
      </c>
      <c r="G1073" t="str">
        <f t="shared" si="66"/>
        <v>Kettle&amp;ToasterSets</v>
      </c>
      <c r="H1073" s="7" t="str">
        <f t="array" aca="1" ref="H1073" ca="1">_xlfn.TEXTJOIN("", TRUE, IF((ROW(INDIRECT("1:" &amp; LEN(G1073)))&gt;1) * (CODE(MID(G1073, ROW(INDIRECT("1:" &amp; LEN(G1073))), 1))&gt;=65) * (CODE(MID(G1073, ROW(INDIRECT("1:" &amp; LEN(G1073))), 1))&lt;=90), " " &amp; MID(G1073, ROW(INDIRECT("1:" &amp; LEN(G1073))), 1), MID(G1073, ROW(INDIRECT("1:" &amp; LEN(G1073))), 1)))</f>
        <v>Kettle&amp; Toaster Sets</v>
      </c>
      <c r="I1073">
        <v>749</v>
      </c>
      <c r="J1073" s="2">
        <v>1299</v>
      </c>
      <c r="K1073" s="1">
        <v>0.42</v>
      </c>
      <c r="L1073">
        <v>4</v>
      </c>
      <c r="M1073" s="4">
        <v>119</v>
      </c>
      <c r="N1073" t="s">
        <v>8959</v>
      </c>
      <c r="O1073" t="str">
        <f t="shared" si="67"/>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v>
      </c>
      <c r="P1073" t="s">
        <v>8960</v>
      </c>
      <c r="Q1073" t="s">
        <v>8961</v>
      </c>
      <c r="R1073" t="s">
        <v>8962</v>
      </c>
      <c r="S1073" t="s">
        <v>8963</v>
      </c>
      <c r="T1073" t="s">
        <v>8964</v>
      </c>
      <c r="U1073" t="s">
        <v>8965</v>
      </c>
      <c r="V1073" t="s">
        <v>8966</v>
      </c>
    </row>
    <row r="1074" spans="1:22" x14ac:dyDescent="0.25">
      <c r="A1074" t="s">
        <v>8967</v>
      </c>
      <c r="B1074" t="s">
        <v>8968</v>
      </c>
      <c r="C1074" t="str">
        <f t="shared" si="64"/>
        <v>Prestige Sandwich Maker PGMFD 01, Black</v>
      </c>
      <c r="D1074" t="str" cm="1">
        <f t="array" ref="D1074">PROPER(_xlfn.TEXTJOIN(" ", TRUE, INDEX(_xlfn.FILTERXML("&lt;t&gt;&lt;s&gt;" &amp; SUBSTITUTE(C1074," ","&lt;/s&gt;&lt;s&gt;") &amp; "&lt;/s&gt;&lt;/t&gt;", "//s"), _xlfn.SEQUENCE(4))))</f>
        <v>Prestige Sandwich Maker Pgmfd</v>
      </c>
      <c r="E1074" t="str">
        <f t="shared" si="65"/>
        <v/>
      </c>
      <c r="F1074" t="s">
        <v>8969</v>
      </c>
      <c r="G1074" t="str">
        <f t="shared" si="66"/>
        <v>SandwichMakers</v>
      </c>
      <c r="H1074" s="7" t="str">
        <f t="array" aca="1" ref="H1074" ca="1">_xlfn.TEXTJOIN("", TRUE, IF((ROW(INDIRECT("1:" &amp; LEN(G1074)))&gt;1) * (CODE(MID(G1074, ROW(INDIRECT("1:" &amp; LEN(G1074))), 1))&gt;=65) * (CODE(MID(G1074, ROW(INDIRECT("1:" &amp; LEN(G1074))), 1))&lt;=90), " " &amp; MID(G1074, ROW(INDIRECT("1:" &amp; LEN(G1074))), 1), MID(G1074, ROW(INDIRECT("1:" &amp; LEN(G1074))), 1)))</f>
        <v>Sandwich Makers</v>
      </c>
      <c r="I1074" s="2">
        <v>1299</v>
      </c>
      <c r="J1074" s="2">
        <v>1299</v>
      </c>
      <c r="K1074" s="1">
        <v>0</v>
      </c>
      <c r="L1074">
        <v>4.2</v>
      </c>
      <c r="M1074" s="4">
        <v>40106</v>
      </c>
      <c r="N1074" t="s">
        <v>8970</v>
      </c>
      <c r="O1074" t="str">
        <f t="shared" si="67"/>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v>
      </c>
      <c r="P1074" t="s">
        <v>8971</v>
      </c>
      <c r="Q1074" t="s">
        <v>8972</v>
      </c>
      <c r="R1074" t="s">
        <v>8973</v>
      </c>
      <c r="S1074" t="s">
        <v>8974</v>
      </c>
      <c r="T1074" t="s">
        <v>8975</v>
      </c>
      <c r="U1074" t="s">
        <v>8976</v>
      </c>
      <c r="V1074" t="s">
        <v>8977</v>
      </c>
    </row>
    <row r="1075" spans="1:22" x14ac:dyDescent="0.25">
      <c r="A1075" t="s">
        <v>8978</v>
      </c>
      <c r="B1075" t="s">
        <v>8979</v>
      </c>
      <c r="C1075" t="str">
        <f t="shared" si="64"/>
        <v>Orient Electric Fabrijoy DIFJ10BP 1000-Watt Dry Iron, Non-Stick (White and Blue)</v>
      </c>
      <c r="D1075" t="str" cm="1">
        <f t="array" ref="D1075">PROPER(_xlfn.TEXTJOIN(" ", TRUE, INDEX(_xlfn.FILTERXML("&lt;t&gt;&lt;s&gt;" &amp; SUBSTITUTE(C1075," ","&lt;/s&gt;&lt;s&gt;") &amp; "&lt;/s&gt;&lt;/t&gt;", "//s"), _xlfn.SEQUENCE(4))))</f>
        <v>Orient Electric Fabrijoy Difj10Bp</v>
      </c>
      <c r="E1075" t="str">
        <f t="shared" si="65"/>
        <v>Iron, Non-Stick (White and Blue)</v>
      </c>
      <c r="F1075" t="s">
        <v>8607</v>
      </c>
      <c r="G1075" t="str">
        <f t="shared" si="66"/>
        <v>DryIrons</v>
      </c>
      <c r="H1075" s="7" t="str">
        <f t="array" aca="1" ref="H1075" ca="1">_xlfn.TEXTJOIN("", TRUE, IF((ROW(INDIRECT("1:" &amp; LEN(G1075)))&gt;1) * (CODE(MID(G1075, ROW(INDIRECT("1:" &amp; LEN(G1075))), 1))&gt;=65) * (CODE(MID(G1075, ROW(INDIRECT("1:" &amp; LEN(G1075))), 1))&lt;=90), " " &amp; MID(G1075, ROW(INDIRECT("1:" &amp; LEN(G1075))), 1), MID(G1075, ROW(INDIRECT("1:" &amp; LEN(G1075))), 1)))</f>
        <v>Dry Irons</v>
      </c>
      <c r="I1075">
        <v>549</v>
      </c>
      <c r="J1075" s="2">
        <v>1090</v>
      </c>
      <c r="K1075" s="1">
        <v>0.5</v>
      </c>
      <c r="L1075">
        <v>4.2</v>
      </c>
      <c r="M1075" s="4">
        <v>13029</v>
      </c>
      <c r="N1075" t="s">
        <v>8980</v>
      </c>
      <c r="O1075" t="str">
        <f t="shared" si="67"/>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v>
      </c>
      <c r="P1075" t="s">
        <v>8981</v>
      </c>
      <c r="Q1075" t="s">
        <v>8982</v>
      </c>
      <c r="R1075" t="s">
        <v>8983</v>
      </c>
      <c r="S1075" t="s">
        <v>8984</v>
      </c>
      <c r="T1075" t="s">
        <v>8985</v>
      </c>
      <c r="U1075" t="s">
        <v>8986</v>
      </c>
      <c r="V1075" t="s">
        <v>8987</v>
      </c>
    </row>
    <row r="1076" spans="1:22" x14ac:dyDescent="0.25">
      <c r="A1076" t="s">
        <v>8988</v>
      </c>
      <c r="B1076" t="s">
        <v>8989</v>
      </c>
      <c r="C1076" t="str">
        <f t="shared" si="64"/>
        <v>Lifelong LLFH921 Regalia 2000 W Fan Heater, 3 Air Settings, Room Heater with Overheating Protection, 1 Year Warranty ( White, (ISI Certified, Ideal for small to medium room area)</v>
      </c>
      <c r="D1076" t="str" cm="1">
        <f t="array" ref="D1076">PROPER(_xlfn.TEXTJOIN(" ", TRUE, INDEX(_xlfn.FILTERXML("&lt;t&gt;&lt;s&gt;" &amp; SUBSTITUTE(C1076," ","&lt;/s&gt;&lt;s&gt;") &amp; "&lt;/s&gt;&lt;/t&gt;", "//s"), _xlfn.SEQUENCE(4))))</f>
        <v>Lifelong Llfh921 Regalia 2000</v>
      </c>
      <c r="E1076" t="str">
        <f t="shared" si="65"/>
        <v>Heater, 3 Air Settings, Room Heater with Overheating Protection, 1 Year Warranty ( White, (ISI Certified, Ideal for small to medium room area)</v>
      </c>
      <c r="F1076" t="s">
        <v>8472</v>
      </c>
      <c r="G1076" t="str">
        <f t="shared" si="66"/>
        <v>FanHeaters</v>
      </c>
      <c r="H1076" s="7" t="str">
        <f t="array" aca="1" ref="H1076" ca="1">_xlfn.TEXTJOIN("", TRUE, IF((ROW(INDIRECT("1:" &amp; LEN(G1076)))&gt;1) * (CODE(MID(G1076, ROW(INDIRECT("1:" &amp; LEN(G1076))), 1))&gt;=65) * (CODE(MID(G1076, ROW(INDIRECT("1:" &amp; LEN(G1076))), 1))&lt;=90), " " &amp; MID(G1076, ROW(INDIRECT("1:" &amp; LEN(G1076))), 1), MID(G1076, ROW(INDIRECT("1:" &amp; LEN(G1076))), 1)))</f>
        <v>Fan Heaters</v>
      </c>
      <c r="I1076">
        <v>899</v>
      </c>
      <c r="J1076" s="2">
        <v>2000</v>
      </c>
      <c r="K1076" s="1">
        <v>0.55000000000000004</v>
      </c>
      <c r="L1076">
        <v>3.6</v>
      </c>
      <c r="M1076" s="4">
        <v>291</v>
      </c>
      <c r="N1076" t="s">
        <v>8990</v>
      </c>
      <c r="O1076" t="str">
        <f t="shared" si="67"/>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v>
      </c>
      <c r="P1076" t="s">
        <v>8991</v>
      </c>
      <c r="Q1076" t="s">
        <v>8992</v>
      </c>
      <c r="R1076" t="s">
        <v>8993</v>
      </c>
      <c r="S1076" t="s">
        <v>8994</v>
      </c>
      <c r="T1076" t="s">
        <v>8995</v>
      </c>
      <c r="U1076" t="s">
        <v>8996</v>
      </c>
      <c r="V1076" t="s">
        <v>8997</v>
      </c>
    </row>
    <row r="1077" spans="1:22" x14ac:dyDescent="0.25">
      <c r="A1077" t="s">
        <v>8998</v>
      </c>
      <c r="B1077" t="s">
        <v>8999</v>
      </c>
      <c r="C1077" t="str">
        <f t="shared" si="64"/>
        <v>Philips GC181 Heavy Weight 1000-Watt Dry Iron, Pack of 1</v>
      </c>
      <c r="D1077" t="str" cm="1">
        <f t="array" ref="D1077">PROPER(_xlfn.TEXTJOIN(" ", TRUE, INDEX(_xlfn.FILTERXML("&lt;t&gt;&lt;s&gt;" &amp; SUBSTITUTE(C1077," ","&lt;/s&gt;&lt;s&gt;") &amp; "&lt;/s&gt;&lt;/t&gt;", "//s"), _xlfn.SEQUENCE(4))))</f>
        <v>Philips Gc181 Heavy Weight</v>
      </c>
      <c r="E1077" t="str">
        <f t="shared" si="65"/>
        <v>Iron, Pack of 1</v>
      </c>
      <c r="F1077" t="s">
        <v>8607</v>
      </c>
      <c r="G1077" t="str">
        <f t="shared" si="66"/>
        <v>DryIrons</v>
      </c>
      <c r="H1077" s="7" t="str">
        <f t="array" aca="1" ref="H1077" ca="1">_xlfn.TEXTJOIN("", TRUE, IF((ROW(INDIRECT("1:" &amp; LEN(G1077)))&gt;1) * (CODE(MID(G1077, ROW(INDIRECT("1:" &amp; LEN(G1077))), 1))&gt;=65) * (CODE(MID(G1077, ROW(INDIRECT("1:" &amp; LEN(G1077))), 1))&lt;=90), " " &amp; MID(G1077, ROW(INDIRECT("1:" &amp; LEN(G1077))), 1), MID(G1077, ROW(INDIRECT("1:" &amp; LEN(G1077))), 1)))</f>
        <v>Dry Irons</v>
      </c>
      <c r="I1077" s="2">
        <v>1321</v>
      </c>
      <c r="J1077" s="2">
        <v>1545</v>
      </c>
      <c r="K1077" s="1">
        <v>0.14000000000000001</v>
      </c>
      <c r="L1077">
        <v>4.3</v>
      </c>
      <c r="M1077" s="4">
        <v>15453</v>
      </c>
      <c r="N1077" t="s">
        <v>9000</v>
      </c>
      <c r="O1077" t="str">
        <f t="shared" si="67"/>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v>
      </c>
      <c r="P1077" t="s">
        <v>9001</v>
      </c>
      <c r="Q1077" t="s">
        <v>9002</v>
      </c>
      <c r="R1077" t="s">
        <v>9003</v>
      </c>
      <c r="S1077" t="s">
        <v>9004</v>
      </c>
      <c r="T1077" t="s">
        <v>9005</v>
      </c>
      <c r="U1077" t="s">
        <v>9006</v>
      </c>
      <c r="V1077" t="s">
        <v>9007</v>
      </c>
    </row>
    <row r="1078" spans="1:22" x14ac:dyDescent="0.25">
      <c r="A1078" t="s">
        <v>9008</v>
      </c>
      <c r="B1078" t="s">
        <v>9009</v>
      </c>
      <c r="C1078" t="str">
        <f t="shared" si="64"/>
        <v>Bulfyss USB Rechargeable Lint Remover Fabric Shaver Pet Hair Remover, Effectively and Quickly Remove Fuzz for Clothes, Sweater, Couch, Sofa, Blanket, Curtain, Wool, Cashmere (Grey, 1 Year Warranty)</v>
      </c>
      <c r="D1078" t="str" cm="1">
        <f t="array" ref="D1078">PROPER(_xlfn.TEXTJOIN(" ", TRUE, INDEX(_xlfn.FILTERXML("&lt;t&gt;&lt;s&gt;" &amp; SUBSTITUTE(C1078," ","&lt;/s&gt;&lt;s&gt;") &amp; "&lt;/s&gt;&lt;/t&gt;", "//s"), _xlfn.SEQUENCE(4))))</f>
        <v>Bulfyss Usb Rechargeable Lint</v>
      </c>
      <c r="E1078" t="str">
        <f t="shared" si="65"/>
        <v>Shaver Pet Hair Remover, Effectively and Quickly Remove Fuzz for Clothes, Sweater, Couch, Sofa, Blanket, Curtain, Wool, Cashmere (Grey, 1 Year Warranty)</v>
      </c>
      <c r="F1078" t="s">
        <v>8483</v>
      </c>
      <c r="G1078" t="str">
        <f t="shared" si="66"/>
        <v>LintShavers</v>
      </c>
      <c r="H1078" s="7" t="str">
        <f t="array" aca="1" ref="H1078" ca="1">_xlfn.TEXTJOIN("", TRUE, IF((ROW(INDIRECT("1:" &amp; LEN(G1078)))&gt;1) * (CODE(MID(G1078, ROW(INDIRECT("1:" &amp; LEN(G1078))), 1))&gt;=65) * (CODE(MID(G1078, ROW(INDIRECT("1:" &amp; LEN(G1078))), 1))&lt;=90), " " &amp; MID(G1078, ROW(INDIRECT("1:" &amp; LEN(G1078))), 1), MID(G1078, ROW(INDIRECT("1:" &amp; LEN(G1078))), 1)))</f>
        <v>Lint Shavers</v>
      </c>
      <c r="I1078" s="2">
        <v>1099</v>
      </c>
      <c r="J1078" s="2">
        <v>1999</v>
      </c>
      <c r="K1078" s="1">
        <v>0.45</v>
      </c>
      <c r="L1078">
        <v>4</v>
      </c>
      <c r="M1078" s="4">
        <v>604</v>
      </c>
      <c r="N1078" t="s">
        <v>9010</v>
      </c>
      <c r="O1078" t="str">
        <f t="shared" si="67"/>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v>
      </c>
      <c r="P1078" t="s">
        <v>9011</v>
      </c>
      <c r="Q1078" t="s">
        <v>9012</v>
      </c>
      <c r="R1078" t="s">
        <v>9013</v>
      </c>
      <c r="S1078" t="s">
        <v>9014</v>
      </c>
      <c r="T1078" t="s">
        <v>9015</v>
      </c>
      <c r="U1078" t="s">
        <v>9016</v>
      </c>
      <c r="V1078" t="s">
        <v>9017</v>
      </c>
    </row>
    <row r="1079" spans="1:22" x14ac:dyDescent="0.25">
      <c r="A1079" t="s">
        <v>9018</v>
      </c>
      <c r="B1079" t="s">
        <v>9019</v>
      </c>
      <c r="C1079" t="str">
        <f t="shared" si="64"/>
        <v>Bajaj DX-7 1000W Dry Iron with Advance Soleplate and Anti-bacterial German Coating Technology, White</v>
      </c>
      <c r="D1079" t="str" cm="1">
        <f t="array" ref="D1079">PROPER(_xlfn.TEXTJOIN(" ", TRUE, INDEX(_xlfn.FILTERXML("&lt;t&gt;&lt;s&gt;" &amp; SUBSTITUTE(C1079," ","&lt;/s&gt;&lt;s&gt;") &amp; "&lt;/s&gt;&lt;/t&gt;", "//s"), _xlfn.SEQUENCE(4))))</f>
        <v>Bajaj Dx-7 1000W Dry</v>
      </c>
      <c r="E1079" t="str">
        <f t="shared" si="65"/>
        <v>Advance Soleplate and Anti-bacterial German Coating Technology, White</v>
      </c>
      <c r="F1079" t="s">
        <v>8607</v>
      </c>
      <c r="G1079" t="str">
        <f t="shared" si="66"/>
        <v>DryIrons</v>
      </c>
      <c r="H1079" s="7" t="str">
        <f t="array" aca="1" ref="H1079" ca="1">_xlfn.TEXTJOIN("", TRUE, IF((ROW(INDIRECT("1:" &amp; LEN(G1079)))&gt;1) * (CODE(MID(G1079, ROW(INDIRECT("1:" &amp; LEN(G1079))), 1))&gt;=65) * (CODE(MID(G1079, ROW(INDIRECT("1:" &amp; LEN(G1079))), 1))&lt;=90), " " &amp; MID(G1079, ROW(INDIRECT("1:" &amp; LEN(G1079))), 1), MID(G1079, ROW(INDIRECT("1:" &amp; LEN(G1079))), 1)))</f>
        <v>Dry Irons</v>
      </c>
      <c r="I1079">
        <v>775</v>
      </c>
      <c r="J1079">
        <v>875</v>
      </c>
      <c r="K1079" s="1">
        <v>0.11</v>
      </c>
      <c r="L1079">
        <v>4.2</v>
      </c>
      <c r="M1079" s="4">
        <v>46647</v>
      </c>
      <c r="N1079" t="s">
        <v>9020</v>
      </c>
      <c r="O1079" t="str">
        <f t="shared" si="67"/>
        <v>Non-Stick Coated Golden Color Sole Plate|Super Clean Finish With Pleasant Aesthetics|Cool Touch Body With Comfortable Hand Grip|Light Weight And 360 Degree Swivel Cord, Material - Plastic|Thermal Fuse For Safety|Warranty: 2Years On Product|Power: 1000 Watts</v>
      </c>
      <c r="P1079" t="s">
        <v>9021</v>
      </c>
      <c r="Q1079" t="s">
        <v>9022</v>
      </c>
      <c r="R1079" t="s">
        <v>9023</v>
      </c>
      <c r="S1079" t="s">
        <v>9024</v>
      </c>
      <c r="T1079" t="s">
        <v>9025</v>
      </c>
      <c r="U1079" t="s">
        <v>9026</v>
      </c>
      <c r="V1079" t="s">
        <v>9027</v>
      </c>
    </row>
    <row r="1080" spans="1:22" x14ac:dyDescent="0.25">
      <c r="A1080" t="s">
        <v>9028</v>
      </c>
      <c r="B1080" t="s">
        <v>9029</v>
      </c>
      <c r="C1080" t="str">
        <f t="shared" si="64"/>
        <v>Bajaj New Shakti Neo 25L Vertical Storage Water Heater (Geyser 25 Litres) 4 Star BEE Rated Heater For Water Heating with Titanium Armour, Swirl Flow Technology, Glasslined Tank(White), 1 Yr Warranty</v>
      </c>
      <c r="D1080" t="str" cm="1">
        <f t="array" ref="D1080">PROPER(_xlfn.TEXTJOIN(" ", TRUE, INDEX(_xlfn.FILTERXML("&lt;t&gt;&lt;s&gt;" &amp; SUBSTITUTE(C1080," ","&lt;/s&gt;&lt;s&gt;") &amp; "&lt;/s&gt;&lt;/t&gt;", "//s"), _xlfn.SEQUENCE(4))))</f>
        <v>Bajaj New Shakti Neo</v>
      </c>
      <c r="E1080" t="str">
        <f t="shared" si="65"/>
        <v>Storage Water Heater (Geyser 25 Litres) 4 Star BEE Rated Heater For Water Heating with Titanium Armour, Swirl Flow Technology, Glasslined Tank(White), 1 Yr Warranty</v>
      </c>
      <c r="F1080" t="s">
        <v>8681</v>
      </c>
      <c r="G1080" t="str">
        <f t="shared" si="66"/>
        <v>StorageWaterHeaters</v>
      </c>
      <c r="H1080" s="7" t="str">
        <f t="array" aca="1" ref="H1080" ca="1">_xlfn.TEXTJOIN("", TRUE, IF((ROW(INDIRECT("1:" &amp; LEN(G1080)))&gt;1) * (CODE(MID(G1080, ROW(INDIRECT("1:" &amp; LEN(G1080))), 1))&gt;=65) * (CODE(MID(G1080, ROW(INDIRECT("1:" &amp; LEN(G1080))), 1))&lt;=90), " " &amp; MID(G1080, ROW(INDIRECT("1:" &amp; LEN(G1080))), 1), MID(G1080, ROW(INDIRECT("1:" &amp; LEN(G1080))), 1)))</f>
        <v>Storage Water Heaters</v>
      </c>
      <c r="I1080" s="2">
        <v>6299</v>
      </c>
      <c r="J1080" s="2">
        <v>15270</v>
      </c>
      <c r="K1080" s="1">
        <v>0.59</v>
      </c>
      <c r="L1080">
        <v>4.0999999999999996</v>
      </c>
      <c r="M1080" s="4">
        <v>3233</v>
      </c>
      <c r="N1080" t="s">
        <v>9030</v>
      </c>
      <c r="O1080" t="str">
        <f t="shared" si="67"/>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v>
      </c>
      <c r="P1080" t="s">
        <v>9031</v>
      </c>
      <c r="Q1080" t="s">
        <v>9032</v>
      </c>
      <c r="R1080" t="s">
        <v>9033</v>
      </c>
      <c r="S1080" t="s">
        <v>9034</v>
      </c>
      <c r="T1080" t="s">
        <v>9035</v>
      </c>
      <c r="U1080" t="s">
        <v>9036</v>
      </c>
      <c r="V1080" t="s">
        <v>9037</v>
      </c>
    </row>
    <row r="1081" spans="1:22" x14ac:dyDescent="0.25">
      <c r="A1081" t="s">
        <v>9038</v>
      </c>
      <c r="B1081" t="s">
        <v>9039</v>
      </c>
      <c r="C1081" t="str">
        <f t="shared" si="64"/>
        <v>PHILIPS Handheld Garment Steamer STH3000 20 - Compact and Foldable, Convenient Vertical Steaming, 1000 Watt Quick Heat Up, up to 20g min, Kills 99.9%* Bacteria (Reno Blue), Small</v>
      </c>
      <c r="D1081" t="str" cm="1">
        <f t="array" ref="D1081">PROPER(_xlfn.TEXTJOIN(" ", TRUE, INDEX(_xlfn.FILTERXML("&lt;t&gt;&lt;s&gt;" &amp; SUBSTITUTE(C1081," ","&lt;/s&gt;&lt;s&gt;") &amp; "&lt;/s&gt;&lt;/t&gt;", "//s"), _xlfn.SEQUENCE(4))))</f>
        <v>Philips Handheld Garment Steamer</v>
      </c>
      <c r="E1081" t="str">
        <f t="shared" si="65"/>
        <v>- Compact and Foldable, Convenient Vertical Steaming, 1000 Watt Quick Heat Up, up to 20g min, Kills 99.9%* Bacteria (Reno Blue), Small</v>
      </c>
      <c r="F1081" t="s">
        <v>8805</v>
      </c>
      <c r="G1081" t="str">
        <f t="shared" si="66"/>
        <v>SteamIrons</v>
      </c>
      <c r="H1081" s="7" t="str">
        <f t="array" aca="1" ref="H1081" ca="1">_xlfn.TEXTJOIN("", TRUE, IF((ROW(INDIRECT("1:" &amp; LEN(G1081)))&gt;1) * (CODE(MID(G1081, ROW(INDIRECT("1:" &amp; LEN(G1081))), 1))&gt;=65) * (CODE(MID(G1081, ROW(INDIRECT("1:" &amp; LEN(G1081))), 1))&lt;=90), " " &amp; MID(G1081, ROW(INDIRECT("1:" &amp; LEN(G1081))), 1), MID(G1081, ROW(INDIRECT("1:" &amp; LEN(G1081))), 1)))</f>
        <v>Steam Irons</v>
      </c>
      <c r="I1081" s="2">
        <v>3190</v>
      </c>
      <c r="J1081" s="2">
        <v>4195</v>
      </c>
      <c r="K1081" s="1">
        <v>0.24</v>
      </c>
      <c r="L1081">
        <v>4</v>
      </c>
      <c r="M1081" s="4">
        <v>1282</v>
      </c>
      <c r="N1081" t="s">
        <v>9040</v>
      </c>
      <c r="O1081" t="str">
        <f t="shared" si="67"/>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v>
      </c>
      <c r="P1081" t="s">
        <v>9041</v>
      </c>
      <c r="Q1081" t="s">
        <v>9042</v>
      </c>
      <c r="R1081" t="s">
        <v>9043</v>
      </c>
      <c r="S1081" t="s">
        <v>9044</v>
      </c>
      <c r="T1081" t="s">
        <v>9045</v>
      </c>
      <c r="U1081" t="s">
        <v>9046</v>
      </c>
      <c r="V1081" t="s">
        <v>9047</v>
      </c>
    </row>
    <row r="1082" spans="1:22" x14ac:dyDescent="0.25">
      <c r="A1082" t="s">
        <v>9048</v>
      </c>
      <c r="B1082" t="s">
        <v>9049</v>
      </c>
      <c r="C1082" t="str">
        <f t="shared" si="64"/>
        <v>Room Heater Warmer Wall-Outlet 400 Watts Electric Handy Room Heater (Room Heaters Home for Bedroom, Reading Books, Work, bathrooms, Rooms, Offices, Home Offices,2022</v>
      </c>
      <c r="D1082" t="str" cm="1">
        <f t="array" ref="D1082">PROPER(_xlfn.TEXTJOIN(" ", TRUE, INDEX(_xlfn.FILTERXML("&lt;t&gt;&lt;s&gt;" &amp; SUBSTITUTE(C1082," ","&lt;/s&gt;&lt;s&gt;") &amp; "&lt;/s&gt;&lt;/t&gt;", "//s"), _xlfn.SEQUENCE(4))))</f>
        <v>Room Heater Warmer Wall-Outlet</v>
      </c>
      <c r="E1082" t="str">
        <f t="shared" si="65"/>
        <v>Electric Handy Room Heater (Room Heaters Home for Bedroom, Reading Books, Work, bathrooms, Rooms, Offices, Home Offices,2022</v>
      </c>
      <c r="F1082" t="s">
        <v>8461</v>
      </c>
      <c r="G1082" t="str">
        <f t="shared" si="66"/>
        <v>ElectricHeaters</v>
      </c>
      <c r="H1082" s="7" t="str">
        <f t="array" aca="1" ref="H1082" ca="1">_xlfn.TEXTJOIN("", TRUE, IF((ROW(INDIRECT("1:" &amp; LEN(G1082)))&gt;1) * (CODE(MID(G1082, ROW(INDIRECT("1:" &amp; LEN(G1082))), 1))&gt;=65) * (CODE(MID(G1082, ROW(INDIRECT("1:" &amp; LEN(G1082))), 1))&lt;=90), " " &amp; MID(G1082, ROW(INDIRECT("1:" &amp; LEN(G1082))), 1), MID(G1082, ROW(INDIRECT("1:" &amp; LEN(G1082))), 1)))</f>
        <v>Electric Heaters</v>
      </c>
      <c r="I1082">
        <v>799</v>
      </c>
      <c r="J1082" s="2">
        <v>1989</v>
      </c>
      <c r="K1082" s="1">
        <v>0.6</v>
      </c>
      <c r="L1082">
        <v>4.3</v>
      </c>
      <c r="M1082" s="4">
        <v>70</v>
      </c>
      <c r="N1082" t="s">
        <v>9050</v>
      </c>
      <c r="O1082" t="str">
        <f t="shared" si="67"/>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v>
      </c>
      <c r="P1082" t="s">
        <v>9051</v>
      </c>
      <c r="Q1082" t="s">
        <v>9052</v>
      </c>
      <c r="R1082" t="s">
        <v>9053</v>
      </c>
      <c r="S1082" t="s">
        <v>9054</v>
      </c>
      <c r="T1082" t="s">
        <v>9055</v>
      </c>
      <c r="U1082" t="s">
        <v>9056</v>
      </c>
      <c r="V1082" t="s">
        <v>9057</v>
      </c>
    </row>
    <row r="1083" spans="1:22" x14ac:dyDescent="0.25">
      <c r="A1083" t="s">
        <v>9058</v>
      </c>
      <c r="B1083" t="s">
        <v>9059</v>
      </c>
      <c r="C1083" t="str">
        <f t="shared" si="64"/>
        <v>Wonderchef Nutri-blend Mixer, Grinder and Blender | Powerful 400W 22000 RPM motor | Stainless steel Blades | 2 unbreakable jars | 2 Years warranty | Online recipe book by Chef Sanjeev Kapoor | Black</v>
      </c>
      <c r="D1083" t="str" cm="1">
        <f t="array" ref="D1083">PROPER(_xlfn.TEXTJOIN(" ", TRUE, INDEX(_xlfn.FILTERXML("&lt;t&gt;&lt;s&gt;" &amp; SUBSTITUTE(C1083," ","&lt;/s&gt;&lt;s&gt;") &amp; "&lt;/s&gt;&lt;/t&gt;", "//s"), _xlfn.SEQUENCE(4))))</f>
        <v>Wonderchef Nutri-Blend Mixer, Grinder</v>
      </c>
      <c r="E1083" t="str">
        <f t="shared" si="65"/>
        <v>| Powerful 400W 22000 RPM motor | Stainless steel Blades | 2 unbreakable jars | 2 Years warranty | Online recipe book by Chef Sanjeev Kapoor | Black</v>
      </c>
      <c r="F1083" t="s">
        <v>8846</v>
      </c>
      <c r="G1083" t="str">
        <f t="shared" si="66"/>
        <v>JuicerMixerGrinders</v>
      </c>
      <c r="H1083" s="7" t="str">
        <f t="array" aca="1" ref="H1083" ca="1">_xlfn.TEXTJOIN("", TRUE, IF((ROW(INDIRECT("1:" &amp; LEN(G1083)))&gt;1) * (CODE(MID(G1083, ROW(INDIRECT("1:" &amp; LEN(G1083))), 1))&gt;=65) * (CODE(MID(G1083, ROW(INDIRECT("1:" &amp; LEN(G1083))), 1))&lt;=90), " " &amp; MID(G1083, ROW(INDIRECT("1:" &amp; LEN(G1083))), 1), MID(G1083, ROW(INDIRECT("1:" &amp; LEN(G1083))), 1)))</f>
        <v>Juicer Mixer Grinders</v>
      </c>
      <c r="I1083" s="2">
        <v>2699</v>
      </c>
      <c r="J1083" s="2">
        <v>5000</v>
      </c>
      <c r="K1083" s="1">
        <v>0.46</v>
      </c>
      <c r="L1083">
        <v>4</v>
      </c>
      <c r="M1083" s="4">
        <v>26164</v>
      </c>
      <c r="N1083" t="s">
        <v>9060</v>
      </c>
      <c r="O1083" t="str">
        <f t="shared" si="67"/>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v>
      </c>
      <c r="P1083" t="s">
        <v>9061</v>
      </c>
      <c r="Q1083" t="s">
        <v>9062</v>
      </c>
      <c r="R1083" t="s">
        <v>9063</v>
      </c>
      <c r="S1083" t="s">
        <v>9064</v>
      </c>
      <c r="T1083" t="s">
        <v>9065</v>
      </c>
      <c r="U1083" t="s">
        <v>9066</v>
      </c>
      <c r="V1083" t="s">
        <v>9067</v>
      </c>
    </row>
    <row r="1084" spans="1:22" x14ac:dyDescent="0.25">
      <c r="A1084" t="s">
        <v>9068</v>
      </c>
      <c r="B1084" t="s">
        <v>9069</v>
      </c>
      <c r="C1084" t="str">
        <f t="shared" si="64"/>
        <v>USHA Armor AR1100WB 1100 W Dry Iron with Black Weilburger Soleplate (Purple)</v>
      </c>
      <c r="D1084" t="str" cm="1">
        <f t="array" ref="D1084">PROPER(_xlfn.TEXTJOIN(" ", TRUE, INDEX(_xlfn.FILTERXML("&lt;t&gt;&lt;s&gt;" &amp; SUBSTITUTE(C1084," ","&lt;/s&gt;&lt;s&gt;") &amp; "&lt;/s&gt;&lt;/t&gt;", "//s"), _xlfn.SEQUENCE(4))))</f>
        <v>Usha Armor Ar1100Wb 1100</v>
      </c>
      <c r="E1084" t="str">
        <f t="shared" si="65"/>
        <v>Iron with Black Weilburger Soleplate (Purple)</v>
      </c>
      <c r="F1084" t="s">
        <v>8607</v>
      </c>
      <c r="G1084" t="str">
        <f t="shared" si="66"/>
        <v>DryIrons</v>
      </c>
      <c r="H1084" s="7" t="str">
        <f t="array" aca="1" ref="H1084" ca="1">_xlfn.TEXTJOIN("", TRUE, IF((ROW(INDIRECT("1:" &amp; LEN(G1084)))&gt;1) * (CODE(MID(G1084, ROW(INDIRECT("1:" &amp; LEN(G1084))), 1))&gt;=65) * (CODE(MID(G1084, ROW(INDIRECT("1:" &amp; LEN(G1084))), 1))&lt;=90), " " &amp; MID(G1084, ROW(INDIRECT("1:" &amp; LEN(G1084))), 1), MID(G1084, ROW(INDIRECT("1:" &amp; LEN(G1084))), 1)))</f>
        <v>Dry Irons</v>
      </c>
      <c r="I1084">
        <v>599</v>
      </c>
      <c r="J1084">
        <v>990</v>
      </c>
      <c r="K1084" s="1">
        <v>0.39</v>
      </c>
      <c r="L1084">
        <v>3.9</v>
      </c>
      <c r="M1084" s="4">
        <v>16166</v>
      </c>
      <c r="N1084" t="s">
        <v>9070</v>
      </c>
      <c r="O1084" t="str">
        <f t="shared" si="67"/>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v>
      </c>
      <c r="P1084" t="s">
        <v>9071</v>
      </c>
      <c r="Q1084" t="s">
        <v>9072</v>
      </c>
      <c r="R1084" t="s">
        <v>9073</v>
      </c>
      <c r="S1084" t="s">
        <v>9074</v>
      </c>
      <c r="T1084" t="s">
        <v>9075</v>
      </c>
      <c r="U1084" t="s">
        <v>9076</v>
      </c>
      <c r="V1084" t="s">
        <v>9077</v>
      </c>
    </row>
    <row r="1085" spans="1:22" x14ac:dyDescent="0.25">
      <c r="A1085" t="s">
        <v>9078</v>
      </c>
      <c r="B1085" t="s">
        <v>9079</v>
      </c>
      <c r="C1085" t="str">
        <f t="shared" si="64"/>
        <v>Butterfly EKN 1.5-Litre Electric Kettle (Silver with Black)</v>
      </c>
      <c r="D1085" t="str" cm="1">
        <f t="array" ref="D1085">PROPER(_xlfn.TEXTJOIN(" ", TRUE, INDEX(_xlfn.FILTERXML("&lt;t&gt;&lt;s&gt;" &amp; SUBSTITUTE(C1085," ","&lt;/s&gt;&lt;s&gt;") &amp; "&lt;/s&gt;&lt;/t&gt;", "//s"), _xlfn.SEQUENCE(4))))</f>
        <v>Butterfly Ekn 1.5-Litre Electric</v>
      </c>
      <c r="E1085" t="str">
        <f t="shared" si="65"/>
        <v>with Black)</v>
      </c>
      <c r="F1085" t="s">
        <v>8670</v>
      </c>
      <c r="G1085" t="str">
        <f t="shared" si="66"/>
        <v>Kettle&amp;ToasterSets</v>
      </c>
      <c r="H1085" s="7" t="str">
        <f t="array" aca="1" ref="H1085" ca="1">_xlfn.TEXTJOIN("", TRUE, IF((ROW(INDIRECT("1:" &amp; LEN(G1085)))&gt;1) * (CODE(MID(G1085, ROW(INDIRECT("1:" &amp; LEN(G1085))), 1))&gt;=65) * (CODE(MID(G1085, ROW(INDIRECT("1:" &amp; LEN(G1085))), 1))&lt;=90), " " &amp; MID(G1085, ROW(INDIRECT("1:" &amp; LEN(G1085))), 1), MID(G1085, ROW(INDIRECT("1:" &amp; LEN(G1085))), 1)))</f>
        <v>Kettle&amp; Toaster Sets</v>
      </c>
      <c r="I1085">
        <v>749</v>
      </c>
      <c r="J1085" s="2">
        <v>1111</v>
      </c>
      <c r="K1085" s="1">
        <v>0.33</v>
      </c>
      <c r="L1085">
        <v>4.2</v>
      </c>
      <c r="M1085" s="4">
        <v>35693</v>
      </c>
      <c r="N1085" t="s">
        <v>9080</v>
      </c>
      <c r="O1085" t="str">
        <f t="shared" si="67"/>
        <v>Filter Type : Spout|Auto Cut Off Facility, Dry Boil Protection: Yes|360 Degree Swirl Base. Power: 1500 Watts; Operating Voltage: 220 - 230 Volts, 50-60Hz|Convenient Grip|Capacity: 1.5 Liters, Cord Length : 1 Meter|Warranty: 1 Year On Product|Includes: Water Kettle, User Manual And Warranty Card</v>
      </c>
      <c r="P1085" t="s">
        <v>9081</v>
      </c>
      <c r="Q1085" t="s">
        <v>9082</v>
      </c>
      <c r="R1085" t="s">
        <v>9083</v>
      </c>
      <c r="S1085" t="s">
        <v>9084</v>
      </c>
      <c r="T1085" t="s">
        <v>9085</v>
      </c>
      <c r="U1085" t="s">
        <v>9086</v>
      </c>
      <c r="V1085" t="s">
        <v>9087</v>
      </c>
    </row>
    <row r="1086" spans="1:22" x14ac:dyDescent="0.25">
      <c r="A1086" t="s">
        <v>9088</v>
      </c>
      <c r="B1086" t="s">
        <v>9089</v>
      </c>
      <c r="C1086" t="str">
        <f t="shared" si="64"/>
        <v>Crompton Arno Neo 15-L 5 Star Rated Storage Water Heater (Geyser) with Advanced 3 Level Safety (Grey)</v>
      </c>
      <c r="D1086" t="str" cm="1">
        <f t="array" ref="D1086">PROPER(_xlfn.TEXTJOIN(" ", TRUE, INDEX(_xlfn.FILTERXML("&lt;t&gt;&lt;s&gt;" &amp; SUBSTITUTE(C1086," ","&lt;/s&gt;&lt;s&gt;") &amp; "&lt;/s&gt;&lt;/t&gt;", "//s"), _xlfn.SEQUENCE(4))))</f>
        <v>Crompton Arno Neo 15-L</v>
      </c>
      <c r="E1086" t="str">
        <f t="shared" si="65"/>
        <v>Rated Storage Water Heater (Geyser) with Advanced 3 Level Safety (Grey)</v>
      </c>
      <c r="F1086" t="s">
        <v>8681</v>
      </c>
      <c r="G1086" t="str">
        <f t="shared" si="66"/>
        <v>StorageWaterHeaters</v>
      </c>
      <c r="H1086" s="7" t="str">
        <f t="array" aca="1" ref="H1086" ca="1">_xlfn.TEXTJOIN("", TRUE, IF((ROW(INDIRECT("1:" &amp; LEN(G1086)))&gt;1) * (CODE(MID(G1086, ROW(INDIRECT("1:" &amp; LEN(G1086))), 1))&gt;=65) * (CODE(MID(G1086, ROW(INDIRECT("1:" &amp; LEN(G1086))), 1))&lt;=90), " " &amp; MID(G1086, ROW(INDIRECT("1:" &amp; LEN(G1086))), 1), MID(G1086, ROW(INDIRECT("1:" &amp; LEN(G1086))), 1)))</f>
        <v>Storage Water Heaters</v>
      </c>
      <c r="I1086" s="2">
        <v>6199</v>
      </c>
      <c r="J1086" s="2">
        <v>10400</v>
      </c>
      <c r="K1086" s="1">
        <v>0.4</v>
      </c>
      <c r="L1086">
        <v>4.0999999999999996</v>
      </c>
      <c r="M1086" s="4">
        <v>14391</v>
      </c>
      <c r="N1086" t="s">
        <v>9090</v>
      </c>
      <c r="O1086" t="str">
        <f t="shared" si="67"/>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v>
      </c>
      <c r="P1086" t="s">
        <v>9091</v>
      </c>
      <c r="Q1086" t="s">
        <v>9092</v>
      </c>
      <c r="R1086" t="s">
        <v>9093</v>
      </c>
      <c r="S1086" t="s">
        <v>9094</v>
      </c>
      <c r="T1086" t="s">
        <v>9095</v>
      </c>
      <c r="U1086" t="s">
        <v>9096</v>
      </c>
      <c r="V1086" t="s">
        <v>9097</v>
      </c>
    </row>
    <row r="1087" spans="1:22" x14ac:dyDescent="0.25">
      <c r="A1087" t="s">
        <v>9098</v>
      </c>
      <c r="B1087" t="s">
        <v>9099</v>
      </c>
      <c r="C1087" t="str">
        <f t="shared" si="64"/>
        <v>Borosil Chef Delite BCH20DBB21 300-Watt Chopper (Black)</v>
      </c>
      <c r="D1087" t="str" cm="1">
        <f t="array" ref="D1087">PROPER(_xlfn.TEXTJOIN(" ", TRUE, INDEX(_xlfn.FILTERXML("&lt;t&gt;&lt;s&gt;" &amp; SUBSTITUTE(C1087," ","&lt;/s&gt;&lt;s&gt;") &amp; "&lt;/s&gt;&lt;/t&gt;", "//s"), _xlfn.SEQUENCE(4))))</f>
        <v>Borosil Chef Delite Bch20Dbb21</v>
      </c>
      <c r="E1087" t="str">
        <f t="shared" si="65"/>
        <v>(Black)</v>
      </c>
      <c r="F1087" t="s">
        <v>9100</v>
      </c>
      <c r="G1087" t="str">
        <f t="shared" si="66"/>
        <v>MiniFoodProcessors&amp;Choppers</v>
      </c>
      <c r="H1087" s="7" t="str">
        <f t="array" aca="1" ref="H1087" ca="1">_xlfn.TEXTJOIN("", TRUE, IF((ROW(INDIRECT("1:" &amp; LEN(G1087)))&gt;1) * (CODE(MID(G1087, ROW(INDIRECT("1:" &amp; LEN(G1087))), 1))&gt;=65) * (CODE(MID(G1087, ROW(INDIRECT("1:" &amp; LEN(G1087))), 1))&lt;=90), " " &amp; MID(G1087, ROW(INDIRECT("1:" &amp; LEN(G1087))), 1), MID(G1087, ROW(INDIRECT("1:" &amp; LEN(G1087))), 1)))</f>
        <v>Mini Food Processors&amp; Choppers</v>
      </c>
      <c r="I1087" s="2">
        <v>1819</v>
      </c>
      <c r="J1087" s="2">
        <v>2490</v>
      </c>
      <c r="K1087" s="1">
        <v>0.27</v>
      </c>
      <c r="L1087">
        <v>4.4000000000000004</v>
      </c>
      <c r="M1087" s="4">
        <v>7946</v>
      </c>
      <c r="N1087" t="s">
        <v>9101</v>
      </c>
      <c r="O1087" t="str">
        <f t="shared" si="67"/>
        <v>Material: Plastic Body- Plastic Bowl- Ss Blades|Contents: 1N Motor Unit- 1N Chopping Container- 1 Blade Set- 1N Rubber Lid &amp; 1 User Manual</v>
      </c>
      <c r="P1087" t="s">
        <v>9102</v>
      </c>
      <c r="Q1087" t="s">
        <v>9103</v>
      </c>
      <c r="R1087" t="s">
        <v>9104</v>
      </c>
      <c r="S1087" t="s">
        <v>9105</v>
      </c>
      <c r="T1087" t="s">
        <v>9106</v>
      </c>
      <c r="U1087" t="s">
        <v>9107</v>
      </c>
      <c r="V1087" t="s">
        <v>9108</v>
      </c>
    </row>
    <row r="1088" spans="1:22" x14ac:dyDescent="0.25">
      <c r="A1088" t="s">
        <v>9109</v>
      </c>
      <c r="B1088" t="s">
        <v>9110</v>
      </c>
      <c r="C1088" t="str">
        <f t="shared" si="64"/>
        <v>KENT 16055 Amaze Cool Touch Electric Kettle 1.8 L 1500 W | Plastic Outer and Stainless Steel Inside body | Auto shut off Over heating protection | Multipurpose hot water Kettle | 1 Year Warranty</v>
      </c>
      <c r="D1088" t="str" cm="1">
        <f t="array" ref="D1088">PROPER(_xlfn.TEXTJOIN(" ", TRUE, INDEX(_xlfn.FILTERXML("&lt;t&gt;&lt;s&gt;" &amp; SUBSTITUTE(C1088," ","&lt;/s&gt;&lt;s&gt;") &amp; "&lt;/s&gt;&lt;/t&gt;", "//s"), _xlfn.SEQUENCE(4))))</f>
        <v>Kent 16055 Amaze Cool</v>
      </c>
      <c r="E1088" t="str">
        <f t="shared" si="65"/>
        <v>Kettle 1.8 L 1500 W | Plastic Outer and Stainless Steel Inside body | Auto shut off Over heating protection | Multipurpose hot water Kettle | 1 Year Warranty</v>
      </c>
      <c r="F1088" t="s">
        <v>8670</v>
      </c>
      <c r="G1088" t="str">
        <f t="shared" si="66"/>
        <v>Kettle&amp;ToasterSets</v>
      </c>
      <c r="H1088" s="7" t="str">
        <f t="array" aca="1" ref="H1088" ca="1">_xlfn.TEXTJOIN("", TRUE, IF((ROW(INDIRECT("1:" &amp; LEN(G1088)))&gt;1) * (CODE(MID(G1088, ROW(INDIRECT("1:" &amp; LEN(G1088))), 1))&gt;=65) * (CODE(MID(G1088, ROW(INDIRECT("1:" &amp; LEN(G1088))), 1))&lt;=90), " " &amp; MID(G1088, ROW(INDIRECT("1:" &amp; LEN(G1088))), 1), MID(G1088, ROW(INDIRECT("1:" &amp; LEN(G1088))), 1)))</f>
        <v>Kettle&amp; Toaster Sets</v>
      </c>
      <c r="I1088" s="2">
        <v>1199</v>
      </c>
      <c r="J1088" s="2">
        <v>1900</v>
      </c>
      <c r="K1088" s="1">
        <v>0.37</v>
      </c>
      <c r="L1088">
        <v>4</v>
      </c>
      <c r="M1088" s="4">
        <v>1765</v>
      </c>
      <c r="N1088" t="s">
        <v>9111</v>
      </c>
      <c r="O1088" t="str">
        <f t="shared" si="67"/>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v>
      </c>
      <c r="P1088" t="s">
        <v>9112</v>
      </c>
      <c r="Q1088" t="s">
        <v>9113</v>
      </c>
      <c r="R1088" t="s">
        <v>9114</v>
      </c>
      <c r="S1088" t="s">
        <v>9115</v>
      </c>
      <c r="T1088" t="s">
        <v>9116</v>
      </c>
      <c r="U1088" t="s">
        <v>9117</v>
      </c>
      <c r="V1088" t="s">
        <v>9118</v>
      </c>
    </row>
    <row r="1089" spans="1:22" x14ac:dyDescent="0.25">
      <c r="A1089" t="s">
        <v>9119</v>
      </c>
      <c r="B1089" t="s">
        <v>9120</v>
      </c>
      <c r="C1089" t="str">
        <f t="shared" si="64"/>
        <v>Prestige IRIS Plus 750 watt mixer grinder</v>
      </c>
      <c r="D1089" t="str" cm="1">
        <f t="array" ref="D1089">PROPER(_xlfn.TEXTJOIN(" ", TRUE, INDEX(_xlfn.FILTERXML("&lt;t&gt;&lt;s&gt;" &amp; SUBSTITUTE(C1089," ","&lt;/s&gt;&lt;s&gt;") &amp; "&lt;/s&gt;&lt;/t&gt;", "//s"), _xlfn.SEQUENCE(4))))</f>
        <v>Prestige Iris Plus 750</v>
      </c>
      <c r="E1089" t="str">
        <f t="shared" si="65"/>
        <v>grinder</v>
      </c>
      <c r="F1089" t="s">
        <v>8618</v>
      </c>
      <c r="G1089" t="str">
        <f t="shared" si="66"/>
        <v>MixerGrinders</v>
      </c>
      <c r="H1089" s="7" t="str">
        <f t="array" aca="1" ref="H1089" ca="1">_xlfn.TEXTJOIN("", TRUE, IF((ROW(INDIRECT("1:" &amp; LEN(G1089)))&gt;1) * (CODE(MID(G1089, ROW(INDIRECT("1:" &amp; LEN(G1089))), 1))&gt;=65) * (CODE(MID(G1089, ROW(INDIRECT("1:" &amp; LEN(G1089))), 1))&lt;=90), " " &amp; MID(G1089, ROW(INDIRECT("1:" &amp; LEN(G1089))), 1), MID(G1089, ROW(INDIRECT("1:" &amp; LEN(G1089))), 1)))</f>
        <v>Mixer Grinders</v>
      </c>
      <c r="I1089" s="2">
        <v>3249</v>
      </c>
      <c r="J1089" s="2">
        <v>6295</v>
      </c>
      <c r="K1089" s="1">
        <v>0.48</v>
      </c>
      <c r="L1089">
        <v>3.8</v>
      </c>
      <c r="M1089" s="4">
        <v>14062</v>
      </c>
      <c r="N1089" t="s">
        <v>9121</v>
      </c>
      <c r="O1089" t="str">
        <f t="shared" si="67"/>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v>
      </c>
      <c r="P1089" t="s">
        <v>9122</v>
      </c>
      <c r="Q1089" t="s">
        <v>9123</v>
      </c>
      <c r="R1089" t="s">
        <v>9124</v>
      </c>
      <c r="S1089" t="s">
        <v>9125</v>
      </c>
      <c r="T1089" t="s">
        <v>9126</v>
      </c>
      <c r="U1089" t="s">
        <v>9127</v>
      </c>
      <c r="V1089" t="s">
        <v>9128</v>
      </c>
    </row>
    <row r="1090" spans="1:22" x14ac:dyDescent="0.25">
      <c r="A1090" t="s">
        <v>9129</v>
      </c>
      <c r="B1090" t="s">
        <v>9130</v>
      </c>
      <c r="C1090" t="str">
        <f t="shared" ref="C1090:C1153" si="68">TRIM(SUBSTITUTE(SUBSTITUTE(SUBSTITUTE(SUBSTITUTE(SUBSTITUTE(SUBSTITUTE(B1090,"&amp;","and"),"&lt;",""),"&gt;",""),"/"," "),CHAR(160)," "),CHAR(10)," "))</f>
        <v>Simxen Egg Boiler Electric Automatic Off 7 Egg Poacher for Steaming, Cooking Also Boiling and Frying 400 W (Blue, Pink)</v>
      </c>
      <c r="D1090" t="str" cm="1">
        <f t="array" ref="D1090">PROPER(_xlfn.TEXTJOIN(" ", TRUE, INDEX(_xlfn.FILTERXML("&lt;t&gt;&lt;s&gt;" &amp; SUBSTITUTE(C1090," ","&lt;/s&gt;&lt;s&gt;") &amp; "&lt;/s&gt;&lt;/t&gt;", "//s"), _xlfn.SEQUENCE(4))))</f>
        <v>Simxen Egg Boiler Electric</v>
      </c>
      <c r="E1090" t="str">
        <f t="shared" si="65"/>
        <v>7 Egg Poacher for Steaming, Cooking Also Boiling and Frying 400 W (Blue, Pink)</v>
      </c>
      <c r="F1090" t="s">
        <v>8938</v>
      </c>
      <c r="G1090" t="str">
        <f t="shared" si="66"/>
        <v>EggBoilers</v>
      </c>
      <c r="H1090" s="7" t="str">
        <f t="array" aca="1" ref="H1090" ca="1">_xlfn.TEXTJOIN("", TRUE, IF((ROW(INDIRECT("1:" &amp; LEN(G1090)))&gt;1) * (CODE(MID(G1090, ROW(INDIRECT("1:" &amp; LEN(G1090))), 1))&gt;=65) * (CODE(MID(G1090, ROW(INDIRECT("1:" &amp; LEN(G1090))), 1))&lt;=90), " " &amp; MID(G1090, ROW(INDIRECT("1:" &amp; LEN(G1090))), 1), MID(G1090, ROW(INDIRECT("1:" &amp; LEN(G1090))), 1)))</f>
        <v>Egg Boilers</v>
      </c>
      <c r="I1090">
        <v>349</v>
      </c>
      <c r="J1090">
        <v>999</v>
      </c>
      <c r="K1090" s="1">
        <v>0.65</v>
      </c>
      <c r="L1090">
        <v>4</v>
      </c>
      <c r="M1090" s="4">
        <v>15646</v>
      </c>
      <c r="N1090" t="s">
        <v>9131</v>
      </c>
      <c r="O1090" t="str">
        <f t="shared" si="67"/>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v>
      </c>
      <c r="P1090" t="s">
        <v>9132</v>
      </c>
      <c r="Q1090" t="s">
        <v>9133</v>
      </c>
      <c r="R1090" t="s">
        <v>9134</v>
      </c>
      <c r="S1090" t="s">
        <v>9135</v>
      </c>
      <c r="T1090" t="s">
        <v>9136</v>
      </c>
      <c r="U1090" t="s">
        <v>9137</v>
      </c>
      <c r="V1090" t="s">
        <v>9138</v>
      </c>
    </row>
    <row r="1091" spans="1:22" x14ac:dyDescent="0.25">
      <c r="A1091" t="s">
        <v>9139</v>
      </c>
      <c r="B1091" t="s">
        <v>9140</v>
      </c>
      <c r="C1091" t="str">
        <f t="shared" si="68"/>
        <v>Amazon Basics 2000 1000 Watt Room Heater with Adjustable Thermostat (ISI certified, White color, Ideal for small to medium room area)</v>
      </c>
      <c r="D1091" t="str" cm="1">
        <f t="array" ref="D1091">PROPER(_xlfn.TEXTJOIN(" ", TRUE, INDEX(_xlfn.FILTERXML("&lt;t&gt;&lt;s&gt;" &amp; SUBSTITUTE(C1091," ","&lt;/s&gt;&lt;s&gt;") &amp; "&lt;/s&gt;&lt;/t&gt;", "//s"), _xlfn.SEQUENCE(4))))</f>
        <v>Amazon Basics 2000 1000</v>
      </c>
      <c r="E1091" t="str">
        <f t="shared" ref="E1091:E1154" si="69">IFERROR(TRIM(MID(C1091, FIND("~", SUBSTITUTE(C1091, " ", "~", 6)) + 1, LEN(C1091))), "")</f>
        <v>Heater with Adjustable Thermostat (ISI certified, White color, Ideal for small to medium room area)</v>
      </c>
      <c r="F1091" t="s">
        <v>8472</v>
      </c>
      <c r="G1091" t="str">
        <f t="shared" ref="G1091:G1154" si="70">TRIM(RIGHT(SUBSTITUTE(F1091, "|", REPT(" ", 100)), 100))</f>
        <v>FanHeaters</v>
      </c>
      <c r="H1091" s="7" t="str">
        <f t="array" aca="1" ref="H1091" ca="1">_xlfn.TEXTJOIN("", TRUE, IF((ROW(INDIRECT("1:" &amp; LEN(G1091)))&gt;1) * (CODE(MID(G1091, ROW(INDIRECT("1:" &amp; LEN(G1091))), 1))&gt;=65) * (CODE(MID(G1091, ROW(INDIRECT("1:" &amp; LEN(G1091))), 1))&lt;=90), " " &amp; MID(G1091, ROW(INDIRECT("1:" &amp; LEN(G1091))), 1), MID(G1091, ROW(INDIRECT("1:" &amp; LEN(G1091))), 1)))</f>
        <v>Fan Heaters</v>
      </c>
      <c r="I1091" s="2">
        <v>1049</v>
      </c>
      <c r="J1091" s="2">
        <v>1699</v>
      </c>
      <c r="K1091" s="1">
        <v>0.38</v>
      </c>
      <c r="L1091">
        <v>3.1</v>
      </c>
      <c r="M1091" s="4">
        <v>111</v>
      </c>
      <c r="N1091" t="s">
        <v>9141</v>
      </c>
      <c r="O1091" t="str">
        <f t="shared" ref="O1091:O1154" si="71">PROPER(TRIM(SUBSTITUTE(SUBSTITUTE(SUBSTITUTE(SUBSTITUTE(SUBSTITUTE(SUBSTITUTE(SUBSTITUTE(SUBSTITUTE(SUBSTITUTE(N1091,CHAR(10)," "),CHAR(13)," "),CHAR(160)," "), "•", ""), "  ", " "), "..", "."), ",,", ","), " ,", ","), ", ", ", ")))</f>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v>
      </c>
      <c r="P1091" t="s">
        <v>9142</v>
      </c>
      <c r="Q1091" t="s">
        <v>9143</v>
      </c>
      <c r="R1091" t="s">
        <v>9144</v>
      </c>
      <c r="S1091" t="s">
        <v>9145</v>
      </c>
      <c r="T1091" t="s">
        <v>9146</v>
      </c>
      <c r="U1091" t="s">
        <v>9147</v>
      </c>
      <c r="V1091" t="s">
        <v>9148</v>
      </c>
    </row>
    <row r="1092" spans="1:22" x14ac:dyDescent="0.25">
      <c r="A1092" t="s">
        <v>9149</v>
      </c>
      <c r="B1092" t="s">
        <v>9150</v>
      </c>
      <c r="C1092" t="str">
        <f t="shared" si="68"/>
        <v>HealthSense Weight Machine for Kitchen, Kitchen Food Weighing Scale for Health, Fitness, Home Baking and Cooking with Hanging Design, Touch Button, Tare Function and 1 Year Warranty ‚Äì Chef-Mate KS 40</v>
      </c>
      <c r="D1092" t="str" cm="1">
        <f t="array" ref="D1092">PROPER(_xlfn.TEXTJOIN(" ", TRUE, INDEX(_xlfn.FILTERXML("&lt;t&gt;&lt;s&gt;" &amp; SUBSTITUTE(C1092," ","&lt;/s&gt;&lt;s&gt;") &amp; "&lt;/s&gt;&lt;/t&gt;", "//s"), _xlfn.SEQUENCE(4))))</f>
        <v>Healthsense Weight Machine For</v>
      </c>
      <c r="E1092" t="str">
        <f t="shared" si="69"/>
        <v>Food Weighing Scale for Health, Fitness, Home Baking and Cooking with Hanging Design, Touch Button, Tare Function and 1 Year Warranty ‚Äì Chef-Mate KS 40</v>
      </c>
      <c r="F1092" t="s">
        <v>9151</v>
      </c>
      <c r="G1092" t="str">
        <f t="shared" si="70"/>
        <v>DigitalScales</v>
      </c>
      <c r="H1092" s="7" t="str">
        <f t="array" aca="1" ref="H1092" ca="1">_xlfn.TEXTJOIN("", TRUE, IF((ROW(INDIRECT("1:" &amp; LEN(G1092)))&gt;1) * (CODE(MID(G1092, ROW(INDIRECT("1:" &amp; LEN(G1092))), 1))&gt;=65) * (CODE(MID(G1092, ROW(INDIRECT("1:" &amp; LEN(G1092))), 1))&lt;=90), " " &amp; MID(G1092, ROW(INDIRECT("1:" &amp; LEN(G1092))), 1), MID(G1092, ROW(INDIRECT("1:" &amp; LEN(G1092))), 1)))</f>
        <v>Digital Scales</v>
      </c>
      <c r="I1092">
        <v>799</v>
      </c>
      <c r="J1092" s="2">
        <v>1500</v>
      </c>
      <c r="K1092" s="1">
        <v>0.47</v>
      </c>
      <c r="L1092">
        <v>4.3</v>
      </c>
      <c r="M1092" s="4">
        <v>9695</v>
      </c>
      <c r="N1092" t="s">
        <v>9152</v>
      </c>
      <c r="O1092" t="str">
        <f t="shared" si="71"/>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v>
      </c>
      <c r="P1092" t="s">
        <v>9153</v>
      </c>
      <c r="Q1092" t="s">
        <v>9154</v>
      </c>
      <c r="R1092" t="s">
        <v>9155</v>
      </c>
      <c r="S1092" t="s">
        <v>9156</v>
      </c>
      <c r="T1092" t="s">
        <v>9157</v>
      </c>
      <c r="U1092" t="s">
        <v>9158</v>
      </c>
      <c r="V1092" t="s">
        <v>9159</v>
      </c>
    </row>
    <row r="1093" spans="1:22" x14ac:dyDescent="0.25">
      <c r="A1093" t="s">
        <v>9160</v>
      </c>
      <c r="B1093" t="s">
        <v>9161</v>
      </c>
      <c r="C1093" t="str">
        <f t="shared" si="68"/>
        <v>Bajaj New Shakti Neo 10L Vertical Storage Water Heater (Geyser 10 Litres) 4 Star BEE Rated Heater For Water Heating with Titanium Armour, Swirl Flow Technology, Glasslined Tank(White), 1 Yr Warranty</v>
      </c>
      <c r="D1093" t="str" cm="1">
        <f t="array" ref="D1093">PROPER(_xlfn.TEXTJOIN(" ", TRUE, INDEX(_xlfn.FILTERXML("&lt;t&gt;&lt;s&gt;" &amp; SUBSTITUTE(C1093," ","&lt;/s&gt;&lt;s&gt;") &amp; "&lt;/s&gt;&lt;/t&gt;", "//s"), _xlfn.SEQUENCE(4))))</f>
        <v>Bajaj New Shakti Neo</v>
      </c>
      <c r="E1093" t="str">
        <f t="shared" si="69"/>
        <v>Storage Water Heater (Geyser 10 Litres) 4 Star BEE Rated Heater For Water Heating with Titanium Armour, Swirl Flow Technology, Glasslined Tank(White), 1 Yr Warranty</v>
      </c>
      <c r="F1093" t="s">
        <v>8681</v>
      </c>
      <c r="G1093" t="str">
        <f t="shared" si="70"/>
        <v>StorageWaterHeaters</v>
      </c>
      <c r="H1093" s="7" t="str">
        <f t="array" aca="1" ref="H1093" ca="1">_xlfn.TEXTJOIN("", TRUE, IF((ROW(INDIRECT("1:" &amp; LEN(G1093)))&gt;1) * (CODE(MID(G1093, ROW(INDIRECT("1:" &amp; LEN(G1093))), 1))&gt;=65) * (CODE(MID(G1093, ROW(INDIRECT("1:" &amp; LEN(G1093))), 1))&lt;=90), " " &amp; MID(G1093, ROW(INDIRECT("1:" &amp; LEN(G1093))), 1), MID(G1093, ROW(INDIRECT("1:" &amp; LEN(G1093))), 1)))</f>
        <v>Storage Water Heaters</v>
      </c>
      <c r="I1093" s="2">
        <v>4999</v>
      </c>
      <c r="J1093" s="2">
        <v>9650</v>
      </c>
      <c r="K1093" s="1">
        <v>0.48</v>
      </c>
      <c r="L1093">
        <v>4.2</v>
      </c>
      <c r="M1093" s="4">
        <v>1772</v>
      </c>
      <c r="N1093" t="s">
        <v>9162</v>
      </c>
      <c r="O1093" t="str">
        <f t="shared" si="71"/>
        <v>Titanium Armour And Swirl Flow Technology|Copper Element With Efficient Longer Life|Suitable For 8 Bar Pressure|Unique Weldfree Joint In Outer Metal Body|It Comes With Titanium Glass Lined Enamel Coated Mild Steel Tank|Installation Is Not Provided Free By The Brand.</v>
      </c>
      <c r="P1093" t="s">
        <v>9163</v>
      </c>
      <c r="Q1093" t="s">
        <v>9164</v>
      </c>
      <c r="R1093" t="s">
        <v>9165</v>
      </c>
      <c r="S1093" t="s">
        <v>9166</v>
      </c>
      <c r="T1093" t="s">
        <v>9167</v>
      </c>
      <c r="U1093" t="s">
        <v>9168</v>
      </c>
      <c r="V1093" t="s">
        <v>9169</v>
      </c>
    </row>
    <row r="1094" spans="1:22" x14ac:dyDescent="0.25">
      <c r="A1094" t="s">
        <v>9170</v>
      </c>
      <c r="B1094" t="s">
        <v>9171</v>
      </c>
      <c r="C1094" t="str">
        <f t="shared" si="68"/>
        <v>Bosch Pro 1000W Mixer Grinder MGM8842MIN - Black</v>
      </c>
      <c r="D1094" t="str" cm="1">
        <f t="array" ref="D1094">PROPER(_xlfn.TEXTJOIN(" ", TRUE, INDEX(_xlfn.FILTERXML("&lt;t&gt;&lt;s&gt;" &amp; SUBSTITUTE(C1094," ","&lt;/s&gt;&lt;s&gt;") &amp; "&lt;/s&gt;&lt;/t&gt;", "//s"), _xlfn.SEQUENCE(4))))</f>
        <v>Bosch Pro 1000W Mixer</v>
      </c>
      <c r="E1094" t="str">
        <f t="shared" si="69"/>
        <v>- Black</v>
      </c>
      <c r="F1094" t="s">
        <v>8618</v>
      </c>
      <c r="G1094" t="str">
        <f t="shared" si="70"/>
        <v>MixerGrinders</v>
      </c>
      <c r="H1094" s="7" t="str">
        <f t="array" aca="1" ref="H1094" ca="1">_xlfn.TEXTJOIN("", TRUE, IF((ROW(INDIRECT("1:" &amp; LEN(G1094)))&gt;1) * (CODE(MID(G1094, ROW(INDIRECT("1:" &amp; LEN(G1094))), 1))&gt;=65) * (CODE(MID(G1094, ROW(INDIRECT("1:" &amp; LEN(G1094))), 1))&lt;=90), " " &amp; MID(G1094, ROW(INDIRECT("1:" &amp; LEN(G1094))), 1), MID(G1094, ROW(INDIRECT("1:" &amp; LEN(G1094))), 1)))</f>
        <v>Mixer Grinders</v>
      </c>
      <c r="I1094" s="2">
        <v>6999</v>
      </c>
      <c r="J1094" s="2">
        <v>10590</v>
      </c>
      <c r="K1094" s="1">
        <v>0.34</v>
      </c>
      <c r="L1094">
        <v>4.4000000000000004</v>
      </c>
      <c r="M1094" s="4">
        <v>11499</v>
      </c>
      <c r="N1094" t="s">
        <v>9172</v>
      </c>
      <c r="O1094" t="str">
        <f t="shared" si="71"/>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v>
      </c>
      <c r="P1094" t="s">
        <v>9173</v>
      </c>
      <c r="Q1094" t="s">
        <v>9174</v>
      </c>
      <c r="R1094" t="s">
        <v>9175</v>
      </c>
      <c r="S1094" t="s">
        <v>9176</v>
      </c>
      <c r="T1094" t="s">
        <v>9177</v>
      </c>
      <c r="U1094" t="s">
        <v>9178</v>
      </c>
      <c r="V1094" t="s">
        <v>9179</v>
      </c>
    </row>
    <row r="1095" spans="1:22" x14ac:dyDescent="0.25">
      <c r="A1095" t="s">
        <v>9180</v>
      </c>
      <c r="B1095" t="s">
        <v>9181</v>
      </c>
      <c r="C1095" t="str">
        <f t="shared" si="68"/>
        <v>Bulfyss Stainless Steel Digital Kitchen Weighing Scale and Food Weight Machine for Diet, Nutrition, Health, Fitness, Baking and Cooking (5Kgs, Stainless Steel, 2 Years Warranty)</v>
      </c>
      <c r="D1095" t="str" cm="1">
        <f t="array" ref="D1095">PROPER(_xlfn.TEXTJOIN(" ", TRUE, INDEX(_xlfn.FILTERXML("&lt;t&gt;&lt;s&gt;" &amp; SUBSTITUTE(C1095," ","&lt;/s&gt;&lt;s&gt;") &amp; "&lt;/s&gt;&lt;/t&gt;", "//s"), _xlfn.SEQUENCE(4))))</f>
        <v>Bulfyss Stainless Steel Digital</v>
      </c>
      <c r="E1095" t="str">
        <f t="shared" si="69"/>
        <v>Scale and Food Weight Machine for Diet, Nutrition, Health, Fitness, Baking and Cooking (5Kgs, Stainless Steel, 2 Years Warranty)</v>
      </c>
      <c r="F1095" t="s">
        <v>8494</v>
      </c>
      <c r="G1095" t="str">
        <f t="shared" si="70"/>
        <v>DigitalKitchenScales</v>
      </c>
      <c r="H1095" s="7" t="str">
        <f t="array" aca="1" ref="H1095" ca="1">_xlfn.TEXTJOIN("", TRUE, IF((ROW(INDIRECT("1:" &amp; LEN(G1095)))&gt;1) * (CODE(MID(G1095, ROW(INDIRECT("1:" &amp; LEN(G1095))), 1))&gt;=65) * (CODE(MID(G1095, ROW(INDIRECT("1:" &amp; LEN(G1095))), 1))&lt;=90), " " &amp; MID(G1095, ROW(INDIRECT("1:" &amp; LEN(G1095))), 1), MID(G1095, ROW(INDIRECT("1:" &amp; LEN(G1095))), 1)))</f>
        <v>Digital Kitchen Scales</v>
      </c>
      <c r="I1095">
        <v>799</v>
      </c>
      <c r="J1095" s="2">
        <v>1999</v>
      </c>
      <c r="K1095" s="1">
        <v>0.6</v>
      </c>
      <c r="L1095">
        <v>4.0999999999999996</v>
      </c>
      <c r="M1095" s="4">
        <v>2162</v>
      </c>
      <c r="N1095" t="s">
        <v>9182</v>
      </c>
      <c r="O1095" t="str">
        <f t="shared" si="71"/>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v>
      </c>
      <c r="P1095" t="s">
        <v>9183</v>
      </c>
      <c r="Q1095" t="s">
        <v>9184</v>
      </c>
      <c r="R1095" t="s">
        <v>9185</v>
      </c>
      <c r="S1095" t="s">
        <v>9186</v>
      </c>
      <c r="T1095" t="s">
        <v>9187</v>
      </c>
      <c r="U1095" t="s">
        <v>9188</v>
      </c>
      <c r="V1095" t="s">
        <v>9189</v>
      </c>
    </row>
    <row r="1096" spans="1:22" x14ac:dyDescent="0.25">
      <c r="A1096" t="s">
        <v>9190</v>
      </c>
      <c r="B1096" t="s">
        <v>9191</v>
      </c>
      <c r="C1096" t="str">
        <f t="shared" si="68"/>
        <v>VR 18 Pcs - 3 Different Size Plastic Food Snack Bag Pouch Clip Sealer Large, Medium, Small Plastic Snack Seal Sealing Bag Clips Vacuum Sealer (Set of 18, Multi-Color) (Multicolor)</v>
      </c>
      <c r="D1096" t="str" cm="1">
        <f t="array" ref="D1096">PROPER(_xlfn.TEXTJOIN(" ", TRUE, INDEX(_xlfn.FILTERXML("&lt;t&gt;&lt;s&gt;" &amp; SUBSTITUTE(C1096," ","&lt;/s&gt;&lt;s&gt;") &amp; "&lt;/s&gt;&lt;/t&gt;", "//s"), _xlfn.SEQUENCE(4))))</f>
        <v>Vr 18 Pcs -</v>
      </c>
      <c r="E1096" t="str">
        <f t="shared" si="69"/>
        <v>Size Plastic Food Snack Bag Pouch Clip Sealer Large, Medium, Small Plastic Snack Seal Sealing Bag Clips Vacuum Sealer (Set of 18, Multi-Color) (Multicolor)</v>
      </c>
      <c r="F1096" t="s">
        <v>9192</v>
      </c>
      <c r="G1096" t="str">
        <f t="shared" si="70"/>
        <v>VacuumSealers</v>
      </c>
      <c r="H1096" s="7" t="str">
        <f t="array" aca="1" ref="H1096" ca="1">_xlfn.TEXTJOIN("", TRUE, IF((ROW(INDIRECT("1:" &amp; LEN(G1096)))&gt;1) * (CODE(MID(G1096, ROW(INDIRECT("1:" &amp; LEN(G1096))), 1))&gt;=65) * (CODE(MID(G1096, ROW(INDIRECT("1:" &amp; LEN(G1096))), 1))&lt;=90), " " &amp; MID(G1096, ROW(INDIRECT("1:" &amp; LEN(G1096))), 1), MID(G1096, ROW(INDIRECT("1:" &amp; LEN(G1096))), 1)))</f>
        <v>Vacuum Sealers</v>
      </c>
      <c r="I1096">
        <v>89</v>
      </c>
      <c r="J1096">
        <v>89</v>
      </c>
      <c r="K1096" s="1">
        <v>0</v>
      </c>
      <c r="L1096">
        <v>4.2</v>
      </c>
      <c r="M1096" s="4">
        <v>19621</v>
      </c>
      <c r="N1096" t="s">
        <v>9193</v>
      </c>
      <c r="O1096" t="str">
        <f t="shared" si="71"/>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v>
      </c>
      <c r="P1096" t="s">
        <v>9194</v>
      </c>
      <c r="Q1096" t="s">
        <v>9195</v>
      </c>
      <c r="R1096" t="s">
        <v>9196</v>
      </c>
      <c r="S1096" t="s">
        <v>9197</v>
      </c>
      <c r="T1096" t="s">
        <v>9198</v>
      </c>
      <c r="U1096" t="s">
        <v>9199</v>
      </c>
      <c r="V1096" t="s">
        <v>9200</v>
      </c>
    </row>
    <row r="1097" spans="1:22" x14ac:dyDescent="0.25">
      <c r="A1097" t="s">
        <v>9201</v>
      </c>
      <c r="B1097" t="s">
        <v>9202</v>
      </c>
      <c r="C1097" t="str">
        <f t="shared" si="68"/>
        <v>Orient Electric Apex-FX 1200mm Ultra High Speed 400 RPM Ceiling Fan (Brown)</v>
      </c>
      <c r="D1097" t="str" cm="1">
        <f t="array" ref="D1097">PROPER(_xlfn.TEXTJOIN(" ", TRUE, INDEX(_xlfn.FILTERXML("&lt;t&gt;&lt;s&gt;" &amp; SUBSTITUTE(C1097," ","&lt;/s&gt;&lt;s&gt;") &amp; "&lt;/s&gt;&lt;/t&gt;", "//s"), _xlfn.SEQUENCE(4))))</f>
        <v>Orient Electric Apex-Fx 1200Mm</v>
      </c>
      <c r="E1097" t="str">
        <f t="shared" si="69"/>
        <v>Speed 400 RPM Ceiling Fan (Brown)</v>
      </c>
      <c r="F1097" t="s">
        <v>9203</v>
      </c>
      <c r="G1097" t="str">
        <f t="shared" si="70"/>
        <v>CeilingFans</v>
      </c>
      <c r="H1097" s="7" t="str">
        <f t="array" aca="1" ref="H1097" ca="1">_xlfn.TEXTJOIN("", TRUE, IF((ROW(INDIRECT("1:" &amp; LEN(G1097)))&gt;1) * (CODE(MID(G1097, ROW(INDIRECT("1:" &amp; LEN(G1097))), 1))&gt;=65) * (CODE(MID(G1097, ROW(INDIRECT("1:" &amp; LEN(G1097))), 1))&lt;=90), " " &amp; MID(G1097, ROW(INDIRECT("1:" &amp; LEN(G1097))), 1), MID(G1097, ROW(INDIRECT("1:" &amp; LEN(G1097))), 1)))</f>
        <v>Ceiling Fans</v>
      </c>
      <c r="I1097" s="2">
        <v>1400</v>
      </c>
      <c r="J1097" s="2">
        <v>2485</v>
      </c>
      <c r="K1097" s="1">
        <v>0.44</v>
      </c>
      <c r="L1097">
        <v>4.0999999999999996</v>
      </c>
      <c r="M1097" s="4">
        <v>19998</v>
      </c>
      <c r="N1097" t="s">
        <v>9204</v>
      </c>
      <c r="O1097" t="str">
        <f t="shared" si="71"/>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v>
      </c>
      <c r="P1097" t="s">
        <v>9205</v>
      </c>
      <c r="Q1097" t="s">
        <v>9206</v>
      </c>
      <c r="R1097" t="s">
        <v>9207</v>
      </c>
      <c r="S1097" t="s">
        <v>9208</v>
      </c>
      <c r="T1097" t="s">
        <v>9209</v>
      </c>
      <c r="U1097" t="s">
        <v>9210</v>
      </c>
      <c r="V1097" t="s">
        <v>9211</v>
      </c>
    </row>
    <row r="1098" spans="1:22" x14ac:dyDescent="0.25">
      <c r="A1098" t="s">
        <v>9212</v>
      </c>
      <c r="B1098" t="s">
        <v>9213</v>
      </c>
      <c r="C1098" t="str">
        <f t="shared" si="68"/>
        <v>PrettyKrafts Folding Laundry Basket for Clothes with Lid and Handle, Toys Organiser, 75 Litre, (Pack of 1), Mushroom Print</v>
      </c>
      <c r="D1098" t="str" cm="1">
        <f t="array" ref="D1098">PROPER(_xlfn.TEXTJOIN(" ", TRUE, INDEX(_xlfn.FILTERXML("&lt;t&gt;&lt;s&gt;" &amp; SUBSTITUTE(C1098," ","&lt;/s&gt;&lt;s&gt;") &amp; "&lt;/s&gt;&lt;/t&gt;", "//s"), _xlfn.SEQUENCE(4))))</f>
        <v>Prettykrafts Folding Laundry Basket</v>
      </c>
      <c r="E1098" t="str">
        <f t="shared" si="69"/>
        <v>with Lid and Handle, Toys Organiser, 75 Litre, (Pack of 1), Mushroom Print</v>
      </c>
      <c r="F1098" t="s">
        <v>8794</v>
      </c>
      <c r="G1098" t="str">
        <f t="shared" si="70"/>
        <v>LaundryBaskets</v>
      </c>
      <c r="H1098" s="7" t="str">
        <f t="array" aca="1" ref="H1098" ca="1">_xlfn.TEXTJOIN("", TRUE, IF((ROW(INDIRECT("1:" &amp; LEN(G1098)))&gt;1) * (CODE(MID(G1098, ROW(INDIRECT("1:" &amp; LEN(G1098))), 1))&gt;=65) * (CODE(MID(G1098, ROW(INDIRECT("1:" &amp; LEN(G1098))), 1))&lt;=90), " " &amp; MID(G1098, ROW(INDIRECT("1:" &amp; LEN(G1098))), 1), MID(G1098, ROW(INDIRECT("1:" &amp; LEN(G1098))), 1)))</f>
        <v>Laundry Baskets</v>
      </c>
      <c r="I1098">
        <v>355</v>
      </c>
      <c r="J1098">
        <v>899</v>
      </c>
      <c r="K1098" s="1">
        <v>0.61</v>
      </c>
      <c r="L1098">
        <v>4.0999999999999996</v>
      </c>
      <c r="M1098" s="4">
        <v>1051</v>
      </c>
      <c r="N1098" t="s">
        <v>9214</v>
      </c>
      <c r="O1098" t="str">
        <f t="shared" si="71"/>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v>
      </c>
      <c r="P1098" t="s">
        <v>9215</v>
      </c>
      <c r="Q1098" t="s">
        <v>9216</v>
      </c>
      <c r="R1098" t="s">
        <v>9217</v>
      </c>
      <c r="S1098" t="s">
        <v>9218</v>
      </c>
      <c r="T1098" t="s">
        <v>9219</v>
      </c>
      <c r="U1098" t="s">
        <v>9220</v>
      </c>
      <c r="V1098" t="s">
        <v>9221</v>
      </c>
    </row>
    <row r="1099" spans="1:22" x14ac:dyDescent="0.25">
      <c r="A1099" t="s">
        <v>9222</v>
      </c>
      <c r="B1099" t="s">
        <v>9223</v>
      </c>
      <c r="C1099" t="str">
        <f t="shared" si="68"/>
        <v>Bajaj Majesty RX11 2000 Watts Heat Convector Room Heater (White, ISI Approved)</v>
      </c>
      <c r="D1099" t="str" cm="1">
        <f t="array" ref="D1099">PROPER(_xlfn.TEXTJOIN(" ", TRUE, INDEX(_xlfn.FILTERXML("&lt;t&gt;&lt;s&gt;" &amp; SUBSTITUTE(C1099," ","&lt;/s&gt;&lt;s&gt;") &amp; "&lt;/s&gt;&lt;/t&gt;", "//s"), _xlfn.SEQUENCE(4))))</f>
        <v>Bajaj Majesty Rx11 2000</v>
      </c>
      <c r="E1099" t="str">
        <f t="shared" si="69"/>
        <v>Convector Room Heater (White, ISI Approved)</v>
      </c>
      <c r="F1099" t="s">
        <v>8461</v>
      </c>
      <c r="G1099" t="str">
        <f t="shared" si="70"/>
        <v>ElectricHeaters</v>
      </c>
      <c r="H1099" s="7" t="str">
        <f t="array" aca="1" ref="H1099" ca="1">_xlfn.TEXTJOIN("", TRUE, IF((ROW(INDIRECT("1:" &amp; LEN(G1099)))&gt;1) * (CODE(MID(G1099, ROW(INDIRECT("1:" &amp; LEN(G1099))), 1))&gt;=65) * (CODE(MID(G1099, ROW(INDIRECT("1:" &amp; LEN(G1099))), 1))&lt;=90), " " &amp; MID(G1099, ROW(INDIRECT("1:" &amp; LEN(G1099))), 1), MID(G1099, ROW(INDIRECT("1:" &amp; LEN(G1099))), 1)))</f>
        <v>Electric Heaters</v>
      </c>
      <c r="I1099" s="2">
        <v>2169</v>
      </c>
      <c r="J1099" s="2">
        <v>3279</v>
      </c>
      <c r="K1099" s="1">
        <v>0.34</v>
      </c>
      <c r="L1099">
        <v>4.0999999999999996</v>
      </c>
      <c r="M1099" s="4">
        <v>1716</v>
      </c>
      <c r="N1099" t="s">
        <v>9224</v>
      </c>
      <c r="O1099" t="str">
        <f t="shared" si="71"/>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v>
      </c>
      <c r="P1099" t="s">
        <v>9225</v>
      </c>
      <c r="Q1099" t="s">
        <v>9226</v>
      </c>
      <c r="R1099" t="s">
        <v>9227</v>
      </c>
      <c r="S1099" t="s">
        <v>9228</v>
      </c>
      <c r="T1099" t="s">
        <v>9229</v>
      </c>
      <c r="U1099" t="s">
        <v>9230</v>
      </c>
      <c r="V1099" t="s">
        <v>9231</v>
      </c>
    </row>
    <row r="1100" spans="1:22" x14ac:dyDescent="0.25">
      <c r="A1100" t="s">
        <v>9232</v>
      </c>
      <c r="B1100" t="s">
        <v>9233</v>
      </c>
      <c r="C1100" t="str">
        <f t="shared" si="68"/>
        <v>Eureka Forbes Trendy Zip 1000 Watts powerful suction vacuum cleaner with resuable dust bag and 5 accessories,1 year warrantycompact,light weight and easy to use (Black)</v>
      </c>
      <c r="D1100" t="str" cm="1">
        <f t="array" ref="D1100">PROPER(_xlfn.TEXTJOIN(" ", TRUE, INDEX(_xlfn.FILTERXML("&lt;t&gt;&lt;s&gt;" &amp; SUBSTITUTE(C1100," ","&lt;/s&gt;&lt;s&gt;") &amp; "&lt;/s&gt;&lt;/t&gt;", "//s"), _xlfn.SEQUENCE(4))))</f>
        <v>Eureka Forbes Trendy Zip</v>
      </c>
      <c r="E1100" t="str">
        <f t="shared" si="69"/>
        <v>powerful suction vacuum cleaner with resuable dust bag and 5 accessories,1 year warrantycompact,light weight and easy to use (Black)</v>
      </c>
      <c r="F1100" t="s">
        <v>9234</v>
      </c>
      <c r="G1100" t="str">
        <f t="shared" si="70"/>
        <v>CanisterVacuums</v>
      </c>
      <c r="H1100" s="7" t="str">
        <f t="array" aca="1" ref="H1100" ca="1">_xlfn.TEXTJOIN("", TRUE, IF((ROW(INDIRECT("1:" &amp; LEN(G1100)))&gt;1) * (CODE(MID(G1100, ROW(INDIRECT("1:" &amp; LEN(G1100))), 1))&gt;=65) * (CODE(MID(G1100, ROW(INDIRECT("1:" &amp; LEN(G1100))), 1))&lt;=90), " " &amp; MID(G1100, ROW(INDIRECT("1:" &amp; LEN(G1100))), 1), MID(G1100, ROW(INDIRECT("1:" &amp; LEN(G1100))), 1)))</f>
        <v>Canister Vacuums</v>
      </c>
      <c r="I1100" s="2">
        <v>2799</v>
      </c>
      <c r="J1100" s="2">
        <v>3799</v>
      </c>
      <c r="K1100" s="1">
        <v>0.26</v>
      </c>
      <c r="L1100">
        <v>3.9</v>
      </c>
      <c r="M1100" s="4">
        <v>32931</v>
      </c>
      <c r="N1100" t="s">
        <v>9235</v>
      </c>
      <c r="O1100" t="str">
        <f t="shared" si="71"/>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v>
      </c>
      <c r="P1100" t="s">
        <v>9236</v>
      </c>
      <c r="Q1100" t="s">
        <v>9237</v>
      </c>
      <c r="R1100" t="s">
        <v>9238</v>
      </c>
      <c r="S1100" t="s">
        <v>9239</v>
      </c>
      <c r="T1100" t="s">
        <v>9240</v>
      </c>
      <c r="U1100" t="s">
        <v>9241</v>
      </c>
      <c r="V1100" t="s">
        <v>9242</v>
      </c>
    </row>
    <row r="1101" spans="1:22" x14ac:dyDescent="0.25">
      <c r="A1101" t="s">
        <v>9243</v>
      </c>
      <c r="B1101" t="s">
        <v>9244</v>
      </c>
      <c r="C1101" t="str">
        <f t="shared" si="68"/>
        <v>Pigeon by Stovekraft Quartz Electric Kettle (14299) 1.7 Litre with Stainless Steel Body, used for boiling Water, making tea and coffee, instant noodles, soup etc. 1500 Watt (Silver)</v>
      </c>
      <c r="D1101" t="str" cm="1">
        <f t="array" ref="D1101">PROPER(_xlfn.TEXTJOIN(" ", TRUE, INDEX(_xlfn.FILTERXML("&lt;t&gt;&lt;s&gt;" &amp; SUBSTITUTE(C1101," ","&lt;/s&gt;&lt;s&gt;") &amp; "&lt;/s&gt;&lt;/t&gt;", "//s"), _xlfn.SEQUENCE(4))))</f>
        <v>Pigeon By Stovekraft Quartz</v>
      </c>
      <c r="E1101" t="str">
        <f t="shared" si="69"/>
        <v>(14299) 1.7 Litre with Stainless Steel Body, used for boiling Water, making tea and coffee, instant noodles, soup etc. 1500 Watt (Silver)</v>
      </c>
      <c r="F1101" t="s">
        <v>8450</v>
      </c>
      <c r="G1101" t="str">
        <f t="shared" si="70"/>
        <v>ElectricKettles</v>
      </c>
      <c r="H1101" s="7" t="str">
        <f t="array" aca="1" ref="H1101" ca="1">_xlfn.TEXTJOIN("", TRUE, IF((ROW(INDIRECT("1:" &amp; LEN(G1101)))&gt;1) * (CODE(MID(G1101, ROW(INDIRECT("1:" &amp; LEN(G1101))), 1))&gt;=65) * (CODE(MID(G1101, ROW(INDIRECT("1:" &amp; LEN(G1101))), 1))&lt;=90), " " &amp; MID(G1101, ROW(INDIRECT("1:" &amp; LEN(G1101))), 1), MID(G1101, ROW(INDIRECT("1:" &amp; LEN(G1101))), 1)))</f>
        <v>Electric Kettles</v>
      </c>
      <c r="I1101">
        <v>899</v>
      </c>
      <c r="J1101" s="2">
        <v>1249</v>
      </c>
      <c r="K1101" s="1">
        <v>0.28000000000000003</v>
      </c>
      <c r="L1101">
        <v>3.9</v>
      </c>
      <c r="M1101" s="4">
        <v>17424</v>
      </c>
      <c r="N1101" t="s">
        <v>9245</v>
      </c>
      <c r="O1101" t="str">
        <f t="shared" si="71"/>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v>
      </c>
      <c r="P1101" t="s">
        <v>9246</v>
      </c>
      <c r="Q1101" t="s">
        <v>9247</v>
      </c>
      <c r="R1101" t="s">
        <v>9248</v>
      </c>
      <c r="S1101" t="s">
        <v>9249</v>
      </c>
      <c r="T1101" t="s">
        <v>9250</v>
      </c>
      <c r="U1101" t="s">
        <v>9251</v>
      </c>
      <c r="V1101" t="s">
        <v>9252</v>
      </c>
    </row>
    <row r="1102" spans="1:22" x14ac:dyDescent="0.25">
      <c r="A1102" t="s">
        <v>9253</v>
      </c>
      <c r="B1102" t="s">
        <v>9254</v>
      </c>
      <c r="C1102" t="str">
        <f t="shared" si="68"/>
        <v>Maharaja Whiteline Lava Neo 1200-Watts Halogen Heater (White and Red)</v>
      </c>
      <c r="D1102" t="str" cm="1">
        <f t="array" ref="D1102">PROPER(_xlfn.TEXTJOIN(" ", TRUE, INDEX(_xlfn.FILTERXML("&lt;t&gt;&lt;s&gt;" &amp; SUBSTITUTE(C1102," ","&lt;/s&gt;&lt;s&gt;") &amp; "&lt;/s&gt;&lt;/t&gt;", "//s"), _xlfn.SEQUENCE(4))))</f>
        <v>Maharaja Whiteline Lava Neo</v>
      </c>
      <c r="E1102" t="str">
        <f t="shared" si="69"/>
        <v>Heater (White and Red)</v>
      </c>
      <c r="F1102" t="s">
        <v>8640</v>
      </c>
      <c r="G1102" t="str">
        <f t="shared" si="70"/>
        <v>RoomHeaters</v>
      </c>
      <c r="H1102" s="7" t="str">
        <f t="array" aca="1" ref="H1102" ca="1">_xlfn.TEXTJOIN("", TRUE, IF((ROW(INDIRECT("1:" &amp; LEN(G1102)))&gt;1) * (CODE(MID(G1102, ROW(INDIRECT("1:" &amp; LEN(G1102))), 1))&gt;=65) * (CODE(MID(G1102, ROW(INDIRECT("1:" &amp; LEN(G1102))), 1))&lt;=90), " " &amp; MID(G1102, ROW(INDIRECT("1:" &amp; LEN(G1102))), 1), MID(G1102, ROW(INDIRECT("1:" &amp; LEN(G1102))), 1)))</f>
        <v>Room Heaters</v>
      </c>
      <c r="I1102" s="2">
        <v>2499</v>
      </c>
      <c r="J1102" s="2">
        <v>5000</v>
      </c>
      <c r="K1102" s="1">
        <v>0.5</v>
      </c>
      <c r="L1102">
        <v>3.8</v>
      </c>
      <c r="M1102" s="4">
        <v>1889</v>
      </c>
      <c r="N1102" t="s">
        <v>9255</v>
      </c>
      <c r="O1102" t="str">
        <f t="shared" si="71"/>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v>
      </c>
      <c r="P1102" t="s">
        <v>9256</v>
      </c>
      <c r="Q1102" t="s">
        <v>9257</v>
      </c>
      <c r="R1102" t="s">
        <v>9258</v>
      </c>
      <c r="S1102" t="s">
        <v>9259</v>
      </c>
      <c r="T1102" t="s">
        <v>9260</v>
      </c>
      <c r="U1102" t="s">
        <v>9261</v>
      </c>
      <c r="V1102" t="s">
        <v>9262</v>
      </c>
    </row>
    <row r="1103" spans="1:22" x14ac:dyDescent="0.25">
      <c r="A1103" t="s">
        <v>9263</v>
      </c>
      <c r="B1103" t="s">
        <v>9264</v>
      </c>
      <c r="C1103" t="str">
        <f t="shared" si="68"/>
        <v>Crompton Gracee 5-L Instant Water Heater (Geyser)</v>
      </c>
      <c r="D1103" t="str" cm="1">
        <f t="array" ref="D1103">PROPER(_xlfn.TEXTJOIN(" ", TRUE, INDEX(_xlfn.FILTERXML("&lt;t&gt;&lt;s&gt;" &amp; SUBSTITUTE(C1103," ","&lt;/s&gt;&lt;s&gt;") &amp; "&lt;/s&gt;&lt;/t&gt;", "//s"), _xlfn.SEQUENCE(4))))</f>
        <v>Crompton Gracee 5-L Instant</v>
      </c>
      <c r="E1103" t="str">
        <f t="shared" si="69"/>
        <v>(Geyser)</v>
      </c>
      <c r="F1103" t="s">
        <v>8629</v>
      </c>
      <c r="G1103" t="str">
        <f t="shared" si="70"/>
        <v>InstantWaterHeaters</v>
      </c>
      <c r="H1103" s="7" t="str">
        <f t="array" aca="1" ref="H1103" ca="1">_xlfn.TEXTJOIN("", TRUE, IF((ROW(INDIRECT("1:" &amp; LEN(G1103)))&gt;1) * (CODE(MID(G1103, ROW(INDIRECT("1:" &amp; LEN(G1103))), 1))&gt;=65) * (CODE(MID(G1103, ROW(INDIRECT("1:" &amp; LEN(G1103))), 1))&lt;=90), " " &amp; MID(G1103, ROW(INDIRECT("1:" &amp; LEN(G1103))), 1), MID(G1103, ROW(INDIRECT("1:" &amp; LEN(G1103))), 1)))</f>
        <v>Instant Water Heaters</v>
      </c>
      <c r="I1103" s="2">
        <v>3599</v>
      </c>
      <c r="J1103" s="2">
        <v>7299</v>
      </c>
      <c r="K1103" s="1">
        <v>0.51</v>
      </c>
      <c r="L1103">
        <v>4</v>
      </c>
      <c r="M1103" s="4">
        <v>10324</v>
      </c>
      <c r="N1103" t="s">
        <v>9265</v>
      </c>
      <c r="O1103" t="str">
        <f t="shared" si="71"/>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v>
      </c>
      <c r="P1103" t="s">
        <v>9266</v>
      </c>
      <c r="Q1103" t="s">
        <v>9267</v>
      </c>
      <c r="R1103" t="s">
        <v>9268</v>
      </c>
      <c r="S1103" t="s">
        <v>9269</v>
      </c>
      <c r="T1103" t="s">
        <v>9270</v>
      </c>
      <c r="U1103" t="s">
        <v>9271</v>
      </c>
      <c r="V1103" t="s">
        <v>9272</v>
      </c>
    </row>
    <row r="1104" spans="1:22" x14ac:dyDescent="0.25">
      <c r="A1104" t="s">
        <v>9273</v>
      </c>
      <c r="B1104" t="s">
        <v>9274</v>
      </c>
      <c r="C1104" t="str">
        <f t="shared" si="68"/>
        <v>Bajaj DX-2 600W Dry Iron with Advance Soleplate and Anti-bacterial German Coating Technology, Black</v>
      </c>
      <c r="D1104" t="str" cm="1">
        <f t="array" ref="D1104">PROPER(_xlfn.TEXTJOIN(" ", TRUE, INDEX(_xlfn.FILTERXML("&lt;t&gt;&lt;s&gt;" &amp; SUBSTITUTE(C1104," ","&lt;/s&gt;&lt;s&gt;") &amp; "&lt;/s&gt;&lt;/t&gt;", "//s"), _xlfn.SEQUENCE(4))))</f>
        <v>Bajaj Dx-2 600W Dry</v>
      </c>
      <c r="E1104" t="str">
        <f t="shared" si="69"/>
        <v>Advance Soleplate and Anti-bacterial German Coating Technology, Black</v>
      </c>
      <c r="F1104" t="s">
        <v>8607</v>
      </c>
      <c r="G1104" t="str">
        <f t="shared" si="70"/>
        <v>DryIrons</v>
      </c>
      <c r="H1104" s="7" t="str">
        <f t="array" aca="1" ref="H1104" ca="1">_xlfn.TEXTJOIN("", TRUE, IF((ROW(INDIRECT("1:" &amp; LEN(G1104)))&gt;1) * (CODE(MID(G1104, ROW(INDIRECT("1:" &amp; LEN(G1104))), 1))&gt;=65) * (CODE(MID(G1104, ROW(INDIRECT("1:" &amp; LEN(G1104))), 1))&lt;=90), " " &amp; MID(G1104, ROW(INDIRECT("1:" &amp; LEN(G1104))), 1), MID(G1104, ROW(INDIRECT("1:" &amp; LEN(G1104))), 1)))</f>
        <v>Dry Irons</v>
      </c>
      <c r="I1104">
        <v>499</v>
      </c>
      <c r="J1104">
        <v>625</v>
      </c>
      <c r="K1104" s="1">
        <v>0.2</v>
      </c>
      <c r="L1104">
        <v>4.2</v>
      </c>
      <c r="M1104" s="4">
        <v>5355</v>
      </c>
      <c r="N1104" t="s">
        <v>9275</v>
      </c>
      <c r="O1104" t="str">
        <f t="shared" si="71"/>
        <v>Non-Stick Coated Sole Plate|Super Clean Surface Finish|Extra Lift At The Back For Easy Gliding On Clothes, Extra Light Weight|Cool Touch Handle With Comfortable Grip|180 Degree Swivel Cord|Warranty: 2 Years On Product|Power: 600 Watts; Operating Voltage: 230 Volts</v>
      </c>
      <c r="P1104" t="s">
        <v>9276</v>
      </c>
      <c r="Q1104" t="s">
        <v>9277</v>
      </c>
      <c r="R1104" t="s">
        <v>9278</v>
      </c>
      <c r="S1104" t="s">
        <v>9279</v>
      </c>
      <c r="T1104" t="s">
        <v>9280</v>
      </c>
      <c r="U1104" t="s">
        <v>9281</v>
      </c>
      <c r="V1104" t="s">
        <v>9282</v>
      </c>
    </row>
    <row r="1105" spans="1:22" x14ac:dyDescent="0.25">
      <c r="A1105" t="s">
        <v>9283</v>
      </c>
      <c r="B1105" t="s">
        <v>9284</v>
      </c>
      <c r="C1105" t="str">
        <f t="shared" si="68"/>
        <v>Bajaj Waterproof 1500 Watts Immersion Rod Heater</v>
      </c>
      <c r="D1105" t="str" cm="1">
        <f t="array" ref="D1105">PROPER(_xlfn.TEXTJOIN(" ", TRUE, INDEX(_xlfn.FILTERXML("&lt;t&gt;&lt;s&gt;" &amp; SUBSTITUTE(C1105," ","&lt;/s&gt;&lt;s&gt;") &amp; "&lt;/s&gt;&lt;/t&gt;", "//s"), _xlfn.SEQUENCE(4))))</f>
        <v>Bajaj Waterproof 1500 Watts</v>
      </c>
      <c r="E1105" t="str">
        <f t="shared" si="69"/>
        <v>Heater</v>
      </c>
      <c r="F1105" t="s">
        <v>8752</v>
      </c>
      <c r="G1105" t="str">
        <f t="shared" si="70"/>
        <v>ImmersionRods</v>
      </c>
      <c r="H1105" s="7" t="str">
        <f t="array" aca="1" ref="H1105" ca="1">_xlfn.TEXTJOIN("", TRUE, IF((ROW(INDIRECT("1:" &amp; LEN(G1105)))&gt;1) * (CODE(MID(G1105, ROW(INDIRECT("1:" &amp; LEN(G1105))), 1))&gt;=65) * (CODE(MID(G1105, ROW(INDIRECT("1:" &amp; LEN(G1105))), 1))&lt;=90), " " &amp; MID(G1105, ROW(INDIRECT("1:" &amp; LEN(G1105))), 1), MID(G1105, ROW(INDIRECT("1:" &amp; LEN(G1105))), 1)))</f>
        <v>Immersion Rods</v>
      </c>
      <c r="I1105">
        <v>653</v>
      </c>
      <c r="J1105" s="2">
        <v>1020</v>
      </c>
      <c r="K1105" s="1">
        <v>0.36</v>
      </c>
      <c r="L1105">
        <v>4.0999999999999996</v>
      </c>
      <c r="M1105" s="4">
        <v>3366</v>
      </c>
      <c r="N1105" t="s">
        <v>9285</v>
      </c>
      <c r="O1105" t="str">
        <f t="shared" si="71"/>
        <v>Power: 1500 Watts|Warranty: 2 Year Warranty On Product|Water Proof Sealed Terminals For Safety And Longer Life|Plastic Handle To Prevent From Shock &amp; Rust|Includes: 1 Unit Immersion Rod, Instruction Manual, Warranty Card</v>
      </c>
      <c r="P1105" t="s">
        <v>9286</v>
      </c>
      <c r="Q1105" t="s">
        <v>9287</v>
      </c>
      <c r="R1105" t="s">
        <v>9288</v>
      </c>
      <c r="S1105" t="s">
        <v>9289</v>
      </c>
      <c r="T1105" t="s">
        <v>12956</v>
      </c>
      <c r="U1105" t="s">
        <v>9290</v>
      </c>
      <c r="V1105" t="s">
        <v>9291</v>
      </c>
    </row>
    <row r="1106" spans="1:22" x14ac:dyDescent="0.25">
      <c r="A1106" t="s">
        <v>9292</v>
      </c>
      <c r="B1106" t="s">
        <v>9293</v>
      </c>
      <c r="C1106" t="str">
        <f t="shared" si="68"/>
        <v>AGARO Supreme High Pressure Washer, 1800 Watts, 120 Bars, 6.5L Min Flow Rate, 8 Meters Outlet Hose, Portable, for Car,Bike and Home Cleaning Purpose, Black and Orange</v>
      </c>
      <c r="D1106" t="str" cm="1">
        <f t="array" ref="D1106">PROPER(_xlfn.TEXTJOIN(" ", TRUE, INDEX(_xlfn.FILTERXML("&lt;t&gt;&lt;s&gt;" &amp; SUBSTITUTE(C1106," ","&lt;/s&gt;&lt;s&gt;") &amp; "&lt;/s&gt;&lt;/t&gt;", "//s"), _xlfn.SEQUENCE(4))))</f>
        <v>Agaro Supreme High Pressure</v>
      </c>
      <c r="E1106" t="str">
        <f t="shared" si="69"/>
        <v>Watts, 120 Bars, 6.5L Min Flow Rate, 8 Meters Outlet Hose, Portable, for Car,Bike and Home Cleaning Purpose, Black and Orange</v>
      </c>
      <c r="F1106" t="s">
        <v>9294</v>
      </c>
      <c r="G1106" t="str">
        <f t="shared" si="70"/>
        <v>PressureWashers,Steam&amp;WindowCleaners</v>
      </c>
      <c r="H1106" s="7" t="str">
        <f t="array" aca="1" ref="H1106" ca="1">_xlfn.TEXTJOIN("", TRUE, IF((ROW(INDIRECT("1:" &amp; LEN(G1106)))&gt;1) * (CODE(MID(G1106, ROW(INDIRECT("1:" &amp; LEN(G1106))), 1))&gt;=65) * (CODE(MID(G1106, ROW(INDIRECT("1:" &amp; LEN(G1106))), 1))&lt;=90), " " &amp; MID(G1106, ROW(INDIRECT("1:" &amp; LEN(G1106))), 1), MID(G1106, ROW(INDIRECT("1:" &amp; LEN(G1106))), 1)))</f>
        <v>Pressure Washers, Steam&amp; Window Cleaners</v>
      </c>
      <c r="I1106" s="2">
        <v>4789</v>
      </c>
      <c r="J1106" s="2">
        <v>8990</v>
      </c>
      <c r="K1106" s="1">
        <v>0.47</v>
      </c>
      <c r="L1106">
        <v>4.3</v>
      </c>
      <c r="M1106" s="4">
        <v>1017</v>
      </c>
      <c r="N1106" t="s">
        <v>9295</v>
      </c>
      <c r="O1106" t="str">
        <f t="shared" si="71"/>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v>
      </c>
      <c r="P1106" t="s">
        <v>9296</v>
      </c>
      <c r="Q1106" t="s">
        <v>9297</v>
      </c>
      <c r="R1106" t="s">
        <v>9298</v>
      </c>
      <c r="S1106" t="s">
        <v>9299</v>
      </c>
      <c r="T1106" t="s">
        <v>9300</v>
      </c>
      <c r="U1106" t="s">
        <v>9301</v>
      </c>
      <c r="V1106" t="s">
        <v>9302</v>
      </c>
    </row>
    <row r="1107" spans="1:22" x14ac:dyDescent="0.25">
      <c r="A1107" t="s">
        <v>9303</v>
      </c>
      <c r="B1107" t="s">
        <v>9304</v>
      </c>
      <c r="C1107" t="str">
        <f t="shared" si="68"/>
        <v>Bajaj Deluxe 2000 Watts Halogen Room Heater (Steel, ISI Approved), Multicolor</v>
      </c>
      <c r="D1107" t="str" cm="1">
        <f t="array" ref="D1107">PROPER(_xlfn.TEXTJOIN(" ", TRUE, INDEX(_xlfn.FILTERXML("&lt;t&gt;&lt;s&gt;" &amp; SUBSTITUTE(C1107," ","&lt;/s&gt;&lt;s&gt;") &amp; "&lt;/s&gt;&lt;/t&gt;", "//s"), _xlfn.SEQUENCE(4))))</f>
        <v>Bajaj Deluxe 2000 Watts</v>
      </c>
      <c r="E1107" t="str">
        <f t="shared" si="69"/>
        <v>Heater (Steel, ISI Approved), Multicolor</v>
      </c>
      <c r="F1107" t="s">
        <v>9305</v>
      </c>
      <c r="G1107" t="str">
        <f t="shared" si="70"/>
        <v>HalogenHeaters</v>
      </c>
      <c r="H1107" s="7" t="str">
        <f t="array" aca="1" ref="H1107" ca="1">_xlfn.TEXTJOIN("", TRUE, IF((ROW(INDIRECT("1:" &amp; LEN(G1107)))&gt;1) * (CODE(MID(G1107, ROW(INDIRECT("1:" &amp; LEN(G1107))), 1))&gt;=65) * (CODE(MID(G1107, ROW(INDIRECT("1:" &amp; LEN(G1107))), 1))&lt;=90), " " &amp; MID(G1107, ROW(INDIRECT("1:" &amp; LEN(G1107))), 1), MID(G1107, ROW(INDIRECT("1:" &amp; LEN(G1107))), 1)))</f>
        <v>Halogen Heaters</v>
      </c>
      <c r="I1107" s="2">
        <v>1409</v>
      </c>
      <c r="J1107" s="2">
        <v>1639</v>
      </c>
      <c r="K1107" s="1">
        <v>0.14000000000000001</v>
      </c>
      <c r="L1107">
        <v>3.7</v>
      </c>
      <c r="M1107" s="4">
        <v>787</v>
      </c>
      <c r="N1107" t="s">
        <v>9306</v>
      </c>
      <c r="O1107" t="str">
        <f t="shared" si="71"/>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v>
      </c>
      <c r="P1107" t="s">
        <v>9307</v>
      </c>
      <c r="Q1107" t="s">
        <v>9308</v>
      </c>
      <c r="R1107" t="s">
        <v>9309</v>
      </c>
      <c r="S1107" t="s">
        <v>9310</v>
      </c>
      <c r="T1107" t="s">
        <v>9311</v>
      </c>
      <c r="U1107" t="s">
        <v>9312</v>
      </c>
      <c r="V1107" t="s">
        <v>9313</v>
      </c>
    </row>
    <row r="1108" spans="1:22" x14ac:dyDescent="0.25">
      <c r="A1108" t="s">
        <v>9314</v>
      </c>
      <c r="B1108" t="s">
        <v>9315</v>
      </c>
      <c r="C1108" t="str">
        <f t="shared" si="68"/>
        <v>Orpat HHB-100E WOB 250-Watt Hand Blender (White)</v>
      </c>
      <c r="D1108" t="str" cm="1">
        <f t="array" ref="D1108">PROPER(_xlfn.TEXTJOIN(" ", TRUE, INDEX(_xlfn.FILTERXML("&lt;t&gt;&lt;s&gt;" &amp; SUBSTITUTE(C1108," ","&lt;/s&gt;&lt;s&gt;") &amp; "&lt;/s&gt;&lt;/t&gt;", "//s"), _xlfn.SEQUENCE(4))))</f>
        <v>Orpat Hhb-100E Wob 250-Watt</v>
      </c>
      <c r="E1108" t="str">
        <f t="shared" si="69"/>
        <v>(White)</v>
      </c>
      <c r="F1108" t="s">
        <v>8597</v>
      </c>
      <c r="G1108" t="str">
        <f t="shared" si="70"/>
        <v>HandBlenders</v>
      </c>
      <c r="H1108" s="7" t="str">
        <f t="array" aca="1" ref="H1108" ca="1">_xlfn.TEXTJOIN("", TRUE, IF((ROW(INDIRECT("1:" &amp; LEN(G1108)))&gt;1) * (CODE(MID(G1108, ROW(INDIRECT("1:" &amp; LEN(G1108))), 1))&gt;=65) * (CODE(MID(G1108, ROW(INDIRECT("1:" &amp; LEN(G1108))), 1))&lt;=90), " " &amp; MID(G1108, ROW(INDIRECT("1:" &amp; LEN(G1108))), 1), MID(G1108, ROW(INDIRECT("1:" &amp; LEN(G1108))), 1)))</f>
        <v>Hand Blenders</v>
      </c>
      <c r="I1108">
        <v>753</v>
      </c>
      <c r="J1108">
        <v>899</v>
      </c>
      <c r="K1108" s="1">
        <v>0.16</v>
      </c>
      <c r="L1108">
        <v>4.2</v>
      </c>
      <c r="M1108" s="4">
        <v>18462</v>
      </c>
      <c r="N1108" t="s">
        <v>9316</v>
      </c>
      <c r="O1108" t="str">
        <f t="shared" si="71"/>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v>
      </c>
      <c r="P1108" t="s">
        <v>9317</v>
      </c>
      <c r="Q1108" t="s">
        <v>9318</v>
      </c>
      <c r="R1108" t="s">
        <v>9319</v>
      </c>
      <c r="S1108" t="s">
        <v>9320</v>
      </c>
      <c r="T1108" t="s">
        <v>9321</v>
      </c>
      <c r="U1108" t="s">
        <v>9322</v>
      </c>
      <c r="V1108" t="s">
        <v>9323</v>
      </c>
    </row>
    <row r="1109" spans="1:22" x14ac:dyDescent="0.25">
      <c r="A1109" t="s">
        <v>9324</v>
      </c>
      <c r="B1109" t="s">
        <v>9325</v>
      </c>
      <c r="C1109" t="str">
        <f t="shared" si="68"/>
        <v>GILTON Egg Boiler Electric Automatic Off 7 Egg Poacher for Steaming, Cooking Also Boiling and Frying, Multi Color</v>
      </c>
      <c r="D1109" t="str" cm="1">
        <f t="array" ref="D1109">PROPER(_xlfn.TEXTJOIN(" ", TRUE, INDEX(_xlfn.FILTERXML("&lt;t&gt;&lt;s&gt;" &amp; SUBSTITUTE(C1109," ","&lt;/s&gt;&lt;s&gt;") &amp; "&lt;/s&gt;&lt;/t&gt;", "//s"), _xlfn.SEQUENCE(4))))</f>
        <v>Gilton Egg Boiler Electric</v>
      </c>
      <c r="E1109" t="str">
        <f t="shared" si="69"/>
        <v>7 Egg Poacher for Steaming, Cooking Also Boiling and Frying, Multi Color</v>
      </c>
      <c r="F1109" t="s">
        <v>8938</v>
      </c>
      <c r="G1109" t="str">
        <f t="shared" si="70"/>
        <v>EggBoilers</v>
      </c>
      <c r="H1109" s="7" t="str">
        <f t="array" aca="1" ref="H1109" ca="1">_xlfn.TEXTJOIN("", TRUE, IF((ROW(INDIRECT("1:" &amp; LEN(G1109)))&gt;1) * (CODE(MID(G1109, ROW(INDIRECT("1:" &amp; LEN(G1109))), 1))&gt;=65) * (CODE(MID(G1109, ROW(INDIRECT("1:" &amp; LEN(G1109))), 1))&lt;=90), " " &amp; MID(G1109, ROW(INDIRECT("1:" &amp; LEN(G1109))), 1), MID(G1109, ROW(INDIRECT("1:" &amp; LEN(G1109))), 1)))</f>
        <v>Egg Boilers</v>
      </c>
      <c r="I1109">
        <v>353</v>
      </c>
      <c r="J1109" s="2">
        <v>1199</v>
      </c>
      <c r="K1109" s="1">
        <v>0.71</v>
      </c>
      <c r="L1109">
        <v>4.3</v>
      </c>
      <c r="M1109" s="4">
        <v>629</v>
      </c>
      <c r="N1109" t="s">
        <v>9326</v>
      </c>
      <c r="O1109" t="str">
        <f t="shared" si="71"/>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v>
      </c>
      <c r="P1109" t="s">
        <v>9327</v>
      </c>
      <c r="Q1109" t="s">
        <v>9328</v>
      </c>
      <c r="R1109" t="s">
        <v>9329</v>
      </c>
      <c r="S1109" t="s">
        <v>9330</v>
      </c>
      <c r="T1109" t="s">
        <v>9331</v>
      </c>
      <c r="U1109" t="s">
        <v>9332</v>
      </c>
      <c r="V1109" t="s">
        <v>9333</v>
      </c>
    </row>
    <row r="1110" spans="1:22" x14ac:dyDescent="0.25">
      <c r="A1110" t="s">
        <v>9334</v>
      </c>
      <c r="B1110" t="s">
        <v>9335</v>
      </c>
      <c r="C1110" t="str">
        <f t="shared" si="68"/>
        <v>HealthSense Chef-Mate KS 33 Digital Kitchen Weighing Scale and Food Weight Machine for Health, Fitness, Home Baking and Cooking with Free Bowl, 1 Year Warranty and Batteries Included</v>
      </c>
      <c r="D1110" t="str" cm="1">
        <f t="array" ref="D1110">PROPER(_xlfn.TEXTJOIN(" ", TRUE, INDEX(_xlfn.FILTERXML("&lt;t&gt;&lt;s&gt;" &amp; SUBSTITUTE(C1110," ","&lt;/s&gt;&lt;s&gt;") &amp; "&lt;/s&gt;&lt;/t&gt;", "//s"), _xlfn.SEQUENCE(4))))</f>
        <v>Healthsense Chef-Mate Ks 33</v>
      </c>
      <c r="E1110" t="str">
        <f t="shared" si="69"/>
        <v>Weighing Scale and Food Weight Machine for Health, Fitness, Home Baking and Cooking with Free Bowl, 1 Year Warranty and Batteries Included</v>
      </c>
      <c r="F1110" t="s">
        <v>8494</v>
      </c>
      <c r="G1110" t="str">
        <f t="shared" si="70"/>
        <v>DigitalKitchenScales</v>
      </c>
      <c r="H1110" s="7" t="str">
        <f t="array" aca="1" ref="H1110" ca="1">_xlfn.TEXTJOIN("", TRUE, IF((ROW(INDIRECT("1:" &amp; LEN(G1110)))&gt;1) * (CODE(MID(G1110, ROW(INDIRECT("1:" &amp; LEN(G1110))), 1))&gt;=65) * (CODE(MID(G1110, ROW(INDIRECT("1:" &amp; LEN(G1110))), 1))&lt;=90), " " &amp; MID(G1110, ROW(INDIRECT("1:" &amp; LEN(G1110))), 1), MID(G1110, ROW(INDIRECT("1:" &amp; LEN(G1110))), 1)))</f>
        <v>Digital Kitchen Scales</v>
      </c>
      <c r="I1110" s="2">
        <v>1099</v>
      </c>
      <c r="J1110" s="2">
        <v>1899</v>
      </c>
      <c r="K1110" s="1">
        <v>0.42</v>
      </c>
      <c r="L1110">
        <v>4.3</v>
      </c>
      <c r="M1110" s="4">
        <v>15276</v>
      </c>
      <c r="N1110" t="s">
        <v>9336</v>
      </c>
      <c r="O1110" t="str">
        <f t="shared" si="71"/>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v>
      </c>
      <c r="P1110" t="s">
        <v>9337</v>
      </c>
      <c r="Q1110" t="s">
        <v>9338</v>
      </c>
      <c r="R1110" t="s">
        <v>9339</v>
      </c>
      <c r="S1110" t="s">
        <v>9340</v>
      </c>
      <c r="T1110" t="s">
        <v>9341</v>
      </c>
      <c r="U1110" t="s">
        <v>9342</v>
      </c>
      <c r="V1110" t="s">
        <v>9343</v>
      </c>
    </row>
    <row r="1111" spans="1:22" x14ac:dyDescent="0.25">
      <c r="A1111" t="s">
        <v>9344</v>
      </c>
      <c r="B1111" t="s">
        <v>9345</v>
      </c>
      <c r="C1111" t="str">
        <f t="shared" si="68"/>
        <v>PHILIPS Digital Air Fryer HD9252 90 with Touch Panel, uses up to 90% less fat, 7 Pre-set Menu, 1400W, 4.1 Liter, with Rapid Air Technology (Black), Large</v>
      </c>
      <c r="D1111" t="str" cm="1">
        <f t="array" ref="D1111">PROPER(_xlfn.TEXTJOIN(" ", TRUE, INDEX(_xlfn.FILTERXML("&lt;t&gt;&lt;s&gt;" &amp; SUBSTITUTE(C1111," ","&lt;/s&gt;&lt;s&gt;") &amp; "&lt;/s&gt;&lt;/t&gt;", "//s"), _xlfn.SEQUENCE(4))))</f>
        <v>Philips Digital Air Fryer</v>
      </c>
      <c r="E1111" t="str">
        <f t="shared" si="69"/>
        <v>with Touch Panel, uses up to 90% less fat, 7 Pre-set Menu, 1400W, 4.1 Liter, with Rapid Air Technology (Black), Large</v>
      </c>
      <c r="F1111" t="s">
        <v>8783</v>
      </c>
      <c r="G1111" t="str">
        <f t="shared" si="70"/>
        <v>AirFryers</v>
      </c>
      <c r="H1111" s="7" t="str">
        <f t="array" aca="1" ref="H1111" ca="1">_xlfn.TEXTJOIN("", TRUE, IF((ROW(INDIRECT("1:" &amp; LEN(G1111)))&gt;1) * (CODE(MID(G1111, ROW(INDIRECT("1:" &amp; LEN(G1111))), 1))&gt;=65) * (CODE(MID(G1111, ROW(INDIRECT("1:" &amp; LEN(G1111))), 1))&lt;=90), " " &amp; MID(G1111, ROW(INDIRECT("1:" &amp; LEN(G1111))), 1), MID(G1111, ROW(INDIRECT("1:" &amp; LEN(G1111))), 1)))</f>
        <v>Air Fryers</v>
      </c>
      <c r="I1111" s="2">
        <v>8799</v>
      </c>
      <c r="J1111" s="2">
        <v>11595</v>
      </c>
      <c r="K1111" s="1">
        <v>0.24</v>
      </c>
      <c r="L1111">
        <v>4.4000000000000004</v>
      </c>
      <c r="M1111" s="4">
        <v>2981</v>
      </c>
      <c r="N1111" t="s">
        <v>9346</v>
      </c>
      <c r="O1111" t="str">
        <f t="shared" si="71"/>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v>
      </c>
      <c r="P1111" t="s">
        <v>9347</v>
      </c>
      <c r="Q1111" t="s">
        <v>9348</v>
      </c>
      <c r="R1111" t="s">
        <v>9349</v>
      </c>
      <c r="S1111" t="s">
        <v>9350</v>
      </c>
      <c r="T1111" t="s">
        <v>9351</v>
      </c>
      <c r="U1111" t="s">
        <v>9352</v>
      </c>
      <c r="V1111" t="s">
        <v>9353</v>
      </c>
    </row>
    <row r="1112" spans="1:22" x14ac:dyDescent="0.25">
      <c r="A1112" t="s">
        <v>9354</v>
      </c>
      <c r="B1112" t="s">
        <v>9355</v>
      </c>
      <c r="C1112" t="str">
        <f t="shared" si="68"/>
        <v>Milton Go Electro 2.0 Stainless Steel Electric Kettle, 1 Piece, 2 Litres, Silver | Power Indicator | 1500 Watts | Auto Cut-off | Detachable 360 Degree Connector | Boiler for Water</v>
      </c>
      <c r="D1112" t="str" cm="1">
        <f t="array" ref="D1112">PROPER(_xlfn.TEXTJOIN(" ", TRUE, INDEX(_xlfn.FILTERXML("&lt;t&gt;&lt;s&gt;" &amp; SUBSTITUTE(C1112," ","&lt;/s&gt;&lt;s&gt;") &amp; "&lt;/s&gt;&lt;/t&gt;", "//s"), _xlfn.SEQUENCE(4))))</f>
        <v>Milton Go Electro 2</v>
      </c>
      <c r="E1112" t="str">
        <f t="shared" si="69"/>
        <v>Electric Kettle, 1 Piece, 2 Litres, Silver | Power Indicator | 1500 Watts | Auto Cut-off | Detachable 360 Degree Connector | Boiler for Water</v>
      </c>
      <c r="F1112" t="s">
        <v>8450</v>
      </c>
      <c r="G1112" t="str">
        <f t="shared" si="70"/>
        <v>ElectricKettles</v>
      </c>
      <c r="H1112" s="7" t="str">
        <f t="array" aca="1" ref="H1112" ca="1">_xlfn.TEXTJOIN("", TRUE, IF((ROW(INDIRECT("1:" &amp; LEN(G1112)))&gt;1) * (CODE(MID(G1112, ROW(INDIRECT("1:" &amp; LEN(G1112))), 1))&gt;=65) * (CODE(MID(G1112, ROW(INDIRECT("1:" &amp; LEN(G1112))), 1))&lt;=90), " " &amp; MID(G1112, ROW(INDIRECT("1:" &amp; LEN(G1112))), 1), MID(G1112, ROW(INDIRECT("1:" &amp; LEN(G1112))), 1)))</f>
        <v>Electric Kettles</v>
      </c>
      <c r="I1112" s="2">
        <v>1345</v>
      </c>
      <c r="J1112" s="2">
        <v>1750</v>
      </c>
      <c r="K1112" s="1">
        <v>0.23</v>
      </c>
      <c r="L1112">
        <v>3.8</v>
      </c>
      <c r="M1112" s="4">
        <v>2466</v>
      </c>
      <c r="N1112" t="s">
        <v>9356</v>
      </c>
      <c r="O1112" t="str">
        <f t="shared" si="71"/>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v>
      </c>
      <c r="P1112" t="s">
        <v>9357</v>
      </c>
      <c r="Q1112" t="s">
        <v>9358</v>
      </c>
      <c r="R1112" t="s">
        <v>9359</v>
      </c>
      <c r="S1112" t="s">
        <v>9360</v>
      </c>
      <c r="T1112" t="s">
        <v>9361</v>
      </c>
      <c r="U1112" t="s">
        <v>9362</v>
      </c>
      <c r="V1112" t="s">
        <v>9363</v>
      </c>
    </row>
    <row r="1113" spans="1:22" x14ac:dyDescent="0.25">
      <c r="A1113" t="s">
        <v>9364</v>
      </c>
      <c r="B1113" t="s">
        <v>9365</v>
      </c>
      <c r="C1113" t="str">
        <f t="shared" si="68"/>
        <v>Philips Daily Collection HD2582 00 830-Watt 2-Slice Pop-up Toaster (White)</v>
      </c>
      <c r="D1113" t="str" cm="1">
        <f t="array" ref="D1113">PROPER(_xlfn.TEXTJOIN(" ", TRUE, INDEX(_xlfn.FILTERXML("&lt;t&gt;&lt;s&gt;" &amp; SUBSTITUTE(C1113," ","&lt;/s&gt;&lt;s&gt;") &amp; "&lt;/s&gt;&lt;/t&gt;", "//s"), _xlfn.SEQUENCE(4))))</f>
        <v>Philips Daily Collection Hd2582</v>
      </c>
      <c r="E1113" t="str">
        <f t="shared" si="69"/>
        <v>2-Slice Pop-up Toaster (White)</v>
      </c>
      <c r="F1113" t="s">
        <v>9366</v>
      </c>
      <c r="G1113" t="str">
        <f t="shared" si="70"/>
        <v>Pop-upToasters</v>
      </c>
      <c r="H1113" s="7" t="str">
        <f t="array" aca="1" ref="H1113" ca="1">_xlfn.TEXTJOIN("", TRUE, IF((ROW(INDIRECT("1:" &amp; LEN(G1113)))&gt;1) * (CODE(MID(G1113, ROW(INDIRECT("1:" &amp; LEN(G1113))), 1))&gt;=65) * (CODE(MID(G1113, ROW(INDIRECT("1:" &amp; LEN(G1113))), 1))&lt;=90), " " &amp; MID(G1113, ROW(INDIRECT("1:" &amp; LEN(G1113))), 1), MID(G1113, ROW(INDIRECT("1:" &amp; LEN(G1113))), 1)))</f>
        <v>Pop-up Toasters</v>
      </c>
      <c r="I1113" s="2">
        <v>2095</v>
      </c>
      <c r="J1113" s="2">
        <v>2095</v>
      </c>
      <c r="K1113" s="1">
        <v>0</v>
      </c>
      <c r="L1113">
        <v>4.5</v>
      </c>
      <c r="M1113" s="4">
        <v>7949</v>
      </c>
      <c r="N1113" t="s">
        <v>9367</v>
      </c>
      <c r="O1113" t="str">
        <f t="shared" si="71"/>
        <v>Frequency: 50-60 Hz, Wattage: 830 W, Integrated Cord Storage,Operating Voltage: 220 - 240 Volts. Power : 760-900 W</v>
      </c>
      <c r="P1113" t="s">
        <v>9368</v>
      </c>
      <c r="Q1113" t="s">
        <v>9369</v>
      </c>
      <c r="R1113" t="s">
        <v>9370</v>
      </c>
      <c r="S1113" t="s">
        <v>9371</v>
      </c>
      <c r="T1113" t="s">
        <v>9372</v>
      </c>
      <c r="U1113" t="s">
        <v>9373</v>
      </c>
      <c r="V1113" t="s">
        <v>9374</v>
      </c>
    </row>
    <row r="1114" spans="1:22" x14ac:dyDescent="0.25">
      <c r="A1114" t="s">
        <v>9375</v>
      </c>
      <c r="B1114" t="s">
        <v>9376</v>
      </c>
      <c r="C1114" t="str">
        <f t="shared" si="68"/>
        <v>Crompton Insta Comfy 800 Watt Room Heater with 2 Heat Settings(Grey Blue)</v>
      </c>
      <c r="D1114" t="str" cm="1">
        <f t="array" ref="D1114">PROPER(_xlfn.TEXTJOIN(" ", TRUE, INDEX(_xlfn.FILTERXML("&lt;t&gt;&lt;s&gt;" &amp; SUBSTITUTE(C1114," ","&lt;/s&gt;&lt;s&gt;") &amp; "&lt;/s&gt;&lt;/t&gt;", "//s"), _xlfn.SEQUENCE(4))))</f>
        <v>Crompton Insta Comfy 800</v>
      </c>
      <c r="E1114" t="str">
        <f t="shared" si="69"/>
        <v>Heater with 2 Heat Settings(Grey Blue)</v>
      </c>
      <c r="F1114" t="s">
        <v>8461</v>
      </c>
      <c r="G1114" t="str">
        <f t="shared" si="70"/>
        <v>ElectricHeaters</v>
      </c>
      <c r="H1114" s="7" t="str">
        <f t="array" aca="1" ref="H1114" ca="1">_xlfn.TEXTJOIN("", TRUE, IF((ROW(INDIRECT("1:" &amp; LEN(G1114)))&gt;1) * (CODE(MID(G1114, ROW(INDIRECT("1:" &amp; LEN(G1114))), 1))&gt;=65) * (CODE(MID(G1114, ROW(INDIRECT("1:" &amp; LEN(G1114))), 1))&lt;=90), " " &amp; MID(G1114, ROW(INDIRECT("1:" &amp; LEN(G1114))), 1), MID(G1114, ROW(INDIRECT("1:" &amp; LEN(G1114))), 1)))</f>
        <v>Electric Heaters</v>
      </c>
      <c r="I1114" s="2">
        <v>1498</v>
      </c>
      <c r="J1114" s="2">
        <v>2300</v>
      </c>
      <c r="K1114" s="1">
        <v>0.35</v>
      </c>
      <c r="L1114">
        <v>3.8</v>
      </c>
      <c r="M1114" s="4">
        <v>95</v>
      </c>
      <c r="N1114" t="s">
        <v>9377</v>
      </c>
      <c r="O1114" t="str">
        <f t="shared" si="71"/>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v>
      </c>
      <c r="P1114" t="s">
        <v>9378</v>
      </c>
      <c r="Q1114" t="s">
        <v>9379</v>
      </c>
      <c r="R1114" t="s">
        <v>9380</v>
      </c>
      <c r="S1114" t="s">
        <v>9381</v>
      </c>
      <c r="T1114" t="s">
        <v>9382</v>
      </c>
      <c r="U1114" t="s">
        <v>9383</v>
      </c>
      <c r="V1114" t="s">
        <v>9384</v>
      </c>
    </row>
    <row r="1115" spans="1:22" x14ac:dyDescent="0.25">
      <c r="A1115" t="s">
        <v>9385</v>
      </c>
      <c r="B1115" t="s">
        <v>9386</v>
      </c>
      <c r="C1115" t="str">
        <f t="shared" si="68"/>
        <v>USHA Heat Convector 812 T 2000-Watt with Instant Heating Feature (Black)</v>
      </c>
      <c r="D1115" t="str" cm="1">
        <f t="array" ref="D1115">PROPER(_xlfn.TEXTJOIN(" ", TRUE, INDEX(_xlfn.FILTERXML("&lt;t&gt;&lt;s&gt;" &amp; SUBSTITUTE(C1115," ","&lt;/s&gt;&lt;s&gt;") &amp; "&lt;/s&gt;&lt;/t&gt;", "//s"), _xlfn.SEQUENCE(4))))</f>
        <v>Usha Heat Convector 812</v>
      </c>
      <c r="E1115" t="str">
        <f t="shared" si="69"/>
        <v>with Instant Heating Feature (Black)</v>
      </c>
      <c r="F1115" t="s">
        <v>9387</v>
      </c>
      <c r="G1115" t="str">
        <f t="shared" si="70"/>
        <v>HeatConvectors</v>
      </c>
      <c r="H1115" s="7" t="str">
        <f t="array" aca="1" ref="H1115" ca="1">_xlfn.TEXTJOIN("", TRUE, IF((ROW(INDIRECT("1:" &amp; LEN(G1115)))&gt;1) * (CODE(MID(G1115, ROW(INDIRECT("1:" &amp; LEN(G1115))), 1))&gt;=65) * (CODE(MID(G1115, ROW(INDIRECT("1:" &amp; LEN(G1115))), 1))&lt;=90), " " &amp; MID(G1115, ROW(INDIRECT("1:" &amp; LEN(G1115))), 1), MID(G1115, ROW(INDIRECT("1:" &amp; LEN(G1115))), 1)))</f>
        <v>Heat Convectors</v>
      </c>
      <c r="I1115" s="2">
        <v>2199</v>
      </c>
      <c r="J1115" s="2">
        <v>2990</v>
      </c>
      <c r="K1115" s="1">
        <v>0.26</v>
      </c>
      <c r="L1115">
        <v>3.8</v>
      </c>
      <c r="M1115" s="4">
        <v>1558</v>
      </c>
      <c r="N1115" t="s">
        <v>9388</v>
      </c>
      <c r="O1115" t="str">
        <f t="shared" si="71"/>
        <v>Meant For Spot Heating|Ideal For A Small Room Only, I.E., Up To 12 Sq. Ft|Twin Turbo Design For Fast &amp; Efficient Heating|Side Vents To Draw In Air Easily|Isi Mark|Inbuilt Fan Ensure Instant Heating|Customer Care Number: 18133111</v>
      </c>
      <c r="P1115" t="s">
        <v>9389</v>
      </c>
      <c r="Q1115" t="s">
        <v>9390</v>
      </c>
      <c r="R1115" t="s">
        <v>9391</v>
      </c>
      <c r="S1115" t="s">
        <v>9392</v>
      </c>
      <c r="T1115" t="s">
        <v>9393</v>
      </c>
      <c r="U1115" t="s">
        <v>9394</v>
      </c>
      <c r="V1115" t="s">
        <v>9395</v>
      </c>
    </row>
    <row r="1116" spans="1:22" x14ac:dyDescent="0.25">
      <c r="A1116" t="s">
        <v>9396</v>
      </c>
      <c r="B1116" t="s">
        <v>9397</v>
      </c>
      <c r="C1116" t="str">
        <f t="shared" si="68"/>
        <v>Philips HL7756 00 Mixer Grinder, 750W, 3 Jars (Black)</v>
      </c>
      <c r="D1116" t="str" cm="1">
        <f t="array" ref="D1116">PROPER(_xlfn.TEXTJOIN(" ", TRUE, INDEX(_xlfn.FILTERXML("&lt;t&gt;&lt;s&gt;" &amp; SUBSTITUTE(C1116," ","&lt;/s&gt;&lt;s&gt;") &amp; "&lt;/s&gt;&lt;/t&gt;", "//s"), _xlfn.SEQUENCE(4))))</f>
        <v>Philips Hl7756 0 Mixer</v>
      </c>
      <c r="E1116" t="str">
        <f t="shared" si="69"/>
        <v>3 Jars (Black)</v>
      </c>
      <c r="F1116" t="s">
        <v>8618</v>
      </c>
      <c r="G1116" t="str">
        <f t="shared" si="70"/>
        <v>MixerGrinders</v>
      </c>
      <c r="H1116" s="7" t="str">
        <f t="array" aca="1" ref="H1116" ca="1">_xlfn.TEXTJOIN("", TRUE, IF((ROW(INDIRECT("1:" &amp; LEN(G1116)))&gt;1) * (CODE(MID(G1116, ROW(INDIRECT("1:" &amp; LEN(G1116))), 1))&gt;=65) * (CODE(MID(G1116, ROW(INDIRECT("1:" &amp; LEN(G1116))), 1))&lt;=90), " " &amp; MID(G1116, ROW(INDIRECT("1:" &amp; LEN(G1116))), 1), MID(G1116, ROW(INDIRECT("1:" &amp; LEN(G1116))), 1)))</f>
        <v>Mixer Grinders</v>
      </c>
      <c r="I1116" s="2">
        <v>3699</v>
      </c>
      <c r="J1116" s="2">
        <v>4295</v>
      </c>
      <c r="K1116" s="1">
        <v>0.14000000000000001</v>
      </c>
      <c r="L1116">
        <v>4.0999999999999996</v>
      </c>
      <c r="M1116" s="4">
        <v>26543</v>
      </c>
      <c r="N1116" t="s">
        <v>9398</v>
      </c>
      <c r="O1116" t="str">
        <f t="shared" si="71"/>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v>
      </c>
      <c r="P1116" t="s">
        <v>9399</v>
      </c>
      <c r="Q1116" t="s">
        <v>9400</v>
      </c>
      <c r="R1116" t="s">
        <v>9401</v>
      </c>
      <c r="S1116" t="s">
        <v>9402</v>
      </c>
      <c r="T1116" t="s">
        <v>9403</v>
      </c>
      <c r="U1116" t="s">
        <v>9404</v>
      </c>
      <c r="V1116" t="s">
        <v>9405</v>
      </c>
    </row>
    <row r="1117" spans="1:22" x14ac:dyDescent="0.25">
      <c r="A1117" t="s">
        <v>9406</v>
      </c>
      <c r="B1117" t="s">
        <v>9407</v>
      </c>
      <c r="C1117" t="str">
        <f t="shared" si="68"/>
        <v>Kuber Industries Waterproof Round Non Wovan Laundry Bag Hamper|Metalic Printed With Handles|Foldable Bin and 45 Liter Capicity|Size 37 x 37 x 49, Pack of 1 (Beige and Brown)-KUBMART11450</v>
      </c>
      <c r="D1117" t="str" cm="1">
        <f t="array" ref="D1117">PROPER(_xlfn.TEXTJOIN(" ", TRUE, INDEX(_xlfn.FILTERXML("&lt;t&gt;&lt;s&gt;" &amp; SUBSTITUTE(C1117," ","&lt;/s&gt;&lt;s&gt;") &amp; "&lt;/s&gt;&lt;/t&gt;", "//s"), _xlfn.SEQUENCE(4))))</f>
        <v>Kuber Industries Waterproof Round</v>
      </c>
      <c r="E1117" t="str">
        <f t="shared" si="69"/>
        <v>Laundry Bag Hamper|Metalic Printed With Handles|Foldable Bin and 45 Liter Capicity|Size 37 x 37 x 49, Pack of 1 (Beige and Brown)-KUBMART11450</v>
      </c>
      <c r="F1117" t="s">
        <v>8794</v>
      </c>
      <c r="G1117" t="str">
        <f t="shared" si="70"/>
        <v>LaundryBaskets</v>
      </c>
      <c r="H1117" s="7" t="str">
        <f t="array" aca="1" ref="H1117" ca="1">_xlfn.TEXTJOIN("", TRUE, IF((ROW(INDIRECT("1:" &amp; LEN(G1117)))&gt;1) * (CODE(MID(G1117, ROW(INDIRECT("1:" &amp; LEN(G1117))), 1))&gt;=65) * (CODE(MID(G1117, ROW(INDIRECT("1:" &amp; LEN(G1117))), 1))&lt;=90), " " &amp; MID(G1117, ROW(INDIRECT("1:" &amp; LEN(G1117))), 1), MID(G1117, ROW(INDIRECT("1:" &amp; LEN(G1117))), 1)))</f>
        <v>Laundry Baskets</v>
      </c>
      <c r="I1117">
        <v>177</v>
      </c>
      <c r="J1117">
        <v>199</v>
      </c>
      <c r="K1117" s="1">
        <v>0.11</v>
      </c>
      <c r="L1117">
        <v>4.0999999999999996</v>
      </c>
      <c r="M1117" s="4">
        <v>3688</v>
      </c>
      <c r="N1117" t="s">
        <v>9408</v>
      </c>
      <c r="O1117" t="str">
        <f t="shared" si="71"/>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117" t="s">
        <v>9409</v>
      </c>
      <c r="Q1117" t="s">
        <v>9410</v>
      </c>
      <c r="R1117" t="s">
        <v>9411</v>
      </c>
      <c r="S1117" t="s">
        <v>9412</v>
      </c>
      <c r="T1117" t="s">
        <v>9413</v>
      </c>
      <c r="U1117" t="s">
        <v>9414</v>
      </c>
      <c r="V1117" t="s">
        <v>9415</v>
      </c>
    </row>
    <row r="1118" spans="1:22" x14ac:dyDescent="0.25">
      <c r="A1118" t="s">
        <v>9416</v>
      </c>
      <c r="B1118" t="s">
        <v>9417</v>
      </c>
      <c r="C1118" t="str">
        <f t="shared" si="68"/>
        <v>Lifelong LLMG93 500 Watt Duos Mixer Grinder, 2 Stainless Steel Jar (Liquidizing and Chutney Jar)| ABS Body, Stainless Steel Blades, 3 Speed Options with Whip (1 Year Warranty, Black)</v>
      </c>
      <c r="D1118" t="str" cm="1">
        <f t="array" ref="D1118">PROPER(_xlfn.TEXTJOIN(" ", TRUE, INDEX(_xlfn.FILTERXML("&lt;t&gt;&lt;s&gt;" &amp; SUBSTITUTE(C1118," ","&lt;/s&gt;&lt;s&gt;") &amp; "&lt;/s&gt;&lt;/t&gt;", "//s"), _xlfn.SEQUENCE(4))))</f>
        <v>Lifelong Llmg93 500 Watt</v>
      </c>
      <c r="E1118" t="str">
        <f t="shared" si="69"/>
        <v>Grinder, 2 Stainless Steel Jar (Liquidizing and Chutney Jar)| ABS Body, Stainless Steel Blades, 3 Speed Options with Whip (1 Year Warranty, Black)</v>
      </c>
      <c r="F1118" t="s">
        <v>8618</v>
      </c>
      <c r="G1118" t="str">
        <f t="shared" si="70"/>
        <v>MixerGrinders</v>
      </c>
      <c r="H1118" s="7" t="str">
        <f t="array" aca="1" ref="H1118" ca="1">_xlfn.TEXTJOIN("", TRUE, IF((ROW(INDIRECT("1:" &amp; LEN(G1118)))&gt;1) * (CODE(MID(G1118, ROW(INDIRECT("1:" &amp; LEN(G1118))), 1))&gt;=65) * (CODE(MID(G1118, ROW(INDIRECT("1:" &amp; LEN(G1118))), 1))&lt;=90), " " &amp; MID(G1118, ROW(INDIRECT("1:" &amp; LEN(G1118))), 1), MID(G1118, ROW(INDIRECT("1:" &amp; LEN(G1118))), 1)))</f>
        <v>Mixer Grinders</v>
      </c>
      <c r="I1118" s="2">
        <v>1149</v>
      </c>
      <c r="J1118" s="2">
        <v>2499</v>
      </c>
      <c r="K1118" s="1">
        <v>0.54</v>
      </c>
      <c r="L1118">
        <v>3.8</v>
      </c>
      <c r="M1118" s="4">
        <v>4383</v>
      </c>
      <c r="N1118" t="s">
        <v>9418</v>
      </c>
      <c r="O1118" t="str">
        <f t="shared" si="71"/>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v>
      </c>
      <c r="P1118" t="s">
        <v>9419</v>
      </c>
      <c r="Q1118" t="s">
        <v>9420</v>
      </c>
      <c r="R1118" t="s">
        <v>9421</v>
      </c>
      <c r="S1118" t="s">
        <v>9422</v>
      </c>
      <c r="T1118" t="s">
        <v>9423</v>
      </c>
      <c r="U1118" t="s">
        <v>9424</v>
      </c>
      <c r="V1118" t="s">
        <v>9425</v>
      </c>
    </row>
    <row r="1119" spans="1:22" x14ac:dyDescent="0.25">
      <c r="A1119" t="s">
        <v>9426</v>
      </c>
      <c r="B1119" t="s">
        <v>9427</v>
      </c>
      <c r="C1119" t="str">
        <f t="shared" si="68"/>
        <v>IKEA Frother for Milk</v>
      </c>
      <c r="D1119" t="str" cm="1">
        <f t="array" ref="D1119">PROPER(_xlfn.TEXTJOIN(" ", TRUE, INDEX(_xlfn.FILTERXML("&lt;t&gt;&lt;s&gt;" &amp; SUBSTITUTE(C1119," ","&lt;/s&gt;&lt;s&gt;") &amp; "&lt;/s&gt;&lt;/t&gt;", "//s"), _xlfn.SEQUENCE(4))))</f>
        <v>Ikea Frother For Milk</v>
      </c>
      <c r="E1119" t="str">
        <f t="shared" si="69"/>
        <v/>
      </c>
      <c r="F1119" t="s">
        <v>9428</v>
      </c>
      <c r="G1119" t="str">
        <f t="shared" si="70"/>
        <v>ElectricGrinders</v>
      </c>
      <c r="H1119" s="7" t="str">
        <f t="array" aca="1" ref="H1119" ca="1">_xlfn.TEXTJOIN("", TRUE, IF((ROW(INDIRECT("1:" &amp; LEN(G1119)))&gt;1) * (CODE(MID(G1119, ROW(INDIRECT("1:" &amp; LEN(G1119))), 1))&gt;=65) * (CODE(MID(G1119, ROW(INDIRECT("1:" &amp; LEN(G1119))), 1))&lt;=90), " " &amp; MID(G1119, ROW(INDIRECT("1:" &amp; LEN(G1119))), 1), MID(G1119, ROW(INDIRECT("1:" &amp; LEN(G1119))), 1)))</f>
        <v>Electric Grinders</v>
      </c>
      <c r="I1119">
        <v>244</v>
      </c>
      <c r="J1119">
        <v>499</v>
      </c>
      <c r="K1119" s="1">
        <v>0.51</v>
      </c>
      <c r="L1119">
        <v>3.3</v>
      </c>
      <c r="M1119" s="4">
        <v>478</v>
      </c>
      <c r="N1119" t="s">
        <v>9429</v>
      </c>
      <c r="O1119" t="str">
        <f t="shared" si="71"/>
        <v>Batteries Are Sold Separately|2Aa Batteries Are Recommended|New Batteries Are Recommended To Work Properly|Frothes Milk Up In 15-20 Seconds.|Can Be Used For Both Cold And Hot Milk.</v>
      </c>
      <c r="P1119" t="s">
        <v>9430</v>
      </c>
      <c r="Q1119" t="s">
        <v>9431</v>
      </c>
      <c r="R1119" t="s">
        <v>9432</v>
      </c>
      <c r="S1119" t="s">
        <v>9433</v>
      </c>
      <c r="T1119" t="s">
        <v>9434</v>
      </c>
      <c r="U1119" t="s">
        <v>9435</v>
      </c>
      <c r="V1119" t="s">
        <v>9436</v>
      </c>
    </row>
    <row r="1120" spans="1:22" x14ac:dyDescent="0.25">
      <c r="A1120" t="s">
        <v>9437</v>
      </c>
      <c r="B1120" t="s">
        <v>9438</v>
      </c>
      <c r="C1120" t="str">
        <f t="shared" si="68"/>
        <v>Crompton Insta Comfort Heater 2000 Watts Heat Convector with Adjustable Thermostats, Hybrid Cyan, Standard (‚ÄéACGRH- INSTACOMFORT)</v>
      </c>
      <c r="D1120" t="str" cm="1">
        <f t="array" ref="D1120">PROPER(_xlfn.TEXTJOIN(" ", TRUE, INDEX(_xlfn.FILTERXML("&lt;t&gt;&lt;s&gt;" &amp; SUBSTITUTE(C1120," ","&lt;/s&gt;&lt;s&gt;") &amp; "&lt;/s&gt;&lt;/t&gt;", "//s"), _xlfn.SEQUENCE(4))))</f>
        <v>Crompton Insta Comfort Heater</v>
      </c>
      <c r="E1120" t="str">
        <f t="shared" si="69"/>
        <v>Heat Convector with Adjustable Thermostats, Hybrid Cyan, Standard (‚ÄéACGRH- INSTACOMFORT)</v>
      </c>
      <c r="F1120" t="s">
        <v>8461</v>
      </c>
      <c r="G1120" t="str">
        <f t="shared" si="70"/>
        <v>ElectricHeaters</v>
      </c>
      <c r="H1120" s="7" t="str">
        <f t="array" aca="1" ref="H1120" ca="1">_xlfn.TEXTJOIN("", TRUE, IF((ROW(INDIRECT("1:" &amp; LEN(G1120)))&gt;1) * (CODE(MID(G1120, ROW(INDIRECT("1:" &amp; LEN(G1120))), 1))&gt;=65) * (CODE(MID(G1120, ROW(INDIRECT("1:" &amp; LEN(G1120))), 1))&lt;=90), " " &amp; MID(G1120, ROW(INDIRECT("1:" &amp; LEN(G1120))), 1), MID(G1120, ROW(INDIRECT("1:" &amp; LEN(G1120))), 1)))</f>
        <v>Electric Heaters</v>
      </c>
      <c r="I1120" s="2">
        <v>1959</v>
      </c>
      <c r="J1120" s="2">
        <v>2400</v>
      </c>
      <c r="K1120" s="1">
        <v>0.18</v>
      </c>
      <c r="L1120">
        <v>4</v>
      </c>
      <c r="M1120" s="4">
        <v>237</v>
      </c>
      <c r="N1120" t="s">
        <v>9439</v>
      </c>
      <c r="O1120" t="str">
        <f t="shared" si="71"/>
        <v>Two Heat Setting|Adjustable Thermostat|Over Heat Protection|Thermal Cut Off|Vertical &amp; Horizontal Mounting</v>
      </c>
      <c r="P1120" t="s">
        <v>9440</v>
      </c>
      <c r="Q1120" t="s">
        <v>9441</v>
      </c>
      <c r="R1120" t="s">
        <v>9442</v>
      </c>
      <c r="S1120" t="s">
        <v>9443</v>
      </c>
      <c r="T1120" t="s">
        <v>9444</v>
      </c>
      <c r="U1120" t="s">
        <v>9445</v>
      </c>
      <c r="V1120" t="s">
        <v>9446</v>
      </c>
    </row>
    <row r="1121" spans="1:22" x14ac:dyDescent="0.25">
      <c r="A1121" t="s">
        <v>9447</v>
      </c>
      <c r="B1121" t="s">
        <v>9448</v>
      </c>
      <c r="C1121" t="str">
        <f t="shared" si="68"/>
        <v>Lint Remover Woolen Clothes Lint Extractor Battery Lint Removing Machine Bhur Remover</v>
      </c>
      <c r="D1121" t="str" cm="1">
        <f t="array" ref="D1121">PROPER(_xlfn.TEXTJOIN(" ", TRUE, INDEX(_xlfn.FILTERXML("&lt;t&gt;&lt;s&gt;" &amp; SUBSTITUTE(C1121," ","&lt;/s&gt;&lt;s&gt;") &amp; "&lt;/s&gt;&lt;/t&gt;", "//s"), _xlfn.SEQUENCE(4))))</f>
        <v>Lint Remover Woolen Clothes</v>
      </c>
      <c r="E1121" t="str">
        <f t="shared" si="69"/>
        <v>Battery Lint Removing Machine Bhur Remover</v>
      </c>
      <c r="F1121" t="s">
        <v>8483</v>
      </c>
      <c r="G1121" t="str">
        <f t="shared" si="70"/>
        <v>LintShavers</v>
      </c>
      <c r="H1121" s="7" t="str">
        <f t="array" aca="1" ref="H1121" ca="1">_xlfn.TEXTJOIN("", TRUE, IF((ROW(INDIRECT("1:" &amp; LEN(G1121)))&gt;1) * (CODE(MID(G1121, ROW(INDIRECT("1:" &amp; LEN(G1121))), 1))&gt;=65) * (CODE(MID(G1121, ROW(INDIRECT("1:" &amp; LEN(G1121))), 1))&lt;=90), " " &amp; MID(G1121, ROW(INDIRECT("1:" &amp; LEN(G1121))), 1), MID(G1121, ROW(INDIRECT("1:" &amp; LEN(G1121))), 1)))</f>
        <v>Lint Shavers</v>
      </c>
      <c r="I1121">
        <v>319</v>
      </c>
      <c r="J1121">
        <v>749</v>
      </c>
      <c r="K1121" s="1">
        <v>0.56999999999999995</v>
      </c>
      <c r="L1121">
        <v>4.5999999999999996</v>
      </c>
      <c r="M1121" s="4">
        <v>124</v>
      </c>
      <c r="N1121" t="s">
        <v>9449</v>
      </c>
      <c r="O1121" t="str">
        <f t="shared" si="71"/>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v>
      </c>
      <c r="P1121" t="s">
        <v>9450</v>
      </c>
      <c r="Q1121" t="s">
        <v>9451</v>
      </c>
      <c r="R1121" t="s">
        <v>9452</v>
      </c>
      <c r="S1121" t="s">
        <v>9453</v>
      </c>
      <c r="T1121" t="s">
        <v>9454</v>
      </c>
      <c r="U1121" t="s">
        <v>9455</v>
      </c>
      <c r="V1121" t="s">
        <v>9456</v>
      </c>
    </row>
    <row r="1122" spans="1:22" x14ac:dyDescent="0.25">
      <c r="A1122" t="s">
        <v>9457</v>
      </c>
      <c r="B1122" t="s">
        <v>9458</v>
      </c>
      <c r="C1122" t="str">
        <f t="shared" si="68"/>
        <v>Pigeon Kessel Multipurpose Kettle (12173) 1.2 litres with Stainless Steel Body, used for boiling Water and milk, Tea, Coffee, Oats, Noodles, Soup etc. 600 Watt (Black and Silver)</v>
      </c>
      <c r="D1122" t="str" cm="1">
        <f t="array" ref="D1122">PROPER(_xlfn.TEXTJOIN(" ", TRUE, INDEX(_xlfn.FILTERXML("&lt;t&gt;&lt;s&gt;" &amp; SUBSTITUTE(C1122," ","&lt;/s&gt;&lt;s&gt;") &amp; "&lt;/s&gt;&lt;/t&gt;", "//s"), _xlfn.SEQUENCE(4))))</f>
        <v>Pigeon Kessel Multipurpose Kettle</v>
      </c>
      <c r="E1122" t="str">
        <f t="shared" si="69"/>
        <v>litres with Stainless Steel Body, used for boiling Water and milk, Tea, Coffee, Oats, Noodles, Soup etc. 600 Watt (Black and Silver)</v>
      </c>
      <c r="F1122" t="s">
        <v>8450</v>
      </c>
      <c r="G1122" t="str">
        <f t="shared" si="70"/>
        <v>ElectricKettles</v>
      </c>
      <c r="H1122" s="7" t="str">
        <f t="array" aca="1" ref="H1122" ca="1">_xlfn.TEXTJOIN("", TRUE, IF((ROW(INDIRECT("1:" &amp; LEN(G1122)))&gt;1) * (CODE(MID(G1122, ROW(INDIRECT("1:" &amp; LEN(G1122))), 1))&gt;=65) * (CODE(MID(G1122, ROW(INDIRECT("1:" &amp; LEN(G1122))), 1))&lt;=90), " " &amp; MID(G1122, ROW(INDIRECT("1:" &amp; LEN(G1122))), 1), MID(G1122, ROW(INDIRECT("1:" &amp; LEN(G1122))), 1)))</f>
        <v>Electric Kettles</v>
      </c>
      <c r="I1122" s="2">
        <v>1499</v>
      </c>
      <c r="J1122" s="2">
        <v>1775</v>
      </c>
      <c r="K1122" s="1">
        <v>0.16</v>
      </c>
      <c r="L1122">
        <v>3.9</v>
      </c>
      <c r="M1122" s="4">
        <v>14667</v>
      </c>
      <c r="N1122" t="s">
        <v>9459</v>
      </c>
      <c r="O1122" t="str">
        <f t="shared" si="71"/>
        <v>Warranty: 1 Year On Product|Power: 600 Watts ; Power: 230V,50Hzac ; Operating Mode: Corded|Includes: Kettle|360 Degree Swivel Base|Cool Touch Handle And Lid Knob</v>
      </c>
      <c r="P1122" t="s">
        <v>9460</v>
      </c>
      <c r="Q1122" t="s">
        <v>9461</v>
      </c>
      <c r="R1122" t="s">
        <v>9462</v>
      </c>
      <c r="S1122" t="s">
        <v>9463</v>
      </c>
      <c r="T1122" t="s">
        <v>9464</v>
      </c>
      <c r="U1122" t="s">
        <v>9465</v>
      </c>
      <c r="V1122" t="s">
        <v>9466</v>
      </c>
    </row>
    <row r="1123" spans="1:22" x14ac:dyDescent="0.25">
      <c r="A1123" t="s">
        <v>9467</v>
      </c>
      <c r="B1123" t="s">
        <v>9468</v>
      </c>
      <c r="C1123" t="str">
        <f t="shared" si="68"/>
        <v>C (DEVICE) Lint Remover for Woolen Clothes, Electric Lint Remover, Best Lint Shaver for Clothes Pack of 1</v>
      </c>
      <c r="D1123" t="str" cm="1">
        <f t="array" ref="D1123">PROPER(_xlfn.TEXTJOIN(" ", TRUE, INDEX(_xlfn.FILTERXML("&lt;t&gt;&lt;s&gt;" &amp; SUBSTITUTE(C1123," ","&lt;/s&gt;&lt;s&gt;") &amp; "&lt;/s&gt;&lt;/t&gt;", "//s"), _xlfn.SEQUENCE(4))))</f>
        <v>C (Device) Lint Remover</v>
      </c>
      <c r="E1123" t="str">
        <f t="shared" si="69"/>
        <v>Clothes, Electric Lint Remover, Best Lint Shaver for Clothes Pack of 1</v>
      </c>
      <c r="F1123" t="s">
        <v>8483</v>
      </c>
      <c r="G1123" t="str">
        <f t="shared" si="70"/>
        <v>LintShavers</v>
      </c>
      <c r="H1123" s="7" t="str">
        <f t="array" aca="1" ref="H1123" ca="1">_xlfn.TEXTJOIN("", TRUE, IF((ROW(INDIRECT("1:" &amp; LEN(G1123)))&gt;1) * (CODE(MID(G1123, ROW(INDIRECT("1:" &amp; LEN(G1123))), 1))&gt;=65) * (CODE(MID(G1123, ROW(INDIRECT("1:" &amp; LEN(G1123))), 1))&lt;=90), " " &amp; MID(G1123, ROW(INDIRECT("1:" &amp; LEN(G1123))), 1), MID(G1123, ROW(INDIRECT("1:" &amp; LEN(G1123))), 1)))</f>
        <v>Lint Shavers</v>
      </c>
      <c r="I1123">
        <v>469</v>
      </c>
      <c r="J1123" s="2">
        <v>1599</v>
      </c>
      <c r="K1123" s="1">
        <v>0.71</v>
      </c>
      <c r="L1123">
        <v>3.7</v>
      </c>
      <c r="M1123" s="4">
        <v>6</v>
      </c>
      <c r="N1123" t="s">
        <v>9469</v>
      </c>
      <c r="O1123" t="str">
        <f t="shared" si="71"/>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v>
      </c>
      <c r="P1123" t="s">
        <v>9470</v>
      </c>
      <c r="Q1123" t="s">
        <v>9471</v>
      </c>
      <c r="R1123" t="s">
        <v>9472</v>
      </c>
      <c r="S1123" t="s">
        <v>9473</v>
      </c>
      <c r="T1123" t="s">
        <v>9474</v>
      </c>
      <c r="U1123" t="s">
        <v>9475</v>
      </c>
      <c r="V1123" t="s">
        <v>9476</v>
      </c>
    </row>
    <row r="1124" spans="1:22" x14ac:dyDescent="0.25">
      <c r="A1124" t="s">
        <v>9477</v>
      </c>
      <c r="B1124" t="s">
        <v>9478</v>
      </c>
      <c r="C1124" t="str">
        <f t="shared" si="68"/>
        <v>Pigeon by Stovekraft 2 Slice Auto Pop up Toaster. A Smart Bread Toaster for Your Home (750 Watt) (black)</v>
      </c>
      <c r="D1124" t="str" cm="1">
        <f t="array" ref="D1124">PROPER(_xlfn.TEXTJOIN(" ", TRUE, INDEX(_xlfn.FILTERXML("&lt;t&gt;&lt;s&gt;" &amp; SUBSTITUTE(C1124," ","&lt;/s&gt;&lt;s&gt;") &amp; "&lt;/s&gt;&lt;/t&gt;", "//s"), _xlfn.SEQUENCE(4))))</f>
        <v>Pigeon By Stovekraft 2</v>
      </c>
      <c r="E1124" t="str">
        <f t="shared" si="69"/>
        <v>Pop up Toaster. A Smart Bread Toaster for Your Home (750 Watt) (black)</v>
      </c>
      <c r="F1124" t="s">
        <v>9366</v>
      </c>
      <c r="G1124" t="str">
        <f t="shared" si="70"/>
        <v>Pop-upToasters</v>
      </c>
      <c r="H1124" s="7" t="str">
        <f t="array" aca="1" ref="H1124" ca="1">_xlfn.TEXTJOIN("", TRUE, IF((ROW(INDIRECT("1:" &amp; LEN(G1124)))&gt;1) * (CODE(MID(G1124, ROW(INDIRECT("1:" &amp; LEN(G1124))), 1))&gt;=65) * (CODE(MID(G1124, ROW(INDIRECT("1:" &amp; LEN(G1124))), 1))&lt;=90), " " &amp; MID(G1124, ROW(INDIRECT("1:" &amp; LEN(G1124))), 1), MID(G1124, ROW(INDIRECT("1:" &amp; LEN(G1124))), 1)))</f>
        <v>Pop-up Toasters</v>
      </c>
      <c r="I1124" s="2">
        <v>1099</v>
      </c>
      <c r="J1124" s="2">
        <v>1795</v>
      </c>
      <c r="K1124" s="1">
        <v>0.39</v>
      </c>
      <c r="L1124">
        <v>4.2</v>
      </c>
      <c r="M1124" s="4">
        <v>4244</v>
      </c>
      <c r="N1124" t="s">
        <v>9479</v>
      </c>
      <c r="O1124" t="str">
        <f t="shared" si="71"/>
        <v>2 Slice Capacity And Auto Pop Up|Cool Touch Body And Variable Browning Control|Bread Slice Centering Device For Even Toasting|Easy Slide Out Crumb Tray And Cord Storage|Power: 750 Watts|Warranty: 1 Year Warranty Provided By The Manufacturer From Date Of Purchase</v>
      </c>
      <c r="P1124" t="s">
        <v>9480</v>
      </c>
      <c r="Q1124" t="s">
        <v>9481</v>
      </c>
      <c r="R1124" t="s">
        <v>9482</v>
      </c>
      <c r="S1124" t="s">
        <v>9483</v>
      </c>
      <c r="T1124" t="s">
        <v>9484</v>
      </c>
      <c r="U1124" t="s">
        <v>9485</v>
      </c>
      <c r="V1124" t="s">
        <v>9486</v>
      </c>
    </row>
    <row r="1125" spans="1:22" x14ac:dyDescent="0.25">
      <c r="A1125" t="s">
        <v>9487</v>
      </c>
      <c r="B1125" t="s">
        <v>9488</v>
      </c>
      <c r="C1125" t="str">
        <f t="shared" si="68"/>
        <v>Bajaj OFR Room Heater, 13 Fin 2900 Watts Oil Filled Room Heater with 400W PTC Ceramic Fan Heater, ISI Approved (Majesty 13F Plus Black)</v>
      </c>
      <c r="D1125" t="str" cm="1">
        <f t="array" ref="D1125">PROPER(_xlfn.TEXTJOIN(" ", TRUE, INDEX(_xlfn.FILTERXML("&lt;t&gt;&lt;s&gt;" &amp; SUBSTITUTE(C1125," ","&lt;/s&gt;&lt;s&gt;") &amp; "&lt;/s&gt;&lt;/t&gt;", "//s"), _xlfn.SEQUENCE(4))))</f>
        <v>Bajaj Ofr Room Heater,</v>
      </c>
      <c r="E1125" t="str">
        <f t="shared" si="69"/>
        <v>2900 Watts Oil Filled Room Heater with 400W PTC Ceramic Fan Heater, ISI Approved (Majesty 13F Plus Black)</v>
      </c>
      <c r="F1125" t="s">
        <v>8472</v>
      </c>
      <c r="G1125" t="str">
        <f t="shared" si="70"/>
        <v>FanHeaters</v>
      </c>
      <c r="H1125" s="7" t="str">
        <f t="array" aca="1" ref="H1125" ca="1">_xlfn.TEXTJOIN("", TRUE, IF((ROW(INDIRECT("1:" &amp; LEN(G1125)))&gt;1) * (CODE(MID(G1125, ROW(INDIRECT("1:" &amp; LEN(G1125))), 1))&gt;=65) * (CODE(MID(G1125, ROW(INDIRECT("1:" &amp; LEN(G1125))), 1))&lt;=90), " " &amp; MID(G1125, ROW(INDIRECT("1:" &amp; LEN(G1125))), 1), MID(G1125, ROW(INDIRECT("1:" &amp; LEN(G1125))), 1)))</f>
        <v>Fan Heaters</v>
      </c>
      <c r="I1125" s="2">
        <v>9590</v>
      </c>
      <c r="J1125" s="2">
        <v>15999</v>
      </c>
      <c r="K1125" s="1">
        <v>0.4</v>
      </c>
      <c r="L1125">
        <v>4.0999999999999996</v>
      </c>
      <c r="M1125" s="4">
        <v>1017</v>
      </c>
      <c r="N1125" t="s">
        <v>9489</v>
      </c>
      <c r="O1125" t="str">
        <f t="shared" si="71"/>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v>
      </c>
      <c r="P1125" t="s">
        <v>9490</v>
      </c>
      <c r="Q1125" t="s">
        <v>9491</v>
      </c>
      <c r="R1125" t="s">
        <v>9492</v>
      </c>
      <c r="S1125" t="s">
        <v>9493</v>
      </c>
      <c r="T1125" t="s">
        <v>9494</v>
      </c>
      <c r="U1125" t="s">
        <v>9495</v>
      </c>
      <c r="V1125" t="s">
        <v>9496</v>
      </c>
    </row>
    <row r="1126" spans="1:22" x14ac:dyDescent="0.25">
      <c r="A1126" t="s">
        <v>9497</v>
      </c>
      <c r="B1126" t="s">
        <v>9498</v>
      </c>
      <c r="C1126" t="str">
        <f t="shared" si="68"/>
        <v>Luminous Vento Deluxe 150 mm Exhaust Fan for Kitchen, Bathroom with Strong Air Suction, Rust Proof Body and Dust Protection Shutters (2-Year Warranty, White)</v>
      </c>
      <c r="D1126" t="str" cm="1">
        <f t="array" ref="D1126">PROPER(_xlfn.TEXTJOIN(" ", TRUE, INDEX(_xlfn.FILTERXML("&lt;t&gt;&lt;s&gt;" &amp; SUBSTITUTE(C1126," ","&lt;/s&gt;&lt;s&gt;") &amp; "&lt;/s&gt;&lt;/t&gt;", "//s"), _xlfn.SEQUENCE(4))))</f>
        <v>Luminous Vento Deluxe 150</v>
      </c>
      <c r="E1126" t="str">
        <f t="shared" si="69"/>
        <v>Fan for Kitchen, Bathroom with Strong Air Suction, Rust Proof Body and Dust Protection Shutters (2-Year Warranty, White)</v>
      </c>
      <c r="F1126" t="s">
        <v>9499</v>
      </c>
      <c r="G1126" t="str">
        <f t="shared" si="70"/>
        <v>ExhaustFans</v>
      </c>
      <c r="H1126" s="7" t="str">
        <f t="array" aca="1" ref="H1126" ca="1">_xlfn.TEXTJOIN("", TRUE, IF((ROW(INDIRECT("1:" &amp; LEN(G1126)))&gt;1) * (CODE(MID(G1126, ROW(INDIRECT("1:" &amp; LEN(G1126))), 1))&gt;=65) * (CODE(MID(G1126, ROW(INDIRECT("1:" &amp; LEN(G1126))), 1))&lt;=90), " " &amp; MID(G1126, ROW(INDIRECT("1:" &amp; LEN(G1126))), 1), MID(G1126, ROW(INDIRECT("1:" &amp; LEN(G1126))), 1)))</f>
        <v>Exhaust Fans</v>
      </c>
      <c r="I1126">
        <v>999</v>
      </c>
      <c r="J1126" s="2">
        <v>1490</v>
      </c>
      <c r="K1126" s="1">
        <v>0.33</v>
      </c>
      <c r="L1126">
        <v>4.0999999999999996</v>
      </c>
      <c r="M1126" s="4">
        <v>12999</v>
      </c>
      <c r="N1126" t="s">
        <v>9500</v>
      </c>
      <c r="O1126" t="str">
        <f t="shared" si="71"/>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v>
      </c>
      <c r="P1126" t="s">
        <v>9501</v>
      </c>
      <c r="Q1126" t="s">
        <v>9502</v>
      </c>
      <c r="R1126" t="s">
        <v>9503</v>
      </c>
      <c r="S1126" t="s">
        <v>9504</v>
      </c>
      <c r="T1126" t="s">
        <v>9505</v>
      </c>
      <c r="U1126" t="s">
        <v>9506</v>
      </c>
      <c r="V1126" t="s">
        <v>9507</v>
      </c>
    </row>
    <row r="1127" spans="1:22" x14ac:dyDescent="0.25">
      <c r="A1127" t="s">
        <v>9508</v>
      </c>
      <c r="B1127" t="s">
        <v>9509</v>
      </c>
      <c r="C1127" t="str">
        <f t="shared" si="68"/>
        <v>Wipro Vesta 1.8 litre Cool touch electric Kettle with Auto cut off | Double Layer outer body | Triple Protection - Dry Boil, Steam and Over Heat |Stainless Steel Inner Body | (Black, 1500 Watt)</v>
      </c>
      <c r="D1127" t="str" cm="1">
        <f t="array" ref="D1127">PROPER(_xlfn.TEXTJOIN(" ", TRUE, INDEX(_xlfn.FILTERXML("&lt;t&gt;&lt;s&gt;" &amp; SUBSTITUTE(C1127," ","&lt;/s&gt;&lt;s&gt;") &amp; "&lt;/s&gt;&lt;/t&gt;", "//s"), _xlfn.SEQUENCE(4))))</f>
        <v>Wipro Vesta 1.8 Litre</v>
      </c>
      <c r="E1127" t="str">
        <f t="shared" si="69"/>
        <v>electric Kettle with Auto cut off | Double Layer outer body | Triple Protection - Dry Boil, Steam and Over Heat |Stainless Steel Inner Body | (Black, 1500 Watt)</v>
      </c>
      <c r="F1127" t="s">
        <v>8670</v>
      </c>
      <c r="G1127" t="str">
        <f t="shared" si="70"/>
        <v>Kettle&amp;ToasterSets</v>
      </c>
      <c r="H1127" s="7" t="str">
        <f t="array" aca="1" ref="H1127" ca="1">_xlfn.TEXTJOIN("", TRUE, IF((ROW(INDIRECT("1:" &amp; LEN(G1127)))&gt;1) * (CODE(MID(G1127, ROW(INDIRECT("1:" &amp; LEN(G1127))), 1))&gt;=65) * (CODE(MID(G1127, ROW(INDIRECT("1:" &amp; LEN(G1127))), 1))&lt;=90), " " &amp; MID(G1127, ROW(INDIRECT("1:" &amp; LEN(G1127))), 1), MID(G1127, ROW(INDIRECT("1:" &amp; LEN(G1127))), 1)))</f>
        <v>Kettle&amp; Toaster Sets</v>
      </c>
      <c r="I1127" s="2">
        <v>1299</v>
      </c>
      <c r="J1127" s="2">
        <v>1999</v>
      </c>
      <c r="K1127" s="1">
        <v>0.35</v>
      </c>
      <c r="L1127">
        <v>3.8</v>
      </c>
      <c r="M1127" s="4">
        <v>311</v>
      </c>
      <c r="N1127" t="s">
        <v>9510</v>
      </c>
      <c r="O1127" t="str">
        <f t="shared" si="71"/>
        <v>Black Kettle With Cool Touch Function Enabled By Double Layer Protection|Three Levels Of Protection With Auto Shut Off ‚Äì Steam Sensor, Dry Boil Protection And Over Heat Safeguard|Boils Water Within Minutes For 5-6 People At A Time That Could Also Be Used To Make Tea, Coffee Or Instant Noodles/ Soup Etc|Food Grade Stainless Steel With No Plastic|Easy Usage With Pirouette Base With 360 Degree Agility</v>
      </c>
      <c r="P1127" t="s">
        <v>9511</v>
      </c>
      <c r="Q1127" t="s">
        <v>9512</v>
      </c>
      <c r="R1127" t="s">
        <v>9513</v>
      </c>
      <c r="S1127" t="s">
        <v>9514</v>
      </c>
      <c r="T1127" t="s">
        <v>9515</v>
      </c>
      <c r="U1127" t="s">
        <v>9516</v>
      </c>
      <c r="V1127" t="s">
        <v>9517</v>
      </c>
    </row>
    <row r="1128" spans="1:22" x14ac:dyDescent="0.25">
      <c r="A1128" t="s">
        <v>9518</v>
      </c>
      <c r="B1128" t="s">
        <v>9519</v>
      </c>
      <c r="C1128" t="str">
        <f t="shared" si="68"/>
        <v>Kitchen Mart Stainless Steel South Indian Filter Coffee Drip Maker, Madras Kappi, Drip Decotion Maker160ml (2 Cup)</v>
      </c>
      <c r="D1128" t="str" cm="1">
        <f t="array" ref="D1128">PROPER(_xlfn.TEXTJOIN(" ", TRUE, INDEX(_xlfn.FILTERXML("&lt;t&gt;&lt;s&gt;" &amp; SUBSTITUTE(C1128," ","&lt;/s&gt;&lt;s&gt;") &amp; "&lt;/s&gt;&lt;/t&gt;", "//s"), _xlfn.SEQUENCE(4))))</f>
        <v>Kitchen Mart Stainless Steel</v>
      </c>
      <c r="E1128" t="str">
        <f t="shared" si="69"/>
        <v>Filter Coffee Drip Maker, Madras Kappi, Drip Decotion Maker160ml (2 Cup)</v>
      </c>
      <c r="F1128" t="s">
        <v>9520</v>
      </c>
      <c r="G1128" t="str">
        <f t="shared" si="70"/>
        <v>DripCoffeeMachines</v>
      </c>
      <c r="H1128" s="7" t="str">
        <f t="array" aca="1" ref="H1128" ca="1">_xlfn.TEXTJOIN("", TRUE, IF((ROW(INDIRECT("1:" &amp; LEN(G1128)))&gt;1) * (CODE(MID(G1128, ROW(INDIRECT("1:" &amp; LEN(G1128))), 1))&gt;=65) * (CODE(MID(G1128, ROW(INDIRECT("1:" &amp; LEN(G1128))), 1))&lt;=90), " " &amp; MID(G1128, ROW(INDIRECT("1:" &amp; LEN(G1128))), 1), MID(G1128, ROW(INDIRECT("1:" &amp; LEN(G1128))), 1)))</f>
        <v>Drip Coffee Machines</v>
      </c>
      <c r="I1128">
        <v>292</v>
      </c>
      <c r="J1128">
        <v>499</v>
      </c>
      <c r="K1128" s="1">
        <v>0.41</v>
      </c>
      <c r="L1128">
        <v>4.0999999999999996</v>
      </c>
      <c r="M1128" s="4">
        <v>4238</v>
      </c>
      <c r="N1128" t="s">
        <v>9521</v>
      </c>
      <c r="O1128" t="str">
        <f t="shared" si="71"/>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v>
      </c>
      <c r="P1128" t="s">
        <v>9522</v>
      </c>
      <c r="Q1128" t="s">
        <v>9523</v>
      </c>
      <c r="R1128" t="s">
        <v>9524</v>
      </c>
      <c r="S1128" t="s">
        <v>9525</v>
      </c>
      <c r="T1128" t="s">
        <v>9526</v>
      </c>
      <c r="U1128" t="s">
        <v>9527</v>
      </c>
      <c r="V1128" t="s">
        <v>9528</v>
      </c>
    </row>
    <row r="1129" spans="1:22" x14ac:dyDescent="0.25">
      <c r="A1129" t="s">
        <v>9529</v>
      </c>
      <c r="B1129" t="s">
        <v>9530</v>
      </c>
      <c r="C1129" t="str">
        <f t="shared" si="68"/>
        <v>Ikea 903.391.72 Polypropylene Plastic Solid Bevara Sealing Clip (Multicolour) - 30 Pack, Adjustable</v>
      </c>
      <c r="D1129" t="str" cm="1">
        <f t="array" ref="D1129">PROPER(_xlfn.TEXTJOIN(" ", TRUE, INDEX(_xlfn.FILTERXML("&lt;t&gt;&lt;s&gt;" &amp; SUBSTITUTE(C1129," ","&lt;/s&gt;&lt;s&gt;") &amp; "&lt;/s&gt;&lt;/t&gt;", "//s"), _xlfn.SEQUENCE(4))))</f>
        <v>Ikea 903.391.72 Polypropylene Plastic</v>
      </c>
      <c r="E1129" t="str">
        <f t="shared" si="69"/>
        <v>Sealing Clip (Multicolour) - 30 Pack, Adjustable</v>
      </c>
      <c r="F1129" t="s">
        <v>9192</v>
      </c>
      <c r="G1129" t="str">
        <f t="shared" si="70"/>
        <v>VacuumSealers</v>
      </c>
      <c r="H1129" s="7" t="str">
        <f t="array" aca="1" ref="H1129" ca="1">_xlfn.TEXTJOIN("", TRUE, IF((ROW(INDIRECT("1:" &amp; LEN(G1129)))&gt;1) * (CODE(MID(G1129, ROW(INDIRECT("1:" &amp; LEN(G1129))), 1))&gt;=65) * (CODE(MID(G1129, ROW(INDIRECT("1:" &amp; LEN(G1129))), 1))&lt;=90), " " &amp; MID(G1129, ROW(INDIRECT("1:" &amp; LEN(G1129))), 1), MID(G1129, ROW(INDIRECT("1:" &amp; LEN(G1129))), 1)))</f>
        <v>Vacuum Sealers</v>
      </c>
      <c r="I1129">
        <v>160</v>
      </c>
      <c r="J1129">
        <v>299</v>
      </c>
      <c r="K1129" s="1">
        <v>0.46</v>
      </c>
      <c r="L1129">
        <v>4.5999999999999996</v>
      </c>
      <c r="M1129" s="4">
        <v>2781</v>
      </c>
      <c r="N1129" t="s">
        <v>9531</v>
      </c>
      <c r="O1129" t="str">
        <f t="shared" si="71"/>
        <v>30 Units|Perfect To Seal Food/Snack|Keep Food Fresh|Freezer Safe|Dishwasher Safe</v>
      </c>
      <c r="P1129" t="s">
        <v>9532</v>
      </c>
      <c r="Q1129" t="s">
        <v>9533</v>
      </c>
      <c r="R1129" t="s">
        <v>9534</v>
      </c>
      <c r="S1129" t="s">
        <v>9535</v>
      </c>
      <c r="T1129" t="s">
        <v>9536</v>
      </c>
      <c r="U1129" t="s">
        <v>9537</v>
      </c>
      <c r="V1129" t="s">
        <v>9538</v>
      </c>
    </row>
    <row r="1130" spans="1:22" x14ac:dyDescent="0.25">
      <c r="A1130" t="s">
        <v>9539</v>
      </c>
      <c r="B1130" t="s">
        <v>9540</v>
      </c>
      <c r="C1130" t="str">
        <f t="shared" si="68"/>
        <v>HUL Pureit Germkill kit for Classic 23 L water purifier - 1500 L Capacity</v>
      </c>
      <c r="D1130" t="str" cm="1">
        <f t="array" ref="D1130">PROPER(_xlfn.TEXTJOIN(" ", TRUE, INDEX(_xlfn.FILTERXML("&lt;t&gt;&lt;s&gt;" &amp; SUBSTITUTE(C1130," ","&lt;/s&gt;&lt;s&gt;") &amp; "&lt;/s&gt;&lt;/t&gt;", "//s"), _xlfn.SEQUENCE(4))))</f>
        <v>Hul Pureit Germkill Kit</v>
      </c>
      <c r="E1130" t="str">
        <f t="shared" si="69"/>
        <v>23 L water purifier - 1500 L Capacity</v>
      </c>
      <c r="F1130" t="s">
        <v>9541</v>
      </c>
      <c r="G1130" t="str">
        <f t="shared" si="70"/>
        <v>WaterPurifierAccessories</v>
      </c>
      <c r="H1130" s="7" t="str">
        <f t="array" aca="1" ref="H1130" ca="1">_xlfn.TEXTJOIN("", TRUE, IF((ROW(INDIRECT("1:" &amp; LEN(G1130)))&gt;1) * (CODE(MID(G1130, ROW(INDIRECT("1:" &amp; LEN(G1130))), 1))&gt;=65) * (CODE(MID(G1130, ROW(INDIRECT("1:" &amp; LEN(G1130))), 1))&lt;=90), " " &amp; MID(G1130, ROW(INDIRECT("1:" &amp; LEN(G1130))), 1), MID(G1130, ROW(INDIRECT("1:" &amp; LEN(G1130))), 1)))</f>
        <v>Water Purifier Accessories</v>
      </c>
      <c r="I1130">
        <v>600</v>
      </c>
      <c r="J1130">
        <v>600</v>
      </c>
      <c r="K1130" s="1">
        <v>0</v>
      </c>
      <c r="L1130">
        <v>4.0999999999999996</v>
      </c>
      <c r="M1130" s="4">
        <v>10907</v>
      </c>
      <c r="N1130" t="s">
        <v>9542</v>
      </c>
      <c r="O1130" t="str">
        <f t="shared" si="71"/>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v>
      </c>
      <c r="P1130" t="s">
        <v>9543</v>
      </c>
      <c r="Q1130" t="s">
        <v>9544</v>
      </c>
      <c r="R1130" t="s">
        <v>9545</v>
      </c>
      <c r="S1130" t="s">
        <v>9546</v>
      </c>
      <c r="T1130" t="s">
        <v>9547</v>
      </c>
      <c r="U1130" t="s">
        <v>9548</v>
      </c>
      <c r="V1130" t="s">
        <v>9549</v>
      </c>
    </row>
    <row r="1131" spans="1:22" x14ac:dyDescent="0.25">
      <c r="A1131" t="s">
        <v>9550</v>
      </c>
      <c r="B1131" t="s">
        <v>9551</v>
      </c>
      <c r="C1131" t="str">
        <f t="shared" si="68"/>
        <v>HUL Pureit Germkill kit for Classic 23 L water purifier - 3000 L Capacity</v>
      </c>
      <c r="D1131" t="str" cm="1">
        <f t="array" ref="D1131">PROPER(_xlfn.TEXTJOIN(" ", TRUE, INDEX(_xlfn.FILTERXML("&lt;t&gt;&lt;s&gt;" &amp; SUBSTITUTE(C1131," ","&lt;/s&gt;&lt;s&gt;") &amp; "&lt;/s&gt;&lt;/t&gt;", "//s"), _xlfn.SEQUENCE(4))))</f>
        <v>Hul Pureit Germkill Kit</v>
      </c>
      <c r="E1131" t="str">
        <f t="shared" si="69"/>
        <v>23 L water purifier - 3000 L Capacity</v>
      </c>
      <c r="F1131" t="s">
        <v>9552</v>
      </c>
      <c r="G1131" t="str">
        <f t="shared" si="70"/>
        <v>WaterCartridges</v>
      </c>
      <c r="H1131" s="7" t="str">
        <f t="array" aca="1" ref="H1131" ca="1">_xlfn.TEXTJOIN("", TRUE, IF((ROW(INDIRECT("1:" &amp; LEN(G1131)))&gt;1) * (CODE(MID(G1131, ROW(INDIRECT("1:" &amp; LEN(G1131))), 1))&gt;=65) * (CODE(MID(G1131, ROW(INDIRECT("1:" &amp; LEN(G1131))), 1))&lt;=90), " " &amp; MID(G1131, ROW(INDIRECT("1:" &amp; LEN(G1131))), 1), MID(G1131, ROW(INDIRECT("1:" &amp; LEN(G1131))), 1)))</f>
        <v>Water Cartridges</v>
      </c>
      <c r="I1131" s="2">
        <v>1130</v>
      </c>
      <c r="J1131" s="2">
        <v>1130</v>
      </c>
      <c r="K1131" s="1">
        <v>0</v>
      </c>
      <c r="L1131">
        <v>4.2</v>
      </c>
      <c r="M1131" s="4">
        <v>13250</v>
      </c>
      <c r="N1131" t="s">
        <v>9553</v>
      </c>
      <c r="O1131" t="str">
        <f t="shared" si="71"/>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v>
      </c>
      <c r="P1131" t="s">
        <v>9554</v>
      </c>
      <c r="Q1131" t="s">
        <v>9555</v>
      </c>
      <c r="R1131" t="s">
        <v>9556</v>
      </c>
      <c r="S1131" t="s">
        <v>9557</v>
      </c>
      <c r="T1131" t="s">
        <v>9558</v>
      </c>
      <c r="U1131" t="s">
        <v>9559</v>
      </c>
      <c r="V1131" t="s">
        <v>9560</v>
      </c>
    </row>
    <row r="1132" spans="1:22" x14ac:dyDescent="0.25">
      <c r="A1132" t="s">
        <v>9561</v>
      </c>
      <c r="B1132" t="s">
        <v>9562</v>
      </c>
      <c r="C1132" t="str">
        <f t="shared" si="68"/>
        <v>Prestige Iris 750 Watt Mixer Grinder with 3 Stainless Steel Jar + 1 Juicer Jar (White and Blue)</v>
      </c>
      <c r="D1132" t="str" cm="1">
        <f t="array" ref="D1132">PROPER(_xlfn.TEXTJOIN(" ", TRUE, INDEX(_xlfn.FILTERXML("&lt;t&gt;&lt;s&gt;" &amp; SUBSTITUTE(C1132," ","&lt;/s&gt;&lt;s&gt;") &amp; "&lt;/s&gt;&lt;/t&gt;", "//s"), _xlfn.SEQUENCE(4))))</f>
        <v>Prestige Iris 750 Watt</v>
      </c>
      <c r="E1132" t="str">
        <f t="shared" si="69"/>
        <v>with 3 Stainless Steel Jar + 1 Juicer Jar (White and Blue)</v>
      </c>
      <c r="F1132" t="s">
        <v>8618</v>
      </c>
      <c r="G1132" t="str">
        <f t="shared" si="70"/>
        <v>MixerGrinders</v>
      </c>
      <c r="H1132" s="7" t="str">
        <f t="array" aca="1" ref="H1132" ca="1">_xlfn.TEXTJOIN("", TRUE, IF((ROW(INDIRECT("1:" &amp; LEN(G1132)))&gt;1) * (CODE(MID(G1132, ROW(INDIRECT("1:" &amp; LEN(G1132))), 1))&gt;=65) * (CODE(MID(G1132, ROW(INDIRECT("1:" &amp; LEN(G1132))), 1))&lt;=90), " " &amp; MID(G1132, ROW(INDIRECT("1:" &amp; LEN(G1132))), 1), MID(G1132, ROW(INDIRECT("1:" &amp; LEN(G1132))), 1)))</f>
        <v>Mixer Grinders</v>
      </c>
      <c r="I1132" s="2">
        <v>3249</v>
      </c>
      <c r="J1132" s="2">
        <v>6295</v>
      </c>
      <c r="K1132" s="1">
        <v>0.48</v>
      </c>
      <c r="L1132">
        <v>3.9</v>
      </c>
      <c r="M1132" s="4">
        <v>43070</v>
      </c>
      <c r="N1132" t="s">
        <v>9563</v>
      </c>
      <c r="O1132" t="str">
        <f t="shared" si="71"/>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v>
      </c>
      <c r="P1132" t="s">
        <v>9564</v>
      </c>
      <c r="Q1132" t="s">
        <v>9565</v>
      </c>
      <c r="R1132" t="s">
        <v>9566</v>
      </c>
      <c r="S1132" t="s">
        <v>9567</v>
      </c>
      <c r="T1132" t="s">
        <v>9568</v>
      </c>
      <c r="U1132" t="s">
        <v>9569</v>
      </c>
      <c r="V1132" t="s">
        <v>9570</v>
      </c>
    </row>
    <row r="1133" spans="1:22" x14ac:dyDescent="0.25">
      <c r="A1133" t="s">
        <v>9571</v>
      </c>
      <c r="B1133" t="s">
        <v>9572</v>
      </c>
      <c r="C1133" t="str">
        <f t="shared" si="68"/>
        <v>Preethi Blue Leaf Diamond MG-214 mixer grinder 750 watt (Blue White), 3 jars and Flexi Lid, FBT motor with 2yr Guarantee and Lifelong Free Service</v>
      </c>
      <c r="D1133" t="str" cm="1">
        <f t="array" ref="D1133">PROPER(_xlfn.TEXTJOIN(" ", TRUE, INDEX(_xlfn.FILTERXML("&lt;t&gt;&lt;s&gt;" &amp; SUBSTITUTE(C1133," ","&lt;/s&gt;&lt;s&gt;") &amp; "&lt;/s&gt;&lt;/t&gt;", "//s"), _xlfn.SEQUENCE(4))))</f>
        <v>Preethi Blue Leaf Diamond</v>
      </c>
      <c r="E1133" t="str">
        <f t="shared" si="69"/>
        <v>grinder 750 watt (Blue White), 3 jars and Flexi Lid, FBT motor with 2yr Guarantee and Lifelong Free Service</v>
      </c>
      <c r="F1133" t="s">
        <v>8618</v>
      </c>
      <c r="G1133" t="str">
        <f t="shared" si="70"/>
        <v>MixerGrinders</v>
      </c>
      <c r="H1133" s="7" t="str">
        <f t="array" aca="1" ref="H1133" ca="1">_xlfn.TEXTJOIN("", TRUE, IF((ROW(INDIRECT("1:" &amp; LEN(G1133)))&gt;1) * (CODE(MID(G1133, ROW(INDIRECT("1:" &amp; LEN(G1133))), 1))&gt;=65) * (CODE(MID(G1133, ROW(INDIRECT("1:" &amp; LEN(G1133))), 1))&lt;=90), " " &amp; MID(G1133, ROW(INDIRECT("1:" &amp; LEN(G1133))), 1), MID(G1133, ROW(INDIRECT("1:" &amp; LEN(G1133))), 1)))</f>
        <v>Mixer Grinders</v>
      </c>
      <c r="I1133" s="2">
        <v>3599</v>
      </c>
      <c r="J1133" s="2">
        <v>9455</v>
      </c>
      <c r="K1133" s="1">
        <v>0.62</v>
      </c>
      <c r="L1133">
        <v>4.0999999999999996</v>
      </c>
      <c r="M1133" s="4">
        <v>11828</v>
      </c>
      <c r="N1133" t="s">
        <v>9573</v>
      </c>
      <c r="O1133" t="str">
        <f t="shared" si="71"/>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v>
      </c>
      <c r="P1133" t="s">
        <v>9574</v>
      </c>
      <c r="Q1133" t="s">
        <v>9575</v>
      </c>
      <c r="R1133" t="s">
        <v>9576</v>
      </c>
      <c r="S1133" t="s">
        <v>9577</v>
      </c>
      <c r="T1133" t="s">
        <v>9578</v>
      </c>
      <c r="U1133" t="s">
        <v>9579</v>
      </c>
      <c r="V1133" t="s">
        <v>9580</v>
      </c>
    </row>
    <row r="1134" spans="1:22" x14ac:dyDescent="0.25">
      <c r="A1134" t="s">
        <v>9581</v>
      </c>
      <c r="B1134" t="s">
        <v>9582</v>
      </c>
      <c r="C1134" t="str">
        <f t="shared" si="68"/>
        <v>Themisto 350 Watts Egg Boiler-Blue</v>
      </c>
      <c r="D1134" t="str" cm="1">
        <f t="array" ref="D1134">PROPER(_xlfn.TEXTJOIN(" ", TRUE, INDEX(_xlfn.FILTERXML("&lt;t&gt;&lt;s&gt;" &amp; SUBSTITUTE(C1134," ","&lt;/s&gt;&lt;s&gt;") &amp; "&lt;/s&gt;&lt;/t&gt;", "//s"), _xlfn.SEQUENCE(4))))</f>
        <v>Themisto 350 Watts Egg</v>
      </c>
      <c r="E1134" t="str">
        <f t="shared" si="69"/>
        <v/>
      </c>
      <c r="F1134" t="s">
        <v>8938</v>
      </c>
      <c r="G1134" t="str">
        <f t="shared" si="70"/>
        <v>EggBoilers</v>
      </c>
      <c r="H1134" s="7" t="str">
        <f t="array" aca="1" ref="H1134" ca="1">_xlfn.TEXTJOIN("", TRUE, IF((ROW(INDIRECT("1:" &amp; LEN(G1134)))&gt;1) * (CODE(MID(G1134, ROW(INDIRECT("1:" &amp; LEN(G1134))), 1))&gt;=65) * (CODE(MID(G1134, ROW(INDIRECT("1:" &amp; LEN(G1134))), 1))&lt;=90), " " &amp; MID(G1134, ROW(INDIRECT("1:" &amp; LEN(G1134))), 1), MID(G1134, ROW(INDIRECT("1:" &amp; LEN(G1134))), 1)))</f>
        <v>Egg Boilers</v>
      </c>
      <c r="I1134">
        <v>368</v>
      </c>
      <c r="J1134">
        <v>699</v>
      </c>
      <c r="K1134" s="1">
        <v>0.47</v>
      </c>
      <c r="L1134">
        <v>4.0999999999999996</v>
      </c>
      <c r="M1134" s="4">
        <v>1240</v>
      </c>
      <c r="N1134" t="s">
        <v>9583</v>
      </c>
      <c r="O1134" t="str">
        <f t="shared" si="71"/>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v>
      </c>
      <c r="P1134" t="s">
        <v>9584</v>
      </c>
      <c r="Q1134" t="s">
        <v>9585</v>
      </c>
      <c r="R1134" t="s">
        <v>9586</v>
      </c>
      <c r="S1134" t="s">
        <v>9587</v>
      </c>
      <c r="T1134" t="s">
        <v>9588</v>
      </c>
      <c r="U1134" t="s">
        <v>9589</v>
      </c>
      <c r="V1134" t="s">
        <v>9590</v>
      </c>
    </row>
    <row r="1135" spans="1:22" x14ac:dyDescent="0.25">
      <c r="A1135" t="s">
        <v>9591</v>
      </c>
      <c r="B1135" t="s">
        <v>9592</v>
      </c>
      <c r="C1135" t="str">
        <f t="shared" si="68"/>
        <v>Butterfly Smart Mixer Grinder, 750W, 4 Jars (Grey)</v>
      </c>
      <c r="D1135" t="str" cm="1">
        <f t="array" ref="D1135">PROPER(_xlfn.TEXTJOIN(" ", TRUE, INDEX(_xlfn.FILTERXML("&lt;t&gt;&lt;s&gt;" &amp; SUBSTITUTE(C1135," ","&lt;/s&gt;&lt;s&gt;") &amp; "&lt;/s&gt;&lt;/t&gt;", "//s"), _xlfn.SEQUENCE(4))))</f>
        <v>Butterfly Smart Mixer Grinder,</v>
      </c>
      <c r="E1135" t="str">
        <f t="shared" si="69"/>
        <v>Jars (Grey)</v>
      </c>
      <c r="F1135" t="s">
        <v>8618</v>
      </c>
      <c r="G1135" t="str">
        <f t="shared" si="70"/>
        <v>MixerGrinders</v>
      </c>
      <c r="H1135" s="7" t="str">
        <f t="array" aca="1" ref="H1135" ca="1">_xlfn.TEXTJOIN("", TRUE, IF((ROW(INDIRECT("1:" &amp; LEN(G1135)))&gt;1) * (CODE(MID(G1135, ROW(INDIRECT("1:" &amp; LEN(G1135))), 1))&gt;=65) * (CODE(MID(G1135, ROW(INDIRECT("1:" &amp; LEN(G1135))), 1))&lt;=90), " " &amp; MID(G1135, ROW(INDIRECT("1:" &amp; LEN(G1135))), 1), MID(G1135, ROW(INDIRECT("1:" &amp; LEN(G1135))), 1)))</f>
        <v>Mixer Grinders</v>
      </c>
      <c r="I1135" s="2">
        <v>3199</v>
      </c>
      <c r="J1135" s="2">
        <v>4999</v>
      </c>
      <c r="K1135" s="1">
        <v>0.36</v>
      </c>
      <c r="L1135">
        <v>4</v>
      </c>
      <c r="M1135" s="4">
        <v>20869</v>
      </c>
      <c r="N1135" t="s">
        <v>9593</v>
      </c>
      <c r="O1135" t="str">
        <f t="shared" si="71"/>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v>
      </c>
      <c r="P1135" t="s">
        <v>9594</v>
      </c>
      <c r="Q1135" t="s">
        <v>9595</v>
      </c>
      <c r="R1135" t="s">
        <v>9596</v>
      </c>
      <c r="S1135" t="s">
        <v>9597</v>
      </c>
      <c r="T1135" t="s">
        <v>9598</v>
      </c>
      <c r="U1135" t="s">
        <v>9599</v>
      </c>
      <c r="V1135" t="s">
        <v>9600</v>
      </c>
    </row>
    <row r="1136" spans="1:22" x14ac:dyDescent="0.25">
      <c r="A1136" t="s">
        <v>9601</v>
      </c>
      <c r="B1136" t="s">
        <v>9602</v>
      </c>
      <c r="C1136" t="str">
        <f t="shared" si="68"/>
        <v>KENT Smart Multi Cooker Cum Kettle 1.2 Liter 800 Watts, Electric Cooker with Steamer and Boiler for Idlis, Instant Noodles, Momos, Eggs, and Steam Vegetables, Inner Stainless Steel and Cool Touch Outer Body</v>
      </c>
      <c r="D1136" t="str" cm="1">
        <f t="array" ref="D1136">PROPER(_xlfn.TEXTJOIN(" ", TRUE, INDEX(_xlfn.FILTERXML("&lt;t&gt;&lt;s&gt;" &amp; SUBSTITUTE(C1136," ","&lt;/s&gt;&lt;s&gt;") &amp; "&lt;/s&gt;&lt;/t&gt;", "//s"), _xlfn.SEQUENCE(4))))</f>
        <v>Kent Smart Multi Cooker</v>
      </c>
      <c r="E1136" t="str">
        <f t="shared" si="69"/>
        <v>1.2 Liter 800 Watts, Electric Cooker with Steamer and Boiler for Idlis, Instant Noodles, Momos, Eggs, and Steam Vegetables, Inner Stainless Steel and Cool Touch Outer Body</v>
      </c>
      <c r="F1136" t="s">
        <v>9603</v>
      </c>
      <c r="G1136" t="str">
        <f t="shared" si="70"/>
        <v>Rice&amp;PastaCookers</v>
      </c>
      <c r="H1136" s="7" t="str">
        <f t="array" aca="1" ref="H1136" ca="1">_xlfn.TEXTJOIN("", TRUE, IF((ROW(INDIRECT("1:" &amp; LEN(G1136)))&gt;1) * (CODE(MID(G1136, ROW(INDIRECT("1:" &amp; LEN(G1136))), 1))&gt;=65) * (CODE(MID(G1136, ROW(INDIRECT("1:" &amp; LEN(G1136))), 1))&lt;=90), " " &amp; MID(G1136, ROW(INDIRECT("1:" &amp; LEN(G1136))), 1), MID(G1136, ROW(INDIRECT("1:" &amp; LEN(G1136))), 1)))</f>
        <v>Rice&amp; Pasta Cookers</v>
      </c>
      <c r="I1136" s="2">
        <v>1599</v>
      </c>
      <c r="J1136" s="2">
        <v>2900</v>
      </c>
      <c r="K1136" s="1">
        <v>0.45</v>
      </c>
      <c r="L1136">
        <v>3.7</v>
      </c>
      <c r="M1136" s="4">
        <v>441</v>
      </c>
      <c r="N1136" t="s">
        <v>9604</v>
      </c>
      <c r="O1136" t="str">
        <f t="shared" si="71"/>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v>
      </c>
      <c r="P1136" t="s">
        <v>9605</v>
      </c>
      <c r="Q1136" t="s">
        <v>9606</v>
      </c>
      <c r="R1136" t="s">
        <v>9607</v>
      </c>
      <c r="S1136" t="s">
        <v>9608</v>
      </c>
      <c r="T1136" t="s">
        <v>9609</v>
      </c>
      <c r="U1136" t="s">
        <v>9610</v>
      </c>
      <c r="V1136" t="s">
        <v>9611</v>
      </c>
    </row>
    <row r="1137" spans="1:22" x14ac:dyDescent="0.25">
      <c r="A1137" t="s">
        <v>9612</v>
      </c>
      <c r="B1137" t="s">
        <v>9613</v>
      </c>
      <c r="C1137" t="str">
        <f t="shared" si="68"/>
        <v>InstaCuppa Portable Blender for Smoothie, Milk Shakes, Crushing Ice and Juices, USB Rechargeable Personal Blender Machine for Kitchen with 2000 mAh Rechargeable Battery, 150 Watt Motor, 400 ML</v>
      </c>
      <c r="D1137" t="str" cm="1">
        <f t="array" ref="D1137">PROPER(_xlfn.TEXTJOIN(" ", TRUE, INDEX(_xlfn.FILTERXML("&lt;t&gt;&lt;s&gt;" &amp; SUBSTITUTE(C1137," ","&lt;/s&gt;&lt;s&gt;") &amp; "&lt;/s&gt;&lt;/t&gt;", "//s"), _xlfn.SEQUENCE(4))))</f>
        <v>Instacuppa Portable Blender For</v>
      </c>
      <c r="E1137" t="str">
        <f t="shared" si="69"/>
        <v>Shakes, Crushing Ice and Juices, USB Rechargeable Personal Blender Machine for Kitchen with 2000 mAh Rechargeable Battery, 150 Watt Motor, 400 ML</v>
      </c>
      <c r="F1137" t="s">
        <v>8597</v>
      </c>
      <c r="G1137" t="str">
        <f t="shared" si="70"/>
        <v>HandBlenders</v>
      </c>
      <c r="H1137" s="7" t="str">
        <f t="array" aca="1" ref="H1137" ca="1">_xlfn.TEXTJOIN("", TRUE, IF((ROW(INDIRECT("1:" &amp; LEN(G1137)))&gt;1) * (CODE(MID(G1137, ROW(INDIRECT("1:" &amp; LEN(G1137))), 1))&gt;=65) * (CODE(MID(G1137, ROW(INDIRECT("1:" &amp; LEN(G1137))), 1))&lt;=90), " " &amp; MID(G1137, ROW(INDIRECT("1:" &amp; LEN(G1137))), 1), MID(G1137, ROW(INDIRECT("1:" &amp; LEN(G1137))), 1)))</f>
        <v>Hand Blenders</v>
      </c>
      <c r="I1137" s="2">
        <v>1999</v>
      </c>
      <c r="J1137" s="2">
        <v>2499</v>
      </c>
      <c r="K1137" s="1">
        <v>0.2</v>
      </c>
      <c r="L1137">
        <v>4.0999999999999996</v>
      </c>
      <c r="M1137" s="4">
        <v>1034</v>
      </c>
      <c r="N1137" t="s">
        <v>9614</v>
      </c>
      <c r="O1137" t="str">
        <f t="shared" si="71"/>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v>
      </c>
      <c r="P1137" t="s">
        <v>9615</v>
      </c>
      <c r="Q1137" t="s">
        <v>9616</v>
      </c>
      <c r="R1137" t="s">
        <v>9617</v>
      </c>
      <c r="S1137" t="s">
        <v>9618</v>
      </c>
      <c r="T1137" t="s">
        <v>9619</v>
      </c>
      <c r="U1137" t="s">
        <v>9620</v>
      </c>
      <c r="V1137" t="s">
        <v>9621</v>
      </c>
    </row>
    <row r="1138" spans="1:22" x14ac:dyDescent="0.25">
      <c r="A1138" t="s">
        <v>9622</v>
      </c>
      <c r="B1138" t="s">
        <v>9623</v>
      </c>
      <c r="C1138" t="str">
        <f t="shared" si="68"/>
        <v>USHA EI 1602 1000 W Lightweight Dry Iron with Non-Stick Soleplate (Multi-colour)</v>
      </c>
      <c r="D1138" t="str" cm="1">
        <f t="array" ref="D1138">PROPER(_xlfn.TEXTJOIN(" ", TRUE, INDEX(_xlfn.FILTERXML("&lt;t&gt;&lt;s&gt;" &amp; SUBSTITUTE(C1138," ","&lt;/s&gt;&lt;s&gt;") &amp; "&lt;/s&gt;&lt;/t&gt;", "//s"), _xlfn.SEQUENCE(4))))</f>
        <v>Usha Ei 1602 1000</v>
      </c>
      <c r="E1138" t="str">
        <f t="shared" si="69"/>
        <v>Dry Iron with Non-Stick Soleplate (Multi-colour)</v>
      </c>
      <c r="F1138" t="s">
        <v>8607</v>
      </c>
      <c r="G1138" t="str">
        <f t="shared" si="70"/>
        <v>DryIrons</v>
      </c>
      <c r="H1138" s="7" t="str">
        <f t="array" aca="1" ref="H1138" ca="1">_xlfn.TEXTJOIN("", TRUE, IF((ROW(INDIRECT("1:" &amp; LEN(G1138)))&gt;1) * (CODE(MID(G1138, ROW(INDIRECT("1:" &amp; LEN(G1138))), 1))&gt;=65) * (CODE(MID(G1138, ROW(INDIRECT("1:" &amp; LEN(G1138))), 1))&lt;=90), " " &amp; MID(G1138, ROW(INDIRECT("1:" &amp; LEN(G1138))), 1), MID(G1138, ROW(INDIRECT("1:" &amp; LEN(G1138))), 1)))</f>
        <v>Dry Irons</v>
      </c>
      <c r="I1138">
        <v>616</v>
      </c>
      <c r="J1138" s="2">
        <v>1190</v>
      </c>
      <c r="K1138" s="1">
        <v>0.48</v>
      </c>
      <c r="L1138">
        <v>4.0999999999999996</v>
      </c>
      <c r="M1138" s="4">
        <v>37126</v>
      </c>
      <c r="N1138" t="s">
        <v>9624</v>
      </c>
      <c r="O1138" t="str">
        <f t="shared" si="71"/>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v>
      </c>
      <c r="P1138" t="s">
        <v>9625</v>
      </c>
      <c r="Q1138" t="s">
        <v>9626</v>
      </c>
      <c r="R1138" t="s">
        <v>9627</v>
      </c>
      <c r="S1138" t="s">
        <v>9628</v>
      </c>
      <c r="T1138" t="s">
        <v>9629</v>
      </c>
      <c r="U1138" t="s">
        <v>9630</v>
      </c>
      <c r="V1138" t="s">
        <v>9631</v>
      </c>
    </row>
    <row r="1139" spans="1:22" x14ac:dyDescent="0.25">
      <c r="A1139" t="s">
        <v>9632</v>
      </c>
      <c r="B1139" t="s">
        <v>9633</v>
      </c>
      <c r="C1139" t="str">
        <f t="shared" si="68"/>
        <v>KENT 16044 Hand Blender Stainless Steel 400 W | Variable Speed Control | Easy to Clean and Store | Low Noise Operation</v>
      </c>
      <c r="D1139" t="str" cm="1">
        <f t="array" ref="D1139">PROPER(_xlfn.TEXTJOIN(" ", TRUE, INDEX(_xlfn.FILTERXML("&lt;t&gt;&lt;s&gt;" &amp; SUBSTITUTE(C1139," ","&lt;/s&gt;&lt;s&gt;") &amp; "&lt;/s&gt;&lt;/t&gt;", "//s"), _xlfn.SEQUENCE(4))))</f>
        <v>Kent 16044 Hand Blender</v>
      </c>
      <c r="E1139" t="str">
        <f t="shared" si="69"/>
        <v>400 W | Variable Speed Control | Easy to Clean and Store | Low Noise Operation</v>
      </c>
      <c r="F1139" t="s">
        <v>8597</v>
      </c>
      <c r="G1139" t="str">
        <f t="shared" si="70"/>
        <v>HandBlenders</v>
      </c>
      <c r="H1139" s="7" t="str">
        <f t="array" aca="1" ref="H1139" ca="1">_xlfn.TEXTJOIN("", TRUE, IF((ROW(INDIRECT("1:" &amp; LEN(G1139)))&gt;1) * (CODE(MID(G1139, ROW(INDIRECT("1:" &amp; LEN(G1139))), 1))&gt;=65) * (CODE(MID(G1139, ROW(INDIRECT("1:" &amp; LEN(G1139))), 1))&lt;=90), " " &amp; MID(G1139, ROW(INDIRECT("1:" &amp; LEN(G1139))), 1), MID(G1139, ROW(INDIRECT("1:" &amp; LEN(G1139))), 1)))</f>
        <v>Hand Blenders</v>
      </c>
      <c r="I1139" s="2">
        <v>1499</v>
      </c>
      <c r="J1139" s="2">
        <v>2100</v>
      </c>
      <c r="K1139" s="1">
        <v>0.28999999999999998</v>
      </c>
      <c r="L1139">
        <v>4.0999999999999996</v>
      </c>
      <c r="M1139" s="4">
        <v>6355</v>
      </c>
      <c r="N1139" t="s">
        <v>9634</v>
      </c>
      <c r="O1139" t="str">
        <f t="shared" si="71"/>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v>
      </c>
      <c r="P1139" t="s">
        <v>9635</v>
      </c>
      <c r="Q1139" t="s">
        <v>9636</v>
      </c>
      <c r="R1139" t="s">
        <v>9637</v>
      </c>
      <c r="S1139" t="s">
        <v>9638</v>
      </c>
      <c r="T1139" t="s">
        <v>9639</v>
      </c>
      <c r="U1139" t="s">
        <v>9640</v>
      </c>
      <c r="V1139" t="s">
        <v>9641</v>
      </c>
    </row>
    <row r="1140" spans="1:22" x14ac:dyDescent="0.25">
      <c r="A1140" t="s">
        <v>9642</v>
      </c>
      <c r="B1140" t="s">
        <v>9643</v>
      </c>
      <c r="C1140" t="str">
        <f t="shared" si="68"/>
        <v>White Feather Portable Heat Sealer Mini Sealing Machine for Food Storage Vacuum Bag, Chip, Plastic, Snack Bags, Package Home Closer Storage Tool (Multicolor) Random Colour</v>
      </c>
      <c r="D1140" t="str" cm="1">
        <f t="array" ref="D1140">PROPER(_xlfn.TEXTJOIN(" ", TRUE, INDEX(_xlfn.FILTERXML("&lt;t&gt;&lt;s&gt;" &amp; SUBSTITUTE(C1140," ","&lt;/s&gt;&lt;s&gt;") &amp; "&lt;/s&gt;&lt;/t&gt;", "//s"), _xlfn.SEQUENCE(4))))</f>
        <v>White Feather Portable Heat</v>
      </c>
      <c r="E1140" t="str">
        <f t="shared" si="69"/>
        <v>Sealing Machine for Food Storage Vacuum Bag, Chip, Plastic, Snack Bags, Package Home Closer Storage Tool (Multicolor) Random Colour</v>
      </c>
      <c r="F1140" t="s">
        <v>9192</v>
      </c>
      <c r="G1140" t="str">
        <f t="shared" si="70"/>
        <v>VacuumSealers</v>
      </c>
      <c r="H1140" s="7" t="str">
        <f t="array" aca="1" ref="H1140" ca="1">_xlfn.TEXTJOIN("", TRUE, IF((ROW(INDIRECT("1:" &amp; LEN(G1140)))&gt;1) * (CODE(MID(G1140, ROW(INDIRECT("1:" &amp; LEN(G1140))), 1))&gt;=65) * (CODE(MID(G1140, ROW(INDIRECT("1:" &amp; LEN(G1140))), 1))&lt;=90), " " &amp; MID(G1140, ROW(INDIRECT("1:" &amp; LEN(G1140))), 1), MID(G1140, ROW(INDIRECT("1:" &amp; LEN(G1140))), 1)))</f>
        <v>Vacuum Sealers</v>
      </c>
      <c r="I1140">
        <v>199</v>
      </c>
      <c r="J1140">
        <v>499</v>
      </c>
      <c r="K1140" s="1">
        <v>0.6</v>
      </c>
      <c r="L1140">
        <v>3.3</v>
      </c>
      <c r="M1140" s="4">
        <v>12</v>
      </c>
      <c r="N1140" t="s">
        <v>9644</v>
      </c>
      <c r="O1140" t="str">
        <f t="shared" si="71"/>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v>
      </c>
      <c r="P1140" t="s">
        <v>9645</v>
      </c>
      <c r="Q1140" t="s">
        <v>9646</v>
      </c>
      <c r="R1140" t="s">
        <v>9647</v>
      </c>
      <c r="S1140" t="s">
        <v>9648</v>
      </c>
      <c r="T1140" t="s">
        <v>9649</v>
      </c>
      <c r="U1140" t="s">
        <v>9650</v>
      </c>
      <c r="V1140" t="s">
        <v>9651</v>
      </c>
    </row>
    <row r="1141" spans="1:22" x14ac:dyDescent="0.25">
      <c r="A1141" t="s">
        <v>9652</v>
      </c>
      <c r="B1141" t="s">
        <v>9653</v>
      </c>
      <c r="C1141" t="str">
        <f t="shared" si="68"/>
        <v>Crompton IHL 152 1500-Watt Immersion Water Heater with Copper Heating Element (Black)</v>
      </c>
      <c r="D1141" t="str" cm="1">
        <f t="array" ref="D1141">PROPER(_xlfn.TEXTJOIN(" ", TRUE, INDEX(_xlfn.FILTERXML("&lt;t&gt;&lt;s&gt;" &amp; SUBSTITUTE(C1141," ","&lt;/s&gt;&lt;s&gt;") &amp; "&lt;/s&gt;&lt;/t&gt;", "//s"), _xlfn.SEQUENCE(4))))</f>
        <v>Crompton Ihl 152 1500-Watt</v>
      </c>
      <c r="E1141" t="str">
        <f t="shared" si="69"/>
        <v>Heater with Copper Heating Element (Black)</v>
      </c>
      <c r="F1141" t="s">
        <v>8752</v>
      </c>
      <c r="G1141" t="str">
        <f t="shared" si="70"/>
        <v>ImmersionRods</v>
      </c>
      <c r="H1141" s="7" t="str">
        <f t="array" aca="1" ref="H1141" ca="1">_xlfn.TEXTJOIN("", TRUE, IF((ROW(INDIRECT("1:" &amp; LEN(G1141)))&gt;1) * (CODE(MID(G1141, ROW(INDIRECT("1:" &amp; LEN(G1141))), 1))&gt;=65) * (CODE(MID(G1141, ROW(INDIRECT("1:" &amp; LEN(G1141))), 1))&lt;=90), " " &amp; MID(G1141, ROW(INDIRECT("1:" &amp; LEN(G1141))), 1), MID(G1141, ROW(INDIRECT("1:" &amp; LEN(G1141))), 1)))</f>
        <v>Immersion Rods</v>
      </c>
      <c r="I1141">
        <v>610</v>
      </c>
      <c r="J1141">
        <v>825</v>
      </c>
      <c r="K1141" s="1">
        <v>0.26</v>
      </c>
      <c r="L1141">
        <v>4.0999999999999996</v>
      </c>
      <c r="M1141" s="4">
        <v>13165</v>
      </c>
      <c r="N1141" t="s">
        <v>9654</v>
      </c>
      <c r="O1141" t="str">
        <f t="shared" si="71"/>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v>
      </c>
      <c r="P1141" t="s">
        <v>9655</v>
      </c>
      <c r="Q1141" t="s">
        <v>9656</v>
      </c>
      <c r="R1141" t="s">
        <v>9657</v>
      </c>
      <c r="S1141" t="s">
        <v>9658</v>
      </c>
      <c r="T1141" t="s">
        <v>9659</v>
      </c>
      <c r="U1141" t="s">
        <v>9660</v>
      </c>
      <c r="V1141" t="s">
        <v>9661</v>
      </c>
    </row>
    <row r="1142" spans="1:22" x14ac:dyDescent="0.25">
      <c r="A1142" t="s">
        <v>9662</v>
      </c>
      <c r="B1142" t="s">
        <v>9663</v>
      </c>
      <c r="C1142" t="str">
        <f t="shared" si="68"/>
        <v>InstaCuppa Rechargeable Mini Electric Chopper - Stainless Steel Blades, One Touch Operation, for Mincing Garlic, Ginger, Onion, Vegetable, Meat, Nuts, (White, 250 ML, Pack of 1, 45 Watts)</v>
      </c>
      <c r="D1142" t="str" cm="1">
        <f t="array" ref="D1142">PROPER(_xlfn.TEXTJOIN(" ", TRUE, INDEX(_xlfn.FILTERXML("&lt;t&gt;&lt;s&gt;" &amp; SUBSTITUTE(C1142," ","&lt;/s&gt;&lt;s&gt;") &amp; "&lt;/s&gt;&lt;/t&gt;", "//s"), _xlfn.SEQUENCE(4))))</f>
        <v>Instacuppa Rechargeable Mini Electric</v>
      </c>
      <c r="E1142" t="str">
        <f t="shared" si="69"/>
        <v>Stainless Steel Blades, One Touch Operation, for Mincing Garlic, Ginger, Onion, Vegetable, Meat, Nuts, (White, 250 ML, Pack of 1, 45 Watts)</v>
      </c>
      <c r="F1142" t="s">
        <v>9100</v>
      </c>
      <c r="G1142" t="str">
        <f t="shared" si="70"/>
        <v>MiniFoodProcessors&amp;Choppers</v>
      </c>
      <c r="H1142" s="7" t="str">
        <f t="array" aca="1" ref="H1142" ca="1">_xlfn.TEXTJOIN("", TRUE, IF((ROW(INDIRECT("1:" &amp; LEN(G1142)))&gt;1) * (CODE(MID(G1142, ROW(INDIRECT("1:" &amp; LEN(G1142))), 1))&gt;=65) * (CODE(MID(G1142, ROW(INDIRECT("1:" &amp; LEN(G1142))), 1))&lt;=90), " " &amp; MID(G1142, ROW(INDIRECT("1:" &amp; LEN(G1142))), 1), MID(G1142, ROW(INDIRECT("1:" &amp; LEN(G1142))), 1)))</f>
        <v>Mini Food Processors&amp; Choppers</v>
      </c>
      <c r="I1142">
        <v>999</v>
      </c>
      <c r="J1142" s="2">
        <v>1499</v>
      </c>
      <c r="K1142" s="1">
        <v>0.33</v>
      </c>
      <c r="L1142">
        <v>4.0999999999999996</v>
      </c>
      <c r="M1142" s="4">
        <v>1646</v>
      </c>
      <c r="N1142" t="s">
        <v>9664</v>
      </c>
      <c r="O1142" t="str">
        <f t="shared" si="71"/>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v>
      </c>
      <c r="P1142" t="s">
        <v>9665</v>
      </c>
      <c r="Q1142" t="s">
        <v>9666</v>
      </c>
      <c r="R1142" t="s">
        <v>9667</v>
      </c>
      <c r="S1142" t="s">
        <v>9668</v>
      </c>
      <c r="T1142" t="s">
        <v>9669</v>
      </c>
      <c r="U1142" t="s">
        <v>9670</v>
      </c>
      <c r="V1142" t="s">
        <v>9671</v>
      </c>
    </row>
    <row r="1143" spans="1:22" x14ac:dyDescent="0.25">
      <c r="A1143" t="s">
        <v>9672</v>
      </c>
      <c r="B1143" t="s">
        <v>9673</v>
      </c>
      <c r="C1143" t="str">
        <f t="shared" si="68"/>
        <v>Philips PowerPro FC9352 01 Compact Bagless Vacuum Cleaner (Blue)</v>
      </c>
      <c r="D1143" t="str" cm="1">
        <f t="array" ref="D1143">PROPER(_xlfn.TEXTJOIN(" ", TRUE, INDEX(_xlfn.FILTERXML("&lt;t&gt;&lt;s&gt;" &amp; SUBSTITUTE(C1143," ","&lt;/s&gt;&lt;s&gt;") &amp; "&lt;/s&gt;&lt;/t&gt;", "//s"), _xlfn.SEQUENCE(4))))</f>
        <v>Philips Powerpro Fc9352 1</v>
      </c>
      <c r="E1143" t="str">
        <f t="shared" si="69"/>
        <v>Vacuum Cleaner (Blue)</v>
      </c>
      <c r="F1143" t="s">
        <v>9234</v>
      </c>
      <c r="G1143" t="str">
        <f t="shared" si="70"/>
        <v>CanisterVacuums</v>
      </c>
      <c r="H1143" s="7" t="str">
        <f t="array" aca="1" ref="H1143" ca="1">_xlfn.TEXTJOIN("", TRUE, IF((ROW(INDIRECT("1:" &amp; LEN(G1143)))&gt;1) * (CODE(MID(G1143, ROW(INDIRECT("1:" &amp; LEN(G1143))), 1))&gt;=65) * (CODE(MID(G1143, ROW(INDIRECT("1:" &amp; LEN(G1143))), 1))&lt;=90), " " &amp; MID(G1143, ROW(INDIRECT("1:" &amp; LEN(G1143))), 1), MID(G1143, ROW(INDIRECT("1:" &amp; LEN(G1143))), 1)))</f>
        <v>Canister Vacuums</v>
      </c>
      <c r="I1143" s="2">
        <v>8999</v>
      </c>
      <c r="J1143" s="2">
        <v>9995</v>
      </c>
      <c r="K1143" s="1">
        <v>0.1</v>
      </c>
      <c r="L1143">
        <v>4.4000000000000004</v>
      </c>
      <c r="M1143" s="4">
        <v>17994</v>
      </c>
      <c r="N1143" t="s">
        <v>9674</v>
      </c>
      <c r="O1143" t="str">
        <f t="shared" si="71"/>
        <v>Powercyclone 5 Technology Separates Dust From Air, Action Radius: 9 M, Cord Length: 6M|1900W Motor For Strong Suction Power, Sound Power Level: 82 Db, Airflow (Max): 37 L/S, Dimensions Of Product (Lxwxh): 410 X 281 X 247Mm|Suction Power (Max):370W,Input Power (Iec): 1900W, Vacuum (Max) :33Kpa. Weight Of Product: 4.5 Kg|Turbo Brush Removes 25 Percent More Hairs And Dust, Multiclean Nozzle For Thorough Floor Cleaning|Advanced Dust Container Design For Hygienic Emptying|Activelock Couplings Easily Adjust To Every Task|Soft Brush Integrated Into Handle, Always Ready To Use</v>
      </c>
      <c r="P1143" t="s">
        <v>9675</v>
      </c>
      <c r="Q1143" t="s">
        <v>9676</v>
      </c>
      <c r="R1143" t="s">
        <v>9677</v>
      </c>
      <c r="S1143" t="s">
        <v>9678</v>
      </c>
      <c r="T1143" t="s">
        <v>9679</v>
      </c>
      <c r="U1143" t="s">
        <v>9680</v>
      </c>
      <c r="V1143" t="s">
        <v>9681</v>
      </c>
    </row>
    <row r="1144" spans="1:22" x14ac:dyDescent="0.25">
      <c r="A1144" t="s">
        <v>9682</v>
      </c>
      <c r="B1144" t="s">
        <v>9683</v>
      </c>
      <c r="C1144" t="str">
        <f t="shared" si="68"/>
        <v>SAIELLIN Electric Lint Remover for Clothes Fabric Shaver Lint Shaver for Woolen Clothes Blanket Jackets Stainless Steel Blades, Clothes and Furniture Lint Roller for Fabrics Portable Lint Shavers (White Orange)</v>
      </c>
      <c r="D1144" t="str" cm="1">
        <f t="array" ref="D1144">PROPER(_xlfn.TEXTJOIN(" ", TRUE, INDEX(_xlfn.FILTERXML("&lt;t&gt;&lt;s&gt;" &amp; SUBSTITUTE(C1144," ","&lt;/s&gt;&lt;s&gt;") &amp; "&lt;/s&gt;&lt;/t&gt;", "//s"), _xlfn.SEQUENCE(4))))</f>
        <v>Saiellin Electric Lint Remover</v>
      </c>
      <c r="E1144" t="str">
        <f t="shared" si="69"/>
        <v>Fabric Shaver Lint Shaver for Woolen Clothes Blanket Jackets Stainless Steel Blades, Clothes and Furniture Lint Roller for Fabrics Portable Lint Shavers (White Orange)</v>
      </c>
      <c r="F1144" t="s">
        <v>8483</v>
      </c>
      <c r="G1144" t="str">
        <f t="shared" si="70"/>
        <v>LintShavers</v>
      </c>
      <c r="H1144" s="7" t="str">
        <f t="array" aca="1" ref="H1144" ca="1">_xlfn.TEXTJOIN("", TRUE, IF((ROW(INDIRECT("1:" &amp; LEN(G1144)))&gt;1) * (CODE(MID(G1144, ROW(INDIRECT("1:" &amp; LEN(G1144))), 1))&gt;=65) * (CODE(MID(G1144, ROW(INDIRECT("1:" &amp; LEN(G1144))), 1))&lt;=90), " " &amp; MID(G1144, ROW(INDIRECT("1:" &amp; LEN(G1144))), 1), MID(G1144, ROW(INDIRECT("1:" &amp; LEN(G1144))), 1)))</f>
        <v>Lint Shavers</v>
      </c>
      <c r="I1144">
        <v>453</v>
      </c>
      <c r="J1144">
        <v>999</v>
      </c>
      <c r="K1144" s="1">
        <v>0.55000000000000004</v>
      </c>
      <c r="L1144">
        <v>4.3</v>
      </c>
      <c r="M1144" s="4">
        <v>610</v>
      </c>
      <c r="N1144" t="s">
        <v>13072</v>
      </c>
      <c r="O1144" t="str">
        <f t="shared" si="71"/>
        <v>Lint Remover For Clothes And Bubble Remover For Clothes With A Powerful Motor (5W Rated Power) To Work At High Speed.|Elegant &amp; Ergonomic Design„Äëergonomic Design, The Pilling Remover For Clothes Has An Easy-Grip Handle Which Offers Users A Comfortable Experience.|Easy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v>
      </c>
      <c r="P1144" t="s">
        <v>9684</v>
      </c>
      <c r="Q1144" t="s">
        <v>9685</v>
      </c>
      <c r="R1144" t="s">
        <v>9686</v>
      </c>
      <c r="S1144" t="s">
        <v>9687</v>
      </c>
      <c r="T1144" t="s">
        <v>9688</v>
      </c>
      <c r="U1144" t="s">
        <v>9689</v>
      </c>
      <c r="V1144" t="s">
        <v>9690</v>
      </c>
    </row>
    <row r="1145" spans="1:22" x14ac:dyDescent="0.25">
      <c r="A1145" t="s">
        <v>9691</v>
      </c>
      <c r="B1145" t="s">
        <v>9692</v>
      </c>
      <c r="C1145" t="str">
        <f t="shared" si="68"/>
        <v>Cookwell Bullet Mixer Grinder (5 Jars, 3 Blades, Silver)</v>
      </c>
      <c r="D1145" t="str" cm="1">
        <f t="array" ref="D1145">PROPER(_xlfn.TEXTJOIN(" ", TRUE, INDEX(_xlfn.FILTERXML("&lt;t&gt;&lt;s&gt;" &amp; SUBSTITUTE(C1145," ","&lt;/s&gt;&lt;s&gt;") &amp; "&lt;/s&gt;&lt;/t&gt;", "//s"), _xlfn.SEQUENCE(4))))</f>
        <v>Cookwell Bullet Mixer Grinder</v>
      </c>
      <c r="E1145" t="str">
        <f t="shared" si="69"/>
        <v>3 Blades, Silver)</v>
      </c>
      <c r="F1145" t="s">
        <v>8618</v>
      </c>
      <c r="G1145" t="str">
        <f t="shared" si="70"/>
        <v>MixerGrinders</v>
      </c>
      <c r="H1145" s="7" t="str">
        <f t="array" aca="1" ref="H1145" ca="1">_xlfn.TEXTJOIN("", TRUE, IF((ROW(INDIRECT("1:" &amp; LEN(G1145)))&gt;1) * (CODE(MID(G1145, ROW(INDIRECT("1:" &amp; LEN(G1145))), 1))&gt;=65) * (CODE(MID(G1145, ROW(INDIRECT("1:" &amp; LEN(G1145))), 1))&lt;=90), " " &amp; MID(G1145, ROW(INDIRECT("1:" &amp; LEN(G1145))), 1), MID(G1145, ROW(INDIRECT("1:" &amp; LEN(G1145))), 1)))</f>
        <v>Mixer Grinders</v>
      </c>
      <c r="I1145" s="2">
        <v>2464</v>
      </c>
      <c r="J1145" s="2">
        <v>6000</v>
      </c>
      <c r="K1145" s="1">
        <v>0.59</v>
      </c>
      <c r="L1145">
        <v>4.0999999999999996</v>
      </c>
      <c r="M1145" s="4">
        <v>8866</v>
      </c>
      <c r="N1145" t="s">
        <v>9693</v>
      </c>
      <c r="O1145" t="str">
        <f t="shared" si="71"/>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v>
      </c>
      <c r="P1145" t="s">
        <v>9694</v>
      </c>
      <c r="Q1145" t="s">
        <v>9695</v>
      </c>
      <c r="R1145" t="s">
        <v>9696</v>
      </c>
      <c r="S1145" t="s">
        <v>9697</v>
      </c>
      <c r="T1145" t="s">
        <v>9698</v>
      </c>
      <c r="U1145" t="s">
        <v>9699</v>
      </c>
      <c r="V1145" t="s">
        <v>9700</v>
      </c>
    </row>
    <row r="1146" spans="1:22" x14ac:dyDescent="0.25">
      <c r="A1146" t="s">
        <v>9701</v>
      </c>
      <c r="B1146" t="s">
        <v>9702</v>
      </c>
      <c r="C1146" t="str">
        <f t="shared" si="68"/>
        <v>Prestige PRWO 1.8-2 700-Watts Delight Electric Rice Cooker with 2 Aluminium Cooking Pans - 1.8 Liters, White</v>
      </c>
      <c r="D1146" t="str" cm="1">
        <f t="array" ref="D1146">PROPER(_xlfn.TEXTJOIN(" ", TRUE, INDEX(_xlfn.FILTERXML("&lt;t&gt;&lt;s&gt;" &amp; SUBSTITUTE(C1146," ","&lt;/s&gt;&lt;s&gt;") &amp; "&lt;/s&gt;&lt;/t&gt;", "//s"), _xlfn.SEQUENCE(4))))</f>
        <v>Prestige Prwo 1.8-2 700-Watts</v>
      </c>
      <c r="E1146" t="str">
        <f t="shared" si="69"/>
        <v>Rice Cooker with 2 Aluminium Cooking Pans - 1.8 Liters, White</v>
      </c>
      <c r="F1146" t="s">
        <v>9603</v>
      </c>
      <c r="G1146" t="str">
        <f t="shared" si="70"/>
        <v>Rice&amp;PastaCookers</v>
      </c>
      <c r="H1146" s="7" t="str">
        <f t="array" aca="1" ref="H1146" ca="1">_xlfn.TEXTJOIN("", TRUE, IF((ROW(INDIRECT("1:" &amp; LEN(G1146)))&gt;1) * (CODE(MID(G1146, ROW(INDIRECT("1:" &amp; LEN(G1146))), 1))&gt;=65) * (CODE(MID(G1146, ROW(INDIRECT("1:" &amp; LEN(G1146))), 1))&lt;=90), " " &amp; MID(G1146, ROW(INDIRECT("1:" &amp; LEN(G1146))), 1), MID(G1146, ROW(INDIRECT("1:" &amp; LEN(G1146))), 1)))</f>
        <v>Rice&amp; Pasta Cookers</v>
      </c>
      <c r="I1146" s="2">
        <v>2719</v>
      </c>
      <c r="J1146" s="2">
        <v>3945</v>
      </c>
      <c r="K1146" s="1">
        <v>0.31</v>
      </c>
      <c r="L1146">
        <v>3.7</v>
      </c>
      <c r="M1146" s="4">
        <v>13406</v>
      </c>
      <c r="N1146" t="s">
        <v>9703</v>
      </c>
      <c r="O1146" t="str">
        <f t="shared" si="71"/>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v>
      </c>
      <c r="P1146" t="s">
        <v>9704</v>
      </c>
      <c r="Q1146" t="s">
        <v>9705</v>
      </c>
      <c r="R1146" t="s">
        <v>9706</v>
      </c>
      <c r="S1146" t="s">
        <v>9707</v>
      </c>
      <c r="T1146" t="s">
        <v>9708</v>
      </c>
      <c r="U1146" t="s">
        <v>9709</v>
      </c>
      <c r="V1146" t="s">
        <v>9710</v>
      </c>
    </row>
    <row r="1147" spans="1:22" x14ac:dyDescent="0.25">
      <c r="A1147" t="s">
        <v>9711</v>
      </c>
      <c r="B1147" t="s">
        <v>9712</v>
      </c>
      <c r="C1147" t="str">
        <f t="shared" si="68"/>
        <v>Swiffer Instant Electric Water Heater Faucet Tap Home-Kitchen Instantaneous Water Heater Tank less for Tap, LED Electric Head Water Heaters Tail Gallon Comfort(3000W) ((Pack of 1))</v>
      </c>
      <c r="D1147" t="str" cm="1">
        <f t="array" ref="D1147">PROPER(_xlfn.TEXTJOIN(" ", TRUE, INDEX(_xlfn.FILTERXML("&lt;t&gt;&lt;s&gt;" &amp; SUBSTITUTE(C1147," ","&lt;/s&gt;&lt;s&gt;") &amp; "&lt;/s&gt;&lt;/t&gt;", "//s"), _xlfn.SEQUENCE(4))))</f>
        <v>Swiffer Instant Electric Water</v>
      </c>
      <c r="E1147" t="str">
        <f t="shared" si="69"/>
        <v>Tap Home-Kitchen Instantaneous Water Heater Tank less for Tap, LED Electric Head Water Heaters Tail Gallon Comfort(3000W) ((Pack of 1))</v>
      </c>
      <c r="F1147" t="s">
        <v>8629</v>
      </c>
      <c r="G1147" t="str">
        <f t="shared" si="70"/>
        <v>InstantWaterHeaters</v>
      </c>
      <c r="H1147" s="7" t="str">
        <f t="array" aca="1" ref="H1147" ca="1">_xlfn.TEXTJOIN("", TRUE, IF((ROW(INDIRECT("1:" &amp; LEN(G1147)))&gt;1) * (CODE(MID(G1147, ROW(INDIRECT("1:" &amp; LEN(G1147))), 1))&gt;=65) * (CODE(MID(G1147, ROW(INDIRECT("1:" &amp; LEN(G1147))), 1))&lt;=90), " " &amp; MID(G1147, ROW(INDIRECT("1:" &amp; LEN(G1147))), 1), MID(G1147, ROW(INDIRECT("1:" &amp; LEN(G1147))), 1)))</f>
        <v>Instant Water Heaters</v>
      </c>
      <c r="I1147" s="2">
        <v>1439</v>
      </c>
      <c r="J1147" s="2">
        <v>1999</v>
      </c>
      <c r="K1147" s="1">
        <v>0.28000000000000003</v>
      </c>
      <c r="L1147">
        <v>4.8</v>
      </c>
      <c r="M1147" s="4">
        <v>53803</v>
      </c>
      <c r="N1147" t="s">
        <v>9713</v>
      </c>
      <c r="O1147" t="str">
        <f t="shared" si="71"/>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v>
      </c>
      <c r="P1147" t="s">
        <v>9714</v>
      </c>
      <c r="Q1147" t="s">
        <v>9715</v>
      </c>
      <c r="R1147" t="s">
        <v>9716</v>
      </c>
      <c r="S1147" t="s">
        <v>9717</v>
      </c>
      <c r="T1147" t="s">
        <v>9718</v>
      </c>
      <c r="U1147" t="s">
        <v>9719</v>
      </c>
      <c r="V1147" t="s">
        <v>9720</v>
      </c>
    </row>
    <row r="1148" spans="1:22" x14ac:dyDescent="0.25">
      <c r="A1148" t="s">
        <v>9721</v>
      </c>
      <c r="B1148" t="s">
        <v>9722</v>
      </c>
      <c r="C1148" t="str">
        <f t="shared" si="68"/>
        <v>InstaCuppa Portable Blender for Smoothie, Milk Shakes, Crushing Ice and Juices, USB Rechargeable Personal Blender Machine for Kitchen with 4000 mAh Rechargeable Battery, 230 Watt Motor, 500 ML</v>
      </c>
      <c r="D1148" t="str" cm="1">
        <f t="array" ref="D1148">PROPER(_xlfn.TEXTJOIN(" ", TRUE, INDEX(_xlfn.FILTERXML("&lt;t&gt;&lt;s&gt;" &amp; SUBSTITUTE(C1148," ","&lt;/s&gt;&lt;s&gt;") &amp; "&lt;/s&gt;&lt;/t&gt;", "//s"), _xlfn.SEQUENCE(4))))</f>
        <v>Instacuppa Portable Blender For</v>
      </c>
      <c r="E1148" t="str">
        <f t="shared" si="69"/>
        <v>Shakes, Crushing Ice and Juices, USB Rechargeable Personal Blender Machine for Kitchen with 4000 mAh Rechargeable Battery, 230 Watt Motor, 500 ML</v>
      </c>
      <c r="F1148" t="s">
        <v>8597</v>
      </c>
      <c r="G1148" t="str">
        <f t="shared" si="70"/>
        <v>HandBlenders</v>
      </c>
      <c r="H1148" s="7" t="str">
        <f t="array" aca="1" ref="H1148" ca="1">_xlfn.TEXTJOIN("", TRUE, IF((ROW(INDIRECT("1:" &amp; LEN(G1148)))&gt;1) * (CODE(MID(G1148, ROW(INDIRECT("1:" &amp; LEN(G1148))), 1))&gt;=65) * (CODE(MID(G1148, ROW(INDIRECT("1:" &amp; LEN(G1148))), 1))&lt;=90), " " &amp; MID(G1148, ROW(INDIRECT("1:" &amp; LEN(G1148))), 1), MID(G1148, ROW(INDIRECT("1:" &amp; LEN(G1148))), 1)))</f>
        <v>Hand Blenders</v>
      </c>
      <c r="I1148" s="2">
        <v>2799</v>
      </c>
      <c r="J1148" s="2">
        <v>3499</v>
      </c>
      <c r="K1148" s="1">
        <v>0.2</v>
      </c>
      <c r="L1148">
        <v>4.5</v>
      </c>
      <c r="M1148" s="4">
        <v>546</v>
      </c>
      <c r="N1148" t="s">
        <v>9723</v>
      </c>
      <c r="O1148" t="str">
        <f t="shared" si="71"/>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v>
      </c>
      <c r="P1148" t="s">
        <v>9724</v>
      </c>
      <c r="Q1148" t="s">
        <v>9725</v>
      </c>
      <c r="R1148" t="s">
        <v>9726</v>
      </c>
      <c r="S1148" t="s">
        <v>9727</v>
      </c>
      <c r="T1148" t="s">
        <v>9728</v>
      </c>
      <c r="U1148" t="s">
        <v>9729</v>
      </c>
      <c r="V1148" t="s">
        <v>9730</v>
      </c>
    </row>
    <row r="1149" spans="1:22" x14ac:dyDescent="0.25">
      <c r="A1149" t="s">
        <v>9731</v>
      </c>
      <c r="B1149" t="s">
        <v>9732</v>
      </c>
      <c r="C1149" t="str">
        <f t="shared" si="68"/>
        <v>Lifelong LLWH106 Flash 3 Litres Instant Water Heater for Home Use, 8 Bar Pressure,Power On Off Indicator and Advanced Safety, (3000W, ISI Certified, 2 Years Warranty)</v>
      </c>
      <c r="D1149" t="str" cm="1">
        <f t="array" ref="D1149">PROPER(_xlfn.TEXTJOIN(" ", TRUE, INDEX(_xlfn.FILTERXML("&lt;t&gt;&lt;s&gt;" &amp; SUBSTITUTE(C1149," ","&lt;/s&gt;&lt;s&gt;") &amp; "&lt;/s&gt;&lt;/t&gt;", "//s"), _xlfn.SEQUENCE(4))))</f>
        <v>Lifelong Llwh106 Flash 3</v>
      </c>
      <c r="E1149" t="str">
        <f t="shared" si="69"/>
        <v>Water Heater for Home Use, 8 Bar Pressure,Power On Off Indicator and Advanced Safety, (3000W, ISI Certified, 2 Years Warranty)</v>
      </c>
      <c r="F1149" t="s">
        <v>8629</v>
      </c>
      <c r="G1149" t="str">
        <f t="shared" si="70"/>
        <v>InstantWaterHeaters</v>
      </c>
      <c r="H1149" s="7" t="str">
        <f t="array" aca="1" ref="H1149" ca="1">_xlfn.TEXTJOIN("", TRUE, IF((ROW(INDIRECT("1:" &amp; LEN(G1149)))&gt;1) * (CODE(MID(G1149, ROW(INDIRECT("1:" &amp; LEN(G1149))), 1))&gt;=65) * (CODE(MID(G1149, ROW(INDIRECT("1:" &amp; LEN(G1149))), 1))&lt;=90), " " &amp; MID(G1149, ROW(INDIRECT("1:" &amp; LEN(G1149))), 1), MID(G1149, ROW(INDIRECT("1:" &amp; LEN(G1149))), 1)))</f>
        <v>Instant Water Heaters</v>
      </c>
      <c r="I1149" s="2">
        <v>2088</v>
      </c>
      <c r="J1149" s="2">
        <v>5550</v>
      </c>
      <c r="K1149" s="1">
        <v>0.62</v>
      </c>
      <c r="L1149">
        <v>4</v>
      </c>
      <c r="M1149" s="4">
        <v>5292</v>
      </c>
      <c r="N1149" t="s">
        <v>9733</v>
      </c>
      <c r="O1149" t="str">
        <f t="shared" si="71"/>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v>
      </c>
      <c r="P1149" t="s">
        <v>9734</v>
      </c>
      <c r="Q1149" t="s">
        <v>9735</v>
      </c>
      <c r="R1149" t="s">
        <v>9736</v>
      </c>
      <c r="S1149" t="s">
        <v>9737</v>
      </c>
      <c r="T1149" t="s">
        <v>12957</v>
      </c>
      <c r="U1149" t="s">
        <v>9738</v>
      </c>
      <c r="V1149" t="s">
        <v>9739</v>
      </c>
    </row>
    <row r="1150" spans="1:22" x14ac:dyDescent="0.25">
      <c r="A1150" t="s">
        <v>9740</v>
      </c>
      <c r="B1150" t="s">
        <v>9741</v>
      </c>
      <c r="C1150" t="str">
        <f t="shared" si="68"/>
        <v>Hindware Atlantic Compacto 3 Litre Instant water heater with Stainless Steel Tank, Robust Construction, Pressure Relief Valve And I-thermostat Feature (White And Grey)</v>
      </c>
      <c r="D1150" t="str" cm="1">
        <f t="array" ref="D1150">PROPER(_xlfn.TEXTJOIN(" ", TRUE, INDEX(_xlfn.FILTERXML("&lt;t&gt;&lt;s&gt;" &amp; SUBSTITUTE(C1150," ","&lt;/s&gt;&lt;s&gt;") &amp; "&lt;/s&gt;&lt;/t&gt;", "//s"), _xlfn.SEQUENCE(4))))</f>
        <v>Hindware Atlantic Compacto 3</v>
      </c>
      <c r="E1150" t="str">
        <f t="shared" si="69"/>
        <v>water heater with Stainless Steel Tank, Robust Construction, Pressure Relief Valve And I-thermostat Feature (White And Grey)</v>
      </c>
      <c r="F1150" t="s">
        <v>8629</v>
      </c>
      <c r="G1150" t="str">
        <f t="shared" si="70"/>
        <v>InstantWaterHeaters</v>
      </c>
      <c r="H1150" s="7" t="str">
        <f t="array" aca="1" ref="H1150" ca="1">_xlfn.TEXTJOIN("", TRUE, IF((ROW(INDIRECT("1:" &amp; LEN(G1150)))&gt;1) * (CODE(MID(G1150, ROW(INDIRECT("1:" &amp; LEN(G1150))), 1))&gt;=65) * (CODE(MID(G1150, ROW(INDIRECT("1:" &amp; LEN(G1150))), 1))&lt;=90), " " &amp; MID(G1150, ROW(INDIRECT("1:" &amp; LEN(G1150))), 1), MID(G1150, ROW(INDIRECT("1:" &amp; LEN(G1150))), 1)))</f>
        <v>Instant Water Heaters</v>
      </c>
      <c r="I1150" s="2">
        <v>2399</v>
      </c>
      <c r="J1150" s="2">
        <v>4590</v>
      </c>
      <c r="K1150" s="1">
        <v>0.48</v>
      </c>
      <c r="L1150">
        <v>4.0999999999999996</v>
      </c>
      <c r="M1150" s="4">
        <v>444</v>
      </c>
      <c r="N1150" t="s">
        <v>9742</v>
      </c>
      <c r="O1150" t="str">
        <f t="shared" si="71"/>
        <v>Stainless Steel Tank|Copper Heating Element|Isi Certified|Class 1 Working Pressure|Superior Safety</v>
      </c>
      <c r="P1150" t="s">
        <v>9743</v>
      </c>
      <c r="Q1150" t="s">
        <v>9744</v>
      </c>
      <c r="R1150" t="s">
        <v>9745</v>
      </c>
      <c r="S1150" t="s">
        <v>9746</v>
      </c>
      <c r="T1150" t="s">
        <v>9747</v>
      </c>
      <c r="U1150" t="s">
        <v>9748</v>
      </c>
      <c r="V1150" t="s">
        <v>9749</v>
      </c>
    </row>
    <row r="1151" spans="1:22" x14ac:dyDescent="0.25">
      <c r="A1151" t="s">
        <v>9750</v>
      </c>
      <c r="B1151" t="s">
        <v>9751</v>
      </c>
      <c r="C1151" t="str">
        <f t="shared" si="68"/>
        <v>ATOM Selves-MH 200 GM Digital Pocket Scale</v>
      </c>
      <c r="D1151" t="str" cm="1">
        <f t="array" ref="D1151">PROPER(_xlfn.TEXTJOIN(" ", TRUE, INDEX(_xlfn.FILTERXML("&lt;t&gt;&lt;s&gt;" &amp; SUBSTITUTE(C1151," ","&lt;/s&gt;&lt;s&gt;") &amp; "&lt;/s&gt;&lt;/t&gt;", "//s"), _xlfn.SEQUENCE(4))))</f>
        <v>Atom Selves-Mh 200 Gm</v>
      </c>
      <c r="E1151" t="str">
        <f t="shared" si="69"/>
        <v>Scale</v>
      </c>
      <c r="F1151" t="s">
        <v>8494</v>
      </c>
      <c r="G1151" t="str">
        <f t="shared" si="70"/>
        <v>DigitalKitchenScales</v>
      </c>
      <c r="H1151" s="7" t="str">
        <f t="array" aca="1" ref="H1151" ca="1">_xlfn.TEXTJOIN("", TRUE, IF((ROW(INDIRECT("1:" &amp; LEN(G1151)))&gt;1) * (CODE(MID(G1151, ROW(INDIRECT("1:" &amp; LEN(G1151))), 1))&gt;=65) * (CODE(MID(G1151, ROW(INDIRECT("1:" &amp; LEN(G1151))), 1))&lt;=90), " " &amp; MID(G1151, ROW(INDIRECT("1:" &amp; LEN(G1151))), 1), MID(G1151, ROW(INDIRECT("1:" &amp; LEN(G1151))), 1)))</f>
        <v>Digital Kitchen Scales</v>
      </c>
      <c r="I1151">
        <v>308</v>
      </c>
      <c r="J1151">
        <v>499</v>
      </c>
      <c r="K1151" s="1">
        <v>0.38</v>
      </c>
      <c r="L1151">
        <v>3.9</v>
      </c>
      <c r="M1151" s="4">
        <v>4584</v>
      </c>
      <c r="N1151" t="s">
        <v>9752</v>
      </c>
      <c r="O1151" t="str">
        <f t="shared" si="71"/>
        <v>Auto Calibration|Tare Full Capacity|Auto Off: 30 Seconds Off|2Aaa Battery Included</v>
      </c>
      <c r="P1151" t="s">
        <v>9753</v>
      </c>
      <c r="Q1151" t="s">
        <v>9754</v>
      </c>
      <c r="R1151" t="s">
        <v>9755</v>
      </c>
      <c r="S1151" t="s">
        <v>9756</v>
      </c>
      <c r="T1151" t="s">
        <v>9757</v>
      </c>
      <c r="U1151" t="s">
        <v>9758</v>
      </c>
      <c r="V1151" t="s">
        <v>9759</v>
      </c>
    </row>
    <row r="1152" spans="1:22" x14ac:dyDescent="0.25">
      <c r="A1152" t="s">
        <v>9760</v>
      </c>
      <c r="B1152" t="s">
        <v>9761</v>
      </c>
      <c r="C1152" t="str">
        <f t="shared" si="68"/>
        <v>Crompton InstaBliss 3-L Instant Water Heater (Geyser) with Advanced 4 Level Safety</v>
      </c>
      <c r="D1152" t="str" cm="1">
        <f t="array" ref="D1152">PROPER(_xlfn.TEXTJOIN(" ", TRUE, INDEX(_xlfn.FILTERXML("&lt;t&gt;&lt;s&gt;" &amp; SUBSTITUTE(C1152," ","&lt;/s&gt;&lt;s&gt;") &amp; "&lt;/s&gt;&lt;/t&gt;", "//s"), _xlfn.SEQUENCE(4))))</f>
        <v>Crompton Instabliss 3-L Instant</v>
      </c>
      <c r="E1152" t="str">
        <f t="shared" si="69"/>
        <v>(Geyser) with Advanced 4 Level Safety</v>
      </c>
      <c r="F1152" t="s">
        <v>8629</v>
      </c>
      <c r="G1152" t="str">
        <f t="shared" si="70"/>
        <v>InstantWaterHeaters</v>
      </c>
      <c r="H1152" s="7" t="str">
        <f t="array" aca="1" ref="H1152" ca="1">_xlfn.TEXTJOIN("", TRUE, IF((ROW(INDIRECT("1:" &amp; LEN(G1152)))&gt;1) * (CODE(MID(G1152, ROW(INDIRECT("1:" &amp; LEN(G1152))), 1))&gt;=65) * (CODE(MID(G1152, ROW(INDIRECT("1:" &amp; LEN(G1152))), 1))&lt;=90), " " &amp; MID(G1152, ROW(INDIRECT("1:" &amp; LEN(G1152))), 1), MID(G1152, ROW(INDIRECT("1:" &amp; LEN(G1152))), 1)))</f>
        <v>Instant Water Heaters</v>
      </c>
      <c r="I1152" s="2">
        <v>2599</v>
      </c>
      <c r="J1152" s="2">
        <v>4400</v>
      </c>
      <c r="K1152" s="1">
        <v>0.41</v>
      </c>
      <c r="L1152">
        <v>4.0999999999999996</v>
      </c>
      <c r="M1152" s="4">
        <v>14947</v>
      </c>
      <c r="N1152" t="s">
        <v>9762</v>
      </c>
      <c r="O1152" t="str">
        <f t="shared" si="71"/>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v>
      </c>
      <c r="P1152" t="s">
        <v>9763</v>
      </c>
      <c r="Q1152" t="s">
        <v>9764</v>
      </c>
      <c r="R1152" t="s">
        <v>9765</v>
      </c>
      <c r="S1152" t="s">
        <v>9766</v>
      </c>
      <c r="T1152" t="s">
        <v>9767</v>
      </c>
      <c r="U1152" t="s">
        <v>9768</v>
      </c>
      <c r="V1152" t="s">
        <v>9769</v>
      </c>
    </row>
    <row r="1153" spans="1:22" x14ac:dyDescent="0.25">
      <c r="A1153" t="s">
        <v>9770</v>
      </c>
      <c r="B1153" t="s">
        <v>9771</v>
      </c>
      <c r="C1153" t="str">
        <f t="shared" si="68"/>
        <v>Croma 1100 W Dry Iron with Weilburger Dual Soleplate Coating (CRSHAH702SIR11, White)</v>
      </c>
      <c r="D1153" t="str" cm="1">
        <f t="array" ref="D1153">PROPER(_xlfn.TEXTJOIN(" ", TRUE, INDEX(_xlfn.FILTERXML("&lt;t&gt;&lt;s&gt;" &amp; SUBSTITUTE(C1153," ","&lt;/s&gt;&lt;s&gt;") &amp; "&lt;/s&gt;&lt;/t&gt;", "//s"), _xlfn.SEQUENCE(4))))</f>
        <v>Croma 1100 W Dry</v>
      </c>
      <c r="E1153" t="str">
        <f t="shared" si="69"/>
        <v>Weilburger Dual Soleplate Coating (CRSHAH702SIR11, White)</v>
      </c>
      <c r="F1153" t="s">
        <v>8607</v>
      </c>
      <c r="G1153" t="str">
        <f t="shared" si="70"/>
        <v>DryIrons</v>
      </c>
      <c r="H1153" s="7" t="str">
        <f t="array" aca="1" ref="H1153" ca="1">_xlfn.TEXTJOIN("", TRUE, IF((ROW(INDIRECT("1:" &amp; LEN(G1153)))&gt;1) * (CODE(MID(G1153, ROW(INDIRECT("1:" &amp; LEN(G1153))), 1))&gt;=65) * (CODE(MID(G1153, ROW(INDIRECT("1:" &amp; LEN(G1153))), 1))&lt;=90), " " &amp; MID(G1153, ROW(INDIRECT("1:" &amp; LEN(G1153))), 1), MID(G1153, ROW(INDIRECT("1:" &amp; LEN(G1153))), 1)))</f>
        <v>Dry Irons</v>
      </c>
      <c r="I1153">
        <v>479</v>
      </c>
      <c r="J1153" s="2">
        <v>1000</v>
      </c>
      <c r="K1153" s="1">
        <v>0.52</v>
      </c>
      <c r="L1153">
        <v>4.2</v>
      </c>
      <c r="M1153" s="4">
        <v>1559</v>
      </c>
      <c r="N1153" t="s">
        <v>9772</v>
      </c>
      <c r="O1153" t="str">
        <f t="shared" si="71"/>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v>
      </c>
      <c r="P1153" t="s">
        <v>9773</v>
      </c>
      <c r="Q1153" t="s">
        <v>9774</v>
      </c>
      <c r="R1153" t="s">
        <v>9775</v>
      </c>
      <c r="S1153" t="s">
        <v>9776</v>
      </c>
      <c r="T1153" t="s">
        <v>9777</v>
      </c>
      <c r="U1153" t="s">
        <v>9778</v>
      </c>
      <c r="V1153" t="s">
        <v>9779</v>
      </c>
    </row>
    <row r="1154" spans="1:22" x14ac:dyDescent="0.25">
      <c r="A1154" t="s">
        <v>9780</v>
      </c>
      <c r="B1154" t="s">
        <v>9781</v>
      </c>
      <c r="C1154" t="str">
        <f t="shared" ref="C1154:C1217" si="72">TRIM(SUBSTITUTE(SUBSTITUTE(SUBSTITUTE(SUBSTITUTE(SUBSTITUTE(SUBSTITUTE(B1154,"&amp;","and"),"&lt;",""),"&gt;",""),"/"," "),CHAR(160)," "),CHAR(10)," "))</f>
        <v>Lint Roller with 40 Paper Sheets, 22 x 5 cm (Grey)</v>
      </c>
      <c r="D1154" t="str" cm="1">
        <f t="array" ref="D1154">PROPER(_xlfn.TEXTJOIN(" ", TRUE, INDEX(_xlfn.FILTERXML("&lt;t&gt;&lt;s&gt;" &amp; SUBSTITUTE(C1154," ","&lt;/s&gt;&lt;s&gt;") &amp; "&lt;/s&gt;&lt;/t&gt;", "//s"), _xlfn.SEQUENCE(4))))</f>
        <v>Lint Roller With 40</v>
      </c>
      <c r="E1154" t="str">
        <f t="shared" si="69"/>
        <v>22 x 5 cm (Grey)</v>
      </c>
      <c r="F1154" t="s">
        <v>8483</v>
      </c>
      <c r="G1154" t="str">
        <f t="shared" si="70"/>
        <v>LintShavers</v>
      </c>
      <c r="H1154" s="7" t="str">
        <f t="array" aca="1" ref="H1154" ca="1">_xlfn.TEXTJOIN("", TRUE, IF((ROW(INDIRECT("1:" &amp; LEN(G1154)))&gt;1) * (CODE(MID(G1154, ROW(INDIRECT("1:" &amp; LEN(G1154))), 1))&gt;=65) * (CODE(MID(G1154, ROW(INDIRECT("1:" &amp; LEN(G1154))), 1))&lt;=90), " " &amp; MID(G1154, ROW(INDIRECT("1:" &amp; LEN(G1154))), 1), MID(G1154, ROW(INDIRECT("1:" &amp; LEN(G1154))), 1)))</f>
        <v>Lint Shavers</v>
      </c>
      <c r="I1154">
        <v>245</v>
      </c>
      <c r="J1154">
        <v>299</v>
      </c>
      <c r="K1154" s="1">
        <v>0.18</v>
      </c>
      <c r="L1154">
        <v>4.0999999999999996</v>
      </c>
      <c r="M1154" s="4">
        <v>1660</v>
      </c>
      <c r="N1154" t="s">
        <v>9782</v>
      </c>
      <c r="O1154" t="str">
        <f t="shared" si="71"/>
        <v>This Product Will Be An Excellent Pick For You|This Product Comes In A Proper Packaging|It Ensures You Get The Best Usage For A Longer Period|It Is Made Up Of Premium Quality Material</v>
      </c>
      <c r="P1154" t="s">
        <v>9783</v>
      </c>
      <c r="Q1154" t="s">
        <v>9784</v>
      </c>
      <c r="R1154" t="s">
        <v>9785</v>
      </c>
      <c r="S1154" t="s">
        <v>9786</v>
      </c>
      <c r="T1154" t="s">
        <v>9787</v>
      </c>
      <c r="U1154" t="s">
        <v>9788</v>
      </c>
      <c r="V1154" t="s">
        <v>9789</v>
      </c>
    </row>
    <row r="1155" spans="1:22" x14ac:dyDescent="0.25">
      <c r="A1155" t="s">
        <v>9790</v>
      </c>
      <c r="B1155" t="s">
        <v>9791</v>
      </c>
      <c r="C1155" t="str">
        <f t="shared" si="72"/>
        <v>Portable Lint Remover Pet Fur Remover Clothes Fuzz Remover Pet Hairball Quick Epilator Shaver Removing Dust Pet Hair from Clothing Furniture Perfect for Clothing,Furniture,Couch,Carpet (Standard)</v>
      </c>
      <c r="D1155" t="str" cm="1">
        <f t="array" ref="D1155">PROPER(_xlfn.TEXTJOIN(" ", TRUE, INDEX(_xlfn.FILTERXML("&lt;t&gt;&lt;s&gt;" &amp; SUBSTITUTE(C1155," ","&lt;/s&gt;&lt;s&gt;") &amp; "&lt;/s&gt;&lt;/t&gt;", "//s"), _xlfn.SEQUENCE(4))))</f>
        <v>Portable Lint Remover Pet</v>
      </c>
      <c r="E1155" t="str">
        <f t="shared" ref="E1155:E1218" si="73">IFERROR(TRIM(MID(C1155, FIND("~", SUBSTITUTE(C1155, " ", "~", 6)) + 1, LEN(C1155))), "")</f>
        <v>Clothes Fuzz Remover Pet Hairball Quick Epilator Shaver Removing Dust Pet Hair from Clothing Furniture Perfect for Clothing,Furniture,Couch,Carpet (Standard)</v>
      </c>
      <c r="F1155" t="s">
        <v>8483</v>
      </c>
      <c r="G1155" t="str">
        <f t="shared" ref="G1155:G1218" si="74">TRIM(RIGHT(SUBSTITUTE(F1155, "|", REPT(" ", 100)), 100))</f>
        <v>LintShavers</v>
      </c>
      <c r="H1155" s="7" t="str">
        <f t="array" aca="1" ref="H1155" ca="1">_xlfn.TEXTJOIN("", TRUE, IF((ROW(INDIRECT("1:" &amp; LEN(G1155)))&gt;1) * (CODE(MID(G1155, ROW(INDIRECT("1:" &amp; LEN(G1155))), 1))&gt;=65) * (CODE(MID(G1155, ROW(INDIRECT("1:" &amp; LEN(G1155))), 1))&lt;=90), " " &amp; MID(G1155, ROW(INDIRECT("1:" &amp; LEN(G1155))), 1), MID(G1155, ROW(INDIRECT("1:" &amp; LEN(G1155))), 1)))</f>
        <v>Lint Shavers</v>
      </c>
      <c r="I1155">
        <v>179</v>
      </c>
      <c r="J1155">
        <v>799</v>
      </c>
      <c r="K1155" s="1">
        <v>0.78</v>
      </c>
      <c r="L1155">
        <v>3.5</v>
      </c>
      <c r="M1155" s="4">
        <v>132</v>
      </c>
      <c r="N1155" t="s">
        <v>9792</v>
      </c>
      <c r="O1155" t="str">
        <f t="shared" ref="O1155:O1218" si="75">PROPER(TRIM(SUBSTITUTE(SUBSTITUTE(SUBSTITUTE(SUBSTITUTE(SUBSTITUTE(SUBSTITUTE(SUBSTITUTE(SUBSTITUTE(SUBSTITUTE(N1155,CHAR(10)," "),CHAR(13)," "),CHAR(160)," "), "•", ""), "  ", " "), "..", "."), ",,", ","), " ,", ","), ", ", ", ")))</f>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v>
      </c>
      <c r="P1155" t="s">
        <v>9793</v>
      </c>
      <c r="Q1155" t="s">
        <v>9794</v>
      </c>
      <c r="R1155" t="s">
        <v>9795</v>
      </c>
      <c r="S1155" t="s">
        <v>9796</v>
      </c>
      <c r="T1155" t="s">
        <v>9797</v>
      </c>
      <c r="U1155" t="s">
        <v>9798</v>
      </c>
      <c r="V1155" t="s">
        <v>9799</v>
      </c>
    </row>
    <row r="1156" spans="1:22" x14ac:dyDescent="0.25">
      <c r="A1156" t="s">
        <v>9800</v>
      </c>
      <c r="B1156" t="s">
        <v>9801</v>
      </c>
      <c r="C1156" t="str">
        <f t="shared" si="72"/>
        <v>atomberg Renesa 1200mm BLDC Motor with Remote 3 Blade Energy Saving Ceiling Fan (Matt Black)</v>
      </c>
      <c r="D1156" t="str" cm="1">
        <f t="array" ref="D1156">PROPER(_xlfn.TEXTJOIN(" ", TRUE, INDEX(_xlfn.FILTERXML("&lt;t&gt;&lt;s&gt;" &amp; SUBSTITUTE(C1156," ","&lt;/s&gt;&lt;s&gt;") &amp; "&lt;/s&gt;&lt;/t&gt;", "//s"), _xlfn.SEQUENCE(4))))</f>
        <v>Atomberg Renesa 1200Mm Bldc</v>
      </c>
      <c r="E1156" t="str">
        <f t="shared" si="73"/>
        <v>Remote 3 Blade Energy Saving Ceiling Fan (Matt Black)</v>
      </c>
      <c r="F1156" t="s">
        <v>9203</v>
      </c>
      <c r="G1156" t="str">
        <f t="shared" si="74"/>
        <v>CeilingFans</v>
      </c>
      <c r="H1156" s="7" t="str">
        <f t="array" aca="1" ref="H1156" ca="1">_xlfn.TEXTJOIN("", TRUE, IF((ROW(INDIRECT("1:" &amp; LEN(G1156)))&gt;1) * (CODE(MID(G1156, ROW(INDIRECT("1:" &amp; LEN(G1156))), 1))&gt;=65) * (CODE(MID(G1156, ROW(INDIRECT("1:" &amp; LEN(G1156))), 1))&lt;=90), " " &amp; MID(G1156, ROW(INDIRECT("1:" &amp; LEN(G1156))), 1), MID(G1156, ROW(INDIRECT("1:" &amp; LEN(G1156))), 1)))</f>
        <v>Ceiling Fans</v>
      </c>
      <c r="I1156" s="2">
        <v>3569</v>
      </c>
      <c r="J1156" s="2">
        <v>5190</v>
      </c>
      <c r="K1156" s="1">
        <v>0.31</v>
      </c>
      <c r="L1156">
        <v>4.3</v>
      </c>
      <c r="M1156" s="4">
        <v>28629</v>
      </c>
      <c r="N1156" t="s">
        <v>9802</v>
      </c>
      <c r="O1156" t="str">
        <f t="shared" si="75"/>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v>
      </c>
      <c r="P1156" t="s">
        <v>9803</v>
      </c>
      <c r="Q1156" t="s">
        <v>9804</v>
      </c>
      <c r="R1156" t="s">
        <v>9805</v>
      </c>
      <c r="S1156" t="s">
        <v>12958</v>
      </c>
      <c r="T1156" t="s">
        <v>12959</v>
      </c>
      <c r="U1156" t="s">
        <v>9806</v>
      </c>
      <c r="V1156" t="s">
        <v>9807</v>
      </c>
    </row>
    <row r="1157" spans="1:22" x14ac:dyDescent="0.25">
      <c r="A1157" t="s">
        <v>9808</v>
      </c>
      <c r="B1157" t="s">
        <v>9809</v>
      </c>
      <c r="C1157" t="str">
        <f t="shared" si="72"/>
        <v>Pigeon by Stovekraft Amaze Plus Electric Kettle (14313) with Stainless Steel Body, 1.8 litre, used for boiling Water, making tea and coffee, instant noodles, soup etc. 1500 Watt (Silver)</v>
      </c>
      <c r="D1157" t="str" cm="1">
        <f t="array" ref="D1157">PROPER(_xlfn.TEXTJOIN(" ", TRUE, INDEX(_xlfn.FILTERXML("&lt;t&gt;&lt;s&gt;" &amp; SUBSTITUTE(C1157," ","&lt;/s&gt;&lt;s&gt;") &amp; "&lt;/s&gt;&lt;/t&gt;", "//s"), _xlfn.SEQUENCE(4))))</f>
        <v>Pigeon By Stovekraft Amaze</v>
      </c>
      <c r="E1157" t="str">
        <f t="shared" si="73"/>
        <v>Kettle (14313) with Stainless Steel Body, 1.8 litre, used for boiling Water, making tea and coffee, instant noodles, soup etc. 1500 Watt (Silver)</v>
      </c>
      <c r="F1157" t="s">
        <v>8450</v>
      </c>
      <c r="G1157" t="str">
        <f t="shared" si="74"/>
        <v>ElectricKettles</v>
      </c>
      <c r="H1157" s="7" t="str">
        <f t="array" aca="1" ref="H1157" ca="1">_xlfn.TEXTJOIN("", TRUE, IF((ROW(INDIRECT("1:" &amp; LEN(G1157)))&gt;1) * (CODE(MID(G1157, ROW(INDIRECT("1:" &amp; LEN(G1157))), 1))&gt;=65) * (CODE(MID(G1157, ROW(INDIRECT("1:" &amp; LEN(G1157))), 1))&lt;=90), " " &amp; MID(G1157, ROW(INDIRECT("1:" &amp; LEN(G1157))), 1), MID(G1157, ROW(INDIRECT("1:" &amp; LEN(G1157))), 1)))</f>
        <v>Electric Kettles</v>
      </c>
      <c r="I1157">
        <v>699</v>
      </c>
      <c r="J1157" s="2">
        <v>1345</v>
      </c>
      <c r="K1157" s="1">
        <v>0.48</v>
      </c>
      <c r="L1157">
        <v>3.9</v>
      </c>
      <c r="M1157" s="4">
        <v>8446</v>
      </c>
      <c r="N1157" t="s">
        <v>9810</v>
      </c>
      <c r="O1157" t="str">
        <f t="shared" si="75"/>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v>
      </c>
      <c r="P1157" t="s">
        <v>9811</v>
      </c>
      <c r="Q1157" t="s">
        <v>9812</v>
      </c>
      <c r="R1157" t="s">
        <v>9813</v>
      </c>
      <c r="S1157" t="s">
        <v>9814</v>
      </c>
      <c r="T1157" t="s">
        <v>9815</v>
      </c>
      <c r="U1157" t="s">
        <v>9816</v>
      </c>
      <c r="V1157" t="s">
        <v>9817</v>
      </c>
    </row>
    <row r="1158" spans="1:22" x14ac:dyDescent="0.25">
      <c r="A1158" t="s">
        <v>9818</v>
      </c>
      <c r="B1158" t="s">
        <v>9819</v>
      </c>
      <c r="C1158" t="str">
        <f t="shared" si="72"/>
        <v>Usha CookJoy (CJ1600WPC) 1600 Watt Induction cooktop (Black)</v>
      </c>
      <c r="D1158" t="str" cm="1">
        <f t="array" ref="D1158">PROPER(_xlfn.TEXTJOIN(" ", TRUE, INDEX(_xlfn.FILTERXML("&lt;t&gt;&lt;s&gt;" &amp; SUBSTITUTE(C1158," ","&lt;/s&gt;&lt;s&gt;") &amp; "&lt;/s&gt;&lt;/t&gt;", "//s"), _xlfn.SEQUENCE(4))))</f>
        <v>Usha Cookjoy (Cj1600Wpc) 1600</v>
      </c>
      <c r="E1158" t="str">
        <f t="shared" si="73"/>
        <v>cooktop (Black)</v>
      </c>
      <c r="F1158" t="s">
        <v>8556</v>
      </c>
      <c r="G1158" t="str">
        <f t="shared" si="74"/>
        <v>InductionCooktop</v>
      </c>
      <c r="H1158" s="7" t="str">
        <f t="array" aca="1" ref="H1158" ca="1">_xlfn.TEXTJOIN("", TRUE, IF((ROW(INDIRECT("1:" &amp; LEN(G1158)))&gt;1) * (CODE(MID(G1158, ROW(INDIRECT("1:" &amp; LEN(G1158))), 1))&gt;=65) * (CODE(MID(G1158, ROW(INDIRECT("1:" &amp; LEN(G1158))), 1))&lt;=90), " " &amp; MID(G1158, ROW(INDIRECT("1:" &amp; LEN(G1158))), 1), MID(G1158, ROW(INDIRECT("1:" &amp; LEN(G1158))), 1)))</f>
        <v>Induction Cooktop</v>
      </c>
      <c r="I1158" s="2">
        <v>2089</v>
      </c>
      <c r="J1158" s="2">
        <v>4000</v>
      </c>
      <c r="K1158" s="1">
        <v>0.48</v>
      </c>
      <c r="L1158">
        <v>4.2</v>
      </c>
      <c r="M1158" s="4">
        <v>11199</v>
      </c>
      <c r="N1158" t="s">
        <v>9820</v>
      </c>
      <c r="O1158" t="str">
        <f t="shared" si="75"/>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v>
      </c>
      <c r="P1158" t="s">
        <v>9821</v>
      </c>
      <c r="Q1158" t="s">
        <v>9822</v>
      </c>
      <c r="R1158" t="s">
        <v>9823</v>
      </c>
      <c r="S1158" t="s">
        <v>9824</v>
      </c>
      <c r="T1158" t="s">
        <v>9825</v>
      </c>
      <c r="U1158" t="s">
        <v>9826</v>
      </c>
      <c r="V1158" t="s">
        <v>9827</v>
      </c>
    </row>
    <row r="1159" spans="1:22" x14ac:dyDescent="0.25">
      <c r="A1159" t="s">
        <v>9828</v>
      </c>
      <c r="B1159" t="s">
        <v>9829</v>
      </c>
      <c r="C1159" t="str">
        <f t="shared" si="72"/>
        <v>Reffair AX30 [MAX] Portable Air Purifier for Car, Home and Office | Smart Ionizer Function | H13 Grade True HEPA Filter [Internationally Tested] Aromabuds Fragrance Option - Black</v>
      </c>
      <c r="D1159" t="str" cm="1">
        <f t="array" ref="D1159">PROPER(_xlfn.TEXTJOIN(" ", TRUE, INDEX(_xlfn.FILTERXML("&lt;t&gt;&lt;s&gt;" &amp; SUBSTITUTE(C1159," ","&lt;/s&gt;&lt;s&gt;") &amp; "&lt;/s&gt;&lt;/t&gt;", "//s"), _xlfn.SEQUENCE(4))))</f>
        <v>Reffair Ax30 [Max] Portable</v>
      </c>
      <c r="E1159" t="str">
        <f t="shared" si="73"/>
        <v>for Car, Home and Office | Smart Ionizer Function | H13 Grade True HEPA Filter [Internationally Tested] Aromabuds Fragrance Option - Black</v>
      </c>
      <c r="F1159" t="s">
        <v>9830</v>
      </c>
      <c r="G1159" t="str">
        <f t="shared" si="74"/>
        <v>AirPurifiers&amp;Ionizers</v>
      </c>
      <c r="H1159" s="7" t="str">
        <f t="array" aca="1" ref="H1159" ca="1">_xlfn.TEXTJOIN("", TRUE, IF((ROW(INDIRECT("1:" &amp; LEN(G1159)))&gt;1) * (CODE(MID(G1159, ROW(INDIRECT("1:" &amp; LEN(G1159))), 1))&gt;=65) * (CODE(MID(G1159, ROW(INDIRECT("1:" &amp; LEN(G1159))), 1))&lt;=90), " " &amp; MID(G1159, ROW(INDIRECT("1:" &amp; LEN(G1159))), 1), MID(G1159, ROW(INDIRECT("1:" &amp; LEN(G1159))), 1)))</f>
        <v>Air Purifiers&amp; Ionizers</v>
      </c>
      <c r="I1159" s="2">
        <v>2339</v>
      </c>
      <c r="J1159" s="2">
        <v>4000</v>
      </c>
      <c r="K1159" s="1">
        <v>0.42</v>
      </c>
      <c r="L1159">
        <v>3.8</v>
      </c>
      <c r="M1159" s="4">
        <v>1118</v>
      </c>
      <c r="N1159" t="s">
        <v>9831</v>
      </c>
      <c r="O1159" t="str">
        <f t="shared" si="75"/>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v>
      </c>
      <c r="P1159" t="s">
        <v>9832</v>
      </c>
      <c r="Q1159" t="s">
        <v>9833</v>
      </c>
      <c r="R1159" t="s">
        <v>9834</v>
      </c>
      <c r="S1159" t="s">
        <v>9835</v>
      </c>
      <c r="T1159" t="s">
        <v>9836</v>
      </c>
      <c r="U1159" t="s">
        <v>9837</v>
      </c>
      <c r="V1159" t="s">
        <v>9838</v>
      </c>
    </row>
    <row r="1160" spans="1:22" x14ac:dyDescent="0.25">
      <c r="A1160" t="s">
        <v>9839</v>
      </c>
      <c r="B1160" t="s">
        <v>9840</v>
      </c>
      <c r="C1160" t="str">
        <f t="shared" si="72"/>
        <v>!!1000 Watt 2000-Watt Room Heater!! Fan Heater!!Pure White!!HN-2500!!Made in India!!</v>
      </c>
      <c r="D1160" t="str" cm="1">
        <f t="array" ref="D1160">PROPER(_xlfn.TEXTJOIN(" ", TRUE, INDEX(_xlfn.FILTERXML("&lt;t&gt;&lt;s&gt;" &amp; SUBSTITUTE(C1160," ","&lt;/s&gt;&lt;s&gt;") &amp; "&lt;/s&gt;&lt;/t&gt;", "//s"), _xlfn.SEQUENCE(4))))</f>
        <v>!!1000 Watt 2000-Watt Room</v>
      </c>
      <c r="E1160" t="str">
        <f t="shared" si="73"/>
        <v>Heater!!Pure White!!HN-2500!!Made in India!!</v>
      </c>
      <c r="F1160" t="s">
        <v>8472</v>
      </c>
      <c r="G1160" t="str">
        <f t="shared" si="74"/>
        <v>FanHeaters</v>
      </c>
      <c r="H1160" s="7" t="str">
        <f t="array" aca="1" ref="H1160" ca="1">_xlfn.TEXTJOIN("", TRUE, IF((ROW(INDIRECT("1:" &amp; LEN(G1160)))&gt;1) * (CODE(MID(G1160, ROW(INDIRECT("1:" &amp; LEN(G1160))), 1))&gt;=65) * (CODE(MID(G1160, ROW(INDIRECT("1:" &amp; LEN(G1160))), 1))&lt;=90), " " &amp; MID(G1160, ROW(INDIRECT("1:" &amp; LEN(G1160))), 1), MID(G1160, ROW(INDIRECT("1:" &amp; LEN(G1160))), 1)))</f>
        <v>Fan Heaters</v>
      </c>
      <c r="I1160">
        <v>784</v>
      </c>
      <c r="J1160" s="2">
        <v>1599</v>
      </c>
      <c r="K1160" s="1">
        <v>0.51</v>
      </c>
      <c r="L1160">
        <v>4.5</v>
      </c>
      <c r="M1160" s="4">
        <v>11</v>
      </c>
      <c r="N1160" t="s">
        <v>9841</v>
      </c>
      <c r="O1160" t="str">
        <f t="shared" si="75"/>
        <v>2000 Watt Fan Heater With Dual Heat Setting|Can Be Used As Gift Option|Eco Friendly And Pocket Freindly|Do Not Worry If You Feel Any Burning Smell That Is Due To Burning Of Element|Extra Focus On Packaging Of Product To Make Sure Customer Get Product In Working Condition</v>
      </c>
      <c r="P1160" t="s">
        <v>9842</v>
      </c>
      <c r="Q1160" t="s">
        <v>9843</v>
      </c>
      <c r="R1160" t="s">
        <v>9844</v>
      </c>
      <c r="S1160" t="s">
        <v>9845</v>
      </c>
      <c r="T1160" t="s">
        <v>9846</v>
      </c>
      <c r="U1160" t="s">
        <v>9847</v>
      </c>
      <c r="V1160" t="s">
        <v>9848</v>
      </c>
    </row>
    <row r="1161" spans="1:22" x14ac:dyDescent="0.25">
      <c r="A1161" t="s">
        <v>9849</v>
      </c>
      <c r="B1161" t="s">
        <v>9850</v>
      </c>
      <c r="C1161" t="str">
        <f t="shared" si="72"/>
        <v>Eureka Forbes Wet and Dry Ultimo 1400 Watts Multipurpose Vacuum Cleaner,Power Suction and Blower with 20 litres Tank Capacity,6 Accessories,1 Year Warranty,Compact,Light Weight and Easy to use (Red)</v>
      </c>
      <c r="D1161" t="str" cm="1">
        <f t="array" ref="D1161">PROPER(_xlfn.TEXTJOIN(" ", TRUE, INDEX(_xlfn.FILTERXML("&lt;t&gt;&lt;s&gt;" &amp; SUBSTITUTE(C1161," ","&lt;/s&gt;&lt;s&gt;") &amp; "&lt;/s&gt;&lt;/t&gt;", "//s"), _xlfn.SEQUENCE(4))))</f>
        <v>Eureka Forbes Wet And</v>
      </c>
      <c r="E1161" t="str">
        <f t="shared" si="73"/>
        <v>1400 Watts Multipurpose Vacuum Cleaner,Power Suction and Blower with 20 litres Tank Capacity,6 Accessories,1 Year Warranty,Compact,Light Weight and Easy to use (Red)</v>
      </c>
      <c r="F1161" t="s">
        <v>9851</v>
      </c>
      <c r="G1161" t="str">
        <f t="shared" si="74"/>
        <v>Wet-DryVacuums</v>
      </c>
      <c r="H1161" s="7" t="str">
        <f t="array" aca="1" ref="H1161" ca="1">_xlfn.TEXTJOIN("", TRUE, IF((ROW(INDIRECT("1:" &amp; LEN(G1161)))&gt;1) * (CODE(MID(G1161, ROW(INDIRECT("1:" &amp; LEN(G1161))), 1))&gt;=65) * (CODE(MID(G1161, ROW(INDIRECT("1:" &amp; LEN(G1161))), 1))&lt;=90), " " &amp; MID(G1161, ROW(INDIRECT("1:" &amp; LEN(G1161))), 1), MID(G1161, ROW(INDIRECT("1:" &amp; LEN(G1161))), 1)))</f>
        <v>Wet- Dry Vacuums</v>
      </c>
      <c r="I1161" s="2">
        <v>5499</v>
      </c>
      <c r="J1161" s="2">
        <v>9999</v>
      </c>
      <c r="K1161" s="1">
        <v>0.45</v>
      </c>
      <c r="L1161">
        <v>3.8</v>
      </c>
      <c r="M1161" s="4">
        <v>4353</v>
      </c>
      <c r="N1161" t="s">
        <v>9852</v>
      </c>
      <c r="O1161" t="str">
        <f t="shared" si="75"/>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v>
      </c>
      <c r="P1161" t="s">
        <v>9853</v>
      </c>
      <c r="Q1161" t="s">
        <v>9854</v>
      </c>
      <c r="R1161" t="s">
        <v>9855</v>
      </c>
      <c r="S1161" t="s">
        <v>9856</v>
      </c>
      <c r="T1161" t="s">
        <v>9857</v>
      </c>
      <c r="U1161" t="s">
        <v>9858</v>
      </c>
      <c r="V1161" t="s">
        <v>9859</v>
      </c>
    </row>
    <row r="1162" spans="1:22" x14ac:dyDescent="0.25">
      <c r="A1162" t="s">
        <v>9860</v>
      </c>
      <c r="B1162" t="s">
        <v>9861</v>
      </c>
      <c r="C1162" t="str">
        <f t="shared" si="72"/>
        <v>Activa Heat-Max 2000 Watts Room Heater (White color ) with ABS body</v>
      </c>
      <c r="D1162" t="str" cm="1">
        <f t="array" ref="D1162">PROPER(_xlfn.TEXTJOIN(" ", TRUE, INDEX(_xlfn.FILTERXML("&lt;t&gt;&lt;s&gt;" &amp; SUBSTITUTE(C1162," ","&lt;/s&gt;&lt;s&gt;") &amp; "&lt;/s&gt;&lt;/t&gt;", "//s"), _xlfn.SEQUENCE(4))))</f>
        <v>Activa Heat-Max 2000 Watts</v>
      </c>
      <c r="E1162" t="str">
        <f t="shared" si="73"/>
        <v>(White color ) with ABS body</v>
      </c>
      <c r="F1162" t="s">
        <v>8472</v>
      </c>
      <c r="G1162" t="str">
        <f t="shared" si="74"/>
        <v>FanHeaters</v>
      </c>
      <c r="H1162" s="7" t="str">
        <f t="array" aca="1" ref="H1162" ca="1">_xlfn.TEXTJOIN("", TRUE, IF((ROW(INDIRECT("1:" &amp; LEN(G1162)))&gt;1) * (CODE(MID(G1162, ROW(INDIRECT("1:" &amp; LEN(G1162))), 1))&gt;=65) * (CODE(MID(G1162, ROW(INDIRECT("1:" &amp; LEN(G1162))), 1))&lt;=90), " " &amp; MID(G1162, ROW(INDIRECT("1:" &amp; LEN(G1162))), 1), MID(G1162, ROW(INDIRECT("1:" &amp; LEN(G1162))), 1)))</f>
        <v>Fan Heaters</v>
      </c>
      <c r="I1162">
        <v>899</v>
      </c>
      <c r="J1162" s="2">
        <v>1990</v>
      </c>
      <c r="K1162" s="1">
        <v>0.55000000000000004</v>
      </c>
      <c r="L1162">
        <v>4.0999999999999996</v>
      </c>
      <c r="M1162" s="4">
        <v>185</v>
      </c>
      <c r="N1162" t="s">
        <v>9862</v>
      </c>
      <c r="O1162" t="str">
        <f t="shared" si="75"/>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v>
      </c>
      <c r="P1162" t="s">
        <v>9863</v>
      </c>
      <c r="Q1162" t="s">
        <v>9864</v>
      </c>
      <c r="R1162" t="s">
        <v>9865</v>
      </c>
      <c r="S1162" t="s">
        <v>9866</v>
      </c>
      <c r="T1162" t="s">
        <v>9867</v>
      </c>
      <c r="U1162" t="s">
        <v>9868</v>
      </c>
      <c r="V1162" t="s">
        <v>9869</v>
      </c>
    </row>
    <row r="1163" spans="1:22" x14ac:dyDescent="0.25">
      <c r="A1163" t="s">
        <v>9870</v>
      </c>
      <c r="B1163" t="s">
        <v>9871</v>
      </c>
      <c r="C1163" t="str">
        <f t="shared" si="72"/>
        <v>PHILIPS HL1655 00 Hand Blender, White Jar 250W</v>
      </c>
      <c r="D1163" t="str" cm="1">
        <f t="array" ref="D1163">PROPER(_xlfn.TEXTJOIN(" ", TRUE, INDEX(_xlfn.FILTERXML("&lt;t&gt;&lt;s&gt;" &amp; SUBSTITUTE(C1163," ","&lt;/s&gt;&lt;s&gt;") &amp; "&lt;/s&gt;&lt;/t&gt;", "//s"), _xlfn.SEQUENCE(4))))</f>
        <v>Philips Hl1655 0 Hand</v>
      </c>
      <c r="E1163" t="str">
        <f t="shared" si="73"/>
        <v>Jar 250W</v>
      </c>
      <c r="F1163" t="s">
        <v>8597</v>
      </c>
      <c r="G1163" t="str">
        <f t="shared" si="74"/>
        <v>HandBlenders</v>
      </c>
      <c r="H1163" s="7" t="str">
        <f t="array" aca="1" ref="H1163" ca="1">_xlfn.TEXTJOIN("", TRUE, IF((ROW(INDIRECT("1:" &amp; LEN(G1163)))&gt;1) * (CODE(MID(G1163, ROW(INDIRECT("1:" &amp; LEN(G1163))), 1))&gt;=65) * (CODE(MID(G1163, ROW(INDIRECT("1:" &amp; LEN(G1163))), 1))&lt;=90), " " &amp; MID(G1163, ROW(INDIRECT("1:" &amp; LEN(G1163))), 1), MID(G1163, ROW(INDIRECT("1:" &amp; LEN(G1163))), 1)))</f>
        <v>Hand Blenders</v>
      </c>
      <c r="I1163" s="2">
        <v>1695</v>
      </c>
      <c r="J1163" s="2">
        <v>1695</v>
      </c>
      <c r="K1163" s="1">
        <v>0</v>
      </c>
      <c r="L1163">
        <v>4.2</v>
      </c>
      <c r="M1163" s="4">
        <v>14290</v>
      </c>
      <c r="N1163" t="s">
        <v>9872</v>
      </c>
      <c r="O1163" t="str">
        <f t="shared" si="75"/>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v>
      </c>
      <c r="P1163" t="s">
        <v>9873</v>
      </c>
      <c r="Q1163" t="s">
        <v>9874</v>
      </c>
      <c r="R1163" t="s">
        <v>9875</v>
      </c>
      <c r="S1163" t="s">
        <v>9876</v>
      </c>
      <c r="T1163" t="s">
        <v>9877</v>
      </c>
      <c r="U1163" t="s">
        <v>9878</v>
      </c>
      <c r="V1163" t="s">
        <v>9879</v>
      </c>
    </row>
    <row r="1164" spans="1:22" x14ac:dyDescent="0.25">
      <c r="A1164" t="s">
        <v>9880</v>
      </c>
      <c r="B1164" t="s">
        <v>9881</v>
      </c>
      <c r="C1164" t="str">
        <f t="shared" si="72"/>
        <v>Bajaj DX-2 600W Dry Iron with Advance Soleplate and Anti-Bacterial German Coating Technology, Grey</v>
      </c>
      <c r="D1164" t="str" cm="1">
        <f t="array" ref="D1164">PROPER(_xlfn.TEXTJOIN(" ", TRUE, INDEX(_xlfn.FILTERXML("&lt;t&gt;&lt;s&gt;" &amp; SUBSTITUTE(C1164," ","&lt;/s&gt;&lt;s&gt;") &amp; "&lt;/s&gt;&lt;/t&gt;", "//s"), _xlfn.SEQUENCE(4))))</f>
        <v>Bajaj Dx-2 600W Dry</v>
      </c>
      <c r="E1164" t="str">
        <f t="shared" si="73"/>
        <v>Advance Soleplate and Anti-Bacterial German Coating Technology, Grey</v>
      </c>
      <c r="F1164" t="s">
        <v>8607</v>
      </c>
      <c r="G1164" t="str">
        <f t="shared" si="74"/>
        <v>DryIrons</v>
      </c>
      <c r="H1164" s="7" t="str">
        <f t="array" aca="1" ref="H1164" ca="1">_xlfn.TEXTJOIN("", TRUE, IF((ROW(INDIRECT("1:" &amp; LEN(G1164)))&gt;1) * (CODE(MID(G1164, ROW(INDIRECT("1:" &amp; LEN(G1164))), 1))&gt;=65) * (CODE(MID(G1164, ROW(INDIRECT("1:" &amp; LEN(G1164))), 1))&lt;=90), " " &amp; MID(G1164, ROW(INDIRECT("1:" &amp; LEN(G1164))), 1), MID(G1164, ROW(INDIRECT("1:" &amp; LEN(G1164))), 1)))</f>
        <v>Dry Irons</v>
      </c>
      <c r="I1164">
        <v>499</v>
      </c>
      <c r="J1164">
        <v>940</v>
      </c>
      <c r="K1164" s="1">
        <v>0.47</v>
      </c>
      <c r="L1164">
        <v>4.0999999999999996</v>
      </c>
      <c r="M1164" s="4">
        <v>3036</v>
      </c>
      <c r="N1164" t="s">
        <v>9275</v>
      </c>
      <c r="O1164" t="str">
        <f t="shared" si="75"/>
        <v>Non-Stick Coated Sole Plate|Super Clean Surface Finish|Extra Lift At The Back For Easy Gliding On Clothes, Extra Light Weight|Cool Touch Handle With Comfortable Grip|180 Degree Swivel Cord|Warranty: 2 Years On Product|Power: 600 Watts; Operating Voltage: 230 Volts</v>
      </c>
      <c r="P1164" t="s">
        <v>9882</v>
      </c>
      <c r="Q1164" t="s">
        <v>9883</v>
      </c>
      <c r="R1164" t="s">
        <v>9884</v>
      </c>
      <c r="S1164" t="s">
        <v>9885</v>
      </c>
      <c r="T1164" t="s">
        <v>9886</v>
      </c>
      <c r="U1164" t="s">
        <v>9887</v>
      </c>
      <c r="V1164" t="s">
        <v>9888</v>
      </c>
    </row>
    <row r="1165" spans="1:22" x14ac:dyDescent="0.25">
      <c r="A1165" t="s">
        <v>9889</v>
      </c>
      <c r="B1165" t="s">
        <v>9890</v>
      </c>
      <c r="C1165" t="str">
        <f t="shared" si="72"/>
        <v>V-Guard Zio Instant Water Geyser | 3 Litre | 3000 W Heating | White-Blue | | 2 Year Warranty</v>
      </c>
      <c r="D1165" t="str" cm="1">
        <f t="array" ref="D1165">PROPER(_xlfn.TEXTJOIN(" ", TRUE, INDEX(_xlfn.FILTERXML("&lt;t&gt;&lt;s&gt;" &amp; SUBSTITUTE(C1165," ","&lt;/s&gt;&lt;s&gt;") &amp; "&lt;/s&gt;&lt;/t&gt;", "//s"), _xlfn.SEQUENCE(4))))</f>
        <v>V-Guard Zio Instant Water</v>
      </c>
      <c r="E1165" t="str">
        <f t="shared" si="73"/>
        <v>3 Litre | 3000 W Heating | White-Blue | | 2 Year Warranty</v>
      </c>
      <c r="F1165" t="s">
        <v>8629</v>
      </c>
      <c r="G1165" t="str">
        <f t="shared" si="74"/>
        <v>InstantWaterHeaters</v>
      </c>
      <c r="H1165" s="7" t="str">
        <f t="array" aca="1" ref="H1165" ca="1">_xlfn.TEXTJOIN("", TRUE, IF((ROW(INDIRECT("1:" &amp; LEN(G1165)))&gt;1) * (CODE(MID(G1165, ROW(INDIRECT("1:" &amp; LEN(G1165))), 1))&gt;=65) * (CODE(MID(G1165, ROW(INDIRECT("1:" &amp; LEN(G1165))), 1))&lt;=90), " " &amp; MID(G1165, ROW(INDIRECT("1:" &amp; LEN(G1165))), 1), MID(G1165, ROW(INDIRECT("1:" &amp; LEN(G1165))), 1)))</f>
        <v>Instant Water Heaters</v>
      </c>
      <c r="I1165" s="2">
        <v>2699</v>
      </c>
      <c r="J1165" s="2">
        <v>4700</v>
      </c>
      <c r="K1165" s="1">
        <v>0.43</v>
      </c>
      <c r="L1165">
        <v>4.2</v>
      </c>
      <c r="M1165" s="4">
        <v>1296</v>
      </c>
      <c r="N1165" t="s">
        <v>9891</v>
      </c>
      <c r="O1165" t="str">
        <f t="shared" si="75"/>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v>
      </c>
      <c r="P1165" t="s">
        <v>9892</v>
      </c>
      <c r="Q1165" t="s">
        <v>9893</v>
      </c>
      <c r="R1165" t="s">
        <v>9894</v>
      </c>
      <c r="S1165" t="s">
        <v>9895</v>
      </c>
      <c r="T1165" t="s">
        <v>9896</v>
      </c>
      <c r="U1165" t="s">
        <v>9897</v>
      </c>
      <c r="V1165" t="s">
        <v>9898</v>
      </c>
    </row>
    <row r="1166" spans="1:22" x14ac:dyDescent="0.25">
      <c r="A1166" t="s">
        <v>9899</v>
      </c>
      <c r="B1166" t="s">
        <v>9900</v>
      </c>
      <c r="C1166" t="str">
        <f t="shared" si="72"/>
        <v>Homeistic Applience‚Ñ¢ Instant Electric Water Heater Faucet Tap For Kitchen And Bathroom Sink Digital Water Heating Tap with Shower Head ABS Body- Shock Proof (Pack Of 1. White)</v>
      </c>
      <c r="D1166" t="str" cm="1">
        <f t="array" ref="D1166">PROPER(_xlfn.TEXTJOIN(" ", TRUE, INDEX(_xlfn.FILTERXML("&lt;t&gt;&lt;s&gt;" &amp; SUBSTITUTE(C1166," ","&lt;/s&gt;&lt;s&gt;") &amp; "&lt;/s&gt;&lt;/t&gt;", "//s"), _xlfn.SEQUENCE(4))))</f>
        <v>Homeistic Applience‚Ñ¢ Instant Electric</v>
      </c>
      <c r="E1166" t="str">
        <f t="shared" si="73"/>
        <v>Faucet Tap For Kitchen And Bathroom Sink Digital Water Heating Tap with Shower Head ABS Body- Shock Proof (Pack Of 1. White)</v>
      </c>
      <c r="F1166" t="s">
        <v>8629</v>
      </c>
      <c r="G1166" t="str">
        <f t="shared" si="74"/>
        <v>InstantWaterHeaters</v>
      </c>
      <c r="H1166" s="7" t="str">
        <f t="array" aca="1" ref="H1166" ca="1">_xlfn.TEXTJOIN("", TRUE, IF((ROW(INDIRECT("1:" &amp; LEN(G1166)))&gt;1) * (CODE(MID(G1166, ROW(INDIRECT("1:" &amp; LEN(G1166))), 1))&gt;=65) * (CODE(MID(G1166, ROW(INDIRECT("1:" &amp; LEN(G1166))), 1))&lt;=90), " " &amp; MID(G1166, ROW(INDIRECT("1:" &amp; LEN(G1166))), 1), MID(G1166, ROW(INDIRECT("1:" &amp; LEN(G1166))), 1)))</f>
        <v>Instant Water Heaters</v>
      </c>
      <c r="I1166" s="2">
        <v>1448</v>
      </c>
      <c r="J1166" s="2">
        <v>2999</v>
      </c>
      <c r="K1166" s="1">
        <v>0.52</v>
      </c>
      <c r="L1166">
        <v>4.5</v>
      </c>
      <c r="M1166" s="4">
        <v>19</v>
      </c>
      <c r="N1166" t="s">
        <v>9901</v>
      </c>
      <c r="O1166" t="str">
        <f t="shared" si="75"/>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v>
      </c>
      <c r="P1166" t="s">
        <v>9902</v>
      </c>
      <c r="Q1166" t="s">
        <v>9903</v>
      </c>
      <c r="R1166" t="s">
        <v>9904</v>
      </c>
      <c r="S1166" t="s">
        <v>9905</v>
      </c>
      <c r="T1166" t="s">
        <v>9906</v>
      </c>
      <c r="U1166" t="s">
        <v>9907</v>
      </c>
      <c r="V1166" t="s">
        <v>9908</v>
      </c>
    </row>
    <row r="1167" spans="1:22" x14ac:dyDescent="0.25">
      <c r="A1167" t="s">
        <v>9909</v>
      </c>
      <c r="B1167" t="s">
        <v>9910</v>
      </c>
      <c r="C1167" t="str">
        <f t="shared" si="72"/>
        <v>Kitchenwell 18Pc Plastic Food Snack Bag Pouch Clip Sealer for Keeping Food Fresh for Home, Kitchen, Camping Snack Seal Sealing Bag Clips (Multi-Color) | (Pack of 18)|</v>
      </c>
      <c r="D1167" t="str" cm="1">
        <f t="array" ref="D1167">PROPER(_xlfn.TEXTJOIN(" ", TRUE, INDEX(_xlfn.FILTERXML("&lt;t&gt;&lt;s&gt;" &amp; SUBSTITUTE(C1167," ","&lt;/s&gt;&lt;s&gt;") &amp; "&lt;/s&gt;&lt;/t&gt;", "//s"), _xlfn.SEQUENCE(4))))</f>
        <v>Kitchenwell 18Pc Plastic Food</v>
      </c>
      <c r="E1167" t="str">
        <f t="shared" si="73"/>
        <v>Pouch Clip Sealer for Keeping Food Fresh for Home, Kitchen, Camping Snack Seal Sealing Bag Clips (Multi-Color) | (Pack of 18)|</v>
      </c>
      <c r="F1167" t="s">
        <v>9192</v>
      </c>
      <c r="G1167" t="str">
        <f t="shared" si="74"/>
        <v>VacuumSealers</v>
      </c>
      <c r="H1167" s="7" t="str">
        <f t="array" aca="1" ref="H1167" ca="1">_xlfn.TEXTJOIN("", TRUE, IF((ROW(INDIRECT("1:" &amp; LEN(G1167)))&gt;1) * (CODE(MID(G1167, ROW(INDIRECT("1:" &amp; LEN(G1167))), 1))&gt;=65) * (CODE(MID(G1167, ROW(INDIRECT("1:" &amp; LEN(G1167))), 1))&lt;=90), " " &amp; MID(G1167, ROW(INDIRECT("1:" &amp; LEN(G1167))), 1), MID(G1167, ROW(INDIRECT("1:" &amp; LEN(G1167))), 1)))</f>
        <v>Vacuum Sealers</v>
      </c>
      <c r="I1167">
        <v>79</v>
      </c>
      <c r="J1167">
        <v>79</v>
      </c>
      <c r="K1167" s="1">
        <v>0</v>
      </c>
      <c r="L1167">
        <v>4</v>
      </c>
      <c r="M1167" s="4">
        <v>97</v>
      </c>
      <c r="N1167" t="s">
        <v>9911</v>
      </c>
      <c r="O1167" t="str">
        <f t="shared" si="75"/>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v>
      </c>
      <c r="P1167" t="s">
        <v>9912</v>
      </c>
      <c r="Q1167" t="s">
        <v>9913</v>
      </c>
      <c r="R1167" t="s">
        <v>9914</v>
      </c>
      <c r="S1167" t="s">
        <v>9915</v>
      </c>
      <c r="T1167" t="s">
        <v>12960</v>
      </c>
      <c r="U1167" t="s">
        <v>9916</v>
      </c>
      <c r="V1167" t="s">
        <v>9917</v>
      </c>
    </row>
    <row r="1168" spans="1:22" x14ac:dyDescent="0.25">
      <c r="A1168" t="s">
        <v>9918</v>
      </c>
      <c r="B1168" t="s">
        <v>9919</v>
      </c>
      <c r="C1168" t="str">
        <f t="shared" si="72"/>
        <v>Havells Instanio 10 Litre Storage Water Heater with Flexi Pipe and Free installation (White Blue)</v>
      </c>
      <c r="D1168" t="str" cm="1">
        <f t="array" ref="D1168">PROPER(_xlfn.TEXTJOIN(" ", TRUE, INDEX(_xlfn.FILTERXML("&lt;t&gt;&lt;s&gt;" &amp; SUBSTITUTE(C1168," ","&lt;/s&gt;&lt;s&gt;") &amp; "&lt;/s&gt;&lt;/t&gt;", "//s"), _xlfn.SEQUENCE(4))))</f>
        <v>Havells Instanio 10 Litre</v>
      </c>
      <c r="E1168" t="str">
        <f t="shared" si="73"/>
        <v>Heater with Flexi Pipe and Free installation (White Blue)</v>
      </c>
      <c r="F1168" t="s">
        <v>8681</v>
      </c>
      <c r="G1168" t="str">
        <f t="shared" si="74"/>
        <v>StorageWaterHeaters</v>
      </c>
      <c r="H1168" s="7" t="str">
        <f t="array" aca="1" ref="H1168" ca="1">_xlfn.TEXTJOIN("", TRUE, IF((ROW(INDIRECT("1:" &amp; LEN(G1168)))&gt;1) * (CODE(MID(G1168, ROW(INDIRECT("1:" &amp; LEN(G1168))), 1))&gt;=65) * (CODE(MID(G1168, ROW(INDIRECT("1:" &amp; LEN(G1168))), 1))&lt;=90), " " &amp; MID(G1168, ROW(INDIRECT("1:" &amp; LEN(G1168))), 1), MID(G1168, ROW(INDIRECT("1:" &amp; LEN(G1168))), 1)))</f>
        <v>Storage Water Heaters</v>
      </c>
      <c r="I1168" s="2">
        <v>6990</v>
      </c>
      <c r="J1168" s="2">
        <v>14290</v>
      </c>
      <c r="K1168" s="1">
        <v>0.51</v>
      </c>
      <c r="L1168">
        <v>4.4000000000000004</v>
      </c>
      <c r="M1168" s="4">
        <v>1771</v>
      </c>
      <c r="N1168" t="s">
        <v>9920</v>
      </c>
      <c r="O1168" t="str">
        <f t="shared" si="75"/>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v>
      </c>
      <c r="P1168" t="s">
        <v>9921</v>
      </c>
      <c r="Q1168" t="s">
        <v>9922</v>
      </c>
      <c r="R1168" t="s">
        <v>9923</v>
      </c>
      <c r="S1168" t="s">
        <v>9924</v>
      </c>
      <c r="T1168" t="s">
        <v>9925</v>
      </c>
      <c r="U1168" t="s">
        <v>9926</v>
      </c>
      <c r="V1168" t="s">
        <v>9927</v>
      </c>
    </row>
    <row r="1169" spans="1:22" x14ac:dyDescent="0.25">
      <c r="A1169" t="s">
        <v>9928</v>
      </c>
      <c r="B1169" t="s">
        <v>9929</v>
      </c>
      <c r="C1169" t="str">
        <f t="shared" si="72"/>
        <v>Prestige PIC 16.0+ 1900W Induction Cooktop with Soft Touch Push Buttons (Black)</v>
      </c>
      <c r="D1169" t="str" cm="1">
        <f t="array" ref="D1169">PROPER(_xlfn.TEXTJOIN(" ", TRUE, INDEX(_xlfn.FILTERXML("&lt;t&gt;&lt;s&gt;" &amp; SUBSTITUTE(C1169," ","&lt;/s&gt;&lt;s&gt;") &amp; "&lt;/s&gt;&lt;/t&gt;", "//s"), _xlfn.SEQUENCE(4))))</f>
        <v>Prestige Pic 16.0+ 1900W</v>
      </c>
      <c r="E1169" t="str">
        <f t="shared" si="73"/>
        <v>with Soft Touch Push Buttons (Black)</v>
      </c>
      <c r="F1169" t="s">
        <v>8556</v>
      </c>
      <c r="G1169" t="str">
        <f t="shared" si="74"/>
        <v>InductionCooktop</v>
      </c>
      <c r="H1169" s="7" t="str">
        <f t="array" aca="1" ref="H1169" ca="1">_xlfn.TEXTJOIN("", TRUE, IF((ROW(INDIRECT("1:" &amp; LEN(G1169)))&gt;1) * (CODE(MID(G1169, ROW(INDIRECT("1:" &amp; LEN(G1169))), 1))&gt;=65) * (CODE(MID(G1169, ROW(INDIRECT("1:" &amp; LEN(G1169))), 1))&lt;=90), " " &amp; MID(G1169, ROW(INDIRECT("1:" &amp; LEN(G1169))), 1), MID(G1169, ROW(INDIRECT("1:" &amp; LEN(G1169))), 1)))</f>
        <v>Induction Cooktop</v>
      </c>
      <c r="I1169" s="2">
        <v>2698</v>
      </c>
      <c r="J1169" s="2">
        <v>3945</v>
      </c>
      <c r="K1169" s="1">
        <v>0.32</v>
      </c>
      <c r="L1169">
        <v>4</v>
      </c>
      <c r="M1169" s="4">
        <v>15034</v>
      </c>
      <c r="N1169" t="s">
        <v>9930</v>
      </c>
      <c r="O1169" t="str">
        <f t="shared" si="75"/>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v>
      </c>
      <c r="P1169" t="s">
        <v>9931</v>
      </c>
      <c r="Q1169" t="s">
        <v>9932</v>
      </c>
      <c r="R1169" t="s">
        <v>9933</v>
      </c>
      <c r="S1169" t="s">
        <v>9934</v>
      </c>
      <c r="T1169" t="s">
        <v>9935</v>
      </c>
      <c r="U1169" t="s">
        <v>9936</v>
      </c>
      <c r="V1169" t="s">
        <v>9937</v>
      </c>
    </row>
    <row r="1170" spans="1:22" x14ac:dyDescent="0.25">
      <c r="A1170" t="s">
        <v>9938</v>
      </c>
      <c r="B1170" t="s">
        <v>9939</v>
      </c>
      <c r="C1170" t="str">
        <f t="shared" si="72"/>
        <v>AGARO 33398 Rapid 1000-Watt, 10-Litre Wet and Dry Vacuum Cleaner, with Blower Function (Red and Black)</v>
      </c>
      <c r="D1170" t="str" cm="1">
        <f t="array" ref="D1170">PROPER(_xlfn.TEXTJOIN(" ", TRUE, INDEX(_xlfn.FILTERXML("&lt;t&gt;&lt;s&gt;" &amp; SUBSTITUTE(C1170," ","&lt;/s&gt;&lt;s&gt;") &amp; "&lt;/s&gt;&lt;/t&gt;", "//s"), _xlfn.SEQUENCE(4))))</f>
        <v>Agaro 33398 Rapid 1000-Watt,</v>
      </c>
      <c r="E1170" t="str">
        <f t="shared" si="73"/>
        <v>and Dry Vacuum Cleaner, with Blower Function (Red and Black)</v>
      </c>
      <c r="F1170" t="s">
        <v>9851</v>
      </c>
      <c r="G1170" t="str">
        <f t="shared" si="74"/>
        <v>Wet-DryVacuums</v>
      </c>
      <c r="H1170" s="7" t="str">
        <f t="array" aca="1" ref="H1170" ca="1">_xlfn.TEXTJOIN("", TRUE, IF((ROW(INDIRECT("1:" &amp; LEN(G1170)))&gt;1) * (CODE(MID(G1170, ROW(INDIRECT("1:" &amp; LEN(G1170))), 1))&gt;=65) * (CODE(MID(G1170, ROW(INDIRECT("1:" &amp; LEN(G1170))), 1))&lt;=90), " " &amp; MID(G1170, ROW(INDIRECT("1:" &amp; LEN(G1170))), 1), MID(G1170, ROW(INDIRECT("1:" &amp; LEN(G1170))), 1)))</f>
        <v>Wet- Dry Vacuums</v>
      </c>
      <c r="I1170" s="2">
        <v>3199</v>
      </c>
      <c r="J1170" s="2">
        <v>5999</v>
      </c>
      <c r="K1170" s="1">
        <v>0.47</v>
      </c>
      <c r="L1170">
        <v>4</v>
      </c>
      <c r="M1170" s="4">
        <v>3242</v>
      </c>
      <c r="N1170" t="s">
        <v>9940</v>
      </c>
      <c r="O1170" t="str">
        <f t="shared" si="75"/>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v>
      </c>
      <c r="P1170" t="s">
        <v>9941</v>
      </c>
      <c r="Q1170" t="s">
        <v>9942</v>
      </c>
      <c r="R1170" t="s">
        <v>9943</v>
      </c>
      <c r="S1170" t="s">
        <v>9944</v>
      </c>
      <c r="T1170" t="s">
        <v>9945</v>
      </c>
      <c r="U1170" t="s">
        <v>9946</v>
      </c>
      <c r="V1170" t="s">
        <v>9947</v>
      </c>
    </row>
    <row r="1171" spans="1:22" x14ac:dyDescent="0.25">
      <c r="A1171" t="s">
        <v>9948</v>
      </c>
      <c r="B1171" t="s">
        <v>9949</v>
      </c>
      <c r="C1171" t="str">
        <f t="shared" si="72"/>
        <v>KENT 16026 Electric Kettle Stainless Steel 1.8 L | 1500W | Superfast Boiling | Auto Shut-Off | Boil Dry Protection | 360¬∞ Rotating Base | Water Level Indicator</v>
      </c>
      <c r="D1171" t="str" cm="1">
        <f t="array" ref="D1171">PROPER(_xlfn.TEXTJOIN(" ", TRUE, INDEX(_xlfn.FILTERXML("&lt;t&gt;&lt;s&gt;" &amp; SUBSTITUTE(C1171," ","&lt;/s&gt;&lt;s&gt;") &amp; "&lt;/s&gt;&lt;/t&gt;", "//s"), _xlfn.SEQUENCE(4))))</f>
        <v>Kent 16026 Electric Kettle</v>
      </c>
      <c r="E1171" t="str">
        <f t="shared" si="73"/>
        <v>1.8 L | 1500W | Superfast Boiling | Auto Shut-Off | Boil Dry Protection | 360¬∞ Rotating Base | Water Level Indicator</v>
      </c>
      <c r="F1171" t="s">
        <v>8670</v>
      </c>
      <c r="G1171" t="str">
        <f t="shared" si="74"/>
        <v>Kettle&amp;ToasterSets</v>
      </c>
      <c r="H1171" s="7" t="str">
        <f t="array" aca="1" ref="H1171" ca="1">_xlfn.TEXTJOIN("", TRUE, IF((ROW(INDIRECT("1:" &amp; LEN(G1171)))&gt;1) * (CODE(MID(G1171, ROW(INDIRECT("1:" &amp; LEN(G1171))), 1))&gt;=65) * (CODE(MID(G1171, ROW(INDIRECT("1:" &amp; LEN(G1171))), 1))&lt;=90), " " &amp; MID(G1171, ROW(INDIRECT("1:" &amp; LEN(G1171))), 1), MID(G1171, ROW(INDIRECT("1:" &amp; LEN(G1171))), 1)))</f>
        <v>Kettle&amp; Toaster Sets</v>
      </c>
      <c r="I1171" s="2">
        <v>1199</v>
      </c>
      <c r="J1171" s="2">
        <v>1950</v>
      </c>
      <c r="K1171" s="1">
        <v>0.39</v>
      </c>
      <c r="L1171">
        <v>3.9</v>
      </c>
      <c r="M1171" s="4">
        <v>2832</v>
      </c>
      <c r="N1171" t="s">
        <v>9950</v>
      </c>
      <c r="O1171" t="str">
        <f t="shared" si="75"/>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v>
      </c>
      <c r="P1171" t="s">
        <v>9951</v>
      </c>
      <c r="Q1171" t="s">
        <v>9952</v>
      </c>
      <c r="R1171" t="s">
        <v>9953</v>
      </c>
      <c r="S1171" t="s">
        <v>9954</v>
      </c>
      <c r="T1171" t="s">
        <v>9955</v>
      </c>
      <c r="U1171" t="s">
        <v>9956</v>
      </c>
      <c r="V1171" t="s">
        <v>9957</v>
      </c>
    </row>
    <row r="1172" spans="1:22" x14ac:dyDescent="0.25">
      <c r="A1172" t="s">
        <v>9958</v>
      </c>
      <c r="B1172" t="s">
        <v>9959</v>
      </c>
      <c r="C1172" t="str">
        <f t="shared" si="72"/>
        <v>SKYTONE Stainless Steel Electric Meat Grinders with Bowl 700W Heavy for Kitchen Food Chopper, Meat, Vegetables, Onion , Garlic Slicer Dicer, Fruit and Nuts Blender (2L, 700 Watts)</v>
      </c>
      <c r="D1172" t="str" cm="1">
        <f t="array" ref="D1172">PROPER(_xlfn.TEXTJOIN(" ", TRUE, INDEX(_xlfn.FILTERXML("&lt;t&gt;&lt;s&gt;" &amp; SUBSTITUTE(C1172," ","&lt;/s&gt;&lt;s&gt;") &amp; "&lt;/s&gt;&lt;/t&gt;", "//s"), _xlfn.SEQUENCE(4))))</f>
        <v>Skytone Stainless Steel Electric</v>
      </c>
      <c r="E1172" t="str">
        <f t="shared" si="73"/>
        <v>with Bowl 700W Heavy for Kitchen Food Chopper, Meat, Vegetables, Onion , Garlic Slicer Dicer, Fruit and Nuts Blender (2L, 700 Watts)</v>
      </c>
      <c r="F1172" t="s">
        <v>9100</v>
      </c>
      <c r="G1172" t="str">
        <f t="shared" si="74"/>
        <v>MiniFoodProcessors&amp;Choppers</v>
      </c>
      <c r="H1172" s="7" t="str">
        <f t="array" aca="1" ref="H1172" ca="1">_xlfn.TEXTJOIN("", TRUE, IF((ROW(INDIRECT("1:" &amp; LEN(G1172)))&gt;1) * (CODE(MID(G1172, ROW(INDIRECT("1:" &amp; LEN(G1172))), 1))&gt;=65) * (CODE(MID(G1172, ROW(INDIRECT("1:" &amp; LEN(G1172))), 1))&lt;=90), " " &amp; MID(G1172, ROW(INDIRECT("1:" &amp; LEN(G1172))), 1), MID(G1172, ROW(INDIRECT("1:" &amp; LEN(G1172))), 1)))</f>
        <v>Mini Food Processors&amp; Choppers</v>
      </c>
      <c r="I1172" s="2">
        <v>1414</v>
      </c>
      <c r="J1172" s="2">
        <v>2799</v>
      </c>
      <c r="K1172" s="1">
        <v>0.49</v>
      </c>
      <c r="L1172">
        <v>4</v>
      </c>
      <c r="M1172" s="4">
        <v>1498</v>
      </c>
      <c r="N1172" t="s">
        <v>9960</v>
      </c>
      <c r="O1172" t="str">
        <f t="shared" si="75"/>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v>
      </c>
      <c r="P1172" t="s">
        <v>9961</v>
      </c>
      <c r="Q1172" t="s">
        <v>9962</v>
      </c>
      <c r="R1172" t="s">
        <v>9963</v>
      </c>
      <c r="S1172" t="s">
        <v>9964</v>
      </c>
      <c r="T1172" t="s">
        <v>9965</v>
      </c>
      <c r="U1172" t="s">
        <v>9966</v>
      </c>
      <c r="V1172" t="s">
        <v>9967</v>
      </c>
    </row>
    <row r="1173" spans="1:22" x14ac:dyDescent="0.25">
      <c r="A1173" t="s">
        <v>9968</v>
      </c>
      <c r="B1173" t="s">
        <v>9969</v>
      </c>
      <c r="C1173" t="str">
        <f t="shared" si="72"/>
        <v>KENT 16088 Vogue Electric Kettle 1.8 Litre 1500 W | Stainless Steel body | Auto shut off over heating protection | 1 Year Warranty</v>
      </c>
      <c r="D1173" t="str" cm="1">
        <f t="array" ref="D1173">PROPER(_xlfn.TEXTJOIN(" ", TRUE, INDEX(_xlfn.FILTERXML("&lt;t&gt;&lt;s&gt;" &amp; SUBSTITUTE(C1173," ","&lt;/s&gt;&lt;s&gt;") &amp; "&lt;/s&gt;&lt;/t&gt;", "//s"), _xlfn.SEQUENCE(4))))</f>
        <v>Kent 16088 Vogue Electric</v>
      </c>
      <c r="E1173" t="str">
        <f t="shared" si="73"/>
        <v>Litre 1500 W | Stainless Steel body | Auto shut off over heating protection | 1 Year Warranty</v>
      </c>
      <c r="F1173" t="s">
        <v>8450</v>
      </c>
      <c r="G1173" t="str">
        <f t="shared" si="74"/>
        <v>ElectricKettles</v>
      </c>
      <c r="H1173" s="7" t="str">
        <f t="array" aca="1" ref="H1173" ca="1">_xlfn.TEXTJOIN("", TRUE, IF((ROW(INDIRECT("1:" &amp; LEN(G1173)))&gt;1) * (CODE(MID(G1173, ROW(INDIRECT("1:" &amp; LEN(G1173))), 1))&gt;=65) * (CODE(MID(G1173, ROW(INDIRECT("1:" &amp; LEN(G1173))), 1))&lt;=90), " " &amp; MID(G1173, ROW(INDIRECT("1:" &amp; LEN(G1173))), 1), MID(G1173, ROW(INDIRECT("1:" &amp; LEN(G1173))), 1)))</f>
        <v>Electric Kettles</v>
      </c>
      <c r="I1173">
        <v>999</v>
      </c>
      <c r="J1173" s="2">
        <v>1950</v>
      </c>
      <c r="K1173" s="1">
        <v>0.49</v>
      </c>
      <c r="L1173">
        <v>3.8</v>
      </c>
      <c r="M1173" s="4">
        <v>305</v>
      </c>
      <c r="N1173" t="s">
        <v>9970</v>
      </c>
      <c r="O1173" t="str">
        <f t="shared" si="75"/>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v>
      </c>
      <c r="P1173" t="s">
        <v>9971</v>
      </c>
      <c r="Q1173" t="s">
        <v>9972</v>
      </c>
      <c r="R1173" t="s">
        <v>9973</v>
      </c>
      <c r="S1173" t="s">
        <v>9974</v>
      </c>
      <c r="T1173" t="s">
        <v>9975</v>
      </c>
      <c r="U1173" t="s">
        <v>9976</v>
      </c>
      <c r="V1173" t="s">
        <v>9977</v>
      </c>
    </row>
    <row r="1174" spans="1:22" x14ac:dyDescent="0.25">
      <c r="A1174" t="s">
        <v>9978</v>
      </c>
      <c r="B1174" t="s">
        <v>9979</v>
      </c>
      <c r="C1174" t="str">
        <f t="shared" si="72"/>
        <v>Eureka Forbes Supervac 1600 Watts Powerful Suction,bagless Vacuum Cleaner with cyclonic Technology,7 Accessories,1 Year Warranty,Compact,Lightweight and Easy to use (Red)</v>
      </c>
      <c r="D1174" t="str" cm="1">
        <f t="array" ref="D1174">PROPER(_xlfn.TEXTJOIN(" ", TRUE, INDEX(_xlfn.FILTERXML("&lt;t&gt;&lt;s&gt;" &amp; SUBSTITUTE(C1174," ","&lt;/s&gt;&lt;s&gt;") &amp; "&lt;/s&gt;&lt;/t&gt;", "//s"), _xlfn.SEQUENCE(4))))</f>
        <v>Eureka Forbes Supervac 1600</v>
      </c>
      <c r="E1174" t="str">
        <f t="shared" si="73"/>
        <v>Suction,bagless Vacuum Cleaner with cyclonic Technology,7 Accessories,1 Year Warranty,Compact,Lightweight and Easy to use (Red)</v>
      </c>
      <c r="F1174" t="s">
        <v>9234</v>
      </c>
      <c r="G1174" t="str">
        <f t="shared" si="74"/>
        <v>CanisterVacuums</v>
      </c>
      <c r="H1174" s="7" t="str">
        <f t="array" aca="1" ref="H1174" ca="1">_xlfn.TEXTJOIN("", TRUE, IF((ROW(INDIRECT("1:" &amp; LEN(G1174)))&gt;1) * (CODE(MID(G1174, ROW(INDIRECT("1:" &amp; LEN(G1174))), 1))&gt;=65) * (CODE(MID(G1174, ROW(INDIRECT("1:" &amp; LEN(G1174))), 1))&lt;=90), " " &amp; MID(G1174, ROW(INDIRECT("1:" &amp; LEN(G1174))), 1), MID(G1174, ROW(INDIRECT("1:" &amp; LEN(G1174))), 1)))</f>
        <v>Canister Vacuums</v>
      </c>
      <c r="I1174" s="2">
        <v>5999</v>
      </c>
      <c r="J1174" s="2">
        <v>9999</v>
      </c>
      <c r="K1174" s="1">
        <v>0.4</v>
      </c>
      <c r="L1174">
        <v>4.2</v>
      </c>
      <c r="M1174" s="4">
        <v>1191</v>
      </c>
      <c r="N1174" t="s">
        <v>9980</v>
      </c>
      <c r="O1174" t="str">
        <f t="shared" si="75"/>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v>
      </c>
      <c r="P1174" t="s">
        <v>9981</v>
      </c>
      <c r="Q1174" t="s">
        <v>9982</v>
      </c>
      <c r="R1174" t="s">
        <v>9983</v>
      </c>
      <c r="S1174" t="s">
        <v>9984</v>
      </c>
      <c r="T1174" t="s">
        <v>9985</v>
      </c>
      <c r="U1174" t="s">
        <v>9986</v>
      </c>
      <c r="V1174" t="s">
        <v>9987</v>
      </c>
    </row>
    <row r="1175" spans="1:22" x14ac:dyDescent="0.25">
      <c r="A1175" t="s">
        <v>9988</v>
      </c>
      <c r="B1175" t="s">
        <v>9989</v>
      </c>
      <c r="C1175" t="str">
        <f t="shared" si="72"/>
        <v>Mi Air Purifier 3 with True HEPA Filter, removes air pollutants, smoke, odor, bacteria and viruses with 99.97% efficiency, coverage area up to 484 sq. ft., Wi-Fi and Voice control - Alexa GA (white)</v>
      </c>
      <c r="D1175" t="str" cm="1">
        <f t="array" ref="D1175">PROPER(_xlfn.TEXTJOIN(" ", TRUE, INDEX(_xlfn.FILTERXML("&lt;t&gt;&lt;s&gt;" &amp; SUBSTITUTE(C1175," ","&lt;/s&gt;&lt;s&gt;") &amp; "&lt;/s&gt;&lt;/t&gt;", "//s"), _xlfn.SEQUENCE(4))))</f>
        <v>Mi Air Purifier 3</v>
      </c>
      <c r="E1175" t="str">
        <f t="shared" si="73"/>
        <v>HEPA Filter, removes air pollutants, smoke, odor, bacteria and viruses with 99.97% efficiency, coverage area up to 484 sq. ft., Wi-Fi and Voice control - Alexa GA (white)</v>
      </c>
      <c r="F1175" t="s">
        <v>9990</v>
      </c>
      <c r="G1175" t="str">
        <f t="shared" si="74"/>
        <v>HEPAAirPurifiers</v>
      </c>
      <c r="H1175" s="7" t="str">
        <f t="array" aca="1" ref="H1175" ca="1">_xlfn.TEXTJOIN("", TRUE, IF((ROW(INDIRECT("1:" &amp; LEN(G1175)))&gt;1) * (CODE(MID(G1175, ROW(INDIRECT("1:" &amp; LEN(G1175))), 1))&gt;=65) * (CODE(MID(G1175, ROW(INDIRECT("1:" &amp; LEN(G1175))), 1))&lt;=90), " " &amp; MID(G1175, ROW(INDIRECT("1:" &amp; LEN(G1175))), 1), MID(G1175, ROW(INDIRECT("1:" &amp; LEN(G1175))), 1)))</f>
        <v>H E P A Air Purifiers</v>
      </c>
      <c r="I1175" s="2">
        <v>9970</v>
      </c>
      <c r="J1175" s="2">
        <v>12999</v>
      </c>
      <c r="K1175" s="1">
        <v>0.23</v>
      </c>
      <c r="L1175">
        <v>4.3</v>
      </c>
      <c r="M1175" s="4">
        <v>4049</v>
      </c>
      <c r="N1175" t="s">
        <v>9991</v>
      </c>
      <c r="O1175" t="str">
        <f t="shared" si="75"/>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v>
      </c>
      <c r="P1175" t="s">
        <v>9992</v>
      </c>
      <c r="Q1175" t="s">
        <v>9993</v>
      </c>
      <c r="R1175" t="s">
        <v>9994</v>
      </c>
      <c r="S1175" t="s">
        <v>9995</v>
      </c>
      <c r="T1175" t="s">
        <v>9996</v>
      </c>
      <c r="U1175" t="s">
        <v>9997</v>
      </c>
      <c r="V1175" t="s">
        <v>9998</v>
      </c>
    </row>
    <row r="1176" spans="1:22" x14ac:dyDescent="0.25">
      <c r="A1176" t="s">
        <v>9999</v>
      </c>
      <c r="B1176" t="s">
        <v>10000</v>
      </c>
      <c r="C1176" t="str">
        <f t="shared" si="72"/>
        <v>Tata Swach Bulb 6000-Litre Cartridge, 1 Piece, White, Hollow Fiber Membrane</v>
      </c>
      <c r="D1176" t="str" cm="1">
        <f t="array" ref="D1176">PROPER(_xlfn.TEXTJOIN(" ", TRUE, INDEX(_xlfn.FILTERXML("&lt;t&gt;&lt;s&gt;" &amp; SUBSTITUTE(C1176," ","&lt;/s&gt;&lt;s&gt;") &amp; "&lt;/s&gt;&lt;/t&gt;", "//s"), _xlfn.SEQUENCE(4))))</f>
        <v>Tata Swach Bulb 6000-Litre</v>
      </c>
      <c r="E1176" t="str">
        <f t="shared" si="73"/>
        <v>Piece, White, Hollow Fiber Membrane</v>
      </c>
      <c r="F1176" t="s">
        <v>10001</v>
      </c>
      <c r="G1176" t="str">
        <f t="shared" si="74"/>
        <v>WaterFilters&amp;Purifiers</v>
      </c>
      <c r="H1176" s="7" t="str">
        <f t="array" aca="1" ref="H1176" ca="1">_xlfn.TEXTJOIN("", TRUE, IF((ROW(INDIRECT("1:" &amp; LEN(G1176)))&gt;1) * (CODE(MID(G1176, ROW(INDIRECT("1:" &amp; LEN(G1176))), 1))&gt;=65) * (CODE(MID(G1176, ROW(INDIRECT("1:" &amp; LEN(G1176))), 1))&lt;=90), " " &amp; MID(G1176, ROW(INDIRECT("1:" &amp; LEN(G1176))), 1), MID(G1176, ROW(INDIRECT("1:" &amp; LEN(G1176))), 1)))</f>
        <v>Water Filters&amp; Purifiers</v>
      </c>
      <c r="I1176">
        <v>698</v>
      </c>
      <c r="J1176">
        <v>699</v>
      </c>
      <c r="K1176" s="1">
        <v>0</v>
      </c>
      <c r="L1176">
        <v>4.2</v>
      </c>
      <c r="M1176" s="4">
        <v>3160</v>
      </c>
      <c r="N1176" t="s">
        <v>10002</v>
      </c>
      <c r="O1176" t="str">
        <f t="shared" si="75"/>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v>
      </c>
      <c r="P1176" t="s">
        <v>10003</v>
      </c>
      <c r="Q1176" t="s">
        <v>10004</v>
      </c>
      <c r="R1176" t="s">
        <v>10005</v>
      </c>
      <c r="S1176" t="s">
        <v>10006</v>
      </c>
      <c r="T1176" t="s">
        <v>10007</v>
      </c>
      <c r="U1176" t="s">
        <v>10008</v>
      </c>
      <c r="V1176" t="s">
        <v>10009</v>
      </c>
    </row>
    <row r="1177" spans="1:22" x14ac:dyDescent="0.25">
      <c r="A1177" t="s">
        <v>10010</v>
      </c>
      <c r="B1177" t="s">
        <v>10011</v>
      </c>
      <c r="C1177" t="str">
        <f t="shared" si="72"/>
        <v>Havells Ambrose 1200mm Ceiling Fan (Gold Mist Wood)</v>
      </c>
      <c r="D1177" t="str" cm="1">
        <f t="array" ref="D1177">PROPER(_xlfn.TEXTJOIN(" ", TRUE, INDEX(_xlfn.FILTERXML("&lt;t&gt;&lt;s&gt;" &amp; SUBSTITUTE(C1177," ","&lt;/s&gt;&lt;s&gt;") &amp; "&lt;/s&gt;&lt;/t&gt;", "//s"), _xlfn.SEQUENCE(4))))</f>
        <v>Havells Ambrose 1200Mm Ceiling</v>
      </c>
      <c r="E1177" t="str">
        <f t="shared" si="73"/>
        <v>Mist Wood)</v>
      </c>
      <c r="F1177" t="s">
        <v>9203</v>
      </c>
      <c r="G1177" t="str">
        <f t="shared" si="74"/>
        <v>CeilingFans</v>
      </c>
      <c r="H1177" s="7" t="str">
        <f t="array" aca="1" ref="H1177" ca="1">_xlfn.TEXTJOIN("", TRUE, IF((ROW(INDIRECT("1:" &amp; LEN(G1177)))&gt;1) * (CODE(MID(G1177, ROW(INDIRECT("1:" &amp; LEN(G1177))), 1))&gt;=65) * (CODE(MID(G1177, ROW(INDIRECT("1:" &amp; LEN(G1177))), 1))&lt;=90), " " &amp; MID(G1177, ROW(INDIRECT("1:" &amp; LEN(G1177))), 1), MID(G1177, ROW(INDIRECT("1:" &amp; LEN(G1177))), 1)))</f>
        <v>Ceiling Fans</v>
      </c>
      <c r="I1177" s="2">
        <v>2199</v>
      </c>
      <c r="J1177" s="2">
        <v>3190</v>
      </c>
      <c r="K1177" s="1">
        <v>0.31</v>
      </c>
      <c r="L1177">
        <v>4.3</v>
      </c>
      <c r="M1177" s="4">
        <v>9650</v>
      </c>
      <c r="N1177" t="s">
        <v>10012</v>
      </c>
      <c r="O1177" t="str">
        <f t="shared" si="75"/>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v>
      </c>
      <c r="P1177" t="s">
        <v>10013</v>
      </c>
      <c r="Q1177" t="s">
        <v>10014</v>
      </c>
      <c r="R1177" t="s">
        <v>10015</v>
      </c>
      <c r="S1177" t="s">
        <v>10016</v>
      </c>
      <c r="T1177" t="s">
        <v>10017</v>
      </c>
      <c r="U1177" t="s">
        <v>10018</v>
      </c>
      <c r="V1177" t="s">
        <v>10019</v>
      </c>
    </row>
    <row r="1178" spans="1:22" x14ac:dyDescent="0.25">
      <c r="A1178" t="s">
        <v>10020</v>
      </c>
      <c r="B1178" t="s">
        <v>10021</v>
      </c>
      <c r="C1178" t="str">
        <f t="shared" si="72"/>
        <v>PrettyKrafts Laundry Bag Basket for Dirty Clothes, Folding Round Laundry Bag,Set of 2, Black Wave</v>
      </c>
      <c r="D1178" t="str" cm="1">
        <f t="array" ref="D1178">PROPER(_xlfn.TEXTJOIN(" ", TRUE, INDEX(_xlfn.FILTERXML("&lt;t&gt;&lt;s&gt;" &amp; SUBSTITUTE(C1178," ","&lt;/s&gt;&lt;s&gt;") &amp; "&lt;/s&gt;&lt;/t&gt;", "//s"), _xlfn.SEQUENCE(4))))</f>
        <v>Prettykrafts Laundry Bag Basket</v>
      </c>
      <c r="E1178" t="str">
        <f t="shared" si="73"/>
        <v>Clothes, Folding Round Laundry Bag,Set of 2, Black Wave</v>
      </c>
      <c r="F1178" t="s">
        <v>10022</v>
      </c>
      <c r="G1178" t="str">
        <f t="shared" si="74"/>
        <v>LaundryBags</v>
      </c>
      <c r="H1178" s="7" t="str">
        <f t="array" aca="1" ref="H1178" ca="1">_xlfn.TEXTJOIN("", TRUE, IF((ROW(INDIRECT("1:" &amp; LEN(G1178)))&gt;1) * (CODE(MID(G1178, ROW(INDIRECT("1:" &amp; LEN(G1178))), 1))&gt;=65) * (CODE(MID(G1178, ROW(INDIRECT("1:" &amp; LEN(G1178))), 1))&lt;=90), " " &amp; MID(G1178, ROW(INDIRECT("1:" &amp; LEN(G1178))), 1), MID(G1178, ROW(INDIRECT("1:" &amp; LEN(G1178))), 1)))</f>
        <v>Laundry Bags</v>
      </c>
      <c r="I1178">
        <v>320</v>
      </c>
      <c r="J1178">
        <v>799</v>
      </c>
      <c r="K1178" s="1">
        <v>0.6</v>
      </c>
      <c r="L1178">
        <v>4.2</v>
      </c>
      <c r="M1178" s="4">
        <v>3846</v>
      </c>
      <c r="N1178" t="s">
        <v>10023</v>
      </c>
      <c r="O1178" t="str">
        <f t="shared" si="75"/>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v>
      </c>
      <c r="P1178" t="s">
        <v>10024</v>
      </c>
      <c r="Q1178" t="s">
        <v>10025</v>
      </c>
      <c r="R1178" t="s">
        <v>10026</v>
      </c>
      <c r="S1178" t="s">
        <v>10027</v>
      </c>
      <c r="T1178" t="s">
        <v>10028</v>
      </c>
      <c r="U1178" t="s">
        <v>10029</v>
      </c>
      <c r="V1178" t="s">
        <v>10030</v>
      </c>
    </row>
    <row r="1179" spans="1:22" x14ac:dyDescent="0.25">
      <c r="A1179" t="s">
        <v>10031</v>
      </c>
      <c r="B1179" t="s">
        <v>10032</v>
      </c>
      <c r="C1179" t="str">
        <f t="shared" si="72"/>
        <v>FABWARE Lint Remover for Clothes - Sticky Lint Roller for Clothes, Furniture, Wool, Coat, Car Seats, Carpet, Fabric, Dust Cleaner, Pet Hair Remover with 1 Handle and 1 Refill Total 60 Sheets and 1 Cover</v>
      </c>
      <c r="D1179" t="str" cm="1">
        <f t="array" ref="D1179">PROPER(_xlfn.TEXTJOIN(" ", TRUE, INDEX(_xlfn.FILTERXML("&lt;t&gt;&lt;s&gt;" &amp; SUBSTITUTE(C1179," ","&lt;/s&gt;&lt;s&gt;") &amp; "&lt;/s&gt;&lt;/t&gt;", "//s"), _xlfn.SEQUENCE(4))))</f>
        <v>Fabware Lint Remover For</v>
      </c>
      <c r="E1179" t="str">
        <f t="shared" si="73"/>
        <v>Sticky Lint Roller for Clothes, Furniture, Wool, Coat, Car Seats, Carpet, Fabric, Dust Cleaner, Pet Hair Remover with 1 Handle and 1 Refill Total 60 Sheets and 1 Cover</v>
      </c>
      <c r="F1179" t="s">
        <v>8483</v>
      </c>
      <c r="G1179" t="str">
        <f t="shared" si="74"/>
        <v>LintShavers</v>
      </c>
      <c r="H1179" s="7" t="str">
        <f t="array" aca="1" ref="H1179" ca="1">_xlfn.TEXTJOIN("", TRUE, IF((ROW(INDIRECT("1:" &amp; LEN(G1179)))&gt;1) * (CODE(MID(G1179, ROW(INDIRECT("1:" &amp; LEN(G1179))), 1))&gt;=65) * (CODE(MID(G1179, ROW(INDIRECT("1:" &amp; LEN(G1179))), 1))&lt;=90), " " &amp; MID(G1179, ROW(INDIRECT("1:" &amp; LEN(G1179))), 1), MID(G1179, ROW(INDIRECT("1:" &amp; LEN(G1179))), 1)))</f>
        <v>Lint Shavers</v>
      </c>
      <c r="I1179">
        <v>298</v>
      </c>
      <c r="J1179">
        <v>499</v>
      </c>
      <c r="K1179" s="1">
        <v>0.4</v>
      </c>
      <c r="L1179">
        <v>4.4000000000000004</v>
      </c>
      <c r="M1179" s="4">
        <v>290</v>
      </c>
      <c r="N1179" t="s">
        <v>10033</v>
      </c>
      <c r="O1179" t="str">
        <f t="shared" si="75"/>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v>
      </c>
      <c r="P1179" t="s">
        <v>10034</v>
      </c>
      <c r="Q1179" t="s">
        <v>10035</v>
      </c>
      <c r="R1179" t="s">
        <v>10036</v>
      </c>
      <c r="S1179" t="s">
        <v>10037</v>
      </c>
      <c r="T1179" t="s">
        <v>10038</v>
      </c>
      <c r="U1179" t="s">
        <v>10039</v>
      </c>
      <c r="V1179" t="s">
        <v>10040</v>
      </c>
    </row>
    <row r="1180" spans="1:22" x14ac:dyDescent="0.25">
      <c r="A1180" t="s">
        <v>10041</v>
      </c>
      <c r="B1180" t="s">
        <v>10042</v>
      </c>
      <c r="C1180" t="str">
        <f t="shared" si="72"/>
        <v>Brayden Fito Atom Rechargeable Smoothie Blender with 2000 mAh Battery and 3.7V Motor with 400ml Tritan Jar (Blue)</v>
      </c>
      <c r="D1180" t="str" cm="1">
        <f t="array" ref="D1180">PROPER(_xlfn.TEXTJOIN(" ", TRUE, INDEX(_xlfn.FILTERXML("&lt;t&gt;&lt;s&gt;" &amp; SUBSTITUTE(C1180," ","&lt;/s&gt;&lt;s&gt;") &amp; "&lt;/s&gt;&lt;/t&gt;", "//s"), _xlfn.SEQUENCE(4))))</f>
        <v>Brayden Fito Atom Rechargeable</v>
      </c>
      <c r="E1180" t="str">
        <f t="shared" si="73"/>
        <v>with 2000 mAh Battery and 3.7V Motor with 400ml Tritan Jar (Blue)</v>
      </c>
      <c r="F1180" t="s">
        <v>8846</v>
      </c>
      <c r="G1180" t="str">
        <f t="shared" si="74"/>
        <v>JuicerMixerGrinders</v>
      </c>
      <c r="H1180" s="7" t="str">
        <f t="array" aca="1" ref="H1180" ca="1">_xlfn.TEXTJOIN("", TRUE, IF((ROW(INDIRECT("1:" &amp; LEN(G1180)))&gt;1) * (CODE(MID(G1180, ROW(INDIRECT("1:" &amp; LEN(G1180))), 1))&gt;=65) * (CODE(MID(G1180, ROW(INDIRECT("1:" &amp; LEN(G1180))), 1))&lt;=90), " " &amp; MID(G1180, ROW(INDIRECT("1:" &amp; LEN(G1180))), 1), MID(G1180, ROW(INDIRECT("1:" &amp; LEN(G1180))), 1)))</f>
        <v>Juicer Mixer Grinders</v>
      </c>
      <c r="I1180" s="2">
        <v>1199</v>
      </c>
      <c r="J1180" s="2">
        <v>1499</v>
      </c>
      <c r="K1180" s="1">
        <v>0.2</v>
      </c>
      <c r="L1180">
        <v>3.8</v>
      </c>
      <c r="M1180" s="4">
        <v>2206</v>
      </c>
      <c r="N1180" t="s">
        <v>10043</v>
      </c>
      <c r="O1180" t="str">
        <f t="shared" si="75"/>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v>
      </c>
      <c r="P1180" t="s">
        <v>10044</v>
      </c>
      <c r="Q1180" t="s">
        <v>10045</v>
      </c>
      <c r="R1180" t="s">
        <v>10046</v>
      </c>
      <c r="S1180" t="s">
        <v>10047</v>
      </c>
      <c r="T1180" t="s">
        <v>10048</v>
      </c>
      <c r="U1180" t="s">
        <v>10049</v>
      </c>
      <c r="V1180" t="s">
        <v>10050</v>
      </c>
    </row>
    <row r="1181" spans="1:22" x14ac:dyDescent="0.25">
      <c r="A1181" t="s">
        <v>10051</v>
      </c>
      <c r="B1181" t="s">
        <v>10052</v>
      </c>
      <c r="C1181" t="str">
        <f t="shared" si="72"/>
        <v>Bajaj Frore 1200 mm Ceiling Fan (Brown)</v>
      </c>
      <c r="D1181" t="str" cm="1">
        <f t="array" ref="D1181">PROPER(_xlfn.TEXTJOIN(" ", TRUE, INDEX(_xlfn.FILTERXML("&lt;t&gt;&lt;s&gt;" &amp; SUBSTITUTE(C1181," ","&lt;/s&gt;&lt;s&gt;") &amp; "&lt;/s&gt;&lt;/t&gt;", "//s"), _xlfn.SEQUENCE(4))))</f>
        <v>Bajaj Frore 1200 Mm</v>
      </c>
      <c r="E1181" t="str">
        <f t="shared" si="73"/>
        <v>(Brown)</v>
      </c>
      <c r="F1181" t="s">
        <v>9203</v>
      </c>
      <c r="G1181" t="str">
        <f t="shared" si="74"/>
        <v>CeilingFans</v>
      </c>
      <c r="H1181" s="7" t="str">
        <f t="array" aca="1" ref="H1181" ca="1">_xlfn.TEXTJOIN("", TRUE, IF((ROW(INDIRECT("1:" &amp; LEN(G1181)))&gt;1) * (CODE(MID(G1181, ROW(INDIRECT("1:" &amp; LEN(G1181))), 1))&gt;=65) * (CODE(MID(G1181, ROW(INDIRECT("1:" &amp; LEN(G1181))), 1))&lt;=90), " " &amp; MID(G1181, ROW(INDIRECT("1:" &amp; LEN(G1181))), 1), MID(G1181, ROW(INDIRECT("1:" &amp; LEN(G1181))), 1)))</f>
        <v>Ceiling Fans</v>
      </c>
      <c r="I1181" s="2">
        <v>1399</v>
      </c>
      <c r="J1181" s="2">
        <v>2660</v>
      </c>
      <c r="K1181" s="1">
        <v>0.47</v>
      </c>
      <c r="L1181">
        <v>4.0999999999999996</v>
      </c>
      <c r="M1181" s="4">
        <v>9349</v>
      </c>
      <c r="N1181" t="s">
        <v>10053</v>
      </c>
      <c r="O1181" t="str">
        <f t="shared" si="75"/>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v>
      </c>
      <c r="P1181" t="s">
        <v>10054</v>
      </c>
      <c r="Q1181" t="s">
        <v>10055</v>
      </c>
      <c r="R1181" t="s">
        <v>10056</v>
      </c>
      <c r="S1181" t="s">
        <v>10057</v>
      </c>
      <c r="T1181" t="s">
        <v>10058</v>
      </c>
      <c r="U1181" t="s">
        <v>10059</v>
      </c>
      <c r="V1181" t="s">
        <v>10060</v>
      </c>
    </row>
    <row r="1182" spans="1:22" x14ac:dyDescent="0.25">
      <c r="A1182" t="s">
        <v>10061</v>
      </c>
      <c r="B1182" t="s">
        <v>10062</v>
      </c>
      <c r="C1182" t="str">
        <f t="shared" si="72"/>
        <v>Venus Digital Kitchen Weighing Scale and Food Weight Machine for Health, Fitness, Home Baking and Cooking Scale, 2 Year Warranty and Battery Included (Weighing Scale Without Bowl) Capacity 10 Kg, 1 Gm</v>
      </c>
      <c r="D1182" t="str" cm="1">
        <f t="array" ref="D1182">PROPER(_xlfn.TEXTJOIN(" ", TRUE, INDEX(_xlfn.FILTERXML("&lt;t&gt;&lt;s&gt;" &amp; SUBSTITUTE(C1182," ","&lt;/s&gt;&lt;s&gt;") &amp; "&lt;/s&gt;&lt;/t&gt;", "//s"), _xlfn.SEQUENCE(4))))</f>
        <v>Venus Digital Kitchen Weighing</v>
      </c>
      <c r="E1182" t="str">
        <f t="shared" si="73"/>
        <v>Food Weight Machine for Health, Fitness, Home Baking and Cooking Scale, 2 Year Warranty and Battery Included (Weighing Scale Without Bowl) Capacity 10 Kg, 1 Gm</v>
      </c>
      <c r="F1182" t="s">
        <v>8494</v>
      </c>
      <c r="G1182" t="str">
        <f t="shared" si="74"/>
        <v>DigitalKitchenScales</v>
      </c>
      <c r="H1182" s="7" t="str">
        <f t="array" aca="1" ref="H1182" ca="1">_xlfn.TEXTJOIN("", TRUE, IF((ROW(INDIRECT("1:" &amp; LEN(G1182)))&gt;1) * (CODE(MID(G1182, ROW(INDIRECT("1:" &amp; LEN(G1182))), 1))&gt;=65) * (CODE(MID(G1182, ROW(INDIRECT("1:" &amp; LEN(G1182))), 1))&lt;=90), " " &amp; MID(G1182, ROW(INDIRECT("1:" &amp; LEN(G1182))), 1), MID(G1182, ROW(INDIRECT("1:" &amp; LEN(G1182))), 1)))</f>
        <v>Digital Kitchen Scales</v>
      </c>
      <c r="I1182">
        <v>599</v>
      </c>
      <c r="J1182" s="2">
        <v>2799</v>
      </c>
      <c r="K1182" s="1">
        <v>0.79</v>
      </c>
      <c r="L1182">
        <v>3.9</v>
      </c>
      <c r="M1182" s="4">
        <v>578</v>
      </c>
      <c r="N1182" t="s">
        <v>10063</v>
      </c>
      <c r="O1182" t="str">
        <f t="shared" si="75"/>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v>
      </c>
      <c r="P1182" t="s">
        <v>10064</v>
      </c>
      <c r="Q1182" t="s">
        <v>10065</v>
      </c>
      <c r="R1182" t="s">
        <v>10066</v>
      </c>
      <c r="S1182" t="s">
        <v>10067</v>
      </c>
      <c r="T1182" t="s">
        <v>10068</v>
      </c>
      <c r="U1182" t="s">
        <v>10069</v>
      </c>
      <c r="V1182" t="s">
        <v>10070</v>
      </c>
    </row>
    <row r="1183" spans="1:22" x14ac:dyDescent="0.25">
      <c r="A1183" t="s">
        <v>10071</v>
      </c>
      <c r="B1183" t="s">
        <v>10072</v>
      </c>
      <c r="C1183" t="str">
        <f t="shared" si="72"/>
        <v>Bajaj ATX 4 750-Watt Pop-up Toaster (White)</v>
      </c>
      <c r="D1183" t="str" cm="1">
        <f t="array" ref="D1183">PROPER(_xlfn.TEXTJOIN(" ", TRUE, INDEX(_xlfn.FILTERXML("&lt;t&gt;&lt;s&gt;" &amp; SUBSTITUTE(C1183," ","&lt;/s&gt;&lt;s&gt;") &amp; "&lt;/s&gt;&lt;/t&gt;", "//s"), _xlfn.SEQUENCE(4))))</f>
        <v>Bajaj Atx 4 750-Watt</v>
      </c>
      <c r="E1183" t="str">
        <f t="shared" si="73"/>
        <v>(White)</v>
      </c>
      <c r="F1183" t="s">
        <v>9366</v>
      </c>
      <c r="G1183" t="str">
        <f t="shared" si="74"/>
        <v>Pop-upToasters</v>
      </c>
      <c r="H1183" s="7" t="str">
        <f t="array" aca="1" ref="H1183" ca="1">_xlfn.TEXTJOIN("", TRUE, IF((ROW(INDIRECT("1:" &amp; LEN(G1183)))&gt;1) * (CODE(MID(G1183, ROW(INDIRECT("1:" &amp; LEN(G1183))), 1))&gt;=65) * (CODE(MID(G1183, ROW(INDIRECT("1:" &amp; LEN(G1183))), 1))&lt;=90), " " &amp; MID(G1183, ROW(INDIRECT("1:" &amp; LEN(G1183))), 1), MID(G1183, ROW(INDIRECT("1:" &amp; LEN(G1183))), 1)))</f>
        <v>Pop-up Toasters</v>
      </c>
      <c r="I1183" s="2">
        <v>1499</v>
      </c>
      <c r="J1183" s="2">
        <v>1499</v>
      </c>
      <c r="K1183" s="1">
        <v>0</v>
      </c>
      <c r="L1183">
        <v>4.3</v>
      </c>
      <c r="M1183" s="4">
        <v>9331</v>
      </c>
      <c r="N1183" t="s">
        <v>10073</v>
      </c>
      <c r="O1183" t="str">
        <f t="shared" si="75"/>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v>
      </c>
      <c r="P1183" t="s">
        <v>10074</v>
      </c>
      <c r="Q1183" t="s">
        <v>10075</v>
      </c>
      <c r="R1183" t="s">
        <v>10076</v>
      </c>
      <c r="S1183" t="s">
        <v>10077</v>
      </c>
      <c r="T1183" t="s">
        <v>10078</v>
      </c>
      <c r="U1183" t="s">
        <v>10079</v>
      </c>
      <c r="V1183" t="s">
        <v>10080</v>
      </c>
    </row>
    <row r="1184" spans="1:22" x14ac:dyDescent="0.25">
      <c r="A1184" t="s">
        <v>10081</v>
      </c>
      <c r="B1184" t="s">
        <v>10082</v>
      </c>
      <c r="C1184" t="str">
        <f t="shared" si="72"/>
        <v>Coway Professional Air Purifier for Home, Longest Filter Life 8500 Hrs, Green True HEPA Filter, Traps 99.99% Virus and PM 0.1 Particles, Warranty 7 Years (AirMega 150 (AP-1019C))</v>
      </c>
      <c r="D1184" t="str" cm="1">
        <f t="array" ref="D1184">PROPER(_xlfn.TEXTJOIN(" ", TRUE, INDEX(_xlfn.FILTERXML("&lt;t&gt;&lt;s&gt;" &amp; SUBSTITUTE(C1184," ","&lt;/s&gt;&lt;s&gt;") &amp; "&lt;/s&gt;&lt;/t&gt;", "//s"), _xlfn.SEQUENCE(4))))</f>
        <v>Coway Professional Air Purifier</v>
      </c>
      <c r="E1184" t="str">
        <f t="shared" si="73"/>
        <v>Longest Filter Life 8500 Hrs, Green True HEPA Filter, Traps 99.99% Virus and PM 0.1 Particles, Warranty 7 Years (AirMega 150 (AP-1019C))</v>
      </c>
      <c r="F1184" t="s">
        <v>9990</v>
      </c>
      <c r="G1184" t="str">
        <f t="shared" si="74"/>
        <v>HEPAAirPurifiers</v>
      </c>
      <c r="H1184" s="7" t="str">
        <f t="array" aca="1" ref="H1184" ca="1">_xlfn.TEXTJOIN("", TRUE, IF((ROW(INDIRECT("1:" &amp; LEN(G1184)))&gt;1) * (CODE(MID(G1184, ROW(INDIRECT("1:" &amp; LEN(G1184))), 1))&gt;=65) * (CODE(MID(G1184, ROW(INDIRECT("1:" &amp; LEN(G1184))), 1))&lt;=90), " " &amp; MID(G1184, ROW(INDIRECT("1:" &amp; LEN(G1184))), 1), MID(G1184, ROW(INDIRECT("1:" &amp; LEN(G1184))), 1)))</f>
        <v>H E P A Air Purifiers</v>
      </c>
      <c r="I1184" s="2">
        <v>14400</v>
      </c>
      <c r="J1184" s="2">
        <v>59900</v>
      </c>
      <c r="K1184" s="1">
        <v>0.76</v>
      </c>
      <c r="L1184">
        <v>4.4000000000000004</v>
      </c>
      <c r="M1184" s="4">
        <v>3837</v>
      </c>
      <c r="N1184" t="s">
        <v>10083</v>
      </c>
      <c r="O1184" t="str">
        <f t="shared" si="75"/>
        <v>Coway</v>
      </c>
      <c r="P1184" t="s">
        <v>10084</v>
      </c>
      <c r="Q1184" t="s">
        <v>10085</v>
      </c>
      <c r="R1184" t="s">
        <v>10086</v>
      </c>
      <c r="S1184" t="s">
        <v>10087</v>
      </c>
      <c r="T1184" t="s">
        <v>10088</v>
      </c>
      <c r="U1184" t="s">
        <v>10089</v>
      </c>
      <c r="V1184" t="s">
        <v>10090</v>
      </c>
    </row>
    <row r="1185" spans="1:22" x14ac:dyDescent="0.25">
      <c r="A1185" t="s">
        <v>10091</v>
      </c>
      <c r="B1185" t="s">
        <v>10092</v>
      </c>
      <c r="C1185" t="str">
        <f t="shared" si="72"/>
        <v>KENT Gold Optima Gravity Water Purifier (11016) | UF Technology Based | Non-Electric and Chemical Free | Counter Top | 10L Storage | White</v>
      </c>
      <c r="D1185" t="str" cm="1">
        <f t="array" ref="D1185">PROPER(_xlfn.TEXTJOIN(" ", TRUE, INDEX(_xlfn.FILTERXML("&lt;t&gt;&lt;s&gt;" &amp; SUBSTITUTE(C1185," ","&lt;/s&gt;&lt;s&gt;") &amp; "&lt;/s&gt;&lt;/t&gt;", "//s"), _xlfn.SEQUENCE(4))))</f>
        <v>Kent Gold Optima Gravity</v>
      </c>
      <c r="E1185" t="str">
        <f t="shared" si="73"/>
        <v>(11016) | UF Technology Based | Non-Electric and Chemical Free | Counter Top | 10L Storage | White</v>
      </c>
      <c r="F1185" t="s">
        <v>10001</v>
      </c>
      <c r="G1185" t="str">
        <f t="shared" si="74"/>
        <v>WaterFilters&amp;Purifiers</v>
      </c>
      <c r="H1185" s="7" t="str">
        <f t="array" aca="1" ref="H1185" ca="1">_xlfn.TEXTJOIN("", TRUE, IF((ROW(INDIRECT("1:" &amp; LEN(G1185)))&gt;1) * (CODE(MID(G1185, ROW(INDIRECT("1:" &amp; LEN(G1185))), 1))&gt;=65) * (CODE(MID(G1185, ROW(INDIRECT("1:" &amp; LEN(G1185))), 1))&lt;=90), " " &amp; MID(G1185, ROW(INDIRECT("1:" &amp; LEN(G1185))), 1), MID(G1185, ROW(INDIRECT("1:" &amp; LEN(G1185))), 1)))</f>
        <v>Water Filters&amp; Purifiers</v>
      </c>
      <c r="I1185" s="2">
        <v>1699</v>
      </c>
      <c r="J1185" s="2">
        <v>1900</v>
      </c>
      <c r="K1185" s="1">
        <v>0.11</v>
      </c>
      <c r="L1185">
        <v>3.6</v>
      </c>
      <c r="M1185" s="4">
        <v>11456</v>
      </c>
      <c r="N1185" t="s">
        <v>10093</v>
      </c>
      <c r="O1185" t="str">
        <f t="shared" si="75"/>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v>
      </c>
      <c r="P1185" t="s">
        <v>10094</v>
      </c>
      <c r="Q1185" t="s">
        <v>10095</v>
      </c>
      <c r="R1185" t="s">
        <v>10096</v>
      </c>
      <c r="S1185" t="s">
        <v>10097</v>
      </c>
      <c r="T1185" t="s">
        <v>10098</v>
      </c>
      <c r="U1185" t="s">
        <v>10099</v>
      </c>
      <c r="V1185" t="s">
        <v>10100</v>
      </c>
    </row>
    <row r="1186" spans="1:22" x14ac:dyDescent="0.25">
      <c r="A1186" t="s">
        <v>10101</v>
      </c>
      <c r="B1186" t="s">
        <v>10102</v>
      </c>
      <c r="C1186" t="str">
        <f t="shared" si="72"/>
        <v>HOMEPACK 750W Radiant Room Home Office Heaters For Winter</v>
      </c>
      <c r="D1186" t="str" cm="1">
        <f t="array" ref="D1186">PROPER(_xlfn.TEXTJOIN(" ", TRUE, INDEX(_xlfn.FILTERXML("&lt;t&gt;&lt;s&gt;" &amp; SUBSTITUTE(C1186," ","&lt;/s&gt;&lt;s&gt;") &amp; "&lt;/s&gt;&lt;/t&gt;", "//s"), _xlfn.SEQUENCE(4))))</f>
        <v>Homepack 750W Radiant Room</v>
      </c>
      <c r="E1186" t="str">
        <f t="shared" si="73"/>
        <v>Heaters For Winter</v>
      </c>
      <c r="F1186" t="s">
        <v>8461</v>
      </c>
      <c r="G1186" t="str">
        <f t="shared" si="74"/>
        <v>ElectricHeaters</v>
      </c>
      <c r="H1186" s="7" t="str">
        <f t="array" aca="1" ref="H1186" ca="1">_xlfn.TEXTJOIN("", TRUE, IF((ROW(INDIRECT("1:" &amp; LEN(G1186)))&gt;1) * (CODE(MID(G1186, ROW(INDIRECT("1:" &amp; LEN(G1186))), 1))&gt;=65) * (CODE(MID(G1186, ROW(INDIRECT("1:" &amp; LEN(G1186))), 1))&lt;=90), " " &amp; MID(G1186, ROW(INDIRECT("1:" &amp; LEN(G1186))), 1), MID(G1186, ROW(INDIRECT("1:" &amp; LEN(G1186))), 1)))</f>
        <v>Electric Heaters</v>
      </c>
      <c r="I1186">
        <v>649</v>
      </c>
      <c r="J1186">
        <v>999</v>
      </c>
      <c r="K1186" s="1">
        <v>0.35</v>
      </c>
      <c r="L1186">
        <v>3.8</v>
      </c>
      <c r="M1186" s="4">
        <v>49</v>
      </c>
      <c r="N1186" t="s">
        <v>10103</v>
      </c>
      <c r="O1186" t="str">
        <f t="shared" si="75"/>
        <v>Radiant Heaters For Room,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v>
      </c>
      <c r="P1186" t="s">
        <v>10104</v>
      </c>
      <c r="Q1186" t="s">
        <v>10105</v>
      </c>
      <c r="R1186" t="s">
        <v>10106</v>
      </c>
      <c r="S1186" t="s">
        <v>10107</v>
      </c>
      <c r="T1186" t="s">
        <v>10108</v>
      </c>
      <c r="U1186" t="s">
        <v>10109</v>
      </c>
      <c r="V1186" t="s">
        <v>10110</v>
      </c>
    </row>
    <row r="1187" spans="1:22" x14ac:dyDescent="0.25">
      <c r="A1187" t="s">
        <v>10111</v>
      </c>
      <c r="B1187" t="s">
        <v>10112</v>
      </c>
      <c r="C1187" t="str">
        <f t="shared" si="72"/>
        <v>Bajaj Rex 750W Mixer Grinder with Nutri Pro Feature, 4 Jars, White</v>
      </c>
      <c r="D1187" t="str" cm="1">
        <f t="array" ref="D1187">PROPER(_xlfn.TEXTJOIN(" ", TRUE, INDEX(_xlfn.FILTERXML("&lt;t&gt;&lt;s&gt;" &amp; SUBSTITUTE(C1187," ","&lt;/s&gt;&lt;s&gt;") &amp; "&lt;/s&gt;&lt;/t&gt;", "//s"), _xlfn.SEQUENCE(4))))</f>
        <v>Bajaj Rex 750W Mixer</v>
      </c>
      <c r="E1187" t="str">
        <f t="shared" si="73"/>
        <v>Nutri Pro Feature, 4 Jars, White</v>
      </c>
      <c r="F1187" t="s">
        <v>8618</v>
      </c>
      <c r="G1187" t="str">
        <f t="shared" si="74"/>
        <v>MixerGrinders</v>
      </c>
      <c r="H1187" s="7" t="str">
        <f t="array" aca="1" ref="H1187" ca="1">_xlfn.TEXTJOIN("", TRUE, IF((ROW(INDIRECT("1:" &amp; LEN(G1187)))&gt;1) * (CODE(MID(G1187, ROW(INDIRECT("1:" &amp; LEN(G1187))), 1))&gt;=65) * (CODE(MID(G1187, ROW(INDIRECT("1:" &amp; LEN(G1187))), 1))&lt;=90), " " &amp; MID(G1187, ROW(INDIRECT("1:" &amp; LEN(G1187))), 1), MID(G1187, ROW(INDIRECT("1:" &amp; LEN(G1187))), 1)))</f>
        <v>Mixer Grinders</v>
      </c>
      <c r="I1187" s="2">
        <v>3249</v>
      </c>
      <c r="J1187" s="2">
        <v>6375</v>
      </c>
      <c r="K1187" s="1">
        <v>0.49</v>
      </c>
      <c r="L1187">
        <v>4</v>
      </c>
      <c r="M1187" s="4">
        <v>4978</v>
      </c>
      <c r="N1187" t="s">
        <v>10113</v>
      </c>
      <c r="O1187" t="str">
        <f t="shared" si="75"/>
        <v>750 Watts Mixer Grinder With Multi-Function Blade|Attractive 4 Jars With A Capacity Of 1.8L, 1.5L, 1L And 0.4L|Abs Material With Vibrant Color|It Comes With Titan Motor|1 Year Product Warranty</v>
      </c>
      <c r="P1187" t="s">
        <v>10114</v>
      </c>
      <c r="Q1187" t="s">
        <v>10115</v>
      </c>
      <c r="R1187" t="s">
        <v>10116</v>
      </c>
      <c r="S1187" t="s">
        <v>10117</v>
      </c>
      <c r="T1187" t="s">
        <v>10118</v>
      </c>
      <c r="U1187" t="s">
        <v>10119</v>
      </c>
      <c r="V1187" t="s">
        <v>10120</v>
      </c>
    </row>
    <row r="1188" spans="1:22" x14ac:dyDescent="0.25">
      <c r="A1188" t="s">
        <v>10121</v>
      </c>
      <c r="B1188" t="s">
        <v>10122</v>
      </c>
      <c r="C1188" t="str">
        <f t="shared" si="72"/>
        <v>Heart Home Waterproof Round Non Wovan Laundry Bag Hamper|Metalic Printed With Handles|Foldable Bin and 45 Liter Capicity|Size 37 x 37 x 49, Pack of 1 (Grey and Black)-HEARTXY11447</v>
      </c>
      <c r="D1188" t="str" cm="1">
        <f t="array" ref="D1188">PROPER(_xlfn.TEXTJOIN(" ", TRUE, INDEX(_xlfn.FILTERXML("&lt;t&gt;&lt;s&gt;" &amp; SUBSTITUTE(C1188," ","&lt;/s&gt;&lt;s&gt;") &amp; "&lt;/s&gt;&lt;/t&gt;", "//s"), _xlfn.SEQUENCE(4))))</f>
        <v>Heart Home Waterproof Round</v>
      </c>
      <c r="E1188" t="str">
        <f t="shared" si="73"/>
        <v>Laundry Bag Hamper|Metalic Printed With Handles|Foldable Bin and 45 Liter Capicity|Size 37 x 37 x 49, Pack of 1 (Grey and Black)-HEARTXY11447</v>
      </c>
      <c r="F1188" t="s">
        <v>8794</v>
      </c>
      <c r="G1188" t="str">
        <f t="shared" si="74"/>
        <v>LaundryBaskets</v>
      </c>
      <c r="H1188" s="7" t="str">
        <f t="array" aca="1" ref="H1188" ca="1">_xlfn.TEXTJOIN("", TRUE, IF((ROW(INDIRECT("1:" &amp; LEN(G1188)))&gt;1) * (CODE(MID(G1188, ROW(INDIRECT("1:" &amp; LEN(G1188))), 1))&gt;=65) * (CODE(MID(G1188, ROW(INDIRECT("1:" &amp; LEN(G1188))), 1))&lt;=90), " " &amp; MID(G1188, ROW(INDIRECT("1:" &amp; LEN(G1188))), 1), MID(G1188, ROW(INDIRECT("1:" &amp; LEN(G1188))), 1)))</f>
        <v>Laundry Baskets</v>
      </c>
      <c r="I1188">
        <v>199</v>
      </c>
      <c r="J1188">
        <v>499</v>
      </c>
      <c r="K1188" s="1">
        <v>0.6</v>
      </c>
      <c r="L1188">
        <v>4.0999999999999996</v>
      </c>
      <c r="M1188" s="4">
        <v>1996</v>
      </c>
      <c r="N1188" t="s">
        <v>10123</v>
      </c>
      <c r="O1188" t="str">
        <f t="shared" si="75"/>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188" t="s">
        <v>10124</v>
      </c>
      <c r="Q1188" t="s">
        <v>10125</v>
      </c>
      <c r="R1188" t="s">
        <v>10126</v>
      </c>
      <c r="S1188" t="s">
        <v>10127</v>
      </c>
      <c r="T1188" t="s">
        <v>10128</v>
      </c>
      <c r="U1188" t="s">
        <v>10129</v>
      </c>
      <c r="V1188" t="s">
        <v>10130</v>
      </c>
    </row>
    <row r="1189" spans="1:22" x14ac:dyDescent="0.25">
      <c r="A1189" t="s">
        <v>10131</v>
      </c>
      <c r="B1189" t="s">
        <v>10132</v>
      </c>
      <c r="C1189" t="str">
        <f t="shared" si="72"/>
        <v>MILTON Smart Egg Boiler 360-Watts (Transparent and Silver Grey), Boil Up to 7 Eggs</v>
      </c>
      <c r="D1189" t="str" cm="1">
        <f t="array" ref="D1189">PROPER(_xlfn.TEXTJOIN(" ", TRUE, INDEX(_xlfn.FILTERXML("&lt;t&gt;&lt;s&gt;" &amp; SUBSTITUTE(C1189," ","&lt;/s&gt;&lt;s&gt;") &amp; "&lt;/s&gt;&lt;/t&gt;", "//s"), _xlfn.SEQUENCE(4))))</f>
        <v>Milton Smart Egg Boiler</v>
      </c>
      <c r="E1189" t="str">
        <f t="shared" si="73"/>
        <v>and Silver Grey), Boil Up to 7 Eggs</v>
      </c>
      <c r="F1189" t="s">
        <v>8938</v>
      </c>
      <c r="G1189" t="str">
        <f t="shared" si="74"/>
        <v>EggBoilers</v>
      </c>
      <c r="H1189" s="7" t="str">
        <f t="array" aca="1" ref="H1189" ca="1">_xlfn.TEXTJOIN("", TRUE, IF((ROW(INDIRECT("1:" &amp; LEN(G1189)))&gt;1) * (CODE(MID(G1189, ROW(INDIRECT("1:" &amp; LEN(G1189))), 1))&gt;=65) * (CODE(MID(G1189, ROW(INDIRECT("1:" &amp; LEN(G1189))), 1))&lt;=90), " " &amp; MID(G1189, ROW(INDIRECT("1:" &amp; LEN(G1189))), 1), MID(G1189, ROW(INDIRECT("1:" &amp; LEN(G1189))), 1)))</f>
        <v>Egg Boilers</v>
      </c>
      <c r="I1189" s="2">
        <v>1099</v>
      </c>
      <c r="J1189" s="2">
        <v>1899</v>
      </c>
      <c r="K1189" s="1">
        <v>0.42</v>
      </c>
      <c r="L1189">
        <v>4.3</v>
      </c>
      <c r="M1189" s="4">
        <v>1811</v>
      </c>
      <c r="N1189" t="s">
        <v>10133</v>
      </c>
      <c r="O1189" t="str">
        <f t="shared" si="75"/>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v>
      </c>
      <c r="P1189" t="s">
        <v>10134</v>
      </c>
      <c r="Q1189" t="s">
        <v>10135</v>
      </c>
      <c r="R1189" t="s">
        <v>10136</v>
      </c>
      <c r="S1189" t="s">
        <v>10137</v>
      </c>
      <c r="T1189" t="s">
        <v>10138</v>
      </c>
      <c r="U1189" t="s">
        <v>10139</v>
      </c>
      <c r="V1189" t="s">
        <v>10140</v>
      </c>
    </row>
    <row r="1190" spans="1:22" x14ac:dyDescent="0.25">
      <c r="A1190" t="s">
        <v>10141</v>
      </c>
      <c r="B1190" t="s">
        <v>10142</v>
      </c>
      <c r="C1190" t="str">
        <f t="shared" si="72"/>
        <v>iBELL SEK15L Premium 1.5 Litre Stainless Steel Electric Kettle,1500W Auto Cut-Off Feature,Silver with Black</v>
      </c>
      <c r="D1190" t="str" cm="1">
        <f t="array" ref="D1190">PROPER(_xlfn.TEXTJOIN(" ", TRUE, INDEX(_xlfn.FILTERXML("&lt;t&gt;&lt;s&gt;" &amp; SUBSTITUTE(C1190," ","&lt;/s&gt;&lt;s&gt;") &amp; "&lt;/s&gt;&lt;/t&gt;", "//s"), _xlfn.SEQUENCE(4))))</f>
        <v>Ibell Sek15L Premium 1.5</v>
      </c>
      <c r="E1190" t="str">
        <f t="shared" si="73"/>
        <v>Steel Electric Kettle,1500W Auto Cut-Off Feature,Silver with Black</v>
      </c>
      <c r="F1190" t="s">
        <v>8450</v>
      </c>
      <c r="G1190" t="str">
        <f t="shared" si="74"/>
        <v>ElectricKettles</v>
      </c>
      <c r="H1190" s="7" t="str">
        <f t="array" aca="1" ref="H1190" ca="1">_xlfn.TEXTJOIN("", TRUE, IF((ROW(INDIRECT("1:" &amp; LEN(G1190)))&gt;1) * (CODE(MID(G1190, ROW(INDIRECT("1:" &amp; LEN(G1190))), 1))&gt;=65) * (CODE(MID(G1190, ROW(INDIRECT("1:" &amp; LEN(G1190))), 1))&lt;=90), " " &amp; MID(G1190, ROW(INDIRECT("1:" &amp; LEN(G1190))), 1), MID(G1190, ROW(INDIRECT("1:" &amp; LEN(G1190))), 1)))</f>
        <v>Electric Kettles</v>
      </c>
      <c r="I1190">
        <v>664</v>
      </c>
      <c r="J1190" s="2">
        <v>1490</v>
      </c>
      <c r="K1190" s="1">
        <v>0.55000000000000004</v>
      </c>
      <c r="L1190">
        <v>4</v>
      </c>
      <c r="M1190" s="4">
        <v>2198</v>
      </c>
      <c r="N1190" t="s">
        <v>10143</v>
      </c>
      <c r="O1190" t="str">
        <f t="shared" si="75"/>
        <v>1.5 Ltr | 1500W|1 Year Standard Warranty + 1 Year Additional Warranty On Free Registration</v>
      </c>
      <c r="P1190" t="s">
        <v>10144</v>
      </c>
      <c r="Q1190" t="s">
        <v>10145</v>
      </c>
      <c r="R1190" t="s">
        <v>10146</v>
      </c>
      <c r="S1190" t="s">
        <v>10147</v>
      </c>
      <c r="T1190" t="s">
        <v>10148</v>
      </c>
      <c r="U1190" t="s">
        <v>10149</v>
      </c>
      <c r="V1190" t="s">
        <v>10150</v>
      </c>
    </row>
    <row r="1191" spans="1:22" x14ac:dyDescent="0.25">
      <c r="A1191" t="s">
        <v>10151</v>
      </c>
      <c r="B1191" t="s">
        <v>10152</v>
      </c>
      <c r="C1191" t="str">
        <f t="shared" si="72"/>
        <v>Tosaa T2STSR Sandwich Gas Toaster Regular (Black)</v>
      </c>
      <c r="D1191" t="str" cm="1">
        <f t="array" ref="D1191">PROPER(_xlfn.TEXTJOIN(" ", TRUE, INDEX(_xlfn.FILTERXML("&lt;t&gt;&lt;s&gt;" &amp; SUBSTITUTE(C1191," ","&lt;/s&gt;&lt;s&gt;") &amp; "&lt;/s&gt;&lt;/t&gt;", "//s"), _xlfn.SEQUENCE(4))))</f>
        <v>Tosaa T2Stsr Sandwich Gas</v>
      </c>
      <c r="E1191" t="str">
        <f t="shared" si="73"/>
        <v>(Black)</v>
      </c>
      <c r="F1191" t="s">
        <v>8969</v>
      </c>
      <c r="G1191" t="str">
        <f t="shared" si="74"/>
        <v>SandwichMakers</v>
      </c>
      <c r="H1191" s="7" t="str">
        <f t="array" aca="1" ref="H1191" ca="1">_xlfn.TEXTJOIN("", TRUE, IF((ROW(INDIRECT("1:" &amp; LEN(G1191)))&gt;1) * (CODE(MID(G1191, ROW(INDIRECT("1:" &amp; LEN(G1191))), 1))&gt;=65) * (CODE(MID(G1191, ROW(INDIRECT("1:" &amp; LEN(G1191))), 1))&lt;=90), " " &amp; MID(G1191, ROW(INDIRECT("1:" &amp; LEN(G1191))), 1), MID(G1191, ROW(INDIRECT("1:" &amp; LEN(G1191))), 1)))</f>
        <v>Sandwich Makers</v>
      </c>
      <c r="I1191">
        <v>260</v>
      </c>
      <c r="J1191">
        <v>350</v>
      </c>
      <c r="K1191" s="1">
        <v>0.26</v>
      </c>
      <c r="L1191">
        <v>3.9</v>
      </c>
      <c r="M1191" s="4">
        <v>13127</v>
      </c>
      <c r="N1191" t="s">
        <v>10153</v>
      </c>
      <c r="O1191" t="str">
        <f t="shared" si="75"/>
        <v>Consumes Lower Gas|Even Distribution Of Heat|Color: Black, Material: Nonstick|Sandwich Made Crispier And Perfect|Warranty: 6 Months Warranty|Includes: 1- Sandwich Toaster</v>
      </c>
      <c r="P1191" t="s">
        <v>10154</v>
      </c>
      <c r="Q1191" t="s">
        <v>10155</v>
      </c>
      <c r="R1191" t="s">
        <v>10156</v>
      </c>
      <c r="S1191" t="s">
        <v>10157</v>
      </c>
      <c r="T1191" t="s">
        <v>10158</v>
      </c>
      <c r="U1191" t="s">
        <v>10159</v>
      </c>
      <c r="V1191" t="s">
        <v>10160</v>
      </c>
    </row>
    <row r="1192" spans="1:22" x14ac:dyDescent="0.25">
      <c r="A1192" t="s">
        <v>10161</v>
      </c>
      <c r="B1192" t="s">
        <v>10162</v>
      </c>
      <c r="C1192" t="str">
        <f t="shared" si="72"/>
        <v>V-Guard Divino 5 Star Rated 15 Litre Storage Water Heater (Geyser) with Advanced Safety Features, White</v>
      </c>
      <c r="D1192" t="str" cm="1">
        <f t="array" ref="D1192">PROPER(_xlfn.TEXTJOIN(" ", TRUE, INDEX(_xlfn.FILTERXML("&lt;t&gt;&lt;s&gt;" &amp; SUBSTITUTE(C1192," ","&lt;/s&gt;&lt;s&gt;") &amp; "&lt;/s&gt;&lt;/t&gt;", "//s"), _xlfn.SEQUENCE(4))))</f>
        <v>V-Guard Divino 5 Star</v>
      </c>
      <c r="E1192" t="str">
        <f t="shared" si="73"/>
        <v>Litre Storage Water Heater (Geyser) with Advanced Safety Features, White</v>
      </c>
      <c r="F1192" t="s">
        <v>8681</v>
      </c>
      <c r="G1192" t="str">
        <f t="shared" si="74"/>
        <v>StorageWaterHeaters</v>
      </c>
      <c r="H1192" s="7" t="str">
        <f t="array" aca="1" ref="H1192" ca="1">_xlfn.TEXTJOIN("", TRUE, IF((ROW(INDIRECT("1:" &amp; LEN(G1192)))&gt;1) * (CODE(MID(G1192, ROW(INDIRECT("1:" &amp; LEN(G1192))), 1))&gt;=65) * (CODE(MID(G1192, ROW(INDIRECT("1:" &amp; LEN(G1192))), 1))&lt;=90), " " &amp; MID(G1192, ROW(INDIRECT("1:" &amp; LEN(G1192))), 1), MID(G1192, ROW(INDIRECT("1:" &amp; LEN(G1192))), 1)))</f>
        <v>Storage Water Heaters</v>
      </c>
      <c r="I1192" s="2">
        <v>6499</v>
      </c>
      <c r="J1192" s="2">
        <v>8500</v>
      </c>
      <c r="K1192" s="1">
        <v>0.24</v>
      </c>
      <c r="L1192">
        <v>4.4000000000000004</v>
      </c>
      <c r="M1192" s="4">
        <v>5865</v>
      </c>
      <c r="N1192" t="s">
        <v>13073</v>
      </c>
      <c r="O1192" t="str">
        <f t="shared" si="75"/>
        <v>15 Litre„Äëstorage Water Heater;‚Äøbee 5 Star Rated„Äë: Highly Energy Efficient With Extra Thick &amp; High Density Cfc Free Puf Insulation For Maximum Heat Retention;Country Of Origin„Äë: India|Anti-Corrosive &amp; Suitable For Hard Water Usage„Äë: Advanced Vitreous Enamel Coating Protects The Inner Tank, Superior Incoloy 800 Heating Element Ensures Sustained Performance, Extra Thick Magnesium Anode Provides Added Protection|66% Reduction In Leakage„Äë: Single Weld Line High Grade Mild Steel Tank|Safety Assured„Äë: Advanced Thermostat &amp; Thermal Cut-Out Mechanism For Dual Overheat Protection; 5-In-1 Multi-Function Safety Valve Prevents Excessive Pressure Build-Up, Vacuum Formation &amp; Reverse Water Flow|Hygienic &amp; Pungent-Free Water„Äë: Multi-Layer Protection Against Corrosion &amp; Scaling|Pan India Installation Available At Inr 350+Gst„Äë: Inlet And Outlet Connection Pipes Can Be Purchased From The Technician On A Chargeable Basis (Inr.250)|Withstands Up To 8 Bar Pressure„Äë: Suitable For High Rise Buildings Up To 35 Floors And Pressure Pump Application</v>
      </c>
      <c r="P1192" t="s">
        <v>10163</v>
      </c>
      <c r="Q1192" t="s">
        <v>10164</v>
      </c>
      <c r="R1192" t="s">
        <v>10165</v>
      </c>
      <c r="S1192" t="s">
        <v>10166</v>
      </c>
      <c r="T1192" t="s">
        <v>10167</v>
      </c>
      <c r="U1192" t="s">
        <v>10168</v>
      </c>
      <c r="V1192" t="s">
        <v>10169</v>
      </c>
    </row>
    <row r="1193" spans="1:22" x14ac:dyDescent="0.25">
      <c r="A1193" t="s">
        <v>10170</v>
      </c>
      <c r="B1193" t="s">
        <v>13005</v>
      </c>
      <c r="C1193" t="str">
        <f t="shared" si="72"/>
        <v>Akiara - Makes life easy Mini Sewing Machine with Table Set | Tailoring Machine | Hand Sewing Machine with extension table, foot pedal, adapter</v>
      </c>
      <c r="D1193" t="str" cm="1">
        <f t="array" ref="D1193">PROPER(_xlfn.TEXTJOIN(" ", TRUE, INDEX(_xlfn.FILTERXML("&lt;t&gt;&lt;s&gt;" &amp; SUBSTITUTE(C1193," ","&lt;/s&gt;&lt;s&gt;") &amp; "&lt;/s&gt;&lt;/t&gt;", "//s"), _xlfn.SEQUENCE(4))))</f>
        <v>Akiara - Makes Life</v>
      </c>
      <c r="E1193" t="str">
        <f t="shared" si="73"/>
        <v>Sewing Machine with Table Set | Tailoring Machine | Hand Sewing Machine with extension table, foot pedal, adapter</v>
      </c>
      <c r="F1193" t="s">
        <v>10171</v>
      </c>
      <c r="G1193" t="str">
        <f t="shared" si="74"/>
        <v>Sewing&amp;EmbroideryMachines</v>
      </c>
      <c r="H1193" s="7" t="str">
        <f t="array" aca="1" ref="H1193" ca="1">_xlfn.TEXTJOIN("", TRUE, IF((ROW(INDIRECT("1:" &amp; LEN(G1193)))&gt;1) * (CODE(MID(G1193, ROW(INDIRECT("1:" &amp; LEN(G1193))), 1))&gt;=65) * (CODE(MID(G1193, ROW(INDIRECT("1:" &amp; LEN(G1193))), 1))&lt;=90), " " &amp; MID(G1193, ROW(INDIRECT("1:" &amp; LEN(G1193))), 1), MID(G1193, ROW(INDIRECT("1:" &amp; LEN(G1193))), 1)))</f>
        <v>Sewing&amp; Embroidery Machines</v>
      </c>
      <c r="I1193" s="2">
        <v>1484</v>
      </c>
      <c r="J1193" s="2">
        <v>2499</v>
      </c>
      <c r="K1193" s="1">
        <v>0.41</v>
      </c>
      <c r="L1193">
        <v>3.7</v>
      </c>
      <c r="M1193" s="4">
        <v>1067</v>
      </c>
      <c r="N1193" t="s">
        <v>10172</v>
      </c>
      <c r="O1193" t="str">
        <f t="shared" si="75"/>
        <v>After Sales Service Tailoring Machine Is User-Friendly. Please Contact Us By Email If There Is Any Issue During Operation. We Are Always Here And Happy To Assist Every Customer.</v>
      </c>
      <c r="P1193" t="s">
        <v>10173</v>
      </c>
      <c r="Q1193" t="s">
        <v>10174</v>
      </c>
      <c r="R1193" t="s">
        <v>10175</v>
      </c>
      <c r="S1193" t="s">
        <v>10176</v>
      </c>
      <c r="T1193" t="s">
        <v>10177</v>
      </c>
      <c r="U1193" t="s">
        <v>10178</v>
      </c>
      <c r="V1193" t="s">
        <v>10179</v>
      </c>
    </row>
    <row r="1194" spans="1:22" x14ac:dyDescent="0.25">
      <c r="A1194" t="s">
        <v>10180</v>
      </c>
      <c r="B1194" t="s">
        <v>10181</v>
      </c>
      <c r="C1194" t="str">
        <f t="shared" si="72"/>
        <v>Usha Steam Pro SI 3713, 1300 W Steam Iron, Powerful steam Output up to 18 g min, Non-Stick Soleplate (White and Blue)</v>
      </c>
      <c r="D1194" t="str" cm="1">
        <f t="array" ref="D1194">PROPER(_xlfn.TEXTJOIN(" ", TRUE, INDEX(_xlfn.FILTERXML("&lt;t&gt;&lt;s&gt;" &amp; SUBSTITUTE(C1194," ","&lt;/s&gt;&lt;s&gt;") &amp; "&lt;/s&gt;&lt;/t&gt;", "//s"), _xlfn.SEQUENCE(4))))</f>
        <v>Usha Steam Pro Si</v>
      </c>
      <c r="E1194" t="str">
        <f t="shared" si="73"/>
        <v>W Steam Iron, Powerful steam Output up to 18 g min, Non-Stick Soleplate (White and Blue)</v>
      </c>
      <c r="F1194" t="s">
        <v>8805</v>
      </c>
      <c r="G1194" t="str">
        <f t="shared" si="74"/>
        <v>SteamIrons</v>
      </c>
      <c r="H1194" s="7" t="str">
        <f t="array" aca="1" ref="H1194" ca="1">_xlfn.TEXTJOIN("", TRUE, IF((ROW(INDIRECT("1:" &amp; LEN(G1194)))&gt;1) * (CODE(MID(G1194, ROW(INDIRECT("1:" &amp; LEN(G1194))), 1))&gt;=65) * (CODE(MID(G1194, ROW(INDIRECT("1:" &amp; LEN(G1194))), 1))&lt;=90), " " &amp; MID(G1194, ROW(INDIRECT("1:" &amp; LEN(G1194))), 1), MID(G1194, ROW(INDIRECT("1:" &amp; LEN(G1194))), 1)))</f>
        <v>Steam Irons</v>
      </c>
      <c r="I1194">
        <v>999</v>
      </c>
      <c r="J1194" s="2">
        <v>1560</v>
      </c>
      <c r="K1194" s="1">
        <v>0.36</v>
      </c>
      <c r="L1194">
        <v>3.6</v>
      </c>
      <c r="M1194" s="4">
        <v>4881</v>
      </c>
      <c r="N1194" t="s">
        <v>10182</v>
      </c>
      <c r="O1194" t="str">
        <f t="shared" si="75"/>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v>
      </c>
      <c r="P1194" t="s">
        <v>10183</v>
      </c>
      <c r="Q1194" t="s">
        <v>10184</v>
      </c>
      <c r="R1194" t="s">
        <v>10185</v>
      </c>
      <c r="S1194" t="s">
        <v>10186</v>
      </c>
      <c r="T1194" t="s">
        <v>10187</v>
      </c>
      <c r="U1194" t="s">
        <v>10188</v>
      </c>
      <c r="V1194" t="s">
        <v>10189</v>
      </c>
    </row>
    <row r="1195" spans="1:22" x14ac:dyDescent="0.25">
      <c r="A1195" t="s">
        <v>10190</v>
      </c>
      <c r="B1195" t="s">
        <v>10191</v>
      </c>
      <c r="C1195" t="str">
        <f t="shared" si="72"/>
        <v>Wonderchef Nutri-blend Complete Kitchen Machine | 22000 RPM Mixer Grinder, Blender, Chopper, Juicer | 400W Powerful motor | SS Blades | 4 Unbreakable Jars | 2 Years Warranty | Online Recipe Book By Chef Sanjeev Kapoor | Black</v>
      </c>
      <c r="D1195" t="str" cm="1">
        <f t="array" ref="D1195">PROPER(_xlfn.TEXTJOIN(" ", TRUE, INDEX(_xlfn.FILTERXML("&lt;t&gt;&lt;s&gt;" &amp; SUBSTITUTE(C1195," ","&lt;/s&gt;&lt;s&gt;") &amp; "&lt;/s&gt;&lt;/t&gt;", "//s"), _xlfn.SEQUENCE(4))))</f>
        <v>Wonderchef Nutri-Blend Complete Kitchen</v>
      </c>
      <c r="E1195" t="str">
        <f t="shared" si="73"/>
        <v>22000 RPM Mixer Grinder, Blender, Chopper, Juicer | 400W Powerful motor | SS Blades | 4 Unbreakable Jars | 2 Years Warranty | Online Recipe Book By Chef Sanjeev Kapoor | Black</v>
      </c>
      <c r="F1195" t="s">
        <v>8846</v>
      </c>
      <c r="G1195" t="str">
        <f t="shared" si="74"/>
        <v>JuicerMixerGrinders</v>
      </c>
      <c r="H1195" s="7" t="str">
        <f t="array" aca="1" ref="H1195" ca="1">_xlfn.TEXTJOIN("", TRUE, IF((ROW(INDIRECT("1:" &amp; LEN(G1195)))&gt;1) * (CODE(MID(G1195, ROW(INDIRECT("1:" &amp; LEN(G1195))), 1))&gt;=65) * (CODE(MID(G1195, ROW(INDIRECT("1:" &amp; LEN(G1195))), 1))&lt;=90), " " &amp; MID(G1195, ROW(INDIRECT("1:" &amp; LEN(G1195))), 1), MID(G1195, ROW(INDIRECT("1:" &amp; LEN(G1195))), 1)))</f>
        <v>Juicer Mixer Grinders</v>
      </c>
      <c r="I1195" s="2">
        <v>3299</v>
      </c>
      <c r="J1195" s="2">
        <v>6500</v>
      </c>
      <c r="K1195" s="1">
        <v>0.49</v>
      </c>
      <c r="L1195">
        <v>3.7</v>
      </c>
      <c r="M1195" s="4">
        <v>11217</v>
      </c>
      <c r="N1195" t="s">
        <v>10192</v>
      </c>
      <c r="O1195" t="str">
        <f t="shared" si="75"/>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v>
      </c>
      <c r="P1195" t="s">
        <v>10193</v>
      </c>
      <c r="Q1195" t="s">
        <v>10194</v>
      </c>
      <c r="R1195" t="s">
        <v>10195</v>
      </c>
      <c r="S1195" t="s">
        <v>10196</v>
      </c>
      <c r="T1195" t="s">
        <v>10197</v>
      </c>
      <c r="U1195" t="s">
        <v>10198</v>
      </c>
      <c r="V1195" t="s">
        <v>10199</v>
      </c>
    </row>
    <row r="1196" spans="1:22" x14ac:dyDescent="0.25">
      <c r="A1196" t="s">
        <v>10200</v>
      </c>
      <c r="B1196" t="s">
        <v>10201</v>
      </c>
      <c r="C1196" t="str">
        <f t="shared" si="72"/>
        <v>WIDEWINGS Electric Handheld Milk Wand Mixer Frother for Latte Coffee Hot Milk, Milk Frother for Coffee, Egg Beater, Hand Blender, Coffee Beater with Stand</v>
      </c>
      <c r="D1196" t="str" cm="1">
        <f t="array" ref="D1196">PROPER(_xlfn.TEXTJOIN(" ", TRUE, INDEX(_xlfn.FILTERXML("&lt;t&gt;&lt;s&gt;" &amp; SUBSTITUTE(C1196," ","&lt;/s&gt;&lt;s&gt;") &amp; "&lt;/s&gt;&lt;/t&gt;", "//s"), _xlfn.SEQUENCE(4))))</f>
        <v>Widewings Electric Handheld Milk</v>
      </c>
      <c r="E1196" t="str">
        <f t="shared" si="73"/>
        <v>Frother for Latte Coffee Hot Milk, Milk Frother for Coffee, Egg Beater, Hand Blender, Coffee Beater with Stand</v>
      </c>
      <c r="F1196" t="s">
        <v>8597</v>
      </c>
      <c r="G1196" t="str">
        <f t="shared" si="74"/>
        <v>HandBlenders</v>
      </c>
      <c r="H1196" s="7" t="str">
        <f t="array" aca="1" ref="H1196" ca="1">_xlfn.TEXTJOIN("", TRUE, IF((ROW(INDIRECT("1:" &amp; LEN(G1196)))&gt;1) * (CODE(MID(G1196, ROW(INDIRECT("1:" &amp; LEN(G1196))), 1))&gt;=65) * (CODE(MID(G1196, ROW(INDIRECT("1:" &amp; LEN(G1196))), 1))&lt;=90), " " &amp; MID(G1196, ROW(INDIRECT("1:" &amp; LEN(G1196))), 1), MID(G1196, ROW(INDIRECT("1:" &amp; LEN(G1196))), 1)))</f>
        <v>Hand Blenders</v>
      </c>
      <c r="I1196">
        <v>259</v>
      </c>
      <c r="J1196">
        <v>999</v>
      </c>
      <c r="K1196" s="1">
        <v>0.74</v>
      </c>
      <c r="L1196">
        <v>4</v>
      </c>
      <c r="M1196" s="4">
        <v>43</v>
      </c>
      <c r="N1196" t="s">
        <v>10202</v>
      </c>
      <c r="O1196" t="str">
        <f t="shared" si="75"/>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Please Insert New Batteries In Opposite Direction Only|Operated By Aa 1.5 V X 2 Batteries (Not Included) &amp; Color Send As Per Availabilty.</v>
      </c>
      <c r="P1196" t="s">
        <v>10203</v>
      </c>
      <c r="Q1196" t="s">
        <v>10204</v>
      </c>
      <c r="R1196" t="s">
        <v>10205</v>
      </c>
      <c r="S1196" t="s">
        <v>10206</v>
      </c>
      <c r="T1196" t="s">
        <v>10207</v>
      </c>
      <c r="U1196" t="s">
        <v>10208</v>
      </c>
      <c r="V1196" t="s">
        <v>10209</v>
      </c>
    </row>
    <row r="1197" spans="1:22" x14ac:dyDescent="0.25">
      <c r="A1197" t="s">
        <v>10210</v>
      </c>
      <c r="B1197" t="s">
        <v>10211</v>
      </c>
      <c r="C1197" t="str">
        <f t="shared" si="72"/>
        <v>Morphy Richards Icon Superb 750W Mixer Grinder, 4 Jars, Silver and Black</v>
      </c>
      <c r="D1197" t="str" cm="1">
        <f t="array" ref="D1197">PROPER(_xlfn.TEXTJOIN(" ", TRUE, INDEX(_xlfn.FILTERXML("&lt;t&gt;&lt;s&gt;" &amp; SUBSTITUTE(C1197," ","&lt;/s&gt;&lt;s&gt;") &amp; "&lt;/s&gt;&lt;/t&gt;", "//s"), _xlfn.SEQUENCE(4))))</f>
        <v>Morphy Richards Icon Superb</v>
      </c>
      <c r="E1197" t="str">
        <f t="shared" si="73"/>
        <v>Grinder, 4 Jars, Silver and Black</v>
      </c>
      <c r="F1197" t="s">
        <v>8618</v>
      </c>
      <c r="G1197" t="str">
        <f t="shared" si="74"/>
        <v>MixerGrinders</v>
      </c>
      <c r="H1197" s="7" t="str">
        <f t="array" aca="1" ref="H1197" ca="1">_xlfn.TEXTJOIN("", TRUE, IF((ROW(INDIRECT("1:" &amp; LEN(G1197)))&gt;1) * (CODE(MID(G1197, ROW(INDIRECT("1:" &amp; LEN(G1197))), 1))&gt;=65) * (CODE(MID(G1197, ROW(INDIRECT("1:" &amp; LEN(G1197))), 1))&lt;=90), " " &amp; MID(G1197, ROW(INDIRECT("1:" &amp; LEN(G1197))), 1), MID(G1197, ROW(INDIRECT("1:" &amp; LEN(G1197))), 1)))</f>
        <v>Mixer Grinders</v>
      </c>
      <c r="I1197" s="2">
        <v>3249</v>
      </c>
      <c r="J1197" s="2">
        <v>7795</v>
      </c>
      <c r="K1197" s="1">
        <v>0.57999999999999996</v>
      </c>
      <c r="L1197">
        <v>4.2</v>
      </c>
      <c r="M1197" s="4">
        <v>4664</v>
      </c>
      <c r="N1197" t="s">
        <v>10212</v>
      </c>
      <c r="O1197" t="str">
        <f t="shared" si="75"/>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v>
      </c>
      <c r="P1197" t="s">
        <v>10213</v>
      </c>
      <c r="Q1197" t="s">
        <v>10214</v>
      </c>
      <c r="R1197" t="s">
        <v>10215</v>
      </c>
      <c r="S1197" t="s">
        <v>10216</v>
      </c>
      <c r="T1197" t="s">
        <v>10217</v>
      </c>
      <c r="U1197" t="s">
        <v>10218</v>
      </c>
      <c r="V1197" t="s">
        <v>10219</v>
      </c>
    </row>
    <row r="1198" spans="1:22" x14ac:dyDescent="0.25">
      <c r="A1198" t="s">
        <v>10220</v>
      </c>
      <c r="B1198" t="s">
        <v>10221</v>
      </c>
      <c r="C1198" t="str">
        <f t="shared" si="72"/>
        <v>Philips Handheld Garment Steamer GC360 30 - Vertical and Horizontal Steaming, 1200 Watt, up to 22g min</v>
      </c>
      <c r="D1198" t="str" cm="1">
        <f t="array" ref="D1198">PROPER(_xlfn.TEXTJOIN(" ", TRUE, INDEX(_xlfn.FILTERXML("&lt;t&gt;&lt;s&gt;" &amp; SUBSTITUTE(C1198," ","&lt;/s&gt;&lt;s&gt;") &amp; "&lt;/s&gt;&lt;/t&gt;", "//s"), _xlfn.SEQUENCE(4))))</f>
        <v>Philips Handheld Garment Steamer</v>
      </c>
      <c r="E1198" t="str">
        <f t="shared" si="73"/>
        <v>- Vertical and Horizontal Steaming, 1200 Watt, up to 22g min</v>
      </c>
      <c r="F1198" t="s">
        <v>8805</v>
      </c>
      <c r="G1198" t="str">
        <f t="shared" si="74"/>
        <v>SteamIrons</v>
      </c>
      <c r="H1198" s="7" t="str">
        <f t="array" aca="1" ref="H1198" ca="1">_xlfn.TEXTJOIN("", TRUE, IF((ROW(INDIRECT("1:" &amp; LEN(G1198)))&gt;1) * (CODE(MID(G1198, ROW(INDIRECT("1:" &amp; LEN(G1198))), 1))&gt;=65) * (CODE(MID(G1198, ROW(INDIRECT("1:" &amp; LEN(G1198))), 1))&lt;=90), " " &amp; MID(G1198, ROW(INDIRECT("1:" &amp; LEN(G1198))), 1), MID(G1198, ROW(INDIRECT("1:" &amp; LEN(G1198))), 1)))</f>
        <v>Steam Irons</v>
      </c>
      <c r="I1198" s="2">
        <v>4280</v>
      </c>
      <c r="J1198" s="2">
        <v>5995</v>
      </c>
      <c r="K1198" s="1">
        <v>0.28999999999999998</v>
      </c>
      <c r="L1198">
        <v>3.8</v>
      </c>
      <c r="M1198" s="4">
        <v>2112</v>
      </c>
      <c r="N1198" t="s">
        <v>10222</v>
      </c>
      <c r="O1198" t="str">
        <f t="shared" si="75"/>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v>
      </c>
      <c r="P1198" t="s">
        <v>10223</v>
      </c>
      <c r="Q1198" t="s">
        <v>10224</v>
      </c>
      <c r="R1198" t="s">
        <v>10225</v>
      </c>
      <c r="S1198" t="s">
        <v>10226</v>
      </c>
      <c r="T1198" t="s">
        <v>10227</v>
      </c>
      <c r="U1198" t="s">
        <v>10228</v>
      </c>
      <c r="V1198" t="s">
        <v>10229</v>
      </c>
    </row>
    <row r="1199" spans="1:22" x14ac:dyDescent="0.25">
      <c r="A1199" t="s">
        <v>10230</v>
      </c>
      <c r="B1199" t="s">
        <v>10231</v>
      </c>
      <c r="C1199" t="str">
        <f t="shared" si="72"/>
        <v>Vedini Transparent Empty Refillable Reusable Fine Mist Spray Bottle for Perfume, Travel with DIY Sticker Set ( 100ml, Pack of 4)</v>
      </c>
      <c r="D1199" t="str" cm="1">
        <f t="array" ref="D1199">PROPER(_xlfn.TEXTJOIN(" ", TRUE, INDEX(_xlfn.FILTERXML("&lt;t&gt;&lt;s&gt;" &amp; SUBSTITUTE(C1199," ","&lt;/s&gt;&lt;s&gt;") &amp; "&lt;/s&gt;&lt;/t&gt;", "//s"), _xlfn.SEQUENCE(4))))</f>
        <v>Vedini Transparent Empty Refillable</v>
      </c>
      <c r="E1199" t="str">
        <f t="shared" si="73"/>
        <v>Mist Spray Bottle for Perfume, Travel with DIY Sticker Set ( 100ml, Pack of 4)</v>
      </c>
      <c r="F1199" t="s">
        <v>10232</v>
      </c>
      <c r="G1199" t="str">
        <f t="shared" si="74"/>
        <v>SprayBottles</v>
      </c>
      <c r="H1199" s="7" t="str">
        <f t="array" aca="1" ref="H1199" ca="1">_xlfn.TEXTJOIN("", TRUE, IF((ROW(INDIRECT("1:" &amp; LEN(G1199)))&gt;1) * (CODE(MID(G1199, ROW(INDIRECT("1:" &amp; LEN(G1199))), 1))&gt;=65) * (CODE(MID(G1199, ROW(INDIRECT("1:" &amp; LEN(G1199))), 1))&lt;=90), " " &amp; MID(G1199, ROW(INDIRECT("1:" &amp; LEN(G1199))), 1), MID(G1199, ROW(INDIRECT("1:" &amp; LEN(G1199))), 1)))</f>
        <v>Spray Bottles</v>
      </c>
      <c r="I1199">
        <v>189</v>
      </c>
      <c r="J1199">
        <v>299</v>
      </c>
      <c r="K1199" s="1">
        <v>0.37</v>
      </c>
      <c r="L1199">
        <v>4.2</v>
      </c>
      <c r="M1199" s="4">
        <v>2737</v>
      </c>
      <c r="N1199" t="s">
        <v>10233</v>
      </c>
      <c r="O1199" t="str">
        <f t="shared" si="75"/>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v>
      </c>
      <c r="P1199" t="s">
        <v>10234</v>
      </c>
      <c r="Q1199" t="s">
        <v>10235</v>
      </c>
      <c r="R1199" t="s">
        <v>10236</v>
      </c>
      <c r="S1199" t="s">
        <v>10237</v>
      </c>
      <c r="T1199" t="s">
        <v>10238</v>
      </c>
      <c r="U1199" t="s">
        <v>10239</v>
      </c>
      <c r="V1199" t="s">
        <v>10240</v>
      </c>
    </row>
    <row r="1200" spans="1:22" x14ac:dyDescent="0.25">
      <c r="A1200" t="s">
        <v>10241</v>
      </c>
      <c r="B1200" t="s">
        <v>10242</v>
      </c>
      <c r="C1200" t="str">
        <f t="shared" si="72"/>
        <v>Crompton Sea Sapphira 1200 mm Ultra High Speed 3 Blade Ceiling Fan (Lustre Brown, Pack of 1)</v>
      </c>
      <c r="D1200" t="str" cm="1">
        <f t="array" ref="D1200">PROPER(_xlfn.TEXTJOIN(" ", TRUE, INDEX(_xlfn.FILTERXML("&lt;t&gt;&lt;s&gt;" &amp; SUBSTITUTE(C1200," ","&lt;/s&gt;&lt;s&gt;") &amp; "&lt;/s&gt;&lt;/t&gt;", "//s"), _xlfn.SEQUENCE(4))))</f>
        <v>Crompton Sea Sapphira 1200</v>
      </c>
      <c r="E1200" t="str">
        <f t="shared" si="73"/>
        <v>High Speed 3 Blade Ceiling Fan (Lustre Brown, Pack of 1)</v>
      </c>
      <c r="F1200" t="s">
        <v>9203</v>
      </c>
      <c r="G1200" t="str">
        <f t="shared" si="74"/>
        <v>CeilingFans</v>
      </c>
      <c r="H1200" s="7" t="str">
        <f t="array" aca="1" ref="H1200" ca="1">_xlfn.TEXTJOIN("", TRUE, IF((ROW(INDIRECT("1:" &amp; LEN(G1200)))&gt;1) * (CODE(MID(G1200, ROW(INDIRECT("1:" &amp; LEN(G1200))), 1))&gt;=65) * (CODE(MID(G1200, ROW(INDIRECT("1:" &amp; LEN(G1200))), 1))&lt;=90), " " &amp; MID(G1200, ROW(INDIRECT("1:" &amp; LEN(G1200))), 1), MID(G1200, ROW(INDIRECT("1:" &amp; LEN(G1200))), 1)))</f>
        <v>Ceiling Fans</v>
      </c>
      <c r="I1200" s="2">
        <v>1449</v>
      </c>
      <c r="J1200" s="2">
        <v>2349</v>
      </c>
      <c r="K1200" s="1">
        <v>0.38</v>
      </c>
      <c r="L1200">
        <v>3.9</v>
      </c>
      <c r="M1200" s="4">
        <v>9019</v>
      </c>
      <c r="N1200" t="s">
        <v>10243</v>
      </c>
      <c r="O1200" t="str">
        <f t="shared" si="75"/>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v>
      </c>
      <c r="P1200" t="s">
        <v>10244</v>
      </c>
      <c r="Q1200" t="s">
        <v>10245</v>
      </c>
      <c r="R1200" t="s">
        <v>10246</v>
      </c>
      <c r="S1200" t="s">
        <v>10247</v>
      </c>
      <c r="T1200" t="s">
        <v>10248</v>
      </c>
      <c r="U1200" t="s">
        <v>10249</v>
      </c>
      <c r="V1200" t="s">
        <v>10250</v>
      </c>
    </row>
    <row r="1201" spans="1:22" x14ac:dyDescent="0.25">
      <c r="A1201" t="s">
        <v>10251</v>
      </c>
      <c r="B1201" t="s">
        <v>10252</v>
      </c>
      <c r="C1201" t="str">
        <f t="shared" si="72"/>
        <v>Kuber Industries Waterproof Canvas Laundry Bag Hamper|Metalic Printed With Handles|Foldable Bin and 45 Liter Capicity|Size 37 x 37 x 46, Pack of 1 (Brown)</v>
      </c>
      <c r="D1201" t="str" cm="1">
        <f t="array" ref="D1201">PROPER(_xlfn.TEXTJOIN(" ", TRUE, INDEX(_xlfn.FILTERXML("&lt;t&gt;&lt;s&gt;" &amp; SUBSTITUTE(C1201," ","&lt;/s&gt;&lt;s&gt;") &amp; "&lt;/s&gt;&lt;/t&gt;", "//s"), _xlfn.SEQUENCE(4))))</f>
        <v>Kuber Industries Waterproof Canvas</v>
      </c>
      <c r="E1201" t="str">
        <f t="shared" si="73"/>
        <v>Hamper|Metalic Printed With Handles|Foldable Bin and 45 Liter Capicity|Size 37 x 37 x 46, Pack of 1 (Brown)</v>
      </c>
      <c r="F1201" t="s">
        <v>8794</v>
      </c>
      <c r="G1201" t="str">
        <f t="shared" si="74"/>
        <v>LaundryBaskets</v>
      </c>
      <c r="H1201" s="7" t="str">
        <f t="array" aca="1" ref="H1201" ca="1">_xlfn.TEXTJOIN("", TRUE, IF((ROW(INDIRECT("1:" &amp; LEN(G1201)))&gt;1) * (CODE(MID(G1201, ROW(INDIRECT("1:" &amp; LEN(G1201))), 1))&gt;=65) * (CODE(MID(G1201, ROW(INDIRECT("1:" &amp; LEN(G1201))), 1))&lt;=90), " " &amp; MID(G1201, ROW(INDIRECT("1:" &amp; LEN(G1201))), 1), MID(G1201, ROW(INDIRECT("1:" &amp; LEN(G1201))), 1)))</f>
        <v>Laundry Baskets</v>
      </c>
      <c r="I1201">
        <v>199</v>
      </c>
      <c r="J1201">
        <v>499</v>
      </c>
      <c r="K1201" s="1">
        <v>0.6</v>
      </c>
      <c r="L1201">
        <v>4</v>
      </c>
      <c r="M1201" s="4">
        <v>10234</v>
      </c>
      <c r="N1201" t="s">
        <v>10253</v>
      </c>
      <c r="O1201" t="str">
        <f t="shared" si="75"/>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201" t="s">
        <v>10254</v>
      </c>
      <c r="Q1201" t="s">
        <v>10255</v>
      </c>
      <c r="R1201" t="s">
        <v>10256</v>
      </c>
      <c r="S1201" t="s">
        <v>10257</v>
      </c>
      <c r="T1201" t="s">
        <v>10258</v>
      </c>
      <c r="U1201" t="s">
        <v>10259</v>
      </c>
      <c r="V1201" t="s">
        <v>10260</v>
      </c>
    </row>
    <row r="1202" spans="1:22" x14ac:dyDescent="0.25">
      <c r="A1202" t="s">
        <v>10261</v>
      </c>
      <c r="B1202" t="s">
        <v>10262</v>
      </c>
      <c r="C1202" t="str">
        <f t="shared" si="72"/>
        <v>JM SELLER 180 W 2021 Edition Electric Beater High Speed Hand Mixer Egg Beater for Cake Making and Whipping Cream with 7 Speed Control (White) with Free Spatula and Oil Brush</v>
      </c>
      <c r="D1202" t="str" cm="1">
        <f t="array" ref="D1202">PROPER(_xlfn.TEXTJOIN(" ", TRUE, INDEX(_xlfn.FILTERXML("&lt;t&gt;&lt;s&gt;" &amp; SUBSTITUTE(C1202," ","&lt;/s&gt;&lt;s&gt;") &amp; "&lt;/s&gt;&lt;/t&gt;", "//s"), _xlfn.SEQUENCE(4))))</f>
        <v>Jm Seller 180 W</v>
      </c>
      <c r="E1202" t="str">
        <f t="shared" si="73"/>
        <v>Electric Beater High Speed Hand Mixer Egg Beater for Cake Making and Whipping Cream with 7 Speed Control (White) with Free Spatula and Oil Brush</v>
      </c>
      <c r="F1202" t="s">
        <v>10263</v>
      </c>
      <c r="G1202" t="str">
        <f t="shared" si="74"/>
        <v>HandMixers</v>
      </c>
      <c r="H1202" s="7" t="str">
        <f t="array" aca="1" ref="H1202" ca="1">_xlfn.TEXTJOIN("", TRUE, IF((ROW(INDIRECT("1:" &amp; LEN(G1202)))&gt;1) * (CODE(MID(G1202, ROW(INDIRECT("1:" &amp; LEN(G1202))), 1))&gt;=65) * (CODE(MID(G1202, ROW(INDIRECT("1:" &amp; LEN(G1202))), 1))&lt;=90), " " &amp; MID(G1202, ROW(INDIRECT("1:" &amp; LEN(G1202))), 1), MID(G1202, ROW(INDIRECT("1:" &amp; LEN(G1202))), 1)))</f>
        <v>Hand Mixers</v>
      </c>
      <c r="I1202">
        <v>474</v>
      </c>
      <c r="J1202" s="2">
        <v>1299</v>
      </c>
      <c r="K1202" s="1">
        <v>0.64</v>
      </c>
      <c r="L1202">
        <v>4.0999999999999996</v>
      </c>
      <c r="M1202" s="4">
        <v>550</v>
      </c>
      <c r="N1202" t="s">
        <v>10264</v>
      </c>
      <c r="O1202" t="str">
        <f t="shared" si="75"/>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v>
      </c>
      <c r="P1202" t="s">
        <v>10265</v>
      </c>
      <c r="Q1202" t="s">
        <v>10266</v>
      </c>
      <c r="R1202" t="s">
        <v>10267</v>
      </c>
      <c r="S1202" t="s">
        <v>10268</v>
      </c>
      <c r="T1202" t="s">
        <v>10269</v>
      </c>
      <c r="U1202" t="s">
        <v>10270</v>
      </c>
      <c r="V1202" t="s">
        <v>10271</v>
      </c>
    </row>
    <row r="1203" spans="1:22" x14ac:dyDescent="0.25">
      <c r="A1203" t="s">
        <v>10272</v>
      </c>
      <c r="B1203" t="s">
        <v>10273</v>
      </c>
      <c r="C1203" t="str">
        <f t="shared" si="72"/>
        <v>Oratech Coffee Frother electric, milk frother electric, coffee beater, cappuccino maker, Coffee Foamer, Mocktail Mixer, Coffee Foam Maker, coffee whisker electric, Froth Maker, coffee stirrers electric, coffee frothers, Coffee Blender, (6 Month Warranty) (Multicolour)</v>
      </c>
      <c r="D1203" t="str" cm="1">
        <f t="array" ref="D1203">PROPER(_xlfn.TEXTJOIN(" ", TRUE, INDEX(_xlfn.FILTERXML("&lt;t&gt;&lt;s&gt;" &amp; SUBSTITUTE(C1203," ","&lt;/s&gt;&lt;s&gt;") &amp; "&lt;/s&gt;&lt;/t&gt;", "//s"), _xlfn.SEQUENCE(4))))</f>
        <v>Oratech Coffee Frother Electric,</v>
      </c>
      <c r="E1203" t="str">
        <f t="shared" si="73"/>
        <v>electric, coffee beater, cappuccino maker, Coffee Foamer, Mocktail Mixer, Coffee Foam Maker, coffee whisker electric, Froth Maker, coffee stirrers electric, coffee frothers, Coffee Blender, (6 Month Warranty) (Multicolour)</v>
      </c>
      <c r="F1203" t="s">
        <v>8597</v>
      </c>
      <c r="G1203" t="str">
        <f t="shared" si="74"/>
        <v>HandBlenders</v>
      </c>
      <c r="H1203" s="7" t="str">
        <f t="array" aca="1" ref="H1203" ca="1">_xlfn.TEXTJOIN("", TRUE, IF((ROW(INDIRECT("1:" &amp; LEN(G1203)))&gt;1) * (CODE(MID(G1203, ROW(INDIRECT("1:" &amp; LEN(G1203))), 1))&gt;=65) * (CODE(MID(G1203, ROW(INDIRECT("1:" &amp; LEN(G1203))), 1))&lt;=90), " " &amp; MID(G1203, ROW(INDIRECT("1:" &amp; LEN(G1203))), 1), MID(G1203, ROW(INDIRECT("1:" &amp; LEN(G1203))), 1)))</f>
        <v>Hand Blenders</v>
      </c>
      <c r="I1203">
        <v>279</v>
      </c>
      <c r="J1203">
        <v>499</v>
      </c>
      <c r="K1203" s="1">
        <v>0.44</v>
      </c>
      <c r="L1203">
        <v>4.8</v>
      </c>
      <c r="M1203" s="4">
        <v>28</v>
      </c>
      <c r="N1203" t="s">
        <v>10274</v>
      </c>
      <c r="O1203" t="str">
        <f t="shared" si="75"/>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v>
      </c>
      <c r="P1203" t="s">
        <v>10275</v>
      </c>
      <c r="Q1203" t="s">
        <v>10276</v>
      </c>
      <c r="R1203" t="s">
        <v>10277</v>
      </c>
      <c r="S1203" t="s">
        <v>10278</v>
      </c>
      <c r="T1203" t="s">
        <v>10279</v>
      </c>
      <c r="U1203" t="s">
        <v>10280</v>
      </c>
      <c r="V1203" t="s">
        <v>10281</v>
      </c>
    </row>
    <row r="1204" spans="1:22" x14ac:dyDescent="0.25">
      <c r="A1204" t="s">
        <v>10282</v>
      </c>
      <c r="B1204" t="s">
        <v>10283</v>
      </c>
      <c r="C1204" t="str">
        <f t="shared" si="72"/>
        <v>Havells Glaze 74W Pearl Ivory Gold Ceiling Fan, Sweep: 1200 Mm</v>
      </c>
      <c r="D1204" t="str" cm="1">
        <f t="array" ref="D1204">PROPER(_xlfn.TEXTJOIN(" ", TRUE, INDEX(_xlfn.FILTERXML("&lt;t&gt;&lt;s&gt;" &amp; SUBSTITUTE(C1204," ","&lt;/s&gt;&lt;s&gt;") &amp; "&lt;/s&gt;&lt;/t&gt;", "//s"), _xlfn.SEQUENCE(4))))</f>
        <v>Havells Glaze 74W Pearl</v>
      </c>
      <c r="E1204" t="str">
        <f t="shared" si="73"/>
        <v>Ceiling Fan, Sweep: 1200 Mm</v>
      </c>
      <c r="F1204" t="s">
        <v>9203</v>
      </c>
      <c r="G1204" t="str">
        <f t="shared" si="74"/>
        <v>CeilingFans</v>
      </c>
      <c r="H1204" s="7" t="str">
        <f t="array" aca="1" ref="H1204" ca="1">_xlfn.TEXTJOIN("", TRUE, IF((ROW(INDIRECT("1:" &amp; LEN(G1204)))&gt;1) * (CODE(MID(G1204, ROW(INDIRECT("1:" &amp; LEN(G1204))), 1))&gt;=65) * (CODE(MID(G1204, ROW(INDIRECT("1:" &amp; LEN(G1204))), 1))&lt;=90), " " &amp; MID(G1204, ROW(INDIRECT("1:" &amp; LEN(G1204))), 1), MID(G1204, ROW(INDIRECT("1:" &amp; LEN(G1204))), 1)))</f>
        <v>Ceiling Fans</v>
      </c>
      <c r="I1204" s="2">
        <v>1999</v>
      </c>
      <c r="J1204" s="2">
        <v>4775</v>
      </c>
      <c r="K1204" s="1">
        <v>0.57999999999999996</v>
      </c>
      <c r="L1204">
        <v>4.2</v>
      </c>
      <c r="M1204" s="4">
        <v>1353</v>
      </c>
      <c r="N1204" t="s">
        <v>10284</v>
      </c>
      <c r="O1204" t="str">
        <f t="shared" si="75"/>
        <v>Hplv Motor For Superior Air Delivery Even At A Low Voltage Of 180V|Colour: Pearl Ivory Gold|Voltage: 220-240 V|Speed: 390 Rpm</v>
      </c>
      <c r="P1204" t="s">
        <v>10285</v>
      </c>
      <c r="Q1204" t="s">
        <v>10286</v>
      </c>
      <c r="R1204" t="s">
        <v>10287</v>
      </c>
      <c r="S1204" t="s">
        <v>10288</v>
      </c>
      <c r="T1204" t="s">
        <v>10289</v>
      </c>
      <c r="U1204" t="s">
        <v>10290</v>
      </c>
      <c r="V1204" t="s">
        <v>10291</v>
      </c>
    </row>
    <row r="1205" spans="1:22" x14ac:dyDescent="0.25">
      <c r="A1205" t="s">
        <v>10292</v>
      </c>
      <c r="B1205" t="s">
        <v>13006</v>
      </c>
      <c r="C1205" t="str">
        <f t="shared" si="72"/>
        <v>Pick Ur Needs Lint Remover for Clothes High Range Rechargeable Lint Shaver for All Types of Clothes, Fabrics, Blanket with 1 Extra Blade Multicolor (Rechargeable)</v>
      </c>
      <c r="D1205" t="str" cm="1">
        <f t="array" ref="D1205">PROPER(_xlfn.TEXTJOIN(" ", TRUE, INDEX(_xlfn.FILTERXML("&lt;t&gt;&lt;s&gt;" &amp; SUBSTITUTE(C1205," ","&lt;/s&gt;&lt;s&gt;") &amp; "&lt;/s&gt;&lt;/t&gt;", "//s"), _xlfn.SEQUENCE(4))))</f>
        <v>Pick Ur Needs Lint</v>
      </c>
      <c r="E1205" t="str">
        <f t="shared" si="73"/>
        <v>Clothes High Range Rechargeable Lint Shaver for All Types of Clothes, Fabrics, Blanket with 1 Extra Blade Multicolor (Rechargeable)</v>
      </c>
      <c r="F1205" t="s">
        <v>8483</v>
      </c>
      <c r="G1205" t="str">
        <f t="shared" si="74"/>
        <v>LintShavers</v>
      </c>
      <c r="H1205" s="7" t="str">
        <f t="array" aca="1" ref="H1205" ca="1">_xlfn.TEXTJOIN("", TRUE, IF((ROW(INDIRECT("1:" &amp; LEN(G1205)))&gt;1) * (CODE(MID(G1205, ROW(INDIRECT("1:" &amp; LEN(G1205))), 1))&gt;=65) * (CODE(MID(G1205, ROW(INDIRECT("1:" &amp; LEN(G1205))), 1))&lt;=90), " " &amp; MID(G1205, ROW(INDIRECT("1:" &amp; LEN(G1205))), 1), MID(G1205, ROW(INDIRECT("1:" &amp; LEN(G1205))), 1)))</f>
        <v>Lint Shavers</v>
      </c>
      <c r="I1205">
        <v>799</v>
      </c>
      <c r="J1205" s="2">
        <v>1230</v>
      </c>
      <c r="K1205" s="1">
        <v>0.35</v>
      </c>
      <c r="L1205">
        <v>4.0999999999999996</v>
      </c>
      <c r="M1205" s="4">
        <v>2138</v>
      </c>
      <c r="N1205" t="s">
        <v>10293</v>
      </c>
      <c r="O1205" t="str">
        <f t="shared" si="75"/>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v>
      </c>
      <c r="P1205" t="s">
        <v>10294</v>
      </c>
      <c r="Q1205" t="s">
        <v>10295</v>
      </c>
      <c r="R1205" t="s">
        <v>10296</v>
      </c>
      <c r="S1205" t="s">
        <v>10297</v>
      </c>
      <c r="T1205" t="s">
        <v>10298</v>
      </c>
      <c r="U1205" t="s">
        <v>10299</v>
      </c>
      <c r="V1205" t="s">
        <v>10300</v>
      </c>
    </row>
    <row r="1206" spans="1:22" x14ac:dyDescent="0.25">
      <c r="A1206" t="s">
        <v>10301</v>
      </c>
      <c r="B1206" t="s">
        <v>10302</v>
      </c>
      <c r="C1206" t="str">
        <f t="shared" si="72"/>
        <v>Rico Japanese Technology Rechargeable Wireless Electric Chopper with Replacement Warranty - Stainless Steel Blades, One Touch Operation, 10 Seconds Chopping, Mincing Vegetable, Meat - 250 ML, 30 Watts</v>
      </c>
      <c r="D1206" t="str" cm="1">
        <f t="array" ref="D1206">PROPER(_xlfn.TEXTJOIN(" ", TRUE, INDEX(_xlfn.FILTERXML("&lt;t&gt;&lt;s&gt;" &amp; SUBSTITUTE(C1206," ","&lt;/s&gt;&lt;s&gt;") &amp; "&lt;/s&gt;&lt;/t&gt;", "//s"), _xlfn.SEQUENCE(4))))</f>
        <v>Rico Japanese Technology Rechargeable</v>
      </c>
      <c r="E1206" t="str">
        <f t="shared" si="73"/>
        <v>Chopper with Replacement Warranty - Stainless Steel Blades, One Touch Operation, 10 Seconds Chopping, Mincing Vegetable, Meat - 250 ML, 30 Watts</v>
      </c>
      <c r="F1206" t="s">
        <v>9100</v>
      </c>
      <c r="G1206" t="str">
        <f t="shared" si="74"/>
        <v>MiniFoodProcessors&amp;Choppers</v>
      </c>
      <c r="H1206" s="7" t="str">
        <f t="array" aca="1" ref="H1206" ca="1">_xlfn.TEXTJOIN("", TRUE, IF((ROW(INDIRECT("1:" &amp; LEN(G1206)))&gt;1) * (CODE(MID(G1206, ROW(INDIRECT("1:" &amp; LEN(G1206))), 1))&gt;=65) * (CODE(MID(G1206, ROW(INDIRECT("1:" &amp; LEN(G1206))), 1))&lt;=90), " " &amp; MID(G1206, ROW(INDIRECT("1:" &amp; LEN(G1206))), 1), MID(G1206, ROW(INDIRECT("1:" &amp; LEN(G1206))), 1)))</f>
        <v>Mini Food Processors&amp; Choppers</v>
      </c>
      <c r="I1206">
        <v>949</v>
      </c>
      <c r="J1206" s="2">
        <v>1999</v>
      </c>
      <c r="K1206" s="1">
        <v>0.53</v>
      </c>
      <c r="L1206">
        <v>4</v>
      </c>
      <c r="M1206" s="4">
        <v>1679</v>
      </c>
      <c r="N1206" t="s">
        <v>10303</v>
      </c>
      <c r="O1206" t="str">
        <f t="shared" si="75"/>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v>
      </c>
      <c r="P1206" t="s">
        <v>10304</v>
      </c>
      <c r="Q1206" t="s">
        <v>10305</v>
      </c>
      <c r="R1206" t="s">
        <v>10306</v>
      </c>
      <c r="S1206" t="s">
        <v>10307</v>
      </c>
      <c r="T1206" t="s">
        <v>10308</v>
      </c>
      <c r="U1206" t="s">
        <v>10309</v>
      </c>
      <c r="V1206" t="s">
        <v>10310</v>
      </c>
    </row>
    <row r="1207" spans="1:22" x14ac:dyDescent="0.25">
      <c r="A1207" t="s">
        <v>10311</v>
      </c>
      <c r="B1207" t="s">
        <v>10312</v>
      </c>
      <c r="C1207" t="str">
        <f t="shared" si="72"/>
        <v>Butterfly Smart Wet Grinder, 2L (White) with Coconut Scrapper Attachment, Output - 150 W, Input 260 W</v>
      </c>
      <c r="D1207" t="str" cm="1">
        <f t="array" ref="D1207">PROPER(_xlfn.TEXTJOIN(" ", TRUE, INDEX(_xlfn.FILTERXML("&lt;t&gt;&lt;s&gt;" &amp; SUBSTITUTE(C1207," ","&lt;/s&gt;&lt;s&gt;") &amp; "&lt;/s&gt;&lt;/t&gt;", "//s"), _xlfn.SEQUENCE(4))))</f>
        <v>Butterfly Smart Wet Grinder,</v>
      </c>
      <c r="E1207" t="str">
        <f t="shared" si="73"/>
        <v>with Coconut Scrapper Attachment, Output - 150 W, Input 260 W</v>
      </c>
      <c r="F1207" t="s">
        <v>10313</v>
      </c>
      <c r="G1207" t="str">
        <f t="shared" si="74"/>
        <v>WetGrinders</v>
      </c>
      <c r="H1207" s="7" t="str">
        <f t="array" aca="1" ref="H1207" ca="1">_xlfn.TEXTJOIN("", TRUE, IF((ROW(INDIRECT("1:" &amp; LEN(G1207)))&gt;1) * (CODE(MID(G1207, ROW(INDIRECT("1:" &amp; LEN(G1207))), 1))&gt;=65) * (CODE(MID(G1207, ROW(INDIRECT("1:" &amp; LEN(G1207))), 1))&lt;=90), " " &amp; MID(G1207, ROW(INDIRECT("1:" &amp; LEN(G1207))), 1), MID(G1207, ROW(INDIRECT("1:" &amp; LEN(G1207))), 1)))</f>
        <v>Wet Grinders</v>
      </c>
      <c r="I1207" s="3">
        <v>3657.66</v>
      </c>
      <c r="J1207" s="2">
        <v>5156</v>
      </c>
      <c r="K1207" s="1">
        <v>0.28999999999999998</v>
      </c>
      <c r="L1207">
        <v>3.9</v>
      </c>
      <c r="M1207" s="4">
        <v>12837</v>
      </c>
      <c r="N1207" t="s">
        <v>10314</v>
      </c>
      <c r="O1207" t="str">
        <f t="shared" si="75"/>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v>
      </c>
      <c r="P1207" t="s">
        <v>10315</v>
      </c>
      <c r="Q1207" t="s">
        <v>10316</v>
      </c>
      <c r="R1207" t="s">
        <v>10317</v>
      </c>
      <c r="S1207" t="s">
        <v>10318</v>
      </c>
      <c r="T1207" t="s">
        <v>10319</v>
      </c>
      <c r="U1207" t="s">
        <v>10320</v>
      </c>
      <c r="V1207" t="s">
        <v>10321</v>
      </c>
    </row>
    <row r="1208" spans="1:22" x14ac:dyDescent="0.25">
      <c r="A1208" t="s">
        <v>10322</v>
      </c>
      <c r="B1208" t="s">
        <v>10323</v>
      </c>
      <c r="C1208" t="str">
        <f t="shared" si="72"/>
        <v>AGARO Marvel 9 Liters Oven Toaster Griller, Cake Baking OTG (Black)</v>
      </c>
      <c r="D1208" t="str" cm="1">
        <f t="array" ref="D1208">PROPER(_xlfn.TEXTJOIN(" ", TRUE, INDEX(_xlfn.FILTERXML("&lt;t&gt;&lt;s&gt;" &amp; SUBSTITUTE(C1208," ","&lt;/s&gt;&lt;s&gt;") &amp; "&lt;/s&gt;&lt;/t&gt;", "//s"), _xlfn.SEQUENCE(4))))</f>
        <v>Agaro Marvel 9 Liters</v>
      </c>
      <c r="E1208" t="str">
        <f t="shared" si="73"/>
        <v>Griller, Cake Baking OTG (Black)</v>
      </c>
      <c r="F1208" t="s">
        <v>10324</v>
      </c>
      <c r="G1208" t="str">
        <f t="shared" si="74"/>
        <v>OvenToasterGrills</v>
      </c>
      <c r="H1208" s="7" t="str">
        <f t="array" aca="1" ref="H1208" ca="1">_xlfn.TEXTJOIN("", TRUE, IF((ROW(INDIRECT("1:" &amp; LEN(G1208)))&gt;1) * (CODE(MID(G1208, ROW(INDIRECT("1:" &amp; LEN(G1208))), 1))&gt;=65) * (CODE(MID(G1208, ROW(INDIRECT("1:" &amp; LEN(G1208))), 1))&lt;=90), " " &amp; MID(G1208, ROW(INDIRECT("1:" &amp; LEN(G1208))), 1), MID(G1208, ROW(INDIRECT("1:" &amp; LEN(G1208))), 1)))</f>
        <v>Oven Toaster Grills</v>
      </c>
      <c r="I1208" s="2">
        <v>1699</v>
      </c>
      <c r="J1208" s="2">
        <v>1999</v>
      </c>
      <c r="K1208" s="1">
        <v>0.15</v>
      </c>
      <c r="L1208">
        <v>4.0999999999999996</v>
      </c>
      <c r="M1208" s="4">
        <v>8873</v>
      </c>
      <c r="N1208" t="s">
        <v>10325</v>
      </c>
      <c r="O1208" t="str">
        <f t="shared" si="75"/>
        <v>Bake, Grill, Toast And More|1 Year Manufacturer'S Warranty|Automatic Thermostat I Auto Shut Off I Ready Bell. Cavity Material: Stainless Steel|Heat Resistant Tempered Glass Window With Cool Touch Handle|Adjustable Temperature From 100¬∞C To 250¬∞C</v>
      </c>
      <c r="P1208" t="s">
        <v>10326</v>
      </c>
      <c r="Q1208" t="s">
        <v>10327</v>
      </c>
      <c r="R1208" t="s">
        <v>10328</v>
      </c>
      <c r="S1208" t="s">
        <v>10329</v>
      </c>
      <c r="T1208" t="s">
        <v>10330</v>
      </c>
      <c r="U1208" t="s">
        <v>10331</v>
      </c>
      <c r="V1208" t="s">
        <v>10332</v>
      </c>
    </row>
    <row r="1209" spans="1:22" x14ac:dyDescent="0.25">
      <c r="A1209" t="s">
        <v>10333</v>
      </c>
      <c r="B1209" t="s">
        <v>10334</v>
      </c>
      <c r="C1209" t="str">
        <f t="shared" si="72"/>
        <v>Philips GC1920 28 1440-Watt Non-Stick Soleplate Steam Iron</v>
      </c>
      <c r="D1209" t="str" cm="1">
        <f t="array" ref="D1209">PROPER(_xlfn.TEXTJOIN(" ", TRUE, INDEX(_xlfn.FILTERXML("&lt;t&gt;&lt;s&gt;" &amp; SUBSTITUTE(C1209," ","&lt;/s&gt;&lt;s&gt;") &amp; "&lt;/s&gt;&lt;/t&gt;", "//s"), _xlfn.SEQUENCE(4))))</f>
        <v>Philips Gc1920 28 1440-Watt</v>
      </c>
      <c r="E1209" t="str">
        <f t="shared" si="73"/>
        <v>Steam Iron</v>
      </c>
      <c r="F1209" t="s">
        <v>8805</v>
      </c>
      <c r="G1209" t="str">
        <f t="shared" si="74"/>
        <v>SteamIrons</v>
      </c>
      <c r="H1209" s="7" t="str">
        <f t="array" aca="1" ref="H1209" ca="1">_xlfn.TEXTJOIN("", TRUE, IF((ROW(INDIRECT("1:" &amp; LEN(G1209)))&gt;1) * (CODE(MID(G1209, ROW(INDIRECT("1:" &amp; LEN(G1209))), 1))&gt;=65) * (CODE(MID(G1209, ROW(INDIRECT("1:" &amp; LEN(G1209))), 1))&lt;=90), " " &amp; MID(G1209, ROW(INDIRECT("1:" &amp; LEN(G1209))), 1), MID(G1209, ROW(INDIRECT("1:" &amp; LEN(G1209))), 1)))</f>
        <v>Steam Irons</v>
      </c>
      <c r="I1209" s="2">
        <v>1849</v>
      </c>
      <c r="J1209" s="2">
        <v>2095</v>
      </c>
      <c r="K1209" s="1">
        <v>0.12</v>
      </c>
      <c r="L1209">
        <v>4.3</v>
      </c>
      <c r="M1209" s="4">
        <v>7681</v>
      </c>
      <c r="N1209" t="s">
        <v>10335</v>
      </c>
      <c r="O1209" t="str">
        <f t="shared" si="75"/>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v>
      </c>
      <c r="P1209" t="s">
        <v>10336</v>
      </c>
      <c r="Q1209" t="s">
        <v>10337</v>
      </c>
      <c r="R1209" t="s">
        <v>10338</v>
      </c>
      <c r="S1209" t="s">
        <v>10339</v>
      </c>
      <c r="T1209" t="s">
        <v>10340</v>
      </c>
      <c r="U1209" t="s">
        <v>10341</v>
      </c>
      <c r="V1209" t="s">
        <v>10342</v>
      </c>
    </row>
    <row r="1210" spans="1:22" x14ac:dyDescent="0.25">
      <c r="A1210" t="s">
        <v>10343</v>
      </c>
      <c r="B1210" t="s">
        <v>10344</v>
      </c>
      <c r="C1210" t="str">
        <f t="shared" si="72"/>
        <v>Havells OFR 13 Wave Fin with PTC Fan Heater 2900 Watts (Black)</v>
      </c>
      <c r="D1210" t="str" cm="1">
        <f t="array" ref="D1210">PROPER(_xlfn.TEXTJOIN(" ", TRUE, INDEX(_xlfn.FILTERXML("&lt;t&gt;&lt;s&gt;" &amp; SUBSTITUTE(C1210," ","&lt;/s&gt;&lt;s&gt;") &amp; "&lt;/s&gt;&lt;/t&gt;", "//s"), _xlfn.SEQUENCE(4))))</f>
        <v>Havells Ofr 13 Wave</v>
      </c>
      <c r="E1210" t="str">
        <f t="shared" si="73"/>
        <v>PTC Fan Heater 2900 Watts (Black)</v>
      </c>
      <c r="F1210" t="s">
        <v>8472</v>
      </c>
      <c r="G1210" t="str">
        <f t="shared" si="74"/>
        <v>FanHeaters</v>
      </c>
      <c r="H1210" s="7" t="str">
        <f t="array" aca="1" ref="H1210" ca="1">_xlfn.TEXTJOIN("", TRUE, IF((ROW(INDIRECT("1:" &amp; LEN(G1210)))&gt;1) * (CODE(MID(G1210, ROW(INDIRECT("1:" &amp; LEN(G1210))), 1))&gt;=65) * (CODE(MID(G1210, ROW(INDIRECT("1:" &amp; LEN(G1210))), 1))&lt;=90), " " &amp; MID(G1210, ROW(INDIRECT("1:" &amp; LEN(G1210))), 1), MID(G1210, ROW(INDIRECT("1:" &amp; LEN(G1210))), 1)))</f>
        <v>Fan Heaters</v>
      </c>
      <c r="I1210" s="2">
        <v>12499</v>
      </c>
      <c r="J1210" s="2">
        <v>19825</v>
      </c>
      <c r="K1210" s="1">
        <v>0.37</v>
      </c>
      <c r="L1210">
        <v>4.0999999999999996</v>
      </c>
      <c r="M1210" s="4">
        <v>322</v>
      </c>
      <c r="N1210" t="s">
        <v>10345</v>
      </c>
      <c r="O1210" t="str">
        <f t="shared" si="75"/>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v>
      </c>
      <c r="P1210" t="s">
        <v>10346</v>
      </c>
      <c r="Q1210" t="s">
        <v>10347</v>
      </c>
      <c r="R1210" t="s">
        <v>10348</v>
      </c>
      <c r="S1210" t="s">
        <v>10349</v>
      </c>
      <c r="T1210" t="s">
        <v>10350</v>
      </c>
      <c r="U1210" t="s">
        <v>10351</v>
      </c>
      <c r="V1210" t="s">
        <v>10352</v>
      </c>
    </row>
    <row r="1211" spans="1:22" x14ac:dyDescent="0.25">
      <c r="A1211" t="s">
        <v>10353</v>
      </c>
      <c r="B1211" t="s">
        <v>10354</v>
      </c>
      <c r="C1211" t="str">
        <f t="shared" si="72"/>
        <v>Bajaj DHX-9 1000W Heavy Weight Dry Iron with Advance Soleplate and Anti-Bacterial German Coating Technology, Ivory</v>
      </c>
      <c r="D1211" t="str" cm="1">
        <f t="array" ref="D1211">PROPER(_xlfn.TEXTJOIN(" ", TRUE, INDEX(_xlfn.FILTERXML("&lt;t&gt;&lt;s&gt;" &amp; SUBSTITUTE(C1211," ","&lt;/s&gt;&lt;s&gt;") &amp; "&lt;/s&gt;&lt;/t&gt;", "//s"), _xlfn.SEQUENCE(4))))</f>
        <v>Bajaj Dhx-9 1000W Heavy</v>
      </c>
      <c r="E1211" t="str">
        <f t="shared" si="73"/>
        <v>Iron with Advance Soleplate and Anti-Bacterial German Coating Technology, Ivory</v>
      </c>
      <c r="F1211" t="s">
        <v>8607</v>
      </c>
      <c r="G1211" t="str">
        <f t="shared" si="74"/>
        <v>DryIrons</v>
      </c>
      <c r="H1211" s="7" t="str">
        <f t="array" aca="1" ref="H1211" ca="1">_xlfn.TEXTJOIN("", TRUE, IF((ROW(INDIRECT("1:" &amp; LEN(G1211)))&gt;1) * (CODE(MID(G1211, ROW(INDIRECT("1:" &amp; LEN(G1211))), 1))&gt;=65) * (CODE(MID(G1211, ROW(INDIRECT("1:" &amp; LEN(G1211))), 1))&lt;=90), " " &amp; MID(G1211, ROW(INDIRECT("1:" &amp; LEN(G1211))), 1), MID(G1211, ROW(INDIRECT("1:" &amp; LEN(G1211))), 1)))</f>
        <v>Dry Irons</v>
      </c>
      <c r="I1211" s="2">
        <v>1099</v>
      </c>
      <c r="J1211" s="2">
        <v>1920</v>
      </c>
      <c r="K1211" s="1">
        <v>0.43</v>
      </c>
      <c r="L1211">
        <v>4.2</v>
      </c>
      <c r="M1211" s="4">
        <v>9772</v>
      </c>
      <c r="N1211" t="s">
        <v>10355</v>
      </c>
      <c r="O1211" t="str">
        <f t="shared" si="75"/>
        <v>Heavy Weight Iron For Easy Ironing. Safety Plus: Thermal Fuse|Deluxe Metal Cover. Super Clean Surface Finish With Pleasant Aesthetics|Multiple Temprature Levels|Non-Stick Coated Sole Plate|Temprature Setting Dial|Thermostatic Pilot Lamp|Warranty: 2 Years On Product</v>
      </c>
      <c r="P1211" t="s">
        <v>10356</v>
      </c>
      <c r="Q1211" t="s">
        <v>10357</v>
      </c>
      <c r="R1211" t="s">
        <v>10358</v>
      </c>
      <c r="S1211" t="s">
        <v>10359</v>
      </c>
      <c r="T1211" t="s">
        <v>10360</v>
      </c>
      <c r="U1211" t="s">
        <v>10361</v>
      </c>
      <c r="V1211" t="s">
        <v>10362</v>
      </c>
    </row>
    <row r="1212" spans="1:22" x14ac:dyDescent="0.25">
      <c r="A1212" t="s">
        <v>10363</v>
      </c>
      <c r="B1212" t="s">
        <v>10364</v>
      </c>
      <c r="C1212" t="str">
        <f t="shared" si="72"/>
        <v>Aquasure From Aquaguard Amaze RO+UV+MTDS,7L storage water purifier,suitable for borewell,tanker,municipal water (Grey) from Eureka Forbes</v>
      </c>
      <c r="D1212" t="str" cm="1">
        <f t="array" ref="D1212">PROPER(_xlfn.TEXTJOIN(" ", TRUE, INDEX(_xlfn.FILTERXML("&lt;t&gt;&lt;s&gt;" &amp; SUBSTITUTE(C1212," ","&lt;/s&gt;&lt;s&gt;") &amp; "&lt;/s&gt;&lt;/t&gt;", "//s"), _xlfn.SEQUENCE(4))))</f>
        <v>Aquasure From Aquaguard Amaze</v>
      </c>
      <c r="E1212" t="str">
        <f t="shared" si="73"/>
        <v>water purifier,suitable for borewell,tanker,municipal water (Grey) from Eureka Forbes</v>
      </c>
      <c r="F1212" t="s">
        <v>10001</v>
      </c>
      <c r="G1212" t="str">
        <f t="shared" si="74"/>
        <v>WaterFilters&amp;Purifiers</v>
      </c>
      <c r="H1212" s="7" t="str">
        <f t="array" aca="1" ref="H1212" ca="1">_xlfn.TEXTJOIN("", TRUE, IF((ROW(INDIRECT("1:" &amp; LEN(G1212)))&gt;1) * (CODE(MID(G1212, ROW(INDIRECT("1:" &amp; LEN(G1212))), 1))&gt;=65) * (CODE(MID(G1212, ROW(INDIRECT("1:" &amp; LEN(G1212))), 1))&lt;=90), " " &amp; MID(G1212, ROW(INDIRECT("1:" &amp; LEN(G1212))), 1), MID(G1212, ROW(INDIRECT("1:" &amp; LEN(G1212))), 1)))</f>
        <v>Water Filters&amp; Purifiers</v>
      </c>
      <c r="I1212" s="2">
        <v>8199</v>
      </c>
      <c r="J1212" s="2">
        <v>16000</v>
      </c>
      <c r="K1212" s="1">
        <v>0.49</v>
      </c>
      <c r="L1212">
        <v>3.9</v>
      </c>
      <c r="M1212" s="4">
        <v>18497</v>
      </c>
      <c r="N1212" t="s">
        <v>10365</v>
      </c>
      <c r="O1212" t="str">
        <f t="shared" si="75"/>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v>
      </c>
      <c r="P1212" t="s">
        <v>10366</v>
      </c>
      <c r="Q1212" t="s">
        <v>10367</v>
      </c>
      <c r="R1212" t="s">
        <v>10368</v>
      </c>
      <c r="S1212" t="s">
        <v>10369</v>
      </c>
      <c r="T1212" t="s">
        <v>10370</v>
      </c>
      <c r="U1212" t="s">
        <v>10371</v>
      </c>
      <c r="V1212" t="s">
        <v>10372</v>
      </c>
    </row>
    <row r="1213" spans="1:22" x14ac:dyDescent="0.25">
      <c r="A1213" t="s">
        <v>10373</v>
      </c>
      <c r="B1213" t="s">
        <v>10374</v>
      </c>
      <c r="C1213" t="str">
        <f t="shared" si="72"/>
        <v>ROYAL STEP Portable Electric USB Juice Maker Juicer Bottle Blender Grinder Mixer,6 Blades Rechargeable Bottle with (MULTII) (MULTI COLOUR 6 BLED JUICER MIXER)</v>
      </c>
      <c r="D1213" t="str" cm="1">
        <f t="array" ref="D1213">PROPER(_xlfn.TEXTJOIN(" ", TRUE, INDEX(_xlfn.FILTERXML("&lt;t&gt;&lt;s&gt;" &amp; SUBSTITUTE(C1213," ","&lt;/s&gt;&lt;s&gt;") &amp; "&lt;/s&gt;&lt;/t&gt;", "//s"), _xlfn.SEQUENCE(4))))</f>
        <v>Royal Step Portable Electric</v>
      </c>
      <c r="E1213" t="str">
        <f t="shared" si="73"/>
        <v>Maker Juicer Bottle Blender Grinder Mixer,6 Blades Rechargeable Bottle with (MULTII) (MULTI COLOUR 6 BLED JUICER MIXER)</v>
      </c>
      <c r="F1213" t="s">
        <v>8846</v>
      </c>
      <c r="G1213" t="str">
        <f t="shared" si="74"/>
        <v>JuicerMixerGrinders</v>
      </c>
      <c r="H1213" s="7" t="str">
        <f t="array" aca="1" ref="H1213" ca="1">_xlfn.TEXTJOIN("", TRUE, IF((ROW(INDIRECT("1:" &amp; LEN(G1213)))&gt;1) * (CODE(MID(G1213, ROW(INDIRECT("1:" &amp; LEN(G1213))), 1))&gt;=65) * (CODE(MID(G1213, ROW(INDIRECT("1:" &amp; LEN(G1213))), 1))&lt;=90), " " &amp; MID(G1213, ROW(INDIRECT("1:" &amp; LEN(G1213))), 1), MID(G1213, ROW(INDIRECT("1:" &amp; LEN(G1213))), 1)))</f>
        <v>Juicer Mixer Grinders</v>
      </c>
      <c r="I1213">
        <v>499</v>
      </c>
      <c r="J1213" s="2">
        <v>2199</v>
      </c>
      <c r="K1213" s="1">
        <v>0.77</v>
      </c>
      <c r="L1213">
        <v>3.7</v>
      </c>
      <c r="M1213" s="4">
        <v>53</v>
      </c>
      <c r="N1213" t="s">
        <v>10375</v>
      </c>
      <c r="O1213" t="str">
        <f t="shared" si="75"/>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v>
      </c>
      <c r="P1213" t="s">
        <v>10376</v>
      </c>
      <c r="Q1213" t="s">
        <v>10377</v>
      </c>
      <c r="R1213" t="s">
        <v>10378</v>
      </c>
      <c r="S1213" t="s">
        <v>10379</v>
      </c>
      <c r="T1213" t="s">
        <v>10380</v>
      </c>
      <c r="U1213" t="s">
        <v>10381</v>
      </c>
      <c r="V1213" t="s">
        <v>10382</v>
      </c>
    </row>
    <row r="1214" spans="1:22" x14ac:dyDescent="0.25">
      <c r="A1214" t="s">
        <v>10383</v>
      </c>
      <c r="B1214" t="s">
        <v>10384</v>
      </c>
      <c r="C1214" t="str">
        <f t="shared" si="72"/>
        <v>KENT 16068 Zoom Vacuum Cleaner for Home and Car 130 W | Cordless, Hoseless, Rechargeable HEPA Filters Vacuum Cleaner with Cyclonic Technology | Bagless Design and Multi Nozzle Operation | Blue</v>
      </c>
      <c r="D1214" t="str" cm="1">
        <f t="array" ref="D1214">PROPER(_xlfn.TEXTJOIN(" ", TRUE, INDEX(_xlfn.FILTERXML("&lt;t&gt;&lt;s&gt;" &amp; SUBSTITUTE(C1214," ","&lt;/s&gt;&lt;s&gt;") &amp; "&lt;/s&gt;&lt;/t&gt;", "//s"), _xlfn.SEQUENCE(4))))</f>
        <v>Kent 16068 Zoom Vacuum</v>
      </c>
      <c r="E1214" t="str">
        <f t="shared" si="73"/>
        <v>Home and Car 130 W | Cordless, Hoseless, Rechargeable HEPA Filters Vacuum Cleaner with Cyclonic Technology | Bagless Design and Multi Nozzle Operation | Blue</v>
      </c>
      <c r="F1214" t="s">
        <v>8877</v>
      </c>
      <c r="G1214" t="str">
        <f t="shared" si="74"/>
        <v>HandheldVacuums</v>
      </c>
      <c r="H1214" s="7" t="str">
        <f t="array" aca="1" ref="H1214" ca="1">_xlfn.TEXTJOIN("", TRUE, IF((ROW(INDIRECT("1:" &amp; LEN(G1214)))&gt;1) * (CODE(MID(G1214, ROW(INDIRECT("1:" &amp; LEN(G1214))), 1))&gt;=65) * (CODE(MID(G1214, ROW(INDIRECT("1:" &amp; LEN(G1214))), 1))&lt;=90), " " &amp; MID(G1214, ROW(INDIRECT("1:" &amp; LEN(G1214))), 1), MID(G1214, ROW(INDIRECT("1:" &amp; LEN(G1214))), 1)))</f>
        <v>Handheld Vacuums</v>
      </c>
      <c r="I1214" s="2">
        <v>6999</v>
      </c>
      <c r="J1214" s="2">
        <v>14999</v>
      </c>
      <c r="K1214" s="1">
        <v>0.53</v>
      </c>
      <c r="L1214">
        <v>4.0999999999999996</v>
      </c>
      <c r="M1214" s="4">
        <v>1728</v>
      </c>
      <c r="N1214" t="s">
        <v>10385</v>
      </c>
      <c r="O1214" t="str">
        <f t="shared" si="75"/>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v>
      </c>
      <c r="P1214" t="s">
        <v>10386</v>
      </c>
      <c r="Q1214" t="s">
        <v>10387</v>
      </c>
      <c r="R1214" t="s">
        <v>10388</v>
      </c>
      <c r="S1214" t="s">
        <v>10389</v>
      </c>
      <c r="T1214" t="s">
        <v>10390</v>
      </c>
      <c r="U1214" t="s">
        <v>10391</v>
      </c>
      <c r="V1214" t="s">
        <v>10392</v>
      </c>
    </row>
    <row r="1215" spans="1:22" x14ac:dyDescent="0.25">
      <c r="A1215" t="s">
        <v>10393</v>
      </c>
      <c r="B1215" t="s">
        <v>10394</v>
      </c>
      <c r="C1215" t="str">
        <f t="shared" si="72"/>
        <v>ENEM Sealing Machine | 12 Inch (300 mm) | 1 Year Warranty | Full Customer Support | Beep Sound Function | Plastic Packing Machine | Plastic Bag Sealing Machine | Heat Sealer Machine | Plastic Sealing Machine | Blue | Made in India</v>
      </c>
      <c r="D1215" t="str" cm="1">
        <f t="array" ref="D1215">PROPER(_xlfn.TEXTJOIN(" ", TRUE, INDEX(_xlfn.FILTERXML("&lt;t&gt;&lt;s&gt;" &amp; SUBSTITUTE(C1215," ","&lt;/s&gt;&lt;s&gt;") &amp; "&lt;/s&gt;&lt;/t&gt;", "//s"), _xlfn.SEQUENCE(4))))</f>
        <v>Enem Sealing Machine |</v>
      </c>
      <c r="E1215" t="str">
        <f t="shared" si="73"/>
        <v>(300 mm) | 1 Year Warranty | Full Customer Support | Beep Sound Function | Plastic Packing Machine | Plastic Bag Sealing Machine | Heat Sealer Machine | Plastic Sealing Machine | Blue | Made in India</v>
      </c>
      <c r="F1215" t="s">
        <v>9192</v>
      </c>
      <c r="G1215" t="str">
        <f t="shared" si="74"/>
        <v>VacuumSealers</v>
      </c>
      <c r="H1215" s="7" t="str">
        <f t="array" aca="1" ref="H1215" ca="1">_xlfn.TEXTJOIN("", TRUE, IF((ROW(INDIRECT("1:" &amp; LEN(G1215)))&gt;1) * (CODE(MID(G1215, ROW(INDIRECT("1:" &amp; LEN(G1215))), 1))&gt;=65) * (CODE(MID(G1215, ROW(INDIRECT("1:" &amp; LEN(G1215))), 1))&lt;=90), " " &amp; MID(G1215, ROW(INDIRECT("1:" &amp; LEN(G1215))), 1), MID(G1215, ROW(INDIRECT("1:" &amp; LEN(G1215))), 1)))</f>
        <v>Vacuum Sealers</v>
      </c>
      <c r="I1215" s="2">
        <v>1595</v>
      </c>
      <c r="J1215" s="2">
        <v>1799</v>
      </c>
      <c r="K1215" s="1">
        <v>0.11</v>
      </c>
      <c r="L1215">
        <v>4</v>
      </c>
      <c r="M1215" s="4">
        <v>2877</v>
      </c>
      <c r="N1215" t="s">
        <v>13074</v>
      </c>
      <c r="O1215" t="str">
        <f t="shared" si="75"/>
        <v>Üìûutmost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9958404521.|‚≠Êmade In India! Improved Sealing Machine:„Äëenem Sealing Machine Is Proudly Made In India! We Have Used High Quality Transformer + High Quality Plug + Heavy Gauge Wire So Ensures Good Performance And Optimum Safety.|‚≠Êsupport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(2-3).|‚≠Êauto ‚Äì Power Off Protection:„Äëenem Plastic Packing Machine Remains In Standby Mode When Not Used, Thereby Not Utilizing Power. Only When Same Is Used For Sealing, Power Is Consumed.|‚≠Êupgraded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v>
      </c>
      <c r="P1215" t="s">
        <v>10395</v>
      </c>
      <c r="Q1215" t="s">
        <v>10396</v>
      </c>
      <c r="R1215" t="s">
        <v>10397</v>
      </c>
      <c r="S1215" t="s">
        <v>10398</v>
      </c>
      <c r="T1215" t="s">
        <v>10399</v>
      </c>
      <c r="U1215" t="s">
        <v>10400</v>
      </c>
      <c r="V1215" t="s">
        <v>10401</v>
      </c>
    </row>
    <row r="1216" spans="1:22" x14ac:dyDescent="0.25">
      <c r="A1216" t="s">
        <v>10402</v>
      </c>
      <c r="B1216" t="s">
        <v>10403</v>
      </c>
      <c r="C1216" t="str">
        <f t="shared" si="72"/>
        <v>Wipro Vesta 1200 Watt GD203 Heavyweight Automatic Dry Iron| Quick Heat Up| Anti bacterial German Weilburger Double Coated Black Soleplate |2 Years Warranty</v>
      </c>
      <c r="D1216" t="str" cm="1">
        <f t="array" ref="D1216">PROPER(_xlfn.TEXTJOIN(" ", TRUE, INDEX(_xlfn.FILTERXML("&lt;t&gt;&lt;s&gt;" &amp; SUBSTITUTE(C1216," ","&lt;/s&gt;&lt;s&gt;") &amp; "&lt;/s&gt;&lt;/t&gt;", "//s"), _xlfn.SEQUENCE(4))))</f>
        <v>Wipro Vesta 1200 Watt</v>
      </c>
      <c r="E1216" t="str">
        <f t="shared" si="73"/>
        <v>Automatic Dry Iron| Quick Heat Up| Anti bacterial German Weilburger Double Coated Black Soleplate |2 Years Warranty</v>
      </c>
      <c r="F1216" t="s">
        <v>8607</v>
      </c>
      <c r="G1216" t="str">
        <f t="shared" si="74"/>
        <v>DryIrons</v>
      </c>
      <c r="H1216" s="7" t="str">
        <f t="array" aca="1" ref="H1216" ca="1">_xlfn.TEXTJOIN("", TRUE, IF((ROW(INDIRECT("1:" &amp; LEN(G1216)))&gt;1) * (CODE(MID(G1216, ROW(INDIRECT("1:" &amp; LEN(G1216))), 1))&gt;=65) * (CODE(MID(G1216, ROW(INDIRECT("1:" &amp; LEN(G1216))), 1))&lt;=90), " " &amp; MID(G1216, ROW(INDIRECT("1:" &amp; LEN(G1216))), 1), MID(G1216, ROW(INDIRECT("1:" &amp; LEN(G1216))), 1)))</f>
        <v>Dry Irons</v>
      </c>
      <c r="I1216" s="2">
        <v>1049</v>
      </c>
      <c r="J1216" s="2">
        <v>1950</v>
      </c>
      <c r="K1216" s="1">
        <v>0.46</v>
      </c>
      <c r="L1216">
        <v>3.8</v>
      </c>
      <c r="M1216" s="4">
        <v>250</v>
      </c>
      <c r="N1216" t="s">
        <v>10404</v>
      </c>
      <c r="O1216" t="str">
        <f t="shared" si="75"/>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v>
      </c>
      <c r="P1216" t="s">
        <v>10405</v>
      </c>
      <c r="Q1216" t="s">
        <v>10406</v>
      </c>
      <c r="R1216" t="s">
        <v>10407</v>
      </c>
      <c r="S1216" t="s">
        <v>10408</v>
      </c>
      <c r="T1216" t="s">
        <v>10409</v>
      </c>
      <c r="U1216" t="s">
        <v>10410</v>
      </c>
      <c r="V1216" t="s">
        <v>10411</v>
      </c>
    </row>
    <row r="1217" spans="1:22" x14ac:dyDescent="0.25">
      <c r="A1217" t="s">
        <v>10412</v>
      </c>
      <c r="B1217" t="s">
        <v>10413</v>
      </c>
      <c r="C1217" t="str">
        <f t="shared" si="72"/>
        <v>Inalsa Electric Kettle Prism Inox - 1350 W with LED Illumination and Boro-Silicate Body, 1.8 L Capacity along with Cordless Base, 2 Year Warranty (Black)</v>
      </c>
      <c r="D1217" t="str" cm="1">
        <f t="array" ref="D1217">PROPER(_xlfn.TEXTJOIN(" ", TRUE, INDEX(_xlfn.FILTERXML("&lt;t&gt;&lt;s&gt;" &amp; SUBSTITUTE(C1217," ","&lt;/s&gt;&lt;s&gt;") &amp; "&lt;/s&gt;&lt;/t&gt;", "//s"), _xlfn.SEQUENCE(4))))</f>
        <v>Inalsa Electric Kettle Prism</v>
      </c>
      <c r="E1217" t="str">
        <f t="shared" si="73"/>
        <v>1350 W with LED Illumination and Boro-Silicate Body, 1.8 L Capacity along with Cordless Base, 2 Year Warranty (Black)</v>
      </c>
      <c r="F1217" t="s">
        <v>8670</v>
      </c>
      <c r="G1217" t="str">
        <f t="shared" si="74"/>
        <v>Kettle&amp;ToasterSets</v>
      </c>
      <c r="H1217" s="7" t="str">
        <f t="array" aca="1" ref="H1217" ca="1">_xlfn.TEXTJOIN("", TRUE, IF((ROW(INDIRECT("1:" &amp; LEN(G1217)))&gt;1) * (CODE(MID(G1217, ROW(INDIRECT("1:" &amp; LEN(G1217))), 1))&gt;=65) * (CODE(MID(G1217, ROW(INDIRECT("1:" &amp; LEN(G1217))), 1))&lt;=90), " " &amp; MID(G1217, ROW(INDIRECT("1:" &amp; LEN(G1217))), 1), MID(G1217, ROW(INDIRECT("1:" &amp; LEN(G1217))), 1)))</f>
        <v>Kettle&amp; Toaster Sets</v>
      </c>
      <c r="I1217" s="2">
        <v>1182</v>
      </c>
      <c r="J1217" s="2">
        <v>2995</v>
      </c>
      <c r="K1217" s="1">
        <v>0.61</v>
      </c>
      <c r="L1217">
        <v>4.2</v>
      </c>
      <c r="M1217" s="4">
        <v>5178</v>
      </c>
      <c r="N1217" t="s">
        <v>10414</v>
      </c>
      <c r="O1217" t="str">
        <f t="shared" si="75"/>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v>
      </c>
      <c r="P1217" t="s">
        <v>10415</v>
      </c>
      <c r="Q1217" t="s">
        <v>10416</v>
      </c>
      <c r="R1217" t="s">
        <v>10417</v>
      </c>
      <c r="S1217" t="s">
        <v>10418</v>
      </c>
      <c r="T1217" t="s">
        <v>10419</v>
      </c>
      <c r="U1217" t="s">
        <v>10420</v>
      </c>
      <c r="V1217" t="s">
        <v>10421</v>
      </c>
    </row>
    <row r="1218" spans="1:22" x14ac:dyDescent="0.25">
      <c r="A1218" t="s">
        <v>10422</v>
      </c>
      <c r="B1218" t="s">
        <v>10423</v>
      </c>
      <c r="C1218" t="str">
        <f t="shared" ref="C1218:C1281" si="76">TRIM(SUBSTITUTE(SUBSTITUTE(SUBSTITUTE(SUBSTITUTE(SUBSTITUTE(SUBSTITUTE(B1218,"&amp;","and"),"&lt;",""),"&gt;",""),"/"," "),CHAR(160)," "),CHAR(10)," "))</f>
        <v>VRPRIME Lint Roller Lint Remover for Clothes, Pet | 360 Sheets Reusable Sticky Easy-Tear Sheet Brush for Clothes, Furniture, Carpet, Dog Fur, Sweater, Dust and Dirt (4 Rolls - 90 Sheet Each Roll)</v>
      </c>
      <c r="D1218" t="str" cm="1">
        <f t="array" ref="D1218">PROPER(_xlfn.TEXTJOIN(" ", TRUE, INDEX(_xlfn.FILTERXML("&lt;t&gt;&lt;s&gt;" &amp; SUBSTITUTE(C1218," ","&lt;/s&gt;&lt;s&gt;") &amp; "&lt;/s&gt;&lt;/t&gt;", "//s"), _xlfn.SEQUENCE(4))))</f>
        <v>Vrprime Lint Roller Lint</v>
      </c>
      <c r="E1218" t="str">
        <f t="shared" si="73"/>
        <v>Clothes, Pet | 360 Sheets Reusable Sticky Easy-Tear Sheet Brush for Clothes, Furniture, Carpet, Dog Fur, Sweater, Dust and Dirt (4 Rolls - 90 Sheet Each Roll)</v>
      </c>
      <c r="F1218" t="s">
        <v>8483</v>
      </c>
      <c r="G1218" t="str">
        <f t="shared" si="74"/>
        <v>LintShavers</v>
      </c>
      <c r="H1218" s="7" t="str">
        <f t="array" aca="1" ref="H1218" ca="1">_xlfn.TEXTJOIN("", TRUE, IF((ROW(INDIRECT("1:" &amp; LEN(G1218)))&gt;1) * (CODE(MID(G1218, ROW(INDIRECT("1:" &amp; LEN(G1218))), 1))&gt;=65) * (CODE(MID(G1218, ROW(INDIRECT("1:" &amp; LEN(G1218))), 1))&lt;=90), " " &amp; MID(G1218, ROW(INDIRECT("1:" &amp; LEN(G1218))), 1), MID(G1218, ROW(INDIRECT("1:" &amp; LEN(G1218))), 1)))</f>
        <v>Lint Shavers</v>
      </c>
      <c r="I1218">
        <v>499</v>
      </c>
      <c r="J1218">
        <v>999</v>
      </c>
      <c r="K1218" s="1">
        <v>0.5</v>
      </c>
      <c r="L1218">
        <v>4.5999999999999996</v>
      </c>
      <c r="M1218" s="4">
        <v>79</v>
      </c>
      <c r="N1218" t="s">
        <v>13075</v>
      </c>
      <c r="O1218" t="str">
        <f t="shared" si="75"/>
        <v>Clean Clothes Every Time„Äë : Our Lint Roller Has An Extra Sticky Formula That Helps You Easily Collect Fuzz, Fluff, And Bobble Balls From Your Pants, Clothes, And Fabrics Without Damaging The Material.|2X Extra Stickiness„Äë: Vrprime Offers 200% More Pick-Up Per Strong Adhesive Sheet For A Quick And Effective Way To Remove Annoying Pet Hair, Lint, And Debris. You Will Save Time And Effort In Removing Stubborn Hair And Fuzzy Bits From Your Clothes, Sofa, Furniture, Car, Carpet, Etc.|Total 360 Sheets„Äë : Vrprime Lint Rollers Come With 1 Reusable Ergonomic Grip Handles That Comfortably Fit In Your Hand, Four Refills Of 90 Sticky Easy Peel Off Spiraled Sheets. Total 360 Sheets In One Package With Great Value.|Multi Function„Äë : The Fluff Remover Is Not Limited To Just Clothing And Garments, It Also Is Your Perfect Tool To Remove Dog Hair, Cat Hair, Pet Fur, Fluff, Fuzz, And Lint From Furniture, Upholstery, Bedding, Car Seats, Etc.|Easy To Peel Off Design „Äë: New Improvement On Cutting Makes Peeling Off Sheets Extremely Easy, You Can Start A New Sheet From The Top Or Bottom Freely And Tear Off The Sheets Easily After Use.|A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v>
      </c>
      <c r="P1218" t="s">
        <v>10424</v>
      </c>
      <c r="Q1218" t="s">
        <v>10425</v>
      </c>
      <c r="R1218" t="s">
        <v>10426</v>
      </c>
      <c r="S1218" t="s">
        <v>10427</v>
      </c>
      <c r="T1218" t="s">
        <v>10428</v>
      </c>
      <c r="U1218" t="s">
        <v>10429</v>
      </c>
      <c r="V1218" t="s">
        <v>10430</v>
      </c>
    </row>
    <row r="1219" spans="1:22" x14ac:dyDescent="0.25">
      <c r="A1219" t="s">
        <v>10431</v>
      </c>
      <c r="B1219" t="s">
        <v>10432</v>
      </c>
      <c r="C1219" t="str">
        <f t="shared" si="76"/>
        <v>Philips AC1215 20 Air purifier, removes 99.97% airborne pollutants, 4-stage filtration with True HEPA filter (white)</v>
      </c>
      <c r="D1219" t="str" cm="1">
        <f t="array" ref="D1219">PROPER(_xlfn.TEXTJOIN(" ", TRUE, INDEX(_xlfn.FILTERXML("&lt;t&gt;&lt;s&gt;" &amp; SUBSTITUTE(C1219," ","&lt;/s&gt;&lt;s&gt;") &amp; "&lt;/s&gt;&lt;/t&gt;", "//s"), _xlfn.SEQUENCE(4))))</f>
        <v>Philips Ac1215 20 Air</v>
      </c>
      <c r="E1219" t="str">
        <f t="shared" ref="E1219:E1282" si="77">IFERROR(TRIM(MID(C1219, FIND("~", SUBSTITUTE(C1219, " ", "~", 6)) + 1, LEN(C1219))), "")</f>
        <v>99.97% airborne pollutants, 4-stage filtration with True HEPA filter (white)</v>
      </c>
      <c r="F1219" t="s">
        <v>9990</v>
      </c>
      <c r="G1219" t="str">
        <f t="shared" ref="G1219:G1282" si="78">TRIM(RIGHT(SUBSTITUTE(F1219, "|", REPT(" ", 100)), 100))</f>
        <v>HEPAAirPurifiers</v>
      </c>
      <c r="H1219" s="7" t="str">
        <f t="array" aca="1" ref="H1219" ca="1">_xlfn.TEXTJOIN("", TRUE, IF((ROW(INDIRECT("1:" &amp; LEN(G1219)))&gt;1) * (CODE(MID(G1219, ROW(INDIRECT("1:" &amp; LEN(G1219))), 1))&gt;=65) * (CODE(MID(G1219, ROW(INDIRECT("1:" &amp; LEN(G1219))), 1))&lt;=90), " " &amp; MID(G1219, ROW(INDIRECT("1:" &amp; LEN(G1219))), 1), MID(G1219, ROW(INDIRECT("1:" &amp; LEN(G1219))), 1)))</f>
        <v>H E P A Air Purifiers</v>
      </c>
      <c r="I1219" s="2">
        <v>8799</v>
      </c>
      <c r="J1219" s="2">
        <v>11995</v>
      </c>
      <c r="K1219" s="1">
        <v>0.27</v>
      </c>
      <c r="L1219">
        <v>4.0999999999999996</v>
      </c>
      <c r="M1219" s="4">
        <v>4157</v>
      </c>
      <c r="N1219" t="s">
        <v>10433</v>
      </c>
      <c r="O1219" t="str">
        <f t="shared" ref="O1219:O1282" si="79">PROPER(TRIM(SUBSTITUTE(SUBSTITUTE(SUBSTITUTE(SUBSTITUTE(SUBSTITUTE(SUBSTITUTE(SUBSTITUTE(SUBSTITUTE(SUBSTITUTE(N1219,CHAR(10)," "),CHAR(13)," "),CHAR(160)," "), "•", ""), "  ", " "), "..", "."), ",,", ","), " ,", ","), ", ", ", ")))</f>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v>
      </c>
      <c r="P1219" t="s">
        <v>10434</v>
      </c>
      <c r="Q1219" t="s">
        <v>10435</v>
      </c>
      <c r="R1219" t="s">
        <v>10436</v>
      </c>
      <c r="S1219" t="s">
        <v>10437</v>
      </c>
      <c r="T1219" t="s">
        <v>10438</v>
      </c>
      <c r="U1219" t="s">
        <v>10439</v>
      </c>
      <c r="V1219" t="s">
        <v>10440</v>
      </c>
    </row>
    <row r="1220" spans="1:22" x14ac:dyDescent="0.25">
      <c r="A1220" t="s">
        <v>10441</v>
      </c>
      <c r="B1220" t="s">
        <v>10442</v>
      </c>
      <c r="C1220" t="str">
        <f t="shared" si="76"/>
        <v>Eopora PTC Ceramic Fast Heating Room Heater for Bedroom, 1500 1000 Watts Room Heater for Home, Electric Heater, Electric Fan Heater for Home Office Bedroom (White)</v>
      </c>
      <c r="D1220" t="str" cm="1">
        <f t="array" ref="D1220">PROPER(_xlfn.TEXTJOIN(" ", TRUE, INDEX(_xlfn.FILTERXML("&lt;t&gt;&lt;s&gt;" &amp; SUBSTITUTE(C1220," ","&lt;/s&gt;&lt;s&gt;") &amp; "&lt;/s&gt;&lt;/t&gt;", "//s"), _xlfn.SEQUENCE(4))))</f>
        <v>Eopora Ptc Ceramic Fast</v>
      </c>
      <c r="E1220" t="str">
        <f t="shared" si="77"/>
        <v>Heater for Bedroom, 1500 1000 Watts Room Heater for Home, Electric Heater, Electric Fan Heater for Home Office Bedroom (White)</v>
      </c>
      <c r="F1220" t="s">
        <v>8461</v>
      </c>
      <c r="G1220" t="str">
        <f t="shared" si="78"/>
        <v>ElectricHeaters</v>
      </c>
      <c r="H1220" s="7" t="str">
        <f t="array" aca="1" ref="H1220" ca="1">_xlfn.TEXTJOIN("", TRUE, IF((ROW(INDIRECT("1:" &amp; LEN(G1220)))&gt;1) * (CODE(MID(G1220, ROW(INDIRECT("1:" &amp; LEN(G1220))), 1))&gt;=65) * (CODE(MID(G1220, ROW(INDIRECT("1:" &amp; LEN(G1220))), 1))&lt;=90), " " &amp; MID(G1220, ROW(INDIRECT("1:" &amp; LEN(G1220))), 1), MID(G1220, ROW(INDIRECT("1:" &amp; LEN(G1220))), 1)))</f>
        <v>Electric Heaters</v>
      </c>
      <c r="I1220" s="2">
        <v>1529</v>
      </c>
      <c r="J1220" s="2">
        <v>2999</v>
      </c>
      <c r="K1220" s="1">
        <v>0.49</v>
      </c>
      <c r="L1220">
        <v>3.3</v>
      </c>
      <c r="M1220" s="4">
        <v>29</v>
      </c>
      <c r="N1220" t="s">
        <v>10443</v>
      </c>
      <c r="O1220" t="str">
        <f t="shared" si="79"/>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v>
      </c>
      <c r="P1220" t="s">
        <v>10444</v>
      </c>
      <c r="Q1220" t="s">
        <v>10445</v>
      </c>
      <c r="R1220" t="s">
        <v>10446</v>
      </c>
      <c r="S1220" t="s">
        <v>10447</v>
      </c>
      <c r="T1220" t="s">
        <v>10448</v>
      </c>
      <c r="U1220" t="s">
        <v>10449</v>
      </c>
      <c r="V1220" t="s">
        <v>10450</v>
      </c>
    </row>
    <row r="1221" spans="1:22" x14ac:dyDescent="0.25">
      <c r="A1221" t="s">
        <v>10451</v>
      </c>
      <c r="B1221" t="s">
        <v>10452</v>
      </c>
      <c r="C1221" t="str">
        <f t="shared" si="76"/>
        <v>Usha Goliath GO1200WG Heavy Weight 1200-Watt Dry Iron, 1.8 Kg(Red)</v>
      </c>
      <c r="D1221" t="str" cm="1">
        <f t="array" ref="D1221">PROPER(_xlfn.TEXTJOIN(" ", TRUE, INDEX(_xlfn.FILTERXML("&lt;t&gt;&lt;s&gt;" &amp; SUBSTITUTE(C1221," ","&lt;/s&gt;&lt;s&gt;") &amp; "&lt;/s&gt;&lt;/t&gt;", "//s"), _xlfn.SEQUENCE(4))))</f>
        <v>Usha Goliath Go1200Wg Heavy</v>
      </c>
      <c r="E1221" t="str">
        <f t="shared" si="77"/>
        <v>Dry Iron, 1.8 Kg(Red)</v>
      </c>
      <c r="F1221" t="s">
        <v>8607</v>
      </c>
      <c r="G1221" t="str">
        <f t="shared" si="78"/>
        <v>DryIrons</v>
      </c>
      <c r="H1221" s="7" t="str">
        <f t="array" aca="1" ref="H1221" ca="1">_xlfn.TEXTJOIN("", TRUE, IF((ROW(INDIRECT("1:" &amp; LEN(G1221)))&gt;1) * (CODE(MID(G1221, ROW(INDIRECT("1:" &amp; LEN(G1221))), 1))&gt;=65) * (CODE(MID(G1221, ROW(INDIRECT("1:" &amp; LEN(G1221))), 1))&lt;=90), " " &amp; MID(G1221, ROW(INDIRECT("1:" &amp; LEN(G1221))), 1), MID(G1221, ROW(INDIRECT("1:" &amp; LEN(G1221))), 1)))</f>
        <v>Dry Irons</v>
      </c>
      <c r="I1221" s="2">
        <v>1199</v>
      </c>
      <c r="J1221" s="2">
        <v>1690</v>
      </c>
      <c r="K1221" s="1">
        <v>0.28999999999999998</v>
      </c>
      <c r="L1221">
        <v>4.2</v>
      </c>
      <c r="M1221" s="4">
        <v>4580</v>
      </c>
      <c r="N1221" t="s">
        <v>10453</v>
      </c>
      <c r="O1221" t="str">
        <f t="shared" si="79"/>
        <v>Heavy 1.8 Kg For Effective Ironing|Power 1200 W For Faster Heating|Dual Coating Weilberger Gold Soleplate For Durability|1.8 M Long Cord Length For Better Reach. Spray : No|360 Deg Swivel Cord, Fully Covered Convenient Plastic Body|Overheat Safety Protection|Indicator Light For Readiness</v>
      </c>
      <c r="P1221" t="s">
        <v>10454</v>
      </c>
      <c r="Q1221" t="s">
        <v>10455</v>
      </c>
      <c r="R1221" t="s">
        <v>10456</v>
      </c>
      <c r="S1221" t="s">
        <v>10457</v>
      </c>
      <c r="T1221" t="s">
        <v>10458</v>
      </c>
      <c r="U1221" t="s">
        <v>10459</v>
      </c>
      <c r="V1221" t="s">
        <v>10460</v>
      </c>
    </row>
    <row r="1222" spans="1:22" x14ac:dyDescent="0.25">
      <c r="A1222" t="s">
        <v>10461</v>
      </c>
      <c r="B1222" t="s">
        <v>10462</v>
      </c>
      <c r="C1222" t="str">
        <f t="shared" si="76"/>
        <v>Wipro Vesta Electric Egg Boiler, 360 Watts, 3 Boiling Modes, Stainless Steel Body and Heating Plate, Boils up to 7 Eggs at a time, Automatic Shut Down, White, Standard (VB021070)</v>
      </c>
      <c r="D1222" t="str" cm="1">
        <f t="array" ref="D1222">PROPER(_xlfn.TEXTJOIN(" ", TRUE, INDEX(_xlfn.FILTERXML("&lt;t&gt;&lt;s&gt;" &amp; SUBSTITUTE(C1222," ","&lt;/s&gt;&lt;s&gt;") &amp; "&lt;/s&gt;&lt;/t&gt;", "//s"), _xlfn.SEQUENCE(4))))</f>
        <v>Wipro Vesta Electric Egg</v>
      </c>
      <c r="E1222" t="str">
        <f t="shared" si="77"/>
        <v>Watts, 3 Boiling Modes, Stainless Steel Body and Heating Plate, Boils up to 7 Eggs at a time, Automatic Shut Down, White, Standard (VB021070)</v>
      </c>
      <c r="F1222" t="s">
        <v>8938</v>
      </c>
      <c r="G1222" t="str">
        <f t="shared" si="78"/>
        <v>EggBoilers</v>
      </c>
      <c r="H1222" s="7" t="str">
        <f t="array" aca="1" ref="H1222" ca="1">_xlfn.TEXTJOIN("", TRUE, IF((ROW(INDIRECT("1:" &amp; LEN(G1222)))&gt;1) * (CODE(MID(G1222, ROW(INDIRECT("1:" &amp; LEN(G1222))), 1))&gt;=65) * (CODE(MID(G1222, ROW(INDIRECT("1:" &amp; LEN(G1222))), 1))&lt;=90), " " &amp; MID(G1222, ROW(INDIRECT("1:" &amp; LEN(G1222))), 1), MID(G1222, ROW(INDIRECT("1:" &amp; LEN(G1222))), 1)))</f>
        <v>Egg Boilers</v>
      </c>
      <c r="I1222" s="2">
        <v>1052</v>
      </c>
      <c r="J1222" s="2">
        <v>1790</v>
      </c>
      <c r="K1222" s="1">
        <v>0.41</v>
      </c>
      <c r="L1222">
        <v>4.3</v>
      </c>
      <c r="M1222" s="4">
        <v>1404</v>
      </c>
      <c r="N1222" t="s">
        <v>10463</v>
      </c>
      <c r="O1222" t="str">
        <f t="shared" si="79"/>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v>
      </c>
      <c r="P1222" t="s">
        <v>10464</v>
      </c>
      <c r="Q1222" t="s">
        <v>10465</v>
      </c>
      <c r="R1222" t="s">
        <v>10466</v>
      </c>
      <c r="S1222" t="s">
        <v>10467</v>
      </c>
      <c r="T1222" t="s">
        <v>10468</v>
      </c>
      <c r="U1222" t="s">
        <v>10469</v>
      </c>
      <c r="V1222" t="s">
        <v>10470</v>
      </c>
    </row>
    <row r="1223" spans="1:22" x14ac:dyDescent="0.25">
      <c r="A1223" t="s">
        <v>10471</v>
      </c>
      <c r="B1223" t="s">
        <v>10472</v>
      </c>
      <c r="C1223" t="str">
        <f t="shared" si="76"/>
        <v>Philips Viva Collection HR1832 00 1.5-Litre400-Watt Juicer (Ink Black)</v>
      </c>
      <c r="D1223" t="str" cm="1">
        <f t="array" ref="D1223">PROPER(_xlfn.TEXTJOIN(" ", TRUE, INDEX(_xlfn.FILTERXML("&lt;t&gt;&lt;s&gt;" &amp; SUBSTITUTE(C1223," ","&lt;/s&gt;&lt;s&gt;") &amp; "&lt;/s&gt;&lt;/t&gt;", "//s"), _xlfn.SEQUENCE(4))))</f>
        <v>Philips Viva Collection Hr1832</v>
      </c>
      <c r="E1223" t="str">
        <f t="shared" si="77"/>
        <v>Juicer (Ink Black)</v>
      </c>
      <c r="F1223" t="s">
        <v>10473</v>
      </c>
      <c r="G1223" t="str">
        <f t="shared" si="78"/>
        <v>Juicers</v>
      </c>
      <c r="H1223" s="7" t="str">
        <f t="array" aca="1" ref="H1223" ca="1">_xlfn.TEXTJOIN("", TRUE, IF((ROW(INDIRECT("1:" &amp; LEN(G1223)))&gt;1) * (CODE(MID(G1223, ROW(INDIRECT("1:" &amp; LEN(G1223))), 1))&gt;=65) * (CODE(MID(G1223, ROW(INDIRECT("1:" &amp; LEN(G1223))), 1))&lt;=90), " " &amp; MID(G1223, ROW(INDIRECT("1:" &amp; LEN(G1223))), 1), MID(G1223, ROW(INDIRECT("1:" &amp; LEN(G1223))), 1)))</f>
        <v>Juicers</v>
      </c>
      <c r="I1223" s="2">
        <v>6499</v>
      </c>
      <c r="J1223" s="2">
        <v>8995</v>
      </c>
      <c r="K1223" s="1">
        <v>0.28000000000000003</v>
      </c>
      <c r="L1223">
        <v>4.3</v>
      </c>
      <c r="M1223" s="4">
        <v>2810</v>
      </c>
      <c r="N1223" t="s">
        <v>10474</v>
      </c>
      <c r="O1223" t="str">
        <f t="shared" si="79"/>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v>
      </c>
      <c r="P1223" t="s">
        <v>10475</v>
      </c>
      <c r="Q1223" t="s">
        <v>10476</v>
      </c>
      <c r="R1223" t="s">
        <v>10477</v>
      </c>
      <c r="S1223" t="s">
        <v>10478</v>
      </c>
      <c r="T1223" t="s">
        <v>10479</v>
      </c>
      <c r="U1223" t="s">
        <v>10480</v>
      </c>
      <c r="V1223" t="s">
        <v>10481</v>
      </c>
    </row>
    <row r="1224" spans="1:22" x14ac:dyDescent="0.25">
      <c r="A1224" t="s">
        <v>10482</v>
      </c>
      <c r="B1224" t="s">
        <v>10483</v>
      </c>
      <c r="C1224" t="str">
        <f t="shared" si="76"/>
        <v>Kitchenwell Multipurpose Portable Electronic Digital Weighing Scale Weight Machine | Weight Machine | 10 Kg</v>
      </c>
      <c r="D1224" t="str" cm="1">
        <f t="array" ref="D1224">PROPER(_xlfn.TEXTJOIN(" ", TRUE, INDEX(_xlfn.FILTERXML("&lt;t&gt;&lt;s&gt;" &amp; SUBSTITUTE(C1224," ","&lt;/s&gt;&lt;s&gt;") &amp; "&lt;/s&gt;&lt;/t&gt;", "//s"), _xlfn.SEQUENCE(4))))</f>
        <v>Kitchenwell Multipurpose Portable Electronic</v>
      </c>
      <c r="E1224" t="str">
        <f t="shared" si="77"/>
        <v>Scale Weight Machine | Weight Machine | 10 Kg</v>
      </c>
      <c r="F1224" t="s">
        <v>9151</v>
      </c>
      <c r="G1224" t="str">
        <f t="shared" si="78"/>
        <v>DigitalScales</v>
      </c>
      <c r="H1224" s="7" t="str">
        <f t="array" aca="1" ref="H1224" ca="1">_xlfn.TEXTJOIN("", TRUE, IF((ROW(INDIRECT("1:" &amp; LEN(G1224)))&gt;1) * (CODE(MID(G1224, ROW(INDIRECT("1:" &amp; LEN(G1224))), 1))&gt;=65) * (CODE(MID(G1224, ROW(INDIRECT("1:" &amp; LEN(G1224))), 1))&lt;=90), " " &amp; MID(G1224, ROW(INDIRECT("1:" &amp; LEN(G1224))), 1), MID(G1224, ROW(INDIRECT("1:" &amp; LEN(G1224))), 1)))</f>
        <v>Digital Scales</v>
      </c>
      <c r="I1224">
        <v>239</v>
      </c>
      <c r="J1224">
        <v>239</v>
      </c>
      <c r="K1224" s="1">
        <v>0</v>
      </c>
      <c r="L1224">
        <v>4.3</v>
      </c>
      <c r="M1224" s="4">
        <v>7</v>
      </c>
      <c r="N1224" t="s">
        <v>10484</v>
      </c>
      <c r="O1224" t="str">
        <f t="shared" si="79"/>
        <v>Package : 1 Weighing Scale|Easy To Use|Durable To Use .|Convenient Weighing Unit Switch, Data Lock . Over Load Indication, Auto Power Off After 120 Seconds Without Any Operation. Easy To Use.|Lcd Back Light, Easy To Read Value At Day And Night</v>
      </c>
      <c r="P1224" t="s">
        <v>10485</v>
      </c>
      <c r="Q1224" t="s">
        <v>10486</v>
      </c>
      <c r="R1224" t="s">
        <v>10487</v>
      </c>
      <c r="S1224" t="s">
        <v>10488</v>
      </c>
      <c r="T1224" t="s">
        <v>10489</v>
      </c>
      <c r="U1224" t="s">
        <v>10490</v>
      </c>
      <c r="V1224" t="s">
        <v>10491</v>
      </c>
    </row>
    <row r="1225" spans="1:22" x14ac:dyDescent="0.25">
      <c r="A1225" t="s">
        <v>10492</v>
      </c>
      <c r="B1225" t="s">
        <v>10493</v>
      </c>
      <c r="C1225" t="str">
        <f t="shared" si="76"/>
        <v>FIGMENT Handheld Milk Frother Rechargeable, 3-Speed Electric Frother for Coffee with 2 Whisks and Coffee Decoration Tool, Coffee Frother Mixer, CRESCENT ENTERPRISES VRW0.50BK (A1)</v>
      </c>
      <c r="D1225" t="str" cm="1">
        <f t="array" ref="D1225">PROPER(_xlfn.TEXTJOIN(" ", TRUE, INDEX(_xlfn.FILTERXML("&lt;t&gt;&lt;s&gt;" &amp; SUBSTITUTE(C1225," ","&lt;/s&gt;&lt;s&gt;") &amp; "&lt;/s&gt;&lt;/t&gt;", "//s"), _xlfn.SEQUENCE(4))))</f>
        <v>Figment Handheld Milk Frother</v>
      </c>
      <c r="E1225" t="str">
        <f t="shared" si="77"/>
        <v>Electric Frother for Coffee with 2 Whisks and Coffee Decoration Tool, Coffee Frother Mixer, CRESCENT ENTERPRISES VRW0.50BK (A1)</v>
      </c>
      <c r="F1225" t="s">
        <v>8597</v>
      </c>
      <c r="G1225" t="str">
        <f t="shared" si="78"/>
        <v>HandBlenders</v>
      </c>
      <c r="H1225" s="7" t="str">
        <f t="array" aca="1" ref="H1225" ca="1">_xlfn.TEXTJOIN("", TRUE, IF((ROW(INDIRECT("1:" &amp; LEN(G1225)))&gt;1) * (CODE(MID(G1225, ROW(INDIRECT("1:" &amp; LEN(G1225))), 1))&gt;=65) * (CODE(MID(G1225, ROW(INDIRECT("1:" &amp; LEN(G1225))), 1))&lt;=90), " " &amp; MID(G1225, ROW(INDIRECT("1:" &amp; LEN(G1225))), 1), MID(G1225, ROW(INDIRECT("1:" &amp; LEN(G1225))), 1)))</f>
        <v>Hand Blenders</v>
      </c>
      <c r="I1225">
        <v>699</v>
      </c>
      <c r="J1225" s="2">
        <v>1599</v>
      </c>
      <c r="K1225" s="1">
        <v>0.56000000000000005</v>
      </c>
      <c r="L1225">
        <v>4.7</v>
      </c>
      <c r="M1225" s="4">
        <v>1729</v>
      </c>
      <c r="N1225" t="s">
        <v>13076</v>
      </c>
      <c r="O1225" t="str">
        <f t="shared" si="79"/>
        <v>Rechargeable Multi-Function Milk Frother„Äëthe Milk Frother Comes With Two Whisk-Heads Attached To The Handle - The Spring Whisk-Head Is For Making Milk&amp;Coffee Foam, The Balloon Whisk-Head Is For Beating Eggs|High Quality„Äëthe Product Is Made Of Food-Grade 304 Stainless Steel And Abs; The Rechargeable Built-In Lithium Battery Is Powerful And Can Help You Make Things Faster And More Efficient - You Can Make A Full Cup Of Milk Foam In About 15 Seconds|Detachable Design„Äëthe Two Whisk-Heads Are Detachable, So It Is Easy For You To Change, Clean And Store|One-Touch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v>
      </c>
      <c r="P1225" t="s">
        <v>10494</v>
      </c>
      <c r="Q1225" t="s">
        <v>10495</v>
      </c>
      <c r="R1225" t="s">
        <v>10496</v>
      </c>
      <c r="S1225" t="s">
        <v>10497</v>
      </c>
      <c r="T1225" t="s">
        <v>10498</v>
      </c>
      <c r="U1225" t="s">
        <v>10499</v>
      </c>
      <c r="V1225" t="s">
        <v>10500</v>
      </c>
    </row>
    <row r="1226" spans="1:22" x14ac:dyDescent="0.25">
      <c r="A1226" t="s">
        <v>10501</v>
      </c>
      <c r="B1226" t="s">
        <v>10502</v>
      </c>
      <c r="C1226" t="str">
        <f t="shared" si="76"/>
        <v>Balzano High Speed Nutri Blender Mixer Smoothie Maker - 500 Watt - Silver, 2 Jar</v>
      </c>
      <c r="D1226" t="str" cm="1">
        <f t="array" ref="D1226">PROPER(_xlfn.TEXTJOIN(" ", TRUE, INDEX(_xlfn.FILTERXML("&lt;t&gt;&lt;s&gt;" &amp; SUBSTITUTE(C1226," ","&lt;/s&gt;&lt;s&gt;") &amp; "&lt;/s&gt;&lt;/t&gt;", "//s"), _xlfn.SEQUENCE(4))))</f>
        <v>Balzano High Speed Nutri</v>
      </c>
      <c r="E1226" t="str">
        <f t="shared" si="77"/>
        <v>Smoothie Maker - 500 Watt - Silver, 2 Jar</v>
      </c>
      <c r="F1226" t="s">
        <v>10503</v>
      </c>
      <c r="G1226" t="str">
        <f t="shared" si="78"/>
        <v>SmallKitchenAppliances</v>
      </c>
      <c r="H1226" s="7" t="str">
        <f t="array" aca="1" ref="H1226" ca="1">_xlfn.TEXTJOIN("", TRUE, IF((ROW(INDIRECT("1:" &amp; LEN(G1226)))&gt;1) * (CODE(MID(G1226, ROW(INDIRECT("1:" &amp; LEN(G1226))), 1))&gt;=65) * (CODE(MID(G1226, ROW(INDIRECT("1:" &amp; LEN(G1226))), 1))&lt;=90), " " &amp; MID(G1226, ROW(INDIRECT("1:" &amp; LEN(G1226))), 1), MID(G1226, ROW(INDIRECT("1:" &amp; LEN(G1226))), 1)))</f>
        <v>Small Kitchen Appliances</v>
      </c>
      <c r="I1226" s="2">
        <v>2599</v>
      </c>
      <c r="J1226" s="2">
        <v>4290</v>
      </c>
      <c r="K1226" s="1">
        <v>0.39</v>
      </c>
      <c r="L1226">
        <v>4.4000000000000004</v>
      </c>
      <c r="M1226" s="4">
        <v>2116</v>
      </c>
      <c r="N1226" t="s">
        <v>10504</v>
      </c>
      <c r="O1226" t="str">
        <f t="shared" si="79"/>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v>
      </c>
      <c r="P1226" t="s">
        <v>10505</v>
      </c>
      <c r="Q1226" t="s">
        <v>10506</v>
      </c>
      <c r="R1226" t="s">
        <v>10507</v>
      </c>
      <c r="S1226" t="s">
        <v>10508</v>
      </c>
      <c r="T1226" t="s">
        <v>10509</v>
      </c>
      <c r="U1226" t="s">
        <v>10510</v>
      </c>
      <c r="V1226" t="s">
        <v>10511</v>
      </c>
    </row>
    <row r="1227" spans="1:22" x14ac:dyDescent="0.25">
      <c r="A1227" t="s">
        <v>10512</v>
      </c>
      <c r="B1227" t="s">
        <v>10513</v>
      </c>
      <c r="C1227" t="str">
        <f t="shared" si="76"/>
        <v>Swiss Military VC03 Wireless Car Vacuum Cleaner | Wireless Vacuum Cleaner for Home, Car, Living Room | Wireless Vacuum Cleaner Dust Collection Lighting Car Pet Hair Vacuum with Powerful Motor</v>
      </c>
      <c r="D1227" t="str" cm="1">
        <f t="array" ref="D1227">PROPER(_xlfn.TEXTJOIN(" ", TRUE, INDEX(_xlfn.FILTERXML("&lt;t&gt;&lt;s&gt;" &amp; SUBSTITUTE(C1227," ","&lt;/s&gt;&lt;s&gt;") &amp; "&lt;/s&gt;&lt;/t&gt;", "//s"), _xlfn.SEQUENCE(4))))</f>
        <v>Swiss Military Vc03 Wireless</v>
      </c>
      <c r="E1227" t="str">
        <f t="shared" si="77"/>
        <v>Cleaner | Wireless Vacuum Cleaner for Home, Car, Living Room | Wireless Vacuum Cleaner Dust Collection Lighting Car Pet Hair Vacuum with Powerful Motor</v>
      </c>
      <c r="F1227" t="s">
        <v>8877</v>
      </c>
      <c r="G1227" t="str">
        <f t="shared" si="78"/>
        <v>HandheldVacuums</v>
      </c>
      <c r="H1227" s="7" t="str">
        <f t="array" aca="1" ref="H1227" ca="1">_xlfn.TEXTJOIN("", TRUE, IF((ROW(INDIRECT("1:" &amp; LEN(G1227)))&gt;1) * (CODE(MID(G1227, ROW(INDIRECT("1:" &amp; LEN(G1227))), 1))&gt;=65) * (CODE(MID(G1227, ROW(INDIRECT("1:" &amp; LEN(G1227))), 1))&lt;=90), " " &amp; MID(G1227, ROW(INDIRECT("1:" &amp; LEN(G1227))), 1), MID(G1227, ROW(INDIRECT("1:" &amp; LEN(G1227))), 1)))</f>
        <v>Handheld Vacuums</v>
      </c>
      <c r="I1227" s="2">
        <v>1547</v>
      </c>
      <c r="J1227" s="2">
        <v>2890</v>
      </c>
      <c r="K1227" s="1">
        <v>0.46</v>
      </c>
      <c r="L1227">
        <v>3.9</v>
      </c>
      <c r="M1227" s="4">
        <v>463</v>
      </c>
      <c r="N1227" t="s">
        <v>10514</v>
      </c>
      <c r="O1227" t="str">
        <f t="shared" si="79"/>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v>
      </c>
      <c r="P1227" t="s">
        <v>10515</v>
      </c>
      <c r="Q1227" t="s">
        <v>10516</v>
      </c>
      <c r="R1227" t="s">
        <v>10517</v>
      </c>
      <c r="S1227" t="s">
        <v>10518</v>
      </c>
      <c r="T1227" t="s">
        <v>10519</v>
      </c>
      <c r="U1227" t="s">
        <v>10520</v>
      </c>
      <c r="V1227" t="s">
        <v>10521</v>
      </c>
    </row>
    <row r="1228" spans="1:22" x14ac:dyDescent="0.25">
      <c r="A1228" t="s">
        <v>10522</v>
      </c>
      <c r="B1228" t="s">
        <v>10523</v>
      </c>
      <c r="C1228" t="str">
        <f t="shared" si="76"/>
        <v>Zuvexa USB Rechargeable Electric Foam Maker - Handheld Milk Wand Mixer Frother for Hot Milk, Hand Blender Coffee, Egg Beater (Black)</v>
      </c>
      <c r="D1228" t="str" cm="1">
        <f t="array" ref="D1228">PROPER(_xlfn.TEXTJOIN(" ", TRUE, INDEX(_xlfn.FILTERXML("&lt;t&gt;&lt;s&gt;" &amp; SUBSTITUTE(C1228," ","&lt;/s&gt;&lt;s&gt;") &amp; "&lt;/s&gt;&lt;/t&gt;", "//s"), _xlfn.SEQUENCE(4))))</f>
        <v>Zuvexa Usb Rechargeable Electric</v>
      </c>
      <c r="E1228" t="str">
        <f t="shared" si="77"/>
        <v>- Handheld Milk Wand Mixer Frother for Hot Milk, Hand Blender Coffee, Egg Beater (Black)</v>
      </c>
      <c r="F1228" t="s">
        <v>8597</v>
      </c>
      <c r="G1228" t="str">
        <f t="shared" si="78"/>
        <v>HandBlenders</v>
      </c>
      <c r="H1228" s="7" t="str">
        <f t="array" aca="1" ref="H1228" ca="1">_xlfn.TEXTJOIN("", TRUE, IF((ROW(INDIRECT("1:" &amp; LEN(G1228)))&gt;1) * (CODE(MID(G1228, ROW(INDIRECT("1:" &amp; LEN(G1228))), 1))&gt;=65) * (CODE(MID(G1228, ROW(INDIRECT("1:" &amp; LEN(G1228))), 1))&lt;=90), " " &amp; MID(G1228, ROW(INDIRECT("1:" &amp; LEN(G1228))), 1), MID(G1228, ROW(INDIRECT("1:" &amp; LEN(G1228))), 1)))</f>
        <v>Hand Blenders</v>
      </c>
      <c r="I1228">
        <v>499</v>
      </c>
      <c r="J1228" s="2">
        <v>1299</v>
      </c>
      <c r="K1228" s="1">
        <v>0.62</v>
      </c>
      <c r="L1228">
        <v>4.7</v>
      </c>
      <c r="M1228" s="4">
        <v>54</v>
      </c>
      <c r="N1228" t="s">
        <v>10524</v>
      </c>
      <c r="O1228" t="str">
        <f t="shared" si="79"/>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v>
      </c>
      <c r="P1228" t="s">
        <v>10525</v>
      </c>
      <c r="Q1228" t="s">
        <v>10526</v>
      </c>
      <c r="R1228" t="s">
        <v>10527</v>
      </c>
      <c r="S1228" t="s">
        <v>10528</v>
      </c>
      <c r="T1228" t="s">
        <v>10529</v>
      </c>
      <c r="U1228" t="s">
        <v>10530</v>
      </c>
      <c r="V1228" t="s">
        <v>10531</v>
      </c>
    </row>
    <row r="1229" spans="1:22" x14ac:dyDescent="0.25">
      <c r="A1229" t="s">
        <v>10532</v>
      </c>
      <c r="B1229" t="s">
        <v>10533</v>
      </c>
      <c r="C1229" t="str">
        <f t="shared" si="76"/>
        <v>Usha IH2415 1500-Watt Immersion Heater (Silver)</v>
      </c>
      <c r="D1229" t="str" cm="1">
        <f t="array" ref="D1229">PROPER(_xlfn.TEXTJOIN(" ", TRUE, INDEX(_xlfn.FILTERXML("&lt;t&gt;&lt;s&gt;" &amp; SUBSTITUTE(C1229," ","&lt;/s&gt;&lt;s&gt;") &amp; "&lt;/s&gt;&lt;/t&gt;", "//s"), _xlfn.SEQUENCE(4))))</f>
        <v>Usha Ih2415 1500-Watt Immersion</v>
      </c>
      <c r="E1229" t="str">
        <f t="shared" si="77"/>
        <v/>
      </c>
      <c r="F1229" t="s">
        <v>8752</v>
      </c>
      <c r="G1229" t="str">
        <f t="shared" si="78"/>
        <v>ImmersionRods</v>
      </c>
      <c r="H1229" s="7" t="str">
        <f t="array" aca="1" ref="H1229" ca="1">_xlfn.TEXTJOIN("", TRUE, IF((ROW(INDIRECT("1:" &amp; LEN(G1229)))&gt;1) * (CODE(MID(G1229, ROW(INDIRECT("1:" &amp; LEN(G1229))), 1))&gt;=65) * (CODE(MID(G1229, ROW(INDIRECT("1:" &amp; LEN(G1229))), 1))&lt;=90), " " &amp; MID(G1229, ROW(INDIRECT("1:" &amp; LEN(G1229))), 1), MID(G1229, ROW(INDIRECT("1:" &amp; LEN(G1229))), 1)))</f>
        <v>Immersion Rods</v>
      </c>
      <c r="I1229">
        <v>510</v>
      </c>
      <c r="J1229">
        <v>640</v>
      </c>
      <c r="K1229" s="1">
        <v>0.2</v>
      </c>
      <c r="L1229">
        <v>4.0999999999999996</v>
      </c>
      <c r="M1229" s="4">
        <v>7229</v>
      </c>
      <c r="N1229" t="s">
        <v>10534</v>
      </c>
      <c r="O1229" t="str">
        <f t="shared" si="79"/>
        <v>Immersion Water Heater; Wattage: 1500 Watts; Isi Certified ; Heating Substances: Beverages, Water ; Power Requirement: 230 - 250 V, 50 - 60 Hz ; Thermostat: Yes. 15 Minutes Of Uninterrupted Heating And You Are Set For A Warm Bath|Power Socket : 3 Pin Plug,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v>
      </c>
      <c r="P1229" t="s">
        <v>10535</v>
      </c>
      <c r="Q1229" t="s">
        <v>10536</v>
      </c>
      <c r="R1229" t="s">
        <v>10537</v>
      </c>
      <c r="S1229" t="s">
        <v>10538</v>
      </c>
      <c r="T1229" t="s">
        <v>10539</v>
      </c>
      <c r="U1229" t="s">
        <v>10540</v>
      </c>
      <c r="V1229" t="s">
        <v>10541</v>
      </c>
    </row>
    <row r="1230" spans="1:22" x14ac:dyDescent="0.25">
      <c r="A1230" t="s">
        <v>10542</v>
      </c>
      <c r="B1230" t="s">
        <v>10543</v>
      </c>
      <c r="C1230" t="str">
        <f t="shared" si="76"/>
        <v>ACTIVA Instant 3 LTR 3 KVA SPECIAL Anti Rust Coated Tank Geyser with Full ABS Body with 5 Year Warranty Premium (White)</v>
      </c>
      <c r="D1230" t="str" cm="1">
        <f t="array" ref="D1230">PROPER(_xlfn.TEXTJOIN(" ", TRUE, INDEX(_xlfn.FILTERXML("&lt;t&gt;&lt;s&gt;" &amp; SUBSTITUTE(C1230," ","&lt;/s&gt;&lt;s&gt;") &amp; "&lt;/s&gt;&lt;/t&gt;", "//s"), _xlfn.SEQUENCE(4))))</f>
        <v>Activa Instant 3 Ltr</v>
      </c>
      <c r="E1230" t="str">
        <f t="shared" si="77"/>
        <v>SPECIAL Anti Rust Coated Tank Geyser with Full ABS Body with 5 Year Warranty Premium (White)</v>
      </c>
      <c r="F1230" t="s">
        <v>8629</v>
      </c>
      <c r="G1230" t="str">
        <f t="shared" si="78"/>
        <v>InstantWaterHeaters</v>
      </c>
      <c r="H1230" s="7" t="str">
        <f t="array" aca="1" ref="H1230" ca="1">_xlfn.TEXTJOIN("", TRUE, IF((ROW(INDIRECT("1:" &amp; LEN(G1230)))&gt;1) * (CODE(MID(G1230, ROW(INDIRECT("1:" &amp; LEN(G1230))), 1))&gt;=65) * (CODE(MID(G1230, ROW(INDIRECT("1:" &amp; LEN(G1230))), 1))&lt;=90), " " &amp; MID(G1230, ROW(INDIRECT("1:" &amp; LEN(G1230))), 1), MID(G1230, ROW(INDIRECT("1:" &amp; LEN(G1230))), 1)))</f>
        <v>Instant Water Heaters</v>
      </c>
      <c r="I1230" s="2">
        <v>1899</v>
      </c>
      <c r="J1230" s="2">
        <v>3790</v>
      </c>
      <c r="K1230" s="1">
        <v>0.5</v>
      </c>
      <c r="L1230">
        <v>3.8</v>
      </c>
      <c r="M1230" s="4">
        <v>3842</v>
      </c>
      <c r="N1230" t="s">
        <v>10544</v>
      </c>
      <c r="O1230" t="str">
        <f t="shared" si="79"/>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v>
      </c>
      <c r="P1230" t="s">
        <v>10545</v>
      </c>
      <c r="Q1230" t="s">
        <v>10546</v>
      </c>
      <c r="R1230" t="s">
        <v>10547</v>
      </c>
      <c r="S1230" t="s">
        <v>10548</v>
      </c>
      <c r="T1230" t="s">
        <v>10549</v>
      </c>
      <c r="U1230" t="s">
        <v>10550</v>
      </c>
      <c r="V1230" t="s">
        <v>10551</v>
      </c>
    </row>
    <row r="1231" spans="1:22" x14ac:dyDescent="0.25">
      <c r="A1231" t="s">
        <v>10552</v>
      </c>
      <c r="B1231" t="s">
        <v>10553</v>
      </c>
      <c r="C1231" t="str">
        <f t="shared" si="76"/>
        <v>Havells Instanio 1-Litre 3KW Instant Water Heater (Geyser), White Blue</v>
      </c>
      <c r="D1231" t="str" cm="1">
        <f t="array" ref="D1231">PROPER(_xlfn.TEXTJOIN(" ", TRUE, INDEX(_xlfn.FILTERXML("&lt;t&gt;&lt;s&gt;" &amp; SUBSTITUTE(C1231," ","&lt;/s&gt;&lt;s&gt;") &amp; "&lt;/s&gt;&lt;/t&gt;", "//s"), _xlfn.SEQUENCE(4))))</f>
        <v>Havells Instanio 1-Litre 3Kw</v>
      </c>
      <c r="E1231" t="str">
        <f t="shared" si="77"/>
        <v>Heater (Geyser), White Blue</v>
      </c>
      <c r="F1231" t="s">
        <v>8629</v>
      </c>
      <c r="G1231" t="str">
        <f t="shared" si="78"/>
        <v>InstantWaterHeaters</v>
      </c>
      <c r="H1231" s="7" t="str">
        <f t="array" aca="1" ref="H1231" ca="1">_xlfn.TEXTJOIN("", TRUE, IF((ROW(INDIRECT("1:" &amp; LEN(G1231)))&gt;1) * (CODE(MID(G1231, ROW(INDIRECT("1:" &amp; LEN(G1231))), 1))&gt;=65) * (CODE(MID(G1231, ROW(INDIRECT("1:" &amp; LEN(G1231))), 1))&lt;=90), " " &amp; MID(G1231, ROW(INDIRECT("1:" &amp; LEN(G1231))), 1), MID(G1231, ROW(INDIRECT("1:" &amp; LEN(G1231))), 1)))</f>
        <v>Instant Water Heaters</v>
      </c>
      <c r="I1231" s="2">
        <v>2599</v>
      </c>
      <c r="J1231" s="2">
        <v>4560</v>
      </c>
      <c r="K1231" s="1">
        <v>0.43</v>
      </c>
      <c r="L1231">
        <v>4.4000000000000004</v>
      </c>
      <c r="M1231" s="4">
        <v>646</v>
      </c>
      <c r="N1231" t="s">
        <v>10554</v>
      </c>
      <c r="O1231" t="str">
        <f t="shared" si="79"/>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v>
      </c>
      <c r="P1231" t="s">
        <v>10555</v>
      </c>
      <c r="Q1231" t="s">
        <v>10556</v>
      </c>
      <c r="R1231" t="s">
        <v>10557</v>
      </c>
      <c r="S1231" t="s">
        <v>10558</v>
      </c>
      <c r="T1231" t="s">
        <v>10559</v>
      </c>
      <c r="U1231" t="s">
        <v>8636</v>
      </c>
      <c r="V1231" t="s">
        <v>10560</v>
      </c>
    </row>
    <row r="1232" spans="1:22" x14ac:dyDescent="0.25">
      <c r="A1232" t="s">
        <v>10561</v>
      </c>
      <c r="B1232" t="s">
        <v>10562</v>
      </c>
      <c r="C1232" t="str">
        <f t="shared" si="76"/>
        <v>Lifelong 2-in1 Egg Boiler and Poacher 500-Watt (Transparent and Silver Grey), Boil 8 eggs, Poach 4 eggs, Easy to clean| 3 Boiling Modes, Stainless Steel Body and Heating Plate, Automatic Turn-Off</v>
      </c>
      <c r="D1232" t="str" cm="1">
        <f t="array" ref="D1232">PROPER(_xlfn.TEXTJOIN(" ", TRUE, INDEX(_xlfn.FILTERXML("&lt;t&gt;&lt;s&gt;" &amp; SUBSTITUTE(C1232," ","&lt;/s&gt;&lt;s&gt;") &amp; "&lt;/s&gt;&lt;/t&gt;", "//s"), _xlfn.SEQUENCE(4))))</f>
        <v>Lifelong 2-In1 Egg Boiler</v>
      </c>
      <c r="E1232" t="str">
        <f t="shared" si="77"/>
        <v>500-Watt (Transparent and Silver Grey), Boil 8 eggs, Poach 4 eggs, Easy to clean| 3 Boiling Modes, Stainless Steel Body and Heating Plate, Automatic Turn-Off</v>
      </c>
      <c r="F1232" t="s">
        <v>8938</v>
      </c>
      <c r="G1232" t="str">
        <f t="shared" si="78"/>
        <v>EggBoilers</v>
      </c>
      <c r="H1232" s="7" t="str">
        <f t="array" aca="1" ref="H1232" ca="1">_xlfn.TEXTJOIN("", TRUE, IF((ROW(INDIRECT("1:" &amp; LEN(G1232)))&gt;1) * (CODE(MID(G1232, ROW(INDIRECT("1:" &amp; LEN(G1232))), 1))&gt;=65) * (CODE(MID(G1232, ROW(INDIRECT("1:" &amp; LEN(G1232))), 1))&lt;=90), " " &amp; MID(G1232, ROW(INDIRECT("1:" &amp; LEN(G1232))), 1), MID(G1232, ROW(INDIRECT("1:" &amp; LEN(G1232))), 1)))</f>
        <v>Egg Boilers</v>
      </c>
      <c r="I1232" s="2">
        <v>1199</v>
      </c>
      <c r="J1232" s="2">
        <v>3500</v>
      </c>
      <c r="K1232" s="1">
        <v>0.66</v>
      </c>
      <c r="L1232">
        <v>4.3</v>
      </c>
      <c r="M1232" s="4">
        <v>1802</v>
      </c>
      <c r="N1232" t="s">
        <v>10563</v>
      </c>
      <c r="O1232" t="str">
        <f t="shared" si="79"/>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v>
      </c>
      <c r="P1232" t="s">
        <v>10564</v>
      </c>
      <c r="Q1232" t="s">
        <v>10565</v>
      </c>
      <c r="R1232" t="s">
        <v>10566</v>
      </c>
      <c r="S1232" t="s">
        <v>10567</v>
      </c>
      <c r="T1232" t="s">
        <v>10568</v>
      </c>
      <c r="U1232" t="s">
        <v>10569</v>
      </c>
      <c r="V1232" t="s">
        <v>10570</v>
      </c>
    </row>
    <row r="1233" spans="1:22" x14ac:dyDescent="0.25">
      <c r="A1233" t="s">
        <v>10571</v>
      </c>
      <c r="B1233" t="s">
        <v>13007</v>
      </c>
      <c r="C1233" t="str">
        <f t="shared" si="76"/>
        <v>INDIAS‚Ñ¢ Electro-Instant Water Geyser A.B.S. Body Shock Proof Can be Used in Bathroom, Kitchen, wash Area, Hotels, Hospital etc.</v>
      </c>
      <c r="D1233" t="str" cm="1">
        <f t="array" ref="D1233">PROPER(_xlfn.TEXTJOIN(" ", TRUE, INDEX(_xlfn.FILTERXML("&lt;t&gt;&lt;s&gt;" &amp; SUBSTITUTE(C1233," ","&lt;/s&gt;&lt;s&gt;") &amp; "&lt;/s&gt;&lt;/t&gt;", "//s"), _xlfn.SEQUENCE(4))))</f>
        <v>Indias‚Ñ¢ Electro-Instant Water Geyser</v>
      </c>
      <c r="E1233" t="str">
        <f t="shared" si="77"/>
        <v>Shock Proof Can be Used in Bathroom, Kitchen, wash Area, Hotels, Hospital etc.</v>
      </c>
      <c r="F1233" t="s">
        <v>8629</v>
      </c>
      <c r="G1233" t="str">
        <f t="shared" si="78"/>
        <v>InstantWaterHeaters</v>
      </c>
      <c r="H1233" s="7" t="str">
        <f t="array" aca="1" ref="H1233" ca="1">_xlfn.TEXTJOIN("", TRUE, IF((ROW(INDIRECT("1:" &amp; LEN(G1233)))&gt;1) * (CODE(MID(G1233, ROW(INDIRECT("1:" &amp; LEN(G1233))), 1))&gt;=65) * (CODE(MID(G1233, ROW(INDIRECT("1:" &amp; LEN(G1233))), 1))&lt;=90), " " &amp; MID(G1233, ROW(INDIRECT("1:" &amp; LEN(G1233))), 1), MID(G1233, ROW(INDIRECT("1:" &amp; LEN(G1233))), 1)))</f>
        <v>Instant Water Heaters</v>
      </c>
      <c r="I1233">
        <v>999</v>
      </c>
      <c r="J1233" s="2">
        <v>2600</v>
      </c>
      <c r="K1233" s="1">
        <v>0.62</v>
      </c>
      <c r="L1233">
        <v>3.4</v>
      </c>
      <c r="M1233" s="4">
        <v>252</v>
      </c>
      <c r="N1233" t="s">
        <v>10572</v>
      </c>
      <c r="O1233" t="str">
        <f t="shared" si="79"/>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v>
      </c>
      <c r="P1233" t="s">
        <v>10573</v>
      </c>
      <c r="Q1233" t="s">
        <v>10574</v>
      </c>
      <c r="R1233" t="s">
        <v>10575</v>
      </c>
      <c r="S1233" t="s">
        <v>10576</v>
      </c>
      <c r="T1233" t="s">
        <v>10577</v>
      </c>
      <c r="U1233" t="s">
        <v>10578</v>
      </c>
      <c r="V1233" t="s">
        <v>10579</v>
      </c>
    </row>
    <row r="1234" spans="1:22" x14ac:dyDescent="0.25">
      <c r="A1234" t="s">
        <v>10580</v>
      </c>
      <c r="B1234" t="s">
        <v>10581</v>
      </c>
      <c r="C1234" t="str">
        <f t="shared" si="76"/>
        <v>AmazonBasics Induction Cooktop 1600 Watt (Black)</v>
      </c>
      <c r="D1234" t="str" cm="1">
        <f t="array" ref="D1234">PROPER(_xlfn.TEXTJOIN(" ", TRUE, INDEX(_xlfn.FILTERXML("&lt;t&gt;&lt;s&gt;" &amp; SUBSTITUTE(C1234," ","&lt;/s&gt;&lt;s&gt;") &amp; "&lt;/s&gt;&lt;/t&gt;", "//s"), _xlfn.SEQUENCE(4))))</f>
        <v>Amazonbasics Induction Cooktop 1600</v>
      </c>
      <c r="E1234" t="str">
        <f t="shared" si="77"/>
        <v/>
      </c>
      <c r="F1234" t="s">
        <v>8556</v>
      </c>
      <c r="G1234" t="str">
        <f t="shared" si="78"/>
        <v>InductionCooktop</v>
      </c>
      <c r="H1234" s="7" t="str">
        <f t="array" aca="1" ref="H1234" ca="1">_xlfn.TEXTJOIN("", TRUE, IF((ROW(INDIRECT("1:" &amp; LEN(G1234)))&gt;1) * (CODE(MID(G1234, ROW(INDIRECT("1:" &amp; LEN(G1234))), 1))&gt;=65) * (CODE(MID(G1234, ROW(INDIRECT("1:" &amp; LEN(G1234))), 1))&lt;=90), " " &amp; MID(G1234, ROW(INDIRECT("1:" &amp; LEN(G1234))), 1), MID(G1234, ROW(INDIRECT("1:" &amp; LEN(G1234))), 1)))</f>
        <v>Induction Cooktop</v>
      </c>
      <c r="I1234" s="2">
        <v>1999</v>
      </c>
      <c r="J1234" s="2">
        <v>3300</v>
      </c>
      <c r="K1234" s="1">
        <v>0.39</v>
      </c>
      <c r="L1234">
        <v>4.2</v>
      </c>
      <c r="M1234" s="4">
        <v>780</v>
      </c>
      <c r="N1234" t="s">
        <v>10582</v>
      </c>
      <c r="O1234" t="str">
        <f t="shared" si="79"/>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v>
      </c>
      <c r="P1234" t="s">
        <v>10583</v>
      </c>
      <c r="Q1234" t="s">
        <v>10584</v>
      </c>
      <c r="R1234" t="s">
        <v>10585</v>
      </c>
      <c r="S1234" t="s">
        <v>10586</v>
      </c>
      <c r="T1234" t="s">
        <v>10587</v>
      </c>
      <c r="U1234" t="s">
        <v>10588</v>
      </c>
      <c r="V1234" t="s">
        <v>10589</v>
      </c>
    </row>
    <row r="1235" spans="1:22" x14ac:dyDescent="0.25">
      <c r="A1235" t="s">
        <v>10590</v>
      </c>
      <c r="B1235" t="s">
        <v>10591</v>
      </c>
      <c r="C1235" t="str">
        <f t="shared" si="76"/>
        <v>Sui Generis Electric Handheld Milk Wand Mixer Frother for Latte Coffee Hot Milk, Milk Frother, Electric Coffee Beater, Egg Beater, Latte Maker, Mini Hand Blender Cappuccino Maker (Multicolor)</v>
      </c>
      <c r="D1235" t="str" cm="1">
        <f t="array" ref="D1235">PROPER(_xlfn.TEXTJOIN(" ", TRUE, INDEX(_xlfn.FILTERXML("&lt;t&gt;&lt;s&gt;" &amp; SUBSTITUTE(C1235," ","&lt;/s&gt;&lt;s&gt;") &amp; "&lt;/s&gt;&lt;/t&gt;", "//s"), _xlfn.SEQUENCE(4))))</f>
        <v>Sui Generis Electric Handheld</v>
      </c>
      <c r="E1235" t="str">
        <f t="shared" si="77"/>
        <v>Mixer Frother for Latte Coffee Hot Milk, Milk Frother, Electric Coffee Beater, Egg Beater, Latte Maker, Mini Hand Blender Cappuccino Maker (Multicolor)</v>
      </c>
      <c r="F1235" t="s">
        <v>8597</v>
      </c>
      <c r="G1235" t="str">
        <f t="shared" si="78"/>
        <v>HandBlenders</v>
      </c>
      <c r="H1235" s="7" t="str">
        <f t="array" aca="1" ref="H1235" ca="1">_xlfn.TEXTJOIN("", TRUE, IF((ROW(INDIRECT("1:" &amp; LEN(G1235)))&gt;1) * (CODE(MID(G1235, ROW(INDIRECT("1:" &amp; LEN(G1235))), 1))&gt;=65) * (CODE(MID(G1235, ROW(INDIRECT("1:" &amp; LEN(G1235))), 1))&lt;=90), " " &amp; MID(G1235, ROW(INDIRECT("1:" &amp; LEN(G1235))), 1), MID(G1235, ROW(INDIRECT("1:" &amp; LEN(G1235))), 1)))</f>
        <v>Hand Blenders</v>
      </c>
      <c r="I1235">
        <v>210</v>
      </c>
      <c r="J1235">
        <v>699</v>
      </c>
      <c r="K1235" s="1">
        <v>0.7</v>
      </c>
      <c r="L1235">
        <v>3.7</v>
      </c>
      <c r="M1235" s="4">
        <v>74</v>
      </c>
      <c r="N1235" t="s">
        <v>10592</v>
      </c>
      <c r="O1235" t="str">
        <f t="shared" si="79"/>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v>
      </c>
      <c r="P1235" t="s">
        <v>10593</v>
      </c>
      <c r="Q1235" t="s">
        <v>10594</v>
      </c>
      <c r="R1235" t="s">
        <v>10595</v>
      </c>
      <c r="S1235" t="s">
        <v>10596</v>
      </c>
      <c r="T1235" t="s">
        <v>10597</v>
      </c>
      <c r="U1235" t="s">
        <v>10598</v>
      </c>
      <c r="V1235" t="s">
        <v>10599</v>
      </c>
    </row>
    <row r="1236" spans="1:22" x14ac:dyDescent="0.25">
      <c r="A1236" t="s">
        <v>10600</v>
      </c>
      <c r="B1236" t="s">
        <v>10601</v>
      </c>
      <c r="C1236" t="str">
        <f t="shared" si="76"/>
        <v>Philips Air Purifier Ac2887 20,Vitashield Intelligent Purification,Long Hepa Filter Life Upto 17000 Hours,Removes 99.9% Airborne Viruses and Bacteria,99.97% Airborne Pollutants,Ideal For Master Bedroom</v>
      </c>
      <c r="D1236" t="str" cm="1">
        <f t="array" ref="D1236">PROPER(_xlfn.TEXTJOIN(" ", TRUE, INDEX(_xlfn.FILTERXML("&lt;t&gt;&lt;s&gt;" &amp; SUBSTITUTE(C1236," ","&lt;/s&gt;&lt;s&gt;") &amp; "&lt;/s&gt;&lt;/t&gt;", "//s"), _xlfn.SEQUENCE(4))))</f>
        <v>Philips Air Purifier Ac2887</v>
      </c>
      <c r="E1236" t="str">
        <f t="shared" si="77"/>
        <v>Purification,Long Hepa Filter Life Upto 17000 Hours,Removes 99.9% Airborne Viruses and Bacteria,99.97% Airborne Pollutants,Ideal For Master Bedroom</v>
      </c>
      <c r="F1236" t="s">
        <v>9990</v>
      </c>
      <c r="G1236" t="str">
        <f t="shared" si="78"/>
        <v>HEPAAirPurifiers</v>
      </c>
      <c r="H1236" s="7" t="str">
        <f t="array" aca="1" ref="H1236" ca="1">_xlfn.TEXTJOIN("", TRUE, IF((ROW(INDIRECT("1:" &amp; LEN(G1236)))&gt;1) * (CODE(MID(G1236, ROW(INDIRECT("1:" &amp; LEN(G1236))), 1))&gt;=65) * (CODE(MID(G1236, ROW(INDIRECT("1:" &amp; LEN(G1236))), 1))&lt;=90), " " &amp; MID(G1236, ROW(INDIRECT("1:" &amp; LEN(G1236))), 1), MID(G1236, ROW(INDIRECT("1:" &amp; LEN(G1236))), 1)))</f>
        <v>H E P A Air Purifiers</v>
      </c>
      <c r="I1236" s="2">
        <v>14499</v>
      </c>
      <c r="J1236" s="2">
        <v>23559</v>
      </c>
      <c r="K1236" s="1">
        <v>0.38</v>
      </c>
      <c r="L1236">
        <v>4.3</v>
      </c>
      <c r="M1236" s="4">
        <v>2026</v>
      </c>
      <c r="N1236" t="s">
        <v>10602</v>
      </c>
      <c r="O1236" t="str">
        <f t="shared" si="79"/>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v>
      </c>
      <c r="P1236" t="s">
        <v>10603</v>
      </c>
      <c r="Q1236" t="s">
        <v>10604</v>
      </c>
      <c r="R1236" t="s">
        <v>10605</v>
      </c>
      <c r="S1236" t="s">
        <v>10606</v>
      </c>
      <c r="T1236" t="s">
        <v>10607</v>
      </c>
      <c r="U1236" t="s">
        <v>10608</v>
      </c>
      <c r="V1236" t="s">
        <v>10609</v>
      </c>
    </row>
    <row r="1237" spans="1:22" x14ac:dyDescent="0.25">
      <c r="A1237" t="s">
        <v>10610</v>
      </c>
      <c r="B1237" t="s">
        <v>10611</v>
      </c>
      <c r="C1237" t="str">
        <f t="shared" si="76"/>
        <v>Esquire Laundry Basket Brown, 50 Ltr Capacity(Plastic)</v>
      </c>
      <c r="D1237" t="str" cm="1">
        <f t="array" ref="D1237">PROPER(_xlfn.TEXTJOIN(" ", TRUE, INDEX(_xlfn.FILTERXML("&lt;t&gt;&lt;s&gt;" &amp; SUBSTITUTE(C1237," ","&lt;/s&gt;&lt;s&gt;") &amp; "&lt;/s&gt;&lt;/t&gt;", "//s"), _xlfn.SEQUENCE(4))))</f>
        <v>Esquire Laundry Basket Brown,</v>
      </c>
      <c r="E1237" t="str">
        <f t="shared" si="77"/>
        <v>Capacity(Plastic)</v>
      </c>
      <c r="F1237" t="s">
        <v>8794</v>
      </c>
      <c r="G1237" t="str">
        <f t="shared" si="78"/>
        <v>LaundryBaskets</v>
      </c>
      <c r="H1237" s="7" t="str">
        <f t="array" aca="1" ref="H1237" ca="1">_xlfn.TEXTJOIN("", TRUE, IF((ROW(INDIRECT("1:" &amp; LEN(G1237)))&gt;1) * (CODE(MID(G1237, ROW(INDIRECT("1:" &amp; LEN(G1237))), 1))&gt;=65) * (CODE(MID(G1237, ROW(INDIRECT("1:" &amp; LEN(G1237))), 1))&lt;=90), " " &amp; MID(G1237, ROW(INDIRECT("1:" &amp; LEN(G1237))), 1), MID(G1237, ROW(INDIRECT("1:" &amp; LEN(G1237))), 1)))</f>
        <v>Laundry Baskets</v>
      </c>
      <c r="I1237">
        <v>950</v>
      </c>
      <c r="J1237" s="2">
        <v>1599</v>
      </c>
      <c r="K1237" s="1">
        <v>0.41</v>
      </c>
      <c r="L1237">
        <v>4.3</v>
      </c>
      <c r="M1237" s="4">
        <v>5911</v>
      </c>
      <c r="N1237" t="s">
        <v>10612</v>
      </c>
      <c r="O1237" t="str">
        <f t="shared" si="79"/>
        <v>Crafted With Care|It Is Designed Keeping Your Choice And Requirement In Mind|Hassle-Free Usage</v>
      </c>
      <c r="P1237" t="s">
        <v>10613</v>
      </c>
      <c r="Q1237" t="s">
        <v>10614</v>
      </c>
      <c r="R1237" t="s">
        <v>10615</v>
      </c>
      <c r="S1237" t="s">
        <v>10616</v>
      </c>
      <c r="T1237" t="s">
        <v>10617</v>
      </c>
      <c r="U1237" t="s">
        <v>10618</v>
      </c>
      <c r="V1237" t="s">
        <v>10619</v>
      </c>
    </row>
    <row r="1238" spans="1:22" x14ac:dyDescent="0.25">
      <c r="A1238" t="s">
        <v>10620</v>
      </c>
      <c r="B1238" t="s">
        <v>10621</v>
      </c>
      <c r="C1238" t="str">
        <f t="shared" si="76"/>
        <v>PHILIPS Air Fryer HD9200 90, uses up to 90% less fat, 1400W, 4.1 Liter, with Rapid Air Technology (Black), Large</v>
      </c>
      <c r="D1238" t="str" cm="1">
        <f t="array" ref="D1238">PROPER(_xlfn.TEXTJOIN(" ", TRUE, INDEX(_xlfn.FILTERXML("&lt;t&gt;&lt;s&gt;" &amp; SUBSTITUTE(C1238," ","&lt;/s&gt;&lt;s&gt;") &amp; "&lt;/s&gt;&lt;/t&gt;", "//s"), _xlfn.SEQUENCE(4))))</f>
        <v>Philips Air Fryer Hd9200</v>
      </c>
      <c r="E1238" t="str">
        <f t="shared" si="77"/>
        <v>up to 90% less fat, 1400W, 4.1 Liter, with Rapid Air Technology (Black), Large</v>
      </c>
      <c r="F1238" t="s">
        <v>8783</v>
      </c>
      <c r="G1238" t="str">
        <f t="shared" si="78"/>
        <v>AirFryers</v>
      </c>
      <c r="H1238" s="7" t="str">
        <f t="array" aca="1" ref="H1238" ca="1">_xlfn.TEXTJOIN("", TRUE, IF((ROW(INDIRECT("1:" &amp; LEN(G1238)))&gt;1) * (CODE(MID(G1238, ROW(INDIRECT("1:" &amp; LEN(G1238))), 1))&gt;=65) * (CODE(MID(G1238, ROW(INDIRECT("1:" &amp; LEN(G1238))), 1))&lt;=90), " " &amp; MID(G1238, ROW(INDIRECT("1:" &amp; LEN(G1238))), 1), MID(G1238, ROW(INDIRECT("1:" &amp; LEN(G1238))), 1)))</f>
        <v>Air Fryers</v>
      </c>
      <c r="I1238" s="2">
        <v>7199</v>
      </c>
      <c r="J1238" s="2">
        <v>9995</v>
      </c>
      <c r="K1238" s="1">
        <v>0.28000000000000003</v>
      </c>
      <c r="L1238">
        <v>4.4000000000000004</v>
      </c>
      <c r="M1238" s="4">
        <v>1964</v>
      </c>
      <c r="N1238" t="s">
        <v>10622</v>
      </c>
      <c r="O1238" t="str">
        <f t="shared" si="79"/>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v>
      </c>
      <c r="P1238" t="s">
        <v>10623</v>
      </c>
      <c r="Q1238" t="s">
        <v>10624</v>
      </c>
      <c r="R1238" t="s">
        <v>10625</v>
      </c>
      <c r="S1238" t="s">
        <v>10626</v>
      </c>
      <c r="T1238" t="s">
        <v>10627</v>
      </c>
      <c r="U1238" t="s">
        <v>10628</v>
      </c>
      <c r="V1238" t="s">
        <v>10629</v>
      </c>
    </row>
    <row r="1239" spans="1:22" x14ac:dyDescent="0.25">
      <c r="A1239" t="s">
        <v>10630</v>
      </c>
      <c r="B1239" t="s">
        <v>10631</v>
      </c>
      <c r="C1239" t="str">
        <f t="shared" si="76"/>
        <v>Havells Bero Quartz Heater Black 800w 2 Heat Settings 2 Year Product Warranty</v>
      </c>
      <c r="D1239" t="str" cm="1">
        <f t="array" ref="D1239">PROPER(_xlfn.TEXTJOIN(" ", TRUE, INDEX(_xlfn.FILTERXML("&lt;t&gt;&lt;s&gt;" &amp; SUBSTITUTE(C1239," ","&lt;/s&gt;&lt;s&gt;") &amp; "&lt;/s&gt;&lt;/t&gt;", "//s"), _xlfn.SEQUENCE(4))))</f>
        <v>Havells Bero Quartz Heater</v>
      </c>
      <c r="E1239" t="str">
        <f t="shared" si="77"/>
        <v>2 Heat Settings 2 Year Product Warranty</v>
      </c>
      <c r="F1239" t="s">
        <v>8461</v>
      </c>
      <c r="G1239" t="str">
        <f t="shared" si="78"/>
        <v>ElectricHeaters</v>
      </c>
      <c r="H1239" s="7" t="str">
        <f t="array" aca="1" ref="H1239" ca="1">_xlfn.TEXTJOIN("", TRUE, IF((ROW(INDIRECT("1:" &amp; LEN(G1239)))&gt;1) * (CODE(MID(G1239, ROW(INDIRECT("1:" &amp; LEN(G1239))), 1))&gt;=65) * (CODE(MID(G1239, ROW(INDIRECT("1:" &amp; LEN(G1239))), 1))&lt;=90), " " &amp; MID(G1239, ROW(INDIRECT("1:" &amp; LEN(G1239))), 1), MID(G1239, ROW(INDIRECT("1:" &amp; LEN(G1239))), 1)))</f>
        <v>Electric Heaters</v>
      </c>
      <c r="I1239" s="2">
        <v>2439</v>
      </c>
      <c r="J1239" s="2">
        <v>2545</v>
      </c>
      <c r="K1239" s="1">
        <v>0.04</v>
      </c>
      <c r="L1239">
        <v>4.0999999999999996</v>
      </c>
      <c r="M1239" s="4">
        <v>25</v>
      </c>
      <c r="N1239" t="s">
        <v>10632</v>
      </c>
      <c r="O1239" t="str">
        <f t="shared" si="79"/>
        <v>Two Quartz Heating Tubes|Carry Handle For Easy Portability|Front Grill For Safety|Power Settings-400W/800W|Safety Tip Over Switch|Rust Free Stainless Steel Reflector</v>
      </c>
      <c r="P1239" t="s">
        <v>10633</v>
      </c>
      <c r="Q1239" t="s">
        <v>10634</v>
      </c>
      <c r="R1239" t="s">
        <v>10635</v>
      </c>
      <c r="S1239" t="s">
        <v>10636</v>
      </c>
      <c r="T1239" t="s">
        <v>10637</v>
      </c>
      <c r="U1239" t="s">
        <v>10638</v>
      </c>
      <c r="V1239" t="s">
        <v>10639</v>
      </c>
    </row>
    <row r="1240" spans="1:22" x14ac:dyDescent="0.25">
      <c r="A1240" t="s">
        <v>10640</v>
      </c>
      <c r="B1240" t="s">
        <v>10641</v>
      </c>
      <c r="C1240" t="str">
        <f t="shared" si="76"/>
        <v>Philips EasyTouch Plus Standing Garment Steamer GC523 60 - 1600 Watt, 5 Steam Settings, Up to 32 g min steam, with Double Pole</v>
      </c>
      <c r="D1240" t="str" cm="1">
        <f t="array" ref="D1240">PROPER(_xlfn.TEXTJOIN(" ", TRUE, INDEX(_xlfn.FILTERXML("&lt;t&gt;&lt;s&gt;" &amp; SUBSTITUTE(C1240," ","&lt;/s&gt;&lt;s&gt;") &amp; "&lt;/s&gt;&lt;/t&gt;", "//s"), _xlfn.SEQUENCE(4))))</f>
        <v>Philips Easytouch Plus Standing</v>
      </c>
      <c r="E1240" t="str">
        <f t="shared" si="77"/>
        <v>GC523 60 - 1600 Watt, 5 Steam Settings, Up to 32 g min steam, with Double Pole</v>
      </c>
      <c r="F1240" t="s">
        <v>8805</v>
      </c>
      <c r="G1240" t="str">
        <f t="shared" si="78"/>
        <v>SteamIrons</v>
      </c>
      <c r="H1240" s="7" t="str">
        <f t="array" aca="1" ref="H1240" ca="1">_xlfn.TEXTJOIN("", TRUE, IF((ROW(INDIRECT("1:" &amp; LEN(G1240)))&gt;1) * (CODE(MID(G1240, ROW(INDIRECT("1:" &amp; LEN(G1240))), 1))&gt;=65) * (CODE(MID(G1240, ROW(INDIRECT("1:" &amp; LEN(G1240))), 1))&lt;=90), " " &amp; MID(G1240, ROW(INDIRECT("1:" &amp; LEN(G1240))), 1), MID(G1240, ROW(INDIRECT("1:" &amp; LEN(G1240))), 1)))</f>
        <v>Steam Irons</v>
      </c>
      <c r="I1240" s="2">
        <v>7799</v>
      </c>
      <c r="J1240" s="2">
        <v>8995</v>
      </c>
      <c r="K1240" s="1">
        <v>0.13</v>
      </c>
      <c r="L1240">
        <v>4</v>
      </c>
      <c r="M1240" s="4">
        <v>3160</v>
      </c>
      <c r="N1240" t="s">
        <v>10642</v>
      </c>
      <c r="O1240" t="str">
        <f t="shared" si="79"/>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v>
      </c>
      <c r="P1240" t="s">
        <v>10643</v>
      </c>
      <c r="Q1240" t="s">
        <v>10644</v>
      </c>
      <c r="R1240" t="s">
        <v>10645</v>
      </c>
      <c r="S1240" t="s">
        <v>10646</v>
      </c>
      <c r="T1240" t="s">
        <v>10647</v>
      </c>
      <c r="U1240" t="s">
        <v>10648</v>
      </c>
      <c r="V1240" t="s">
        <v>10649</v>
      </c>
    </row>
    <row r="1241" spans="1:22" x14ac:dyDescent="0.25">
      <c r="A1241" t="s">
        <v>10650</v>
      </c>
      <c r="B1241" t="s">
        <v>10651</v>
      </c>
      <c r="C1241" t="str">
        <f t="shared" si="76"/>
        <v>Brayden Chopro, Electric Vegetable Chopper for Kitchen with 500 ML Capacity, 400 Watts Copper Motor and 4 Bi-Level SS Blades (Black)</v>
      </c>
      <c r="D1241" t="str" cm="1">
        <f t="array" ref="D1241">PROPER(_xlfn.TEXTJOIN(" ", TRUE, INDEX(_xlfn.FILTERXML("&lt;t&gt;&lt;s&gt;" &amp; SUBSTITUTE(C1241," ","&lt;/s&gt;&lt;s&gt;") &amp; "&lt;/s&gt;&lt;/t&gt;", "//s"), _xlfn.SEQUENCE(4))))</f>
        <v>Brayden Chopro, Electric Vegetable</v>
      </c>
      <c r="E1241" t="str">
        <f t="shared" si="77"/>
        <v>Kitchen with 500 ML Capacity, 400 Watts Copper Motor and 4 Bi-Level SS Blades (Black)</v>
      </c>
      <c r="F1241" t="s">
        <v>9100</v>
      </c>
      <c r="G1241" t="str">
        <f t="shared" si="78"/>
        <v>MiniFoodProcessors&amp;Choppers</v>
      </c>
      <c r="H1241" s="7" t="str">
        <f t="array" aca="1" ref="H1241" ca="1">_xlfn.TEXTJOIN("", TRUE, IF((ROW(INDIRECT("1:" &amp; LEN(G1241)))&gt;1) * (CODE(MID(G1241, ROW(INDIRECT("1:" &amp; LEN(G1241))), 1))&gt;=65) * (CODE(MID(G1241, ROW(INDIRECT("1:" &amp; LEN(G1241))), 1))&lt;=90), " " &amp; MID(G1241, ROW(INDIRECT("1:" &amp; LEN(G1241))), 1), MID(G1241, ROW(INDIRECT("1:" &amp; LEN(G1241))), 1)))</f>
        <v>Mini Food Processors&amp; Choppers</v>
      </c>
      <c r="I1241" s="2">
        <v>1599</v>
      </c>
      <c r="J1241" s="2">
        <v>1999</v>
      </c>
      <c r="K1241" s="1">
        <v>0.2</v>
      </c>
      <c r="L1241">
        <v>4.4000000000000004</v>
      </c>
      <c r="M1241" s="4">
        <v>1558</v>
      </c>
      <c r="N1241" t="s">
        <v>10652</v>
      </c>
      <c r="O1241" t="str">
        <f t="shared" si="79"/>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v>
      </c>
      <c r="P1241" t="s">
        <v>10653</v>
      </c>
      <c r="Q1241" t="s">
        <v>10654</v>
      </c>
      <c r="R1241" t="s">
        <v>10655</v>
      </c>
      <c r="S1241" t="s">
        <v>10656</v>
      </c>
      <c r="T1241" t="s">
        <v>10657</v>
      </c>
      <c r="U1241" t="s">
        <v>10658</v>
      </c>
      <c r="V1241" t="s">
        <v>10659</v>
      </c>
    </row>
    <row r="1242" spans="1:22" x14ac:dyDescent="0.25">
      <c r="A1242" t="s">
        <v>10660</v>
      </c>
      <c r="B1242" t="s">
        <v>10661</v>
      </c>
      <c r="C1242" t="str">
        <f t="shared" si="76"/>
        <v>Wonderchef Nutri-blend Mixer, Grinder and Blender | Powerful 400W 22000 RPM motor | Stainless steel Blades | 3 unbreakable jars | 2 Years warranty | Online recipe book by Chef Sanjeev Kapoor | Black</v>
      </c>
      <c r="D1242" t="str" cm="1">
        <f t="array" ref="D1242">PROPER(_xlfn.TEXTJOIN(" ", TRUE, INDEX(_xlfn.FILTERXML("&lt;t&gt;&lt;s&gt;" &amp; SUBSTITUTE(C1242," ","&lt;/s&gt;&lt;s&gt;") &amp; "&lt;/s&gt;&lt;/t&gt;", "//s"), _xlfn.SEQUENCE(4))))</f>
        <v>Wonderchef Nutri-Blend Mixer, Grinder</v>
      </c>
      <c r="E1242" t="str">
        <f t="shared" si="77"/>
        <v>| Powerful 400W 22000 RPM motor | Stainless steel Blades | 3 unbreakable jars | 2 Years warranty | Online recipe book by Chef Sanjeev Kapoor | Black</v>
      </c>
      <c r="F1242" t="s">
        <v>8618</v>
      </c>
      <c r="G1242" t="str">
        <f t="shared" si="78"/>
        <v>MixerGrinders</v>
      </c>
      <c r="H1242" s="7" t="str">
        <f t="array" aca="1" ref="H1242" ca="1">_xlfn.TEXTJOIN("", TRUE, IF((ROW(INDIRECT("1:" &amp; LEN(G1242)))&gt;1) * (CODE(MID(G1242, ROW(INDIRECT("1:" &amp; LEN(G1242))), 1))&gt;=65) * (CODE(MID(G1242, ROW(INDIRECT("1:" &amp; LEN(G1242))), 1))&lt;=90), " " &amp; MID(G1242, ROW(INDIRECT("1:" &amp; LEN(G1242))), 1), MID(G1242, ROW(INDIRECT("1:" &amp; LEN(G1242))), 1)))</f>
        <v>Mixer Grinders</v>
      </c>
      <c r="I1242" s="2">
        <v>2899</v>
      </c>
      <c r="J1242" s="2">
        <v>5500</v>
      </c>
      <c r="K1242" s="1">
        <v>0.47</v>
      </c>
      <c r="L1242">
        <v>3.8</v>
      </c>
      <c r="M1242" s="4">
        <v>8958</v>
      </c>
      <c r="N1242" t="s">
        <v>10662</v>
      </c>
      <c r="O1242" t="str">
        <f t="shared" si="79"/>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v>
      </c>
      <c r="P1242" t="s">
        <v>10663</v>
      </c>
      <c r="Q1242" t="s">
        <v>10664</v>
      </c>
      <c r="R1242" t="s">
        <v>10665</v>
      </c>
      <c r="S1242" t="s">
        <v>10666</v>
      </c>
      <c r="T1242" t="s">
        <v>10667</v>
      </c>
      <c r="U1242" t="s">
        <v>10668</v>
      </c>
      <c r="V1242" t="s">
        <v>10669</v>
      </c>
    </row>
    <row r="1243" spans="1:22" x14ac:dyDescent="0.25">
      <c r="A1243" t="s">
        <v>10670</v>
      </c>
      <c r="B1243" t="s">
        <v>10671</v>
      </c>
      <c r="C1243" t="str">
        <f t="shared" si="76"/>
        <v>Usha Janome Dream Stitch Automatic Zig-Zag Electric Sewing Machine with 14 Stitch Function (White and Blue) with Free Sewing KIT Worth RS 500</v>
      </c>
      <c r="D1243" t="str" cm="1">
        <f t="array" ref="D1243">PROPER(_xlfn.TEXTJOIN(" ", TRUE, INDEX(_xlfn.FILTERXML("&lt;t&gt;&lt;s&gt;" &amp; SUBSTITUTE(C1243," ","&lt;/s&gt;&lt;s&gt;") &amp; "&lt;/s&gt;&lt;/t&gt;", "//s"), _xlfn.SEQUENCE(4))))</f>
        <v>Usha Janome Dream Stitch</v>
      </c>
      <c r="E1243" t="str">
        <f t="shared" si="77"/>
        <v>Electric Sewing Machine with 14 Stitch Function (White and Blue) with Free Sewing KIT Worth RS 500</v>
      </c>
      <c r="F1243" t="s">
        <v>10171</v>
      </c>
      <c r="G1243" t="str">
        <f t="shared" si="78"/>
        <v>Sewing&amp;EmbroideryMachines</v>
      </c>
      <c r="H1243" s="7" t="str">
        <f t="array" aca="1" ref="H1243" ca="1">_xlfn.TEXTJOIN("", TRUE, IF((ROW(INDIRECT("1:" &amp; LEN(G1243)))&gt;1) * (CODE(MID(G1243, ROW(INDIRECT("1:" &amp; LEN(G1243))), 1))&gt;=65) * (CODE(MID(G1243, ROW(INDIRECT("1:" &amp; LEN(G1243))), 1))&lt;=90), " " &amp; MID(G1243, ROW(INDIRECT("1:" &amp; LEN(G1243))), 1), MID(G1243, ROW(INDIRECT("1:" &amp; LEN(G1243))), 1)))</f>
        <v>Sewing&amp; Embroidery Machines</v>
      </c>
      <c r="I1243" s="2">
        <v>9799</v>
      </c>
      <c r="J1243" s="2">
        <v>12150</v>
      </c>
      <c r="K1243" s="1">
        <v>0.19</v>
      </c>
      <c r="L1243">
        <v>4.3</v>
      </c>
      <c r="M1243" s="4">
        <v>13251</v>
      </c>
      <c r="N1243" t="s">
        <v>12961</v>
      </c>
      <c r="O1243" t="str">
        <f t="shared" si="79"/>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v>
      </c>
      <c r="P1243" t="s">
        <v>10672</v>
      </c>
      <c r="Q1243" t="s">
        <v>10673</v>
      </c>
      <c r="R1243" t="s">
        <v>10674</v>
      </c>
      <c r="S1243" t="s">
        <v>10675</v>
      </c>
      <c r="T1243" t="s">
        <v>10676</v>
      </c>
      <c r="U1243" t="s">
        <v>10677</v>
      </c>
      <c r="V1243" t="s">
        <v>10678</v>
      </c>
    </row>
    <row r="1244" spans="1:22" x14ac:dyDescent="0.25">
      <c r="A1244" t="s">
        <v>10679</v>
      </c>
      <c r="B1244" t="s">
        <v>10680</v>
      </c>
      <c r="C1244" t="str">
        <f t="shared" si="76"/>
        <v>Black+Decker Handheld Portable Garment Steamer 1500 Watts with Anti Calc (Violet)</v>
      </c>
      <c r="D1244" t="str" cm="1">
        <f t="array" ref="D1244">PROPER(_xlfn.TEXTJOIN(" ", TRUE, INDEX(_xlfn.FILTERXML("&lt;t&gt;&lt;s&gt;" &amp; SUBSTITUTE(C1244," ","&lt;/s&gt;&lt;s&gt;") &amp; "&lt;/s&gt;&lt;/t&gt;", "//s"), _xlfn.SEQUENCE(4))))</f>
        <v>Black+Decker Handheld Portable Garment</v>
      </c>
      <c r="E1244" t="str">
        <f t="shared" si="77"/>
        <v>Watts with Anti Calc (Violet)</v>
      </c>
      <c r="F1244" t="s">
        <v>8805</v>
      </c>
      <c r="G1244" t="str">
        <f t="shared" si="78"/>
        <v>SteamIrons</v>
      </c>
      <c r="H1244" s="7" t="str">
        <f t="array" aca="1" ref="H1244" ca="1">_xlfn.TEXTJOIN("", TRUE, IF((ROW(INDIRECT("1:" &amp; LEN(G1244)))&gt;1) * (CODE(MID(G1244, ROW(INDIRECT("1:" &amp; LEN(G1244))), 1))&gt;=65) * (CODE(MID(G1244, ROW(INDIRECT("1:" &amp; LEN(G1244))), 1))&lt;=90), " " &amp; MID(G1244, ROW(INDIRECT("1:" &amp; LEN(G1244))), 1), MID(G1244, ROW(INDIRECT("1:" &amp; LEN(G1244))), 1)))</f>
        <v>Steam Irons</v>
      </c>
      <c r="I1244" s="2">
        <v>3299</v>
      </c>
      <c r="J1244" s="2">
        <v>4995</v>
      </c>
      <c r="K1244" s="1">
        <v>0.34</v>
      </c>
      <c r="L1244">
        <v>3.8</v>
      </c>
      <c r="M1244" s="4">
        <v>1393</v>
      </c>
      <c r="N1244" t="s">
        <v>10681</v>
      </c>
      <c r="O1244" t="str">
        <f t="shared" si="79"/>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v>
      </c>
      <c r="P1244" t="s">
        <v>10682</v>
      </c>
      <c r="Q1244" t="s">
        <v>10683</v>
      </c>
      <c r="R1244" t="s">
        <v>10684</v>
      </c>
      <c r="S1244" t="s">
        <v>10685</v>
      </c>
      <c r="T1244" t="s">
        <v>10686</v>
      </c>
      <c r="U1244" t="s">
        <v>10687</v>
      </c>
      <c r="V1244" t="s">
        <v>10688</v>
      </c>
    </row>
    <row r="1245" spans="1:22" x14ac:dyDescent="0.25">
      <c r="A1245" t="s">
        <v>10689</v>
      </c>
      <c r="B1245" t="s">
        <v>10690</v>
      </c>
      <c r="C1245" t="str">
        <f t="shared" si="76"/>
        <v>Personal Size Blender, Portable Blender, Battery Powered USB Blender, with Four Blades, Mini Blender Travel Bottle for Juice, Shakes, and Smoothies (Pink)</v>
      </c>
      <c r="D1245" t="str" cm="1">
        <f t="array" ref="D1245">PROPER(_xlfn.TEXTJOIN(" ", TRUE, INDEX(_xlfn.FILTERXML("&lt;t&gt;&lt;s&gt;" &amp; SUBSTITUTE(C1245," ","&lt;/s&gt;&lt;s&gt;") &amp; "&lt;/s&gt;&lt;/t&gt;", "//s"), _xlfn.SEQUENCE(4))))</f>
        <v>Personal Size Blender, Portable</v>
      </c>
      <c r="E1245" t="str">
        <f t="shared" si="77"/>
        <v>Powered USB Blender, with Four Blades, Mini Blender Travel Bottle for Juice, Shakes, and Smoothies (Pink)</v>
      </c>
      <c r="F1245" t="s">
        <v>8597</v>
      </c>
      <c r="G1245" t="str">
        <f t="shared" si="78"/>
        <v>HandBlenders</v>
      </c>
      <c r="H1245" s="7" t="str">
        <f t="array" aca="1" ref="H1245" ca="1">_xlfn.TEXTJOIN("", TRUE, IF((ROW(INDIRECT("1:" &amp; LEN(G1245)))&gt;1) * (CODE(MID(G1245, ROW(INDIRECT("1:" &amp; LEN(G1245))), 1))&gt;=65) * (CODE(MID(G1245, ROW(INDIRECT("1:" &amp; LEN(G1245))), 1))&lt;=90), " " &amp; MID(G1245, ROW(INDIRECT("1:" &amp; LEN(G1245))), 1), MID(G1245, ROW(INDIRECT("1:" &amp; LEN(G1245))), 1)))</f>
        <v>Hand Blenders</v>
      </c>
      <c r="I1245">
        <v>669</v>
      </c>
      <c r="J1245" s="2">
        <v>1499</v>
      </c>
      <c r="K1245" s="1">
        <v>0.55000000000000004</v>
      </c>
      <c r="L1245">
        <v>2.2999999999999998</v>
      </c>
      <c r="M1245" s="4">
        <v>13</v>
      </c>
      <c r="N1245" t="s">
        <v>13077</v>
      </c>
      <c r="O1245" t="str">
        <f t="shared" si="79"/>
        <v>‚Úîeasy To Carry Around„Äë- This Handheld Blender Is Equipped With A Travel Cover For Easy Carrying. You Can Drink Nutritious Juices, Milkshakes Or Smoothies Wherever You Want, Such As Home, Office, Gym, Travel Or Any Other Outdoor Activities. In Addition, It Can Be Taken On The Plane.|‚Úîportable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Juice.|‚Úîfood Grade Material„Äë- The Portable Blender Is Made By High-Quality Abs And Silicone, Food-Grade Material. It Has Unique Safety Design Including Silicone Bottom, Non-Slip And Shock Absorption.This Portable Juicer Is Also A Suitable Gift For Juice And Travel Enthusiasts.|‚Úî4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Quickl|‚Úîone Button Blending/Cleaning„Äë: Simple Button Touch. 350Ml Capacity When Cleaning, Just Put An Appropriate Amount Of Water In The Cup And Press The Button To Automatically Clean. This Can Save You A Lot Of Trouble.</v>
      </c>
      <c r="P1245" t="s">
        <v>10691</v>
      </c>
      <c r="Q1245" t="s">
        <v>10692</v>
      </c>
      <c r="R1245" t="s">
        <v>10693</v>
      </c>
      <c r="S1245" t="s">
        <v>10694</v>
      </c>
      <c r="T1245" t="s">
        <v>10695</v>
      </c>
      <c r="U1245" t="s">
        <v>10696</v>
      </c>
      <c r="V1245" t="s">
        <v>10697</v>
      </c>
    </row>
    <row r="1246" spans="1:22" x14ac:dyDescent="0.25">
      <c r="A1246" t="s">
        <v>10698</v>
      </c>
      <c r="B1246" t="s">
        <v>10699</v>
      </c>
      <c r="C1246" t="str">
        <f t="shared" si="76"/>
        <v>Sujata Powermatic Plus 900 Watts Juicer Mixer Grinder</v>
      </c>
      <c r="D1246" t="str" cm="1">
        <f t="array" ref="D1246">PROPER(_xlfn.TEXTJOIN(" ", TRUE, INDEX(_xlfn.FILTERXML("&lt;t&gt;&lt;s&gt;" &amp; SUBSTITUTE(C1246," ","&lt;/s&gt;&lt;s&gt;") &amp; "&lt;/s&gt;&lt;/t&gt;", "//s"), _xlfn.SEQUENCE(4))))</f>
        <v>Sujata Powermatic Plus 900</v>
      </c>
      <c r="E1246" t="str">
        <f t="shared" si="77"/>
        <v>Mixer Grinder</v>
      </c>
      <c r="F1246" t="s">
        <v>8846</v>
      </c>
      <c r="G1246" t="str">
        <f t="shared" si="78"/>
        <v>JuicerMixerGrinders</v>
      </c>
      <c r="H1246" s="7" t="str">
        <f t="array" aca="1" ref="H1246" ca="1">_xlfn.TEXTJOIN("", TRUE, IF((ROW(INDIRECT("1:" &amp; LEN(G1246)))&gt;1) * (CODE(MID(G1246, ROW(INDIRECT("1:" &amp; LEN(G1246))), 1))&gt;=65) * (CODE(MID(G1246, ROW(INDIRECT("1:" &amp; LEN(G1246))), 1))&lt;=90), " " &amp; MID(G1246, ROW(INDIRECT("1:" &amp; LEN(G1246))), 1), MID(G1246, ROW(INDIRECT("1:" &amp; LEN(G1246))), 1)))</f>
        <v>Juicer Mixer Grinders</v>
      </c>
      <c r="I1246" s="2">
        <v>5890</v>
      </c>
      <c r="J1246" s="2">
        <v>7506</v>
      </c>
      <c r="K1246" s="1">
        <v>0.22</v>
      </c>
      <c r="L1246">
        <v>4.5</v>
      </c>
      <c r="M1246" s="4">
        <v>7241</v>
      </c>
      <c r="N1246" t="s">
        <v>10700</v>
      </c>
      <c r="O1246" t="str">
        <f t="shared" si="79"/>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v>
      </c>
      <c r="P1246" t="s">
        <v>10701</v>
      </c>
      <c r="Q1246" t="s">
        <v>10702</v>
      </c>
      <c r="R1246" t="s">
        <v>10703</v>
      </c>
      <c r="S1246" t="s">
        <v>10704</v>
      </c>
      <c r="T1246" t="s">
        <v>10705</v>
      </c>
      <c r="U1246" t="s">
        <v>10706</v>
      </c>
      <c r="V1246" t="s">
        <v>10707</v>
      </c>
    </row>
    <row r="1247" spans="1:22" x14ac:dyDescent="0.25">
      <c r="A1247" t="s">
        <v>10708</v>
      </c>
      <c r="B1247" t="s">
        <v>10709</v>
      </c>
      <c r="C1247" t="str">
        <f t="shared" si="76"/>
        <v>Sure From Aquaguard Delight NXT RO+UV+UF+Taste Adjuster(MTDS),6L water purifier,8 stages purification,Suitable for borewell,tanker,municipal water(Black) from Eureka Forbes</v>
      </c>
      <c r="D1247" t="str" cm="1">
        <f t="array" ref="D1247">PROPER(_xlfn.TEXTJOIN(" ", TRUE, INDEX(_xlfn.FILTERXML("&lt;t&gt;&lt;s&gt;" &amp; SUBSTITUTE(C1247," ","&lt;/s&gt;&lt;s&gt;") &amp; "&lt;/s&gt;&lt;/t&gt;", "//s"), _xlfn.SEQUENCE(4))))</f>
        <v>Sure From Aquaguard Delight</v>
      </c>
      <c r="E1247" t="str">
        <f t="shared" si="77"/>
        <v>Adjuster(MTDS),6L water purifier,8 stages purification,Suitable for borewell,tanker,municipal water(Black) from Eureka Forbes</v>
      </c>
      <c r="F1247" t="s">
        <v>10001</v>
      </c>
      <c r="G1247" t="str">
        <f t="shared" si="78"/>
        <v>WaterFilters&amp;Purifiers</v>
      </c>
      <c r="H1247" s="7" t="str">
        <f t="array" aca="1" ref="H1247" ca="1">_xlfn.TEXTJOIN("", TRUE, IF((ROW(INDIRECT("1:" &amp; LEN(G1247)))&gt;1) * (CODE(MID(G1247, ROW(INDIRECT("1:" &amp; LEN(G1247))), 1))&gt;=65) * (CODE(MID(G1247, ROW(INDIRECT("1:" &amp; LEN(G1247))), 1))&lt;=90), " " &amp; MID(G1247, ROW(INDIRECT("1:" &amp; LEN(G1247))), 1), MID(G1247, ROW(INDIRECT("1:" &amp; LEN(G1247))), 1)))</f>
        <v>Water Filters&amp; Purifiers</v>
      </c>
      <c r="I1247" s="2">
        <v>9199</v>
      </c>
      <c r="J1247" s="2">
        <v>18000</v>
      </c>
      <c r="K1247" s="1">
        <v>0.49</v>
      </c>
      <c r="L1247">
        <v>4</v>
      </c>
      <c r="M1247" s="4">
        <v>16020</v>
      </c>
      <c r="N1247" t="s">
        <v>10710</v>
      </c>
      <c r="O1247" t="str">
        <f t="shared" si="79"/>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v>
      </c>
      <c r="P1247" t="s">
        <v>10711</v>
      </c>
      <c r="Q1247" t="s">
        <v>10712</v>
      </c>
      <c r="R1247" t="s">
        <v>10713</v>
      </c>
      <c r="S1247" t="s">
        <v>10714</v>
      </c>
      <c r="T1247" t="s">
        <v>10715</v>
      </c>
      <c r="U1247" t="s">
        <v>10716</v>
      </c>
      <c r="V1247" t="s">
        <v>10717</v>
      </c>
    </row>
    <row r="1248" spans="1:22" x14ac:dyDescent="0.25">
      <c r="A1248" t="s">
        <v>10718</v>
      </c>
      <c r="B1248" t="s">
        <v>10719</v>
      </c>
      <c r="C1248" t="str">
        <f t="shared" si="76"/>
        <v>PrettyKrafts Laundry Basket for clothes with Lid and Handles, Toys Organiser, 75 Ltr Grey</v>
      </c>
      <c r="D1248" t="str" cm="1">
        <f t="array" ref="D1248">PROPER(_xlfn.TEXTJOIN(" ", TRUE, INDEX(_xlfn.FILTERXML("&lt;t&gt;&lt;s&gt;" &amp; SUBSTITUTE(C1248," ","&lt;/s&gt;&lt;s&gt;") &amp; "&lt;/s&gt;&lt;/t&gt;", "//s"), _xlfn.SEQUENCE(4))))</f>
        <v>Prettykrafts Laundry Basket For</v>
      </c>
      <c r="E1248" t="str">
        <f t="shared" si="77"/>
        <v>Lid and Handles, Toys Organiser, 75 Ltr Grey</v>
      </c>
      <c r="F1248" t="s">
        <v>8794</v>
      </c>
      <c r="G1248" t="str">
        <f t="shared" si="78"/>
        <v>LaundryBaskets</v>
      </c>
      <c r="H1248" s="7" t="str">
        <f t="array" aca="1" ref="H1248" ca="1">_xlfn.TEXTJOIN("", TRUE, IF((ROW(INDIRECT("1:" &amp; LEN(G1248)))&gt;1) * (CODE(MID(G1248, ROW(INDIRECT("1:" &amp; LEN(G1248))), 1))&gt;=65) * (CODE(MID(G1248, ROW(INDIRECT("1:" &amp; LEN(G1248))), 1))&lt;=90), " " &amp; MID(G1248, ROW(INDIRECT("1:" &amp; LEN(G1248))), 1), MID(G1248, ROW(INDIRECT("1:" &amp; LEN(G1248))), 1)))</f>
        <v>Laundry Baskets</v>
      </c>
      <c r="I1248">
        <v>351</v>
      </c>
      <c r="J1248" s="2">
        <v>1099</v>
      </c>
      <c r="K1248" s="1">
        <v>0.68</v>
      </c>
      <c r="L1248">
        <v>3.7</v>
      </c>
      <c r="M1248" s="4">
        <v>1470</v>
      </c>
      <c r="N1248" t="s">
        <v>10720</v>
      </c>
      <c r="O1248" t="str">
        <f t="shared" si="79"/>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v>
      </c>
      <c r="P1248" t="s">
        <v>10721</v>
      </c>
      <c r="Q1248" t="s">
        <v>10722</v>
      </c>
      <c r="R1248" t="s">
        <v>10723</v>
      </c>
      <c r="S1248" t="s">
        <v>10724</v>
      </c>
      <c r="T1248" t="s">
        <v>10725</v>
      </c>
      <c r="U1248" t="s">
        <v>10726</v>
      </c>
      <c r="V1248" t="s">
        <v>10727</v>
      </c>
    </row>
    <row r="1249" spans="1:22" x14ac:dyDescent="0.25">
      <c r="A1249" t="s">
        <v>10728</v>
      </c>
      <c r="B1249" t="s">
        <v>10729</v>
      </c>
      <c r="C1249" t="str">
        <f t="shared" si="76"/>
        <v>Dr Trust Electronic Kitchen Digital Scale Weighing Machine (Blue)</v>
      </c>
      <c r="D1249" t="str" cm="1">
        <f t="array" ref="D1249">PROPER(_xlfn.TEXTJOIN(" ", TRUE, INDEX(_xlfn.FILTERXML("&lt;t&gt;&lt;s&gt;" &amp; SUBSTITUTE(C1249," ","&lt;/s&gt;&lt;s&gt;") &amp; "&lt;/s&gt;&lt;/t&gt;", "//s"), _xlfn.SEQUENCE(4))))</f>
        <v>Dr Trust Electronic Kitchen</v>
      </c>
      <c r="E1249" t="str">
        <f t="shared" si="77"/>
        <v>Weighing Machine (Blue)</v>
      </c>
      <c r="F1249" t="s">
        <v>10730</v>
      </c>
      <c r="G1249" t="str">
        <f t="shared" si="78"/>
        <v>DigitalBathroomScales</v>
      </c>
      <c r="H1249" s="7" t="str">
        <f t="array" aca="1" ref="H1249" ca="1">_xlfn.TEXTJOIN("", TRUE, IF((ROW(INDIRECT("1:" &amp; LEN(G1249)))&gt;1) * (CODE(MID(G1249, ROW(INDIRECT("1:" &amp; LEN(G1249))), 1))&gt;=65) * (CODE(MID(G1249, ROW(INDIRECT("1:" &amp; LEN(G1249))), 1))&lt;=90), " " &amp; MID(G1249, ROW(INDIRECT("1:" &amp; LEN(G1249))), 1), MID(G1249, ROW(INDIRECT("1:" &amp; LEN(G1249))), 1)))</f>
        <v>Digital Bathroom Scales</v>
      </c>
      <c r="I1249">
        <v>899</v>
      </c>
      <c r="J1249" s="2">
        <v>1900</v>
      </c>
      <c r="K1249" s="1">
        <v>0.53</v>
      </c>
      <c r="L1249">
        <v>4</v>
      </c>
      <c r="M1249" s="4">
        <v>3663</v>
      </c>
      <c r="N1249" t="s">
        <v>10731</v>
      </c>
      <c r="O1249" t="str">
        <f t="shared" si="79"/>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v>
      </c>
      <c r="P1249" t="s">
        <v>10732</v>
      </c>
      <c r="Q1249" t="s">
        <v>10733</v>
      </c>
      <c r="R1249" t="s">
        <v>10734</v>
      </c>
      <c r="S1249" t="s">
        <v>10735</v>
      </c>
      <c r="T1249" t="s">
        <v>10736</v>
      </c>
      <c r="U1249" t="s">
        <v>10737</v>
      </c>
      <c r="V1249" t="s">
        <v>10738</v>
      </c>
    </row>
    <row r="1250" spans="1:22" x14ac:dyDescent="0.25">
      <c r="A1250" t="s">
        <v>10739</v>
      </c>
      <c r="B1250" t="s">
        <v>10740</v>
      </c>
      <c r="C1250" t="str">
        <f t="shared" si="76"/>
        <v>Tesora - Inspired by you Large Premium Electric Kettle 1.8L, Stainless Steel Inner Body - Auto Power Cut, Boil Dry Protection and Cool Touch Double Wall, Portable | 1500 Watts |1 Year Warranty | (White)</v>
      </c>
      <c r="D1250" t="str" cm="1">
        <f t="array" ref="D1250">PROPER(_xlfn.TEXTJOIN(" ", TRUE, INDEX(_xlfn.FILTERXML("&lt;t&gt;&lt;s&gt;" &amp; SUBSTITUTE(C1250," ","&lt;/s&gt;&lt;s&gt;") &amp; "&lt;/s&gt;&lt;/t&gt;", "//s"), _xlfn.SEQUENCE(4))))</f>
        <v>Tesora - Inspired By</v>
      </c>
      <c r="E1250" t="str">
        <f t="shared" si="77"/>
        <v>Premium Electric Kettle 1.8L, Stainless Steel Inner Body - Auto Power Cut, Boil Dry Protection and Cool Touch Double Wall, Portable | 1500 Watts |1 Year Warranty | (White)</v>
      </c>
      <c r="F1250" t="s">
        <v>8670</v>
      </c>
      <c r="G1250" t="str">
        <f t="shared" si="78"/>
        <v>Kettle&amp;ToasterSets</v>
      </c>
      <c r="H1250" s="7" t="str">
        <f t="array" aca="1" ref="H1250" ca="1">_xlfn.TEXTJOIN("", TRUE, IF((ROW(INDIRECT("1:" &amp; LEN(G1250)))&gt;1) * (CODE(MID(G1250, ROW(INDIRECT("1:" &amp; LEN(G1250))), 1))&gt;=65) * (CODE(MID(G1250, ROW(INDIRECT("1:" &amp; LEN(G1250))), 1))&lt;=90), " " &amp; MID(G1250, ROW(INDIRECT("1:" &amp; LEN(G1250))), 1), MID(G1250, ROW(INDIRECT("1:" &amp; LEN(G1250))), 1)))</f>
        <v>Kettle&amp; Toaster Sets</v>
      </c>
      <c r="I1250" s="2">
        <v>1349</v>
      </c>
      <c r="J1250" s="2">
        <v>1850</v>
      </c>
      <c r="K1250" s="1">
        <v>0.27</v>
      </c>
      <c r="L1250">
        <v>4.4000000000000004</v>
      </c>
      <c r="M1250" s="4">
        <v>638</v>
      </c>
      <c r="N1250" t="s">
        <v>10741</v>
      </c>
      <c r="O1250" t="str">
        <f t="shared" si="79"/>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v>
      </c>
      <c r="P1250" t="s">
        <v>10742</v>
      </c>
      <c r="Q1250" t="s">
        <v>10743</v>
      </c>
      <c r="R1250" t="s">
        <v>10744</v>
      </c>
      <c r="S1250" t="s">
        <v>10745</v>
      </c>
      <c r="T1250" t="s">
        <v>10746</v>
      </c>
      <c r="U1250" t="s">
        <v>10747</v>
      </c>
      <c r="V1250" t="s">
        <v>10748</v>
      </c>
    </row>
    <row r="1251" spans="1:22" x14ac:dyDescent="0.25">
      <c r="A1251" t="s">
        <v>10749</v>
      </c>
      <c r="B1251" t="s">
        <v>10750</v>
      </c>
      <c r="C1251" t="str">
        <f t="shared" si="76"/>
        <v>AGARO Ace 1600 Watts, 21.5 kPa Suction Power, 21 litres Wet and Dry Stainless Steel Vacuum Cleaner with Blower Function and Washable Dust Bag</v>
      </c>
      <c r="D1251" t="str" cm="1">
        <f t="array" ref="D1251">PROPER(_xlfn.TEXTJOIN(" ", TRUE, INDEX(_xlfn.FILTERXML("&lt;t&gt;&lt;s&gt;" &amp; SUBSTITUTE(C1251," ","&lt;/s&gt;&lt;s&gt;") &amp; "&lt;/s&gt;&lt;/t&gt;", "//s"), _xlfn.SEQUENCE(4))))</f>
        <v>Agaro Ace 1600 Watts,</v>
      </c>
      <c r="E1251" t="str">
        <f t="shared" si="77"/>
        <v>Suction Power, 21 litres Wet and Dry Stainless Steel Vacuum Cleaner with Blower Function and Washable Dust Bag</v>
      </c>
      <c r="F1251" t="s">
        <v>9851</v>
      </c>
      <c r="G1251" t="str">
        <f t="shared" si="78"/>
        <v>Wet-DryVacuums</v>
      </c>
      <c r="H1251" s="7" t="str">
        <f t="array" aca="1" ref="H1251" ca="1">_xlfn.TEXTJOIN("", TRUE, IF((ROW(INDIRECT("1:" &amp; LEN(G1251)))&gt;1) * (CODE(MID(G1251, ROW(INDIRECT("1:" &amp; LEN(G1251))), 1))&gt;=65) * (CODE(MID(G1251, ROW(INDIRECT("1:" &amp; LEN(G1251))), 1))&lt;=90), " " &amp; MID(G1251, ROW(INDIRECT("1:" &amp; LEN(G1251))), 1), MID(G1251, ROW(INDIRECT("1:" &amp; LEN(G1251))), 1)))</f>
        <v>Wet- Dry Vacuums</v>
      </c>
      <c r="I1251" s="2">
        <v>6236</v>
      </c>
      <c r="J1251" s="2">
        <v>9999</v>
      </c>
      <c r="K1251" s="1">
        <v>0.38</v>
      </c>
      <c r="L1251">
        <v>4.0999999999999996</v>
      </c>
      <c r="M1251" s="4">
        <v>3552</v>
      </c>
      <c r="N1251" t="s">
        <v>10751</v>
      </c>
      <c r="O1251" t="str">
        <f t="shared" si="79"/>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v>
      </c>
      <c r="P1251" t="s">
        <v>10752</v>
      </c>
      <c r="Q1251" t="s">
        <v>10753</v>
      </c>
      <c r="R1251" t="s">
        <v>10754</v>
      </c>
      <c r="S1251" t="s">
        <v>10755</v>
      </c>
      <c r="T1251" t="s">
        <v>10756</v>
      </c>
      <c r="U1251" t="s">
        <v>10757</v>
      </c>
      <c r="V1251" t="s">
        <v>10758</v>
      </c>
    </row>
    <row r="1252" spans="1:22" x14ac:dyDescent="0.25">
      <c r="A1252" t="s">
        <v>10759</v>
      </c>
      <c r="B1252" t="s">
        <v>10760</v>
      </c>
      <c r="C1252" t="str">
        <f t="shared" si="76"/>
        <v>INALSA Hand Blender 1000 Watt with Chopper, Whisker, 600 ml Multipurpose Jar|Variable Speed And Turbo Speed Function |100% Copper Motor |Low Noise |ANTI-SPLASH TECHNOLOGY|2 Year Warranty</v>
      </c>
      <c r="D1252" t="str" cm="1">
        <f t="array" ref="D1252">PROPER(_xlfn.TEXTJOIN(" ", TRUE, INDEX(_xlfn.FILTERXML("&lt;t&gt;&lt;s&gt;" &amp; SUBSTITUTE(C1252," ","&lt;/s&gt;&lt;s&gt;") &amp; "&lt;/s&gt;&lt;/t&gt;", "//s"), _xlfn.SEQUENCE(4))))</f>
        <v>Inalsa Hand Blender 1000</v>
      </c>
      <c r="E1252" t="str">
        <f t="shared" si="77"/>
        <v>Chopper, Whisker, 600 ml Multipurpose Jar|Variable Speed And Turbo Speed Function |100% Copper Motor |Low Noise |ANTI-SPLASH TECHNOLOGY|2 Year Warranty</v>
      </c>
      <c r="F1252" t="s">
        <v>8597</v>
      </c>
      <c r="G1252" t="str">
        <f t="shared" si="78"/>
        <v>HandBlenders</v>
      </c>
      <c r="H1252" s="7" t="str">
        <f t="array" aca="1" ref="H1252" ca="1">_xlfn.TEXTJOIN("", TRUE, IF((ROW(INDIRECT("1:" &amp; LEN(G1252)))&gt;1) * (CODE(MID(G1252, ROW(INDIRECT("1:" &amp; LEN(G1252))), 1))&gt;=65) * (CODE(MID(G1252, ROW(INDIRECT("1:" &amp; LEN(G1252))), 1))&lt;=90), " " &amp; MID(G1252, ROW(INDIRECT("1:" &amp; LEN(G1252))), 1), MID(G1252, ROW(INDIRECT("1:" &amp; LEN(G1252))), 1)))</f>
        <v>Hand Blenders</v>
      </c>
      <c r="I1252" s="2">
        <v>2742</v>
      </c>
      <c r="J1252" s="2">
        <v>3995</v>
      </c>
      <c r="K1252" s="1">
        <v>0.31</v>
      </c>
      <c r="L1252">
        <v>4.4000000000000004</v>
      </c>
      <c r="M1252" s="4">
        <v>11148</v>
      </c>
      <c r="N1252" t="s">
        <v>10761</v>
      </c>
      <c r="O1252" t="str">
        <f t="shared" si="79"/>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v>
      </c>
      <c r="P1252" t="s">
        <v>10762</v>
      </c>
      <c r="Q1252" t="s">
        <v>10763</v>
      </c>
      <c r="R1252" t="s">
        <v>10764</v>
      </c>
      <c r="S1252" t="s">
        <v>10765</v>
      </c>
      <c r="T1252" t="s">
        <v>10766</v>
      </c>
      <c r="U1252" t="s">
        <v>10767</v>
      </c>
      <c r="V1252" t="s">
        <v>10768</v>
      </c>
    </row>
    <row r="1253" spans="1:22" x14ac:dyDescent="0.25">
      <c r="A1253" t="s">
        <v>10769</v>
      </c>
      <c r="B1253" t="s">
        <v>10770</v>
      </c>
      <c r="C1253" t="str">
        <f t="shared" si="76"/>
        <v>akiara - Makes life easy Electric Handy Sewing Stitch Handheld Cordless Portable White Sewing Machine for Home Tailoring, Hand Machine | Mini Silai | White Hand Machine with Adapter</v>
      </c>
      <c r="D1253" t="str" cm="1">
        <f t="array" ref="D1253">PROPER(_xlfn.TEXTJOIN(" ", TRUE, INDEX(_xlfn.FILTERXML("&lt;t&gt;&lt;s&gt;" &amp; SUBSTITUTE(C1253," ","&lt;/s&gt;&lt;s&gt;") &amp; "&lt;/s&gt;&lt;/t&gt;", "//s"), _xlfn.SEQUENCE(4))))</f>
        <v>Akiara - Makes Life</v>
      </c>
      <c r="E1253" t="str">
        <f t="shared" si="77"/>
        <v>Handy Sewing Stitch Handheld Cordless Portable White Sewing Machine for Home Tailoring, Hand Machine | Mini Silai | White Hand Machine with Adapter</v>
      </c>
      <c r="F1253" t="s">
        <v>10171</v>
      </c>
      <c r="G1253" t="str">
        <f t="shared" si="78"/>
        <v>Sewing&amp;EmbroideryMachines</v>
      </c>
      <c r="H1253" s="7" t="str">
        <f t="array" aca="1" ref="H1253" ca="1">_xlfn.TEXTJOIN("", TRUE, IF((ROW(INDIRECT("1:" &amp; LEN(G1253)))&gt;1) * (CODE(MID(G1253, ROW(INDIRECT("1:" &amp; LEN(G1253))), 1))&gt;=65) * (CODE(MID(G1253, ROW(INDIRECT("1:" &amp; LEN(G1253))), 1))&lt;=90), " " &amp; MID(G1253, ROW(INDIRECT("1:" &amp; LEN(G1253))), 1), MID(G1253, ROW(INDIRECT("1:" &amp; LEN(G1253))), 1)))</f>
        <v>Sewing&amp; Embroidery Machines</v>
      </c>
      <c r="I1253">
        <v>721</v>
      </c>
      <c r="J1253" s="2">
        <v>1499</v>
      </c>
      <c r="K1253" s="1">
        <v>0.52</v>
      </c>
      <c r="L1253">
        <v>3.1</v>
      </c>
      <c r="M1253" s="4">
        <v>2449</v>
      </c>
      <c r="N1253" t="s">
        <v>10771</v>
      </c>
      <c r="O1253" t="str">
        <f t="shared" si="79"/>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v>
      </c>
      <c r="P1253" t="s">
        <v>10772</v>
      </c>
      <c r="Q1253" t="s">
        <v>10773</v>
      </c>
      <c r="R1253" t="s">
        <v>10774</v>
      </c>
      <c r="S1253" t="s">
        <v>10775</v>
      </c>
      <c r="T1253" t="s">
        <v>10776</v>
      </c>
      <c r="U1253" t="s">
        <v>10777</v>
      </c>
      <c r="V1253" t="s">
        <v>10778</v>
      </c>
    </row>
    <row r="1254" spans="1:22" x14ac:dyDescent="0.25">
      <c r="A1254" t="s">
        <v>10779</v>
      </c>
      <c r="B1254" t="s">
        <v>10780</v>
      </c>
      <c r="C1254" t="str">
        <f t="shared" si="76"/>
        <v>Philips EasySpeed Plus Steam Iron GC2145 20-2200W, Quick Heat Up with up to 30 g min steam, 110 g steam Boost, Scratch Resistant Ceramic Soleplate, Vertical steam and Drip-Stop</v>
      </c>
      <c r="D1254" t="str" cm="1">
        <f t="array" ref="D1254">PROPER(_xlfn.TEXTJOIN(" ", TRUE, INDEX(_xlfn.FILTERXML("&lt;t&gt;&lt;s&gt;" &amp; SUBSTITUTE(C1254," ","&lt;/s&gt;&lt;s&gt;") &amp; "&lt;/s&gt;&lt;/t&gt;", "//s"), _xlfn.SEQUENCE(4))))</f>
        <v>Philips Easyspeed Plus Steam</v>
      </c>
      <c r="E1254" t="str">
        <f t="shared" si="77"/>
        <v>20-2200W, Quick Heat Up with up to 30 g min steam, 110 g steam Boost, Scratch Resistant Ceramic Soleplate, Vertical steam and Drip-Stop</v>
      </c>
      <c r="F1254" t="s">
        <v>8805</v>
      </c>
      <c r="G1254" t="str">
        <f t="shared" si="78"/>
        <v>SteamIrons</v>
      </c>
      <c r="H1254" s="7" t="str">
        <f t="array" aca="1" ref="H1254" ca="1">_xlfn.TEXTJOIN("", TRUE, IF((ROW(INDIRECT("1:" &amp; LEN(G1254)))&gt;1) * (CODE(MID(G1254, ROW(INDIRECT("1:" &amp; LEN(G1254))), 1))&gt;=65) * (CODE(MID(G1254, ROW(INDIRECT("1:" &amp; LEN(G1254))), 1))&lt;=90), " " &amp; MID(G1254, ROW(INDIRECT("1:" &amp; LEN(G1254))), 1), MID(G1254, ROW(INDIRECT("1:" &amp; LEN(G1254))), 1)))</f>
        <v>Steam Irons</v>
      </c>
      <c r="I1254" s="2">
        <v>2903</v>
      </c>
      <c r="J1254" s="2">
        <v>3295</v>
      </c>
      <c r="K1254" s="1">
        <v>0.12</v>
      </c>
      <c r="L1254">
        <v>4.3</v>
      </c>
      <c r="M1254" s="4">
        <v>2299</v>
      </c>
      <c r="N1254" t="s">
        <v>10781</v>
      </c>
      <c r="O1254" t="str">
        <f t="shared" si="79"/>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v>
      </c>
      <c r="P1254" t="s">
        <v>10782</v>
      </c>
      <c r="Q1254" t="s">
        <v>10783</v>
      </c>
      <c r="R1254" t="s">
        <v>10784</v>
      </c>
      <c r="S1254" t="s">
        <v>10785</v>
      </c>
      <c r="T1254" t="s">
        <v>10786</v>
      </c>
      <c r="U1254" t="s">
        <v>10787</v>
      </c>
      <c r="V1254" t="s">
        <v>10788</v>
      </c>
    </row>
    <row r="1255" spans="1:22" x14ac:dyDescent="0.25">
      <c r="A1255" t="s">
        <v>10789</v>
      </c>
      <c r="B1255" t="s">
        <v>10790</v>
      </c>
      <c r="C1255" t="str">
        <f t="shared" si="76"/>
        <v>INALSA Electric Chopper Bullet- 400 Watts with 100% Pure Copper Motor| Chop, Mince, Puree, Dice | Twin Blade Technology| 900 ml Capacity| One Touch Operation, 1.30mtr Long Power Cord (Black Silver)</v>
      </c>
      <c r="D1255" t="str" cm="1">
        <f t="array" ref="D1255">PROPER(_xlfn.TEXTJOIN(" ", TRUE, INDEX(_xlfn.FILTERXML("&lt;t&gt;&lt;s&gt;" &amp; SUBSTITUTE(C1255," ","&lt;/s&gt;&lt;s&gt;") &amp; "&lt;/s&gt;&lt;/t&gt;", "//s"), _xlfn.SEQUENCE(4))))</f>
        <v>Inalsa Electric Chopper Bullet-</v>
      </c>
      <c r="E1255" t="str">
        <f t="shared" si="77"/>
        <v>with 100% Pure Copper Motor| Chop, Mince, Puree, Dice | Twin Blade Technology| 900 ml Capacity| One Touch Operation, 1.30mtr Long Power Cord (Black Silver)</v>
      </c>
      <c r="F1255" t="s">
        <v>9100</v>
      </c>
      <c r="G1255" t="str">
        <f t="shared" si="78"/>
        <v>MiniFoodProcessors&amp;Choppers</v>
      </c>
      <c r="H1255" s="7" t="str">
        <f t="array" aca="1" ref="H1255" ca="1">_xlfn.TEXTJOIN("", TRUE, IF((ROW(INDIRECT("1:" &amp; LEN(G1255)))&gt;1) * (CODE(MID(G1255, ROW(INDIRECT("1:" &amp; LEN(G1255))), 1))&gt;=65) * (CODE(MID(G1255, ROW(INDIRECT("1:" &amp; LEN(G1255))), 1))&lt;=90), " " &amp; MID(G1255, ROW(INDIRECT("1:" &amp; LEN(G1255))), 1), MID(G1255, ROW(INDIRECT("1:" &amp; LEN(G1255))), 1)))</f>
        <v>Mini Food Processors&amp; Choppers</v>
      </c>
      <c r="I1255" s="2">
        <v>1656</v>
      </c>
      <c r="J1255" s="2">
        <v>2695</v>
      </c>
      <c r="K1255" s="1">
        <v>0.39</v>
      </c>
      <c r="L1255">
        <v>4.4000000000000004</v>
      </c>
      <c r="M1255" s="4">
        <v>6027</v>
      </c>
      <c r="N1255" t="s">
        <v>10791</v>
      </c>
      <c r="O1255" t="str">
        <f t="shared" si="79"/>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v>
      </c>
      <c r="P1255" t="s">
        <v>10792</v>
      </c>
      <c r="Q1255" t="s">
        <v>10793</v>
      </c>
      <c r="R1255" t="s">
        <v>10794</v>
      </c>
      <c r="S1255" t="s">
        <v>10795</v>
      </c>
      <c r="T1255" t="s">
        <v>10796</v>
      </c>
      <c r="U1255" t="s">
        <v>10797</v>
      </c>
      <c r="V1255" t="s">
        <v>10798</v>
      </c>
    </row>
    <row r="1256" spans="1:22" x14ac:dyDescent="0.25">
      <c r="A1256" t="s">
        <v>10799</v>
      </c>
      <c r="B1256" t="s">
        <v>10800</v>
      </c>
      <c r="C1256" t="str">
        <f t="shared" si="76"/>
        <v>Borosil Electric Egg Boiler, 8 Egg Capacity, For Hard, Soft, Medium Boiled Eggs, Steamed Vegetables, Transparent Lid, Stainless Steel Exterior (500 Watts)</v>
      </c>
      <c r="D1256" t="str" cm="1">
        <f t="array" ref="D1256">PROPER(_xlfn.TEXTJOIN(" ", TRUE, INDEX(_xlfn.FILTERXML("&lt;t&gt;&lt;s&gt;" &amp; SUBSTITUTE(C1256," ","&lt;/s&gt;&lt;s&gt;") &amp; "&lt;/s&gt;&lt;/t&gt;", "//s"), _xlfn.SEQUENCE(4))))</f>
        <v>Borosil Electric Egg Boiler,</v>
      </c>
      <c r="E1256" t="str">
        <f t="shared" si="77"/>
        <v>Capacity, For Hard, Soft, Medium Boiled Eggs, Steamed Vegetables, Transparent Lid, Stainless Steel Exterior (500 Watts)</v>
      </c>
      <c r="F1256" t="s">
        <v>8938</v>
      </c>
      <c r="G1256" t="str">
        <f t="shared" si="78"/>
        <v>EggBoilers</v>
      </c>
      <c r="H1256" s="7" t="str">
        <f t="array" aca="1" ref="H1256" ca="1">_xlfn.TEXTJOIN("", TRUE, IF((ROW(INDIRECT("1:" &amp; LEN(G1256)))&gt;1) * (CODE(MID(G1256, ROW(INDIRECT("1:" &amp; LEN(G1256))), 1))&gt;=65) * (CODE(MID(G1256, ROW(INDIRECT("1:" &amp; LEN(G1256))), 1))&lt;=90), " " &amp; MID(G1256, ROW(INDIRECT("1:" &amp; LEN(G1256))), 1), MID(G1256, ROW(INDIRECT("1:" &amp; LEN(G1256))), 1)))</f>
        <v>Egg Boilers</v>
      </c>
      <c r="I1256" s="2">
        <v>1399</v>
      </c>
      <c r="J1256" s="2">
        <v>2290</v>
      </c>
      <c r="K1256" s="1">
        <v>0.39</v>
      </c>
      <c r="L1256">
        <v>4.4000000000000004</v>
      </c>
      <c r="M1256" s="4">
        <v>461</v>
      </c>
      <c r="N1256" t="s">
        <v>10801</v>
      </c>
      <c r="O1256" t="str">
        <f t="shared" si="79"/>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v>
      </c>
      <c r="P1256" t="s">
        <v>10802</v>
      </c>
      <c r="Q1256" t="s">
        <v>10803</v>
      </c>
      <c r="R1256" t="s">
        <v>10804</v>
      </c>
      <c r="S1256" t="s">
        <v>10805</v>
      </c>
      <c r="T1256" t="s">
        <v>10806</v>
      </c>
      <c r="U1256" t="s">
        <v>10807</v>
      </c>
      <c r="V1256" t="s">
        <v>10808</v>
      </c>
    </row>
    <row r="1257" spans="1:22" x14ac:dyDescent="0.25">
      <c r="A1257" t="s">
        <v>10809</v>
      </c>
      <c r="B1257" t="s">
        <v>10810</v>
      </c>
      <c r="C1257" t="str">
        <f t="shared" si="76"/>
        <v>Wipro Vesta Grill 1000 Watt Sandwich Maker |Dual function-SW MakerandGriller|Non stick Coat -BPAandPTFE Free |Auto Temp Cut-off| Height Control -180·∂øand105·∂ø |2 year warranty|SS Finish|Standard size</v>
      </c>
      <c r="D1257" t="str" cm="1">
        <f t="array" ref="D1257">PROPER(_xlfn.TEXTJOIN(" ", TRUE, INDEX(_xlfn.FILTERXML("&lt;t&gt;&lt;s&gt;" &amp; SUBSTITUTE(C1257," ","&lt;/s&gt;&lt;s&gt;") &amp; "&lt;/s&gt;&lt;/t&gt;", "//s"), _xlfn.SEQUENCE(4))))</f>
        <v>Wipro Vesta Grill 1000</v>
      </c>
      <c r="E1257" t="str">
        <f t="shared" si="77"/>
        <v>Maker |Dual function-SW MakerandGriller|Non stick Coat -BPAandPTFE Free |Auto Temp Cut-off| Height Control -180·∂øand105·∂ø |2 year warranty|SS Finish|Standard size</v>
      </c>
      <c r="F1257" t="s">
        <v>8969</v>
      </c>
      <c r="G1257" t="str">
        <f t="shared" si="78"/>
        <v>SandwichMakers</v>
      </c>
      <c r="H1257" s="7" t="str">
        <f t="array" aca="1" ref="H1257" ca="1">_xlfn.TEXTJOIN("", TRUE, IF((ROW(INDIRECT("1:" &amp; LEN(G1257)))&gt;1) * (CODE(MID(G1257, ROW(INDIRECT("1:" &amp; LEN(G1257))), 1))&gt;=65) * (CODE(MID(G1257, ROW(INDIRECT("1:" &amp; LEN(G1257))), 1))&lt;=90), " " &amp; MID(G1257, ROW(INDIRECT("1:" &amp; LEN(G1257))), 1), MID(G1257, ROW(INDIRECT("1:" &amp; LEN(G1257))), 1)))</f>
        <v>Sandwich Makers</v>
      </c>
      <c r="I1257" s="2">
        <v>2079</v>
      </c>
      <c r="J1257" s="2">
        <v>3099</v>
      </c>
      <c r="K1257" s="1">
        <v>0.33</v>
      </c>
      <c r="L1257">
        <v>4.0999999999999996</v>
      </c>
      <c r="M1257" s="4">
        <v>282</v>
      </c>
      <c r="N1257" t="s">
        <v>10811</v>
      </c>
      <c r="O1257" t="str">
        <f t="shared" si="79"/>
        <v>Truly Multifunctional Grill Sandwich Maker Which Could Used To Make A Sandwich Maker To Panini,Toast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v>
      </c>
      <c r="P1257" t="s">
        <v>10812</v>
      </c>
      <c r="Q1257" t="s">
        <v>10813</v>
      </c>
      <c r="R1257" t="s">
        <v>10814</v>
      </c>
      <c r="S1257" t="s">
        <v>10815</v>
      </c>
      <c r="T1257" t="s">
        <v>10816</v>
      </c>
      <c r="U1257" t="s">
        <v>10817</v>
      </c>
      <c r="V1257" t="s">
        <v>10818</v>
      </c>
    </row>
    <row r="1258" spans="1:22" x14ac:dyDescent="0.25">
      <c r="A1258" t="s">
        <v>10819</v>
      </c>
      <c r="B1258" t="s">
        <v>10820</v>
      </c>
      <c r="C1258" t="str">
        <f t="shared" si="76"/>
        <v>Rico IRPRO 1500 Watt Japanese Technology Electric Water Heater Immersion Rod Shockproof Protection and Stainless Steel Heating Element for Instant Heating| ISI Certified 1 Year Replacement Warranty</v>
      </c>
      <c r="D1258" t="str" cm="1">
        <f t="array" ref="D1258">PROPER(_xlfn.TEXTJOIN(" ", TRUE, INDEX(_xlfn.FILTERXML("&lt;t&gt;&lt;s&gt;" &amp; SUBSTITUTE(C1258," ","&lt;/s&gt;&lt;s&gt;") &amp; "&lt;/s&gt;&lt;/t&gt;", "//s"), _xlfn.SEQUENCE(4))))</f>
        <v>Rico Irpro 1500 Watt</v>
      </c>
      <c r="E1258" t="str">
        <f t="shared" si="77"/>
        <v>Electric Water Heater Immersion Rod Shockproof Protection and Stainless Steel Heating Element for Instant Heating| ISI Certified 1 Year Replacement Warranty</v>
      </c>
      <c r="F1258" t="s">
        <v>8752</v>
      </c>
      <c r="G1258" t="str">
        <f t="shared" si="78"/>
        <v>ImmersionRods</v>
      </c>
      <c r="H1258" s="7" t="str">
        <f t="array" aca="1" ref="H1258" ca="1">_xlfn.TEXTJOIN("", TRUE, IF((ROW(INDIRECT("1:" &amp; LEN(G1258)))&gt;1) * (CODE(MID(G1258, ROW(INDIRECT("1:" &amp; LEN(G1258))), 1))&gt;=65) * (CODE(MID(G1258, ROW(INDIRECT("1:" &amp; LEN(G1258))), 1))&lt;=90), " " &amp; MID(G1258, ROW(INDIRECT("1:" &amp; LEN(G1258))), 1), MID(G1258, ROW(INDIRECT("1:" &amp; LEN(G1258))), 1)))</f>
        <v>Immersion Rods</v>
      </c>
      <c r="I1258">
        <v>999</v>
      </c>
      <c r="J1258" s="2">
        <v>1075</v>
      </c>
      <c r="K1258" s="1">
        <v>7.0000000000000007E-2</v>
      </c>
      <c r="L1258">
        <v>4.0999999999999996</v>
      </c>
      <c r="M1258" s="4">
        <v>9275</v>
      </c>
      <c r="N1258" t="s">
        <v>10821</v>
      </c>
      <c r="O1258" t="str">
        <f t="shared" si="79"/>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v>
      </c>
      <c r="P1258" t="s">
        <v>10822</v>
      </c>
      <c r="Q1258" t="s">
        <v>10823</v>
      </c>
      <c r="R1258" t="s">
        <v>10824</v>
      </c>
      <c r="S1258" t="s">
        <v>10825</v>
      </c>
      <c r="T1258" t="s">
        <v>10826</v>
      </c>
      <c r="U1258" t="s">
        <v>10827</v>
      </c>
      <c r="V1258" t="s">
        <v>10828</v>
      </c>
    </row>
    <row r="1259" spans="1:22" x14ac:dyDescent="0.25">
      <c r="A1259" t="s">
        <v>10829</v>
      </c>
      <c r="B1259" t="s">
        <v>10830</v>
      </c>
      <c r="C1259" t="str">
        <f t="shared" si="76"/>
        <v>Eureka Forbes Active Clean 700 Watts Powerful Suction and Blower Vacuum Cleaner with Washable HEPA Filter and 6 Accessories,1 Year Warranty,Compact,Light Weight and Easy to use (Red and Black)</v>
      </c>
      <c r="D1259" t="str" cm="1">
        <f t="array" ref="D1259">PROPER(_xlfn.TEXTJOIN(" ", TRUE, INDEX(_xlfn.FILTERXML("&lt;t&gt;&lt;s&gt;" &amp; SUBSTITUTE(C1259," ","&lt;/s&gt;&lt;s&gt;") &amp; "&lt;/s&gt;&lt;/t&gt;", "//s"), _xlfn.SEQUENCE(4))))</f>
        <v>Eureka Forbes Active Clean</v>
      </c>
      <c r="E1259" t="str">
        <f t="shared" si="77"/>
        <v>Powerful Suction and Blower Vacuum Cleaner with Washable HEPA Filter and 6 Accessories,1 Year Warranty,Compact,Light Weight and Easy to use (Red and Black)</v>
      </c>
      <c r="F1259" t="s">
        <v>8877</v>
      </c>
      <c r="G1259" t="str">
        <f t="shared" si="78"/>
        <v>HandheldVacuums</v>
      </c>
      <c r="H1259" s="7" t="str">
        <f t="array" aca="1" ref="H1259" ca="1">_xlfn.TEXTJOIN("", TRUE, IF((ROW(INDIRECT("1:" &amp; LEN(G1259)))&gt;1) * (CODE(MID(G1259, ROW(INDIRECT("1:" &amp; LEN(G1259))), 1))&gt;=65) * (CODE(MID(G1259, ROW(INDIRECT("1:" &amp; LEN(G1259))), 1))&lt;=90), " " &amp; MID(G1259, ROW(INDIRECT("1:" &amp; LEN(G1259))), 1), MID(G1259, ROW(INDIRECT("1:" &amp; LEN(G1259))), 1)))</f>
        <v>Handheld Vacuums</v>
      </c>
      <c r="I1259" s="2">
        <v>3179</v>
      </c>
      <c r="J1259" s="2">
        <v>6999</v>
      </c>
      <c r="K1259" s="1">
        <v>0.55000000000000004</v>
      </c>
      <c r="L1259">
        <v>4</v>
      </c>
      <c r="M1259" s="4">
        <v>743</v>
      </c>
      <c r="N1259" t="s">
        <v>10831</v>
      </c>
      <c r="O1259" t="str">
        <f t="shared" si="79"/>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v>
      </c>
      <c r="P1259" t="s">
        <v>10832</v>
      </c>
      <c r="Q1259" t="s">
        <v>10833</v>
      </c>
      <c r="R1259" t="s">
        <v>10834</v>
      </c>
      <c r="S1259" t="s">
        <v>10835</v>
      </c>
      <c r="T1259" t="s">
        <v>10836</v>
      </c>
      <c r="U1259" t="s">
        <v>10837</v>
      </c>
      <c r="V1259" t="s">
        <v>10838</v>
      </c>
    </row>
    <row r="1260" spans="1:22" x14ac:dyDescent="0.25">
      <c r="A1260" t="s">
        <v>10839</v>
      </c>
      <c r="B1260" t="s">
        <v>13008</v>
      </c>
      <c r="C1260" t="str">
        <f t="shared" si="76"/>
        <v>CSI INTERNATIONAL Instant Water Geyser, Water Heater, Portable Water Heater, Geyser Made of First Class ABS Plastic 3KW (White)</v>
      </c>
      <c r="D1260" t="str" cm="1">
        <f t="array" ref="D1260">PROPER(_xlfn.TEXTJOIN(" ", TRUE, INDEX(_xlfn.FILTERXML("&lt;t&gt;&lt;s&gt;" &amp; SUBSTITUTE(C1260," ","&lt;/s&gt;&lt;s&gt;") &amp; "&lt;/s&gt;&lt;/t&gt;", "//s"), _xlfn.SEQUENCE(4))))</f>
        <v>Csi International Instant Water</v>
      </c>
      <c r="E1260" t="str">
        <f t="shared" si="77"/>
        <v>Heater, Portable Water Heater, Geyser Made of First Class ABS Plastic 3KW (White)</v>
      </c>
      <c r="F1260" t="s">
        <v>8629</v>
      </c>
      <c r="G1260" t="str">
        <f t="shared" si="78"/>
        <v>InstantWaterHeaters</v>
      </c>
      <c r="H1260" s="7" t="str">
        <f t="array" aca="1" ref="H1260" ca="1">_xlfn.TEXTJOIN("", TRUE, IF((ROW(INDIRECT("1:" &amp; LEN(G1260)))&gt;1) * (CODE(MID(G1260, ROW(INDIRECT("1:" &amp; LEN(G1260))), 1))&gt;=65) * (CODE(MID(G1260, ROW(INDIRECT("1:" &amp; LEN(G1260))), 1))&lt;=90), " " &amp; MID(G1260, ROW(INDIRECT("1:" &amp; LEN(G1260))), 1), MID(G1260, ROW(INDIRECT("1:" &amp; LEN(G1260))), 1)))</f>
        <v>Instant Water Heaters</v>
      </c>
      <c r="I1260" s="2">
        <v>1049</v>
      </c>
      <c r="J1260" s="2">
        <v>2499</v>
      </c>
      <c r="K1260" s="1">
        <v>0.57999999999999996</v>
      </c>
      <c r="L1260">
        <v>3.6</v>
      </c>
      <c r="M1260" s="4">
        <v>328</v>
      </c>
      <c r="N1260" t="s">
        <v>10840</v>
      </c>
      <c r="O1260" t="str">
        <f t="shared" si="79"/>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v>
      </c>
      <c r="P1260" t="s">
        <v>10841</v>
      </c>
      <c r="Q1260" t="s">
        <v>10842</v>
      </c>
      <c r="R1260" t="s">
        <v>10843</v>
      </c>
      <c r="S1260" t="s">
        <v>10844</v>
      </c>
      <c r="T1260" t="s">
        <v>10845</v>
      </c>
      <c r="U1260" t="s">
        <v>10846</v>
      </c>
      <c r="V1260" t="s">
        <v>10847</v>
      </c>
    </row>
    <row r="1261" spans="1:22" x14ac:dyDescent="0.25">
      <c r="A1261" t="s">
        <v>10848</v>
      </c>
      <c r="B1261" t="s">
        <v>10849</v>
      </c>
      <c r="C1261" t="str">
        <f t="shared" si="76"/>
        <v>Hindware Atlantic Xceed 5L 3kW Instant Water Heater with Copper Heating Element and High Grade Stainless Steel Tank</v>
      </c>
      <c r="D1261" t="str" cm="1">
        <f t="array" ref="D1261">PROPER(_xlfn.TEXTJOIN(" ", TRUE, INDEX(_xlfn.FILTERXML("&lt;t&gt;&lt;s&gt;" &amp; SUBSTITUTE(C1261," ","&lt;/s&gt;&lt;s&gt;") &amp; "&lt;/s&gt;&lt;/t&gt;", "//s"), _xlfn.SEQUENCE(4))))</f>
        <v>Hindware Atlantic Xceed 5L</v>
      </c>
      <c r="E1261" t="str">
        <f t="shared" si="77"/>
        <v>Water Heater with Copper Heating Element and High Grade Stainless Steel Tank</v>
      </c>
      <c r="F1261" t="s">
        <v>8629</v>
      </c>
      <c r="G1261" t="str">
        <f t="shared" si="78"/>
        <v>InstantWaterHeaters</v>
      </c>
      <c r="H1261" s="7" t="str">
        <f t="array" aca="1" ref="H1261" ca="1">_xlfn.TEXTJOIN("", TRUE, IF((ROW(INDIRECT("1:" &amp; LEN(G1261)))&gt;1) * (CODE(MID(G1261, ROW(INDIRECT("1:" &amp; LEN(G1261))), 1))&gt;=65) * (CODE(MID(G1261, ROW(INDIRECT("1:" &amp; LEN(G1261))), 1))&lt;=90), " " &amp; MID(G1261, ROW(INDIRECT("1:" &amp; LEN(G1261))), 1), MID(G1261, ROW(INDIRECT("1:" &amp; LEN(G1261))), 1)))</f>
        <v>Instant Water Heaters</v>
      </c>
      <c r="I1261" s="2">
        <v>3599</v>
      </c>
      <c r="J1261" s="2">
        <v>7290</v>
      </c>
      <c r="K1261" s="1">
        <v>0.51</v>
      </c>
      <c r="L1261">
        <v>3.9</v>
      </c>
      <c r="M1261" s="4">
        <v>942</v>
      </c>
      <c r="N1261" t="s">
        <v>10850</v>
      </c>
      <c r="O1261" t="str">
        <f t="shared" si="79"/>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v>
      </c>
      <c r="P1261" t="s">
        <v>10851</v>
      </c>
      <c r="Q1261" t="s">
        <v>10852</v>
      </c>
      <c r="R1261" t="s">
        <v>10853</v>
      </c>
      <c r="S1261" t="s">
        <v>10854</v>
      </c>
      <c r="T1261" t="s">
        <v>10855</v>
      </c>
      <c r="U1261" t="s">
        <v>10856</v>
      </c>
      <c r="V1261" t="s">
        <v>10857</v>
      </c>
    </row>
    <row r="1262" spans="1:22" x14ac:dyDescent="0.25">
      <c r="A1262" t="s">
        <v>10858</v>
      </c>
      <c r="B1262" t="s">
        <v>10859</v>
      </c>
      <c r="C1262" t="str">
        <f t="shared" si="76"/>
        <v>Morphy Richards New Europa 800-Watt Espresso and Cappuccino 4-Cup Coffee Maker (Black)</v>
      </c>
      <c r="D1262" t="str" cm="1">
        <f t="array" ref="D1262">PROPER(_xlfn.TEXTJOIN(" ", TRUE, INDEX(_xlfn.FILTERXML("&lt;t&gt;&lt;s&gt;" &amp; SUBSTITUTE(C1262," ","&lt;/s&gt;&lt;s&gt;") &amp; "&lt;/s&gt;&lt;/t&gt;", "//s"), _xlfn.SEQUENCE(4))))</f>
        <v>Morphy Richards New Europa</v>
      </c>
      <c r="E1262" t="str">
        <f t="shared" si="77"/>
        <v>and Cappuccino 4-Cup Coffee Maker (Black)</v>
      </c>
      <c r="F1262" t="s">
        <v>10860</v>
      </c>
      <c r="G1262" t="str">
        <f t="shared" si="78"/>
        <v>EspressoMachines</v>
      </c>
      <c r="H1262" s="7" t="str">
        <f t="array" aca="1" ref="H1262" ca="1">_xlfn.TEXTJOIN("", TRUE, IF((ROW(INDIRECT("1:" &amp; LEN(G1262)))&gt;1) * (CODE(MID(G1262, ROW(INDIRECT("1:" &amp; LEN(G1262))), 1))&gt;=65) * (CODE(MID(G1262, ROW(INDIRECT("1:" &amp; LEN(G1262))), 1))&lt;=90), " " &amp; MID(G1262, ROW(INDIRECT("1:" &amp; LEN(G1262))), 1), MID(G1262, ROW(INDIRECT("1:" &amp; LEN(G1262))), 1)))</f>
        <v>Espresso Machines</v>
      </c>
      <c r="I1262" s="2">
        <v>4799</v>
      </c>
      <c r="J1262" s="2">
        <v>5795</v>
      </c>
      <c r="K1262" s="1">
        <v>0.17</v>
      </c>
      <c r="L1262">
        <v>3.9</v>
      </c>
      <c r="M1262" s="4">
        <v>3815</v>
      </c>
      <c r="N1262" t="s">
        <v>10861</v>
      </c>
      <c r="O1262" t="str">
        <f t="shared" si="79"/>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v>
      </c>
      <c r="P1262" t="s">
        <v>10862</v>
      </c>
      <c r="Q1262" t="s">
        <v>10863</v>
      </c>
      <c r="R1262" t="s">
        <v>10864</v>
      </c>
      <c r="S1262" t="s">
        <v>10865</v>
      </c>
      <c r="T1262" t="s">
        <v>10866</v>
      </c>
      <c r="U1262" t="s">
        <v>10867</v>
      </c>
      <c r="V1262" t="s">
        <v>10868</v>
      </c>
    </row>
    <row r="1263" spans="1:22" x14ac:dyDescent="0.25">
      <c r="A1263" t="s">
        <v>10869</v>
      </c>
      <c r="B1263" t="s">
        <v>10870</v>
      </c>
      <c r="C1263" t="str">
        <f t="shared" si="76"/>
        <v>Lifelong Power - Pro 500 Watt 3 Jar Mixer Grinder with 3 Speed Control and 1100 Watt Dry Non-Stick soleplate Iron Super Combo (White and Grey, 1 Year Warranty)</v>
      </c>
      <c r="D1263" t="str" cm="1">
        <f t="array" ref="D1263">PROPER(_xlfn.TEXTJOIN(" ", TRUE, INDEX(_xlfn.FILTERXML("&lt;t&gt;&lt;s&gt;" &amp; SUBSTITUTE(C1263," ","&lt;/s&gt;&lt;s&gt;") &amp; "&lt;/s&gt;&lt;/t&gt;", "//s"), _xlfn.SEQUENCE(4))))</f>
        <v>Lifelong Power - Pro</v>
      </c>
      <c r="E1263" t="str">
        <f t="shared" si="77"/>
        <v>3 Jar Mixer Grinder with 3 Speed Control and 1100 Watt Dry Non-Stick soleplate Iron Super Combo (White and Grey, 1 Year Warranty)</v>
      </c>
      <c r="F1263" t="s">
        <v>8618</v>
      </c>
      <c r="G1263" t="str">
        <f t="shared" si="78"/>
        <v>MixerGrinders</v>
      </c>
      <c r="H1263" s="7" t="str">
        <f t="array" aca="1" ref="H1263" ca="1">_xlfn.TEXTJOIN("", TRUE, IF((ROW(INDIRECT("1:" &amp; LEN(G1263)))&gt;1) * (CODE(MID(G1263, ROW(INDIRECT("1:" &amp; LEN(G1263))), 1))&gt;=65) * (CODE(MID(G1263, ROW(INDIRECT("1:" &amp; LEN(G1263))), 1))&lt;=90), " " &amp; MID(G1263, ROW(INDIRECT("1:" &amp; LEN(G1263))), 1), MID(G1263, ROW(INDIRECT("1:" &amp; LEN(G1263))), 1)))</f>
        <v>Mixer Grinders</v>
      </c>
      <c r="I1263" s="2">
        <v>1699</v>
      </c>
      <c r="J1263" s="2">
        <v>3398</v>
      </c>
      <c r="K1263" s="1">
        <v>0.5</v>
      </c>
      <c r="L1263">
        <v>3.8</v>
      </c>
      <c r="M1263" s="4">
        <v>7988</v>
      </c>
      <c r="N1263" t="s">
        <v>10871</v>
      </c>
      <c r="O1263" t="str">
        <f t="shared" si="79"/>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v>
      </c>
      <c r="P1263" t="s">
        <v>10872</v>
      </c>
      <c r="Q1263" t="s">
        <v>10873</v>
      </c>
      <c r="R1263" t="s">
        <v>10874</v>
      </c>
      <c r="S1263" t="s">
        <v>10875</v>
      </c>
      <c r="T1263" t="s">
        <v>10876</v>
      </c>
      <c r="U1263" t="s">
        <v>10877</v>
      </c>
      <c r="V1263" t="s">
        <v>10878</v>
      </c>
    </row>
    <row r="1264" spans="1:22" x14ac:dyDescent="0.25">
      <c r="A1264" t="s">
        <v>10879</v>
      </c>
      <c r="B1264" t="s">
        <v>10880</v>
      </c>
      <c r="C1264" t="str">
        <f t="shared" si="76"/>
        <v>iBELL Castor CTEK15L Premium 1.5 Litre Stainless Steel Electric Kettle,1500W Auto Cut-Off Feature,Silver</v>
      </c>
      <c r="D1264" t="str" cm="1">
        <f t="array" ref="D1264">PROPER(_xlfn.TEXTJOIN(" ", TRUE, INDEX(_xlfn.FILTERXML("&lt;t&gt;&lt;s&gt;" &amp; SUBSTITUTE(C1264," ","&lt;/s&gt;&lt;s&gt;") &amp; "&lt;/s&gt;&lt;/t&gt;", "//s"), _xlfn.SEQUENCE(4))))</f>
        <v>Ibell Castor Ctek15L Premium</v>
      </c>
      <c r="E1264" t="str">
        <f t="shared" si="77"/>
        <v>Stainless Steel Electric Kettle,1500W Auto Cut-Off Feature,Silver</v>
      </c>
      <c r="F1264" t="s">
        <v>8670</v>
      </c>
      <c r="G1264" t="str">
        <f t="shared" si="78"/>
        <v>Kettle&amp;ToasterSets</v>
      </c>
      <c r="H1264" s="7" t="str">
        <f t="array" aca="1" ref="H1264" ca="1">_xlfn.TEXTJOIN("", TRUE, IF((ROW(INDIRECT("1:" &amp; LEN(G1264)))&gt;1) * (CODE(MID(G1264, ROW(INDIRECT("1:" &amp; LEN(G1264))), 1))&gt;=65) * (CODE(MID(G1264, ROW(INDIRECT("1:" &amp; LEN(G1264))), 1))&lt;=90), " " &amp; MID(G1264, ROW(INDIRECT("1:" &amp; LEN(G1264))), 1), MID(G1264, ROW(INDIRECT("1:" &amp; LEN(G1264))), 1)))</f>
        <v>Kettle&amp; Toaster Sets</v>
      </c>
      <c r="I1264">
        <v>664</v>
      </c>
      <c r="J1264" s="2">
        <v>1490</v>
      </c>
      <c r="K1264" s="1">
        <v>0.55000000000000004</v>
      </c>
      <c r="L1264">
        <v>4.0999999999999996</v>
      </c>
      <c r="M1264" s="4">
        <v>925</v>
      </c>
      <c r="N1264" t="s">
        <v>10881</v>
      </c>
      <c r="O1264" t="str">
        <f t="shared" si="79"/>
        <v>1.5 Litre Capacity|1.5 Litre Capacity|Stainless Steel Body|Auto Cut-Off Feature|1500 Watts</v>
      </c>
      <c r="P1264" t="s">
        <v>10882</v>
      </c>
      <c r="Q1264" t="s">
        <v>10883</v>
      </c>
      <c r="R1264" t="s">
        <v>10884</v>
      </c>
      <c r="S1264" t="s">
        <v>10885</v>
      </c>
      <c r="T1264" t="s">
        <v>10886</v>
      </c>
      <c r="U1264" t="s">
        <v>10887</v>
      </c>
      <c r="V1264" t="s">
        <v>10888</v>
      </c>
    </row>
    <row r="1265" spans="1:22" x14ac:dyDescent="0.25">
      <c r="A1265" t="s">
        <v>10889</v>
      </c>
      <c r="B1265" t="s">
        <v>10890</v>
      </c>
      <c r="C1265" t="str">
        <f t="shared" si="76"/>
        <v>BAJAJ PYGMY MINI 110 MM 10 W HIGH SPEED OPERATION, USB CHARGING, MULTI-CLIP FUNCTION PERSONAL FAN</v>
      </c>
      <c r="D1265" t="str" cm="1">
        <f t="array" ref="D1265">PROPER(_xlfn.TEXTJOIN(" ", TRUE, INDEX(_xlfn.FILTERXML("&lt;t&gt;&lt;s&gt;" &amp; SUBSTITUTE(C1265," ","&lt;/s&gt;&lt;s&gt;") &amp; "&lt;/s&gt;&lt;/t&gt;", "//s"), _xlfn.SEQUENCE(4))))</f>
        <v>Bajaj Pygmy Mini 110</v>
      </c>
      <c r="E1265" t="str">
        <f t="shared" si="77"/>
        <v>W HIGH SPEED OPERATION, USB CHARGING, MULTI-CLIP FUNCTION PERSONAL FAN</v>
      </c>
      <c r="F1265" t="s">
        <v>10891</v>
      </c>
      <c r="G1265" t="str">
        <f t="shared" si="78"/>
        <v>TableFans</v>
      </c>
      <c r="H1265" s="7" t="str">
        <f t="array" aca="1" ref="H1265" ca="1">_xlfn.TEXTJOIN("", TRUE, IF((ROW(INDIRECT("1:" &amp; LEN(G1265)))&gt;1) * (CODE(MID(G1265, ROW(INDIRECT("1:" &amp; LEN(G1265))), 1))&gt;=65) * (CODE(MID(G1265, ROW(INDIRECT("1:" &amp; LEN(G1265))), 1))&lt;=90), " " &amp; MID(G1265, ROW(INDIRECT("1:" &amp; LEN(G1265))), 1), MID(G1265, ROW(INDIRECT("1:" &amp; LEN(G1265))), 1)))</f>
        <v>Table Fans</v>
      </c>
      <c r="I1265">
        <v>948</v>
      </c>
      <c r="J1265" s="2">
        <v>1620</v>
      </c>
      <c r="K1265" s="1">
        <v>0.41</v>
      </c>
      <c r="L1265">
        <v>4.0999999999999996</v>
      </c>
      <c r="M1265" s="4">
        <v>4370</v>
      </c>
      <c r="N1265" t="s">
        <v>10892</v>
      </c>
      <c r="O1265" t="str">
        <f t="shared" si="79"/>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v>
      </c>
      <c r="P1265" t="s">
        <v>10893</v>
      </c>
      <c r="Q1265" t="s">
        <v>10894</v>
      </c>
      <c r="R1265" t="s">
        <v>10895</v>
      </c>
      <c r="S1265" t="s">
        <v>10896</v>
      </c>
      <c r="T1265" t="s">
        <v>10897</v>
      </c>
      <c r="U1265" t="s">
        <v>10898</v>
      </c>
      <c r="V1265" t="s">
        <v>10899</v>
      </c>
    </row>
    <row r="1266" spans="1:22" x14ac:dyDescent="0.25">
      <c r="A1266" t="s">
        <v>10900</v>
      </c>
      <c r="B1266" t="s">
        <v>10901</v>
      </c>
      <c r="C1266" t="str">
        <f t="shared" si="76"/>
        <v>Crompton InstaGlide 1000-Watts Dry Iron with American Heritage Coating, Pack of 1 Iron</v>
      </c>
      <c r="D1266" t="str" cm="1">
        <f t="array" ref="D1266">PROPER(_xlfn.TEXTJOIN(" ", TRUE, INDEX(_xlfn.FILTERXML("&lt;t&gt;&lt;s&gt;" &amp; SUBSTITUTE(C1266," ","&lt;/s&gt;&lt;s&gt;") &amp; "&lt;/s&gt;&lt;/t&gt;", "//s"), _xlfn.SEQUENCE(4))))</f>
        <v>Crompton Instaglide 1000-Watts Dry</v>
      </c>
      <c r="E1266" t="str">
        <f t="shared" si="77"/>
        <v>American Heritage Coating, Pack of 1 Iron</v>
      </c>
      <c r="F1266" t="s">
        <v>8607</v>
      </c>
      <c r="G1266" t="str">
        <f t="shared" si="78"/>
        <v>DryIrons</v>
      </c>
      <c r="H1266" s="7" t="str">
        <f t="array" aca="1" ref="H1266" ca="1">_xlfn.TEXTJOIN("", TRUE, IF((ROW(INDIRECT("1:" &amp; LEN(G1266)))&gt;1) * (CODE(MID(G1266, ROW(INDIRECT("1:" &amp; LEN(G1266))), 1))&gt;=65) * (CODE(MID(G1266, ROW(INDIRECT("1:" &amp; LEN(G1266))), 1))&lt;=90), " " &amp; MID(G1266, ROW(INDIRECT("1:" &amp; LEN(G1266))), 1), MID(G1266, ROW(INDIRECT("1:" &amp; LEN(G1266))), 1)))</f>
        <v>Dry Irons</v>
      </c>
      <c r="I1266">
        <v>850</v>
      </c>
      <c r="J1266" s="2">
        <v>1000</v>
      </c>
      <c r="K1266" s="1">
        <v>0.15</v>
      </c>
      <c r="L1266">
        <v>4.0999999999999996</v>
      </c>
      <c r="M1266" s="4">
        <v>7619</v>
      </c>
      <c r="N1266" t="s">
        <v>10902</v>
      </c>
      <c r="O1266" t="str">
        <f t="shared" si="79"/>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v>
      </c>
      <c r="P1266" t="s">
        <v>10903</v>
      </c>
      <c r="Q1266" t="s">
        <v>10904</v>
      </c>
      <c r="R1266" t="s">
        <v>10905</v>
      </c>
      <c r="S1266" t="s">
        <v>10906</v>
      </c>
      <c r="T1266" t="s">
        <v>10907</v>
      </c>
      <c r="U1266" t="s">
        <v>10908</v>
      </c>
      <c r="V1266" t="s">
        <v>10909</v>
      </c>
    </row>
    <row r="1267" spans="1:22" x14ac:dyDescent="0.25">
      <c r="A1267" t="s">
        <v>10910</v>
      </c>
      <c r="B1267" t="s">
        <v>10911</v>
      </c>
      <c r="C1267" t="str">
        <f t="shared" si="76"/>
        <v>Prestige Clean Home Water Purifier Cartridge</v>
      </c>
      <c r="D1267" t="str" cm="1">
        <f t="array" ref="D1267">PROPER(_xlfn.TEXTJOIN(" ", TRUE, INDEX(_xlfn.FILTERXML("&lt;t&gt;&lt;s&gt;" &amp; SUBSTITUTE(C1267," ","&lt;/s&gt;&lt;s&gt;") &amp; "&lt;/s&gt;&lt;/t&gt;", "//s"), _xlfn.SEQUENCE(4))))</f>
        <v>Prestige Clean Home Water</v>
      </c>
      <c r="E1267" t="str">
        <f t="shared" si="77"/>
        <v/>
      </c>
      <c r="F1267" t="s">
        <v>9552</v>
      </c>
      <c r="G1267" t="str">
        <f t="shared" si="78"/>
        <v>WaterCartridges</v>
      </c>
      <c r="H1267" s="7" t="str">
        <f t="array" aca="1" ref="H1267" ca="1">_xlfn.TEXTJOIN("", TRUE, IF((ROW(INDIRECT("1:" &amp; LEN(G1267)))&gt;1) * (CODE(MID(G1267, ROW(INDIRECT("1:" &amp; LEN(G1267))), 1))&gt;=65) * (CODE(MID(G1267, ROW(INDIRECT("1:" &amp; LEN(G1267))), 1))&lt;=90), " " &amp; MID(G1267, ROW(INDIRECT("1:" &amp; LEN(G1267))), 1), MID(G1267, ROW(INDIRECT("1:" &amp; LEN(G1267))), 1)))</f>
        <v>Water Cartridges</v>
      </c>
      <c r="I1267">
        <v>600</v>
      </c>
      <c r="J1267">
        <v>640</v>
      </c>
      <c r="K1267" s="1">
        <v>0.06</v>
      </c>
      <c r="L1267">
        <v>3.8</v>
      </c>
      <c r="M1267" s="4">
        <v>2593</v>
      </c>
      <c r="N1267" t="s">
        <v>10912</v>
      </c>
      <c r="O1267" t="str">
        <f t="shared" si="79"/>
        <v>The Activated Carbon Media Traps And Destroys The Microbes In The Water And Removes The Unwanted Chemicals In It,Making It Safe To Drink|The Cartridge, Doesn'T Just Remove Harmful Pathogens As Per Usepa Guidelines, But Also Removes Odour</v>
      </c>
      <c r="P1267" t="s">
        <v>10913</v>
      </c>
      <c r="Q1267" t="s">
        <v>10914</v>
      </c>
      <c r="R1267" t="s">
        <v>10915</v>
      </c>
      <c r="S1267" t="s">
        <v>10916</v>
      </c>
      <c r="T1267" t="s">
        <v>10917</v>
      </c>
      <c r="U1267" t="s">
        <v>10918</v>
      </c>
      <c r="V1267" t="s">
        <v>10919</v>
      </c>
    </row>
    <row r="1268" spans="1:22" x14ac:dyDescent="0.25">
      <c r="A1268" t="s">
        <v>10920</v>
      </c>
      <c r="B1268" t="s">
        <v>10921</v>
      </c>
      <c r="C1268" t="str">
        <f t="shared" si="76"/>
        <v>Morphy Richards Aristo 2000 Watts PTC Room Heater (White)</v>
      </c>
      <c r="D1268" t="str" cm="1">
        <f t="array" ref="D1268">PROPER(_xlfn.TEXTJOIN(" ", TRUE, INDEX(_xlfn.FILTERXML("&lt;t&gt;&lt;s&gt;" &amp; SUBSTITUTE(C1268," ","&lt;/s&gt;&lt;s&gt;") &amp; "&lt;/s&gt;&lt;/t&gt;", "//s"), _xlfn.SEQUENCE(4))))</f>
        <v>Morphy Richards Aristo 2000</v>
      </c>
      <c r="E1268" t="str">
        <f t="shared" si="77"/>
        <v>Room Heater (White)</v>
      </c>
      <c r="F1268" t="s">
        <v>8461</v>
      </c>
      <c r="G1268" t="str">
        <f t="shared" si="78"/>
        <v>ElectricHeaters</v>
      </c>
      <c r="H1268" s="7" t="str">
        <f t="array" aca="1" ref="H1268" ca="1">_xlfn.TEXTJOIN("", TRUE, IF((ROW(INDIRECT("1:" &amp; LEN(G1268)))&gt;1) * (CODE(MID(G1268, ROW(INDIRECT("1:" &amp; LEN(G1268))), 1))&gt;=65) * (CODE(MID(G1268, ROW(INDIRECT("1:" &amp; LEN(G1268))), 1))&lt;=90), " " &amp; MID(G1268, ROW(INDIRECT("1:" &amp; LEN(G1268))), 1), MID(G1268, ROW(INDIRECT("1:" &amp; LEN(G1268))), 1)))</f>
        <v>Electric Heaters</v>
      </c>
      <c r="I1268" s="2">
        <v>3711</v>
      </c>
      <c r="J1268" s="2">
        <v>4495</v>
      </c>
      <c r="K1268" s="1">
        <v>0.17</v>
      </c>
      <c r="L1268">
        <v>4.3</v>
      </c>
      <c r="M1268" s="4">
        <v>356</v>
      </c>
      <c r="N1268" t="s">
        <v>10922</v>
      </c>
      <c r="O1268" t="str">
        <f t="shared" si="79"/>
        <v>Instant Warmth: 2000 Watts Ptc Room Heater Ensure Your Comfort During Chilly Winters|Plug :3 Pin Power Socket Plug,Overhead Protection With Power Selector: Yes,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v>
      </c>
      <c r="P1268" t="s">
        <v>10923</v>
      </c>
      <c r="Q1268" t="s">
        <v>10924</v>
      </c>
      <c r="R1268" t="s">
        <v>10925</v>
      </c>
      <c r="S1268" t="s">
        <v>10926</v>
      </c>
      <c r="T1268" t="s">
        <v>10927</v>
      </c>
      <c r="U1268" t="s">
        <v>10928</v>
      </c>
      <c r="V1268" t="s">
        <v>10929</v>
      </c>
    </row>
    <row r="1269" spans="1:22" x14ac:dyDescent="0.25">
      <c r="A1269" t="s">
        <v>10930</v>
      </c>
      <c r="B1269" t="s">
        <v>10931</v>
      </c>
      <c r="C1269" t="str">
        <f t="shared" si="76"/>
        <v>Gadgetronics Digital Kitchen Weighing Scale and Food Weight Machine for Health, Fitness, Home Baking and Cooking (10 KGs,1 Year Warranty and Batteries Included)</v>
      </c>
      <c r="D1269" t="str" cm="1">
        <f t="array" ref="D1269">PROPER(_xlfn.TEXTJOIN(" ", TRUE, INDEX(_xlfn.FILTERXML("&lt;t&gt;&lt;s&gt;" &amp; SUBSTITUTE(C1269," ","&lt;/s&gt;&lt;s&gt;") &amp; "&lt;/s&gt;&lt;/t&gt;", "//s"), _xlfn.SEQUENCE(4))))</f>
        <v>Gadgetronics Digital Kitchen Weighing</v>
      </c>
      <c r="E1269" t="str">
        <f t="shared" si="77"/>
        <v>Food Weight Machine for Health, Fitness, Home Baking and Cooking (10 KGs,1 Year Warranty and Batteries Included)</v>
      </c>
      <c r="F1269" t="s">
        <v>8494</v>
      </c>
      <c r="G1269" t="str">
        <f t="shared" si="78"/>
        <v>DigitalKitchenScales</v>
      </c>
      <c r="H1269" s="7" t="str">
        <f t="array" aca="1" ref="H1269" ca="1">_xlfn.TEXTJOIN("", TRUE, IF((ROW(INDIRECT("1:" &amp; LEN(G1269)))&gt;1) * (CODE(MID(G1269, ROW(INDIRECT("1:" &amp; LEN(G1269))), 1))&gt;=65) * (CODE(MID(G1269, ROW(INDIRECT("1:" &amp; LEN(G1269))), 1))&lt;=90), " " &amp; MID(G1269, ROW(INDIRECT("1:" &amp; LEN(G1269))), 1), MID(G1269, ROW(INDIRECT("1:" &amp; LEN(G1269))), 1)))</f>
        <v>Digital Kitchen Scales</v>
      </c>
      <c r="I1269">
        <v>799</v>
      </c>
      <c r="J1269" s="2">
        <v>2999</v>
      </c>
      <c r="K1269" s="1">
        <v>0.73</v>
      </c>
      <c r="L1269">
        <v>4.5</v>
      </c>
      <c r="M1269" s="4">
        <v>63</v>
      </c>
      <c r="N1269" t="s">
        <v>10932</v>
      </c>
      <c r="O1269" t="str">
        <f t="shared" si="79"/>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v>
      </c>
      <c r="P1269" t="s">
        <v>10933</v>
      </c>
      <c r="Q1269" t="s">
        <v>10934</v>
      </c>
      <c r="R1269" t="s">
        <v>10935</v>
      </c>
      <c r="S1269" t="s">
        <v>10936</v>
      </c>
      <c r="T1269" t="s">
        <v>10937</v>
      </c>
      <c r="U1269" t="s">
        <v>10938</v>
      </c>
      <c r="V1269" t="s">
        <v>10939</v>
      </c>
    </row>
    <row r="1270" spans="1:22" x14ac:dyDescent="0.25">
      <c r="A1270" t="s">
        <v>10940</v>
      </c>
      <c r="B1270" t="s">
        <v>10941</v>
      </c>
      <c r="C1270" t="str">
        <f t="shared" si="76"/>
        <v>HUL Pureit Germkill kit for Advanced 23 L water purifier - 3000 L Capacity, Sand, Multicolour</v>
      </c>
      <c r="D1270" t="str" cm="1">
        <f t="array" ref="D1270">PROPER(_xlfn.TEXTJOIN(" ", TRUE, INDEX(_xlfn.FILTERXML("&lt;t&gt;&lt;s&gt;" &amp; SUBSTITUTE(C1270," ","&lt;/s&gt;&lt;s&gt;") &amp; "&lt;/s&gt;&lt;/t&gt;", "//s"), _xlfn.SEQUENCE(4))))</f>
        <v>Hul Pureit Germkill Kit</v>
      </c>
      <c r="E1270" t="str">
        <f t="shared" si="77"/>
        <v>23 L water purifier - 3000 L Capacity, Sand, Multicolour</v>
      </c>
      <c r="F1270" t="s">
        <v>9541</v>
      </c>
      <c r="G1270" t="str">
        <f t="shared" si="78"/>
        <v>WaterPurifierAccessories</v>
      </c>
      <c r="H1270" s="7" t="str">
        <f t="array" aca="1" ref="H1270" ca="1">_xlfn.TEXTJOIN("", TRUE, IF((ROW(INDIRECT("1:" &amp; LEN(G1270)))&gt;1) * (CODE(MID(G1270, ROW(INDIRECT("1:" &amp; LEN(G1270))), 1))&gt;=65) * (CODE(MID(G1270, ROW(INDIRECT("1:" &amp; LEN(G1270))), 1))&lt;=90), " " &amp; MID(G1270, ROW(INDIRECT("1:" &amp; LEN(G1270))), 1), MID(G1270, ROW(INDIRECT("1:" &amp; LEN(G1270))), 1)))</f>
        <v>Water Purifier Accessories</v>
      </c>
      <c r="I1270">
        <v>980</v>
      </c>
      <c r="J1270">
        <v>980</v>
      </c>
      <c r="K1270" s="1">
        <v>0</v>
      </c>
      <c r="L1270">
        <v>4.2</v>
      </c>
      <c r="M1270" s="4">
        <v>4740</v>
      </c>
      <c r="N1270" t="s">
        <v>10942</v>
      </c>
      <c r="O1270" t="str">
        <f t="shared" si="79"/>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v>
      </c>
      <c r="P1270" t="s">
        <v>10943</v>
      </c>
      <c r="Q1270" t="s">
        <v>10944</v>
      </c>
      <c r="R1270" t="s">
        <v>10945</v>
      </c>
      <c r="S1270" t="s">
        <v>10946</v>
      </c>
      <c r="T1270" t="s">
        <v>10947</v>
      </c>
      <c r="U1270" t="s">
        <v>10948</v>
      </c>
      <c r="V1270" t="s">
        <v>10949</v>
      </c>
    </row>
    <row r="1271" spans="1:22" x14ac:dyDescent="0.25">
      <c r="A1271" t="s">
        <v>10950</v>
      </c>
      <c r="B1271" t="s">
        <v>10951</v>
      </c>
      <c r="C1271" t="str">
        <f t="shared" si="76"/>
        <v>Tom and Jerry Folding Laundry Basket for Clothes with Lid and Handle, Toys Organiser, 75 Litre, Green</v>
      </c>
      <c r="D1271" t="str" cm="1">
        <f t="array" ref="D1271">PROPER(_xlfn.TEXTJOIN(" ", TRUE, INDEX(_xlfn.FILTERXML("&lt;t&gt;&lt;s&gt;" &amp; SUBSTITUTE(C1271," ","&lt;/s&gt;&lt;s&gt;") &amp; "&lt;/s&gt;&lt;/t&gt;", "//s"), _xlfn.SEQUENCE(4))))</f>
        <v>Tom And Jerry Folding</v>
      </c>
      <c r="E1271" t="str">
        <f t="shared" si="77"/>
        <v>for Clothes with Lid and Handle, Toys Organiser, 75 Litre, Green</v>
      </c>
      <c r="F1271" t="s">
        <v>8794</v>
      </c>
      <c r="G1271" t="str">
        <f t="shared" si="78"/>
        <v>LaundryBaskets</v>
      </c>
      <c r="H1271" s="7" t="str">
        <f t="array" aca="1" ref="H1271" ca="1">_xlfn.TEXTJOIN("", TRUE, IF((ROW(INDIRECT("1:" &amp; LEN(G1271)))&gt;1) * (CODE(MID(G1271, ROW(INDIRECT("1:" &amp; LEN(G1271))), 1))&gt;=65) * (CODE(MID(G1271, ROW(INDIRECT("1:" &amp; LEN(G1271))), 1))&lt;=90), " " &amp; MID(G1271, ROW(INDIRECT("1:" &amp; LEN(G1271))), 1), MID(G1271, ROW(INDIRECT("1:" &amp; LEN(G1271))), 1)))</f>
        <v>Laundry Baskets</v>
      </c>
      <c r="I1271">
        <v>351</v>
      </c>
      <c r="J1271">
        <v>899</v>
      </c>
      <c r="K1271" s="1">
        <v>0.61</v>
      </c>
      <c r="L1271">
        <v>3.9</v>
      </c>
      <c r="M1271" s="4">
        <v>296</v>
      </c>
      <c r="N1271" t="s">
        <v>10952</v>
      </c>
      <c r="O1271" t="str">
        <f t="shared" si="79"/>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v>
      </c>
      <c r="P1271" t="s">
        <v>10953</v>
      </c>
      <c r="Q1271" t="s">
        <v>10954</v>
      </c>
      <c r="R1271" t="s">
        <v>10955</v>
      </c>
      <c r="S1271" t="s">
        <v>10956</v>
      </c>
      <c r="T1271" t="s">
        <v>10957</v>
      </c>
      <c r="U1271" t="s">
        <v>10958</v>
      </c>
      <c r="V1271" t="s">
        <v>10959</v>
      </c>
    </row>
    <row r="1272" spans="1:22" x14ac:dyDescent="0.25">
      <c r="A1272" t="s">
        <v>10960</v>
      </c>
      <c r="B1272" t="s">
        <v>10961</v>
      </c>
      <c r="C1272" t="str">
        <f t="shared" si="76"/>
        <v>Ikea Little Loved Corner PRODUKT Milk-frother, Coffee Tea Frother, Handheld Milk Wand Mixer Frother, Black</v>
      </c>
      <c r="D1272" t="str" cm="1">
        <f t="array" ref="D1272">PROPER(_xlfn.TEXTJOIN(" ", TRUE, INDEX(_xlfn.FILTERXML("&lt;t&gt;&lt;s&gt;" &amp; SUBSTITUTE(C1272," ","&lt;/s&gt;&lt;s&gt;") &amp; "&lt;/s&gt;&lt;/t&gt;", "//s"), _xlfn.SEQUENCE(4))))</f>
        <v>Ikea Little Loved Corner</v>
      </c>
      <c r="E1272" t="str">
        <f t="shared" si="77"/>
        <v>Coffee Tea Frother, Handheld Milk Wand Mixer Frother, Black</v>
      </c>
      <c r="F1272" t="s">
        <v>10962</v>
      </c>
      <c r="G1272" t="str">
        <f t="shared" si="78"/>
        <v>MilkFrothers</v>
      </c>
      <c r="H1272" s="7" t="str">
        <f t="array" aca="1" ref="H1272" ca="1">_xlfn.TEXTJOIN("", TRUE, IF((ROW(INDIRECT("1:" &amp; LEN(G1272)))&gt;1) * (CODE(MID(G1272, ROW(INDIRECT("1:" &amp; LEN(G1272))), 1))&gt;=65) * (CODE(MID(G1272, ROW(INDIRECT("1:" &amp; LEN(G1272))), 1))&lt;=90), " " &amp; MID(G1272, ROW(INDIRECT("1:" &amp; LEN(G1272))), 1), MID(G1272, ROW(INDIRECT("1:" &amp; LEN(G1272))), 1)))</f>
        <v>Milk Frothers</v>
      </c>
      <c r="I1272">
        <v>229</v>
      </c>
      <c r="J1272">
        <v>499</v>
      </c>
      <c r="K1272" s="1">
        <v>0.54</v>
      </c>
      <c r="L1272">
        <v>3.5</v>
      </c>
      <c r="M1272" s="4">
        <v>185</v>
      </c>
      <c r="N1272" t="s">
        <v>10963</v>
      </c>
      <c r="O1272" t="str">
        <f t="shared" si="79"/>
        <v>Frothes Milk Up In 15-20 Seconds.|Can Be Used For Both Cold And Hot Drink.|Requires 2 Aa Batteries.|Easy To Use And Clean. Easy And Convenient To Operate.</v>
      </c>
      <c r="P1272" t="s">
        <v>10964</v>
      </c>
      <c r="Q1272" t="s">
        <v>10965</v>
      </c>
      <c r="R1272" t="s">
        <v>10966</v>
      </c>
      <c r="S1272" t="s">
        <v>10967</v>
      </c>
      <c r="T1272" t="s">
        <v>10968</v>
      </c>
      <c r="U1272" t="s">
        <v>10969</v>
      </c>
      <c r="V1272" t="s">
        <v>10970</v>
      </c>
    </row>
    <row r="1273" spans="1:22" x14ac:dyDescent="0.25">
      <c r="A1273" t="s">
        <v>10971</v>
      </c>
      <c r="B1273" t="s">
        <v>10972</v>
      </c>
      <c r="C1273" t="str">
        <f t="shared" si="76"/>
        <v>Philips EasySpeed Plus Steam Iron GC2147 30-2400W, Quick Heat up with up to 30 g min steam, 150g steam Boost, Scratch Resistant Ceramic Soleplate, Vertical steam, Drip-Stop</v>
      </c>
      <c r="D1273" t="str" cm="1">
        <f t="array" ref="D1273">PROPER(_xlfn.TEXTJOIN(" ", TRUE, INDEX(_xlfn.FILTERXML("&lt;t&gt;&lt;s&gt;" &amp; SUBSTITUTE(C1273," ","&lt;/s&gt;&lt;s&gt;") &amp; "&lt;/s&gt;&lt;/t&gt;", "//s"), _xlfn.SEQUENCE(4))))</f>
        <v>Philips Easyspeed Plus Steam</v>
      </c>
      <c r="E1273" t="str">
        <f t="shared" si="77"/>
        <v>30-2400W, Quick Heat up with up to 30 g min steam, 150g steam Boost, Scratch Resistant Ceramic Soleplate, Vertical steam, Drip-Stop</v>
      </c>
      <c r="F1273" t="s">
        <v>8805</v>
      </c>
      <c r="G1273" t="str">
        <f t="shared" si="78"/>
        <v>SteamIrons</v>
      </c>
      <c r="H1273" s="7" t="str">
        <f t="array" aca="1" ref="H1273" ca="1">_xlfn.TEXTJOIN("", TRUE, IF((ROW(INDIRECT("1:" &amp; LEN(G1273)))&gt;1) * (CODE(MID(G1273, ROW(INDIRECT("1:" &amp; LEN(G1273))), 1))&gt;=65) * (CODE(MID(G1273, ROW(INDIRECT("1:" &amp; LEN(G1273))), 1))&lt;=90), " " &amp; MID(G1273, ROW(INDIRECT("1:" &amp; LEN(G1273))), 1), MID(G1273, ROW(INDIRECT("1:" &amp; LEN(G1273))), 1)))</f>
        <v>Steam Irons</v>
      </c>
      <c r="I1273" s="2">
        <v>3349</v>
      </c>
      <c r="J1273" s="2">
        <v>3995</v>
      </c>
      <c r="K1273" s="1">
        <v>0.16</v>
      </c>
      <c r="L1273">
        <v>4.3</v>
      </c>
      <c r="M1273" s="4">
        <v>1954</v>
      </c>
      <c r="N1273" t="s">
        <v>10973</v>
      </c>
      <c r="O1273" t="str">
        <f t="shared" si="79"/>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v>
      </c>
      <c r="P1273" t="s">
        <v>10974</v>
      </c>
      <c r="Q1273" t="s">
        <v>10975</v>
      </c>
      <c r="R1273" t="s">
        <v>10976</v>
      </c>
      <c r="S1273" t="s">
        <v>10977</v>
      </c>
      <c r="T1273" t="s">
        <v>10978</v>
      </c>
      <c r="U1273" t="s">
        <v>10979</v>
      </c>
      <c r="V1273" t="s">
        <v>10980</v>
      </c>
    </row>
    <row r="1274" spans="1:22" x14ac:dyDescent="0.25">
      <c r="A1274" t="s">
        <v>10981</v>
      </c>
      <c r="B1274" t="s">
        <v>10982</v>
      </c>
      <c r="C1274" t="str">
        <f t="shared" si="76"/>
        <v>Bajaj New Shakti Neo Plus 15 Litre 4 Star Rated Storage Water Heater (Geyser) with Multiple Safety System, White</v>
      </c>
      <c r="D1274" t="str" cm="1">
        <f t="array" ref="D1274">PROPER(_xlfn.TEXTJOIN(" ", TRUE, INDEX(_xlfn.FILTERXML("&lt;t&gt;&lt;s&gt;" &amp; SUBSTITUTE(C1274," ","&lt;/s&gt;&lt;s&gt;") &amp; "&lt;/s&gt;&lt;/t&gt;", "//s"), _xlfn.SEQUENCE(4))))</f>
        <v>Bajaj New Shakti Neo</v>
      </c>
      <c r="E1274" t="str">
        <f t="shared" si="77"/>
        <v>Litre 4 Star Rated Storage Water Heater (Geyser) with Multiple Safety System, White</v>
      </c>
      <c r="F1274" t="s">
        <v>8681</v>
      </c>
      <c r="G1274" t="str">
        <f t="shared" si="78"/>
        <v>StorageWaterHeaters</v>
      </c>
      <c r="H1274" s="7" t="str">
        <f t="array" aca="1" ref="H1274" ca="1">_xlfn.TEXTJOIN("", TRUE, IF((ROW(INDIRECT("1:" &amp; LEN(G1274)))&gt;1) * (CODE(MID(G1274, ROW(INDIRECT("1:" &amp; LEN(G1274))), 1))&gt;=65) * (CODE(MID(G1274, ROW(INDIRECT("1:" &amp; LEN(G1274))), 1))&lt;=90), " " &amp; MID(G1274, ROW(INDIRECT("1:" &amp; LEN(G1274))), 1), MID(G1274, ROW(INDIRECT("1:" &amp; LEN(G1274))), 1)))</f>
        <v>Storage Water Heaters</v>
      </c>
      <c r="I1274" s="2">
        <v>5499</v>
      </c>
      <c r="J1274" s="2">
        <v>11500</v>
      </c>
      <c r="K1274" s="1">
        <v>0.52</v>
      </c>
      <c r="L1274">
        <v>3.9</v>
      </c>
      <c r="M1274" s="4">
        <v>959</v>
      </c>
      <c r="N1274" t="s">
        <v>10983</v>
      </c>
      <c r="O1274" t="str">
        <f t="shared" si="79"/>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v>
      </c>
      <c r="P1274" t="s">
        <v>10984</v>
      </c>
      <c r="Q1274" t="s">
        <v>10985</v>
      </c>
      <c r="R1274" t="s">
        <v>10986</v>
      </c>
      <c r="S1274" t="s">
        <v>10987</v>
      </c>
      <c r="T1274" t="s">
        <v>10988</v>
      </c>
      <c r="U1274" t="s">
        <v>10989</v>
      </c>
      <c r="V1274" t="s">
        <v>10990</v>
      </c>
    </row>
    <row r="1275" spans="1:22" x14ac:dyDescent="0.25">
      <c r="A1275" t="s">
        <v>10991</v>
      </c>
      <c r="B1275" t="s">
        <v>10992</v>
      </c>
      <c r="C1275" t="str">
        <f t="shared" si="76"/>
        <v>House of Quirk Reusable Sticky Picker Cleaner Easy-Tear Sheets Travel Pet Hair Lint Rollers Brush (10cm Sheet, Set of 3 Rolls, 180 Sheets, 60 Sheets Each roll Lint Roller Remover, Multicolour)</v>
      </c>
      <c r="D1275" t="str" cm="1">
        <f t="array" ref="D1275">PROPER(_xlfn.TEXTJOIN(" ", TRUE, INDEX(_xlfn.FILTERXML("&lt;t&gt;&lt;s&gt;" &amp; SUBSTITUTE(C1275," ","&lt;/s&gt;&lt;s&gt;") &amp; "&lt;/s&gt;&lt;/t&gt;", "//s"), _xlfn.SEQUENCE(4))))</f>
        <v>House Of Quirk Reusable</v>
      </c>
      <c r="E1275" t="str">
        <f t="shared" si="77"/>
        <v>Cleaner Easy-Tear Sheets Travel Pet Hair Lint Rollers Brush (10cm Sheet, Set of 3 Rolls, 180 Sheets, 60 Sheets Each roll Lint Roller Remover, Multicolour)</v>
      </c>
      <c r="F1275" t="s">
        <v>8483</v>
      </c>
      <c r="G1275" t="str">
        <f t="shared" si="78"/>
        <v>LintShavers</v>
      </c>
      <c r="H1275" s="7" t="str">
        <f t="array" aca="1" ref="H1275" ca="1">_xlfn.TEXTJOIN("", TRUE, IF((ROW(INDIRECT("1:" &amp; LEN(G1275)))&gt;1) * (CODE(MID(G1275, ROW(INDIRECT("1:" &amp; LEN(G1275))), 1))&gt;=65) * (CODE(MID(G1275, ROW(INDIRECT("1:" &amp; LEN(G1275))), 1))&lt;=90), " " &amp; MID(G1275, ROW(INDIRECT("1:" &amp; LEN(G1275))), 1), MID(G1275, ROW(INDIRECT("1:" &amp; LEN(G1275))), 1)))</f>
        <v>Lint Shavers</v>
      </c>
      <c r="I1275">
        <v>299</v>
      </c>
      <c r="J1275">
        <v>499</v>
      </c>
      <c r="K1275" s="1">
        <v>0.4</v>
      </c>
      <c r="L1275">
        <v>3.9</v>
      </c>
      <c r="M1275" s="4">
        <v>1015</v>
      </c>
      <c r="N1275" t="s">
        <v>10993</v>
      </c>
      <c r="O1275" t="str">
        <f t="shared" si="79"/>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v>
      </c>
      <c r="P1275" t="s">
        <v>10994</v>
      </c>
      <c r="Q1275" t="s">
        <v>10995</v>
      </c>
      <c r="R1275" t="s">
        <v>10996</v>
      </c>
      <c r="S1275" t="s">
        <v>10997</v>
      </c>
      <c r="T1275" t="s">
        <v>10998</v>
      </c>
      <c r="U1275" t="s">
        <v>10999</v>
      </c>
      <c r="V1275" t="s">
        <v>11000</v>
      </c>
    </row>
    <row r="1276" spans="1:22" x14ac:dyDescent="0.25">
      <c r="A1276" t="s">
        <v>11001</v>
      </c>
      <c r="B1276" t="s">
        <v>11002</v>
      </c>
      <c r="C1276" t="str">
        <f t="shared" si="76"/>
        <v>Allin Exporters J66 Ultrasonic Humidifier Cool Mist Air Purifier for Dryness, Cold and Cough Large Capacity for Room, Baby, Plants, Bedroom (2.4 L) (1 Year Warranty)</v>
      </c>
      <c r="D1276" t="str" cm="1">
        <f t="array" ref="D1276">PROPER(_xlfn.TEXTJOIN(" ", TRUE, INDEX(_xlfn.FILTERXML("&lt;t&gt;&lt;s&gt;" &amp; SUBSTITUTE(C1276," ","&lt;/s&gt;&lt;s&gt;") &amp; "&lt;/s&gt;&lt;/t&gt;", "//s"), _xlfn.SEQUENCE(4))))</f>
        <v>Allin Exporters J66 Ultrasonic</v>
      </c>
      <c r="E1276" t="str">
        <f t="shared" si="77"/>
        <v>Mist Air Purifier for Dryness, Cold and Cough Large Capacity for Room, Baby, Plants, Bedroom (2.4 L) (1 Year Warranty)</v>
      </c>
      <c r="F1276" t="s">
        <v>11003</v>
      </c>
      <c r="G1276" t="str">
        <f t="shared" si="78"/>
        <v>Humidifiers</v>
      </c>
      <c r="H1276" s="7" t="str">
        <f t="array" aca="1" ref="H1276" ca="1">_xlfn.TEXTJOIN("", TRUE, IF((ROW(INDIRECT("1:" &amp; LEN(G1276)))&gt;1) * (CODE(MID(G1276, ROW(INDIRECT("1:" &amp; LEN(G1276))), 1))&gt;=65) * (CODE(MID(G1276, ROW(INDIRECT("1:" &amp; LEN(G1276))), 1))&lt;=90), " " &amp; MID(G1276, ROW(INDIRECT("1:" &amp; LEN(G1276))), 1), MID(G1276, ROW(INDIRECT("1:" &amp; LEN(G1276))), 1)))</f>
        <v>Humidifiers</v>
      </c>
      <c r="I1276" s="2">
        <v>2249</v>
      </c>
      <c r="J1276" s="2">
        <v>3550</v>
      </c>
      <c r="K1276" s="1">
        <v>0.37</v>
      </c>
      <c r="L1276">
        <v>4</v>
      </c>
      <c r="M1276" s="4">
        <v>3973</v>
      </c>
      <c r="N1276" t="s">
        <v>11004</v>
      </c>
      <c r="O1276" t="str">
        <f t="shared" si="79"/>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v>
      </c>
      <c r="P1276" t="s">
        <v>11005</v>
      </c>
      <c r="Q1276" t="s">
        <v>11006</v>
      </c>
      <c r="R1276" t="s">
        <v>11007</v>
      </c>
      <c r="S1276" t="s">
        <v>11008</v>
      </c>
      <c r="T1276" t="s">
        <v>11009</v>
      </c>
      <c r="U1276" t="s">
        <v>11010</v>
      </c>
      <c r="V1276" t="s">
        <v>11011</v>
      </c>
    </row>
    <row r="1277" spans="1:22" x14ac:dyDescent="0.25">
      <c r="A1277" t="s">
        <v>11012</v>
      </c>
      <c r="B1277" t="s">
        <v>11013</v>
      </c>
      <c r="C1277" t="str">
        <f t="shared" si="76"/>
        <v>Multifunctional 2 in 1 Electric Egg Boiling Steamer Egg Frying Pan Egg Boiler Electric Automatic Off with Egg Boiler Machine Non-Stick Electric Egg Frying Pan-Tiger Woods (Multy)</v>
      </c>
      <c r="D1277" t="str" cm="1">
        <f t="array" ref="D1277">PROPER(_xlfn.TEXTJOIN(" ", TRUE, INDEX(_xlfn.FILTERXML("&lt;t&gt;&lt;s&gt;" &amp; SUBSTITUTE(C1277," ","&lt;/s&gt;&lt;s&gt;") &amp; "&lt;/s&gt;&lt;/t&gt;", "//s"), _xlfn.SEQUENCE(4))))</f>
        <v>Multifunctional 2 In 1</v>
      </c>
      <c r="E1277" t="str">
        <f t="shared" si="77"/>
        <v>Boiling Steamer Egg Frying Pan Egg Boiler Electric Automatic Off with Egg Boiler Machine Non-Stick Electric Egg Frying Pan-Tiger Woods (Multy)</v>
      </c>
      <c r="F1277" t="s">
        <v>8938</v>
      </c>
      <c r="G1277" t="str">
        <f t="shared" si="78"/>
        <v>EggBoilers</v>
      </c>
      <c r="H1277" s="7" t="str">
        <f t="array" aca="1" ref="H1277" ca="1">_xlfn.TEXTJOIN("", TRUE, IF((ROW(INDIRECT("1:" &amp; LEN(G1277)))&gt;1) * (CODE(MID(G1277, ROW(INDIRECT("1:" &amp; LEN(G1277))), 1))&gt;=65) * (CODE(MID(G1277, ROW(INDIRECT("1:" &amp; LEN(G1277))), 1))&lt;=90), " " &amp; MID(G1277, ROW(INDIRECT("1:" &amp; LEN(G1277))), 1), MID(G1277, ROW(INDIRECT("1:" &amp; LEN(G1277))), 1)))</f>
        <v>Egg Boilers</v>
      </c>
      <c r="I1277">
        <v>699</v>
      </c>
      <c r="J1277" s="2">
        <v>1599</v>
      </c>
      <c r="K1277" s="1">
        <v>0.56000000000000005</v>
      </c>
      <c r="L1277">
        <v>4.7</v>
      </c>
      <c r="M1277" s="4">
        <v>2300</v>
      </c>
      <c r="N1277" t="s">
        <v>11014</v>
      </c>
      <c r="O1277" t="str">
        <f t="shared" si="79"/>
        <v>Egg Frying Pan</v>
      </c>
      <c r="P1277" t="s">
        <v>11015</v>
      </c>
      <c r="Q1277" t="s">
        <v>11016</v>
      </c>
      <c r="R1277" t="s">
        <v>11017</v>
      </c>
      <c r="S1277" t="s">
        <v>11018</v>
      </c>
      <c r="T1277" t="s">
        <v>11019</v>
      </c>
      <c r="U1277" t="s">
        <v>11020</v>
      </c>
      <c r="V1277" t="s">
        <v>11021</v>
      </c>
    </row>
    <row r="1278" spans="1:22" x14ac:dyDescent="0.25">
      <c r="A1278" t="s">
        <v>11022</v>
      </c>
      <c r="B1278" t="s">
        <v>11023</v>
      </c>
      <c r="C1278" t="str">
        <f t="shared" si="76"/>
        <v>Maharaja Whiteline Nano Carbon Neo, 500 Watts Room Heater (Black, White), Standard (5200100986)</v>
      </c>
      <c r="D1278" t="str" cm="1">
        <f t="array" ref="D1278">PROPER(_xlfn.TEXTJOIN(" ", TRUE, INDEX(_xlfn.FILTERXML("&lt;t&gt;&lt;s&gt;" &amp; SUBSTITUTE(C1278," ","&lt;/s&gt;&lt;s&gt;") &amp; "&lt;/s&gt;&lt;/t&gt;", "//s"), _xlfn.SEQUENCE(4))))</f>
        <v>Maharaja Whiteline Nano Carbon</v>
      </c>
      <c r="E1278" t="str">
        <f t="shared" si="77"/>
        <v>Watts Room Heater (Black, White), Standard (5200100986)</v>
      </c>
      <c r="F1278" t="s">
        <v>8461</v>
      </c>
      <c r="G1278" t="str">
        <f t="shared" si="78"/>
        <v>ElectricHeaters</v>
      </c>
      <c r="H1278" s="7" t="str">
        <f t="array" aca="1" ref="H1278" ca="1">_xlfn.TEXTJOIN("", TRUE, IF((ROW(INDIRECT("1:" &amp; LEN(G1278)))&gt;1) * (CODE(MID(G1278, ROW(INDIRECT("1:" &amp; LEN(G1278))), 1))&gt;=65) * (CODE(MID(G1278, ROW(INDIRECT("1:" &amp; LEN(G1278))), 1))&lt;=90), " " &amp; MID(G1278, ROW(INDIRECT("1:" &amp; LEN(G1278))), 1), MID(G1278, ROW(INDIRECT("1:" &amp; LEN(G1278))), 1)))</f>
        <v>Electric Heaters</v>
      </c>
      <c r="I1278" s="2">
        <v>1235</v>
      </c>
      <c r="J1278" s="2">
        <v>1499</v>
      </c>
      <c r="K1278" s="1">
        <v>0.18</v>
      </c>
      <c r="L1278">
        <v>4.0999999999999996</v>
      </c>
      <c r="M1278" s="4">
        <v>203</v>
      </c>
      <c r="N1278" t="s">
        <v>11024</v>
      </c>
      <c r="O1278" t="str">
        <f t="shared" si="79"/>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v>
      </c>
      <c r="P1278" t="s">
        <v>11025</v>
      </c>
      <c r="Q1278" t="s">
        <v>11026</v>
      </c>
      <c r="R1278" t="s">
        <v>11027</v>
      </c>
      <c r="S1278" t="s">
        <v>11028</v>
      </c>
      <c r="T1278" t="s">
        <v>11029</v>
      </c>
      <c r="U1278" t="s">
        <v>11030</v>
      </c>
      <c r="V1278" t="s">
        <v>11031</v>
      </c>
    </row>
    <row r="1279" spans="1:22" x14ac:dyDescent="0.25">
      <c r="A1279" t="s">
        <v>11032</v>
      </c>
      <c r="B1279" t="s">
        <v>11033</v>
      </c>
      <c r="C1279" t="str">
        <f t="shared" si="76"/>
        <v>KENT Electric Chopper-B for Kitchen 250 Watt | Chop, Mince, Puree, Whisk, 400 ml Capacity | Stainless Steel Double Chopping Blades | Transparent Chopping Bowl | Anti-Skid | One Touch Operation | Black</v>
      </c>
      <c r="D1279" t="str" cm="1">
        <f t="array" ref="D1279">PROPER(_xlfn.TEXTJOIN(" ", TRUE, INDEX(_xlfn.FILTERXML("&lt;t&gt;&lt;s&gt;" &amp; SUBSTITUTE(C1279," ","&lt;/s&gt;&lt;s&gt;") &amp; "&lt;/s&gt;&lt;/t&gt;", "//s"), _xlfn.SEQUENCE(4))))</f>
        <v>Kent Electric Chopper-B For</v>
      </c>
      <c r="E1279" t="str">
        <f t="shared" si="77"/>
        <v>Watt | Chop, Mince, Puree, Whisk, 400 ml Capacity | Stainless Steel Double Chopping Blades | Transparent Chopping Bowl | Anti-Skid | One Touch Operation | Black</v>
      </c>
      <c r="F1279" t="s">
        <v>9100</v>
      </c>
      <c r="G1279" t="str">
        <f t="shared" si="78"/>
        <v>MiniFoodProcessors&amp;Choppers</v>
      </c>
      <c r="H1279" s="7" t="str">
        <f t="array" aca="1" ref="H1279" ca="1">_xlfn.TEXTJOIN("", TRUE, IF((ROW(INDIRECT("1:" &amp; LEN(G1279)))&gt;1) * (CODE(MID(G1279, ROW(INDIRECT("1:" &amp; LEN(G1279))), 1))&gt;=65) * (CODE(MID(G1279, ROW(INDIRECT("1:" &amp; LEN(G1279))), 1))&lt;=90), " " &amp; MID(G1279, ROW(INDIRECT("1:" &amp; LEN(G1279))), 1), MID(G1279, ROW(INDIRECT("1:" &amp; LEN(G1279))), 1)))</f>
        <v>Mini Food Processors&amp; Choppers</v>
      </c>
      <c r="I1279" s="2">
        <v>1349</v>
      </c>
      <c r="J1279" s="2">
        <v>2999</v>
      </c>
      <c r="K1279" s="1">
        <v>0.55000000000000004</v>
      </c>
      <c r="L1279">
        <v>3.8</v>
      </c>
      <c r="M1279" s="4">
        <v>441</v>
      </c>
      <c r="N1279" t="s">
        <v>11034</v>
      </c>
      <c r="O1279" t="str">
        <f t="shared" si="79"/>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v>
      </c>
      <c r="P1279" t="s">
        <v>11035</v>
      </c>
      <c r="Q1279" t="s">
        <v>11036</v>
      </c>
      <c r="R1279" t="s">
        <v>11037</v>
      </c>
      <c r="S1279" t="s">
        <v>11038</v>
      </c>
      <c r="T1279" t="s">
        <v>11039</v>
      </c>
      <c r="U1279" t="s">
        <v>11040</v>
      </c>
      <c r="V1279" t="s">
        <v>11041</v>
      </c>
    </row>
    <row r="1280" spans="1:22" x14ac:dyDescent="0.25">
      <c r="A1280" t="s">
        <v>11042</v>
      </c>
      <c r="B1280" t="s">
        <v>11043</v>
      </c>
      <c r="C1280" t="str">
        <f t="shared" si="76"/>
        <v>Crompton Amica 15-L 5 Star Rated Storage Water Heater (Geyser) with Free Installation (White)</v>
      </c>
      <c r="D1280" t="str" cm="1">
        <f t="array" ref="D1280">PROPER(_xlfn.TEXTJOIN(" ", TRUE, INDEX(_xlfn.FILTERXML("&lt;t&gt;&lt;s&gt;" &amp; SUBSTITUTE(C1280," ","&lt;/s&gt;&lt;s&gt;") &amp; "&lt;/s&gt;&lt;/t&gt;", "//s"), _xlfn.SEQUENCE(4))))</f>
        <v>Crompton Amica 15-L 5</v>
      </c>
      <c r="E1280" t="str">
        <f t="shared" si="77"/>
        <v>Storage Water Heater (Geyser) with Free Installation (White)</v>
      </c>
      <c r="F1280" t="s">
        <v>8681</v>
      </c>
      <c r="G1280" t="str">
        <f t="shared" si="78"/>
        <v>StorageWaterHeaters</v>
      </c>
      <c r="H1280" s="7" t="str">
        <f t="array" aca="1" ref="H1280" ca="1">_xlfn.TEXTJOIN("", TRUE, IF((ROW(INDIRECT("1:" &amp; LEN(G1280)))&gt;1) * (CODE(MID(G1280, ROW(INDIRECT("1:" &amp; LEN(G1280))), 1))&gt;=65) * (CODE(MID(G1280, ROW(INDIRECT("1:" &amp; LEN(G1280))), 1))&lt;=90), " " &amp; MID(G1280, ROW(INDIRECT("1:" &amp; LEN(G1280))), 1), MID(G1280, ROW(INDIRECT("1:" &amp; LEN(G1280))), 1)))</f>
        <v>Storage Water Heaters</v>
      </c>
      <c r="I1280" s="2">
        <v>6800</v>
      </c>
      <c r="J1280" s="2">
        <v>11500</v>
      </c>
      <c r="K1280" s="1">
        <v>0.41</v>
      </c>
      <c r="L1280">
        <v>4.0999999999999996</v>
      </c>
      <c r="M1280" s="4">
        <v>10308</v>
      </c>
      <c r="N1280" t="s">
        <v>11044</v>
      </c>
      <c r="O1280" t="str">
        <f t="shared" si="79"/>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v>
      </c>
      <c r="P1280" t="s">
        <v>11045</v>
      </c>
      <c r="Q1280" t="s">
        <v>11046</v>
      </c>
      <c r="R1280" t="s">
        <v>11047</v>
      </c>
      <c r="S1280" t="s">
        <v>11048</v>
      </c>
      <c r="T1280" t="s">
        <v>11049</v>
      </c>
      <c r="U1280" t="s">
        <v>11050</v>
      </c>
      <c r="V1280" t="s">
        <v>11051</v>
      </c>
    </row>
    <row r="1281" spans="1:22" x14ac:dyDescent="0.25">
      <c r="A1281" t="s">
        <v>11052</v>
      </c>
      <c r="B1281" t="s">
        <v>11053</v>
      </c>
      <c r="C1281" t="str">
        <f t="shared" si="76"/>
        <v>Eureka Forbes car Vac 100 Watts Powerful Suction Vacuum Cleaner with Washable HEPA Filter, 3 Accessories,Compact,Light Weight and Easy to use (Black and Red)</v>
      </c>
      <c r="D1281" t="str" cm="1">
        <f t="array" ref="D1281">PROPER(_xlfn.TEXTJOIN(" ", TRUE, INDEX(_xlfn.FILTERXML("&lt;t&gt;&lt;s&gt;" &amp; SUBSTITUTE(C1281," ","&lt;/s&gt;&lt;s&gt;") &amp; "&lt;/s&gt;&lt;/t&gt;", "//s"), _xlfn.SEQUENCE(4))))</f>
        <v>Eureka Forbes Car Vac</v>
      </c>
      <c r="E1281" t="str">
        <f t="shared" si="77"/>
        <v>Powerful Suction Vacuum Cleaner with Washable HEPA Filter, 3 Accessories,Compact,Light Weight and Easy to use (Black and Red)</v>
      </c>
      <c r="F1281" t="s">
        <v>8877</v>
      </c>
      <c r="G1281" t="str">
        <f t="shared" si="78"/>
        <v>HandheldVacuums</v>
      </c>
      <c r="H1281" s="7" t="str">
        <f t="array" aca="1" ref="H1281" ca="1">_xlfn.TEXTJOIN("", TRUE, IF((ROW(INDIRECT("1:" &amp; LEN(G1281)))&gt;1) * (CODE(MID(G1281, ROW(INDIRECT("1:" &amp; LEN(G1281))), 1))&gt;=65) * (CODE(MID(G1281, ROW(INDIRECT("1:" &amp; LEN(G1281))), 1))&lt;=90), " " &amp; MID(G1281, ROW(INDIRECT("1:" &amp; LEN(G1281))), 1), MID(G1281, ROW(INDIRECT("1:" &amp; LEN(G1281))), 1)))</f>
        <v>Handheld Vacuums</v>
      </c>
      <c r="I1281" s="2">
        <v>2099</v>
      </c>
      <c r="J1281" s="2">
        <v>2499</v>
      </c>
      <c r="K1281" s="1">
        <v>0.16</v>
      </c>
      <c r="L1281" t="s">
        <v>11054</v>
      </c>
      <c r="M1281" s="4">
        <v>992</v>
      </c>
      <c r="N1281" t="s">
        <v>11055</v>
      </c>
      <c r="O1281" t="str">
        <f t="shared" si="79"/>
        <v>No Installation Is Provided For This Product|100 Watts Powerful Motor|Powerful Suction|In-Built Led Torch|Range Of Accessories For Different Cleaning Needs|Fit Type: Universal Fit</v>
      </c>
      <c r="P1281" t="s">
        <v>11056</v>
      </c>
      <c r="Q1281" t="s">
        <v>11057</v>
      </c>
      <c r="R1281" t="s">
        <v>11058</v>
      </c>
      <c r="S1281" t="s">
        <v>11059</v>
      </c>
      <c r="T1281" t="s">
        <v>11060</v>
      </c>
      <c r="U1281" t="s">
        <v>11061</v>
      </c>
      <c r="V1281" t="s">
        <v>11062</v>
      </c>
    </row>
    <row r="1282" spans="1:22" x14ac:dyDescent="0.25">
      <c r="A1282" t="s">
        <v>11063</v>
      </c>
      <c r="B1282" t="s">
        <v>11064</v>
      </c>
      <c r="C1282" t="str">
        <f t="shared" ref="C1282:C1345" si="80">TRIM(SUBSTITUTE(SUBSTITUTE(SUBSTITUTE(SUBSTITUTE(SUBSTITUTE(SUBSTITUTE(B1282,"&amp;","and"),"&lt;",""),"&gt;",""),"/"," "),CHAR(160)," "),CHAR(10)," "))</f>
        <v>KENT 16025 Sandwich Grill 700W | Non-Toxic Ceramic Coating | Automatic Temperature Cut-off with LED Indicator | Adjustable Height Control, Metallic Silver, Standard</v>
      </c>
      <c r="D1282" t="str" cm="1">
        <f t="array" ref="D1282">PROPER(_xlfn.TEXTJOIN(" ", TRUE, INDEX(_xlfn.FILTERXML("&lt;t&gt;&lt;s&gt;" &amp; SUBSTITUTE(C1282," ","&lt;/s&gt;&lt;s&gt;") &amp; "&lt;/s&gt;&lt;/t&gt;", "//s"), _xlfn.SEQUENCE(4))))</f>
        <v>Kent 16025 Sandwich Grill</v>
      </c>
      <c r="E1282" t="str">
        <f t="shared" si="77"/>
        <v>Non-Toxic Ceramic Coating | Automatic Temperature Cut-off with LED Indicator | Adjustable Height Control, Metallic Silver, Standard</v>
      </c>
      <c r="F1282" t="s">
        <v>8969</v>
      </c>
      <c r="G1282" t="str">
        <f t="shared" si="78"/>
        <v>SandwichMakers</v>
      </c>
      <c r="H1282" s="7" t="str">
        <f t="array" aca="1" ref="H1282" ca="1">_xlfn.TEXTJOIN("", TRUE, IF((ROW(INDIRECT("1:" &amp; LEN(G1282)))&gt;1) * (CODE(MID(G1282, ROW(INDIRECT("1:" &amp; LEN(G1282))), 1))&gt;=65) * (CODE(MID(G1282, ROW(INDIRECT("1:" &amp; LEN(G1282))), 1))&lt;=90), " " &amp; MID(G1282, ROW(INDIRECT("1:" &amp; LEN(G1282))), 1), MID(G1282, ROW(INDIRECT("1:" &amp; LEN(G1282))), 1)))</f>
        <v>Sandwich Makers</v>
      </c>
      <c r="I1282" s="2">
        <v>1699</v>
      </c>
      <c r="J1282" s="2">
        <v>1975</v>
      </c>
      <c r="K1282" s="1">
        <v>0.14000000000000001</v>
      </c>
      <c r="L1282">
        <v>4.0999999999999996</v>
      </c>
      <c r="M1282" s="4">
        <v>4716</v>
      </c>
      <c r="N1282" t="s">
        <v>11065</v>
      </c>
      <c r="O1282" t="str">
        <f t="shared" si="79"/>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v>
      </c>
      <c r="P1282" t="s">
        <v>11066</v>
      </c>
      <c r="Q1282" t="s">
        <v>11067</v>
      </c>
      <c r="R1282" t="s">
        <v>11068</v>
      </c>
      <c r="S1282" t="s">
        <v>11069</v>
      </c>
      <c r="T1282" t="s">
        <v>11070</v>
      </c>
      <c r="U1282" t="s">
        <v>11071</v>
      </c>
      <c r="V1282" t="s">
        <v>11072</v>
      </c>
    </row>
    <row r="1283" spans="1:22" x14ac:dyDescent="0.25">
      <c r="A1283" t="s">
        <v>11073</v>
      </c>
      <c r="B1283" t="s">
        <v>11074</v>
      </c>
      <c r="C1283" t="str">
        <f t="shared" si="80"/>
        <v>Candes Gloster All in One Silent Blower Fan Room Heater Ideal for Small and Medium Area, 2000 Watts (White)</v>
      </c>
      <c r="D1283" t="str" cm="1">
        <f t="array" ref="D1283">PROPER(_xlfn.TEXTJOIN(" ", TRUE, INDEX(_xlfn.FILTERXML("&lt;t&gt;&lt;s&gt;" &amp; SUBSTITUTE(C1283," ","&lt;/s&gt;&lt;s&gt;") &amp; "&lt;/s&gt;&lt;/t&gt;", "//s"), _xlfn.SEQUENCE(4))))</f>
        <v>Candes Gloster All In</v>
      </c>
      <c r="E1283" t="str">
        <f t="shared" ref="E1283:E1346" si="81">IFERROR(TRIM(MID(C1283, FIND("~", SUBSTITUTE(C1283, " ", "~", 6)) + 1, LEN(C1283))), "")</f>
        <v>Blower Fan Room Heater Ideal for Small and Medium Area, 2000 Watts (White)</v>
      </c>
      <c r="F1283" t="s">
        <v>8472</v>
      </c>
      <c r="G1283" t="str">
        <f t="shared" ref="G1283:G1346" si="82">TRIM(RIGHT(SUBSTITUTE(F1283, "|", REPT(" ", 100)), 100))</f>
        <v>FanHeaters</v>
      </c>
      <c r="H1283" s="7" t="str">
        <f t="array" aca="1" ref="H1283" ca="1">_xlfn.TEXTJOIN("", TRUE, IF((ROW(INDIRECT("1:" &amp; LEN(G1283)))&gt;1) * (CODE(MID(G1283, ROW(INDIRECT("1:" &amp; LEN(G1283))), 1))&gt;=65) * (CODE(MID(G1283, ROW(INDIRECT("1:" &amp; LEN(G1283))), 1))&lt;=90), " " &amp; MID(G1283, ROW(INDIRECT("1:" &amp; LEN(G1283))), 1), MID(G1283, ROW(INDIRECT("1:" &amp; LEN(G1283))), 1)))</f>
        <v>Fan Heaters</v>
      </c>
      <c r="I1283" s="2">
        <v>1069</v>
      </c>
      <c r="J1283" s="2">
        <v>1699</v>
      </c>
      <c r="K1283" s="1">
        <v>0.37</v>
      </c>
      <c r="L1283">
        <v>3.9</v>
      </c>
      <c r="M1283" s="4">
        <v>313</v>
      </c>
      <c r="N1283" t="s">
        <v>11075</v>
      </c>
      <c r="O1283" t="str">
        <f t="shared" ref="O1283:O1346" si="83">PROPER(TRIM(SUBSTITUTE(SUBSTITUTE(SUBSTITUTE(SUBSTITUTE(SUBSTITUTE(SUBSTITUTE(SUBSTITUTE(SUBSTITUTE(SUBSTITUTE(N1283,CHAR(10)," "),CHAR(13)," "),CHAR(160)," "), "•", ""), "  ", " "), "..", "."), ",,", ","), " ,", ","), ", ", ", ")))</f>
        <v>Motor : Powerful Motor For Quick Heating|Heat Setting : 2 Heat Setting 1000/2000 W|Warranty: 1 Year Limited Warranty. For Warranty Claim|Over Heat Protection|Handle For Easy Portability|Heat Resistant Body And Stand For Stability|Hot Air Outlet And Safety Grills</v>
      </c>
      <c r="P1283" t="s">
        <v>11076</v>
      </c>
      <c r="Q1283" t="s">
        <v>11077</v>
      </c>
      <c r="R1283" t="s">
        <v>11078</v>
      </c>
      <c r="S1283" t="s">
        <v>11079</v>
      </c>
      <c r="T1283" t="s">
        <v>11080</v>
      </c>
      <c r="U1283" t="s">
        <v>11081</v>
      </c>
      <c r="V1283" t="s">
        <v>11082</v>
      </c>
    </row>
    <row r="1284" spans="1:22" x14ac:dyDescent="0.25">
      <c r="A1284" t="s">
        <v>11083</v>
      </c>
      <c r="B1284" t="s">
        <v>11084</v>
      </c>
      <c r="C1284" t="str">
        <f t="shared" si="80"/>
        <v>Inalsa Electric Fan Heater Hotty - 2000 Watts Variable Temperature Control Cool Warm Hot Air Selector | Over Heat Protection | ISI Certification, White</v>
      </c>
      <c r="D1284" t="str" cm="1">
        <f t="array" ref="D1284">PROPER(_xlfn.TEXTJOIN(" ", TRUE, INDEX(_xlfn.FILTERXML("&lt;t&gt;&lt;s&gt;" &amp; SUBSTITUTE(C1284," ","&lt;/s&gt;&lt;s&gt;") &amp; "&lt;/s&gt;&lt;/t&gt;", "//s"), _xlfn.SEQUENCE(4))))</f>
        <v>Inalsa Electric Fan Heater</v>
      </c>
      <c r="E1284" t="str">
        <f t="shared" si="81"/>
        <v>2000 Watts Variable Temperature Control Cool Warm Hot Air Selector | Over Heat Protection | ISI Certification, White</v>
      </c>
      <c r="F1284" t="s">
        <v>8472</v>
      </c>
      <c r="G1284" t="str">
        <f t="shared" si="82"/>
        <v>FanHeaters</v>
      </c>
      <c r="H1284" s="7" t="str">
        <f t="array" aca="1" ref="H1284" ca="1">_xlfn.TEXTJOIN("", TRUE, IF((ROW(INDIRECT("1:" &amp; LEN(G1284)))&gt;1) * (CODE(MID(G1284, ROW(INDIRECT("1:" &amp; LEN(G1284))), 1))&gt;=65) * (CODE(MID(G1284, ROW(INDIRECT("1:" &amp; LEN(G1284))), 1))&lt;=90), " " &amp; MID(G1284, ROW(INDIRECT("1:" &amp; LEN(G1284))), 1), MID(G1284, ROW(INDIRECT("1:" &amp; LEN(G1284))), 1)))</f>
        <v>Fan Heaters</v>
      </c>
      <c r="I1284" s="2">
        <v>1349</v>
      </c>
      <c r="J1284" s="2">
        <v>2495</v>
      </c>
      <c r="K1284" s="1">
        <v>0.46</v>
      </c>
      <c r="L1284">
        <v>3.8</v>
      </c>
      <c r="M1284" s="4">
        <v>166</v>
      </c>
      <c r="N1284" t="s">
        <v>11085</v>
      </c>
      <c r="O1284" t="str">
        <f t="shared" si="83"/>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v>
      </c>
      <c r="P1284" t="s">
        <v>11086</v>
      </c>
      <c r="Q1284" t="s">
        <v>11087</v>
      </c>
      <c r="R1284" t="s">
        <v>11088</v>
      </c>
      <c r="S1284" t="s">
        <v>11089</v>
      </c>
      <c r="T1284" t="s">
        <v>11090</v>
      </c>
      <c r="U1284" t="s">
        <v>11091</v>
      </c>
      <c r="V1284" t="s">
        <v>11092</v>
      </c>
    </row>
    <row r="1285" spans="1:22" x14ac:dyDescent="0.25">
      <c r="A1285" t="s">
        <v>11093</v>
      </c>
      <c r="B1285" t="s">
        <v>11094</v>
      </c>
      <c r="C1285" t="str">
        <f t="shared" si="80"/>
        <v>Havells Zella Flap Auto Immersion Rod 1500 Watts</v>
      </c>
      <c r="D1285" t="str" cm="1">
        <f t="array" ref="D1285">PROPER(_xlfn.TEXTJOIN(" ", TRUE, INDEX(_xlfn.FILTERXML("&lt;t&gt;&lt;s&gt;" &amp; SUBSTITUTE(C1285," ","&lt;/s&gt;&lt;s&gt;") &amp; "&lt;/s&gt;&lt;/t&gt;", "//s"), _xlfn.SEQUENCE(4))))</f>
        <v>Havells Zella Flap Auto</v>
      </c>
      <c r="E1285" t="str">
        <f t="shared" si="81"/>
        <v>1500 Watts</v>
      </c>
      <c r="F1285" t="s">
        <v>8752</v>
      </c>
      <c r="G1285" t="str">
        <f t="shared" si="82"/>
        <v>ImmersionRods</v>
      </c>
      <c r="H1285" s="7" t="str">
        <f t="array" aca="1" ref="H1285" ca="1">_xlfn.TEXTJOIN("", TRUE, IF((ROW(INDIRECT("1:" &amp; LEN(G1285)))&gt;1) * (CODE(MID(G1285, ROW(INDIRECT("1:" &amp; LEN(G1285))), 1))&gt;=65) * (CODE(MID(G1285, ROW(INDIRECT("1:" &amp; LEN(G1285))), 1))&lt;=90), " " &amp; MID(G1285, ROW(INDIRECT("1:" &amp; LEN(G1285))), 1), MID(G1285, ROW(INDIRECT("1:" &amp; LEN(G1285))), 1)))</f>
        <v>Immersion Rods</v>
      </c>
      <c r="I1285" s="2">
        <v>1499</v>
      </c>
      <c r="J1285" s="2">
        <v>3500</v>
      </c>
      <c r="K1285" s="1">
        <v>0.56999999999999995</v>
      </c>
      <c r="L1285">
        <v>4.0999999999999996</v>
      </c>
      <c r="M1285" s="4">
        <v>303</v>
      </c>
      <c r="N1285" t="s">
        <v>11095</v>
      </c>
      <c r="O1285" t="str">
        <f t="shared" si="83"/>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v>
      </c>
      <c r="P1285" t="s">
        <v>11096</v>
      </c>
      <c r="Q1285" t="s">
        <v>11097</v>
      </c>
      <c r="R1285" t="s">
        <v>11098</v>
      </c>
      <c r="S1285" t="s">
        <v>11099</v>
      </c>
      <c r="T1285" t="s">
        <v>11100</v>
      </c>
      <c r="U1285" t="s">
        <v>11101</v>
      </c>
      <c r="V1285" t="s">
        <v>11102</v>
      </c>
    </row>
    <row r="1286" spans="1:22" x14ac:dyDescent="0.25">
      <c r="A1286" t="s">
        <v>11103</v>
      </c>
      <c r="B1286" t="s">
        <v>11104</v>
      </c>
      <c r="C1286" t="str">
        <f t="shared" si="80"/>
        <v>iBELL SM1301 3-in-1 Sandwich Maker with Detachable Plates for Toast Waffle Grill , 750 Watt (Black)</v>
      </c>
      <c r="D1286" t="str" cm="1">
        <f t="array" ref="D1286">PROPER(_xlfn.TEXTJOIN(" ", TRUE, INDEX(_xlfn.FILTERXML("&lt;t&gt;&lt;s&gt;" &amp; SUBSTITUTE(C1286," ","&lt;/s&gt;&lt;s&gt;") &amp; "&lt;/s&gt;&lt;/t&gt;", "//s"), _xlfn.SEQUENCE(4))))</f>
        <v>Ibell Sm1301 3-In-1 Sandwich</v>
      </c>
      <c r="E1286" t="str">
        <f t="shared" si="81"/>
        <v>Detachable Plates for Toast Waffle Grill , 750 Watt (Black)</v>
      </c>
      <c r="F1286" t="s">
        <v>8969</v>
      </c>
      <c r="G1286" t="str">
        <f t="shared" si="82"/>
        <v>SandwichMakers</v>
      </c>
      <c r="H1286" s="7" t="str">
        <f t="array" aca="1" ref="H1286" ca="1">_xlfn.TEXTJOIN("", TRUE, IF((ROW(INDIRECT("1:" &amp; LEN(G1286)))&gt;1) * (CODE(MID(G1286, ROW(INDIRECT("1:" &amp; LEN(G1286))), 1))&gt;=65) * (CODE(MID(G1286, ROW(INDIRECT("1:" &amp; LEN(G1286))), 1))&lt;=90), " " &amp; MID(G1286, ROW(INDIRECT("1:" &amp; LEN(G1286))), 1), MID(G1286, ROW(INDIRECT("1:" &amp; LEN(G1286))), 1)))</f>
        <v>Sandwich Makers</v>
      </c>
      <c r="I1286" s="2">
        <v>2092</v>
      </c>
      <c r="J1286" s="2">
        <v>4600</v>
      </c>
      <c r="K1286" s="1">
        <v>0.55000000000000004</v>
      </c>
      <c r="L1286">
        <v>4.3</v>
      </c>
      <c r="M1286" s="4">
        <v>562</v>
      </c>
      <c r="N1286" t="s">
        <v>11105</v>
      </c>
      <c r="O1286" t="str">
        <f t="shared" si="83"/>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v>
      </c>
      <c r="P1286" t="s">
        <v>11106</v>
      </c>
      <c r="Q1286" t="s">
        <v>11107</v>
      </c>
      <c r="R1286" t="s">
        <v>11108</v>
      </c>
      <c r="S1286" t="s">
        <v>11109</v>
      </c>
      <c r="T1286" t="s">
        <v>11110</v>
      </c>
      <c r="U1286" t="s">
        <v>11111</v>
      </c>
      <c r="V1286" t="s">
        <v>11112</v>
      </c>
    </row>
    <row r="1287" spans="1:22" x14ac:dyDescent="0.25">
      <c r="A1287" t="s">
        <v>11113</v>
      </c>
      <c r="B1287" t="s">
        <v>11114</v>
      </c>
      <c r="C1287" t="str">
        <f t="shared" si="80"/>
        <v>Inalsa Vacuum Cleaner Wet and Dry Micro WD10 with 3in1 Multifunction Wet Dry Blowing| 14KPA Suction and Impact Resistant Polymer Tank,(Yellow Black)</v>
      </c>
      <c r="D1287" t="str" cm="1">
        <f t="array" ref="D1287">PROPER(_xlfn.TEXTJOIN(" ", TRUE, INDEX(_xlfn.FILTERXML("&lt;t&gt;&lt;s&gt;" &amp; SUBSTITUTE(C1287," ","&lt;/s&gt;&lt;s&gt;") &amp; "&lt;/s&gt;&lt;/t&gt;", "//s"), _xlfn.SEQUENCE(4))))</f>
        <v>Inalsa Vacuum Cleaner Wet</v>
      </c>
      <c r="E1287" t="str">
        <f t="shared" si="81"/>
        <v>Micro WD10 with 3in1 Multifunction Wet Dry Blowing| 14KPA Suction and Impact Resistant Polymer Tank,(Yellow Black)</v>
      </c>
      <c r="F1287" t="s">
        <v>9851</v>
      </c>
      <c r="G1287" t="str">
        <f t="shared" si="82"/>
        <v>Wet-DryVacuums</v>
      </c>
      <c r="H1287" s="7" t="str">
        <f t="array" aca="1" ref="H1287" ca="1">_xlfn.TEXTJOIN("", TRUE, IF((ROW(INDIRECT("1:" &amp; LEN(G1287)))&gt;1) * (CODE(MID(G1287, ROW(INDIRECT("1:" &amp; LEN(G1287))), 1))&gt;=65) * (CODE(MID(G1287, ROW(INDIRECT("1:" &amp; LEN(G1287))), 1))&lt;=90), " " &amp; MID(G1287, ROW(INDIRECT("1:" &amp; LEN(G1287))), 1), MID(G1287, ROW(INDIRECT("1:" &amp; LEN(G1287))), 1)))</f>
        <v>Wet- Dry Vacuums</v>
      </c>
      <c r="I1287" s="2">
        <v>3859</v>
      </c>
      <c r="J1287" s="2">
        <v>10295</v>
      </c>
      <c r="K1287" s="1">
        <v>0.63</v>
      </c>
      <c r="L1287">
        <v>3.9</v>
      </c>
      <c r="M1287" s="4">
        <v>8095</v>
      </c>
      <c r="N1287" t="s">
        <v>11115</v>
      </c>
      <c r="O1287" t="str">
        <f t="shared" si="83"/>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v>
      </c>
      <c r="P1287" t="s">
        <v>11116</v>
      </c>
      <c r="Q1287" t="s">
        <v>11117</v>
      </c>
      <c r="R1287" t="s">
        <v>11118</v>
      </c>
      <c r="S1287" t="s">
        <v>11119</v>
      </c>
      <c r="T1287" t="s">
        <v>11120</v>
      </c>
      <c r="U1287" t="s">
        <v>11121</v>
      </c>
      <c r="V1287" t="s">
        <v>11122</v>
      </c>
    </row>
    <row r="1288" spans="1:22" x14ac:dyDescent="0.25">
      <c r="A1288" t="s">
        <v>11123</v>
      </c>
      <c r="B1288" t="s">
        <v>11124</v>
      </c>
      <c r="C1288" t="str">
        <f t="shared" si="80"/>
        <v>MR. BRAND Portable USB Juicer Electric USB Juice Maker Mixer Bottle Blender Grinder Mixer,6 Blades Rechargeable Bottle with (Multi color) (MULTI MIXER 6 BLED)</v>
      </c>
      <c r="D1288" t="str" cm="1">
        <f t="array" ref="D1288">PROPER(_xlfn.TEXTJOIN(" ", TRUE, INDEX(_xlfn.FILTERXML("&lt;t&gt;&lt;s&gt;" &amp; SUBSTITUTE(C1288," ","&lt;/s&gt;&lt;s&gt;") &amp; "&lt;/s&gt;&lt;/t&gt;", "//s"), _xlfn.SEQUENCE(4))))</f>
        <v>Mr. Brand Portable Usb</v>
      </c>
      <c r="E1288" t="str">
        <f t="shared" si="81"/>
        <v>USB Juice Maker Mixer Bottle Blender Grinder Mixer,6 Blades Rechargeable Bottle with (Multi color) (MULTI MIXER 6 BLED)</v>
      </c>
      <c r="F1288" t="s">
        <v>8846</v>
      </c>
      <c r="G1288" t="str">
        <f t="shared" si="82"/>
        <v>JuicerMixerGrinders</v>
      </c>
      <c r="H1288" s="7" t="str">
        <f t="array" aca="1" ref="H1288" ca="1">_xlfn.TEXTJOIN("", TRUE, IF((ROW(INDIRECT("1:" &amp; LEN(G1288)))&gt;1) * (CODE(MID(G1288, ROW(INDIRECT("1:" &amp; LEN(G1288))), 1))&gt;=65) * (CODE(MID(G1288, ROW(INDIRECT("1:" &amp; LEN(G1288))), 1))&lt;=90), " " &amp; MID(G1288, ROW(INDIRECT("1:" &amp; LEN(G1288))), 1), MID(G1288, ROW(INDIRECT("1:" &amp; LEN(G1288))), 1)))</f>
        <v>Juicer Mixer Grinders</v>
      </c>
      <c r="I1288">
        <v>499</v>
      </c>
      <c r="J1288" s="2">
        <v>2199</v>
      </c>
      <c r="K1288" s="1">
        <v>0.77</v>
      </c>
      <c r="L1288">
        <v>2.8</v>
      </c>
      <c r="M1288" s="4">
        <v>109</v>
      </c>
      <c r="N1288" t="s">
        <v>11125</v>
      </c>
      <c r="O1288" t="str">
        <f t="shared" si="83"/>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v>
      </c>
      <c r="P1288" t="s">
        <v>11126</v>
      </c>
      <c r="Q1288" t="s">
        <v>11127</v>
      </c>
      <c r="R1288" t="s">
        <v>11128</v>
      </c>
      <c r="S1288" t="s">
        <v>11129</v>
      </c>
      <c r="T1288" t="s">
        <v>11130</v>
      </c>
      <c r="U1288" t="s">
        <v>11131</v>
      </c>
      <c r="V1288" t="s">
        <v>11132</v>
      </c>
    </row>
    <row r="1289" spans="1:22" x14ac:dyDescent="0.25">
      <c r="A1289" t="s">
        <v>11133</v>
      </c>
      <c r="B1289" t="s">
        <v>11134</v>
      </c>
      <c r="C1289" t="str">
        <f t="shared" si="80"/>
        <v>Crompton Hill Briz Deco 1200mm (48 inch) High Speed Designer Ceiling Fan (Smoked Brown)</v>
      </c>
      <c r="D1289" t="str" cm="1">
        <f t="array" ref="D1289">PROPER(_xlfn.TEXTJOIN(" ", TRUE, INDEX(_xlfn.FILTERXML("&lt;t&gt;&lt;s&gt;" &amp; SUBSTITUTE(C1289," ","&lt;/s&gt;&lt;s&gt;") &amp; "&lt;/s&gt;&lt;/t&gt;", "//s"), _xlfn.SEQUENCE(4))))</f>
        <v>Crompton Hill Briz Deco</v>
      </c>
      <c r="E1289" t="str">
        <f t="shared" si="81"/>
        <v>inch) High Speed Designer Ceiling Fan (Smoked Brown)</v>
      </c>
      <c r="F1289" t="s">
        <v>9203</v>
      </c>
      <c r="G1289" t="str">
        <f t="shared" si="82"/>
        <v>CeilingFans</v>
      </c>
      <c r="H1289" s="7" t="str">
        <f t="array" aca="1" ref="H1289" ca="1">_xlfn.TEXTJOIN("", TRUE, IF((ROW(INDIRECT("1:" &amp; LEN(G1289)))&gt;1) * (CODE(MID(G1289, ROW(INDIRECT("1:" &amp; LEN(G1289))), 1))&gt;=65) * (CODE(MID(G1289, ROW(INDIRECT("1:" &amp; LEN(G1289))), 1))&lt;=90), " " &amp; MID(G1289, ROW(INDIRECT("1:" &amp; LEN(G1289))), 1), MID(G1289, ROW(INDIRECT("1:" &amp; LEN(G1289))), 1)))</f>
        <v>Ceiling Fans</v>
      </c>
      <c r="I1289" s="2">
        <v>1804</v>
      </c>
      <c r="J1289" s="2">
        <v>2380</v>
      </c>
      <c r="K1289" s="1">
        <v>0.24</v>
      </c>
      <c r="L1289">
        <v>4</v>
      </c>
      <c r="M1289" s="4">
        <v>15382</v>
      </c>
      <c r="N1289" t="s">
        <v>11135</v>
      </c>
      <c r="O1289" t="str">
        <f t="shared" si="83"/>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v>
      </c>
      <c r="P1289" t="s">
        <v>11136</v>
      </c>
      <c r="Q1289" t="s">
        <v>11137</v>
      </c>
      <c r="R1289" t="s">
        <v>11138</v>
      </c>
      <c r="S1289" t="s">
        <v>11139</v>
      </c>
      <c r="T1289" t="s">
        <v>11140</v>
      </c>
      <c r="U1289" t="s">
        <v>11141</v>
      </c>
      <c r="V1289" t="s">
        <v>11142</v>
      </c>
    </row>
    <row r="1290" spans="1:22" x14ac:dyDescent="0.25">
      <c r="A1290" t="s">
        <v>11143</v>
      </c>
      <c r="B1290" t="s">
        <v>11144</v>
      </c>
      <c r="C1290" t="str">
        <f t="shared" si="80"/>
        <v>Sujata Powermatic Plus, Juicer Mixer Grinder with Chutney Jar, 900 Watts, 3 Jars (White)</v>
      </c>
      <c r="D1290" t="str" cm="1">
        <f t="array" ref="D1290">PROPER(_xlfn.TEXTJOIN(" ", TRUE, INDEX(_xlfn.FILTERXML("&lt;t&gt;&lt;s&gt;" &amp; SUBSTITUTE(C1290," ","&lt;/s&gt;&lt;s&gt;") &amp; "&lt;/s&gt;&lt;/t&gt;", "//s"), _xlfn.SEQUENCE(4))))</f>
        <v>Sujata Powermatic Plus, Juicer</v>
      </c>
      <c r="E1290" t="str">
        <f t="shared" si="81"/>
        <v>with Chutney Jar, 900 Watts, 3 Jars (White)</v>
      </c>
      <c r="F1290" t="s">
        <v>8846</v>
      </c>
      <c r="G1290" t="str">
        <f t="shared" si="82"/>
        <v>JuicerMixerGrinders</v>
      </c>
      <c r="H1290" s="7" t="str">
        <f t="array" aca="1" ref="H1290" ca="1">_xlfn.TEXTJOIN("", TRUE, IF((ROW(INDIRECT("1:" &amp; LEN(G1290)))&gt;1) * (CODE(MID(G1290, ROW(INDIRECT("1:" &amp; LEN(G1290))), 1))&gt;=65) * (CODE(MID(G1290, ROW(INDIRECT("1:" &amp; LEN(G1290))), 1))&lt;=90), " " &amp; MID(G1290, ROW(INDIRECT("1:" &amp; LEN(G1290))), 1), MID(G1290, ROW(INDIRECT("1:" &amp; LEN(G1290))), 1)))</f>
        <v>Juicer Mixer Grinders</v>
      </c>
      <c r="I1290" s="2">
        <v>6525</v>
      </c>
      <c r="J1290" s="2">
        <v>8820</v>
      </c>
      <c r="K1290" s="1">
        <v>0.26</v>
      </c>
      <c r="L1290">
        <v>4.5</v>
      </c>
      <c r="M1290" s="4">
        <v>5137</v>
      </c>
      <c r="N1290" t="s">
        <v>11145</v>
      </c>
      <c r="O1290" t="str">
        <f t="shared" si="83"/>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v>
      </c>
      <c r="P1290" t="s">
        <v>11146</v>
      </c>
      <c r="Q1290" t="s">
        <v>11147</v>
      </c>
      <c r="R1290" t="s">
        <v>11148</v>
      </c>
      <c r="S1290" t="s">
        <v>11149</v>
      </c>
      <c r="T1290" t="s">
        <v>11150</v>
      </c>
      <c r="U1290" t="s">
        <v>11151</v>
      </c>
      <c r="V1290" t="s">
        <v>11152</v>
      </c>
    </row>
    <row r="1291" spans="1:22" x14ac:dyDescent="0.25">
      <c r="A1291" t="s">
        <v>11153</v>
      </c>
      <c r="B1291" t="s">
        <v>11154</v>
      </c>
      <c r="C1291" t="str">
        <f t="shared" si="80"/>
        <v>Aquadpure Copper + Mineral RO+UV+UF 10 to 12 Liter RO + UV + TDS ADJUSTER Water Purifier with Copper Charge Technology black and copper Best For Home and Office (Made In India)</v>
      </c>
      <c r="D1291" t="str" cm="1">
        <f t="array" ref="D1291">PROPER(_xlfn.TEXTJOIN(" ", TRUE, INDEX(_xlfn.FILTERXML("&lt;t&gt;&lt;s&gt;" &amp; SUBSTITUTE(C1291," ","&lt;/s&gt;&lt;s&gt;") &amp; "&lt;/s&gt;&lt;/t&gt;", "//s"), _xlfn.SEQUENCE(4))))</f>
        <v>Aquadpure Copper + Mineral</v>
      </c>
      <c r="E1291" t="str">
        <f t="shared" si="81"/>
        <v>to 12 Liter RO + UV + TDS ADJUSTER Water Purifier with Copper Charge Technology black and copper Best For Home and Office (Made In India)</v>
      </c>
      <c r="F1291" t="s">
        <v>10001</v>
      </c>
      <c r="G1291" t="str">
        <f t="shared" si="82"/>
        <v>WaterFilters&amp;Purifiers</v>
      </c>
      <c r="H1291" s="7" t="str">
        <f t="array" aca="1" ref="H1291" ca="1">_xlfn.TEXTJOIN("", TRUE, IF((ROW(INDIRECT("1:" &amp; LEN(G1291)))&gt;1) * (CODE(MID(G1291, ROW(INDIRECT("1:" &amp; LEN(G1291))), 1))&gt;=65) * (CODE(MID(G1291, ROW(INDIRECT("1:" &amp; LEN(G1291))), 1))&lt;=90), " " &amp; MID(G1291, ROW(INDIRECT("1:" &amp; LEN(G1291))), 1), MID(G1291, ROW(INDIRECT("1:" &amp; LEN(G1291))), 1)))</f>
        <v>Water Filters&amp; Purifiers</v>
      </c>
      <c r="I1291" s="2">
        <v>4999</v>
      </c>
      <c r="J1291" s="2">
        <v>24999</v>
      </c>
      <c r="K1291" s="1">
        <v>0.8</v>
      </c>
      <c r="L1291">
        <v>4.5999999999999996</v>
      </c>
      <c r="M1291" s="4">
        <v>124</v>
      </c>
      <c r="N1291" t="s">
        <v>11155</v>
      </c>
      <c r="O1291" t="str">
        <f t="shared" si="83"/>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v>
      </c>
      <c r="P1291" t="s">
        <v>11156</v>
      </c>
      <c r="Q1291" t="s">
        <v>11157</v>
      </c>
      <c r="R1291" t="s">
        <v>11158</v>
      </c>
      <c r="S1291" t="s">
        <v>11159</v>
      </c>
      <c r="T1291" t="s">
        <v>11160</v>
      </c>
      <c r="U1291" t="s">
        <v>11161</v>
      </c>
      <c r="V1291" t="s">
        <v>11162</v>
      </c>
    </row>
    <row r="1292" spans="1:22" x14ac:dyDescent="0.25">
      <c r="A1292" t="s">
        <v>11163</v>
      </c>
      <c r="B1292" t="s">
        <v>11164</v>
      </c>
      <c r="C1292" t="str">
        <f t="shared" si="80"/>
        <v>Amazon Basics 650 Watt Drip Coffee Maker with Borosilicate Carafe</v>
      </c>
      <c r="D1292" t="str" cm="1">
        <f t="array" ref="D1292">PROPER(_xlfn.TEXTJOIN(" ", TRUE, INDEX(_xlfn.FILTERXML("&lt;t&gt;&lt;s&gt;" &amp; SUBSTITUTE(C1292," ","&lt;/s&gt;&lt;s&gt;") &amp; "&lt;/s&gt;&lt;/t&gt;", "//s"), _xlfn.SEQUENCE(4))))</f>
        <v>Amazon Basics 650 Watt</v>
      </c>
      <c r="E1292" t="str">
        <f t="shared" si="81"/>
        <v>Maker with Borosilicate Carafe</v>
      </c>
      <c r="F1292" t="s">
        <v>9520</v>
      </c>
      <c r="G1292" t="str">
        <f t="shared" si="82"/>
        <v>DripCoffeeMachines</v>
      </c>
      <c r="H1292" s="7" t="str">
        <f t="array" aca="1" ref="H1292" ca="1">_xlfn.TEXTJOIN("", TRUE, IF((ROW(INDIRECT("1:" &amp; LEN(G1292)))&gt;1) * (CODE(MID(G1292, ROW(INDIRECT("1:" &amp; LEN(G1292))), 1))&gt;=65) * (CODE(MID(G1292, ROW(INDIRECT("1:" &amp; LEN(G1292))), 1))&lt;=90), " " &amp; MID(G1292, ROW(INDIRECT("1:" &amp; LEN(G1292))), 1), MID(G1292, ROW(INDIRECT("1:" &amp; LEN(G1292))), 1)))</f>
        <v>Drip Coffee Machines</v>
      </c>
      <c r="I1292" s="2">
        <v>1189</v>
      </c>
      <c r="J1292" s="2">
        <v>2400</v>
      </c>
      <c r="K1292" s="1">
        <v>0.5</v>
      </c>
      <c r="L1292">
        <v>4.0999999999999996</v>
      </c>
      <c r="M1292" s="4">
        <v>618</v>
      </c>
      <c r="N1292" t="s">
        <v>11165</v>
      </c>
      <c r="O1292" t="str">
        <f t="shared" si="83"/>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v>
      </c>
      <c r="P1292" t="s">
        <v>11166</v>
      </c>
      <c r="Q1292" t="s">
        <v>11167</v>
      </c>
      <c r="R1292" t="s">
        <v>11168</v>
      </c>
      <c r="S1292" t="s">
        <v>11169</v>
      </c>
      <c r="T1292" t="s">
        <v>11170</v>
      </c>
      <c r="U1292" t="s">
        <v>11171</v>
      </c>
      <c r="V1292" t="s">
        <v>11172</v>
      </c>
    </row>
    <row r="1293" spans="1:22" x14ac:dyDescent="0.25">
      <c r="A1293" t="s">
        <v>11173</v>
      </c>
      <c r="B1293" t="s">
        <v>11174</v>
      </c>
      <c r="C1293" t="str">
        <f t="shared" si="80"/>
        <v>Crompton Insta Delight Fan Circulator Room Heater with 3 Heat Settings (Slate Grey and Black, 2000 Watt)</v>
      </c>
      <c r="D1293" t="str" cm="1">
        <f t="array" ref="D1293">PROPER(_xlfn.TEXTJOIN(" ", TRUE, INDEX(_xlfn.FILTERXML("&lt;t&gt;&lt;s&gt;" &amp; SUBSTITUTE(C1293," ","&lt;/s&gt;&lt;s&gt;") &amp; "&lt;/s&gt;&lt;/t&gt;", "//s"), _xlfn.SEQUENCE(4))))</f>
        <v>Crompton Insta Delight Fan</v>
      </c>
      <c r="E1293" t="str">
        <f t="shared" si="81"/>
        <v>Heater with 3 Heat Settings (Slate Grey and Black, 2000 Watt)</v>
      </c>
      <c r="F1293" t="s">
        <v>8472</v>
      </c>
      <c r="G1293" t="str">
        <f t="shared" si="82"/>
        <v>FanHeaters</v>
      </c>
      <c r="H1293" s="7" t="str">
        <f t="array" aca="1" ref="H1293" ca="1">_xlfn.TEXTJOIN("", TRUE, IF((ROW(INDIRECT("1:" &amp; LEN(G1293)))&gt;1) * (CODE(MID(G1293, ROW(INDIRECT("1:" &amp; LEN(G1293))), 1))&gt;=65) * (CODE(MID(G1293, ROW(INDIRECT("1:" &amp; LEN(G1293))), 1))&lt;=90), " " &amp; MID(G1293, ROW(INDIRECT("1:" &amp; LEN(G1293))), 1), MID(G1293, ROW(INDIRECT("1:" &amp; LEN(G1293))), 1)))</f>
        <v>Fan Heaters</v>
      </c>
      <c r="I1293" s="2">
        <v>2590</v>
      </c>
      <c r="J1293" s="2">
        <v>4200</v>
      </c>
      <c r="K1293" s="1">
        <v>0.38</v>
      </c>
      <c r="L1293">
        <v>4.0999999999999996</v>
      </c>
      <c r="M1293" s="4">
        <v>63</v>
      </c>
      <c r="N1293" t="s">
        <v>11175</v>
      </c>
      <c r="O1293" t="str">
        <f t="shared" si="83"/>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v>
      </c>
      <c r="P1293" t="s">
        <v>11176</v>
      </c>
      <c r="Q1293" t="s">
        <v>11177</v>
      </c>
      <c r="R1293" t="s">
        <v>11178</v>
      </c>
      <c r="S1293" t="s">
        <v>11179</v>
      </c>
      <c r="T1293" t="s">
        <v>11180</v>
      </c>
      <c r="U1293" t="s">
        <v>11181</v>
      </c>
      <c r="V1293" t="s">
        <v>11182</v>
      </c>
    </row>
    <row r="1294" spans="1:22" x14ac:dyDescent="0.25">
      <c r="A1294" t="s">
        <v>11183</v>
      </c>
      <c r="B1294" t="s">
        <v>11184</v>
      </c>
      <c r="C1294" t="str">
        <f t="shared" si="80"/>
        <v>!!HANEUL!!1000 Watt 2000-Watt Room Heater!! Fan Heater!!Pure White!!HN-2500!!Made in India!!Thermoset!!</v>
      </c>
      <c r="D1294" t="str" cm="1">
        <f t="array" ref="D1294">PROPER(_xlfn.TEXTJOIN(" ", TRUE, INDEX(_xlfn.FILTERXML("&lt;t&gt;&lt;s&gt;" &amp; SUBSTITUTE(C1294," ","&lt;/s&gt;&lt;s&gt;") &amp; "&lt;/s&gt;&lt;/t&gt;", "//s"), _xlfn.SEQUENCE(4))))</f>
        <v>!!Haneul!!1000 Watt 2000-Watt Room</v>
      </c>
      <c r="E1294" t="str">
        <f t="shared" si="81"/>
        <v>Heater!!Pure White!!HN-2500!!Made in India!!Thermoset!!</v>
      </c>
      <c r="F1294" t="s">
        <v>8472</v>
      </c>
      <c r="G1294" t="str">
        <f t="shared" si="82"/>
        <v>FanHeaters</v>
      </c>
      <c r="H1294" s="7" t="str">
        <f t="array" aca="1" ref="H1294" ca="1">_xlfn.TEXTJOIN("", TRUE, IF((ROW(INDIRECT("1:" &amp; LEN(G1294)))&gt;1) * (CODE(MID(G1294, ROW(INDIRECT("1:" &amp; LEN(G1294))), 1))&gt;=65) * (CODE(MID(G1294, ROW(INDIRECT("1:" &amp; LEN(G1294))), 1))&lt;=90), " " &amp; MID(G1294, ROW(INDIRECT("1:" &amp; LEN(G1294))), 1), MID(G1294, ROW(INDIRECT("1:" &amp; LEN(G1294))), 1)))</f>
        <v>Fan Heaters</v>
      </c>
      <c r="I1294">
        <v>899</v>
      </c>
      <c r="J1294" s="2">
        <v>1599</v>
      </c>
      <c r="K1294" s="1">
        <v>0.44</v>
      </c>
      <c r="L1294">
        <v>3.4</v>
      </c>
      <c r="M1294" s="4">
        <v>15</v>
      </c>
      <c r="N1294" t="s">
        <v>11185</v>
      </c>
      <c r="O1294" t="str">
        <f t="shared" si="83"/>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v>
      </c>
      <c r="P1294" t="s">
        <v>11186</v>
      </c>
      <c r="Q1294" t="s">
        <v>11187</v>
      </c>
      <c r="R1294" t="s">
        <v>11188</v>
      </c>
      <c r="S1294" t="s">
        <v>11189</v>
      </c>
      <c r="T1294" t="s">
        <v>11190</v>
      </c>
      <c r="U1294" t="s">
        <v>11191</v>
      </c>
      <c r="V1294" t="s">
        <v>11192</v>
      </c>
    </row>
    <row r="1295" spans="1:22" x14ac:dyDescent="0.25">
      <c r="A1295" t="s">
        <v>11193</v>
      </c>
      <c r="B1295" t="s">
        <v>11194</v>
      </c>
      <c r="C1295" t="str">
        <f t="shared" si="80"/>
        <v>Melbon VM-905 2000-Watt Room Heater (ISI Certified, White Color) Ideal Electric Fan Heater for Small to Medium Room Area (Plastic Body)</v>
      </c>
      <c r="D1295" t="str" cm="1">
        <f t="array" ref="D1295">PROPER(_xlfn.TEXTJOIN(" ", TRUE, INDEX(_xlfn.FILTERXML("&lt;t&gt;&lt;s&gt;" &amp; SUBSTITUTE(C1295," ","&lt;/s&gt;&lt;s&gt;") &amp; "&lt;/s&gt;&lt;/t&gt;", "//s"), _xlfn.SEQUENCE(4))))</f>
        <v>Melbon Vm-905 2000-Watt Room</v>
      </c>
      <c r="E1295" t="str">
        <f t="shared" si="81"/>
        <v>Certified, White Color) Ideal Electric Fan Heater for Small to Medium Room Area (Plastic Body)</v>
      </c>
      <c r="F1295" t="s">
        <v>8472</v>
      </c>
      <c r="G1295" t="str">
        <f t="shared" si="82"/>
        <v>FanHeaters</v>
      </c>
      <c r="H1295" s="7" t="str">
        <f t="array" aca="1" ref="H1295" ca="1">_xlfn.TEXTJOIN("", TRUE, IF((ROW(INDIRECT("1:" &amp; LEN(G1295)))&gt;1) * (CODE(MID(G1295, ROW(INDIRECT("1:" &amp; LEN(G1295))), 1))&gt;=65) * (CODE(MID(G1295, ROW(INDIRECT("1:" &amp; LEN(G1295))), 1))&lt;=90), " " &amp; MID(G1295, ROW(INDIRECT("1:" &amp; LEN(G1295))), 1), MID(G1295, ROW(INDIRECT("1:" &amp; LEN(G1295))), 1)))</f>
        <v>Fan Heaters</v>
      </c>
      <c r="I1295">
        <v>998</v>
      </c>
      <c r="J1295" s="2">
        <v>2999</v>
      </c>
      <c r="K1295" s="1">
        <v>0.67</v>
      </c>
      <c r="L1295">
        <v>4.5999999999999996</v>
      </c>
      <c r="M1295" s="4">
        <v>9</v>
      </c>
      <c r="N1295" t="s">
        <v>11195</v>
      </c>
      <c r="O1295" t="str">
        <f t="shared" si="83"/>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v>
      </c>
      <c r="P1295" t="s">
        <v>11196</v>
      </c>
      <c r="Q1295" t="s">
        <v>11197</v>
      </c>
      <c r="R1295" t="s">
        <v>11198</v>
      </c>
      <c r="S1295" t="s">
        <v>11199</v>
      </c>
      <c r="T1295" t="s">
        <v>11200</v>
      </c>
      <c r="U1295" t="s">
        <v>11201</v>
      </c>
      <c r="V1295" t="s">
        <v>11202</v>
      </c>
    </row>
    <row r="1296" spans="1:22" x14ac:dyDescent="0.25">
      <c r="A1296" t="s">
        <v>11203</v>
      </c>
      <c r="B1296" t="s">
        <v>11204</v>
      </c>
      <c r="C1296" t="str">
        <f t="shared" si="80"/>
        <v>Cello Eliza Plastic Laundry Bag Basket, 50 litres, Light Grey</v>
      </c>
      <c r="D1296" t="str" cm="1">
        <f t="array" ref="D1296">PROPER(_xlfn.TEXTJOIN(" ", TRUE, INDEX(_xlfn.FILTERXML("&lt;t&gt;&lt;s&gt;" &amp; SUBSTITUTE(C1296," ","&lt;/s&gt;&lt;s&gt;") &amp; "&lt;/s&gt;&lt;/t&gt;", "//s"), _xlfn.SEQUENCE(4))))</f>
        <v>Cello Eliza Plastic Laundry</v>
      </c>
      <c r="E1296" t="str">
        <f t="shared" si="81"/>
        <v>50 litres, Light Grey</v>
      </c>
      <c r="F1296" t="s">
        <v>8794</v>
      </c>
      <c r="G1296" t="str">
        <f t="shared" si="82"/>
        <v>LaundryBaskets</v>
      </c>
      <c r="H1296" s="7" t="str">
        <f t="array" aca="1" ref="H1296" ca="1">_xlfn.TEXTJOIN("", TRUE, IF((ROW(INDIRECT("1:" &amp; LEN(G1296)))&gt;1) * (CODE(MID(G1296, ROW(INDIRECT("1:" &amp; LEN(G1296))), 1))&gt;=65) * (CODE(MID(G1296, ROW(INDIRECT("1:" &amp; LEN(G1296))), 1))&lt;=90), " " &amp; MID(G1296, ROW(INDIRECT("1:" &amp; LEN(G1296))), 1), MID(G1296, ROW(INDIRECT("1:" &amp; LEN(G1296))), 1)))</f>
        <v>Laundry Baskets</v>
      </c>
      <c r="I1296">
        <v>998.06</v>
      </c>
      <c r="J1296" s="2">
        <v>1282</v>
      </c>
      <c r="K1296" s="1">
        <v>0.22</v>
      </c>
      <c r="L1296">
        <v>4.2</v>
      </c>
      <c r="M1296" s="4">
        <v>7274</v>
      </c>
      <c r="N1296" t="s">
        <v>11205</v>
      </c>
      <c r="O1296" t="str">
        <f t="shared" si="83"/>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v>
      </c>
      <c r="P1296" t="s">
        <v>11206</v>
      </c>
      <c r="Q1296" t="s">
        <v>11207</v>
      </c>
      <c r="R1296" t="s">
        <v>11208</v>
      </c>
      <c r="S1296" t="s">
        <v>11209</v>
      </c>
      <c r="T1296" t="s">
        <v>11210</v>
      </c>
      <c r="U1296" t="s">
        <v>11211</v>
      </c>
      <c r="V1296" t="s">
        <v>11212</v>
      </c>
    </row>
    <row r="1297" spans="1:22" x14ac:dyDescent="0.25">
      <c r="A1297" t="s">
        <v>11213</v>
      </c>
      <c r="B1297" t="s">
        <v>11214</v>
      </c>
      <c r="C1297" t="str">
        <f t="shared" si="80"/>
        <v>ACTIVA 1200 MM HIGH SPEED 390 RPM BEE APPROVED 5 STAR RATED APSRA CEILING FAN BROWN 2 Years Warranty</v>
      </c>
      <c r="D1297" t="str" cm="1">
        <f t="array" ref="D1297">PROPER(_xlfn.TEXTJOIN(" ", TRUE, INDEX(_xlfn.FILTERXML("&lt;t&gt;&lt;s&gt;" &amp; SUBSTITUTE(C1297," ","&lt;/s&gt;&lt;s&gt;") &amp; "&lt;/s&gt;&lt;/t&gt;", "//s"), _xlfn.SEQUENCE(4))))</f>
        <v>Activa 1200 Mm High</v>
      </c>
      <c r="E1297" t="str">
        <f t="shared" si="81"/>
        <v>RPM BEE APPROVED 5 STAR RATED APSRA CEILING FAN BROWN 2 Years Warranty</v>
      </c>
      <c r="F1297" t="s">
        <v>9203</v>
      </c>
      <c r="G1297" t="str">
        <f t="shared" si="82"/>
        <v>CeilingFans</v>
      </c>
      <c r="H1297" s="7" t="str">
        <f t="array" aca="1" ref="H1297" ca="1">_xlfn.TEXTJOIN("", TRUE, IF((ROW(INDIRECT("1:" &amp; LEN(G1297)))&gt;1) * (CODE(MID(G1297, ROW(INDIRECT("1:" &amp; LEN(G1297))), 1))&gt;=65) * (CODE(MID(G1297, ROW(INDIRECT("1:" &amp; LEN(G1297))), 1))&lt;=90), " " &amp; MID(G1297, ROW(INDIRECT("1:" &amp; LEN(G1297))), 1), MID(G1297, ROW(INDIRECT("1:" &amp; LEN(G1297))), 1)))</f>
        <v>Ceiling Fans</v>
      </c>
      <c r="I1297" s="2">
        <v>1099</v>
      </c>
      <c r="J1297" s="2">
        <v>1990</v>
      </c>
      <c r="K1297" s="1">
        <v>0.45</v>
      </c>
      <c r="L1297">
        <v>3.9</v>
      </c>
      <c r="M1297" s="4">
        <v>5911</v>
      </c>
      <c r="N1297" t="s">
        <v>11215</v>
      </c>
      <c r="O1297" t="str">
        <f t="shared" si="83"/>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v>
      </c>
      <c r="P1297" t="s">
        <v>11216</v>
      </c>
      <c r="Q1297" t="s">
        <v>11217</v>
      </c>
      <c r="R1297" t="s">
        <v>11218</v>
      </c>
      <c r="S1297" t="s">
        <v>11219</v>
      </c>
      <c r="T1297" t="s">
        <v>11220</v>
      </c>
      <c r="U1297" t="s">
        <v>11221</v>
      </c>
      <c r="V1297" t="s">
        <v>11222</v>
      </c>
    </row>
    <row r="1298" spans="1:22" x14ac:dyDescent="0.25">
      <c r="A1298" t="s">
        <v>11223</v>
      </c>
      <c r="B1298" t="s">
        <v>11224</v>
      </c>
      <c r="C1298" t="str">
        <f t="shared" si="80"/>
        <v>Shakti Technology S5 High Pressure Car Washer Machine 1900 Watts and Pressure 125 Bar with 10 Meter Hose Pipe</v>
      </c>
      <c r="D1298" t="str" cm="1">
        <f t="array" ref="D1298">PROPER(_xlfn.TEXTJOIN(" ", TRUE, INDEX(_xlfn.FILTERXML("&lt;t&gt;&lt;s&gt;" &amp; SUBSTITUTE(C1298," ","&lt;/s&gt;&lt;s&gt;") &amp; "&lt;/s&gt;&lt;/t&gt;", "//s"), _xlfn.SEQUENCE(4))))</f>
        <v>Shakti Technology S5 High</v>
      </c>
      <c r="E1298" t="str">
        <f t="shared" si="81"/>
        <v>Washer Machine 1900 Watts and Pressure 125 Bar with 10 Meter Hose Pipe</v>
      </c>
      <c r="F1298" t="s">
        <v>9294</v>
      </c>
      <c r="G1298" t="str">
        <f t="shared" si="82"/>
        <v>PressureWashers,Steam&amp;WindowCleaners</v>
      </c>
      <c r="H1298" s="7" t="str">
        <f t="array" aca="1" ref="H1298" ca="1">_xlfn.TEXTJOIN("", TRUE, IF((ROW(INDIRECT("1:" &amp; LEN(G1298)))&gt;1) * (CODE(MID(G1298, ROW(INDIRECT("1:" &amp; LEN(G1298))), 1))&gt;=65) * (CODE(MID(G1298, ROW(INDIRECT("1:" &amp; LEN(G1298))), 1))&lt;=90), " " &amp; MID(G1298, ROW(INDIRECT("1:" &amp; LEN(G1298))), 1), MID(G1298, ROW(INDIRECT("1:" &amp; LEN(G1298))), 1)))</f>
        <v>Pressure Washers, Steam&amp; Window Cleaners</v>
      </c>
      <c r="I1298" s="2">
        <v>5999</v>
      </c>
      <c r="J1298" s="2">
        <v>9999</v>
      </c>
      <c r="K1298" s="1">
        <v>0.4</v>
      </c>
      <c r="L1298">
        <v>4.2</v>
      </c>
      <c r="M1298" s="4">
        <v>170</v>
      </c>
      <c r="N1298" t="s">
        <v>11225</v>
      </c>
      <c r="O1298" t="str">
        <f t="shared" si="83"/>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v>
      </c>
      <c r="P1298" t="s">
        <v>11226</v>
      </c>
      <c r="Q1298" t="s">
        <v>11227</v>
      </c>
      <c r="R1298" t="s">
        <v>11228</v>
      </c>
      <c r="S1298" t="s">
        <v>11229</v>
      </c>
      <c r="T1298" t="s">
        <v>11230</v>
      </c>
      <c r="U1298" t="s">
        <v>11231</v>
      </c>
      <c r="V1298" t="s">
        <v>11232</v>
      </c>
    </row>
    <row r="1299" spans="1:22" x14ac:dyDescent="0.25">
      <c r="A1299" t="s">
        <v>11233</v>
      </c>
      <c r="B1299" t="s">
        <v>11234</v>
      </c>
      <c r="C1299" t="str">
        <f t="shared" si="80"/>
        <v>AMERICAN MICRONIC- Imported Wet and Dry Vacuum Cleaner, 21 Litre Stainless Steel with Blower and HEPA filter, 1600 Watts 100% Copper Motor 28 KPa suction with washable reusable dust bag (Red Black Steel)-AMI-VCD21-1600WDx</v>
      </c>
      <c r="D1299" t="str" cm="1">
        <f t="array" ref="D1299">PROPER(_xlfn.TEXTJOIN(" ", TRUE, INDEX(_xlfn.FILTERXML("&lt;t&gt;&lt;s&gt;" &amp; SUBSTITUTE(C1299," ","&lt;/s&gt;&lt;s&gt;") &amp; "&lt;/s&gt;&lt;/t&gt;", "//s"), _xlfn.SEQUENCE(4))))</f>
        <v>American Micronic- Imported Wet</v>
      </c>
      <c r="E1299" t="str">
        <f t="shared" si="81"/>
        <v>Vacuum Cleaner, 21 Litre Stainless Steel with Blower and HEPA filter, 1600 Watts 100% Copper Motor 28 KPa suction with washable reusable dust bag (Red Black Steel)-AMI-VCD21-1600WDx</v>
      </c>
      <c r="F1299" t="s">
        <v>9851</v>
      </c>
      <c r="G1299" t="str">
        <f t="shared" si="82"/>
        <v>Wet-DryVacuums</v>
      </c>
      <c r="H1299" s="7" t="str">
        <f t="array" aca="1" ref="H1299" ca="1">_xlfn.TEXTJOIN("", TRUE, IF((ROW(INDIRECT("1:" &amp; LEN(G1299)))&gt;1) * (CODE(MID(G1299, ROW(INDIRECT("1:" &amp; LEN(G1299))), 1))&gt;=65) * (CODE(MID(G1299, ROW(INDIRECT("1:" &amp; LEN(G1299))), 1))&lt;=90), " " &amp; MID(G1299, ROW(INDIRECT("1:" &amp; LEN(G1299))), 1), MID(G1299, ROW(INDIRECT("1:" &amp; LEN(G1299))), 1)))</f>
        <v>Wet- Dry Vacuums</v>
      </c>
      <c r="I1299" s="2">
        <v>8886</v>
      </c>
      <c r="J1299" s="2">
        <v>11850</v>
      </c>
      <c r="K1299" s="1">
        <v>0.25</v>
      </c>
      <c r="L1299">
        <v>4.2</v>
      </c>
      <c r="M1299" s="4">
        <v>3065</v>
      </c>
      <c r="N1299" t="s">
        <v>11235</v>
      </c>
      <c r="O1299" t="str">
        <f t="shared" si="83"/>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v>
      </c>
      <c r="P1299" t="s">
        <v>11236</v>
      </c>
      <c r="Q1299" t="s">
        <v>11237</v>
      </c>
      <c r="R1299" t="s">
        <v>11238</v>
      </c>
      <c r="S1299" t="s">
        <v>11239</v>
      </c>
      <c r="T1299" t="s">
        <v>11240</v>
      </c>
      <c r="U1299" t="s">
        <v>11241</v>
      </c>
      <c r="V1299" t="s">
        <v>11242</v>
      </c>
    </row>
    <row r="1300" spans="1:22" x14ac:dyDescent="0.25">
      <c r="A1300" t="s">
        <v>11243</v>
      </c>
      <c r="B1300" t="s">
        <v>11244</v>
      </c>
      <c r="C1300" t="str">
        <f t="shared" si="80"/>
        <v>Demokrazy New Nova Lint Cum Fuzz Remover for All Woolens Sweaters, Blankets, Jackets Remover Pill Remover from Carpets, Curtains (Pack of 1)</v>
      </c>
      <c r="D1300" t="str" cm="1">
        <f t="array" ref="D1300">PROPER(_xlfn.TEXTJOIN(" ", TRUE, INDEX(_xlfn.FILTERXML("&lt;t&gt;&lt;s&gt;" &amp; SUBSTITUTE(C1300," ","&lt;/s&gt;&lt;s&gt;") &amp; "&lt;/s&gt;&lt;/t&gt;", "//s"), _xlfn.SEQUENCE(4))))</f>
        <v>Demokrazy New Nova Lint</v>
      </c>
      <c r="E1300" t="str">
        <f t="shared" si="81"/>
        <v>Remover for All Woolens Sweaters, Blankets, Jackets Remover Pill Remover from Carpets, Curtains (Pack of 1)</v>
      </c>
      <c r="F1300" t="s">
        <v>8483</v>
      </c>
      <c r="G1300" t="str">
        <f t="shared" si="82"/>
        <v>LintShavers</v>
      </c>
      <c r="H1300" s="7" t="str">
        <f t="array" aca="1" ref="H1300" ca="1">_xlfn.TEXTJOIN("", TRUE, IF((ROW(INDIRECT("1:" &amp; LEN(G1300)))&gt;1) * (CODE(MID(G1300, ROW(INDIRECT("1:" &amp; LEN(G1300))), 1))&gt;=65) * (CODE(MID(G1300, ROW(INDIRECT("1:" &amp; LEN(G1300))), 1))&lt;=90), " " &amp; MID(G1300, ROW(INDIRECT("1:" &amp; LEN(G1300))), 1), MID(G1300, ROW(INDIRECT("1:" &amp; LEN(G1300))), 1)))</f>
        <v>Lint Shavers</v>
      </c>
      <c r="I1300">
        <v>475</v>
      </c>
      <c r="J1300">
        <v>999</v>
      </c>
      <c r="K1300" s="1">
        <v>0.52</v>
      </c>
      <c r="L1300">
        <v>4.0999999999999996</v>
      </c>
      <c r="M1300" s="4">
        <v>1021</v>
      </c>
      <c r="N1300" t="s">
        <v>11245</v>
      </c>
      <c r="O1300" t="str">
        <f t="shared" si="83"/>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v>
      </c>
      <c r="P1300" t="s">
        <v>11246</v>
      </c>
      <c r="Q1300" t="s">
        <v>11247</v>
      </c>
      <c r="R1300" t="s">
        <v>11248</v>
      </c>
      <c r="S1300" t="s">
        <v>11249</v>
      </c>
      <c r="T1300" t="s">
        <v>11250</v>
      </c>
      <c r="U1300" t="s">
        <v>11251</v>
      </c>
      <c r="V1300" t="s">
        <v>11252</v>
      </c>
    </row>
    <row r="1301" spans="1:22" x14ac:dyDescent="0.25">
      <c r="A1301" t="s">
        <v>11253</v>
      </c>
      <c r="B1301" t="s">
        <v>11254</v>
      </c>
      <c r="C1301" t="str">
        <f t="shared" si="80"/>
        <v>Instant Pot Air Fryer, Vortex 2QT, Touch Control Panel, 360¬∞ EvenCrisp‚Ñ¢ Technology, Uses 95 % less Oil, 4-in-1 Appliance: Air Fry, Roast, Bake, Reheat (Vortex 1.97Litre, Black)</v>
      </c>
      <c r="D1301" t="str" cm="1">
        <f t="array" ref="D1301">PROPER(_xlfn.TEXTJOIN(" ", TRUE, INDEX(_xlfn.FILTERXML("&lt;t&gt;&lt;s&gt;" &amp; SUBSTITUTE(C1301," ","&lt;/s&gt;&lt;s&gt;") &amp; "&lt;/s&gt;&lt;/t&gt;", "//s"), _xlfn.SEQUENCE(4))))</f>
        <v>Instant Pot Air Fryer,</v>
      </c>
      <c r="E1301" t="str">
        <f t="shared" si="81"/>
        <v>Touch Control Panel, 360¬∞ EvenCrisp‚Ñ¢ Technology, Uses 95 % less Oil, 4-in-1 Appliance: Air Fry, Roast, Bake, Reheat (Vortex 1.97Litre, Black)</v>
      </c>
      <c r="F1301" t="s">
        <v>8783</v>
      </c>
      <c r="G1301" t="str">
        <f t="shared" si="82"/>
        <v>AirFryers</v>
      </c>
      <c r="H1301" s="7" t="str">
        <f t="array" aca="1" ref="H1301" ca="1">_xlfn.TEXTJOIN("", TRUE, IF((ROW(INDIRECT("1:" &amp; LEN(G1301)))&gt;1) * (CODE(MID(G1301, ROW(INDIRECT("1:" &amp; LEN(G1301))), 1))&gt;=65) * (CODE(MID(G1301, ROW(INDIRECT("1:" &amp; LEN(G1301))), 1))&lt;=90), " " &amp; MID(G1301, ROW(INDIRECT("1:" &amp; LEN(G1301))), 1), MID(G1301, ROW(INDIRECT("1:" &amp; LEN(G1301))), 1)))</f>
        <v>Air Fryers</v>
      </c>
      <c r="I1301" s="2">
        <v>4995</v>
      </c>
      <c r="J1301" s="2">
        <v>20049</v>
      </c>
      <c r="K1301" s="1">
        <v>0.75</v>
      </c>
      <c r="L1301">
        <v>4.8</v>
      </c>
      <c r="M1301" s="4">
        <v>3964</v>
      </c>
      <c r="N1301" t="s">
        <v>11255</v>
      </c>
      <c r="O1301" t="str">
        <f t="shared" si="83"/>
        <v>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v>
      </c>
      <c r="P1301" t="s">
        <v>11256</v>
      </c>
      <c r="Q1301" t="s">
        <v>11257</v>
      </c>
      <c r="R1301" t="s">
        <v>11258</v>
      </c>
      <c r="S1301" t="s">
        <v>11259</v>
      </c>
      <c r="T1301" t="s">
        <v>11260</v>
      </c>
      <c r="U1301" t="s">
        <v>11261</v>
      </c>
      <c r="V1301" t="s">
        <v>11262</v>
      </c>
    </row>
    <row r="1302" spans="1:22" x14ac:dyDescent="0.25">
      <c r="A1302" t="s">
        <v>11263</v>
      </c>
      <c r="B1302" t="s">
        <v>11264</v>
      </c>
      <c r="C1302" t="str">
        <f t="shared" si="80"/>
        <v>HUL Pureit Eco Water Saver Mineral RO+UV+MF AS wall mounted Counter top Black 10L Water Purifier</v>
      </c>
      <c r="D1302" t="str" cm="1">
        <f t="array" ref="D1302">PROPER(_xlfn.TEXTJOIN(" ", TRUE, INDEX(_xlfn.FILTERXML("&lt;t&gt;&lt;s&gt;" &amp; SUBSTITUTE(C1302," ","&lt;/s&gt;&lt;s&gt;") &amp; "&lt;/s&gt;&lt;/t&gt;", "//s"), _xlfn.SEQUENCE(4))))</f>
        <v>Hul Pureit Eco Water</v>
      </c>
      <c r="E1302" t="str">
        <f t="shared" si="81"/>
        <v>RO+UV+MF AS wall mounted Counter top Black 10L Water Purifier</v>
      </c>
      <c r="F1302" t="s">
        <v>10001</v>
      </c>
      <c r="G1302" t="str">
        <f t="shared" si="82"/>
        <v>WaterFilters&amp;Purifiers</v>
      </c>
      <c r="H1302" s="7" t="str">
        <f t="array" aca="1" ref="H1302" ca="1">_xlfn.TEXTJOIN("", TRUE, IF((ROW(INDIRECT("1:" &amp; LEN(G1302)))&gt;1) * (CODE(MID(G1302, ROW(INDIRECT("1:" &amp; LEN(G1302))), 1))&gt;=65) * (CODE(MID(G1302, ROW(INDIRECT("1:" &amp; LEN(G1302))), 1))&lt;=90), " " &amp; MID(G1302, ROW(INDIRECT("1:" &amp; LEN(G1302))), 1), MID(G1302, ROW(INDIRECT("1:" &amp; LEN(G1302))), 1)))</f>
        <v>Water Filters&amp; Purifiers</v>
      </c>
      <c r="I1302" s="2">
        <v>13999</v>
      </c>
      <c r="J1302" s="2">
        <v>24850</v>
      </c>
      <c r="K1302" s="1">
        <v>0.44</v>
      </c>
      <c r="L1302">
        <v>4.4000000000000004</v>
      </c>
      <c r="M1302" s="4">
        <v>8948</v>
      </c>
      <c r="N1302" t="s">
        <v>11265</v>
      </c>
      <c r="O1302" t="str">
        <f t="shared" si="83"/>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v>
      </c>
      <c r="P1302" t="s">
        <v>11266</v>
      </c>
      <c r="Q1302" t="s">
        <v>11267</v>
      </c>
      <c r="R1302" t="s">
        <v>11268</v>
      </c>
      <c r="S1302" t="s">
        <v>11269</v>
      </c>
      <c r="T1302" t="s">
        <v>11270</v>
      </c>
      <c r="U1302" t="s">
        <v>11271</v>
      </c>
      <c r="V1302" t="s">
        <v>11272</v>
      </c>
    </row>
    <row r="1303" spans="1:22" x14ac:dyDescent="0.25">
      <c r="A1303" t="s">
        <v>11273</v>
      </c>
      <c r="B1303" t="s">
        <v>11274</v>
      </c>
      <c r="C1303" t="str">
        <f t="shared" si="80"/>
        <v>Livpure Glo Star RO+UV+UF+Mineraliser - 7 L Storage Tank, 15 LPH Water Purifier for Home, Black</v>
      </c>
      <c r="D1303" t="str" cm="1">
        <f t="array" ref="D1303">PROPER(_xlfn.TEXTJOIN(" ", TRUE, INDEX(_xlfn.FILTERXML("&lt;t&gt;&lt;s&gt;" &amp; SUBSTITUTE(C1303," ","&lt;/s&gt;&lt;s&gt;") &amp; "&lt;/s&gt;&lt;/t&gt;", "//s"), _xlfn.SEQUENCE(4))))</f>
        <v>Livpure Glo Star Ro+Uv+Uf+Mineraliser</v>
      </c>
      <c r="E1303" t="str">
        <f t="shared" si="81"/>
        <v>L Storage Tank, 15 LPH Water Purifier for Home, Black</v>
      </c>
      <c r="F1303" t="s">
        <v>10001</v>
      </c>
      <c r="G1303" t="str">
        <f t="shared" si="82"/>
        <v>WaterFilters&amp;Purifiers</v>
      </c>
      <c r="H1303" s="7" t="str">
        <f t="array" aca="1" ref="H1303" ca="1">_xlfn.TEXTJOIN("", TRUE, IF((ROW(INDIRECT("1:" &amp; LEN(G1303)))&gt;1) * (CODE(MID(G1303, ROW(INDIRECT("1:" &amp; LEN(G1303))), 1))&gt;=65) * (CODE(MID(G1303, ROW(INDIRECT("1:" &amp; LEN(G1303))), 1))&lt;=90), " " &amp; MID(G1303, ROW(INDIRECT("1:" &amp; LEN(G1303))), 1), MID(G1303, ROW(INDIRECT("1:" &amp; LEN(G1303))), 1)))</f>
        <v>Water Filters&amp; Purifiers</v>
      </c>
      <c r="I1303" s="2">
        <v>8499</v>
      </c>
      <c r="J1303" s="2">
        <v>16490</v>
      </c>
      <c r="K1303" s="1">
        <v>0.48</v>
      </c>
      <c r="L1303">
        <v>4.3</v>
      </c>
      <c r="M1303" s="4">
        <v>97</v>
      </c>
      <c r="N1303" t="s">
        <v>11275</v>
      </c>
      <c r="O1303" t="str">
        <f t="shared" si="83"/>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v>
      </c>
      <c r="P1303" t="s">
        <v>11276</v>
      </c>
      <c r="Q1303" t="s">
        <v>11277</v>
      </c>
      <c r="R1303" t="s">
        <v>11278</v>
      </c>
      <c r="S1303" t="s">
        <v>11279</v>
      </c>
      <c r="T1303" t="s">
        <v>11280</v>
      </c>
      <c r="U1303" t="s">
        <v>11281</v>
      </c>
      <c r="V1303" t="s">
        <v>11282</v>
      </c>
    </row>
    <row r="1304" spans="1:22" x14ac:dyDescent="0.25">
      <c r="A1304" t="s">
        <v>11283</v>
      </c>
      <c r="B1304" t="s">
        <v>11284</v>
      </c>
      <c r="C1304" t="str">
        <f t="shared" si="80"/>
        <v>Philips Hi113 1000-Watt Plastic Body Ptfe Coating Dry Iron, Pack of 1</v>
      </c>
      <c r="D1304" t="str" cm="1">
        <f t="array" ref="D1304">PROPER(_xlfn.TEXTJOIN(" ", TRUE, INDEX(_xlfn.FILTERXML("&lt;t&gt;&lt;s&gt;" &amp; SUBSTITUTE(C1304," ","&lt;/s&gt;&lt;s&gt;") &amp; "&lt;/s&gt;&lt;/t&gt;", "//s"), _xlfn.SEQUENCE(4))))</f>
        <v>Philips Hi113 1000-Watt Plastic</v>
      </c>
      <c r="E1304" t="str">
        <f t="shared" si="81"/>
        <v>Coating Dry Iron, Pack of 1</v>
      </c>
      <c r="F1304" t="s">
        <v>8607</v>
      </c>
      <c r="G1304" t="str">
        <f t="shared" si="82"/>
        <v>DryIrons</v>
      </c>
      <c r="H1304" s="7" t="str">
        <f t="array" aca="1" ref="H1304" ca="1">_xlfn.TEXTJOIN("", TRUE, IF((ROW(INDIRECT("1:" &amp; LEN(G1304)))&gt;1) * (CODE(MID(G1304, ROW(INDIRECT("1:" &amp; LEN(G1304))), 1))&gt;=65) * (CODE(MID(G1304, ROW(INDIRECT("1:" &amp; LEN(G1304))), 1))&lt;=90), " " &amp; MID(G1304, ROW(INDIRECT("1:" &amp; LEN(G1304))), 1), MID(G1304, ROW(INDIRECT("1:" &amp; LEN(G1304))), 1)))</f>
        <v>Dry Irons</v>
      </c>
      <c r="I1304">
        <v>949</v>
      </c>
      <c r="J1304">
        <v>975</v>
      </c>
      <c r="K1304" s="1">
        <v>0.03</v>
      </c>
      <c r="L1304">
        <v>4.3</v>
      </c>
      <c r="M1304" s="4">
        <v>7223</v>
      </c>
      <c r="N1304" t="s">
        <v>11285</v>
      </c>
      <c r="O1304" t="str">
        <f t="shared" si="83"/>
        <v>Black American Heritage Coating For Easy Gliding|Button Groove Speeds Up Ironing Along Buttons And Seams|Iron Temperature-Ready Light; Warranty: 2 Years On Product|Power: 1000 Watts; Operating Voltage: 240 Volts|Color Name: White; Size Name: Multi; Material Type: Other</v>
      </c>
      <c r="P1304" t="s">
        <v>11286</v>
      </c>
      <c r="Q1304" t="s">
        <v>11287</v>
      </c>
      <c r="R1304" t="s">
        <v>11288</v>
      </c>
      <c r="S1304" t="s">
        <v>11289</v>
      </c>
      <c r="T1304" t="s">
        <v>11290</v>
      </c>
      <c r="U1304" t="s">
        <v>11291</v>
      </c>
      <c r="V1304" t="s">
        <v>11292</v>
      </c>
    </row>
    <row r="1305" spans="1:22" x14ac:dyDescent="0.25">
      <c r="A1305" t="s">
        <v>11293</v>
      </c>
      <c r="B1305" t="s">
        <v>11294</v>
      </c>
      <c r="C1305" t="str">
        <f t="shared" si="80"/>
        <v>Kuber Industries Round Non Woven Fabric Foldable Laundry Basket|Toy Storage Basket|Cloth Storage Basket With Handles| Capicity 45 Ltr (Grey and Black)-KUBMART11446</v>
      </c>
      <c r="D1305" t="str" cm="1">
        <f t="array" ref="D1305">PROPER(_xlfn.TEXTJOIN(" ", TRUE, INDEX(_xlfn.FILTERXML("&lt;t&gt;&lt;s&gt;" &amp; SUBSTITUTE(C1305," ","&lt;/s&gt;&lt;s&gt;") &amp; "&lt;/s&gt;&lt;/t&gt;", "//s"), _xlfn.SEQUENCE(4))))</f>
        <v>Kuber Industries Round Non</v>
      </c>
      <c r="E1305" t="str">
        <f t="shared" si="81"/>
        <v>Foldable Laundry Basket|Toy Storage Basket|Cloth Storage Basket With Handles| Capicity 45 Ltr (Grey and Black)-KUBMART11446</v>
      </c>
      <c r="F1305" t="s">
        <v>8794</v>
      </c>
      <c r="G1305" t="str">
        <f t="shared" si="82"/>
        <v>LaundryBaskets</v>
      </c>
      <c r="H1305" s="7" t="str">
        <f t="array" aca="1" ref="H1305" ca="1">_xlfn.TEXTJOIN("", TRUE, IF((ROW(INDIRECT("1:" &amp; LEN(G1305)))&gt;1) * (CODE(MID(G1305, ROW(INDIRECT("1:" &amp; LEN(G1305))), 1))&gt;=65) * (CODE(MID(G1305, ROW(INDIRECT("1:" &amp; LEN(G1305))), 1))&lt;=90), " " &amp; MID(G1305, ROW(INDIRECT("1:" &amp; LEN(G1305))), 1), MID(G1305, ROW(INDIRECT("1:" &amp; LEN(G1305))), 1)))</f>
        <v>Laundry Baskets</v>
      </c>
      <c r="I1305">
        <v>395</v>
      </c>
      <c r="J1305">
        <v>499</v>
      </c>
      <c r="K1305" s="1">
        <v>0.21</v>
      </c>
      <c r="L1305">
        <v>4</v>
      </c>
      <c r="M1305" s="4">
        <v>330</v>
      </c>
      <c r="N1305" t="s">
        <v>11295</v>
      </c>
      <c r="O1305" t="str">
        <f t="shared" si="83"/>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305" t="s">
        <v>11296</v>
      </c>
      <c r="Q1305" t="s">
        <v>11297</v>
      </c>
      <c r="R1305" t="s">
        <v>11298</v>
      </c>
      <c r="S1305" t="s">
        <v>11299</v>
      </c>
      <c r="T1305" t="s">
        <v>11300</v>
      </c>
      <c r="U1305" t="s">
        <v>11301</v>
      </c>
      <c r="V1305" t="s">
        <v>11302</v>
      </c>
    </row>
    <row r="1306" spans="1:22" x14ac:dyDescent="0.25">
      <c r="A1306" t="s">
        <v>11303</v>
      </c>
      <c r="B1306" t="s">
        <v>11304</v>
      </c>
      <c r="C1306" t="str">
        <f t="shared" si="80"/>
        <v>Preethi MGA-502 0.4-Litre Grind and Store Jar (White), stainless steel, Set of 1</v>
      </c>
      <c r="D1306" t="str" cm="1">
        <f t="array" ref="D1306">PROPER(_xlfn.TEXTJOIN(" ", TRUE, INDEX(_xlfn.FILTERXML("&lt;t&gt;&lt;s&gt;" &amp; SUBSTITUTE(C1306," ","&lt;/s&gt;&lt;s&gt;") &amp; "&lt;/s&gt;&lt;/t&gt;", "//s"), _xlfn.SEQUENCE(4))))</f>
        <v>Preethi Mga-502 0.4-Litre Grind</v>
      </c>
      <c r="E1306" t="str">
        <f t="shared" si="81"/>
        <v>Jar (White), stainless steel, Set of 1</v>
      </c>
      <c r="F1306" t="s">
        <v>11305</v>
      </c>
      <c r="G1306" t="str">
        <f t="shared" si="82"/>
        <v>StandMixerAccessories</v>
      </c>
      <c r="H1306" s="7" t="str">
        <f t="array" aca="1" ref="H1306" ca="1">_xlfn.TEXTJOIN("", TRUE, IF((ROW(INDIRECT("1:" &amp; LEN(G1306)))&gt;1) * (CODE(MID(G1306, ROW(INDIRECT("1:" &amp; LEN(G1306))), 1))&gt;=65) * (CODE(MID(G1306, ROW(INDIRECT("1:" &amp; LEN(G1306))), 1))&lt;=90), " " &amp; MID(G1306, ROW(INDIRECT("1:" &amp; LEN(G1306))), 1), MID(G1306, ROW(INDIRECT("1:" &amp; LEN(G1306))), 1)))</f>
        <v>Stand Mixer Accessories</v>
      </c>
      <c r="I1306">
        <v>635</v>
      </c>
      <c r="J1306">
        <v>635</v>
      </c>
      <c r="K1306" s="1">
        <v>0</v>
      </c>
      <c r="L1306">
        <v>4.3</v>
      </c>
      <c r="M1306" s="4">
        <v>4570</v>
      </c>
      <c r="N1306" t="s">
        <v>11306</v>
      </c>
      <c r="O1306" t="str">
        <f t="shared" si="83"/>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v>
      </c>
      <c r="P1306" t="s">
        <v>11307</v>
      </c>
      <c r="Q1306" t="s">
        <v>11308</v>
      </c>
      <c r="R1306" t="s">
        <v>11309</v>
      </c>
      <c r="S1306" t="s">
        <v>11310</v>
      </c>
      <c r="T1306" t="s">
        <v>11311</v>
      </c>
      <c r="U1306" t="s">
        <v>11312</v>
      </c>
      <c r="V1306" t="s">
        <v>11313</v>
      </c>
    </row>
    <row r="1307" spans="1:22" x14ac:dyDescent="0.25">
      <c r="A1307" t="s">
        <v>11314</v>
      </c>
      <c r="B1307" t="s">
        <v>11315</v>
      </c>
      <c r="C1307" t="str">
        <f t="shared" si="80"/>
        <v>Usha Aurora 1000 W Dry Iron with Innovative Tail Light Indicator, Weilburger Soleplate (White and Grey)</v>
      </c>
      <c r="D1307" t="str" cm="1">
        <f t="array" ref="D1307">PROPER(_xlfn.TEXTJOIN(" ", TRUE, INDEX(_xlfn.FILTERXML("&lt;t&gt;&lt;s&gt;" &amp; SUBSTITUTE(C1307," ","&lt;/s&gt;&lt;s&gt;") &amp; "&lt;/s&gt;&lt;/t&gt;", "//s"), _xlfn.SEQUENCE(4))))</f>
        <v>Usha Aurora 1000 W</v>
      </c>
      <c r="E1307" t="str">
        <f t="shared" si="81"/>
        <v>with Innovative Tail Light Indicator, Weilburger Soleplate (White and Grey)</v>
      </c>
      <c r="F1307" t="s">
        <v>8607</v>
      </c>
      <c r="G1307" t="str">
        <f t="shared" si="82"/>
        <v>DryIrons</v>
      </c>
      <c r="H1307" s="7" t="str">
        <f t="array" aca="1" ref="H1307" ca="1">_xlfn.TEXTJOIN("", TRUE, IF((ROW(INDIRECT("1:" &amp; LEN(G1307)))&gt;1) * (CODE(MID(G1307, ROW(INDIRECT("1:" &amp; LEN(G1307))), 1))&gt;=65) * (CODE(MID(G1307, ROW(INDIRECT("1:" &amp; LEN(G1307))), 1))&lt;=90), " " &amp; MID(G1307, ROW(INDIRECT("1:" &amp; LEN(G1307))), 1), MID(G1307, ROW(INDIRECT("1:" &amp; LEN(G1307))), 1)))</f>
        <v>Dry Irons</v>
      </c>
      <c r="I1307">
        <v>717</v>
      </c>
      <c r="J1307" s="2">
        <v>1390</v>
      </c>
      <c r="K1307" s="1">
        <v>0.48</v>
      </c>
      <c r="L1307">
        <v>4</v>
      </c>
      <c r="M1307" s="4">
        <v>4867</v>
      </c>
      <c r="N1307" t="s">
        <v>11316</v>
      </c>
      <c r="O1307" t="str">
        <f t="shared" si="83"/>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v>
      </c>
      <c r="P1307" t="s">
        <v>11317</v>
      </c>
      <c r="Q1307" t="s">
        <v>11318</v>
      </c>
      <c r="R1307" t="s">
        <v>11319</v>
      </c>
      <c r="S1307" t="s">
        <v>11320</v>
      </c>
      <c r="T1307" t="s">
        <v>11321</v>
      </c>
      <c r="U1307" t="s">
        <v>11322</v>
      </c>
      <c r="V1307" t="s">
        <v>11323</v>
      </c>
    </row>
    <row r="1308" spans="1:22" x14ac:dyDescent="0.25">
      <c r="A1308" t="s">
        <v>11324</v>
      </c>
      <c r="B1308" t="s">
        <v>11325</v>
      </c>
      <c r="C1308" t="str">
        <f t="shared" si="80"/>
        <v>ECOVACS DEEBOT N8 2-in-1 Robotic Vacuum Cleaner, 2022 New Launch, Most Powerful Suction, Covers 2000+ Sq. Ft in One Charge, Advanced dToF Technology with OZMO Mopping (DEEBOT N8) - White</v>
      </c>
      <c r="D1308" t="str" cm="1">
        <f t="array" ref="D1308">PROPER(_xlfn.TEXTJOIN(" ", TRUE, INDEX(_xlfn.FILTERXML("&lt;t&gt;&lt;s&gt;" &amp; SUBSTITUTE(C1308," ","&lt;/s&gt;&lt;s&gt;") &amp; "&lt;/s&gt;&lt;/t&gt;", "//s"), _xlfn.SEQUENCE(4))))</f>
        <v>Ecovacs Deebot N8 2-In-1</v>
      </c>
      <c r="E1308" t="str">
        <f t="shared" si="81"/>
        <v>Cleaner, 2022 New Launch, Most Powerful Suction, Covers 2000+ Sq. Ft in One Charge, Advanced dToF Technology with OZMO Mopping (DEEBOT N8) - White</v>
      </c>
      <c r="F1308" t="s">
        <v>11326</v>
      </c>
      <c r="G1308" t="str">
        <f t="shared" si="82"/>
        <v>RoboticVacuums</v>
      </c>
      <c r="H1308" s="7" t="str">
        <f t="array" aca="1" ref="H1308" ca="1">_xlfn.TEXTJOIN("", TRUE, IF((ROW(INDIRECT("1:" &amp; LEN(G1308)))&gt;1) * (CODE(MID(G1308, ROW(INDIRECT("1:" &amp; LEN(G1308))), 1))&gt;=65) * (CODE(MID(G1308, ROW(INDIRECT("1:" &amp; LEN(G1308))), 1))&lt;=90), " " &amp; MID(G1308, ROW(INDIRECT("1:" &amp; LEN(G1308))), 1), MID(G1308, ROW(INDIRECT("1:" &amp; LEN(G1308))), 1)))</f>
        <v>Robotic Vacuums</v>
      </c>
      <c r="I1308" s="2">
        <v>27900</v>
      </c>
      <c r="J1308" s="2">
        <v>59900</v>
      </c>
      <c r="K1308" s="1">
        <v>0.53</v>
      </c>
      <c r="L1308">
        <v>4.4000000000000004</v>
      </c>
      <c r="M1308" s="4">
        <v>5298</v>
      </c>
      <c r="N1308" t="s">
        <v>11327</v>
      </c>
      <c r="O1308" t="str">
        <f t="shared" si="83"/>
        <v>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v>
      </c>
      <c r="P1308" t="s">
        <v>11328</v>
      </c>
      <c r="Q1308" t="s">
        <v>11329</v>
      </c>
      <c r="R1308" t="s">
        <v>11330</v>
      </c>
      <c r="S1308" t="s">
        <v>11331</v>
      </c>
      <c r="T1308" t="s">
        <v>11332</v>
      </c>
      <c r="U1308" t="s">
        <v>11333</v>
      </c>
      <c r="V1308" t="s">
        <v>11334</v>
      </c>
    </row>
    <row r="1309" spans="1:22" x14ac:dyDescent="0.25">
      <c r="A1309" t="s">
        <v>11335</v>
      </c>
      <c r="B1309" t="s">
        <v>11336</v>
      </c>
      <c r="C1309" t="str">
        <f t="shared" si="80"/>
        <v>Kent Gold, Optima, Gold+ Spare Kit</v>
      </c>
      <c r="D1309" t="str" cm="1">
        <f t="array" ref="D1309">PROPER(_xlfn.TEXTJOIN(" ", TRUE, INDEX(_xlfn.FILTERXML("&lt;t&gt;&lt;s&gt;" &amp; SUBSTITUTE(C1309," ","&lt;/s&gt;&lt;s&gt;") &amp; "&lt;/s&gt;&lt;/t&gt;", "//s"), _xlfn.SEQUENCE(4))))</f>
        <v>Kent Gold, Optima, Gold+</v>
      </c>
      <c r="E1309" t="str">
        <f t="shared" si="81"/>
        <v/>
      </c>
      <c r="F1309" t="s">
        <v>9552</v>
      </c>
      <c r="G1309" t="str">
        <f t="shared" si="82"/>
        <v>WaterCartridges</v>
      </c>
      <c r="H1309" s="7" t="str">
        <f t="array" aca="1" ref="H1309" ca="1">_xlfn.TEXTJOIN("", TRUE, IF((ROW(INDIRECT("1:" &amp; LEN(G1309)))&gt;1) * (CODE(MID(G1309, ROW(INDIRECT("1:" &amp; LEN(G1309))), 1))&gt;=65) * (CODE(MID(G1309, ROW(INDIRECT("1:" &amp; LEN(G1309))), 1))&lt;=90), " " &amp; MID(G1309, ROW(INDIRECT("1:" &amp; LEN(G1309))), 1), MID(G1309, ROW(INDIRECT("1:" &amp; LEN(G1309))), 1)))</f>
        <v>Water Cartridges</v>
      </c>
      <c r="I1309">
        <v>649</v>
      </c>
      <c r="J1309">
        <v>670</v>
      </c>
      <c r="K1309" s="1">
        <v>0.03</v>
      </c>
      <c r="L1309">
        <v>4.0999999999999996</v>
      </c>
      <c r="M1309" s="4">
        <v>7786</v>
      </c>
      <c r="N1309" t="s">
        <v>11337</v>
      </c>
      <c r="O1309" t="str">
        <f t="shared" si="83"/>
        <v>Color: White|For Gold, Gold+, Kool, Star And Optima Models|1 Uf Membrane + 1 Activated Carbon Pack + 1 Sediment Filters|Membrane Life: 4000L</v>
      </c>
      <c r="P1309" t="s">
        <v>11338</v>
      </c>
      <c r="Q1309" t="s">
        <v>11339</v>
      </c>
      <c r="R1309" t="s">
        <v>11340</v>
      </c>
      <c r="S1309" t="s">
        <v>11341</v>
      </c>
      <c r="T1309" t="s">
        <v>11342</v>
      </c>
      <c r="U1309" t="s">
        <v>11343</v>
      </c>
      <c r="V1309" t="s">
        <v>11344</v>
      </c>
    </row>
    <row r="1310" spans="1:22" x14ac:dyDescent="0.25">
      <c r="A1310" t="s">
        <v>11345</v>
      </c>
      <c r="B1310" t="s">
        <v>11346</v>
      </c>
      <c r="C1310" t="str">
        <f t="shared" si="80"/>
        <v>AVNISH Tap Water Purifier Filter Faucet 6 Layer Carbon Activated Dust Chlorine Remover Water Softener for Drinking Cartridge Alkaline Taps for Kitchen Sink Bathroom Wash Basin (6-Layer Filtration)</v>
      </c>
      <c r="D1310" t="str" cm="1">
        <f t="array" ref="D1310">PROPER(_xlfn.TEXTJOIN(" ", TRUE, INDEX(_xlfn.FILTERXML("&lt;t&gt;&lt;s&gt;" &amp; SUBSTITUTE(C1310," ","&lt;/s&gt;&lt;s&gt;") &amp; "&lt;/s&gt;&lt;/t&gt;", "//s"), _xlfn.SEQUENCE(4))))</f>
        <v>Avnish Tap Water Purifier</v>
      </c>
      <c r="E1310" t="str">
        <f t="shared" si="81"/>
        <v>6 Layer Carbon Activated Dust Chlorine Remover Water Softener for Drinking Cartridge Alkaline Taps for Kitchen Sink Bathroom Wash Basin (6-Layer Filtration)</v>
      </c>
      <c r="F1310" t="s">
        <v>9541</v>
      </c>
      <c r="G1310" t="str">
        <f t="shared" si="82"/>
        <v>WaterPurifierAccessories</v>
      </c>
      <c r="H1310" s="7" t="str">
        <f t="array" aca="1" ref="H1310" ca="1">_xlfn.TEXTJOIN("", TRUE, IF((ROW(INDIRECT("1:" &amp; LEN(G1310)))&gt;1) * (CODE(MID(G1310, ROW(INDIRECT("1:" &amp; LEN(G1310))), 1))&gt;=65) * (CODE(MID(G1310, ROW(INDIRECT("1:" &amp; LEN(G1310))), 1))&lt;=90), " " &amp; MID(G1310, ROW(INDIRECT("1:" &amp; LEN(G1310))), 1), MID(G1310, ROW(INDIRECT("1:" &amp; LEN(G1310))), 1)))</f>
        <v>Water Purifier Accessories</v>
      </c>
      <c r="I1310">
        <v>193</v>
      </c>
      <c r="J1310">
        <v>399</v>
      </c>
      <c r="K1310" s="1">
        <v>0.52</v>
      </c>
      <c r="L1310">
        <v>3.6</v>
      </c>
      <c r="M1310" s="4">
        <v>37</v>
      </c>
      <c r="N1310" t="s">
        <v>11347</v>
      </c>
      <c r="O1310" t="str">
        <f t="shared" si="83"/>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v>
      </c>
      <c r="P1310" t="s">
        <v>11348</v>
      </c>
      <c r="Q1310" t="s">
        <v>11349</v>
      </c>
      <c r="R1310" t="s">
        <v>11350</v>
      </c>
      <c r="S1310" t="s">
        <v>11351</v>
      </c>
      <c r="T1310" t="s">
        <v>11352</v>
      </c>
      <c r="U1310" t="s">
        <v>11353</v>
      </c>
      <c r="V1310" t="s">
        <v>11354</v>
      </c>
    </row>
    <row r="1311" spans="1:22" x14ac:dyDescent="0.25">
      <c r="A1311" t="s">
        <v>11355</v>
      </c>
      <c r="B1311" t="s">
        <v>11356</v>
      </c>
      <c r="C1311" t="str">
        <f t="shared" si="80"/>
        <v>Khaitan ORFin Fan heater for Home and kitchen-K0 2215</v>
      </c>
      <c r="D1311" t="str" cm="1">
        <f t="array" ref="D1311">PROPER(_xlfn.TEXTJOIN(" ", TRUE, INDEX(_xlfn.FILTERXML("&lt;t&gt;&lt;s&gt;" &amp; SUBSTITUTE(C1311," ","&lt;/s&gt;&lt;s&gt;") &amp; "&lt;/s&gt;&lt;/t&gt;", "//s"), _xlfn.SEQUENCE(4))))</f>
        <v>Khaitan Orfin Fan Heater</v>
      </c>
      <c r="E1311" t="str">
        <f t="shared" si="81"/>
        <v>and kitchen-K0 2215</v>
      </c>
      <c r="F1311" t="s">
        <v>8472</v>
      </c>
      <c r="G1311" t="str">
        <f t="shared" si="82"/>
        <v>FanHeaters</v>
      </c>
      <c r="H1311" s="7" t="str">
        <f t="array" aca="1" ref="H1311" ca="1">_xlfn.TEXTJOIN("", TRUE, IF((ROW(INDIRECT("1:" &amp; LEN(G1311)))&gt;1) * (CODE(MID(G1311, ROW(INDIRECT("1:" &amp; LEN(G1311))), 1))&gt;=65) * (CODE(MID(G1311, ROW(INDIRECT("1:" &amp; LEN(G1311))), 1))&lt;=90), " " &amp; MID(G1311, ROW(INDIRECT("1:" &amp; LEN(G1311))), 1), MID(G1311, ROW(INDIRECT("1:" &amp; LEN(G1311))), 1)))</f>
        <v>Fan Heaters</v>
      </c>
      <c r="I1311" s="2">
        <v>1299</v>
      </c>
      <c r="J1311" s="2">
        <v>2495</v>
      </c>
      <c r="K1311" s="1">
        <v>0.48</v>
      </c>
      <c r="L1311">
        <v>2</v>
      </c>
      <c r="M1311" s="4">
        <v>2</v>
      </c>
      <c r="N1311" t="s">
        <v>11357</v>
      </c>
      <c r="O1311" t="str">
        <f t="shared" si="83"/>
        <v>Khaitan Orfin Fan Heater For Home And Kitchen|Powerful 2000 Watt|Heating Position 1000 W-2000W|Adjustable Thermostat Temp.Control|Automatic Thermal Cutout For Safety|Front Grill For Safety|Turbo Fan</v>
      </c>
      <c r="P1311" t="s">
        <v>11358</v>
      </c>
      <c r="Q1311" t="s">
        <v>11359</v>
      </c>
      <c r="R1311" t="s">
        <v>11360</v>
      </c>
      <c r="S1311" t="s">
        <v>11361</v>
      </c>
      <c r="T1311" t="s">
        <v>11362</v>
      </c>
      <c r="U1311" t="s">
        <v>11363</v>
      </c>
      <c r="V1311" t="s">
        <v>11364</v>
      </c>
    </row>
    <row r="1312" spans="1:22" x14ac:dyDescent="0.25">
      <c r="A1312" t="s">
        <v>11365</v>
      </c>
      <c r="B1312" t="s">
        <v>11366</v>
      </c>
      <c r="C1312" t="str">
        <f t="shared" si="80"/>
        <v>USHA RapidMix 500-Watt Copper Motor Mixer Grinder with 3 Jars and 5 Years Warranty(Sea Green White)</v>
      </c>
      <c r="D1312" t="str" cm="1">
        <f t="array" ref="D1312">PROPER(_xlfn.TEXTJOIN(" ", TRUE, INDEX(_xlfn.FILTERXML("&lt;t&gt;&lt;s&gt;" &amp; SUBSTITUTE(C1312," ","&lt;/s&gt;&lt;s&gt;") &amp; "&lt;/s&gt;&lt;/t&gt;", "//s"), _xlfn.SEQUENCE(4))))</f>
        <v>Usha Rapidmix 500-Watt Copper</v>
      </c>
      <c r="E1312" t="str">
        <f t="shared" si="81"/>
        <v>Grinder with 3 Jars and 5 Years Warranty(Sea Green White)</v>
      </c>
      <c r="F1312" t="s">
        <v>8618</v>
      </c>
      <c r="G1312" t="str">
        <f t="shared" si="82"/>
        <v>MixerGrinders</v>
      </c>
      <c r="H1312" s="7" t="str">
        <f t="array" aca="1" ref="H1312" ca="1">_xlfn.TEXTJOIN("", TRUE, IF((ROW(INDIRECT("1:" &amp; LEN(G1312)))&gt;1) * (CODE(MID(G1312, ROW(INDIRECT("1:" &amp; LEN(G1312))), 1))&gt;=65) * (CODE(MID(G1312, ROW(INDIRECT("1:" &amp; LEN(G1312))), 1))&lt;=90), " " &amp; MID(G1312, ROW(INDIRECT("1:" &amp; LEN(G1312))), 1), MID(G1312, ROW(INDIRECT("1:" &amp; LEN(G1312))), 1)))</f>
        <v>Mixer Grinders</v>
      </c>
      <c r="I1312" s="2">
        <v>2449</v>
      </c>
      <c r="J1312" s="2">
        <v>3390</v>
      </c>
      <c r="K1312" s="1">
        <v>0.28000000000000003</v>
      </c>
      <c r="L1312">
        <v>4</v>
      </c>
      <c r="M1312" s="4">
        <v>5206</v>
      </c>
      <c r="N1312" t="s">
        <v>11367</v>
      </c>
      <c r="O1312" t="str">
        <f t="shared" si="83"/>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v>
      </c>
      <c r="P1312" t="s">
        <v>11368</v>
      </c>
      <c r="Q1312" t="s">
        <v>11369</v>
      </c>
      <c r="R1312" t="s">
        <v>11370</v>
      </c>
      <c r="S1312" t="s">
        <v>11371</v>
      </c>
      <c r="T1312" t="s">
        <v>11372</v>
      </c>
      <c r="U1312" t="s">
        <v>11373</v>
      </c>
      <c r="V1312" t="s">
        <v>11374</v>
      </c>
    </row>
    <row r="1313" spans="1:22" x14ac:dyDescent="0.25">
      <c r="A1313" t="s">
        <v>11375</v>
      </c>
      <c r="B1313" t="s">
        <v>13009</v>
      </c>
      <c r="C1313" t="str">
        <f t="shared" si="80"/>
        <v>CSI INTERNATIONAL Instant Water Geyser, Water Heater, Portable Water Heater, Geyser Made of First Class ABS Plastic 3KW (Red)</v>
      </c>
      <c r="D1313" t="str" cm="1">
        <f t="array" ref="D1313">PROPER(_xlfn.TEXTJOIN(" ", TRUE, INDEX(_xlfn.FILTERXML("&lt;t&gt;&lt;s&gt;" &amp; SUBSTITUTE(C1313," ","&lt;/s&gt;&lt;s&gt;") &amp; "&lt;/s&gt;&lt;/t&gt;", "//s"), _xlfn.SEQUENCE(4))))</f>
        <v>Csi International Instant Water</v>
      </c>
      <c r="E1313" t="str">
        <f t="shared" si="81"/>
        <v>Heater, Portable Water Heater, Geyser Made of First Class ABS Plastic 3KW (Red)</v>
      </c>
      <c r="F1313" t="s">
        <v>8629</v>
      </c>
      <c r="G1313" t="str">
        <f t="shared" si="82"/>
        <v>InstantWaterHeaters</v>
      </c>
      <c r="H1313" s="7" t="str">
        <f t="array" aca="1" ref="H1313" ca="1">_xlfn.TEXTJOIN("", TRUE, IF((ROW(INDIRECT("1:" &amp; LEN(G1313)))&gt;1) * (CODE(MID(G1313, ROW(INDIRECT("1:" &amp; LEN(G1313))), 1))&gt;=65) * (CODE(MID(G1313, ROW(INDIRECT("1:" &amp; LEN(G1313))), 1))&lt;=90), " " &amp; MID(G1313, ROW(INDIRECT("1:" &amp; LEN(G1313))), 1), MID(G1313, ROW(INDIRECT("1:" &amp; LEN(G1313))), 1)))</f>
        <v>Instant Water Heaters</v>
      </c>
      <c r="I1313" s="2">
        <v>1049</v>
      </c>
      <c r="J1313" s="2">
        <v>2499</v>
      </c>
      <c r="K1313" s="1">
        <v>0.57999999999999996</v>
      </c>
      <c r="L1313">
        <v>3.7</v>
      </c>
      <c r="M1313" s="4">
        <v>638</v>
      </c>
      <c r="N1313" t="s">
        <v>10840</v>
      </c>
      <c r="O1313" t="str">
        <f t="shared" si="83"/>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v>
      </c>
      <c r="P1313" t="s">
        <v>11376</v>
      </c>
      <c r="Q1313" t="s">
        <v>11377</v>
      </c>
      <c r="R1313" t="s">
        <v>11378</v>
      </c>
      <c r="S1313" t="s">
        <v>11379</v>
      </c>
      <c r="T1313" t="s">
        <v>11380</v>
      </c>
      <c r="U1313" t="s">
        <v>11381</v>
      </c>
      <c r="V1313" t="s">
        <v>11382</v>
      </c>
    </row>
    <row r="1314" spans="1:22" x14ac:dyDescent="0.25">
      <c r="A1314" t="s">
        <v>11383</v>
      </c>
      <c r="B1314" t="s">
        <v>11384</v>
      </c>
      <c r="C1314" t="str">
        <f t="shared" si="80"/>
        <v>Havells Gatik Neo 400mm Pedestal Fan (Aqua Blue)</v>
      </c>
      <c r="D1314" t="str" cm="1">
        <f t="array" ref="D1314">PROPER(_xlfn.TEXTJOIN(" ", TRUE, INDEX(_xlfn.FILTERXML("&lt;t&gt;&lt;s&gt;" &amp; SUBSTITUTE(C1314," ","&lt;/s&gt;&lt;s&gt;") &amp; "&lt;/s&gt;&lt;/t&gt;", "//s"), _xlfn.SEQUENCE(4))))</f>
        <v>Havells Gatik Neo 400Mm</v>
      </c>
      <c r="E1314" t="str">
        <f t="shared" si="81"/>
        <v>(Aqua Blue)</v>
      </c>
      <c r="F1314" t="s">
        <v>10891</v>
      </c>
      <c r="G1314" t="str">
        <f t="shared" si="82"/>
        <v>TableFans</v>
      </c>
      <c r="H1314" s="7" t="str">
        <f t="array" aca="1" ref="H1314" ca="1">_xlfn.TEXTJOIN("", TRUE, IF((ROW(INDIRECT("1:" &amp; LEN(G1314)))&gt;1) * (CODE(MID(G1314, ROW(INDIRECT("1:" &amp; LEN(G1314))), 1))&gt;=65) * (CODE(MID(G1314, ROW(INDIRECT("1:" &amp; LEN(G1314))), 1))&lt;=90), " " &amp; MID(G1314, ROW(INDIRECT("1:" &amp; LEN(G1314))), 1), MID(G1314, ROW(INDIRECT("1:" &amp; LEN(G1314))), 1)))</f>
        <v>Table Fans</v>
      </c>
      <c r="I1314" s="2">
        <v>2399</v>
      </c>
      <c r="J1314" s="2">
        <v>4200</v>
      </c>
      <c r="K1314" s="1">
        <v>0.43</v>
      </c>
      <c r="L1314">
        <v>3.8</v>
      </c>
      <c r="M1314" s="4">
        <v>397</v>
      </c>
      <c r="N1314" t="s">
        <v>11385</v>
      </c>
      <c r="O1314" t="str">
        <f t="shared" si="83"/>
        <v>Twin Colour Design.Wattage: 60 Watts.Voltage: 230 Volts.Number Of Speeds: 3|Jerk Free / Smooth Oscillation|Three Speed Control|Attractive Colour Combinations; 2 Years Warranty|Controller Type: Remote Control; Mounting Type: Floor Mount; Material Type: Plastic</v>
      </c>
      <c r="P1314" t="s">
        <v>11386</v>
      </c>
      <c r="Q1314" t="s">
        <v>11387</v>
      </c>
      <c r="R1314" t="s">
        <v>11388</v>
      </c>
      <c r="S1314" t="s">
        <v>11389</v>
      </c>
      <c r="T1314" t="s">
        <v>11390</v>
      </c>
      <c r="U1314" t="s">
        <v>11391</v>
      </c>
      <c r="V1314" t="s">
        <v>11392</v>
      </c>
    </row>
    <row r="1315" spans="1:22" x14ac:dyDescent="0.25">
      <c r="A1315" t="s">
        <v>11393</v>
      </c>
      <c r="B1315" t="s">
        <v>11394</v>
      </c>
      <c r="C1315" t="str">
        <f t="shared" si="80"/>
        <v>INALSA Upright Vacuum Cleaner, 2-in-1,Handheld and Stick for Home and Office Use,800W- with 16KPA Strong Suction and HEPA Filtration|0.8L Dust Tank|Includes Multiple Accessories,(Grey Black)</v>
      </c>
      <c r="D1315" t="str" cm="1">
        <f t="array" ref="D1315">PROPER(_xlfn.TEXTJOIN(" ", TRUE, INDEX(_xlfn.FILTERXML("&lt;t&gt;&lt;s&gt;" &amp; SUBSTITUTE(C1315," ","&lt;/s&gt;&lt;s&gt;") &amp; "&lt;/s&gt;&lt;/t&gt;", "//s"), _xlfn.SEQUENCE(4))))</f>
        <v>Inalsa Upright Vacuum Cleaner,</v>
      </c>
      <c r="E1315" t="str">
        <f t="shared" si="81"/>
        <v>Stick for Home and Office Use,800W- with 16KPA Strong Suction and HEPA Filtration|0.8L Dust Tank|Includes Multiple Accessories,(Grey Black)</v>
      </c>
      <c r="F1315" t="s">
        <v>8877</v>
      </c>
      <c r="G1315" t="str">
        <f t="shared" si="82"/>
        <v>HandheldVacuums</v>
      </c>
      <c r="H1315" s="7" t="str">
        <f t="array" aca="1" ref="H1315" ca="1">_xlfn.TEXTJOIN("", TRUE, IF((ROW(INDIRECT("1:" &amp; LEN(G1315)))&gt;1) * (CODE(MID(G1315, ROW(INDIRECT("1:" &amp; LEN(G1315))), 1))&gt;=65) * (CODE(MID(G1315, ROW(INDIRECT("1:" &amp; LEN(G1315))), 1))&lt;=90), " " &amp; MID(G1315, ROW(INDIRECT("1:" &amp; LEN(G1315))), 1), MID(G1315, ROW(INDIRECT("1:" &amp; LEN(G1315))), 1)))</f>
        <v>Handheld Vacuums</v>
      </c>
      <c r="I1315" s="2">
        <v>2286</v>
      </c>
      <c r="J1315" s="2">
        <v>4495</v>
      </c>
      <c r="K1315" s="1">
        <v>0.49</v>
      </c>
      <c r="L1315">
        <v>3.9</v>
      </c>
      <c r="M1315" s="4">
        <v>326</v>
      </c>
      <c r="N1315" t="s">
        <v>11395</v>
      </c>
      <c r="O1315" t="str">
        <f t="shared" si="83"/>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v>
      </c>
      <c r="P1315" t="s">
        <v>11396</v>
      </c>
      <c r="Q1315" t="s">
        <v>11397</v>
      </c>
      <c r="R1315" t="s">
        <v>11398</v>
      </c>
      <c r="S1315" t="s">
        <v>11399</v>
      </c>
      <c r="T1315" t="s">
        <v>11400</v>
      </c>
      <c r="U1315" t="s">
        <v>11401</v>
      </c>
      <c r="V1315" t="s">
        <v>11402</v>
      </c>
    </row>
    <row r="1316" spans="1:22" x14ac:dyDescent="0.25">
      <c r="A1316" t="s">
        <v>11403</v>
      </c>
      <c r="B1316" t="s">
        <v>11404</v>
      </c>
      <c r="C1316" t="str">
        <f t="shared" si="80"/>
        <v>ROYAL STEP - AMAZON'S BRAND - Portable Electric USB Juice Maker Juicer Bottle Blender Grinder Mixer,4 Blades Rechargeable Bottle with (Multi color) (MULTI)</v>
      </c>
      <c r="D1316" t="str" cm="1">
        <f t="array" ref="D1316">PROPER(_xlfn.TEXTJOIN(" ", TRUE, INDEX(_xlfn.FILTERXML("&lt;t&gt;&lt;s&gt;" &amp; SUBSTITUTE(C1316," ","&lt;/s&gt;&lt;s&gt;") &amp; "&lt;/s&gt;&lt;/t&gt;", "//s"), _xlfn.SEQUENCE(4))))</f>
        <v>Royal Step - Amazon'S</v>
      </c>
      <c r="E1316" t="str">
        <f t="shared" si="81"/>
        <v>Portable Electric USB Juice Maker Juicer Bottle Blender Grinder Mixer,4 Blades Rechargeable Bottle with (Multi color) (MULTI)</v>
      </c>
      <c r="F1316" t="s">
        <v>10473</v>
      </c>
      <c r="G1316" t="str">
        <f t="shared" si="82"/>
        <v>Juicers</v>
      </c>
      <c r="H1316" s="7" t="str">
        <f t="array" aca="1" ref="H1316" ca="1">_xlfn.TEXTJOIN("", TRUE, IF((ROW(INDIRECT("1:" &amp; LEN(G1316)))&gt;1) * (CODE(MID(G1316, ROW(INDIRECT("1:" &amp; LEN(G1316))), 1))&gt;=65) * (CODE(MID(G1316, ROW(INDIRECT("1:" &amp; LEN(G1316))), 1))&lt;=90), " " &amp; MID(G1316, ROW(INDIRECT("1:" &amp; LEN(G1316))), 1), MID(G1316, ROW(INDIRECT("1:" &amp; LEN(G1316))), 1)))</f>
        <v>Juicers</v>
      </c>
      <c r="I1316">
        <v>499</v>
      </c>
      <c r="J1316" s="2">
        <v>2199</v>
      </c>
      <c r="K1316" s="1">
        <v>0.77</v>
      </c>
      <c r="L1316">
        <v>3.1</v>
      </c>
      <c r="M1316" s="4">
        <v>3527</v>
      </c>
      <c r="N1316" t="s">
        <v>11405</v>
      </c>
      <c r="O1316" t="str">
        <f t="shared" si="83"/>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v>
      </c>
      <c r="P1316" t="s">
        <v>11406</v>
      </c>
      <c r="Q1316" t="s">
        <v>11407</v>
      </c>
      <c r="R1316" t="s">
        <v>11408</v>
      </c>
      <c r="S1316" t="s">
        <v>11409</v>
      </c>
      <c r="T1316" t="s">
        <v>11410</v>
      </c>
      <c r="U1316" t="s">
        <v>11411</v>
      </c>
      <c r="V1316" t="s">
        <v>11412</v>
      </c>
    </row>
    <row r="1317" spans="1:22" x14ac:dyDescent="0.25">
      <c r="A1317" t="s">
        <v>11413</v>
      </c>
      <c r="B1317" t="s">
        <v>11414</v>
      </c>
      <c r="C1317" t="str">
        <f t="shared" si="80"/>
        <v>Nirdambhay Mini Bag Sealer, 2 in 1 Heat Sealer and Cutter Handheld Sealing Machine Portable Bag Resealer Sealer for Plastic Bags Food Storage Snack Fresh Bag Sealer (Including 2 AA Battery)</v>
      </c>
      <c r="D1317" t="str" cm="1">
        <f t="array" ref="D1317">PROPER(_xlfn.TEXTJOIN(" ", TRUE, INDEX(_xlfn.FILTERXML("&lt;t&gt;&lt;s&gt;" &amp; SUBSTITUTE(C1317," ","&lt;/s&gt;&lt;s&gt;") &amp; "&lt;/s&gt;&lt;/t&gt;", "//s"), _xlfn.SEQUENCE(4))))</f>
        <v>Nirdambhay Mini Bag Sealer,</v>
      </c>
      <c r="E1317" t="str">
        <f t="shared" si="81"/>
        <v>1 Heat Sealer and Cutter Handheld Sealing Machine Portable Bag Resealer Sealer for Plastic Bags Food Storage Snack Fresh Bag Sealer (Including 2 AA Battery)</v>
      </c>
      <c r="F1317" t="s">
        <v>9192</v>
      </c>
      <c r="G1317" t="str">
        <f t="shared" si="82"/>
        <v>VacuumSealers</v>
      </c>
      <c r="H1317" s="7" t="str">
        <f t="array" aca="1" ref="H1317" ca="1">_xlfn.TEXTJOIN("", TRUE, IF((ROW(INDIRECT("1:" &amp; LEN(G1317)))&gt;1) * (CODE(MID(G1317, ROW(INDIRECT("1:" &amp; LEN(G1317))), 1))&gt;=65) * (CODE(MID(G1317, ROW(INDIRECT("1:" &amp; LEN(G1317))), 1))&lt;=90), " " &amp; MID(G1317, ROW(INDIRECT("1:" &amp; LEN(G1317))), 1), MID(G1317, ROW(INDIRECT("1:" &amp; LEN(G1317))), 1)))</f>
        <v>Vacuum Sealers</v>
      </c>
      <c r="I1317">
        <v>429</v>
      </c>
      <c r="J1317">
        <v>999</v>
      </c>
      <c r="K1317" s="1">
        <v>0.56999999999999995</v>
      </c>
      <c r="L1317">
        <v>3</v>
      </c>
      <c r="M1317" s="4">
        <v>617</v>
      </c>
      <c r="N1317" t="s">
        <v>13078</v>
      </c>
      <c r="O1317" t="str">
        <f t="shared" si="83"/>
        <v>Easy To Use„Äëafter Installing The Battery, You Need To Press And Hold The Switch Button For 3-5 Seconds To Heat Up. Put The Bag That Needs To Be Sealed In The Middle, The Thinner Bag Can Be Torn Quickly, The Thicker Should Be Drawn Slowly And Evenly.|Portable„Äëafter Use, It Is Not Necessary To Disassemble The Battery, And The Hook Can Be Stuck At The Sealing Place, And Can Be Hung With Other Appliances. The Perfect Portable Bag Sealing Machine, Suitable For Kitchen, Camping, Travel, Etc.|Dual Use„Äëthis Product Is Not Only A Sealing Machine But Also An Opening Machine, The Opening Is Very Easy And Convenient.Mini And Portable Bag Cutter And Sealer,Quickly Seals And Cuts.|Material„Äëusing High-Quality Abs Material, Fine Workmanship Without Burrs, High Temperature And Low Temperature Resistance, Durable.|Note„Äëdo Not Press Violently When Sealing, Otherwise It Will Cause The Metal Contact Piece To Deform Without Heating. The Bag To Be Sealed Must Be Kept Clean And Free From Water., Oil And Other Stains</v>
      </c>
      <c r="P1317" t="s">
        <v>11415</v>
      </c>
      <c r="Q1317" t="s">
        <v>11416</v>
      </c>
      <c r="R1317" t="s">
        <v>11417</v>
      </c>
      <c r="S1317" t="s">
        <v>11418</v>
      </c>
      <c r="T1317" t="s">
        <v>11419</v>
      </c>
      <c r="U1317" t="s">
        <v>11420</v>
      </c>
      <c r="V1317" t="s">
        <v>11421</v>
      </c>
    </row>
    <row r="1318" spans="1:22" x14ac:dyDescent="0.25">
      <c r="A1318" t="s">
        <v>11422</v>
      </c>
      <c r="B1318" t="s">
        <v>11423</v>
      </c>
      <c r="C1318" t="str">
        <f t="shared" si="80"/>
        <v>Cello Non-Stick Aluminium Sandwich Gas Toaster(Black)</v>
      </c>
      <c r="D1318" t="str" cm="1">
        <f t="array" ref="D1318">PROPER(_xlfn.TEXTJOIN(" ", TRUE, INDEX(_xlfn.FILTERXML("&lt;t&gt;&lt;s&gt;" &amp; SUBSTITUTE(C1318," ","&lt;/s&gt;&lt;s&gt;") &amp; "&lt;/s&gt;&lt;/t&gt;", "//s"), _xlfn.SEQUENCE(4))))</f>
        <v>Cello Non-Stick Aluminium Sandwich</v>
      </c>
      <c r="E1318" t="str">
        <f t="shared" si="81"/>
        <v/>
      </c>
      <c r="F1318" t="s">
        <v>8969</v>
      </c>
      <c r="G1318" t="str">
        <f t="shared" si="82"/>
        <v>SandwichMakers</v>
      </c>
      <c r="H1318" s="7" t="str">
        <f t="array" aca="1" ref="H1318" ca="1">_xlfn.TEXTJOIN("", TRUE, IF((ROW(INDIRECT("1:" &amp; LEN(G1318)))&gt;1) * (CODE(MID(G1318, ROW(INDIRECT("1:" &amp; LEN(G1318))), 1))&gt;=65) * (CODE(MID(G1318, ROW(INDIRECT("1:" &amp; LEN(G1318))), 1))&lt;=90), " " &amp; MID(G1318, ROW(INDIRECT("1:" &amp; LEN(G1318))), 1), MID(G1318, ROW(INDIRECT("1:" &amp; LEN(G1318))), 1)))</f>
        <v>Sandwich Makers</v>
      </c>
      <c r="I1318">
        <v>299</v>
      </c>
      <c r="J1318">
        <v>595</v>
      </c>
      <c r="K1318" s="1">
        <v>0.5</v>
      </c>
      <c r="L1318">
        <v>4</v>
      </c>
      <c r="M1318" s="4">
        <v>314</v>
      </c>
      <c r="N1318" t="s">
        <v>11424</v>
      </c>
      <c r="O1318" t="str">
        <f t="shared" si="83"/>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v>
      </c>
      <c r="P1318" t="s">
        <v>11425</v>
      </c>
      <c r="Q1318" t="s">
        <v>11426</v>
      </c>
      <c r="R1318" t="s">
        <v>11427</v>
      </c>
      <c r="S1318" t="s">
        <v>11428</v>
      </c>
      <c r="T1318" t="s">
        <v>11429</v>
      </c>
      <c r="U1318" t="s">
        <v>11430</v>
      </c>
      <c r="V1318" t="s">
        <v>11431</v>
      </c>
    </row>
    <row r="1319" spans="1:22" x14ac:dyDescent="0.25">
      <c r="A1319" t="s">
        <v>11432</v>
      </c>
      <c r="B1319" t="s">
        <v>13010</v>
      </c>
      <c r="C1319" t="str">
        <f t="shared" si="80"/>
        <v>Proven Copper + Mineral RO+UV+UF 10 to 12 Liter RO + UV + TDS ADJUSTER Water Purifier with Copper Charge Technology black and copper Best For Home and Office (Made In India)</v>
      </c>
      <c r="D1319" t="str" cm="1">
        <f t="array" ref="D1319">PROPER(_xlfn.TEXTJOIN(" ", TRUE, INDEX(_xlfn.FILTERXML("&lt;t&gt;&lt;s&gt;" &amp; SUBSTITUTE(C1319," ","&lt;/s&gt;&lt;s&gt;") &amp; "&lt;/s&gt;&lt;/t&gt;", "//s"), _xlfn.SEQUENCE(4))))</f>
        <v>Proven Copper + Mineral</v>
      </c>
      <c r="E1319" t="str">
        <f t="shared" si="81"/>
        <v>to 12 Liter RO + UV + TDS ADJUSTER Water Purifier with Copper Charge Technology black and copper Best For Home and Office (Made In India)</v>
      </c>
      <c r="F1319" t="s">
        <v>10001</v>
      </c>
      <c r="G1319" t="str">
        <f t="shared" si="82"/>
        <v>WaterFilters&amp;Purifiers</v>
      </c>
      <c r="H1319" s="7" t="str">
        <f t="array" aca="1" ref="H1319" ca="1">_xlfn.TEXTJOIN("", TRUE, IF((ROW(INDIRECT("1:" &amp; LEN(G1319)))&gt;1) * (CODE(MID(G1319, ROW(INDIRECT("1:" &amp; LEN(G1319))), 1))&gt;=65) * (CODE(MID(G1319, ROW(INDIRECT("1:" &amp; LEN(G1319))), 1))&lt;=90), " " &amp; MID(G1319, ROW(INDIRECT("1:" &amp; LEN(G1319))), 1), MID(G1319, ROW(INDIRECT("1:" &amp; LEN(G1319))), 1)))</f>
        <v>Water Filters&amp; Purifiers</v>
      </c>
      <c r="I1319" s="2">
        <v>5395</v>
      </c>
      <c r="J1319" s="2">
        <v>19990</v>
      </c>
      <c r="K1319" s="1">
        <v>0.73</v>
      </c>
      <c r="L1319">
        <v>4.4000000000000004</v>
      </c>
      <c r="M1319" s="4">
        <v>535</v>
      </c>
      <c r="N1319" t="s">
        <v>11433</v>
      </c>
      <c r="O1319" t="str">
        <f t="shared" si="83"/>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v>
      </c>
      <c r="P1319" t="s">
        <v>11434</v>
      </c>
      <c r="Q1319" t="s">
        <v>11435</v>
      </c>
      <c r="R1319" t="s">
        <v>11436</v>
      </c>
      <c r="S1319" t="s">
        <v>11437</v>
      </c>
      <c r="T1319" t="s">
        <v>11438</v>
      </c>
      <c r="U1319" t="s">
        <v>11439</v>
      </c>
      <c r="V1319" t="s">
        <v>11440</v>
      </c>
    </row>
    <row r="1320" spans="1:22" x14ac:dyDescent="0.25">
      <c r="A1320" t="s">
        <v>11441</v>
      </c>
      <c r="B1320" t="s">
        <v>11442</v>
      </c>
      <c r="C1320" t="str">
        <f t="shared" si="80"/>
        <v>Morphy Richards Daisy 1000W Dry Iron with American Heritage Non-Stick Coated Soleplate, White</v>
      </c>
      <c r="D1320" t="str" cm="1">
        <f t="array" ref="D1320">PROPER(_xlfn.TEXTJOIN(" ", TRUE, INDEX(_xlfn.FILTERXML("&lt;t&gt;&lt;s&gt;" &amp; SUBSTITUTE(C1320," ","&lt;/s&gt;&lt;s&gt;") &amp; "&lt;/s&gt;&lt;/t&gt;", "//s"), _xlfn.SEQUENCE(4))))</f>
        <v>Morphy Richards Daisy 1000W</v>
      </c>
      <c r="E1320" t="str">
        <f t="shared" si="81"/>
        <v>with American Heritage Non-Stick Coated Soleplate, White</v>
      </c>
      <c r="F1320" t="s">
        <v>8607</v>
      </c>
      <c r="G1320" t="str">
        <f t="shared" si="82"/>
        <v>DryIrons</v>
      </c>
      <c r="H1320" s="7" t="str">
        <f t="array" aca="1" ref="H1320" ca="1">_xlfn.TEXTJOIN("", TRUE, IF((ROW(INDIRECT("1:" &amp; LEN(G1320)))&gt;1) * (CODE(MID(G1320, ROW(INDIRECT("1:" &amp; LEN(G1320))), 1))&gt;=65) * (CODE(MID(G1320, ROW(INDIRECT("1:" &amp; LEN(G1320))), 1))&lt;=90), " " &amp; MID(G1320, ROW(INDIRECT("1:" &amp; LEN(G1320))), 1), MID(G1320, ROW(INDIRECT("1:" &amp; LEN(G1320))), 1)))</f>
        <v>Dry Irons</v>
      </c>
      <c r="I1320">
        <v>559</v>
      </c>
      <c r="J1320" s="2">
        <v>1010</v>
      </c>
      <c r="K1320" s="1">
        <v>0.45</v>
      </c>
      <c r="L1320">
        <v>4.0999999999999996</v>
      </c>
      <c r="M1320" s="4">
        <v>17325</v>
      </c>
      <c r="N1320" t="s">
        <v>11443</v>
      </c>
      <c r="O1320" t="str">
        <f t="shared" si="83"/>
        <v>Aesthetically Crafted Plastic Body|Temperature Control For More Convenience|Comes With A Swivel Cord That Makes Movement Easy|American Heritage Non Stick Coated Sole Plate|Comes With A Neon Indicator|Unique Floral Design With Wooden Pattern Handle|Warranty: 2 Years On Product</v>
      </c>
      <c r="P1320" t="s">
        <v>11444</v>
      </c>
      <c r="Q1320" t="s">
        <v>11445</v>
      </c>
      <c r="R1320" t="s">
        <v>11446</v>
      </c>
      <c r="S1320" t="s">
        <v>11447</v>
      </c>
      <c r="T1320" t="s">
        <v>11448</v>
      </c>
      <c r="U1320" t="s">
        <v>11449</v>
      </c>
      <c r="V1320" t="s">
        <v>11450</v>
      </c>
    </row>
    <row r="1321" spans="1:22" x14ac:dyDescent="0.25">
      <c r="A1321" t="s">
        <v>11451</v>
      </c>
      <c r="B1321" t="s">
        <v>11452</v>
      </c>
      <c r="C1321" t="str">
        <f t="shared" si="80"/>
        <v>Wipro Vesta 1200 Watt GD201 Lightweight Automatic Dry Iron| Quick Heat Up| Stylish and Sleek |Anti bacterial German Weilburger Double Coated Soleplate |2 Years Warranty</v>
      </c>
      <c r="D1321" t="str" cm="1">
        <f t="array" ref="D1321">PROPER(_xlfn.TEXTJOIN(" ", TRUE, INDEX(_xlfn.FILTERXML("&lt;t&gt;&lt;s&gt;" &amp; SUBSTITUTE(C1321," ","&lt;/s&gt;&lt;s&gt;") &amp; "&lt;/s&gt;&lt;/t&gt;", "//s"), _xlfn.SEQUENCE(4))))</f>
        <v>Wipro Vesta 1200 Watt</v>
      </c>
      <c r="E1321" t="str">
        <f t="shared" si="81"/>
        <v>Automatic Dry Iron| Quick Heat Up| Stylish and Sleek |Anti bacterial German Weilburger Double Coated Soleplate |2 Years Warranty</v>
      </c>
      <c r="F1321" t="s">
        <v>8607</v>
      </c>
      <c r="G1321" t="str">
        <f t="shared" si="82"/>
        <v>DryIrons</v>
      </c>
      <c r="H1321" s="7" t="str">
        <f t="array" aca="1" ref="H1321" ca="1">_xlfn.TEXTJOIN("", TRUE, IF((ROW(INDIRECT("1:" &amp; LEN(G1321)))&gt;1) * (CODE(MID(G1321, ROW(INDIRECT("1:" &amp; LEN(G1321))), 1))&gt;=65) * (CODE(MID(G1321, ROW(INDIRECT("1:" &amp; LEN(G1321))), 1))&lt;=90), " " &amp; MID(G1321, ROW(INDIRECT("1:" &amp; LEN(G1321))), 1), MID(G1321, ROW(INDIRECT("1:" &amp; LEN(G1321))), 1)))</f>
        <v>Dry Irons</v>
      </c>
      <c r="I1321">
        <v>660</v>
      </c>
      <c r="J1321" s="2">
        <v>1100</v>
      </c>
      <c r="K1321" s="1">
        <v>0.4</v>
      </c>
      <c r="L1321">
        <v>3.6</v>
      </c>
      <c r="M1321" s="4">
        <v>91</v>
      </c>
      <c r="N1321" t="s">
        <v>11453</v>
      </c>
      <c r="O1321" t="str">
        <f t="shared" si="83"/>
        <v>Wipro Vesta 1200 Watt Light Weight Automatic Dry Iron With German Anti Bacterial Soleplate Coating</v>
      </c>
      <c r="P1321" t="s">
        <v>11454</v>
      </c>
      <c r="Q1321" t="s">
        <v>11455</v>
      </c>
      <c r="R1321" t="s">
        <v>11456</v>
      </c>
      <c r="S1321" t="s">
        <v>11457</v>
      </c>
      <c r="T1321" t="s">
        <v>11458</v>
      </c>
      <c r="U1321" t="s">
        <v>11459</v>
      </c>
      <c r="V1321" t="s">
        <v>11460</v>
      </c>
    </row>
    <row r="1322" spans="1:22" x14ac:dyDescent="0.25">
      <c r="A1322" t="s">
        <v>11461</v>
      </c>
      <c r="B1322" t="s">
        <v>11462</v>
      </c>
      <c r="C1322" t="str">
        <f t="shared" si="80"/>
        <v>Zuvexa Egg Boiler Poacher Automatic Off Steaming, Cooking, Boiling Double Layer 14 Egg Boiler (Multicolor)‚Ä¶</v>
      </c>
      <c r="D1322" t="str" cm="1">
        <f t="array" ref="D1322">PROPER(_xlfn.TEXTJOIN(" ", TRUE, INDEX(_xlfn.FILTERXML("&lt;t&gt;&lt;s&gt;" &amp; SUBSTITUTE(C1322," ","&lt;/s&gt;&lt;s&gt;") &amp; "&lt;/s&gt;&lt;/t&gt;", "//s"), _xlfn.SEQUENCE(4))))</f>
        <v>Zuvexa Egg Boiler Poacher</v>
      </c>
      <c r="E1322" t="str">
        <f t="shared" si="81"/>
        <v>Steaming, Cooking, Boiling Double Layer 14 Egg Boiler (Multicolor)‚Ä¶</v>
      </c>
      <c r="F1322" t="s">
        <v>8938</v>
      </c>
      <c r="G1322" t="str">
        <f t="shared" si="82"/>
        <v>EggBoilers</v>
      </c>
      <c r="H1322" s="7" t="str">
        <f t="array" aca="1" ref="H1322" ca="1">_xlfn.TEXTJOIN("", TRUE, IF((ROW(INDIRECT("1:" &amp; LEN(G1322)))&gt;1) * (CODE(MID(G1322, ROW(INDIRECT("1:" &amp; LEN(G1322))), 1))&gt;=65) * (CODE(MID(G1322, ROW(INDIRECT("1:" &amp; LEN(G1322))), 1))&lt;=90), " " &amp; MID(G1322, ROW(INDIRECT("1:" &amp; LEN(G1322))), 1), MID(G1322, ROW(INDIRECT("1:" &amp; LEN(G1322))), 1)))</f>
        <v>Egg Boilers</v>
      </c>
      <c r="I1322">
        <v>419</v>
      </c>
      <c r="J1322">
        <v>999</v>
      </c>
      <c r="K1322" s="1">
        <v>0.57999999999999996</v>
      </c>
      <c r="L1322">
        <v>4.4000000000000004</v>
      </c>
      <c r="M1322" s="4">
        <v>227</v>
      </c>
      <c r="N1322" t="s">
        <v>11463</v>
      </c>
      <c r="O1322" t="str">
        <f t="shared" si="83"/>
        <v>Egg Boiler Have Compatible Design With New Appearance Makes For A Great Gift For Your Family And Friends|Special Feature: Anti Dry Safety Protection || Less Noise || Stainless Steel And Anti Scald Design || 14 Eggs Capacity Removable Tray White</v>
      </c>
      <c r="P1322" t="s">
        <v>11464</v>
      </c>
      <c r="Q1322" t="s">
        <v>11465</v>
      </c>
      <c r="R1322" t="s">
        <v>11466</v>
      </c>
      <c r="S1322" t="s">
        <v>11467</v>
      </c>
      <c r="T1322" t="s">
        <v>11468</v>
      </c>
      <c r="U1322" t="s">
        <v>11469</v>
      </c>
      <c r="V1322" t="s">
        <v>11470</v>
      </c>
    </row>
    <row r="1323" spans="1:22" x14ac:dyDescent="0.25">
      <c r="A1323" t="s">
        <v>11471</v>
      </c>
      <c r="B1323" t="s">
        <v>11472</v>
      </c>
      <c r="C1323" t="str">
        <f t="shared" si="80"/>
        <v>AO Smith HSE-VAS-X-015 Storage 15 Litre Vertical Water Heater (Geyser) White 4 Star</v>
      </c>
      <c r="D1323" t="str" cm="1">
        <f t="array" ref="D1323">PROPER(_xlfn.TEXTJOIN(" ", TRUE, INDEX(_xlfn.FILTERXML("&lt;t&gt;&lt;s&gt;" &amp; SUBSTITUTE(C1323," ","&lt;/s&gt;&lt;s&gt;") &amp; "&lt;/s&gt;&lt;/t&gt;", "//s"), _xlfn.SEQUENCE(4))))</f>
        <v>Ao Smith Hse-Vas-X-015 Storage</v>
      </c>
      <c r="E1323" t="str">
        <f t="shared" si="81"/>
        <v>Vertical Water Heater (Geyser) White 4 Star</v>
      </c>
      <c r="F1323" t="s">
        <v>8681</v>
      </c>
      <c r="G1323" t="str">
        <f t="shared" si="82"/>
        <v>StorageWaterHeaters</v>
      </c>
      <c r="H1323" s="7" t="str">
        <f t="array" aca="1" ref="H1323" ca="1">_xlfn.TEXTJOIN("", TRUE, IF((ROW(INDIRECT("1:" &amp; LEN(G1323)))&gt;1) * (CODE(MID(G1323, ROW(INDIRECT("1:" &amp; LEN(G1323))), 1))&gt;=65) * (CODE(MID(G1323, ROW(INDIRECT("1:" &amp; LEN(G1323))), 1))&lt;=90), " " &amp; MID(G1323, ROW(INDIRECT("1:" &amp; LEN(G1323))), 1), MID(G1323, ROW(INDIRECT("1:" &amp; LEN(G1323))), 1)))</f>
        <v>Storage Water Heaters</v>
      </c>
      <c r="I1323" s="2">
        <v>7349</v>
      </c>
      <c r="J1323" s="2">
        <v>10900</v>
      </c>
      <c r="K1323" s="1">
        <v>0.33</v>
      </c>
      <c r="L1323">
        <v>4.2</v>
      </c>
      <c r="M1323" s="4">
        <v>11957</v>
      </c>
      <c r="N1323" t="s">
        <v>11473</v>
      </c>
      <c r="O1323" t="str">
        <f t="shared" si="83"/>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Mounting Screws|Blue Diamond Glass-Lined Tank For 2X Corrosion Resistance|Glass-Coated Heating Element To Prevent Scale Formation And Extend The Life Of Heating Element</v>
      </c>
      <c r="P1323" t="s">
        <v>11474</v>
      </c>
      <c r="Q1323" t="s">
        <v>11475</v>
      </c>
      <c r="R1323" t="s">
        <v>11476</v>
      </c>
      <c r="S1323" t="s">
        <v>11477</v>
      </c>
      <c r="T1323" t="s">
        <v>11478</v>
      </c>
      <c r="U1323" t="s">
        <v>11479</v>
      </c>
      <c r="V1323" t="s">
        <v>11480</v>
      </c>
    </row>
    <row r="1324" spans="1:22" x14ac:dyDescent="0.25">
      <c r="A1324" t="s">
        <v>11481</v>
      </c>
      <c r="B1324" t="s">
        <v>11482</v>
      </c>
      <c r="C1324" t="str">
        <f t="shared" si="80"/>
        <v>Havells Festiva 1200mm Dust Resistant Ceiling Fan (Gold Mist)</v>
      </c>
      <c r="D1324" t="str" cm="1">
        <f t="array" ref="D1324">PROPER(_xlfn.TEXTJOIN(" ", TRUE, INDEX(_xlfn.FILTERXML("&lt;t&gt;&lt;s&gt;" &amp; SUBSTITUTE(C1324," ","&lt;/s&gt;&lt;s&gt;") &amp; "&lt;/s&gt;&lt;/t&gt;", "//s"), _xlfn.SEQUENCE(4))))</f>
        <v>Havells Festiva 1200Mm Dust</v>
      </c>
      <c r="E1324" t="str">
        <f t="shared" si="81"/>
        <v>Fan (Gold Mist)</v>
      </c>
      <c r="F1324" t="s">
        <v>9203</v>
      </c>
      <c r="G1324" t="str">
        <f t="shared" si="82"/>
        <v>CeilingFans</v>
      </c>
      <c r="H1324" s="7" t="str">
        <f t="array" aca="1" ref="H1324" ca="1">_xlfn.TEXTJOIN("", TRUE, IF((ROW(INDIRECT("1:" &amp; LEN(G1324)))&gt;1) * (CODE(MID(G1324, ROW(INDIRECT("1:" &amp; LEN(G1324))), 1))&gt;=65) * (CODE(MID(G1324, ROW(INDIRECT("1:" &amp; LEN(G1324))), 1))&lt;=90), " " &amp; MID(G1324, ROW(INDIRECT("1:" &amp; LEN(G1324))), 1), MID(G1324, ROW(INDIRECT("1:" &amp; LEN(G1324))), 1)))</f>
        <v>Ceiling Fans</v>
      </c>
      <c r="I1324" s="2">
        <v>2899</v>
      </c>
      <c r="J1324" s="2">
        <v>4005</v>
      </c>
      <c r="K1324" s="1">
        <v>0.28000000000000003</v>
      </c>
      <c r="L1324">
        <v>4.3</v>
      </c>
      <c r="M1324" s="4">
        <v>7140</v>
      </c>
      <c r="N1324" t="s">
        <v>11483</v>
      </c>
      <c r="O1324" t="str">
        <f t="shared" si="83"/>
        <v>Design And Finish Exotic Rich Looks With Modern Styling|Aerodynamically Blade Shape|Speed: 400 Rpm; Air Delivery: 230 Cmm|Wider Tip Blade; 2 Years Comprehensive Warranty|Material Type: Aluminium; Mounting Type: Downrod Mount</v>
      </c>
      <c r="P1324" t="s">
        <v>11484</v>
      </c>
      <c r="Q1324" t="s">
        <v>11485</v>
      </c>
      <c r="R1324" t="s">
        <v>11486</v>
      </c>
      <c r="S1324" t="s">
        <v>11487</v>
      </c>
      <c r="T1324" t="s">
        <v>11488</v>
      </c>
      <c r="U1324" t="s">
        <v>11489</v>
      </c>
      <c r="V1324" t="s">
        <v>11490</v>
      </c>
    </row>
    <row r="1325" spans="1:22" x14ac:dyDescent="0.25">
      <c r="A1325" t="s">
        <v>11491</v>
      </c>
      <c r="B1325" t="s">
        <v>11492</v>
      </c>
      <c r="C1325" t="str">
        <f t="shared" si="80"/>
        <v>INALSA Vaccum Cleaner Handheld 800W High Powerful Motor- Dura Clean with HEPA Filtration and Strong Powerful 16KPA Suction| Lightweight, Compact and Durable Body|Includes Multiple Accessories,(Grey Black)</v>
      </c>
      <c r="D1325" t="str" cm="1">
        <f t="array" ref="D1325">PROPER(_xlfn.TEXTJOIN(" ", TRUE, INDEX(_xlfn.FILTERXML("&lt;t&gt;&lt;s&gt;" &amp; SUBSTITUTE(C1325," ","&lt;/s&gt;&lt;s&gt;") &amp; "&lt;/s&gt;&lt;/t&gt;", "//s"), _xlfn.SEQUENCE(4))))</f>
        <v>Inalsa Vaccum Cleaner Handheld</v>
      </c>
      <c r="E1325" t="str">
        <f t="shared" si="81"/>
        <v>Powerful Motor- Dura Clean with HEPA Filtration and Strong Powerful 16KPA Suction| Lightweight, Compact and Durable Body|Includes Multiple Accessories,(Grey Black)</v>
      </c>
      <c r="F1325" t="s">
        <v>8877</v>
      </c>
      <c r="G1325" t="str">
        <f t="shared" si="82"/>
        <v>HandheldVacuums</v>
      </c>
      <c r="H1325" s="7" t="str">
        <f t="array" aca="1" ref="H1325" ca="1">_xlfn.TEXTJOIN("", TRUE, IF((ROW(INDIRECT("1:" &amp; LEN(G1325)))&gt;1) * (CODE(MID(G1325, ROW(INDIRECT("1:" &amp; LEN(G1325))), 1))&gt;=65) * (CODE(MID(G1325, ROW(INDIRECT("1:" &amp; LEN(G1325))), 1))&lt;=90), " " &amp; MID(G1325, ROW(INDIRECT("1:" &amp; LEN(G1325))), 1), MID(G1325, ROW(INDIRECT("1:" &amp; LEN(G1325))), 1)))</f>
        <v>Handheld Vacuums</v>
      </c>
      <c r="I1325" s="2">
        <v>1799</v>
      </c>
      <c r="J1325" s="2">
        <v>3295</v>
      </c>
      <c r="K1325" s="1">
        <v>0.45</v>
      </c>
      <c r="L1325">
        <v>3.8</v>
      </c>
      <c r="M1325" s="4">
        <v>687</v>
      </c>
      <c r="N1325" t="s">
        <v>11493</v>
      </c>
      <c r="O1325" t="str">
        <f t="shared" si="83"/>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v>
      </c>
      <c r="P1325" t="s">
        <v>11494</v>
      </c>
      <c r="Q1325" t="s">
        <v>11495</v>
      </c>
      <c r="R1325" t="s">
        <v>11496</v>
      </c>
      <c r="S1325" t="s">
        <v>11497</v>
      </c>
      <c r="T1325" t="s">
        <v>11498</v>
      </c>
      <c r="U1325" t="s">
        <v>11499</v>
      </c>
      <c r="V1325" t="s">
        <v>11500</v>
      </c>
    </row>
    <row r="1326" spans="1:22" x14ac:dyDescent="0.25">
      <c r="A1326" t="s">
        <v>11501</v>
      </c>
      <c r="B1326" t="s">
        <v>11502</v>
      </c>
      <c r="C1326" t="str">
        <f t="shared" si="80"/>
        <v>iBELL SM1515NEW Sandwich Maker with Floating Hinges, 1000Watt, Panini Grill Toast (Black)</v>
      </c>
      <c r="D1326" t="str" cm="1">
        <f t="array" ref="D1326">PROPER(_xlfn.TEXTJOIN(" ", TRUE, INDEX(_xlfn.FILTERXML("&lt;t&gt;&lt;s&gt;" &amp; SUBSTITUTE(C1326," ","&lt;/s&gt;&lt;s&gt;") &amp; "&lt;/s&gt;&lt;/t&gt;", "//s"), _xlfn.SEQUENCE(4))))</f>
        <v>Ibell Sm1515New Sandwich Maker</v>
      </c>
      <c r="E1326" t="str">
        <f t="shared" si="81"/>
        <v>Hinges, 1000Watt, Panini Grill Toast (Black)</v>
      </c>
      <c r="F1326" t="s">
        <v>8969</v>
      </c>
      <c r="G1326" t="str">
        <f t="shared" si="82"/>
        <v>SandwichMakers</v>
      </c>
      <c r="H1326" s="7" t="str">
        <f t="array" aca="1" ref="H1326" ca="1">_xlfn.TEXTJOIN("", TRUE, IF((ROW(INDIRECT("1:" &amp; LEN(G1326)))&gt;1) * (CODE(MID(G1326, ROW(INDIRECT("1:" &amp; LEN(G1326))), 1))&gt;=65) * (CODE(MID(G1326, ROW(INDIRECT("1:" &amp; LEN(G1326))), 1))&lt;=90), " " &amp; MID(G1326, ROW(INDIRECT("1:" &amp; LEN(G1326))), 1), MID(G1326, ROW(INDIRECT("1:" &amp; LEN(G1326))), 1)))</f>
        <v>Sandwich Makers</v>
      </c>
      <c r="I1326" s="2">
        <v>1474</v>
      </c>
      <c r="J1326" s="2">
        <v>4650</v>
      </c>
      <c r="K1326" s="1">
        <v>0.68</v>
      </c>
      <c r="L1326">
        <v>4.0999999999999996</v>
      </c>
      <c r="M1326" s="4">
        <v>1045</v>
      </c>
      <c r="N1326" t="s">
        <v>11503</v>
      </c>
      <c r="O1326" t="str">
        <f t="shared" si="83"/>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v>
      </c>
      <c r="P1326" t="s">
        <v>11504</v>
      </c>
      <c r="Q1326" t="s">
        <v>11505</v>
      </c>
      <c r="R1326" t="s">
        <v>11506</v>
      </c>
      <c r="S1326" t="s">
        <v>11507</v>
      </c>
      <c r="T1326" t="s">
        <v>11508</v>
      </c>
      <c r="U1326" t="s">
        <v>11509</v>
      </c>
      <c r="V1326" t="s">
        <v>11510</v>
      </c>
    </row>
    <row r="1327" spans="1:22" x14ac:dyDescent="0.25">
      <c r="A1327" t="s">
        <v>11511</v>
      </c>
      <c r="B1327" t="s">
        <v>11512</v>
      </c>
      <c r="C1327" t="str">
        <f t="shared" si="80"/>
        <v>Aquaguard Aura RO+UV+UF+Taste Adjuster(MTDS) with Active Copper and Zinc 7L water purifier,8 stages of purification,suitable for borewell,tanker,municipal water(Black) from Eureka Forbes</v>
      </c>
      <c r="D1327" t="str" cm="1">
        <f t="array" ref="D1327">PROPER(_xlfn.TEXTJOIN(" ", TRUE, INDEX(_xlfn.FILTERXML("&lt;t&gt;&lt;s&gt;" &amp; SUBSTITUTE(C1327," ","&lt;/s&gt;&lt;s&gt;") &amp; "&lt;/s&gt;&lt;/t&gt;", "//s"), _xlfn.SEQUENCE(4))))</f>
        <v>Aquaguard Aura Ro+Uv+Uf+Taste Adjuster(Mtds)</v>
      </c>
      <c r="E1327" t="str">
        <f t="shared" si="81"/>
        <v>Copper and Zinc 7L water purifier,8 stages of purification,suitable for borewell,tanker,municipal water(Black) from Eureka Forbes</v>
      </c>
      <c r="F1327" t="s">
        <v>10001</v>
      </c>
      <c r="G1327" t="str">
        <f t="shared" si="82"/>
        <v>WaterFilters&amp;Purifiers</v>
      </c>
      <c r="H1327" s="7" t="str">
        <f t="array" aca="1" ref="H1327" ca="1">_xlfn.TEXTJOIN("", TRUE, IF((ROW(INDIRECT("1:" &amp; LEN(G1327)))&gt;1) * (CODE(MID(G1327, ROW(INDIRECT("1:" &amp; LEN(G1327))), 1))&gt;=65) * (CODE(MID(G1327, ROW(INDIRECT("1:" &amp; LEN(G1327))), 1))&lt;=90), " " &amp; MID(G1327, ROW(INDIRECT("1:" &amp; LEN(G1327))), 1), MID(G1327, ROW(INDIRECT("1:" &amp; LEN(G1327))), 1)))</f>
        <v>Water Filters&amp; Purifiers</v>
      </c>
      <c r="I1327" s="2">
        <v>15999</v>
      </c>
      <c r="J1327" s="2">
        <v>24500</v>
      </c>
      <c r="K1327" s="1">
        <v>0.35</v>
      </c>
      <c r="L1327">
        <v>4</v>
      </c>
      <c r="M1327" s="4">
        <v>11206</v>
      </c>
      <c r="N1327" t="s">
        <v>11513</v>
      </c>
      <c r="O1327" t="str">
        <f t="shared" si="83"/>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v>
      </c>
      <c r="P1327" t="s">
        <v>11514</v>
      </c>
      <c r="Q1327" t="s">
        <v>11515</v>
      </c>
      <c r="R1327" t="s">
        <v>11516</v>
      </c>
      <c r="S1327" t="s">
        <v>11517</v>
      </c>
      <c r="T1327" t="s">
        <v>11518</v>
      </c>
      <c r="U1327" t="s">
        <v>11519</v>
      </c>
      <c r="V1327" t="s">
        <v>11520</v>
      </c>
    </row>
    <row r="1328" spans="1:22" x14ac:dyDescent="0.25">
      <c r="A1328" t="s">
        <v>11521</v>
      </c>
      <c r="B1328" t="s">
        <v>11522</v>
      </c>
      <c r="C1328" t="str">
        <f t="shared" si="80"/>
        <v>Havells Instanio 3-Litre 4.5KW Instant Water Heater (Geyser), White Blue</v>
      </c>
      <c r="D1328" t="str" cm="1">
        <f t="array" ref="D1328">PROPER(_xlfn.TEXTJOIN(" ", TRUE, INDEX(_xlfn.FILTERXML("&lt;t&gt;&lt;s&gt;" &amp; SUBSTITUTE(C1328," ","&lt;/s&gt;&lt;s&gt;") &amp; "&lt;/s&gt;&lt;/t&gt;", "//s"), _xlfn.SEQUENCE(4))))</f>
        <v>Havells Instanio 3-Litre 4.5Kw</v>
      </c>
      <c r="E1328" t="str">
        <f t="shared" si="81"/>
        <v>Heater (Geyser), White Blue</v>
      </c>
      <c r="F1328" t="s">
        <v>8629</v>
      </c>
      <c r="G1328" t="str">
        <f t="shared" si="82"/>
        <v>InstantWaterHeaters</v>
      </c>
      <c r="H1328" s="7" t="str">
        <f t="array" aca="1" ref="H1328" ca="1">_xlfn.TEXTJOIN("", TRUE, IF((ROW(INDIRECT("1:" &amp; LEN(G1328)))&gt;1) * (CODE(MID(G1328, ROW(INDIRECT("1:" &amp; LEN(G1328))), 1))&gt;=65) * (CODE(MID(G1328, ROW(INDIRECT("1:" &amp; LEN(G1328))), 1))&lt;=90), " " &amp; MID(G1328, ROW(INDIRECT("1:" &amp; LEN(G1328))), 1), MID(G1328, ROW(INDIRECT("1:" &amp; LEN(G1328))), 1)))</f>
        <v>Instant Water Heaters</v>
      </c>
      <c r="I1328" s="2">
        <v>3645</v>
      </c>
      <c r="J1328" s="2">
        <v>6070</v>
      </c>
      <c r="K1328" s="1">
        <v>0.4</v>
      </c>
      <c r="L1328">
        <v>4.2</v>
      </c>
      <c r="M1328" s="4">
        <v>561</v>
      </c>
      <c r="N1328" t="s">
        <v>11523</v>
      </c>
      <c r="O1328" t="str">
        <f t="shared" si="83"/>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v>
      </c>
      <c r="P1328" t="s">
        <v>11524</v>
      </c>
      <c r="Q1328" t="s">
        <v>11525</v>
      </c>
      <c r="R1328" t="s">
        <v>11526</v>
      </c>
      <c r="S1328" t="s">
        <v>11527</v>
      </c>
      <c r="T1328" t="s">
        <v>11528</v>
      </c>
      <c r="U1328" t="s">
        <v>11529</v>
      </c>
      <c r="V1328" t="s">
        <v>11530</v>
      </c>
    </row>
    <row r="1329" spans="1:22" x14ac:dyDescent="0.25">
      <c r="A1329" t="s">
        <v>11531</v>
      </c>
      <c r="B1329" t="s">
        <v>11532</v>
      </c>
      <c r="C1329" t="str">
        <f t="shared" si="80"/>
        <v>Milk Frother, Immersion Blender Cordlesss Foam Maker USB Rechargeable Small Mixer Handheld with 2 Stainless WhisksÔºåWisker for Stirring 3-Speed Adjustable Mini Frother for Cappuccino Latte Coffee Egg</v>
      </c>
      <c r="D1329" t="str" cm="1">
        <f t="array" ref="D1329">PROPER(_xlfn.TEXTJOIN(" ", TRUE, INDEX(_xlfn.FILTERXML("&lt;t&gt;&lt;s&gt;" &amp; SUBSTITUTE(C1329," ","&lt;/s&gt;&lt;s&gt;") &amp; "&lt;/s&gt;&lt;/t&gt;", "//s"), _xlfn.SEQUENCE(4))))</f>
        <v>Milk Frother, Immersion Blender</v>
      </c>
      <c r="E1329" t="str">
        <f t="shared" si="81"/>
        <v>Maker USB Rechargeable Small Mixer Handheld with 2 Stainless WhisksÔºåWisker for Stirring 3-Speed Adjustable Mini Frother for Cappuccino Latte Coffee Egg</v>
      </c>
      <c r="F1329" t="s">
        <v>8597</v>
      </c>
      <c r="G1329" t="str">
        <f t="shared" si="82"/>
        <v>HandBlenders</v>
      </c>
      <c r="H1329" s="7" t="str">
        <f t="array" aca="1" ref="H1329" ca="1">_xlfn.TEXTJOIN("", TRUE, IF((ROW(INDIRECT("1:" &amp; LEN(G1329)))&gt;1) * (CODE(MID(G1329, ROW(INDIRECT("1:" &amp; LEN(G1329))), 1))&gt;=65) * (CODE(MID(G1329, ROW(INDIRECT("1:" &amp; LEN(G1329))), 1))&lt;=90), " " &amp; MID(G1329, ROW(INDIRECT("1:" &amp; LEN(G1329))), 1), MID(G1329, ROW(INDIRECT("1:" &amp; LEN(G1329))), 1)))</f>
        <v>Hand Blenders</v>
      </c>
      <c r="I1329">
        <v>375</v>
      </c>
      <c r="J1329">
        <v>999</v>
      </c>
      <c r="K1329" s="1">
        <v>0.62</v>
      </c>
      <c r="L1329">
        <v>3.6</v>
      </c>
      <c r="M1329" s="4">
        <v>1988</v>
      </c>
      <c r="N1329" t="s">
        <v>11533</v>
      </c>
      <c r="O1329" t="str">
        <f t="shared" si="83"/>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v>
      </c>
      <c r="P1329" t="s">
        <v>11534</v>
      </c>
      <c r="Q1329" t="s">
        <v>11535</v>
      </c>
      <c r="R1329" t="s">
        <v>11536</v>
      </c>
      <c r="S1329" t="s">
        <v>11537</v>
      </c>
      <c r="T1329" t="s">
        <v>11538</v>
      </c>
      <c r="U1329" t="s">
        <v>11539</v>
      </c>
      <c r="V1329" t="s">
        <v>11540</v>
      </c>
    </row>
    <row r="1330" spans="1:22" x14ac:dyDescent="0.25">
      <c r="A1330" t="s">
        <v>11541</v>
      </c>
      <c r="B1330" t="s">
        <v>11542</v>
      </c>
      <c r="C1330" t="str">
        <f t="shared" si="80"/>
        <v>Panasonic SR-WA22H (E) Automatic Rice Cooker, Apple Green, 2.2 Liters</v>
      </c>
      <c r="D1330" t="str" cm="1">
        <f t="array" ref="D1330">PROPER(_xlfn.TEXTJOIN(" ", TRUE, INDEX(_xlfn.FILTERXML("&lt;t&gt;&lt;s&gt;" &amp; SUBSTITUTE(C1330," ","&lt;/s&gt;&lt;s&gt;") &amp; "&lt;/s&gt;&lt;/t&gt;", "//s"), _xlfn.SEQUENCE(4))))</f>
        <v>Panasonic Sr-Wa22H (E) Automatic</v>
      </c>
      <c r="E1330" t="str">
        <f t="shared" si="81"/>
        <v>Apple Green, 2.2 Liters</v>
      </c>
      <c r="F1330" t="s">
        <v>9603</v>
      </c>
      <c r="G1330" t="str">
        <f t="shared" si="82"/>
        <v>Rice&amp;PastaCookers</v>
      </c>
      <c r="H1330" s="7" t="str">
        <f t="array" aca="1" ref="H1330" ca="1">_xlfn.TEXTJOIN("", TRUE, IF((ROW(INDIRECT("1:" &amp; LEN(G1330)))&gt;1) * (CODE(MID(G1330, ROW(INDIRECT("1:" &amp; LEN(G1330))), 1))&gt;=65) * (CODE(MID(G1330, ROW(INDIRECT("1:" &amp; LEN(G1330))), 1))&lt;=90), " " &amp; MID(G1330, ROW(INDIRECT("1:" &amp; LEN(G1330))), 1), MID(G1330, ROW(INDIRECT("1:" &amp; LEN(G1330))), 1)))</f>
        <v>Rice&amp; Pasta Cookers</v>
      </c>
      <c r="I1330" s="2">
        <v>2976</v>
      </c>
      <c r="J1330" s="2">
        <v>3945</v>
      </c>
      <c r="K1330" s="1">
        <v>0.25</v>
      </c>
      <c r="L1330">
        <v>4.2</v>
      </c>
      <c r="M1330" s="4">
        <v>3740</v>
      </c>
      <c r="N1330" t="s">
        <v>11543</v>
      </c>
      <c r="O1330" t="str">
        <f t="shared" si="83"/>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v>
      </c>
      <c r="P1330" t="s">
        <v>11544</v>
      </c>
      <c r="Q1330" t="s">
        <v>11545</v>
      </c>
      <c r="R1330" t="s">
        <v>11546</v>
      </c>
      <c r="S1330" t="s">
        <v>11547</v>
      </c>
      <c r="T1330" t="s">
        <v>11548</v>
      </c>
      <c r="U1330" t="s">
        <v>11549</v>
      </c>
      <c r="V1330" t="s">
        <v>11550</v>
      </c>
    </row>
    <row r="1331" spans="1:22" x14ac:dyDescent="0.25">
      <c r="A1331" t="s">
        <v>11551</v>
      </c>
      <c r="B1331" t="s">
        <v>11552</v>
      </c>
      <c r="C1331" t="str">
        <f t="shared" si="80"/>
        <v>InstaCuppa Milk Frother for Coffee - Handheld Battery-Operated Electric Milk and Coffee Frother, Stainless Steel Whisk and Stand, Portable Foam Maker for Coffee, Cappuccino, Lattes, and Egg Beaters</v>
      </c>
      <c r="D1331" t="str" cm="1">
        <f t="array" ref="D1331">PROPER(_xlfn.TEXTJOIN(" ", TRUE, INDEX(_xlfn.FILTERXML("&lt;t&gt;&lt;s&gt;" &amp; SUBSTITUTE(C1331," ","&lt;/s&gt;&lt;s&gt;") &amp; "&lt;/s&gt;&lt;/t&gt;", "//s"), _xlfn.SEQUENCE(4))))</f>
        <v>Instacuppa Milk Frother For</v>
      </c>
      <c r="E1331" t="str">
        <f t="shared" si="81"/>
        <v>Handheld Battery-Operated Electric Milk and Coffee Frother, Stainless Steel Whisk and Stand, Portable Foam Maker for Coffee, Cappuccino, Lattes, and Egg Beaters</v>
      </c>
      <c r="F1331" t="s">
        <v>10962</v>
      </c>
      <c r="G1331" t="str">
        <f t="shared" si="82"/>
        <v>MilkFrothers</v>
      </c>
      <c r="H1331" s="7" t="str">
        <f t="array" aca="1" ref="H1331" ca="1">_xlfn.TEXTJOIN("", TRUE, IF((ROW(INDIRECT("1:" &amp; LEN(G1331)))&gt;1) * (CODE(MID(G1331, ROW(INDIRECT("1:" &amp; LEN(G1331))), 1))&gt;=65) * (CODE(MID(G1331, ROW(INDIRECT("1:" &amp; LEN(G1331))), 1))&lt;=90), " " &amp; MID(G1331, ROW(INDIRECT("1:" &amp; LEN(G1331))), 1), MID(G1331, ROW(INDIRECT("1:" &amp; LEN(G1331))), 1)))</f>
        <v>Milk Frothers</v>
      </c>
      <c r="I1331" s="2">
        <v>1099</v>
      </c>
      <c r="J1331" s="2">
        <v>1499</v>
      </c>
      <c r="K1331" s="1">
        <v>0.27</v>
      </c>
      <c r="L1331">
        <v>4.0999999999999996</v>
      </c>
      <c r="M1331" s="4">
        <v>4401</v>
      </c>
      <c r="N1331" t="s">
        <v>11553</v>
      </c>
      <c r="O1331" t="str">
        <f t="shared" si="83"/>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v>
      </c>
      <c r="P1331" t="s">
        <v>11554</v>
      </c>
      <c r="Q1331" t="s">
        <v>11555</v>
      </c>
      <c r="R1331" t="s">
        <v>11556</v>
      </c>
      <c r="S1331" t="s">
        <v>11557</v>
      </c>
      <c r="T1331" t="s">
        <v>11558</v>
      </c>
      <c r="U1331" t="s">
        <v>11559</v>
      </c>
      <c r="V1331" t="s">
        <v>11560</v>
      </c>
    </row>
    <row r="1332" spans="1:22" x14ac:dyDescent="0.25">
      <c r="A1332" t="s">
        <v>11561</v>
      </c>
      <c r="B1332" t="s">
        <v>11562</v>
      </c>
      <c r="C1332" t="str">
        <f t="shared" si="80"/>
        <v>Goodscity Garment Steamer for Clothes, Steam Iron Press - Vertical and Horizontal Steaming up to 22g min, 1200 Watt, 230 ml Water tank and 30 sec Fast Heating (GC 111)</v>
      </c>
      <c r="D1332" t="str" cm="1">
        <f t="array" ref="D1332">PROPER(_xlfn.TEXTJOIN(" ", TRUE, INDEX(_xlfn.FILTERXML("&lt;t&gt;&lt;s&gt;" &amp; SUBSTITUTE(C1332," ","&lt;/s&gt;&lt;s&gt;") &amp; "&lt;/s&gt;&lt;/t&gt;", "//s"), _xlfn.SEQUENCE(4))))</f>
        <v>Goodscity Garment Steamer For</v>
      </c>
      <c r="E1332" t="str">
        <f t="shared" si="81"/>
        <v>Iron Press - Vertical and Horizontal Steaming up to 22g min, 1200 Watt, 230 ml Water tank and 30 sec Fast Heating (GC 111)</v>
      </c>
      <c r="F1332" t="s">
        <v>8805</v>
      </c>
      <c r="G1332" t="str">
        <f t="shared" si="82"/>
        <v>SteamIrons</v>
      </c>
      <c r="H1332" s="7" t="str">
        <f t="array" aca="1" ref="H1332" ca="1">_xlfn.TEXTJOIN("", TRUE, IF((ROW(INDIRECT("1:" &amp; LEN(G1332)))&gt;1) * (CODE(MID(G1332, ROW(INDIRECT("1:" &amp; LEN(G1332))), 1))&gt;=65) * (CODE(MID(G1332, ROW(INDIRECT("1:" &amp; LEN(G1332))), 1))&lt;=90), " " &amp; MID(G1332, ROW(INDIRECT("1:" &amp; LEN(G1332))), 1), MID(G1332, ROW(INDIRECT("1:" &amp; LEN(G1332))), 1)))</f>
        <v>Steam Irons</v>
      </c>
      <c r="I1332" s="2">
        <v>2575</v>
      </c>
      <c r="J1332" s="2">
        <v>6700</v>
      </c>
      <c r="K1332" s="1">
        <v>0.62</v>
      </c>
      <c r="L1332">
        <v>4.2</v>
      </c>
      <c r="M1332" s="4">
        <v>611</v>
      </c>
      <c r="N1332" t="s">
        <v>11563</v>
      </c>
      <c r="O1332" t="str">
        <f t="shared" si="83"/>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v>
      </c>
      <c r="P1332" t="s">
        <v>11564</v>
      </c>
      <c r="Q1332" t="s">
        <v>11565</v>
      </c>
      <c r="R1332" t="s">
        <v>11566</v>
      </c>
      <c r="S1332" t="s">
        <v>11567</v>
      </c>
      <c r="T1332" t="s">
        <v>11568</v>
      </c>
      <c r="U1332" t="s">
        <v>11569</v>
      </c>
      <c r="V1332" t="s">
        <v>11570</v>
      </c>
    </row>
    <row r="1333" spans="1:22" x14ac:dyDescent="0.25">
      <c r="A1333" t="s">
        <v>11571</v>
      </c>
      <c r="B1333" t="s">
        <v>11572</v>
      </c>
      <c r="C1333" t="str">
        <f t="shared" si="80"/>
        <v>Solidaire 550-Watt Mixer Grinder with 3 Jars (Black) (SLD-550-B)</v>
      </c>
      <c r="D1333" t="str" cm="1">
        <f t="array" ref="D1333">PROPER(_xlfn.TEXTJOIN(" ", TRUE, INDEX(_xlfn.FILTERXML("&lt;t&gt;&lt;s&gt;" &amp; SUBSTITUTE(C1333," ","&lt;/s&gt;&lt;s&gt;") &amp; "&lt;/s&gt;&lt;/t&gt;", "//s"), _xlfn.SEQUENCE(4))))</f>
        <v>Solidaire 550-Watt Mixer Grinder</v>
      </c>
      <c r="E1333" t="str">
        <f t="shared" si="81"/>
        <v>Jars (Black) (SLD-550-B)</v>
      </c>
      <c r="F1333" t="s">
        <v>8618</v>
      </c>
      <c r="G1333" t="str">
        <f t="shared" si="82"/>
        <v>MixerGrinders</v>
      </c>
      <c r="H1333" s="7" t="str">
        <f t="array" aca="1" ref="H1333" ca="1">_xlfn.TEXTJOIN("", TRUE, IF((ROW(INDIRECT("1:" &amp; LEN(G1333)))&gt;1) * (CODE(MID(G1333, ROW(INDIRECT("1:" &amp; LEN(G1333))), 1))&gt;=65) * (CODE(MID(G1333, ROW(INDIRECT("1:" &amp; LEN(G1333))), 1))&lt;=90), " " &amp; MID(G1333, ROW(INDIRECT("1:" &amp; LEN(G1333))), 1), MID(G1333, ROW(INDIRECT("1:" &amp; LEN(G1333))), 1)))</f>
        <v>Mixer Grinders</v>
      </c>
      <c r="I1333" s="2">
        <v>1649</v>
      </c>
      <c r="J1333" s="2">
        <v>2800</v>
      </c>
      <c r="K1333" s="1">
        <v>0.41</v>
      </c>
      <c r="L1333">
        <v>3.9</v>
      </c>
      <c r="M1333" s="4">
        <v>2162</v>
      </c>
      <c r="N1333" t="s">
        <v>11573</v>
      </c>
      <c r="O1333" t="str">
        <f t="shared" si="83"/>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v>
      </c>
      <c r="P1333" t="s">
        <v>11574</v>
      </c>
      <c r="Q1333" t="s">
        <v>11575</v>
      </c>
      <c r="R1333" t="s">
        <v>11576</v>
      </c>
      <c r="S1333" t="s">
        <v>11577</v>
      </c>
      <c r="T1333" t="s">
        <v>11578</v>
      </c>
      <c r="U1333" t="s">
        <v>11579</v>
      </c>
      <c r="V1333" t="s">
        <v>11580</v>
      </c>
    </row>
    <row r="1334" spans="1:22" x14ac:dyDescent="0.25">
      <c r="A1334" t="s">
        <v>11581</v>
      </c>
      <c r="B1334" t="s">
        <v>11582</v>
      </c>
      <c r="C1334" t="str">
        <f t="shared" si="80"/>
        <v>Amazon Basics 300 W Hand Blender with Stainless Steel Stem for Hot Cold Blending and In-Built Cord Hook, ISI-Marked, Black</v>
      </c>
      <c r="D1334" t="str" cm="1">
        <f t="array" ref="D1334">PROPER(_xlfn.TEXTJOIN(" ", TRUE, INDEX(_xlfn.FILTERXML("&lt;t&gt;&lt;s&gt;" &amp; SUBSTITUTE(C1334," ","&lt;/s&gt;&lt;s&gt;") &amp; "&lt;/s&gt;&lt;/t&gt;", "//s"), _xlfn.SEQUENCE(4))))</f>
        <v>Amazon Basics 300 W</v>
      </c>
      <c r="E1334" t="str">
        <f t="shared" si="81"/>
        <v>with Stainless Steel Stem for Hot Cold Blending and In-Built Cord Hook, ISI-Marked, Black</v>
      </c>
      <c r="F1334" t="s">
        <v>8597</v>
      </c>
      <c r="G1334" t="str">
        <f t="shared" si="82"/>
        <v>HandBlenders</v>
      </c>
      <c r="H1334" s="7" t="str">
        <f t="array" aca="1" ref="H1334" ca="1">_xlfn.TEXTJOIN("", TRUE, IF((ROW(INDIRECT("1:" &amp; LEN(G1334)))&gt;1) * (CODE(MID(G1334, ROW(INDIRECT("1:" &amp; LEN(G1334))), 1))&gt;=65) * (CODE(MID(G1334, ROW(INDIRECT("1:" &amp; LEN(G1334))), 1))&lt;=90), " " &amp; MID(G1334, ROW(INDIRECT("1:" &amp; LEN(G1334))), 1), MID(G1334, ROW(INDIRECT("1:" &amp; LEN(G1334))), 1)))</f>
        <v>Hand Blenders</v>
      </c>
      <c r="I1334">
        <v>799</v>
      </c>
      <c r="J1334" s="2">
        <v>1699</v>
      </c>
      <c r="K1334" s="1">
        <v>0.53</v>
      </c>
      <c r="L1334">
        <v>4</v>
      </c>
      <c r="M1334" s="4">
        <v>97</v>
      </c>
      <c r="N1334" t="s">
        <v>11583</v>
      </c>
      <c r="O1334" t="str">
        <f t="shared" si="83"/>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v>
      </c>
      <c r="P1334" t="s">
        <v>11584</v>
      </c>
      <c r="Q1334" t="s">
        <v>11585</v>
      </c>
      <c r="R1334" t="s">
        <v>11586</v>
      </c>
      <c r="S1334" t="s">
        <v>11587</v>
      </c>
      <c r="T1334" t="s">
        <v>11588</v>
      </c>
      <c r="U1334" t="s">
        <v>11589</v>
      </c>
      <c r="V1334" t="s">
        <v>11590</v>
      </c>
    </row>
    <row r="1335" spans="1:22" x14ac:dyDescent="0.25">
      <c r="A1335" t="s">
        <v>11591</v>
      </c>
      <c r="B1335" t="s">
        <v>11592</v>
      </c>
      <c r="C1335" t="str">
        <f t="shared" si="80"/>
        <v>Orpat HHB-100E 250-Watt Hand Blender (White)</v>
      </c>
      <c r="D1335" t="str" cm="1">
        <f t="array" ref="D1335">PROPER(_xlfn.TEXTJOIN(" ", TRUE, INDEX(_xlfn.FILTERXML("&lt;t&gt;&lt;s&gt;" &amp; SUBSTITUTE(C1335," ","&lt;/s&gt;&lt;s&gt;") &amp; "&lt;/s&gt;&lt;/t&gt;", "//s"), _xlfn.SEQUENCE(4))))</f>
        <v>Orpat Hhb-100E 250-Watt Hand</v>
      </c>
      <c r="E1335" t="str">
        <f t="shared" si="81"/>
        <v/>
      </c>
      <c r="F1335" t="s">
        <v>8597</v>
      </c>
      <c r="G1335" t="str">
        <f t="shared" si="82"/>
        <v>HandBlenders</v>
      </c>
      <c r="H1335" s="7" t="str">
        <f t="array" aca="1" ref="H1335" ca="1">_xlfn.TEXTJOIN("", TRUE, IF((ROW(INDIRECT("1:" &amp; LEN(G1335)))&gt;1) * (CODE(MID(G1335, ROW(INDIRECT("1:" &amp; LEN(G1335))), 1))&gt;=65) * (CODE(MID(G1335, ROW(INDIRECT("1:" &amp; LEN(G1335))), 1))&lt;=90), " " &amp; MID(G1335, ROW(INDIRECT("1:" &amp; LEN(G1335))), 1), MID(G1335, ROW(INDIRECT("1:" &amp; LEN(G1335))), 1)))</f>
        <v>Hand Blenders</v>
      </c>
      <c r="I1335">
        <v>765</v>
      </c>
      <c r="J1335">
        <v>970</v>
      </c>
      <c r="K1335" s="1">
        <v>0.21</v>
      </c>
      <c r="L1335">
        <v>4.2</v>
      </c>
      <c r="M1335" s="4">
        <v>6055</v>
      </c>
      <c r="N1335" t="s">
        <v>11593</v>
      </c>
      <c r="O1335" t="str">
        <f t="shared" si="83"/>
        <v>Unique Comfort Grip|Sleek And Strong And Motor With 18000 Rpm|Easy To Store And Wash With Smooth And Safe Switch|Elegant Design And Wall Mountable|Long Power Cord With Unbreakable Poly Carbonate Bowl|Multi-Purpose Fixed Stainless Steel Blade|Warranty: 1 Year On Product</v>
      </c>
      <c r="P1335" t="s">
        <v>11594</v>
      </c>
      <c r="Q1335" t="s">
        <v>11595</v>
      </c>
      <c r="R1335" t="s">
        <v>11596</v>
      </c>
      <c r="S1335" t="s">
        <v>11597</v>
      </c>
      <c r="T1335" t="s">
        <v>11598</v>
      </c>
      <c r="U1335" t="s">
        <v>11599</v>
      </c>
      <c r="V1335" t="s">
        <v>11600</v>
      </c>
    </row>
    <row r="1336" spans="1:22" x14ac:dyDescent="0.25">
      <c r="A1336" t="s">
        <v>11601</v>
      </c>
      <c r="B1336" t="s">
        <v>11602</v>
      </c>
      <c r="C1336" t="str">
        <f t="shared" si="80"/>
        <v>HealthSense Rechargeable Lint Remover for Clothes | Fuzz and Fur Remover | Electric Fabric Shaver, Trimmer for Clothes, Carpet, Sofa, Sweaters, Curtains | One-Year Warranty Included - New-Feel LR350</v>
      </c>
      <c r="D1336" t="str" cm="1">
        <f t="array" ref="D1336">PROPER(_xlfn.TEXTJOIN(" ", TRUE, INDEX(_xlfn.FILTERXML("&lt;t&gt;&lt;s&gt;" &amp; SUBSTITUTE(C1336," ","&lt;/s&gt;&lt;s&gt;") &amp; "&lt;/s&gt;&lt;/t&gt;", "//s"), _xlfn.SEQUENCE(4))))</f>
        <v>Healthsense Rechargeable Lint Remover</v>
      </c>
      <c r="E1336" t="str">
        <f t="shared" si="81"/>
        <v>| Fuzz and Fur Remover | Electric Fabric Shaver, Trimmer for Clothes, Carpet, Sofa, Sweaters, Curtains | One-Year Warranty Included - New-Feel LR350</v>
      </c>
      <c r="F1336" t="s">
        <v>8483</v>
      </c>
      <c r="G1336" t="str">
        <f t="shared" si="82"/>
        <v>LintShavers</v>
      </c>
      <c r="H1336" s="7" t="str">
        <f t="array" aca="1" ref="H1336" ca="1">_xlfn.TEXTJOIN("", TRUE, IF((ROW(INDIRECT("1:" &amp; LEN(G1336)))&gt;1) * (CODE(MID(G1336, ROW(INDIRECT("1:" &amp; LEN(G1336))), 1))&gt;=65) * (CODE(MID(G1336, ROW(INDIRECT("1:" &amp; LEN(G1336))), 1))&lt;=90), " " &amp; MID(G1336, ROW(INDIRECT("1:" &amp; LEN(G1336))), 1), MID(G1336, ROW(INDIRECT("1:" &amp; LEN(G1336))), 1)))</f>
        <v>Lint Shavers</v>
      </c>
      <c r="I1336">
        <v>999</v>
      </c>
      <c r="J1336" s="2">
        <v>1500</v>
      </c>
      <c r="K1336" s="1">
        <v>0.33</v>
      </c>
      <c r="L1336">
        <v>4.2</v>
      </c>
      <c r="M1336" s="4">
        <v>386</v>
      </c>
      <c r="N1336" t="s">
        <v>11603</v>
      </c>
      <c r="O1336" t="str">
        <f t="shared" si="83"/>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v>
      </c>
      <c r="P1336" t="s">
        <v>11604</v>
      </c>
      <c r="Q1336" t="s">
        <v>11605</v>
      </c>
      <c r="R1336" t="s">
        <v>11606</v>
      </c>
      <c r="S1336" t="s">
        <v>11607</v>
      </c>
      <c r="T1336" t="s">
        <v>11608</v>
      </c>
      <c r="U1336" t="s">
        <v>11609</v>
      </c>
      <c r="V1336" t="s">
        <v>11610</v>
      </c>
    </row>
    <row r="1337" spans="1:22" x14ac:dyDescent="0.25">
      <c r="A1337" t="s">
        <v>11611</v>
      </c>
      <c r="B1337" t="s">
        <v>11612</v>
      </c>
      <c r="C1337" t="str">
        <f t="shared" si="80"/>
        <v>AGARO Classic Portable Yogurt Maker, 1.2L Capacity, Electric, Automatic, Grey and White, Medium (33603)</v>
      </c>
      <c r="D1337" t="str" cm="1">
        <f t="array" ref="D1337">PROPER(_xlfn.TEXTJOIN(" ", TRUE, INDEX(_xlfn.FILTERXML("&lt;t&gt;&lt;s&gt;" &amp; SUBSTITUTE(C1337," ","&lt;/s&gt;&lt;s&gt;") &amp; "&lt;/s&gt;&lt;/t&gt;", "//s"), _xlfn.SEQUENCE(4))))</f>
        <v>Agaro Classic Portable Yogurt</v>
      </c>
      <c r="E1337" t="str">
        <f t="shared" si="81"/>
        <v>Capacity, Electric, Automatic, Grey and White, Medium (33603)</v>
      </c>
      <c r="F1337" t="s">
        <v>11613</v>
      </c>
      <c r="G1337" t="str">
        <f t="shared" si="82"/>
        <v>YogurtMakers</v>
      </c>
      <c r="H1337" s="7" t="str">
        <f t="array" aca="1" ref="H1337" ca="1">_xlfn.TEXTJOIN("", TRUE, IF((ROW(INDIRECT("1:" &amp; LEN(G1337)))&gt;1) * (CODE(MID(G1337, ROW(INDIRECT("1:" &amp; LEN(G1337))), 1))&gt;=65) * (CODE(MID(G1337, ROW(INDIRECT("1:" &amp; LEN(G1337))), 1))&lt;=90), " " &amp; MID(G1337, ROW(INDIRECT("1:" &amp; LEN(G1337))), 1), MID(G1337, ROW(INDIRECT("1:" &amp; LEN(G1337))), 1)))</f>
        <v>Yogurt Makers</v>
      </c>
      <c r="I1337">
        <v>587</v>
      </c>
      <c r="J1337" s="2">
        <v>1295</v>
      </c>
      <c r="K1337" s="1">
        <v>0.55000000000000004</v>
      </c>
      <c r="L1337">
        <v>4.0999999999999996</v>
      </c>
      <c r="M1337" s="4">
        <v>557</v>
      </c>
      <c r="N1337" t="s">
        <v>11614</v>
      </c>
      <c r="O1337" t="str">
        <f t="shared" si="83"/>
        <v>1.2 Litres Capacity|Double Deck Seal|Stainless Steel Bowl|Fully Automatic|1 Year Warranty|Product Dimensions: 16.5 X 16.5 X 11 Centimeters, Item Weight: 800 Grams</v>
      </c>
      <c r="P1337" t="s">
        <v>11615</v>
      </c>
      <c r="Q1337" t="s">
        <v>11616</v>
      </c>
      <c r="R1337" t="s">
        <v>11617</v>
      </c>
      <c r="S1337" t="s">
        <v>11618</v>
      </c>
      <c r="T1337" t="s">
        <v>11619</v>
      </c>
      <c r="U1337" t="s">
        <v>11620</v>
      </c>
      <c r="V1337" t="s">
        <v>11621</v>
      </c>
    </row>
    <row r="1338" spans="1:22" x14ac:dyDescent="0.25">
      <c r="A1338" t="s">
        <v>11622</v>
      </c>
      <c r="B1338" t="s">
        <v>11623</v>
      </c>
      <c r="C1338" t="str">
        <f t="shared" si="80"/>
        <v>AGARO Imperial 240-Watt Slow Juicer with Cold Press Technology</v>
      </c>
      <c r="D1338" t="str" cm="1">
        <f t="array" ref="D1338">PROPER(_xlfn.TEXTJOIN(" ", TRUE, INDEX(_xlfn.FILTERXML("&lt;t&gt;&lt;s&gt;" &amp; SUBSTITUTE(C1338," ","&lt;/s&gt;&lt;s&gt;") &amp; "&lt;/s&gt;&lt;/t&gt;", "//s"), _xlfn.SEQUENCE(4))))</f>
        <v>Agaro Imperial 240-Watt Slow</v>
      </c>
      <c r="E1338" t="str">
        <f t="shared" si="81"/>
        <v>Cold Press Technology</v>
      </c>
      <c r="F1338" t="s">
        <v>11624</v>
      </c>
      <c r="G1338" t="str">
        <f t="shared" si="82"/>
        <v>ColdPressJuicers</v>
      </c>
      <c r="H1338" s="7" t="str">
        <f t="array" aca="1" ref="H1338" ca="1">_xlfn.TEXTJOIN("", TRUE, IF((ROW(INDIRECT("1:" &amp; LEN(G1338)))&gt;1) * (CODE(MID(G1338, ROW(INDIRECT("1:" &amp; LEN(G1338))), 1))&gt;=65) * (CODE(MID(G1338, ROW(INDIRECT("1:" &amp; LEN(G1338))), 1))&lt;=90), " " &amp; MID(G1338, ROW(INDIRECT("1:" &amp; LEN(G1338))), 1), MID(G1338, ROW(INDIRECT("1:" &amp; LEN(G1338))), 1)))</f>
        <v>Cold Press Juicers</v>
      </c>
      <c r="I1338" s="2">
        <v>12609</v>
      </c>
      <c r="J1338" s="2">
        <v>23999</v>
      </c>
      <c r="K1338" s="1">
        <v>0.47</v>
      </c>
      <c r="L1338">
        <v>4.4000000000000004</v>
      </c>
      <c r="M1338" s="4">
        <v>2288</v>
      </c>
      <c r="N1338" t="s">
        <v>11625</v>
      </c>
      <c r="O1338" t="str">
        <f t="shared" si="83"/>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v>
      </c>
      <c r="P1338" t="s">
        <v>11626</v>
      </c>
      <c r="Q1338" t="s">
        <v>11627</v>
      </c>
      <c r="R1338" t="s">
        <v>11628</v>
      </c>
      <c r="S1338" t="s">
        <v>11629</v>
      </c>
      <c r="T1338" t="s">
        <v>11630</v>
      </c>
      <c r="U1338" t="s">
        <v>11631</v>
      </c>
      <c r="V1338" t="s">
        <v>11632</v>
      </c>
    </row>
    <row r="1339" spans="1:22" x14ac:dyDescent="0.25">
      <c r="A1339" t="s">
        <v>11633</v>
      </c>
      <c r="B1339" t="s">
        <v>11634</v>
      </c>
      <c r="C1339" t="str">
        <f t="shared" si="80"/>
        <v>Wipro Smartlife Super Deluxe Dry Iron- 1000W</v>
      </c>
      <c r="D1339" t="str" cm="1">
        <f t="array" ref="D1339">PROPER(_xlfn.TEXTJOIN(" ", TRUE, INDEX(_xlfn.FILTERXML("&lt;t&gt;&lt;s&gt;" &amp; SUBSTITUTE(C1339," ","&lt;/s&gt;&lt;s&gt;") &amp; "&lt;/s&gt;&lt;/t&gt;", "//s"), _xlfn.SEQUENCE(4))))</f>
        <v>Wipro Smartlife Super Deluxe</v>
      </c>
      <c r="E1339" t="str">
        <f t="shared" si="81"/>
        <v>1000W</v>
      </c>
      <c r="F1339" t="s">
        <v>8607</v>
      </c>
      <c r="G1339" t="str">
        <f t="shared" si="82"/>
        <v>DryIrons</v>
      </c>
      <c r="H1339" s="7" t="str">
        <f t="array" aca="1" ref="H1339" ca="1">_xlfn.TEXTJOIN("", TRUE, IF((ROW(INDIRECT("1:" &amp; LEN(G1339)))&gt;1) * (CODE(MID(G1339, ROW(INDIRECT("1:" &amp; LEN(G1339))), 1))&gt;=65) * (CODE(MID(G1339, ROW(INDIRECT("1:" &amp; LEN(G1339))), 1))&lt;=90), " " &amp; MID(G1339, ROW(INDIRECT("1:" &amp; LEN(G1339))), 1), MID(G1339, ROW(INDIRECT("1:" &amp; LEN(G1339))), 1)))</f>
        <v>Dry Irons</v>
      </c>
      <c r="I1339">
        <v>699</v>
      </c>
      <c r="J1339">
        <v>850</v>
      </c>
      <c r="K1339" s="1">
        <v>0.18</v>
      </c>
      <c r="L1339">
        <v>4.0999999999999996</v>
      </c>
      <c r="M1339" s="4">
        <v>1106</v>
      </c>
      <c r="N1339" t="s">
        <v>11635</v>
      </c>
      <c r="O1339" t="str">
        <f t="shared" si="83"/>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v>
      </c>
      <c r="P1339" t="s">
        <v>11636</v>
      </c>
      <c r="Q1339" t="s">
        <v>11637</v>
      </c>
      <c r="R1339" t="s">
        <v>11638</v>
      </c>
      <c r="S1339" t="s">
        <v>12962</v>
      </c>
      <c r="T1339" t="s">
        <v>12963</v>
      </c>
      <c r="U1339" t="s">
        <v>11639</v>
      </c>
      <c r="V1339" t="s">
        <v>11640</v>
      </c>
    </row>
    <row r="1340" spans="1:22" x14ac:dyDescent="0.25">
      <c r="A1340" t="s">
        <v>11641</v>
      </c>
      <c r="B1340" t="s">
        <v>11642</v>
      </c>
      <c r="C1340" t="str">
        <f t="shared" si="80"/>
        <v>AmazonBasics Cylinder Bagless Vacuum Cleaner with Power Suction, Low Sound, High Energy Efficiency and 2 Years Warranty (1.5L, Black)</v>
      </c>
      <c r="D1340" t="str" cm="1">
        <f t="array" ref="D1340">PROPER(_xlfn.TEXTJOIN(" ", TRUE, INDEX(_xlfn.FILTERXML("&lt;t&gt;&lt;s&gt;" &amp; SUBSTITUTE(C1340," ","&lt;/s&gt;&lt;s&gt;") &amp; "&lt;/s&gt;&lt;/t&gt;", "//s"), _xlfn.SEQUENCE(4))))</f>
        <v>Amazonbasics Cylinder Bagless Vacuum</v>
      </c>
      <c r="E1340" t="str">
        <f t="shared" si="81"/>
        <v>Power Suction, Low Sound, High Energy Efficiency and 2 Years Warranty (1.5L, Black)</v>
      </c>
      <c r="F1340" t="s">
        <v>9234</v>
      </c>
      <c r="G1340" t="str">
        <f t="shared" si="82"/>
        <v>CanisterVacuums</v>
      </c>
      <c r="H1340" s="7" t="str">
        <f t="array" aca="1" ref="H1340" ca="1">_xlfn.TEXTJOIN("", TRUE, IF((ROW(INDIRECT("1:" &amp; LEN(G1340)))&gt;1) * (CODE(MID(G1340, ROW(INDIRECT("1:" &amp; LEN(G1340))), 1))&gt;=65) * (CODE(MID(G1340, ROW(INDIRECT("1:" &amp; LEN(G1340))), 1))&lt;=90), " " &amp; MID(G1340, ROW(INDIRECT("1:" &amp; LEN(G1340))), 1), MID(G1340, ROW(INDIRECT("1:" &amp; LEN(G1340))), 1)))</f>
        <v>Canister Vacuums</v>
      </c>
      <c r="I1340" s="2">
        <v>3799</v>
      </c>
      <c r="J1340" s="2">
        <v>6000</v>
      </c>
      <c r="K1340" s="1">
        <v>0.37</v>
      </c>
      <c r="L1340">
        <v>4.2</v>
      </c>
      <c r="M1340" s="4">
        <v>11935</v>
      </c>
      <c r="N1340" t="s">
        <v>11643</v>
      </c>
      <c r="O1340" t="str">
        <f t="shared" si="83"/>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v>
      </c>
      <c r="P1340" t="s">
        <v>11644</v>
      </c>
      <c r="Q1340" t="s">
        <v>11645</v>
      </c>
      <c r="R1340" t="s">
        <v>11646</v>
      </c>
      <c r="S1340" t="s">
        <v>11647</v>
      </c>
      <c r="T1340" t="s">
        <v>11648</v>
      </c>
      <c r="U1340" t="s">
        <v>11649</v>
      </c>
      <c r="V1340" t="s">
        <v>11650</v>
      </c>
    </row>
    <row r="1341" spans="1:22" x14ac:dyDescent="0.25">
      <c r="A1341" t="s">
        <v>11651</v>
      </c>
      <c r="B1341" t="s">
        <v>11652</v>
      </c>
      <c r="C1341" t="str">
        <f t="shared" si="80"/>
        <v>Crompton IHL 251 1500-Watt Immersion Water Heater with Copper Heating Element and IP 68 Protection</v>
      </c>
      <c r="D1341" t="str" cm="1">
        <f t="array" ref="D1341">PROPER(_xlfn.TEXTJOIN(" ", TRUE, INDEX(_xlfn.FILTERXML("&lt;t&gt;&lt;s&gt;" &amp; SUBSTITUTE(C1341," ","&lt;/s&gt;&lt;s&gt;") &amp; "&lt;/s&gt;&lt;/t&gt;", "//s"), _xlfn.SEQUENCE(4))))</f>
        <v>Crompton Ihl 251 1500-Watt</v>
      </c>
      <c r="E1341" t="str">
        <f t="shared" si="81"/>
        <v>Heater with Copper Heating Element and IP 68 Protection</v>
      </c>
      <c r="F1341" t="s">
        <v>8752</v>
      </c>
      <c r="G1341" t="str">
        <f t="shared" si="82"/>
        <v>ImmersionRods</v>
      </c>
      <c r="H1341" s="7" t="str">
        <f t="array" aca="1" ref="H1341" ca="1">_xlfn.TEXTJOIN("", TRUE, IF((ROW(INDIRECT("1:" &amp; LEN(G1341)))&gt;1) * (CODE(MID(G1341, ROW(INDIRECT("1:" &amp; LEN(G1341))), 1))&gt;=65) * (CODE(MID(G1341, ROW(INDIRECT("1:" &amp; LEN(G1341))), 1))&lt;=90), " " &amp; MID(G1341, ROW(INDIRECT("1:" &amp; LEN(G1341))), 1), MID(G1341, ROW(INDIRECT("1:" &amp; LEN(G1341))), 1)))</f>
        <v>Immersion Rods</v>
      </c>
      <c r="I1341">
        <v>640</v>
      </c>
      <c r="J1341" s="2">
        <v>1020</v>
      </c>
      <c r="K1341" s="1">
        <v>0.37</v>
      </c>
      <c r="L1341">
        <v>4.0999999999999996</v>
      </c>
      <c r="M1341" s="4">
        <v>5059</v>
      </c>
      <c r="N1341" t="s">
        <v>11653</v>
      </c>
      <c r="O1341" t="str">
        <f t="shared" si="83"/>
        <v>Package Contents: 1 Unit Of Crompton Immersion Water Heater, Instructions Manual And Warranty Card</v>
      </c>
      <c r="P1341" t="s">
        <v>11654</v>
      </c>
      <c r="Q1341" t="s">
        <v>11655</v>
      </c>
      <c r="R1341" t="s">
        <v>11656</v>
      </c>
      <c r="S1341" t="s">
        <v>11657</v>
      </c>
      <c r="T1341" t="s">
        <v>11658</v>
      </c>
      <c r="U1341" t="s">
        <v>11659</v>
      </c>
      <c r="V1341" t="s">
        <v>11660</v>
      </c>
    </row>
    <row r="1342" spans="1:22" x14ac:dyDescent="0.25">
      <c r="A1342" t="s">
        <v>11661</v>
      </c>
      <c r="B1342" t="s">
        <v>11662</v>
      </c>
      <c r="C1342" t="str">
        <f t="shared" si="80"/>
        <v>SaiEllin Room Heater For Home 2000 Watts Room Heater For Bedroom | ISI Approved With 1 Year Warranty | For 250 Sq. Feet Blower Heater and Room Heaters Home For Winters</v>
      </c>
      <c r="D1342" t="str" cm="1">
        <f t="array" ref="D1342">PROPER(_xlfn.TEXTJOIN(" ", TRUE, INDEX(_xlfn.FILTERXML("&lt;t&gt;&lt;s&gt;" &amp; SUBSTITUTE(C1342," ","&lt;/s&gt;&lt;s&gt;") &amp; "&lt;/s&gt;&lt;/t&gt;", "//s"), _xlfn.SEQUENCE(4))))</f>
        <v>Saiellin Room Heater For</v>
      </c>
      <c r="E1342" t="str">
        <f t="shared" si="81"/>
        <v>Watts Room Heater For Bedroom | ISI Approved With 1 Year Warranty | For 250 Sq. Feet Blower Heater and Room Heaters Home For Winters</v>
      </c>
      <c r="F1342" t="s">
        <v>8472</v>
      </c>
      <c r="G1342" t="str">
        <f t="shared" si="82"/>
        <v>FanHeaters</v>
      </c>
      <c r="H1342" s="7" t="str">
        <f t="array" aca="1" ref="H1342" ca="1">_xlfn.TEXTJOIN("", TRUE, IF((ROW(INDIRECT("1:" &amp; LEN(G1342)))&gt;1) * (CODE(MID(G1342, ROW(INDIRECT("1:" &amp; LEN(G1342))), 1))&gt;=65) * (CODE(MID(G1342, ROW(INDIRECT("1:" &amp; LEN(G1342))), 1))&lt;=90), " " &amp; MID(G1342, ROW(INDIRECT("1:" &amp; LEN(G1342))), 1), MID(G1342, ROW(INDIRECT("1:" &amp; LEN(G1342))), 1)))</f>
        <v>Fan Heaters</v>
      </c>
      <c r="I1342">
        <v>979</v>
      </c>
      <c r="J1342" s="2">
        <v>1999</v>
      </c>
      <c r="K1342" s="1">
        <v>0.51</v>
      </c>
      <c r="L1342">
        <v>3.9</v>
      </c>
      <c r="M1342" s="4">
        <v>157</v>
      </c>
      <c r="N1342" t="s">
        <v>11663</v>
      </c>
      <c r="O1342" t="str">
        <f t="shared" si="83"/>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v>
      </c>
      <c r="P1342" t="s">
        <v>11664</v>
      </c>
      <c r="Q1342" t="s">
        <v>11665</v>
      </c>
      <c r="R1342" t="s">
        <v>11666</v>
      </c>
      <c r="S1342" t="s">
        <v>11667</v>
      </c>
      <c r="T1342" t="s">
        <v>11668</v>
      </c>
      <c r="U1342" t="s">
        <v>11669</v>
      </c>
      <c r="V1342" t="s">
        <v>11670</v>
      </c>
    </row>
    <row r="1343" spans="1:22" x14ac:dyDescent="0.25">
      <c r="A1343" t="s">
        <v>11671</v>
      </c>
      <c r="B1343" t="s">
        <v>11672</v>
      </c>
      <c r="C1343" t="str">
        <f t="shared" si="80"/>
        <v>Bajaj Majesty Duetto Gas 6 Ltr Vertical Water Heater ( LPG), White</v>
      </c>
      <c r="D1343" t="str" cm="1">
        <f t="array" ref="D1343">PROPER(_xlfn.TEXTJOIN(" ", TRUE, INDEX(_xlfn.FILTERXML("&lt;t&gt;&lt;s&gt;" &amp; SUBSTITUTE(C1343," ","&lt;/s&gt;&lt;s&gt;") &amp; "&lt;/s&gt;&lt;/t&gt;", "//s"), _xlfn.SEQUENCE(4))))</f>
        <v>Bajaj Majesty Duetto Gas</v>
      </c>
      <c r="E1343" t="str">
        <f t="shared" si="81"/>
        <v>Vertical Water Heater ( LPG), White</v>
      </c>
      <c r="F1343" t="s">
        <v>8629</v>
      </c>
      <c r="G1343" t="str">
        <f t="shared" si="82"/>
        <v>InstantWaterHeaters</v>
      </c>
      <c r="H1343" s="7" t="str">
        <f t="array" aca="1" ref="H1343" ca="1">_xlfn.TEXTJOIN("", TRUE, IF((ROW(INDIRECT("1:" &amp; LEN(G1343)))&gt;1) * (CODE(MID(G1343, ROW(INDIRECT("1:" &amp; LEN(G1343))), 1))&gt;=65) * (CODE(MID(G1343, ROW(INDIRECT("1:" &amp; LEN(G1343))), 1))&lt;=90), " " &amp; MID(G1343, ROW(INDIRECT("1:" &amp; LEN(G1343))), 1), MID(G1343, ROW(INDIRECT("1:" &amp; LEN(G1343))), 1)))</f>
        <v>Instant Water Heaters</v>
      </c>
      <c r="I1343" s="2">
        <v>5365</v>
      </c>
      <c r="J1343" s="2">
        <v>7445</v>
      </c>
      <c r="K1343" s="1">
        <v>0.28000000000000003</v>
      </c>
      <c r="L1343">
        <v>3.9</v>
      </c>
      <c r="M1343" s="4">
        <v>3584</v>
      </c>
      <c r="N1343" t="s">
        <v>11673</v>
      </c>
      <c r="O1343" t="str">
        <f t="shared" si="83"/>
        <v>Dimensions: 35.56 Cms X 19 Cms X 55 Cms</v>
      </c>
      <c r="P1343" t="s">
        <v>11674</v>
      </c>
      <c r="Q1343" t="s">
        <v>11675</v>
      </c>
      <c r="R1343" t="s">
        <v>11676</v>
      </c>
      <c r="S1343" t="s">
        <v>11677</v>
      </c>
      <c r="T1343" t="s">
        <v>11678</v>
      </c>
      <c r="U1343" t="s">
        <v>11679</v>
      </c>
      <c r="V1343" t="s">
        <v>11680</v>
      </c>
    </row>
    <row r="1344" spans="1:22" x14ac:dyDescent="0.25">
      <c r="A1344" t="s">
        <v>11681</v>
      </c>
      <c r="B1344" t="s">
        <v>11682</v>
      </c>
      <c r="C1344" t="str">
        <f t="shared" si="80"/>
        <v>Black + Decker BD BXIR2201IN 2200-Watt Cord and Cordless Steam Iron (Green)</v>
      </c>
      <c r="D1344" t="str" cm="1">
        <f t="array" ref="D1344">PROPER(_xlfn.TEXTJOIN(" ", TRUE, INDEX(_xlfn.FILTERXML("&lt;t&gt;&lt;s&gt;" &amp; SUBSTITUTE(C1344," ","&lt;/s&gt;&lt;s&gt;") &amp; "&lt;/s&gt;&lt;/t&gt;", "//s"), _xlfn.SEQUENCE(4))))</f>
        <v>Black + Decker Bd</v>
      </c>
      <c r="E1344" t="str">
        <f t="shared" si="81"/>
        <v>Cord and Cordless Steam Iron (Green)</v>
      </c>
      <c r="F1344" t="s">
        <v>8805</v>
      </c>
      <c r="G1344" t="str">
        <f t="shared" si="82"/>
        <v>SteamIrons</v>
      </c>
      <c r="H1344" s="7" t="str">
        <f t="array" aca="1" ref="H1344" ca="1">_xlfn.TEXTJOIN("", TRUE, IF((ROW(INDIRECT("1:" &amp; LEN(G1344)))&gt;1) * (CODE(MID(G1344, ROW(INDIRECT("1:" &amp; LEN(G1344))), 1))&gt;=65) * (CODE(MID(G1344, ROW(INDIRECT("1:" &amp; LEN(G1344))), 1))&lt;=90), " " &amp; MID(G1344, ROW(INDIRECT("1:" &amp; LEN(G1344))), 1), MID(G1344, ROW(INDIRECT("1:" &amp; LEN(G1344))), 1)))</f>
        <v>Steam Irons</v>
      </c>
      <c r="I1344" s="2">
        <v>3199</v>
      </c>
      <c r="J1344" s="2">
        <v>3500</v>
      </c>
      <c r="K1344" s="1">
        <v>0.09</v>
      </c>
      <c r="L1344">
        <v>4.2</v>
      </c>
      <c r="M1344" s="4">
        <v>1899</v>
      </c>
      <c r="N1344" t="s">
        <v>11683</v>
      </c>
      <c r="O1344" t="str">
        <f t="shared" si="83"/>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Cord Length :1 M|Vertical Steam : Ideal For All Fabrics And Saves Time;Steam Burst Function And Spray Function; Self Clean Feature To Clean The Scales Built Up;Warranty: 2 Years Warranty|Care Instructions: Handle With Care</v>
      </c>
      <c r="P1344" t="s">
        <v>11684</v>
      </c>
      <c r="Q1344" t="s">
        <v>11685</v>
      </c>
      <c r="R1344" t="s">
        <v>11686</v>
      </c>
      <c r="S1344" t="s">
        <v>11687</v>
      </c>
      <c r="T1344" t="s">
        <v>11688</v>
      </c>
      <c r="U1344" t="s">
        <v>11689</v>
      </c>
      <c r="V1344" t="s">
        <v>11690</v>
      </c>
    </row>
    <row r="1345" spans="1:22" x14ac:dyDescent="0.25">
      <c r="A1345" t="s">
        <v>11691</v>
      </c>
      <c r="B1345" t="s">
        <v>11692</v>
      </c>
      <c r="C1345" t="str">
        <f t="shared" si="80"/>
        <v>Inalsa Hand Blender| Hand Mixer|Beater - Easy Mix, Powerful 250 Watt Motor | Variable 7 Speed Control | 1 Year Warranty | (White Red)</v>
      </c>
      <c r="D1345" t="str" cm="1">
        <f t="array" ref="D1345">PROPER(_xlfn.TEXTJOIN(" ", TRUE, INDEX(_xlfn.FILTERXML("&lt;t&gt;&lt;s&gt;" &amp; SUBSTITUTE(C1345," ","&lt;/s&gt;&lt;s&gt;") &amp; "&lt;/s&gt;&lt;/t&gt;", "//s"), _xlfn.SEQUENCE(4))))</f>
        <v>Inalsa Hand Blender| Hand</v>
      </c>
      <c r="E1345" t="str">
        <f t="shared" si="81"/>
        <v>Easy Mix, Powerful 250 Watt Motor | Variable 7 Speed Control | 1 Year Warranty | (White Red)</v>
      </c>
      <c r="F1345" t="s">
        <v>10263</v>
      </c>
      <c r="G1345" t="str">
        <f t="shared" si="82"/>
        <v>HandMixers</v>
      </c>
      <c r="H1345" s="7" t="str">
        <f t="array" aca="1" ref="H1345" ca="1">_xlfn.TEXTJOIN("", TRUE, IF((ROW(INDIRECT("1:" &amp; LEN(G1345)))&gt;1) * (CODE(MID(G1345, ROW(INDIRECT("1:" &amp; LEN(G1345))), 1))&gt;=65) * (CODE(MID(G1345, ROW(INDIRECT("1:" &amp; LEN(G1345))), 1))&lt;=90), " " &amp; MID(G1345, ROW(INDIRECT("1:" &amp; LEN(G1345))), 1), MID(G1345, ROW(INDIRECT("1:" &amp; LEN(G1345))), 1)))</f>
        <v>Hand Mixers</v>
      </c>
      <c r="I1345">
        <v>979</v>
      </c>
      <c r="J1345" s="2">
        <v>1395</v>
      </c>
      <c r="K1345" s="1">
        <v>0.3</v>
      </c>
      <c r="L1345">
        <v>4.2</v>
      </c>
      <c r="M1345" s="4">
        <v>15252</v>
      </c>
      <c r="N1345" t="s">
        <v>11693</v>
      </c>
      <c r="O1345" t="str">
        <f t="shared" si="83"/>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v>
      </c>
      <c r="P1345" t="s">
        <v>11694</v>
      </c>
      <c r="Q1345" t="s">
        <v>11695</v>
      </c>
      <c r="R1345" t="s">
        <v>11696</v>
      </c>
      <c r="S1345" t="s">
        <v>11697</v>
      </c>
      <c r="T1345" t="s">
        <v>11698</v>
      </c>
      <c r="U1345" t="s">
        <v>11699</v>
      </c>
      <c r="V1345" t="s">
        <v>11700</v>
      </c>
    </row>
    <row r="1346" spans="1:22" x14ac:dyDescent="0.25">
      <c r="A1346" t="s">
        <v>11701</v>
      </c>
      <c r="B1346" t="s">
        <v>11702</v>
      </c>
      <c r="C1346" t="str">
        <f t="shared" ref="C1346:C1409" si="84">TRIM(SUBSTITUTE(SUBSTITUTE(SUBSTITUTE(SUBSTITUTE(SUBSTITUTE(SUBSTITUTE(B1346,"&amp;","and"),"&lt;",""),"&gt;",""),"/"," "),CHAR(160)," "),CHAR(10)," "))</f>
        <v>Longway Blaze 2 Rod Quartz Room Heater (White, Gray, 800 watts)</v>
      </c>
      <c r="D1346" t="str" cm="1">
        <f t="array" ref="D1346">PROPER(_xlfn.TEXTJOIN(" ", TRUE, INDEX(_xlfn.FILTERXML("&lt;t&gt;&lt;s&gt;" &amp; SUBSTITUTE(C1346," ","&lt;/s&gt;&lt;s&gt;") &amp; "&lt;/s&gt;&lt;/t&gt;", "//s"), _xlfn.SEQUENCE(4))))</f>
        <v>Longway Blaze 2 Rod</v>
      </c>
      <c r="E1346" t="str">
        <f t="shared" si="81"/>
        <v>Heater (White, Gray, 800 watts)</v>
      </c>
      <c r="F1346" t="s">
        <v>8461</v>
      </c>
      <c r="G1346" t="str">
        <f t="shared" si="82"/>
        <v>ElectricHeaters</v>
      </c>
      <c r="H1346" s="7" t="str">
        <f t="array" aca="1" ref="H1346" ca="1">_xlfn.TEXTJOIN("", TRUE, IF((ROW(INDIRECT("1:" &amp; LEN(G1346)))&gt;1) * (CODE(MID(G1346, ROW(INDIRECT("1:" &amp; LEN(G1346))), 1))&gt;=65) * (CODE(MID(G1346, ROW(INDIRECT("1:" &amp; LEN(G1346))), 1))&lt;=90), " " &amp; MID(G1346, ROW(INDIRECT("1:" &amp; LEN(G1346))), 1), MID(G1346, ROW(INDIRECT("1:" &amp; LEN(G1346))), 1)))</f>
        <v>Electric Heaters</v>
      </c>
      <c r="I1346">
        <v>929</v>
      </c>
      <c r="J1346" s="2">
        <v>2199</v>
      </c>
      <c r="K1346" s="1">
        <v>0.57999999999999996</v>
      </c>
      <c r="L1346">
        <v>3.7</v>
      </c>
      <c r="M1346" s="4">
        <v>4</v>
      </c>
      <c r="N1346" t="s">
        <v>11703</v>
      </c>
      <c r="O1346" t="str">
        <f t="shared" si="83"/>
        <v>Power Consumed: 800 W</v>
      </c>
      <c r="P1346" t="s">
        <v>11704</v>
      </c>
      <c r="Q1346" t="s">
        <v>11705</v>
      </c>
      <c r="R1346" t="s">
        <v>11706</v>
      </c>
      <c r="S1346" t="s">
        <v>11707</v>
      </c>
      <c r="T1346" t="s">
        <v>11708</v>
      </c>
      <c r="U1346" t="s">
        <v>11709</v>
      </c>
      <c r="V1346" t="s">
        <v>11710</v>
      </c>
    </row>
    <row r="1347" spans="1:22" x14ac:dyDescent="0.25">
      <c r="A1347" t="s">
        <v>11711</v>
      </c>
      <c r="B1347" t="s">
        <v>11712</v>
      </c>
      <c r="C1347" t="str">
        <f t="shared" si="84"/>
        <v>Prestige PWG 07 Wet Grinder, 2L (Multicolor) with Coconut Scraper and Atta Kneader Attachments, 200 Watt</v>
      </c>
      <c r="D1347" t="str" cm="1">
        <f t="array" ref="D1347">PROPER(_xlfn.TEXTJOIN(" ", TRUE, INDEX(_xlfn.FILTERXML("&lt;t&gt;&lt;s&gt;" &amp; SUBSTITUTE(C1347," ","&lt;/s&gt;&lt;s&gt;") &amp; "&lt;/s&gt;&lt;/t&gt;", "//s"), _xlfn.SEQUENCE(4))))</f>
        <v>Prestige Pwg 7 Wet</v>
      </c>
      <c r="E1347" t="str">
        <f t="shared" ref="E1347:E1410" si="85">IFERROR(TRIM(MID(C1347, FIND("~", SUBSTITUTE(C1347, " ", "~", 6)) + 1, LEN(C1347))), "")</f>
        <v>(Multicolor) with Coconut Scraper and Atta Kneader Attachments, 200 Watt</v>
      </c>
      <c r="F1347" t="s">
        <v>10313</v>
      </c>
      <c r="G1347" t="str">
        <f t="shared" ref="G1347:G1410" si="86">TRIM(RIGHT(SUBSTITUTE(F1347, "|", REPT(" ", 100)), 100))</f>
        <v>WetGrinders</v>
      </c>
      <c r="H1347" s="7" t="str">
        <f t="array" aca="1" ref="H1347" ca="1">_xlfn.TEXTJOIN("", TRUE, IF((ROW(INDIRECT("1:" &amp; LEN(G1347)))&gt;1) * (CODE(MID(G1347, ROW(INDIRECT("1:" &amp; LEN(G1347))), 1))&gt;=65) * (CODE(MID(G1347, ROW(INDIRECT("1:" &amp; LEN(G1347))), 1))&lt;=90), " " &amp; MID(G1347, ROW(INDIRECT("1:" &amp; LEN(G1347))), 1), MID(G1347, ROW(INDIRECT("1:" &amp; LEN(G1347))), 1)))</f>
        <v>Wet Grinders</v>
      </c>
      <c r="I1347" s="2">
        <v>3710</v>
      </c>
      <c r="J1347" s="2">
        <v>4330</v>
      </c>
      <c r="K1347" s="1">
        <v>0.14000000000000001</v>
      </c>
      <c r="L1347">
        <v>3.7</v>
      </c>
      <c r="M1347" s="4">
        <v>1662</v>
      </c>
      <c r="N1347" t="s">
        <v>11713</v>
      </c>
      <c r="O1347" t="str">
        <f t="shared" ref="O1347:O1410" si="87">PROPER(TRIM(SUBSTITUTE(SUBSTITUTE(SUBSTITUTE(SUBSTITUTE(SUBSTITUTE(SUBSTITUTE(SUBSTITUTE(SUBSTITUTE(SUBSTITUTE(N1347,CHAR(10)," "),CHAR(13)," "),CHAR(160)," "), "•", ""), "  ", " "), "..", "."), ",,", ","), " ,", ","), ", ", ", ")))</f>
        <v>2 Litres Capacity, 5 Years Warranty On Motor|High Quality Grinding Stones, Heavy Duty Motor|Compact Table Top Design, Coconut Scraper Attachment|Atta Kneader Attachment.</v>
      </c>
      <c r="P1347" t="s">
        <v>11714</v>
      </c>
      <c r="Q1347" t="s">
        <v>11715</v>
      </c>
      <c r="R1347" t="s">
        <v>11716</v>
      </c>
      <c r="S1347" t="s">
        <v>11717</v>
      </c>
      <c r="T1347" t="s">
        <v>11718</v>
      </c>
      <c r="U1347" t="s">
        <v>11719</v>
      </c>
      <c r="V1347" t="s">
        <v>11720</v>
      </c>
    </row>
    <row r="1348" spans="1:22" x14ac:dyDescent="0.25">
      <c r="A1348" t="s">
        <v>11721</v>
      </c>
      <c r="B1348" t="s">
        <v>11722</v>
      </c>
      <c r="C1348" t="str">
        <f t="shared" si="84"/>
        <v>Pigeon Zest Mixer Grinder 3 Speed Control 750 Watt Powerful Copper Motor with 3 Stainless Steel Jars for Dry Grinding, Wet Grinding and Making Chutney and 3 Polycarbonate lids - Blue</v>
      </c>
      <c r="D1348" t="str" cm="1">
        <f t="array" ref="D1348">PROPER(_xlfn.TEXTJOIN(" ", TRUE, INDEX(_xlfn.FILTERXML("&lt;t&gt;&lt;s&gt;" &amp; SUBSTITUTE(C1348," ","&lt;/s&gt;&lt;s&gt;") &amp; "&lt;/s&gt;&lt;/t&gt;", "//s"), _xlfn.SEQUENCE(4))))</f>
        <v>Pigeon Zest Mixer Grinder</v>
      </c>
      <c r="E1348" t="str">
        <f t="shared" si="85"/>
        <v>Control 750 Watt Powerful Copper Motor with 3 Stainless Steel Jars for Dry Grinding, Wet Grinding and Making Chutney and 3 Polycarbonate lids - Blue</v>
      </c>
      <c r="F1348" t="s">
        <v>8618</v>
      </c>
      <c r="G1348" t="str">
        <f t="shared" si="86"/>
        <v>MixerGrinders</v>
      </c>
      <c r="H1348" s="7" t="str">
        <f t="array" aca="1" ref="H1348" ca="1">_xlfn.TEXTJOIN("", TRUE, IF((ROW(INDIRECT("1:" &amp; LEN(G1348)))&gt;1) * (CODE(MID(G1348, ROW(INDIRECT("1:" &amp; LEN(G1348))), 1))&gt;=65) * (CODE(MID(G1348, ROW(INDIRECT("1:" &amp; LEN(G1348))), 1))&lt;=90), " " &amp; MID(G1348, ROW(INDIRECT("1:" &amp; LEN(G1348))), 1), MID(G1348, ROW(INDIRECT("1:" &amp; LEN(G1348))), 1)))</f>
        <v>Mixer Grinders</v>
      </c>
      <c r="I1348" s="2">
        <v>2033</v>
      </c>
      <c r="J1348" s="2">
        <v>4295</v>
      </c>
      <c r="K1348" s="1">
        <v>0.53</v>
      </c>
      <c r="L1348">
        <v>3.4</v>
      </c>
      <c r="M1348" s="4">
        <v>422</v>
      </c>
      <c r="N1348" t="s">
        <v>11723</v>
      </c>
      <c r="O1348" t="str">
        <f t="shared" si="87"/>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v>
      </c>
      <c r="P1348" t="s">
        <v>11724</v>
      </c>
      <c r="Q1348" t="s">
        <v>11725</v>
      </c>
      <c r="R1348" t="s">
        <v>11726</v>
      </c>
      <c r="S1348" t="s">
        <v>11727</v>
      </c>
      <c r="T1348" t="s">
        <v>11728</v>
      </c>
      <c r="U1348" t="s">
        <v>11729</v>
      </c>
      <c r="V1348" t="s">
        <v>11730</v>
      </c>
    </row>
    <row r="1349" spans="1:22" x14ac:dyDescent="0.25">
      <c r="A1349" t="s">
        <v>11731</v>
      </c>
      <c r="B1349" t="s">
        <v>11732</v>
      </c>
      <c r="C1349" t="str">
        <f t="shared" si="84"/>
        <v>Borosil Volcano 13 Fin Oil Filled Radiator Room Heater, 2900 W, Black</v>
      </c>
      <c r="D1349" t="str" cm="1">
        <f t="array" ref="D1349">PROPER(_xlfn.TEXTJOIN(" ", TRUE, INDEX(_xlfn.FILTERXML("&lt;t&gt;&lt;s&gt;" &amp; SUBSTITUTE(C1349," ","&lt;/s&gt;&lt;s&gt;") &amp; "&lt;/s&gt;&lt;/t&gt;", "//s"), _xlfn.SEQUENCE(4))))</f>
        <v>Borosil Volcano 13 Fin</v>
      </c>
      <c r="E1349" t="str">
        <f t="shared" si="85"/>
        <v>Radiator Room Heater, 2900 W, Black</v>
      </c>
      <c r="F1349" t="s">
        <v>8461</v>
      </c>
      <c r="G1349" t="str">
        <f t="shared" si="86"/>
        <v>ElectricHeaters</v>
      </c>
      <c r="H1349" s="7" t="str">
        <f t="array" aca="1" ref="H1349" ca="1">_xlfn.TEXTJOIN("", TRUE, IF((ROW(INDIRECT("1:" &amp; LEN(G1349)))&gt;1) * (CODE(MID(G1349, ROW(INDIRECT("1:" &amp; LEN(G1349))), 1))&gt;=65) * (CODE(MID(G1349, ROW(INDIRECT("1:" &amp; LEN(G1349))), 1))&lt;=90), " " &amp; MID(G1349, ROW(INDIRECT("1:" &amp; LEN(G1349))), 1), MID(G1349, ROW(INDIRECT("1:" &amp; LEN(G1349))), 1)))</f>
        <v>Electric Heaters</v>
      </c>
      <c r="I1349" s="2">
        <v>9495</v>
      </c>
      <c r="J1349" s="2">
        <v>18990</v>
      </c>
      <c r="K1349" s="1">
        <v>0.5</v>
      </c>
      <c r="L1349">
        <v>4.2</v>
      </c>
      <c r="M1349" s="4">
        <v>79</v>
      </c>
      <c r="N1349" t="s">
        <v>11733</v>
      </c>
      <c r="O1349" t="str">
        <f t="shared" si="87"/>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v>
      </c>
      <c r="P1349" t="s">
        <v>11734</v>
      </c>
      <c r="Q1349" t="s">
        <v>11735</v>
      </c>
      <c r="R1349" t="s">
        <v>11736</v>
      </c>
      <c r="S1349" t="s">
        <v>11737</v>
      </c>
      <c r="T1349" t="s">
        <v>11738</v>
      </c>
      <c r="U1349" t="s">
        <v>11739</v>
      </c>
      <c r="V1349" t="s">
        <v>11740</v>
      </c>
    </row>
    <row r="1350" spans="1:22" x14ac:dyDescent="0.25">
      <c r="A1350" t="s">
        <v>11741</v>
      </c>
      <c r="B1350" t="s">
        <v>11742</v>
      </c>
      <c r="C1350" t="str">
        <f t="shared" si="84"/>
        <v>Crompton Solarium Qube 15-L 5 Star Rated Storage Water Heater (Geyser) with Free Installation and Connection Pipes (White and Black)</v>
      </c>
      <c r="D1350" t="str" cm="1">
        <f t="array" ref="D1350">PROPER(_xlfn.TEXTJOIN(" ", TRUE, INDEX(_xlfn.FILTERXML("&lt;t&gt;&lt;s&gt;" &amp; SUBSTITUTE(C1350," ","&lt;/s&gt;&lt;s&gt;") &amp; "&lt;/s&gt;&lt;/t&gt;", "//s"), _xlfn.SEQUENCE(4))))</f>
        <v>Crompton Solarium Qube 15-L</v>
      </c>
      <c r="E1350" t="str">
        <f t="shared" si="85"/>
        <v>Rated Storage Water Heater (Geyser) with Free Installation and Connection Pipes (White and Black)</v>
      </c>
      <c r="F1350" t="s">
        <v>8681</v>
      </c>
      <c r="G1350" t="str">
        <f t="shared" si="86"/>
        <v>StorageWaterHeaters</v>
      </c>
      <c r="H1350" s="7" t="str">
        <f t="array" aca="1" ref="H1350" ca="1">_xlfn.TEXTJOIN("", TRUE, IF((ROW(INDIRECT("1:" &amp; LEN(G1350)))&gt;1) * (CODE(MID(G1350, ROW(INDIRECT("1:" &amp; LEN(G1350))), 1))&gt;=65) * (CODE(MID(G1350, ROW(INDIRECT("1:" &amp; LEN(G1350))), 1))&lt;=90), " " &amp; MID(G1350, ROW(INDIRECT("1:" &amp; LEN(G1350))), 1), MID(G1350, ROW(INDIRECT("1:" &amp; LEN(G1350))), 1)))</f>
        <v>Storage Water Heaters</v>
      </c>
      <c r="I1350" s="2">
        <v>7799</v>
      </c>
      <c r="J1350" s="2">
        <v>12500</v>
      </c>
      <c r="K1350" s="1">
        <v>0.38</v>
      </c>
      <c r="L1350">
        <v>4</v>
      </c>
      <c r="M1350" s="4">
        <v>5160</v>
      </c>
      <c r="N1350" t="s">
        <v>11743</v>
      </c>
      <c r="O1350" t="str">
        <f t="shared" si="87"/>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v>
      </c>
      <c r="P1350" t="s">
        <v>11744</v>
      </c>
      <c r="Q1350" t="s">
        <v>11745</v>
      </c>
      <c r="R1350" t="s">
        <v>11746</v>
      </c>
      <c r="S1350" t="s">
        <v>11747</v>
      </c>
      <c r="T1350" t="s">
        <v>11748</v>
      </c>
      <c r="U1350" t="s">
        <v>11749</v>
      </c>
      <c r="V1350" t="s">
        <v>11750</v>
      </c>
    </row>
    <row r="1351" spans="1:22" x14ac:dyDescent="0.25">
      <c r="A1351" t="s">
        <v>11751</v>
      </c>
      <c r="B1351" t="s">
        <v>11752</v>
      </c>
      <c r="C1351" t="str">
        <f t="shared" si="84"/>
        <v>Singer Aroma 1.8 Liter Electric Kettle High Grade Stainless Steel with Cool and Touch Body and Cordless Base, 1500 watts, Auto Shut Off with Dry Boiling (Silver Black)</v>
      </c>
      <c r="D1351" t="str" cm="1">
        <f t="array" ref="D1351">PROPER(_xlfn.TEXTJOIN(" ", TRUE, INDEX(_xlfn.FILTERXML("&lt;t&gt;&lt;s&gt;" &amp; SUBSTITUTE(C1351," ","&lt;/s&gt;&lt;s&gt;") &amp; "&lt;/s&gt;&lt;/t&gt;", "//s"), _xlfn.SEQUENCE(4))))</f>
        <v>Singer Aroma 1.8 Liter</v>
      </c>
      <c r="E1351" t="str">
        <f t="shared" si="85"/>
        <v>High Grade Stainless Steel with Cool and Touch Body and Cordless Base, 1500 watts, Auto Shut Off with Dry Boiling (Silver Black)</v>
      </c>
      <c r="F1351" t="s">
        <v>8450</v>
      </c>
      <c r="G1351" t="str">
        <f t="shared" si="86"/>
        <v>ElectricKettles</v>
      </c>
      <c r="H1351" s="7" t="str">
        <f t="array" aca="1" ref="H1351" ca="1">_xlfn.TEXTJOIN("", TRUE, IF((ROW(INDIRECT("1:" &amp; LEN(G1351)))&gt;1) * (CODE(MID(G1351, ROW(INDIRECT("1:" &amp; LEN(G1351))), 1))&gt;=65) * (CODE(MID(G1351, ROW(INDIRECT("1:" &amp; LEN(G1351))), 1))&lt;=90), " " &amp; MID(G1351, ROW(INDIRECT("1:" &amp; LEN(G1351))), 1), MID(G1351, ROW(INDIRECT("1:" &amp; LEN(G1351))), 1)))</f>
        <v>Electric Kettles</v>
      </c>
      <c r="I1351">
        <v>949</v>
      </c>
      <c r="J1351" s="2">
        <v>2385</v>
      </c>
      <c r="K1351" s="1">
        <v>0.6</v>
      </c>
      <c r="L1351">
        <v>4.0999999999999996</v>
      </c>
      <c r="M1351" s="4">
        <v>2311</v>
      </c>
      <c r="N1351" t="s">
        <v>11753</v>
      </c>
      <c r="O1351" t="str">
        <f t="shared" si="87"/>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v>
      </c>
      <c r="P1351" t="s">
        <v>11754</v>
      </c>
      <c r="Q1351" t="s">
        <v>11755</v>
      </c>
      <c r="R1351" t="s">
        <v>11756</v>
      </c>
      <c r="S1351" t="s">
        <v>11757</v>
      </c>
      <c r="T1351" t="s">
        <v>11758</v>
      </c>
      <c r="U1351" t="s">
        <v>11759</v>
      </c>
      <c r="V1351" t="s">
        <v>11760</v>
      </c>
    </row>
    <row r="1352" spans="1:22" x14ac:dyDescent="0.25">
      <c r="A1352" t="s">
        <v>11761</v>
      </c>
      <c r="B1352" t="s">
        <v>11762</v>
      </c>
      <c r="C1352" t="str">
        <f t="shared" si="84"/>
        <v>Orient Electric Aura Neo Instant 3L Water Heater (Geyser), 5-level Safety Shield, Stainless Steel Tank (White and Turquoise)</v>
      </c>
      <c r="D1352" t="str" cm="1">
        <f t="array" ref="D1352">PROPER(_xlfn.TEXTJOIN(" ", TRUE, INDEX(_xlfn.FILTERXML("&lt;t&gt;&lt;s&gt;" &amp; SUBSTITUTE(C1352," ","&lt;/s&gt;&lt;s&gt;") &amp; "&lt;/s&gt;&lt;/t&gt;", "//s"), _xlfn.SEQUENCE(4))))</f>
        <v>Orient Electric Aura Neo</v>
      </c>
      <c r="E1352" t="str">
        <f t="shared" si="85"/>
        <v>Water Heater (Geyser), 5-level Safety Shield, Stainless Steel Tank (White and Turquoise)</v>
      </c>
      <c r="F1352" t="s">
        <v>8629</v>
      </c>
      <c r="G1352" t="str">
        <f t="shared" si="86"/>
        <v>InstantWaterHeaters</v>
      </c>
      <c r="H1352" s="7" t="str">
        <f t="array" aca="1" ref="H1352" ca="1">_xlfn.TEXTJOIN("", TRUE, IF((ROW(INDIRECT("1:" &amp; LEN(G1352)))&gt;1) * (CODE(MID(G1352, ROW(INDIRECT("1:" &amp; LEN(G1352))), 1))&gt;=65) * (CODE(MID(G1352, ROW(INDIRECT("1:" &amp; LEN(G1352))), 1))&lt;=90), " " &amp; MID(G1352, ROW(INDIRECT("1:" &amp; LEN(G1352))), 1), MID(G1352, ROW(INDIRECT("1:" &amp; LEN(G1352))), 1)))</f>
        <v>Instant Water Heaters</v>
      </c>
      <c r="I1352" s="2">
        <v>2790</v>
      </c>
      <c r="J1352" s="2">
        <v>4890</v>
      </c>
      <c r="K1352" s="1">
        <v>0.43</v>
      </c>
      <c r="L1352">
        <v>3.9</v>
      </c>
      <c r="M1352" s="4">
        <v>588</v>
      </c>
      <c r="N1352" t="s">
        <v>11763</v>
      </c>
      <c r="O1352" t="str">
        <f t="shared" si="87"/>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v>
      </c>
      <c r="P1352" t="s">
        <v>11764</v>
      </c>
      <c r="Q1352" t="s">
        <v>11765</v>
      </c>
      <c r="R1352" t="s">
        <v>11766</v>
      </c>
      <c r="S1352" t="s">
        <v>11767</v>
      </c>
      <c r="T1352" t="s">
        <v>11768</v>
      </c>
      <c r="U1352" t="s">
        <v>11769</v>
      </c>
      <c r="V1352" t="s">
        <v>11770</v>
      </c>
    </row>
    <row r="1353" spans="1:22" x14ac:dyDescent="0.25">
      <c r="A1353" t="s">
        <v>11771</v>
      </c>
      <c r="B1353" t="s">
        <v>11772</v>
      </c>
      <c r="C1353" t="str">
        <f t="shared" si="84"/>
        <v>Crompton Brio 1000-Watts Dry Iron with Weilburger Coating (Sky Blue and White)</v>
      </c>
      <c r="D1353" t="str" cm="1">
        <f t="array" ref="D1353">PROPER(_xlfn.TEXTJOIN(" ", TRUE, INDEX(_xlfn.FILTERXML("&lt;t&gt;&lt;s&gt;" &amp; SUBSTITUTE(C1353," ","&lt;/s&gt;&lt;s&gt;") &amp; "&lt;/s&gt;&lt;/t&gt;", "//s"), _xlfn.SEQUENCE(4))))</f>
        <v>Crompton Brio 1000-Watts Dry</v>
      </c>
      <c r="E1353" t="str">
        <f t="shared" si="85"/>
        <v>Weilburger Coating (Sky Blue and White)</v>
      </c>
      <c r="F1353" t="s">
        <v>8607</v>
      </c>
      <c r="G1353" t="str">
        <f t="shared" si="86"/>
        <v>DryIrons</v>
      </c>
      <c r="H1353" s="7" t="str">
        <f t="array" aca="1" ref="H1353" ca="1">_xlfn.TEXTJOIN("", TRUE, IF((ROW(INDIRECT("1:" &amp; LEN(G1353)))&gt;1) * (CODE(MID(G1353, ROW(INDIRECT("1:" &amp; LEN(G1353))), 1))&gt;=65) * (CODE(MID(G1353, ROW(INDIRECT("1:" &amp; LEN(G1353))), 1))&lt;=90), " " &amp; MID(G1353, ROW(INDIRECT("1:" &amp; LEN(G1353))), 1), MID(G1353, ROW(INDIRECT("1:" &amp; LEN(G1353))), 1)))</f>
        <v>Dry Irons</v>
      </c>
      <c r="I1353">
        <v>645</v>
      </c>
      <c r="J1353" s="2">
        <v>1100</v>
      </c>
      <c r="K1353" s="1">
        <v>0.41</v>
      </c>
      <c r="L1353">
        <v>4</v>
      </c>
      <c r="M1353" s="4">
        <v>3271</v>
      </c>
      <c r="N1353" t="s">
        <v>11773</v>
      </c>
      <c r="O1353" t="str">
        <f t="shared" si="87"/>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v>
      </c>
      <c r="P1353" t="s">
        <v>11774</v>
      </c>
      <c r="Q1353" t="s">
        <v>11775</v>
      </c>
      <c r="R1353" t="s">
        <v>11776</v>
      </c>
      <c r="S1353" t="s">
        <v>11777</v>
      </c>
      <c r="T1353" t="s">
        <v>11778</v>
      </c>
      <c r="U1353" t="s">
        <v>11779</v>
      </c>
      <c r="V1353" t="s">
        <v>11780</v>
      </c>
    </row>
    <row r="1354" spans="1:22" x14ac:dyDescent="0.25">
      <c r="A1354" t="s">
        <v>11781</v>
      </c>
      <c r="B1354" t="s">
        <v>11782</v>
      </c>
      <c r="C1354" t="str">
        <f t="shared" si="84"/>
        <v>Butterfly Hero Mixer Grinder, 500W, 3 Jars (Grey)</v>
      </c>
      <c r="D1354" t="str" cm="1">
        <f t="array" ref="D1354">PROPER(_xlfn.TEXTJOIN(" ", TRUE, INDEX(_xlfn.FILTERXML("&lt;t&gt;&lt;s&gt;" &amp; SUBSTITUTE(C1354," ","&lt;/s&gt;&lt;s&gt;") &amp; "&lt;/s&gt;&lt;/t&gt;", "//s"), _xlfn.SEQUENCE(4))))</f>
        <v>Butterfly Hero Mixer Grinder,</v>
      </c>
      <c r="E1354" t="str">
        <f t="shared" si="85"/>
        <v>Jars (Grey)</v>
      </c>
      <c r="F1354" t="s">
        <v>8618</v>
      </c>
      <c r="G1354" t="str">
        <f t="shared" si="86"/>
        <v>MixerGrinders</v>
      </c>
      <c r="H1354" s="7" t="str">
        <f t="array" aca="1" ref="H1354" ca="1">_xlfn.TEXTJOIN("", TRUE, IF((ROW(INDIRECT("1:" &amp; LEN(G1354)))&gt;1) * (CODE(MID(G1354, ROW(INDIRECT("1:" &amp; LEN(G1354))), 1))&gt;=65) * (CODE(MID(G1354, ROW(INDIRECT("1:" &amp; LEN(G1354))), 1))&lt;=90), " " &amp; MID(G1354, ROW(INDIRECT("1:" &amp; LEN(G1354))), 1), MID(G1354, ROW(INDIRECT("1:" &amp; LEN(G1354))), 1)))</f>
        <v>Mixer Grinders</v>
      </c>
      <c r="I1354" s="3">
        <v>2237.81</v>
      </c>
      <c r="J1354" s="2">
        <v>3899</v>
      </c>
      <c r="K1354" s="1">
        <v>0.43</v>
      </c>
      <c r="L1354">
        <v>3.9</v>
      </c>
      <c r="M1354" s="4">
        <v>11004</v>
      </c>
      <c r="N1354" t="s">
        <v>11783</v>
      </c>
      <c r="O1354" t="str">
        <f t="shared" si="87"/>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v>
      </c>
      <c r="P1354" t="s">
        <v>11784</v>
      </c>
      <c r="Q1354" t="s">
        <v>11785</v>
      </c>
      <c r="R1354" t="s">
        <v>11786</v>
      </c>
      <c r="S1354" t="s">
        <v>11787</v>
      </c>
      <c r="T1354" t="s">
        <v>11788</v>
      </c>
      <c r="U1354" t="s">
        <v>11789</v>
      </c>
      <c r="V1354" t="s">
        <v>11790</v>
      </c>
    </row>
    <row r="1355" spans="1:22" x14ac:dyDescent="0.25">
      <c r="A1355" t="s">
        <v>11791</v>
      </c>
      <c r="B1355" t="s">
        <v>11792</v>
      </c>
      <c r="C1355" t="str">
        <f t="shared" si="84"/>
        <v>Racold Eterno Pro 25L Vertical 5 Star Storage Water Heater (Geyser) with free Standard Installation and free Installation Pipes</v>
      </c>
      <c r="D1355" t="str" cm="1">
        <f t="array" ref="D1355">PROPER(_xlfn.TEXTJOIN(" ", TRUE, INDEX(_xlfn.FILTERXML("&lt;t&gt;&lt;s&gt;" &amp; SUBSTITUTE(C1355," ","&lt;/s&gt;&lt;s&gt;") &amp; "&lt;/s&gt;&lt;/t&gt;", "//s"), _xlfn.SEQUENCE(4))))</f>
        <v>Racold Eterno Pro 25L</v>
      </c>
      <c r="E1355" t="str">
        <f t="shared" si="85"/>
        <v>Star Storage Water Heater (Geyser) with free Standard Installation and free Installation Pipes</v>
      </c>
      <c r="F1355" t="s">
        <v>8681</v>
      </c>
      <c r="G1355" t="str">
        <f t="shared" si="86"/>
        <v>StorageWaterHeaters</v>
      </c>
      <c r="H1355" s="7" t="str">
        <f t="array" aca="1" ref="H1355" ca="1">_xlfn.TEXTJOIN("", TRUE, IF((ROW(INDIRECT("1:" &amp; LEN(G1355)))&gt;1) * (CODE(MID(G1355, ROW(INDIRECT("1:" &amp; LEN(G1355))), 1))&gt;=65) * (CODE(MID(G1355, ROW(INDIRECT("1:" &amp; LEN(G1355))), 1))&lt;=90), " " &amp; MID(G1355, ROW(INDIRECT("1:" &amp; LEN(G1355))), 1), MID(G1355, ROW(INDIRECT("1:" &amp; LEN(G1355))), 1)))</f>
        <v>Storage Water Heaters</v>
      </c>
      <c r="I1355" s="2">
        <v>8699</v>
      </c>
      <c r="J1355" s="2">
        <v>16899</v>
      </c>
      <c r="K1355" s="1">
        <v>0.49</v>
      </c>
      <c r="L1355">
        <v>4.2</v>
      </c>
      <c r="M1355" s="4">
        <v>3195</v>
      </c>
      <c r="N1355" t="s">
        <v>11793</v>
      </c>
      <c r="O1355" t="str">
        <f t="shared" si="87"/>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v>
      </c>
      <c r="P1355" t="s">
        <v>11794</v>
      </c>
      <c r="Q1355" t="s">
        <v>11795</v>
      </c>
      <c r="R1355" t="s">
        <v>11796</v>
      </c>
      <c r="S1355" t="s">
        <v>11797</v>
      </c>
      <c r="T1355" t="s">
        <v>11798</v>
      </c>
      <c r="U1355" t="s">
        <v>11799</v>
      </c>
      <c r="V1355" t="s">
        <v>11800</v>
      </c>
    </row>
    <row r="1356" spans="1:22" x14ac:dyDescent="0.25">
      <c r="A1356" t="s">
        <v>11801</v>
      </c>
      <c r="B1356" t="s">
        <v>11802</v>
      </c>
      <c r="C1356" t="str">
        <f t="shared" si="84"/>
        <v>LG 1.5 Ton 5 Star AI DUAL Inverter Split AC (Copper, Super Convertible 6-in-1 Cooling, HD Filter with Anti-Virus Protection, 2022 Model, PS-Q19YNZE, White)</v>
      </c>
      <c r="D1356" t="str" cm="1">
        <f t="array" ref="D1356">PROPER(_xlfn.TEXTJOIN(" ", TRUE, INDEX(_xlfn.FILTERXML("&lt;t&gt;&lt;s&gt;" &amp; SUBSTITUTE(C1356," ","&lt;/s&gt;&lt;s&gt;") &amp; "&lt;/s&gt;&lt;/t&gt;", "//s"), _xlfn.SEQUENCE(4))))</f>
        <v>Lg 1.5 Ton 5</v>
      </c>
      <c r="E1356" t="str">
        <f t="shared" si="85"/>
        <v>DUAL Inverter Split AC (Copper, Super Convertible 6-in-1 Cooling, HD Filter with Anti-Virus Protection, 2022 Model, PS-Q19YNZE, White)</v>
      </c>
      <c r="F1356" t="s">
        <v>11803</v>
      </c>
      <c r="G1356" t="str">
        <f t="shared" si="86"/>
        <v>Split-SystemAirConditioners</v>
      </c>
      <c r="H1356" s="7" t="str">
        <f t="array" aca="1" ref="H1356" ca="1">_xlfn.TEXTJOIN("", TRUE, IF((ROW(INDIRECT("1:" &amp; LEN(G1356)))&gt;1) * (CODE(MID(G1356, ROW(INDIRECT("1:" &amp; LEN(G1356))), 1))&gt;=65) * (CODE(MID(G1356, ROW(INDIRECT("1:" &amp; LEN(G1356))), 1))&lt;=90), " " &amp; MID(G1356, ROW(INDIRECT("1:" &amp; LEN(G1356))), 1), MID(G1356, ROW(INDIRECT("1:" &amp; LEN(G1356))), 1)))</f>
        <v>Split- System Air Conditioners</v>
      </c>
      <c r="I1356" s="2">
        <v>42990</v>
      </c>
      <c r="J1356" s="2">
        <v>75990</v>
      </c>
      <c r="K1356" s="1">
        <v>0.43</v>
      </c>
      <c r="L1356">
        <v>4.3</v>
      </c>
      <c r="M1356" s="4">
        <v>3231</v>
      </c>
      <c r="N1356" t="s">
        <v>11804</v>
      </c>
      <c r="O1356" t="str">
        <f t="shared" si="87"/>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v>
      </c>
      <c r="P1356" t="s">
        <v>11805</v>
      </c>
      <c r="Q1356" t="s">
        <v>11806</v>
      </c>
      <c r="R1356" t="s">
        <v>11807</v>
      </c>
      <c r="S1356" t="s">
        <v>11808</v>
      </c>
      <c r="T1356" t="s">
        <v>11809</v>
      </c>
      <c r="U1356" t="s">
        <v>11810</v>
      </c>
      <c r="V1356" t="s">
        <v>11811</v>
      </c>
    </row>
    <row r="1357" spans="1:22" x14ac:dyDescent="0.25">
      <c r="A1357" t="s">
        <v>11812</v>
      </c>
      <c r="B1357" t="s">
        <v>11813</v>
      </c>
      <c r="C1357" t="str">
        <f t="shared" si="84"/>
        <v>Eureka Forbes Aquasure Amrit Twin Cartridge (Pack of 2), White</v>
      </c>
      <c r="D1357" t="str" cm="1">
        <f t="array" ref="D1357">PROPER(_xlfn.TEXTJOIN(" ", TRUE, INDEX(_xlfn.FILTERXML("&lt;t&gt;&lt;s&gt;" &amp; SUBSTITUTE(C1357," ","&lt;/s&gt;&lt;s&gt;") &amp; "&lt;/s&gt;&lt;/t&gt;", "//s"), _xlfn.SEQUENCE(4))))</f>
        <v>Eureka Forbes Aquasure Amrit</v>
      </c>
      <c r="E1357" t="str">
        <f t="shared" si="85"/>
        <v>(Pack of 2), White</v>
      </c>
      <c r="F1357" t="s">
        <v>9541</v>
      </c>
      <c r="G1357" t="str">
        <f t="shared" si="86"/>
        <v>WaterPurifierAccessories</v>
      </c>
      <c r="H1357" s="7" t="str">
        <f t="array" aca="1" ref="H1357" ca="1">_xlfn.TEXTJOIN("", TRUE, IF((ROW(INDIRECT("1:" &amp; LEN(G1357)))&gt;1) * (CODE(MID(G1357, ROW(INDIRECT("1:" &amp; LEN(G1357))), 1))&gt;=65) * (CODE(MID(G1357, ROW(INDIRECT("1:" &amp; LEN(G1357))), 1))&lt;=90), " " &amp; MID(G1357, ROW(INDIRECT("1:" &amp; LEN(G1357))), 1), MID(G1357, ROW(INDIRECT("1:" &amp; LEN(G1357))), 1)))</f>
        <v>Water Purifier Accessories</v>
      </c>
      <c r="I1357">
        <v>825</v>
      </c>
      <c r="J1357">
        <v>825</v>
      </c>
      <c r="K1357" s="1">
        <v>0</v>
      </c>
      <c r="L1357">
        <v>4</v>
      </c>
      <c r="M1357" s="4">
        <v>3246</v>
      </c>
      <c r="N1357" t="s">
        <v>11814</v>
      </c>
      <c r="O1357" t="str">
        <f t="shared" si="87"/>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v>
      </c>
      <c r="P1357" t="s">
        <v>11815</v>
      </c>
      <c r="Q1357" t="s">
        <v>11816</v>
      </c>
      <c r="R1357" t="s">
        <v>11817</v>
      </c>
      <c r="S1357" t="s">
        <v>11818</v>
      </c>
      <c r="T1357" t="s">
        <v>11819</v>
      </c>
      <c r="U1357" t="s">
        <v>11820</v>
      </c>
      <c r="V1357" t="s">
        <v>11821</v>
      </c>
    </row>
    <row r="1358" spans="1:22" x14ac:dyDescent="0.25">
      <c r="A1358" t="s">
        <v>11822</v>
      </c>
      <c r="B1358" t="s">
        <v>11823</v>
      </c>
      <c r="C1358" t="str">
        <f t="shared" si="84"/>
        <v>Green Tales Heat Seal Mini Food Sealer-Impulse Machine for Sealing Plastic Bags Packaging</v>
      </c>
      <c r="D1358" t="str" cm="1">
        <f t="array" ref="D1358">PROPER(_xlfn.TEXTJOIN(" ", TRUE, INDEX(_xlfn.FILTERXML("&lt;t&gt;&lt;s&gt;" &amp; SUBSTITUTE(C1358," ","&lt;/s&gt;&lt;s&gt;") &amp; "&lt;/s&gt;&lt;/t&gt;", "//s"), _xlfn.SEQUENCE(4))))</f>
        <v>Green Tales Heat Seal</v>
      </c>
      <c r="E1358" t="str">
        <f t="shared" si="85"/>
        <v>Sealer-Impulse Machine for Sealing Plastic Bags Packaging</v>
      </c>
      <c r="F1358" t="s">
        <v>9192</v>
      </c>
      <c r="G1358" t="str">
        <f t="shared" si="86"/>
        <v>VacuumSealers</v>
      </c>
      <c r="H1358" s="7" t="str">
        <f t="array" aca="1" ref="H1358" ca="1">_xlfn.TEXTJOIN("", TRUE, IF((ROW(INDIRECT("1:" &amp; LEN(G1358)))&gt;1) * (CODE(MID(G1358, ROW(INDIRECT("1:" &amp; LEN(G1358))), 1))&gt;=65) * (CODE(MID(G1358, ROW(INDIRECT("1:" &amp; LEN(G1358))), 1))&lt;=90), " " &amp; MID(G1358, ROW(INDIRECT("1:" &amp; LEN(G1358))), 1), MID(G1358, ROW(INDIRECT("1:" &amp; LEN(G1358))), 1)))</f>
        <v>Vacuum Sealers</v>
      </c>
      <c r="I1358">
        <v>161</v>
      </c>
      <c r="J1358">
        <v>300</v>
      </c>
      <c r="K1358" s="1">
        <v>0.46</v>
      </c>
      <c r="L1358">
        <v>2.6</v>
      </c>
      <c r="M1358" s="4">
        <v>24</v>
      </c>
      <c r="N1358" t="s">
        <v>11824</v>
      </c>
      <c r="O1358" t="str">
        <f t="shared" si="87"/>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v>
      </c>
      <c r="P1358" t="s">
        <v>11825</v>
      </c>
      <c r="Q1358" t="s">
        <v>11826</v>
      </c>
      <c r="R1358" t="s">
        <v>11827</v>
      </c>
      <c r="S1358" t="s">
        <v>11828</v>
      </c>
      <c r="T1358" t="s">
        <v>11829</v>
      </c>
      <c r="U1358" t="s">
        <v>11830</v>
      </c>
      <c r="V1358" t="s">
        <v>11831</v>
      </c>
    </row>
    <row r="1359" spans="1:22" x14ac:dyDescent="0.25">
      <c r="A1359" t="s">
        <v>11832</v>
      </c>
      <c r="B1359" t="s">
        <v>11833</v>
      </c>
      <c r="C1359" t="str">
        <f t="shared" si="84"/>
        <v>SaleOn Instant Coal Heater 500W Charcoal Burner Electric Stove Hot Plate - Mix Colors - Pack of 1 - Only Charcoal Heater</v>
      </c>
      <c r="D1359" t="str" cm="1">
        <f t="array" ref="D1359">PROPER(_xlfn.TEXTJOIN(" ", TRUE, INDEX(_xlfn.FILTERXML("&lt;t&gt;&lt;s&gt;" &amp; SUBSTITUTE(C1359," ","&lt;/s&gt;&lt;s&gt;") &amp; "&lt;/s&gt;&lt;/t&gt;", "//s"), _xlfn.SEQUENCE(4))))</f>
        <v>Saleon Instant Coal Heater</v>
      </c>
      <c r="E1359" t="str">
        <f t="shared" si="85"/>
        <v>Burner Electric Stove Hot Plate - Mix Colors - Pack of 1 - Only Charcoal Heater</v>
      </c>
      <c r="F1359" t="s">
        <v>8556</v>
      </c>
      <c r="G1359" t="str">
        <f t="shared" si="86"/>
        <v>InductionCooktop</v>
      </c>
      <c r="H1359" s="7" t="str">
        <f t="array" aca="1" ref="H1359" ca="1">_xlfn.TEXTJOIN("", TRUE, IF((ROW(INDIRECT("1:" &amp; LEN(G1359)))&gt;1) * (CODE(MID(G1359, ROW(INDIRECT("1:" &amp; LEN(G1359))), 1))&gt;=65) * (CODE(MID(G1359, ROW(INDIRECT("1:" &amp; LEN(G1359))), 1))&lt;=90), " " &amp; MID(G1359, ROW(INDIRECT("1:" &amp; LEN(G1359))), 1), MID(G1359, ROW(INDIRECT("1:" &amp; LEN(G1359))), 1)))</f>
        <v>Induction Cooktop</v>
      </c>
      <c r="I1359">
        <v>697</v>
      </c>
      <c r="J1359" s="2">
        <v>1499</v>
      </c>
      <c r="K1359" s="1">
        <v>0.54</v>
      </c>
      <c r="L1359">
        <v>3.8</v>
      </c>
      <c r="M1359" s="4">
        <v>144</v>
      </c>
      <c r="N1359" t="s">
        <v>11834</v>
      </c>
      <c r="O1359" t="str">
        <f t="shared" si="87"/>
        <v>Size: 15*15*5.5Cm Material: Stainless Steel Color: Mix Colors,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v>
      </c>
      <c r="P1359" t="s">
        <v>11835</v>
      </c>
      <c r="Q1359" t="s">
        <v>11836</v>
      </c>
      <c r="R1359" t="s">
        <v>11837</v>
      </c>
      <c r="S1359" t="s">
        <v>11838</v>
      </c>
      <c r="T1359" t="s">
        <v>11839</v>
      </c>
      <c r="U1359" t="s">
        <v>11840</v>
      </c>
      <c r="V1359" t="s">
        <v>11841</v>
      </c>
    </row>
    <row r="1360" spans="1:22" x14ac:dyDescent="0.25">
      <c r="A1360" t="s">
        <v>11842</v>
      </c>
      <c r="B1360" t="s">
        <v>11843</v>
      </c>
      <c r="C1360" t="str">
        <f t="shared" si="84"/>
        <v>Sujata Chutney Steel Jar, 400 ml, (White), Stainless Steel</v>
      </c>
      <c r="D1360" t="str" cm="1">
        <f t="array" ref="D1360">PROPER(_xlfn.TEXTJOIN(" ", TRUE, INDEX(_xlfn.FILTERXML("&lt;t&gt;&lt;s&gt;" &amp; SUBSTITUTE(C1360," ","&lt;/s&gt;&lt;s&gt;") &amp; "&lt;/s&gt;&lt;/t&gt;", "//s"), _xlfn.SEQUENCE(4))))</f>
        <v>Sujata Chutney Steel Jar,</v>
      </c>
      <c r="E1360" t="str">
        <f t="shared" si="85"/>
        <v>(White), Stainless Steel</v>
      </c>
      <c r="F1360" t="s">
        <v>11844</v>
      </c>
      <c r="G1360" t="str">
        <f t="shared" si="86"/>
        <v>SmallApplianceParts&amp;Accessories</v>
      </c>
      <c r="H1360" s="7" t="str">
        <f t="array" aca="1" ref="H1360" ca="1">_xlfn.TEXTJOIN("", TRUE, IF((ROW(INDIRECT("1:" &amp; LEN(G1360)))&gt;1) * (CODE(MID(G1360, ROW(INDIRECT("1:" &amp; LEN(G1360))), 1))&gt;=65) * (CODE(MID(G1360, ROW(INDIRECT("1:" &amp; LEN(G1360))), 1))&lt;=90), " " &amp; MID(G1360, ROW(INDIRECT("1:" &amp; LEN(G1360))), 1), MID(G1360, ROW(INDIRECT("1:" &amp; LEN(G1360))), 1)))</f>
        <v>Small Appliance Parts&amp; Accessories</v>
      </c>
      <c r="I1360">
        <v>688</v>
      </c>
      <c r="J1360">
        <v>747</v>
      </c>
      <c r="K1360" s="1">
        <v>0.08</v>
      </c>
      <c r="L1360">
        <v>4.5</v>
      </c>
      <c r="M1360" s="4">
        <v>2280</v>
      </c>
      <c r="N1360" t="s">
        <v>11845</v>
      </c>
      <c r="O1360" t="str">
        <f t="shared" si="87"/>
        <v>Warranty: No Warranty|Includes: 1 Jar Only|Perfectly Fit To Sujata'S Motor|Totally Shock-Proof And Safe|Low Maintenance, Trouble Free Running</v>
      </c>
      <c r="P1360" t="s">
        <v>11846</v>
      </c>
      <c r="Q1360" t="s">
        <v>11847</v>
      </c>
      <c r="R1360" t="s">
        <v>11848</v>
      </c>
      <c r="S1360" t="s">
        <v>11849</v>
      </c>
      <c r="T1360" t="s">
        <v>11850</v>
      </c>
      <c r="U1360" t="s">
        <v>11851</v>
      </c>
      <c r="V1360" t="s">
        <v>11852</v>
      </c>
    </row>
    <row r="1361" spans="1:22" x14ac:dyDescent="0.25">
      <c r="A1361" t="s">
        <v>11853</v>
      </c>
      <c r="B1361" t="s">
        <v>11854</v>
      </c>
      <c r="C1361" t="str">
        <f t="shared" si="84"/>
        <v>KHAITAN AVAANTE KA-2013 1200 Watt 3-Rod Halogen Heater (1200 Watts, Grey)</v>
      </c>
      <c r="D1361" t="str" cm="1">
        <f t="array" ref="D1361">PROPER(_xlfn.TEXTJOIN(" ", TRUE, INDEX(_xlfn.FILTERXML("&lt;t&gt;&lt;s&gt;" &amp; SUBSTITUTE(C1361," ","&lt;/s&gt;&lt;s&gt;") &amp; "&lt;/s&gt;&lt;/t&gt;", "//s"), _xlfn.SEQUENCE(4))))</f>
        <v>Khaitan Avaante Ka-2013 1200</v>
      </c>
      <c r="E1361" t="str">
        <f t="shared" si="85"/>
        <v>Halogen Heater (1200 Watts, Grey)</v>
      </c>
      <c r="F1361" t="s">
        <v>9305</v>
      </c>
      <c r="G1361" t="str">
        <f t="shared" si="86"/>
        <v>HalogenHeaters</v>
      </c>
      <c r="H1361" s="7" t="str">
        <f t="array" aca="1" ref="H1361" ca="1">_xlfn.TEXTJOIN("", TRUE, IF((ROW(INDIRECT("1:" &amp; LEN(G1361)))&gt;1) * (CODE(MID(G1361, ROW(INDIRECT("1:" &amp; LEN(G1361))), 1))&gt;=65) * (CODE(MID(G1361, ROW(INDIRECT("1:" &amp; LEN(G1361))), 1))&lt;=90), " " &amp; MID(G1361, ROW(INDIRECT("1:" &amp; LEN(G1361))), 1), MID(G1361, ROW(INDIRECT("1:" &amp; LEN(G1361))), 1)))</f>
        <v>Halogen Heaters</v>
      </c>
      <c r="I1361" s="2">
        <v>2199</v>
      </c>
      <c r="J1361" s="2">
        <v>3999</v>
      </c>
      <c r="K1361" s="1">
        <v>0.45</v>
      </c>
      <c r="L1361">
        <v>3.5</v>
      </c>
      <c r="M1361" s="4">
        <v>340</v>
      </c>
      <c r="N1361" t="s">
        <v>11855</v>
      </c>
      <c r="O1361" t="str">
        <f t="shared" si="87"/>
        <v>3 Rod Halogen Tube Element|Instant Heating|Cool Touch Body|Frost Grill For Safety|Safety Tip Over Protection|Halogen Heater|Best Heater</v>
      </c>
      <c r="P1361" t="s">
        <v>11856</v>
      </c>
      <c r="Q1361" t="s">
        <v>11857</v>
      </c>
      <c r="R1361" t="s">
        <v>11858</v>
      </c>
      <c r="S1361" t="s">
        <v>11859</v>
      </c>
      <c r="T1361" t="s">
        <v>11860</v>
      </c>
      <c r="U1361" t="s">
        <v>11861</v>
      </c>
      <c r="V1361" t="s">
        <v>11862</v>
      </c>
    </row>
    <row r="1362" spans="1:22" x14ac:dyDescent="0.25">
      <c r="A1362" t="s">
        <v>11863</v>
      </c>
      <c r="B1362" t="s">
        <v>11864</v>
      </c>
      <c r="C1362" t="str">
        <f t="shared" si="84"/>
        <v>Kenstar 2400 Watts 9 Fins Oil Filled Radiator with PTC Fan Heater (BLACK GOLD)</v>
      </c>
      <c r="D1362" t="str" cm="1">
        <f t="array" ref="D1362">PROPER(_xlfn.TEXTJOIN(" ", TRUE, INDEX(_xlfn.FILTERXML("&lt;t&gt;&lt;s&gt;" &amp; SUBSTITUTE(C1362," ","&lt;/s&gt;&lt;s&gt;") &amp; "&lt;/s&gt;&lt;/t&gt;", "//s"), _xlfn.SEQUENCE(4))))</f>
        <v>Kenstar 2400 Watts 9</v>
      </c>
      <c r="E1362" t="str">
        <f t="shared" si="85"/>
        <v>Filled Radiator with PTC Fan Heater (BLACK GOLD)</v>
      </c>
      <c r="F1362" t="s">
        <v>8472</v>
      </c>
      <c r="G1362" t="str">
        <f t="shared" si="86"/>
        <v>FanHeaters</v>
      </c>
      <c r="H1362" s="7" t="str">
        <f t="array" aca="1" ref="H1362" ca="1">_xlfn.TEXTJOIN("", TRUE, IF((ROW(INDIRECT("1:" &amp; LEN(G1362)))&gt;1) * (CODE(MID(G1362, ROW(INDIRECT("1:" &amp; LEN(G1362))), 1))&gt;=65) * (CODE(MID(G1362, ROW(INDIRECT("1:" &amp; LEN(G1362))), 1))&lt;=90), " " &amp; MID(G1362, ROW(INDIRECT("1:" &amp; LEN(G1362))), 1), MID(G1362, ROW(INDIRECT("1:" &amp; LEN(G1362))), 1)))</f>
        <v>Fan Heaters</v>
      </c>
      <c r="I1362" s="2">
        <v>6850</v>
      </c>
      <c r="J1362" s="2">
        <v>11990</v>
      </c>
      <c r="K1362" s="1">
        <v>0.43</v>
      </c>
      <c r="L1362">
        <v>3.9</v>
      </c>
      <c r="M1362" s="4">
        <v>144</v>
      </c>
      <c r="N1362" t="s">
        <v>11865</v>
      </c>
      <c r="O1362" t="str">
        <f t="shared" si="87"/>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v>
      </c>
      <c r="P1362" t="s">
        <v>11866</v>
      </c>
      <c r="Q1362" t="s">
        <v>11867</v>
      </c>
      <c r="R1362" t="s">
        <v>11868</v>
      </c>
      <c r="S1362" t="s">
        <v>11869</v>
      </c>
      <c r="T1362" t="s">
        <v>11870</v>
      </c>
      <c r="U1362" t="s">
        <v>11871</v>
      </c>
      <c r="V1362" t="s">
        <v>11872</v>
      </c>
    </row>
    <row r="1363" spans="1:22" x14ac:dyDescent="0.25">
      <c r="A1363" t="s">
        <v>11873</v>
      </c>
      <c r="B1363" t="s">
        <v>11874</v>
      </c>
      <c r="C1363" t="str">
        <f t="shared" si="84"/>
        <v>NEXOMS Instant Heating Water Tap Wall Mounted with 3 Pin Indian Plug (16Amp)</v>
      </c>
      <c r="D1363" t="str" cm="1">
        <f t="array" ref="D1363">PROPER(_xlfn.TEXTJOIN(" ", TRUE, INDEX(_xlfn.FILTERXML("&lt;t&gt;&lt;s&gt;" &amp; SUBSTITUTE(C1363," ","&lt;/s&gt;&lt;s&gt;") &amp; "&lt;/s&gt;&lt;/t&gt;", "//s"), _xlfn.SEQUENCE(4))))</f>
        <v>Nexoms Instant Heating Water</v>
      </c>
      <c r="E1363" t="str">
        <f t="shared" si="85"/>
        <v>Mounted with 3 Pin Indian Plug (16Amp)</v>
      </c>
      <c r="F1363" t="s">
        <v>8629</v>
      </c>
      <c r="G1363" t="str">
        <f t="shared" si="86"/>
        <v>InstantWaterHeaters</v>
      </c>
      <c r="H1363" s="7" t="str">
        <f t="array" aca="1" ref="H1363" ca="1">_xlfn.TEXTJOIN("", TRUE, IF((ROW(INDIRECT("1:" &amp; LEN(G1363)))&gt;1) * (CODE(MID(G1363, ROW(INDIRECT("1:" &amp; LEN(G1363))), 1))&gt;=65) * (CODE(MID(G1363, ROW(INDIRECT("1:" &amp; LEN(G1363))), 1))&lt;=90), " " &amp; MID(G1363, ROW(INDIRECT("1:" &amp; LEN(G1363))), 1), MID(G1363, ROW(INDIRECT("1:" &amp; LEN(G1363))), 1)))</f>
        <v>Instant Water Heaters</v>
      </c>
      <c r="I1363" s="2">
        <v>2699</v>
      </c>
      <c r="J1363" s="2">
        <v>3799</v>
      </c>
      <c r="K1363" s="1">
        <v>0.28999999999999998</v>
      </c>
      <c r="L1363">
        <v>4</v>
      </c>
      <c r="M1363" s="4">
        <v>727</v>
      </c>
      <c r="N1363" t="s">
        <v>11875</v>
      </c>
      <c r="O1363" t="str">
        <f t="shared" si="87"/>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v>
      </c>
      <c r="P1363" t="s">
        <v>11876</v>
      </c>
      <c r="Q1363" t="s">
        <v>11877</v>
      </c>
      <c r="R1363" t="s">
        <v>11878</v>
      </c>
      <c r="S1363" t="s">
        <v>11879</v>
      </c>
      <c r="T1363" t="s">
        <v>11880</v>
      </c>
      <c r="U1363" t="s">
        <v>11881</v>
      </c>
      <c r="V1363" t="s">
        <v>11882</v>
      </c>
    </row>
    <row r="1364" spans="1:22" x14ac:dyDescent="0.25">
      <c r="A1364" t="s">
        <v>11883</v>
      </c>
      <c r="B1364" t="s">
        <v>11884</v>
      </c>
      <c r="C1364" t="str">
        <f t="shared" si="84"/>
        <v>JIALTO Mini Waffle Maker 4 Inch- 350 Watts: Stainless Steel Non-Stick Electric Iron Machine for Individual Belgian Waffles, Pan Cakes, Paninis or Other Snacks - Aqua blue</v>
      </c>
      <c r="D1364" t="str" cm="1">
        <f t="array" ref="D1364">PROPER(_xlfn.TEXTJOIN(" ", TRUE, INDEX(_xlfn.FILTERXML("&lt;t&gt;&lt;s&gt;" &amp; SUBSTITUTE(C1364," ","&lt;/s&gt;&lt;s&gt;") &amp; "&lt;/s&gt;&lt;/t&gt;", "//s"), _xlfn.SEQUENCE(4))))</f>
        <v>Jialto Mini Waffle Maker</v>
      </c>
      <c r="E1364" t="str">
        <f t="shared" si="85"/>
        <v>350 Watts: Stainless Steel Non-Stick Electric Iron Machine for Individual Belgian Waffles, Pan Cakes, Paninis or Other Snacks - Aqua blue</v>
      </c>
      <c r="F1364" t="s">
        <v>11885</v>
      </c>
      <c r="G1364" t="str">
        <f t="shared" si="86"/>
        <v>WaffleMakers&amp;Irons</v>
      </c>
      <c r="H1364" s="7" t="str">
        <f t="array" aca="1" ref="H1364" ca="1">_xlfn.TEXTJOIN("", TRUE, IF((ROW(INDIRECT("1:" &amp; LEN(G1364)))&gt;1) * (CODE(MID(G1364, ROW(INDIRECT("1:" &amp; LEN(G1364))), 1))&gt;=65) * (CODE(MID(G1364, ROW(INDIRECT("1:" &amp; LEN(G1364))), 1))&lt;=90), " " &amp; MID(G1364, ROW(INDIRECT("1:" &amp; LEN(G1364))), 1), MID(G1364, ROW(INDIRECT("1:" &amp; LEN(G1364))), 1)))</f>
        <v>Waffle Makers&amp; Irons</v>
      </c>
      <c r="I1364">
        <v>899</v>
      </c>
      <c r="J1364" s="2">
        <v>1999</v>
      </c>
      <c r="K1364" s="1">
        <v>0.55000000000000004</v>
      </c>
      <c r="L1364">
        <v>4</v>
      </c>
      <c r="M1364" s="4">
        <v>832</v>
      </c>
      <c r="N1364" t="s">
        <v>11886</v>
      </c>
      <c r="O1364" t="str">
        <f t="shared" si="87"/>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v>
      </c>
      <c r="P1364" t="s">
        <v>11887</v>
      </c>
      <c r="Q1364" t="s">
        <v>11888</v>
      </c>
      <c r="R1364" t="s">
        <v>11889</v>
      </c>
      <c r="S1364" t="s">
        <v>11890</v>
      </c>
      <c r="T1364" t="s">
        <v>11891</v>
      </c>
      <c r="U1364" t="s">
        <v>11892</v>
      </c>
      <c r="V1364" t="s">
        <v>11893</v>
      </c>
    </row>
    <row r="1365" spans="1:22" x14ac:dyDescent="0.25">
      <c r="A1365" t="s">
        <v>11894</v>
      </c>
      <c r="B1365" t="s">
        <v>11895</v>
      </c>
      <c r="C1365" t="str">
        <f t="shared" si="84"/>
        <v>Candes BlowHot All in One Silent Blower Fan Room Heater (ABS Body, White, Brown) 2000 Watts</v>
      </c>
      <c r="D1365" t="str" cm="1">
        <f t="array" ref="D1365">PROPER(_xlfn.TEXTJOIN(" ", TRUE, INDEX(_xlfn.FILTERXML("&lt;t&gt;&lt;s&gt;" &amp; SUBSTITUTE(C1365," ","&lt;/s&gt;&lt;s&gt;") &amp; "&lt;/s&gt;&lt;/t&gt;", "//s"), _xlfn.SEQUENCE(4))))</f>
        <v>Candes Blowhot All In</v>
      </c>
      <c r="E1365" t="str">
        <f t="shared" si="85"/>
        <v>Blower Fan Room Heater (ABS Body, White, Brown) 2000 Watts</v>
      </c>
      <c r="F1365" t="s">
        <v>8472</v>
      </c>
      <c r="G1365" t="str">
        <f t="shared" si="86"/>
        <v>FanHeaters</v>
      </c>
      <c r="H1365" s="7" t="str">
        <f t="array" aca="1" ref="H1365" ca="1">_xlfn.TEXTJOIN("", TRUE, IF((ROW(INDIRECT("1:" &amp; LEN(G1365)))&gt;1) * (CODE(MID(G1365, ROW(INDIRECT("1:" &amp; LEN(G1365))), 1))&gt;=65) * (CODE(MID(G1365, ROW(INDIRECT("1:" &amp; LEN(G1365))), 1))&lt;=90), " " &amp; MID(G1365, ROW(INDIRECT("1:" &amp; LEN(G1365))), 1), MID(G1365, ROW(INDIRECT("1:" &amp; LEN(G1365))), 1)))</f>
        <v>Fan Heaters</v>
      </c>
      <c r="I1365" s="2">
        <v>1090</v>
      </c>
      <c r="J1365" s="2">
        <v>2999</v>
      </c>
      <c r="K1365" s="1">
        <v>0.64</v>
      </c>
      <c r="L1365">
        <v>3.5</v>
      </c>
      <c r="M1365" s="4">
        <v>57</v>
      </c>
      <c r="N1365" t="s">
        <v>11896</v>
      </c>
      <c r="O1365" t="str">
        <f t="shared" si="87"/>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v>
      </c>
      <c r="P1365" t="s">
        <v>11897</v>
      </c>
      <c r="Q1365" t="s">
        <v>11898</v>
      </c>
      <c r="R1365" t="s">
        <v>11899</v>
      </c>
      <c r="S1365" t="s">
        <v>11900</v>
      </c>
      <c r="T1365" t="s">
        <v>11901</v>
      </c>
      <c r="U1365" t="s">
        <v>11902</v>
      </c>
      <c r="V1365" t="s">
        <v>11903</v>
      </c>
    </row>
    <row r="1366" spans="1:22" x14ac:dyDescent="0.25">
      <c r="A1366" t="s">
        <v>11904</v>
      </c>
      <c r="B1366" t="s">
        <v>11905</v>
      </c>
      <c r="C1366" t="str">
        <f t="shared" si="84"/>
        <v>Ionix Jewellery Scale | Weight Scale | Digital Weight Machine | weight machine for gold | Electronic weighing machines for Jewellery 0.01G to 200G Small Weight Machine for Shop - Silver</v>
      </c>
      <c r="D1366" t="str" cm="1">
        <f t="array" ref="D1366">PROPER(_xlfn.TEXTJOIN(" ", TRUE, INDEX(_xlfn.FILTERXML("&lt;t&gt;&lt;s&gt;" &amp; SUBSTITUTE(C1366," ","&lt;/s&gt;&lt;s&gt;") &amp; "&lt;/s&gt;&lt;/t&gt;", "//s"), _xlfn.SEQUENCE(4))))</f>
        <v>Ionix Jewellery Scale |</v>
      </c>
      <c r="E1366" t="str">
        <f t="shared" si="85"/>
        <v>| Digital Weight Machine | weight machine for gold | Electronic weighing machines for Jewellery 0.01G to 200G Small Weight Machine for Shop - Silver</v>
      </c>
      <c r="F1366" t="s">
        <v>8494</v>
      </c>
      <c r="G1366" t="str">
        <f t="shared" si="86"/>
        <v>DigitalKitchenScales</v>
      </c>
      <c r="H1366" s="7" t="str">
        <f t="array" aca="1" ref="H1366" ca="1">_xlfn.TEXTJOIN("", TRUE, IF((ROW(INDIRECT("1:" &amp; LEN(G1366)))&gt;1) * (CODE(MID(G1366, ROW(INDIRECT("1:" &amp; LEN(G1366))), 1))&gt;=65) * (CODE(MID(G1366, ROW(INDIRECT("1:" &amp; LEN(G1366))), 1))&lt;=90), " " &amp; MID(G1366, ROW(INDIRECT("1:" &amp; LEN(G1366))), 1), MID(G1366, ROW(INDIRECT("1:" &amp; LEN(G1366))), 1)))</f>
        <v>Digital Kitchen Scales</v>
      </c>
      <c r="I1366">
        <v>295</v>
      </c>
      <c r="J1366">
        <v>599</v>
      </c>
      <c r="K1366" s="1">
        <v>0.51</v>
      </c>
      <c r="L1366">
        <v>4</v>
      </c>
      <c r="M1366" s="4">
        <v>1644</v>
      </c>
      <c r="N1366" t="s">
        <v>11906</v>
      </c>
      <c r="O1366" t="str">
        <f t="shared" si="87"/>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v>
      </c>
      <c r="P1366" t="s">
        <v>11907</v>
      </c>
      <c r="Q1366" t="s">
        <v>11908</v>
      </c>
      <c r="R1366" t="s">
        <v>11909</v>
      </c>
      <c r="S1366" t="s">
        <v>11910</v>
      </c>
      <c r="T1366" t="s">
        <v>11911</v>
      </c>
      <c r="U1366" t="s">
        <v>11912</v>
      </c>
      <c r="V1366" t="s">
        <v>11913</v>
      </c>
    </row>
    <row r="1367" spans="1:22" x14ac:dyDescent="0.25">
      <c r="A1367" t="s">
        <v>11914</v>
      </c>
      <c r="B1367" t="s">
        <v>11915</v>
      </c>
      <c r="C1367" t="str">
        <f t="shared" si="84"/>
        <v>Kitchen Kit Electric Kettle, 1.8L Stainless Steel Tea Kettle, Fast Boil Water Warmer with Auto Shut Off and Boil Dry Protection Tech</v>
      </c>
      <c r="D1367" t="str" cm="1">
        <f t="array" ref="D1367">PROPER(_xlfn.TEXTJOIN(" ", TRUE, INDEX(_xlfn.FILTERXML("&lt;t&gt;&lt;s&gt;" &amp; SUBSTITUTE(C1367," ","&lt;/s&gt;&lt;s&gt;") &amp; "&lt;/s&gt;&lt;/t&gt;", "//s"), _xlfn.SEQUENCE(4))))</f>
        <v>Kitchen Kit Electric Kettle,</v>
      </c>
      <c r="E1367" t="str">
        <f t="shared" si="85"/>
        <v>Steel Tea Kettle, Fast Boil Water Warmer with Auto Shut Off and Boil Dry Protection Tech</v>
      </c>
      <c r="F1367" t="s">
        <v>8670</v>
      </c>
      <c r="G1367" t="str">
        <f t="shared" si="86"/>
        <v>Kettle&amp;ToasterSets</v>
      </c>
      <c r="H1367" s="7" t="str">
        <f t="array" aca="1" ref="H1367" ca="1">_xlfn.TEXTJOIN("", TRUE, IF((ROW(INDIRECT("1:" &amp; LEN(G1367)))&gt;1) * (CODE(MID(G1367, ROW(INDIRECT("1:" &amp; LEN(G1367))), 1))&gt;=65) * (CODE(MID(G1367, ROW(INDIRECT("1:" &amp; LEN(G1367))), 1))&lt;=90), " " &amp; MID(G1367, ROW(INDIRECT("1:" &amp; LEN(G1367))), 1), MID(G1367, ROW(INDIRECT("1:" &amp; LEN(G1367))), 1)))</f>
        <v>Kettle&amp; Toaster Sets</v>
      </c>
      <c r="I1367">
        <v>479</v>
      </c>
      <c r="J1367" s="2">
        <v>1999</v>
      </c>
      <c r="K1367" s="1">
        <v>0.76</v>
      </c>
      <c r="L1367">
        <v>3.4</v>
      </c>
      <c r="M1367" s="4">
        <v>1066</v>
      </c>
      <c r="N1367" t="s">
        <v>11916</v>
      </c>
      <c r="O1367" t="str">
        <f t="shared" si="87"/>
        <v>. The Tough Pure Metal Stainless-Steel Build Makes It Very Sturdy And The Inside Part Is Only Made From Premium Food Grade Stainless Steel That Keep Your Water Out Of The Contamination From Plastic Materials And Chemicals</v>
      </c>
      <c r="P1367" t="s">
        <v>11917</v>
      </c>
      <c r="Q1367" t="s">
        <v>11918</v>
      </c>
      <c r="R1367" t="s">
        <v>11919</v>
      </c>
      <c r="S1367" t="s">
        <v>11920</v>
      </c>
      <c r="T1367" t="s">
        <v>11921</v>
      </c>
      <c r="U1367" t="s">
        <v>11922</v>
      </c>
      <c r="V1367" t="s">
        <v>11923</v>
      </c>
    </row>
    <row r="1368" spans="1:22" x14ac:dyDescent="0.25">
      <c r="A1368" t="s">
        <v>11924</v>
      </c>
      <c r="B1368" t="s">
        <v>11925</v>
      </c>
      <c r="C1368" t="str">
        <f t="shared" si="84"/>
        <v>Racold Pronto Pro 3Litres 3KW Vertical Instant Water Heater (Geyser)</v>
      </c>
      <c r="D1368" t="str" cm="1">
        <f t="array" ref="D1368">PROPER(_xlfn.TEXTJOIN(" ", TRUE, INDEX(_xlfn.FILTERXML("&lt;t&gt;&lt;s&gt;" &amp; SUBSTITUTE(C1368," ","&lt;/s&gt;&lt;s&gt;") &amp; "&lt;/s&gt;&lt;/t&gt;", "//s"), _xlfn.SEQUENCE(4))))</f>
        <v>Racold Pronto Pro 3Litres</v>
      </c>
      <c r="E1368" t="str">
        <f t="shared" si="85"/>
        <v>Instant Water Heater (Geyser)</v>
      </c>
      <c r="F1368" t="s">
        <v>8629</v>
      </c>
      <c r="G1368" t="str">
        <f t="shared" si="86"/>
        <v>InstantWaterHeaters</v>
      </c>
      <c r="H1368" s="7" t="str">
        <f t="array" aca="1" ref="H1368" ca="1">_xlfn.TEXTJOIN("", TRUE, IF((ROW(INDIRECT("1:" &amp; LEN(G1368)))&gt;1) * (CODE(MID(G1368, ROW(INDIRECT("1:" &amp; LEN(G1368))), 1))&gt;=65) * (CODE(MID(G1368, ROW(INDIRECT("1:" &amp; LEN(G1368))), 1))&lt;=90), " " &amp; MID(G1368, ROW(INDIRECT("1:" &amp; LEN(G1368))), 1), MID(G1368, ROW(INDIRECT("1:" &amp; LEN(G1368))), 1)))</f>
        <v>Instant Water Heaters</v>
      </c>
      <c r="I1368" s="2">
        <v>2949</v>
      </c>
      <c r="J1368" s="2">
        <v>4849</v>
      </c>
      <c r="K1368" s="1">
        <v>0.39</v>
      </c>
      <c r="L1368">
        <v>4.2</v>
      </c>
      <c r="M1368" s="4">
        <v>7968</v>
      </c>
      <c r="N1368" t="s">
        <v>11926</v>
      </c>
      <c r="O1368" t="str">
        <f t="shared" si="87"/>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v>
      </c>
      <c r="P1368" t="s">
        <v>11927</v>
      </c>
      <c r="Q1368" t="s">
        <v>11928</v>
      </c>
      <c r="R1368" t="s">
        <v>11929</v>
      </c>
      <c r="S1368" t="s">
        <v>11930</v>
      </c>
      <c r="T1368" t="s">
        <v>11931</v>
      </c>
      <c r="U1368" t="s">
        <v>11932</v>
      </c>
      <c r="V1368" t="s">
        <v>11933</v>
      </c>
    </row>
    <row r="1369" spans="1:22" x14ac:dyDescent="0.25">
      <c r="A1369" t="s">
        <v>11934</v>
      </c>
      <c r="B1369" t="s">
        <v>11935</v>
      </c>
      <c r="C1369" t="str">
        <f t="shared" si="84"/>
        <v>ESN 999 Supreme Quality 1500W Immersion Water Heater Rod (Black)</v>
      </c>
      <c r="D1369" t="str" cm="1">
        <f t="array" ref="D1369">PROPER(_xlfn.TEXTJOIN(" ", TRUE, INDEX(_xlfn.FILTERXML("&lt;t&gt;&lt;s&gt;" &amp; SUBSTITUTE(C1369," ","&lt;/s&gt;&lt;s&gt;") &amp; "&lt;/s&gt;&lt;/t&gt;", "//s"), _xlfn.SEQUENCE(4))))</f>
        <v>Esn 999 Supreme Quality</v>
      </c>
      <c r="E1369" t="str">
        <f t="shared" si="85"/>
        <v>Water Heater Rod (Black)</v>
      </c>
      <c r="F1369" t="s">
        <v>8752</v>
      </c>
      <c r="G1369" t="str">
        <f t="shared" si="86"/>
        <v>ImmersionRods</v>
      </c>
      <c r="H1369" s="7" t="str">
        <f t="array" aca="1" ref="H1369" ca="1">_xlfn.TEXTJOIN("", TRUE, IF((ROW(INDIRECT("1:" &amp; LEN(G1369)))&gt;1) * (CODE(MID(G1369, ROW(INDIRECT("1:" &amp; LEN(G1369))), 1))&gt;=65) * (CODE(MID(G1369, ROW(INDIRECT("1:" &amp; LEN(G1369))), 1))&lt;=90), " " &amp; MID(G1369, ROW(INDIRECT("1:" &amp; LEN(G1369))), 1), MID(G1369, ROW(INDIRECT("1:" &amp; LEN(G1369))), 1)))</f>
        <v>Immersion Rods</v>
      </c>
      <c r="I1369">
        <v>335</v>
      </c>
      <c r="J1369">
        <v>510</v>
      </c>
      <c r="K1369" s="1">
        <v>0.34</v>
      </c>
      <c r="L1369">
        <v>3.8</v>
      </c>
      <c r="M1369" s="4">
        <v>3195</v>
      </c>
      <c r="N1369" t="s">
        <v>11936</v>
      </c>
      <c r="O1369" t="str">
        <f t="shared" si="87"/>
        <v>Specially Designed Heating Element For Quick Heating|1500W Power|Anti-Corrosive Material|Hairpin Tubular Elements ; 3 Pin Plug|Note: Black/Busted Melted Pipes Does Not Come Under Warranty Is Due To Dry Heating Or Not Maintaining Water Level.</v>
      </c>
      <c r="P1369" t="s">
        <v>11937</v>
      </c>
      <c r="Q1369" t="s">
        <v>11938</v>
      </c>
      <c r="R1369" t="s">
        <v>11939</v>
      </c>
      <c r="S1369" t="s">
        <v>11940</v>
      </c>
      <c r="T1369" t="s">
        <v>11941</v>
      </c>
      <c r="U1369" t="s">
        <v>11942</v>
      </c>
      <c r="V1369" t="s">
        <v>11943</v>
      </c>
    </row>
    <row r="1370" spans="1:22" x14ac:dyDescent="0.25">
      <c r="A1370" t="s">
        <v>11944</v>
      </c>
      <c r="B1370" t="s">
        <v>13011</v>
      </c>
      <c r="C1370" t="str">
        <f t="shared" si="84"/>
        <v>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D1370" t="str" cm="1">
        <f t="array" ref="D1370">PROPER(_xlfn.TEXTJOIN(" ", TRUE, INDEX(_xlfn.FILTERXML("&lt;t&gt;&lt;s&gt;" &amp; SUBSTITUTE(C1370," ","&lt;/s&gt;&lt;s&gt;") &amp; "&lt;/s&gt;&lt;/t&gt;", "//s"), _xlfn.SEQUENCE(4))))</f>
        <v>Pajaka South Indian Filter</v>
      </c>
      <c r="E1370" t="str">
        <f t="shared" si="85"/>
        <v>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F1370" t="s">
        <v>9520</v>
      </c>
      <c r="G1370" t="str">
        <f t="shared" si="86"/>
        <v>DripCoffeeMachines</v>
      </c>
      <c r="H1370" s="7" t="str">
        <f t="array" aca="1" ref="H1370" ca="1">_xlfn.TEXTJOIN("", TRUE, IF((ROW(INDIRECT("1:" &amp; LEN(G1370)))&gt;1) * (CODE(MID(G1370, ROW(INDIRECT("1:" &amp; LEN(G1370))), 1))&gt;=65) * (CODE(MID(G1370, ROW(INDIRECT("1:" &amp; LEN(G1370))), 1))&lt;=90), " " &amp; MID(G1370, ROW(INDIRECT("1:" &amp; LEN(G1370))), 1), MID(G1370, ROW(INDIRECT("1:" &amp; LEN(G1370))), 1)))</f>
        <v>Drip Coffee Machines</v>
      </c>
      <c r="I1370">
        <v>293</v>
      </c>
      <c r="J1370">
        <v>499</v>
      </c>
      <c r="K1370" s="1">
        <v>0.41</v>
      </c>
      <c r="L1370">
        <v>4.0999999999999996</v>
      </c>
      <c r="M1370" s="4">
        <v>1456</v>
      </c>
      <c r="N1370" t="s">
        <v>11945</v>
      </c>
      <c r="O1370" t="str">
        <f t="shared" si="87"/>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v>
      </c>
      <c r="P1370" t="s">
        <v>11946</v>
      </c>
      <c r="Q1370" t="s">
        <v>11947</v>
      </c>
      <c r="R1370" t="s">
        <v>11948</v>
      </c>
      <c r="S1370" t="s">
        <v>11949</v>
      </c>
      <c r="T1370" t="s">
        <v>11950</v>
      </c>
      <c r="U1370" t="s">
        <v>11951</v>
      </c>
      <c r="V1370" t="s">
        <v>11952</v>
      </c>
    </row>
    <row r="1371" spans="1:22" x14ac:dyDescent="0.25">
      <c r="A1371" t="s">
        <v>11953</v>
      </c>
      <c r="B1371" t="s">
        <v>11954</v>
      </c>
      <c r="C1371" t="str">
        <f t="shared" si="84"/>
        <v>Saiyam Stainless Steel Espresso Maker Stovetop Coffee Percolator Italian Coffee Maker Moka Pot (4 Cup - 200 ml, Silver)</v>
      </c>
      <c r="D1371" t="str" cm="1">
        <f t="array" ref="D1371">PROPER(_xlfn.TEXTJOIN(" ", TRUE, INDEX(_xlfn.FILTERXML("&lt;t&gt;&lt;s&gt;" &amp; SUBSTITUTE(C1371," ","&lt;/s&gt;&lt;s&gt;") &amp; "&lt;/s&gt;&lt;/t&gt;", "//s"), _xlfn.SEQUENCE(4))))</f>
        <v>Saiyam Stainless Steel Espresso</v>
      </c>
      <c r="E1371" t="str">
        <f t="shared" si="85"/>
        <v>Coffee Percolator Italian Coffee Maker Moka Pot (4 Cup - 200 ml, Silver)</v>
      </c>
      <c r="F1371" t="s">
        <v>11955</v>
      </c>
      <c r="G1371" t="str">
        <f t="shared" si="86"/>
        <v>StovetopEspressoPots</v>
      </c>
      <c r="H1371" s="7" t="str">
        <f t="array" aca="1" ref="H1371" ca="1">_xlfn.TEXTJOIN("", TRUE, IF((ROW(INDIRECT("1:" &amp; LEN(G1371)))&gt;1) * (CODE(MID(G1371, ROW(INDIRECT("1:" &amp; LEN(G1371))), 1))&gt;=65) * (CODE(MID(G1371, ROW(INDIRECT("1:" &amp; LEN(G1371))), 1))&lt;=90), " " &amp; MID(G1371, ROW(INDIRECT("1:" &amp; LEN(G1371))), 1), MID(G1371, ROW(INDIRECT("1:" &amp; LEN(G1371))), 1)))</f>
        <v>Stovetop Espresso Pots</v>
      </c>
      <c r="I1371">
        <v>599</v>
      </c>
      <c r="J1371" s="2">
        <v>1299</v>
      </c>
      <c r="K1371" s="1">
        <v>0.54</v>
      </c>
      <c r="L1371">
        <v>4.2</v>
      </c>
      <c r="M1371" s="4">
        <v>590</v>
      </c>
      <c r="N1371" t="s">
        <v>11956</v>
      </c>
      <c r="O1371" t="str">
        <f t="shared" si="87"/>
        <v>Safe Material - Made Of High Quality Food Grade Stainless Steel,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v>
      </c>
      <c r="P1371" t="s">
        <v>11957</v>
      </c>
      <c r="Q1371" t="s">
        <v>11958</v>
      </c>
      <c r="R1371" t="s">
        <v>11959</v>
      </c>
      <c r="S1371" t="s">
        <v>11960</v>
      </c>
      <c r="T1371" t="s">
        <v>11961</v>
      </c>
      <c r="U1371" t="s">
        <v>11962</v>
      </c>
      <c r="V1371" t="s">
        <v>11963</v>
      </c>
    </row>
    <row r="1372" spans="1:22" x14ac:dyDescent="0.25">
      <c r="A1372" t="s">
        <v>11964</v>
      </c>
      <c r="B1372" t="s">
        <v>11965</v>
      </c>
      <c r="C1372" t="str">
        <f t="shared" si="84"/>
        <v>KONVIO NEER 10 Inch Spun Filter (PP SPUN) Cartridge Compatible for 10 Inch Pre-Filter Housing of Water Purifier | Pack of 4 Spun</v>
      </c>
      <c r="D1372" t="str" cm="1">
        <f t="array" ref="D1372">PROPER(_xlfn.TEXTJOIN(" ", TRUE, INDEX(_xlfn.FILTERXML("&lt;t&gt;&lt;s&gt;" &amp; SUBSTITUTE(C1372," ","&lt;/s&gt;&lt;s&gt;") &amp; "&lt;/s&gt;&lt;/t&gt;", "//s"), _xlfn.SEQUENCE(4))))</f>
        <v>Konvio Neer 10 Inch</v>
      </c>
      <c r="E1372" t="str">
        <f t="shared" si="85"/>
        <v>(PP SPUN) Cartridge Compatible for 10 Inch Pre-Filter Housing of Water Purifier | Pack of 4 Spun</v>
      </c>
      <c r="F1372" t="s">
        <v>9541</v>
      </c>
      <c r="G1372" t="str">
        <f t="shared" si="86"/>
        <v>WaterPurifierAccessories</v>
      </c>
      <c r="H1372" s="7" t="str">
        <f t="array" aca="1" ref="H1372" ca="1">_xlfn.TEXTJOIN("", TRUE, IF((ROW(INDIRECT("1:" &amp; LEN(G1372)))&gt;1) * (CODE(MID(G1372, ROW(INDIRECT("1:" &amp; LEN(G1372))), 1))&gt;=65) * (CODE(MID(G1372, ROW(INDIRECT("1:" &amp; LEN(G1372))), 1))&lt;=90), " " &amp; MID(G1372, ROW(INDIRECT("1:" &amp; LEN(G1372))), 1), MID(G1372, ROW(INDIRECT("1:" &amp; LEN(G1372))), 1)))</f>
        <v>Water Purifier Accessories</v>
      </c>
      <c r="I1372">
        <v>499</v>
      </c>
      <c r="J1372">
        <v>999</v>
      </c>
      <c r="K1372" s="1">
        <v>0.5</v>
      </c>
      <c r="L1372">
        <v>4.3</v>
      </c>
      <c r="M1372" s="4">
        <v>1436</v>
      </c>
      <c r="N1372" t="s">
        <v>11966</v>
      </c>
      <c r="O1372" t="str">
        <f t="shared" si="87"/>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v>
      </c>
      <c r="P1372" t="s">
        <v>11967</v>
      </c>
      <c r="Q1372" t="s">
        <v>11968</v>
      </c>
      <c r="R1372" t="s">
        <v>11969</v>
      </c>
      <c r="S1372" t="s">
        <v>11970</v>
      </c>
      <c r="T1372" t="s">
        <v>11971</v>
      </c>
      <c r="U1372" t="s">
        <v>11972</v>
      </c>
      <c r="V1372" t="s">
        <v>11973</v>
      </c>
    </row>
    <row r="1373" spans="1:22" x14ac:dyDescent="0.25">
      <c r="A1373" t="s">
        <v>11974</v>
      </c>
      <c r="B1373" t="s">
        <v>11975</v>
      </c>
      <c r="C1373" t="str">
        <f t="shared" si="84"/>
        <v>Havells Glydo 1000 watt Dry Iron With American Heritage Non Stick Sole Plate, Aerodynamic Design, Easy Grip Temperature Knob and 2 years Warranty. (Charcoal Blue)</v>
      </c>
      <c r="D1373" t="str" cm="1">
        <f t="array" ref="D1373">PROPER(_xlfn.TEXTJOIN(" ", TRUE, INDEX(_xlfn.FILTERXML("&lt;t&gt;&lt;s&gt;" &amp; SUBSTITUTE(C1373," ","&lt;/s&gt;&lt;s&gt;") &amp; "&lt;/s&gt;&lt;/t&gt;", "//s"), _xlfn.SEQUENCE(4))))</f>
        <v>Havells Glydo 1000 Watt</v>
      </c>
      <c r="E1373" t="str">
        <f t="shared" si="85"/>
        <v>With American Heritage Non Stick Sole Plate, Aerodynamic Design, Easy Grip Temperature Knob and 2 years Warranty. (Charcoal Blue)</v>
      </c>
      <c r="F1373" t="s">
        <v>8607</v>
      </c>
      <c r="G1373" t="str">
        <f t="shared" si="86"/>
        <v>DryIrons</v>
      </c>
      <c r="H1373" s="7" t="str">
        <f t="array" aca="1" ref="H1373" ca="1">_xlfn.TEXTJOIN("", TRUE, IF((ROW(INDIRECT("1:" &amp; LEN(G1373)))&gt;1) * (CODE(MID(G1373, ROW(INDIRECT("1:" &amp; LEN(G1373))), 1))&gt;=65) * (CODE(MID(G1373, ROW(INDIRECT("1:" &amp; LEN(G1373))), 1))&lt;=90), " " &amp; MID(G1373, ROW(INDIRECT("1:" &amp; LEN(G1373))), 1), MID(G1373, ROW(INDIRECT("1:" &amp; LEN(G1373))), 1)))</f>
        <v>Dry Irons</v>
      </c>
      <c r="I1373">
        <v>849</v>
      </c>
      <c r="J1373" s="2">
        <v>1190</v>
      </c>
      <c r="K1373" s="1">
        <v>0.28999999999999998</v>
      </c>
      <c r="L1373">
        <v>4.2</v>
      </c>
      <c r="M1373" s="4">
        <v>4184</v>
      </c>
      <c r="N1373" t="s">
        <v>11976</v>
      </c>
      <c r="O1373" t="str">
        <f t="shared" si="87"/>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v>
      </c>
      <c r="P1373" t="s">
        <v>11977</v>
      </c>
      <c r="Q1373" t="s">
        <v>11978</v>
      </c>
      <c r="R1373" t="s">
        <v>11979</v>
      </c>
      <c r="S1373" t="s">
        <v>11980</v>
      </c>
      <c r="T1373" t="s">
        <v>11981</v>
      </c>
      <c r="U1373" t="s">
        <v>11982</v>
      </c>
      <c r="V1373" t="s">
        <v>11983</v>
      </c>
    </row>
    <row r="1374" spans="1:22" x14ac:dyDescent="0.25">
      <c r="A1374" t="s">
        <v>11984</v>
      </c>
      <c r="B1374" t="s">
        <v>11985</v>
      </c>
      <c r="C1374" t="str">
        <f t="shared" si="84"/>
        <v>Raffles Premium Stainless Steel South Indian Coffee Filter Drip Coffee Maker, 2-3 Cups, 150 ml</v>
      </c>
      <c r="D1374" t="str" cm="1">
        <f t="array" ref="D1374">PROPER(_xlfn.TEXTJOIN(" ", TRUE, INDEX(_xlfn.FILTERXML("&lt;t&gt;&lt;s&gt;" &amp; SUBSTITUTE(C1374," ","&lt;/s&gt;&lt;s&gt;") &amp; "&lt;/s&gt;&lt;/t&gt;", "//s"), _xlfn.SEQUENCE(4))))</f>
        <v>Raffles Premium Stainless Steel</v>
      </c>
      <c r="E1374" t="str">
        <f t="shared" si="85"/>
        <v>Coffee Filter Drip Coffee Maker, 2-3 Cups, 150 ml</v>
      </c>
      <c r="F1374" t="s">
        <v>9520</v>
      </c>
      <c r="G1374" t="str">
        <f t="shared" si="86"/>
        <v>DripCoffeeMachines</v>
      </c>
      <c r="H1374" s="7" t="str">
        <f t="array" aca="1" ref="H1374" ca="1">_xlfn.TEXTJOIN("", TRUE, IF((ROW(INDIRECT("1:" &amp; LEN(G1374)))&gt;1) * (CODE(MID(G1374, ROW(INDIRECT("1:" &amp; LEN(G1374))), 1))&gt;=65) * (CODE(MID(G1374, ROW(INDIRECT("1:" &amp; LEN(G1374))), 1))&lt;=90), " " &amp; MID(G1374, ROW(INDIRECT("1:" &amp; LEN(G1374))), 1), MID(G1374, ROW(INDIRECT("1:" &amp; LEN(G1374))), 1)))</f>
        <v>Drip Coffee Machines</v>
      </c>
      <c r="I1374">
        <v>249</v>
      </c>
      <c r="J1374">
        <v>400</v>
      </c>
      <c r="K1374" s="1">
        <v>0.38</v>
      </c>
      <c r="L1374">
        <v>4.0999999999999996</v>
      </c>
      <c r="M1374" s="4">
        <v>693</v>
      </c>
      <c r="N1374" t="s">
        <v>11986</v>
      </c>
      <c r="O1374" t="str">
        <f t="shared" si="87"/>
        <v>Crafted From Stainless Steel; Rust-Proof|Ideal For Making Authentic South Indian Filter Coffee|Capacity: 150 Ml; Size: Diameter - 5.5 Cms; Height - 13.5 Cms|Package Content: 1-Pc. Coffee Filter|Size Name: 2 Cups; Human Interface Input: Unknown</v>
      </c>
      <c r="P1374" t="s">
        <v>11987</v>
      </c>
      <c r="Q1374" t="s">
        <v>11988</v>
      </c>
      <c r="R1374" t="s">
        <v>11989</v>
      </c>
      <c r="S1374" t="s">
        <v>11990</v>
      </c>
      <c r="T1374" t="s">
        <v>11991</v>
      </c>
      <c r="U1374" t="s">
        <v>11992</v>
      </c>
      <c r="V1374" t="s">
        <v>11993</v>
      </c>
    </row>
    <row r="1375" spans="1:22" x14ac:dyDescent="0.25">
      <c r="A1375" t="s">
        <v>11994</v>
      </c>
      <c r="B1375" t="s">
        <v>11995</v>
      </c>
      <c r="C1375" t="str">
        <f t="shared" si="84"/>
        <v>IONIX Activated Carbon Faucet Water Filters Universal Interface Home Kitchen Faucet Tap Water | Tap filter Multilayer | Clean Purifier Filter Cartridge Five Layer Water Filter-Pack of 1</v>
      </c>
      <c r="D1375" t="str" cm="1">
        <f t="array" ref="D1375">PROPER(_xlfn.TEXTJOIN(" ", TRUE, INDEX(_xlfn.FILTERXML("&lt;t&gt;&lt;s&gt;" &amp; SUBSTITUTE(C1375," ","&lt;/s&gt;&lt;s&gt;") &amp; "&lt;/s&gt;&lt;/t&gt;", "//s"), _xlfn.SEQUENCE(4))))</f>
        <v>Ionix Activated Carbon Faucet</v>
      </c>
      <c r="E1375" t="str">
        <f t="shared" si="85"/>
        <v>Universal Interface Home Kitchen Faucet Tap Water | Tap filter Multilayer | Clean Purifier Filter Cartridge Five Layer Water Filter-Pack of 1</v>
      </c>
      <c r="F1375" t="s">
        <v>9541</v>
      </c>
      <c r="G1375" t="str">
        <f t="shared" si="86"/>
        <v>WaterPurifierAccessories</v>
      </c>
      <c r="H1375" s="7" t="str">
        <f t="array" aca="1" ref="H1375" ca="1">_xlfn.TEXTJOIN("", TRUE, IF((ROW(INDIRECT("1:" &amp; LEN(G1375)))&gt;1) * (CODE(MID(G1375, ROW(INDIRECT("1:" &amp; LEN(G1375))), 1))&gt;=65) * (CODE(MID(G1375, ROW(INDIRECT("1:" &amp; LEN(G1375))), 1))&lt;=90), " " &amp; MID(G1375, ROW(INDIRECT("1:" &amp; LEN(G1375))), 1), MID(G1375, ROW(INDIRECT("1:" &amp; LEN(G1375))), 1)))</f>
        <v>Water Purifier Accessories</v>
      </c>
      <c r="I1375">
        <v>185</v>
      </c>
      <c r="J1375">
        <v>599</v>
      </c>
      <c r="K1375" s="1">
        <v>0.69</v>
      </c>
      <c r="L1375">
        <v>3.9</v>
      </c>
      <c r="M1375" s="4">
        <v>1306</v>
      </c>
      <c r="N1375" t="s">
        <v>11996</v>
      </c>
      <c r="O1375" t="str">
        <f t="shared" si="87"/>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v>
      </c>
      <c r="P1375" t="s">
        <v>11997</v>
      </c>
      <c r="Q1375" t="s">
        <v>11998</v>
      </c>
      <c r="R1375" t="s">
        <v>11999</v>
      </c>
      <c r="S1375" t="s">
        <v>12000</v>
      </c>
      <c r="T1375" t="s">
        <v>12001</v>
      </c>
      <c r="U1375" t="s">
        <v>12002</v>
      </c>
      <c r="V1375" t="s">
        <v>12003</v>
      </c>
    </row>
    <row r="1376" spans="1:22" x14ac:dyDescent="0.25">
      <c r="A1376" t="s">
        <v>12004</v>
      </c>
      <c r="B1376" t="s">
        <v>12005</v>
      </c>
      <c r="C1376" t="str">
        <f t="shared" si="84"/>
        <v>KNYUC MART Mini Electric Handy Room Heater Compact Plug-in, The Wall Outlet 400 Watts, Handy Air Warmer Blower Adjustable Timer Digital Display</v>
      </c>
      <c r="D1376" t="str" cm="1">
        <f t="array" ref="D1376">PROPER(_xlfn.TEXTJOIN(" ", TRUE, INDEX(_xlfn.FILTERXML("&lt;t&gt;&lt;s&gt;" &amp; SUBSTITUTE(C1376," ","&lt;/s&gt;&lt;s&gt;") &amp; "&lt;/s&gt;&lt;/t&gt;", "//s"), _xlfn.SEQUENCE(4))))</f>
        <v>Knyuc Mart Mini Electric</v>
      </c>
      <c r="E1376" t="str">
        <f t="shared" si="85"/>
        <v>Heater Compact Plug-in, The Wall Outlet 400 Watts, Handy Air Warmer Blower Adjustable Timer Digital Display</v>
      </c>
      <c r="F1376" t="s">
        <v>8472</v>
      </c>
      <c r="G1376" t="str">
        <f t="shared" si="86"/>
        <v>FanHeaters</v>
      </c>
      <c r="H1376" s="7" t="str">
        <f t="array" aca="1" ref="H1376" ca="1">_xlfn.TEXTJOIN("", TRUE, IF((ROW(INDIRECT("1:" &amp; LEN(G1376)))&gt;1) * (CODE(MID(G1376, ROW(INDIRECT("1:" &amp; LEN(G1376))), 1))&gt;=65) * (CODE(MID(G1376, ROW(INDIRECT("1:" &amp; LEN(G1376))), 1))&lt;=90), " " &amp; MID(G1376, ROW(INDIRECT("1:" &amp; LEN(G1376))), 1), MID(G1376, ROW(INDIRECT("1:" &amp; LEN(G1376))), 1)))</f>
        <v>Fan Heaters</v>
      </c>
      <c r="I1376">
        <v>778</v>
      </c>
      <c r="J1376">
        <v>999</v>
      </c>
      <c r="K1376" s="1">
        <v>0.22</v>
      </c>
      <c r="L1376">
        <v>3.3</v>
      </c>
      <c r="M1376" s="4">
        <v>8</v>
      </c>
      <c r="N1376" t="s">
        <v>12006</v>
      </c>
      <c r="O1376" t="str">
        <f t="shared" si="87"/>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1 User Manual &amp; Free 1 Us Converter Plug</v>
      </c>
      <c r="P1376" t="s">
        <v>12007</v>
      </c>
      <c r="Q1376" t="s">
        <v>12008</v>
      </c>
      <c r="R1376" t="s">
        <v>12009</v>
      </c>
      <c r="S1376" t="s">
        <v>12010</v>
      </c>
      <c r="T1376" t="s">
        <v>12011</v>
      </c>
      <c r="U1376" t="s">
        <v>12012</v>
      </c>
      <c r="V1376" t="s">
        <v>12013</v>
      </c>
    </row>
    <row r="1377" spans="1:22" x14ac:dyDescent="0.25">
      <c r="A1377" t="s">
        <v>12014</v>
      </c>
      <c r="B1377" t="s">
        <v>12015</v>
      </c>
      <c r="C1377" t="str">
        <f t="shared" si="84"/>
        <v>INKULTURE Stainless_Steel Measuring Cups and Spoon Combo for Dry or Liquid Kitchen Gadgets for Cooking and Baking Cakes Measuring Cup Set Combo with Handles (Set of 4 Cups and 4 Spoons)</v>
      </c>
      <c r="D1377" t="str" cm="1">
        <f t="array" ref="D1377">PROPER(_xlfn.TEXTJOIN(" ", TRUE, INDEX(_xlfn.FILTERXML("&lt;t&gt;&lt;s&gt;" &amp; SUBSTITUTE(C1377," ","&lt;/s&gt;&lt;s&gt;") &amp; "&lt;/s&gt;&lt;/t&gt;", "//s"), _xlfn.SEQUENCE(4))))</f>
        <v>Inkulture Stainless_Steel Measuring Cups</v>
      </c>
      <c r="E1377" t="str">
        <f t="shared" si="85"/>
        <v>Combo for Dry or Liquid Kitchen Gadgets for Cooking and Baking Cakes Measuring Cup Set Combo with Handles (Set of 4 Cups and 4 Spoons)</v>
      </c>
      <c r="F1377" t="s">
        <v>12016</v>
      </c>
      <c r="G1377" t="str">
        <f t="shared" si="86"/>
        <v>MeasuringSpoons</v>
      </c>
      <c r="H1377" s="7" t="str">
        <f t="array" aca="1" ref="H1377" ca="1">_xlfn.TEXTJOIN("", TRUE, IF((ROW(INDIRECT("1:" &amp; LEN(G1377)))&gt;1) * (CODE(MID(G1377, ROW(INDIRECT("1:" &amp; LEN(G1377))), 1))&gt;=65) * (CODE(MID(G1377, ROW(INDIRECT("1:" &amp; LEN(G1377))), 1))&lt;=90), " " &amp; MID(G1377, ROW(INDIRECT("1:" &amp; LEN(G1377))), 1), MID(G1377, ROW(INDIRECT("1:" &amp; LEN(G1377))), 1)))</f>
        <v>Measuring Spoons</v>
      </c>
      <c r="I1377">
        <v>279</v>
      </c>
      <c r="J1377">
        <v>699</v>
      </c>
      <c r="K1377" s="1">
        <v>0.6</v>
      </c>
      <c r="L1377">
        <v>4.3</v>
      </c>
      <c r="M1377" s="4">
        <v>2326</v>
      </c>
      <c r="N1377" t="s">
        <v>12017</v>
      </c>
      <c r="O1377" t="str">
        <f t="shared" si="87"/>
        <v>Complete‚Ä¨ 4 Pcs Cupset Of Supreme Quality And Sturdy Stainless Steel Measuring Cups, Including 60Ml (1/4Cup), 80Ml (1/3Cup), 125Ml (1/2Cup) And 250Ml (1Cup) And Complete‚Ä¨ 4 Pcs Measuring Spoon Set Of High Quality And Sturdy Stainless Steel Measuring Spoons With Ring, Includes: 1/4 Tsp(1.25 Ml), 1/2 Tsp(2.5 Ml.),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v>
      </c>
      <c r="P1377" t="s">
        <v>12018</v>
      </c>
      <c r="Q1377" t="s">
        <v>12019</v>
      </c>
      <c r="R1377" t="s">
        <v>12020</v>
      </c>
      <c r="S1377" t="s">
        <v>12021</v>
      </c>
      <c r="T1377" t="s">
        <v>12022</v>
      </c>
      <c r="U1377" t="s">
        <v>12023</v>
      </c>
      <c r="V1377" t="s">
        <v>12024</v>
      </c>
    </row>
    <row r="1378" spans="1:22" x14ac:dyDescent="0.25">
      <c r="A1378" t="s">
        <v>12025</v>
      </c>
      <c r="B1378" t="s">
        <v>12026</v>
      </c>
      <c r="C1378" t="str">
        <f t="shared" si="84"/>
        <v>Macmillan Aquafresh 5 Micron PS-05 10" in PP Spun Filter Candle Set for All Type RO Water Purifier 10 inch (4)</v>
      </c>
      <c r="D1378" t="str" cm="1">
        <f t="array" ref="D1378">PROPER(_xlfn.TEXTJOIN(" ", TRUE, INDEX(_xlfn.FILTERXML("&lt;t&gt;&lt;s&gt;" &amp; SUBSTITUTE(C1378," ","&lt;/s&gt;&lt;s&gt;") &amp; "&lt;/s&gt;&lt;/t&gt;", "//s"), _xlfn.SEQUENCE(4))))</f>
        <v>Macmillan Aquafresh 5 Micron</v>
      </c>
      <c r="E1378" t="str">
        <f t="shared" si="85"/>
        <v>in PP Spun Filter Candle Set for All Type RO Water Purifier 10 inch (4)</v>
      </c>
      <c r="F1378" t="s">
        <v>9541</v>
      </c>
      <c r="G1378" t="str">
        <f t="shared" si="86"/>
        <v>WaterPurifierAccessories</v>
      </c>
      <c r="H1378" s="7" t="str">
        <f t="array" aca="1" ref="H1378" ca="1">_xlfn.TEXTJOIN("", TRUE, IF((ROW(INDIRECT("1:" &amp; LEN(G1378)))&gt;1) * (CODE(MID(G1378, ROW(INDIRECT("1:" &amp; LEN(G1378))), 1))&gt;=65) * (CODE(MID(G1378, ROW(INDIRECT("1:" &amp; LEN(G1378))), 1))&lt;=90), " " &amp; MID(G1378, ROW(INDIRECT("1:" &amp; LEN(G1378))), 1), MID(G1378, ROW(INDIRECT("1:" &amp; LEN(G1378))), 1)))</f>
        <v>Water Purifier Accessories</v>
      </c>
      <c r="I1378">
        <v>215</v>
      </c>
      <c r="J1378" s="2">
        <v>1499</v>
      </c>
      <c r="K1378" s="1">
        <v>0.86</v>
      </c>
      <c r="L1378">
        <v>3.9</v>
      </c>
      <c r="M1378" s="4">
        <v>1004</v>
      </c>
      <c r="N1378" t="s">
        <v>12027</v>
      </c>
      <c r="O1378" t="str">
        <f t="shared" si="87"/>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v>
      </c>
      <c r="P1378" t="s">
        <v>12028</v>
      </c>
      <c r="Q1378" t="s">
        <v>12029</v>
      </c>
      <c r="R1378" t="s">
        <v>12030</v>
      </c>
      <c r="S1378" t="s">
        <v>12031</v>
      </c>
      <c r="T1378" t="s">
        <v>12032</v>
      </c>
      <c r="U1378" t="s">
        <v>12033</v>
      </c>
      <c r="V1378" t="s">
        <v>12034</v>
      </c>
    </row>
    <row r="1379" spans="1:22" x14ac:dyDescent="0.25">
      <c r="A1379" t="s">
        <v>12035</v>
      </c>
      <c r="B1379" t="s">
        <v>12036</v>
      </c>
      <c r="C1379" t="str">
        <f t="shared" si="84"/>
        <v>Havells D'zire 1000 watt Dry Iron With American Heritage Sole Plate, Aerodynamic Design, Easy Grip Temperature Knob and 2 years Warranty. (Mint)</v>
      </c>
      <c r="D1379" t="str" cm="1">
        <f t="array" ref="D1379">PROPER(_xlfn.TEXTJOIN(" ", TRUE, INDEX(_xlfn.FILTERXML("&lt;t&gt;&lt;s&gt;" &amp; SUBSTITUTE(C1379," ","&lt;/s&gt;&lt;s&gt;") &amp; "&lt;/s&gt;&lt;/t&gt;", "//s"), _xlfn.SEQUENCE(4))))</f>
        <v>Havells D'Zire 1000 Watt</v>
      </c>
      <c r="E1379" t="str">
        <f t="shared" si="85"/>
        <v>With American Heritage Sole Plate, Aerodynamic Design, Easy Grip Temperature Knob and 2 years Warranty. (Mint)</v>
      </c>
      <c r="F1379" t="s">
        <v>8607</v>
      </c>
      <c r="G1379" t="str">
        <f t="shared" si="86"/>
        <v>DryIrons</v>
      </c>
      <c r="H1379" s="7" t="str">
        <f t="array" aca="1" ref="H1379" ca="1">_xlfn.TEXTJOIN("", TRUE, IF((ROW(INDIRECT("1:" &amp; LEN(G1379)))&gt;1) * (CODE(MID(G1379, ROW(INDIRECT("1:" &amp; LEN(G1379))), 1))&gt;=65) * (CODE(MID(G1379, ROW(INDIRECT("1:" &amp; LEN(G1379))), 1))&lt;=90), " " &amp; MID(G1379, ROW(INDIRECT("1:" &amp; LEN(G1379))), 1), MID(G1379, ROW(INDIRECT("1:" &amp; LEN(G1379))), 1)))</f>
        <v>Dry Irons</v>
      </c>
      <c r="I1379">
        <v>889</v>
      </c>
      <c r="J1379" s="2">
        <v>1295</v>
      </c>
      <c r="K1379" s="1">
        <v>0.31</v>
      </c>
      <c r="L1379">
        <v>4.3</v>
      </c>
      <c r="M1379" s="4">
        <v>6400</v>
      </c>
      <c r="N1379" t="s">
        <v>12037</v>
      </c>
      <c r="O1379" t="str">
        <f t="shared" si="87"/>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v>
      </c>
      <c r="P1379" t="s">
        <v>12038</v>
      </c>
      <c r="Q1379" t="s">
        <v>12039</v>
      </c>
      <c r="R1379" t="s">
        <v>12040</v>
      </c>
      <c r="S1379" t="s">
        <v>12041</v>
      </c>
      <c r="T1379" t="s">
        <v>12042</v>
      </c>
      <c r="U1379" t="s">
        <v>12043</v>
      </c>
      <c r="V1379" t="s">
        <v>12044</v>
      </c>
    </row>
    <row r="1380" spans="1:22" x14ac:dyDescent="0.25">
      <c r="A1380" t="s">
        <v>12045</v>
      </c>
      <c r="B1380" t="s">
        <v>12046</v>
      </c>
      <c r="C1380" t="str">
        <f t="shared" si="84"/>
        <v>TE‚Ñ¢ Instant Electric Heating Hot and Cold Water Geyser Tap Water with Digital Display (White)</v>
      </c>
      <c r="D1380" t="str" cm="1">
        <f t="array" ref="D1380">PROPER(_xlfn.TEXTJOIN(" ", TRUE, INDEX(_xlfn.FILTERXML("&lt;t&gt;&lt;s&gt;" &amp; SUBSTITUTE(C1380," ","&lt;/s&gt;&lt;s&gt;") &amp; "&lt;/s&gt;&lt;/t&gt;", "//s"), _xlfn.SEQUENCE(4))))</f>
        <v>Te‚Ñ¢ Instant Electric Heating</v>
      </c>
      <c r="E1380" t="str">
        <f t="shared" si="85"/>
        <v>Cold Water Geyser Tap Water with Digital Display (White)</v>
      </c>
      <c r="F1380" t="s">
        <v>8629</v>
      </c>
      <c r="G1380" t="str">
        <f t="shared" si="86"/>
        <v>InstantWaterHeaters</v>
      </c>
      <c r="H1380" s="7" t="str">
        <f t="array" aca="1" ref="H1380" ca="1">_xlfn.TEXTJOIN("", TRUE, IF((ROW(INDIRECT("1:" &amp; LEN(G1380)))&gt;1) * (CODE(MID(G1380, ROW(INDIRECT("1:" &amp; LEN(G1380))), 1))&gt;=65) * (CODE(MID(G1380, ROW(INDIRECT("1:" &amp; LEN(G1380))), 1))&lt;=90), " " &amp; MID(G1380, ROW(INDIRECT("1:" &amp; LEN(G1380))), 1), MID(G1380, ROW(INDIRECT("1:" &amp; LEN(G1380))), 1)))</f>
        <v>Instant Water Heaters</v>
      </c>
      <c r="I1380" s="2">
        <v>1449</v>
      </c>
      <c r="J1380" s="2">
        <v>4999</v>
      </c>
      <c r="K1380" s="1">
        <v>0.71</v>
      </c>
      <c r="L1380">
        <v>3.6</v>
      </c>
      <c r="M1380" s="4">
        <v>63</v>
      </c>
      <c r="N1380" t="s">
        <v>12047</v>
      </c>
      <c r="O1380" t="str">
        <f t="shared" si="87"/>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v>
      </c>
      <c r="P1380" t="s">
        <v>12048</v>
      </c>
      <c r="Q1380" t="s">
        <v>12049</v>
      </c>
      <c r="R1380" t="s">
        <v>12050</v>
      </c>
      <c r="S1380" t="s">
        <v>12051</v>
      </c>
      <c r="T1380" t="s">
        <v>12052</v>
      </c>
      <c r="U1380" t="s">
        <v>12053</v>
      </c>
      <c r="V1380" t="s">
        <v>12054</v>
      </c>
    </row>
    <row r="1381" spans="1:22" x14ac:dyDescent="0.25">
      <c r="A1381" t="s">
        <v>12055</v>
      </c>
      <c r="B1381" t="s">
        <v>12056</v>
      </c>
      <c r="C1381" t="str">
        <f t="shared" si="84"/>
        <v>ZIGMA WinoteK WinoteK Sun Instant Water Geyser, Water Heater, Portable Water Heater, Geysers Made of First Class ABS Plastic, automatic Reset Model, AE10-3 W (Yellow)</v>
      </c>
      <c r="D1381" t="str" cm="1">
        <f t="array" ref="D1381">PROPER(_xlfn.TEXTJOIN(" ", TRUE, INDEX(_xlfn.FILTERXML("&lt;t&gt;&lt;s&gt;" &amp; SUBSTITUTE(C1381," ","&lt;/s&gt;&lt;s&gt;") &amp; "&lt;/s&gt;&lt;/t&gt;", "//s"), _xlfn.SEQUENCE(4))))</f>
        <v>Zigma Winotek Winotek Sun</v>
      </c>
      <c r="E1381" t="str">
        <f t="shared" si="85"/>
        <v>Geyser, Water Heater, Portable Water Heater, Geysers Made of First Class ABS Plastic, automatic Reset Model, AE10-3 W (Yellow)</v>
      </c>
      <c r="F1381" t="s">
        <v>8629</v>
      </c>
      <c r="G1381" t="str">
        <f t="shared" si="86"/>
        <v>InstantWaterHeaters</v>
      </c>
      <c r="H1381" s="7" t="str">
        <f t="array" aca="1" ref="H1381" ca="1">_xlfn.TEXTJOIN("", TRUE, IF((ROW(INDIRECT("1:" &amp; LEN(G1381)))&gt;1) * (CODE(MID(G1381, ROW(INDIRECT("1:" &amp; LEN(G1381))), 1))&gt;=65) * (CODE(MID(G1381, ROW(INDIRECT("1:" &amp; LEN(G1381))), 1))&lt;=90), " " &amp; MID(G1381, ROW(INDIRECT("1:" &amp; LEN(G1381))), 1), MID(G1381, ROW(INDIRECT("1:" &amp; LEN(G1381))), 1)))</f>
        <v>Instant Water Heaters</v>
      </c>
      <c r="I1381" s="2">
        <v>1190</v>
      </c>
      <c r="J1381" s="2">
        <v>2550</v>
      </c>
      <c r="K1381" s="1">
        <v>0.53</v>
      </c>
      <c r="L1381">
        <v>3.8</v>
      </c>
      <c r="M1381" s="4">
        <v>1181</v>
      </c>
      <c r="N1381" t="s">
        <v>12057</v>
      </c>
      <c r="O1381" t="str">
        <f t="shared" si="87"/>
        <v>Note- In This Order You Will Receive10 Geysers. If Not Received Please Return Or Replace Immediately</v>
      </c>
      <c r="P1381" t="s">
        <v>12058</v>
      </c>
      <c r="Q1381" t="s">
        <v>12059</v>
      </c>
      <c r="R1381" t="s">
        <v>12060</v>
      </c>
      <c r="S1381" t="s">
        <v>12061</v>
      </c>
      <c r="T1381" t="s">
        <v>12062</v>
      </c>
      <c r="U1381" t="s">
        <v>12063</v>
      </c>
      <c r="V1381" t="s">
        <v>12064</v>
      </c>
    </row>
    <row r="1382" spans="1:22" x14ac:dyDescent="0.25">
      <c r="A1382" t="s">
        <v>12065</v>
      </c>
      <c r="B1382" t="s">
        <v>12066</v>
      </c>
      <c r="C1382" t="str">
        <f t="shared" si="84"/>
        <v>KENT 11054 Alkaline Water Filter Pitcher 3.5 L | Chemical-Free Water with Balanced pH Levels 8.0 to 9.5 | Solves Acidity Issue | Equipped with Carbon and Sediment Filter - Grey</v>
      </c>
      <c r="D1382" t="str" cm="1">
        <f t="array" ref="D1382">PROPER(_xlfn.TEXTJOIN(" ", TRUE, INDEX(_xlfn.FILTERXML("&lt;t&gt;&lt;s&gt;" &amp; SUBSTITUTE(C1382," ","&lt;/s&gt;&lt;s&gt;") &amp; "&lt;/s&gt;&lt;/t&gt;", "//s"), _xlfn.SEQUENCE(4))))</f>
        <v>Kent 11054 Alkaline Water</v>
      </c>
      <c r="E1382" t="str">
        <f t="shared" si="85"/>
        <v>3.5 L | Chemical-Free Water with Balanced pH Levels 8.0 to 9.5 | Solves Acidity Issue | Equipped with Carbon and Sediment Filter - Grey</v>
      </c>
      <c r="F1382" t="s">
        <v>10001</v>
      </c>
      <c r="G1382" t="str">
        <f t="shared" si="86"/>
        <v>WaterFilters&amp;Purifiers</v>
      </c>
      <c r="H1382" s="7" t="str">
        <f t="array" aca="1" ref="H1382" ca="1">_xlfn.TEXTJOIN("", TRUE, IF((ROW(INDIRECT("1:" &amp; LEN(G1382)))&gt;1) * (CODE(MID(G1382, ROW(INDIRECT("1:" &amp; LEN(G1382))), 1))&gt;=65) * (CODE(MID(G1382, ROW(INDIRECT("1:" &amp; LEN(G1382))), 1))&lt;=90), " " &amp; MID(G1382, ROW(INDIRECT("1:" &amp; LEN(G1382))), 1), MID(G1382, ROW(INDIRECT("1:" &amp; LEN(G1382))), 1)))</f>
        <v>Water Filters&amp; Purifiers</v>
      </c>
      <c r="I1382" s="2">
        <v>1799</v>
      </c>
      <c r="J1382" s="2">
        <v>1950</v>
      </c>
      <c r="K1382" s="1">
        <v>0.08</v>
      </c>
      <c r="L1382">
        <v>3.9</v>
      </c>
      <c r="M1382" s="4">
        <v>1888</v>
      </c>
      <c r="N1382" t="s">
        <v>12067</v>
      </c>
      <c r="O1382" t="str">
        <f t="shared" si="87"/>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v>
      </c>
      <c r="P1382" t="s">
        <v>12068</v>
      </c>
      <c r="Q1382" t="s">
        <v>12069</v>
      </c>
      <c r="R1382" t="s">
        <v>12070</v>
      </c>
      <c r="S1382" t="s">
        <v>12071</v>
      </c>
      <c r="T1382" t="s">
        <v>12072</v>
      </c>
      <c r="U1382" t="s">
        <v>12073</v>
      </c>
      <c r="V1382" t="s">
        <v>12074</v>
      </c>
    </row>
    <row r="1383" spans="1:22" x14ac:dyDescent="0.25">
      <c r="A1383" t="s">
        <v>12075</v>
      </c>
      <c r="B1383" t="s">
        <v>12076</v>
      </c>
      <c r="C1383" t="str">
        <f t="shared" si="84"/>
        <v>Sujata Dynamix DX Mixer Grinder, 900W, 3 Jars (White)</v>
      </c>
      <c r="D1383" t="str" cm="1">
        <f t="array" ref="D1383">PROPER(_xlfn.TEXTJOIN(" ", TRUE, INDEX(_xlfn.FILTERXML("&lt;t&gt;&lt;s&gt;" &amp; SUBSTITUTE(C1383," ","&lt;/s&gt;&lt;s&gt;") &amp; "&lt;/s&gt;&lt;/t&gt;", "//s"), _xlfn.SEQUENCE(4))))</f>
        <v>Sujata Dynamix Dx Mixer</v>
      </c>
      <c r="E1383" t="str">
        <f t="shared" si="85"/>
        <v>3 Jars (White)</v>
      </c>
      <c r="F1383" t="s">
        <v>8618</v>
      </c>
      <c r="G1383" t="str">
        <f t="shared" si="86"/>
        <v>MixerGrinders</v>
      </c>
      <c r="H1383" s="7" t="str">
        <f t="array" aca="1" ref="H1383" ca="1">_xlfn.TEXTJOIN("", TRUE, IF((ROW(INDIRECT("1:" &amp; LEN(G1383)))&gt;1) * (CODE(MID(G1383, ROW(INDIRECT("1:" &amp; LEN(G1383))), 1))&gt;=65) * (CODE(MID(G1383, ROW(INDIRECT("1:" &amp; LEN(G1383))), 1))&lt;=90), " " &amp; MID(G1383, ROW(INDIRECT("1:" &amp; LEN(G1383))), 1), MID(G1383, ROW(INDIRECT("1:" &amp; LEN(G1383))), 1)))</f>
        <v>Mixer Grinders</v>
      </c>
      <c r="I1383" s="2">
        <v>6120</v>
      </c>
      <c r="J1383" s="2">
        <v>8478</v>
      </c>
      <c r="K1383" s="1">
        <v>0.28000000000000003</v>
      </c>
      <c r="L1383">
        <v>4.5999999999999996</v>
      </c>
      <c r="M1383" s="4">
        <v>6550</v>
      </c>
      <c r="N1383" t="s">
        <v>12077</v>
      </c>
      <c r="O1383" t="str">
        <f t="shared" si="87"/>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v>
      </c>
      <c r="P1383" t="s">
        <v>12078</v>
      </c>
      <c r="Q1383" t="s">
        <v>12079</v>
      </c>
      <c r="R1383" t="s">
        <v>12080</v>
      </c>
      <c r="S1383" t="s">
        <v>12081</v>
      </c>
      <c r="T1383" t="s">
        <v>12082</v>
      </c>
      <c r="U1383" t="s">
        <v>12083</v>
      </c>
      <c r="V1383" t="s">
        <v>12084</v>
      </c>
    </row>
    <row r="1384" spans="1:22" x14ac:dyDescent="0.25">
      <c r="A1384" t="s">
        <v>12085</v>
      </c>
      <c r="B1384" t="s">
        <v>12086</v>
      </c>
      <c r="C1384" t="str">
        <f t="shared" si="84"/>
        <v>Lifelong LLMG74 750 Watt Mixer Grinder with 3 Jars (White and Grey)</v>
      </c>
      <c r="D1384" t="str" cm="1">
        <f t="array" ref="D1384">PROPER(_xlfn.TEXTJOIN(" ", TRUE, INDEX(_xlfn.FILTERXML("&lt;t&gt;&lt;s&gt;" &amp; SUBSTITUTE(C1384," ","&lt;/s&gt;&lt;s&gt;") &amp; "&lt;/s&gt;&lt;/t&gt;", "//s"), _xlfn.SEQUENCE(4))))</f>
        <v>Lifelong Llmg74 750 Watt</v>
      </c>
      <c r="E1384" t="str">
        <f t="shared" si="85"/>
        <v>with 3 Jars (White and Grey)</v>
      </c>
      <c r="F1384" t="s">
        <v>8618</v>
      </c>
      <c r="G1384" t="str">
        <f t="shared" si="86"/>
        <v>MixerGrinders</v>
      </c>
      <c r="H1384" s="7" t="str">
        <f t="array" aca="1" ref="H1384" ca="1">_xlfn.TEXTJOIN("", TRUE, IF((ROW(INDIRECT("1:" &amp; LEN(G1384)))&gt;1) * (CODE(MID(G1384, ROW(INDIRECT("1:" &amp; LEN(G1384))), 1))&gt;=65) * (CODE(MID(G1384, ROW(INDIRECT("1:" &amp; LEN(G1384))), 1))&lt;=90), " " &amp; MID(G1384, ROW(INDIRECT("1:" &amp; LEN(G1384))), 1), MID(G1384, ROW(INDIRECT("1:" &amp; LEN(G1384))), 1)))</f>
        <v>Mixer Grinders</v>
      </c>
      <c r="I1384" s="2">
        <v>1799</v>
      </c>
      <c r="J1384" s="2">
        <v>3299</v>
      </c>
      <c r="K1384" s="1">
        <v>0.45</v>
      </c>
      <c r="L1384">
        <v>3.8</v>
      </c>
      <c r="M1384" s="4">
        <v>1846</v>
      </c>
      <c r="N1384" t="s">
        <v>12087</v>
      </c>
      <c r="O1384" t="str">
        <f t="shared" si="87"/>
        <v>Warranty: 1 Year</v>
      </c>
      <c r="P1384" t="s">
        <v>12088</v>
      </c>
      <c r="Q1384" t="s">
        <v>12089</v>
      </c>
      <c r="R1384" t="s">
        <v>12090</v>
      </c>
      <c r="S1384" t="s">
        <v>12091</v>
      </c>
      <c r="T1384" t="s">
        <v>12092</v>
      </c>
      <c r="U1384" t="s">
        <v>12093</v>
      </c>
      <c r="V1384" t="s">
        <v>12094</v>
      </c>
    </row>
    <row r="1385" spans="1:22" x14ac:dyDescent="0.25">
      <c r="A1385" t="s">
        <v>12095</v>
      </c>
      <c r="B1385" t="s">
        <v>12096</v>
      </c>
      <c r="C1385" t="str">
        <f t="shared" si="84"/>
        <v>TTK Prestige Limited Orion Mixer Grinder 500 Watts, 3 Jars (1200ml, 1000ml, 500ml) (Red)</v>
      </c>
      <c r="D1385" t="str" cm="1">
        <f t="array" ref="D1385">PROPER(_xlfn.TEXTJOIN(" ", TRUE, INDEX(_xlfn.FILTERXML("&lt;t&gt;&lt;s&gt;" &amp; SUBSTITUTE(C1385," ","&lt;/s&gt;&lt;s&gt;") &amp; "&lt;/s&gt;&lt;/t&gt;", "//s"), _xlfn.SEQUENCE(4))))</f>
        <v>Ttk Prestige Limited Orion</v>
      </c>
      <c r="E1385" t="str">
        <f t="shared" si="85"/>
        <v>500 Watts, 3 Jars (1200ml, 1000ml, 500ml) (Red)</v>
      </c>
      <c r="F1385" t="s">
        <v>8618</v>
      </c>
      <c r="G1385" t="str">
        <f t="shared" si="86"/>
        <v>MixerGrinders</v>
      </c>
      <c r="H1385" s="7" t="str">
        <f t="array" aca="1" ref="H1385" ca="1">_xlfn.TEXTJOIN("", TRUE, IF((ROW(INDIRECT("1:" &amp; LEN(G1385)))&gt;1) * (CODE(MID(G1385, ROW(INDIRECT("1:" &amp; LEN(G1385))), 1))&gt;=65) * (CODE(MID(G1385, ROW(INDIRECT("1:" &amp; LEN(G1385))), 1))&lt;=90), " " &amp; MID(G1385, ROW(INDIRECT("1:" &amp; LEN(G1385))), 1), MID(G1385, ROW(INDIRECT("1:" &amp; LEN(G1385))), 1)))</f>
        <v>Mixer Grinders</v>
      </c>
      <c r="I1385" s="2">
        <v>2199</v>
      </c>
      <c r="J1385" s="2">
        <v>3895</v>
      </c>
      <c r="K1385" s="1">
        <v>0.44</v>
      </c>
      <c r="L1385">
        <v>3.9</v>
      </c>
      <c r="M1385" s="4">
        <v>1085</v>
      </c>
      <c r="N1385" t="s">
        <v>12097</v>
      </c>
      <c r="O1385" t="str">
        <f t="shared" si="87"/>
        <v>Ergonomic Design|Strong 500 W Motor|Superior Quality Body|3 Super-Effcient Blades|Sturdy Handles, 3 Stainless Steel Jars</v>
      </c>
      <c r="P1385" t="s">
        <v>12098</v>
      </c>
      <c r="Q1385" t="s">
        <v>12099</v>
      </c>
      <c r="R1385" t="s">
        <v>12100</v>
      </c>
      <c r="S1385" t="s">
        <v>12101</v>
      </c>
      <c r="T1385" t="s">
        <v>12102</v>
      </c>
      <c r="U1385" t="s">
        <v>12103</v>
      </c>
      <c r="V1385" t="s">
        <v>12104</v>
      </c>
    </row>
    <row r="1386" spans="1:22" x14ac:dyDescent="0.25">
      <c r="A1386" t="s">
        <v>12105</v>
      </c>
      <c r="B1386" t="s">
        <v>12106</v>
      </c>
      <c r="C1386" t="str">
        <f t="shared" si="84"/>
        <v>AGARO Regal Electric Rice Cooker, 3L Ceramic Inner Bowl, Cooks Up to 600 Gms Raw Rice, SS Steamer, Preset Cooking Functions, Preset Timer, Keep Warm Function, LED Display, Black</v>
      </c>
      <c r="D1386" t="str" cm="1">
        <f t="array" ref="D1386">PROPER(_xlfn.TEXTJOIN(" ", TRUE, INDEX(_xlfn.FILTERXML("&lt;t&gt;&lt;s&gt;" &amp; SUBSTITUTE(C1386," ","&lt;/s&gt;&lt;s&gt;") &amp; "&lt;/s&gt;&lt;/t&gt;", "//s"), _xlfn.SEQUENCE(4))))</f>
        <v>Agaro Regal Electric Rice</v>
      </c>
      <c r="E1386" t="str">
        <f t="shared" si="85"/>
        <v>Ceramic Inner Bowl, Cooks Up to 600 Gms Raw Rice, SS Steamer, Preset Cooking Functions, Preset Timer, Keep Warm Function, LED Display, Black</v>
      </c>
      <c r="F1386" t="s">
        <v>9603</v>
      </c>
      <c r="G1386" t="str">
        <f t="shared" si="86"/>
        <v>Rice&amp;PastaCookers</v>
      </c>
      <c r="H1386" s="7" t="str">
        <f t="array" aca="1" ref="H1386" ca="1">_xlfn.TEXTJOIN("", TRUE, IF((ROW(INDIRECT("1:" &amp; LEN(G1386)))&gt;1) * (CODE(MID(G1386, ROW(INDIRECT("1:" &amp; LEN(G1386))), 1))&gt;=65) * (CODE(MID(G1386, ROW(INDIRECT("1:" &amp; LEN(G1386))), 1))&lt;=90), " " &amp; MID(G1386, ROW(INDIRECT("1:" &amp; LEN(G1386))), 1), MID(G1386, ROW(INDIRECT("1:" &amp; LEN(G1386))), 1)))</f>
        <v>Rice&amp; Pasta Cookers</v>
      </c>
      <c r="I1386" s="2">
        <v>3685</v>
      </c>
      <c r="J1386" s="2">
        <v>5495</v>
      </c>
      <c r="K1386" s="1">
        <v>0.33</v>
      </c>
      <c r="L1386">
        <v>4.0999999999999996</v>
      </c>
      <c r="M1386" s="4">
        <v>290</v>
      </c>
      <c r="N1386" t="s">
        <v>12107</v>
      </c>
      <c r="O1386" t="str">
        <f t="shared" si="87"/>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v>
      </c>
      <c r="P1386" t="s">
        <v>12108</v>
      </c>
      <c r="Q1386" t="s">
        <v>12109</v>
      </c>
      <c r="R1386" t="s">
        <v>12110</v>
      </c>
      <c r="S1386" t="s">
        <v>12111</v>
      </c>
      <c r="T1386" t="s">
        <v>12112</v>
      </c>
      <c r="U1386" t="s">
        <v>12113</v>
      </c>
      <c r="V1386" t="s">
        <v>12114</v>
      </c>
    </row>
    <row r="1387" spans="1:22" x14ac:dyDescent="0.25">
      <c r="A1387" t="s">
        <v>12115</v>
      </c>
      <c r="B1387" t="s">
        <v>13012</v>
      </c>
      <c r="C1387" t="str">
        <f t="shared" si="84"/>
        <v>VAPJA Portable Mini Juicer Cup Blender USB Rechargeable with 4 Blades for Shakes and Smoothies Fruits Vegetables Juice Maker Grinder Mixer Strong Cutting Bottle Sports Travel Outdoors Gym (BOTTLE)</v>
      </c>
      <c r="D1387" t="str" cm="1">
        <f t="array" ref="D1387">PROPER(_xlfn.TEXTJOIN(" ", TRUE, INDEX(_xlfn.FILTERXML("&lt;t&gt;&lt;s&gt;" &amp; SUBSTITUTE(C1387," ","&lt;/s&gt;&lt;s&gt;") &amp; "&lt;/s&gt;&lt;/t&gt;", "//s"), _xlfn.SEQUENCE(4))))</f>
        <v>Vapja Portable Mini Juicer</v>
      </c>
      <c r="E1387" t="str">
        <f t="shared" si="85"/>
        <v>USB Rechargeable with 4 Blades for Shakes and Smoothies Fruits Vegetables Juice Maker Grinder Mixer Strong Cutting Bottle Sports Travel Outdoors Gym (BOTTLE)</v>
      </c>
      <c r="F1387" t="s">
        <v>8846</v>
      </c>
      <c r="G1387" t="str">
        <f t="shared" si="86"/>
        <v>JuicerMixerGrinders</v>
      </c>
      <c r="H1387" s="7" t="str">
        <f t="array" aca="1" ref="H1387" ca="1">_xlfn.TEXTJOIN("", TRUE, IF((ROW(INDIRECT("1:" &amp; LEN(G1387)))&gt;1) * (CODE(MID(G1387, ROW(INDIRECT("1:" &amp; LEN(G1387))), 1))&gt;=65) * (CODE(MID(G1387, ROW(INDIRECT("1:" &amp; LEN(G1387))), 1))&lt;=90), " " &amp; MID(G1387, ROW(INDIRECT("1:" &amp; LEN(G1387))), 1), MID(G1387, ROW(INDIRECT("1:" &amp; LEN(G1387))), 1)))</f>
        <v>Juicer Mixer Grinders</v>
      </c>
      <c r="I1387">
        <v>649</v>
      </c>
      <c r="J1387">
        <v>999</v>
      </c>
      <c r="K1387" s="1">
        <v>0.35</v>
      </c>
      <c r="L1387">
        <v>3.6</v>
      </c>
      <c r="M1387" s="4">
        <v>4</v>
      </c>
      <c r="N1387" t="s">
        <v>13079</v>
      </c>
      <c r="O1387" t="str">
        <f t="shared" si="87"/>
        <v>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Design„Äëbeautiful And Elegant Private Mold Design, Small Size, Wireless, Usb Rechargeable, And Portable Design Make It A Personal Travel Mixer. The Charging Port At The Bottom And The Silicone Plug Make It Water-Proof.</v>
      </c>
      <c r="P1387" t="s">
        <v>12116</v>
      </c>
      <c r="Q1387" t="s">
        <v>12117</v>
      </c>
      <c r="R1387" t="s">
        <v>12118</v>
      </c>
      <c r="S1387" t="s">
        <v>12119</v>
      </c>
      <c r="T1387" t="s">
        <v>12120</v>
      </c>
      <c r="U1387" t="s">
        <v>12121</v>
      </c>
      <c r="V1387" t="s">
        <v>12122</v>
      </c>
    </row>
    <row r="1388" spans="1:22" x14ac:dyDescent="0.25">
      <c r="A1388" t="s">
        <v>12123</v>
      </c>
      <c r="B1388" t="s">
        <v>12124</v>
      </c>
      <c r="C1388" t="str">
        <f t="shared" si="84"/>
        <v>Philips HD6975 00 25 Litre Digital Oven Toaster Grill, Grey, 25 liter</v>
      </c>
      <c r="D1388" t="str" cm="1">
        <f t="array" ref="D1388">PROPER(_xlfn.TEXTJOIN(" ", TRUE, INDEX(_xlfn.FILTERXML("&lt;t&gt;&lt;s&gt;" &amp; SUBSTITUTE(C1388," ","&lt;/s&gt;&lt;s&gt;") &amp; "&lt;/s&gt;&lt;/t&gt;", "//s"), _xlfn.SEQUENCE(4))))</f>
        <v>Philips Hd6975 0 25</v>
      </c>
      <c r="E1388" t="str">
        <f t="shared" si="85"/>
        <v>Oven Toaster Grill, Grey, 25 liter</v>
      </c>
      <c r="F1388" t="s">
        <v>10324</v>
      </c>
      <c r="G1388" t="str">
        <f t="shared" si="86"/>
        <v>OvenToasterGrills</v>
      </c>
      <c r="H1388" s="7" t="str">
        <f t="array" aca="1" ref="H1388" ca="1">_xlfn.TEXTJOIN("", TRUE, IF((ROW(INDIRECT("1:" &amp; LEN(G1388)))&gt;1) * (CODE(MID(G1388, ROW(INDIRECT("1:" &amp; LEN(G1388))), 1))&gt;=65) * (CODE(MID(G1388, ROW(INDIRECT("1:" &amp; LEN(G1388))), 1))&lt;=90), " " &amp; MID(G1388, ROW(INDIRECT("1:" &amp; LEN(G1388))), 1), MID(G1388, ROW(INDIRECT("1:" &amp; LEN(G1388))), 1)))</f>
        <v>Oven Toaster Grills</v>
      </c>
      <c r="I1388" s="2">
        <v>8599</v>
      </c>
      <c r="J1388" s="2">
        <v>8995</v>
      </c>
      <c r="K1388" s="1">
        <v>0.04</v>
      </c>
      <c r="L1388">
        <v>4.4000000000000004</v>
      </c>
      <c r="M1388" s="4">
        <v>9734</v>
      </c>
      <c r="N1388" t="s">
        <v>12125</v>
      </c>
      <c r="O1388" t="str">
        <f t="shared" si="87"/>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v>
      </c>
      <c r="P1388" t="s">
        <v>12126</v>
      </c>
      <c r="Q1388" t="s">
        <v>12127</v>
      </c>
      <c r="R1388" t="s">
        <v>12128</v>
      </c>
      <c r="S1388" t="s">
        <v>12129</v>
      </c>
      <c r="T1388" t="s">
        <v>12130</v>
      </c>
      <c r="U1388" t="s">
        <v>12131</v>
      </c>
      <c r="V1388" t="s">
        <v>12132</v>
      </c>
    </row>
    <row r="1389" spans="1:22" x14ac:dyDescent="0.25">
      <c r="A1389" t="s">
        <v>12133</v>
      </c>
      <c r="B1389" t="s">
        <v>12134</v>
      </c>
      <c r="C1389" t="str">
        <f t="shared" si="84"/>
        <v>Usha EI 3710 Heavy Weight 1000-Watt Dry Iron with Golden American Heritage Soleplate, 1.75 Kg(White)</v>
      </c>
      <c r="D1389" t="str" cm="1">
        <f t="array" ref="D1389">PROPER(_xlfn.TEXTJOIN(" ", TRUE, INDEX(_xlfn.FILTERXML("&lt;t&gt;&lt;s&gt;" &amp; SUBSTITUTE(C1389," ","&lt;/s&gt;&lt;s&gt;") &amp; "&lt;/s&gt;&lt;/t&gt;", "//s"), _xlfn.SEQUENCE(4))))</f>
        <v>Usha Ei 3710 Heavy</v>
      </c>
      <c r="E1389" t="str">
        <f t="shared" si="85"/>
        <v>Dry Iron with Golden American Heritage Soleplate, 1.75 Kg(White)</v>
      </c>
      <c r="F1389" t="s">
        <v>8607</v>
      </c>
      <c r="G1389" t="str">
        <f t="shared" si="86"/>
        <v>DryIrons</v>
      </c>
      <c r="H1389" s="7" t="str">
        <f t="array" aca="1" ref="H1389" ca="1">_xlfn.TEXTJOIN("", TRUE, IF((ROW(INDIRECT("1:" &amp; LEN(G1389)))&gt;1) * (CODE(MID(G1389, ROW(INDIRECT("1:" &amp; LEN(G1389))), 1))&gt;=65) * (CODE(MID(G1389, ROW(INDIRECT("1:" &amp; LEN(G1389))), 1))&lt;=90), " " &amp; MID(G1389, ROW(INDIRECT("1:" &amp; LEN(G1389))), 1), MID(G1389, ROW(INDIRECT("1:" &amp; LEN(G1389))), 1)))</f>
        <v>Dry Irons</v>
      </c>
      <c r="I1389" s="2">
        <v>1110</v>
      </c>
      <c r="J1389" s="2">
        <v>1599</v>
      </c>
      <c r="K1389" s="1">
        <v>0.31</v>
      </c>
      <c r="L1389">
        <v>4.3</v>
      </c>
      <c r="M1389" s="4">
        <v>4022</v>
      </c>
      <c r="N1389" t="s">
        <v>12135</v>
      </c>
      <c r="O1389" t="str">
        <f t="shared" si="87"/>
        <v>1.75Kg Heavy Weight Iron For Better Ironing;5 Fabric Settings|360 Degree Swivel Cord For Easy Movement;Golden American Heritage Soleplate|1000Watt-Effective Performance;Shock Proof Plastic Handle And Body|Easy Grip Fabric Selector;Warranty: 2 Years</v>
      </c>
      <c r="P1389" t="s">
        <v>12136</v>
      </c>
      <c r="Q1389" t="s">
        <v>12137</v>
      </c>
      <c r="R1389" t="s">
        <v>12138</v>
      </c>
      <c r="S1389" t="s">
        <v>12139</v>
      </c>
      <c r="T1389" t="s">
        <v>12140</v>
      </c>
      <c r="U1389" t="s">
        <v>12141</v>
      </c>
      <c r="V1389" t="s">
        <v>12142</v>
      </c>
    </row>
    <row r="1390" spans="1:22" x14ac:dyDescent="0.25">
      <c r="A1390" t="s">
        <v>12143</v>
      </c>
      <c r="B1390" t="s">
        <v>12144</v>
      </c>
      <c r="C1390" t="str">
        <f t="shared" si="84"/>
        <v>Campfire Spring Chef Prolix Instant Portable Water Heater Geyser 1Ltr. for Use Home Stainless Steel Baking Rack | Restaurant | Office | Labs | Clinics | Saloon | with Installation Kit (With MCB)</v>
      </c>
      <c r="D1390" t="str" cm="1">
        <f t="array" ref="D1390">PROPER(_xlfn.TEXTJOIN(" ", TRUE, INDEX(_xlfn.FILTERXML("&lt;t&gt;&lt;s&gt;" &amp; SUBSTITUTE(C1390," ","&lt;/s&gt;&lt;s&gt;") &amp; "&lt;/s&gt;&lt;/t&gt;", "//s"), _xlfn.SEQUENCE(4))))</f>
        <v>Campfire Spring Chef Prolix</v>
      </c>
      <c r="E1390" t="str">
        <f t="shared" si="85"/>
        <v>Water Heater Geyser 1Ltr. for Use Home Stainless Steel Baking Rack | Restaurant | Office | Labs | Clinics | Saloon | with Installation Kit (With MCB)</v>
      </c>
      <c r="F1390" t="s">
        <v>8629</v>
      </c>
      <c r="G1390" t="str">
        <f t="shared" si="86"/>
        <v>InstantWaterHeaters</v>
      </c>
      <c r="H1390" s="7" t="str">
        <f t="array" aca="1" ref="H1390" ca="1">_xlfn.TEXTJOIN("", TRUE, IF((ROW(INDIRECT("1:" &amp; LEN(G1390)))&gt;1) * (CODE(MID(G1390, ROW(INDIRECT("1:" &amp; LEN(G1390))), 1))&gt;=65) * (CODE(MID(G1390, ROW(INDIRECT("1:" &amp; LEN(G1390))), 1))&lt;=90), " " &amp; MID(G1390, ROW(INDIRECT("1:" &amp; LEN(G1390))), 1), MID(G1390, ROW(INDIRECT("1:" &amp; LEN(G1390))), 1)))</f>
        <v>Instant Water Heaters</v>
      </c>
      <c r="I1390" s="2">
        <v>1499</v>
      </c>
      <c r="J1390" s="2">
        <v>3500</v>
      </c>
      <c r="K1390" s="1">
        <v>0.56999999999999995</v>
      </c>
      <c r="L1390">
        <v>4.7</v>
      </c>
      <c r="M1390" s="4">
        <v>2591</v>
      </c>
      <c r="N1390" t="s">
        <v>12145</v>
      </c>
      <c r="O1390" t="str">
        <f t="shared" si="87"/>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v>
      </c>
      <c r="P1390" t="s">
        <v>12146</v>
      </c>
      <c r="Q1390" t="s">
        <v>12147</v>
      </c>
      <c r="R1390" t="s">
        <v>12148</v>
      </c>
      <c r="S1390" t="s">
        <v>12149</v>
      </c>
      <c r="T1390" t="s">
        <v>12150</v>
      </c>
      <c r="U1390" t="s">
        <v>12151</v>
      </c>
      <c r="V1390" t="s">
        <v>12152</v>
      </c>
    </row>
    <row r="1391" spans="1:22" x14ac:dyDescent="0.25">
      <c r="A1391" t="s">
        <v>12153</v>
      </c>
      <c r="B1391" t="s">
        <v>12154</v>
      </c>
      <c r="C1391" t="str">
        <f t="shared" si="84"/>
        <v>Themisto TH-WS20 Digital Kitchen Weighing Scale Stainless Steel (5Kg)</v>
      </c>
      <c r="D1391" t="str" cm="1">
        <f t="array" ref="D1391">PROPER(_xlfn.TEXTJOIN(" ", TRUE, INDEX(_xlfn.FILTERXML("&lt;t&gt;&lt;s&gt;" &amp; SUBSTITUTE(C1391," ","&lt;/s&gt;&lt;s&gt;") &amp; "&lt;/s&gt;&lt;/t&gt;", "//s"), _xlfn.SEQUENCE(4))))</f>
        <v>Themisto Th-Ws20 Digital Kitchen</v>
      </c>
      <c r="E1391" t="str">
        <f t="shared" si="85"/>
        <v>Stainless Steel (5Kg)</v>
      </c>
      <c r="F1391" t="s">
        <v>8494</v>
      </c>
      <c r="G1391" t="str">
        <f t="shared" si="86"/>
        <v>DigitalKitchenScales</v>
      </c>
      <c r="H1391" s="7" t="str">
        <f t="array" aca="1" ref="H1391" ca="1">_xlfn.TEXTJOIN("", TRUE, IF((ROW(INDIRECT("1:" &amp; LEN(G1391)))&gt;1) * (CODE(MID(G1391, ROW(INDIRECT("1:" &amp; LEN(G1391))), 1))&gt;=65) * (CODE(MID(G1391, ROW(INDIRECT("1:" &amp; LEN(G1391))), 1))&lt;=90), " " &amp; MID(G1391, ROW(INDIRECT("1:" &amp; LEN(G1391))), 1), MID(G1391, ROW(INDIRECT("1:" &amp; LEN(G1391))), 1)))</f>
        <v>Digital Kitchen Scales</v>
      </c>
      <c r="I1391">
        <v>759</v>
      </c>
      <c r="J1391" s="2">
        <v>1999</v>
      </c>
      <c r="K1391" s="1">
        <v>0.62</v>
      </c>
      <c r="L1391">
        <v>4.3</v>
      </c>
      <c r="M1391" s="4">
        <v>532</v>
      </c>
      <c r="N1391" t="s">
        <v>12155</v>
      </c>
      <c r="O1391" t="str">
        <f t="shared" si="87"/>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v>
      </c>
      <c r="P1391" t="s">
        <v>12156</v>
      </c>
      <c r="Q1391" t="s">
        <v>12157</v>
      </c>
      <c r="R1391" t="s">
        <v>12158</v>
      </c>
      <c r="S1391" t="s">
        <v>12159</v>
      </c>
      <c r="T1391" t="s">
        <v>12160</v>
      </c>
      <c r="U1391" t="s">
        <v>12161</v>
      </c>
      <c r="V1391" t="s">
        <v>12162</v>
      </c>
    </row>
    <row r="1392" spans="1:22" x14ac:dyDescent="0.25">
      <c r="A1392" t="s">
        <v>12163</v>
      </c>
      <c r="B1392" t="s">
        <v>12164</v>
      </c>
      <c r="C1392" t="str">
        <f t="shared" si="84"/>
        <v>FYA Handheld Vacuum Cleaner Cordless, Wireless Hand VacuumandAir Blower 2-in-1, Mini Portable Car Vacuum Cleaner with Powerful Suction, USB Rechargeable Vacuum for Pet Hair, Home and Car</v>
      </c>
      <c r="D1392" t="str" cm="1">
        <f t="array" ref="D1392">PROPER(_xlfn.TEXTJOIN(" ", TRUE, INDEX(_xlfn.FILTERXML("&lt;t&gt;&lt;s&gt;" &amp; SUBSTITUTE(C1392," ","&lt;/s&gt;&lt;s&gt;") &amp; "&lt;/s&gt;&lt;/t&gt;", "//s"), _xlfn.SEQUENCE(4))))</f>
        <v>Fya Handheld Vacuum Cleaner</v>
      </c>
      <c r="E1392" t="str">
        <f t="shared" si="85"/>
        <v>Hand VacuumandAir Blower 2-in-1, Mini Portable Car Vacuum Cleaner with Powerful Suction, USB Rechargeable Vacuum for Pet Hair, Home and Car</v>
      </c>
      <c r="F1392" t="s">
        <v>8877</v>
      </c>
      <c r="G1392" t="str">
        <f t="shared" si="86"/>
        <v>HandheldVacuums</v>
      </c>
      <c r="H1392" s="7" t="str">
        <f t="array" aca="1" ref="H1392" ca="1">_xlfn.TEXTJOIN("", TRUE, IF((ROW(INDIRECT("1:" &amp; LEN(G1392)))&gt;1) * (CODE(MID(G1392, ROW(INDIRECT("1:" &amp; LEN(G1392))), 1))&gt;=65) * (CODE(MID(G1392, ROW(INDIRECT("1:" &amp; LEN(G1392))), 1))&lt;=90), " " &amp; MID(G1392, ROW(INDIRECT("1:" &amp; LEN(G1392))), 1), MID(G1392, ROW(INDIRECT("1:" &amp; LEN(G1392))), 1)))</f>
        <v>Handheld Vacuums</v>
      </c>
      <c r="I1392" s="2">
        <v>2669</v>
      </c>
      <c r="J1392" s="2">
        <v>3199</v>
      </c>
      <c r="K1392" s="1">
        <v>0.17</v>
      </c>
      <c r="L1392">
        <v>3.9</v>
      </c>
      <c r="M1392" s="4">
        <v>260</v>
      </c>
      <c r="N1392" t="s">
        <v>13080</v>
      </c>
      <c r="O1392" t="str">
        <f t="shared" si="87"/>
        <v>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v>
      </c>
      <c r="P1392" t="s">
        <v>12165</v>
      </c>
      <c r="Q1392" t="s">
        <v>12166</v>
      </c>
      <c r="R1392" t="s">
        <v>12167</v>
      </c>
      <c r="S1392" t="s">
        <v>12168</v>
      </c>
      <c r="T1392" t="s">
        <v>12169</v>
      </c>
      <c r="U1392" t="s">
        <v>12170</v>
      </c>
      <c r="V1392" t="s">
        <v>12171</v>
      </c>
    </row>
    <row r="1393" spans="1:22" x14ac:dyDescent="0.25">
      <c r="A1393" t="s">
        <v>12172</v>
      </c>
      <c r="B1393" t="s">
        <v>12173</v>
      </c>
      <c r="C1393" t="str">
        <f t="shared" si="84"/>
        <v>Lifelong LLSM120G Sandwich Griller , Classic Pro 750 W Sandwich Maker with 4 Slice Non-Stick Fixed Plates for Sandwiches at Home with 1 Year Warranty (Black)</v>
      </c>
      <c r="D1393" t="str" cm="1">
        <f t="array" ref="D1393">PROPER(_xlfn.TEXTJOIN(" ", TRUE, INDEX(_xlfn.FILTERXML("&lt;t&gt;&lt;s&gt;" &amp; SUBSTITUTE(C1393," ","&lt;/s&gt;&lt;s&gt;") &amp; "&lt;/s&gt;&lt;/t&gt;", "//s"), _xlfn.SEQUENCE(4))))</f>
        <v>Lifelong Llsm120G Sandwich Griller</v>
      </c>
      <c r="E1393" t="str">
        <f t="shared" si="85"/>
        <v>Pro 750 W Sandwich Maker with 4 Slice Non-Stick Fixed Plates for Sandwiches at Home with 1 Year Warranty (Black)</v>
      </c>
      <c r="F1393" t="s">
        <v>8969</v>
      </c>
      <c r="G1393" t="str">
        <f t="shared" si="86"/>
        <v>SandwichMakers</v>
      </c>
      <c r="H1393" s="7" t="str">
        <f t="array" aca="1" ref="H1393" ca="1">_xlfn.TEXTJOIN("", TRUE, IF((ROW(INDIRECT("1:" &amp; LEN(G1393)))&gt;1) * (CODE(MID(G1393, ROW(INDIRECT("1:" &amp; LEN(G1393))), 1))&gt;=65) * (CODE(MID(G1393, ROW(INDIRECT("1:" &amp; LEN(G1393))), 1))&lt;=90), " " &amp; MID(G1393, ROW(INDIRECT("1:" &amp; LEN(G1393))), 1), MID(G1393, ROW(INDIRECT("1:" &amp; LEN(G1393))), 1)))</f>
        <v>Sandwich Makers</v>
      </c>
      <c r="I1393">
        <v>929</v>
      </c>
      <c r="J1393" s="2">
        <v>1300</v>
      </c>
      <c r="K1393" s="1">
        <v>0.28999999999999998</v>
      </c>
      <c r="L1393">
        <v>3.9</v>
      </c>
      <c r="M1393" s="4">
        <v>1672</v>
      </c>
      <c r="N1393" t="s">
        <v>12174</v>
      </c>
      <c r="O1393" t="str">
        <f t="shared" si="87"/>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v>
      </c>
      <c r="P1393" t="s">
        <v>12175</v>
      </c>
      <c r="Q1393" t="s">
        <v>12176</v>
      </c>
      <c r="R1393" t="s">
        <v>12177</v>
      </c>
      <c r="S1393" t="s">
        <v>12178</v>
      </c>
      <c r="T1393" t="s">
        <v>12179</v>
      </c>
      <c r="U1393" t="s">
        <v>12180</v>
      </c>
      <c r="V1393" t="s">
        <v>12181</v>
      </c>
    </row>
    <row r="1394" spans="1:22" x14ac:dyDescent="0.25">
      <c r="A1394" t="s">
        <v>12182</v>
      </c>
      <c r="B1394" t="s">
        <v>12183</v>
      </c>
      <c r="C1394" t="str">
        <f t="shared" si="84"/>
        <v>Kuber Industries Nylon Mesh Laundry Basket|Sturdy Material and Durable Handles|Netted Lightweight Laundry Bag, Size 36 x 36 x 58, Capicity 30 Ltr (Pink)</v>
      </c>
      <c r="D1394" t="str" cm="1">
        <f t="array" ref="D1394">PROPER(_xlfn.TEXTJOIN(" ", TRUE, INDEX(_xlfn.FILTERXML("&lt;t&gt;&lt;s&gt;" &amp; SUBSTITUTE(C1394," ","&lt;/s&gt;&lt;s&gt;") &amp; "&lt;/s&gt;&lt;/t&gt;", "//s"), _xlfn.SEQUENCE(4))))</f>
        <v>Kuber Industries Nylon Mesh</v>
      </c>
      <c r="E1394" t="str">
        <f t="shared" si="85"/>
        <v>Material and Durable Handles|Netted Lightweight Laundry Bag, Size 36 x 36 x 58, Capicity 30 Ltr (Pink)</v>
      </c>
      <c r="F1394" t="s">
        <v>8794</v>
      </c>
      <c r="G1394" t="str">
        <f t="shared" si="86"/>
        <v>LaundryBaskets</v>
      </c>
      <c r="H1394" s="7" t="str">
        <f t="array" aca="1" ref="H1394" ca="1">_xlfn.TEXTJOIN("", TRUE, IF((ROW(INDIRECT("1:" &amp; LEN(G1394)))&gt;1) * (CODE(MID(G1394, ROW(INDIRECT("1:" &amp; LEN(G1394))), 1))&gt;=65) * (CODE(MID(G1394, ROW(INDIRECT("1:" &amp; LEN(G1394))), 1))&lt;=90), " " &amp; MID(G1394, ROW(INDIRECT("1:" &amp; LEN(G1394))), 1), MID(G1394, ROW(INDIRECT("1:" &amp; LEN(G1394))), 1)))</f>
        <v>Laundry Baskets</v>
      </c>
      <c r="I1394">
        <v>199</v>
      </c>
      <c r="J1394">
        <v>399</v>
      </c>
      <c r="K1394" s="1">
        <v>0.5</v>
      </c>
      <c r="L1394">
        <v>3.7</v>
      </c>
      <c r="M1394" s="4">
        <v>7945</v>
      </c>
      <c r="N1394" t="s">
        <v>12184</v>
      </c>
      <c r="O1394" t="str">
        <f t="shared" si="87"/>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v>
      </c>
      <c r="P1394" t="s">
        <v>12185</v>
      </c>
      <c r="Q1394" t="s">
        <v>12186</v>
      </c>
      <c r="R1394" t="s">
        <v>12187</v>
      </c>
      <c r="S1394" t="s">
        <v>12188</v>
      </c>
      <c r="T1394" t="s">
        <v>12189</v>
      </c>
      <c r="U1394" t="s">
        <v>12190</v>
      </c>
      <c r="V1394" t="s">
        <v>12191</v>
      </c>
    </row>
    <row r="1395" spans="1:22" x14ac:dyDescent="0.25">
      <c r="A1395" t="s">
        <v>12192</v>
      </c>
      <c r="B1395" t="s">
        <v>12193</v>
      </c>
      <c r="C1395" t="str">
        <f t="shared" si="84"/>
        <v>Bulfyss Plastic Sticky Lint Roller Hair Remover Cleaner Set of 5 Rolls 150 Sheets, 30 Sheets Each roll Lint Roller Remover for Clothes, Furniture, Carpet, Dog Fur, Sweater, Dust and Dirt</v>
      </c>
      <c r="D1395" t="str" cm="1">
        <f t="array" ref="D1395">PROPER(_xlfn.TEXTJOIN(" ", TRUE, INDEX(_xlfn.FILTERXML("&lt;t&gt;&lt;s&gt;" &amp; SUBSTITUTE(C1395," ","&lt;/s&gt;&lt;s&gt;") &amp; "&lt;/s&gt;&lt;/t&gt;", "//s"), _xlfn.SEQUENCE(4))))</f>
        <v>Bulfyss Plastic Sticky Lint</v>
      </c>
      <c r="E1395" t="str">
        <f t="shared" si="85"/>
        <v>Remover Cleaner Set of 5 Rolls 150 Sheets, 30 Sheets Each roll Lint Roller Remover for Clothes, Furniture, Carpet, Dog Fur, Sweater, Dust and Dirt</v>
      </c>
      <c r="F1395" t="s">
        <v>8483</v>
      </c>
      <c r="G1395" t="str">
        <f t="shared" si="86"/>
        <v>LintShavers</v>
      </c>
      <c r="H1395" s="7" t="str">
        <f t="array" aca="1" ref="H1395" ca="1">_xlfn.TEXTJOIN("", TRUE, IF((ROW(INDIRECT("1:" &amp; LEN(G1395)))&gt;1) * (CODE(MID(G1395, ROW(INDIRECT("1:" &amp; LEN(G1395))), 1))&gt;=65) * (CODE(MID(G1395, ROW(INDIRECT("1:" &amp; LEN(G1395))), 1))&lt;=90), " " &amp; MID(G1395, ROW(INDIRECT("1:" &amp; LEN(G1395))), 1), MID(G1395, ROW(INDIRECT("1:" &amp; LEN(G1395))), 1)))</f>
        <v>Lint Shavers</v>
      </c>
      <c r="I1395">
        <v>279</v>
      </c>
      <c r="J1395">
        <v>599</v>
      </c>
      <c r="K1395" s="1">
        <v>0.53</v>
      </c>
      <c r="L1395">
        <v>3.5</v>
      </c>
      <c r="M1395" s="4">
        <v>1367</v>
      </c>
      <c r="N1395" t="s">
        <v>12194</v>
      </c>
      <c r="O1395" t="str">
        <f t="shared" si="87"/>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v>
      </c>
      <c r="P1395" t="s">
        <v>12195</v>
      </c>
      <c r="Q1395" t="s">
        <v>12196</v>
      </c>
      <c r="R1395" t="s">
        <v>12197</v>
      </c>
      <c r="S1395" t="s">
        <v>12198</v>
      </c>
      <c r="T1395" t="s">
        <v>12199</v>
      </c>
      <c r="U1395" t="s">
        <v>12200</v>
      </c>
      <c r="V1395" t="s">
        <v>12201</v>
      </c>
    </row>
    <row r="1396" spans="1:22" x14ac:dyDescent="0.25">
      <c r="A1396" t="s">
        <v>12202</v>
      </c>
      <c r="B1396" t="s">
        <v>12203</v>
      </c>
      <c r="C1396" t="str">
        <f t="shared" si="84"/>
        <v>T TOPLINE 180 W Electric Hand Mixer,Hand Blender , Egg Beater, Cake maker , Beater Cream Mix, Food Blender, Beater for Whipping Cream Beater for Cake With 7 -Speed with spatula and oil brush</v>
      </c>
      <c r="D1396" t="str" cm="1">
        <f t="array" ref="D1396">PROPER(_xlfn.TEXTJOIN(" ", TRUE, INDEX(_xlfn.FILTERXML("&lt;t&gt;&lt;s&gt;" &amp; SUBSTITUTE(C1396," ","&lt;/s&gt;&lt;s&gt;") &amp; "&lt;/s&gt;&lt;/t&gt;", "//s"), _xlfn.SEQUENCE(4))))</f>
        <v>T Topline 180 W</v>
      </c>
      <c r="E1396" t="str">
        <f t="shared" si="85"/>
        <v>Mixer,Hand Blender , Egg Beater, Cake maker , Beater Cream Mix, Food Blender, Beater for Whipping Cream Beater for Cake With 7 -Speed with spatula and oil brush</v>
      </c>
      <c r="F1396" t="s">
        <v>8597</v>
      </c>
      <c r="G1396" t="str">
        <f t="shared" si="86"/>
        <v>HandBlenders</v>
      </c>
      <c r="H1396" s="7" t="str">
        <f t="array" aca="1" ref="H1396" ca="1">_xlfn.TEXTJOIN("", TRUE, IF((ROW(INDIRECT("1:" &amp; LEN(G1396)))&gt;1) * (CODE(MID(G1396, ROW(INDIRECT("1:" &amp; LEN(G1396))), 1))&gt;=65) * (CODE(MID(G1396, ROW(INDIRECT("1:" &amp; LEN(G1396))), 1))&lt;=90), " " &amp; MID(G1396, ROW(INDIRECT("1:" &amp; LEN(G1396))), 1), MID(G1396, ROW(INDIRECT("1:" &amp; LEN(G1396))), 1)))</f>
        <v>Hand Blenders</v>
      </c>
      <c r="I1396">
        <v>549</v>
      </c>
      <c r="J1396">
        <v>999</v>
      </c>
      <c r="K1396" s="1">
        <v>0.45</v>
      </c>
      <c r="L1396">
        <v>4</v>
      </c>
      <c r="M1396" s="4">
        <v>1313</v>
      </c>
      <c r="N1396" t="s">
        <v>12204</v>
      </c>
      <c r="O1396" t="str">
        <f t="shared" si="87"/>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v>
      </c>
      <c r="P1396" t="s">
        <v>12205</v>
      </c>
      <c r="Q1396" t="s">
        <v>12206</v>
      </c>
      <c r="R1396" t="s">
        <v>12207</v>
      </c>
      <c r="S1396" t="s">
        <v>12208</v>
      </c>
      <c r="T1396" t="s">
        <v>12209</v>
      </c>
      <c r="U1396" t="s">
        <v>12210</v>
      </c>
      <c r="V1396" t="s">
        <v>12211</v>
      </c>
    </row>
    <row r="1397" spans="1:22" x14ac:dyDescent="0.25">
      <c r="A1397" t="s">
        <v>12212</v>
      </c>
      <c r="B1397" t="s">
        <v>12213</v>
      </c>
      <c r="C1397" t="str">
        <f t="shared" si="84"/>
        <v>Empty Mist Trigger Plastic Spray Bottle for Multi use 200ml Pack of 2</v>
      </c>
      <c r="D1397" t="str" cm="1">
        <f t="array" ref="D1397">PROPER(_xlfn.TEXTJOIN(" ", TRUE, INDEX(_xlfn.FILTERXML("&lt;t&gt;&lt;s&gt;" &amp; SUBSTITUTE(C1397," ","&lt;/s&gt;&lt;s&gt;") &amp; "&lt;/s&gt;&lt;/t&gt;", "//s"), _xlfn.SEQUENCE(4))))</f>
        <v>Empty Mist Trigger Plastic</v>
      </c>
      <c r="E1397" t="str">
        <f t="shared" si="85"/>
        <v>for Multi use 200ml Pack of 2</v>
      </c>
      <c r="F1397" t="s">
        <v>10232</v>
      </c>
      <c r="G1397" t="str">
        <f t="shared" si="86"/>
        <v>SprayBottles</v>
      </c>
      <c r="H1397" s="7" t="str">
        <f t="array" aca="1" ref="H1397" ca="1">_xlfn.TEXTJOIN("", TRUE, IF((ROW(INDIRECT("1:" &amp; LEN(G1397)))&gt;1) * (CODE(MID(G1397, ROW(INDIRECT("1:" &amp; LEN(G1397))), 1))&gt;=65) * (CODE(MID(G1397, ROW(INDIRECT("1:" &amp; LEN(G1397))), 1))&lt;=90), " " &amp; MID(G1397, ROW(INDIRECT("1:" &amp; LEN(G1397))), 1), MID(G1397, ROW(INDIRECT("1:" &amp; LEN(G1397))), 1)))</f>
        <v>Spray Bottles</v>
      </c>
      <c r="I1397">
        <v>85</v>
      </c>
      <c r="J1397">
        <v>199</v>
      </c>
      <c r="K1397" s="1">
        <v>0.56999999999999995</v>
      </c>
      <c r="L1397">
        <v>4.0999999999999996</v>
      </c>
      <c r="M1397" s="4">
        <v>212</v>
      </c>
      <c r="N1397" t="s">
        <v>12214</v>
      </c>
      <c r="O1397" t="str">
        <f t="shared" si="87"/>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v>
      </c>
      <c r="P1397" t="s">
        <v>12215</v>
      </c>
      <c r="Q1397" t="s">
        <v>12216</v>
      </c>
      <c r="R1397" t="s">
        <v>12217</v>
      </c>
      <c r="S1397" t="s">
        <v>12218</v>
      </c>
      <c r="T1397" t="s">
        <v>12219</v>
      </c>
      <c r="U1397" t="s">
        <v>12220</v>
      </c>
      <c r="V1397" t="s">
        <v>12221</v>
      </c>
    </row>
    <row r="1398" spans="1:22" x14ac:dyDescent="0.25">
      <c r="A1398" t="s">
        <v>12222</v>
      </c>
      <c r="B1398" t="s">
        <v>12223</v>
      </c>
      <c r="C1398" t="str">
        <f t="shared" si="84"/>
        <v>LONAXA Mini Travel Rechargeable Fruit Juicer - USB Electric Fruit and Vegetable Juice Blender Grinder for Home and Office Use (Multicolor)‚Ä¶</v>
      </c>
      <c r="D1398" t="str" cm="1">
        <f t="array" ref="D1398">PROPER(_xlfn.TEXTJOIN(" ", TRUE, INDEX(_xlfn.FILTERXML("&lt;t&gt;&lt;s&gt;" &amp; SUBSTITUTE(C1398," ","&lt;/s&gt;&lt;s&gt;") &amp; "&lt;/s&gt;&lt;/t&gt;", "//s"), _xlfn.SEQUENCE(4))))</f>
        <v>Lonaxa Mini Travel Rechargeable</v>
      </c>
      <c r="E1398" t="str">
        <f t="shared" si="85"/>
        <v>- USB Electric Fruit and Vegetable Juice Blender Grinder for Home and Office Use (Multicolor)‚Ä¶</v>
      </c>
      <c r="F1398" t="s">
        <v>8846</v>
      </c>
      <c r="G1398" t="str">
        <f t="shared" si="86"/>
        <v>JuicerMixerGrinders</v>
      </c>
      <c r="H1398" s="7" t="str">
        <f t="array" aca="1" ref="H1398" ca="1">_xlfn.TEXTJOIN("", TRUE, IF((ROW(INDIRECT("1:" &amp; LEN(G1398)))&gt;1) * (CODE(MID(G1398, ROW(INDIRECT("1:" &amp; LEN(G1398))), 1))&gt;=65) * (CODE(MID(G1398, ROW(INDIRECT("1:" &amp; LEN(G1398))), 1))&lt;=90), " " &amp; MID(G1398, ROW(INDIRECT("1:" &amp; LEN(G1398))), 1), MID(G1398, ROW(INDIRECT("1:" &amp; LEN(G1398))), 1)))</f>
        <v>Juicer Mixer Grinders</v>
      </c>
      <c r="I1398">
        <v>499</v>
      </c>
      <c r="J1398" s="2">
        <v>1299</v>
      </c>
      <c r="K1398" s="1">
        <v>0.62</v>
      </c>
      <c r="L1398">
        <v>3.9</v>
      </c>
      <c r="M1398" s="4">
        <v>65</v>
      </c>
      <c r="N1398" t="s">
        <v>12224</v>
      </c>
      <c r="O1398" t="str">
        <f t="shared" si="87"/>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v>
      </c>
      <c r="P1398" t="s">
        <v>12225</v>
      </c>
      <c r="Q1398" t="s">
        <v>12226</v>
      </c>
      <c r="R1398" t="s">
        <v>12227</v>
      </c>
      <c r="S1398" t="s">
        <v>12228</v>
      </c>
      <c r="T1398" t="s">
        <v>12229</v>
      </c>
      <c r="U1398" t="s">
        <v>12230</v>
      </c>
      <c r="V1398" t="s">
        <v>12231</v>
      </c>
    </row>
    <row r="1399" spans="1:22" x14ac:dyDescent="0.25">
      <c r="A1399" t="s">
        <v>12232</v>
      </c>
      <c r="B1399" t="s">
        <v>12233</v>
      </c>
      <c r="C1399" t="str">
        <f t="shared" si="84"/>
        <v>SUJATA Powermatic Plus, Juicer Mixer Grinder, 900 Watts, 2 Jars (White)</v>
      </c>
      <c r="D1399" t="str" cm="1">
        <f t="array" ref="D1399">PROPER(_xlfn.TEXTJOIN(" ", TRUE, INDEX(_xlfn.FILTERXML("&lt;t&gt;&lt;s&gt;" &amp; SUBSTITUTE(C1399," ","&lt;/s&gt;&lt;s&gt;") &amp; "&lt;/s&gt;&lt;/t&gt;", "//s"), _xlfn.SEQUENCE(4))))</f>
        <v>Sujata Powermatic Plus, Juicer</v>
      </c>
      <c r="E1399" t="str">
        <f t="shared" si="85"/>
        <v>900 Watts, 2 Jars (White)</v>
      </c>
      <c r="F1399" t="s">
        <v>8846</v>
      </c>
      <c r="G1399" t="str">
        <f t="shared" si="86"/>
        <v>JuicerMixerGrinders</v>
      </c>
      <c r="H1399" s="7" t="str">
        <f t="array" aca="1" ref="H1399" ca="1">_xlfn.TEXTJOIN("", TRUE, IF((ROW(INDIRECT("1:" &amp; LEN(G1399)))&gt;1) * (CODE(MID(G1399, ROW(INDIRECT("1:" &amp; LEN(G1399))), 1))&gt;=65) * (CODE(MID(G1399, ROW(INDIRECT("1:" &amp; LEN(G1399))), 1))&lt;=90), " " &amp; MID(G1399, ROW(INDIRECT("1:" &amp; LEN(G1399))), 1), MID(G1399, ROW(INDIRECT("1:" &amp; LEN(G1399))), 1)))</f>
        <v>Juicer Mixer Grinders</v>
      </c>
      <c r="I1399" s="2">
        <v>5865</v>
      </c>
      <c r="J1399" s="2">
        <v>7776</v>
      </c>
      <c r="K1399" s="1">
        <v>0.25</v>
      </c>
      <c r="L1399">
        <v>4.4000000000000004</v>
      </c>
      <c r="M1399" s="4">
        <v>2737</v>
      </c>
      <c r="N1399" t="s">
        <v>12234</v>
      </c>
      <c r="O1399" t="str">
        <f t="shared" si="87"/>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v>
      </c>
      <c r="P1399" t="s">
        <v>12235</v>
      </c>
      <c r="Q1399" t="s">
        <v>12236</v>
      </c>
      <c r="R1399" t="s">
        <v>12237</v>
      </c>
      <c r="S1399" t="s">
        <v>12238</v>
      </c>
      <c r="T1399" t="s">
        <v>12239</v>
      </c>
      <c r="U1399" t="s">
        <v>12240</v>
      </c>
      <c r="V1399" t="s">
        <v>12241</v>
      </c>
    </row>
    <row r="1400" spans="1:22" x14ac:dyDescent="0.25">
      <c r="A1400" t="s">
        <v>12242</v>
      </c>
      <c r="B1400" t="s">
        <v>12243</v>
      </c>
      <c r="C1400" t="str">
        <f t="shared" si="84"/>
        <v>AGARO Royal Double Layered Kettle, 1.5 Litres, Double Layered Cool Touch , Dry Boiling Protection, Black</v>
      </c>
      <c r="D1400" t="str" cm="1">
        <f t="array" ref="D1400">PROPER(_xlfn.TEXTJOIN(" ", TRUE, INDEX(_xlfn.FILTERXML("&lt;t&gt;&lt;s&gt;" &amp; SUBSTITUTE(C1400," ","&lt;/s&gt;&lt;s&gt;") &amp; "&lt;/s&gt;&lt;/t&gt;", "//s"), _xlfn.SEQUENCE(4))))</f>
        <v>Agaro Royal Double Layered</v>
      </c>
      <c r="E1400" t="str">
        <f t="shared" si="85"/>
        <v>Litres, Double Layered Cool Touch , Dry Boiling Protection, Black</v>
      </c>
      <c r="F1400" t="s">
        <v>8450</v>
      </c>
      <c r="G1400" t="str">
        <f t="shared" si="86"/>
        <v>ElectricKettles</v>
      </c>
      <c r="H1400" s="7" t="str">
        <f t="array" aca="1" ref="H1400" ca="1">_xlfn.TEXTJOIN("", TRUE, IF((ROW(INDIRECT("1:" &amp; LEN(G1400)))&gt;1) * (CODE(MID(G1400, ROW(INDIRECT("1:" &amp; LEN(G1400))), 1))&gt;=65) * (CODE(MID(G1400, ROW(INDIRECT("1:" &amp; LEN(G1400))), 1))&lt;=90), " " &amp; MID(G1400, ROW(INDIRECT("1:" &amp; LEN(G1400))), 1), MID(G1400, ROW(INDIRECT("1:" &amp; LEN(G1400))), 1)))</f>
        <v>Electric Kettles</v>
      </c>
      <c r="I1400" s="2">
        <v>1260</v>
      </c>
      <c r="J1400" s="2">
        <v>2299</v>
      </c>
      <c r="K1400" s="1">
        <v>0.45</v>
      </c>
      <c r="L1400">
        <v>4.3</v>
      </c>
      <c r="M1400" s="4">
        <v>55</v>
      </c>
      <c r="N1400" t="s">
        <v>12244</v>
      </c>
      <c r="O1400" t="str">
        <f t="shared" si="87"/>
        <v>1.5 L Capacity|Double Layered Food Grade 304 Stainless Steel Body Inside And Plastic Outside With Cool Touch Handle|Advanced Thermostat With Boil-Dry Protection &amp; Auto Shut Off|Big Mouth Design For Easy Cleaning|1.2 Meters Power Cord, 1500 Watts, 220V-240 V Ac, 50 Hz|2 Years Warranty</v>
      </c>
      <c r="P1400" t="s">
        <v>12245</v>
      </c>
      <c r="Q1400" t="s">
        <v>12246</v>
      </c>
      <c r="R1400" t="s">
        <v>12247</v>
      </c>
      <c r="S1400" t="s">
        <v>12248</v>
      </c>
      <c r="T1400" t="s">
        <v>12249</v>
      </c>
      <c r="U1400" t="s">
        <v>12250</v>
      </c>
      <c r="V1400" t="s">
        <v>12251</v>
      </c>
    </row>
    <row r="1401" spans="1:22" x14ac:dyDescent="0.25">
      <c r="A1401" t="s">
        <v>12252</v>
      </c>
      <c r="B1401" t="s">
        <v>12253</v>
      </c>
      <c r="C1401" t="str">
        <f t="shared" si="84"/>
        <v>Cafe JEI French Press Coffee and Tea Maker 600ml with 4 Level Filtration System, Heat Resistant Borosilicate Glass (Black, 600ml)</v>
      </c>
      <c r="D1401" t="str" cm="1">
        <f t="array" ref="D1401">PROPER(_xlfn.TEXTJOIN(" ", TRUE, INDEX(_xlfn.FILTERXML("&lt;t&gt;&lt;s&gt;" &amp; SUBSTITUTE(C1401," ","&lt;/s&gt;&lt;s&gt;") &amp; "&lt;/s&gt;&lt;/t&gt;", "//s"), _xlfn.SEQUENCE(4))))</f>
        <v>Cafe Jei French Press</v>
      </c>
      <c r="E1401" t="str">
        <f t="shared" si="85"/>
        <v>Tea Maker 600ml with 4 Level Filtration System, Heat Resistant Borosilicate Glass (Black, 600ml)</v>
      </c>
      <c r="F1401" t="s">
        <v>12254</v>
      </c>
      <c r="G1401" t="str">
        <f t="shared" si="86"/>
        <v>CoffeePresses</v>
      </c>
      <c r="H1401" s="7" t="str">
        <f t="array" aca="1" ref="H1401" ca="1">_xlfn.TEXTJOIN("", TRUE, IF((ROW(INDIRECT("1:" &amp; LEN(G1401)))&gt;1) * (CODE(MID(G1401, ROW(INDIRECT("1:" &amp; LEN(G1401))), 1))&gt;=65) * (CODE(MID(G1401, ROW(INDIRECT("1:" &amp; LEN(G1401))), 1))&lt;=90), " " &amp; MID(G1401, ROW(INDIRECT("1:" &amp; LEN(G1401))), 1), MID(G1401, ROW(INDIRECT("1:" &amp; LEN(G1401))), 1)))</f>
        <v>Coffee Presses</v>
      </c>
      <c r="I1401" s="2">
        <v>1099</v>
      </c>
      <c r="J1401" s="2">
        <v>1500</v>
      </c>
      <c r="K1401" s="1">
        <v>0.27</v>
      </c>
      <c r="L1401">
        <v>4.5</v>
      </c>
      <c r="M1401" s="4">
        <v>1065</v>
      </c>
      <c r="N1401" t="s">
        <v>12255</v>
      </c>
      <c r="O1401" t="str">
        <f t="shared" si="87"/>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v>
      </c>
      <c r="P1401" t="s">
        <v>12256</v>
      </c>
      <c r="Q1401" t="s">
        <v>12257</v>
      </c>
      <c r="R1401" t="s">
        <v>12258</v>
      </c>
      <c r="S1401" t="s">
        <v>12259</v>
      </c>
      <c r="T1401" t="s">
        <v>12260</v>
      </c>
      <c r="U1401" t="s">
        <v>12261</v>
      </c>
      <c r="V1401" t="s">
        <v>12262</v>
      </c>
    </row>
    <row r="1402" spans="1:22" x14ac:dyDescent="0.25">
      <c r="A1402" t="s">
        <v>12263</v>
      </c>
      <c r="B1402" t="s">
        <v>12264</v>
      </c>
      <c r="C1402" t="str">
        <f t="shared" si="84"/>
        <v>Borosil Prime Grill Sandwich Maker (Grey)</v>
      </c>
      <c r="D1402" t="str" cm="1">
        <f t="array" ref="D1402">PROPER(_xlfn.TEXTJOIN(" ", TRUE, INDEX(_xlfn.FILTERXML("&lt;t&gt;&lt;s&gt;" &amp; SUBSTITUTE(C1402," ","&lt;/s&gt;&lt;s&gt;") &amp; "&lt;/s&gt;&lt;/t&gt;", "//s"), _xlfn.SEQUENCE(4))))</f>
        <v>Borosil Prime Grill Sandwich</v>
      </c>
      <c r="E1402" t="str">
        <f t="shared" si="85"/>
        <v/>
      </c>
      <c r="F1402" t="s">
        <v>8969</v>
      </c>
      <c r="G1402" t="str">
        <f t="shared" si="86"/>
        <v>SandwichMakers</v>
      </c>
      <c r="H1402" s="7" t="str">
        <f t="array" aca="1" ref="H1402" ca="1">_xlfn.TEXTJOIN("", TRUE, IF((ROW(INDIRECT("1:" &amp; LEN(G1402)))&gt;1) * (CODE(MID(G1402, ROW(INDIRECT("1:" &amp; LEN(G1402))), 1))&gt;=65) * (CODE(MID(G1402, ROW(INDIRECT("1:" &amp; LEN(G1402))), 1))&lt;=90), " " &amp; MID(G1402, ROW(INDIRECT("1:" &amp; LEN(G1402))), 1), MID(G1402, ROW(INDIRECT("1:" &amp; LEN(G1402))), 1)))</f>
        <v>Sandwich Makers</v>
      </c>
      <c r="I1402" s="2">
        <v>1928</v>
      </c>
      <c r="J1402" s="2">
        <v>2590</v>
      </c>
      <c r="K1402" s="1">
        <v>0.26</v>
      </c>
      <c r="L1402">
        <v>4</v>
      </c>
      <c r="M1402" s="4">
        <v>2377</v>
      </c>
      <c r="N1402" t="s">
        <v>12265</v>
      </c>
      <c r="O1402" t="str">
        <f t="shared" si="87"/>
        <v>Non Stick Grilling Plate Can Make Up To 2 Large Size Sandwiches At The Same Time. Capacity 4 Slices|Non Stick Grill Plate Dimension : 230 X 145Mm, Heating Plate Opens To 90 Degree For Easy Access|Automatic Temperature Controlthermal Fuse For Extra Safety. Red Indicator For Heating Operation|Cool Touch Handle For Safety|Longer Than Normal Power Cord|Cord Wrap For Easy Storage|Anti Skid Legs</v>
      </c>
      <c r="P1402" t="s">
        <v>12266</v>
      </c>
      <c r="Q1402" t="s">
        <v>12267</v>
      </c>
      <c r="R1402" t="s">
        <v>12268</v>
      </c>
      <c r="S1402" t="s">
        <v>12269</v>
      </c>
      <c r="T1402" t="s">
        <v>12270</v>
      </c>
      <c r="U1402" t="s">
        <v>12271</v>
      </c>
      <c r="V1402" t="s">
        <v>12272</v>
      </c>
    </row>
    <row r="1403" spans="1:22" x14ac:dyDescent="0.25">
      <c r="A1403" t="s">
        <v>12273</v>
      </c>
      <c r="B1403" t="s">
        <v>12274</v>
      </c>
      <c r="C1403" t="str">
        <f t="shared" si="84"/>
        <v>Candes 10 Litre Perfecto 5 Star Rated Automatic Instant Storage Electric Water Heater with Special Metal Body Anti Rust Coating With Installation Kit, 2KW Geyser (Ivory)</v>
      </c>
      <c r="D1403" t="str" cm="1">
        <f t="array" ref="D1403">PROPER(_xlfn.TEXTJOIN(" ", TRUE, INDEX(_xlfn.FILTERXML("&lt;t&gt;&lt;s&gt;" &amp; SUBSTITUTE(C1403," ","&lt;/s&gt;&lt;s&gt;") &amp; "&lt;/s&gt;&lt;/t&gt;", "//s"), _xlfn.SEQUENCE(4))))</f>
        <v>Candes 10 Litre Perfecto</v>
      </c>
      <c r="E1403" t="str">
        <f t="shared" si="85"/>
        <v>Rated Automatic Instant Storage Electric Water Heater with Special Metal Body Anti Rust Coating With Installation Kit, 2KW Geyser (Ivory)</v>
      </c>
      <c r="F1403" t="s">
        <v>8681</v>
      </c>
      <c r="G1403" t="str">
        <f t="shared" si="86"/>
        <v>StorageWaterHeaters</v>
      </c>
      <c r="H1403" s="7" t="str">
        <f t="array" aca="1" ref="H1403" ca="1">_xlfn.TEXTJOIN("", TRUE, IF((ROW(INDIRECT("1:" &amp; LEN(G1403)))&gt;1) * (CODE(MID(G1403, ROW(INDIRECT("1:" &amp; LEN(G1403))), 1))&gt;=65) * (CODE(MID(G1403, ROW(INDIRECT("1:" &amp; LEN(G1403))), 1))&lt;=90), " " &amp; MID(G1403, ROW(INDIRECT("1:" &amp; LEN(G1403))), 1), MID(G1403, ROW(INDIRECT("1:" &amp; LEN(G1403))), 1)))</f>
        <v>Storage Water Heaters</v>
      </c>
      <c r="I1403" s="2">
        <v>3249</v>
      </c>
      <c r="J1403" s="2">
        <v>6299</v>
      </c>
      <c r="K1403" s="1">
        <v>0.48</v>
      </c>
      <c r="L1403">
        <v>3.9</v>
      </c>
      <c r="M1403" s="4">
        <v>2569</v>
      </c>
      <c r="N1403" t="s">
        <v>12275</v>
      </c>
      <c r="O1403" t="str">
        <f t="shared" si="87"/>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v>
      </c>
      <c r="P1403" t="s">
        <v>12276</v>
      </c>
      <c r="Q1403" t="s">
        <v>12277</v>
      </c>
      <c r="R1403" t="s">
        <v>12278</v>
      </c>
      <c r="S1403" t="s">
        <v>12279</v>
      </c>
      <c r="T1403" t="s">
        <v>12280</v>
      </c>
      <c r="U1403" t="s">
        <v>12281</v>
      </c>
      <c r="V1403" t="s">
        <v>12282</v>
      </c>
    </row>
    <row r="1404" spans="1:22" x14ac:dyDescent="0.25">
      <c r="A1404" t="s">
        <v>12283</v>
      </c>
      <c r="B1404" t="s">
        <v>12284</v>
      </c>
      <c r="C1404" t="str">
        <f t="shared" si="84"/>
        <v>Prestige PSMFB 800 Watt Sandwich Toaster with Fixed Plates, Black</v>
      </c>
      <c r="D1404" t="str" cm="1">
        <f t="array" ref="D1404">PROPER(_xlfn.TEXTJOIN(" ", TRUE, INDEX(_xlfn.FILTERXML("&lt;t&gt;&lt;s&gt;" &amp; SUBSTITUTE(C1404," ","&lt;/s&gt;&lt;s&gt;") &amp; "&lt;/s&gt;&lt;/t&gt;", "//s"), _xlfn.SEQUENCE(4))))</f>
        <v>Prestige Psmfb 800 Watt</v>
      </c>
      <c r="E1404" t="str">
        <f t="shared" si="85"/>
        <v>with Fixed Plates, Black</v>
      </c>
      <c r="F1404" t="s">
        <v>8969</v>
      </c>
      <c r="G1404" t="str">
        <f t="shared" si="86"/>
        <v>SandwichMakers</v>
      </c>
      <c r="H1404" s="7" t="str">
        <f t="array" aca="1" ref="H1404" ca="1">_xlfn.TEXTJOIN("", TRUE, IF((ROW(INDIRECT("1:" &amp; LEN(G1404)))&gt;1) * (CODE(MID(G1404, ROW(INDIRECT("1:" &amp; LEN(G1404))), 1))&gt;=65) * (CODE(MID(G1404, ROW(INDIRECT("1:" &amp; LEN(G1404))), 1))&lt;=90), " " &amp; MID(G1404, ROW(INDIRECT("1:" &amp; LEN(G1404))), 1), MID(G1404, ROW(INDIRECT("1:" &amp; LEN(G1404))), 1)))</f>
        <v>Sandwich Makers</v>
      </c>
      <c r="I1404" s="2">
        <v>1199</v>
      </c>
      <c r="J1404" s="2">
        <v>1795</v>
      </c>
      <c r="K1404" s="1">
        <v>0.33</v>
      </c>
      <c r="L1404">
        <v>4.2</v>
      </c>
      <c r="M1404" s="4">
        <v>5967</v>
      </c>
      <c r="N1404" t="s">
        <v>12285</v>
      </c>
      <c r="O1404" t="str">
        <f t="shared" si="87"/>
        <v>Content: Prestige Sandwich Toaster With Fixed Sandwich Plate|Voltage: 230V; Wattage: 800W; Capacity 4 Slices|Weight: 1.06Kg.</v>
      </c>
      <c r="P1404" t="s">
        <v>12286</v>
      </c>
      <c r="Q1404" t="s">
        <v>12287</v>
      </c>
      <c r="R1404" t="s">
        <v>12288</v>
      </c>
      <c r="S1404" t="s">
        <v>12289</v>
      </c>
      <c r="T1404" t="s">
        <v>12290</v>
      </c>
      <c r="U1404" t="s">
        <v>12291</v>
      </c>
      <c r="V1404" t="s">
        <v>12292</v>
      </c>
    </row>
    <row r="1405" spans="1:22" x14ac:dyDescent="0.25">
      <c r="A1405" t="s">
        <v>12293</v>
      </c>
      <c r="B1405" t="s">
        <v>12294</v>
      </c>
      <c r="C1405" t="str">
        <f t="shared" si="84"/>
        <v>iBELL MPK120L Premium Stainless Steel Multi Purpose Kettle Cooker with Inner Pot 1.2 Litre (Silver)</v>
      </c>
      <c r="D1405" t="str" cm="1">
        <f t="array" ref="D1405">PROPER(_xlfn.TEXTJOIN(" ", TRUE, INDEX(_xlfn.FILTERXML("&lt;t&gt;&lt;s&gt;" &amp; SUBSTITUTE(C1405," ","&lt;/s&gt;&lt;s&gt;") &amp; "&lt;/s&gt;&lt;/t&gt;", "//s"), _xlfn.SEQUENCE(4))))</f>
        <v>Ibell Mpk120L Premium Stainless</v>
      </c>
      <c r="E1405" t="str">
        <f t="shared" si="85"/>
        <v>Purpose Kettle Cooker with Inner Pot 1.2 Litre (Silver)</v>
      </c>
      <c r="F1405" t="s">
        <v>8450</v>
      </c>
      <c r="G1405" t="str">
        <f t="shared" si="86"/>
        <v>ElectricKettles</v>
      </c>
      <c r="H1405" s="7" t="str">
        <f t="array" aca="1" ref="H1405" ca="1">_xlfn.TEXTJOIN("", TRUE, IF((ROW(INDIRECT("1:" &amp; LEN(G1405)))&gt;1) * (CODE(MID(G1405, ROW(INDIRECT("1:" &amp; LEN(G1405))), 1))&gt;=65) * (CODE(MID(G1405, ROW(INDIRECT("1:" &amp; LEN(G1405))), 1))&lt;=90), " " &amp; MID(G1405, ROW(INDIRECT("1:" &amp; LEN(G1405))), 1), MID(G1405, ROW(INDIRECT("1:" &amp; LEN(G1405))), 1)))</f>
        <v>Electric Kettles</v>
      </c>
      <c r="I1405" s="2">
        <v>1456</v>
      </c>
      <c r="J1405" s="2">
        <v>3190</v>
      </c>
      <c r="K1405" s="1">
        <v>0.54</v>
      </c>
      <c r="L1405">
        <v>4.0999999999999996</v>
      </c>
      <c r="M1405" s="4">
        <v>1776</v>
      </c>
      <c r="N1405" t="s">
        <v>12295</v>
      </c>
      <c r="O1405" t="str">
        <f t="shared" si="87"/>
        <v>Ibell Premium 1.2 Litre Stainless Steel Multi Purpose Electric Kettle With Glass Lid</v>
      </c>
      <c r="P1405" t="s">
        <v>12296</v>
      </c>
      <c r="Q1405" t="s">
        <v>12297</v>
      </c>
      <c r="R1405" t="s">
        <v>12298</v>
      </c>
      <c r="S1405" t="s">
        <v>12299</v>
      </c>
      <c r="T1405" t="s">
        <v>12300</v>
      </c>
      <c r="U1405" t="s">
        <v>12301</v>
      </c>
      <c r="V1405" t="s">
        <v>12302</v>
      </c>
    </row>
    <row r="1406" spans="1:22" x14ac:dyDescent="0.25">
      <c r="A1406" t="s">
        <v>12303</v>
      </c>
      <c r="B1406" t="s">
        <v>12304</v>
      </c>
      <c r="C1406" t="str">
        <f t="shared" si="84"/>
        <v>Maharaja Whiteline Odacio Plus 550-Watt Juicer Mixer Grinder with 3 Jars (Black Silver)</v>
      </c>
      <c r="D1406" t="str" cm="1">
        <f t="array" ref="D1406">PROPER(_xlfn.TEXTJOIN(" ", TRUE, INDEX(_xlfn.FILTERXML("&lt;t&gt;&lt;s&gt;" &amp; SUBSTITUTE(C1406," ","&lt;/s&gt;&lt;s&gt;") &amp; "&lt;/s&gt;&lt;/t&gt;", "//s"), _xlfn.SEQUENCE(4))))</f>
        <v>Maharaja Whiteline Odacio Plus</v>
      </c>
      <c r="E1406" t="str">
        <f t="shared" si="85"/>
        <v>Mixer Grinder with 3 Jars (Black Silver)</v>
      </c>
      <c r="F1406" t="s">
        <v>8846</v>
      </c>
      <c r="G1406" t="str">
        <f t="shared" si="86"/>
        <v>JuicerMixerGrinders</v>
      </c>
      <c r="H1406" s="7" t="str">
        <f t="array" aca="1" ref="H1406" ca="1">_xlfn.TEXTJOIN("", TRUE, IF((ROW(INDIRECT("1:" &amp; LEN(G1406)))&gt;1) * (CODE(MID(G1406, ROW(INDIRECT("1:" &amp; LEN(G1406))), 1))&gt;=65) * (CODE(MID(G1406, ROW(INDIRECT("1:" &amp; LEN(G1406))), 1))&lt;=90), " " &amp; MID(G1406, ROW(INDIRECT("1:" &amp; LEN(G1406))), 1), MID(G1406, ROW(INDIRECT("1:" &amp; LEN(G1406))), 1)))</f>
        <v>Juicer Mixer Grinders</v>
      </c>
      <c r="I1406" s="2">
        <v>3349</v>
      </c>
      <c r="J1406" s="2">
        <v>4799</v>
      </c>
      <c r="K1406" s="1">
        <v>0.3</v>
      </c>
      <c r="L1406">
        <v>3.7</v>
      </c>
      <c r="M1406" s="4">
        <v>4200</v>
      </c>
      <c r="N1406" t="s">
        <v>12305</v>
      </c>
      <c r="O1406" t="str">
        <f t="shared" si="87"/>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v>
      </c>
      <c r="P1406" t="s">
        <v>12306</v>
      </c>
      <c r="Q1406" t="s">
        <v>12307</v>
      </c>
      <c r="R1406" t="s">
        <v>12308</v>
      </c>
      <c r="S1406" t="s">
        <v>12309</v>
      </c>
      <c r="T1406" t="s">
        <v>12310</v>
      </c>
      <c r="U1406" t="s">
        <v>12311</v>
      </c>
      <c r="V1406" t="s">
        <v>12312</v>
      </c>
    </row>
    <row r="1407" spans="1:22" x14ac:dyDescent="0.25">
      <c r="A1407" t="s">
        <v>12313</v>
      </c>
      <c r="B1407" t="s">
        <v>12314</v>
      </c>
      <c r="C1407" t="str">
        <f t="shared" si="84"/>
        <v>Shakti Technology S3 High Pressure Car Washer Machine 1800 Watts and Pressure 120 Bar for Cleaning Car, Bike and Home</v>
      </c>
      <c r="D1407" t="str" cm="1">
        <f t="array" ref="D1407">PROPER(_xlfn.TEXTJOIN(" ", TRUE, INDEX(_xlfn.FILTERXML("&lt;t&gt;&lt;s&gt;" &amp; SUBSTITUTE(C1407," ","&lt;/s&gt;&lt;s&gt;") &amp; "&lt;/s&gt;&lt;/t&gt;", "//s"), _xlfn.SEQUENCE(4))))</f>
        <v>Shakti Technology S3 High</v>
      </c>
      <c r="E1407" t="str">
        <f t="shared" si="85"/>
        <v>Washer Machine 1800 Watts and Pressure 120 Bar for Cleaning Car, Bike and Home</v>
      </c>
      <c r="F1407" t="s">
        <v>9294</v>
      </c>
      <c r="G1407" t="str">
        <f t="shared" si="86"/>
        <v>PressureWashers,Steam&amp;WindowCleaners</v>
      </c>
      <c r="H1407" s="7" t="str">
        <f t="array" aca="1" ref="H1407" ca="1">_xlfn.TEXTJOIN("", TRUE, IF((ROW(INDIRECT("1:" &amp; LEN(G1407)))&gt;1) * (CODE(MID(G1407, ROW(INDIRECT("1:" &amp; LEN(G1407))), 1))&gt;=65) * (CODE(MID(G1407, ROW(INDIRECT("1:" &amp; LEN(G1407))), 1))&lt;=90), " " &amp; MID(G1407, ROW(INDIRECT("1:" &amp; LEN(G1407))), 1), MID(G1407, ROW(INDIRECT("1:" &amp; LEN(G1407))), 1)))</f>
        <v>Pressure Washers, Steam&amp; Window Cleaners</v>
      </c>
      <c r="I1407" s="2">
        <v>4899</v>
      </c>
      <c r="J1407" s="2">
        <v>8999</v>
      </c>
      <c r="K1407" s="1">
        <v>0.46</v>
      </c>
      <c r="L1407">
        <v>4.0999999999999996</v>
      </c>
      <c r="M1407" s="4">
        <v>297</v>
      </c>
      <c r="N1407" t="s">
        <v>12315</v>
      </c>
      <c r="O1407" t="str">
        <f t="shared" si="87"/>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v>
      </c>
      <c r="P1407" t="s">
        <v>12316</v>
      </c>
      <c r="Q1407" t="s">
        <v>12317</v>
      </c>
      <c r="R1407" t="s">
        <v>12318</v>
      </c>
      <c r="S1407" t="s">
        <v>12319</v>
      </c>
      <c r="T1407" t="s">
        <v>12320</v>
      </c>
      <c r="U1407" t="s">
        <v>12321</v>
      </c>
      <c r="V1407" t="s">
        <v>12322</v>
      </c>
    </row>
    <row r="1408" spans="1:22" x14ac:dyDescent="0.25">
      <c r="A1408" t="s">
        <v>12323</v>
      </c>
      <c r="B1408" t="s">
        <v>12324</v>
      </c>
      <c r="C1408" t="str">
        <f t="shared" si="84"/>
        <v>Cello Quick Boil Popular Electric Kettle 1 Litre 1200 Watts | Stainless Steel body | Boiler for Water, Silver</v>
      </c>
      <c r="D1408" t="str" cm="1">
        <f t="array" ref="D1408">PROPER(_xlfn.TEXTJOIN(" ", TRUE, INDEX(_xlfn.FILTERXML("&lt;t&gt;&lt;s&gt;" &amp; SUBSTITUTE(C1408," ","&lt;/s&gt;&lt;s&gt;") &amp; "&lt;/s&gt;&lt;/t&gt;", "//s"), _xlfn.SEQUENCE(4))))</f>
        <v>Cello Quick Boil Popular</v>
      </c>
      <c r="E1408" t="str">
        <f t="shared" si="85"/>
        <v>1 Litre 1200 Watts | Stainless Steel body | Boiler for Water, Silver</v>
      </c>
      <c r="F1408" t="s">
        <v>8670</v>
      </c>
      <c r="G1408" t="str">
        <f t="shared" si="86"/>
        <v>Kettle&amp;ToasterSets</v>
      </c>
      <c r="H1408" s="7" t="str">
        <f t="array" aca="1" ref="H1408" ca="1">_xlfn.TEXTJOIN("", TRUE, IF((ROW(INDIRECT("1:" &amp; LEN(G1408)))&gt;1) * (CODE(MID(G1408, ROW(INDIRECT("1:" &amp; LEN(G1408))), 1))&gt;=65) * (CODE(MID(G1408, ROW(INDIRECT("1:" &amp; LEN(G1408))), 1))&lt;=90), " " &amp; MID(G1408, ROW(INDIRECT("1:" &amp; LEN(G1408))), 1), MID(G1408, ROW(INDIRECT("1:" &amp; LEN(G1408))), 1)))</f>
        <v>Kettle&amp; Toaster Sets</v>
      </c>
      <c r="I1408" s="2">
        <v>1199</v>
      </c>
      <c r="J1408" s="2">
        <v>1899</v>
      </c>
      <c r="K1408" s="1">
        <v>0.37</v>
      </c>
      <c r="L1408">
        <v>4.2</v>
      </c>
      <c r="M1408" s="4">
        <v>3858</v>
      </c>
      <c r="N1408" t="s">
        <v>12325</v>
      </c>
      <c r="O1408" t="str">
        <f t="shared" si="87"/>
        <v>Suitable For: Water, Tea And Soups|Stainless Steel Body, Pull Lid Opening|Capacity: 1Ltr, 1W To 12W|Wide Mouth For Easy Cleaning|Country Of Origin: China|Customer Care No: 741799</v>
      </c>
      <c r="P1408" t="s">
        <v>12326</v>
      </c>
      <c r="Q1408" t="s">
        <v>12327</v>
      </c>
      <c r="R1408" t="s">
        <v>12328</v>
      </c>
      <c r="S1408" t="s">
        <v>12329</v>
      </c>
      <c r="T1408" t="s">
        <v>12330</v>
      </c>
      <c r="U1408" t="s">
        <v>12331</v>
      </c>
      <c r="V1408" t="s">
        <v>12332</v>
      </c>
    </row>
    <row r="1409" spans="1:22" x14ac:dyDescent="0.25">
      <c r="A1409" t="s">
        <v>12333</v>
      </c>
      <c r="B1409" t="s">
        <v>12334</v>
      </c>
      <c r="C1409" t="str">
        <f t="shared" si="84"/>
        <v>AGARO Glory Cool Mist Ultrasonic Humidifier, 4.5Litres, For Large Area, Room, Home, Office, Adjustable Mist Output, Ceramic Ball Filter, Ultra Quiet, 360¬∞ Rotatable Nozzle, Auto Shut Off, Grey</v>
      </c>
      <c r="D1409" t="str" cm="1">
        <f t="array" ref="D1409">PROPER(_xlfn.TEXTJOIN(" ", TRUE, INDEX(_xlfn.FILTERXML("&lt;t&gt;&lt;s&gt;" &amp; SUBSTITUTE(C1409," ","&lt;/s&gt;&lt;s&gt;") &amp; "&lt;/s&gt;&lt;/t&gt;", "//s"), _xlfn.SEQUENCE(4))))</f>
        <v>Agaro Glory Cool Mist</v>
      </c>
      <c r="E1409" t="str">
        <f t="shared" si="85"/>
        <v>4.5Litres, For Large Area, Room, Home, Office, Adjustable Mist Output, Ceramic Ball Filter, Ultra Quiet, 360¬∞ Rotatable Nozzle, Auto Shut Off, Grey</v>
      </c>
      <c r="F1409" t="s">
        <v>11003</v>
      </c>
      <c r="G1409" t="str">
        <f t="shared" si="86"/>
        <v>Humidifiers</v>
      </c>
      <c r="H1409" s="7" t="str">
        <f t="array" aca="1" ref="H1409" ca="1">_xlfn.TEXTJOIN("", TRUE, IF((ROW(INDIRECT("1:" &amp; LEN(G1409)))&gt;1) * (CODE(MID(G1409, ROW(INDIRECT("1:" &amp; LEN(G1409))), 1))&gt;=65) * (CODE(MID(G1409, ROW(INDIRECT("1:" &amp; LEN(G1409))), 1))&lt;=90), " " &amp; MID(G1409, ROW(INDIRECT("1:" &amp; LEN(G1409))), 1), MID(G1409, ROW(INDIRECT("1:" &amp; LEN(G1409))), 1)))</f>
        <v>Humidifiers</v>
      </c>
      <c r="I1409" s="2">
        <v>3290</v>
      </c>
      <c r="J1409" s="2">
        <v>5799</v>
      </c>
      <c r="K1409" s="1">
        <v>0.43</v>
      </c>
      <c r="L1409">
        <v>4.3</v>
      </c>
      <c r="M1409" s="4">
        <v>168</v>
      </c>
      <c r="N1409" t="s">
        <v>12335</v>
      </c>
      <c r="O1409" t="str">
        <f t="shared" si="87"/>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v>
      </c>
      <c r="P1409" t="s">
        <v>12336</v>
      </c>
      <c r="Q1409" t="s">
        <v>12337</v>
      </c>
      <c r="R1409" t="s">
        <v>12338</v>
      </c>
      <c r="S1409" t="s">
        <v>12339</v>
      </c>
      <c r="T1409" t="s">
        <v>12340</v>
      </c>
      <c r="U1409" t="s">
        <v>12341</v>
      </c>
      <c r="V1409" t="s">
        <v>12342</v>
      </c>
    </row>
    <row r="1410" spans="1:22" x14ac:dyDescent="0.25">
      <c r="A1410" t="s">
        <v>12343</v>
      </c>
      <c r="B1410" t="s">
        <v>12344</v>
      </c>
      <c r="C1410" t="str">
        <f t="shared" ref="C1410:C1466" si="88">TRIM(SUBSTITUTE(SUBSTITUTE(SUBSTITUTE(SUBSTITUTE(SUBSTITUTE(SUBSTITUTE(B1410,"&amp;","and"),"&lt;",""),"&gt;",""),"/"," "),CHAR(160)," "),CHAR(10)," "))</f>
        <v>Wolpin 1 Lint Roller with 60 Sheets Remove Clothes Lint Dog Hair Dust (19 x 13 cm) Orange</v>
      </c>
      <c r="D1410" t="str" cm="1">
        <f t="array" ref="D1410">PROPER(_xlfn.TEXTJOIN(" ", TRUE, INDEX(_xlfn.FILTERXML("&lt;t&gt;&lt;s&gt;" &amp; SUBSTITUTE(C1410," ","&lt;/s&gt;&lt;s&gt;") &amp; "&lt;/s&gt;&lt;/t&gt;", "//s"), _xlfn.SEQUENCE(4))))</f>
        <v>Wolpin 1 Lint Roller</v>
      </c>
      <c r="E1410" t="str">
        <f t="shared" si="85"/>
        <v>Sheets Remove Clothes Lint Dog Hair Dust (19 x 13 cm) Orange</v>
      </c>
      <c r="F1410" t="s">
        <v>8483</v>
      </c>
      <c r="G1410" t="str">
        <f t="shared" si="86"/>
        <v>LintShavers</v>
      </c>
      <c r="H1410" s="7" t="str">
        <f t="array" aca="1" ref="H1410" ca="1">_xlfn.TEXTJOIN("", TRUE, IF((ROW(INDIRECT("1:" &amp; LEN(G1410)))&gt;1) * (CODE(MID(G1410, ROW(INDIRECT("1:" &amp; LEN(G1410))), 1))&gt;=65) * (CODE(MID(G1410, ROW(INDIRECT("1:" &amp; LEN(G1410))), 1))&lt;=90), " " &amp; MID(G1410, ROW(INDIRECT("1:" &amp; LEN(G1410))), 1), MID(G1410, ROW(INDIRECT("1:" &amp; LEN(G1410))), 1)))</f>
        <v>Lint Shavers</v>
      </c>
      <c r="I1410">
        <v>179</v>
      </c>
      <c r="J1410">
        <v>799</v>
      </c>
      <c r="K1410" s="1">
        <v>0.78</v>
      </c>
      <c r="L1410">
        <v>3.6</v>
      </c>
      <c r="M1410" s="4">
        <v>101</v>
      </c>
      <c r="N1410" t="s">
        <v>12345</v>
      </c>
      <c r="O1410" t="str">
        <f t="shared" si="87"/>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v>
      </c>
      <c r="P1410" t="s">
        <v>12346</v>
      </c>
      <c r="Q1410" t="s">
        <v>12347</v>
      </c>
      <c r="R1410" t="s">
        <v>12348</v>
      </c>
      <c r="S1410" t="s">
        <v>12349</v>
      </c>
      <c r="T1410" t="s">
        <v>12350</v>
      </c>
      <c r="U1410" t="s">
        <v>12351</v>
      </c>
      <c r="V1410" t="s">
        <v>12352</v>
      </c>
    </row>
    <row r="1411" spans="1:22" x14ac:dyDescent="0.25">
      <c r="A1411" t="s">
        <v>12353</v>
      </c>
      <c r="B1411" t="s">
        <v>12354</v>
      </c>
      <c r="C1411" t="str">
        <f t="shared" si="88"/>
        <v>Abode Kitchen Essential Measuring Cup and Spoon for Spices | for Cooking and Baking Cake | Multipurpose Tablespoon Cups with Ring Holder | (Black)</v>
      </c>
      <c r="D1411" t="str" cm="1">
        <f t="array" ref="D1411">PROPER(_xlfn.TEXTJOIN(" ", TRUE, INDEX(_xlfn.FILTERXML("&lt;t&gt;&lt;s&gt;" &amp; SUBSTITUTE(C1411," ","&lt;/s&gt;&lt;s&gt;") &amp; "&lt;/s&gt;&lt;/t&gt;", "//s"), _xlfn.SEQUENCE(4))))</f>
        <v>Abode Kitchen Essential Measuring</v>
      </c>
      <c r="E1411" t="str">
        <f t="shared" ref="E1411:E1466" si="89">IFERROR(TRIM(MID(C1411, FIND("~", SUBSTITUTE(C1411, " ", "~", 6)) + 1, LEN(C1411))), "")</f>
        <v>Spoon for Spices | for Cooking and Baking Cake | Multipurpose Tablespoon Cups with Ring Holder | (Black)</v>
      </c>
      <c r="F1411" t="s">
        <v>12016</v>
      </c>
      <c r="G1411" t="str">
        <f t="shared" ref="G1411:G1466" si="90">TRIM(RIGHT(SUBSTITUTE(F1411, "|", REPT(" ", 100)), 100))</f>
        <v>MeasuringSpoons</v>
      </c>
      <c r="H1411" s="7" t="str">
        <f t="array" aca="1" ref="H1411" ca="1">_xlfn.TEXTJOIN("", TRUE, IF((ROW(INDIRECT("1:" &amp; LEN(G1411)))&gt;1) * (CODE(MID(G1411, ROW(INDIRECT("1:" &amp; LEN(G1411))), 1))&gt;=65) * (CODE(MID(G1411, ROW(INDIRECT("1:" &amp; LEN(G1411))), 1))&lt;=90), " " &amp; MID(G1411, ROW(INDIRECT("1:" &amp; LEN(G1411))), 1), MID(G1411, ROW(INDIRECT("1:" &amp; LEN(G1411))), 1)))</f>
        <v>Measuring Spoons</v>
      </c>
      <c r="I1411">
        <v>149</v>
      </c>
      <c r="J1411">
        <v>300</v>
      </c>
      <c r="K1411" s="1">
        <v>0.5</v>
      </c>
      <c r="L1411">
        <v>4.0999999999999996</v>
      </c>
      <c r="M1411" s="4">
        <v>4074</v>
      </c>
      <c r="N1411" t="s">
        <v>12355</v>
      </c>
      <c r="O1411" t="str">
        <f t="shared" ref="O1411:O1466" si="91">PROPER(TRIM(SUBSTITUTE(SUBSTITUTE(SUBSTITUTE(SUBSTITUTE(SUBSTITUTE(SUBSTITUTE(SUBSTITUTE(SUBSTITUTE(SUBSTITUTE(N1411,CHAR(10)," "),CHAR(13)," "),CHAR(160)," "), "•", ""), "  ", " "), "..", "."), ",,", ","), " ,", ","), ", ", ", ")))</f>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v>
      </c>
      <c r="P1411" t="s">
        <v>12356</v>
      </c>
      <c r="Q1411" t="s">
        <v>12357</v>
      </c>
      <c r="R1411" t="s">
        <v>12358</v>
      </c>
      <c r="S1411" t="s">
        <v>12359</v>
      </c>
      <c r="T1411" t="s">
        <v>12360</v>
      </c>
      <c r="U1411" t="s">
        <v>12361</v>
      </c>
      <c r="V1411" t="s">
        <v>12362</v>
      </c>
    </row>
    <row r="1412" spans="1:22" x14ac:dyDescent="0.25">
      <c r="A1412" t="s">
        <v>12363</v>
      </c>
      <c r="B1412" t="s">
        <v>12364</v>
      </c>
      <c r="C1412" t="str">
        <f t="shared" si="88"/>
        <v>Sujata Supermix, Mixer Grinder, 900 Watts, 3 Jars (White)</v>
      </c>
      <c r="D1412" t="str" cm="1">
        <f t="array" ref="D1412">PROPER(_xlfn.TEXTJOIN(" ", TRUE, INDEX(_xlfn.FILTERXML("&lt;t&gt;&lt;s&gt;" &amp; SUBSTITUTE(C1412," ","&lt;/s&gt;&lt;s&gt;") &amp; "&lt;/s&gt;&lt;/t&gt;", "//s"), _xlfn.SEQUENCE(4))))</f>
        <v>Sujata Supermix, Mixer Grinder,</v>
      </c>
      <c r="E1412" t="str">
        <f t="shared" si="89"/>
        <v>3 Jars (White)</v>
      </c>
      <c r="F1412" t="s">
        <v>8618</v>
      </c>
      <c r="G1412" t="str">
        <f t="shared" si="90"/>
        <v>MixerGrinders</v>
      </c>
      <c r="H1412" s="7" t="str">
        <f t="array" aca="1" ref="H1412" ca="1">_xlfn.TEXTJOIN("", TRUE, IF((ROW(INDIRECT("1:" &amp; LEN(G1412)))&gt;1) * (CODE(MID(G1412, ROW(INDIRECT("1:" &amp; LEN(G1412))), 1))&gt;=65) * (CODE(MID(G1412, ROW(INDIRECT("1:" &amp; LEN(G1412))), 1))&lt;=90), " " &amp; MID(G1412, ROW(INDIRECT("1:" &amp; LEN(G1412))), 1), MID(G1412, ROW(INDIRECT("1:" &amp; LEN(G1412))), 1)))</f>
        <v>Mixer Grinders</v>
      </c>
      <c r="I1412" s="2">
        <v>5490</v>
      </c>
      <c r="J1412" s="2">
        <v>7200</v>
      </c>
      <c r="K1412" s="1">
        <v>0.24</v>
      </c>
      <c r="L1412">
        <v>4.5</v>
      </c>
      <c r="M1412" s="4">
        <v>1408</v>
      </c>
      <c r="N1412" t="s">
        <v>12365</v>
      </c>
      <c r="O1412" t="str">
        <f t="shared" si="91"/>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v>
      </c>
      <c r="P1412" t="s">
        <v>12366</v>
      </c>
      <c r="Q1412" t="s">
        <v>12367</v>
      </c>
      <c r="R1412" t="s">
        <v>12368</v>
      </c>
      <c r="S1412" t="s">
        <v>12369</v>
      </c>
      <c r="T1412" t="s">
        <v>12370</v>
      </c>
      <c r="U1412" t="s">
        <v>12371</v>
      </c>
      <c r="V1412" t="s">
        <v>12372</v>
      </c>
    </row>
    <row r="1413" spans="1:22" x14ac:dyDescent="0.25">
      <c r="A1413" t="s">
        <v>12373</v>
      </c>
      <c r="B1413" t="s">
        <v>12374</v>
      </c>
      <c r="C1413" t="str">
        <f t="shared" si="88"/>
        <v>CARDEX Digital Kitchen Weighing Machine Multipurpose Electronic Weight Scale With Back Lite LCD Display for Measuring Food, Cake, Vegetable, Fruit (KITCHEN SCALE)</v>
      </c>
      <c r="D1413" t="str" cm="1">
        <f t="array" ref="D1413">PROPER(_xlfn.TEXTJOIN(" ", TRUE, INDEX(_xlfn.FILTERXML("&lt;t&gt;&lt;s&gt;" &amp; SUBSTITUTE(C1413," ","&lt;/s&gt;&lt;s&gt;") &amp; "&lt;/s&gt;&lt;/t&gt;", "//s"), _xlfn.SEQUENCE(4))))</f>
        <v>Cardex Digital Kitchen Weighing</v>
      </c>
      <c r="E1413" t="str">
        <f t="shared" si="89"/>
        <v>Electronic Weight Scale With Back Lite LCD Display for Measuring Food, Cake, Vegetable, Fruit (KITCHEN SCALE)</v>
      </c>
      <c r="F1413" t="s">
        <v>8494</v>
      </c>
      <c r="G1413" t="str">
        <f t="shared" si="90"/>
        <v>DigitalKitchenScales</v>
      </c>
      <c r="H1413" s="7" t="str">
        <f t="array" aca="1" ref="H1413" ca="1">_xlfn.TEXTJOIN("", TRUE, IF((ROW(INDIRECT("1:" &amp; LEN(G1413)))&gt;1) * (CODE(MID(G1413, ROW(INDIRECT("1:" &amp; LEN(G1413))), 1))&gt;=65) * (CODE(MID(G1413, ROW(INDIRECT("1:" &amp; LEN(G1413))), 1))&lt;=90), " " &amp; MID(G1413, ROW(INDIRECT("1:" &amp; LEN(G1413))), 1), MID(G1413, ROW(INDIRECT("1:" &amp; LEN(G1413))), 1)))</f>
        <v>Digital Kitchen Scales</v>
      </c>
      <c r="I1413">
        <v>379</v>
      </c>
      <c r="J1413">
        <v>389</v>
      </c>
      <c r="K1413" s="1">
        <v>0.03</v>
      </c>
      <c r="L1413">
        <v>4.2</v>
      </c>
      <c r="M1413" s="4">
        <v>3739</v>
      </c>
      <c r="N1413" t="s">
        <v>12375</v>
      </c>
      <c r="O1413" t="str">
        <f t="shared" si="91"/>
        <v>Kitchen Scale Is Compact Portable And Easy To Use. It Has Tare (Zero) Function.|Capacity: 500G, 1000G, 3000G, 5000G.|Automatic Zero Resetting And Automatic Switch Off In 3 Seconds.|Low Power, Low Battery And Overload Indicator.|Equipped With A High Precision Strain Gauge Sensor System</v>
      </c>
      <c r="P1413" t="s">
        <v>12376</v>
      </c>
      <c r="Q1413" t="s">
        <v>12377</v>
      </c>
      <c r="R1413" t="s">
        <v>12378</v>
      </c>
      <c r="S1413" t="s">
        <v>12379</v>
      </c>
      <c r="T1413" t="s">
        <v>12380</v>
      </c>
      <c r="U1413" t="s">
        <v>12381</v>
      </c>
      <c r="V1413" t="s">
        <v>12382</v>
      </c>
    </row>
    <row r="1414" spans="1:22" x14ac:dyDescent="0.25">
      <c r="A1414" t="s">
        <v>12383</v>
      </c>
      <c r="B1414" t="s">
        <v>12384</v>
      </c>
      <c r="C1414" t="str">
        <f t="shared" si="88"/>
        <v>V-Guard Zenora RO+UF+MB Water Purifier | Suitable for water with TDS up to 2000 ppm | 8 Stage Purification with World-class RO Membrane and Advanced UF Membrane | Free PAN India Installation and 1-Year Comprehensive Warranty | 7 Litre, Black</v>
      </c>
      <c r="D1414" t="str" cm="1">
        <f t="array" ref="D1414">PROPER(_xlfn.TEXTJOIN(" ", TRUE, INDEX(_xlfn.FILTERXML("&lt;t&gt;&lt;s&gt;" &amp; SUBSTITUTE(C1414," ","&lt;/s&gt;&lt;s&gt;") &amp; "&lt;/s&gt;&lt;/t&gt;", "//s"), _xlfn.SEQUENCE(4))))</f>
        <v>V-Guard Zenora Ro+Uf+Mb Water</v>
      </c>
      <c r="E1414" t="str">
        <f t="shared" si="89"/>
        <v>Suitable for water with TDS up to 2000 ppm | 8 Stage Purification with World-class RO Membrane and Advanced UF Membrane | Free PAN India Installation and 1-Year Comprehensive Warranty | 7 Litre, Black</v>
      </c>
      <c r="F1414" t="s">
        <v>10001</v>
      </c>
      <c r="G1414" t="str">
        <f t="shared" si="90"/>
        <v>WaterFilters&amp;Purifiers</v>
      </c>
      <c r="H1414" s="7" t="str">
        <f t="array" aca="1" ref="H1414" ca="1">_xlfn.TEXTJOIN("", TRUE, IF((ROW(INDIRECT("1:" &amp; LEN(G1414)))&gt;1) * (CODE(MID(G1414, ROW(INDIRECT("1:" &amp; LEN(G1414))), 1))&gt;=65) * (CODE(MID(G1414, ROW(INDIRECT("1:" &amp; LEN(G1414))), 1))&lt;=90), " " &amp; MID(G1414, ROW(INDIRECT("1:" &amp; LEN(G1414))), 1), MID(G1414, ROW(INDIRECT("1:" &amp; LEN(G1414))), 1)))</f>
        <v>Water Filters&amp; Purifiers</v>
      </c>
      <c r="I1414" s="2">
        <v>8699</v>
      </c>
      <c r="J1414" s="2">
        <v>13049</v>
      </c>
      <c r="K1414" s="1">
        <v>0.33</v>
      </c>
      <c r="L1414">
        <v>4.3</v>
      </c>
      <c r="M1414" s="4">
        <v>5891</v>
      </c>
      <c r="N1414" t="s">
        <v>12385</v>
      </c>
      <c r="O1414" t="str">
        <f t="shared" si="91"/>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v>
      </c>
      <c r="P1414" t="s">
        <v>12386</v>
      </c>
      <c r="Q1414" t="s">
        <v>12387</v>
      </c>
      <c r="R1414" t="s">
        <v>12388</v>
      </c>
      <c r="S1414" t="s">
        <v>12389</v>
      </c>
      <c r="T1414" t="s">
        <v>12390</v>
      </c>
      <c r="U1414" t="s">
        <v>12391</v>
      </c>
      <c r="V1414" t="s">
        <v>12392</v>
      </c>
    </row>
    <row r="1415" spans="1:22" x14ac:dyDescent="0.25">
      <c r="A1415" t="s">
        <v>12393</v>
      </c>
      <c r="B1415" t="s">
        <v>12394</v>
      </c>
      <c r="C1415" t="str">
        <f t="shared" si="88"/>
        <v>Bajaj Rex DLX 750 W 4 Jars Mixer Grinder, White and Blue</v>
      </c>
      <c r="D1415" t="str" cm="1">
        <f t="array" ref="D1415">PROPER(_xlfn.TEXTJOIN(" ", TRUE, INDEX(_xlfn.FILTERXML("&lt;t&gt;&lt;s&gt;" &amp; SUBSTITUTE(C1415," ","&lt;/s&gt;&lt;s&gt;") &amp; "&lt;/s&gt;&lt;/t&gt;", "//s"), _xlfn.SEQUENCE(4))))</f>
        <v>Bajaj Rex Dlx 750</v>
      </c>
      <c r="E1415" t="str">
        <f t="shared" si="89"/>
        <v>Jars Mixer Grinder, White and Blue</v>
      </c>
      <c r="F1415" t="s">
        <v>8618</v>
      </c>
      <c r="G1415" t="str">
        <f t="shared" si="90"/>
        <v>MixerGrinders</v>
      </c>
      <c r="H1415" s="7" t="str">
        <f t="array" aca="1" ref="H1415" ca="1">_xlfn.TEXTJOIN("", TRUE, IF((ROW(INDIRECT("1:" &amp; LEN(G1415)))&gt;1) * (CODE(MID(G1415, ROW(INDIRECT("1:" &amp; LEN(G1415))), 1))&gt;=65) * (CODE(MID(G1415, ROW(INDIRECT("1:" &amp; LEN(G1415))), 1))&lt;=90), " " &amp; MID(G1415, ROW(INDIRECT("1:" &amp; LEN(G1415))), 1), MID(G1415, ROW(INDIRECT("1:" &amp; LEN(G1415))), 1)))</f>
        <v>Mixer Grinders</v>
      </c>
      <c r="I1415" s="3">
        <v>3041.67</v>
      </c>
      <c r="J1415" s="2">
        <v>5999</v>
      </c>
      <c r="K1415" s="1">
        <v>0.49</v>
      </c>
      <c r="L1415">
        <v>4</v>
      </c>
      <c r="M1415" s="4">
        <v>777</v>
      </c>
      <c r="N1415" t="s">
        <v>12395</v>
      </c>
      <c r="O1415" t="str">
        <f t="shared" si="91"/>
        <v>Powerful Motor - 2000 Rpm, 750 Watts|4 Stainless Steel Jars - 1.5L Liquidizing Jar, 1.0L Dry / Wet Grinding Jar, 0.4L Chutney Jar, 1.5L Polycarbonate Blending Jar With Fruit Filter|3 Speed With Incher Facility|Unbreakable Jar Lids And Handles|Motor Overload Protector</v>
      </c>
      <c r="P1415" t="s">
        <v>12396</v>
      </c>
      <c r="Q1415" t="s">
        <v>12397</v>
      </c>
      <c r="R1415" t="s">
        <v>12398</v>
      </c>
      <c r="S1415" t="s">
        <v>12399</v>
      </c>
      <c r="T1415" t="s">
        <v>12400</v>
      </c>
      <c r="U1415" t="s">
        <v>12401</v>
      </c>
      <c r="V1415" t="s">
        <v>12402</v>
      </c>
    </row>
    <row r="1416" spans="1:22" x14ac:dyDescent="0.25">
      <c r="A1416" t="s">
        <v>12403</v>
      </c>
      <c r="B1416" t="s">
        <v>12404</v>
      </c>
      <c r="C1416" t="str">
        <f t="shared" si="88"/>
        <v>KENT 16051 Hand Blender 300 W | 5 Variable Speed Control | Multiple Beaters and Dough Hooks | Turbo Function</v>
      </c>
      <c r="D1416" t="str" cm="1">
        <f t="array" ref="D1416">PROPER(_xlfn.TEXTJOIN(" ", TRUE, INDEX(_xlfn.FILTERXML("&lt;t&gt;&lt;s&gt;" &amp; SUBSTITUTE(C1416," ","&lt;/s&gt;&lt;s&gt;") &amp; "&lt;/s&gt;&lt;/t&gt;", "//s"), _xlfn.SEQUENCE(4))))</f>
        <v>Kent 16051 Hand Blender</v>
      </c>
      <c r="E1416" t="str">
        <f t="shared" si="89"/>
        <v>| 5 Variable Speed Control | Multiple Beaters and Dough Hooks | Turbo Function</v>
      </c>
      <c r="F1416" t="s">
        <v>8597</v>
      </c>
      <c r="G1416" t="str">
        <f t="shared" si="90"/>
        <v>HandBlenders</v>
      </c>
      <c r="H1416" s="7" t="str">
        <f t="array" aca="1" ref="H1416" ca="1">_xlfn.TEXTJOIN("", TRUE, IF((ROW(INDIRECT("1:" &amp; LEN(G1416)))&gt;1) * (CODE(MID(G1416, ROW(INDIRECT("1:" &amp; LEN(G1416))), 1))&gt;=65) * (CODE(MID(G1416, ROW(INDIRECT("1:" &amp; LEN(G1416))), 1))&lt;=90), " " &amp; MID(G1416, ROW(INDIRECT("1:" &amp; LEN(G1416))), 1), MID(G1416, ROW(INDIRECT("1:" &amp; LEN(G1416))), 1)))</f>
        <v>Hand Blenders</v>
      </c>
      <c r="I1416" s="2">
        <v>1745</v>
      </c>
      <c r="J1416" s="2">
        <v>2400</v>
      </c>
      <c r="K1416" s="1">
        <v>0.27</v>
      </c>
      <c r="L1416">
        <v>4.2</v>
      </c>
      <c r="M1416" s="4">
        <v>14160</v>
      </c>
      <c r="N1416" t="s">
        <v>12405</v>
      </c>
      <c r="O1416" t="str">
        <f t="shared" si="91"/>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v>
      </c>
      <c r="P1416" t="s">
        <v>12406</v>
      </c>
      <c r="Q1416" t="s">
        <v>12407</v>
      </c>
      <c r="R1416" t="s">
        <v>12408</v>
      </c>
      <c r="S1416" t="s">
        <v>12409</v>
      </c>
      <c r="T1416" t="s">
        <v>12410</v>
      </c>
      <c r="U1416" t="s">
        <v>12411</v>
      </c>
      <c r="V1416" t="s">
        <v>12412</v>
      </c>
    </row>
    <row r="1417" spans="1:22" x14ac:dyDescent="0.25">
      <c r="A1417" t="s">
        <v>12413</v>
      </c>
      <c r="B1417" t="s">
        <v>12414</v>
      </c>
      <c r="C1417" t="str">
        <f t="shared" si="88"/>
        <v>Prestige PIC 15.0+ 1900-Watt Induction Cooktop (Black)</v>
      </c>
      <c r="D1417" t="str" cm="1">
        <f t="array" ref="D1417">PROPER(_xlfn.TEXTJOIN(" ", TRUE, INDEX(_xlfn.FILTERXML("&lt;t&gt;&lt;s&gt;" &amp; SUBSTITUTE(C1417," ","&lt;/s&gt;&lt;s&gt;") &amp; "&lt;/s&gt;&lt;/t&gt;", "//s"), _xlfn.SEQUENCE(4))))</f>
        <v>Prestige Pic 15.0+ 1900-Watt</v>
      </c>
      <c r="E1417" t="str">
        <f t="shared" si="89"/>
        <v>(Black)</v>
      </c>
      <c r="F1417" t="s">
        <v>8556</v>
      </c>
      <c r="G1417" t="str">
        <f t="shared" si="90"/>
        <v>InductionCooktop</v>
      </c>
      <c r="H1417" s="7" t="str">
        <f t="array" aca="1" ref="H1417" ca="1">_xlfn.TEXTJOIN("", TRUE, IF((ROW(INDIRECT("1:" &amp; LEN(G1417)))&gt;1) * (CODE(MID(G1417, ROW(INDIRECT("1:" &amp; LEN(G1417))), 1))&gt;=65) * (CODE(MID(G1417, ROW(INDIRECT("1:" &amp; LEN(G1417))), 1))&lt;=90), " " &amp; MID(G1417, ROW(INDIRECT("1:" &amp; LEN(G1417))), 1), MID(G1417, ROW(INDIRECT("1:" &amp; LEN(G1417))), 1)))</f>
        <v>Induction Cooktop</v>
      </c>
      <c r="I1417" s="2">
        <v>3180</v>
      </c>
      <c r="J1417" s="2">
        <v>5295</v>
      </c>
      <c r="K1417" s="1">
        <v>0.4</v>
      </c>
      <c r="L1417">
        <v>4.2</v>
      </c>
      <c r="M1417" s="4">
        <v>6919</v>
      </c>
      <c r="N1417" t="s">
        <v>12415</v>
      </c>
      <c r="O1417" t="str">
        <f t="shared" si="91"/>
        <v>Concealed And Feather Touch Buttons|Anti Magnetic Wall, Push Button Controls|Body Material - Full Glass|Automatic Voltage Regulator . Indian Menu Option|Unique Design For Protection Against Insects|Warranty: 1 Year On Product|Power: 1900 Watts; Operating Voltage: 230 Volts</v>
      </c>
      <c r="P1417" t="s">
        <v>12416</v>
      </c>
      <c r="Q1417" t="s">
        <v>12417</v>
      </c>
      <c r="R1417" t="s">
        <v>12418</v>
      </c>
      <c r="S1417" t="s">
        <v>12419</v>
      </c>
      <c r="T1417" t="s">
        <v>12420</v>
      </c>
      <c r="U1417" t="s">
        <v>12421</v>
      </c>
      <c r="V1417" t="s">
        <v>12422</v>
      </c>
    </row>
    <row r="1418" spans="1:22" x14ac:dyDescent="0.25">
      <c r="A1418" t="s">
        <v>12423</v>
      </c>
      <c r="B1418" t="s">
        <v>12424</v>
      </c>
      <c r="C1418" t="str">
        <f t="shared" si="88"/>
        <v>Aqua d pure Active Copper 12-L RO+UV Water Filter Purifier for Home, Kitchen Fully Automatic UF+TDS Controller</v>
      </c>
      <c r="D1418" t="str" cm="1">
        <f t="array" ref="D1418">PROPER(_xlfn.TEXTJOIN(" ", TRUE, INDEX(_xlfn.FILTERXML("&lt;t&gt;&lt;s&gt;" &amp; SUBSTITUTE(C1418," ","&lt;/s&gt;&lt;s&gt;") &amp; "&lt;/s&gt;&lt;/t&gt;", "//s"), _xlfn.SEQUENCE(4))))</f>
        <v>Aqua D Pure Active</v>
      </c>
      <c r="E1418" t="str">
        <f t="shared" si="89"/>
        <v>RO+UV Water Filter Purifier for Home, Kitchen Fully Automatic UF+TDS Controller</v>
      </c>
      <c r="F1418" t="s">
        <v>10001</v>
      </c>
      <c r="G1418" t="str">
        <f t="shared" si="90"/>
        <v>WaterFilters&amp;Purifiers</v>
      </c>
      <c r="H1418" s="7" t="str">
        <f t="array" aca="1" ref="H1418" ca="1">_xlfn.TEXTJOIN("", TRUE, IF((ROW(INDIRECT("1:" &amp; LEN(G1418)))&gt;1) * (CODE(MID(G1418, ROW(INDIRECT("1:" &amp; LEN(G1418))), 1))&gt;=65) * (CODE(MID(G1418, ROW(INDIRECT("1:" &amp; LEN(G1418))), 1))&lt;=90), " " &amp; MID(G1418, ROW(INDIRECT("1:" &amp; LEN(G1418))), 1), MID(G1418, ROW(INDIRECT("1:" &amp; LEN(G1418))), 1)))</f>
        <v>Water Filters&amp; Purifiers</v>
      </c>
      <c r="I1418" s="2">
        <v>4999</v>
      </c>
      <c r="J1418" s="2">
        <v>24999</v>
      </c>
      <c r="K1418" s="1">
        <v>0.8</v>
      </c>
      <c r="L1418">
        <v>4.5</v>
      </c>
      <c r="M1418" s="4">
        <v>287</v>
      </c>
      <c r="N1418" t="s">
        <v>12425</v>
      </c>
      <c r="O1418" t="str">
        <f t="shared" si="91"/>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v>
      </c>
      <c r="P1418" t="s">
        <v>12426</v>
      </c>
      <c r="Q1418" t="s">
        <v>12427</v>
      </c>
      <c r="R1418" t="s">
        <v>12428</v>
      </c>
      <c r="S1418" t="s">
        <v>12429</v>
      </c>
      <c r="T1418" t="s">
        <v>12430</v>
      </c>
      <c r="U1418" t="s">
        <v>12431</v>
      </c>
      <c r="V1418" t="s">
        <v>12432</v>
      </c>
    </row>
    <row r="1419" spans="1:22" x14ac:dyDescent="0.25">
      <c r="A1419" t="s">
        <v>12433</v>
      </c>
      <c r="B1419" t="s">
        <v>12434</v>
      </c>
      <c r="C1419" t="str">
        <f t="shared" si="88"/>
        <v>PrettyKrafts Laundry Square Shape Basket Bag Foldable Multipurpose Carry Handles Slanting Lid for Home, Cloth Storage,(Single) Jute Grey</v>
      </c>
      <c r="D1419" t="str" cm="1">
        <f t="array" ref="D1419">PROPER(_xlfn.TEXTJOIN(" ", TRUE, INDEX(_xlfn.FILTERXML("&lt;t&gt;&lt;s&gt;" &amp; SUBSTITUTE(C1419," ","&lt;/s&gt;&lt;s&gt;") &amp; "&lt;/s&gt;&lt;/t&gt;", "//s"), _xlfn.SEQUENCE(4))))</f>
        <v>Prettykrafts Laundry Square Shape</v>
      </c>
      <c r="E1419" t="str">
        <f t="shared" si="89"/>
        <v>Foldable Multipurpose Carry Handles Slanting Lid for Home, Cloth Storage,(Single) Jute Grey</v>
      </c>
      <c r="F1419" t="s">
        <v>8794</v>
      </c>
      <c r="G1419" t="str">
        <f t="shared" si="90"/>
        <v>LaundryBaskets</v>
      </c>
      <c r="H1419" s="7" t="str">
        <f t="array" aca="1" ref="H1419" ca="1">_xlfn.TEXTJOIN("", TRUE, IF((ROW(INDIRECT("1:" &amp; LEN(G1419)))&gt;1) * (CODE(MID(G1419, ROW(INDIRECT("1:" &amp; LEN(G1419))), 1))&gt;=65) * (CODE(MID(G1419, ROW(INDIRECT("1:" &amp; LEN(G1419))), 1))&lt;=90), " " &amp; MID(G1419, ROW(INDIRECT("1:" &amp; LEN(G1419))), 1), MID(G1419, ROW(INDIRECT("1:" &amp; LEN(G1419))), 1)))</f>
        <v>Laundry Baskets</v>
      </c>
      <c r="I1419">
        <v>390</v>
      </c>
      <c r="J1419">
        <v>799</v>
      </c>
      <c r="K1419" s="1">
        <v>0.51</v>
      </c>
      <c r="L1419">
        <v>3.8</v>
      </c>
      <c r="M1419" s="4">
        <v>287</v>
      </c>
      <c r="N1419" t="s">
        <v>12435</v>
      </c>
      <c r="O1419" t="str">
        <f t="shared" si="91"/>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v>
      </c>
      <c r="P1419" t="s">
        <v>12436</v>
      </c>
      <c r="Q1419" t="s">
        <v>12437</v>
      </c>
      <c r="R1419" t="s">
        <v>12438</v>
      </c>
      <c r="S1419" t="s">
        <v>12439</v>
      </c>
      <c r="T1419" t="s">
        <v>12440</v>
      </c>
      <c r="U1419" t="s">
        <v>12441</v>
      </c>
      <c r="V1419" t="s">
        <v>12442</v>
      </c>
    </row>
    <row r="1420" spans="1:22" x14ac:dyDescent="0.25">
      <c r="A1420" t="s">
        <v>12443</v>
      </c>
      <c r="B1420" t="s">
        <v>12444</v>
      </c>
      <c r="C1420" t="str">
        <f t="shared" si="88"/>
        <v>Libra Roti Maker Electric Automatic | chapati Maker Electric Automatic | roti Maker Machine with 900 Watts for Making Roti Chapati Parathas - Stainless Steel</v>
      </c>
      <c r="D1420" t="str" cm="1">
        <f t="array" ref="D1420">PROPER(_xlfn.TEXTJOIN(" ", TRUE, INDEX(_xlfn.FILTERXML("&lt;t&gt;&lt;s&gt;" &amp; SUBSTITUTE(C1420," ","&lt;/s&gt;&lt;s&gt;") &amp; "&lt;/s&gt;&lt;/t&gt;", "//s"), _xlfn.SEQUENCE(4))))</f>
        <v>Libra Roti Maker Electric</v>
      </c>
      <c r="E1420" t="str">
        <f t="shared" si="89"/>
        <v>chapati Maker Electric Automatic | roti Maker Machine with 900 Watts for Making Roti Chapati Parathas - Stainless Steel</v>
      </c>
      <c r="F1420" t="s">
        <v>12445</v>
      </c>
      <c r="G1420" t="str">
        <f t="shared" si="90"/>
        <v>RotiMakers</v>
      </c>
      <c r="H1420" s="7" t="str">
        <f t="array" aca="1" ref="H1420" ca="1">_xlfn.TEXTJOIN("", TRUE, IF((ROW(INDIRECT("1:" &amp; LEN(G1420)))&gt;1) * (CODE(MID(G1420, ROW(INDIRECT("1:" &amp; LEN(G1420))), 1))&gt;=65) * (CODE(MID(G1420, ROW(INDIRECT("1:" &amp; LEN(G1420))), 1))&lt;=90), " " &amp; MID(G1420, ROW(INDIRECT("1:" &amp; LEN(G1420))), 1), MID(G1420, ROW(INDIRECT("1:" &amp; LEN(G1420))), 1)))</f>
        <v>Roti Makers</v>
      </c>
      <c r="I1420" s="2">
        <v>1999</v>
      </c>
      <c r="J1420" s="2">
        <v>2999</v>
      </c>
      <c r="K1420" s="1">
        <v>0.33</v>
      </c>
      <c r="L1420">
        <v>4.4000000000000004</v>
      </c>
      <c r="M1420" s="4">
        <v>388</v>
      </c>
      <c r="N1420" t="s">
        <v>12446</v>
      </c>
      <c r="O1420" t="str">
        <f t="shared" si="91"/>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Dosa And Even Paneer Tikkas. The Libra Chapati Maker Electric Automatic Is A Versatile Product And Is Very Handy In Every Kitchen.|Libra Roti Maker Electric Automatic Makes Fluffy Rotis. To Do So,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v>
      </c>
      <c r="P1420" t="s">
        <v>12447</v>
      </c>
      <c r="Q1420" t="s">
        <v>12448</v>
      </c>
      <c r="R1420" t="s">
        <v>12449</v>
      </c>
      <c r="S1420" t="s">
        <v>12450</v>
      </c>
      <c r="T1420" t="s">
        <v>12451</v>
      </c>
      <c r="U1420" t="s">
        <v>12452</v>
      </c>
      <c r="V1420" t="s">
        <v>12453</v>
      </c>
    </row>
    <row r="1421" spans="1:22" x14ac:dyDescent="0.25">
      <c r="A1421" t="s">
        <v>12454</v>
      </c>
      <c r="B1421" t="s">
        <v>12455</v>
      </c>
      <c r="C1421" t="str">
        <f t="shared" si="88"/>
        <v>Glen 3 in 1 Electric Multi Cooker - Steam, Cook and Egg Boiler with 350 W (SA 3035MC) - 350 Watts</v>
      </c>
      <c r="D1421" t="str" cm="1">
        <f t="array" ref="D1421">PROPER(_xlfn.TEXTJOIN(" ", TRUE, INDEX(_xlfn.FILTERXML("&lt;t&gt;&lt;s&gt;" &amp; SUBSTITUTE(C1421," ","&lt;/s&gt;&lt;s&gt;") &amp; "&lt;/s&gt;&lt;/t&gt;", "//s"), _xlfn.SEQUENCE(4))))</f>
        <v>Glen 3 In 1</v>
      </c>
      <c r="E1421" t="str">
        <f t="shared" si="89"/>
        <v>Cooker - Steam, Cook and Egg Boiler with 350 W (SA 3035MC) - 350 Watts</v>
      </c>
      <c r="F1421" t="s">
        <v>8938</v>
      </c>
      <c r="G1421" t="str">
        <f t="shared" si="90"/>
        <v>EggBoilers</v>
      </c>
      <c r="H1421" s="7" t="str">
        <f t="array" aca="1" ref="H1421" ca="1">_xlfn.TEXTJOIN("", TRUE, IF((ROW(INDIRECT("1:" &amp; LEN(G1421)))&gt;1) * (CODE(MID(G1421, ROW(INDIRECT("1:" &amp; LEN(G1421))), 1))&gt;=65) * (CODE(MID(G1421, ROW(INDIRECT("1:" &amp; LEN(G1421))), 1))&lt;=90), " " &amp; MID(G1421, ROW(INDIRECT("1:" &amp; LEN(G1421))), 1), MID(G1421, ROW(INDIRECT("1:" &amp; LEN(G1421))), 1)))</f>
        <v>Egg Boilers</v>
      </c>
      <c r="I1421" s="2">
        <v>1624</v>
      </c>
      <c r="J1421" s="2">
        <v>2495</v>
      </c>
      <c r="K1421" s="1">
        <v>0.35</v>
      </c>
      <c r="L1421">
        <v>4.0999999999999996</v>
      </c>
      <c r="M1421" s="4">
        <v>827</v>
      </c>
      <c r="N1421" t="s">
        <v>12456</v>
      </c>
      <c r="O1421" t="str">
        <f t="shared" si="91"/>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v>
      </c>
      <c r="P1421" t="s">
        <v>12457</v>
      </c>
      <c r="Q1421" t="s">
        <v>12458</v>
      </c>
      <c r="R1421" t="s">
        <v>12459</v>
      </c>
      <c r="S1421" t="s">
        <v>12460</v>
      </c>
      <c r="T1421" t="s">
        <v>12461</v>
      </c>
      <c r="U1421" t="s">
        <v>12462</v>
      </c>
      <c r="V1421" t="s">
        <v>12463</v>
      </c>
    </row>
    <row r="1422" spans="1:22" x14ac:dyDescent="0.25">
      <c r="A1422" t="s">
        <v>12464</v>
      </c>
      <c r="B1422" t="s">
        <v>12465</v>
      </c>
      <c r="C1422" t="str">
        <f t="shared" si="88"/>
        <v>Dynore Stainless Steel Set of 4 Measuring Cup and 4 Measuring Spoon</v>
      </c>
      <c r="D1422" t="str" cm="1">
        <f t="array" ref="D1422">PROPER(_xlfn.TEXTJOIN(" ", TRUE, INDEX(_xlfn.FILTERXML("&lt;t&gt;&lt;s&gt;" &amp; SUBSTITUTE(C1422," ","&lt;/s&gt;&lt;s&gt;") &amp; "&lt;/s&gt;&lt;/t&gt;", "//s"), _xlfn.SEQUENCE(4))))</f>
        <v>Dynore Stainless Steel Set</v>
      </c>
      <c r="E1422" t="str">
        <f t="shared" si="89"/>
        <v>Measuring Cup and 4 Measuring Spoon</v>
      </c>
      <c r="F1422" t="s">
        <v>12016</v>
      </c>
      <c r="G1422" t="str">
        <f t="shared" si="90"/>
        <v>MeasuringSpoons</v>
      </c>
      <c r="H1422" s="7" t="str">
        <f t="array" aca="1" ref="H1422" ca="1">_xlfn.TEXTJOIN("", TRUE, IF((ROW(INDIRECT("1:" &amp; LEN(G1422)))&gt;1) * (CODE(MID(G1422, ROW(INDIRECT("1:" &amp; LEN(G1422))), 1))&gt;=65) * (CODE(MID(G1422, ROW(INDIRECT("1:" &amp; LEN(G1422))), 1))&lt;=90), " " &amp; MID(G1422, ROW(INDIRECT("1:" &amp; LEN(G1422))), 1), MID(G1422, ROW(INDIRECT("1:" &amp; LEN(G1422))), 1)))</f>
        <v>Measuring Spoons</v>
      </c>
      <c r="I1422">
        <v>184</v>
      </c>
      <c r="J1422">
        <v>450</v>
      </c>
      <c r="K1422" s="1">
        <v>0.59</v>
      </c>
      <c r="L1422">
        <v>4.2</v>
      </c>
      <c r="M1422" s="4">
        <v>4971</v>
      </c>
      <c r="N1422" t="s">
        <v>12466</v>
      </c>
      <c r="O1422" t="str">
        <f t="shared" si="91"/>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Ml,80 Ml, 60 Ml Of Cup</v>
      </c>
      <c r="P1422" t="s">
        <v>12467</v>
      </c>
      <c r="Q1422" t="s">
        <v>12468</v>
      </c>
      <c r="R1422" t="s">
        <v>12469</v>
      </c>
      <c r="S1422" t="s">
        <v>12470</v>
      </c>
      <c r="T1422" t="s">
        <v>12471</v>
      </c>
      <c r="U1422" t="s">
        <v>12472</v>
      </c>
      <c r="V1422" t="s">
        <v>12473</v>
      </c>
    </row>
    <row r="1423" spans="1:22" x14ac:dyDescent="0.25">
      <c r="A1423" t="s">
        <v>12474</v>
      </c>
      <c r="B1423" t="s">
        <v>12475</v>
      </c>
      <c r="C1423" t="str">
        <f t="shared" si="88"/>
        <v>Lint Remover For Clothes With 1 Year Warranty Fabric Shaver Lint Shaver for Woolen Clothes Blanket Jackets Stainless Steel Blades,Bedding, Clothes and Furniture Best Remover for Fabrics Portable Lint Shavers (White Orange)</v>
      </c>
      <c r="D1423" t="str" cm="1">
        <f t="array" ref="D1423">PROPER(_xlfn.TEXTJOIN(" ", TRUE, INDEX(_xlfn.FILTERXML("&lt;t&gt;&lt;s&gt;" &amp; SUBSTITUTE(C1423," ","&lt;/s&gt;&lt;s&gt;") &amp; "&lt;/s&gt;&lt;/t&gt;", "//s"), _xlfn.SEQUENCE(4))))</f>
        <v>Lint Remover For Clothes</v>
      </c>
      <c r="E1423" t="str">
        <f t="shared" si="89"/>
        <v>Year Warranty Fabric Shaver Lint Shaver for Woolen Clothes Blanket Jackets Stainless Steel Blades,Bedding, Clothes and Furniture Best Remover for Fabrics Portable Lint Shavers (White Orange)</v>
      </c>
      <c r="F1423" t="s">
        <v>8483</v>
      </c>
      <c r="G1423" t="str">
        <f t="shared" si="90"/>
        <v>LintShavers</v>
      </c>
      <c r="H1423" s="7" t="str">
        <f t="array" aca="1" ref="H1423" ca="1">_xlfn.TEXTJOIN("", TRUE, IF((ROW(INDIRECT("1:" &amp; LEN(G1423)))&gt;1) * (CODE(MID(G1423, ROW(INDIRECT("1:" &amp; LEN(G1423))), 1))&gt;=65) * (CODE(MID(G1423, ROW(INDIRECT("1:" &amp; LEN(G1423))), 1))&lt;=90), " " &amp; MID(G1423, ROW(INDIRECT("1:" &amp; LEN(G1423))), 1), MID(G1423, ROW(INDIRECT("1:" &amp; LEN(G1423))), 1)))</f>
        <v>Lint Shavers</v>
      </c>
      <c r="I1423">
        <v>445</v>
      </c>
      <c r="J1423">
        <v>999</v>
      </c>
      <c r="K1423" s="1">
        <v>0.55000000000000004</v>
      </c>
      <c r="L1423">
        <v>4.3</v>
      </c>
      <c r="M1423" s="4">
        <v>229</v>
      </c>
      <c r="N1423" t="s">
        <v>12476</v>
      </c>
      <c r="O1423" t="str">
        <f t="shared" si="91"/>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v>
      </c>
      <c r="P1423" t="s">
        <v>12477</v>
      </c>
      <c r="Q1423" t="s">
        <v>12478</v>
      </c>
      <c r="R1423" t="s">
        <v>12479</v>
      </c>
      <c r="S1423" t="s">
        <v>12480</v>
      </c>
      <c r="T1423" t="s">
        <v>12481</v>
      </c>
      <c r="U1423" t="s">
        <v>12482</v>
      </c>
      <c r="V1423" t="s">
        <v>12483</v>
      </c>
    </row>
    <row r="1424" spans="1:22" x14ac:dyDescent="0.25">
      <c r="A1424" t="s">
        <v>12484</v>
      </c>
      <c r="B1424" t="s">
        <v>12485</v>
      </c>
      <c r="C1424" t="str">
        <f t="shared" si="88"/>
        <v>Monitor AC Stand Heavy Duty Air Conditioner Outdoor Unit Mounting Bracket</v>
      </c>
      <c r="D1424" t="str" cm="1">
        <f t="array" ref="D1424">PROPER(_xlfn.TEXTJOIN(" ", TRUE, INDEX(_xlfn.FILTERXML("&lt;t&gt;&lt;s&gt;" &amp; SUBSTITUTE(C1424," ","&lt;/s&gt;&lt;s&gt;") &amp; "&lt;/s&gt;&lt;/t&gt;", "//s"), _xlfn.SEQUENCE(4))))</f>
        <v>Monitor Ac Stand Heavy</v>
      </c>
      <c r="E1424" t="str">
        <f t="shared" si="89"/>
        <v>Conditioner Outdoor Unit Mounting Bracket</v>
      </c>
      <c r="F1424" t="s">
        <v>12486</v>
      </c>
      <c r="G1424" t="str">
        <f t="shared" si="90"/>
        <v>FanParts&amp;Accessories</v>
      </c>
      <c r="H1424" s="7" t="str">
        <f t="array" aca="1" ref="H1424" ca="1">_xlfn.TEXTJOIN("", TRUE, IF((ROW(INDIRECT("1:" &amp; LEN(G1424)))&gt;1) * (CODE(MID(G1424, ROW(INDIRECT("1:" &amp; LEN(G1424))), 1))&gt;=65) * (CODE(MID(G1424, ROW(INDIRECT("1:" &amp; LEN(G1424))), 1))&lt;=90), " " &amp; MID(G1424, ROW(INDIRECT("1:" &amp; LEN(G1424))), 1), MID(G1424, ROW(INDIRECT("1:" &amp; LEN(G1424))), 1)))</f>
        <v>Fan Parts&amp; Accessories</v>
      </c>
      <c r="I1424">
        <v>699</v>
      </c>
      <c r="J1424" s="2">
        <v>1690</v>
      </c>
      <c r="K1424" s="1">
        <v>0.59</v>
      </c>
      <c r="L1424">
        <v>4.0999999999999996</v>
      </c>
      <c r="M1424" s="4">
        <v>3524</v>
      </c>
      <c r="N1424" t="s">
        <v>12487</v>
      </c>
      <c r="O1424" t="str">
        <f t="shared" si="91"/>
        <v>For Ac Outdoor Unit Wall Mounting|For Upto 1.0 / 1.5 / 2.0 Ton Ac Outdoor Unit|Net Weight 3.2 Kgs|Easy To Install And Set Up|Heavy Duty Gi Steel, Weight Carrying Utpo 150 Kgs</v>
      </c>
      <c r="P1424" t="s">
        <v>12488</v>
      </c>
      <c r="Q1424" t="s">
        <v>12489</v>
      </c>
      <c r="R1424" t="s">
        <v>12490</v>
      </c>
      <c r="S1424" t="s">
        <v>12491</v>
      </c>
      <c r="T1424" t="s">
        <v>12492</v>
      </c>
      <c r="U1424" t="s">
        <v>12493</v>
      </c>
      <c r="V1424" t="s">
        <v>12494</v>
      </c>
    </row>
    <row r="1425" spans="1:22" x14ac:dyDescent="0.25">
      <c r="A1425" t="s">
        <v>12495</v>
      </c>
      <c r="B1425" t="s">
        <v>12496</v>
      </c>
      <c r="C1425" t="str">
        <f t="shared" si="88"/>
        <v>iBELL Induction Cooktop, 2000W with Auto Shut Off and Overheat Protection, BIS Certified, Black</v>
      </c>
      <c r="D1425" t="str" cm="1">
        <f t="array" ref="D1425">PROPER(_xlfn.TEXTJOIN(" ", TRUE, INDEX(_xlfn.FILTERXML("&lt;t&gt;&lt;s&gt;" &amp; SUBSTITUTE(C1425," ","&lt;/s&gt;&lt;s&gt;") &amp; "&lt;/s&gt;&lt;/t&gt;", "//s"), _xlfn.SEQUENCE(4))))</f>
        <v>Ibell Induction Cooktop, 2000W</v>
      </c>
      <c r="E1425" t="str">
        <f t="shared" si="89"/>
        <v>Shut Off and Overheat Protection, BIS Certified, Black</v>
      </c>
      <c r="F1425" t="s">
        <v>8556</v>
      </c>
      <c r="G1425" t="str">
        <f t="shared" si="90"/>
        <v>InductionCooktop</v>
      </c>
      <c r="H1425" s="7" t="str">
        <f t="array" aca="1" ref="H1425" ca="1">_xlfn.TEXTJOIN("", TRUE, IF((ROW(INDIRECT("1:" &amp; LEN(G1425)))&gt;1) * (CODE(MID(G1425, ROW(INDIRECT("1:" &amp; LEN(G1425))), 1))&gt;=65) * (CODE(MID(G1425, ROW(INDIRECT("1:" &amp; LEN(G1425))), 1))&lt;=90), " " &amp; MID(G1425, ROW(INDIRECT("1:" &amp; LEN(G1425))), 1), MID(G1425, ROW(INDIRECT("1:" &amp; LEN(G1425))), 1)))</f>
        <v>Induction Cooktop</v>
      </c>
      <c r="I1425" s="2">
        <v>1601</v>
      </c>
      <c r="J1425" s="2">
        <v>3890</v>
      </c>
      <c r="K1425" s="1">
        <v>0.59</v>
      </c>
      <c r="L1425">
        <v>4.2</v>
      </c>
      <c r="M1425" s="4">
        <v>156</v>
      </c>
      <c r="N1425" t="s">
        <v>12497</v>
      </c>
      <c r="O1425" t="str">
        <f t="shared" si="91"/>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v>
      </c>
      <c r="P1425" t="s">
        <v>12498</v>
      </c>
      <c r="Q1425" t="s">
        <v>12499</v>
      </c>
      <c r="R1425" t="s">
        <v>12500</v>
      </c>
      <c r="S1425" t="s">
        <v>12501</v>
      </c>
      <c r="T1425" t="s">
        <v>12502</v>
      </c>
      <c r="U1425" t="s">
        <v>12503</v>
      </c>
      <c r="V1425" t="s">
        <v>12504</v>
      </c>
    </row>
    <row r="1426" spans="1:22" x14ac:dyDescent="0.25">
      <c r="A1426" t="s">
        <v>12505</v>
      </c>
      <c r="B1426" t="s">
        <v>12506</v>
      </c>
      <c r="C1426" t="str">
        <f t="shared" si="88"/>
        <v>KENT POWP-Sediment Filter 10'' Thread WCAP</v>
      </c>
      <c r="D1426" t="str" cm="1">
        <f t="array" ref="D1426">PROPER(_xlfn.TEXTJOIN(" ", TRUE, INDEX(_xlfn.FILTERXML("&lt;t&gt;&lt;s&gt;" &amp; SUBSTITUTE(C1426," ","&lt;/s&gt;&lt;s&gt;") &amp; "&lt;/s&gt;&lt;/t&gt;", "//s"), _xlfn.SEQUENCE(4))))</f>
        <v>Kent Powp-Sediment Filter 10''</v>
      </c>
      <c r="E1426" t="str">
        <f t="shared" si="89"/>
        <v/>
      </c>
      <c r="F1426" t="s">
        <v>9541</v>
      </c>
      <c r="G1426" t="str">
        <f t="shared" si="90"/>
        <v>WaterPurifierAccessories</v>
      </c>
      <c r="H1426" s="7" t="str">
        <f t="array" aca="1" ref="H1426" ca="1">_xlfn.TEXTJOIN("", TRUE, IF((ROW(INDIRECT("1:" &amp; LEN(G1426)))&gt;1) * (CODE(MID(G1426, ROW(INDIRECT("1:" &amp; LEN(G1426))), 1))&gt;=65) * (CODE(MID(G1426, ROW(INDIRECT("1:" &amp; LEN(G1426))), 1))&lt;=90), " " &amp; MID(G1426, ROW(INDIRECT("1:" &amp; LEN(G1426))), 1), MID(G1426, ROW(INDIRECT("1:" &amp; LEN(G1426))), 1)))</f>
        <v>Water Purifier Accessories</v>
      </c>
      <c r="I1426">
        <v>231</v>
      </c>
      <c r="J1426">
        <v>260</v>
      </c>
      <c r="K1426" s="1">
        <v>0.11</v>
      </c>
      <c r="L1426">
        <v>4.0999999999999996</v>
      </c>
      <c r="M1426" s="4">
        <v>490</v>
      </c>
      <c r="N1426" t="s">
        <v>12507</v>
      </c>
      <c r="O1426" t="str">
        <f t="shared" si="91"/>
        <v>Sediment Filter 10 Inch Kent</v>
      </c>
      <c r="P1426" t="s">
        <v>12508</v>
      </c>
      <c r="Q1426" t="s">
        <v>12509</v>
      </c>
      <c r="R1426" t="s">
        <v>12510</v>
      </c>
      <c r="S1426" t="s">
        <v>12511</v>
      </c>
      <c r="T1426" t="s">
        <v>12964</v>
      </c>
      <c r="U1426" t="s">
        <v>12512</v>
      </c>
      <c r="V1426" t="s">
        <v>12513</v>
      </c>
    </row>
    <row r="1427" spans="1:22" x14ac:dyDescent="0.25">
      <c r="A1427" t="s">
        <v>12514</v>
      </c>
      <c r="B1427" t="s">
        <v>12515</v>
      </c>
      <c r="C1427" t="str">
        <f t="shared" si="88"/>
        <v>LACOPINE Mini Pocket Size Lint Roller (White)</v>
      </c>
      <c r="D1427" t="str" cm="1">
        <f t="array" ref="D1427">PROPER(_xlfn.TEXTJOIN(" ", TRUE, INDEX(_xlfn.FILTERXML("&lt;t&gt;&lt;s&gt;" &amp; SUBSTITUTE(C1427," ","&lt;/s&gt;&lt;s&gt;") &amp; "&lt;/s&gt;&lt;/t&gt;", "//s"), _xlfn.SEQUENCE(4))))</f>
        <v>Lacopine Mini Pocket Size</v>
      </c>
      <c r="E1427" t="str">
        <f t="shared" si="89"/>
        <v>(White)</v>
      </c>
      <c r="F1427" t="s">
        <v>8483</v>
      </c>
      <c r="G1427" t="str">
        <f t="shared" si="90"/>
        <v>LintShavers</v>
      </c>
      <c r="H1427" s="7" t="str">
        <f t="array" aca="1" ref="H1427" ca="1">_xlfn.TEXTJOIN("", TRUE, IF((ROW(INDIRECT("1:" &amp; LEN(G1427)))&gt;1) * (CODE(MID(G1427, ROW(INDIRECT("1:" &amp; LEN(G1427))), 1))&gt;=65) * (CODE(MID(G1427, ROW(INDIRECT("1:" &amp; LEN(G1427))), 1))&lt;=90), " " &amp; MID(G1427, ROW(INDIRECT("1:" &amp; LEN(G1427))), 1), MID(G1427, ROW(INDIRECT("1:" &amp; LEN(G1427))), 1)))</f>
        <v>Lint Shavers</v>
      </c>
      <c r="I1427">
        <v>369</v>
      </c>
      <c r="J1427">
        <v>599</v>
      </c>
      <c r="K1427" s="1">
        <v>0.38</v>
      </c>
      <c r="L1427">
        <v>3.9</v>
      </c>
      <c r="M1427" s="4">
        <v>82</v>
      </c>
      <c r="N1427" t="s">
        <v>12516</v>
      </c>
      <c r="O1427" t="str">
        <f t="shared" si="91"/>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v>
      </c>
      <c r="P1427" t="s">
        <v>12517</v>
      </c>
      <c r="Q1427" t="s">
        <v>12518</v>
      </c>
      <c r="R1427" t="s">
        <v>12519</v>
      </c>
      <c r="S1427" t="s">
        <v>12520</v>
      </c>
      <c r="T1427" t="s">
        <v>12521</v>
      </c>
      <c r="U1427" t="s">
        <v>12522</v>
      </c>
      <c r="V1427" t="s">
        <v>12523</v>
      </c>
    </row>
    <row r="1428" spans="1:22" x14ac:dyDescent="0.25">
      <c r="A1428" t="s">
        <v>12524</v>
      </c>
      <c r="B1428" t="s">
        <v>12525</v>
      </c>
      <c r="C1428" t="str">
        <f t="shared" si="88"/>
        <v>iBELL SEK170BM Premium Electric Kettle, 1.7 Litre, Stainless Steel with Coating,1500W Auto Cut-Off, Silver with Black</v>
      </c>
      <c r="D1428" t="str" cm="1">
        <f t="array" ref="D1428">PROPER(_xlfn.TEXTJOIN(" ", TRUE, INDEX(_xlfn.FILTERXML("&lt;t&gt;&lt;s&gt;" &amp; SUBSTITUTE(C1428," ","&lt;/s&gt;&lt;s&gt;") &amp; "&lt;/s&gt;&lt;/t&gt;", "//s"), _xlfn.SEQUENCE(4))))</f>
        <v>Ibell Sek170Bm Premium Electric</v>
      </c>
      <c r="E1428" t="str">
        <f t="shared" si="89"/>
        <v>Litre, Stainless Steel with Coating,1500W Auto Cut-Off, Silver with Black</v>
      </c>
      <c r="F1428" t="s">
        <v>8450</v>
      </c>
      <c r="G1428" t="str">
        <f t="shared" si="90"/>
        <v>ElectricKettles</v>
      </c>
      <c r="H1428" s="7" t="str">
        <f t="array" aca="1" ref="H1428" ca="1">_xlfn.TEXTJOIN("", TRUE, IF((ROW(INDIRECT("1:" &amp; LEN(G1428)))&gt;1) * (CODE(MID(G1428, ROW(INDIRECT("1:" &amp; LEN(G1428))), 1))&gt;=65) * (CODE(MID(G1428, ROW(INDIRECT("1:" &amp; LEN(G1428))), 1))&lt;=90), " " &amp; MID(G1428, ROW(INDIRECT("1:" &amp; LEN(G1428))), 1), MID(G1428, ROW(INDIRECT("1:" &amp; LEN(G1428))), 1)))</f>
        <v>Electric Kettles</v>
      </c>
      <c r="I1428">
        <v>809</v>
      </c>
      <c r="J1428" s="2">
        <v>1950</v>
      </c>
      <c r="K1428" s="1">
        <v>0.59</v>
      </c>
      <c r="L1428">
        <v>3.9</v>
      </c>
      <c r="M1428" s="4">
        <v>710</v>
      </c>
      <c r="N1428" t="s">
        <v>12526</v>
      </c>
      <c r="O1428" t="str">
        <f t="shared" si="91"/>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v>
      </c>
      <c r="P1428" t="s">
        <v>12527</v>
      </c>
      <c r="Q1428" t="s">
        <v>12528</v>
      </c>
      <c r="R1428" t="s">
        <v>12529</v>
      </c>
      <c r="S1428" t="s">
        <v>12530</v>
      </c>
      <c r="T1428" t="s">
        <v>12531</v>
      </c>
      <c r="U1428" t="s">
        <v>12532</v>
      </c>
      <c r="V1428" t="s">
        <v>12533</v>
      </c>
    </row>
    <row r="1429" spans="1:22" x14ac:dyDescent="0.25">
      <c r="A1429" t="s">
        <v>12534</v>
      </c>
      <c r="B1429" t="s">
        <v>12535</v>
      </c>
      <c r="C1429" t="str">
        <f t="shared" si="88"/>
        <v>Activa Easy Mix Nutri Mixer Grinder 500 Watt | Long Lasting Shock Proof ABS Body | Heavy Duty Motor With Nano - Grinding Technology</v>
      </c>
      <c r="D1429" t="str" cm="1">
        <f t="array" ref="D1429">PROPER(_xlfn.TEXTJOIN(" ", TRUE, INDEX(_xlfn.FILTERXML("&lt;t&gt;&lt;s&gt;" &amp; SUBSTITUTE(C1429," ","&lt;/s&gt;&lt;s&gt;") &amp; "&lt;/s&gt;&lt;/t&gt;", "//s"), _xlfn.SEQUENCE(4))))</f>
        <v>Activa Easy Mix Nutri</v>
      </c>
      <c r="E1429" t="str">
        <f t="shared" si="89"/>
        <v>500 Watt | Long Lasting Shock Proof ABS Body | Heavy Duty Motor With Nano - Grinding Technology</v>
      </c>
      <c r="F1429" t="s">
        <v>8618</v>
      </c>
      <c r="G1429" t="str">
        <f t="shared" si="90"/>
        <v>MixerGrinders</v>
      </c>
      <c r="H1429" s="7" t="str">
        <f t="array" aca="1" ref="H1429" ca="1">_xlfn.TEXTJOIN("", TRUE, IF((ROW(INDIRECT("1:" &amp; LEN(G1429)))&gt;1) * (CODE(MID(G1429, ROW(INDIRECT("1:" &amp; LEN(G1429))), 1))&gt;=65) * (CODE(MID(G1429, ROW(INDIRECT("1:" &amp; LEN(G1429))), 1))&lt;=90), " " &amp; MID(G1429, ROW(INDIRECT("1:" &amp; LEN(G1429))), 1), MID(G1429, ROW(INDIRECT("1:" &amp; LEN(G1429))), 1)))</f>
        <v>Mixer Grinders</v>
      </c>
      <c r="I1429" s="2">
        <v>1199</v>
      </c>
      <c r="J1429" s="2">
        <v>2990</v>
      </c>
      <c r="K1429" s="1">
        <v>0.6</v>
      </c>
      <c r="L1429">
        <v>3.8</v>
      </c>
      <c r="M1429" s="4">
        <v>133</v>
      </c>
      <c r="N1429" t="s">
        <v>12536</v>
      </c>
      <c r="O1429" t="str">
        <f t="shared" si="91"/>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v>
      </c>
      <c r="P1429" t="s">
        <v>12537</v>
      </c>
      <c r="Q1429" t="s">
        <v>12538</v>
      </c>
      <c r="R1429" t="s">
        <v>12539</v>
      </c>
      <c r="S1429" t="s">
        <v>12540</v>
      </c>
      <c r="T1429" t="s">
        <v>12541</v>
      </c>
      <c r="U1429" t="s">
        <v>12542</v>
      </c>
      <c r="V1429" t="s">
        <v>12543</v>
      </c>
    </row>
    <row r="1430" spans="1:22" x14ac:dyDescent="0.25">
      <c r="A1430" t="s">
        <v>12544</v>
      </c>
      <c r="B1430" t="s">
        <v>12545</v>
      </c>
      <c r="C1430" t="str">
        <f t="shared" si="88"/>
        <v>Sujata Dynamix, Mixer Grinder, 900 Watts, 3 Jars (White)</v>
      </c>
      <c r="D1430" t="str" cm="1">
        <f t="array" ref="D1430">PROPER(_xlfn.TEXTJOIN(" ", TRUE, INDEX(_xlfn.FILTERXML("&lt;t&gt;&lt;s&gt;" &amp; SUBSTITUTE(C1430," ","&lt;/s&gt;&lt;s&gt;") &amp; "&lt;/s&gt;&lt;/t&gt;", "//s"), _xlfn.SEQUENCE(4))))</f>
        <v>Sujata Dynamix, Mixer Grinder,</v>
      </c>
      <c r="E1430" t="str">
        <f t="shared" si="89"/>
        <v>3 Jars (White)</v>
      </c>
      <c r="F1430" t="s">
        <v>8618</v>
      </c>
      <c r="G1430" t="str">
        <f t="shared" si="90"/>
        <v>MixerGrinders</v>
      </c>
      <c r="H1430" s="7" t="str">
        <f t="array" aca="1" ref="H1430" ca="1">_xlfn.TEXTJOIN("", TRUE, IF((ROW(INDIRECT("1:" &amp; LEN(G1430)))&gt;1) * (CODE(MID(G1430, ROW(INDIRECT("1:" &amp; LEN(G1430))), 1))&gt;=65) * (CODE(MID(G1430, ROW(INDIRECT("1:" &amp; LEN(G1430))), 1))&lt;=90), " " &amp; MID(G1430, ROW(INDIRECT("1:" &amp; LEN(G1430))), 1), MID(G1430, ROW(INDIRECT("1:" &amp; LEN(G1430))), 1)))</f>
        <v>Mixer Grinders</v>
      </c>
      <c r="I1430" s="2">
        <v>6120</v>
      </c>
      <c r="J1430" s="2">
        <v>8073</v>
      </c>
      <c r="K1430" s="1">
        <v>0.24</v>
      </c>
      <c r="L1430">
        <v>4.5999999999999996</v>
      </c>
      <c r="M1430" s="4">
        <v>2751</v>
      </c>
      <c r="N1430" t="s">
        <v>12546</v>
      </c>
      <c r="O1430" t="str">
        <f t="shared" si="91"/>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v>
      </c>
      <c r="P1430" t="s">
        <v>12547</v>
      </c>
      <c r="Q1430" t="s">
        <v>12548</v>
      </c>
      <c r="R1430" t="s">
        <v>12549</v>
      </c>
      <c r="S1430" t="s">
        <v>12550</v>
      </c>
      <c r="T1430" t="s">
        <v>12551</v>
      </c>
      <c r="U1430" t="s">
        <v>12552</v>
      </c>
      <c r="V1430" t="s">
        <v>12553</v>
      </c>
    </row>
    <row r="1431" spans="1:22" x14ac:dyDescent="0.25">
      <c r="A1431" t="s">
        <v>12554</v>
      </c>
      <c r="B1431" t="s">
        <v>12555</v>
      </c>
      <c r="C1431" t="str">
        <f t="shared" si="88"/>
        <v>Wipro Vesta 1380W Cordless Steam Iron Quick heat up with 20gm min Steam Burst, Scratch resistant Ceramic soleplate ,Vertical and Horizontal Ironing, Steam burst of upto .8g shot</v>
      </c>
      <c r="D1431" t="str" cm="1">
        <f t="array" ref="D1431">PROPER(_xlfn.TEXTJOIN(" ", TRUE, INDEX(_xlfn.FILTERXML("&lt;t&gt;&lt;s&gt;" &amp; SUBSTITUTE(C1431," ","&lt;/s&gt;&lt;s&gt;") &amp; "&lt;/s&gt;&lt;/t&gt;", "//s"), _xlfn.SEQUENCE(4))))</f>
        <v>Wipro Vesta 1380W Cordless</v>
      </c>
      <c r="E1431" t="str">
        <f t="shared" si="89"/>
        <v>Quick heat up with 20gm min Steam Burst, Scratch resistant Ceramic soleplate ,Vertical and Horizontal Ironing, Steam burst of upto .8g shot</v>
      </c>
      <c r="F1431" t="s">
        <v>8805</v>
      </c>
      <c r="G1431" t="str">
        <f t="shared" si="90"/>
        <v>SteamIrons</v>
      </c>
      <c r="H1431" s="7" t="str">
        <f t="array" aca="1" ref="H1431" ca="1">_xlfn.TEXTJOIN("", TRUE, IF((ROW(INDIRECT("1:" &amp; LEN(G1431)))&gt;1) * (CODE(MID(G1431, ROW(INDIRECT("1:" &amp; LEN(G1431))), 1))&gt;=65) * (CODE(MID(G1431, ROW(INDIRECT("1:" &amp; LEN(G1431))), 1))&lt;=90), " " &amp; MID(G1431, ROW(INDIRECT("1:" &amp; LEN(G1431))), 1), MID(G1431, ROW(INDIRECT("1:" &amp; LEN(G1431))), 1)))</f>
        <v>Steam Irons</v>
      </c>
      <c r="I1431" s="2">
        <v>1799</v>
      </c>
      <c r="J1431" s="2">
        <v>2599</v>
      </c>
      <c r="K1431" s="1">
        <v>0.31</v>
      </c>
      <c r="L1431">
        <v>3.6</v>
      </c>
      <c r="M1431" s="4">
        <v>771</v>
      </c>
      <c r="N1431" t="s">
        <v>12556</v>
      </c>
      <c r="O1431" t="str">
        <f t="shared" si="91"/>
        <v>Scratch Resistant, Easy Glide Ceramic Soleplate. 360¬∞ Swivel Cord|Non-Stick Ptfe Coated Ceramic Soleplate For Smooth Ironing, Dry/Steam/Spray Ironing|Variable Steam Control With Self Cleaning Feature|Large 200 Ml Water Tank For Longer Ironing Session|Auto Cleaning Technology</v>
      </c>
      <c r="P1431" t="s">
        <v>12557</v>
      </c>
      <c r="Q1431" t="s">
        <v>12558</v>
      </c>
      <c r="R1431" t="s">
        <v>12559</v>
      </c>
      <c r="S1431" t="s">
        <v>12560</v>
      </c>
      <c r="T1431" t="s">
        <v>12561</v>
      </c>
      <c r="U1431" t="s">
        <v>12562</v>
      </c>
      <c r="V1431" t="s">
        <v>12563</v>
      </c>
    </row>
    <row r="1432" spans="1:22" x14ac:dyDescent="0.25">
      <c r="A1432" t="s">
        <v>12564</v>
      </c>
      <c r="B1432" t="s">
        <v>12565</v>
      </c>
      <c r="C1432" t="str">
        <f t="shared" si="88"/>
        <v>Mi Robot Vacuum-Mop P, Best-in-class Laser Navigation in 10-20K INR price band, Intelligent mapping, Robotic Floor Cleaner with 2 in 1 Mopping and Vacuum, App Control (WiFi, Alexa,GA), Strong suction</v>
      </c>
      <c r="D1432" t="str" cm="1">
        <f t="array" ref="D1432">PROPER(_xlfn.TEXTJOIN(" ", TRUE, INDEX(_xlfn.FILTERXML("&lt;t&gt;&lt;s&gt;" &amp; SUBSTITUTE(C1432," ","&lt;/s&gt;&lt;s&gt;") &amp; "&lt;/s&gt;&lt;/t&gt;", "//s"), _xlfn.SEQUENCE(4))))</f>
        <v>Mi Robot Vacuum-Mop P,</v>
      </c>
      <c r="E1432" t="str">
        <f t="shared" si="89"/>
        <v>Navigation in 10-20K INR price band, Intelligent mapping, Robotic Floor Cleaner with 2 in 1 Mopping and Vacuum, App Control (WiFi, Alexa,GA), Strong suction</v>
      </c>
      <c r="F1432" t="s">
        <v>11326</v>
      </c>
      <c r="G1432" t="str">
        <f t="shared" si="90"/>
        <v>RoboticVacuums</v>
      </c>
      <c r="H1432" s="7" t="str">
        <f t="array" aca="1" ref="H1432" ca="1">_xlfn.TEXTJOIN("", TRUE, IF((ROW(INDIRECT("1:" &amp; LEN(G1432)))&gt;1) * (CODE(MID(G1432, ROW(INDIRECT("1:" &amp; LEN(G1432))), 1))&gt;=65) * (CODE(MID(G1432, ROW(INDIRECT("1:" &amp; LEN(G1432))), 1))&lt;=90), " " &amp; MID(G1432, ROW(INDIRECT("1:" &amp; LEN(G1432))), 1), MID(G1432, ROW(INDIRECT("1:" &amp; LEN(G1432))), 1)))</f>
        <v>Robotic Vacuums</v>
      </c>
      <c r="I1432" s="2">
        <v>18999</v>
      </c>
      <c r="J1432" s="2">
        <v>29999</v>
      </c>
      <c r="K1432" s="1">
        <v>0.37</v>
      </c>
      <c r="L1432">
        <v>4.0999999999999996</v>
      </c>
      <c r="M1432" s="4">
        <v>2536</v>
      </c>
      <c r="N1432" t="s">
        <v>12566</v>
      </c>
      <c r="O1432" t="str">
        <f t="shared" si="91"/>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1 X Mop Pad Holder,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v>
      </c>
      <c r="P1432" t="s">
        <v>12567</v>
      </c>
      <c r="Q1432" t="s">
        <v>12568</v>
      </c>
      <c r="R1432" t="s">
        <v>12569</v>
      </c>
      <c r="S1432" t="s">
        <v>12570</v>
      </c>
      <c r="T1432" t="s">
        <v>12571</v>
      </c>
      <c r="U1432" t="s">
        <v>12572</v>
      </c>
      <c r="V1432" t="s">
        <v>12573</v>
      </c>
    </row>
    <row r="1433" spans="1:22" x14ac:dyDescent="0.25">
      <c r="A1433" t="s">
        <v>12574</v>
      </c>
      <c r="B1433" t="s">
        <v>12575</v>
      </c>
      <c r="C1433" t="str">
        <f t="shared" si="88"/>
        <v>Havells Ventil Air DX 200mm Exhaust Fan (White)</v>
      </c>
      <c r="D1433" t="str" cm="1">
        <f t="array" ref="D1433">PROPER(_xlfn.TEXTJOIN(" ", TRUE, INDEX(_xlfn.FILTERXML("&lt;t&gt;&lt;s&gt;" &amp; SUBSTITUTE(C1433," ","&lt;/s&gt;&lt;s&gt;") &amp; "&lt;/s&gt;&lt;/t&gt;", "//s"), _xlfn.SEQUENCE(4))))</f>
        <v>Havells Ventil Air Dx</v>
      </c>
      <c r="E1433" t="str">
        <f t="shared" si="89"/>
        <v>Fan (White)</v>
      </c>
      <c r="F1433" t="s">
        <v>9499</v>
      </c>
      <c r="G1433" t="str">
        <f t="shared" si="90"/>
        <v>ExhaustFans</v>
      </c>
      <c r="H1433" s="7" t="str">
        <f t="array" aca="1" ref="H1433" ca="1">_xlfn.TEXTJOIN("", TRUE, IF((ROW(INDIRECT("1:" &amp; LEN(G1433)))&gt;1) * (CODE(MID(G1433, ROW(INDIRECT("1:" &amp; LEN(G1433))), 1))&gt;=65) * (CODE(MID(G1433, ROW(INDIRECT("1:" &amp; LEN(G1433))), 1))&lt;=90), " " &amp; MID(G1433, ROW(INDIRECT("1:" &amp; LEN(G1433))), 1), MID(G1433, ROW(INDIRECT("1:" &amp; LEN(G1433))), 1)))</f>
        <v>Exhaust Fans</v>
      </c>
      <c r="I1433" s="2">
        <v>1999</v>
      </c>
      <c r="J1433" s="2">
        <v>2360</v>
      </c>
      <c r="K1433" s="1">
        <v>0.15</v>
      </c>
      <c r="L1433">
        <v>4.2</v>
      </c>
      <c r="M1433" s="4">
        <v>7801</v>
      </c>
      <c r="N1433" t="s">
        <v>12576</v>
      </c>
      <c r="O1433" t="str">
        <f t="shared" si="91"/>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Warranty: 2 Years On Product|Power: 32 Watts; Operating Voltage: 230 Volts, Air Delivery: 520 Cmh ; Speed: 1350 Rpm ; Number Of Blades: 5. Noise Level:42 Db;Product Dimensions: 33 X 15.5 X 33.3 Cm, Warranty: 2 Years On Product. Includes: 1 Fan|Controller Type: Button Control; Mounting Type: Wall Mount; Finish Type: Glossy</v>
      </c>
      <c r="P1433" t="s">
        <v>12577</v>
      </c>
      <c r="Q1433" t="s">
        <v>12578</v>
      </c>
      <c r="R1433" t="s">
        <v>12579</v>
      </c>
      <c r="S1433" t="s">
        <v>12580</v>
      </c>
      <c r="T1433" t="s">
        <v>12581</v>
      </c>
      <c r="U1433" t="s">
        <v>12582</v>
      </c>
      <c r="V1433" t="s">
        <v>12583</v>
      </c>
    </row>
    <row r="1434" spans="1:22" x14ac:dyDescent="0.25">
      <c r="A1434" t="s">
        <v>12584</v>
      </c>
      <c r="B1434" t="s">
        <v>12585</v>
      </c>
      <c r="C1434" t="str">
        <f t="shared" si="88"/>
        <v>AGARO Royal Stand 1000W Mixer with 5L SS Bowl and 8 Speed Setting, Includes Whisking Cone, Mixing Beater and Dough Hook, and Splash Guard, 2 Years Warranty, (Black), Medium (33554)</v>
      </c>
      <c r="D1434" t="str" cm="1">
        <f t="array" ref="D1434">PROPER(_xlfn.TEXTJOIN(" ", TRUE, INDEX(_xlfn.FILTERXML("&lt;t&gt;&lt;s&gt;" &amp; SUBSTITUTE(C1434," ","&lt;/s&gt;&lt;s&gt;") &amp; "&lt;/s&gt;&lt;/t&gt;", "//s"), _xlfn.SEQUENCE(4))))</f>
        <v>Agaro Royal Stand 1000W</v>
      </c>
      <c r="E1434" t="str">
        <f t="shared" si="89"/>
        <v>5L SS Bowl and 8 Speed Setting, Includes Whisking Cone, Mixing Beater and Dough Hook, and Splash Guard, 2 Years Warranty, (Black), Medium (33554)</v>
      </c>
      <c r="F1434" t="s">
        <v>12586</v>
      </c>
      <c r="G1434" t="str">
        <f t="shared" si="90"/>
        <v>StandMixers</v>
      </c>
      <c r="H1434" s="7" t="str">
        <f t="array" aca="1" ref="H1434" ca="1">_xlfn.TEXTJOIN("", TRUE, IF((ROW(INDIRECT("1:" &amp; LEN(G1434)))&gt;1) * (CODE(MID(G1434, ROW(INDIRECT("1:" &amp; LEN(G1434))), 1))&gt;=65) * (CODE(MID(G1434, ROW(INDIRECT("1:" &amp; LEN(G1434))), 1))&lt;=90), " " &amp; MID(G1434, ROW(INDIRECT("1:" &amp; LEN(G1434))), 1), MID(G1434, ROW(INDIRECT("1:" &amp; LEN(G1434))), 1)))</f>
        <v>Stand Mixers</v>
      </c>
      <c r="I1434" s="2">
        <v>5999</v>
      </c>
      <c r="J1434" s="2">
        <v>11495</v>
      </c>
      <c r="K1434" s="1">
        <v>0.48</v>
      </c>
      <c r="L1434">
        <v>4.3</v>
      </c>
      <c r="M1434" s="4">
        <v>534</v>
      </c>
      <c r="N1434" t="s">
        <v>12587</v>
      </c>
      <c r="O1434" t="str">
        <f t="shared" si="91"/>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v>
      </c>
      <c r="P1434" t="s">
        <v>12588</v>
      </c>
      <c r="Q1434" t="s">
        <v>12589</v>
      </c>
      <c r="R1434" t="s">
        <v>12590</v>
      </c>
      <c r="S1434" t="s">
        <v>12591</v>
      </c>
      <c r="T1434" t="s">
        <v>12592</v>
      </c>
      <c r="U1434" t="s">
        <v>12593</v>
      </c>
      <c r="V1434" t="s">
        <v>12594</v>
      </c>
    </row>
    <row r="1435" spans="1:22" x14ac:dyDescent="0.25">
      <c r="A1435" t="s">
        <v>12595</v>
      </c>
      <c r="B1435" t="s">
        <v>12596</v>
      </c>
      <c r="C1435" t="str">
        <f t="shared" si="88"/>
        <v>Crompton Highspeed Markle Prime 1200 mm (48 inch) Anti-Dust Ceiling Fan with Energy Efficient 55W Motor (Burgundy)</v>
      </c>
      <c r="D1435" t="str" cm="1">
        <f t="array" ref="D1435">PROPER(_xlfn.TEXTJOIN(" ", TRUE, INDEX(_xlfn.FILTERXML("&lt;t&gt;&lt;s&gt;" &amp; SUBSTITUTE(C1435," ","&lt;/s&gt;&lt;s&gt;") &amp; "&lt;/s&gt;&lt;/t&gt;", "//s"), _xlfn.SEQUENCE(4))))</f>
        <v>Crompton Highspeed Markle Prime</v>
      </c>
      <c r="E1435" t="str">
        <f t="shared" si="89"/>
        <v>(48 inch) Anti-Dust Ceiling Fan with Energy Efficient 55W Motor (Burgundy)</v>
      </c>
      <c r="F1435" t="s">
        <v>9203</v>
      </c>
      <c r="G1435" t="str">
        <f t="shared" si="90"/>
        <v>CeilingFans</v>
      </c>
      <c r="H1435" s="7" t="str">
        <f t="array" aca="1" ref="H1435" ca="1">_xlfn.TEXTJOIN("", TRUE, IF((ROW(INDIRECT("1:" &amp; LEN(G1435)))&gt;1) * (CODE(MID(G1435, ROW(INDIRECT("1:" &amp; LEN(G1435))), 1))&gt;=65) * (CODE(MID(G1435, ROW(INDIRECT("1:" &amp; LEN(G1435))), 1))&lt;=90), " " &amp; MID(G1435, ROW(INDIRECT("1:" &amp; LEN(G1435))), 1), MID(G1435, ROW(INDIRECT("1:" &amp; LEN(G1435))), 1)))</f>
        <v>Ceiling Fans</v>
      </c>
      <c r="I1435" s="2">
        <v>2599</v>
      </c>
      <c r="J1435" s="2">
        <v>4780</v>
      </c>
      <c r="K1435" s="1">
        <v>0.46</v>
      </c>
      <c r="L1435">
        <v>3.9</v>
      </c>
      <c r="M1435" s="4">
        <v>898</v>
      </c>
      <c r="N1435" t="s">
        <v>12597</v>
      </c>
      <c r="O1435" t="str">
        <f t="shared" si="91"/>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v>
      </c>
      <c r="P1435" t="s">
        <v>12598</v>
      </c>
      <c r="Q1435" t="s">
        <v>12599</v>
      </c>
      <c r="R1435" t="s">
        <v>12600</v>
      </c>
      <c r="S1435" t="s">
        <v>12601</v>
      </c>
      <c r="T1435" t="s">
        <v>12602</v>
      </c>
      <c r="U1435" t="s">
        <v>12603</v>
      </c>
      <c r="V1435" t="s">
        <v>12604</v>
      </c>
    </row>
    <row r="1436" spans="1:22" x14ac:dyDescent="0.25">
      <c r="A1436" t="s">
        <v>12605</v>
      </c>
      <c r="B1436" t="s">
        <v>12606</v>
      </c>
      <c r="C1436" t="str">
        <f t="shared" si="88"/>
        <v>Lifelong LLWM105 750-Watt Belgian Waffle Maker for Home| Makes 2 Square Shape Waffles| Non-stick Plates| Easy to Use¬†with Indicator Lights (1 Year Warranty, Black)</v>
      </c>
      <c r="D1436" t="str" cm="1">
        <f t="array" ref="D1436">PROPER(_xlfn.TEXTJOIN(" ", TRUE, INDEX(_xlfn.FILTERXML("&lt;t&gt;&lt;s&gt;" &amp; SUBSTITUTE(C1436," ","&lt;/s&gt;&lt;s&gt;") &amp; "&lt;/s&gt;&lt;/t&gt;", "//s"), _xlfn.SEQUENCE(4))))</f>
        <v>Lifelong Llwm105 750-Watt Belgian</v>
      </c>
      <c r="E1436" t="str">
        <f t="shared" si="89"/>
        <v>for Home| Makes 2 Square Shape Waffles| Non-stick Plates| Easy to Use¬†with Indicator Lights (1 Year Warranty, Black)</v>
      </c>
      <c r="F1436" t="s">
        <v>11885</v>
      </c>
      <c r="G1436" t="str">
        <f t="shared" si="90"/>
        <v>WaffleMakers&amp;Irons</v>
      </c>
      <c r="H1436" s="7" t="str">
        <f t="array" aca="1" ref="H1436" ca="1">_xlfn.TEXTJOIN("", TRUE, IF((ROW(INDIRECT("1:" &amp; LEN(G1436)))&gt;1) * (CODE(MID(G1436, ROW(INDIRECT("1:" &amp; LEN(G1436))), 1))&gt;=65) * (CODE(MID(G1436, ROW(INDIRECT("1:" &amp; LEN(G1436))), 1))&lt;=90), " " &amp; MID(G1436, ROW(INDIRECT("1:" &amp; LEN(G1436))), 1), MID(G1436, ROW(INDIRECT("1:" &amp; LEN(G1436))), 1)))</f>
        <v>Waffle Makers&amp; Irons</v>
      </c>
      <c r="I1436" s="2">
        <v>1199</v>
      </c>
      <c r="J1436" s="2">
        <v>2400</v>
      </c>
      <c r="K1436" s="1">
        <v>0.5</v>
      </c>
      <c r="L1436">
        <v>3.9</v>
      </c>
      <c r="M1436" s="4">
        <v>1202</v>
      </c>
      <c r="N1436" t="s">
        <v>12607</v>
      </c>
      <c r="O1436" t="str">
        <f t="shared" si="91"/>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v>
      </c>
      <c r="P1436" t="s">
        <v>12608</v>
      </c>
      <c r="Q1436" t="s">
        <v>12609</v>
      </c>
      <c r="R1436" t="s">
        <v>12610</v>
      </c>
      <c r="S1436" t="s">
        <v>12611</v>
      </c>
      <c r="T1436" t="s">
        <v>12612</v>
      </c>
      <c r="U1436" t="s">
        <v>12613</v>
      </c>
      <c r="V1436" t="s">
        <v>12614</v>
      </c>
    </row>
    <row r="1437" spans="1:22" x14ac:dyDescent="0.25">
      <c r="A1437" t="s">
        <v>12615</v>
      </c>
      <c r="B1437" t="s">
        <v>12616</v>
      </c>
      <c r="C1437" t="str">
        <f t="shared" si="88"/>
        <v>Kuber Industries Waterproof Round Laundry Bag Hamper|Polka Dots Print Print with Handles|Foldable Bin and 45 Liter Capicity|Size 37 x 37 x 49, Pack of 1(Black and White)- CTKTC044992</v>
      </c>
      <c r="D1437" t="str" cm="1">
        <f t="array" ref="D1437">PROPER(_xlfn.TEXTJOIN(" ", TRUE, INDEX(_xlfn.FILTERXML("&lt;t&gt;&lt;s&gt;" &amp; SUBSTITUTE(C1437," ","&lt;/s&gt;&lt;s&gt;") &amp; "&lt;/s&gt;&lt;/t&gt;", "//s"), _xlfn.SEQUENCE(4))))</f>
        <v>Kuber Industries Waterproof Round</v>
      </c>
      <c r="E1437" t="str">
        <f t="shared" si="89"/>
        <v>Hamper|Polka Dots Print Print with Handles|Foldable Bin and 45 Liter Capicity|Size 37 x 37 x 49, Pack of 1(Black and White)- CTKTC044992</v>
      </c>
      <c r="F1437" t="s">
        <v>8794</v>
      </c>
      <c r="G1437" t="str">
        <f t="shared" si="90"/>
        <v>LaundryBaskets</v>
      </c>
      <c r="H1437" s="7" t="str">
        <f t="array" aca="1" ref="H1437" ca="1">_xlfn.TEXTJOIN("", TRUE, IF((ROW(INDIRECT("1:" &amp; LEN(G1437)))&gt;1) * (CODE(MID(G1437, ROW(INDIRECT("1:" &amp; LEN(G1437))), 1))&gt;=65) * (CODE(MID(G1437, ROW(INDIRECT("1:" &amp; LEN(G1437))), 1))&lt;=90), " " &amp; MID(G1437, ROW(INDIRECT("1:" &amp; LEN(G1437))), 1), MID(G1437, ROW(INDIRECT("1:" &amp; LEN(G1437))), 1)))</f>
        <v>Laundry Baskets</v>
      </c>
      <c r="I1437">
        <v>219</v>
      </c>
      <c r="J1437">
        <v>249</v>
      </c>
      <c r="K1437" s="1">
        <v>0.12</v>
      </c>
      <c r="L1437">
        <v>4</v>
      </c>
      <c r="M1437" s="4">
        <v>1108</v>
      </c>
      <c r="N1437" t="s">
        <v>12617</v>
      </c>
      <c r="O1437" t="str">
        <f t="shared" si="91"/>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437" t="s">
        <v>12618</v>
      </c>
      <c r="Q1437" t="s">
        <v>12619</v>
      </c>
      <c r="R1437" t="s">
        <v>12620</v>
      </c>
      <c r="S1437" t="s">
        <v>12621</v>
      </c>
      <c r="T1437" t="s">
        <v>12622</v>
      </c>
      <c r="U1437" t="s">
        <v>12623</v>
      </c>
      <c r="V1437" t="s">
        <v>12624</v>
      </c>
    </row>
    <row r="1438" spans="1:22" x14ac:dyDescent="0.25">
      <c r="A1438" t="s">
        <v>12625</v>
      </c>
      <c r="B1438" t="s">
        <v>12626</v>
      </c>
      <c r="C1438" t="str">
        <f t="shared" si="88"/>
        <v>Portable, Handy Compact Plug-in Portable Digital Electric Heater Fan Wall-Outlet Handy Air Warmer Blower Adjustable Timer Digital Display Heater for Home Office Camper (Black, 400 Watts)</v>
      </c>
      <c r="D1438" t="str" cm="1">
        <f t="array" ref="D1438">PROPER(_xlfn.TEXTJOIN(" ", TRUE, INDEX(_xlfn.FILTERXML("&lt;t&gt;&lt;s&gt;" &amp; SUBSTITUTE(C1438," ","&lt;/s&gt;&lt;s&gt;") &amp; "&lt;/s&gt;&lt;/t&gt;", "//s"), _xlfn.SEQUENCE(4))))</f>
        <v>Portable, Handy Compact Plug-In</v>
      </c>
      <c r="E1438" t="str">
        <f t="shared" si="89"/>
        <v>Electric Heater Fan Wall-Outlet Handy Air Warmer Blower Adjustable Timer Digital Display Heater for Home Office Camper (Black, 400 Watts)</v>
      </c>
      <c r="F1438" t="s">
        <v>8472</v>
      </c>
      <c r="G1438" t="str">
        <f t="shared" si="90"/>
        <v>FanHeaters</v>
      </c>
      <c r="H1438" s="7" t="str">
        <f t="array" aca="1" ref="H1438" ca="1">_xlfn.TEXTJOIN("", TRUE, IF((ROW(INDIRECT("1:" &amp; LEN(G1438)))&gt;1) * (CODE(MID(G1438, ROW(INDIRECT("1:" &amp; LEN(G1438))), 1))&gt;=65) * (CODE(MID(G1438, ROW(INDIRECT("1:" &amp; LEN(G1438))), 1))&lt;=90), " " &amp; MID(G1438, ROW(INDIRECT("1:" &amp; LEN(G1438))), 1), MID(G1438, ROW(INDIRECT("1:" &amp; LEN(G1438))), 1)))</f>
        <v>Fan Heaters</v>
      </c>
      <c r="I1438">
        <v>799</v>
      </c>
      <c r="J1438" s="2">
        <v>1199</v>
      </c>
      <c r="K1438" s="1">
        <v>0.33</v>
      </c>
      <c r="L1438">
        <v>4.4000000000000004</v>
      </c>
      <c r="M1438" s="4">
        <v>17</v>
      </c>
      <c r="N1438" t="s">
        <v>9050</v>
      </c>
      <c r="O1438" t="str">
        <f t="shared" si="91"/>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v>
      </c>
      <c r="P1438" t="s">
        <v>12627</v>
      </c>
      <c r="Q1438" t="s">
        <v>12628</v>
      </c>
      <c r="R1438" t="s">
        <v>12629</v>
      </c>
      <c r="S1438" t="s">
        <v>12630</v>
      </c>
      <c r="T1438" t="s">
        <v>12631</v>
      </c>
      <c r="U1438" t="s">
        <v>9056</v>
      </c>
      <c r="V1438" t="s">
        <v>12632</v>
      </c>
    </row>
    <row r="1439" spans="1:22" x14ac:dyDescent="0.25">
      <c r="A1439" t="s">
        <v>12633</v>
      </c>
      <c r="B1439" t="s">
        <v>12634</v>
      </c>
      <c r="C1439" t="str">
        <f t="shared" si="88"/>
        <v>Karcher WD3 EU Wet and Dry Vacuum Cleaner, 1000 Watts Powerful Suction, 17 L Capacity, Blower Function, Easy Filter Removal for Home and Garden Cleaning¬† (Yellow Black)</v>
      </c>
      <c r="D1439" t="str" cm="1">
        <f t="array" ref="D1439">PROPER(_xlfn.TEXTJOIN(" ", TRUE, INDEX(_xlfn.FILTERXML("&lt;t&gt;&lt;s&gt;" &amp; SUBSTITUTE(C1439," ","&lt;/s&gt;&lt;s&gt;") &amp; "&lt;/s&gt;&lt;/t&gt;", "//s"), _xlfn.SEQUENCE(4))))</f>
        <v>Karcher Wd3 Eu Wet</v>
      </c>
      <c r="E1439" t="str">
        <f t="shared" si="89"/>
        <v>Vacuum Cleaner, 1000 Watts Powerful Suction, 17 L Capacity, Blower Function, Easy Filter Removal for Home and Garden Cleaning¬† (Yellow Black)</v>
      </c>
      <c r="F1439" t="s">
        <v>9851</v>
      </c>
      <c r="G1439" t="str">
        <f t="shared" si="90"/>
        <v>Wet-DryVacuums</v>
      </c>
      <c r="H1439" s="7" t="str">
        <f t="array" aca="1" ref="H1439" ca="1">_xlfn.TEXTJOIN("", TRUE, IF((ROW(INDIRECT("1:" &amp; LEN(G1439)))&gt;1) * (CODE(MID(G1439, ROW(INDIRECT("1:" &amp; LEN(G1439))), 1))&gt;=65) * (CODE(MID(G1439, ROW(INDIRECT("1:" &amp; LEN(G1439))), 1))&lt;=90), " " &amp; MID(G1439, ROW(INDIRECT("1:" &amp; LEN(G1439))), 1), MID(G1439, ROW(INDIRECT("1:" &amp; LEN(G1439))), 1)))</f>
        <v>Wet- Dry Vacuums</v>
      </c>
      <c r="I1439" s="2">
        <v>6199</v>
      </c>
      <c r="J1439" s="2">
        <v>10999</v>
      </c>
      <c r="K1439" s="1">
        <v>0.44</v>
      </c>
      <c r="L1439">
        <v>4.2</v>
      </c>
      <c r="M1439" s="4">
        <v>10429</v>
      </c>
      <c r="N1439" t="s">
        <v>12635</v>
      </c>
      <c r="O1439" t="str">
        <f t="shared" si="91"/>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v>
      </c>
      <c r="P1439" t="s">
        <v>12636</v>
      </c>
      <c r="Q1439" t="s">
        <v>12637</v>
      </c>
      <c r="R1439" t="s">
        <v>12638</v>
      </c>
      <c r="S1439" t="s">
        <v>12639</v>
      </c>
      <c r="T1439" t="s">
        <v>12640</v>
      </c>
      <c r="U1439" t="s">
        <v>12641</v>
      </c>
      <c r="V1439" t="s">
        <v>12642</v>
      </c>
    </row>
    <row r="1440" spans="1:22" x14ac:dyDescent="0.25">
      <c r="A1440" t="s">
        <v>12643</v>
      </c>
      <c r="B1440" t="s">
        <v>12644</v>
      </c>
      <c r="C1440" t="str">
        <f t="shared" si="88"/>
        <v>INALSA Air Fryer Digital 4L Nutri Fry - 1400W with Smart AirCrisp Technology| 8-Preset Menu, Touch Control and Digital Display|Variable Temperature and Timer Control|Free Recipe book|2 Yr Warranty (Black)</v>
      </c>
      <c r="D1440" t="str" cm="1">
        <f t="array" ref="D1440">PROPER(_xlfn.TEXTJOIN(" ", TRUE, INDEX(_xlfn.FILTERXML("&lt;t&gt;&lt;s&gt;" &amp; SUBSTITUTE(C1440," ","&lt;/s&gt;&lt;s&gt;") &amp; "&lt;/s&gt;&lt;/t&gt;", "//s"), _xlfn.SEQUENCE(4))))</f>
        <v>Inalsa Air Fryer Digital</v>
      </c>
      <c r="E1440" t="str">
        <f t="shared" si="89"/>
        <v>Fry - 1400W with Smart AirCrisp Technology| 8-Preset Menu, Touch Control and Digital Display|Variable Temperature and Timer Control|Free Recipe book|2 Yr Warranty (Black)</v>
      </c>
      <c r="F1440" t="s">
        <v>8783</v>
      </c>
      <c r="G1440" t="str">
        <f t="shared" si="90"/>
        <v>AirFryers</v>
      </c>
      <c r="H1440" s="7" t="str">
        <f t="array" aca="1" ref="H1440" ca="1">_xlfn.TEXTJOIN("", TRUE, IF((ROW(INDIRECT("1:" &amp; LEN(G1440)))&gt;1) * (CODE(MID(G1440, ROW(INDIRECT("1:" &amp; LEN(G1440))), 1))&gt;=65) * (CODE(MID(G1440, ROW(INDIRECT("1:" &amp; LEN(G1440))), 1))&lt;=90), " " &amp; MID(G1440, ROW(INDIRECT("1:" &amp; LEN(G1440))), 1), MID(G1440, ROW(INDIRECT("1:" &amp; LEN(G1440))), 1)))</f>
        <v>Air Fryers</v>
      </c>
      <c r="I1440" s="2">
        <v>6790</v>
      </c>
      <c r="J1440" s="2">
        <v>10995</v>
      </c>
      <c r="K1440" s="1">
        <v>0.38</v>
      </c>
      <c r="L1440">
        <v>4.5</v>
      </c>
      <c r="M1440" s="4">
        <v>3192</v>
      </c>
      <c r="N1440" t="s">
        <v>12645</v>
      </c>
      <c r="O1440" t="str">
        <f t="shared" si="91"/>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v>
      </c>
      <c r="P1440" t="s">
        <v>12646</v>
      </c>
      <c r="Q1440" t="s">
        <v>12647</v>
      </c>
      <c r="R1440" t="s">
        <v>12648</v>
      </c>
      <c r="S1440" t="s">
        <v>12649</v>
      </c>
      <c r="T1440" t="s">
        <v>12650</v>
      </c>
      <c r="U1440" t="s">
        <v>12651</v>
      </c>
      <c r="V1440" t="s">
        <v>12652</v>
      </c>
    </row>
    <row r="1441" spans="1:22" x14ac:dyDescent="0.25">
      <c r="A1441" t="s">
        <v>12653</v>
      </c>
      <c r="B1441" t="s">
        <v>12654</v>
      </c>
      <c r="C1441" t="str">
        <f t="shared" si="88"/>
        <v>AmazonBasics High Speed 55 Watt Oscillating Pedestal Fan, 400mm Sweep Length, White (Without Remote)</v>
      </c>
      <c r="D1441" t="str" cm="1">
        <f t="array" ref="D1441">PROPER(_xlfn.TEXTJOIN(" ", TRUE, INDEX(_xlfn.FILTERXML("&lt;t&gt;&lt;s&gt;" &amp; SUBSTITUTE(C1441," ","&lt;/s&gt;&lt;s&gt;") &amp; "&lt;/s&gt;&lt;/t&gt;", "//s"), _xlfn.SEQUENCE(4))))</f>
        <v>Amazonbasics High Speed 55</v>
      </c>
      <c r="E1441" t="str">
        <f t="shared" si="89"/>
        <v>Pedestal Fan, 400mm Sweep Length, White (Without Remote)</v>
      </c>
      <c r="F1441" t="s">
        <v>12655</v>
      </c>
      <c r="G1441" t="str">
        <f t="shared" si="90"/>
        <v>PedestalFans</v>
      </c>
      <c r="H1441" s="7" t="str">
        <f t="array" aca="1" ref="H1441" ca="1">_xlfn.TEXTJOIN("", TRUE, IF((ROW(INDIRECT("1:" &amp; LEN(G1441)))&gt;1) * (CODE(MID(G1441, ROW(INDIRECT("1:" &amp; LEN(G1441))), 1))&gt;=65) * (CODE(MID(G1441, ROW(INDIRECT("1:" &amp; LEN(G1441))), 1))&lt;=90), " " &amp; MID(G1441, ROW(INDIRECT("1:" &amp; LEN(G1441))), 1), MID(G1441, ROW(INDIRECT("1:" &amp; LEN(G1441))), 1)))</f>
        <v>Pedestal Fans</v>
      </c>
      <c r="I1441" s="3">
        <v>1982.84</v>
      </c>
      <c r="J1441" s="2">
        <v>3300</v>
      </c>
      <c r="K1441" s="1">
        <v>0.4</v>
      </c>
      <c r="L1441">
        <v>4.0999999999999996</v>
      </c>
      <c r="M1441" s="4">
        <v>5873</v>
      </c>
      <c r="N1441" t="s">
        <v>12656</v>
      </c>
      <c r="O1441" t="str">
        <f t="shared" si="91"/>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v>
      </c>
      <c r="P1441" t="s">
        <v>12657</v>
      </c>
      <c r="Q1441" t="s">
        <v>12658</v>
      </c>
      <c r="R1441" t="s">
        <v>12659</v>
      </c>
      <c r="S1441" t="s">
        <v>12660</v>
      </c>
      <c r="T1441" t="s">
        <v>12661</v>
      </c>
      <c r="U1441" t="s">
        <v>12662</v>
      </c>
      <c r="V1441" t="s">
        <v>12663</v>
      </c>
    </row>
    <row r="1442" spans="1:22" x14ac:dyDescent="0.25">
      <c r="A1442" t="s">
        <v>12664</v>
      </c>
      <c r="B1442" t="s">
        <v>12665</v>
      </c>
      <c r="C1442" t="str">
        <f t="shared" si="88"/>
        <v>Eco Crystal J 5 inch Cartridge (Pack of 2)</v>
      </c>
      <c r="D1442" t="str" cm="1">
        <f t="array" ref="D1442">PROPER(_xlfn.TEXTJOIN(" ", TRUE, INDEX(_xlfn.FILTERXML("&lt;t&gt;&lt;s&gt;" &amp; SUBSTITUTE(C1442," ","&lt;/s&gt;&lt;s&gt;") &amp; "&lt;/s&gt;&lt;/t&gt;", "//s"), _xlfn.SEQUENCE(4))))</f>
        <v>Eco Crystal J 5</v>
      </c>
      <c r="E1442" t="str">
        <f t="shared" si="89"/>
        <v>(Pack of 2)</v>
      </c>
      <c r="F1442" t="s">
        <v>9541</v>
      </c>
      <c r="G1442" t="str">
        <f t="shared" si="90"/>
        <v>WaterPurifierAccessories</v>
      </c>
      <c r="H1442" s="7" t="str">
        <f t="array" aca="1" ref="H1442" ca="1">_xlfn.TEXTJOIN("", TRUE, IF((ROW(INDIRECT("1:" &amp; LEN(G1442)))&gt;1) * (CODE(MID(G1442, ROW(INDIRECT("1:" &amp; LEN(G1442))), 1))&gt;=65) * (CODE(MID(G1442, ROW(INDIRECT("1:" &amp; LEN(G1442))), 1))&lt;=90), " " &amp; MID(G1442, ROW(INDIRECT("1:" &amp; LEN(G1442))), 1), MID(G1442, ROW(INDIRECT("1:" &amp; LEN(G1442))), 1)))</f>
        <v>Water Purifier Accessories</v>
      </c>
      <c r="I1442">
        <v>199</v>
      </c>
      <c r="J1442">
        <v>400</v>
      </c>
      <c r="K1442" s="1">
        <v>0.5</v>
      </c>
      <c r="L1442">
        <v>4.0999999999999996</v>
      </c>
      <c r="M1442" s="4">
        <v>1379</v>
      </c>
      <c r="N1442" t="s">
        <v>12666</v>
      </c>
      <c r="O1442" t="str">
        <f t="shared" si="91"/>
        <v>Removes Dirt From Water</v>
      </c>
      <c r="P1442" t="s">
        <v>12667</v>
      </c>
      <c r="Q1442" t="s">
        <v>12668</v>
      </c>
      <c r="R1442" t="s">
        <v>12669</v>
      </c>
      <c r="S1442" t="s">
        <v>12670</v>
      </c>
      <c r="T1442" t="s">
        <v>12671</v>
      </c>
      <c r="U1442" t="s">
        <v>12672</v>
      </c>
      <c r="V1442" t="s">
        <v>12673</v>
      </c>
    </row>
    <row r="1443" spans="1:22" x14ac:dyDescent="0.25">
      <c r="A1443" t="s">
        <v>12674</v>
      </c>
      <c r="B1443" t="s">
        <v>12675</v>
      </c>
      <c r="C1443" t="str">
        <f t="shared" si="88"/>
        <v>Borosil Rio 1.5 L Electric Kettle, Stainless Steel Inner Body, Boil Water For Tea, Coffee, Soup, Silver</v>
      </c>
      <c r="D1443" t="str" cm="1">
        <f t="array" ref="D1443">PROPER(_xlfn.TEXTJOIN(" ", TRUE, INDEX(_xlfn.FILTERXML("&lt;t&gt;&lt;s&gt;" &amp; SUBSTITUTE(C1443," ","&lt;/s&gt;&lt;s&gt;") &amp; "&lt;/s&gt;&lt;/t&gt;", "//s"), _xlfn.SEQUENCE(4))))</f>
        <v>Borosil Rio 1.5 L</v>
      </c>
      <c r="E1443" t="str">
        <f t="shared" si="89"/>
        <v>Stainless Steel Inner Body, Boil Water For Tea, Coffee, Soup, Silver</v>
      </c>
      <c r="F1443" t="s">
        <v>8450</v>
      </c>
      <c r="G1443" t="str">
        <f t="shared" si="90"/>
        <v>ElectricKettles</v>
      </c>
      <c r="H1443" s="7" t="str">
        <f t="array" aca="1" ref="H1443" ca="1">_xlfn.TEXTJOIN("", TRUE, IF((ROW(INDIRECT("1:" &amp; LEN(G1443)))&gt;1) * (CODE(MID(G1443, ROW(INDIRECT("1:" &amp; LEN(G1443))), 1))&gt;=65) * (CODE(MID(G1443, ROW(INDIRECT("1:" &amp; LEN(G1443))), 1))&lt;=90), " " &amp; MID(G1443, ROW(INDIRECT("1:" &amp; LEN(G1443))), 1), MID(G1443, ROW(INDIRECT("1:" &amp; LEN(G1443))), 1)))</f>
        <v>Electric Kettles</v>
      </c>
      <c r="I1443" s="2">
        <v>1180</v>
      </c>
      <c r="J1443" s="2">
        <v>1440</v>
      </c>
      <c r="K1443" s="1">
        <v>0.18</v>
      </c>
      <c r="L1443">
        <v>4.2</v>
      </c>
      <c r="M1443" s="4">
        <v>1527</v>
      </c>
      <c r="N1443" t="s">
        <v>12676</v>
      </c>
      <c r="O1443" t="str">
        <f t="shared" si="91"/>
        <v>Concealed Heating Element For Easy Cleaning|Double Protection Controller|Automatically Turns Off When Water Finishes Boiling, Power Cord :1.2M|High Quality Thermostat For Quick And Safe Boiling|Overheat Safety Protection|Dry Boil Protection - The Kettle Cannot Be Switched On When There Is No Water Inside|Longer Power Cord With 36 Degree Cord Swivel</v>
      </c>
      <c r="P1443" t="s">
        <v>12677</v>
      </c>
      <c r="Q1443" t="s">
        <v>12678</v>
      </c>
      <c r="R1443" t="s">
        <v>12679</v>
      </c>
      <c r="S1443" t="s">
        <v>12680</v>
      </c>
      <c r="T1443" t="s">
        <v>12681</v>
      </c>
      <c r="U1443" t="s">
        <v>12682</v>
      </c>
      <c r="V1443" t="s">
        <v>12683</v>
      </c>
    </row>
    <row r="1444" spans="1:22" x14ac:dyDescent="0.25">
      <c r="A1444" t="s">
        <v>12684</v>
      </c>
      <c r="B1444" t="s">
        <v>12685</v>
      </c>
      <c r="C1444" t="str">
        <f t="shared" si="88"/>
        <v>Havells Ambrose 1200mm Ceiling Fan (Pearl White Wood)</v>
      </c>
      <c r="D1444" t="str" cm="1">
        <f t="array" ref="D1444">PROPER(_xlfn.TEXTJOIN(" ", TRUE, INDEX(_xlfn.FILTERXML("&lt;t&gt;&lt;s&gt;" &amp; SUBSTITUTE(C1444," ","&lt;/s&gt;&lt;s&gt;") &amp; "&lt;/s&gt;&lt;/t&gt;", "//s"), _xlfn.SEQUENCE(4))))</f>
        <v>Havells Ambrose 1200Mm Ceiling</v>
      </c>
      <c r="E1444" t="str">
        <f t="shared" si="89"/>
        <v>White Wood)</v>
      </c>
      <c r="F1444" t="s">
        <v>9203</v>
      </c>
      <c r="G1444" t="str">
        <f t="shared" si="90"/>
        <v>CeilingFans</v>
      </c>
      <c r="H1444" s="7" t="str">
        <f t="array" aca="1" ref="H1444" ca="1">_xlfn.TEXTJOIN("", TRUE, IF((ROW(INDIRECT("1:" &amp; LEN(G1444)))&gt;1) * (CODE(MID(G1444, ROW(INDIRECT("1:" &amp; LEN(G1444))), 1))&gt;=65) * (CODE(MID(G1444, ROW(INDIRECT("1:" &amp; LEN(G1444))), 1))&lt;=90), " " &amp; MID(G1444, ROW(INDIRECT("1:" &amp; LEN(G1444))), 1), MID(G1444, ROW(INDIRECT("1:" &amp; LEN(G1444))), 1)))</f>
        <v>Ceiling Fans</v>
      </c>
      <c r="I1444" s="2">
        <v>2199</v>
      </c>
      <c r="J1444" s="2">
        <v>3045</v>
      </c>
      <c r="K1444" s="1">
        <v>0.28000000000000003</v>
      </c>
      <c r="L1444">
        <v>4.2</v>
      </c>
      <c r="M1444" s="4">
        <v>2686</v>
      </c>
      <c r="N1444" t="s">
        <v>12686</v>
      </c>
      <c r="O1444" t="str">
        <f t="shared" si="91"/>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v>
      </c>
      <c r="P1444" t="s">
        <v>12687</v>
      </c>
      <c r="Q1444" t="s">
        <v>12688</v>
      </c>
      <c r="R1444" t="s">
        <v>12689</v>
      </c>
      <c r="S1444" t="s">
        <v>12690</v>
      </c>
      <c r="T1444" t="s">
        <v>12691</v>
      </c>
      <c r="U1444" t="s">
        <v>12692</v>
      </c>
      <c r="V1444" t="s">
        <v>12693</v>
      </c>
    </row>
    <row r="1445" spans="1:22" x14ac:dyDescent="0.25">
      <c r="A1445" t="s">
        <v>12694</v>
      </c>
      <c r="B1445" t="s">
        <v>12695</v>
      </c>
      <c r="C1445" t="str">
        <f t="shared" si="88"/>
        <v>PHILIPS Drip Coffee Maker HD7432 20, 0.6 L, Ideal for 2-7 cups, Black, Medium</v>
      </c>
      <c r="D1445" t="str" cm="1">
        <f t="array" ref="D1445">PROPER(_xlfn.TEXTJOIN(" ", TRUE, INDEX(_xlfn.FILTERXML("&lt;t&gt;&lt;s&gt;" &amp; SUBSTITUTE(C1445," ","&lt;/s&gt;&lt;s&gt;") &amp; "&lt;/s&gt;&lt;/t&gt;", "//s"), _xlfn.SEQUENCE(4))))</f>
        <v>Philips Drip Coffee Maker</v>
      </c>
      <c r="E1445" t="str">
        <f t="shared" si="89"/>
        <v>0.6 L, Ideal for 2-7 cups, Black, Medium</v>
      </c>
      <c r="F1445" t="s">
        <v>9520</v>
      </c>
      <c r="G1445" t="str">
        <f t="shared" si="90"/>
        <v>DripCoffeeMachines</v>
      </c>
      <c r="H1445" s="7" t="str">
        <f t="array" aca="1" ref="H1445" ca="1">_xlfn.TEXTJOIN("", TRUE, IF((ROW(INDIRECT("1:" &amp; LEN(G1445)))&gt;1) * (CODE(MID(G1445, ROW(INDIRECT("1:" &amp; LEN(G1445))), 1))&gt;=65) * (CODE(MID(G1445, ROW(INDIRECT("1:" &amp; LEN(G1445))), 1))&lt;=90), " " &amp; MID(G1445, ROW(INDIRECT("1:" &amp; LEN(G1445))), 1), MID(G1445, ROW(INDIRECT("1:" &amp; LEN(G1445))), 1)))</f>
        <v>Drip Coffee Machines</v>
      </c>
      <c r="I1445" s="2">
        <v>2999</v>
      </c>
      <c r="J1445" s="2">
        <v>3595</v>
      </c>
      <c r="K1445" s="1">
        <v>0.17</v>
      </c>
      <c r="L1445">
        <v>4</v>
      </c>
      <c r="M1445" s="4">
        <v>178</v>
      </c>
      <c r="N1445" t="s">
        <v>12696</v>
      </c>
      <c r="O1445" t="str">
        <f t="shared" si="91"/>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v>
      </c>
      <c r="P1445" t="s">
        <v>12697</v>
      </c>
      <c r="Q1445" t="s">
        <v>12698</v>
      </c>
      <c r="R1445" t="s">
        <v>12699</v>
      </c>
      <c r="S1445" t="s">
        <v>12700</v>
      </c>
      <c r="T1445" t="s">
        <v>12701</v>
      </c>
      <c r="U1445" t="s">
        <v>12702</v>
      </c>
      <c r="V1445" t="s">
        <v>12703</v>
      </c>
    </row>
    <row r="1446" spans="1:22" x14ac:dyDescent="0.25">
      <c r="A1446" t="s">
        <v>12704</v>
      </c>
      <c r="B1446" t="s">
        <v>12705</v>
      </c>
      <c r="C1446" t="str">
        <f t="shared" si="88"/>
        <v>Eureka Forbes Euroclean Paper Vacuum Cleaner Dust Bags for Excel, Ace, 300, Jet Models - Set of 10</v>
      </c>
      <c r="D1446" t="str" cm="1">
        <f t="array" ref="D1446">PROPER(_xlfn.TEXTJOIN(" ", TRUE, INDEX(_xlfn.FILTERXML("&lt;t&gt;&lt;s&gt;" &amp; SUBSTITUTE(C1446," ","&lt;/s&gt;&lt;s&gt;") &amp; "&lt;/s&gt;&lt;/t&gt;", "//s"), _xlfn.SEQUENCE(4))))</f>
        <v>Eureka Forbes Euroclean Paper</v>
      </c>
      <c r="E1446" t="str">
        <f t="shared" si="89"/>
        <v>Dust Bags for Excel, Ace, 300, Jet Models - Set of 10</v>
      </c>
      <c r="F1446" t="s">
        <v>12706</v>
      </c>
      <c r="G1446" t="str">
        <f t="shared" si="90"/>
        <v>HandheldBags</v>
      </c>
      <c r="H1446" s="7" t="str">
        <f t="array" aca="1" ref="H1446" ca="1">_xlfn.TEXTJOIN("", TRUE, IF((ROW(INDIRECT("1:" &amp; LEN(G1446)))&gt;1) * (CODE(MID(G1446, ROW(INDIRECT("1:" &amp; LEN(G1446))), 1))&gt;=65) * (CODE(MID(G1446, ROW(INDIRECT("1:" &amp; LEN(G1446))), 1))&lt;=90), " " &amp; MID(G1446, ROW(INDIRECT("1:" &amp; LEN(G1446))), 1), MID(G1446, ROW(INDIRECT("1:" &amp; LEN(G1446))), 1)))</f>
        <v>Handheld Bags</v>
      </c>
      <c r="I1446">
        <v>253</v>
      </c>
      <c r="J1446">
        <v>500</v>
      </c>
      <c r="K1446" s="1">
        <v>0.49</v>
      </c>
      <c r="L1446">
        <v>4.3</v>
      </c>
      <c r="M1446" s="4">
        <v>2664</v>
      </c>
      <c r="N1446" t="s">
        <v>12707</v>
      </c>
      <c r="O1446" t="str">
        <f t="shared" si="91"/>
        <v>Special Anti-Microbial(Biocide Treated) Paper Bag.|Used For Protection Against Bacteria,Fungus,Dust Mites And Bad Odour.|Protects The Motor By Trapping The Dirt Inside Them.|Pack Of 10|Dimensions: 16 X 32 Cm</v>
      </c>
      <c r="P1446" t="s">
        <v>12708</v>
      </c>
      <c r="Q1446" t="s">
        <v>12709</v>
      </c>
      <c r="R1446" t="s">
        <v>12710</v>
      </c>
      <c r="S1446" t="s">
        <v>12711</v>
      </c>
      <c r="T1446" t="s">
        <v>12712</v>
      </c>
      <c r="U1446" t="s">
        <v>12713</v>
      </c>
      <c r="V1446" t="s">
        <v>12714</v>
      </c>
    </row>
    <row r="1447" spans="1:22" x14ac:dyDescent="0.25">
      <c r="A1447" t="s">
        <v>12715</v>
      </c>
      <c r="B1447" t="s">
        <v>12716</v>
      </c>
      <c r="C1447" t="str">
        <f t="shared" si="88"/>
        <v>Larrito wooden Cool Mist Humidifiers Essential Oil Diffuser Aroma Air Humidifier with Colorful Change for Car, Office, Babies, humidifiers for home, air humidifier for room (WOODEN HUMIDIFIRE-A)</v>
      </c>
      <c r="D1447" t="str" cm="1">
        <f t="array" ref="D1447">PROPER(_xlfn.TEXTJOIN(" ", TRUE, INDEX(_xlfn.FILTERXML("&lt;t&gt;&lt;s&gt;" &amp; SUBSTITUTE(C1447," ","&lt;/s&gt;&lt;s&gt;") &amp; "&lt;/s&gt;&lt;/t&gt;", "//s"), _xlfn.SEQUENCE(4))))</f>
        <v>Larrito Wooden Cool Mist</v>
      </c>
      <c r="E1447" t="str">
        <f t="shared" si="89"/>
        <v>Oil Diffuser Aroma Air Humidifier with Colorful Change for Car, Office, Babies, humidifiers for home, air humidifier for room (WOODEN HUMIDIFIRE-A)</v>
      </c>
      <c r="F1447" t="s">
        <v>11003</v>
      </c>
      <c r="G1447" t="str">
        <f t="shared" si="90"/>
        <v>Humidifiers</v>
      </c>
      <c r="H1447" s="7" t="str">
        <f t="array" aca="1" ref="H1447" ca="1">_xlfn.TEXTJOIN("", TRUE, IF((ROW(INDIRECT("1:" &amp; LEN(G1447)))&gt;1) * (CODE(MID(G1447, ROW(INDIRECT("1:" &amp; LEN(G1447))), 1))&gt;=65) * (CODE(MID(G1447, ROW(INDIRECT("1:" &amp; LEN(G1447))), 1))&lt;=90), " " &amp; MID(G1447, ROW(INDIRECT("1:" &amp; LEN(G1447))), 1), MID(G1447, ROW(INDIRECT("1:" &amp; LEN(G1447))), 1)))</f>
        <v>Humidifiers</v>
      </c>
      <c r="I1447">
        <v>499</v>
      </c>
      <c r="J1447">
        <v>799</v>
      </c>
      <c r="K1447" s="1">
        <v>0.38</v>
      </c>
      <c r="L1447">
        <v>3.6</v>
      </c>
      <c r="M1447" s="4">
        <v>212</v>
      </c>
      <c r="N1447" t="s">
        <v>12717</v>
      </c>
      <c r="O1447" t="str">
        <f t="shared" si="91"/>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v>
      </c>
      <c r="P1447" t="s">
        <v>12718</v>
      </c>
      <c r="Q1447" t="s">
        <v>12719</v>
      </c>
      <c r="R1447" t="s">
        <v>12720</v>
      </c>
      <c r="S1447" t="s">
        <v>12721</v>
      </c>
      <c r="T1447" t="s">
        <v>12722</v>
      </c>
      <c r="U1447" t="s">
        <v>12723</v>
      </c>
      <c r="V1447" t="s">
        <v>12724</v>
      </c>
    </row>
    <row r="1448" spans="1:22" x14ac:dyDescent="0.25">
      <c r="A1448" t="s">
        <v>12725</v>
      </c>
      <c r="B1448" t="s">
        <v>12726</v>
      </c>
      <c r="C1448" t="str">
        <f t="shared" si="88"/>
        <v>Hilton Quartz Heater 400 800-Watt ISI 2 Rods Multi Mode Heater Long Lasting Quick Heating Extremely Warm (Grey)</v>
      </c>
      <c r="D1448" t="str" cm="1">
        <f t="array" ref="D1448">PROPER(_xlfn.TEXTJOIN(" ", TRUE, INDEX(_xlfn.FILTERXML("&lt;t&gt;&lt;s&gt;" &amp; SUBSTITUTE(C1448," ","&lt;/s&gt;&lt;s&gt;") &amp; "&lt;/s&gt;&lt;/t&gt;", "//s"), _xlfn.SEQUENCE(4))))</f>
        <v>Hilton Quartz Heater 400</v>
      </c>
      <c r="E1448" t="str">
        <f t="shared" si="89"/>
        <v>2 Rods Multi Mode Heater Long Lasting Quick Heating Extremely Warm (Grey)</v>
      </c>
      <c r="F1448" t="s">
        <v>8461</v>
      </c>
      <c r="G1448" t="str">
        <f t="shared" si="90"/>
        <v>ElectricHeaters</v>
      </c>
      <c r="H1448" s="7" t="str">
        <f t="array" aca="1" ref="H1448" ca="1">_xlfn.TEXTJOIN("", TRUE, IF((ROW(INDIRECT("1:" &amp; LEN(G1448)))&gt;1) * (CODE(MID(G1448, ROW(INDIRECT("1:" &amp; LEN(G1448))), 1))&gt;=65) * (CODE(MID(G1448, ROW(INDIRECT("1:" &amp; LEN(G1448))), 1))&lt;=90), " " &amp; MID(G1448, ROW(INDIRECT("1:" &amp; LEN(G1448))), 1), MID(G1448, ROW(INDIRECT("1:" &amp; LEN(G1448))), 1)))</f>
        <v>Electric Heaters</v>
      </c>
      <c r="I1448" s="2">
        <v>1149</v>
      </c>
      <c r="J1448" s="2">
        <v>1899</v>
      </c>
      <c r="K1448" s="1">
        <v>0.39</v>
      </c>
      <c r="L1448">
        <v>3.5</v>
      </c>
      <c r="M1448" s="4">
        <v>24</v>
      </c>
      <c r="N1448" t="s">
        <v>12727</v>
      </c>
      <c r="O1448" t="str">
        <f t="shared" si="91"/>
        <v>Comes With 2 Quartz Heating Tubes Providing More Warmth|Front Grill For Safety|Safety Tip Over Switch|Two Heat Setting - 400 Watt &amp; 800 Watt|Having Carry Handle For Easy Portability|Included Components: 1 N Main Unit &amp; 1 N Instruction Manual|1 Year Warranty</v>
      </c>
      <c r="P1448" t="s">
        <v>12728</v>
      </c>
      <c r="Q1448" t="s">
        <v>12729</v>
      </c>
      <c r="R1448" t="s">
        <v>12730</v>
      </c>
      <c r="S1448" t="s">
        <v>12731</v>
      </c>
      <c r="T1448" t="s">
        <v>12732</v>
      </c>
      <c r="U1448" t="s">
        <v>12733</v>
      </c>
      <c r="V1448" t="s">
        <v>12734</v>
      </c>
    </row>
    <row r="1449" spans="1:22" x14ac:dyDescent="0.25">
      <c r="A1449" t="s">
        <v>12735</v>
      </c>
      <c r="B1449" t="s">
        <v>12736</v>
      </c>
      <c r="C1449" t="str">
        <f t="shared" si="88"/>
        <v>Syska SDI-07 1000 W Stellar with Golden American Heritage Soleplate Dry Iron (Blue)</v>
      </c>
      <c r="D1449" t="str" cm="1">
        <f t="array" ref="D1449">PROPER(_xlfn.TEXTJOIN(" ", TRUE, INDEX(_xlfn.FILTERXML("&lt;t&gt;&lt;s&gt;" &amp; SUBSTITUTE(C1449," ","&lt;/s&gt;&lt;s&gt;") &amp; "&lt;/s&gt;&lt;/t&gt;", "//s"), _xlfn.SEQUENCE(4))))</f>
        <v>Syska Sdi-07 1000 W</v>
      </c>
      <c r="E1449" t="str">
        <f t="shared" si="89"/>
        <v>Golden American Heritage Soleplate Dry Iron (Blue)</v>
      </c>
      <c r="F1449" t="s">
        <v>8607</v>
      </c>
      <c r="G1449" t="str">
        <f t="shared" si="90"/>
        <v>DryIrons</v>
      </c>
      <c r="H1449" s="7" t="str">
        <f t="array" aca="1" ref="H1449" ca="1">_xlfn.TEXTJOIN("", TRUE, IF((ROW(INDIRECT("1:" &amp; LEN(G1449)))&gt;1) * (CODE(MID(G1449, ROW(INDIRECT("1:" &amp; LEN(G1449))), 1))&gt;=65) * (CODE(MID(G1449, ROW(INDIRECT("1:" &amp; LEN(G1449))), 1))&lt;=90), " " &amp; MID(G1449, ROW(INDIRECT("1:" &amp; LEN(G1449))), 1), MID(G1449, ROW(INDIRECT("1:" &amp; LEN(G1449))), 1)))</f>
        <v>Dry Irons</v>
      </c>
      <c r="I1449">
        <v>457</v>
      </c>
      <c r="J1449">
        <v>799</v>
      </c>
      <c r="K1449" s="1">
        <v>0.43</v>
      </c>
      <c r="L1449">
        <v>4.3</v>
      </c>
      <c r="M1449" s="4">
        <v>1868</v>
      </c>
      <c r="N1449" t="s">
        <v>12737</v>
      </c>
      <c r="O1449" t="str">
        <f t="shared" si="91"/>
        <v>Golden American Heritage Soleplate,Overheat Safety, Multi Fabric Select, Swivel Cord, Dry Iron 1000W</v>
      </c>
      <c r="P1449" t="s">
        <v>12738</v>
      </c>
      <c r="Q1449" t="s">
        <v>12739</v>
      </c>
      <c r="R1449" t="s">
        <v>12740</v>
      </c>
      <c r="S1449" t="s">
        <v>12741</v>
      </c>
      <c r="T1449" t="s">
        <v>12742</v>
      </c>
      <c r="U1449" t="s">
        <v>12743</v>
      </c>
      <c r="V1449" t="s">
        <v>12744</v>
      </c>
    </row>
    <row r="1450" spans="1:22" x14ac:dyDescent="0.25">
      <c r="A1450" t="s">
        <v>12745</v>
      </c>
      <c r="B1450" t="s">
        <v>12746</v>
      </c>
      <c r="C1450" t="str">
        <f t="shared" si="88"/>
        <v>IKEA Milk Frother for Your Milk, Coffee,(Cold and hot Drinks), Black</v>
      </c>
      <c r="D1450" t="str" cm="1">
        <f t="array" ref="D1450">PROPER(_xlfn.TEXTJOIN(" ", TRUE, INDEX(_xlfn.FILTERXML("&lt;t&gt;&lt;s&gt;" &amp; SUBSTITUTE(C1450," ","&lt;/s&gt;&lt;s&gt;") &amp; "&lt;/s&gt;&lt;/t&gt;", "//s"), _xlfn.SEQUENCE(4))))</f>
        <v>Ikea Milk Frother For</v>
      </c>
      <c r="E1450" t="str">
        <f t="shared" si="89"/>
        <v>Coffee,(Cold and hot Drinks), Black</v>
      </c>
      <c r="F1450" t="s">
        <v>10962</v>
      </c>
      <c r="G1450" t="str">
        <f t="shared" si="90"/>
        <v>MilkFrothers</v>
      </c>
      <c r="H1450" s="7" t="str">
        <f t="array" aca="1" ref="H1450" ca="1">_xlfn.TEXTJOIN("", TRUE, IF((ROW(INDIRECT("1:" &amp; LEN(G1450)))&gt;1) * (CODE(MID(G1450, ROW(INDIRECT("1:" &amp; LEN(G1450))), 1))&gt;=65) * (CODE(MID(G1450, ROW(INDIRECT("1:" &amp; LEN(G1450))), 1))&lt;=90), " " &amp; MID(G1450, ROW(INDIRECT("1:" &amp; LEN(G1450))), 1), MID(G1450, ROW(INDIRECT("1:" &amp; LEN(G1450))), 1)))</f>
        <v>Milk Frothers</v>
      </c>
      <c r="I1450">
        <v>229</v>
      </c>
      <c r="J1450">
        <v>399</v>
      </c>
      <c r="K1450" s="1">
        <v>0.43</v>
      </c>
      <c r="L1450">
        <v>3.6</v>
      </c>
      <c r="M1450" s="4">
        <v>451</v>
      </c>
      <c r="N1450" t="s">
        <v>12747</v>
      </c>
      <c r="O1450" t="str">
        <f t="shared" si="91"/>
        <v>Frothes Milk Up In 15-20 Seconds.|Can Be Used For Both Cold And Hot Milk.|Batteries Are Sold Separately, 2 Pcs Lr6 Aa 1.5V Required.|Two Aa Batteries Should Be Placed In Opposite Direction In Frother As In Last Image|New Batteries Are Recommended To Work Efficiently</v>
      </c>
      <c r="P1450" t="s">
        <v>12748</v>
      </c>
      <c r="Q1450" t="s">
        <v>12749</v>
      </c>
      <c r="R1450" t="s">
        <v>12750</v>
      </c>
      <c r="S1450" t="s">
        <v>12751</v>
      </c>
      <c r="T1450" t="s">
        <v>12752</v>
      </c>
      <c r="U1450" t="s">
        <v>12753</v>
      </c>
      <c r="V1450" t="s">
        <v>12754</v>
      </c>
    </row>
    <row r="1451" spans="1:22" x14ac:dyDescent="0.25">
      <c r="A1451" t="s">
        <v>12755</v>
      </c>
      <c r="B1451" t="s">
        <v>12756</v>
      </c>
      <c r="C1451" t="str">
        <f t="shared" si="88"/>
        <v>IONIX Tap filter Multilayer | Activated Carbon Faucet Water Filters Universal Interface Home Kitchen Faucet Tap Water Clean Purifier Filter Cartridge Five Layer Water Filter-Pack of 1</v>
      </c>
      <c r="D1451" t="str" cm="1">
        <f t="array" ref="D1451">PROPER(_xlfn.TEXTJOIN(" ", TRUE, INDEX(_xlfn.FILTERXML("&lt;t&gt;&lt;s&gt;" &amp; SUBSTITUTE(C1451," ","&lt;/s&gt;&lt;s&gt;") &amp; "&lt;/s&gt;&lt;/t&gt;", "//s"), _xlfn.SEQUENCE(4))))</f>
        <v>Ionix Tap Filter Multilayer</v>
      </c>
      <c r="E1451" t="str">
        <f t="shared" si="89"/>
        <v>Carbon Faucet Water Filters Universal Interface Home Kitchen Faucet Tap Water Clean Purifier Filter Cartridge Five Layer Water Filter-Pack of 1</v>
      </c>
      <c r="F1451" t="s">
        <v>9541</v>
      </c>
      <c r="G1451" t="str">
        <f t="shared" si="90"/>
        <v>WaterPurifierAccessories</v>
      </c>
      <c r="H1451" s="7" t="str">
        <f t="array" aca="1" ref="H1451" ca="1">_xlfn.TEXTJOIN("", TRUE, IF((ROW(INDIRECT("1:" &amp; LEN(G1451)))&gt;1) * (CODE(MID(G1451, ROW(INDIRECT("1:" &amp; LEN(G1451))), 1))&gt;=65) * (CODE(MID(G1451, ROW(INDIRECT("1:" &amp; LEN(G1451))), 1))&lt;=90), " " &amp; MID(G1451, ROW(INDIRECT("1:" &amp; LEN(G1451))), 1), MID(G1451, ROW(INDIRECT("1:" &amp; LEN(G1451))), 1)))</f>
        <v>Water Purifier Accessories</v>
      </c>
      <c r="I1451">
        <v>199</v>
      </c>
      <c r="J1451">
        <v>699</v>
      </c>
      <c r="K1451" s="1">
        <v>0.72</v>
      </c>
      <c r="L1451">
        <v>2.9</v>
      </c>
      <c r="M1451" s="4">
        <v>159</v>
      </c>
      <c r="N1451" t="s">
        <v>12757</v>
      </c>
      <c r="O1451" t="str">
        <f t="shared" si="91"/>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v>
      </c>
      <c r="P1451" t="s">
        <v>12758</v>
      </c>
      <c r="Q1451" t="s">
        <v>12759</v>
      </c>
      <c r="R1451" t="s">
        <v>12760</v>
      </c>
      <c r="S1451" t="s">
        <v>12761</v>
      </c>
      <c r="T1451" t="s">
        <v>12762</v>
      </c>
      <c r="U1451" t="s">
        <v>12763</v>
      </c>
      <c r="V1451" t="s">
        <v>12764</v>
      </c>
    </row>
    <row r="1452" spans="1:22" x14ac:dyDescent="0.25">
      <c r="A1452" t="s">
        <v>12765</v>
      </c>
      <c r="B1452" t="s">
        <v>12766</v>
      </c>
      <c r="C1452" t="str">
        <f t="shared" si="88"/>
        <v>Kitchengenix's Mini Waffle Maker 4 Inch- 350 Watts: Stainless Steel Non-Stick Electric Iron Machine for Individual Belgian Waffles, Pan Cakes, Paninis or Other Snacks (Red)</v>
      </c>
      <c r="D1452" t="str" cm="1">
        <f t="array" ref="D1452">PROPER(_xlfn.TEXTJOIN(" ", TRUE, INDEX(_xlfn.FILTERXML("&lt;t&gt;&lt;s&gt;" &amp; SUBSTITUTE(C1452," ","&lt;/s&gt;&lt;s&gt;") &amp; "&lt;/s&gt;&lt;/t&gt;", "//s"), _xlfn.SEQUENCE(4))))</f>
        <v>Kitchengenix'S Mini Waffle Maker</v>
      </c>
      <c r="E1452" t="str">
        <f t="shared" si="89"/>
        <v>350 Watts: Stainless Steel Non-Stick Electric Iron Machine for Individual Belgian Waffles, Pan Cakes, Paninis or Other Snacks (Red)</v>
      </c>
      <c r="F1452" t="s">
        <v>11885</v>
      </c>
      <c r="G1452" t="str">
        <f t="shared" si="90"/>
        <v>WaffleMakers&amp;Irons</v>
      </c>
      <c r="H1452" s="7" t="str">
        <f t="array" aca="1" ref="H1452" ca="1">_xlfn.TEXTJOIN("", TRUE, IF((ROW(INDIRECT("1:" &amp; LEN(G1452)))&gt;1) * (CODE(MID(G1452, ROW(INDIRECT("1:" &amp; LEN(G1452))), 1))&gt;=65) * (CODE(MID(G1452, ROW(INDIRECT("1:" &amp; LEN(G1452))), 1))&lt;=90), " " &amp; MID(G1452, ROW(INDIRECT("1:" &amp; LEN(G1452))), 1), MID(G1452, ROW(INDIRECT("1:" &amp; LEN(G1452))), 1)))</f>
        <v>Waffle Makers&amp; Irons</v>
      </c>
      <c r="I1452">
        <v>899</v>
      </c>
      <c r="J1452" s="2">
        <v>1999</v>
      </c>
      <c r="K1452" s="1">
        <v>0.55000000000000004</v>
      </c>
      <c r="L1452">
        <v>4.2</v>
      </c>
      <c r="M1452" s="4">
        <v>39</v>
      </c>
      <c r="N1452" t="s">
        <v>12767</v>
      </c>
      <c r="O1452" t="str">
        <f t="shared" si="91"/>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v>
      </c>
      <c r="P1452" t="s">
        <v>12768</v>
      </c>
      <c r="Q1452" t="s">
        <v>12769</v>
      </c>
      <c r="R1452" t="s">
        <v>12770</v>
      </c>
      <c r="S1452" t="s">
        <v>12771</v>
      </c>
      <c r="T1452" t="s">
        <v>12772</v>
      </c>
      <c r="U1452" t="s">
        <v>12773</v>
      </c>
      <c r="V1452" t="s">
        <v>12774</v>
      </c>
    </row>
    <row r="1453" spans="1:22" x14ac:dyDescent="0.25">
      <c r="A1453" t="s">
        <v>12775</v>
      </c>
      <c r="B1453" t="s">
        <v>12776</v>
      </c>
      <c r="C1453" t="str">
        <f t="shared" si="88"/>
        <v>Bajaj HM-01 Powerful 250W Hand Mixer, Black</v>
      </c>
      <c r="D1453" t="str" cm="1">
        <f t="array" ref="D1453">PROPER(_xlfn.TEXTJOIN(" ", TRUE, INDEX(_xlfn.FILTERXML("&lt;t&gt;&lt;s&gt;" &amp; SUBSTITUTE(C1453," ","&lt;/s&gt;&lt;s&gt;") &amp; "&lt;/s&gt;&lt;/t&gt;", "//s"), _xlfn.SEQUENCE(4))))</f>
        <v>Bajaj Hm-01 Powerful 250W</v>
      </c>
      <c r="E1453" t="str">
        <f t="shared" si="89"/>
        <v>Black</v>
      </c>
      <c r="F1453" t="s">
        <v>10263</v>
      </c>
      <c r="G1453" t="str">
        <f t="shared" si="90"/>
        <v>HandMixers</v>
      </c>
      <c r="H1453" s="7" t="str">
        <f t="array" aca="1" ref="H1453" ca="1">_xlfn.TEXTJOIN("", TRUE, IF((ROW(INDIRECT("1:" &amp; LEN(G1453)))&gt;1) * (CODE(MID(G1453, ROW(INDIRECT("1:" &amp; LEN(G1453))), 1))&gt;=65) * (CODE(MID(G1453, ROW(INDIRECT("1:" &amp; LEN(G1453))), 1))&lt;=90), " " &amp; MID(G1453, ROW(INDIRECT("1:" &amp; LEN(G1453))), 1), MID(G1453, ROW(INDIRECT("1:" &amp; LEN(G1453))), 1)))</f>
        <v>Hand Mixers</v>
      </c>
      <c r="I1453" s="2">
        <v>1499</v>
      </c>
      <c r="J1453" s="2">
        <v>2199</v>
      </c>
      <c r="K1453" s="1">
        <v>0.32</v>
      </c>
      <c r="L1453">
        <v>4.4000000000000004</v>
      </c>
      <c r="M1453" s="4">
        <v>6531</v>
      </c>
      <c r="N1453" t="s">
        <v>12777</v>
      </c>
      <c r="O1453" t="str">
        <f t="shared" si="91"/>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v>
      </c>
      <c r="P1453" t="s">
        <v>12778</v>
      </c>
      <c r="Q1453" t="s">
        <v>12779</v>
      </c>
      <c r="R1453" t="s">
        <v>12780</v>
      </c>
      <c r="S1453" t="s">
        <v>12781</v>
      </c>
      <c r="T1453" t="s">
        <v>12782</v>
      </c>
      <c r="U1453" t="s">
        <v>12783</v>
      </c>
      <c r="V1453" t="s">
        <v>12784</v>
      </c>
    </row>
    <row r="1454" spans="1:22" x14ac:dyDescent="0.25">
      <c r="A1454" t="s">
        <v>12785</v>
      </c>
      <c r="B1454" t="s">
        <v>12786</v>
      </c>
      <c r="C1454" t="str">
        <f t="shared" si="88"/>
        <v>KNOWZA Electric Handheld Milk Wand Mixer Frother for Latte Coffee Hot Milk, Milk Frother for Coffee, Egg Beater, Hand Blender, Coffee Beater (BLACK COFFEE BEATER)</v>
      </c>
      <c r="D1454" t="str" cm="1">
        <f t="array" ref="D1454">PROPER(_xlfn.TEXTJOIN(" ", TRUE, INDEX(_xlfn.FILTERXML("&lt;t&gt;&lt;s&gt;" &amp; SUBSTITUTE(C1454," ","&lt;/s&gt;&lt;s&gt;") &amp; "&lt;/s&gt;&lt;/t&gt;", "//s"), _xlfn.SEQUENCE(4))))</f>
        <v>Knowza Electric Handheld Milk</v>
      </c>
      <c r="E1454" t="str">
        <f t="shared" si="89"/>
        <v>Frother for Latte Coffee Hot Milk, Milk Frother for Coffee, Egg Beater, Hand Blender, Coffee Beater (BLACK COFFEE BEATER)</v>
      </c>
      <c r="F1454" t="s">
        <v>8597</v>
      </c>
      <c r="G1454" t="str">
        <f t="shared" si="90"/>
        <v>HandBlenders</v>
      </c>
      <c r="H1454" s="7" t="str">
        <f t="array" aca="1" ref="H1454" ca="1">_xlfn.TEXTJOIN("", TRUE, IF((ROW(INDIRECT("1:" &amp; LEN(G1454)))&gt;1) * (CODE(MID(G1454, ROW(INDIRECT("1:" &amp; LEN(G1454))), 1))&gt;=65) * (CODE(MID(G1454, ROW(INDIRECT("1:" &amp; LEN(G1454))), 1))&lt;=90), " " &amp; MID(G1454, ROW(INDIRECT("1:" &amp; LEN(G1454))), 1), MID(G1454, ROW(INDIRECT("1:" &amp; LEN(G1454))), 1)))</f>
        <v>Hand Blenders</v>
      </c>
      <c r="I1454">
        <v>426</v>
      </c>
      <c r="J1454">
        <v>999</v>
      </c>
      <c r="K1454" s="1">
        <v>0.56999999999999995</v>
      </c>
      <c r="L1454">
        <v>4.0999999999999996</v>
      </c>
      <c r="M1454" s="4">
        <v>222</v>
      </c>
      <c r="N1454" t="s">
        <v>12787</v>
      </c>
      <c r="O1454" t="str">
        <f t="shared" si="91"/>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Please Insert New Batteries In Opposite Direction Only</v>
      </c>
      <c r="P1454" t="s">
        <v>12788</v>
      </c>
      <c r="Q1454" t="s">
        <v>12789</v>
      </c>
      <c r="R1454" t="s">
        <v>12790</v>
      </c>
      <c r="S1454" t="s">
        <v>12791</v>
      </c>
      <c r="T1454" t="s">
        <v>12792</v>
      </c>
      <c r="U1454" t="s">
        <v>12793</v>
      </c>
      <c r="V1454" t="s">
        <v>12794</v>
      </c>
    </row>
    <row r="1455" spans="1:22" x14ac:dyDescent="0.25">
      <c r="A1455" t="s">
        <v>12795</v>
      </c>
      <c r="B1455" t="s">
        <v>12796</v>
      </c>
      <c r="C1455" t="str">
        <f t="shared" si="88"/>
        <v>Usha Hc 812 T Thermo Fan Room Heater</v>
      </c>
      <c r="D1455" t="str" cm="1">
        <f t="array" ref="D1455">PROPER(_xlfn.TEXTJOIN(" ", TRUE, INDEX(_xlfn.FILTERXML("&lt;t&gt;&lt;s&gt;" &amp; SUBSTITUTE(C1455," ","&lt;/s&gt;&lt;s&gt;") &amp; "&lt;/s&gt;&lt;/t&gt;", "//s"), _xlfn.SEQUENCE(4))))</f>
        <v>Usha Hc 812 T</v>
      </c>
      <c r="E1455" t="str">
        <f t="shared" si="89"/>
        <v>Room Heater</v>
      </c>
      <c r="F1455" t="s">
        <v>8472</v>
      </c>
      <c r="G1455" t="str">
        <f t="shared" si="90"/>
        <v>FanHeaters</v>
      </c>
      <c r="H1455" s="7" t="str">
        <f t="array" aca="1" ref="H1455" ca="1">_xlfn.TEXTJOIN("", TRUE, IF((ROW(INDIRECT("1:" &amp; LEN(G1455)))&gt;1) * (CODE(MID(G1455, ROW(INDIRECT("1:" &amp; LEN(G1455))), 1))&gt;=65) * (CODE(MID(G1455, ROW(INDIRECT("1:" &amp; LEN(G1455))), 1))&lt;=90), " " &amp; MID(G1455, ROW(INDIRECT("1:" &amp; LEN(G1455))), 1), MID(G1455, ROW(INDIRECT("1:" &amp; LEN(G1455))), 1)))</f>
        <v>Fan Heaters</v>
      </c>
      <c r="I1455" s="2">
        <v>2320</v>
      </c>
      <c r="J1455" s="2">
        <v>3290</v>
      </c>
      <c r="K1455" s="1">
        <v>0.28999999999999998</v>
      </c>
      <c r="L1455">
        <v>3.8</v>
      </c>
      <c r="M1455" s="4">
        <v>195</v>
      </c>
      <c r="N1455" t="s">
        <v>12797</v>
      </c>
      <c r="O1455" t="str">
        <f t="shared" si="91"/>
        <v>Heat Convector|Warranty For One Year</v>
      </c>
      <c r="P1455" t="s">
        <v>12798</v>
      </c>
      <c r="Q1455" t="s">
        <v>12799</v>
      </c>
      <c r="R1455" t="s">
        <v>12800</v>
      </c>
      <c r="S1455" t="s">
        <v>12801</v>
      </c>
      <c r="T1455" t="s">
        <v>12802</v>
      </c>
      <c r="U1455" t="s">
        <v>12803</v>
      </c>
      <c r="V1455" t="s">
        <v>12804</v>
      </c>
    </row>
    <row r="1456" spans="1:22" x14ac:dyDescent="0.25">
      <c r="A1456" t="s">
        <v>12805</v>
      </c>
      <c r="B1456" t="s">
        <v>12806</v>
      </c>
      <c r="C1456" t="str">
        <f t="shared" si="88"/>
        <v>akiara - Makes life easy Mini Sewing Machine for Home Tailoring use | Mini Silai Machine with Sewing Kit Set Sewing Box with Thread Scissors, Needle All in One Sewing Accessories (White and Purple)</v>
      </c>
      <c r="D1456" t="str" cm="1">
        <f t="array" ref="D1456">PROPER(_xlfn.TEXTJOIN(" ", TRUE, INDEX(_xlfn.FILTERXML("&lt;t&gt;&lt;s&gt;" &amp; SUBSTITUTE(C1456," ","&lt;/s&gt;&lt;s&gt;") &amp; "&lt;/s&gt;&lt;/t&gt;", "//s"), _xlfn.SEQUENCE(4))))</f>
        <v>Akiara - Makes Life</v>
      </c>
      <c r="E1456" t="str">
        <f t="shared" si="89"/>
        <v>Sewing Machine for Home Tailoring use | Mini Silai Machine with Sewing Kit Set Sewing Box with Thread Scissors, Needle All in One Sewing Accessories (White and Purple)</v>
      </c>
      <c r="F1456" t="s">
        <v>10171</v>
      </c>
      <c r="G1456" t="str">
        <f t="shared" si="90"/>
        <v>Sewing&amp;EmbroideryMachines</v>
      </c>
      <c r="H1456" s="7" t="str">
        <f t="array" aca="1" ref="H1456" ca="1">_xlfn.TEXTJOIN("", TRUE, IF((ROW(INDIRECT("1:" &amp; LEN(G1456)))&gt;1) * (CODE(MID(G1456, ROW(INDIRECT("1:" &amp; LEN(G1456))), 1))&gt;=65) * (CODE(MID(G1456, ROW(INDIRECT("1:" &amp; LEN(G1456))), 1))&lt;=90), " " &amp; MID(G1456, ROW(INDIRECT("1:" &amp; LEN(G1456))), 1), MID(G1456, ROW(INDIRECT("1:" &amp; LEN(G1456))), 1)))</f>
        <v>Sewing&amp; Embroidery Machines</v>
      </c>
      <c r="I1456" s="2">
        <v>1563</v>
      </c>
      <c r="J1456" s="2">
        <v>3098</v>
      </c>
      <c r="K1456" s="1">
        <v>0.5</v>
      </c>
      <c r="L1456">
        <v>3.5</v>
      </c>
      <c r="M1456" s="4">
        <v>2283</v>
      </c>
      <c r="N1456" t="s">
        <v>12807</v>
      </c>
      <c r="O1456" t="str">
        <f t="shared" si="91"/>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v>
      </c>
      <c r="P1456" t="s">
        <v>12808</v>
      </c>
      <c r="Q1456" t="s">
        <v>12809</v>
      </c>
      <c r="R1456" t="s">
        <v>12810</v>
      </c>
      <c r="S1456" t="s">
        <v>12811</v>
      </c>
      <c r="T1456" t="s">
        <v>12812</v>
      </c>
      <c r="U1456" t="s">
        <v>12813</v>
      </c>
      <c r="V1456" t="s">
        <v>12814</v>
      </c>
    </row>
    <row r="1457" spans="1:22" x14ac:dyDescent="0.25">
      <c r="A1457" t="s">
        <v>12815</v>
      </c>
      <c r="B1457" t="s">
        <v>12816</v>
      </c>
      <c r="C1457" t="str">
        <f t="shared" si="88"/>
        <v>USHA 1212 PTC with Adjustable Thermostat Fan Heater (Black Brown, 1500-Watts).</v>
      </c>
      <c r="D1457" t="str" cm="1">
        <f t="array" ref="D1457">PROPER(_xlfn.TEXTJOIN(" ", TRUE, INDEX(_xlfn.FILTERXML("&lt;t&gt;&lt;s&gt;" &amp; SUBSTITUTE(C1457," ","&lt;/s&gt;&lt;s&gt;") &amp; "&lt;/s&gt;&lt;/t&gt;", "//s"), _xlfn.SEQUENCE(4))))</f>
        <v>Usha 1212 Ptc With</v>
      </c>
      <c r="E1457" t="str">
        <f t="shared" si="89"/>
        <v>Fan Heater (Black Brown, 1500-Watts).</v>
      </c>
      <c r="F1457" t="s">
        <v>8461</v>
      </c>
      <c r="G1457" t="str">
        <f t="shared" si="90"/>
        <v>ElectricHeaters</v>
      </c>
      <c r="H1457" s="7" t="str">
        <f t="array" aca="1" ref="H1457" ca="1">_xlfn.TEXTJOIN("", TRUE, IF((ROW(INDIRECT("1:" &amp; LEN(G1457)))&gt;1) * (CODE(MID(G1457, ROW(INDIRECT("1:" &amp; LEN(G1457))), 1))&gt;=65) * (CODE(MID(G1457, ROW(INDIRECT("1:" &amp; LEN(G1457))), 1))&lt;=90), " " &amp; MID(G1457, ROW(INDIRECT("1:" &amp; LEN(G1457))), 1), MID(G1457, ROW(INDIRECT("1:" &amp; LEN(G1457))), 1)))</f>
        <v>Electric Heaters</v>
      </c>
      <c r="I1457" s="3">
        <v>3487.77</v>
      </c>
      <c r="J1457" s="2">
        <v>4990</v>
      </c>
      <c r="K1457" s="1">
        <v>0.3</v>
      </c>
      <c r="L1457">
        <v>4.0999999999999996</v>
      </c>
      <c r="M1457" s="4">
        <v>1127</v>
      </c>
      <c r="N1457" t="s">
        <v>12817</v>
      </c>
      <c r="O1457" t="str">
        <f t="shared" si="91"/>
        <v>Meant For Spot Heating|Room Size: Upto 15 Sq Ft. Cord Winder :Yes|2 Stage Safety For Overheating Protection|Two Heating Elements For Energy Savingoptions|Fire Retardant Strong Abs Housing|Isi Mark|1 Year Warranty</v>
      </c>
      <c r="P1457" t="s">
        <v>12818</v>
      </c>
      <c r="Q1457" t="s">
        <v>12819</v>
      </c>
      <c r="R1457" t="s">
        <v>12820</v>
      </c>
      <c r="S1457" t="s">
        <v>12821</v>
      </c>
      <c r="T1457" t="s">
        <v>12822</v>
      </c>
      <c r="U1457" t="s">
        <v>12823</v>
      </c>
      <c r="V1457" t="s">
        <v>12824</v>
      </c>
    </row>
    <row r="1458" spans="1:22" x14ac:dyDescent="0.25">
      <c r="A1458" t="s">
        <v>12825</v>
      </c>
      <c r="B1458" t="s">
        <v>12826</v>
      </c>
      <c r="C1458" t="str">
        <f t="shared" si="88"/>
        <v>4 in 1 Handheld Electric Vegetable Cutter Set,Wireless Food Processor Electric Food Chopper for Garlic Chili Pepper Onion Ginger Celery Meat with Brush</v>
      </c>
      <c r="D1458" t="str" cm="1">
        <f t="array" ref="D1458">PROPER(_xlfn.TEXTJOIN(" ", TRUE, INDEX(_xlfn.FILTERXML("&lt;t&gt;&lt;s&gt;" &amp; SUBSTITUTE(C1458," ","&lt;/s&gt;&lt;s&gt;") &amp; "&lt;/s&gt;&lt;/t&gt;", "//s"), _xlfn.SEQUENCE(4))))</f>
        <v>4 In 1 Handheld</v>
      </c>
      <c r="E1458" t="str">
        <f t="shared" si="89"/>
        <v>Cutter Set,Wireless Food Processor Electric Food Chopper for Garlic Chili Pepper Onion Ginger Celery Meat with Brush</v>
      </c>
      <c r="F1458" t="s">
        <v>9100</v>
      </c>
      <c r="G1458" t="str">
        <f t="shared" si="90"/>
        <v>MiniFoodProcessors&amp;Choppers</v>
      </c>
      <c r="H1458" s="7" t="str">
        <f t="array" aca="1" ref="H1458" ca="1">_xlfn.TEXTJOIN("", TRUE, IF((ROW(INDIRECT("1:" &amp; LEN(G1458)))&gt;1) * (CODE(MID(G1458, ROW(INDIRECT("1:" &amp; LEN(G1458))), 1))&gt;=65) * (CODE(MID(G1458, ROW(INDIRECT("1:" &amp; LEN(G1458))), 1))&lt;=90), " " &amp; MID(G1458, ROW(INDIRECT("1:" &amp; LEN(G1458))), 1), MID(G1458, ROW(INDIRECT("1:" &amp; LEN(G1458))), 1)))</f>
        <v>Mini Food Processors&amp; Choppers</v>
      </c>
      <c r="I1458">
        <v>498</v>
      </c>
      <c r="J1458" s="2">
        <v>1200</v>
      </c>
      <c r="K1458" s="1">
        <v>0.59</v>
      </c>
      <c r="L1458">
        <v>3.2</v>
      </c>
      <c r="M1458" s="4">
        <v>113</v>
      </c>
      <c r="N1458" t="s">
        <v>12827</v>
      </c>
      <c r="O1458" t="str">
        <f t="shared" si="91"/>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v>
      </c>
      <c r="P1458" t="s">
        <v>12828</v>
      </c>
      <c r="Q1458" t="s">
        <v>12829</v>
      </c>
      <c r="R1458" t="s">
        <v>12830</v>
      </c>
      <c r="S1458" t="s">
        <v>12831</v>
      </c>
      <c r="T1458" t="s">
        <v>12832</v>
      </c>
      <c r="U1458" t="s">
        <v>12833</v>
      </c>
      <c r="V1458" t="s">
        <v>12834</v>
      </c>
    </row>
    <row r="1459" spans="1:22" x14ac:dyDescent="0.25">
      <c r="A1459" t="s">
        <v>12835</v>
      </c>
      <c r="B1459" t="s">
        <v>12836</v>
      </c>
      <c r="C1459" t="str">
        <f t="shared" si="88"/>
        <v>Philips HD9306 06 1.5-Litre Electric Kettle (Multicolor)</v>
      </c>
      <c r="D1459" t="str" cm="1">
        <f t="array" ref="D1459">PROPER(_xlfn.TEXTJOIN(" ", TRUE, INDEX(_xlfn.FILTERXML("&lt;t&gt;&lt;s&gt;" &amp; SUBSTITUTE(C1459," ","&lt;/s&gt;&lt;s&gt;") &amp; "&lt;/s&gt;&lt;/t&gt;", "//s"), _xlfn.SEQUENCE(4))))</f>
        <v>Philips Hd9306 6 1.5-Litre</v>
      </c>
      <c r="E1459" t="str">
        <f t="shared" si="89"/>
        <v>(Multicolor)</v>
      </c>
      <c r="F1459" t="s">
        <v>8450</v>
      </c>
      <c r="G1459" t="str">
        <f t="shared" si="90"/>
        <v>ElectricKettles</v>
      </c>
      <c r="H1459" s="7" t="str">
        <f t="array" aca="1" ref="H1459" ca="1">_xlfn.TEXTJOIN("", TRUE, IF((ROW(INDIRECT("1:" &amp; LEN(G1459)))&gt;1) * (CODE(MID(G1459, ROW(INDIRECT("1:" &amp; LEN(G1459))), 1))&gt;=65) * (CODE(MID(G1459, ROW(INDIRECT("1:" &amp; LEN(G1459))), 1))&lt;=90), " " &amp; MID(G1459, ROW(INDIRECT("1:" &amp; LEN(G1459))), 1), MID(G1459, ROW(INDIRECT("1:" &amp; LEN(G1459))), 1)))</f>
        <v>Electric Kettles</v>
      </c>
      <c r="I1459" s="2">
        <v>2695</v>
      </c>
      <c r="J1459" s="2">
        <v>2695</v>
      </c>
      <c r="K1459" s="1">
        <v>0</v>
      </c>
      <c r="L1459">
        <v>4.4000000000000004</v>
      </c>
      <c r="M1459" s="4">
        <v>2518</v>
      </c>
      <c r="N1459" t="s">
        <v>12837</v>
      </c>
      <c r="O1459" t="str">
        <f t="shared" si="91"/>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v>
      </c>
      <c r="P1459" t="s">
        <v>12838</v>
      </c>
      <c r="Q1459" t="s">
        <v>12839</v>
      </c>
      <c r="R1459" t="s">
        <v>12840</v>
      </c>
      <c r="S1459" t="s">
        <v>12841</v>
      </c>
      <c r="T1459" t="s">
        <v>12842</v>
      </c>
      <c r="U1459" t="s">
        <v>12843</v>
      </c>
      <c r="V1459" t="s">
        <v>12844</v>
      </c>
    </row>
    <row r="1460" spans="1:22" x14ac:dyDescent="0.25">
      <c r="A1460" t="s">
        <v>12845</v>
      </c>
      <c r="B1460" t="s">
        <v>12846</v>
      </c>
      <c r="C1460" t="str">
        <f t="shared" si="88"/>
        <v>Libra Room Heater for Home, Room Heaters Home for Winter, Electric Heater with 2000 Watts Power as per IS Specification for Small to Medium Rooms - FH12 (Grey)</v>
      </c>
      <c r="D1460" t="str" cm="1">
        <f t="array" ref="D1460">PROPER(_xlfn.TEXTJOIN(" ", TRUE, INDEX(_xlfn.FILTERXML("&lt;t&gt;&lt;s&gt;" &amp; SUBSTITUTE(C1460," ","&lt;/s&gt;&lt;s&gt;") &amp; "&lt;/s&gt;&lt;/t&gt;", "//s"), _xlfn.SEQUENCE(4))))</f>
        <v>Libra Room Heater For</v>
      </c>
      <c r="E1460" t="str">
        <f t="shared" si="89"/>
        <v>Heaters Home for Winter, Electric Heater with 2000 Watts Power as per IS Specification for Small to Medium Rooms - FH12 (Grey)</v>
      </c>
      <c r="F1460" t="s">
        <v>8461</v>
      </c>
      <c r="G1460" t="str">
        <f t="shared" si="90"/>
        <v>ElectricHeaters</v>
      </c>
      <c r="H1460" s="7" t="str">
        <f t="array" aca="1" ref="H1460" ca="1">_xlfn.TEXTJOIN("", TRUE, IF((ROW(INDIRECT("1:" &amp; LEN(G1460)))&gt;1) * (CODE(MID(G1460, ROW(INDIRECT("1:" &amp; LEN(G1460))), 1))&gt;=65) * (CODE(MID(G1460, ROW(INDIRECT("1:" &amp; LEN(G1460))), 1))&lt;=90), " " &amp; MID(G1460, ROW(INDIRECT("1:" &amp; LEN(G1460))), 1), MID(G1460, ROW(INDIRECT("1:" &amp; LEN(G1460))), 1)))</f>
        <v>Electric Heaters</v>
      </c>
      <c r="I1460">
        <v>949</v>
      </c>
      <c r="J1460" s="2">
        <v>2299</v>
      </c>
      <c r="K1460" s="1">
        <v>0.59</v>
      </c>
      <c r="L1460">
        <v>3.6</v>
      </c>
      <c r="M1460" s="4">
        <v>550</v>
      </c>
      <c r="N1460" t="s">
        <v>12847</v>
      </c>
      <c r="O1460" t="str">
        <f t="shared" si="91"/>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Other Low Heating And Third Full Heating. The Fan Speed Is Fixed In All Cases.</v>
      </c>
      <c r="P1460" t="s">
        <v>12848</v>
      </c>
      <c r="Q1460" t="s">
        <v>12849</v>
      </c>
      <c r="R1460" t="s">
        <v>12850</v>
      </c>
      <c r="S1460" t="s">
        <v>12851</v>
      </c>
      <c r="T1460" t="s">
        <v>12852</v>
      </c>
      <c r="U1460" t="s">
        <v>12853</v>
      </c>
      <c r="V1460" t="s">
        <v>12854</v>
      </c>
    </row>
    <row r="1461" spans="1:22" x14ac:dyDescent="0.25">
      <c r="A1461" t="s">
        <v>12855</v>
      </c>
      <c r="B1461" t="s">
        <v>12856</v>
      </c>
      <c r="C1461" t="str">
        <f t="shared" si="88"/>
        <v>NGI Store 2 Pieces Pet Hair Removers for Your Laundry Catcher Lint Remover for Washing Machine Lint Remover Reusable Portable Silica Gel Clothes Washer Dryer Floating Ball</v>
      </c>
      <c r="D1461" t="str" cm="1">
        <f t="array" ref="D1461">PROPER(_xlfn.TEXTJOIN(" ", TRUE, INDEX(_xlfn.FILTERXML("&lt;t&gt;&lt;s&gt;" &amp; SUBSTITUTE(C1461," ","&lt;/s&gt;&lt;s&gt;") &amp; "&lt;/s&gt;&lt;/t&gt;", "//s"), _xlfn.SEQUENCE(4))))</f>
        <v>Ngi Store 2 Pieces</v>
      </c>
      <c r="E1461" t="str">
        <f t="shared" si="89"/>
        <v>Removers for Your Laundry Catcher Lint Remover for Washing Machine Lint Remover Reusable Portable Silica Gel Clothes Washer Dryer Floating Ball</v>
      </c>
      <c r="F1461" t="s">
        <v>8483</v>
      </c>
      <c r="G1461" t="str">
        <f t="shared" si="90"/>
        <v>LintShavers</v>
      </c>
      <c r="H1461" s="7" t="str">
        <f t="array" aca="1" ref="H1461" ca="1">_xlfn.TEXTJOIN("", TRUE, IF((ROW(INDIRECT("1:" &amp; LEN(G1461)))&gt;1) * (CODE(MID(G1461, ROW(INDIRECT("1:" &amp; LEN(G1461))), 1))&gt;=65) * (CODE(MID(G1461, ROW(INDIRECT("1:" &amp; LEN(G1461))), 1))&lt;=90), " " &amp; MID(G1461, ROW(INDIRECT("1:" &amp; LEN(G1461))), 1), MID(G1461, ROW(INDIRECT("1:" &amp; LEN(G1461))), 1)))</f>
        <v>Lint Shavers</v>
      </c>
      <c r="I1461">
        <v>199</v>
      </c>
      <c r="J1461">
        <v>999</v>
      </c>
      <c r="K1461" s="1">
        <v>0.8</v>
      </c>
      <c r="L1461">
        <v>3.1</v>
      </c>
      <c r="M1461" s="4">
        <v>2</v>
      </c>
      <c r="N1461" t="s">
        <v>12857</v>
      </c>
      <c r="O1461" t="str">
        <f t="shared" si="91"/>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v>
      </c>
      <c r="P1461" t="s">
        <v>12858</v>
      </c>
      <c r="Q1461" t="s">
        <v>12859</v>
      </c>
      <c r="R1461" t="s">
        <v>12860</v>
      </c>
      <c r="S1461" t="s">
        <v>12861</v>
      </c>
      <c r="T1461" t="s">
        <v>12862</v>
      </c>
      <c r="U1461" t="s">
        <v>12863</v>
      </c>
      <c r="V1461" t="s">
        <v>12864</v>
      </c>
    </row>
    <row r="1462" spans="1:22" x14ac:dyDescent="0.25">
      <c r="A1462" t="s">
        <v>12865</v>
      </c>
      <c r="B1462" t="s">
        <v>12866</v>
      </c>
      <c r="C1462" t="str">
        <f t="shared" si="88"/>
        <v>Noir Aqua - 5pcs PP Spun Filter + 1 Spanner | for All Types of RO Water purifiers (5 Piece, White, 10 Inch, 5 Micron) - RO Spun Filter Cartridge Sponge Replacement Water Filter Candle</v>
      </c>
      <c r="D1462" t="str" cm="1">
        <f t="array" ref="D1462">PROPER(_xlfn.TEXTJOIN(" ", TRUE, INDEX(_xlfn.FILTERXML("&lt;t&gt;&lt;s&gt;" &amp; SUBSTITUTE(C1462," ","&lt;/s&gt;&lt;s&gt;") &amp; "&lt;/s&gt;&lt;/t&gt;", "//s"), _xlfn.SEQUENCE(4))))</f>
        <v>Noir Aqua - 5Pcs</v>
      </c>
      <c r="E1462" t="str">
        <f t="shared" si="89"/>
        <v>Filter + 1 Spanner | for All Types of RO Water purifiers (5 Piece, White, 10 Inch, 5 Micron) - RO Spun Filter Cartridge Sponge Replacement Water Filter Candle</v>
      </c>
      <c r="F1462" t="s">
        <v>9541</v>
      </c>
      <c r="G1462" t="str">
        <f t="shared" si="90"/>
        <v>WaterPurifierAccessories</v>
      </c>
      <c r="H1462" s="7" t="str">
        <f t="array" aca="1" ref="H1462" ca="1">_xlfn.TEXTJOIN("", TRUE, IF((ROW(INDIRECT("1:" &amp; LEN(G1462)))&gt;1) * (CODE(MID(G1462, ROW(INDIRECT("1:" &amp; LEN(G1462))), 1))&gt;=65) * (CODE(MID(G1462, ROW(INDIRECT("1:" &amp; LEN(G1462))), 1))&lt;=90), " " &amp; MID(G1462, ROW(INDIRECT("1:" &amp; LEN(G1462))), 1), MID(G1462, ROW(INDIRECT("1:" &amp; LEN(G1462))), 1)))</f>
        <v>Water Purifier Accessories</v>
      </c>
      <c r="I1462">
        <v>379</v>
      </c>
      <c r="J1462">
        <v>919</v>
      </c>
      <c r="K1462" s="1">
        <v>0.59</v>
      </c>
      <c r="L1462">
        <v>4</v>
      </c>
      <c r="M1462" s="4">
        <v>1090</v>
      </c>
      <c r="N1462" t="s">
        <v>12867</v>
      </c>
      <c r="O1462" t="str">
        <f t="shared" si="91"/>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v>
      </c>
      <c r="P1462" t="s">
        <v>12868</v>
      </c>
      <c r="Q1462" t="s">
        <v>12869</v>
      </c>
      <c r="R1462" t="s">
        <v>12870</v>
      </c>
      <c r="S1462" t="s">
        <v>12871</v>
      </c>
      <c r="T1462" t="s">
        <v>12872</v>
      </c>
      <c r="U1462" t="s">
        <v>12873</v>
      </c>
      <c r="V1462" t="s">
        <v>12874</v>
      </c>
    </row>
    <row r="1463" spans="1:22" x14ac:dyDescent="0.25">
      <c r="A1463" t="s">
        <v>12875</v>
      </c>
      <c r="B1463" t="s">
        <v>12876</v>
      </c>
      <c r="C1463" t="str">
        <f t="shared" si="88"/>
        <v>Prestige Delight PRWO Electric Rice Cooker (1 L, White)</v>
      </c>
      <c r="D1463" t="str" cm="1">
        <f t="array" ref="D1463">PROPER(_xlfn.TEXTJOIN(" ", TRUE, INDEX(_xlfn.FILTERXML("&lt;t&gt;&lt;s&gt;" &amp; SUBSTITUTE(C1463," ","&lt;/s&gt;&lt;s&gt;") &amp; "&lt;/s&gt;&lt;/t&gt;", "//s"), _xlfn.SEQUENCE(4))))</f>
        <v>Prestige Delight Prwo Electric</v>
      </c>
      <c r="E1463" t="str">
        <f t="shared" si="89"/>
        <v>(1 L, White)</v>
      </c>
      <c r="F1463" t="s">
        <v>9603</v>
      </c>
      <c r="G1463" t="str">
        <f t="shared" si="90"/>
        <v>Rice&amp;PastaCookers</v>
      </c>
      <c r="H1463" s="7" t="str">
        <f t="array" aca="1" ref="H1463" ca="1">_xlfn.TEXTJOIN("", TRUE, IF((ROW(INDIRECT("1:" &amp; LEN(G1463)))&gt;1) * (CODE(MID(G1463, ROW(INDIRECT("1:" &amp; LEN(G1463))), 1))&gt;=65) * (CODE(MID(G1463, ROW(INDIRECT("1:" &amp; LEN(G1463))), 1))&lt;=90), " " &amp; MID(G1463, ROW(INDIRECT("1:" &amp; LEN(G1463))), 1), MID(G1463, ROW(INDIRECT("1:" &amp; LEN(G1463))), 1)))</f>
        <v>Rice&amp; Pasta Cookers</v>
      </c>
      <c r="I1463" s="2">
        <v>2280</v>
      </c>
      <c r="J1463" s="2">
        <v>3045</v>
      </c>
      <c r="K1463" s="1">
        <v>0.25</v>
      </c>
      <c r="L1463">
        <v>4.0999999999999996</v>
      </c>
      <c r="M1463" s="4">
        <v>4118</v>
      </c>
      <c r="N1463" t="s">
        <v>12877</v>
      </c>
      <c r="O1463" t="str">
        <f t="shared" si="91"/>
        <v>230 Volts, 400 Watts, 1 Year</v>
      </c>
      <c r="P1463" t="s">
        <v>12878</v>
      </c>
      <c r="Q1463" t="s">
        <v>12879</v>
      </c>
      <c r="R1463" t="s">
        <v>12880</v>
      </c>
      <c r="S1463" t="s">
        <v>12881</v>
      </c>
      <c r="T1463" t="s">
        <v>12882</v>
      </c>
      <c r="U1463" t="s">
        <v>12883</v>
      </c>
      <c r="V1463" t="s">
        <v>12884</v>
      </c>
    </row>
    <row r="1464" spans="1:22" x14ac:dyDescent="0.25">
      <c r="A1464" t="s">
        <v>12885</v>
      </c>
      <c r="B1464" t="s">
        <v>12886</v>
      </c>
      <c r="C1464" t="str">
        <f t="shared" si="88"/>
        <v>Bajaj Majesty RX10 2000 Watts Heat Convector Room Heater (White, ISI Approved)</v>
      </c>
      <c r="D1464" t="str" cm="1">
        <f t="array" ref="D1464">PROPER(_xlfn.TEXTJOIN(" ", TRUE, INDEX(_xlfn.FILTERXML("&lt;t&gt;&lt;s&gt;" &amp; SUBSTITUTE(C1464," ","&lt;/s&gt;&lt;s&gt;") &amp; "&lt;/s&gt;&lt;/t&gt;", "//s"), _xlfn.SEQUENCE(4))))</f>
        <v>Bajaj Majesty Rx10 2000</v>
      </c>
      <c r="E1464" t="str">
        <f t="shared" si="89"/>
        <v>Convector Room Heater (White, ISI Approved)</v>
      </c>
      <c r="F1464" t="s">
        <v>9387</v>
      </c>
      <c r="G1464" t="str">
        <f t="shared" si="90"/>
        <v>HeatConvectors</v>
      </c>
      <c r="H1464" s="7" t="str">
        <f t="array" aca="1" ref="H1464" ca="1">_xlfn.TEXTJOIN("", TRUE, IF((ROW(INDIRECT("1:" &amp; LEN(G1464)))&gt;1) * (CODE(MID(G1464, ROW(INDIRECT("1:" &amp; LEN(G1464))), 1))&gt;=65) * (CODE(MID(G1464, ROW(INDIRECT("1:" &amp; LEN(G1464))), 1))&lt;=90), " " &amp; MID(G1464, ROW(INDIRECT("1:" &amp; LEN(G1464))), 1), MID(G1464, ROW(INDIRECT("1:" &amp; LEN(G1464))), 1)))</f>
        <v>Heat Convectors</v>
      </c>
      <c r="I1464" s="2">
        <v>2219</v>
      </c>
      <c r="J1464" s="2">
        <v>3080</v>
      </c>
      <c r="K1464" s="1">
        <v>0.28000000000000003</v>
      </c>
      <c r="L1464">
        <v>3.6</v>
      </c>
      <c r="M1464" s="4">
        <v>468</v>
      </c>
      <c r="N1464" t="s">
        <v>12887</v>
      </c>
      <c r="O1464" t="str">
        <f t="shared" si="91"/>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v>
      </c>
      <c r="P1464" t="s">
        <v>12888</v>
      </c>
      <c r="Q1464" t="s">
        <v>12889</v>
      </c>
      <c r="R1464" t="s">
        <v>12890</v>
      </c>
      <c r="S1464" t="s">
        <v>12891</v>
      </c>
      <c r="T1464" t="s">
        <v>12892</v>
      </c>
      <c r="U1464" t="s">
        <v>12893</v>
      </c>
      <c r="V1464" t="s">
        <v>12894</v>
      </c>
    </row>
    <row r="1465" spans="1:22" x14ac:dyDescent="0.25">
      <c r="A1465" t="s">
        <v>12895</v>
      </c>
      <c r="B1465" t="s">
        <v>12896</v>
      </c>
      <c r="C1465" t="str">
        <f t="shared" si="88"/>
        <v>Havells Ventil Air DSP 230mm Exhaust Fan (Pista Green)</v>
      </c>
      <c r="D1465" t="str" cm="1">
        <f t="array" ref="D1465">PROPER(_xlfn.TEXTJOIN(" ", TRUE, INDEX(_xlfn.FILTERXML("&lt;t&gt;&lt;s&gt;" &amp; SUBSTITUTE(C1465," ","&lt;/s&gt;&lt;s&gt;") &amp; "&lt;/s&gt;&lt;/t&gt;", "//s"), _xlfn.SEQUENCE(4))))</f>
        <v>Havells Ventil Air Dsp</v>
      </c>
      <c r="E1465" t="str">
        <f t="shared" si="89"/>
        <v>Fan (Pista Green)</v>
      </c>
      <c r="F1465" t="s">
        <v>9499</v>
      </c>
      <c r="G1465" t="str">
        <f t="shared" si="90"/>
        <v>ExhaustFans</v>
      </c>
      <c r="H1465" s="7" t="str">
        <f t="array" aca="1" ref="H1465" ca="1">_xlfn.TEXTJOIN("", TRUE, IF((ROW(INDIRECT("1:" &amp; LEN(G1465)))&gt;1) * (CODE(MID(G1465, ROW(INDIRECT("1:" &amp; LEN(G1465))), 1))&gt;=65) * (CODE(MID(G1465, ROW(INDIRECT("1:" &amp; LEN(G1465))), 1))&lt;=90), " " &amp; MID(G1465, ROW(INDIRECT("1:" &amp; LEN(G1465))), 1), MID(G1465, ROW(INDIRECT("1:" &amp; LEN(G1465))), 1)))</f>
        <v>Exhaust Fans</v>
      </c>
      <c r="I1465" s="2">
        <v>1399</v>
      </c>
      <c r="J1465" s="2">
        <v>1890</v>
      </c>
      <c r="K1465" s="1">
        <v>0.26</v>
      </c>
      <c r="L1465">
        <v>4</v>
      </c>
      <c r="M1465" s="4">
        <v>8031</v>
      </c>
      <c r="N1465" t="s">
        <v>12897</v>
      </c>
      <c r="O1465" t="str">
        <f t="shared" si="91"/>
        <v>Fan Sweep Area: 230 Mm ; Noise Level: (40 - 45) Db; Fan Body Dimension (Length X Width X Depth): 290Mm X 290Mm X 200Mm|With Bird Guard To Protect The Fan In Running Condition, Air Flow Rate: 510 Cmh, Speed: 1350 Rpm, Sweep Size: 230 Mm, Guard: 29 Spokes. Rated Frequency : 50 Hz. Pull Cord : No|Powder Coated Metallic Finish, Adjustable Upward And Downward Tilt Mechanism: No|Sturdy Steel Bird Guard With Specially Designed Metal Blade|For Any Functional Defect, Please Reach Out To Customer Care Team @ Email: Customercare@H</v>
      </c>
      <c r="P1465" t="s">
        <v>12898</v>
      </c>
      <c r="Q1465" t="s">
        <v>12899</v>
      </c>
      <c r="R1465" t="s">
        <v>12900</v>
      </c>
      <c r="S1465" t="s">
        <v>12901</v>
      </c>
      <c r="T1465" t="s">
        <v>12902</v>
      </c>
      <c r="U1465" t="s">
        <v>12903</v>
      </c>
      <c r="V1465" t="s">
        <v>12904</v>
      </c>
    </row>
    <row r="1466" spans="1:22" x14ac:dyDescent="0.25">
      <c r="A1466" t="s">
        <v>12905</v>
      </c>
      <c r="B1466" t="s">
        <v>12906</v>
      </c>
      <c r="C1466" t="str">
        <f t="shared" si="88"/>
        <v>Borosil Jumbo 1000-Watt Grill Sandwich Maker (Black)</v>
      </c>
      <c r="D1466" t="str" cm="1">
        <f t="array" ref="D1466">PROPER(_xlfn.TEXTJOIN(" ", TRUE, INDEX(_xlfn.FILTERXML("&lt;t&gt;&lt;s&gt;" &amp; SUBSTITUTE(C1466," ","&lt;/s&gt;&lt;s&gt;") &amp; "&lt;/s&gt;&lt;/t&gt;", "//s"), _xlfn.SEQUENCE(4))))</f>
        <v>Borosil Jumbo 1000-Watt Grill</v>
      </c>
      <c r="E1466" t="str">
        <f t="shared" si="89"/>
        <v>(Black)</v>
      </c>
      <c r="F1466" t="s">
        <v>8969</v>
      </c>
      <c r="G1466" t="str">
        <f t="shared" si="90"/>
        <v>SandwichMakers</v>
      </c>
      <c r="H1466" s="7" t="str">
        <f t="array" aca="1" ref="H1466" ca="1">_xlfn.TEXTJOIN("", TRUE, IF((ROW(INDIRECT("1:" &amp; LEN(G1466)))&gt;1) * (CODE(MID(G1466, ROW(INDIRECT("1:" &amp; LEN(G1466))), 1))&gt;=65) * (CODE(MID(G1466, ROW(INDIRECT("1:" &amp; LEN(G1466))), 1))&lt;=90), " " &amp; MID(G1466, ROW(INDIRECT("1:" &amp; LEN(G1466))), 1), MID(G1466, ROW(INDIRECT("1:" &amp; LEN(G1466))), 1)))</f>
        <v>Sandwich Makers</v>
      </c>
      <c r="I1466" s="2">
        <v>2863</v>
      </c>
      <c r="J1466" s="2">
        <v>3690</v>
      </c>
      <c r="K1466" s="1">
        <v>0.22</v>
      </c>
      <c r="L1466">
        <v>4.3</v>
      </c>
      <c r="M1466" s="4">
        <v>6987</v>
      </c>
      <c r="N1466" t="s">
        <v>12907</v>
      </c>
      <c r="O1466" t="str">
        <f t="shared" si="91"/>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v>
      </c>
      <c r="P1466" t="s">
        <v>12908</v>
      </c>
      <c r="Q1466" t="s">
        <v>12909</v>
      </c>
      <c r="R1466" t="s">
        <v>12910</v>
      </c>
      <c r="S1466" t="s">
        <v>12911</v>
      </c>
      <c r="T1466" t="s">
        <v>12965</v>
      </c>
      <c r="U1466" t="s">
        <v>12912</v>
      </c>
      <c r="V1466" t="s">
        <v>12913</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93DA4-8FEA-4019-9E3D-896C12AD4CB4}">
  <dimension ref="A1:Y1260"/>
  <sheetViews>
    <sheetView topLeftCell="I1" workbookViewId="0">
      <selection activeCell="W2" sqref="W2"/>
    </sheetView>
  </sheetViews>
  <sheetFormatPr defaultRowHeight="15.75" x14ac:dyDescent="0.25"/>
  <cols>
    <col min="1" max="1" width="6" bestFit="1" customWidth="1"/>
    <col min="2" max="2" width="13.625" bestFit="1" customWidth="1"/>
    <col min="3" max="3" width="16.875" bestFit="1" customWidth="1"/>
    <col min="4" max="5" width="81" hidden="1" customWidth="1"/>
    <col min="6" max="6" width="40.625" bestFit="1" customWidth="1"/>
    <col min="7" max="7" width="255.625" bestFit="1" customWidth="1"/>
    <col min="8" max="8" width="3.25" hidden="1" customWidth="1"/>
    <col min="9" max="9" width="21.25" bestFit="1" customWidth="1"/>
    <col min="10" max="10" width="22" bestFit="1" customWidth="1"/>
    <col min="11" max="11" width="36.125" hidden="1" customWidth="1"/>
    <col min="12" max="12" width="36.875" bestFit="1" customWidth="1"/>
    <col min="13" max="13" width="26" hidden="1" customWidth="1"/>
    <col min="14" max="14" width="27.5" bestFit="1" customWidth="1"/>
    <col min="15" max="15" width="36.25" bestFit="1" customWidth="1"/>
    <col min="16" max="16" width="27" bestFit="1" customWidth="1"/>
    <col min="17" max="17" width="17.25" hidden="1" customWidth="1"/>
    <col min="18" max="18" width="16.875" bestFit="1" customWidth="1"/>
    <col min="19" max="19" width="13.125" hidden="1" customWidth="1"/>
    <col min="20" max="20" width="12.75" bestFit="1" customWidth="1"/>
    <col min="21" max="21" width="20.375" bestFit="1" customWidth="1"/>
    <col min="22" max="22" width="7.5" hidden="1" customWidth="1"/>
    <col min="24" max="24" width="12.875" hidden="1" customWidth="1"/>
    <col min="25" max="25" width="13.25" bestFit="1" customWidth="1"/>
  </cols>
  <sheetData>
    <row r="1" spans="1:25" x14ac:dyDescent="0.25">
      <c r="A1" t="s">
        <v>16187</v>
      </c>
      <c r="B1" t="s">
        <v>13082</v>
      </c>
      <c r="C1" t="s">
        <v>16190</v>
      </c>
      <c r="D1" t="s">
        <v>1</v>
      </c>
      <c r="E1" t="s">
        <v>13013</v>
      </c>
      <c r="F1" t="s">
        <v>13083</v>
      </c>
      <c r="G1" t="s">
        <v>12968</v>
      </c>
      <c r="H1" t="s">
        <v>13084</v>
      </c>
      <c r="I1" t="s">
        <v>13392</v>
      </c>
      <c r="J1" t="s">
        <v>12966</v>
      </c>
      <c r="K1" t="s">
        <v>13393</v>
      </c>
      <c r="L1" t="s">
        <v>13383</v>
      </c>
      <c r="M1" t="s">
        <v>13396</v>
      </c>
      <c r="N1" t="s">
        <v>13384</v>
      </c>
      <c r="O1" t="s">
        <v>13385</v>
      </c>
      <c r="P1" t="s">
        <v>13386</v>
      </c>
      <c r="Q1" t="s">
        <v>13387</v>
      </c>
      <c r="R1" t="s">
        <v>13381</v>
      </c>
      <c r="S1" t="s">
        <v>13388</v>
      </c>
      <c r="T1" t="s">
        <v>13382</v>
      </c>
      <c r="U1" t="s">
        <v>13389</v>
      </c>
      <c r="V1" t="s">
        <v>5</v>
      </c>
      <c r="W1" t="s">
        <v>16211</v>
      </c>
      <c r="X1" t="s">
        <v>6</v>
      </c>
      <c r="Y1" t="s">
        <v>13390</v>
      </c>
    </row>
    <row r="2" spans="1:25" x14ac:dyDescent="0.25">
      <c r="A2">
        <v>1</v>
      </c>
      <c r="B2" t="s">
        <v>94</v>
      </c>
      <c r="C2" t="s">
        <v>16191</v>
      </c>
      <c r="D2" t="s">
        <v>95</v>
      </c>
      <c r="E2" t="s">
        <v>13413</v>
      </c>
      <c r="F2" t="s">
        <v>13414</v>
      </c>
      <c r="G2" t="s">
        <v>13415</v>
      </c>
      <c r="H2" t="s">
        <v>96</v>
      </c>
      <c r="I2" t="s">
        <v>13085</v>
      </c>
      <c r="J2" t="s">
        <v>13391</v>
      </c>
      <c r="K2" t="s">
        <v>13394</v>
      </c>
      <c r="L2" t="s">
        <v>13394</v>
      </c>
      <c r="M2" t="s">
        <v>13395</v>
      </c>
      <c r="N2" t="s">
        <v>13395</v>
      </c>
      <c r="O2" t="s">
        <v>13092</v>
      </c>
      <c r="Q2">
        <v>499</v>
      </c>
      <c r="R2">
        <v>499</v>
      </c>
      <c r="S2">
        <v>999</v>
      </c>
      <c r="T2">
        <v>999</v>
      </c>
      <c r="U2" s="18">
        <v>0.50050050050050054</v>
      </c>
      <c r="V2">
        <v>4.2</v>
      </c>
      <c r="W2">
        <v>4.2</v>
      </c>
      <c r="X2">
        <v>179691</v>
      </c>
      <c r="Y2">
        <v>179691</v>
      </c>
    </row>
    <row r="3" spans="1:25" x14ac:dyDescent="0.25">
      <c r="A3">
        <v>2</v>
      </c>
      <c r="B3" t="s">
        <v>165</v>
      </c>
      <c r="C3" t="s">
        <v>16191</v>
      </c>
      <c r="D3" t="s">
        <v>166</v>
      </c>
      <c r="E3" t="s">
        <v>166</v>
      </c>
      <c r="F3" t="s">
        <v>13417</v>
      </c>
      <c r="G3" t="s">
        <v>13418</v>
      </c>
      <c r="H3" t="s">
        <v>167</v>
      </c>
      <c r="I3" t="s">
        <v>13093</v>
      </c>
      <c r="J3" t="s">
        <v>13093</v>
      </c>
      <c r="K3" t="s">
        <v>13094</v>
      </c>
      <c r="L3" t="s">
        <v>13416</v>
      </c>
      <c r="M3" t="s">
        <v>13097</v>
      </c>
      <c r="N3" t="s">
        <v>13097</v>
      </c>
      <c r="O3" t="s">
        <v>13098</v>
      </c>
      <c r="Q3">
        <v>13999</v>
      </c>
      <c r="R3">
        <v>13999</v>
      </c>
      <c r="S3">
        <v>24999</v>
      </c>
      <c r="T3">
        <v>24999</v>
      </c>
      <c r="U3" s="18">
        <v>0.44001760070402818</v>
      </c>
      <c r="V3">
        <v>4.2</v>
      </c>
      <c r="W3">
        <v>4.2</v>
      </c>
      <c r="X3">
        <v>32840</v>
      </c>
      <c r="Y3">
        <v>32840</v>
      </c>
    </row>
    <row r="4" spans="1:25" x14ac:dyDescent="0.25">
      <c r="A4">
        <v>3</v>
      </c>
      <c r="B4" t="s">
        <v>241</v>
      </c>
      <c r="C4" t="s">
        <v>16191</v>
      </c>
      <c r="D4" t="s">
        <v>242</v>
      </c>
      <c r="E4" t="s">
        <v>242</v>
      </c>
      <c r="F4" t="s">
        <v>13419</v>
      </c>
      <c r="G4" t="s">
        <v>13420</v>
      </c>
      <c r="H4" t="s">
        <v>167</v>
      </c>
      <c r="I4" t="s">
        <v>13093</v>
      </c>
      <c r="J4" t="s">
        <v>13093</v>
      </c>
      <c r="K4" t="s">
        <v>13094</v>
      </c>
      <c r="L4" t="s">
        <v>13416</v>
      </c>
      <c r="M4" t="s">
        <v>13097</v>
      </c>
      <c r="N4" t="s">
        <v>13097</v>
      </c>
      <c r="O4" t="s">
        <v>13098</v>
      </c>
      <c r="Q4">
        <v>11499</v>
      </c>
      <c r="R4">
        <v>11499</v>
      </c>
      <c r="S4">
        <v>19990</v>
      </c>
      <c r="T4">
        <v>19990</v>
      </c>
      <c r="U4" s="18">
        <v>0.42476238119059528</v>
      </c>
      <c r="V4">
        <v>4.3</v>
      </c>
      <c r="W4">
        <v>4.3</v>
      </c>
      <c r="X4">
        <v>4703</v>
      </c>
      <c r="Y4">
        <v>4703</v>
      </c>
    </row>
    <row r="5" spans="1:25" x14ac:dyDescent="0.25">
      <c r="A5">
        <v>4</v>
      </c>
      <c r="B5" t="s">
        <v>260</v>
      </c>
      <c r="C5" t="s">
        <v>16191</v>
      </c>
      <c r="D5" t="s">
        <v>261</v>
      </c>
      <c r="E5" t="s">
        <v>261</v>
      </c>
      <c r="F5" t="s">
        <v>13422</v>
      </c>
      <c r="G5" t="s">
        <v>13423</v>
      </c>
      <c r="H5" t="s">
        <v>167</v>
      </c>
      <c r="I5" t="s">
        <v>13093</v>
      </c>
      <c r="J5" t="s">
        <v>13093</v>
      </c>
      <c r="K5" t="s">
        <v>13094</v>
      </c>
      <c r="L5" t="s">
        <v>13416</v>
      </c>
      <c r="M5" t="s">
        <v>13097</v>
      </c>
      <c r="N5" t="s">
        <v>13097</v>
      </c>
      <c r="O5" t="s">
        <v>13098</v>
      </c>
      <c r="Q5">
        <v>14999</v>
      </c>
      <c r="R5">
        <v>14999</v>
      </c>
      <c r="S5">
        <v>19999</v>
      </c>
      <c r="T5">
        <v>19999</v>
      </c>
      <c r="U5" s="18">
        <v>0.25001250062503128</v>
      </c>
      <c r="V5">
        <v>4.2</v>
      </c>
      <c r="W5">
        <v>4.2</v>
      </c>
      <c r="X5">
        <v>34899</v>
      </c>
      <c r="Y5">
        <v>34899</v>
      </c>
    </row>
    <row r="6" spans="1:25" x14ac:dyDescent="0.25">
      <c r="A6">
        <v>5</v>
      </c>
      <c r="B6" t="s">
        <v>374</v>
      </c>
      <c r="C6" t="s">
        <v>16191</v>
      </c>
      <c r="D6" t="s">
        <v>375</v>
      </c>
      <c r="E6" t="s">
        <v>375</v>
      </c>
      <c r="F6" t="s">
        <v>13424</v>
      </c>
      <c r="G6" t="s">
        <v>13425</v>
      </c>
      <c r="H6" t="s">
        <v>167</v>
      </c>
      <c r="I6" t="s">
        <v>13093</v>
      </c>
      <c r="J6" t="s">
        <v>13093</v>
      </c>
      <c r="K6" t="s">
        <v>13094</v>
      </c>
      <c r="L6" t="s">
        <v>13416</v>
      </c>
      <c r="M6" t="s">
        <v>13097</v>
      </c>
      <c r="N6" t="s">
        <v>13097</v>
      </c>
      <c r="O6" t="s">
        <v>13098</v>
      </c>
      <c r="Q6">
        <v>32999</v>
      </c>
      <c r="R6">
        <v>32999</v>
      </c>
      <c r="S6">
        <v>45999</v>
      </c>
      <c r="T6">
        <v>45999</v>
      </c>
      <c r="U6" s="18">
        <v>0.28261483945303156</v>
      </c>
      <c r="V6">
        <v>4.2</v>
      </c>
      <c r="W6">
        <v>4.2</v>
      </c>
      <c r="X6">
        <v>7298</v>
      </c>
      <c r="Y6">
        <v>7298</v>
      </c>
    </row>
    <row r="7" spans="1:25" x14ac:dyDescent="0.25">
      <c r="A7">
        <v>6</v>
      </c>
      <c r="B7" t="s">
        <v>404</v>
      </c>
      <c r="C7" t="s">
        <v>16191</v>
      </c>
      <c r="D7" t="s">
        <v>405</v>
      </c>
      <c r="E7" t="s">
        <v>405</v>
      </c>
      <c r="F7" t="s">
        <v>13426</v>
      </c>
      <c r="G7" t="s">
        <v>13427</v>
      </c>
      <c r="H7" t="s">
        <v>167</v>
      </c>
      <c r="I7" t="s">
        <v>13093</v>
      </c>
      <c r="J7" t="s">
        <v>13093</v>
      </c>
      <c r="K7" t="s">
        <v>13094</v>
      </c>
      <c r="L7" t="s">
        <v>13416</v>
      </c>
      <c r="M7" t="s">
        <v>13097</v>
      </c>
      <c r="N7" t="s">
        <v>13097</v>
      </c>
      <c r="O7" t="s">
        <v>13098</v>
      </c>
      <c r="Q7">
        <v>19999</v>
      </c>
      <c r="R7">
        <v>19999</v>
      </c>
      <c r="S7">
        <v>34999</v>
      </c>
      <c r="T7">
        <v>34999</v>
      </c>
      <c r="U7" s="18">
        <v>0.428583673819252</v>
      </c>
      <c r="V7">
        <v>4.3</v>
      </c>
      <c r="W7">
        <v>4.3</v>
      </c>
      <c r="X7">
        <v>27151</v>
      </c>
      <c r="Y7">
        <v>27151</v>
      </c>
    </row>
    <row r="8" spans="1:25" x14ac:dyDescent="0.25">
      <c r="A8">
        <v>7</v>
      </c>
      <c r="B8" t="s">
        <v>413</v>
      </c>
      <c r="C8" t="s">
        <v>16191</v>
      </c>
      <c r="D8" t="s">
        <v>414</v>
      </c>
      <c r="E8" t="s">
        <v>414</v>
      </c>
      <c r="F8" t="s">
        <v>13428</v>
      </c>
      <c r="G8" t="s">
        <v>13429</v>
      </c>
      <c r="H8" t="s">
        <v>17</v>
      </c>
      <c r="I8" t="s">
        <v>13085</v>
      </c>
      <c r="J8" t="s">
        <v>13391</v>
      </c>
      <c r="K8" t="s">
        <v>13086</v>
      </c>
      <c r="L8" t="s">
        <v>13409</v>
      </c>
      <c r="M8" t="s">
        <v>13087</v>
      </c>
      <c r="N8" t="s">
        <v>13410</v>
      </c>
      <c r="O8" t="s">
        <v>13088</v>
      </c>
      <c r="P8" t="s">
        <v>13089</v>
      </c>
      <c r="Q8">
        <v>399</v>
      </c>
      <c r="R8">
        <v>399</v>
      </c>
      <c r="S8">
        <v>1099</v>
      </c>
      <c r="T8">
        <v>1099</v>
      </c>
      <c r="U8" s="18">
        <v>0.63694267515923564</v>
      </c>
      <c r="V8">
        <v>4.2</v>
      </c>
      <c r="W8">
        <v>4.2</v>
      </c>
      <c r="X8">
        <v>24269</v>
      </c>
      <c r="Y8">
        <v>24269</v>
      </c>
    </row>
    <row r="9" spans="1:25" x14ac:dyDescent="0.25">
      <c r="A9">
        <v>8</v>
      </c>
      <c r="B9" t="s">
        <v>428</v>
      </c>
      <c r="C9" t="s">
        <v>16191</v>
      </c>
      <c r="D9" t="s">
        <v>429</v>
      </c>
      <c r="E9" t="s">
        <v>13430</v>
      </c>
      <c r="F9" t="s">
        <v>13431</v>
      </c>
      <c r="G9" t="s">
        <v>13432</v>
      </c>
      <c r="H9" t="s">
        <v>17</v>
      </c>
      <c r="I9" t="s">
        <v>13085</v>
      </c>
      <c r="J9" t="s">
        <v>13391</v>
      </c>
      <c r="K9" t="s">
        <v>13086</v>
      </c>
      <c r="L9" t="s">
        <v>13409</v>
      </c>
      <c r="M9" t="s">
        <v>13087</v>
      </c>
      <c r="N9" t="s">
        <v>13410</v>
      </c>
      <c r="O9" t="s">
        <v>13088</v>
      </c>
      <c r="P9" t="s">
        <v>13089</v>
      </c>
      <c r="Q9">
        <v>59</v>
      </c>
      <c r="R9">
        <v>59</v>
      </c>
      <c r="S9">
        <v>199</v>
      </c>
      <c r="T9">
        <v>199</v>
      </c>
      <c r="U9" s="18">
        <v>0.70351758793969854</v>
      </c>
      <c r="V9">
        <v>4</v>
      </c>
      <c r="W9">
        <v>4</v>
      </c>
      <c r="X9">
        <v>9378</v>
      </c>
      <c r="Y9">
        <v>9378</v>
      </c>
    </row>
    <row r="10" spans="1:25" x14ac:dyDescent="0.25">
      <c r="A10">
        <v>9</v>
      </c>
      <c r="B10" t="s">
        <v>453</v>
      </c>
      <c r="C10" t="s">
        <v>16191</v>
      </c>
      <c r="D10" t="s">
        <v>454</v>
      </c>
      <c r="E10" t="s">
        <v>454</v>
      </c>
      <c r="F10" t="s">
        <v>13433</v>
      </c>
      <c r="G10" t="s">
        <v>13434</v>
      </c>
      <c r="H10" t="s">
        <v>127</v>
      </c>
      <c r="I10" t="s">
        <v>13093</v>
      </c>
      <c r="J10" t="s">
        <v>13093</v>
      </c>
      <c r="K10" t="s">
        <v>13094</v>
      </c>
      <c r="L10" t="s">
        <v>13416</v>
      </c>
      <c r="M10" t="s">
        <v>13095</v>
      </c>
      <c r="N10" t="s">
        <v>13095</v>
      </c>
      <c r="O10" t="s">
        <v>13088</v>
      </c>
      <c r="P10" t="s">
        <v>13096</v>
      </c>
      <c r="Q10">
        <v>309</v>
      </c>
      <c r="R10">
        <v>309</v>
      </c>
      <c r="S10">
        <v>475</v>
      </c>
      <c r="T10">
        <v>475</v>
      </c>
      <c r="U10" s="18">
        <v>0.34947368421052633</v>
      </c>
      <c r="V10">
        <v>4.4000000000000004</v>
      </c>
      <c r="W10">
        <v>4.4000000000000004</v>
      </c>
      <c r="X10">
        <v>426973</v>
      </c>
      <c r="Y10">
        <v>426973</v>
      </c>
    </row>
    <row r="11" spans="1:25" x14ac:dyDescent="0.25">
      <c r="A11">
        <v>10</v>
      </c>
      <c r="B11" t="s">
        <v>458</v>
      </c>
      <c r="C11" t="s">
        <v>16191</v>
      </c>
      <c r="D11" t="s">
        <v>12969</v>
      </c>
      <c r="E11" t="s">
        <v>12969</v>
      </c>
      <c r="F11" t="s">
        <v>13435</v>
      </c>
      <c r="G11" t="s">
        <v>13436</v>
      </c>
      <c r="H11" t="s">
        <v>459</v>
      </c>
      <c r="I11" t="s">
        <v>13093</v>
      </c>
      <c r="J11" t="s">
        <v>13093</v>
      </c>
      <c r="K11" t="s">
        <v>13094</v>
      </c>
      <c r="L11" t="s">
        <v>13416</v>
      </c>
      <c r="M11" t="s">
        <v>13095</v>
      </c>
      <c r="N11" t="s">
        <v>13095</v>
      </c>
      <c r="O11" t="s">
        <v>16195</v>
      </c>
      <c r="Q11">
        <v>399</v>
      </c>
      <c r="R11">
        <v>399</v>
      </c>
      <c r="S11">
        <v>999</v>
      </c>
      <c r="T11">
        <v>999</v>
      </c>
      <c r="U11" s="18">
        <v>0.60060060060060061</v>
      </c>
      <c r="V11">
        <v>3.6</v>
      </c>
      <c r="W11">
        <v>3.6</v>
      </c>
      <c r="X11">
        <v>493</v>
      </c>
      <c r="Y11">
        <v>493</v>
      </c>
    </row>
    <row r="12" spans="1:25" x14ac:dyDescent="0.25">
      <c r="A12">
        <v>11</v>
      </c>
      <c r="B12" t="s">
        <v>488</v>
      </c>
      <c r="C12" t="s">
        <v>16191</v>
      </c>
      <c r="D12" t="s">
        <v>489</v>
      </c>
      <c r="E12" t="s">
        <v>489</v>
      </c>
      <c r="F12" t="s">
        <v>13437</v>
      </c>
      <c r="G12" t="s">
        <v>13438</v>
      </c>
      <c r="H12" t="s">
        <v>17</v>
      </c>
      <c r="I12" t="s">
        <v>13085</v>
      </c>
      <c r="J12" t="s">
        <v>13391</v>
      </c>
      <c r="K12" t="s">
        <v>13086</v>
      </c>
      <c r="L12" t="s">
        <v>13409</v>
      </c>
      <c r="M12" t="s">
        <v>13087</v>
      </c>
      <c r="N12" t="s">
        <v>13410</v>
      </c>
      <c r="O12" t="s">
        <v>13088</v>
      </c>
      <c r="P12" t="s">
        <v>13089</v>
      </c>
      <c r="Q12">
        <v>179</v>
      </c>
      <c r="R12">
        <v>179</v>
      </c>
      <c r="S12">
        <v>500</v>
      </c>
      <c r="T12">
        <v>500</v>
      </c>
      <c r="U12" s="18">
        <v>0.64200000000000002</v>
      </c>
      <c r="V12">
        <v>4.2</v>
      </c>
      <c r="W12">
        <v>4.2</v>
      </c>
      <c r="X12">
        <v>92595</v>
      </c>
      <c r="Y12">
        <v>92595</v>
      </c>
    </row>
    <row r="13" spans="1:25" x14ac:dyDescent="0.25">
      <c r="A13">
        <v>12</v>
      </c>
      <c r="B13" t="s">
        <v>503</v>
      </c>
      <c r="C13" t="s">
        <v>16191</v>
      </c>
      <c r="D13" t="s">
        <v>504</v>
      </c>
      <c r="E13" t="s">
        <v>504</v>
      </c>
      <c r="F13" t="s">
        <v>13440</v>
      </c>
      <c r="G13" t="s">
        <v>13441</v>
      </c>
      <c r="H13" t="s">
        <v>505</v>
      </c>
      <c r="I13" t="s">
        <v>13093</v>
      </c>
      <c r="J13" t="s">
        <v>13093</v>
      </c>
      <c r="K13" t="s">
        <v>13094</v>
      </c>
      <c r="L13" t="s">
        <v>13416</v>
      </c>
      <c r="M13" t="s">
        <v>13097</v>
      </c>
      <c r="N13" t="s">
        <v>13097</v>
      </c>
      <c r="O13" t="s">
        <v>13100</v>
      </c>
      <c r="Q13">
        <v>6999</v>
      </c>
      <c r="R13">
        <v>6999</v>
      </c>
      <c r="S13">
        <v>12999</v>
      </c>
      <c r="T13">
        <v>12999</v>
      </c>
      <c r="U13" s="18">
        <v>0.46157396722824834</v>
      </c>
      <c r="V13">
        <v>4.2</v>
      </c>
      <c r="W13">
        <v>4.2</v>
      </c>
      <c r="X13">
        <v>4003</v>
      </c>
      <c r="Y13">
        <v>4003</v>
      </c>
    </row>
    <row r="14" spans="1:25" x14ac:dyDescent="0.25">
      <c r="A14">
        <v>13</v>
      </c>
      <c r="B14" t="s">
        <v>523</v>
      </c>
      <c r="C14" t="s">
        <v>16191</v>
      </c>
      <c r="D14" t="s">
        <v>524</v>
      </c>
      <c r="E14" t="s">
        <v>524</v>
      </c>
      <c r="F14" t="s">
        <v>524</v>
      </c>
      <c r="G14" t="s">
        <v>13442</v>
      </c>
      <c r="H14" t="s">
        <v>459</v>
      </c>
      <c r="I14" t="s">
        <v>13093</v>
      </c>
      <c r="J14" t="s">
        <v>13093</v>
      </c>
      <c r="K14" t="s">
        <v>13094</v>
      </c>
      <c r="L14" t="s">
        <v>13416</v>
      </c>
      <c r="M14" t="s">
        <v>13095</v>
      </c>
      <c r="N14" t="s">
        <v>13095</v>
      </c>
      <c r="O14" t="s">
        <v>13099</v>
      </c>
      <c r="Q14">
        <v>230</v>
      </c>
      <c r="R14">
        <v>230</v>
      </c>
      <c r="S14">
        <v>499</v>
      </c>
      <c r="T14">
        <v>499</v>
      </c>
      <c r="U14" s="18">
        <v>0.53907815631262523</v>
      </c>
      <c r="V14">
        <v>3.7</v>
      </c>
      <c r="W14">
        <v>3.7</v>
      </c>
      <c r="X14">
        <v>2960</v>
      </c>
      <c r="Y14">
        <v>2960</v>
      </c>
    </row>
    <row r="15" spans="1:25" x14ac:dyDescent="0.25">
      <c r="A15">
        <v>14</v>
      </c>
      <c r="B15" t="s">
        <v>533</v>
      </c>
      <c r="C15" t="s">
        <v>16191</v>
      </c>
      <c r="D15" t="s">
        <v>534</v>
      </c>
      <c r="E15" t="s">
        <v>13443</v>
      </c>
      <c r="F15" t="s">
        <v>13444</v>
      </c>
      <c r="G15" t="s">
        <v>13445</v>
      </c>
      <c r="H15" t="s">
        <v>96</v>
      </c>
      <c r="I15" t="s">
        <v>13085</v>
      </c>
      <c r="J15" t="s">
        <v>13391</v>
      </c>
      <c r="K15" t="s">
        <v>13090</v>
      </c>
      <c r="L15" t="s">
        <v>13090</v>
      </c>
      <c r="M15" t="s">
        <v>13091</v>
      </c>
      <c r="N15" t="s">
        <v>13091</v>
      </c>
      <c r="O15" t="s">
        <v>13092</v>
      </c>
      <c r="Q15">
        <v>649</v>
      </c>
      <c r="R15">
        <v>649</v>
      </c>
      <c r="S15">
        <v>1399</v>
      </c>
      <c r="T15">
        <v>1399</v>
      </c>
      <c r="U15" s="18">
        <v>0.53609721229449603</v>
      </c>
      <c r="V15">
        <v>4.2</v>
      </c>
      <c r="W15">
        <v>4.2</v>
      </c>
      <c r="X15">
        <v>179691</v>
      </c>
      <c r="Y15">
        <v>179691</v>
      </c>
    </row>
    <row r="16" spans="1:25" x14ac:dyDescent="0.25">
      <c r="A16">
        <v>15</v>
      </c>
      <c r="B16" t="s">
        <v>538</v>
      </c>
      <c r="C16" t="s">
        <v>16191</v>
      </c>
      <c r="D16" t="s">
        <v>539</v>
      </c>
      <c r="E16" t="s">
        <v>539</v>
      </c>
      <c r="F16" t="s">
        <v>13446</v>
      </c>
      <c r="G16" t="s">
        <v>13447</v>
      </c>
      <c r="H16" t="s">
        <v>167</v>
      </c>
      <c r="I16" t="s">
        <v>13093</v>
      </c>
      <c r="J16" t="s">
        <v>13093</v>
      </c>
      <c r="K16" t="s">
        <v>13094</v>
      </c>
      <c r="L16" t="s">
        <v>13416</v>
      </c>
      <c r="M16" t="s">
        <v>13097</v>
      </c>
      <c r="N16" t="s">
        <v>13097</v>
      </c>
      <c r="O16" t="s">
        <v>13098</v>
      </c>
      <c r="Q16">
        <v>15999</v>
      </c>
      <c r="R16">
        <v>15999</v>
      </c>
      <c r="S16">
        <v>21999</v>
      </c>
      <c r="T16">
        <v>21999</v>
      </c>
      <c r="U16" s="18">
        <v>0.27273966998499932</v>
      </c>
      <c r="V16">
        <v>4.2</v>
      </c>
      <c r="W16">
        <v>4.2</v>
      </c>
      <c r="X16">
        <v>34899</v>
      </c>
      <c r="Y16">
        <v>34899</v>
      </c>
    </row>
    <row r="17" spans="1:25" x14ac:dyDescent="0.25">
      <c r="A17">
        <v>16</v>
      </c>
      <c r="B17" t="s">
        <v>563</v>
      </c>
      <c r="C17" t="s">
        <v>16191</v>
      </c>
      <c r="D17" t="s">
        <v>564</v>
      </c>
      <c r="E17" t="s">
        <v>564</v>
      </c>
      <c r="F17" t="s">
        <v>13448</v>
      </c>
      <c r="G17" t="s">
        <v>13449</v>
      </c>
      <c r="H17" t="s">
        <v>459</v>
      </c>
      <c r="I17" t="s">
        <v>13093</v>
      </c>
      <c r="J17" t="s">
        <v>13093</v>
      </c>
      <c r="K17" t="s">
        <v>13094</v>
      </c>
      <c r="L17" t="s">
        <v>13416</v>
      </c>
      <c r="M17" t="s">
        <v>13095</v>
      </c>
      <c r="N17" t="s">
        <v>13095</v>
      </c>
      <c r="O17" t="s">
        <v>13099</v>
      </c>
      <c r="Q17">
        <v>179</v>
      </c>
      <c r="R17">
        <v>179</v>
      </c>
      <c r="S17">
        <v>799</v>
      </c>
      <c r="T17">
        <v>799</v>
      </c>
      <c r="U17" s="18">
        <v>0.77596996245306638</v>
      </c>
      <c r="V17">
        <v>3.7</v>
      </c>
      <c r="W17">
        <v>3.7</v>
      </c>
      <c r="X17">
        <v>2201</v>
      </c>
      <c r="Y17">
        <v>2201</v>
      </c>
    </row>
    <row r="18" spans="1:25" x14ac:dyDescent="0.25">
      <c r="A18">
        <v>17</v>
      </c>
      <c r="B18" t="s">
        <v>573</v>
      </c>
      <c r="C18" t="s">
        <v>16191</v>
      </c>
      <c r="D18" t="s">
        <v>574</v>
      </c>
      <c r="E18" t="s">
        <v>574</v>
      </c>
      <c r="F18" t="s">
        <v>13450</v>
      </c>
      <c r="G18" t="s">
        <v>13451</v>
      </c>
      <c r="H18" t="s">
        <v>167</v>
      </c>
      <c r="I18" t="s">
        <v>13093</v>
      </c>
      <c r="J18" t="s">
        <v>13093</v>
      </c>
      <c r="K18" t="s">
        <v>13094</v>
      </c>
      <c r="L18" t="s">
        <v>13416</v>
      </c>
      <c r="M18" t="s">
        <v>13097</v>
      </c>
      <c r="N18" t="s">
        <v>13097</v>
      </c>
      <c r="O18" t="s">
        <v>13098</v>
      </c>
      <c r="Q18">
        <v>32990</v>
      </c>
      <c r="R18">
        <v>32990</v>
      </c>
      <c r="S18">
        <v>47900</v>
      </c>
      <c r="T18">
        <v>47900</v>
      </c>
      <c r="U18" s="18">
        <v>0.31127348643006264</v>
      </c>
      <c r="V18">
        <v>4.3</v>
      </c>
      <c r="W18">
        <v>4.3</v>
      </c>
      <c r="X18">
        <v>7109</v>
      </c>
      <c r="Y18">
        <v>7109</v>
      </c>
    </row>
    <row r="19" spans="1:25" x14ac:dyDescent="0.25">
      <c r="A19">
        <v>18</v>
      </c>
      <c r="B19" t="s">
        <v>613</v>
      </c>
      <c r="C19" t="s">
        <v>16191</v>
      </c>
      <c r="D19" t="s">
        <v>614</v>
      </c>
      <c r="E19" t="s">
        <v>614</v>
      </c>
      <c r="F19" t="s">
        <v>13433</v>
      </c>
      <c r="G19" t="s">
        <v>13453</v>
      </c>
      <c r="H19" t="s">
        <v>127</v>
      </c>
      <c r="I19" t="s">
        <v>13093</v>
      </c>
      <c r="J19" t="s">
        <v>13093</v>
      </c>
      <c r="K19" t="s">
        <v>13094</v>
      </c>
      <c r="L19" t="s">
        <v>13416</v>
      </c>
      <c r="M19" t="s">
        <v>13095</v>
      </c>
      <c r="N19" t="s">
        <v>13095</v>
      </c>
      <c r="O19" t="s">
        <v>13088</v>
      </c>
      <c r="P19" t="s">
        <v>13096</v>
      </c>
      <c r="Q19">
        <v>309</v>
      </c>
      <c r="R19">
        <v>309</v>
      </c>
      <c r="S19">
        <v>1400</v>
      </c>
      <c r="T19">
        <v>1400</v>
      </c>
      <c r="U19" s="18">
        <v>0.77928571428571425</v>
      </c>
      <c r="V19">
        <v>4.4000000000000004</v>
      </c>
      <c r="W19">
        <v>4.4000000000000004</v>
      </c>
      <c r="X19">
        <v>426973</v>
      </c>
      <c r="Y19">
        <v>426973</v>
      </c>
    </row>
    <row r="20" spans="1:25" x14ac:dyDescent="0.25">
      <c r="A20">
        <v>19</v>
      </c>
      <c r="B20" t="s">
        <v>628</v>
      </c>
      <c r="C20" t="s">
        <v>16191</v>
      </c>
      <c r="D20" t="s">
        <v>629</v>
      </c>
      <c r="E20" t="s">
        <v>629</v>
      </c>
      <c r="F20" t="s">
        <v>13454</v>
      </c>
      <c r="G20" t="s">
        <v>13455</v>
      </c>
      <c r="H20" t="s">
        <v>505</v>
      </c>
      <c r="I20" t="s">
        <v>13093</v>
      </c>
      <c r="J20" t="s">
        <v>13093</v>
      </c>
      <c r="K20" t="s">
        <v>13094</v>
      </c>
      <c r="L20" t="s">
        <v>13416</v>
      </c>
      <c r="M20" t="s">
        <v>13097</v>
      </c>
      <c r="N20" t="s">
        <v>13097</v>
      </c>
      <c r="O20" t="s">
        <v>13100</v>
      </c>
      <c r="Q20">
        <v>7999</v>
      </c>
      <c r="R20">
        <v>7999</v>
      </c>
      <c r="S20">
        <v>14990</v>
      </c>
      <c r="T20">
        <v>14990</v>
      </c>
      <c r="U20" s="18">
        <v>0.46637758505670446</v>
      </c>
      <c r="V20">
        <v>4.3</v>
      </c>
      <c r="W20">
        <v>4.3</v>
      </c>
      <c r="X20">
        <v>457</v>
      </c>
      <c r="Y20">
        <v>457</v>
      </c>
    </row>
    <row r="21" spans="1:25" x14ac:dyDescent="0.25">
      <c r="A21">
        <v>20</v>
      </c>
      <c r="B21" t="s">
        <v>638</v>
      </c>
      <c r="C21" t="s">
        <v>16191</v>
      </c>
      <c r="D21" t="s">
        <v>639</v>
      </c>
      <c r="E21" t="s">
        <v>639</v>
      </c>
      <c r="F21" t="s">
        <v>13456</v>
      </c>
      <c r="G21" t="s">
        <v>13457</v>
      </c>
      <c r="H21" t="s">
        <v>640</v>
      </c>
      <c r="I21" t="s">
        <v>13093</v>
      </c>
      <c r="J21" t="s">
        <v>13093</v>
      </c>
      <c r="K21" t="s">
        <v>13094</v>
      </c>
      <c r="L21" t="s">
        <v>13416</v>
      </c>
      <c r="M21" t="s">
        <v>13095</v>
      </c>
      <c r="N21" t="s">
        <v>13095</v>
      </c>
      <c r="O21" t="s">
        <v>13101</v>
      </c>
      <c r="P21" t="s">
        <v>13102</v>
      </c>
      <c r="Q21">
        <v>1599</v>
      </c>
      <c r="R21">
        <v>1599</v>
      </c>
      <c r="S21">
        <v>2999</v>
      </c>
      <c r="T21">
        <v>2999</v>
      </c>
      <c r="U21" s="18">
        <v>0.46682227409136379</v>
      </c>
      <c r="V21">
        <v>4.2</v>
      </c>
      <c r="W21">
        <v>4.2</v>
      </c>
      <c r="X21">
        <v>2727</v>
      </c>
      <c r="Y21">
        <v>2727</v>
      </c>
    </row>
    <row r="22" spans="1:25" x14ac:dyDescent="0.25">
      <c r="A22">
        <v>21</v>
      </c>
      <c r="B22" t="s">
        <v>678</v>
      </c>
      <c r="C22" t="s">
        <v>16191</v>
      </c>
      <c r="D22" t="s">
        <v>679</v>
      </c>
      <c r="E22" t="s">
        <v>679</v>
      </c>
      <c r="F22" t="s">
        <v>13458</v>
      </c>
      <c r="G22" t="s">
        <v>13459</v>
      </c>
      <c r="H22" t="s">
        <v>167</v>
      </c>
      <c r="I22" t="s">
        <v>13093</v>
      </c>
      <c r="J22" t="s">
        <v>13093</v>
      </c>
      <c r="K22" t="s">
        <v>13094</v>
      </c>
      <c r="L22" t="s">
        <v>13416</v>
      </c>
      <c r="M22" t="s">
        <v>13097</v>
      </c>
      <c r="N22" t="s">
        <v>13097</v>
      </c>
      <c r="O22" t="s">
        <v>13098</v>
      </c>
      <c r="Q22">
        <v>26999</v>
      </c>
      <c r="R22">
        <v>26999</v>
      </c>
      <c r="S22">
        <v>42999</v>
      </c>
      <c r="T22">
        <v>42999</v>
      </c>
      <c r="U22" s="18">
        <v>0.37210167678318101</v>
      </c>
      <c r="V22">
        <v>4.2</v>
      </c>
      <c r="W22">
        <v>4.2</v>
      </c>
      <c r="X22">
        <v>45238</v>
      </c>
      <c r="Y22">
        <v>45238</v>
      </c>
    </row>
    <row r="23" spans="1:25" x14ac:dyDescent="0.25">
      <c r="A23">
        <v>22</v>
      </c>
      <c r="B23" t="s">
        <v>722</v>
      </c>
      <c r="C23" t="s">
        <v>16191</v>
      </c>
      <c r="D23" t="s">
        <v>723</v>
      </c>
      <c r="E23" t="s">
        <v>723</v>
      </c>
      <c r="F23" t="s">
        <v>13463</v>
      </c>
      <c r="G23" t="s">
        <v>13464</v>
      </c>
      <c r="H23" t="s">
        <v>167</v>
      </c>
      <c r="I23" t="s">
        <v>13093</v>
      </c>
      <c r="J23" t="s">
        <v>13093</v>
      </c>
      <c r="K23" t="s">
        <v>13094</v>
      </c>
      <c r="L23" t="s">
        <v>13416</v>
      </c>
      <c r="M23" t="s">
        <v>13097</v>
      </c>
      <c r="N23" t="s">
        <v>13097</v>
      </c>
      <c r="O23" t="s">
        <v>13098</v>
      </c>
      <c r="Q23">
        <v>10901</v>
      </c>
      <c r="R23">
        <v>10901</v>
      </c>
      <c r="S23">
        <v>30990</v>
      </c>
      <c r="T23">
        <v>30990</v>
      </c>
      <c r="U23" s="18">
        <v>0.64824136818328493</v>
      </c>
      <c r="V23">
        <v>4.0999999999999996</v>
      </c>
      <c r="W23">
        <v>4.0999999999999996</v>
      </c>
      <c r="X23">
        <v>398</v>
      </c>
      <c r="Y23">
        <v>398</v>
      </c>
    </row>
    <row r="24" spans="1:25" x14ac:dyDescent="0.25">
      <c r="A24">
        <v>23</v>
      </c>
      <c r="B24" t="s">
        <v>741</v>
      </c>
      <c r="C24" t="s">
        <v>16191</v>
      </c>
      <c r="D24" t="s">
        <v>742</v>
      </c>
      <c r="E24" t="s">
        <v>742</v>
      </c>
      <c r="F24" t="s">
        <v>742</v>
      </c>
      <c r="G24" t="s">
        <v>13442</v>
      </c>
      <c r="H24" t="s">
        <v>459</v>
      </c>
      <c r="I24" t="s">
        <v>13093</v>
      </c>
      <c r="J24" t="s">
        <v>13093</v>
      </c>
      <c r="K24" t="s">
        <v>13094</v>
      </c>
      <c r="L24" t="s">
        <v>13416</v>
      </c>
      <c r="M24" t="s">
        <v>13095</v>
      </c>
      <c r="N24" t="s">
        <v>13095</v>
      </c>
      <c r="O24" t="s">
        <v>13099</v>
      </c>
      <c r="Q24">
        <v>1434</v>
      </c>
      <c r="R24">
        <v>1434</v>
      </c>
      <c r="S24">
        <v>3999</v>
      </c>
      <c r="T24">
        <v>3999</v>
      </c>
      <c r="U24" s="18">
        <v>0.64141035258814705</v>
      </c>
      <c r="V24">
        <v>4</v>
      </c>
      <c r="W24">
        <v>4</v>
      </c>
      <c r="X24">
        <v>32</v>
      </c>
      <c r="Y24">
        <v>32</v>
      </c>
    </row>
    <row r="25" spans="1:25" x14ac:dyDescent="0.25">
      <c r="A25">
        <v>24</v>
      </c>
      <c r="B25" t="s">
        <v>751</v>
      </c>
      <c r="C25" t="s">
        <v>16191</v>
      </c>
      <c r="D25" t="s">
        <v>752</v>
      </c>
      <c r="E25" t="s">
        <v>752</v>
      </c>
      <c r="F25" t="s">
        <v>13465</v>
      </c>
      <c r="G25" t="s">
        <v>13466</v>
      </c>
      <c r="H25" t="s">
        <v>17</v>
      </c>
      <c r="I25" t="s">
        <v>13085</v>
      </c>
      <c r="J25" t="s">
        <v>13391</v>
      </c>
      <c r="K25" t="s">
        <v>13086</v>
      </c>
      <c r="L25" t="s">
        <v>13409</v>
      </c>
      <c r="M25" t="s">
        <v>13087</v>
      </c>
      <c r="N25" t="s">
        <v>13410</v>
      </c>
      <c r="O25" t="s">
        <v>13088</v>
      </c>
      <c r="P25" t="s">
        <v>13089</v>
      </c>
      <c r="Q25">
        <v>399</v>
      </c>
      <c r="R25">
        <v>399</v>
      </c>
      <c r="S25">
        <v>1099</v>
      </c>
      <c r="T25">
        <v>1099</v>
      </c>
      <c r="U25" s="18">
        <v>0.63694267515923564</v>
      </c>
      <c r="V25">
        <v>4.2</v>
      </c>
      <c r="W25">
        <v>4.2</v>
      </c>
      <c r="X25">
        <v>24269</v>
      </c>
      <c r="Y25">
        <v>24269</v>
      </c>
    </row>
    <row r="26" spans="1:25" x14ac:dyDescent="0.25">
      <c r="A26">
        <v>25</v>
      </c>
      <c r="B26" t="s">
        <v>757</v>
      </c>
      <c r="C26" t="s">
        <v>16191</v>
      </c>
      <c r="D26" t="s">
        <v>758</v>
      </c>
      <c r="E26" t="s">
        <v>758</v>
      </c>
      <c r="F26" t="s">
        <v>13467</v>
      </c>
      <c r="G26" t="s">
        <v>13468</v>
      </c>
      <c r="H26" t="s">
        <v>17</v>
      </c>
      <c r="I26" t="s">
        <v>13085</v>
      </c>
      <c r="J26" t="s">
        <v>13391</v>
      </c>
      <c r="K26" t="s">
        <v>13086</v>
      </c>
      <c r="L26" t="s">
        <v>13409</v>
      </c>
      <c r="M26" t="s">
        <v>13087</v>
      </c>
      <c r="N26" t="s">
        <v>13410</v>
      </c>
      <c r="O26" t="s">
        <v>13088</v>
      </c>
      <c r="P26" t="s">
        <v>13089</v>
      </c>
      <c r="Q26">
        <v>139</v>
      </c>
      <c r="R26">
        <v>139</v>
      </c>
      <c r="S26">
        <v>249</v>
      </c>
      <c r="T26">
        <v>249</v>
      </c>
      <c r="U26" s="18">
        <v>0.44176706827309237</v>
      </c>
      <c r="V26">
        <v>4</v>
      </c>
      <c r="W26">
        <v>4</v>
      </c>
      <c r="X26">
        <v>9378</v>
      </c>
      <c r="Y26">
        <v>9378</v>
      </c>
    </row>
    <row r="27" spans="1:25" x14ac:dyDescent="0.25">
      <c r="A27">
        <v>26</v>
      </c>
      <c r="B27" t="s">
        <v>763</v>
      </c>
      <c r="C27" t="s">
        <v>16191</v>
      </c>
      <c r="D27" t="s">
        <v>764</v>
      </c>
      <c r="E27" t="s">
        <v>764</v>
      </c>
      <c r="F27" t="s">
        <v>13469</v>
      </c>
      <c r="G27" t="s">
        <v>13470</v>
      </c>
      <c r="H27" t="s">
        <v>167</v>
      </c>
      <c r="I27" t="s">
        <v>13093</v>
      </c>
      <c r="J27" t="s">
        <v>13093</v>
      </c>
      <c r="K27" t="s">
        <v>13094</v>
      </c>
      <c r="L27" t="s">
        <v>13416</v>
      </c>
      <c r="M27" t="s">
        <v>13097</v>
      </c>
      <c r="N27" t="s">
        <v>13097</v>
      </c>
      <c r="O27" t="s">
        <v>13098</v>
      </c>
      <c r="Q27">
        <v>7299</v>
      </c>
      <c r="R27">
        <v>7299</v>
      </c>
      <c r="S27">
        <v>19125</v>
      </c>
      <c r="T27">
        <v>19125</v>
      </c>
      <c r="U27" s="18">
        <v>0.61835294117647055</v>
      </c>
      <c r="V27">
        <v>3.4</v>
      </c>
      <c r="W27">
        <v>3.4</v>
      </c>
      <c r="X27">
        <v>902</v>
      </c>
      <c r="Y27">
        <v>902</v>
      </c>
    </row>
    <row r="28" spans="1:25" x14ac:dyDescent="0.25">
      <c r="A28">
        <v>27</v>
      </c>
      <c r="B28" t="s">
        <v>773</v>
      </c>
      <c r="C28" t="s">
        <v>16191</v>
      </c>
      <c r="D28" t="s">
        <v>774</v>
      </c>
      <c r="E28" t="s">
        <v>774</v>
      </c>
      <c r="F28" t="s">
        <v>13471</v>
      </c>
      <c r="G28" t="s">
        <v>13472</v>
      </c>
      <c r="H28" t="s">
        <v>17</v>
      </c>
      <c r="I28" t="s">
        <v>13085</v>
      </c>
      <c r="J28" t="s">
        <v>13391</v>
      </c>
      <c r="K28" t="s">
        <v>13086</v>
      </c>
      <c r="L28" t="s">
        <v>13409</v>
      </c>
      <c r="M28" t="s">
        <v>13087</v>
      </c>
      <c r="N28" t="s">
        <v>13410</v>
      </c>
      <c r="O28" t="s">
        <v>13088</v>
      </c>
      <c r="P28" t="s">
        <v>13089</v>
      </c>
      <c r="Q28">
        <v>299</v>
      </c>
      <c r="R28">
        <v>299</v>
      </c>
      <c r="S28">
        <v>799</v>
      </c>
      <c r="T28">
        <v>799</v>
      </c>
      <c r="U28" s="18">
        <v>0.62578222778473092</v>
      </c>
      <c r="V28">
        <v>4.4000000000000004</v>
      </c>
      <c r="W28">
        <v>4.4000000000000004</v>
      </c>
      <c r="X28">
        <v>28791</v>
      </c>
      <c r="Y28">
        <v>28791</v>
      </c>
    </row>
    <row r="29" spans="1:25" x14ac:dyDescent="0.25">
      <c r="A29">
        <v>28</v>
      </c>
      <c r="B29" t="s">
        <v>793</v>
      </c>
      <c r="C29" t="s">
        <v>16191</v>
      </c>
      <c r="D29" t="s">
        <v>794</v>
      </c>
      <c r="E29" t="s">
        <v>794</v>
      </c>
      <c r="F29" t="s">
        <v>13474</v>
      </c>
      <c r="G29" t="s">
        <v>13475</v>
      </c>
      <c r="H29" t="s">
        <v>167</v>
      </c>
      <c r="I29" t="s">
        <v>13093</v>
      </c>
      <c r="J29" t="s">
        <v>13093</v>
      </c>
      <c r="K29" t="s">
        <v>13094</v>
      </c>
      <c r="L29" t="s">
        <v>13416</v>
      </c>
      <c r="M29" t="s">
        <v>13097</v>
      </c>
      <c r="N29" t="s">
        <v>13097</v>
      </c>
      <c r="O29" t="s">
        <v>13098</v>
      </c>
      <c r="Q29">
        <v>29999</v>
      </c>
      <c r="R29">
        <v>29999</v>
      </c>
      <c r="S29">
        <v>39999</v>
      </c>
      <c r="T29">
        <v>39999</v>
      </c>
      <c r="U29" s="18">
        <v>0.25000625015625388</v>
      </c>
      <c r="V29">
        <v>4.2</v>
      </c>
      <c r="W29">
        <v>4.2</v>
      </c>
      <c r="X29">
        <v>7298</v>
      </c>
      <c r="Y29">
        <v>7298</v>
      </c>
    </row>
    <row r="30" spans="1:25" x14ac:dyDescent="0.25">
      <c r="A30">
        <v>29</v>
      </c>
      <c r="B30" t="s">
        <v>798</v>
      </c>
      <c r="C30" t="s">
        <v>16191</v>
      </c>
      <c r="D30" t="s">
        <v>799</v>
      </c>
      <c r="E30" t="s">
        <v>799</v>
      </c>
      <c r="F30" t="s">
        <v>13476</v>
      </c>
      <c r="G30" t="s">
        <v>13477</v>
      </c>
      <c r="H30" t="s">
        <v>167</v>
      </c>
      <c r="I30" t="s">
        <v>13093</v>
      </c>
      <c r="J30" t="s">
        <v>13093</v>
      </c>
      <c r="K30" t="s">
        <v>13094</v>
      </c>
      <c r="L30" t="s">
        <v>13416</v>
      </c>
      <c r="M30" t="s">
        <v>13097</v>
      </c>
      <c r="N30" t="s">
        <v>13097</v>
      </c>
      <c r="O30" t="s">
        <v>13098</v>
      </c>
      <c r="Q30">
        <v>27999</v>
      </c>
      <c r="R30">
        <v>27999</v>
      </c>
      <c r="S30">
        <v>40990</v>
      </c>
      <c r="T30">
        <v>40990</v>
      </c>
      <c r="U30" s="18">
        <v>0.31693095877043181</v>
      </c>
      <c r="V30">
        <v>4.3</v>
      </c>
      <c r="W30">
        <v>4.3</v>
      </c>
      <c r="X30">
        <v>4703</v>
      </c>
      <c r="Y30">
        <v>4703</v>
      </c>
    </row>
    <row r="31" spans="1:25" x14ac:dyDescent="0.25">
      <c r="A31">
        <v>30</v>
      </c>
      <c r="B31" t="s">
        <v>803</v>
      </c>
      <c r="C31" t="s">
        <v>16191</v>
      </c>
      <c r="D31" t="s">
        <v>804</v>
      </c>
      <c r="E31" t="s">
        <v>804</v>
      </c>
      <c r="F31" t="s">
        <v>13450</v>
      </c>
      <c r="G31" t="s">
        <v>13478</v>
      </c>
      <c r="H31" t="s">
        <v>167</v>
      </c>
      <c r="I31" t="s">
        <v>13093</v>
      </c>
      <c r="J31" t="s">
        <v>13093</v>
      </c>
      <c r="K31" t="s">
        <v>13094</v>
      </c>
      <c r="L31" t="s">
        <v>13416</v>
      </c>
      <c r="M31" t="s">
        <v>13097</v>
      </c>
      <c r="N31" t="s">
        <v>13097</v>
      </c>
      <c r="O31" t="s">
        <v>13098</v>
      </c>
      <c r="Q31">
        <v>30990</v>
      </c>
      <c r="R31">
        <v>30990</v>
      </c>
      <c r="S31">
        <v>52900</v>
      </c>
      <c r="T31">
        <v>52900</v>
      </c>
      <c r="U31" s="18">
        <v>0.41417769376181474</v>
      </c>
      <c r="V31">
        <v>4.3</v>
      </c>
      <c r="W31">
        <v>4.3</v>
      </c>
      <c r="X31">
        <v>7109</v>
      </c>
      <c r="Y31">
        <v>7109</v>
      </c>
    </row>
    <row r="32" spans="1:25" x14ac:dyDescent="0.25">
      <c r="A32">
        <v>31</v>
      </c>
      <c r="B32" t="s">
        <v>818</v>
      </c>
      <c r="C32" t="s">
        <v>16191</v>
      </c>
      <c r="D32" t="s">
        <v>819</v>
      </c>
      <c r="E32" t="s">
        <v>819</v>
      </c>
      <c r="F32" t="s">
        <v>13479</v>
      </c>
      <c r="G32" t="s">
        <v>13480</v>
      </c>
      <c r="H32" t="s">
        <v>17</v>
      </c>
      <c r="I32" t="s">
        <v>13085</v>
      </c>
      <c r="J32" t="s">
        <v>13391</v>
      </c>
      <c r="K32" t="s">
        <v>13086</v>
      </c>
      <c r="L32" t="s">
        <v>13409</v>
      </c>
      <c r="M32" t="s">
        <v>13087</v>
      </c>
      <c r="N32" t="s">
        <v>13410</v>
      </c>
      <c r="O32" t="s">
        <v>13088</v>
      </c>
      <c r="P32" t="s">
        <v>13089</v>
      </c>
      <c r="Q32">
        <v>649</v>
      </c>
      <c r="R32">
        <v>649</v>
      </c>
      <c r="S32">
        <v>1999</v>
      </c>
      <c r="T32">
        <v>1999</v>
      </c>
      <c r="U32" s="18">
        <v>0.67533766883441726</v>
      </c>
      <c r="V32">
        <v>4.2</v>
      </c>
      <c r="W32">
        <v>4.2</v>
      </c>
      <c r="X32">
        <v>24269</v>
      </c>
      <c r="Y32">
        <v>24269</v>
      </c>
    </row>
    <row r="33" spans="1:25" x14ac:dyDescent="0.25">
      <c r="A33">
        <v>32</v>
      </c>
      <c r="B33" t="s">
        <v>833</v>
      </c>
      <c r="C33" t="s">
        <v>16191</v>
      </c>
      <c r="D33" t="s">
        <v>834</v>
      </c>
      <c r="E33" t="s">
        <v>834</v>
      </c>
      <c r="F33" t="s">
        <v>13474</v>
      </c>
      <c r="G33" t="s">
        <v>13481</v>
      </c>
      <c r="H33" t="s">
        <v>167</v>
      </c>
      <c r="I33" t="s">
        <v>13093</v>
      </c>
      <c r="J33" t="s">
        <v>13093</v>
      </c>
      <c r="K33" t="s">
        <v>13094</v>
      </c>
      <c r="L33" t="s">
        <v>13416</v>
      </c>
      <c r="M33" t="s">
        <v>13097</v>
      </c>
      <c r="N33" t="s">
        <v>13097</v>
      </c>
      <c r="O33" t="s">
        <v>13098</v>
      </c>
      <c r="Q33">
        <v>24999</v>
      </c>
      <c r="R33">
        <v>24999</v>
      </c>
      <c r="S33">
        <v>31999</v>
      </c>
      <c r="T33">
        <v>31999</v>
      </c>
      <c r="U33" s="18">
        <v>0.21875683615112973</v>
      </c>
      <c r="V33">
        <v>4.2</v>
      </c>
      <c r="W33">
        <v>4.2</v>
      </c>
      <c r="X33">
        <v>34899</v>
      </c>
      <c r="Y33">
        <v>34899</v>
      </c>
    </row>
    <row r="34" spans="1:25" x14ac:dyDescent="0.25">
      <c r="A34">
        <v>33</v>
      </c>
      <c r="B34" t="s">
        <v>838</v>
      </c>
      <c r="C34" t="s">
        <v>16191</v>
      </c>
      <c r="D34" t="s">
        <v>839</v>
      </c>
      <c r="E34" t="s">
        <v>13482</v>
      </c>
      <c r="F34" t="s">
        <v>13411</v>
      </c>
      <c r="G34" t="s">
        <v>13483</v>
      </c>
      <c r="H34" t="s">
        <v>17</v>
      </c>
      <c r="I34" t="s">
        <v>13085</v>
      </c>
      <c r="J34" t="s">
        <v>13391</v>
      </c>
      <c r="K34" t="s">
        <v>13086</v>
      </c>
      <c r="L34" t="s">
        <v>13409</v>
      </c>
      <c r="M34" t="s">
        <v>13087</v>
      </c>
      <c r="N34" t="s">
        <v>13410</v>
      </c>
      <c r="O34" t="s">
        <v>13088</v>
      </c>
      <c r="P34" t="s">
        <v>13089</v>
      </c>
      <c r="Q34">
        <v>299</v>
      </c>
      <c r="R34">
        <v>299</v>
      </c>
      <c r="S34">
        <v>699</v>
      </c>
      <c r="T34">
        <v>699</v>
      </c>
      <c r="U34" s="18">
        <v>0.57224606580829762</v>
      </c>
      <c r="V34">
        <v>4.2</v>
      </c>
      <c r="W34">
        <v>4.2</v>
      </c>
      <c r="X34">
        <v>94363</v>
      </c>
      <c r="Y34">
        <v>94363</v>
      </c>
    </row>
    <row r="35" spans="1:25" x14ac:dyDescent="0.25">
      <c r="A35">
        <v>34</v>
      </c>
      <c r="B35" t="s">
        <v>842</v>
      </c>
      <c r="C35" t="s">
        <v>16191</v>
      </c>
      <c r="D35" t="s">
        <v>843</v>
      </c>
      <c r="E35" t="s">
        <v>843</v>
      </c>
      <c r="F35" t="s">
        <v>13484</v>
      </c>
      <c r="G35" t="s">
        <v>13485</v>
      </c>
      <c r="H35" t="s">
        <v>17</v>
      </c>
      <c r="I35" t="s">
        <v>13085</v>
      </c>
      <c r="J35" t="s">
        <v>13391</v>
      </c>
      <c r="K35" t="s">
        <v>13086</v>
      </c>
      <c r="L35" t="s">
        <v>13409</v>
      </c>
      <c r="M35" t="s">
        <v>13087</v>
      </c>
      <c r="N35" t="s">
        <v>13410</v>
      </c>
      <c r="O35" t="s">
        <v>13088</v>
      </c>
      <c r="P35" t="s">
        <v>13089</v>
      </c>
      <c r="Q35">
        <v>199</v>
      </c>
      <c r="R35">
        <v>199</v>
      </c>
      <c r="S35">
        <v>999</v>
      </c>
      <c r="T35">
        <v>999</v>
      </c>
      <c r="U35" s="18">
        <v>0.80080080080080085</v>
      </c>
      <c r="V35">
        <v>4.0999999999999996</v>
      </c>
      <c r="W35">
        <v>4.0999999999999996</v>
      </c>
      <c r="X35">
        <v>425</v>
      </c>
      <c r="Y35">
        <v>425</v>
      </c>
    </row>
    <row r="36" spans="1:25" x14ac:dyDescent="0.25">
      <c r="A36">
        <v>35</v>
      </c>
      <c r="B36" t="s">
        <v>852</v>
      </c>
      <c r="C36" t="s">
        <v>16191</v>
      </c>
      <c r="D36" t="s">
        <v>853</v>
      </c>
      <c r="E36" t="s">
        <v>853</v>
      </c>
      <c r="F36" t="s">
        <v>13486</v>
      </c>
      <c r="G36" t="s">
        <v>13487</v>
      </c>
      <c r="H36" t="s">
        <v>167</v>
      </c>
      <c r="I36" t="s">
        <v>13093</v>
      </c>
      <c r="J36" t="s">
        <v>13093</v>
      </c>
      <c r="K36" t="s">
        <v>13094</v>
      </c>
      <c r="L36" t="s">
        <v>13416</v>
      </c>
      <c r="M36" t="s">
        <v>13097</v>
      </c>
      <c r="N36" t="s">
        <v>13097</v>
      </c>
      <c r="O36" t="s">
        <v>13098</v>
      </c>
      <c r="Q36">
        <v>18990</v>
      </c>
      <c r="R36">
        <v>18990</v>
      </c>
      <c r="S36">
        <v>40990</v>
      </c>
      <c r="T36">
        <v>40990</v>
      </c>
      <c r="U36" s="18">
        <v>0.53671627226152718</v>
      </c>
      <c r="V36">
        <v>4.2</v>
      </c>
      <c r="W36">
        <v>4.2</v>
      </c>
      <c r="X36">
        <v>6659</v>
      </c>
      <c r="Y36">
        <v>6659</v>
      </c>
    </row>
    <row r="37" spans="1:25" x14ac:dyDescent="0.25">
      <c r="A37">
        <v>36</v>
      </c>
      <c r="B37" t="s">
        <v>862</v>
      </c>
      <c r="C37" t="s">
        <v>16191</v>
      </c>
      <c r="D37" t="s">
        <v>863</v>
      </c>
      <c r="E37" t="s">
        <v>13488</v>
      </c>
      <c r="F37" t="s">
        <v>13489</v>
      </c>
      <c r="G37" t="s">
        <v>13490</v>
      </c>
      <c r="H37" t="s">
        <v>96</v>
      </c>
      <c r="I37" t="s">
        <v>13085</v>
      </c>
      <c r="J37" t="s">
        <v>13391</v>
      </c>
      <c r="K37" t="s">
        <v>13090</v>
      </c>
      <c r="L37" t="s">
        <v>13090</v>
      </c>
      <c r="M37" t="s">
        <v>13091</v>
      </c>
      <c r="N37" t="s">
        <v>13091</v>
      </c>
      <c r="O37" t="s">
        <v>13092</v>
      </c>
      <c r="Q37">
        <v>290</v>
      </c>
      <c r="R37">
        <v>290</v>
      </c>
      <c r="S37">
        <v>349</v>
      </c>
      <c r="T37">
        <v>349</v>
      </c>
      <c r="U37" s="18">
        <v>0.16905444126074498</v>
      </c>
      <c r="V37">
        <v>3.7</v>
      </c>
      <c r="W37">
        <v>3.7</v>
      </c>
      <c r="X37">
        <v>1977</v>
      </c>
      <c r="Y37">
        <v>1977</v>
      </c>
    </row>
    <row r="38" spans="1:25" x14ac:dyDescent="0.25">
      <c r="A38">
        <v>37</v>
      </c>
      <c r="B38" t="s">
        <v>872</v>
      </c>
      <c r="C38" t="s">
        <v>16191</v>
      </c>
      <c r="D38" t="s">
        <v>873</v>
      </c>
      <c r="E38" t="s">
        <v>13491</v>
      </c>
      <c r="F38" t="s">
        <v>13492</v>
      </c>
      <c r="G38" t="s">
        <v>13493</v>
      </c>
      <c r="H38" t="s">
        <v>459</v>
      </c>
      <c r="I38" t="s">
        <v>13093</v>
      </c>
      <c r="J38" t="s">
        <v>13093</v>
      </c>
      <c r="K38" t="s">
        <v>13094</v>
      </c>
      <c r="L38" t="s">
        <v>13416</v>
      </c>
      <c r="M38" t="s">
        <v>13095</v>
      </c>
      <c r="N38" t="s">
        <v>13095</v>
      </c>
      <c r="O38" t="s">
        <v>13099</v>
      </c>
      <c r="Q38">
        <v>249</v>
      </c>
      <c r="R38">
        <v>249</v>
      </c>
      <c r="S38">
        <v>799</v>
      </c>
      <c r="T38">
        <v>799</v>
      </c>
      <c r="U38" s="18">
        <v>0.68836045056320405</v>
      </c>
      <c r="V38">
        <v>3.8</v>
      </c>
      <c r="W38">
        <v>3.8</v>
      </c>
      <c r="X38">
        <v>1079</v>
      </c>
      <c r="Y38">
        <v>1079</v>
      </c>
    </row>
    <row r="39" spans="1:25" x14ac:dyDescent="0.25">
      <c r="A39">
        <v>38</v>
      </c>
      <c r="B39" t="s">
        <v>882</v>
      </c>
      <c r="C39" t="s">
        <v>16191</v>
      </c>
      <c r="D39" t="s">
        <v>883</v>
      </c>
      <c r="E39" t="s">
        <v>883</v>
      </c>
      <c r="F39" t="s">
        <v>13494</v>
      </c>
      <c r="G39" t="s">
        <v>13495</v>
      </c>
      <c r="H39" t="s">
        <v>17</v>
      </c>
      <c r="I39" t="s">
        <v>13085</v>
      </c>
      <c r="J39" t="s">
        <v>13391</v>
      </c>
      <c r="K39" t="s">
        <v>13086</v>
      </c>
      <c r="L39" t="s">
        <v>13409</v>
      </c>
      <c r="M39" t="s">
        <v>13087</v>
      </c>
      <c r="N39" t="s">
        <v>13410</v>
      </c>
      <c r="O39" t="s">
        <v>13088</v>
      </c>
      <c r="P39" t="s">
        <v>13089</v>
      </c>
      <c r="Q39">
        <v>345</v>
      </c>
      <c r="R39">
        <v>345</v>
      </c>
      <c r="S39">
        <v>999</v>
      </c>
      <c r="T39">
        <v>999</v>
      </c>
      <c r="U39" s="18">
        <v>0.65465465465465467</v>
      </c>
      <c r="V39">
        <v>3.7</v>
      </c>
      <c r="W39">
        <v>3.7</v>
      </c>
      <c r="X39">
        <v>1097</v>
      </c>
      <c r="Y39">
        <v>1097</v>
      </c>
    </row>
    <row r="40" spans="1:25" x14ac:dyDescent="0.25">
      <c r="A40">
        <v>39</v>
      </c>
      <c r="B40" t="s">
        <v>892</v>
      </c>
      <c r="C40" t="s">
        <v>16191</v>
      </c>
      <c r="D40" t="s">
        <v>893</v>
      </c>
      <c r="E40" t="s">
        <v>893</v>
      </c>
      <c r="F40" t="s">
        <v>13496</v>
      </c>
      <c r="G40" t="s">
        <v>13497</v>
      </c>
      <c r="H40" t="s">
        <v>96</v>
      </c>
      <c r="I40" t="s">
        <v>13085</v>
      </c>
      <c r="J40" t="s">
        <v>13391</v>
      </c>
      <c r="K40" t="s">
        <v>13090</v>
      </c>
      <c r="L40" t="s">
        <v>13090</v>
      </c>
      <c r="M40" t="s">
        <v>13091</v>
      </c>
      <c r="N40" t="s">
        <v>13091</v>
      </c>
      <c r="O40" t="s">
        <v>13092</v>
      </c>
      <c r="Q40">
        <v>1099</v>
      </c>
      <c r="R40">
        <v>1099</v>
      </c>
      <c r="S40">
        <v>1899</v>
      </c>
      <c r="T40">
        <v>1899</v>
      </c>
      <c r="U40" s="18">
        <v>0.42127435492364401</v>
      </c>
      <c r="V40">
        <v>4.5</v>
      </c>
      <c r="W40">
        <v>4.5</v>
      </c>
      <c r="X40">
        <v>22420</v>
      </c>
      <c r="Y40">
        <v>22420</v>
      </c>
    </row>
    <row r="41" spans="1:25" x14ac:dyDescent="0.25">
      <c r="A41">
        <v>40</v>
      </c>
      <c r="B41" t="s">
        <v>902</v>
      </c>
      <c r="C41" t="s">
        <v>16191</v>
      </c>
      <c r="D41" t="s">
        <v>903</v>
      </c>
      <c r="E41" t="s">
        <v>903</v>
      </c>
      <c r="F41" t="s">
        <v>13498</v>
      </c>
      <c r="G41" t="s">
        <v>13499</v>
      </c>
      <c r="H41" t="s">
        <v>17</v>
      </c>
      <c r="I41" t="s">
        <v>13085</v>
      </c>
      <c r="J41" t="s">
        <v>13391</v>
      </c>
      <c r="K41" t="s">
        <v>13086</v>
      </c>
      <c r="L41" t="s">
        <v>13409</v>
      </c>
      <c r="M41" t="s">
        <v>13087</v>
      </c>
      <c r="N41" t="s">
        <v>13410</v>
      </c>
      <c r="O41" t="s">
        <v>13088</v>
      </c>
      <c r="P41" t="s">
        <v>13089</v>
      </c>
      <c r="Q41">
        <v>719</v>
      </c>
      <c r="R41">
        <v>719</v>
      </c>
      <c r="S41">
        <v>1499</v>
      </c>
      <c r="T41">
        <v>1499</v>
      </c>
      <c r="U41" s="18">
        <v>0.52034689793195466</v>
      </c>
      <c r="V41">
        <v>4.0999999999999996</v>
      </c>
      <c r="W41">
        <v>4.0999999999999996</v>
      </c>
      <c r="X41">
        <v>1045</v>
      </c>
      <c r="Y41">
        <v>1045</v>
      </c>
    </row>
    <row r="42" spans="1:25" x14ac:dyDescent="0.25">
      <c r="A42">
        <v>41</v>
      </c>
      <c r="B42" t="s">
        <v>911</v>
      </c>
      <c r="C42" t="s">
        <v>16191</v>
      </c>
      <c r="D42" t="s">
        <v>912</v>
      </c>
      <c r="E42" t="s">
        <v>912</v>
      </c>
      <c r="F42" t="s">
        <v>13500</v>
      </c>
      <c r="G42" t="s">
        <v>13501</v>
      </c>
      <c r="H42" t="s">
        <v>459</v>
      </c>
      <c r="I42" t="s">
        <v>13093</v>
      </c>
      <c r="J42" t="s">
        <v>13093</v>
      </c>
      <c r="K42" t="s">
        <v>13094</v>
      </c>
      <c r="L42" t="s">
        <v>13416</v>
      </c>
      <c r="M42" t="s">
        <v>13095</v>
      </c>
      <c r="N42" t="s">
        <v>13095</v>
      </c>
      <c r="O42" t="s">
        <v>13099</v>
      </c>
      <c r="Q42">
        <v>349</v>
      </c>
      <c r="R42">
        <v>349</v>
      </c>
      <c r="S42">
        <v>1499</v>
      </c>
      <c r="T42">
        <v>1499</v>
      </c>
      <c r="U42" s="18">
        <v>0.76717811874583053</v>
      </c>
      <c r="V42">
        <v>4.3</v>
      </c>
      <c r="W42">
        <v>4.3</v>
      </c>
      <c r="X42">
        <v>4145</v>
      </c>
      <c r="Y42">
        <v>4145</v>
      </c>
    </row>
    <row r="43" spans="1:25" x14ac:dyDescent="0.25">
      <c r="A43">
        <v>42</v>
      </c>
      <c r="B43" t="s">
        <v>920</v>
      </c>
      <c r="C43" t="s">
        <v>16191</v>
      </c>
      <c r="D43" t="s">
        <v>921</v>
      </c>
      <c r="E43" t="s">
        <v>921</v>
      </c>
      <c r="F43" t="s">
        <v>13502</v>
      </c>
      <c r="G43" t="s">
        <v>13503</v>
      </c>
      <c r="H43" t="s">
        <v>17</v>
      </c>
      <c r="I43" t="s">
        <v>13085</v>
      </c>
      <c r="J43" t="s">
        <v>13391</v>
      </c>
      <c r="K43" t="s">
        <v>13086</v>
      </c>
      <c r="L43" t="s">
        <v>13409</v>
      </c>
      <c r="M43" t="s">
        <v>13087</v>
      </c>
      <c r="N43" t="s">
        <v>13410</v>
      </c>
      <c r="O43" t="s">
        <v>13088</v>
      </c>
      <c r="P43" t="s">
        <v>13089</v>
      </c>
      <c r="Q43">
        <v>849</v>
      </c>
      <c r="R43">
        <v>849</v>
      </c>
      <c r="S43">
        <v>1809</v>
      </c>
      <c r="T43">
        <v>1809</v>
      </c>
      <c r="U43" s="18">
        <v>0.53067993366500832</v>
      </c>
      <c r="V43">
        <v>4.3</v>
      </c>
      <c r="W43">
        <v>4.3</v>
      </c>
      <c r="X43">
        <v>6547</v>
      </c>
      <c r="Y43">
        <v>6547</v>
      </c>
    </row>
    <row r="44" spans="1:25" x14ac:dyDescent="0.25">
      <c r="A44">
        <v>43</v>
      </c>
      <c r="B44" t="s">
        <v>928</v>
      </c>
      <c r="C44" t="s">
        <v>16191</v>
      </c>
      <c r="D44" t="s">
        <v>929</v>
      </c>
      <c r="E44" t="s">
        <v>13504</v>
      </c>
      <c r="F44" t="s">
        <v>13505</v>
      </c>
      <c r="G44" t="s">
        <v>13506</v>
      </c>
      <c r="H44" t="s">
        <v>459</v>
      </c>
      <c r="I44" t="s">
        <v>13093</v>
      </c>
      <c r="J44" t="s">
        <v>13093</v>
      </c>
      <c r="K44" t="s">
        <v>13094</v>
      </c>
      <c r="L44" t="s">
        <v>13416</v>
      </c>
      <c r="M44" t="s">
        <v>13095</v>
      </c>
      <c r="N44" t="s">
        <v>13095</v>
      </c>
      <c r="O44" t="s">
        <v>13099</v>
      </c>
      <c r="Q44">
        <v>299</v>
      </c>
      <c r="R44">
        <v>299</v>
      </c>
      <c r="S44">
        <v>899</v>
      </c>
      <c r="T44">
        <v>899</v>
      </c>
      <c r="U44" s="18">
        <v>0.66740823136818683</v>
      </c>
      <c r="V44">
        <v>4</v>
      </c>
      <c r="W44">
        <v>4</v>
      </c>
      <c r="X44">
        <v>1588</v>
      </c>
      <c r="Y44">
        <v>1588</v>
      </c>
    </row>
    <row r="45" spans="1:25" x14ac:dyDescent="0.25">
      <c r="A45">
        <v>44</v>
      </c>
      <c r="B45" t="s">
        <v>938</v>
      </c>
      <c r="C45" t="s">
        <v>16191</v>
      </c>
      <c r="D45" t="s">
        <v>939</v>
      </c>
      <c r="E45" t="s">
        <v>13507</v>
      </c>
      <c r="F45" t="s">
        <v>13508</v>
      </c>
      <c r="G45" t="s">
        <v>13509</v>
      </c>
      <c r="H45" t="s">
        <v>167</v>
      </c>
      <c r="I45" t="s">
        <v>13093</v>
      </c>
      <c r="J45" t="s">
        <v>13093</v>
      </c>
      <c r="K45" t="s">
        <v>13094</v>
      </c>
      <c r="L45" t="s">
        <v>13416</v>
      </c>
      <c r="M45" t="s">
        <v>13097</v>
      </c>
      <c r="N45" t="s">
        <v>13097</v>
      </c>
      <c r="O45" t="s">
        <v>13098</v>
      </c>
      <c r="Q45">
        <v>21999</v>
      </c>
      <c r="R45">
        <v>21999</v>
      </c>
      <c r="S45">
        <v>29999</v>
      </c>
      <c r="T45">
        <v>29999</v>
      </c>
      <c r="U45" s="18">
        <v>0.26667555585186176</v>
      </c>
      <c r="V45">
        <v>4.2</v>
      </c>
      <c r="W45">
        <v>4.2</v>
      </c>
      <c r="X45">
        <v>32840</v>
      </c>
      <c r="Y45">
        <v>32840</v>
      </c>
    </row>
    <row r="46" spans="1:25" x14ac:dyDescent="0.25">
      <c r="A46">
        <v>45</v>
      </c>
      <c r="B46" t="s">
        <v>944</v>
      </c>
      <c r="C46" t="s">
        <v>16191</v>
      </c>
      <c r="D46" t="s">
        <v>945</v>
      </c>
      <c r="E46" t="s">
        <v>945</v>
      </c>
      <c r="F46" t="s">
        <v>13408</v>
      </c>
      <c r="G46" t="s">
        <v>13510</v>
      </c>
      <c r="H46" t="s">
        <v>17</v>
      </c>
      <c r="I46" t="s">
        <v>13085</v>
      </c>
      <c r="J46" t="s">
        <v>13391</v>
      </c>
      <c r="K46" t="s">
        <v>13086</v>
      </c>
      <c r="L46" t="s">
        <v>13409</v>
      </c>
      <c r="M46" t="s">
        <v>13087</v>
      </c>
      <c r="N46" t="s">
        <v>13410</v>
      </c>
      <c r="O46" t="s">
        <v>13088</v>
      </c>
      <c r="P46" t="s">
        <v>13089</v>
      </c>
      <c r="Q46">
        <v>349</v>
      </c>
      <c r="R46">
        <v>349</v>
      </c>
      <c r="S46">
        <v>999</v>
      </c>
      <c r="T46">
        <v>999</v>
      </c>
      <c r="U46" s="18">
        <v>0.65065065065065064</v>
      </c>
      <c r="V46">
        <v>4.2</v>
      </c>
      <c r="W46">
        <v>4.2</v>
      </c>
      <c r="X46">
        <v>13120</v>
      </c>
      <c r="Y46">
        <v>13120</v>
      </c>
    </row>
    <row r="47" spans="1:25" x14ac:dyDescent="0.25">
      <c r="A47">
        <v>46</v>
      </c>
      <c r="B47" t="s">
        <v>953</v>
      </c>
      <c r="C47" t="s">
        <v>16191</v>
      </c>
      <c r="D47" t="s">
        <v>954</v>
      </c>
      <c r="E47" t="s">
        <v>954</v>
      </c>
      <c r="F47" t="s">
        <v>13498</v>
      </c>
      <c r="G47" t="s">
        <v>13511</v>
      </c>
      <c r="H47" t="s">
        <v>17</v>
      </c>
      <c r="I47" t="s">
        <v>13085</v>
      </c>
      <c r="J47" t="s">
        <v>13391</v>
      </c>
      <c r="K47" t="s">
        <v>13086</v>
      </c>
      <c r="L47" t="s">
        <v>13409</v>
      </c>
      <c r="M47" t="s">
        <v>13087</v>
      </c>
      <c r="N47" t="s">
        <v>13410</v>
      </c>
      <c r="O47" t="s">
        <v>13088</v>
      </c>
      <c r="P47" t="s">
        <v>13089</v>
      </c>
      <c r="Q47">
        <v>399</v>
      </c>
      <c r="R47">
        <v>399</v>
      </c>
      <c r="S47">
        <v>999</v>
      </c>
      <c r="T47">
        <v>999</v>
      </c>
      <c r="U47" s="18">
        <v>0.60060060060060061</v>
      </c>
      <c r="V47">
        <v>4.3</v>
      </c>
      <c r="W47">
        <v>4.3</v>
      </c>
      <c r="X47">
        <v>2806</v>
      </c>
      <c r="Y47">
        <v>2806</v>
      </c>
    </row>
    <row r="48" spans="1:25" x14ac:dyDescent="0.25">
      <c r="A48">
        <v>47</v>
      </c>
      <c r="B48" t="s">
        <v>962</v>
      </c>
      <c r="C48" t="s">
        <v>16191</v>
      </c>
      <c r="D48" t="s">
        <v>963</v>
      </c>
      <c r="E48" t="s">
        <v>13512</v>
      </c>
      <c r="F48" t="s">
        <v>13513</v>
      </c>
      <c r="G48" t="s">
        <v>13514</v>
      </c>
      <c r="H48" t="s">
        <v>17</v>
      </c>
      <c r="I48" t="s">
        <v>13085</v>
      </c>
      <c r="J48" t="s">
        <v>13391</v>
      </c>
      <c r="K48" t="s">
        <v>13086</v>
      </c>
      <c r="L48" t="s">
        <v>13409</v>
      </c>
      <c r="M48" t="s">
        <v>13087</v>
      </c>
      <c r="N48" t="s">
        <v>13410</v>
      </c>
      <c r="O48" t="s">
        <v>13088</v>
      </c>
      <c r="P48" t="s">
        <v>13089</v>
      </c>
      <c r="Q48">
        <v>449</v>
      </c>
      <c r="R48">
        <v>449</v>
      </c>
      <c r="S48">
        <v>1299</v>
      </c>
      <c r="T48">
        <v>1299</v>
      </c>
      <c r="U48" s="18">
        <v>0.65434949961508848</v>
      </c>
      <c r="V48">
        <v>4.2</v>
      </c>
      <c r="W48">
        <v>4.2</v>
      </c>
      <c r="X48">
        <v>24269</v>
      </c>
      <c r="Y48">
        <v>24269</v>
      </c>
    </row>
    <row r="49" spans="1:25" x14ac:dyDescent="0.25">
      <c r="A49">
        <v>48</v>
      </c>
      <c r="B49" t="s">
        <v>966</v>
      </c>
      <c r="C49" t="s">
        <v>16191</v>
      </c>
      <c r="D49" t="s">
        <v>967</v>
      </c>
      <c r="E49" t="s">
        <v>13515</v>
      </c>
      <c r="F49" t="s">
        <v>13516</v>
      </c>
      <c r="G49" t="s">
        <v>13517</v>
      </c>
      <c r="H49" t="s">
        <v>17</v>
      </c>
      <c r="I49" t="s">
        <v>13085</v>
      </c>
      <c r="J49" t="s">
        <v>13391</v>
      </c>
      <c r="K49" t="s">
        <v>13086</v>
      </c>
      <c r="L49" t="s">
        <v>13409</v>
      </c>
      <c r="M49" t="s">
        <v>13087</v>
      </c>
      <c r="N49" t="s">
        <v>13410</v>
      </c>
      <c r="O49" t="s">
        <v>13088</v>
      </c>
      <c r="P49" t="s">
        <v>13089</v>
      </c>
      <c r="Q49">
        <v>299</v>
      </c>
      <c r="R49">
        <v>299</v>
      </c>
      <c r="S49">
        <v>999</v>
      </c>
      <c r="T49">
        <v>999</v>
      </c>
      <c r="U49" s="18">
        <v>0.70070070070070067</v>
      </c>
      <c r="V49">
        <v>4.3</v>
      </c>
      <c r="W49">
        <v>4.3</v>
      </c>
      <c r="X49">
        <v>766</v>
      </c>
      <c r="Y49">
        <v>766</v>
      </c>
    </row>
    <row r="50" spans="1:25" x14ac:dyDescent="0.25">
      <c r="A50">
        <v>49</v>
      </c>
      <c r="B50" t="s">
        <v>976</v>
      </c>
      <c r="C50" t="s">
        <v>16191</v>
      </c>
      <c r="D50" t="s">
        <v>977</v>
      </c>
      <c r="E50" t="s">
        <v>977</v>
      </c>
      <c r="F50" t="s">
        <v>13518</v>
      </c>
      <c r="G50" t="s">
        <v>13519</v>
      </c>
      <c r="H50" t="s">
        <v>167</v>
      </c>
      <c r="I50" t="s">
        <v>13093</v>
      </c>
      <c r="J50" t="s">
        <v>13093</v>
      </c>
      <c r="K50" t="s">
        <v>13094</v>
      </c>
      <c r="L50" t="s">
        <v>13416</v>
      </c>
      <c r="M50" t="s">
        <v>13097</v>
      </c>
      <c r="N50" t="s">
        <v>13097</v>
      </c>
      <c r="O50" t="s">
        <v>13098</v>
      </c>
      <c r="Q50">
        <v>37999</v>
      </c>
      <c r="R50">
        <v>37999</v>
      </c>
      <c r="S50">
        <v>65000</v>
      </c>
      <c r="T50">
        <v>65000</v>
      </c>
      <c r="U50" s="18">
        <v>0.41539999999999999</v>
      </c>
      <c r="V50">
        <v>4.3</v>
      </c>
      <c r="W50">
        <v>4.3</v>
      </c>
      <c r="X50">
        <v>3587</v>
      </c>
      <c r="Y50">
        <v>3587</v>
      </c>
    </row>
    <row r="51" spans="1:25" x14ac:dyDescent="0.25">
      <c r="A51">
        <v>50</v>
      </c>
      <c r="B51" t="s">
        <v>986</v>
      </c>
      <c r="C51" t="s">
        <v>16191</v>
      </c>
      <c r="D51" t="s">
        <v>987</v>
      </c>
      <c r="E51" t="s">
        <v>13520</v>
      </c>
      <c r="F51" t="s">
        <v>13521</v>
      </c>
      <c r="G51" t="s">
        <v>13522</v>
      </c>
      <c r="H51" t="s">
        <v>17</v>
      </c>
      <c r="I51" t="s">
        <v>13085</v>
      </c>
      <c r="J51" t="s">
        <v>13391</v>
      </c>
      <c r="K51" t="s">
        <v>13086</v>
      </c>
      <c r="L51" t="s">
        <v>13409</v>
      </c>
      <c r="M51" t="s">
        <v>13087</v>
      </c>
      <c r="N51" t="s">
        <v>13410</v>
      </c>
      <c r="O51" t="s">
        <v>13088</v>
      </c>
      <c r="P51" t="s">
        <v>13089</v>
      </c>
      <c r="Q51">
        <v>99</v>
      </c>
      <c r="R51">
        <v>99</v>
      </c>
      <c r="S51">
        <v>800</v>
      </c>
      <c r="T51">
        <v>800</v>
      </c>
      <c r="U51" s="18">
        <v>0.87624999999999997</v>
      </c>
      <c r="V51">
        <v>3.9</v>
      </c>
      <c r="W51">
        <v>3.9</v>
      </c>
      <c r="X51">
        <v>24871</v>
      </c>
      <c r="Y51">
        <v>24871</v>
      </c>
    </row>
    <row r="52" spans="1:25" x14ac:dyDescent="0.25">
      <c r="A52">
        <v>51</v>
      </c>
      <c r="B52" t="s">
        <v>992</v>
      </c>
      <c r="C52" t="s">
        <v>16191</v>
      </c>
      <c r="D52" t="s">
        <v>993</v>
      </c>
      <c r="E52" t="s">
        <v>993</v>
      </c>
      <c r="F52" t="s">
        <v>13523</v>
      </c>
      <c r="G52" t="s">
        <v>13524</v>
      </c>
      <c r="H52" t="s">
        <v>505</v>
      </c>
      <c r="I52" t="s">
        <v>13093</v>
      </c>
      <c r="J52" t="s">
        <v>13093</v>
      </c>
      <c r="K52" t="s">
        <v>13094</v>
      </c>
      <c r="L52" t="s">
        <v>13416</v>
      </c>
      <c r="M52" t="s">
        <v>13097</v>
      </c>
      <c r="N52" t="s">
        <v>13097</v>
      </c>
      <c r="O52" t="s">
        <v>13100</v>
      </c>
      <c r="Q52">
        <v>7390</v>
      </c>
      <c r="R52">
        <v>7390</v>
      </c>
      <c r="S52">
        <v>20000</v>
      </c>
      <c r="T52">
        <v>20000</v>
      </c>
      <c r="U52" s="18">
        <v>0.63049999999999995</v>
      </c>
      <c r="V52">
        <v>4.0999999999999996</v>
      </c>
      <c r="W52">
        <v>4.0999999999999996</v>
      </c>
      <c r="X52">
        <v>2581</v>
      </c>
      <c r="Y52">
        <v>2581</v>
      </c>
    </row>
    <row r="53" spans="1:25" x14ac:dyDescent="0.25">
      <c r="A53">
        <v>52</v>
      </c>
      <c r="B53" t="s">
        <v>1002</v>
      </c>
      <c r="C53" t="s">
        <v>16191</v>
      </c>
      <c r="D53" t="s">
        <v>1003</v>
      </c>
      <c r="E53" t="s">
        <v>1003</v>
      </c>
      <c r="F53" t="s">
        <v>13525</v>
      </c>
      <c r="G53" t="s">
        <v>13526</v>
      </c>
      <c r="H53" t="s">
        <v>17</v>
      </c>
      <c r="I53" t="s">
        <v>13085</v>
      </c>
      <c r="J53" t="s">
        <v>13391</v>
      </c>
      <c r="K53" t="s">
        <v>13086</v>
      </c>
      <c r="L53" t="s">
        <v>13409</v>
      </c>
      <c r="M53" t="s">
        <v>13087</v>
      </c>
      <c r="N53" t="s">
        <v>13410</v>
      </c>
      <c r="O53" t="s">
        <v>13088</v>
      </c>
      <c r="P53" t="s">
        <v>13089</v>
      </c>
      <c r="Q53">
        <v>273.10000000000002</v>
      </c>
      <c r="R53">
        <v>273.10000000000002</v>
      </c>
      <c r="S53">
        <v>999</v>
      </c>
      <c r="T53">
        <v>999</v>
      </c>
      <c r="U53" s="18">
        <v>0.72662662662662658</v>
      </c>
      <c r="V53">
        <v>4.3</v>
      </c>
      <c r="W53">
        <v>4.3</v>
      </c>
      <c r="X53">
        <v>20850</v>
      </c>
      <c r="Y53">
        <v>20850</v>
      </c>
    </row>
    <row r="54" spans="1:25" x14ac:dyDescent="0.25">
      <c r="A54">
        <v>53</v>
      </c>
      <c r="B54" t="s">
        <v>1007</v>
      </c>
      <c r="C54" t="s">
        <v>16191</v>
      </c>
      <c r="D54" t="s">
        <v>1008</v>
      </c>
      <c r="E54" t="s">
        <v>1008</v>
      </c>
      <c r="F54" t="s">
        <v>13527</v>
      </c>
      <c r="G54" t="s">
        <v>13528</v>
      </c>
      <c r="H54" t="s">
        <v>167</v>
      </c>
      <c r="I54" t="s">
        <v>13093</v>
      </c>
      <c r="J54" t="s">
        <v>13093</v>
      </c>
      <c r="K54" t="s">
        <v>13094</v>
      </c>
      <c r="L54" t="s">
        <v>13416</v>
      </c>
      <c r="M54" t="s">
        <v>13097</v>
      </c>
      <c r="N54" t="s">
        <v>13097</v>
      </c>
      <c r="O54" t="s">
        <v>13098</v>
      </c>
      <c r="Q54">
        <v>15990</v>
      </c>
      <c r="R54">
        <v>15990</v>
      </c>
      <c r="S54">
        <v>23990</v>
      </c>
      <c r="T54">
        <v>23990</v>
      </c>
      <c r="U54" s="18">
        <v>0.33347228011671531</v>
      </c>
      <c r="V54">
        <v>4.3</v>
      </c>
      <c r="W54">
        <v>4.3</v>
      </c>
      <c r="X54">
        <v>1035</v>
      </c>
      <c r="Y54">
        <v>1035</v>
      </c>
    </row>
    <row r="55" spans="1:25" x14ac:dyDescent="0.25">
      <c r="A55">
        <v>54</v>
      </c>
      <c r="B55" t="s">
        <v>1017</v>
      </c>
      <c r="C55" t="s">
        <v>16191</v>
      </c>
      <c r="D55" t="s">
        <v>1018</v>
      </c>
      <c r="E55" t="s">
        <v>13529</v>
      </c>
      <c r="F55" t="s">
        <v>13461</v>
      </c>
      <c r="G55" t="s">
        <v>13530</v>
      </c>
      <c r="H55" t="s">
        <v>17</v>
      </c>
      <c r="I55" t="s">
        <v>13085</v>
      </c>
      <c r="J55" t="s">
        <v>13391</v>
      </c>
      <c r="K55" t="s">
        <v>13086</v>
      </c>
      <c r="L55" t="s">
        <v>13409</v>
      </c>
      <c r="M55" t="s">
        <v>13087</v>
      </c>
      <c r="N55" t="s">
        <v>13410</v>
      </c>
      <c r="O55" t="s">
        <v>13088</v>
      </c>
      <c r="P55" t="s">
        <v>13089</v>
      </c>
      <c r="Q55">
        <v>399</v>
      </c>
      <c r="R55">
        <v>399</v>
      </c>
      <c r="S55">
        <v>999</v>
      </c>
      <c r="T55">
        <v>999</v>
      </c>
      <c r="U55" s="18">
        <v>0.60060060060060061</v>
      </c>
      <c r="V55">
        <v>4.0999999999999996</v>
      </c>
      <c r="W55">
        <v>4.0999999999999996</v>
      </c>
      <c r="X55">
        <v>1780</v>
      </c>
      <c r="Y55">
        <v>1780</v>
      </c>
    </row>
    <row r="56" spans="1:25" x14ac:dyDescent="0.25">
      <c r="A56">
        <v>55</v>
      </c>
      <c r="B56" t="s">
        <v>1022</v>
      </c>
      <c r="C56" t="s">
        <v>16191</v>
      </c>
      <c r="D56" t="s">
        <v>1023</v>
      </c>
      <c r="E56" t="s">
        <v>1023</v>
      </c>
      <c r="F56" t="s">
        <v>13531</v>
      </c>
      <c r="G56" t="s">
        <v>13532</v>
      </c>
      <c r="H56" t="s">
        <v>459</v>
      </c>
      <c r="I56" t="s">
        <v>13093</v>
      </c>
      <c r="J56" t="s">
        <v>13093</v>
      </c>
      <c r="K56" t="s">
        <v>13094</v>
      </c>
      <c r="L56" t="s">
        <v>13416</v>
      </c>
      <c r="M56" t="s">
        <v>13095</v>
      </c>
      <c r="N56" t="s">
        <v>13095</v>
      </c>
      <c r="O56" t="s">
        <v>13099</v>
      </c>
      <c r="Q56">
        <v>399</v>
      </c>
      <c r="R56">
        <v>399</v>
      </c>
      <c r="S56">
        <v>1999</v>
      </c>
      <c r="T56">
        <v>1999</v>
      </c>
      <c r="U56" s="18">
        <v>0.80040020010004997</v>
      </c>
      <c r="V56">
        <v>4.5</v>
      </c>
      <c r="W56">
        <v>4.5</v>
      </c>
      <c r="X56">
        <v>505</v>
      </c>
      <c r="Y56">
        <v>505</v>
      </c>
    </row>
    <row r="57" spans="1:25" x14ac:dyDescent="0.25">
      <c r="A57">
        <v>56</v>
      </c>
      <c r="B57" t="s">
        <v>1031</v>
      </c>
      <c r="C57" t="s">
        <v>16191</v>
      </c>
      <c r="D57" t="s">
        <v>1032</v>
      </c>
      <c r="E57" t="s">
        <v>13533</v>
      </c>
      <c r="F57" t="s">
        <v>13534</v>
      </c>
      <c r="G57" t="s">
        <v>13535</v>
      </c>
      <c r="H57" t="s">
        <v>17</v>
      </c>
      <c r="I57" t="s">
        <v>13085</v>
      </c>
      <c r="J57" t="s">
        <v>13391</v>
      </c>
      <c r="K57" t="s">
        <v>13086</v>
      </c>
      <c r="L57" t="s">
        <v>13409</v>
      </c>
      <c r="M57" t="s">
        <v>13087</v>
      </c>
      <c r="N57" t="s">
        <v>13410</v>
      </c>
      <c r="O57" t="s">
        <v>13088</v>
      </c>
      <c r="P57" t="s">
        <v>13089</v>
      </c>
      <c r="Q57">
        <v>210</v>
      </c>
      <c r="R57">
        <v>210</v>
      </c>
      <c r="S57">
        <v>399</v>
      </c>
      <c r="T57">
        <v>399</v>
      </c>
      <c r="U57" s="18">
        <v>0.47368421052631576</v>
      </c>
      <c r="V57">
        <v>4.0999999999999996</v>
      </c>
      <c r="W57">
        <v>4.0999999999999996</v>
      </c>
      <c r="X57">
        <v>1717</v>
      </c>
      <c r="Y57">
        <v>1717</v>
      </c>
    </row>
    <row r="58" spans="1:25" x14ac:dyDescent="0.25">
      <c r="A58">
        <v>57</v>
      </c>
      <c r="B58" t="s">
        <v>1041</v>
      </c>
      <c r="C58" t="s">
        <v>16191</v>
      </c>
      <c r="D58" t="s">
        <v>1042</v>
      </c>
      <c r="E58" t="s">
        <v>1042</v>
      </c>
      <c r="F58" t="s">
        <v>13536</v>
      </c>
      <c r="G58" t="s">
        <v>13537</v>
      </c>
      <c r="H58" t="s">
        <v>459</v>
      </c>
      <c r="I58" t="s">
        <v>13093</v>
      </c>
      <c r="J58" t="s">
        <v>13093</v>
      </c>
      <c r="K58" t="s">
        <v>13094</v>
      </c>
      <c r="L58" t="s">
        <v>13416</v>
      </c>
      <c r="M58" t="s">
        <v>13095</v>
      </c>
      <c r="N58" t="s">
        <v>13095</v>
      </c>
      <c r="O58" t="s">
        <v>13099</v>
      </c>
      <c r="Q58">
        <v>1299</v>
      </c>
      <c r="R58">
        <v>1299</v>
      </c>
      <c r="S58">
        <v>1999</v>
      </c>
      <c r="T58">
        <v>1999</v>
      </c>
      <c r="U58" s="18">
        <v>0.35017508754377191</v>
      </c>
      <c r="V58">
        <v>3.6</v>
      </c>
      <c r="W58">
        <v>3.6</v>
      </c>
      <c r="X58">
        <v>590</v>
      </c>
      <c r="Y58">
        <v>590</v>
      </c>
    </row>
    <row r="59" spans="1:25" x14ac:dyDescent="0.25">
      <c r="A59">
        <v>58</v>
      </c>
      <c r="B59" t="s">
        <v>1051</v>
      </c>
      <c r="C59" t="s">
        <v>16191</v>
      </c>
      <c r="D59" t="s">
        <v>1052</v>
      </c>
      <c r="E59" t="s">
        <v>13538</v>
      </c>
      <c r="F59" t="s">
        <v>13539</v>
      </c>
      <c r="G59" t="s">
        <v>13540</v>
      </c>
      <c r="H59" t="s">
        <v>17</v>
      </c>
      <c r="I59" t="s">
        <v>13085</v>
      </c>
      <c r="J59" t="s">
        <v>13391</v>
      </c>
      <c r="K59" t="s">
        <v>13086</v>
      </c>
      <c r="L59" t="s">
        <v>13409</v>
      </c>
      <c r="M59" t="s">
        <v>13087</v>
      </c>
      <c r="N59" t="s">
        <v>13410</v>
      </c>
      <c r="O59" t="s">
        <v>13088</v>
      </c>
      <c r="P59" t="s">
        <v>13089</v>
      </c>
      <c r="Q59">
        <v>347</v>
      </c>
      <c r="R59">
        <v>347</v>
      </c>
      <c r="S59">
        <v>999</v>
      </c>
      <c r="T59">
        <v>999</v>
      </c>
      <c r="U59" s="18">
        <v>0.6526526526526526</v>
      </c>
      <c r="V59">
        <v>3.5</v>
      </c>
      <c r="W59">
        <v>3.5</v>
      </c>
      <c r="X59">
        <v>1121</v>
      </c>
      <c r="Y59">
        <v>1121</v>
      </c>
    </row>
    <row r="60" spans="1:25" x14ac:dyDescent="0.25">
      <c r="A60">
        <v>59</v>
      </c>
      <c r="B60" t="s">
        <v>1061</v>
      </c>
      <c r="C60" t="s">
        <v>16191</v>
      </c>
      <c r="D60" t="s">
        <v>1062</v>
      </c>
      <c r="E60" t="s">
        <v>13541</v>
      </c>
      <c r="F60" t="s">
        <v>13542</v>
      </c>
      <c r="G60" t="s">
        <v>13543</v>
      </c>
      <c r="H60" t="s">
        <v>17</v>
      </c>
      <c r="I60" t="s">
        <v>13085</v>
      </c>
      <c r="J60" t="s">
        <v>13391</v>
      </c>
      <c r="K60" t="s">
        <v>13086</v>
      </c>
      <c r="L60" t="s">
        <v>13409</v>
      </c>
      <c r="M60" t="s">
        <v>13087</v>
      </c>
      <c r="N60" t="s">
        <v>13410</v>
      </c>
      <c r="O60" t="s">
        <v>13088</v>
      </c>
      <c r="P60" t="s">
        <v>13089</v>
      </c>
      <c r="Q60">
        <v>149</v>
      </c>
      <c r="R60">
        <v>149</v>
      </c>
      <c r="S60">
        <v>999</v>
      </c>
      <c r="T60">
        <v>999</v>
      </c>
      <c r="U60" s="18">
        <v>0.85085085085085088</v>
      </c>
      <c r="V60">
        <v>4</v>
      </c>
      <c r="W60">
        <v>4</v>
      </c>
      <c r="X60">
        <v>1313</v>
      </c>
      <c r="Y60">
        <v>1313</v>
      </c>
    </row>
    <row r="61" spans="1:25" x14ac:dyDescent="0.25">
      <c r="A61">
        <v>60</v>
      </c>
      <c r="B61" t="s">
        <v>1066</v>
      </c>
      <c r="C61" t="s">
        <v>16191</v>
      </c>
      <c r="D61" t="s">
        <v>1067</v>
      </c>
      <c r="E61" t="s">
        <v>1067</v>
      </c>
      <c r="F61" t="s">
        <v>13544</v>
      </c>
      <c r="G61" t="s">
        <v>13545</v>
      </c>
      <c r="H61" t="s">
        <v>17</v>
      </c>
      <c r="I61" t="s">
        <v>13085</v>
      </c>
      <c r="J61" t="s">
        <v>13391</v>
      </c>
      <c r="K61" t="s">
        <v>13086</v>
      </c>
      <c r="L61" t="s">
        <v>13409</v>
      </c>
      <c r="M61" t="s">
        <v>13087</v>
      </c>
      <c r="N61" t="s">
        <v>13410</v>
      </c>
      <c r="O61" t="s">
        <v>13088</v>
      </c>
      <c r="P61" t="s">
        <v>13089</v>
      </c>
      <c r="Q61">
        <v>228</v>
      </c>
      <c r="R61">
        <v>228</v>
      </c>
      <c r="S61">
        <v>899</v>
      </c>
      <c r="T61">
        <v>899</v>
      </c>
      <c r="U61" s="18">
        <v>0.74638487208008897</v>
      </c>
      <c r="V61">
        <v>3.8</v>
      </c>
      <c r="W61">
        <v>3.8</v>
      </c>
      <c r="X61">
        <v>132</v>
      </c>
      <c r="Y61">
        <v>132</v>
      </c>
    </row>
    <row r="62" spans="1:25" x14ac:dyDescent="0.25">
      <c r="A62">
        <v>61</v>
      </c>
      <c r="B62" t="s">
        <v>1076</v>
      </c>
      <c r="C62" t="s">
        <v>16191</v>
      </c>
      <c r="D62" t="s">
        <v>1077</v>
      </c>
      <c r="E62" t="s">
        <v>13546</v>
      </c>
      <c r="F62" t="s">
        <v>13547</v>
      </c>
      <c r="G62" t="s">
        <v>13548</v>
      </c>
      <c r="H62" t="s">
        <v>17</v>
      </c>
      <c r="I62" t="s">
        <v>13085</v>
      </c>
      <c r="J62" t="s">
        <v>13391</v>
      </c>
      <c r="K62" t="s">
        <v>13086</v>
      </c>
      <c r="L62" t="s">
        <v>13409</v>
      </c>
      <c r="M62" t="s">
        <v>13087</v>
      </c>
      <c r="N62" t="s">
        <v>13410</v>
      </c>
      <c r="O62" t="s">
        <v>13088</v>
      </c>
      <c r="P62" t="s">
        <v>13089</v>
      </c>
      <c r="Q62">
        <v>1599</v>
      </c>
      <c r="R62">
        <v>1599</v>
      </c>
      <c r="S62">
        <v>1999</v>
      </c>
      <c r="T62">
        <v>1999</v>
      </c>
      <c r="U62" s="18">
        <v>0.20010005002501249</v>
      </c>
      <c r="V62">
        <v>4.4000000000000004</v>
      </c>
      <c r="W62">
        <v>4.4000000000000004</v>
      </c>
      <c r="X62">
        <v>1951</v>
      </c>
      <c r="Y62">
        <v>1951</v>
      </c>
    </row>
    <row r="63" spans="1:25" x14ac:dyDescent="0.25">
      <c r="A63">
        <v>62</v>
      </c>
      <c r="B63" t="s">
        <v>1086</v>
      </c>
      <c r="C63" t="s">
        <v>16191</v>
      </c>
      <c r="D63" t="s">
        <v>1087</v>
      </c>
      <c r="E63" t="s">
        <v>1087</v>
      </c>
      <c r="F63" t="s">
        <v>13549</v>
      </c>
      <c r="G63" t="s">
        <v>13550</v>
      </c>
      <c r="H63" t="s">
        <v>459</v>
      </c>
      <c r="I63" t="s">
        <v>13093</v>
      </c>
      <c r="J63" t="s">
        <v>13093</v>
      </c>
      <c r="K63" t="s">
        <v>13094</v>
      </c>
      <c r="L63" t="s">
        <v>13416</v>
      </c>
      <c r="M63" t="s">
        <v>13095</v>
      </c>
      <c r="N63" t="s">
        <v>13095</v>
      </c>
      <c r="O63" t="s">
        <v>13099</v>
      </c>
      <c r="Q63">
        <v>1499</v>
      </c>
      <c r="R63">
        <v>1499</v>
      </c>
      <c r="S63">
        <v>3999</v>
      </c>
      <c r="T63">
        <v>3999</v>
      </c>
      <c r="U63" s="18">
        <v>0.62515628907226806</v>
      </c>
      <c r="V63">
        <v>3.7</v>
      </c>
      <c r="W63">
        <v>3.7</v>
      </c>
      <c r="X63">
        <v>37</v>
      </c>
      <c r="Y63">
        <v>37</v>
      </c>
    </row>
    <row r="64" spans="1:25" x14ac:dyDescent="0.25">
      <c r="A64">
        <v>63</v>
      </c>
      <c r="B64" t="s">
        <v>1096</v>
      </c>
      <c r="C64" t="s">
        <v>16191</v>
      </c>
      <c r="D64" t="s">
        <v>1097</v>
      </c>
      <c r="E64" t="s">
        <v>1097</v>
      </c>
      <c r="F64" t="s">
        <v>13440</v>
      </c>
      <c r="G64" t="s">
        <v>13551</v>
      </c>
      <c r="H64" t="s">
        <v>167</v>
      </c>
      <c r="I64" t="s">
        <v>13093</v>
      </c>
      <c r="J64" t="s">
        <v>13093</v>
      </c>
      <c r="K64" t="s">
        <v>13094</v>
      </c>
      <c r="L64" t="s">
        <v>13416</v>
      </c>
      <c r="M64" t="s">
        <v>13097</v>
      </c>
      <c r="N64" t="s">
        <v>13097</v>
      </c>
      <c r="O64" t="s">
        <v>13098</v>
      </c>
      <c r="Q64">
        <v>8499</v>
      </c>
      <c r="R64">
        <v>8499</v>
      </c>
      <c r="S64">
        <v>15999</v>
      </c>
      <c r="T64">
        <v>15999</v>
      </c>
      <c r="U64" s="18">
        <v>0.46877929870616913</v>
      </c>
      <c r="V64">
        <v>4.3</v>
      </c>
      <c r="W64">
        <v>4.3</v>
      </c>
      <c r="X64">
        <v>592</v>
      </c>
      <c r="Y64">
        <v>592</v>
      </c>
    </row>
    <row r="65" spans="1:25" x14ac:dyDescent="0.25">
      <c r="A65">
        <v>64</v>
      </c>
      <c r="B65" t="s">
        <v>1106</v>
      </c>
      <c r="C65" t="s">
        <v>16191</v>
      </c>
      <c r="D65" t="s">
        <v>1107</v>
      </c>
      <c r="E65" t="s">
        <v>1107</v>
      </c>
      <c r="F65" t="s">
        <v>13552</v>
      </c>
      <c r="G65" t="s">
        <v>13553</v>
      </c>
      <c r="H65" t="s">
        <v>167</v>
      </c>
      <c r="I65" t="s">
        <v>13093</v>
      </c>
      <c r="J65" t="s">
        <v>13093</v>
      </c>
      <c r="K65" t="s">
        <v>13094</v>
      </c>
      <c r="L65" t="s">
        <v>13416</v>
      </c>
      <c r="M65" t="s">
        <v>13097</v>
      </c>
      <c r="N65" t="s">
        <v>13097</v>
      </c>
      <c r="O65" t="s">
        <v>13098</v>
      </c>
      <c r="Q65">
        <v>20990</v>
      </c>
      <c r="R65">
        <v>20990</v>
      </c>
      <c r="S65">
        <v>44990</v>
      </c>
      <c r="T65">
        <v>44990</v>
      </c>
      <c r="U65" s="18">
        <v>0.53345187819515449</v>
      </c>
      <c r="V65">
        <v>4.0999999999999996</v>
      </c>
      <c r="W65">
        <v>4.0999999999999996</v>
      </c>
      <c r="X65">
        <v>1259</v>
      </c>
      <c r="Y65">
        <v>1259</v>
      </c>
    </row>
    <row r="66" spans="1:25" x14ac:dyDescent="0.25">
      <c r="A66">
        <v>65</v>
      </c>
      <c r="B66" t="s">
        <v>1116</v>
      </c>
      <c r="C66" t="s">
        <v>16191</v>
      </c>
      <c r="D66" t="s">
        <v>1117</v>
      </c>
      <c r="E66" t="s">
        <v>1117</v>
      </c>
      <c r="F66" t="s">
        <v>13554</v>
      </c>
      <c r="G66" t="s">
        <v>13555</v>
      </c>
      <c r="H66" t="s">
        <v>167</v>
      </c>
      <c r="I66" t="s">
        <v>13093</v>
      </c>
      <c r="J66" t="s">
        <v>13093</v>
      </c>
      <c r="K66" t="s">
        <v>13094</v>
      </c>
      <c r="L66" t="s">
        <v>13416</v>
      </c>
      <c r="M66" t="s">
        <v>13097</v>
      </c>
      <c r="N66" t="s">
        <v>13097</v>
      </c>
      <c r="O66" t="s">
        <v>13098</v>
      </c>
      <c r="Q66">
        <v>32999</v>
      </c>
      <c r="R66">
        <v>32999</v>
      </c>
      <c r="S66">
        <v>44999</v>
      </c>
      <c r="T66">
        <v>44999</v>
      </c>
      <c r="U66" s="18">
        <v>0.26667259272428279</v>
      </c>
      <c r="V66">
        <v>4.2</v>
      </c>
      <c r="W66">
        <v>4.2</v>
      </c>
      <c r="X66">
        <v>45238</v>
      </c>
      <c r="Y66">
        <v>45238</v>
      </c>
    </row>
    <row r="67" spans="1:25" x14ac:dyDescent="0.25">
      <c r="A67">
        <v>66</v>
      </c>
      <c r="B67" t="s">
        <v>1121</v>
      </c>
      <c r="C67" t="s">
        <v>16191</v>
      </c>
      <c r="D67" t="s">
        <v>1122</v>
      </c>
      <c r="E67" t="s">
        <v>1122</v>
      </c>
      <c r="F67" t="s">
        <v>13556</v>
      </c>
      <c r="G67" t="s">
        <v>13557</v>
      </c>
      <c r="H67" t="s">
        <v>127</v>
      </c>
      <c r="I67" t="s">
        <v>13093</v>
      </c>
      <c r="J67" t="s">
        <v>13093</v>
      </c>
      <c r="K67" t="s">
        <v>13094</v>
      </c>
      <c r="L67" t="s">
        <v>13416</v>
      </c>
      <c r="M67" t="s">
        <v>13095</v>
      </c>
      <c r="N67" t="s">
        <v>13095</v>
      </c>
      <c r="O67" t="s">
        <v>13088</v>
      </c>
      <c r="P67" t="s">
        <v>13096</v>
      </c>
      <c r="Q67">
        <v>799</v>
      </c>
      <c r="R67">
        <v>799</v>
      </c>
      <c r="S67">
        <v>1700</v>
      </c>
      <c r="T67">
        <v>1700</v>
      </c>
      <c r="U67" s="18">
        <v>0.53</v>
      </c>
      <c r="V67">
        <v>4.0999999999999996</v>
      </c>
      <c r="W67">
        <v>4.0999999999999996</v>
      </c>
      <c r="X67">
        <v>28638</v>
      </c>
      <c r="Y67">
        <v>28638</v>
      </c>
    </row>
    <row r="68" spans="1:25" x14ac:dyDescent="0.25">
      <c r="A68">
        <v>67</v>
      </c>
      <c r="B68" t="s">
        <v>1131</v>
      </c>
      <c r="C68" t="s">
        <v>16191</v>
      </c>
      <c r="D68" t="s">
        <v>1132</v>
      </c>
      <c r="E68" t="s">
        <v>1132</v>
      </c>
      <c r="F68" t="s">
        <v>13558</v>
      </c>
      <c r="G68" t="s">
        <v>13559</v>
      </c>
      <c r="H68" t="s">
        <v>127</v>
      </c>
      <c r="I68" t="s">
        <v>13093</v>
      </c>
      <c r="J68" t="s">
        <v>13093</v>
      </c>
      <c r="K68" t="s">
        <v>13094</v>
      </c>
      <c r="L68" t="s">
        <v>13416</v>
      </c>
      <c r="M68" t="s">
        <v>13095</v>
      </c>
      <c r="N68" t="s">
        <v>13095</v>
      </c>
      <c r="O68" t="s">
        <v>13088</v>
      </c>
      <c r="P68" t="s">
        <v>13096</v>
      </c>
      <c r="Q68">
        <v>229</v>
      </c>
      <c r="R68">
        <v>229</v>
      </c>
      <c r="S68">
        <v>595</v>
      </c>
      <c r="T68">
        <v>595</v>
      </c>
      <c r="U68" s="18">
        <v>0.6151260504201681</v>
      </c>
      <c r="V68">
        <v>4.3</v>
      </c>
      <c r="W68">
        <v>4.3</v>
      </c>
      <c r="X68">
        <v>12835</v>
      </c>
      <c r="Y68">
        <v>12835</v>
      </c>
    </row>
    <row r="69" spans="1:25" x14ac:dyDescent="0.25">
      <c r="A69">
        <v>68</v>
      </c>
      <c r="B69" t="s">
        <v>1141</v>
      </c>
      <c r="C69" t="s">
        <v>16191</v>
      </c>
      <c r="D69" t="s">
        <v>1142</v>
      </c>
      <c r="E69" t="s">
        <v>1142</v>
      </c>
      <c r="F69" t="s">
        <v>13560</v>
      </c>
      <c r="G69" t="s">
        <v>13561</v>
      </c>
      <c r="H69" t="s">
        <v>167</v>
      </c>
      <c r="I69" t="s">
        <v>13093</v>
      </c>
      <c r="J69" t="s">
        <v>13093</v>
      </c>
      <c r="K69" t="s">
        <v>13094</v>
      </c>
      <c r="L69" t="s">
        <v>13416</v>
      </c>
      <c r="M69" t="s">
        <v>13097</v>
      </c>
      <c r="N69" t="s">
        <v>13097</v>
      </c>
      <c r="O69" t="s">
        <v>13098</v>
      </c>
      <c r="Q69">
        <v>9999</v>
      </c>
      <c r="R69">
        <v>9999</v>
      </c>
      <c r="S69">
        <v>27990</v>
      </c>
      <c r="T69">
        <v>27990</v>
      </c>
      <c r="U69" s="18">
        <v>0.64276527331189715</v>
      </c>
      <c r="V69">
        <v>4.2</v>
      </c>
      <c r="W69">
        <v>4.2</v>
      </c>
      <c r="X69">
        <v>1269</v>
      </c>
      <c r="Y69">
        <v>1269</v>
      </c>
    </row>
    <row r="70" spans="1:25" x14ac:dyDescent="0.25">
      <c r="A70">
        <v>69</v>
      </c>
      <c r="B70" t="s">
        <v>1151</v>
      </c>
      <c r="C70" t="s">
        <v>16191</v>
      </c>
      <c r="D70" t="s">
        <v>12970</v>
      </c>
      <c r="E70" t="s">
        <v>12970</v>
      </c>
      <c r="F70" t="s">
        <v>13562</v>
      </c>
      <c r="G70" t="s">
        <v>13563</v>
      </c>
      <c r="H70" t="s">
        <v>459</v>
      </c>
      <c r="I70" t="s">
        <v>13093</v>
      </c>
      <c r="J70" t="s">
        <v>13093</v>
      </c>
      <c r="K70" t="s">
        <v>13094</v>
      </c>
      <c r="L70" t="s">
        <v>13416</v>
      </c>
      <c r="M70" t="s">
        <v>13095</v>
      </c>
      <c r="N70" t="s">
        <v>13095</v>
      </c>
      <c r="O70" t="s">
        <v>13099</v>
      </c>
      <c r="Q70">
        <v>349</v>
      </c>
      <c r="R70">
        <v>349</v>
      </c>
      <c r="S70">
        <v>599</v>
      </c>
      <c r="T70">
        <v>599</v>
      </c>
      <c r="U70" s="18">
        <v>0.41736227045075125</v>
      </c>
      <c r="V70">
        <v>4.2</v>
      </c>
      <c r="W70">
        <v>4.2</v>
      </c>
      <c r="X70">
        <v>284</v>
      </c>
      <c r="Y70">
        <v>284</v>
      </c>
    </row>
    <row r="71" spans="1:25" x14ac:dyDescent="0.25">
      <c r="A71">
        <v>70</v>
      </c>
      <c r="B71" t="s">
        <v>1160</v>
      </c>
      <c r="C71" t="s">
        <v>16191</v>
      </c>
      <c r="D71" t="s">
        <v>1161</v>
      </c>
      <c r="E71" t="s">
        <v>1161</v>
      </c>
      <c r="F71" t="s">
        <v>13564</v>
      </c>
      <c r="G71" t="s">
        <v>13565</v>
      </c>
      <c r="H71" t="s">
        <v>1162</v>
      </c>
      <c r="I71" t="s">
        <v>13093</v>
      </c>
      <c r="J71" t="s">
        <v>13093</v>
      </c>
      <c r="K71" t="s">
        <v>13094</v>
      </c>
      <c r="L71" t="s">
        <v>13416</v>
      </c>
      <c r="M71" t="s">
        <v>13095</v>
      </c>
      <c r="N71" t="s">
        <v>13095</v>
      </c>
      <c r="O71" t="s">
        <v>13088</v>
      </c>
      <c r="P71" t="s">
        <v>13103</v>
      </c>
      <c r="Q71">
        <v>489</v>
      </c>
      <c r="R71">
        <v>489</v>
      </c>
      <c r="S71">
        <v>1200</v>
      </c>
      <c r="T71">
        <v>1200</v>
      </c>
      <c r="U71" s="18">
        <v>0.59250000000000003</v>
      </c>
      <c r="V71">
        <v>4.4000000000000004</v>
      </c>
      <c r="W71">
        <v>4.4000000000000004</v>
      </c>
      <c r="X71">
        <v>69538</v>
      </c>
      <c r="Y71">
        <v>69538</v>
      </c>
    </row>
    <row r="72" spans="1:25" x14ac:dyDescent="0.25">
      <c r="A72">
        <v>71</v>
      </c>
      <c r="B72" t="s">
        <v>1171</v>
      </c>
      <c r="C72" t="s">
        <v>16191</v>
      </c>
      <c r="D72" t="s">
        <v>1172</v>
      </c>
      <c r="E72" t="s">
        <v>1172</v>
      </c>
      <c r="F72" t="s">
        <v>13566</v>
      </c>
      <c r="G72" t="s">
        <v>13567</v>
      </c>
      <c r="H72" t="s">
        <v>167</v>
      </c>
      <c r="I72" t="s">
        <v>13093</v>
      </c>
      <c r="J72" t="s">
        <v>13093</v>
      </c>
      <c r="K72" t="s">
        <v>13094</v>
      </c>
      <c r="L72" t="s">
        <v>13416</v>
      </c>
      <c r="M72" t="s">
        <v>13097</v>
      </c>
      <c r="N72" t="s">
        <v>13097</v>
      </c>
      <c r="O72" t="s">
        <v>13098</v>
      </c>
      <c r="Q72">
        <v>23999</v>
      </c>
      <c r="R72">
        <v>23999</v>
      </c>
      <c r="S72">
        <v>34990</v>
      </c>
      <c r="T72">
        <v>34990</v>
      </c>
      <c r="U72" s="18">
        <v>0.3141183195198628</v>
      </c>
      <c r="V72">
        <v>4.3</v>
      </c>
      <c r="W72">
        <v>4.3</v>
      </c>
      <c r="X72">
        <v>4703</v>
      </c>
      <c r="Y72">
        <v>4703</v>
      </c>
    </row>
    <row r="73" spans="1:25" x14ac:dyDescent="0.25">
      <c r="A73">
        <v>72</v>
      </c>
      <c r="B73" t="s">
        <v>1175</v>
      </c>
      <c r="C73" t="s">
        <v>16191</v>
      </c>
      <c r="D73" t="s">
        <v>1176</v>
      </c>
      <c r="E73" t="s">
        <v>13568</v>
      </c>
      <c r="F73" t="s">
        <v>13473</v>
      </c>
      <c r="G73" t="s">
        <v>13569</v>
      </c>
      <c r="H73" t="s">
        <v>17</v>
      </c>
      <c r="I73" t="s">
        <v>13085</v>
      </c>
      <c r="J73" t="s">
        <v>13391</v>
      </c>
      <c r="K73" t="s">
        <v>13086</v>
      </c>
      <c r="L73" t="s">
        <v>13409</v>
      </c>
      <c r="M73" t="s">
        <v>13087</v>
      </c>
      <c r="N73" t="s">
        <v>13410</v>
      </c>
      <c r="O73" t="s">
        <v>13088</v>
      </c>
      <c r="P73" t="s">
        <v>13089</v>
      </c>
      <c r="Q73">
        <v>399</v>
      </c>
      <c r="R73">
        <v>399</v>
      </c>
      <c r="S73">
        <v>999</v>
      </c>
      <c r="T73">
        <v>999</v>
      </c>
      <c r="U73" s="18">
        <v>0.60060060060060061</v>
      </c>
      <c r="V73">
        <v>4.3</v>
      </c>
      <c r="W73">
        <v>4.3</v>
      </c>
      <c r="X73">
        <v>2806</v>
      </c>
      <c r="Y73">
        <v>2806</v>
      </c>
    </row>
    <row r="74" spans="1:25" x14ac:dyDescent="0.25">
      <c r="A74">
        <v>73</v>
      </c>
      <c r="B74" t="s">
        <v>1179</v>
      </c>
      <c r="C74" t="s">
        <v>16191</v>
      </c>
      <c r="D74" t="s">
        <v>1180</v>
      </c>
      <c r="E74" t="s">
        <v>1180</v>
      </c>
      <c r="F74" t="s">
        <v>13570</v>
      </c>
      <c r="G74" t="s">
        <v>13571</v>
      </c>
      <c r="H74" t="s">
        <v>1181</v>
      </c>
      <c r="I74" t="s">
        <v>13093</v>
      </c>
      <c r="J74" t="s">
        <v>13093</v>
      </c>
      <c r="K74" t="s">
        <v>13104</v>
      </c>
      <c r="L74" t="s">
        <v>13104</v>
      </c>
      <c r="M74" t="s">
        <v>13095</v>
      </c>
      <c r="N74" t="s">
        <v>13095</v>
      </c>
      <c r="O74" t="s">
        <v>13105</v>
      </c>
      <c r="P74" t="s">
        <v>13106</v>
      </c>
      <c r="Q74">
        <v>349</v>
      </c>
      <c r="R74">
        <v>349</v>
      </c>
      <c r="S74">
        <v>1299</v>
      </c>
      <c r="T74">
        <v>1299</v>
      </c>
      <c r="U74" s="18">
        <v>0.73133179368745194</v>
      </c>
      <c r="V74">
        <v>4</v>
      </c>
      <c r="W74">
        <v>4</v>
      </c>
      <c r="X74">
        <v>3295</v>
      </c>
      <c r="Y74">
        <v>3295</v>
      </c>
    </row>
    <row r="75" spans="1:25" x14ac:dyDescent="0.25">
      <c r="A75">
        <v>74</v>
      </c>
      <c r="B75" t="s">
        <v>1190</v>
      </c>
      <c r="C75" t="s">
        <v>16191</v>
      </c>
      <c r="D75" t="s">
        <v>1191</v>
      </c>
      <c r="E75" t="s">
        <v>1191</v>
      </c>
      <c r="F75" t="s">
        <v>13572</v>
      </c>
      <c r="G75" t="s">
        <v>13573</v>
      </c>
      <c r="H75" t="s">
        <v>17</v>
      </c>
      <c r="I75" t="s">
        <v>13085</v>
      </c>
      <c r="J75" t="s">
        <v>13391</v>
      </c>
      <c r="K75" t="s">
        <v>13086</v>
      </c>
      <c r="L75" t="s">
        <v>13409</v>
      </c>
      <c r="M75" t="s">
        <v>13087</v>
      </c>
      <c r="N75" t="s">
        <v>13410</v>
      </c>
      <c r="O75" t="s">
        <v>13088</v>
      </c>
      <c r="P75" t="s">
        <v>13089</v>
      </c>
      <c r="Q75">
        <v>179</v>
      </c>
      <c r="R75">
        <v>179</v>
      </c>
      <c r="S75">
        <v>299</v>
      </c>
      <c r="T75">
        <v>299</v>
      </c>
      <c r="U75" s="18">
        <v>0.40133779264214048</v>
      </c>
      <c r="V75">
        <v>3.9</v>
      </c>
      <c r="W75">
        <v>3.9</v>
      </c>
      <c r="X75">
        <v>81</v>
      </c>
      <c r="Y75">
        <v>81</v>
      </c>
    </row>
    <row r="76" spans="1:25" x14ac:dyDescent="0.25">
      <c r="A76">
        <v>75</v>
      </c>
      <c r="B76" t="s">
        <v>1200</v>
      </c>
      <c r="C76" t="s">
        <v>16191</v>
      </c>
      <c r="D76" t="s">
        <v>1201</v>
      </c>
      <c r="E76" t="s">
        <v>1201</v>
      </c>
      <c r="F76" t="s">
        <v>13574</v>
      </c>
      <c r="G76" t="s">
        <v>13575</v>
      </c>
      <c r="H76" t="s">
        <v>17</v>
      </c>
      <c r="I76" t="s">
        <v>13085</v>
      </c>
      <c r="J76" t="s">
        <v>13391</v>
      </c>
      <c r="K76" t="s">
        <v>13086</v>
      </c>
      <c r="L76" t="s">
        <v>13409</v>
      </c>
      <c r="M76" t="s">
        <v>13087</v>
      </c>
      <c r="N76" t="s">
        <v>13410</v>
      </c>
      <c r="O76" t="s">
        <v>13088</v>
      </c>
      <c r="P76" t="s">
        <v>13089</v>
      </c>
      <c r="Q76">
        <v>689</v>
      </c>
      <c r="R76">
        <v>689</v>
      </c>
      <c r="S76">
        <v>1500</v>
      </c>
      <c r="T76">
        <v>1500</v>
      </c>
      <c r="U76" s="18">
        <v>0.54066666666666663</v>
      </c>
      <c r="V76">
        <v>4.2</v>
      </c>
      <c r="W76">
        <v>4.2</v>
      </c>
      <c r="X76">
        <v>42301</v>
      </c>
      <c r="Y76">
        <v>42301</v>
      </c>
    </row>
    <row r="77" spans="1:25" x14ac:dyDescent="0.25">
      <c r="A77">
        <v>76</v>
      </c>
      <c r="B77" t="s">
        <v>1210</v>
      </c>
      <c r="C77" t="s">
        <v>16191</v>
      </c>
      <c r="D77" t="s">
        <v>1211</v>
      </c>
      <c r="E77" t="s">
        <v>1211</v>
      </c>
      <c r="F77" t="s">
        <v>13576</v>
      </c>
      <c r="G77" t="s">
        <v>13577</v>
      </c>
      <c r="H77" t="s">
        <v>167</v>
      </c>
      <c r="I77" t="s">
        <v>13093</v>
      </c>
      <c r="J77" t="s">
        <v>13093</v>
      </c>
      <c r="K77" t="s">
        <v>13094</v>
      </c>
      <c r="L77" t="s">
        <v>13416</v>
      </c>
      <c r="M77" t="s">
        <v>13097</v>
      </c>
      <c r="N77" t="s">
        <v>13097</v>
      </c>
      <c r="O77" t="s">
        <v>13098</v>
      </c>
      <c r="Q77">
        <v>30990</v>
      </c>
      <c r="R77">
        <v>30990</v>
      </c>
      <c r="S77">
        <v>49990</v>
      </c>
      <c r="T77">
        <v>49990</v>
      </c>
      <c r="U77" s="18">
        <v>0.38007601520304063</v>
      </c>
      <c r="V77">
        <v>4.3</v>
      </c>
      <c r="W77">
        <v>4.3</v>
      </c>
      <c r="X77">
        <v>1376</v>
      </c>
      <c r="Y77">
        <v>1376</v>
      </c>
    </row>
    <row r="78" spans="1:25" x14ac:dyDescent="0.25">
      <c r="A78">
        <v>77</v>
      </c>
      <c r="B78" t="s">
        <v>1220</v>
      </c>
      <c r="C78" t="s">
        <v>16191</v>
      </c>
      <c r="D78" t="s">
        <v>1221</v>
      </c>
      <c r="E78" t="s">
        <v>13578</v>
      </c>
      <c r="F78" t="s">
        <v>13579</v>
      </c>
      <c r="G78" t="s">
        <v>13580</v>
      </c>
      <c r="H78" t="s">
        <v>17</v>
      </c>
      <c r="I78" t="s">
        <v>13085</v>
      </c>
      <c r="J78" t="s">
        <v>13391</v>
      </c>
      <c r="K78" t="s">
        <v>13086</v>
      </c>
      <c r="L78" t="s">
        <v>13409</v>
      </c>
      <c r="M78" t="s">
        <v>13087</v>
      </c>
      <c r="N78" t="s">
        <v>13410</v>
      </c>
      <c r="O78" t="s">
        <v>13088</v>
      </c>
      <c r="P78" t="s">
        <v>13089</v>
      </c>
      <c r="Q78">
        <v>249</v>
      </c>
      <c r="R78">
        <v>249</v>
      </c>
      <c r="S78">
        <v>931</v>
      </c>
      <c r="T78">
        <v>931</v>
      </c>
      <c r="U78" s="18">
        <v>0.73254564983888293</v>
      </c>
      <c r="V78">
        <v>3.9</v>
      </c>
      <c r="W78">
        <v>3.9</v>
      </c>
      <c r="X78">
        <v>1075</v>
      </c>
      <c r="Y78">
        <v>1075</v>
      </c>
    </row>
    <row r="79" spans="1:25" x14ac:dyDescent="0.25">
      <c r="A79">
        <v>78</v>
      </c>
      <c r="B79" t="s">
        <v>1225</v>
      </c>
      <c r="C79" t="s">
        <v>16191</v>
      </c>
      <c r="D79" t="s">
        <v>1226</v>
      </c>
      <c r="E79" t="s">
        <v>1226</v>
      </c>
      <c r="F79" t="s">
        <v>13581</v>
      </c>
      <c r="G79" t="s">
        <v>13582</v>
      </c>
      <c r="H79" t="s">
        <v>127</v>
      </c>
      <c r="I79" t="s">
        <v>13093</v>
      </c>
      <c r="J79" t="s">
        <v>13093</v>
      </c>
      <c r="K79" t="s">
        <v>13094</v>
      </c>
      <c r="L79" t="s">
        <v>13416</v>
      </c>
      <c r="M79" t="s">
        <v>13095</v>
      </c>
      <c r="N79" t="s">
        <v>13095</v>
      </c>
      <c r="O79" t="s">
        <v>13088</v>
      </c>
      <c r="P79" t="s">
        <v>13096</v>
      </c>
      <c r="Q79">
        <v>999</v>
      </c>
      <c r="R79">
        <v>999</v>
      </c>
      <c r="S79">
        <v>2399</v>
      </c>
      <c r="T79">
        <v>2399</v>
      </c>
      <c r="U79" s="18">
        <v>0.58357649020425173</v>
      </c>
      <c r="V79">
        <v>4.5999999999999996</v>
      </c>
      <c r="W79">
        <v>4.5999999999999996</v>
      </c>
      <c r="X79">
        <v>3664</v>
      </c>
      <c r="Y79">
        <v>3664</v>
      </c>
    </row>
    <row r="80" spans="1:25" x14ac:dyDescent="0.25">
      <c r="A80">
        <v>79</v>
      </c>
      <c r="B80" t="s">
        <v>1235</v>
      </c>
      <c r="C80" t="s">
        <v>16191</v>
      </c>
      <c r="D80" t="s">
        <v>1236</v>
      </c>
      <c r="E80" t="s">
        <v>13583</v>
      </c>
      <c r="F80" t="s">
        <v>13584</v>
      </c>
      <c r="G80" t="s">
        <v>13585</v>
      </c>
      <c r="H80" t="s">
        <v>459</v>
      </c>
      <c r="I80" t="s">
        <v>13093</v>
      </c>
      <c r="J80" t="s">
        <v>13093</v>
      </c>
      <c r="K80" t="s">
        <v>13094</v>
      </c>
      <c r="L80" t="s">
        <v>13416</v>
      </c>
      <c r="M80" t="s">
        <v>13095</v>
      </c>
      <c r="N80" t="s">
        <v>13095</v>
      </c>
      <c r="O80" t="s">
        <v>13099</v>
      </c>
      <c r="Q80">
        <v>399</v>
      </c>
      <c r="R80">
        <v>399</v>
      </c>
      <c r="S80">
        <v>399</v>
      </c>
      <c r="T80">
        <v>399</v>
      </c>
      <c r="U80" s="18">
        <v>0</v>
      </c>
      <c r="V80">
        <v>3.9</v>
      </c>
      <c r="W80">
        <v>3.9</v>
      </c>
      <c r="X80">
        <v>1951</v>
      </c>
      <c r="Y80">
        <v>1951</v>
      </c>
    </row>
    <row r="81" spans="1:25" x14ac:dyDescent="0.25">
      <c r="A81">
        <v>80</v>
      </c>
      <c r="B81" t="s">
        <v>1245</v>
      </c>
      <c r="C81" t="s">
        <v>16191</v>
      </c>
      <c r="D81" t="s">
        <v>1246</v>
      </c>
      <c r="E81" t="s">
        <v>1246</v>
      </c>
      <c r="F81" t="s">
        <v>13586</v>
      </c>
      <c r="G81" t="s">
        <v>13587</v>
      </c>
      <c r="H81" t="s">
        <v>17</v>
      </c>
      <c r="I81" t="s">
        <v>13085</v>
      </c>
      <c r="J81" t="s">
        <v>13391</v>
      </c>
      <c r="K81" t="s">
        <v>13086</v>
      </c>
      <c r="L81" t="s">
        <v>13409</v>
      </c>
      <c r="M81" t="s">
        <v>13087</v>
      </c>
      <c r="N81" t="s">
        <v>13410</v>
      </c>
      <c r="O81" t="s">
        <v>13088</v>
      </c>
      <c r="P81" t="s">
        <v>13089</v>
      </c>
      <c r="Q81">
        <v>349</v>
      </c>
      <c r="R81">
        <v>349</v>
      </c>
      <c r="S81">
        <v>699</v>
      </c>
      <c r="T81">
        <v>699</v>
      </c>
      <c r="U81" s="18">
        <v>0.50071530758226035</v>
      </c>
      <c r="V81">
        <v>4.3</v>
      </c>
      <c r="W81">
        <v>4.3</v>
      </c>
      <c r="X81">
        <v>20850</v>
      </c>
      <c r="Y81">
        <v>20850</v>
      </c>
    </row>
    <row r="82" spans="1:25" x14ac:dyDescent="0.25">
      <c r="A82">
        <v>81</v>
      </c>
      <c r="B82" t="s">
        <v>1250</v>
      </c>
      <c r="C82" t="s">
        <v>16191</v>
      </c>
      <c r="D82" t="s">
        <v>1251</v>
      </c>
      <c r="E82" t="s">
        <v>13588</v>
      </c>
      <c r="F82" t="s">
        <v>13589</v>
      </c>
      <c r="G82" t="s">
        <v>13590</v>
      </c>
      <c r="H82" t="s">
        <v>17</v>
      </c>
      <c r="I82" t="s">
        <v>13085</v>
      </c>
      <c r="J82" t="s">
        <v>13391</v>
      </c>
      <c r="K82" t="s">
        <v>13086</v>
      </c>
      <c r="L82" t="s">
        <v>13409</v>
      </c>
      <c r="M82" t="s">
        <v>13087</v>
      </c>
      <c r="N82" t="s">
        <v>13410</v>
      </c>
      <c r="O82" t="s">
        <v>13088</v>
      </c>
      <c r="P82" t="s">
        <v>13089</v>
      </c>
      <c r="Q82">
        <v>399</v>
      </c>
      <c r="R82">
        <v>399</v>
      </c>
      <c r="S82">
        <v>1099</v>
      </c>
      <c r="T82">
        <v>1099</v>
      </c>
      <c r="U82" s="18">
        <v>0.63694267515923564</v>
      </c>
      <c r="V82">
        <v>4.0999999999999996</v>
      </c>
      <c r="W82">
        <v>4.0999999999999996</v>
      </c>
      <c r="X82">
        <v>2685</v>
      </c>
      <c r="Y82">
        <v>2685</v>
      </c>
    </row>
    <row r="83" spans="1:25" x14ac:dyDescent="0.25">
      <c r="A83">
        <v>82</v>
      </c>
      <c r="B83" t="s">
        <v>1259</v>
      </c>
      <c r="C83" t="s">
        <v>16191</v>
      </c>
      <c r="D83" t="s">
        <v>1260</v>
      </c>
      <c r="E83" t="s">
        <v>13591</v>
      </c>
      <c r="F83" t="s">
        <v>13592</v>
      </c>
      <c r="G83" t="s">
        <v>13593</v>
      </c>
      <c r="H83" t="s">
        <v>96</v>
      </c>
      <c r="I83" t="s">
        <v>13085</v>
      </c>
      <c r="J83" t="s">
        <v>13391</v>
      </c>
      <c r="K83" t="s">
        <v>13090</v>
      </c>
      <c r="L83" t="s">
        <v>13090</v>
      </c>
      <c r="M83" t="s">
        <v>13091</v>
      </c>
      <c r="N83" t="s">
        <v>13091</v>
      </c>
      <c r="O83" t="s">
        <v>13092</v>
      </c>
      <c r="Q83">
        <v>1699</v>
      </c>
      <c r="R83">
        <v>1699</v>
      </c>
      <c r="S83">
        <v>2999</v>
      </c>
      <c r="T83">
        <v>2999</v>
      </c>
      <c r="U83" s="18">
        <v>0.43347782594198064</v>
      </c>
      <c r="V83">
        <v>4.4000000000000004</v>
      </c>
      <c r="W83">
        <v>4.4000000000000004</v>
      </c>
      <c r="X83">
        <v>24780</v>
      </c>
      <c r="Y83">
        <v>24780</v>
      </c>
    </row>
    <row r="84" spans="1:25" x14ac:dyDescent="0.25">
      <c r="A84">
        <v>83</v>
      </c>
      <c r="B84" t="s">
        <v>1264</v>
      </c>
      <c r="C84" t="s">
        <v>16191</v>
      </c>
      <c r="D84" t="s">
        <v>1265</v>
      </c>
      <c r="E84" t="s">
        <v>13594</v>
      </c>
      <c r="F84" t="s">
        <v>13595</v>
      </c>
      <c r="G84" t="s">
        <v>13596</v>
      </c>
      <c r="H84" t="s">
        <v>459</v>
      </c>
      <c r="I84" t="s">
        <v>13093</v>
      </c>
      <c r="J84" t="s">
        <v>13093</v>
      </c>
      <c r="K84" t="s">
        <v>13094</v>
      </c>
      <c r="L84" t="s">
        <v>13416</v>
      </c>
      <c r="M84" t="s">
        <v>13095</v>
      </c>
      <c r="N84" t="s">
        <v>13095</v>
      </c>
      <c r="O84" t="s">
        <v>13099</v>
      </c>
      <c r="Q84">
        <v>655</v>
      </c>
      <c r="R84">
        <v>655</v>
      </c>
      <c r="S84">
        <v>1099</v>
      </c>
      <c r="T84">
        <v>1099</v>
      </c>
      <c r="U84" s="18">
        <v>0.40400363967242947</v>
      </c>
      <c r="V84">
        <v>3.2</v>
      </c>
      <c r="W84">
        <v>3.2</v>
      </c>
      <c r="X84">
        <v>285</v>
      </c>
      <c r="Y84">
        <v>285</v>
      </c>
    </row>
    <row r="85" spans="1:25" x14ac:dyDescent="0.25">
      <c r="A85">
        <v>84</v>
      </c>
      <c r="B85" t="s">
        <v>1274</v>
      </c>
      <c r="C85" t="s">
        <v>16191</v>
      </c>
      <c r="D85" t="s">
        <v>1275</v>
      </c>
      <c r="E85" t="s">
        <v>13597</v>
      </c>
      <c r="F85" t="s">
        <v>13598</v>
      </c>
      <c r="G85" t="s">
        <v>13599</v>
      </c>
      <c r="H85" t="s">
        <v>96</v>
      </c>
      <c r="I85" t="s">
        <v>13085</v>
      </c>
      <c r="J85" t="s">
        <v>13391</v>
      </c>
      <c r="K85" t="s">
        <v>13090</v>
      </c>
      <c r="L85" t="s">
        <v>13090</v>
      </c>
      <c r="M85" t="s">
        <v>13091</v>
      </c>
      <c r="N85" t="s">
        <v>13091</v>
      </c>
      <c r="O85" t="s">
        <v>13092</v>
      </c>
      <c r="Q85">
        <v>749</v>
      </c>
      <c r="R85">
        <v>749</v>
      </c>
      <c r="S85">
        <v>1339</v>
      </c>
      <c r="T85">
        <v>1339</v>
      </c>
      <c r="U85" s="18">
        <v>0.44062733383121733</v>
      </c>
      <c r="V85">
        <v>4.2</v>
      </c>
      <c r="W85">
        <v>4.2</v>
      </c>
      <c r="X85">
        <v>179692</v>
      </c>
      <c r="Y85">
        <v>179692</v>
      </c>
    </row>
    <row r="86" spans="1:25" x14ac:dyDescent="0.25">
      <c r="A86">
        <v>85</v>
      </c>
      <c r="B86" t="s">
        <v>1279</v>
      </c>
      <c r="C86" t="s">
        <v>16191</v>
      </c>
      <c r="D86" t="s">
        <v>1280</v>
      </c>
      <c r="E86" t="s">
        <v>1280</v>
      </c>
      <c r="F86" t="s">
        <v>13600</v>
      </c>
      <c r="G86" t="s">
        <v>13601</v>
      </c>
      <c r="H86" t="s">
        <v>167</v>
      </c>
      <c r="I86" t="s">
        <v>13093</v>
      </c>
      <c r="J86" t="s">
        <v>13093</v>
      </c>
      <c r="K86" t="s">
        <v>13094</v>
      </c>
      <c r="L86" t="s">
        <v>13416</v>
      </c>
      <c r="M86" t="s">
        <v>13097</v>
      </c>
      <c r="N86" t="s">
        <v>13097</v>
      </c>
      <c r="O86" t="s">
        <v>13098</v>
      </c>
      <c r="Q86">
        <v>9999</v>
      </c>
      <c r="R86">
        <v>9999</v>
      </c>
      <c r="S86">
        <v>12999</v>
      </c>
      <c r="T86">
        <v>12999</v>
      </c>
      <c r="U86" s="18">
        <v>0.23078698361412417</v>
      </c>
      <c r="V86">
        <v>4.2</v>
      </c>
      <c r="W86">
        <v>4.2</v>
      </c>
      <c r="X86">
        <v>6088</v>
      </c>
      <c r="Y86">
        <v>6088</v>
      </c>
    </row>
    <row r="87" spans="1:25" x14ac:dyDescent="0.25">
      <c r="A87">
        <v>86</v>
      </c>
      <c r="B87" t="s">
        <v>1289</v>
      </c>
      <c r="C87" t="s">
        <v>16191</v>
      </c>
      <c r="D87" t="s">
        <v>1290</v>
      </c>
      <c r="E87" t="s">
        <v>13602</v>
      </c>
      <c r="F87" t="s">
        <v>13603</v>
      </c>
      <c r="G87" t="s">
        <v>13604</v>
      </c>
      <c r="H87" t="s">
        <v>459</v>
      </c>
      <c r="I87" t="s">
        <v>13093</v>
      </c>
      <c r="J87" t="s">
        <v>13093</v>
      </c>
      <c r="K87" t="s">
        <v>13094</v>
      </c>
      <c r="L87" t="s">
        <v>13416</v>
      </c>
      <c r="M87" t="s">
        <v>13095</v>
      </c>
      <c r="N87" t="s">
        <v>13095</v>
      </c>
      <c r="O87" t="s">
        <v>13099</v>
      </c>
      <c r="Q87">
        <v>195</v>
      </c>
      <c r="R87">
        <v>195</v>
      </c>
      <c r="S87">
        <v>499</v>
      </c>
      <c r="T87">
        <v>499</v>
      </c>
      <c r="U87" s="18">
        <v>0.60921843687374755</v>
      </c>
      <c r="V87">
        <v>3.7</v>
      </c>
      <c r="W87">
        <v>3.7</v>
      </c>
      <c r="X87">
        <v>1383</v>
      </c>
      <c r="Y87">
        <v>1383</v>
      </c>
    </row>
    <row r="88" spans="1:25" x14ac:dyDescent="0.25">
      <c r="A88">
        <v>87</v>
      </c>
      <c r="B88" t="s">
        <v>1299</v>
      </c>
      <c r="C88" t="s">
        <v>16191</v>
      </c>
      <c r="D88" t="s">
        <v>1300</v>
      </c>
      <c r="E88" t="s">
        <v>1300</v>
      </c>
      <c r="F88" t="s">
        <v>13439</v>
      </c>
      <c r="G88" t="s">
        <v>13605</v>
      </c>
      <c r="H88" t="s">
        <v>17</v>
      </c>
      <c r="I88" t="s">
        <v>13085</v>
      </c>
      <c r="J88" t="s">
        <v>13391</v>
      </c>
      <c r="K88" t="s">
        <v>13086</v>
      </c>
      <c r="L88" t="s">
        <v>13409</v>
      </c>
      <c r="M88" t="s">
        <v>13087</v>
      </c>
      <c r="N88" t="s">
        <v>13410</v>
      </c>
      <c r="O88" t="s">
        <v>13088</v>
      </c>
      <c r="P88" t="s">
        <v>13089</v>
      </c>
      <c r="Q88">
        <v>999</v>
      </c>
      <c r="R88">
        <v>999</v>
      </c>
      <c r="S88">
        <v>2100</v>
      </c>
      <c r="T88">
        <v>2100</v>
      </c>
      <c r="U88" s="18">
        <v>0.52428571428571424</v>
      </c>
      <c r="V88">
        <v>4.5</v>
      </c>
      <c r="W88">
        <v>4.5</v>
      </c>
      <c r="X88">
        <v>5492</v>
      </c>
      <c r="Y88">
        <v>5492</v>
      </c>
    </row>
    <row r="89" spans="1:25" x14ac:dyDescent="0.25">
      <c r="A89">
        <v>88</v>
      </c>
      <c r="B89" t="s">
        <v>1308</v>
      </c>
      <c r="C89" t="s">
        <v>16191</v>
      </c>
      <c r="D89" t="s">
        <v>1309</v>
      </c>
      <c r="E89" t="s">
        <v>13606</v>
      </c>
      <c r="F89" t="s">
        <v>13607</v>
      </c>
      <c r="G89" t="s">
        <v>13608</v>
      </c>
      <c r="H89" t="s">
        <v>17</v>
      </c>
      <c r="I89" t="s">
        <v>13085</v>
      </c>
      <c r="J89" t="s">
        <v>13391</v>
      </c>
      <c r="K89" t="s">
        <v>13086</v>
      </c>
      <c r="L89" t="s">
        <v>13409</v>
      </c>
      <c r="M89" t="s">
        <v>13087</v>
      </c>
      <c r="N89" t="s">
        <v>13410</v>
      </c>
      <c r="O89" t="s">
        <v>13088</v>
      </c>
      <c r="P89" t="s">
        <v>13089</v>
      </c>
      <c r="Q89">
        <v>499</v>
      </c>
      <c r="R89">
        <v>499</v>
      </c>
      <c r="S89">
        <v>899</v>
      </c>
      <c r="T89">
        <v>899</v>
      </c>
      <c r="U89" s="18">
        <v>0.44493882091212456</v>
      </c>
      <c r="V89">
        <v>4.2</v>
      </c>
      <c r="W89">
        <v>4.2</v>
      </c>
      <c r="X89">
        <v>919</v>
      </c>
      <c r="Y89">
        <v>919</v>
      </c>
    </row>
    <row r="90" spans="1:25" x14ac:dyDescent="0.25">
      <c r="A90">
        <v>89</v>
      </c>
      <c r="B90" t="s">
        <v>1318</v>
      </c>
      <c r="C90" t="s">
        <v>16191</v>
      </c>
      <c r="D90" t="s">
        <v>1319</v>
      </c>
      <c r="E90" t="s">
        <v>13609</v>
      </c>
      <c r="F90" t="s">
        <v>13610</v>
      </c>
      <c r="G90" t="s">
        <v>13611</v>
      </c>
      <c r="H90" t="s">
        <v>1320</v>
      </c>
      <c r="I90" t="s">
        <v>13093</v>
      </c>
      <c r="J90" t="s">
        <v>13093</v>
      </c>
      <c r="K90" t="s">
        <v>13094</v>
      </c>
      <c r="L90" t="s">
        <v>13416</v>
      </c>
      <c r="M90" t="s">
        <v>13095</v>
      </c>
      <c r="N90" t="s">
        <v>13095</v>
      </c>
      <c r="O90" t="s">
        <v>13088</v>
      </c>
      <c r="P90" t="s">
        <v>13107</v>
      </c>
      <c r="Q90">
        <v>416</v>
      </c>
      <c r="R90">
        <v>416</v>
      </c>
      <c r="S90">
        <v>599</v>
      </c>
      <c r="T90">
        <v>599</v>
      </c>
      <c r="U90" s="18">
        <v>0.30550918196994992</v>
      </c>
      <c r="V90">
        <v>4.2</v>
      </c>
      <c r="W90">
        <v>4.2</v>
      </c>
      <c r="X90">
        <v>30023</v>
      </c>
      <c r="Y90">
        <v>30023</v>
      </c>
    </row>
    <row r="91" spans="1:25" x14ac:dyDescent="0.25">
      <c r="A91">
        <v>90</v>
      </c>
      <c r="B91" t="s">
        <v>1329</v>
      </c>
      <c r="C91" t="s">
        <v>16191</v>
      </c>
      <c r="D91" t="s">
        <v>1330</v>
      </c>
      <c r="E91" t="s">
        <v>13612</v>
      </c>
      <c r="F91" t="s">
        <v>13613</v>
      </c>
      <c r="G91" t="s">
        <v>13614</v>
      </c>
      <c r="H91" t="s">
        <v>17</v>
      </c>
      <c r="I91" t="s">
        <v>13085</v>
      </c>
      <c r="J91" t="s">
        <v>13391</v>
      </c>
      <c r="K91" t="s">
        <v>13086</v>
      </c>
      <c r="L91" t="s">
        <v>13409</v>
      </c>
      <c r="M91" t="s">
        <v>13087</v>
      </c>
      <c r="N91" t="s">
        <v>13410</v>
      </c>
      <c r="O91" t="s">
        <v>13088</v>
      </c>
      <c r="P91" t="s">
        <v>13089</v>
      </c>
      <c r="Q91">
        <v>368</v>
      </c>
      <c r="R91">
        <v>368</v>
      </c>
      <c r="S91">
        <v>699</v>
      </c>
      <c r="T91">
        <v>699</v>
      </c>
      <c r="U91" s="18">
        <v>0.47353361945636624</v>
      </c>
      <c r="V91">
        <v>4.2</v>
      </c>
      <c r="W91">
        <v>4.2</v>
      </c>
      <c r="X91">
        <v>387</v>
      </c>
      <c r="Y91">
        <v>387</v>
      </c>
    </row>
    <row r="92" spans="1:25" x14ac:dyDescent="0.25">
      <c r="A92">
        <v>91</v>
      </c>
      <c r="B92" t="s">
        <v>1339</v>
      </c>
      <c r="C92" t="s">
        <v>16191</v>
      </c>
      <c r="D92" t="s">
        <v>1340</v>
      </c>
      <c r="E92" t="s">
        <v>1340</v>
      </c>
      <c r="F92" t="s">
        <v>13615</v>
      </c>
      <c r="G92" t="s">
        <v>13616</v>
      </c>
      <c r="H92" t="s">
        <v>167</v>
      </c>
      <c r="I92" t="s">
        <v>13093</v>
      </c>
      <c r="J92" t="s">
        <v>13093</v>
      </c>
      <c r="K92" t="s">
        <v>13094</v>
      </c>
      <c r="L92" t="s">
        <v>13416</v>
      </c>
      <c r="M92" t="s">
        <v>13097</v>
      </c>
      <c r="N92" t="s">
        <v>13097</v>
      </c>
      <c r="O92" t="s">
        <v>13098</v>
      </c>
      <c r="Q92">
        <v>29990</v>
      </c>
      <c r="R92">
        <v>29990</v>
      </c>
      <c r="S92">
        <v>65000</v>
      </c>
      <c r="T92">
        <v>65000</v>
      </c>
      <c r="U92" s="18">
        <v>0.53861538461538461</v>
      </c>
      <c r="V92">
        <v>4.0999999999999996</v>
      </c>
      <c r="W92">
        <v>4.0999999999999996</v>
      </c>
      <c r="X92">
        <v>211</v>
      </c>
      <c r="Y92">
        <v>211</v>
      </c>
    </row>
    <row r="93" spans="1:25" x14ac:dyDescent="0.25">
      <c r="A93">
        <v>92</v>
      </c>
      <c r="B93" t="s">
        <v>1349</v>
      </c>
      <c r="C93" t="s">
        <v>16191</v>
      </c>
      <c r="D93" t="s">
        <v>1350</v>
      </c>
      <c r="E93" t="s">
        <v>1350</v>
      </c>
      <c r="F93" t="s">
        <v>13617</v>
      </c>
      <c r="G93" t="s">
        <v>13618</v>
      </c>
      <c r="H93" t="s">
        <v>17</v>
      </c>
      <c r="I93" t="s">
        <v>13085</v>
      </c>
      <c r="J93" t="s">
        <v>13391</v>
      </c>
      <c r="K93" t="s">
        <v>13086</v>
      </c>
      <c r="L93" t="s">
        <v>13409</v>
      </c>
      <c r="M93" t="s">
        <v>13087</v>
      </c>
      <c r="N93" t="s">
        <v>13410</v>
      </c>
      <c r="O93" t="s">
        <v>13088</v>
      </c>
      <c r="P93" t="s">
        <v>13089</v>
      </c>
      <c r="Q93">
        <v>339</v>
      </c>
      <c r="R93">
        <v>339</v>
      </c>
      <c r="S93">
        <v>1099</v>
      </c>
      <c r="T93">
        <v>1099</v>
      </c>
      <c r="U93" s="18">
        <v>0.69153776160145586</v>
      </c>
      <c r="V93">
        <v>4.3</v>
      </c>
      <c r="W93">
        <v>4.3</v>
      </c>
      <c r="X93">
        <v>974</v>
      </c>
      <c r="Y93">
        <v>974</v>
      </c>
    </row>
    <row r="94" spans="1:25" x14ac:dyDescent="0.25">
      <c r="A94">
        <v>93</v>
      </c>
      <c r="B94" t="s">
        <v>1354</v>
      </c>
      <c r="C94" t="s">
        <v>16191</v>
      </c>
      <c r="D94" t="s">
        <v>1355</v>
      </c>
      <c r="E94" t="s">
        <v>1355</v>
      </c>
      <c r="F94" t="s">
        <v>13619</v>
      </c>
      <c r="G94" t="s">
        <v>13620</v>
      </c>
      <c r="H94" t="s">
        <v>167</v>
      </c>
      <c r="I94" t="s">
        <v>13093</v>
      </c>
      <c r="J94" t="s">
        <v>13093</v>
      </c>
      <c r="K94" t="s">
        <v>13094</v>
      </c>
      <c r="L94" t="s">
        <v>13416</v>
      </c>
      <c r="M94" t="s">
        <v>13097</v>
      </c>
      <c r="N94" t="s">
        <v>13097</v>
      </c>
      <c r="O94" t="s">
        <v>13098</v>
      </c>
      <c r="Q94">
        <v>15490</v>
      </c>
      <c r="R94">
        <v>15490</v>
      </c>
      <c r="S94">
        <v>20900</v>
      </c>
      <c r="T94">
        <v>20900</v>
      </c>
      <c r="U94" s="18">
        <v>0.25885167464114833</v>
      </c>
      <c r="V94">
        <v>4.3</v>
      </c>
      <c r="W94">
        <v>4.3</v>
      </c>
      <c r="X94">
        <v>16299</v>
      </c>
      <c r="Y94">
        <v>16299</v>
      </c>
    </row>
    <row r="95" spans="1:25" x14ac:dyDescent="0.25">
      <c r="A95">
        <v>94</v>
      </c>
      <c r="B95" t="s">
        <v>1359</v>
      </c>
      <c r="C95" t="s">
        <v>16191</v>
      </c>
      <c r="D95" t="s">
        <v>1360</v>
      </c>
      <c r="E95" t="s">
        <v>1360</v>
      </c>
      <c r="F95" t="s">
        <v>13621</v>
      </c>
      <c r="G95" t="s">
        <v>13622</v>
      </c>
      <c r="H95" t="s">
        <v>17</v>
      </c>
      <c r="I95" t="s">
        <v>13085</v>
      </c>
      <c r="J95" t="s">
        <v>13391</v>
      </c>
      <c r="K95" t="s">
        <v>13086</v>
      </c>
      <c r="L95" t="s">
        <v>13409</v>
      </c>
      <c r="M95" t="s">
        <v>13087</v>
      </c>
      <c r="N95" t="s">
        <v>13410</v>
      </c>
      <c r="O95" t="s">
        <v>13088</v>
      </c>
      <c r="P95" t="s">
        <v>13089</v>
      </c>
      <c r="Q95">
        <v>499</v>
      </c>
      <c r="R95">
        <v>499</v>
      </c>
      <c r="S95">
        <v>1299</v>
      </c>
      <c r="T95">
        <v>1299</v>
      </c>
      <c r="U95" s="18">
        <v>0.61585835257890686</v>
      </c>
      <c r="V95">
        <v>4.3</v>
      </c>
      <c r="W95">
        <v>4.3</v>
      </c>
      <c r="X95">
        <v>30411</v>
      </c>
      <c r="Y95">
        <v>30411</v>
      </c>
    </row>
    <row r="96" spans="1:25" x14ac:dyDescent="0.25">
      <c r="A96">
        <v>95</v>
      </c>
      <c r="B96" t="s">
        <v>1364</v>
      </c>
      <c r="C96" t="s">
        <v>16191</v>
      </c>
      <c r="D96" t="s">
        <v>1365</v>
      </c>
      <c r="E96" t="s">
        <v>1365</v>
      </c>
      <c r="F96" t="s">
        <v>13623</v>
      </c>
      <c r="G96" t="s">
        <v>13624</v>
      </c>
      <c r="H96" t="s">
        <v>96</v>
      </c>
      <c r="I96" t="s">
        <v>13085</v>
      </c>
      <c r="J96" t="s">
        <v>13391</v>
      </c>
      <c r="K96" t="s">
        <v>13090</v>
      </c>
      <c r="L96" t="s">
        <v>13090</v>
      </c>
      <c r="M96" t="s">
        <v>13091</v>
      </c>
      <c r="N96" t="s">
        <v>13091</v>
      </c>
      <c r="O96" t="s">
        <v>13092</v>
      </c>
      <c r="Q96">
        <v>249</v>
      </c>
      <c r="R96">
        <v>249</v>
      </c>
      <c r="S96">
        <v>399</v>
      </c>
      <c r="T96">
        <v>399</v>
      </c>
      <c r="U96" s="18">
        <v>0.37593984962406013</v>
      </c>
      <c r="V96">
        <v>3.4</v>
      </c>
      <c r="W96">
        <v>3.4</v>
      </c>
      <c r="X96">
        <v>4642</v>
      </c>
      <c r="Y96">
        <v>4642</v>
      </c>
    </row>
    <row r="97" spans="1:25" x14ac:dyDescent="0.25">
      <c r="A97">
        <v>96</v>
      </c>
      <c r="B97" t="s">
        <v>1374</v>
      </c>
      <c r="C97" t="s">
        <v>16191</v>
      </c>
      <c r="D97" t="s">
        <v>12971</v>
      </c>
      <c r="E97" t="s">
        <v>12971</v>
      </c>
      <c r="F97" t="s">
        <v>13625</v>
      </c>
      <c r="G97" t="s">
        <v>13626</v>
      </c>
      <c r="H97" t="s">
        <v>459</v>
      </c>
      <c r="I97" t="s">
        <v>13093</v>
      </c>
      <c r="J97" t="s">
        <v>13093</v>
      </c>
      <c r="K97" t="s">
        <v>13094</v>
      </c>
      <c r="L97" t="s">
        <v>13416</v>
      </c>
      <c r="M97" t="s">
        <v>13095</v>
      </c>
      <c r="N97" t="s">
        <v>13095</v>
      </c>
      <c r="O97" t="s">
        <v>13099</v>
      </c>
      <c r="Q97">
        <v>399</v>
      </c>
      <c r="R97">
        <v>399</v>
      </c>
      <c r="S97">
        <v>799</v>
      </c>
      <c r="T97">
        <v>799</v>
      </c>
      <c r="U97" s="18">
        <v>0.50062578222778475</v>
      </c>
      <c r="V97">
        <v>4.3</v>
      </c>
      <c r="W97">
        <v>4.3</v>
      </c>
      <c r="X97">
        <v>12</v>
      </c>
      <c r="Y97">
        <v>12</v>
      </c>
    </row>
    <row r="98" spans="1:25" x14ac:dyDescent="0.25">
      <c r="A98">
        <v>97</v>
      </c>
      <c r="B98" t="s">
        <v>1383</v>
      </c>
      <c r="C98" t="s">
        <v>16191</v>
      </c>
      <c r="D98" t="s">
        <v>1384</v>
      </c>
      <c r="E98" t="s">
        <v>13627</v>
      </c>
      <c r="F98" t="s">
        <v>13547</v>
      </c>
      <c r="G98" t="s">
        <v>13628</v>
      </c>
      <c r="H98" t="s">
        <v>17</v>
      </c>
      <c r="I98" t="s">
        <v>13085</v>
      </c>
      <c r="J98" t="s">
        <v>13391</v>
      </c>
      <c r="K98" t="s">
        <v>13086</v>
      </c>
      <c r="L98" t="s">
        <v>13409</v>
      </c>
      <c r="M98" t="s">
        <v>13087</v>
      </c>
      <c r="N98" t="s">
        <v>13410</v>
      </c>
      <c r="O98" t="s">
        <v>13088</v>
      </c>
      <c r="P98" t="s">
        <v>13089</v>
      </c>
      <c r="Q98">
        <v>1499</v>
      </c>
      <c r="R98">
        <v>1499</v>
      </c>
      <c r="S98">
        <v>1999</v>
      </c>
      <c r="T98">
        <v>1999</v>
      </c>
      <c r="U98" s="18">
        <v>0.25012506253126565</v>
      </c>
      <c r="V98">
        <v>4.4000000000000004</v>
      </c>
      <c r="W98">
        <v>4.4000000000000004</v>
      </c>
      <c r="X98">
        <v>1951</v>
      </c>
      <c r="Y98">
        <v>1951</v>
      </c>
    </row>
    <row r="99" spans="1:25" x14ac:dyDescent="0.25">
      <c r="A99">
        <v>98</v>
      </c>
      <c r="B99" t="s">
        <v>1388</v>
      </c>
      <c r="C99" t="s">
        <v>16191</v>
      </c>
      <c r="D99" t="s">
        <v>1389</v>
      </c>
      <c r="E99" t="s">
        <v>13629</v>
      </c>
      <c r="F99" t="s">
        <v>13630</v>
      </c>
      <c r="G99" t="s">
        <v>13631</v>
      </c>
      <c r="H99" t="s">
        <v>1390</v>
      </c>
      <c r="I99" t="s">
        <v>13093</v>
      </c>
      <c r="J99" t="s">
        <v>13093</v>
      </c>
      <c r="K99" t="s">
        <v>13094</v>
      </c>
      <c r="L99" t="s">
        <v>13416</v>
      </c>
      <c r="M99" t="s">
        <v>13108</v>
      </c>
      <c r="N99" t="s">
        <v>13108</v>
      </c>
      <c r="Q99">
        <v>9490</v>
      </c>
      <c r="R99">
        <v>9490</v>
      </c>
      <c r="S99">
        <v>15990</v>
      </c>
      <c r="T99">
        <v>15990</v>
      </c>
      <c r="U99" s="18">
        <v>0.4065040650406504</v>
      </c>
      <c r="V99">
        <v>3.9</v>
      </c>
      <c r="W99">
        <v>3.9</v>
      </c>
      <c r="X99">
        <v>10480</v>
      </c>
      <c r="Y99">
        <v>10480</v>
      </c>
    </row>
    <row r="100" spans="1:25" x14ac:dyDescent="0.25">
      <c r="A100">
        <v>99</v>
      </c>
      <c r="B100" t="s">
        <v>1399</v>
      </c>
      <c r="C100" t="s">
        <v>16191</v>
      </c>
      <c r="D100" t="s">
        <v>1400</v>
      </c>
      <c r="E100" t="s">
        <v>13632</v>
      </c>
      <c r="F100" t="s">
        <v>13633</v>
      </c>
      <c r="G100" t="s">
        <v>13634</v>
      </c>
      <c r="H100" t="s">
        <v>127</v>
      </c>
      <c r="I100" t="s">
        <v>13093</v>
      </c>
      <c r="J100" t="s">
        <v>13093</v>
      </c>
      <c r="K100" t="s">
        <v>13094</v>
      </c>
      <c r="L100" t="s">
        <v>13416</v>
      </c>
      <c r="M100" t="s">
        <v>13095</v>
      </c>
      <c r="N100" t="s">
        <v>13095</v>
      </c>
      <c r="O100" t="s">
        <v>13088</v>
      </c>
      <c r="P100" t="s">
        <v>13096</v>
      </c>
      <c r="Q100">
        <v>637</v>
      </c>
      <c r="R100">
        <v>637</v>
      </c>
      <c r="S100">
        <v>1499</v>
      </c>
      <c r="T100">
        <v>1499</v>
      </c>
      <c r="U100" s="18">
        <v>0.57505003335557037</v>
      </c>
      <c r="V100">
        <v>4.0999999999999996</v>
      </c>
      <c r="W100">
        <v>4.0999999999999996</v>
      </c>
      <c r="X100">
        <v>24</v>
      </c>
      <c r="Y100">
        <v>24</v>
      </c>
    </row>
    <row r="101" spans="1:25" x14ac:dyDescent="0.25">
      <c r="A101">
        <v>100</v>
      </c>
      <c r="B101" t="s">
        <v>1409</v>
      </c>
      <c r="C101" t="s">
        <v>16191</v>
      </c>
      <c r="D101" t="s">
        <v>12972</v>
      </c>
      <c r="E101" t="s">
        <v>12972</v>
      </c>
      <c r="F101" t="s">
        <v>13635</v>
      </c>
      <c r="G101" t="s">
        <v>13636</v>
      </c>
      <c r="H101" t="s">
        <v>459</v>
      </c>
      <c r="I101" t="s">
        <v>13093</v>
      </c>
      <c r="J101" t="s">
        <v>13093</v>
      </c>
      <c r="K101" t="s">
        <v>13094</v>
      </c>
      <c r="L101" t="s">
        <v>13416</v>
      </c>
      <c r="M101" t="s">
        <v>13095</v>
      </c>
      <c r="N101" t="s">
        <v>13095</v>
      </c>
      <c r="O101" t="s">
        <v>13099</v>
      </c>
      <c r="Q101">
        <v>399</v>
      </c>
      <c r="R101">
        <v>399</v>
      </c>
      <c r="S101">
        <v>899</v>
      </c>
      <c r="T101">
        <v>899</v>
      </c>
      <c r="U101" s="18">
        <v>0.55617352614015569</v>
      </c>
      <c r="V101">
        <v>3.9</v>
      </c>
      <c r="W101">
        <v>3.9</v>
      </c>
      <c r="X101">
        <v>254</v>
      </c>
      <c r="Y101">
        <v>254</v>
      </c>
    </row>
    <row r="102" spans="1:25" x14ac:dyDescent="0.25">
      <c r="A102">
        <v>101</v>
      </c>
      <c r="B102" t="s">
        <v>1418</v>
      </c>
      <c r="C102" t="s">
        <v>16191</v>
      </c>
      <c r="D102" t="s">
        <v>1419</v>
      </c>
      <c r="E102" t="s">
        <v>1419</v>
      </c>
      <c r="F102" t="s">
        <v>13637</v>
      </c>
      <c r="G102" t="s">
        <v>13638</v>
      </c>
      <c r="H102" t="s">
        <v>1320</v>
      </c>
      <c r="I102" t="s">
        <v>13093</v>
      </c>
      <c r="J102" t="s">
        <v>13093</v>
      </c>
      <c r="K102" t="s">
        <v>13094</v>
      </c>
      <c r="L102" t="s">
        <v>13416</v>
      </c>
      <c r="M102" t="s">
        <v>13095</v>
      </c>
      <c r="N102" t="s">
        <v>13095</v>
      </c>
      <c r="O102" t="s">
        <v>13088</v>
      </c>
      <c r="P102" t="s">
        <v>13107</v>
      </c>
      <c r="Q102">
        <v>1089</v>
      </c>
      <c r="R102">
        <v>1089</v>
      </c>
      <c r="S102">
        <v>1600</v>
      </c>
      <c r="T102">
        <v>1600</v>
      </c>
      <c r="U102" s="18">
        <v>0.31937500000000002</v>
      </c>
      <c r="V102">
        <v>4</v>
      </c>
      <c r="W102">
        <v>4</v>
      </c>
      <c r="X102">
        <v>3565</v>
      </c>
      <c r="Y102">
        <v>3565</v>
      </c>
    </row>
    <row r="103" spans="1:25" x14ac:dyDescent="0.25">
      <c r="A103">
        <v>102</v>
      </c>
      <c r="B103" t="s">
        <v>1428</v>
      </c>
      <c r="C103" t="s">
        <v>16191</v>
      </c>
      <c r="D103" t="s">
        <v>1429</v>
      </c>
      <c r="E103" t="s">
        <v>13639</v>
      </c>
      <c r="F103" t="s">
        <v>13640</v>
      </c>
      <c r="G103" t="s">
        <v>13641</v>
      </c>
      <c r="H103" t="s">
        <v>17</v>
      </c>
      <c r="I103" t="s">
        <v>13085</v>
      </c>
      <c r="J103" t="s">
        <v>13391</v>
      </c>
      <c r="K103" t="s">
        <v>13086</v>
      </c>
      <c r="L103" t="s">
        <v>13409</v>
      </c>
      <c r="M103" t="s">
        <v>13087</v>
      </c>
      <c r="N103" t="s">
        <v>13410</v>
      </c>
      <c r="O103" t="s">
        <v>13088</v>
      </c>
      <c r="P103" t="s">
        <v>13089</v>
      </c>
      <c r="Q103">
        <v>339</v>
      </c>
      <c r="R103">
        <v>339</v>
      </c>
      <c r="S103">
        <v>999</v>
      </c>
      <c r="T103">
        <v>999</v>
      </c>
      <c r="U103" s="18">
        <v>0.66066066066066065</v>
      </c>
      <c r="V103">
        <v>4.3</v>
      </c>
      <c r="W103">
        <v>4.3</v>
      </c>
      <c r="X103">
        <v>6255</v>
      </c>
      <c r="Y103">
        <v>6255</v>
      </c>
    </row>
    <row r="104" spans="1:25" x14ac:dyDescent="0.25">
      <c r="A104">
        <v>103</v>
      </c>
      <c r="B104" t="s">
        <v>1436</v>
      </c>
      <c r="C104" t="s">
        <v>16191</v>
      </c>
      <c r="D104" t="s">
        <v>1437</v>
      </c>
      <c r="E104" t="s">
        <v>1437</v>
      </c>
      <c r="F104" t="s">
        <v>13460</v>
      </c>
      <c r="G104" t="s">
        <v>13642</v>
      </c>
      <c r="H104" t="s">
        <v>17</v>
      </c>
      <c r="I104" t="s">
        <v>13085</v>
      </c>
      <c r="J104" t="s">
        <v>13391</v>
      </c>
      <c r="K104" t="s">
        <v>13086</v>
      </c>
      <c r="L104" t="s">
        <v>13409</v>
      </c>
      <c r="M104" t="s">
        <v>13087</v>
      </c>
      <c r="N104" t="s">
        <v>13410</v>
      </c>
      <c r="O104" t="s">
        <v>13088</v>
      </c>
      <c r="P104" t="s">
        <v>13089</v>
      </c>
      <c r="Q104">
        <v>149</v>
      </c>
      <c r="R104">
        <v>149</v>
      </c>
      <c r="S104">
        <v>499</v>
      </c>
      <c r="T104">
        <v>499</v>
      </c>
      <c r="U104" s="18">
        <v>0.70140280561122248</v>
      </c>
      <c r="V104">
        <v>4</v>
      </c>
      <c r="W104">
        <v>4</v>
      </c>
      <c r="X104">
        <v>7732</v>
      </c>
      <c r="Y104">
        <v>7732</v>
      </c>
    </row>
    <row r="105" spans="1:25" x14ac:dyDescent="0.25">
      <c r="A105">
        <v>104</v>
      </c>
      <c r="B105" t="s">
        <v>1441</v>
      </c>
      <c r="C105" t="s">
        <v>16191</v>
      </c>
      <c r="D105" t="s">
        <v>1442</v>
      </c>
      <c r="E105" t="s">
        <v>1442</v>
      </c>
      <c r="F105" t="s">
        <v>13643</v>
      </c>
      <c r="G105" t="s">
        <v>13644</v>
      </c>
      <c r="H105" t="s">
        <v>17</v>
      </c>
      <c r="I105" t="s">
        <v>13085</v>
      </c>
      <c r="J105" t="s">
        <v>13391</v>
      </c>
      <c r="K105" t="s">
        <v>13086</v>
      </c>
      <c r="L105" t="s">
        <v>13409</v>
      </c>
      <c r="M105" t="s">
        <v>13087</v>
      </c>
      <c r="N105" t="s">
        <v>13410</v>
      </c>
      <c r="O105" t="s">
        <v>13088</v>
      </c>
      <c r="P105" t="s">
        <v>13089</v>
      </c>
      <c r="Q105">
        <v>149</v>
      </c>
      <c r="R105">
        <v>149</v>
      </c>
      <c r="S105">
        <v>399</v>
      </c>
      <c r="T105">
        <v>399</v>
      </c>
      <c r="U105" s="18">
        <v>0.62656641604010022</v>
      </c>
      <c r="V105">
        <v>3.9</v>
      </c>
      <c r="W105">
        <v>3.9</v>
      </c>
      <c r="X105">
        <v>57</v>
      </c>
      <c r="Y105">
        <v>57</v>
      </c>
    </row>
    <row r="106" spans="1:25" x14ac:dyDescent="0.25">
      <c r="A106">
        <v>105</v>
      </c>
      <c r="B106" t="s">
        <v>1450</v>
      </c>
      <c r="C106" t="s">
        <v>16191</v>
      </c>
      <c r="D106" t="s">
        <v>1451</v>
      </c>
      <c r="E106" t="s">
        <v>1451</v>
      </c>
      <c r="F106" t="s">
        <v>13645</v>
      </c>
      <c r="G106" t="s">
        <v>13646</v>
      </c>
      <c r="H106" t="s">
        <v>17</v>
      </c>
      <c r="I106" t="s">
        <v>13085</v>
      </c>
      <c r="J106" t="s">
        <v>13391</v>
      </c>
      <c r="K106" t="s">
        <v>13086</v>
      </c>
      <c r="L106" t="s">
        <v>13409</v>
      </c>
      <c r="M106" t="s">
        <v>13087</v>
      </c>
      <c r="N106" t="s">
        <v>13410</v>
      </c>
      <c r="O106" t="s">
        <v>13088</v>
      </c>
      <c r="P106" t="s">
        <v>13089</v>
      </c>
      <c r="Q106">
        <v>599</v>
      </c>
      <c r="R106">
        <v>599</v>
      </c>
      <c r="S106">
        <v>849</v>
      </c>
      <c r="T106">
        <v>849</v>
      </c>
      <c r="U106" s="18">
        <v>0.29446407538280328</v>
      </c>
      <c r="V106">
        <v>4.5</v>
      </c>
      <c r="W106">
        <v>4.5</v>
      </c>
      <c r="X106">
        <v>577</v>
      </c>
      <c r="Y106">
        <v>577</v>
      </c>
    </row>
    <row r="107" spans="1:25" x14ac:dyDescent="0.25">
      <c r="A107">
        <v>106</v>
      </c>
      <c r="B107" t="s">
        <v>1460</v>
      </c>
      <c r="C107" t="s">
        <v>16191</v>
      </c>
      <c r="D107" t="s">
        <v>1461</v>
      </c>
      <c r="E107" t="s">
        <v>13647</v>
      </c>
      <c r="F107" t="s">
        <v>13648</v>
      </c>
      <c r="G107" t="s">
        <v>13649</v>
      </c>
      <c r="H107" t="s">
        <v>459</v>
      </c>
      <c r="I107" t="s">
        <v>13093</v>
      </c>
      <c r="J107" t="s">
        <v>13093</v>
      </c>
      <c r="K107" t="s">
        <v>13094</v>
      </c>
      <c r="L107" t="s">
        <v>13416</v>
      </c>
      <c r="M107" t="s">
        <v>13095</v>
      </c>
      <c r="N107" t="s">
        <v>13095</v>
      </c>
      <c r="O107" t="s">
        <v>13099</v>
      </c>
      <c r="Q107">
        <v>299</v>
      </c>
      <c r="R107">
        <v>299</v>
      </c>
      <c r="S107">
        <v>1199</v>
      </c>
      <c r="T107">
        <v>1199</v>
      </c>
      <c r="U107" s="18">
        <v>0.75062552126772308</v>
      </c>
      <c r="V107">
        <v>3.9</v>
      </c>
      <c r="W107">
        <v>3.9</v>
      </c>
      <c r="X107">
        <v>1193</v>
      </c>
      <c r="Y107">
        <v>1193</v>
      </c>
    </row>
    <row r="108" spans="1:25" x14ac:dyDescent="0.25">
      <c r="A108">
        <v>107</v>
      </c>
      <c r="B108" t="s">
        <v>1470</v>
      </c>
      <c r="C108" t="s">
        <v>16191</v>
      </c>
      <c r="D108" t="s">
        <v>1471</v>
      </c>
      <c r="E108" t="s">
        <v>13650</v>
      </c>
      <c r="F108" t="s">
        <v>13651</v>
      </c>
      <c r="G108" t="s">
        <v>13652</v>
      </c>
      <c r="H108" t="s">
        <v>17</v>
      </c>
      <c r="I108" t="s">
        <v>13085</v>
      </c>
      <c r="J108" t="s">
        <v>13391</v>
      </c>
      <c r="K108" t="s">
        <v>13086</v>
      </c>
      <c r="L108" t="s">
        <v>13409</v>
      </c>
      <c r="M108" t="s">
        <v>13087</v>
      </c>
      <c r="N108" t="s">
        <v>13410</v>
      </c>
      <c r="O108" t="s">
        <v>13088</v>
      </c>
      <c r="P108" t="s">
        <v>13089</v>
      </c>
      <c r="Q108">
        <v>399</v>
      </c>
      <c r="R108">
        <v>399</v>
      </c>
      <c r="S108">
        <v>1299</v>
      </c>
      <c r="T108">
        <v>1299</v>
      </c>
      <c r="U108" s="18">
        <v>0.69284064665127021</v>
      </c>
      <c r="V108">
        <v>4.2</v>
      </c>
      <c r="W108">
        <v>4.2</v>
      </c>
      <c r="X108">
        <v>13120</v>
      </c>
      <c r="Y108">
        <v>13120</v>
      </c>
    </row>
    <row r="109" spans="1:25" x14ac:dyDescent="0.25">
      <c r="A109">
        <v>108</v>
      </c>
      <c r="B109" t="s">
        <v>1475</v>
      </c>
      <c r="C109" t="s">
        <v>16191</v>
      </c>
      <c r="D109" t="s">
        <v>1476</v>
      </c>
      <c r="E109" t="s">
        <v>13653</v>
      </c>
      <c r="F109" t="s">
        <v>13536</v>
      </c>
      <c r="G109" t="s">
        <v>13654</v>
      </c>
      <c r="H109" t="s">
        <v>459</v>
      </c>
      <c r="I109" t="s">
        <v>13093</v>
      </c>
      <c r="J109" t="s">
        <v>13093</v>
      </c>
      <c r="K109" t="s">
        <v>13094</v>
      </c>
      <c r="L109" t="s">
        <v>13416</v>
      </c>
      <c r="M109" t="s">
        <v>13095</v>
      </c>
      <c r="N109" t="s">
        <v>13095</v>
      </c>
      <c r="O109" t="s">
        <v>13099</v>
      </c>
      <c r="Q109">
        <v>339</v>
      </c>
      <c r="R109">
        <v>339</v>
      </c>
      <c r="S109">
        <v>1999</v>
      </c>
      <c r="T109">
        <v>1999</v>
      </c>
      <c r="U109" s="18">
        <v>0.83041520760380194</v>
      </c>
      <c r="V109">
        <v>4</v>
      </c>
      <c r="W109">
        <v>4</v>
      </c>
      <c r="X109">
        <v>343</v>
      </c>
      <c r="Y109">
        <v>343</v>
      </c>
    </row>
    <row r="110" spans="1:25" x14ac:dyDescent="0.25">
      <c r="A110">
        <v>109</v>
      </c>
      <c r="B110" t="s">
        <v>1485</v>
      </c>
      <c r="C110" t="s">
        <v>16191</v>
      </c>
      <c r="D110" t="s">
        <v>1486</v>
      </c>
      <c r="E110" t="s">
        <v>1486</v>
      </c>
      <c r="F110" t="s">
        <v>13454</v>
      </c>
      <c r="G110" t="s">
        <v>13655</v>
      </c>
      <c r="H110" t="s">
        <v>167</v>
      </c>
      <c r="I110" t="s">
        <v>13093</v>
      </c>
      <c r="J110" t="s">
        <v>13093</v>
      </c>
      <c r="K110" t="s">
        <v>13094</v>
      </c>
      <c r="L110" t="s">
        <v>13416</v>
      </c>
      <c r="M110" t="s">
        <v>13097</v>
      </c>
      <c r="N110" t="s">
        <v>13097</v>
      </c>
      <c r="O110" t="s">
        <v>13098</v>
      </c>
      <c r="Q110">
        <v>12499</v>
      </c>
      <c r="R110">
        <v>12499</v>
      </c>
      <c r="S110">
        <v>22990</v>
      </c>
      <c r="T110">
        <v>22990</v>
      </c>
      <c r="U110" s="18">
        <v>0.45632883862548934</v>
      </c>
      <c r="V110">
        <v>4.3</v>
      </c>
      <c r="W110">
        <v>4.3</v>
      </c>
      <c r="X110">
        <v>1611</v>
      </c>
      <c r="Y110">
        <v>1611</v>
      </c>
    </row>
    <row r="111" spans="1:25" x14ac:dyDescent="0.25">
      <c r="A111">
        <v>110</v>
      </c>
      <c r="B111" t="s">
        <v>1495</v>
      </c>
      <c r="C111" t="s">
        <v>16191</v>
      </c>
      <c r="D111" t="s">
        <v>1496</v>
      </c>
      <c r="E111" t="s">
        <v>1496</v>
      </c>
      <c r="F111" t="s">
        <v>13656</v>
      </c>
      <c r="G111" t="s">
        <v>13657</v>
      </c>
      <c r="H111" t="s">
        <v>17</v>
      </c>
      <c r="I111" t="s">
        <v>13085</v>
      </c>
      <c r="J111" t="s">
        <v>13391</v>
      </c>
      <c r="K111" t="s">
        <v>13086</v>
      </c>
      <c r="L111" t="s">
        <v>13409</v>
      </c>
      <c r="M111" t="s">
        <v>13087</v>
      </c>
      <c r="N111" t="s">
        <v>13410</v>
      </c>
      <c r="O111" t="s">
        <v>13088</v>
      </c>
      <c r="P111" t="s">
        <v>13089</v>
      </c>
      <c r="Q111">
        <v>249</v>
      </c>
      <c r="R111">
        <v>249</v>
      </c>
      <c r="S111">
        <v>399</v>
      </c>
      <c r="T111">
        <v>399</v>
      </c>
      <c r="U111" s="18">
        <v>0.37593984962406013</v>
      </c>
      <c r="V111">
        <v>4</v>
      </c>
      <c r="W111">
        <v>4</v>
      </c>
      <c r="X111">
        <v>6558</v>
      </c>
      <c r="Y111">
        <v>6558</v>
      </c>
    </row>
    <row r="112" spans="1:25" x14ac:dyDescent="0.25">
      <c r="A112">
        <v>111</v>
      </c>
      <c r="B112" t="s">
        <v>1505</v>
      </c>
      <c r="C112" t="s">
        <v>16191</v>
      </c>
      <c r="D112" t="s">
        <v>1506</v>
      </c>
      <c r="E112" t="s">
        <v>13658</v>
      </c>
      <c r="F112" t="s">
        <v>13659</v>
      </c>
      <c r="G112" t="s">
        <v>13660</v>
      </c>
      <c r="H112" t="s">
        <v>96</v>
      </c>
      <c r="I112" t="s">
        <v>13085</v>
      </c>
      <c r="J112" t="s">
        <v>13391</v>
      </c>
      <c r="K112" t="s">
        <v>13090</v>
      </c>
      <c r="L112" t="s">
        <v>13090</v>
      </c>
      <c r="M112" t="s">
        <v>13091</v>
      </c>
      <c r="N112" t="s">
        <v>13091</v>
      </c>
      <c r="O112" t="s">
        <v>13092</v>
      </c>
      <c r="Q112">
        <v>1399</v>
      </c>
      <c r="R112">
        <v>1399</v>
      </c>
      <c r="S112">
        <v>2499</v>
      </c>
      <c r="T112">
        <v>2499</v>
      </c>
      <c r="U112" s="18">
        <v>0.44017607042817125</v>
      </c>
      <c r="V112">
        <v>4.4000000000000004</v>
      </c>
      <c r="W112">
        <v>4.4000000000000004</v>
      </c>
      <c r="X112">
        <v>23169</v>
      </c>
      <c r="Y112">
        <v>23169</v>
      </c>
    </row>
    <row r="113" spans="1:25" x14ac:dyDescent="0.25">
      <c r="A113">
        <v>112</v>
      </c>
      <c r="B113" t="s">
        <v>1515</v>
      </c>
      <c r="C113" t="s">
        <v>16191</v>
      </c>
      <c r="D113" t="s">
        <v>1516</v>
      </c>
      <c r="E113" t="s">
        <v>1516</v>
      </c>
      <c r="F113" t="s">
        <v>13661</v>
      </c>
      <c r="G113" t="s">
        <v>13662</v>
      </c>
      <c r="H113" t="s">
        <v>167</v>
      </c>
      <c r="I113" t="s">
        <v>13093</v>
      </c>
      <c r="J113" t="s">
        <v>13093</v>
      </c>
      <c r="K113" t="s">
        <v>13094</v>
      </c>
      <c r="L113" t="s">
        <v>13416</v>
      </c>
      <c r="M113" t="s">
        <v>13097</v>
      </c>
      <c r="N113" t="s">
        <v>13097</v>
      </c>
      <c r="O113" t="s">
        <v>13098</v>
      </c>
      <c r="Q113">
        <v>32999</v>
      </c>
      <c r="R113">
        <v>32999</v>
      </c>
      <c r="S113">
        <v>47990</v>
      </c>
      <c r="T113">
        <v>47990</v>
      </c>
      <c r="U113" s="18">
        <v>0.31237757866222132</v>
      </c>
      <c r="V113">
        <v>4.3</v>
      </c>
      <c r="W113">
        <v>4.3</v>
      </c>
      <c r="X113">
        <v>4703</v>
      </c>
      <c r="Y113">
        <v>4703</v>
      </c>
    </row>
    <row r="114" spans="1:25" x14ac:dyDescent="0.25">
      <c r="A114">
        <v>113</v>
      </c>
      <c r="B114" t="s">
        <v>1519</v>
      </c>
      <c r="C114" t="s">
        <v>16191</v>
      </c>
      <c r="D114" t="s">
        <v>1520</v>
      </c>
      <c r="E114" t="s">
        <v>13663</v>
      </c>
      <c r="F114" t="s">
        <v>13462</v>
      </c>
      <c r="G114" t="s">
        <v>13664</v>
      </c>
      <c r="H114" t="s">
        <v>17</v>
      </c>
      <c r="I114" t="s">
        <v>13085</v>
      </c>
      <c r="J114" t="s">
        <v>13391</v>
      </c>
      <c r="K114" t="s">
        <v>13086</v>
      </c>
      <c r="L114" t="s">
        <v>13409</v>
      </c>
      <c r="M114" t="s">
        <v>13087</v>
      </c>
      <c r="N114" t="s">
        <v>13410</v>
      </c>
      <c r="O114" t="s">
        <v>13088</v>
      </c>
      <c r="P114" t="s">
        <v>13089</v>
      </c>
      <c r="Q114">
        <v>149</v>
      </c>
      <c r="R114">
        <v>149</v>
      </c>
      <c r="S114">
        <v>399</v>
      </c>
      <c r="T114">
        <v>399</v>
      </c>
      <c r="U114" s="18">
        <v>0.62656641604010022</v>
      </c>
      <c r="V114">
        <v>4</v>
      </c>
      <c r="W114">
        <v>4</v>
      </c>
      <c r="X114">
        <v>1423</v>
      </c>
      <c r="Y114">
        <v>1423</v>
      </c>
    </row>
    <row r="115" spans="1:25" x14ac:dyDescent="0.25">
      <c r="A115">
        <v>114</v>
      </c>
      <c r="B115" t="s">
        <v>1524</v>
      </c>
      <c r="C115" t="s">
        <v>16191</v>
      </c>
      <c r="D115" t="s">
        <v>1525</v>
      </c>
      <c r="E115" t="s">
        <v>13665</v>
      </c>
      <c r="F115" t="s">
        <v>13473</v>
      </c>
      <c r="G115" t="s">
        <v>13666</v>
      </c>
      <c r="H115" t="s">
        <v>17</v>
      </c>
      <c r="I115" t="s">
        <v>13085</v>
      </c>
      <c r="J115" t="s">
        <v>13391</v>
      </c>
      <c r="K115" t="s">
        <v>13086</v>
      </c>
      <c r="L115" t="s">
        <v>13409</v>
      </c>
      <c r="M115" t="s">
        <v>13087</v>
      </c>
      <c r="N115" t="s">
        <v>13410</v>
      </c>
      <c r="O115" t="s">
        <v>13088</v>
      </c>
      <c r="P115" t="s">
        <v>13089</v>
      </c>
      <c r="Q115">
        <v>325</v>
      </c>
      <c r="R115">
        <v>325</v>
      </c>
      <c r="S115">
        <v>999</v>
      </c>
      <c r="T115">
        <v>999</v>
      </c>
      <c r="U115" s="18">
        <v>0.67467467467467468</v>
      </c>
      <c r="V115">
        <v>4.3</v>
      </c>
      <c r="W115">
        <v>4.3</v>
      </c>
      <c r="X115">
        <v>2651</v>
      </c>
      <c r="Y115">
        <v>2651</v>
      </c>
    </row>
    <row r="116" spans="1:25" x14ac:dyDescent="0.25">
      <c r="A116">
        <v>115</v>
      </c>
      <c r="B116" t="s">
        <v>1534</v>
      </c>
      <c r="C116" t="s">
        <v>16191</v>
      </c>
      <c r="D116" t="s">
        <v>1535</v>
      </c>
      <c r="E116" t="s">
        <v>13667</v>
      </c>
      <c r="F116" t="s">
        <v>13668</v>
      </c>
      <c r="G116" t="s">
        <v>13669</v>
      </c>
      <c r="H116" t="s">
        <v>17</v>
      </c>
      <c r="I116" t="s">
        <v>13085</v>
      </c>
      <c r="J116" t="s">
        <v>13391</v>
      </c>
      <c r="K116" t="s">
        <v>13086</v>
      </c>
      <c r="L116" t="s">
        <v>13409</v>
      </c>
      <c r="M116" t="s">
        <v>13087</v>
      </c>
      <c r="N116" t="s">
        <v>13410</v>
      </c>
      <c r="O116" t="s">
        <v>13088</v>
      </c>
      <c r="P116" t="s">
        <v>13089</v>
      </c>
      <c r="Q116">
        <v>399</v>
      </c>
      <c r="R116">
        <v>399</v>
      </c>
      <c r="S116">
        <v>1999</v>
      </c>
      <c r="T116">
        <v>1999</v>
      </c>
      <c r="U116" s="18">
        <v>0.80040020010004997</v>
      </c>
      <c r="V116">
        <v>5</v>
      </c>
      <c r="W116">
        <v>5</v>
      </c>
      <c r="X116">
        <v>5</v>
      </c>
      <c r="Y116">
        <v>5</v>
      </c>
    </row>
    <row r="117" spans="1:25" x14ac:dyDescent="0.25">
      <c r="A117">
        <v>116</v>
      </c>
      <c r="B117" t="s">
        <v>1544</v>
      </c>
      <c r="C117" t="s">
        <v>16191</v>
      </c>
      <c r="D117" t="s">
        <v>1545</v>
      </c>
      <c r="E117" t="s">
        <v>13670</v>
      </c>
      <c r="F117" t="s">
        <v>13671</v>
      </c>
      <c r="G117" t="s">
        <v>13672</v>
      </c>
      <c r="H117" t="s">
        <v>96</v>
      </c>
      <c r="I117" t="s">
        <v>13085</v>
      </c>
      <c r="J117" t="s">
        <v>13391</v>
      </c>
      <c r="K117" t="s">
        <v>13090</v>
      </c>
      <c r="L117" t="s">
        <v>13090</v>
      </c>
      <c r="M117" t="s">
        <v>13091</v>
      </c>
      <c r="N117" t="s">
        <v>13091</v>
      </c>
      <c r="O117" t="s">
        <v>13092</v>
      </c>
      <c r="Q117">
        <v>199</v>
      </c>
      <c r="R117">
        <v>199</v>
      </c>
      <c r="S117">
        <v>499</v>
      </c>
      <c r="T117">
        <v>499</v>
      </c>
      <c r="U117" s="18">
        <v>0.60120240480961928</v>
      </c>
      <c r="V117">
        <v>3.7</v>
      </c>
      <c r="W117">
        <v>3.7</v>
      </c>
      <c r="X117">
        <v>612</v>
      </c>
      <c r="Y117">
        <v>612</v>
      </c>
    </row>
    <row r="118" spans="1:25" x14ac:dyDescent="0.25">
      <c r="A118">
        <v>117</v>
      </c>
      <c r="B118" t="s">
        <v>1553</v>
      </c>
      <c r="C118" t="s">
        <v>16191</v>
      </c>
      <c r="D118" t="s">
        <v>1554</v>
      </c>
      <c r="E118" t="s">
        <v>13673</v>
      </c>
      <c r="F118" t="s">
        <v>13431</v>
      </c>
      <c r="G118" t="s">
        <v>13674</v>
      </c>
      <c r="H118" t="s">
        <v>17</v>
      </c>
      <c r="I118" t="s">
        <v>13085</v>
      </c>
      <c r="J118" t="s">
        <v>13391</v>
      </c>
      <c r="K118" t="s">
        <v>13086</v>
      </c>
      <c r="L118" t="s">
        <v>13409</v>
      </c>
      <c r="M118" t="s">
        <v>13087</v>
      </c>
      <c r="N118" t="s">
        <v>13410</v>
      </c>
      <c r="O118" t="s">
        <v>13088</v>
      </c>
      <c r="P118" t="s">
        <v>13089</v>
      </c>
      <c r="Q118">
        <v>88</v>
      </c>
      <c r="R118">
        <v>88</v>
      </c>
      <c r="S118">
        <v>299</v>
      </c>
      <c r="T118">
        <v>299</v>
      </c>
      <c r="U118" s="18">
        <v>0.70568561872909696</v>
      </c>
      <c r="V118">
        <v>4</v>
      </c>
      <c r="W118">
        <v>4</v>
      </c>
      <c r="X118">
        <v>9378</v>
      </c>
      <c r="Y118">
        <v>9378</v>
      </c>
    </row>
    <row r="119" spans="1:25" x14ac:dyDescent="0.25">
      <c r="A119">
        <v>118</v>
      </c>
      <c r="B119" t="s">
        <v>1559</v>
      </c>
      <c r="C119" t="s">
        <v>16191</v>
      </c>
      <c r="D119" t="s">
        <v>1560</v>
      </c>
      <c r="E119" t="s">
        <v>13675</v>
      </c>
      <c r="F119" t="s">
        <v>13676</v>
      </c>
      <c r="G119" t="s">
        <v>13677</v>
      </c>
      <c r="H119" t="s">
        <v>17</v>
      </c>
      <c r="I119" t="s">
        <v>13085</v>
      </c>
      <c r="J119" t="s">
        <v>13391</v>
      </c>
      <c r="K119" t="s">
        <v>13086</v>
      </c>
      <c r="L119" t="s">
        <v>13409</v>
      </c>
      <c r="M119" t="s">
        <v>13087</v>
      </c>
      <c r="N119" t="s">
        <v>13410</v>
      </c>
      <c r="O119" t="s">
        <v>13088</v>
      </c>
      <c r="P119" t="s">
        <v>13089</v>
      </c>
      <c r="Q119">
        <v>399</v>
      </c>
      <c r="R119">
        <v>399</v>
      </c>
      <c r="S119">
        <v>1099</v>
      </c>
      <c r="T119">
        <v>1099</v>
      </c>
      <c r="U119" s="18">
        <v>0.63694267515923564</v>
      </c>
      <c r="V119">
        <v>4.0999999999999996</v>
      </c>
      <c r="W119">
        <v>4.0999999999999996</v>
      </c>
      <c r="X119">
        <v>2685</v>
      </c>
      <c r="Y119">
        <v>2685</v>
      </c>
    </row>
    <row r="120" spans="1:25" x14ac:dyDescent="0.25">
      <c r="A120">
        <v>119</v>
      </c>
      <c r="B120" t="s">
        <v>1563</v>
      </c>
      <c r="C120" t="s">
        <v>16191</v>
      </c>
      <c r="D120" t="s">
        <v>1564</v>
      </c>
      <c r="E120" t="s">
        <v>13678</v>
      </c>
      <c r="F120" t="s">
        <v>13679</v>
      </c>
      <c r="G120" t="s">
        <v>13680</v>
      </c>
      <c r="H120" t="s">
        <v>17</v>
      </c>
      <c r="I120" t="s">
        <v>13085</v>
      </c>
      <c r="J120" t="s">
        <v>13391</v>
      </c>
      <c r="K120" t="s">
        <v>13086</v>
      </c>
      <c r="L120" t="s">
        <v>13409</v>
      </c>
      <c r="M120" t="s">
        <v>13087</v>
      </c>
      <c r="N120" t="s">
        <v>13410</v>
      </c>
      <c r="O120" t="s">
        <v>13088</v>
      </c>
      <c r="P120" t="s">
        <v>13089</v>
      </c>
      <c r="Q120">
        <v>57.89</v>
      </c>
      <c r="R120">
        <v>57.89</v>
      </c>
      <c r="S120">
        <v>199</v>
      </c>
      <c r="T120">
        <v>199</v>
      </c>
      <c r="U120" s="18">
        <v>0.70909547738693479</v>
      </c>
      <c r="V120">
        <v>4</v>
      </c>
      <c r="W120">
        <v>4</v>
      </c>
      <c r="X120">
        <v>9378</v>
      </c>
      <c r="Y120">
        <v>9378</v>
      </c>
    </row>
    <row r="121" spans="1:25" x14ac:dyDescent="0.25">
      <c r="A121">
        <v>120</v>
      </c>
      <c r="B121" t="s">
        <v>1568</v>
      </c>
      <c r="C121" t="s">
        <v>16191</v>
      </c>
      <c r="D121" t="s">
        <v>12973</v>
      </c>
      <c r="E121" t="s">
        <v>13681</v>
      </c>
      <c r="F121" t="s">
        <v>13682</v>
      </c>
      <c r="G121" t="s">
        <v>13683</v>
      </c>
      <c r="H121" t="s">
        <v>459</v>
      </c>
      <c r="I121" t="s">
        <v>13093</v>
      </c>
      <c r="J121" t="s">
        <v>13093</v>
      </c>
      <c r="K121" t="s">
        <v>13094</v>
      </c>
      <c r="L121" t="s">
        <v>13416</v>
      </c>
      <c r="M121" t="s">
        <v>13095</v>
      </c>
      <c r="N121" t="s">
        <v>13095</v>
      </c>
      <c r="O121" t="s">
        <v>13099</v>
      </c>
      <c r="Q121">
        <v>799</v>
      </c>
      <c r="R121">
        <v>799</v>
      </c>
      <c r="S121">
        <v>1999</v>
      </c>
      <c r="T121">
        <v>1999</v>
      </c>
      <c r="U121" s="18">
        <v>0.60030015007503756</v>
      </c>
      <c r="V121">
        <v>3.3</v>
      </c>
      <c r="W121">
        <v>3.3</v>
      </c>
      <c r="X121">
        <v>576</v>
      </c>
      <c r="Y121">
        <v>576</v>
      </c>
    </row>
    <row r="122" spans="1:25" x14ac:dyDescent="0.25">
      <c r="A122">
        <v>121</v>
      </c>
      <c r="B122" t="s">
        <v>1577</v>
      </c>
      <c r="C122" t="s">
        <v>16191</v>
      </c>
      <c r="D122" t="s">
        <v>1578</v>
      </c>
      <c r="E122" t="s">
        <v>13684</v>
      </c>
      <c r="F122" t="s">
        <v>13685</v>
      </c>
      <c r="G122" t="s">
        <v>13686</v>
      </c>
      <c r="H122" t="s">
        <v>459</v>
      </c>
      <c r="I122" t="s">
        <v>13093</v>
      </c>
      <c r="J122" t="s">
        <v>13093</v>
      </c>
      <c r="K122" t="s">
        <v>13094</v>
      </c>
      <c r="L122" t="s">
        <v>13416</v>
      </c>
      <c r="M122" t="s">
        <v>13095</v>
      </c>
      <c r="N122" t="s">
        <v>13095</v>
      </c>
      <c r="O122" t="s">
        <v>13099</v>
      </c>
      <c r="Q122">
        <v>205</v>
      </c>
      <c r="R122">
        <v>205</v>
      </c>
      <c r="S122">
        <v>499</v>
      </c>
      <c r="T122">
        <v>499</v>
      </c>
      <c r="U122" s="18">
        <v>0.58917835671342689</v>
      </c>
      <c r="V122">
        <v>3.8</v>
      </c>
      <c r="W122">
        <v>3.8</v>
      </c>
      <c r="X122">
        <v>313</v>
      </c>
      <c r="Y122">
        <v>313</v>
      </c>
    </row>
    <row r="123" spans="1:25" x14ac:dyDescent="0.25">
      <c r="A123">
        <v>122</v>
      </c>
      <c r="B123" t="s">
        <v>1587</v>
      </c>
      <c r="C123" t="s">
        <v>16191</v>
      </c>
      <c r="D123" t="s">
        <v>1588</v>
      </c>
      <c r="E123" t="s">
        <v>1588</v>
      </c>
      <c r="F123" t="s">
        <v>13687</v>
      </c>
      <c r="G123" t="s">
        <v>13688</v>
      </c>
      <c r="H123" t="s">
        <v>17</v>
      </c>
      <c r="I123" t="s">
        <v>13085</v>
      </c>
      <c r="J123" t="s">
        <v>13391</v>
      </c>
      <c r="K123" t="s">
        <v>13086</v>
      </c>
      <c r="L123" t="s">
        <v>13409</v>
      </c>
      <c r="M123" t="s">
        <v>13087</v>
      </c>
      <c r="N123" t="s">
        <v>13410</v>
      </c>
      <c r="O123" t="s">
        <v>13088</v>
      </c>
      <c r="P123" t="s">
        <v>13089</v>
      </c>
      <c r="Q123">
        <v>299</v>
      </c>
      <c r="R123">
        <v>299</v>
      </c>
      <c r="S123">
        <v>699</v>
      </c>
      <c r="T123">
        <v>699</v>
      </c>
      <c r="U123" s="18">
        <v>0.57224606580829762</v>
      </c>
      <c r="V123">
        <v>4.0999999999999996</v>
      </c>
      <c r="W123">
        <v>4.0999999999999996</v>
      </c>
      <c r="X123">
        <v>2957</v>
      </c>
      <c r="Y123">
        <v>2957</v>
      </c>
    </row>
    <row r="124" spans="1:25" x14ac:dyDescent="0.25">
      <c r="A124">
        <v>123</v>
      </c>
      <c r="B124" t="s">
        <v>1597</v>
      </c>
      <c r="C124" t="s">
        <v>16191</v>
      </c>
      <c r="D124" t="s">
        <v>1598</v>
      </c>
      <c r="E124" t="s">
        <v>1598</v>
      </c>
      <c r="F124" t="s">
        <v>13689</v>
      </c>
      <c r="G124" t="s">
        <v>13690</v>
      </c>
      <c r="H124" t="s">
        <v>17</v>
      </c>
      <c r="I124" t="s">
        <v>13085</v>
      </c>
      <c r="J124" t="s">
        <v>13391</v>
      </c>
      <c r="K124" t="s">
        <v>13086</v>
      </c>
      <c r="L124" t="s">
        <v>13409</v>
      </c>
      <c r="M124" t="s">
        <v>13087</v>
      </c>
      <c r="N124" t="s">
        <v>13410</v>
      </c>
      <c r="O124" t="s">
        <v>13088</v>
      </c>
      <c r="P124" t="s">
        <v>13089</v>
      </c>
      <c r="Q124">
        <v>849</v>
      </c>
      <c r="R124">
        <v>849</v>
      </c>
      <c r="S124">
        <v>999</v>
      </c>
      <c r="T124">
        <v>999</v>
      </c>
      <c r="U124" s="18">
        <v>0.15015015015015015</v>
      </c>
      <c r="V124">
        <v>4.0999999999999996</v>
      </c>
      <c r="W124">
        <v>4.0999999999999996</v>
      </c>
      <c r="X124">
        <v>6736</v>
      </c>
      <c r="Y124">
        <v>6736</v>
      </c>
    </row>
    <row r="125" spans="1:25" x14ac:dyDescent="0.25">
      <c r="A125">
        <v>124</v>
      </c>
      <c r="B125" t="s">
        <v>1607</v>
      </c>
      <c r="C125" t="s">
        <v>16191</v>
      </c>
      <c r="D125" t="s">
        <v>1608</v>
      </c>
      <c r="E125" t="s">
        <v>1608</v>
      </c>
      <c r="F125" t="s">
        <v>13691</v>
      </c>
      <c r="G125" t="s">
        <v>13692</v>
      </c>
      <c r="H125" t="s">
        <v>17</v>
      </c>
      <c r="I125" t="s">
        <v>13085</v>
      </c>
      <c r="J125" t="s">
        <v>13391</v>
      </c>
      <c r="K125" t="s">
        <v>13086</v>
      </c>
      <c r="L125" t="s">
        <v>13409</v>
      </c>
      <c r="M125" t="s">
        <v>13087</v>
      </c>
      <c r="N125" t="s">
        <v>13410</v>
      </c>
      <c r="O125" t="s">
        <v>13088</v>
      </c>
      <c r="P125" t="s">
        <v>13089</v>
      </c>
      <c r="Q125">
        <v>949</v>
      </c>
      <c r="R125">
        <v>949</v>
      </c>
      <c r="S125">
        <v>1999</v>
      </c>
      <c r="T125">
        <v>1999</v>
      </c>
      <c r="U125" s="18">
        <v>0.52526263131565787</v>
      </c>
      <c r="V125">
        <v>4.4000000000000004</v>
      </c>
      <c r="W125">
        <v>4.4000000000000004</v>
      </c>
      <c r="X125">
        <v>13552</v>
      </c>
      <c r="Y125">
        <v>13552</v>
      </c>
    </row>
    <row r="126" spans="1:25" x14ac:dyDescent="0.25">
      <c r="A126">
        <v>125</v>
      </c>
      <c r="B126" t="s">
        <v>1612</v>
      </c>
      <c r="C126" t="s">
        <v>16191</v>
      </c>
      <c r="D126" t="s">
        <v>1613</v>
      </c>
      <c r="E126" t="s">
        <v>1613</v>
      </c>
      <c r="F126" t="s">
        <v>13693</v>
      </c>
      <c r="G126" t="s">
        <v>13694</v>
      </c>
      <c r="H126" t="s">
        <v>17</v>
      </c>
      <c r="I126" t="s">
        <v>13085</v>
      </c>
      <c r="J126" t="s">
        <v>13391</v>
      </c>
      <c r="K126" t="s">
        <v>13086</v>
      </c>
      <c r="L126" t="s">
        <v>13409</v>
      </c>
      <c r="M126" t="s">
        <v>13087</v>
      </c>
      <c r="N126" t="s">
        <v>13410</v>
      </c>
      <c r="O126" t="s">
        <v>13088</v>
      </c>
      <c r="P126" t="s">
        <v>13089</v>
      </c>
      <c r="Q126">
        <v>499</v>
      </c>
      <c r="R126">
        <v>499</v>
      </c>
      <c r="S126">
        <v>1200</v>
      </c>
      <c r="T126">
        <v>1200</v>
      </c>
      <c r="U126" s="18">
        <v>0.58416666666666661</v>
      </c>
      <c r="V126">
        <v>4.3</v>
      </c>
      <c r="W126">
        <v>4.3</v>
      </c>
      <c r="X126">
        <v>5451</v>
      </c>
      <c r="Y126">
        <v>5451</v>
      </c>
    </row>
    <row r="127" spans="1:25" x14ac:dyDescent="0.25">
      <c r="A127">
        <v>126</v>
      </c>
      <c r="B127" t="s">
        <v>1622</v>
      </c>
      <c r="C127" t="s">
        <v>16191</v>
      </c>
      <c r="D127" t="s">
        <v>1623</v>
      </c>
      <c r="E127" t="s">
        <v>1623</v>
      </c>
      <c r="F127" t="s">
        <v>13695</v>
      </c>
      <c r="G127" t="s">
        <v>13696</v>
      </c>
      <c r="H127" t="s">
        <v>17</v>
      </c>
      <c r="I127" t="s">
        <v>13085</v>
      </c>
      <c r="J127" t="s">
        <v>13391</v>
      </c>
      <c r="K127" t="s">
        <v>13086</v>
      </c>
      <c r="L127" t="s">
        <v>13409</v>
      </c>
      <c r="M127" t="s">
        <v>13087</v>
      </c>
      <c r="N127" t="s">
        <v>13410</v>
      </c>
      <c r="O127" t="s">
        <v>13088</v>
      </c>
      <c r="P127" t="s">
        <v>13089</v>
      </c>
      <c r="Q127">
        <v>299</v>
      </c>
      <c r="R127">
        <v>299</v>
      </c>
      <c r="S127">
        <v>485</v>
      </c>
      <c r="T127">
        <v>485</v>
      </c>
      <c r="U127" s="18">
        <v>0.38350515463917528</v>
      </c>
      <c r="V127">
        <v>4.3</v>
      </c>
      <c r="W127">
        <v>4.3</v>
      </c>
      <c r="X127">
        <v>10911</v>
      </c>
      <c r="Y127">
        <v>10911</v>
      </c>
    </row>
    <row r="128" spans="1:25" x14ac:dyDescent="0.25">
      <c r="A128">
        <v>127</v>
      </c>
      <c r="B128" t="s">
        <v>1632</v>
      </c>
      <c r="C128" t="s">
        <v>16191</v>
      </c>
      <c r="D128" t="s">
        <v>1633</v>
      </c>
      <c r="E128" t="s">
        <v>1633</v>
      </c>
      <c r="F128" t="s">
        <v>13691</v>
      </c>
      <c r="G128" t="s">
        <v>13697</v>
      </c>
      <c r="H128" t="s">
        <v>17</v>
      </c>
      <c r="I128" t="s">
        <v>13085</v>
      </c>
      <c r="J128" t="s">
        <v>13391</v>
      </c>
      <c r="K128" t="s">
        <v>13086</v>
      </c>
      <c r="L128" t="s">
        <v>13409</v>
      </c>
      <c r="M128" t="s">
        <v>13087</v>
      </c>
      <c r="N128" t="s">
        <v>13410</v>
      </c>
      <c r="O128" t="s">
        <v>13088</v>
      </c>
      <c r="P128" t="s">
        <v>13089</v>
      </c>
      <c r="Q128">
        <v>949</v>
      </c>
      <c r="R128">
        <v>949</v>
      </c>
      <c r="S128">
        <v>1999</v>
      </c>
      <c r="T128">
        <v>1999</v>
      </c>
      <c r="U128" s="18">
        <v>0.52526263131565787</v>
      </c>
      <c r="V128">
        <v>4.4000000000000004</v>
      </c>
      <c r="W128">
        <v>4.4000000000000004</v>
      </c>
      <c r="X128">
        <v>13552</v>
      </c>
      <c r="Y128">
        <v>13552</v>
      </c>
    </row>
    <row r="129" spans="1:25" x14ac:dyDescent="0.25">
      <c r="A129">
        <v>128</v>
      </c>
      <c r="B129" t="s">
        <v>1637</v>
      </c>
      <c r="C129" t="s">
        <v>16191</v>
      </c>
      <c r="D129" t="s">
        <v>1638</v>
      </c>
      <c r="E129" t="s">
        <v>1638</v>
      </c>
      <c r="F129" t="s">
        <v>13698</v>
      </c>
      <c r="G129" t="s">
        <v>13699</v>
      </c>
      <c r="H129" t="s">
        <v>17</v>
      </c>
      <c r="I129" t="s">
        <v>13085</v>
      </c>
      <c r="J129" t="s">
        <v>13391</v>
      </c>
      <c r="K129" t="s">
        <v>13086</v>
      </c>
      <c r="L129" t="s">
        <v>13409</v>
      </c>
      <c r="M129" t="s">
        <v>13087</v>
      </c>
      <c r="N129" t="s">
        <v>13410</v>
      </c>
      <c r="O129" t="s">
        <v>13088</v>
      </c>
      <c r="P129" t="s">
        <v>13089</v>
      </c>
      <c r="Q129">
        <v>379</v>
      </c>
      <c r="R129">
        <v>379</v>
      </c>
      <c r="S129">
        <v>1099</v>
      </c>
      <c r="T129">
        <v>1099</v>
      </c>
      <c r="U129" s="18">
        <v>0.65514103730664242</v>
      </c>
      <c r="V129">
        <v>4.3</v>
      </c>
      <c r="W129">
        <v>4.3</v>
      </c>
      <c r="X129">
        <v>2806</v>
      </c>
      <c r="Y129">
        <v>2806</v>
      </c>
    </row>
    <row r="130" spans="1:25" x14ac:dyDescent="0.25">
      <c r="A130">
        <v>129</v>
      </c>
      <c r="B130" t="s">
        <v>1641</v>
      </c>
      <c r="C130" t="s">
        <v>16191</v>
      </c>
      <c r="D130" t="s">
        <v>1642</v>
      </c>
      <c r="E130" t="s">
        <v>1642</v>
      </c>
      <c r="F130" t="s">
        <v>13700</v>
      </c>
      <c r="G130" t="s">
        <v>13701</v>
      </c>
      <c r="H130" t="s">
        <v>167</v>
      </c>
      <c r="I130" t="s">
        <v>13093</v>
      </c>
      <c r="J130" t="s">
        <v>13093</v>
      </c>
      <c r="K130" t="s">
        <v>13094</v>
      </c>
      <c r="L130" t="s">
        <v>13416</v>
      </c>
      <c r="M130" t="s">
        <v>13097</v>
      </c>
      <c r="N130" t="s">
        <v>13097</v>
      </c>
      <c r="O130" t="s">
        <v>13098</v>
      </c>
      <c r="Q130">
        <v>8990</v>
      </c>
      <c r="R130">
        <v>8990</v>
      </c>
      <c r="S130">
        <v>18990</v>
      </c>
      <c r="T130">
        <v>18990</v>
      </c>
      <c r="U130" s="18">
        <v>0.526592943654555</v>
      </c>
      <c r="V130">
        <v>3.9</v>
      </c>
      <c r="W130">
        <v>3.9</v>
      </c>
      <c r="X130">
        <v>350</v>
      </c>
      <c r="Y130">
        <v>350</v>
      </c>
    </row>
    <row r="131" spans="1:25" x14ac:dyDescent="0.25">
      <c r="A131">
        <v>130</v>
      </c>
      <c r="B131" t="s">
        <v>1651</v>
      </c>
      <c r="C131" t="s">
        <v>16191</v>
      </c>
      <c r="D131" t="s">
        <v>1652</v>
      </c>
      <c r="E131" t="s">
        <v>13702</v>
      </c>
      <c r="F131" t="s">
        <v>13610</v>
      </c>
      <c r="G131" t="s">
        <v>13703</v>
      </c>
      <c r="H131" t="s">
        <v>1320</v>
      </c>
      <c r="I131" t="s">
        <v>13093</v>
      </c>
      <c r="J131" t="s">
        <v>13093</v>
      </c>
      <c r="K131" t="s">
        <v>13094</v>
      </c>
      <c r="L131" t="s">
        <v>13416</v>
      </c>
      <c r="M131" t="s">
        <v>13095</v>
      </c>
      <c r="N131" t="s">
        <v>13095</v>
      </c>
      <c r="O131" t="s">
        <v>13088</v>
      </c>
      <c r="P131" t="s">
        <v>13107</v>
      </c>
      <c r="Q131">
        <v>486</v>
      </c>
      <c r="R131">
        <v>486</v>
      </c>
      <c r="S131">
        <v>1999</v>
      </c>
      <c r="T131">
        <v>1999</v>
      </c>
      <c r="U131" s="18">
        <v>0.75687843921960984</v>
      </c>
      <c r="V131">
        <v>4.2</v>
      </c>
      <c r="W131">
        <v>4.2</v>
      </c>
      <c r="X131">
        <v>30023</v>
      </c>
      <c r="Y131">
        <v>30023</v>
      </c>
    </row>
    <row r="132" spans="1:25" x14ac:dyDescent="0.25">
      <c r="A132">
        <v>131</v>
      </c>
      <c r="B132" t="s">
        <v>1656</v>
      </c>
      <c r="C132" t="s">
        <v>16191</v>
      </c>
      <c r="D132" t="s">
        <v>1657</v>
      </c>
      <c r="E132" t="s">
        <v>1657</v>
      </c>
      <c r="F132" t="s">
        <v>13704</v>
      </c>
      <c r="G132" t="s">
        <v>13705</v>
      </c>
      <c r="H132" t="s">
        <v>505</v>
      </c>
      <c r="I132" t="s">
        <v>13093</v>
      </c>
      <c r="J132" t="s">
        <v>13093</v>
      </c>
      <c r="K132" t="s">
        <v>13094</v>
      </c>
      <c r="L132" t="s">
        <v>13416</v>
      </c>
      <c r="M132" t="s">
        <v>13097</v>
      </c>
      <c r="N132" t="s">
        <v>13097</v>
      </c>
      <c r="O132" t="s">
        <v>13100</v>
      </c>
      <c r="Q132">
        <v>5699</v>
      </c>
      <c r="R132">
        <v>5699</v>
      </c>
      <c r="S132">
        <v>11000</v>
      </c>
      <c r="T132">
        <v>11000</v>
      </c>
      <c r="U132" s="18">
        <v>0.4819090909090909</v>
      </c>
      <c r="V132">
        <v>4.2</v>
      </c>
      <c r="W132">
        <v>4.2</v>
      </c>
      <c r="X132">
        <v>4003</v>
      </c>
      <c r="Y132">
        <v>4003</v>
      </c>
    </row>
    <row r="133" spans="1:25" x14ac:dyDescent="0.25">
      <c r="A133">
        <v>132</v>
      </c>
      <c r="B133" t="s">
        <v>1661</v>
      </c>
      <c r="C133" t="s">
        <v>16191</v>
      </c>
      <c r="D133" t="s">
        <v>1662</v>
      </c>
      <c r="E133" t="s">
        <v>1662</v>
      </c>
      <c r="F133" t="s">
        <v>13706</v>
      </c>
      <c r="G133" t="s">
        <v>13707</v>
      </c>
      <c r="H133" t="s">
        <v>17</v>
      </c>
      <c r="I133" t="s">
        <v>13085</v>
      </c>
      <c r="J133" t="s">
        <v>13391</v>
      </c>
      <c r="K133" t="s">
        <v>13086</v>
      </c>
      <c r="L133" t="s">
        <v>13409</v>
      </c>
      <c r="M133" t="s">
        <v>13087</v>
      </c>
      <c r="N133" t="s">
        <v>13410</v>
      </c>
      <c r="O133" t="s">
        <v>13088</v>
      </c>
      <c r="P133" t="s">
        <v>13089</v>
      </c>
      <c r="Q133">
        <v>709</v>
      </c>
      <c r="R133">
        <v>709</v>
      </c>
      <c r="S133">
        <v>1999</v>
      </c>
      <c r="T133">
        <v>1999</v>
      </c>
      <c r="U133" s="18">
        <v>0.64532266133066529</v>
      </c>
      <c r="V133">
        <v>4.0999999999999996</v>
      </c>
      <c r="W133">
        <v>4.0999999999999996</v>
      </c>
      <c r="X133">
        <v>178817</v>
      </c>
      <c r="Y133">
        <v>178817</v>
      </c>
    </row>
    <row r="134" spans="1:25" x14ac:dyDescent="0.25">
      <c r="A134">
        <v>133</v>
      </c>
      <c r="B134" t="s">
        <v>1670</v>
      </c>
      <c r="C134" t="s">
        <v>16191</v>
      </c>
      <c r="D134" t="s">
        <v>1671</v>
      </c>
      <c r="E134" t="s">
        <v>1671</v>
      </c>
      <c r="F134" t="s">
        <v>13708</v>
      </c>
      <c r="G134" t="s">
        <v>13709</v>
      </c>
      <c r="H134" t="s">
        <v>167</v>
      </c>
      <c r="I134" t="s">
        <v>13093</v>
      </c>
      <c r="J134" t="s">
        <v>13093</v>
      </c>
      <c r="K134" t="s">
        <v>13094</v>
      </c>
      <c r="L134" t="s">
        <v>13416</v>
      </c>
      <c r="M134" t="s">
        <v>13097</v>
      </c>
      <c r="N134" t="s">
        <v>13097</v>
      </c>
      <c r="O134" t="s">
        <v>13098</v>
      </c>
      <c r="Q134">
        <v>47990</v>
      </c>
      <c r="R134">
        <v>47990</v>
      </c>
      <c r="S134">
        <v>70900</v>
      </c>
      <c r="T134">
        <v>70900</v>
      </c>
      <c r="U134" s="18">
        <v>0.32313117066290548</v>
      </c>
      <c r="V134">
        <v>4.3</v>
      </c>
      <c r="W134">
        <v>4.3</v>
      </c>
      <c r="X134">
        <v>7109</v>
      </c>
      <c r="Y134">
        <v>7109</v>
      </c>
    </row>
    <row r="135" spans="1:25" x14ac:dyDescent="0.25">
      <c r="A135">
        <v>134</v>
      </c>
      <c r="B135" t="s">
        <v>1674</v>
      </c>
      <c r="C135" t="s">
        <v>16191</v>
      </c>
      <c r="D135" t="s">
        <v>1675</v>
      </c>
      <c r="E135" t="s">
        <v>1675</v>
      </c>
      <c r="F135" t="s">
        <v>13648</v>
      </c>
      <c r="G135" t="s">
        <v>13710</v>
      </c>
      <c r="H135" t="s">
        <v>459</v>
      </c>
      <c r="I135" t="s">
        <v>13093</v>
      </c>
      <c r="J135" t="s">
        <v>13093</v>
      </c>
      <c r="K135" t="s">
        <v>13094</v>
      </c>
      <c r="L135" t="s">
        <v>13416</v>
      </c>
      <c r="M135" t="s">
        <v>13095</v>
      </c>
      <c r="N135" t="s">
        <v>13095</v>
      </c>
      <c r="O135" t="s">
        <v>13099</v>
      </c>
      <c r="Q135">
        <v>299</v>
      </c>
      <c r="R135">
        <v>299</v>
      </c>
      <c r="S135">
        <v>1199</v>
      </c>
      <c r="T135">
        <v>1199</v>
      </c>
      <c r="U135" s="18">
        <v>0.75062552126772308</v>
      </c>
      <c r="V135">
        <v>3.7</v>
      </c>
      <c r="W135">
        <v>3.7</v>
      </c>
      <c r="X135">
        <v>490</v>
      </c>
      <c r="Y135">
        <v>490</v>
      </c>
    </row>
    <row r="136" spans="1:25" x14ac:dyDescent="0.25">
      <c r="A136">
        <v>135</v>
      </c>
      <c r="B136" t="s">
        <v>1684</v>
      </c>
      <c r="C136" t="s">
        <v>16191</v>
      </c>
      <c r="D136" t="s">
        <v>1685</v>
      </c>
      <c r="E136" t="s">
        <v>13711</v>
      </c>
      <c r="F136" t="s">
        <v>13712</v>
      </c>
      <c r="G136" t="s">
        <v>13713</v>
      </c>
      <c r="H136" t="s">
        <v>17</v>
      </c>
      <c r="I136" t="s">
        <v>13085</v>
      </c>
      <c r="J136" t="s">
        <v>13391</v>
      </c>
      <c r="K136" t="s">
        <v>13086</v>
      </c>
      <c r="L136" t="s">
        <v>13409</v>
      </c>
      <c r="M136" t="s">
        <v>13087</v>
      </c>
      <c r="N136" t="s">
        <v>13410</v>
      </c>
      <c r="O136" t="s">
        <v>13088</v>
      </c>
      <c r="P136" t="s">
        <v>13089</v>
      </c>
      <c r="Q136">
        <v>320</v>
      </c>
      <c r="R136">
        <v>320</v>
      </c>
      <c r="S136">
        <v>599</v>
      </c>
      <c r="T136">
        <v>599</v>
      </c>
      <c r="U136" s="18">
        <v>0.46577629382303842</v>
      </c>
      <c r="V136">
        <v>4.0999999999999996</v>
      </c>
      <c r="W136">
        <v>4.0999999999999996</v>
      </c>
      <c r="X136">
        <v>491</v>
      </c>
      <c r="Y136">
        <v>491</v>
      </c>
    </row>
    <row r="137" spans="1:25" x14ac:dyDescent="0.25">
      <c r="A137">
        <v>136</v>
      </c>
      <c r="B137" t="s">
        <v>1694</v>
      </c>
      <c r="C137" t="s">
        <v>16191</v>
      </c>
      <c r="D137" t="s">
        <v>1695</v>
      </c>
      <c r="E137" t="s">
        <v>1695</v>
      </c>
      <c r="F137" t="s">
        <v>13714</v>
      </c>
      <c r="G137" t="s">
        <v>13715</v>
      </c>
      <c r="H137" t="s">
        <v>17</v>
      </c>
      <c r="I137" t="s">
        <v>13085</v>
      </c>
      <c r="J137" t="s">
        <v>13391</v>
      </c>
      <c r="K137" t="s">
        <v>13086</v>
      </c>
      <c r="L137" t="s">
        <v>13409</v>
      </c>
      <c r="M137" t="s">
        <v>13087</v>
      </c>
      <c r="N137" t="s">
        <v>13410</v>
      </c>
      <c r="O137" t="s">
        <v>13088</v>
      </c>
      <c r="P137" t="s">
        <v>13089</v>
      </c>
      <c r="Q137">
        <v>139</v>
      </c>
      <c r="R137">
        <v>139</v>
      </c>
      <c r="S137">
        <v>549</v>
      </c>
      <c r="T137">
        <v>549</v>
      </c>
      <c r="U137" s="18">
        <v>0.74681238615664847</v>
      </c>
      <c r="V137">
        <v>3.9</v>
      </c>
      <c r="W137">
        <v>3.9</v>
      </c>
      <c r="X137">
        <v>61</v>
      </c>
      <c r="Y137">
        <v>61</v>
      </c>
    </row>
    <row r="138" spans="1:25" x14ac:dyDescent="0.25">
      <c r="A138">
        <v>137</v>
      </c>
      <c r="B138" t="s">
        <v>1704</v>
      </c>
      <c r="C138" t="s">
        <v>16191</v>
      </c>
      <c r="D138" t="s">
        <v>1705</v>
      </c>
      <c r="E138" t="s">
        <v>13716</v>
      </c>
      <c r="F138" t="s">
        <v>13467</v>
      </c>
      <c r="G138" t="s">
        <v>13717</v>
      </c>
      <c r="H138" t="s">
        <v>17</v>
      </c>
      <c r="I138" t="s">
        <v>13085</v>
      </c>
      <c r="J138" t="s">
        <v>13391</v>
      </c>
      <c r="K138" t="s">
        <v>13086</v>
      </c>
      <c r="L138" t="s">
        <v>13409</v>
      </c>
      <c r="M138" t="s">
        <v>13087</v>
      </c>
      <c r="N138" t="s">
        <v>13410</v>
      </c>
      <c r="O138" t="s">
        <v>13088</v>
      </c>
      <c r="P138" t="s">
        <v>13089</v>
      </c>
      <c r="Q138">
        <v>129</v>
      </c>
      <c r="R138">
        <v>129</v>
      </c>
      <c r="S138">
        <v>249</v>
      </c>
      <c r="T138">
        <v>249</v>
      </c>
      <c r="U138" s="18">
        <v>0.48192771084337349</v>
      </c>
      <c r="V138">
        <v>4</v>
      </c>
      <c r="W138">
        <v>4</v>
      </c>
      <c r="X138">
        <v>9378</v>
      </c>
      <c r="Y138">
        <v>9378</v>
      </c>
    </row>
    <row r="139" spans="1:25" x14ac:dyDescent="0.25">
      <c r="A139">
        <v>138</v>
      </c>
      <c r="B139" t="s">
        <v>1709</v>
      </c>
      <c r="C139" t="s">
        <v>16191</v>
      </c>
      <c r="D139" t="s">
        <v>1710</v>
      </c>
      <c r="E139" t="s">
        <v>1710</v>
      </c>
      <c r="F139" t="s">
        <v>13426</v>
      </c>
      <c r="G139" t="s">
        <v>13718</v>
      </c>
      <c r="H139" t="s">
        <v>167</v>
      </c>
      <c r="I139" t="s">
        <v>13093</v>
      </c>
      <c r="J139" t="s">
        <v>13093</v>
      </c>
      <c r="K139" t="s">
        <v>13094</v>
      </c>
      <c r="L139" t="s">
        <v>13416</v>
      </c>
      <c r="M139" t="s">
        <v>13097</v>
      </c>
      <c r="N139" t="s">
        <v>13097</v>
      </c>
      <c r="O139" t="s">
        <v>13098</v>
      </c>
      <c r="Q139">
        <v>24999</v>
      </c>
      <c r="R139">
        <v>24999</v>
      </c>
      <c r="S139">
        <v>35999</v>
      </c>
      <c r="T139">
        <v>35999</v>
      </c>
      <c r="U139" s="18">
        <v>0.30556404344565125</v>
      </c>
      <c r="V139">
        <v>4.2</v>
      </c>
      <c r="W139">
        <v>4.2</v>
      </c>
      <c r="X139">
        <v>32840</v>
      </c>
      <c r="Y139">
        <v>32840</v>
      </c>
    </row>
    <row r="140" spans="1:25" x14ac:dyDescent="0.25">
      <c r="A140">
        <v>139</v>
      </c>
      <c r="B140" t="s">
        <v>1714</v>
      </c>
      <c r="C140" t="s">
        <v>16191</v>
      </c>
      <c r="D140" t="s">
        <v>1715</v>
      </c>
      <c r="E140" t="s">
        <v>1715</v>
      </c>
      <c r="F140" t="s">
        <v>13547</v>
      </c>
      <c r="G140" t="s">
        <v>13719</v>
      </c>
      <c r="H140" t="s">
        <v>17</v>
      </c>
      <c r="I140" t="s">
        <v>13085</v>
      </c>
      <c r="J140" t="s">
        <v>13391</v>
      </c>
      <c r="K140" t="s">
        <v>13086</v>
      </c>
      <c r="L140" t="s">
        <v>13409</v>
      </c>
      <c r="M140" t="s">
        <v>13087</v>
      </c>
      <c r="N140" t="s">
        <v>13410</v>
      </c>
      <c r="O140" t="s">
        <v>13088</v>
      </c>
      <c r="P140" t="s">
        <v>13089</v>
      </c>
      <c r="Q140">
        <v>999</v>
      </c>
      <c r="R140">
        <v>999</v>
      </c>
      <c r="S140">
        <v>1699</v>
      </c>
      <c r="T140">
        <v>1699</v>
      </c>
      <c r="U140" s="18">
        <v>0.41200706297822248</v>
      </c>
      <c r="V140">
        <v>4.4000000000000004</v>
      </c>
      <c r="W140">
        <v>4.4000000000000004</v>
      </c>
      <c r="X140">
        <v>7318</v>
      </c>
      <c r="Y140">
        <v>7318</v>
      </c>
    </row>
    <row r="141" spans="1:25" x14ac:dyDescent="0.25">
      <c r="A141">
        <v>140</v>
      </c>
      <c r="B141" t="s">
        <v>1724</v>
      </c>
      <c r="C141" t="s">
        <v>16191</v>
      </c>
      <c r="D141" t="s">
        <v>1725</v>
      </c>
      <c r="E141" t="s">
        <v>1725</v>
      </c>
      <c r="F141" t="s">
        <v>13720</v>
      </c>
      <c r="G141" t="s">
        <v>13721</v>
      </c>
      <c r="H141" t="s">
        <v>17</v>
      </c>
      <c r="I141" t="s">
        <v>13085</v>
      </c>
      <c r="J141" t="s">
        <v>13391</v>
      </c>
      <c r="K141" t="s">
        <v>13086</v>
      </c>
      <c r="L141" t="s">
        <v>13409</v>
      </c>
      <c r="M141" t="s">
        <v>13087</v>
      </c>
      <c r="N141" t="s">
        <v>13410</v>
      </c>
      <c r="O141" t="s">
        <v>13088</v>
      </c>
      <c r="P141" t="s">
        <v>13089</v>
      </c>
      <c r="Q141">
        <v>225</v>
      </c>
      <c r="R141">
        <v>225</v>
      </c>
      <c r="S141">
        <v>499</v>
      </c>
      <c r="T141">
        <v>499</v>
      </c>
      <c r="U141" s="18">
        <v>0.54909819639278556</v>
      </c>
      <c r="V141">
        <v>4.0999999999999996</v>
      </c>
      <c r="W141">
        <v>4.0999999999999996</v>
      </c>
      <c r="X141">
        <v>789</v>
      </c>
      <c r="Y141">
        <v>789</v>
      </c>
    </row>
    <row r="142" spans="1:25" x14ac:dyDescent="0.25">
      <c r="A142">
        <v>141</v>
      </c>
      <c r="B142" t="s">
        <v>1734</v>
      </c>
      <c r="C142" t="s">
        <v>16191</v>
      </c>
      <c r="D142" t="s">
        <v>1735</v>
      </c>
      <c r="E142" t="s">
        <v>1735</v>
      </c>
      <c r="F142" t="s">
        <v>13722</v>
      </c>
      <c r="G142" t="s">
        <v>13723</v>
      </c>
      <c r="H142" t="s">
        <v>459</v>
      </c>
      <c r="I142" t="s">
        <v>13093</v>
      </c>
      <c r="J142" t="s">
        <v>13093</v>
      </c>
      <c r="K142" t="s">
        <v>13094</v>
      </c>
      <c r="L142" t="s">
        <v>13416</v>
      </c>
      <c r="M142" t="s">
        <v>13095</v>
      </c>
      <c r="N142" t="s">
        <v>13095</v>
      </c>
      <c r="O142" t="s">
        <v>13099</v>
      </c>
      <c r="Q142">
        <v>547</v>
      </c>
      <c r="R142">
        <v>547</v>
      </c>
      <c r="S142">
        <v>2999</v>
      </c>
      <c r="T142">
        <v>2999</v>
      </c>
      <c r="U142" s="18">
        <v>0.81760586862287432</v>
      </c>
      <c r="V142">
        <v>4.3</v>
      </c>
      <c r="W142">
        <v>4.3</v>
      </c>
      <c r="X142">
        <v>407</v>
      </c>
      <c r="Y142">
        <v>407</v>
      </c>
    </row>
    <row r="143" spans="1:25" x14ac:dyDescent="0.25">
      <c r="A143">
        <v>142</v>
      </c>
      <c r="B143" t="s">
        <v>1744</v>
      </c>
      <c r="C143" t="s">
        <v>16191</v>
      </c>
      <c r="D143" t="s">
        <v>1745</v>
      </c>
      <c r="E143" t="s">
        <v>13724</v>
      </c>
      <c r="F143" t="s">
        <v>13725</v>
      </c>
      <c r="G143" t="s">
        <v>13726</v>
      </c>
      <c r="H143" t="s">
        <v>17</v>
      </c>
      <c r="I143" t="s">
        <v>13085</v>
      </c>
      <c r="J143" t="s">
        <v>13391</v>
      </c>
      <c r="K143" t="s">
        <v>13086</v>
      </c>
      <c r="L143" t="s">
        <v>13409</v>
      </c>
      <c r="M143" t="s">
        <v>13087</v>
      </c>
      <c r="N143" t="s">
        <v>13410</v>
      </c>
      <c r="O143" t="s">
        <v>13088</v>
      </c>
      <c r="P143" t="s">
        <v>13089</v>
      </c>
      <c r="Q143">
        <v>259</v>
      </c>
      <c r="R143">
        <v>259</v>
      </c>
      <c r="S143">
        <v>699</v>
      </c>
      <c r="T143">
        <v>699</v>
      </c>
      <c r="U143" s="18">
        <v>0.62947067238912735</v>
      </c>
      <c r="V143">
        <v>3.8</v>
      </c>
      <c r="W143">
        <v>3.8</v>
      </c>
      <c r="X143">
        <v>2399</v>
      </c>
      <c r="Y143">
        <v>2399</v>
      </c>
    </row>
    <row r="144" spans="1:25" x14ac:dyDescent="0.25">
      <c r="A144">
        <v>143</v>
      </c>
      <c r="B144" t="s">
        <v>1754</v>
      </c>
      <c r="C144" t="s">
        <v>16191</v>
      </c>
      <c r="D144" t="s">
        <v>1755</v>
      </c>
      <c r="E144" t="s">
        <v>1755</v>
      </c>
      <c r="F144" t="s">
        <v>13727</v>
      </c>
      <c r="G144" t="s">
        <v>13728</v>
      </c>
      <c r="H144" t="s">
        <v>459</v>
      </c>
      <c r="I144" t="s">
        <v>13093</v>
      </c>
      <c r="J144" t="s">
        <v>13093</v>
      </c>
      <c r="K144" t="s">
        <v>13094</v>
      </c>
      <c r="L144" t="s">
        <v>13416</v>
      </c>
      <c r="M144" t="s">
        <v>13095</v>
      </c>
      <c r="N144" t="s">
        <v>13095</v>
      </c>
      <c r="O144" t="s">
        <v>13099</v>
      </c>
      <c r="Q144">
        <v>239</v>
      </c>
      <c r="R144">
        <v>239</v>
      </c>
      <c r="S144">
        <v>699</v>
      </c>
      <c r="T144">
        <v>699</v>
      </c>
      <c r="U144" s="18">
        <v>0.65808297567954221</v>
      </c>
      <c r="V144">
        <v>4.4000000000000004</v>
      </c>
      <c r="W144">
        <v>4.4000000000000004</v>
      </c>
      <c r="X144">
        <v>2640</v>
      </c>
      <c r="Y144">
        <v>2640</v>
      </c>
    </row>
    <row r="145" spans="1:25" x14ac:dyDescent="0.25">
      <c r="A145">
        <v>144</v>
      </c>
      <c r="B145" t="s">
        <v>1764</v>
      </c>
      <c r="C145" t="s">
        <v>16191</v>
      </c>
      <c r="D145" t="s">
        <v>1765</v>
      </c>
      <c r="E145" t="s">
        <v>1765</v>
      </c>
      <c r="F145" t="s">
        <v>13729</v>
      </c>
      <c r="G145" t="s">
        <v>13730</v>
      </c>
      <c r="H145" t="s">
        <v>459</v>
      </c>
      <c r="I145" t="s">
        <v>13093</v>
      </c>
      <c r="J145" t="s">
        <v>13093</v>
      </c>
      <c r="K145" t="s">
        <v>13094</v>
      </c>
      <c r="L145" t="s">
        <v>13416</v>
      </c>
      <c r="M145" t="s">
        <v>13095</v>
      </c>
      <c r="N145" t="s">
        <v>13095</v>
      </c>
      <c r="O145" t="s">
        <v>13099</v>
      </c>
      <c r="Q145">
        <v>349</v>
      </c>
      <c r="R145">
        <v>349</v>
      </c>
      <c r="S145">
        <v>999</v>
      </c>
      <c r="T145">
        <v>999</v>
      </c>
      <c r="U145" s="18">
        <v>0.65065065065065064</v>
      </c>
      <c r="V145">
        <v>4</v>
      </c>
      <c r="W145">
        <v>4</v>
      </c>
      <c r="X145">
        <v>839</v>
      </c>
      <c r="Y145">
        <v>839</v>
      </c>
    </row>
    <row r="146" spans="1:25" x14ac:dyDescent="0.25">
      <c r="A146">
        <v>145</v>
      </c>
      <c r="B146" t="s">
        <v>1774</v>
      </c>
      <c r="C146" t="s">
        <v>16191</v>
      </c>
      <c r="D146" t="s">
        <v>1775</v>
      </c>
      <c r="E146" t="s">
        <v>13731</v>
      </c>
      <c r="F146" t="s">
        <v>13732</v>
      </c>
      <c r="G146" t="s">
        <v>13733</v>
      </c>
      <c r="H146" t="s">
        <v>127</v>
      </c>
      <c r="I146" t="s">
        <v>13093</v>
      </c>
      <c r="J146" t="s">
        <v>13093</v>
      </c>
      <c r="K146" t="s">
        <v>13094</v>
      </c>
      <c r="L146" t="s">
        <v>13416</v>
      </c>
      <c r="M146" t="s">
        <v>13095</v>
      </c>
      <c r="N146" t="s">
        <v>13095</v>
      </c>
      <c r="O146" t="s">
        <v>13088</v>
      </c>
      <c r="P146" t="s">
        <v>13096</v>
      </c>
      <c r="Q146">
        <v>467</v>
      </c>
      <c r="R146">
        <v>467</v>
      </c>
      <c r="S146">
        <v>599</v>
      </c>
      <c r="T146">
        <v>599</v>
      </c>
      <c r="U146" s="18">
        <v>0.22036727879799667</v>
      </c>
      <c r="V146">
        <v>4.4000000000000004</v>
      </c>
      <c r="W146">
        <v>4.4000000000000004</v>
      </c>
      <c r="X146">
        <v>44054</v>
      </c>
      <c r="Y146">
        <v>44054</v>
      </c>
    </row>
    <row r="147" spans="1:25" x14ac:dyDescent="0.25">
      <c r="A147">
        <v>146</v>
      </c>
      <c r="B147" t="s">
        <v>1784</v>
      </c>
      <c r="C147" t="s">
        <v>16191</v>
      </c>
      <c r="D147" t="s">
        <v>1785</v>
      </c>
      <c r="E147" t="s">
        <v>13734</v>
      </c>
      <c r="F147" t="s">
        <v>13735</v>
      </c>
      <c r="G147" t="s">
        <v>13736</v>
      </c>
      <c r="H147" t="s">
        <v>17</v>
      </c>
      <c r="I147" t="s">
        <v>13085</v>
      </c>
      <c r="J147" t="s">
        <v>13391</v>
      </c>
      <c r="K147" t="s">
        <v>13086</v>
      </c>
      <c r="L147" t="s">
        <v>13409</v>
      </c>
      <c r="M147" t="s">
        <v>13087</v>
      </c>
      <c r="N147" t="s">
        <v>13410</v>
      </c>
      <c r="O147" t="s">
        <v>13088</v>
      </c>
      <c r="P147" t="s">
        <v>13089</v>
      </c>
      <c r="Q147">
        <v>449</v>
      </c>
      <c r="R147">
        <v>449</v>
      </c>
      <c r="S147">
        <v>599</v>
      </c>
      <c r="T147">
        <v>599</v>
      </c>
      <c r="U147" s="18">
        <v>0.25041736227045075</v>
      </c>
      <c r="V147">
        <v>4</v>
      </c>
      <c r="W147">
        <v>4</v>
      </c>
      <c r="X147">
        <v>3231</v>
      </c>
      <c r="Y147">
        <v>3231</v>
      </c>
    </row>
    <row r="148" spans="1:25" x14ac:dyDescent="0.25">
      <c r="A148">
        <v>147</v>
      </c>
      <c r="B148" t="s">
        <v>1794</v>
      </c>
      <c r="C148" t="s">
        <v>16191</v>
      </c>
      <c r="D148" t="s">
        <v>1795</v>
      </c>
      <c r="E148" t="s">
        <v>1795</v>
      </c>
      <c r="F148" t="s">
        <v>13463</v>
      </c>
      <c r="G148" t="s">
        <v>13737</v>
      </c>
      <c r="H148" t="s">
        <v>167</v>
      </c>
      <c r="I148" t="s">
        <v>13093</v>
      </c>
      <c r="J148" t="s">
        <v>13093</v>
      </c>
      <c r="K148" t="s">
        <v>13094</v>
      </c>
      <c r="L148" t="s">
        <v>13416</v>
      </c>
      <c r="M148" t="s">
        <v>13097</v>
      </c>
      <c r="N148" t="s">
        <v>13097</v>
      </c>
      <c r="O148" t="s">
        <v>13098</v>
      </c>
      <c r="Q148">
        <v>11990</v>
      </c>
      <c r="R148">
        <v>11990</v>
      </c>
      <c r="S148">
        <v>31990</v>
      </c>
      <c r="T148">
        <v>31990</v>
      </c>
      <c r="U148" s="18">
        <v>0.62519537355423571</v>
      </c>
      <c r="V148">
        <v>4.2</v>
      </c>
      <c r="W148">
        <v>4.2</v>
      </c>
      <c r="X148">
        <v>64</v>
      </c>
      <c r="Y148">
        <v>64</v>
      </c>
    </row>
    <row r="149" spans="1:25" x14ac:dyDescent="0.25">
      <c r="A149">
        <v>148</v>
      </c>
      <c r="B149" t="s">
        <v>1803</v>
      </c>
      <c r="C149" t="s">
        <v>16191</v>
      </c>
      <c r="D149" t="s">
        <v>1804</v>
      </c>
      <c r="E149" t="s">
        <v>1804</v>
      </c>
      <c r="F149" t="s">
        <v>13738</v>
      </c>
      <c r="G149" t="s">
        <v>13739</v>
      </c>
      <c r="H149" t="s">
        <v>17</v>
      </c>
      <c r="I149" t="s">
        <v>13085</v>
      </c>
      <c r="J149" t="s">
        <v>13391</v>
      </c>
      <c r="K149" t="s">
        <v>13086</v>
      </c>
      <c r="L149" t="s">
        <v>13409</v>
      </c>
      <c r="M149" t="s">
        <v>13087</v>
      </c>
      <c r="N149" t="s">
        <v>13410</v>
      </c>
      <c r="O149" t="s">
        <v>13088</v>
      </c>
      <c r="P149" t="s">
        <v>13089</v>
      </c>
      <c r="Q149">
        <v>350</v>
      </c>
      <c r="R149">
        <v>350</v>
      </c>
      <c r="S149">
        <v>599</v>
      </c>
      <c r="T149">
        <v>599</v>
      </c>
      <c r="U149" s="18">
        <v>0.41569282136894825</v>
      </c>
      <c r="V149">
        <v>3.9</v>
      </c>
      <c r="W149">
        <v>3.9</v>
      </c>
      <c r="X149">
        <v>8314</v>
      </c>
      <c r="Y149">
        <v>8314</v>
      </c>
    </row>
    <row r="150" spans="1:25" x14ac:dyDescent="0.25">
      <c r="A150">
        <v>149</v>
      </c>
      <c r="B150" t="s">
        <v>1813</v>
      </c>
      <c r="C150" t="s">
        <v>16191</v>
      </c>
      <c r="D150" t="s">
        <v>1814</v>
      </c>
      <c r="E150" t="s">
        <v>13740</v>
      </c>
      <c r="F150" t="s">
        <v>13741</v>
      </c>
      <c r="G150" t="s">
        <v>13742</v>
      </c>
      <c r="H150" t="s">
        <v>17</v>
      </c>
      <c r="I150" t="s">
        <v>13085</v>
      </c>
      <c r="J150" t="s">
        <v>13391</v>
      </c>
      <c r="K150" t="s">
        <v>13086</v>
      </c>
      <c r="L150" t="s">
        <v>13409</v>
      </c>
      <c r="M150" t="s">
        <v>13087</v>
      </c>
      <c r="N150" t="s">
        <v>13410</v>
      </c>
      <c r="O150" t="s">
        <v>13088</v>
      </c>
      <c r="P150" t="s">
        <v>13089</v>
      </c>
      <c r="Q150">
        <v>252</v>
      </c>
      <c r="R150">
        <v>252</v>
      </c>
      <c r="S150">
        <v>999</v>
      </c>
      <c r="T150">
        <v>999</v>
      </c>
      <c r="U150" s="18">
        <v>0.74774774774774777</v>
      </c>
      <c r="V150">
        <v>3.7</v>
      </c>
      <c r="W150">
        <v>3.7</v>
      </c>
      <c r="X150">
        <v>2249</v>
      </c>
      <c r="Y150">
        <v>2249</v>
      </c>
    </row>
    <row r="151" spans="1:25" x14ac:dyDescent="0.25">
      <c r="A151">
        <v>150</v>
      </c>
      <c r="B151" t="s">
        <v>1823</v>
      </c>
      <c r="C151" t="s">
        <v>16191</v>
      </c>
      <c r="D151" t="s">
        <v>1824</v>
      </c>
      <c r="E151" t="s">
        <v>13743</v>
      </c>
      <c r="F151" t="s">
        <v>524</v>
      </c>
      <c r="G151" t="s">
        <v>13744</v>
      </c>
      <c r="H151" t="s">
        <v>459</v>
      </c>
      <c r="I151" t="s">
        <v>13093</v>
      </c>
      <c r="J151" t="s">
        <v>13093</v>
      </c>
      <c r="K151" t="s">
        <v>13094</v>
      </c>
      <c r="L151" t="s">
        <v>13416</v>
      </c>
      <c r="M151" t="s">
        <v>13095</v>
      </c>
      <c r="N151" t="s">
        <v>13095</v>
      </c>
      <c r="O151" t="s">
        <v>13099</v>
      </c>
      <c r="Q151">
        <v>204</v>
      </c>
      <c r="R151">
        <v>204</v>
      </c>
      <c r="S151">
        <v>599</v>
      </c>
      <c r="T151">
        <v>599</v>
      </c>
      <c r="U151" s="18">
        <v>0.65943238731218701</v>
      </c>
      <c r="V151">
        <v>3.6</v>
      </c>
      <c r="W151">
        <v>3.6</v>
      </c>
      <c r="X151">
        <v>339</v>
      </c>
      <c r="Y151">
        <v>339</v>
      </c>
    </row>
    <row r="152" spans="1:25" x14ac:dyDescent="0.25">
      <c r="A152">
        <v>151</v>
      </c>
      <c r="B152" t="s">
        <v>1833</v>
      </c>
      <c r="C152" t="s">
        <v>16191</v>
      </c>
      <c r="D152" t="s">
        <v>1834</v>
      </c>
      <c r="E152" t="s">
        <v>1834</v>
      </c>
      <c r="F152" t="s">
        <v>13745</v>
      </c>
      <c r="G152" t="s">
        <v>13746</v>
      </c>
      <c r="H152" t="s">
        <v>1390</v>
      </c>
      <c r="I152" t="s">
        <v>13093</v>
      </c>
      <c r="J152" t="s">
        <v>13093</v>
      </c>
      <c r="K152" t="s">
        <v>13094</v>
      </c>
      <c r="L152" t="s">
        <v>13416</v>
      </c>
      <c r="M152" t="s">
        <v>13108</v>
      </c>
      <c r="N152" t="s">
        <v>13108</v>
      </c>
      <c r="Q152">
        <v>6490</v>
      </c>
      <c r="R152">
        <v>6490</v>
      </c>
      <c r="S152">
        <v>9990</v>
      </c>
      <c r="T152">
        <v>9990</v>
      </c>
      <c r="U152" s="18">
        <v>0.35035035035035034</v>
      </c>
      <c r="V152">
        <v>4</v>
      </c>
      <c r="W152">
        <v>4</v>
      </c>
      <c r="X152">
        <v>27</v>
      </c>
      <c r="Y152">
        <v>27</v>
      </c>
    </row>
    <row r="153" spans="1:25" x14ac:dyDescent="0.25">
      <c r="A153">
        <v>152</v>
      </c>
      <c r="B153" t="s">
        <v>1843</v>
      </c>
      <c r="C153" t="s">
        <v>16191</v>
      </c>
      <c r="D153" t="s">
        <v>12974</v>
      </c>
      <c r="E153" t="s">
        <v>12974</v>
      </c>
      <c r="F153" t="s">
        <v>13747</v>
      </c>
      <c r="G153" t="s">
        <v>13748</v>
      </c>
      <c r="H153" t="s">
        <v>459</v>
      </c>
      <c r="I153" t="s">
        <v>13093</v>
      </c>
      <c r="J153" t="s">
        <v>13093</v>
      </c>
      <c r="K153" t="s">
        <v>13094</v>
      </c>
      <c r="L153" t="s">
        <v>13416</v>
      </c>
      <c r="M153" t="s">
        <v>13095</v>
      </c>
      <c r="N153" t="s">
        <v>13095</v>
      </c>
      <c r="O153" t="s">
        <v>13099</v>
      </c>
      <c r="Q153">
        <v>235</v>
      </c>
      <c r="R153">
        <v>235</v>
      </c>
      <c r="S153">
        <v>599</v>
      </c>
      <c r="T153">
        <v>599</v>
      </c>
      <c r="U153" s="18">
        <v>0.60767946577629384</v>
      </c>
      <c r="V153">
        <v>3.5</v>
      </c>
      <c r="W153">
        <v>3.5</v>
      </c>
      <c r="X153">
        <v>197</v>
      </c>
      <c r="Y153">
        <v>197</v>
      </c>
    </row>
    <row r="154" spans="1:25" x14ac:dyDescent="0.25">
      <c r="A154">
        <v>153</v>
      </c>
      <c r="B154" t="s">
        <v>1852</v>
      </c>
      <c r="C154" t="s">
        <v>16191</v>
      </c>
      <c r="D154" t="s">
        <v>1853</v>
      </c>
      <c r="E154" t="s">
        <v>1853</v>
      </c>
      <c r="F154" t="s">
        <v>13749</v>
      </c>
      <c r="G154" t="s">
        <v>13750</v>
      </c>
      <c r="H154" t="s">
        <v>17</v>
      </c>
      <c r="I154" t="s">
        <v>13085</v>
      </c>
      <c r="J154" t="s">
        <v>13391</v>
      </c>
      <c r="K154" t="s">
        <v>13086</v>
      </c>
      <c r="L154" t="s">
        <v>13409</v>
      </c>
      <c r="M154" t="s">
        <v>13087</v>
      </c>
      <c r="N154" t="s">
        <v>13410</v>
      </c>
      <c r="O154" t="s">
        <v>13088</v>
      </c>
      <c r="P154" t="s">
        <v>13089</v>
      </c>
      <c r="Q154">
        <v>299</v>
      </c>
      <c r="R154">
        <v>299</v>
      </c>
      <c r="S154">
        <v>800</v>
      </c>
      <c r="T154">
        <v>800</v>
      </c>
      <c r="U154" s="18">
        <v>0.62624999999999997</v>
      </c>
      <c r="V154">
        <v>4.5</v>
      </c>
      <c r="W154">
        <v>4.5</v>
      </c>
      <c r="X154">
        <v>74977</v>
      </c>
      <c r="Y154">
        <v>74977</v>
      </c>
    </row>
    <row r="155" spans="1:25" x14ac:dyDescent="0.25">
      <c r="A155">
        <v>154</v>
      </c>
      <c r="B155" t="s">
        <v>1857</v>
      </c>
      <c r="C155" t="s">
        <v>16191</v>
      </c>
      <c r="D155" t="s">
        <v>1858</v>
      </c>
      <c r="E155" t="s">
        <v>1858</v>
      </c>
      <c r="F155" t="s">
        <v>13751</v>
      </c>
      <c r="G155" t="s">
        <v>13752</v>
      </c>
      <c r="H155" t="s">
        <v>17</v>
      </c>
      <c r="I155" t="s">
        <v>13085</v>
      </c>
      <c r="J155" t="s">
        <v>13391</v>
      </c>
      <c r="K155" t="s">
        <v>13086</v>
      </c>
      <c r="L155" t="s">
        <v>13409</v>
      </c>
      <c r="M155" t="s">
        <v>13087</v>
      </c>
      <c r="N155" t="s">
        <v>13410</v>
      </c>
      <c r="O155" t="s">
        <v>13088</v>
      </c>
      <c r="P155" t="s">
        <v>13089</v>
      </c>
      <c r="Q155">
        <v>799</v>
      </c>
      <c r="R155">
        <v>799</v>
      </c>
      <c r="S155">
        <v>1999</v>
      </c>
      <c r="T155">
        <v>1999</v>
      </c>
      <c r="U155" s="18">
        <v>0.60030015007503756</v>
      </c>
      <c r="V155">
        <v>4.2</v>
      </c>
      <c r="W155">
        <v>4.2</v>
      </c>
      <c r="X155">
        <v>8583</v>
      </c>
      <c r="Y155">
        <v>8583</v>
      </c>
    </row>
    <row r="156" spans="1:25" x14ac:dyDescent="0.25">
      <c r="A156">
        <v>155</v>
      </c>
      <c r="B156" t="s">
        <v>1867</v>
      </c>
      <c r="C156" t="s">
        <v>16191</v>
      </c>
      <c r="D156" t="s">
        <v>1868</v>
      </c>
      <c r="E156" t="s">
        <v>13753</v>
      </c>
      <c r="F156" t="s">
        <v>13754</v>
      </c>
      <c r="G156" t="s">
        <v>13755</v>
      </c>
      <c r="H156" t="s">
        <v>459</v>
      </c>
      <c r="I156" t="s">
        <v>13093</v>
      </c>
      <c r="J156" t="s">
        <v>13093</v>
      </c>
      <c r="K156" t="s">
        <v>13094</v>
      </c>
      <c r="L156" t="s">
        <v>13416</v>
      </c>
      <c r="M156" t="s">
        <v>13095</v>
      </c>
      <c r="N156" t="s">
        <v>13095</v>
      </c>
      <c r="O156" t="s">
        <v>13099</v>
      </c>
      <c r="Q156">
        <v>299</v>
      </c>
      <c r="R156">
        <v>299</v>
      </c>
      <c r="S156">
        <v>999</v>
      </c>
      <c r="T156">
        <v>999</v>
      </c>
      <c r="U156" s="18">
        <v>0.70070070070070067</v>
      </c>
      <c r="V156">
        <v>3.8</v>
      </c>
      <c r="W156">
        <v>3.8</v>
      </c>
      <c r="X156">
        <v>928</v>
      </c>
      <c r="Y156">
        <v>928</v>
      </c>
    </row>
    <row r="157" spans="1:25" x14ac:dyDescent="0.25">
      <c r="A157">
        <v>156</v>
      </c>
      <c r="B157" t="s">
        <v>1877</v>
      </c>
      <c r="C157" t="s">
        <v>16191</v>
      </c>
      <c r="D157" t="s">
        <v>1878</v>
      </c>
      <c r="E157" t="s">
        <v>1878</v>
      </c>
      <c r="F157" t="s">
        <v>13700</v>
      </c>
      <c r="G157" t="s">
        <v>13756</v>
      </c>
      <c r="H157" t="s">
        <v>505</v>
      </c>
      <c r="I157" t="s">
        <v>13093</v>
      </c>
      <c r="J157" t="s">
        <v>13093</v>
      </c>
      <c r="K157" t="s">
        <v>13094</v>
      </c>
      <c r="L157" t="s">
        <v>13416</v>
      </c>
      <c r="M157" t="s">
        <v>13097</v>
      </c>
      <c r="N157" t="s">
        <v>13097</v>
      </c>
      <c r="O157" t="s">
        <v>13100</v>
      </c>
      <c r="Q157">
        <v>6999</v>
      </c>
      <c r="R157">
        <v>6999</v>
      </c>
      <c r="S157">
        <v>16990</v>
      </c>
      <c r="T157">
        <v>16990</v>
      </c>
      <c r="U157" s="18">
        <v>0.5880517951736316</v>
      </c>
      <c r="V157">
        <v>3.8</v>
      </c>
      <c r="W157">
        <v>3.8</v>
      </c>
      <c r="X157">
        <v>110</v>
      </c>
      <c r="Y157">
        <v>110</v>
      </c>
    </row>
    <row r="158" spans="1:25" x14ac:dyDescent="0.25">
      <c r="A158">
        <v>157</v>
      </c>
      <c r="B158" t="s">
        <v>1887</v>
      </c>
      <c r="C158" t="s">
        <v>16191</v>
      </c>
      <c r="D158" t="s">
        <v>1888</v>
      </c>
      <c r="E158" t="s">
        <v>1888</v>
      </c>
      <c r="F158" t="s">
        <v>13757</v>
      </c>
      <c r="G158" t="s">
        <v>13758</v>
      </c>
      <c r="H158" t="s">
        <v>167</v>
      </c>
      <c r="I158" t="s">
        <v>13093</v>
      </c>
      <c r="J158" t="s">
        <v>13093</v>
      </c>
      <c r="K158" t="s">
        <v>13094</v>
      </c>
      <c r="L158" t="s">
        <v>13416</v>
      </c>
      <c r="M158" t="s">
        <v>13097</v>
      </c>
      <c r="N158" t="s">
        <v>13097</v>
      </c>
      <c r="O158" t="s">
        <v>13098</v>
      </c>
      <c r="Q158">
        <v>42999</v>
      </c>
      <c r="R158">
        <v>42999</v>
      </c>
      <c r="S158">
        <v>59999</v>
      </c>
      <c r="T158">
        <v>59999</v>
      </c>
      <c r="U158" s="18">
        <v>0.28333805563426057</v>
      </c>
      <c r="V158">
        <v>4.0999999999999996</v>
      </c>
      <c r="W158">
        <v>4.0999999999999996</v>
      </c>
      <c r="X158">
        <v>6753</v>
      </c>
      <c r="Y158">
        <v>6753</v>
      </c>
    </row>
    <row r="159" spans="1:25" x14ac:dyDescent="0.25">
      <c r="A159">
        <v>158</v>
      </c>
      <c r="B159" t="s">
        <v>1897</v>
      </c>
      <c r="C159" t="s">
        <v>16191</v>
      </c>
      <c r="D159" t="s">
        <v>1898</v>
      </c>
      <c r="E159" t="s">
        <v>1898</v>
      </c>
      <c r="F159" t="s">
        <v>13759</v>
      </c>
      <c r="G159" t="s">
        <v>13760</v>
      </c>
      <c r="H159" t="s">
        <v>127</v>
      </c>
      <c r="I159" t="s">
        <v>13093</v>
      </c>
      <c r="J159" t="s">
        <v>13093</v>
      </c>
      <c r="K159" t="s">
        <v>13094</v>
      </c>
      <c r="L159" t="s">
        <v>13416</v>
      </c>
      <c r="M159" t="s">
        <v>13095</v>
      </c>
      <c r="N159" t="s">
        <v>13095</v>
      </c>
      <c r="O159" t="s">
        <v>13088</v>
      </c>
      <c r="P159" t="s">
        <v>13096</v>
      </c>
      <c r="Q159">
        <v>173</v>
      </c>
      <c r="R159">
        <v>173</v>
      </c>
      <c r="S159">
        <v>999</v>
      </c>
      <c r="T159">
        <v>999</v>
      </c>
      <c r="U159" s="18">
        <v>0.82682682682682684</v>
      </c>
      <c r="V159">
        <v>4.3</v>
      </c>
      <c r="W159">
        <v>4.3</v>
      </c>
      <c r="X159">
        <v>1237</v>
      </c>
      <c r="Y159">
        <v>1237</v>
      </c>
    </row>
    <row r="160" spans="1:25" x14ac:dyDescent="0.25">
      <c r="A160">
        <v>159</v>
      </c>
      <c r="B160" t="s">
        <v>1907</v>
      </c>
      <c r="C160" t="s">
        <v>16191</v>
      </c>
      <c r="D160" t="s">
        <v>1908</v>
      </c>
      <c r="E160" t="s">
        <v>1908</v>
      </c>
      <c r="F160" t="s">
        <v>13761</v>
      </c>
      <c r="G160" t="s">
        <v>13762</v>
      </c>
      <c r="H160" t="s">
        <v>1909</v>
      </c>
      <c r="I160" t="s">
        <v>13093</v>
      </c>
      <c r="J160" t="s">
        <v>13093</v>
      </c>
      <c r="K160" t="s">
        <v>13104</v>
      </c>
      <c r="L160" t="s">
        <v>13104</v>
      </c>
      <c r="M160" t="s">
        <v>13095</v>
      </c>
      <c r="N160" t="s">
        <v>13095</v>
      </c>
      <c r="O160" t="s">
        <v>13109</v>
      </c>
      <c r="Q160">
        <v>209</v>
      </c>
      <c r="R160">
        <v>209</v>
      </c>
      <c r="S160">
        <v>600</v>
      </c>
      <c r="T160">
        <v>600</v>
      </c>
      <c r="U160" s="18">
        <v>0.65166666666666662</v>
      </c>
      <c r="V160">
        <v>4.4000000000000004</v>
      </c>
      <c r="W160">
        <v>4.4000000000000004</v>
      </c>
      <c r="X160">
        <v>18872</v>
      </c>
      <c r="Y160">
        <v>18872</v>
      </c>
    </row>
    <row r="161" spans="1:25" x14ac:dyDescent="0.25">
      <c r="A161">
        <v>160</v>
      </c>
      <c r="B161" t="s">
        <v>1918</v>
      </c>
      <c r="C161" t="s">
        <v>16191</v>
      </c>
      <c r="D161" t="s">
        <v>1919</v>
      </c>
      <c r="E161" t="s">
        <v>13763</v>
      </c>
      <c r="F161" t="s">
        <v>13764</v>
      </c>
      <c r="G161" t="s">
        <v>13765</v>
      </c>
      <c r="H161" t="s">
        <v>17</v>
      </c>
      <c r="I161" t="s">
        <v>13085</v>
      </c>
      <c r="J161" t="s">
        <v>13391</v>
      </c>
      <c r="K161" t="s">
        <v>13086</v>
      </c>
      <c r="L161" t="s">
        <v>13409</v>
      </c>
      <c r="M161" t="s">
        <v>13087</v>
      </c>
      <c r="N161" t="s">
        <v>13410</v>
      </c>
      <c r="O161" t="s">
        <v>13088</v>
      </c>
      <c r="P161" t="s">
        <v>13089</v>
      </c>
      <c r="Q161">
        <v>848.99</v>
      </c>
      <c r="R161">
        <v>848.99</v>
      </c>
      <c r="S161">
        <v>1490</v>
      </c>
      <c r="T161">
        <v>1490</v>
      </c>
      <c r="U161" s="18">
        <v>0.43020805369127518</v>
      </c>
      <c r="V161">
        <v>3.9</v>
      </c>
      <c r="W161">
        <v>3.9</v>
      </c>
      <c r="X161">
        <v>356</v>
      </c>
      <c r="Y161">
        <v>356</v>
      </c>
    </row>
    <row r="162" spans="1:25" x14ac:dyDescent="0.25">
      <c r="A162">
        <v>161</v>
      </c>
      <c r="B162" t="s">
        <v>1928</v>
      </c>
      <c r="C162" t="s">
        <v>16191</v>
      </c>
      <c r="D162" t="s">
        <v>1929</v>
      </c>
      <c r="E162" t="s">
        <v>1929</v>
      </c>
      <c r="F162" t="s">
        <v>13408</v>
      </c>
      <c r="G162" t="s">
        <v>13766</v>
      </c>
      <c r="H162" t="s">
        <v>17</v>
      </c>
      <c r="I162" t="s">
        <v>13085</v>
      </c>
      <c r="J162" t="s">
        <v>13391</v>
      </c>
      <c r="K162" t="s">
        <v>13086</v>
      </c>
      <c r="L162" t="s">
        <v>13409</v>
      </c>
      <c r="M162" t="s">
        <v>13087</v>
      </c>
      <c r="N162" t="s">
        <v>13410</v>
      </c>
      <c r="O162" t="s">
        <v>13088</v>
      </c>
      <c r="P162" t="s">
        <v>13089</v>
      </c>
      <c r="Q162">
        <v>649</v>
      </c>
      <c r="R162">
        <v>649</v>
      </c>
      <c r="S162">
        <v>1999</v>
      </c>
      <c r="T162">
        <v>1999</v>
      </c>
      <c r="U162" s="18">
        <v>0.67533766883441726</v>
      </c>
      <c r="V162">
        <v>4.2</v>
      </c>
      <c r="W162">
        <v>4.2</v>
      </c>
      <c r="X162">
        <v>24269</v>
      </c>
      <c r="Y162">
        <v>24269</v>
      </c>
    </row>
    <row r="163" spans="1:25" x14ac:dyDescent="0.25">
      <c r="A163">
        <v>162</v>
      </c>
      <c r="B163" t="s">
        <v>1933</v>
      </c>
      <c r="C163" t="s">
        <v>16191</v>
      </c>
      <c r="D163" t="s">
        <v>1934</v>
      </c>
      <c r="E163" t="s">
        <v>1934</v>
      </c>
      <c r="F163" t="s">
        <v>13767</v>
      </c>
      <c r="G163" t="s">
        <v>13768</v>
      </c>
      <c r="H163" t="s">
        <v>459</v>
      </c>
      <c r="I163" t="s">
        <v>13093</v>
      </c>
      <c r="J163" t="s">
        <v>13093</v>
      </c>
      <c r="K163" t="s">
        <v>13094</v>
      </c>
      <c r="L163" t="s">
        <v>13416</v>
      </c>
      <c r="M163" t="s">
        <v>13095</v>
      </c>
      <c r="N163" t="s">
        <v>13095</v>
      </c>
      <c r="O163" t="s">
        <v>13099</v>
      </c>
      <c r="Q163">
        <v>299</v>
      </c>
      <c r="R163">
        <v>299</v>
      </c>
      <c r="S163">
        <v>899</v>
      </c>
      <c r="T163">
        <v>899</v>
      </c>
      <c r="U163" s="18">
        <v>0.66740823136818683</v>
      </c>
      <c r="V163">
        <v>3.8</v>
      </c>
      <c r="W163">
        <v>3.8</v>
      </c>
      <c r="X163">
        <v>425</v>
      </c>
      <c r="Y163">
        <v>425</v>
      </c>
    </row>
    <row r="164" spans="1:25" x14ac:dyDescent="0.25">
      <c r="A164">
        <v>163</v>
      </c>
      <c r="B164" t="s">
        <v>1943</v>
      </c>
      <c r="C164" t="s">
        <v>16191</v>
      </c>
      <c r="D164" t="s">
        <v>1944</v>
      </c>
      <c r="E164" t="s">
        <v>13769</v>
      </c>
      <c r="F164" t="s">
        <v>13770</v>
      </c>
      <c r="G164" t="s">
        <v>13771</v>
      </c>
      <c r="H164" t="s">
        <v>640</v>
      </c>
      <c r="I164" t="s">
        <v>13093</v>
      </c>
      <c r="J164" t="s">
        <v>13093</v>
      </c>
      <c r="K164" t="s">
        <v>13094</v>
      </c>
      <c r="L164" t="s">
        <v>13416</v>
      </c>
      <c r="M164" t="s">
        <v>13095</v>
      </c>
      <c r="N164" t="s">
        <v>13095</v>
      </c>
      <c r="O164" t="s">
        <v>13101</v>
      </c>
      <c r="P164" t="s">
        <v>13102</v>
      </c>
      <c r="Q164">
        <v>399</v>
      </c>
      <c r="R164">
        <v>399</v>
      </c>
      <c r="S164">
        <v>799</v>
      </c>
      <c r="T164">
        <v>799</v>
      </c>
      <c r="U164" s="18">
        <v>0.50062578222778475</v>
      </c>
      <c r="V164">
        <v>4.0999999999999996</v>
      </c>
      <c r="W164">
        <v>4.0999999999999996</v>
      </c>
      <c r="X164">
        <v>1161</v>
      </c>
      <c r="Y164">
        <v>1161</v>
      </c>
    </row>
    <row r="165" spans="1:25" x14ac:dyDescent="0.25">
      <c r="A165">
        <v>164</v>
      </c>
      <c r="B165" t="s">
        <v>1953</v>
      </c>
      <c r="C165" t="s">
        <v>16191</v>
      </c>
      <c r="D165" t="s">
        <v>1954</v>
      </c>
      <c r="E165" t="s">
        <v>1954</v>
      </c>
      <c r="F165" t="s">
        <v>13772</v>
      </c>
      <c r="G165" t="s">
        <v>13773</v>
      </c>
      <c r="H165" t="s">
        <v>17</v>
      </c>
      <c r="I165" t="s">
        <v>13085</v>
      </c>
      <c r="J165" t="s">
        <v>13391</v>
      </c>
      <c r="K165" t="s">
        <v>13086</v>
      </c>
      <c r="L165" t="s">
        <v>13409</v>
      </c>
      <c r="M165" t="s">
        <v>13087</v>
      </c>
      <c r="N165" t="s">
        <v>13410</v>
      </c>
      <c r="O165" t="s">
        <v>13088</v>
      </c>
      <c r="P165" t="s">
        <v>13089</v>
      </c>
      <c r="Q165">
        <v>249</v>
      </c>
      <c r="R165">
        <v>249</v>
      </c>
      <c r="S165">
        <v>499</v>
      </c>
      <c r="T165">
        <v>499</v>
      </c>
      <c r="U165" s="18">
        <v>0.50100200400801598</v>
      </c>
      <c r="V165">
        <v>4.0999999999999996</v>
      </c>
      <c r="W165">
        <v>4.0999999999999996</v>
      </c>
      <c r="X165">
        <v>1508</v>
      </c>
      <c r="Y165">
        <v>1508</v>
      </c>
    </row>
    <row r="166" spans="1:25" x14ac:dyDescent="0.25">
      <c r="A166">
        <v>165</v>
      </c>
      <c r="B166" t="s">
        <v>1962</v>
      </c>
      <c r="C166" t="s">
        <v>16191</v>
      </c>
      <c r="D166" t="s">
        <v>1963</v>
      </c>
      <c r="E166" t="s">
        <v>1963</v>
      </c>
      <c r="F166" t="s">
        <v>13774</v>
      </c>
      <c r="G166" t="s">
        <v>13775</v>
      </c>
      <c r="H166" t="s">
        <v>1964</v>
      </c>
      <c r="I166" t="s">
        <v>13093</v>
      </c>
      <c r="J166" t="s">
        <v>13093</v>
      </c>
      <c r="K166" t="s">
        <v>13094</v>
      </c>
      <c r="L166" t="s">
        <v>13416</v>
      </c>
      <c r="M166" t="s">
        <v>13110</v>
      </c>
      <c r="N166" t="s">
        <v>13110</v>
      </c>
      <c r="O166" t="s">
        <v>13111</v>
      </c>
      <c r="Q166">
        <v>1249</v>
      </c>
      <c r="R166">
        <v>1249</v>
      </c>
      <c r="S166">
        <v>2299</v>
      </c>
      <c r="T166">
        <v>2299</v>
      </c>
      <c r="U166" s="18">
        <v>0.45672031317964334</v>
      </c>
      <c r="V166">
        <v>4.3</v>
      </c>
      <c r="W166">
        <v>4.3</v>
      </c>
      <c r="X166">
        <v>7636</v>
      </c>
      <c r="Y166">
        <v>7636</v>
      </c>
    </row>
    <row r="167" spans="1:25" x14ac:dyDescent="0.25">
      <c r="A167">
        <v>166</v>
      </c>
      <c r="B167" t="s">
        <v>1973</v>
      </c>
      <c r="C167" t="s">
        <v>16191</v>
      </c>
      <c r="D167" t="s">
        <v>1974</v>
      </c>
      <c r="E167" t="s">
        <v>13776</v>
      </c>
      <c r="F167" t="s">
        <v>13777</v>
      </c>
      <c r="G167" t="s">
        <v>13778</v>
      </c>
      <c r="H167" t="s">
        <v>459</v>
      </c>
      <c r="I167" t="s">
        <v>13093</v>
      </c>
      <c r="J167" t="s">
        <v>13093</v>
      </c>
      <c r="K167" t="s">
        <v>13094</v>
      </c>
      <c r="L167" t="s">
        <v>13416</v>
      </c>
      <c r="M167" t="s">
        <v>13095</v>
      </c>
      <c r="N167" t="s">
        <v>13095</v>
      </c>
      <c r="O167" t="s">
        <v>13099</v>
      </c>
      <c r="Q167">
        <v>213</v>
      </c>
      <c r="R167">
        <v>213</v>
      </c>
      <c r="S167">
        <v>499</v>
      </c>
      <c r="T167">
        <v>499</v>
      </c>
      <c r="U167" s="18">
        <v>0.57314629258517036</v>
      </c>
      <c r="V167">
        <v>3.7</v>
      </c>
      <c r="W167">
        <v>3.7</v>
      </c>
      <c r="X167">
        <v>246</v>
      </c>
      <c r="Y167">
        <v>246</v>
      </c>
    </row>
    <row r="168" spans="1:25" x14ac:dyDescent="0.25">
      <c r="A168">
        <v>167</v>
      </c>
      <c r="B168" t="s">
        <v>1983</v>
      </c>
      <c r="C168" t="s">
        <v>16191</v>
      </c>
      <c r="D168" t="s">
        <v>1984</v>
      </c>
      <c r="E168" t="s">
        <v>1984</v>
      </c>
      <c r="F168" t="s">
        <v>13779</v>
      </c>
      <c r="G168" t="s">
        <v>13780</v>
      </c>
      <c r="H168" t="s">
        <v>459</v>
      </c>
      <c r="I168" t="s">
        <v>13093</v>
      </c>
      <c r="J168" t="s">
        <v>13093</v>
      </c>
      <c r="K168" t="s">
        <v>13094</v>
      </c>
      <c r="L168" t="s">
        <v>13416</v>
      </c>
      <c r="M168" t="s">
        <v>13095</v>
      </c>
      <c r="N168" t="s">
        <v>13095</v>
      </c>
      <c r="O168" t="s">
        <v>13099</v>
      </c>
      <c r="Q168">
        <v>209</v>
      </c>
      <c r="R168">
        <v>209</v>
      </c>
      <c r="S168">
        <v>499</v>
      </c>
      <c r="T168">
        <v>499</v>
      </c>
      <c r="U168" s="18">
        <v>0.58116232464929862</v>
      </c>
      <c r="V168">
        <v>4</v>
      </c>
      <c r="W168">
        <v>4</v>
      </c>
      <c r="X168">
        <v>479</v>
      </c>
      <c r="Y168">
        <v>479</v>
      </c>
    </row>
    <row r="169" spans="1:25" x14ac:dyDescent="0.25">
      <c r="A169">
        <v>168</v>
      </c>
      <c r="B169" t="s">
        <v>1993</v>
      </c>
      <c r="C169" t="s">
        <v>16191</v>
      </c>
      <c r="D169" t="s">
        <v>1994</v>
      </c>
      <c r="E169" t="s">
        <v>1994</v>
      </c>
      <c r="F169" t="s">
        <v>13781</v>
      </c>
      <c r="G169" t="s">
        <v>13782</v>
      </c>
      <c r="H169" t="s">
        <v>127</v>
      </c>
      <c r="I169" t="s">
        <v>13093</v>
      </c>
      <c r="J169" t="s">
        <v>13093</v>
      </c>
      <c r="K169" t="s">
        <v>13094</v>
      </c>
      <c r="L169" t="s">
        <v>13416</v>
      </c>
      <c r="M169" t="s">
        <v>13095</v>
      </c>
      <c r="N169" t="s">
        <v>13095</v>
      </c>
      <c r="O169" t="s">
        <v>13088</v>
      </c>
      <c r="P169" t="s">
        <v>13096</v>
      </c>
      <c r="Q169">
        <v>598</v>
      </c>
      <c r="R169">
        <v>598</v>
      </c>
      <c r="S169">
        <v>4999</v>
      </c>
      <c r="T169">
        <v>4999</v>
      </c>
      <c r="U169" s="18">
        <v>0.88037607521504302</v>
      </c>
      <c r="V169">
        <v>4.2</v>
      </c>
      <c r="W169">
        <v>4.2</v>
      </c>
      <c r="X169">
        <v>910</v>
      </c>
      <c r="Y169">
        <v>910</v>
      </c>
    </row>
    <row r="170" spans="1:25" x14ac:dyDescent="0.25">
      <c r="A170">
        <v>169</v>
      </c>
      <c r="B170" t="s">
        <v>2003</v>
      </c>
      <c r="C170" t="s">
        <v>16191</v>
      </c>
      <c r="D170" t="s">
        <v>2004</v>
      </c>
      <c r="E170" t="s">
        <v>2004</v>
      </c>
      <c r="F170" t="s">
        <v>13689</v>
      </c>
      <c r="G170" t="s">
        <v>13783</v>
      </c>
      <c r="H170" t="s">
        <v>17</v>
      </c>
      <c r="I170" t="s">
        <v>13085</v>
      </c>
      <c r="J170" t="s">
        <v>13391</v>
      </c>
      <c r="K170" t="s">
        <v>13086</v>
      </c>
      <c r="L170" t="s">
        <v>13409</v>
      </c>
      <c r="M170" t="s">
        <v>13087</v>
      </c>
      <c r="N170" t="s">
        <v>13410</v>
      </c>
      <c r="O170" t="s">
        <v>13088</v>
      </c>
      <c r="P170" t="s">
        <v>13089</v>
      </c>
      <c r="Q170">
        <v>799</v>
      </c>
      <c r="R170">
        <v>799</v>
      </c>
      <c r="S170">
        <v>1749</v>
      </c>
      <c r="T170">
        <v>1749</v>
      </c>
      <c r="U170" s="18">
        <v>0.5431675242995998</v>
      </c>
      <c r="V170">
        <v>4.0999999999999996</v>
      </c>
      <c r="W170">
        <v>4.0999999999999996</v>
      </c>
      <c r="X170">
        <v>5626</v>
      </c>
      <c r="Y170">
        <v>5626</v>
      </c>
    </row>
    <row r="171" spans="1:25" x14ac:dyDescent="0.25">
      <c r="A171">
        <v>170</v>
      </c>
      <c r="B171" t="s">
        <v>2013</v>
      </c>
      <c r="C171" t="s">
        <v>16191</v>
      </c>
      <c r="D171" t="s">
        <v>2014</v>
      </c>
      <c r="E171" t="s">
        <v>2014</v>
      </c>
      <c r="F171" t="s">
        <v>13784</v>
      </c>
      <c r="G171" t="s">
        <v>13785</v>
      </c>
      <c r="H171" t="s">
        <v>17</v>
      </c>
      <c r="I171" t="s">
        <v>13085</v>
      </c>
      <c r="J171" t="s">
        <v>13391</v>
      </c>
      <c r="K171" t="s">
        <v>13086</v>
      </c>
      <c r="L171" t="s">
        <v>13409</v>
      </c>
      <c r="M171" t="s">
        <v>13087</v>
      </c>
      <c r="N171" t="s">
        <v>13410</v>
      </c>
      <c r="O171" t="s">
        <v>13088</v>
      </c>
      <c r="P171" t="s">
        <v>13089</v>
      </c>
      <c r="Q171">
        <v>159</v>
      </c>
      <c r="R171">
        <v>159</v>
      </c>
      <c r="S171">
        <v>595</v>
      </c>
      <c r="T171">
        <v>595</v>
      </c>
      <c r="U171" s="18">
        <v>0.73277310924369743</v>
      </c>
      <c r="V171">
        <v>4.3</v>
      </c>
      <c r="W171">
        <v>4.3</v>
      </c>
      <c r="X171">
        <v>14184</v>
      </c>
      <c r="Y171">
        <v>14184</v>
      </c>
    </row>
    <row r="172" spans="1:25" x14ac:dyDescent="0.25">
      <c r="A172">
        <v>171</v>
      </c>
      <c r="B172" t="s">
        <v>2023</v>
      </c>
      <c r="C172" t="s">
        <v>16191</v>
      </c>
      <c r="D172" t="s">
        <v>2024</v>
      </c>
      <c r="E172" t="s">
        <v>2024</v>
      </c>
      <c r="F172" t="s">
        <v>13786</v>
      </c>
      <c r="G172" t="s">
        <v>13787</v>
      </c>
      <c r="H172" t="s">
        <v>2025</v>
      </c>
      <c r="I172" t="s">
        <v>13085</v>
      </c>
      <c r="J172" t="s">
        <v>13391</v>
      </c>
      <c r="K172" t="s">
        <v>13086</v>
      </c>
      <c r="L172" t="s">
        <v>13409</v>
      </c>
      <c r="M172" t="s">
        <v>13087</v>
      </c>
      <c r="N172" t="s">
        <v>13410</v>
      </c>
      <c r="O172" t="s">
        <v>13088</v>
      </c>
      <c r="P172" t="s">
        <v>13112</v>
      </c>
      <c r="Q172">
        <v>499</v>
      </c>
      <c r="R172">
        <v>499</v>
      </c>
      <c r="S172">
        <v>1100</v>
      </c>
      <c r="T172">
        <v>1100</v>
      </c>
      <c r="U172" s="18">
        <v>0.54636363636363638</v>
      </c>
      <c r="V172">
        <v>4.4000000000000004</v>
      </c>
      <c r="W172">
        <v>4.4000000000000004</v>
      </c>
      <c r="X172">
        <v>25177</v>
      </c>
      <c r="Y172">
        <v>25177</v>
      </c>
    </row>
    <row r="173" spans="1:25" x14ac:dyDescent="0.25">
      <c r="A173">
        <v>172</v>
      </c>
      <c r="B173" t="s">
        <v>2034</v>
      </c>
      <c r="C173" t="s">
        <v>16191</v>
      </c>
      <c r="D173" t="s">
        <v>2035</v>
      </c>
      <c r="E173" t="s">
        <v>2035</v>
      </c>
      <c r="F173" t="s">
        <v>13426</v>
      </c>
      <c r="G173" t="s">
        <v>13788</v>
      </c>
      <c r="H173" t="s">
        <v>167</v>
      </c>
      <c r="I173" t="s">
        <v>13093</v>
      </c>
      <c r="J173" t="s">
        <v>13093</v>
      </c>
      <c r="K173" t="s">
        <v>13094</v>
      </c>
      <c r="L173" t="s">
        <v>13416</v>
      </c>
      <c r="M173" t="s">
        <v>13097</v>
      </c>
      <c r="N173" t="s">
        <v>13097</v>
      </c>
      <c r="O173" t="s">
        <v>13098</v>
      </c>
      <c r="Q173">
        <v>31999</v>
      </c>
      <c r="R173">
        <v>31999</v>
      </c>
      <c r="S173">
        <v>49999</v>
      </c>
      <c r="T173">
        <v>49999</v>
      </c>
      <c r="U173" s="18">
        <v>0.36000720014400289</v>
      </c>
      <c r="V173">
        <v>4.3</v>
      </c>
      <c r="W173">
        <v>4.3</v>
      </c>
      <c r="X173">
        <v>21252</v>
      </c>
      <c r="Y173">
        <v>21252</v>
      </c>
    </row>
    <row r="174" spans="1:25" x14ac:dyDescent="0.25">
      <c r="A174">
        <v>173</v>
      </c>
      <c r="B174" t="s">
        <v>2044</v>
      </c>
      <c r="C174" t="s">
        <v>16191</v>
      </c>
      <c r="D174" t="s">
        <v>2045</v>
      </c>
      <c r="E174" t="s">
        <v>13789</v>
      </c>
      <c r="F174" t="s">
        <v>13790</v>
      </c>
      <c r="G174" t="s">
        <v>13791</v>
      </c>
      <c r="H174" t="s">
        <v>167</v>
      </c>
      <c r="I174" t="s">
        <v>13093</v>
      </c>
      <c r="J174" t="s">
        <v>13093</v>
      </c>
      <c r="K174" t="s">
        <v>13094</v>
      </c>
      <c r="L174" t="s">
        <v>13416</v>
      </c>
      <c r="M174" t="s">
        <v>13097</v>
      </c>
      <c r="N174" t="s">
        <v>13097</v>
      </c>
      <c r="O174" t="s">
        <v>13098</v>
      </c>
      <c r="Q174">
        <v>32990</v>
      </c>
      <c r="R174">
        <v>32990</v>
      </c>
      <c r="S174">
        <v>56790</v>
      </c>
      <c r="T174">
        <v>56790</v>
      </c>
      <c r="U174" s="18">
        <v>0.41908786758232081</v>
      </c>
      <c r="V174">
        <v>4.3</v>
      </c>
      <c r="W174">
        <v>4.3</v>
      </c>
      <c r="X174">
        <v>567</v>
      </c>
      <c r="Y174">
        <v>567</v>
      </c>
    </row>
    <row r="175" spans="1:25" x14ac:dyDescent="0.25">
      <c r="A175">
        <v>174</v>
      </c>
      <c r="B175" t="s">
        <v>2054</v>
      </c>
      <c r="C175" t="s">
        <v>16191</v>
      </c>
      <c r="D175" t="s">
        <v>2055</v>
      </c>
      <c r="E175" t="s">
        <v>13792</v>
      </c>
      <c r="F175" t="s">
        <v>13793</v>
      </c>
      <c r="G175" t="s">
        <v>13794</v>
      </c>
      <c r="H175" t="s">
        <v>459</v>
      </c>
      <c r="I175" t="s">
        <v>13093</v>
      </c>
      <c r="J175" t="s">
        <v>13093</v>
      </c>
      <c r="K175" t="s">
        <v>13094</v>
      </c>
      <c r="L175" t="s">
        <v>13416</v>
      </c>
      <c r="M175" t="s">
        <v>13095</v>
      </c>
      <c r="N175" t="s">
        <v>13095</v>
      </c>
      <c r="O175" t="s">
        <v>13099</v>
      </c>
      <c r="Q175">
        <v>299</v>
      </c>
      <c r="R175">
        <v>299</v>
      </c>
      <c r="S175">
        <v>1199</v>
      </c>
      <c r="T175">
        <v>1199</v>
      </c>
      <c r="U175" s="18">
        <v>0.75062552126772308</v>
      </c>
      <c r="V175">
        <v>3.5</v>
      </c>
      <c r="W175">
        <v>3.5</v>
      </c>
      <c r="X175">
        <v>466</v>
      </c>
      <c r="Y175">
        <v>466</v>
      </c>
    </row>
    <row r="176" spans="1:25" x14ac:dyDescent="0.25">
      <c r="A176">
        <v>175</v>
      </c>
      <c r="B176" t="s">
        <v>2064</v>
      </c>
      <c r="C176" t="s">
        <v>16191</v>
      </c>
      <c r="D176" t="s">
        <v>2065</v>
      </c>
      <c r="E176" t="s">
        <v>2065</v>
      </c>
      <c r="F176" t="s">
        <v>13714</v>
      </c>
      <c r="G176" t="s">
        <v>13795</v>
      </c>
      <c r="H176" t="s">
        <v>17</v>
      </c>
      <c r="I176" t="s">
        <v>13085</v>
      </c>
      <c r="J176" t="s">
        <v>13391</v>
      </c>
      <c r="K176" t="s">
        <v>13086</v>
      </c>
      <c r="L176" t="s">
        <v>13409</v>
      </c>
      <c r="M176" t="s">
        <v>13087</v>
      </c>
      <c r="N176" t="s">
        <v>13410</v>
      </c>
      <c r="O176" t="s">
        <v>13088</v>
      </c>
      <c r="P176" t="s">
        <v>13089</v>
      </c>
      <c r="Q176">
        <v>128.31</v>
      </c>
      <c r="R176">
        <v>128.31</v>
      </c>
      <c r="S176">
        <v>549</v>
      </c>
      <c r="T176">
        <v>549</v>
      </c>
      <c r="U176" s="18">
        <v>0.76628415300546449</v>
      </c>
      <c r="V176">
        <v>3.9</v>
      </c>
      <c r="W176">
        <v>3.9</v>
      </c>
      <c r="X176">
        <v>61</v>
      </c>
      <c r="Y176">
        <v>61</v>
      </c>
    </row>
    <row r="177" spans="1:25" x14ac:dyDescent="0.25">
      <c r="A177">
        <v>176</v>
      </c>
      <c r="B177" t="s">
        <v>2068</v>
      </c>
      <c r="C177" t="s">
        <v>16191</v>
      </c>
      <c r="D177" t="s">
        <v>2069</v>
      </c>
      <c r="E177" t="s">
        <v>2069</v>
      </c>
      <c r="F177" t="s">
        <v>13645</v>
      </c>
      <c r="G177" t="s">
        <v>13796</v>
      </c>
      <c r="H177" t="s">
        <v>17</v>
      </c>
      <c r="I177" t="s">
        <v>13085</v>
      </c>
      <c r="J177" t="s">
        <v>13391</v>
      </c>
      <c r="K177" t="s">
        <v>13086</v>
      </c>
      <c r="L177" t="s">
        <v>13409</v>
      </c>
      <c r="M177" t="s">
        <v>13087</v>
      </c>
      <c r="N177" t="s">
        <v>13410</v>
      </c>
      <c r="O177" t="s">
        <v>13088</v>
      </c>
      <c r="P177" t="s">
        <v>13089</v>
      </c>
      <c r="Q177">
        <v>599</v>
      </c>
      <c r="R177">
        <v>599</v>
      </c>
      <c r="S177">
        <v>849</v>
      </c>
      <c r="T177">
        <v>849</v>
      </c>
      <c r="U177" s="18">
        <v>0.29446407538280328</v>
      </c>
      <c r="V177">
        <v>4.5</v>
      </c>
      <c r="W177">
        <v>4.5</v>
      </c>
      <c r="X177">
        <v>474</v>
      </c>
      <c r="Y177">
        <v>474</v>
      </c>
    </row>
    <row r="178" spans="1:25" x14ac:dyDescent="0.25">
      <c r="A178">
        <v>177</v>
      </c>
      <c r="B178" t="s">
        <v>2077</v>
      </c>
      <c r="C178" t="s">
        <v>16191</v>
      </c>
      <c r="D178" t="s">
        <v>12975</v>
      </c>
      <c r="E178" t="s">
        <v>13797</v>
      </c>
      <c r="F178" t="s">
        <v>13798</v>
      </c>
      <c r="G178" t="s">
        <v>13799</v>
      </c>
      <c r="H178" t="s">
        <v>459</v>
      </c>
      <c r="I178" t="s">
        <v>13093</v>
      </c>
      <c r="J178" t="s">
        <v>13093</v>
      </c>
      <c r="K178" t="s">
        <v>13094</v>
      </c>
      <c r="L178" t="s">
        <v>13416</v>
      </c>
      <c r="M178" t="s">
        <v>13095</v>
      </c>
      <c r="N178" t="s">
        <v>13095</v>
      </c>
      <c r="O178" t="s">
        <v>13099</v>
      </c>
      <c r="Q178">
        <v>399</v>
      </c>
      <c r="R178">
        <v>399</v>
      </c>
      <c r="S178">
        <v>899</v>
      </c>
      <c r="T178">
        <v>899</v>
      </c>
      <c r="U178" s="18">
        <v>0.55617352614015569</v>
      </c>
      <c r="V178">
        <v>3.4</v>
      </c>
      <c r="W178">
        <v>3.4</v>
      </c>
      <c r="X178">
        <v>431</v>
      </c>
      <c r="Y178">
        <v>431</v>
      </c>
    </row>
    <row r="179" spans="1:25" x14ac:dyDescent="0.25">
      <c r="A179">
        <v>178</v>
      </c>
      <c r="B179" t="s">
        <v>2086</v>
      </c>
      <c r="C179" t="s">
        <v>16191</v>
      </c>
      <c r="D179" t="s">
        <v>2087</v>
      </c>
      <c r="E179" t="s">
        <v>2087</v>
      </c>
      <c r="F179" t="s">
        <v>13800</v>
      </c>
      <c r="G179" t="s">
        <v>13801</v>
      </c>
      <c r="H179" t="s">
        <v>17</v>
      </c>
      <c r="I179" t="s">
        <v>13085</v>
      </c>
      <c r="J179" t="s">
        <v>13391</v>
      </c>
      <c r="K179" t="s">
        <v>13086</v>
      </c>
      <c r="L179" t="s">
        <v>13409</v>
      </c>
      <c r="M179" t="s">
        <v>13087</v>
      </c>
      <c r="N179" t="s">
        <v>13410</v>
      </c>
      <c r="O179" t="s">
        <v>13088</v>
      </c>
      <c r="P179" t="s">
        <v>13089</v>
      </c>
      <c r="Q179">
        <v>449</v>
      </c>
      <c r="R179">
        <v>449</v>
      </c>
      <c r="S179">
        <v>1099</v>
      </c>
      <c r="T179">
        <v>1099</v>
      </c>
      <c r="U179" s="18">
        <v>0.59144676979071886</v>
      </c>
      <c r="V179">
        <v>4</v>
      </c>
      <c r="W179">
        <v>4</v>
      </c>
      <c r="X179">
        <v>242</v>
      </c>
      <c r="Y179">
        <v>242</v>
      </c>
    </row>
    <row r="180" spans="1:25" x14ac:dyDescent="0.25">
      <c r="A180">
        <v>179</v>
      </c>
      <c r="B180" t="s">
        <v>2096</v>
      </c>
      <c r="C180" t="s">
        <v>16191</v>
      </c>
      <c r="D180" t="s">
        <v>2097</v>
      </c>
      <c r="E180" t="s">
        <v>13802</v>
      </c>
      <c r="F180" t="s">
        <v>13803</v>
      </c>
      <c r="G180" t="s">
        <v>13804</v>
      </c>
      <c r="H180" t="s">
        <v>17</v>
      </c>
      <c r="I180" t="s">
        <v>13085</v>
      </c>
      <c r="J180" t="s">
        <v>13391</v>
      </c>
      <c r="K180" t="s">
        <v>13086</v>
      </c>
      <c r="L180" t="s">
        <v>13409</v>
      </c>
      <c r="M180" t="s">
        <v>13087</v>
      </c>
      <c r="N180" t="s">
        <v>13410</v>
      </c>
      <c r="O180" t="s">
        <v>13088</v>
      </c>
      <c r="P180" t="s">
        <v>13089</v>
      </c>
      <c r="Q180">
        <v>254</v>
      </c>
      <c r="R180">
        <v>254</v>
      </c>
      <c r="S180">
        <v>799</v>
      </c>
      <c r="T180">
        <v>799</v>
      </c>
      <c r="U180" s="18">
        <v>0.68210262828535673</v>
      </c>
      <c r="V180">
        <v>4</v>
      </c>
      <c r="W180">
        <v>4</v>
      </c>
      <c r="X180">
        <v>2905</v>
      </c>
      <c r="Y180">
        <v>2905</v>
      </c>
    </row>
    <row r="181" spans="1:25" x14ac:dyDescent="0.25">
      <c r="A181">
        <v>180</v>
      </c>
      <c r="B181" t="s">
        <v>2106</v>
      </c>
      <c r="C181" t="s">
        <v>16191</v>
      </c>
      <c r="D181" t="s">
        <v>2107</v>
      </c>
      <c r="E181" t="s">
        <v>2107</v>
      </c>
      <c r="F181" t="s">
        <v>13805</v>
      </c>
      <c r="G181" t="s">
        <v>13806</v>
      </c>
      <c r="H181" t="s">
        <v>2108</v>
      </c>
      <c r="I181" t="s">
        <v>13093</v>
      </c>
      <c r="J181" t="s">
        <v>13093</v>
      </c>
      <c r="K181" t="s">
        <v>13094</v>
      </c>
      <c r="L181" t="s">
        <v>13416</v>
      </c>
      <c r="M181" t="s">
        <v>13095</v>
      </c>
      <c r="N181" t="s">
        <v>13095</v>
      </c>
      <c r="O181" t="s">
        <v>13088</v>
      </c>
      <c r="P181" t="s">
        <v>13113</v>
      </c>
      <c r="Q181">
        <v>399</v>
      </c>
      <c r="R181">
        <v>399</v>
      </c>
      <c r="S181">
        <v>795</v>
      </c>
      <c r="T181">
        <v>795</v>
      </c>
      <c r="U181" s="18">
        <v>0.49811320754716981</v>
      </c>
      <c r="V181">
        <v>4.4000000000000004</v>
      </c>
      <c r="W181">
        <v>4.4000000000000004</v>
      </c>
      <c r="X181">
        <v>12091</v>
      </c>
      <c r="Y181">
        <v>12091</v>
      </c>
    </row>
    <row r="182" spans="1:25" x14ac:dyDescent="0.25">
      <c r="A182">
        <v>181</v>
      </c>
      <c r="B182" t="s">
        <v>2117</v>
      </c>
      <c r="C182" t="s">
        <v>16191</v>
      </c>
      <c r="D182" t="s">
        <v>2118</v>
      </c>
      <c r="E182" t="s">
        <v>13807</v>
      </c>
      <c r="F182" t="s">
        <v>13462</v>
      </c>
      <c r="G182" t="s">
        <v>13808</v>
      </c>
      <c r="H182" t="s">
        <v>17</v>
      </c>
      <c r="I182" t="s">
        <v>13085</v>
      </c>
      <c r="J182" t="s">
        <v>13391</v>
      </c>
      <c r="K182" t="s">
        <v>13086</v>
      </c>
      <c r="L182" t="s">
        <v>13409</v>
      </c>
      <c r="M182" t="s">
        <v>13087</v>
      </c>
      <c r="N182" t="s">
        <v>13410</v>
      </c>
      <c r="O182" t="s">
        <v>13088</v>
      </c>
      <c r="P182" t="s">
        <v>13089</v>
      </c>
      <c r="Q182">
        <v>179</v>
      </c>
      <c r="R182">
        <v>179</v>
      </c>
      <c r="S182">
        <v>399</v>
      </c>
      <c r="T182">
        <v>399</v>
      </c>
      <c r="U182" s="18">
        <v>0.55137844611528819</v>
      </c>
      <c r="V182">
        <v>4</v>
      </c>
      <c r="W182">
        <v>4</v>
      </c>
      <c r="X182">
        <v>1423</v>
      </c>
      <c r="Y182">
        <v>1423</v>
      </c>
    </row>
    <row r="183" spans="1:25" x14ac:dyDescent="0.25">
      <c r="A183">
        <v>182</v>
      </c>
      <c r="B183" t="s">
        <v>2121</v>
      </c>
      <c r="C183" t="s">
        <v>16191</v>
      </c>
      <c r="D183" t="s">
        <v>2122</v>
      </c>
      <c r="E183" t="s">
        <v>13809</v>
      </c>
      <c r="F183" t="s">
        <v>13473</v>
      </c>
      <c r="G183" t="s">
        <v>13810</v>
      </c>
      <c r="H183" t="s">
        <v>17</v>
      </c>
      <c r="I183" t="s">
        <v>13085</v>
      </c>
      <c r="J183" t="s">
        <v>13391</v>
      </c>
      <c r="K183" t="s">
        <v>13086</v>
      </c>
      <c r="L183" t="s">
        <v>13409</v>
      </c>
      <c r="M183" t="s">
        <v>13087</v>
      </c>
      <c r="N183" t="s">
        <v>13410</v>
      </c>
      <c r="O183" t="s">
        <v>13088</v>
      </c>
      <c r="P183" t="s">
        <v>13089</v>
      </c>
      <c r="Q183">
        <v>339</v>
      </c>
      <c r="R183">
        <v>339</v>
      </c>
      <c r="S183">
        <v>999</v>
      </c>
      <c r="T183">
        <v>999</v>
      </c>
      <c r="U183" s="18">
        <v>0.66066066066066065</v>
      </c>
      <c r="V183">
        <v>4.3</v>
      </c>
      <c r="W183">
        <v>4.3</v>
      </c>
      <c r="X183">
        <v>6255</v>
      </c>
      <c r="Y183">
        <v>6255</v>
      </c>
    </row>
    <row r="184" spans="1:25" x14ac:dyDescent="0.25">
      <c r="A184">
        <v>183</v>
      </c>
      <c r="B184" t="s">
        <v>2125</v>
      </c>
      <c r="C184" t="s">
        <v>16191</v>
      </c>
      <c r="D184" t="s">
        <v>2126</v>
      </c>
      <c r="E184" t="s">
        <v>13811</v>
      </c>
      <c r="F184" t="s">
        <v>13770</v>
      </c>
      <c r="G184" t="s">
        <v>13812</v>
      </c>
      <c r="H184" t="s">
        <v>640</v>
      </c>
      <c r="I184" t="s">
        <v>13093</v>
      </c>
      <c r="J184" t="s">
        <v>13093</v>
      </c>
      <c r="K184" t="s">
        <v>13094</v>
      </c>
      <c r="L184" t="s">
        <v>13416</v>
      </c>
      <c r="M184" t="s">
        <v>13095</v>
      </c>
      <c r="N184" t="s">
        <v>13095</v>
      </c>
      <c r="O184" t="s">
        <v>13101</v>
      </c>
      <c r="P184" t="s">
        <v>13102</v>
      </c>
      <c r="Q184">
        <v>399</v>
      </c>
      <c r="R184">
        <v>399</v>
      </c>
      <c r="S184">
        <v>999</v>
      </c>
      <c r="T184">
        <v>999</v>
      </c>
      <c r="U184" s="18">
        <v>0.60060060060060061</v>
      </c>
      <c r="V184">
        <v>4</v>
      </c>
      <c r="W184">
        <v>4</v>
      </c>
      <c r="X184">
        <v>1236</v>
      </c>
      <c r="Y184">
        <v>1236</v>
      </c>
    </row>
    <row r="185" spans="1:25" x14ac:dyDescent="0.25">
      <c r="A185">
        <v>184</v>
      </c>
      <c r="B185" t="s">
        <v>2135</v>
      </c>
      <c r="C185" t="s">
        <v>16191</v>
      </c>
      <c r="D185" t="s">
        <v>12976</v>
      </c>
      <c r="E185" t="s">
        <v>13813</v>
      </c>
      <c r="F185" t="s">
        <v>13814</v>
      </c>
      <c r="G185" t="s">
        <v>13815</v>
      </c>
      <c r="H185" t="s">
        <v>459</v>
      </c>
      <c r="I185" t="s">
        <v>13093</v>
      </c>
      <c r="J185" t="s">
        <v>13093</v>
      </c>
      <c r="K185" t="s">
        <v>13094</v>
      </c>
      <c r="L185" t="s">
        <v>13416</v>
      </c>
      <c r="M185" t="s">
        <v>13095</v>
      </c>
      <c r="N185" t="s">
        <v>13095</v>
      </c>
      <c r="O185" t="s">
        <v>13099</v>
      </c>
      <c r="Q185">
        <v>199</v>
      </c>
      <c r="R185">
        <v>199</v>
      </c>
      <c r="S185">
        <v>399</v>
      </c>
      <c r="T185">
        <v>399</v>
      </c>
      <c r="U185" s="18">
        <v>0.50125313283208017</v>
      </c>
      <c r="V185">
        <v>4.2</v>
      </c>
      <c r="W185">
        <v>4.2</v>
      </c>
      <c r="X185">
        <v>1335</v>
      </c>
      <c r="Y185">
        <v>1335</v>
      </c>
    </row>
    <row r="186" spans="1:25" x14ac:dyDescent="0.25">
      <c r="A186">
        <v>185</v>
      </c>
      <c r="B186" t="s">
        <v>2143</v>
      </c>
      <c r="C186" t="s">
        <v>16191</v>
      </c>
      <c r="D186" t="s">
        <v>2144</v>
      </c>
      <c r="E186" t="s">
        <v>2144</v>
      </c>
      <c r="F186" t="s">
        <v>13816</v>
      </c>
      <c r="G186" t="s">
        <v>13817</v>
      </c>
      <c r="H186" t="s">
        <v>459</v>
      </c>
      <c r="I186" t="s">
        <v>13093</v>
      </c>
      <c r="J186" t="s">
        <v>13093</v>
      </c>
      <c r="K186" t="s">
        <v>13094</v>
      </c>
      <c r="L186" t="s">
        <v>13416</v>
      </c>
      <c r="M186" t="s">
        <v>13095</v>
      </c>
      <c r="N186" t="s">
        <v>13095</v>
      </c>
      <c r="O186" t="s">
        <v>13099</v>
      </c>
      <c r="Q186">
        <v>349</v>
      </c>
      <c r="R186">
        <v>349</v>
      </c>
      <c r="S186">
        <v>1999</v>
      </c>
      <c r="T186">
        <v>1999</v>
      </c>
      <c r="U186" s="18">
        <v>0.82541270635317654</v>
      </c>
      <c r="V186">
        <v>3.8</v>
      </c>
      <c r="W186">
        <v>3.8</v>
      </c>
      <c r="X186">
        <v>197</v>
      </c>
      <c r="Y186">
        <v>197</v>
      </c>
    </row>
    <row r="187" spans="1:25" x14ac:dyDescent="0.25">
      <c r="A187">
        <v>186</v>
      </c>
      <c r="B187" t="s">
        <v>2153</v>
      </c>
      <c r="C187" t="s">
        <v>16191</v>
      </c>
      <c r="D187" t="s">
        <v>2154</v>
      </c>
      <c r="E187" t="s">
        <v>2154</v>
      </c>
      <c r="F187" t="s">
        <v>13471</v>
      </c>
      <c r="G187" t="s">
        <v>13818</v>
      </c>
      <c r="H187" t="s">
        <v>17</v>
      </c>
      <c r="I187" t="s">
        <v>13085</v>
      </c>
      <c r="J187" t="s">
        <v>13391</v>
      </c>
      <c r="K187" t="s">
        <v>13086</v>
      </c>
      <c r="L187" t="s">
        <v>13409</v>
      </c>
      <c r="M187" t="s">
        <v>13087</v>
      </c>
      <c r="N187" t="s">
        <v>13410</v>
      </c>
      <c r="O187" t="s">
        <v>13088</v>
      </c>
      <c r="P187" t="s">
        <v>13089</v>
      </c>
      <c r="Q187">
        <v>299</v>
      </c>
      <c r="R187">
        <v>299</v>
      </c>
      <c r="S187">
        <v>798</v>
      </c>
      <c r="T187">
        <v>798</v>
      </c>
      <c r="U187" s="18">
        <v>0.62531328320802004</v>
      </c>
      <c r="V187">
        <v>4.4000000000000004</v>
      </c>
      <c r="W187">
        <v>4.4000000000000004</v>
      </c>
      <c r="X187">
        <v>28791</v>
      </c>
      <c r="Y187">
        <v>28791</v>
      </c>
    </row>
    <row r="188" spans="1:25" x14ac:dyDescent="0.25">
      <c r="A188">
        <v>187</v>
      </c>
      <c r="B188" t="s">
        <v>2157</v>
      </c>
      <c r="C188" t="s">
        <v>16191</v>
      </c>
      <c r="D188" t="s">
        <v>2158</v>
      </c>
      <c r="E188" t="s">
        <v>13819</v>
      </c>
      <c r="F188" t="s">
        <v>13820</v>
      </c>
      <c r="G188" t="s">
        <v>13821</v>
      </c>
      <c r="H188" t="s">
        <v>17</v>
      </c>
      <c r="I188" t="s">
        <v>13085</v>
      </c>
      <c r="J188" t="s">
        <v>13391</v>
      </c>
      <c r="K188" t="s">
        <v>13086</v>
      </c>
      <c r="L188" t="s">
        <v>13409</v>
      </c>
      <c r="M188" t="s">
        <v>13087</v>
      </c>
      <c r="N188" t="s">
        <v>13410</v>
      </c>
      <c r="O188" t="s">
        <v>13088</v>
      </c>
      <c r="P188" t="s">
        <v>13089</v>
      </c>
      <c r="Q188">
        <v>89</v>
      </c>
      <c r="R188">
        <v>89</v>
      </c>
      <c r="S188">
        <v>800</v>
      </c>
      <c r="T188">
        <v>800</v>
      </c>
      <c r="U188" s="18">
        <v>0.88875000000000004</v>
      </c>
      <c r="V188">
        <v>3.9</v>
      </c>
      <c r="W188">
        <v>3.9</v>
      </c>
      <c r="X188">
        <v>1075</v>
      </c>
      <c r="Y188">
        <v>1075</v>
      </c>
    </row>
    <row r="189" spans="1:25" x14ac:dyDescent="0.25">
      <c r="A189">
        <v>188</v>
      </c>
      <c r="B189" t="s">
        <v>2162</v>
      </c>
      <c r="C189" t="s">
        <v>16191</v>
      </c>
      <c r="D189" t="s">
        <v>2163</v>
      </c>
      <c r="E189" t="s">
        <v>2163</v>
      </c>
      <c r="F189" t="s">
        <v>13452</v>
      </c>
      <c r="G189" t="s">
        <v>13822</v>
      </c>
      <c r="H189" t="s">
        <v>17</v>
      </c>
      <c r="I189" t="s">
        <v>13085</v>
      </c>
      <c r="J189" t="s">
        <v>13391</v>
      </c>
      <c r="K189" t="s">
        <v>13086</v>
      </c>
      <c r="L189" t="s">
        <v>13409</v>
      </c>
      <c r="M189" t="s">
        <v>13087</v>
      </c>
      <c r="N189" t="s">
        <v>13410</v>
      </c>
      <c r="O189" t="s">
        <v>13088</v>
      </c>
      <c r="P189" t="s">
        <v>13089</v>
      </c>
      <c r="Q189">
        <v>549</v>
      </c>
      <c r="R189">
        <v>549</v>
      </c>
      <c r="S189">
        <v>995</v>
      </c>
      <c r="T189">
        <v>995</v>
      </c>
      <c r="U189" s="18">
        <v>0.44824120603015077</v>
      </c>
      <c r="V189">
        <v>4.2</v>
      </c>
      <c r="W189">
        <v>4.2</v>
      </c>
      <c r="X189">
        <v>29746</v>
      </c>
      <c r="Y189">
        <v>29746</v>
      </c>
    </row>
    <row r="190" spans="1:25" x14ac:dyDescent="0.25">
      <c r="A190">
        <v>189</v>
      </c>
      <c r="B190" t="s">
        <v>2167</v>
      </c>
      <c r="C190" t="s">
        <v>16191</v>
      </c>
      <c r="D190" t="s">
        <v>2168</v>
      </c>
      <c r="E190" t="s">
        <v>2168</v>
      </c>
      <c r="F190" t="s">
        <v>13823</v>
      </c>
      <c r="G190" t="s">
        <v>13824</v>
      </c>
      <c r="H190" t="s">
        <v>17</v>
      </c>
      <c r="I190" t="s">
        <v>13085</v>
      </c>
      <c r="J190" t="s">
        <v>13391</v>
      </c>
      <c r="K190" t="s">
        <v>13086</v>
      </c>
      <c r="L190" t="s">
        <v>13409</v>
      </c>
      <c r="M190" t="s">
        <v>13087</v>
      </c>
      <c r="N190" t="s">
        <v>13410</v>
      </c>
      <c r="O190" t="s">
        <v>13088</v>
      </c>
      <c r="P190" t="s">
        <v>13089</v>
      </c>
      <c r="Q190">
        <v>129</v>
      </c>
      <c r="R190">
        <v>129</v>
      </c>
      <c r="S190">
        <v>1000</v>
      </c>
      <c r="T190">
        <v>1000</v>
      </c>
      <c r="U190" s="18">
        <v>0.871</v>
      </c>
      <c r="V190">
        <v>3.9</v>
      </c>
      <c r="W190">
        <v>3.9</v>
      </c>
      <c r="X190">
        <v>295</v>
      </c>
      <c r="Y190">
        <v>295</v>
      </c>
    </row>
    <row r="191" spans="1:25" x14ac:dyDescent="0.25">
      <c r="A191">
        <v>190</v>
      </c>
      <c r="B191" t="s">
        <v>2177</v>
      </c>
      <c r="C191" t="s">
        <v>16191</v>
      </c>
      <c r="D191" t="s">
        <v>2178</v>
      </c>
      <c r="E191" t="s">
        <v>2178</v>
      </c>
      <c r="F191" t="s">
        <v>13825</v>
      </c>
      <c r="G191" t="s">
        <v>13826</v>
      </c>
      <c r="H191" t="s">
        <v>167</v>
      </c>
      <c r="I191" t="s">
        <v>13093</v>
      </c>
      <c r="J191" t="s">
        <v>13093</v>
      </c>
      <c r="K191" t="s">
        <v>13094</v>
      </c>
      <c r="L191" t="s">
        <v>13416</v>
      </c>
      <c r="M191" t="s">
        <v>13097</v>
      </c>
      <c r="N191" t="s">
        <v>13097</v>
      </c>
      <c r="O191" t="s">
        <v>13098</v>
      </c>
      <c r="Q191">
        <v>77990</v>
      </c>
      <c r="R191">
        <v>77990</v>
      </c>
      <c r="S191">
        <v>139900</v>
      </c>
      <c r="T191">
        <v>139900</v>
      </c>
      <c r="U191" s="18">
        <v>0.44253037884203</v>
      </c>
      <c r="V191">
        <v>4.7</v>
      </c>
      <c r="W191">
        <v>4.7</v>
      </c>
      <c r="X191">
        <v>5935</v>
      </c>
      <c r="Y191">
        <v>5935</v>
      </c>
    </row>
    <row r="192" spans="1:25" x14ac:dyDescent="0.25">
      <c r="A192">
        <v>191</v>
      </c>
      <c r="B192" t="s">
        <v>2187</v>
      </c>
      <c r="C192" t="s">
        <v>16191</v>
      </c>
      <c r="D192" t="s">
        <v>12977</v>
      </c>
      <c r="E192" t="s">
        <v>12977</v>
      </c>
      <c r="F192" t="s">
        <v>13827</v>
      </c>
      <c r="G192" t="s">
        <v>13828</v>
      </c>
      <c r="H192" t="s">
        <v>459</v>
      </c>
      <c r="I192" t="s">
        <v>13093</v>
      </c>
      <c r="J192" t="s">
        <v>13093</v>
      </c>
      <c r="K192" t="s">
        <v>13094</v>
      </c>
      <c r="L192" t="s">
        <v>13416</v>
      </c>
      <c r="M192" t="s">
        <v>13095</v>
      </c>
      <c r="N192" t="s">
        <v>13095</v>
      </c>
      <c r="O192" t="s">
        <v>13099</v>
      </c>
      <c r="Q192">
        <v>349</v>
      </c>
      <c r="R192">
        <v>349</v>
      </c>
      <c r="S192">
        <v>799</v>
      </c>
      <c r="T192">
        <v>799</v>
      </c>
      <c r="U192" s="18">
        <v>0.56320400500625778</v>
      </c>
      <c r="V192">
        <v>3.6</v>
      </c>
      <c r="W192">
        <v>3.6</v>
      </c>
      <c r="X192">
        <v>323</v>
      </c>
      <c r="Y192">
        <v>323</v>
      </c>
    </row>
    <row r="193" spans="1:25" x14ac:dyDescent="0.25">
      <c r="A193">
        <v>192</v>
      </c>
      <c r="B193" t="s">
        <v>2196</v>
      </c>
      <c r="C193" t="s">
        <v>16191</v>
      </c>
      <c r="D193" t="s">
        <v>12978</v>
      </c>
      <c r="E193" t="s">
        <v>12978</v>
      </c>
      <c r="F193" t="s">
        <v>13829</v>
      </c>
      <c r="G193" t="s">
        <v>13830</v>
      </c>
      <c r="H193" t="s">
        <v>459</v>
      </c>
      <c r="I193" t="s">
        <v>13093</v>
      </c>
      <c r="J193" t="s">
        <v>13093</v>
      </c>
      <c r="K193" t="s">
        <v>13094</v>
      </c>
      <c r="L193" t="s">
        <v>13416</v>
      </c>
      <c r="M193" t="s">
        <v>13095</v>
      </c>
      <c r="N193" t="s">
        <v>13095</v>
      </c>
      <c r="O193" t="s">
        <v>13099</v>
      </c>
      <c r="Q193">
        <v>499</v>
      </c>
      <c r="R193">
        <v>499</v>
      </c>
      <c r="S193">
        <v>899</v>
      </c>
      <c r="T193">
        <v>899</v>
      </c>
      <c r="U193" s="18">
        <v>0.44493882091212456</v>
      </c>
      <c r="V193">
        <v>3.7</v>
      </c>
      <c r="W193">
        <v>3.7</v>
      </c>
      <c r="X193">
        <v>185</v>
      </c>
      <c r="Y193">
        <v>185</v>
      </c>
    </row>
    <row r="194" spans="1:25" x14ac:dyDescent="0.25">
      <c r="A194">
        <v>193</v>
      </c>
      <c r="B194" t="s">
        <v>2205</v>
      </c>
      <c r="C194" t="s">
        <v>16191</v>
      </c>
      <c r="D194" t="s">
        <v>2206</v>
      </c>
      <c r="E194" t="s">
        <v>13831</v>
      </c>
      <c r="F194" t="s">
        <v>13832</v>
      </c>
      <c r="G194" t="s">
        <v>13833</v>
      </c>
      <c r="H194" t="s">
        <v>17</v>
      </c>
      <c r="I194" t="s">
        <v>13085</v>
      </c>
      <c r="J194" t="s">
        <v>13391</v>
      </c>
      <c r="K194" t="s">
        <v>13086</v>
      </c>
      <c r="L194" t="s">
        <v>13409</v>
      </c>
      <c r="M194" t="s">
        <v>13087</v>
      </c>
      <c r="N194" t="s">
        <v>13410</v>
      </c>
      <c r="O194" t="s">
        <v>13088</v>
      </c>
      <c r="P194" t="s">
        <v>13089</v>
      </c>
      <c r="Q194">
        <v>299</v>
      </c>
      <c r="R194">
        <v>299</v>
      </c>
      <c r="S194">
        <v>799</v>
      </c>
      <c r="T194">
        <v>799</v>
      </c>
      <c r="U194" s="18">
        <v>0.62578222778473092</v>
      </c>
      <c r="V194">
        <v>4.2</v>
      </c>
      <c r="W194">
        <v>4.2</v>
      </c>
      <c r="X194">
        <v>2117</v>
      </c>
      <c r="Y194">
        <v>2117</v>
      </c>
    </row>
    <row r="195" spans="1:25" x14ac:dyDescent="0.25">
      <c r="A195">
        <v>194</v>
      </c>
      <c r="B195" t="s">
        <v>2215</v>
      </c>
      <c r="C195" t="s">
        <v>16191</v>
      </c>
      <c r="D195" t="s">
        <v>2216</v>
      </c>
      <c r="E195" t="s">
        <v>13834</v>
      </c>
      <c r="F195" t="s">
        <v>13835</v>
      </c>
      <c r="G195" t="s">
        <v>13836</v>
      </c>
      <c r="H195" t="s">
        <v>17</v>
      </c>
      <c r="I195" t="s">
        <v>13085</v>
      </c>
      <c r="J195" t="s">
        <v>13391</v>
      </c>
      <c r="K195" t="s">
        <v>13086</v>
      </c>
      <c r="L195" t="s">
        <v>13409</v>
      </c>
      <c r="M195" t="s">
        <v>13087</v>
      </c>
      <c r="N195" t="s">
        <v>13410</v>
      </c>
      <c r="O195" t="s">
        <v>13088</v>
      </c>
      <c r="P195" t="s">
        <v>13089</v>
      </c>
      <c r="Q195">
        <v>182</v>
      </c>
      <c r="R195">
        <v>182</v>
      </c>
      <c r="S195">
        <v>599</v>
      </c>
      <c r="T195">
        <v>599</v>
      </c>
      <c r="U195" s="18">
        <v>0.69616026711185308</v>
      </c>
      <c r="V195">
        <v>4</v>
      </c>
      <c r="W195">
        <v>4</v>
      </c>
      <c r="X195">
        <v>9378</v>
      </c>
      <c r="Y195">
        <v>9378</v>
      </c>
    </row>
    <row r="196" spans="1:25" x14ac:dyDescent="0.25">
      <c r="A196">
        <v>195</v>
      </c>
      <c r="B196" t="s">
        <v>2220</v>
      </c>
      <c r="C196" t="s">
        <v>16191</v>
      </c>
      <c r="D196" t="s">
        <v>2221</v>
      </c>
      <c r="E196" t="s">
        <v>2221</v>
      </c>
      <c r="F196" t="s">
        <v>13837</v>
      </c>
      <c r="G196" t="s">
        <v>13838</v>
      </c>
      <c r="H196" t="s">
        <v>640</v>
      </c>
      <c r="I196" t="s">
        <v>13093</v>
      </c>
      <c r="J196" t="s">
        <v>13093</v>
      </c>
      <c r="K196" t="s">
        <v>13094</v>
      </c>
      <c r="L196" t="s">
        <v>13416</v>
      </c>
      <c r="M196" t="s">
        <v>13095</v>
      </c>
      <c r="N196" t="s">
        <v>13095</v>
      </c>
      <c r="O196" t="s">
        <v>13101</v>
      </c>
      <c r="P196" t="s">
        <v>13102</v>
      </c>
      <c r="Q196">
        <v>96</v>
      </c>
      <c r="R196">
        <v>96</v>
      </c>
      <c r="S196">
        <v>399</v>
      </c>
      <c r="T196">
        <v>399</v>
      </c>
      <c r="U196" s="18">
        <v>0.75939849624060152</v>
      </c>
      <c r="V196">
        <v>3.6</v>
      </c>
      <c r="W196">
        <v>3.6</v>
      </c>
      <c r="X196">
        <v>1796</v>
      </c>
      <c r="Y196">
        <v>1796</v>
      </c>
    </row>
    <row r="197" spans="1:25" x14ac:dyDescent="0.25">
      <c r="A197">
        <v>196</v>
      </c>
      <c r="B197" t="s">
        <v>2230</v>
      </c>
      <c r="C197" t="s">
        <v>16191</v>
      </c>
      <c r="D197" t="s">
        <v>2231</v>
      </c>
      <c r="E197" t="s">
        <v>2231</v>
      </c>
      <c r="F197" t="s">
        <v>13839</v>
      </c>
      <c r="G197" t="s">
        <v>13840</v>
      </c>
      <c r="H197" t="s">
        <v>167</v>
      </c>
      <c r="I197" t="s">
        <v>13093</v>
      </c>
      <c r="J197" t="s">
        <v>13093</v>
      </c>
      <c r="K197" t="s">
        <v>13094</v>
      </c>
      <c r="L197" t="s">
        <v>13416</v>
      </c>
      <c r="M197" t="s">
        <v>13097</v>
      </c>
      <c r="N197" t="s">
        <v>13097</v>
      </c>
      <c r="O197" t="s">
        <v>13098</v>
      </c>
      <c r="Q197">
        <v>54990</v>
      </c>
      <c r="R197">
        <v>54990</v>
      </c>
      <c r="S197">
        <v>85000</v>
      </c>
      <c r="T197">
        <v>85000</v>
      </c>
      <c r="U197" s="18">
        <v>0.35305882352941176</v>
      </c>
      <c r="V197">
        <v>4.3</v>
      </c>
      <c r="W197">
        <v>4.3</v>
      </c>
      <c r="X197">
        <v>3587</v>
      </c>
      <c r="Y197">
        <v>3587</v>
      </c>
    </row>
    <row r="198" spans="1:25" x14ac:dyDescent="0.25">
      <c r="A198">
        <v>197</v>
      </c>
      <c r="B198" t="s">
        <v>2234</v>
      </c>
      <c r="C198" t="s">
        <v>16191</v>
      </c>
      <c r="D198" t="s">
        <v>2235</v>
      </c>
      <c r="E198" t="s">
        <v>13841</v>
      </c>
      <c r="F198" t="s">
        <v>13842</v>
      </c>
      <c r="G198" t="s">
        <v>13843</v>
      </c>
      <c r="H198" t="s">
        <v>1162</v>
      </c>
      <c r="I198" t="s">
        <v>13093</v>
      </c>
      <c r="J198" t="s">
        <v>13093</v>
      </c>
      <c r="K198" t="s">
        <v>13094</v>
      </c>
      <c r="L198" t="s">
        <v>13416</v>
      </c>
      <c r="M198" t="s">
        <v>13095</v>
      </c>
      <c r="N198" t="s">
        <v>13095</v>
      </c>
      <c r="O198" t="s">
        <v>13088</v>
      </c>
      <c r="P198" t="s">
        <v>13103</v>
      </c>
      <c r="Q198">
        <v>439</v>
      </c>
      <c r="R198">
        <v>439</v>
      </c>
      <c r="S198">
        <v>758</v>
      </c>
      <c r="T198">
        <v>758</v>
      </c>
      <c r="U198" s="18">
        <v>0.420844327176781</v>
      </c>
      <c r="V198">
        <v>4.2</v>
      </c>
      <c r="W198">
        <v>4.2</v>
      </c>
      <c r="X198">
        <v>4296</v>
      </c>
      <c r="Y198">
        <v>4296</v>
      </c>
    </row>
    <row r="199" spans="1:25" x14ac:dyDescent="0.25">
      <c r="A199">
        <v>198</v>
      </c>
      <c r="B199" t="s">
        <v>2243</v>
      </c>
      <c r="C199" t="s">
        <v>16191</v>
      </c>
      <c r="D199" t="s">
        <v>2244</v>
      </c>
      <c r="E199" t="s">
        <v>2244</v>
      </c>
      <c r="F199" t="s">
        <v>13473</v>
      </c>
      <c r="G199" t="s">
        <v>13844</v>
      </c>
      <c r="H199" t="s">
        <v>17</v>
      </c>
      <c r="I199" t="s">
        <v>13085</v>
      </c>
      <c r="J199" t="s">
        <v>13391</v>
      </c>
      <c r="K199" t="s">
        <v>13086</v>
      </c>
      <c r="L199" t="s">
        <v>13409</v>
      </c>
      <c r="M199" t="s">
        <v>13087</v>
      </c>
      <c r="N199" t="s">
        <v>13410</v>
      </c>
      <c r="O199" t="s">
        <v>13088</v>
      </c>
      <c r="P199" t="s">
        <v>13089</v>
      </c>
      <c r="Q199">
        <v>299</v>
      </c>
      <c r="R199">
        <v>299</v>
      </c>
      <c r="S199">
        <v>999</v>
      </c>
      <c r="T199">
        <v>999</v>
      </c>
      <c r="U199" s="18">
        <v>0.70070070070070067</v>
      </c>
      <c r="V199">
        <v>4.3</v>
      </c>
      <c r="W199">
        <v>4.3</v>
      </c>
      <c r="X199">
        <v>2651</v>
      </c>
      <c r="Y199">
        <v>2651</v>
      </c>
    </row>
    <row r="200" spans="1:25" x14ac:dyDescent="0.25">
      <c r="A200">
        <v>199</v>
      </c>
      <c r="B200" t="s">
        <v>2247</v>
      </c>
      <c r="C200" t="s">
        <v>16191</v>
      </c>
      <c r="D200" t="s">
        <v>2248</v>
      </c>
      <c r="E200" t="s">
        <v>2248</v>
      </c>
      <c r="F200" t="s">
        <v>13845</v>
      </c>
      <c r="G200" t="s">
        <v>13846</v>
      </c>
      <c r="H200" t="s">
        <v>17</v>
      </c>
      <c r="I200" t="s">
        <v>13085</v>
      </c>
      <c r="J200" t="s">
        <v>13391</v>
      </c>
      <c r="K200" t="s">
        <v>13086</v>
      </c>
      <c r="L200" t="s">
        <v>13409</v>
      </c>
      <c r="M200" t="s">
        <v>13087</v>
      </c>
      <c r="N200" t="s">
        <v>13410</v>
      </c>
      <c r="O200" t="s">
        <v>13088</v>
      </c>
      <c r="P200" t="s">
        <v>13089</v>
      </c>
      <c r="Q200">
        <v>299</v>
      </c>
      <c r="R200">
        <v>299</v>
      </c>
      <c r="S200">
        <v>799</v>
      </c>
      <c r="T200">
        <v>799</v>
      </c>
      <c r="U200" s="18">
        <v>0.62578222778473092</v>
      </c>
      <c r="V200">
        <v>4.2</v>
      </c>
      <c r="W200">
        <v>4.2</v>
      </c>
      <c r="X200">
        <v>94363</v>
      </c>
      <c r="Y200">
        <v>94363</v>
      </c>
    </row>
    <row r="201" spans="1:25" x14ac:dyDescent="0.25">
      <c r="A201">
        <v>200</v>
      </c>
      <c r="B201" t="s">
        <v>2252</v>
      </c>
      <c r="C201" t="s">
        <v>16191</v>
      </c>
      <c r="D201" t="s">
        <v>2253</v>
      </c>
      <c r="E201" t="s">
        <v>2253</v>
      </c>
      <c r="F201" t="s">
        <v>13706</v>
      </c>
      <c r="G201" t="s">
        <v>13847</v>
      </c>
      <c r="H201" t="s">
        <v>17</v>
      </c>
      <c r="I201" t="s">
        <v>13085</v>
      </c>
      <c r="J201" t="s">
        <v>13391</v>
      </c>
      <c r="K201" t="s">
        <v>13086</v>
      </c>
      <c r="L201" t="s">
        <v>13409</v>
      </c>
      <c r="M201" t="s">
        <v>13087</v>
      </c>
      <c r="N201" t="s">
        <v>13410</v>
      </c>
      <c r="O201" t="s">
        <v>13088</v>
      </c>
      <c r="P201" t="s">
        <v>13089</v>
      </c>
      <c r="Q201">
        <v>789</v>
      </c>
      <c r="R201">
        <v>789</v>
      </c>
      <c r="S201">
        <v>1999</v>
      </c>
      <c r="T201">
        <v>1999</v>
      </c>
      <c r="U201" s="18">
        <v>0.60530265132566285</v>
      </c>
      <c r="V201">
        <v>4.2</v>
      </c>
      <c r="W201">
        <v>4.2</v>
      </c>
      <c r="X201">
        <v>34540</v>
      </c>
      <c r="Y201">
        <v>34540</v>
      </c>
    </row>
    <row r="202" spans="1:25" x14ac:dyDescent="0.25">
      <c r="A202">
        <v>201</v>
      </c>
      <c r="B202" t="s">
        <v>2262</v>
      </c>
      <c r="C202" t="s">
        <v>16191</v>
      </c>
      <c r="D202" t="s">
        <v>2263</v>
      </c>
      <c r="E202" t="s">
        <v>2263</v>
      </c>
      <c r="F202" t="s">
        <v>13848</v>
      </c>
      <c r="G202" t="s">
        <v>13849</v>
      </c>
      <c r="H202" t="s">
        <v>127</v>
      </c>
      <c r="I202" t="s">
        <v>13093</v>
      </c>
      <c r="J202" t="s">
        <v>13093</v>
      </c>
      <c r="K202" t="s">
        <v>13094</v>
      </c>
      <c r="L202" t="s">
        <v>13416</v>
      </c>
      <c r="M202" t="s">
        <v>13095</v>
      </c>
      <c r="N202" t="s">
        <v>13095</v>
      </c>
      <c r="O202" t="s">
        <v>13088</v>
      </c>
      <c r="P202" t="s">
        <v>13096</v>
      </c>
      <c r="Q202">
        <v>299</v>
      </c>
      <c r="R202">
        <v>299</v>
      </c>
      <c r="S202">
        <v>700</v>
      </c>
      <c r="T202">
        <v>700</v>
      </c>
      <c r="U202" s="18">
        <v>0.57285714285714284</v>
      </c>
      <c r="V202">
        <v>4.4000000000000004</v>
      </c>
      <c r="W202">
        <v>4.4000000000000004</v>
      </c>
      <c r="X202">
        <v>8714</v>
      </c>
      <c r="Y202">
        <v>8714</v>
      </c>
    </row>
    <row r="203" spans="1:25" x14ac:dyDescent="0.25">
      <c r="A203">
        <v>202</v>
      </c>
      <c r="B203" t="s">
        <v>2272</v>
      </c>
      <c r="C203" t="s">
        <v>16191</v>
      </c>
      <c r="D203" t="s">
        <v>2273</v>
      </c>
      <c r="E203" t="s">
        <v>2273</v>
      </c>
      <c r="F203" t="s">
        <v>13408</v>
      </c>
      <c r="G203" t="s">
        <v>13850</v>
      </c>
      <c r="H203" t="s">
        <v>17</v>
      </c>
      <c r="I203" t="s">
        <v>13085</v>
      </c>
      <c r="J203" t="s">
        <v>13391</v>
      </c>
      <c r="K203" t="s">
        <v>13086</v>
      </c>
      <c r="L203" t="s">
        <v>13409</v>
      </c>
      <c r="M203" t="s">
        <v>13087</v>
      </c>
      <c r="N203" t="s">
        <v>13410</v>
      </c>
      <c r="O203" t="s">
        <v>13088</v>
      </c>
      <c r="P203" t="s">
        <v>13089</v>
      </c>
      <c r="Q203">
        <v>325</v>
      </c>
      <c r="R203">
        <v>325</v>
      </c>
      <c r="S203">
        <v>1099</v>
      </c>
      <c r="T203">
        <v>1099</v>
      </c>
      <c r="U203" s="18">
        <v>0.70427661510464057</v>
      </c>
      <c r="V203">
        <v>4.2</v>
      </c>
      <c r="W203">
        <v>4.2</v>
      </c>
      <c r="X203">
        <v>10576</v>
      </c>
      <c r="Y203">
        <v>10576</v>
      </c>
    </row>
    <row r="204" spans="1:25" x14ac:dyDescent="0.25">
      <c r="A204">
        <v>203</v>
      </c>
      <c r="B204" t="s">
        <v>2277</v>
      </c>
      <c r="C204" t="s">
        <v>16191</v>
      </c>
      <c r="D204" t="s">
        <v>2278</v>
      </c>
      <c r="E204" t="s">
        <v>2278</v>
      </c>
      <c r="F204" t="s">
        <v>13547</v>
      </c>
      <c r="G204" t="s">
        <v>13851</v>
      </c>
      <c r="H204" t="s">
        <v>17</v>
      </c>
      <c r="I204" t="s">
        <v>13085</v>
      </c>
      <c r="J204" t="s">
        <v>13391</v>
      </c>
      <c r="K204" t="s">
        <v>13086</v>
      </c>
      <c r="L204" t="s">
        <v>13409</v>
      </c>
      <c r="M204" t="s">
        <v>13087</v>
      </c>
      <c r="N204" t="s">
        <v>13410</v>
      </c>
      <c r="O204" t="s">
        <v>13088</v>
      </c>
      <c r="P204" t="s">
        <v>13089</v>
      </c>
      <c r="Q204">
        <v>1299</v>
      </c>
      <c r="R204">
        <v>1299</v>
      </c>
      <c r="S204">
        <v>1999</v>
      </c>
      <c r="T204">
        <v>1999</v>
      </c>
      <c r="U204" s="18">
        <v>0.35017508754377191</v>
      </c>
      <c r="V204">
        <v>4.4000000000000004</v>
      </c>
      <c r="W204">
        <v>4.4000000000000004</v>
      </c>
      <c r="X204">
        <v>7318</v>
      </c>
      <c r="Y204">
        <v>7318</v>
      </c>
    </row>
    <row r="205" spans="1:25" x14ac:dyDescent="0.25">
      <c r="A205">
        <v>204</v>
      </c>
      <c r="B205" t="s">
        <v>2282</v>
      </c>
      <c r="C205" t="s">
        <v>16191</v>
      </c>
      <c r="D205" t="s">
        <v>2283</v>
      </c>
      <c r="E205" t="s">
        <v>13852</v>
      </c>
      <c r="F205" t="s">
        <v>13853</v>
      </c>
      <c r="G205" t="s">
        <v>13854</v>
      </c>
      <c r="H205" t="s">
        <v>459</v>
      </c>
      <c r="I205" t="s">
        <v>13093</v>
      </c>
      <c r="J205" t="s">
        <v>13093</v>
      </c>
      <c r="K205" t="s">
        <v>13094</v>
      </c>
      <c r="L205" t="s">
        <v>13416</v>
      </c>
      <c r="M205" t="s">
        <v>13095</v>
      </c>
      <c r="N205" t="s">
        <v>13095</v>
      </c>
      <c r="O205" t="s">
        <v>13099</v>
      </c>
      <c r="Q205">
        <v>790</v>
      </c>
      <c r="R205">
        <v>790</v>
      </c>
      <c r="S205">
        <v>1999</v>
      </c>
      <c r="T205">
        <v>1999</v>
      </c>
      <c r="U205" s="18">
        <v>0.60480240120060025</v>
      </c>
      <c r="V205">
        <v>3</v>
      </c>
      <c r="W205">
        <v>3</v>
      </c>
      <c r="X205">
        <v>103</v>
      </c>
      <c r="Y205">
        <v>103</v>
      </c>
    </row>
    <row r="206" spans="1:25" x14ac:dyDescent="0.25">
      <c r="A206">
        <v>205</v>
      </c>
      <c r="B206" t="s">
        <v>2292</v>
      </c>
      <c r="C206" t="s">
        <v>16191</v>
      </c>
      <c r="D206" t="s">
        <v>2293</v>
      </c>
      <c r="E206" t="s">
        <v>2293</v>
      </c>
      <c r="F206" t="s">
        <v>13855</v>
      </c>
      <c r="G206" t="s">
        <v>13442</v>
      </c>
      <c r="H206" t="s">
        <v>2294</v>
      </c>
      <c r="I206" t="s">
        <v>13093</v>
      </c>
      <c r="J206" t="s">
        <v>13093</v>
      </c>
      <c r="K206" t="s">
        <v>13104</v>
      </c>
      <c r="L206" t="s">
        <v>13104</v>
      </c>
      <c r="M206" t="s">
        <v>13114</v>
      </c>
      <c r="N206" t="s">
        <v>13114</v>
      </c>
      <c r="O206" t="s">
        <v>13115</v>
      </c>
      <c r="Q206">
        <v>4699</v>
      </c>
      <c r="R206">
        <v>4699</v>
      </c>
      <c r="S206">
        <v>4699</v>
      </c>
      <c r="T206">
        <v>4699</v>
      </c>
      <c r="U206" s="18">
        <v>0</v>
      </c>
      <c r="V206">
        <v>4.5</v>
      </c>
      <c r="W206">
        <v>4.5</v>
      </c>
      <c r="X206">
        <v>224</v>
      </c>
      <c r="Y206">
        <v>224</v>
      </c>
    </row>
    <row r="207" spans="1:25" x14ac:dyDescent="0.25">
      <c r="A207">
        <v>206</v>
      </c>
      <c r="B207" t="s">
        <v>2303</v>
      </c>
      <c r="C207" t="s">
        <v>16191</v>
      </c>
      <c r="D207" t="s">
        <v>2304</v>
      </c>
      <c r="E207" t="s">
        <v>2304</v>
      </c>
      <c r="F207" t="s">
        <v>13856</v>
      </c>
      <c r="G207" t="s">
        <v>13857</v>
      </c>
      <c r="H207" t="s">
        <v>167</v>
      </c>
      <c r="I207" t="s">
        <v>13093</v>
      </c>
      <c r="J207" t="s">
        <v>13093</v>
      </c>
      <c r="K207" t="s">
        <v>13094</v>
      </c>
      <c r="L207" t="s">
        <v>13416</v>
      </c>
      <c r="M207" t="s">
        <v>13097</v>
      </c>
      <c r="N207" t="s">
        <v>13097</v>
      </c>
      <c r="O207" t="s">
        <v>13098</v>
      </c>
      <c r="Q207">
        <v>18999</v>
      </c>
      <c r="R207">
        <v>18999</v>
      </c>
      <c r="S207">
        <v>24990</v>
      </c>
      <c r="T207">
        <v>24990</v>
      </c>
      <c r="U207" s="18">
        <v>0.23973589435774309</v>
      </c>
      <c r="V207">
        <v>4.3</v>
      </c>
      <c r="W207">
        <v>4.3</v>
      </c>
      <c r="X207">
        <v>4702</v>
      </c>
      <c r="Y207">
        <v>4702</v>
      </c>
    </row>
    <row r="208" spans="1:25" x14ac:dyDescent="0.25">
      <c r="A208">
        <v>207</v>
      </c>
      <c r="B208" t="s">
        <v>2308</v>
      </c>
      <c r="C208" t="s">
        <v>16191</v>
      </c>
      <c r="D208" t="s">
        <v>2309</v>
      </c>
      <c r="E208" t="s">
        <v>2309</v>
      </c>
      <c r="F208" t="s">
        <v>13858</v>
      </c>
      <c r="G208" t="s">
        <v>13859</v>
      </c>
      <c r="H208" t="s">
        <v>17</v>
      </c>
      <c r="I208" t="s">
        <v>13085</v>
      </c>
      <c r="J208" t="s">
        <v>13391</v>
      </c>
      <c r="K208" t="s">
        <v>13086</v>
      </c>
      <c r="L208" t="s">
        <v>13409</v>
      </c>
      <c r="M208" t="s">
        <v>13087</v>
      </c>
      <c r="N208" t="s">
        <v>13410</v>
      </c>
      <c r="O208" t="s">
        <v>13088</v>
      </c>
      <c r="P208" t="s">
        <v>13089</v>
      </c>
      <c r="Q208">
        <v>199</v>
      </c>
      <c r="R208">
        <v>199</v>
      </c>
      <c r="S208">
        <v>999</v>
      </c>
      <c r="T208">
        <v>999</v>
      </c>
      <c r="U208" s="18">
        <v>0.80080080080080085</v>
      </c>
      <c r="V208">
        <v>4.2</v>
      </c>
      <c r="W208">
        <v>4.2</v>
      </c>
      <c r="X208">
        <v>85</v>
      </c>
      <c r="Y208">
        <v>85</v>
      </c>
    </row>
    <row r="209" spans="1:25" x14ac:dyDescent="0.25">
      <c r="A209">
        <v>208</v>
      </c>
      <c r="B209" t="s">
        <v>2318</v>
      </c>
      <c r="C209" t="s">
        <v>16191</v>
      </c>
      <c r="D209" t="s">
        <v>2319</v>
      </c>
      <c r="E209" t="s">
        <v>2319</v>
      </c>
      <c r="F209" t="s">
        <v>13860</v>
      </c>
      <c r="G209" t="s">
        <v>13861</v>
      </c>
      <c r="H209" t="s">
        <v>127</v>
      </c>
      <c r="I209" t="s">
        <v>13093</v>
      </c>
      <c r="J209" t="s">
        <v>13093</v>
      </c>
      <c r="K209" t="s">
        <v>13094</v>
      </c>
      <c r="L209" t="s">
        <v>13416</v>
      </c>
      <c r="M209" t="s">
        <v>13095</v>
      </c>
      <c r="N209" t="s">
        <v>13095</v>
      </c>
      <c r="O209" t="s">
        <v>13088</v>
      </c>
      <c r="P209" t="s">
        <v>13096</v>
      </c>
      <c r="Q209">
        <v>269</v>
      </c>
      <c r="R209">
        <v>269</v>
      </c>
      <c r="S209">
        <v>650</v>
      </c>
      <c r="T209">
        <v>650</v>
      </c>
      <c r="U209" s="18">
        <v>0.58615384615384614</v>
      </c>
      <c r="V209">
        <v>4.4000000000000004</v>
      </c>
      <c r="W209">
        <v>4.4000000000000004</v>
      </c>
      <c r="X209">
        <v>35877</v>
      </c>
      <c r="Y209">
        <v>35877</v>
      </c>
    </row>
    <row r="210" spans="1:25" x14ac:dyDescent="0.25">
      <c r="A210">
        <v>209</v>
      </c>
      <c r="B210" t="s">
        <v>2328</v>
      </c>
      <c r="C210" t="s">
        <v>16191</v>
      </c>
      <c r="D210" t="s">
        <v>2329</v>
      </c>
      <c r="E210" t="s">
        <v>2329</v>
      </c>
      <c r="F210" t="s">
        <v>13862</v>
      </c>
      <c r="G210" t="s">
        <v>13863</v>
      </c>
      <c r="H210" t="s">
        <v>2330</v>
      </c>
      <c r="I210" t="s">
        <v>13093</v>
      </c>
      <c r="J210" t="s">
        <v>13093</v>
      </c>
      <c r="K210" t="s">
        <v>13094</v>
      </c>
      <c r="L210" t="s">
        <v>13416</v>
      </c>
      <c r="M210" t="s">
        <v>13116</v>
      </c>
      <c r="N210" t="s">
        <v>13864</v>
      </c>
      <c r="Q210">
        <v>1990</v>
      </c>
      <c r="R210">
        <v>1990</v>
      </c>
      <c r="S210">
        <v>3100</v>
      </c>
      <c r="T210">
        <v>3100</v>
      </c>
      <c r="U210" s="18">
        <v>0.35806451612903228</v>
      </c>
      <c r="V210">
        <v>4</v>
      </c>
      <c r="W210">
        <v>4</v>
      </c>
      <c r="X210">
        <v>897</v>
      </c>
      <c r="Y210">
        <v>897</v>
      </c>
    </row>
    <row r="211" spans="1:25" x14ac:dyDescent="0.25">
      <c r="A211">
        <v>210</v>
      </c>
      <c r="B211" t="s">
        <v>2339</v>
      </c>
      <c r="C211" t="s">
        <v>16191</v>
      </c>
      <c r="D211" t="s">
        <v>2340</v>
      </c>
      <c r="E211" t="s">
        <v>2340</v>
      </c>
      <c r="F211" t="s">
        <v>13865</v>
      </c>
      <c r="G211" t="s">
        <v>13866</v>
      </c>
      <c r="H211" t="s">
        <v>2341</v>
      </c>
      <c r="I211" t="s">
        <v>13093</v>
      </c>
      <c r="J211" t="s">
        <v>13093</v>
      </c>
      <c r="K211" t="s">
        <v>13104</v>
      </c>
      <c r="L211" t="s">
        <v>13104</v>
      </c>
      <c r="M211" t="s">
        <v>13117</v>
      </c>
      <c r="N211" t="s">
        <v>13117</v>
      </c>
      <c r="O211" t="s">
        <v>13118</v>
      </c>
      <c r="Q211">
        <v>2299</v>
      </c>
      <c r="R211">
        <v>2299</v>
      </c>
      <c r="S211">
        <v>3999</v>
      </c>
      <c r="T211">
        <v>3999</v>
      </c>
      <c r="U211" s="18">
        <v>0.42510627656914229</v>
      </c>
      <c r="V211">
        <v>3.8</v>
      </c>
      <c r="W211">
        <v>3.8</v>
      </c>
      <c r="X211">
        <v>282</v>
      </c>
      <c r="Y211">
        <v>282</v>
      </c>
    </row>
    <row r="212" spans="1:25" x14ac:dyDescent="0.25">
      <c r="A212">
        <v>211</v>
      </c>
      <c r="B212" t="s">
        <v>2350</v>
      </c>
      <c r="C212" t="s">
        <v>16191</v>
      </c>
      <c r="D212" t="s">
        <v>2351</v>
      </c>
      <c r="E212" t="s">
        <v>2351</v>
      </c>
      <c r="F212" t="s">
        <v>13661</v>
      </c>
      <c r="G212" t="s">
        <v>13867</v>
      </c>
      <c r="H212" t="s">
        <v>167</v>
      </c>
      <c r="I212" t="s">
        <v>13093</v>
      </c>
      <c r="J212" t="s">
        <v>13093</v>
      </c>
      <c r="K212" t="s">
        <v>13094</v>
      </c>
      <c r="L212" t="s">
        <v>13416</v>
      </c>
      <c r="M212" t="s">
        <v>13097</v>
      </c>
      <c r="N212" t="s">
        <v>13097</v>
      </c>
      <c r="O212" t="s">
        <v>13098</v>
      </c>
      <c r="Q212">
        <v>35999</v>
      </c>
      <c r="R212">
        <v>35999</v>
      </c>
      <c r="S212">
        <v>49990</v>
      </c>
      <c r="T212">
        <v>49990</v>
      </c>
      <c r="U212" s="18">
        <v>0.27987597519503898</v>
      </c>
      <c r="V212">
        <v>4.3</v>
      </c>
      <c r="W212">
        <v>4.3</v>
      </c>
      <c r="X212">
        <v>1611</v>
      </c>
      <c r="Y212">
        <v>1611</v>
      </c>
    </row>
    <row r="213" spans="1:25" x14ac:dyDescent="0.25">
      <c r="A213">
        <v>212</v>
      </c>
      <c r="B213" t="s">
        <v>2355</v>
      </c>
      <c r="C213" t="s">
        <v>16191</v>
      </c>
      <c r="D213" t="s">
        <v>2356</v>
      </c>
      <c r="E213" t="s">
        <v>2356</v>
      </c>
      <c r="F213" t="s">
        <v>13868</v>
      </c>
      <c r="G213" t="s">
        <v>13869</v>
      </c>
      <c r="H213" t="s">
        <v>459</v>
      </c>
      <c r="I213" t="s">
        <v>13093</v>
      </c>
      <c r="J213" t="s">
        <v>13093</v>
      </c>
      <c r="K213" t="s">
        <v>13094</v>
      </c>
      <c r="L213" t="s">
        <v>13416</v>
      </c>
      <c r="M213" t="s">
        <v>13095</v>
      </c>
      <c r="N213" t="s">
        <v>13095</v>
      </c>
      <c r="O213" t="s">
        <v>13099</v>
      </c>
      <c r="Q213">
        <v>349</v>
      </c>
      <c r="R213">
        <v>349</v>
      </c>
      <c r="S213">
        <v>999</v>
      </c>
      <c r="T213">
        <v>999</v>
      </c>
      <c r="U213" s="18">
        <v>0.65065065065065064</v>
      </c>
      <c r="V213">
        <v>4.2</v>
      </c>
      <c r="W213">
        <v>4.2</v>
      </c>
      <c r="X213">
        <v>513</v>
      </c>
      <c r="Y213">
        <v>513</v>
      </c>
    </row>
    <row r="214" spans="1:25" x14ac:dyDescent="0.25">
      <c r="A214">
        <v>213</v>
      </c>
      <c r="B214" t="s">
        <v>2364</v>
      </c>
      <c r="C214" t="s">
        <v>16191</v>
      </c>
      <c r="D214" t="s">
        <v>2365</v>
      </c>
      <c r="E214" t="s">
        <v>2365</v>
      </c>
      <c r="F214" t="s">
        <v>13498</v>
      </c>
      <c r="G214" t="s">
        <v>13870</v>
      </c>
      <c r="H214" t="s">
        <v>17</v>
      </c>
      <c r="I214" t="s">
        <v>13085</v>
      </c>
      <c r="J214" t="s">
        <v>13391</v>
      </c>
      <c r="K214" t="s">
        <v>13086</v>
      </c>
      <c r="L214" t="s">
        <v>13409</v>
      </c>
      <c r="M214" t="s">
        <v>13087</v>
      </c>
      <c r="N214" t="s">
        <v>13410</v>
      </c>
      <c r="O214" t="s">
        <v>13088</v>
      </c>
      <c r="P214" t="s">
        <v>13089</v>
      </c>
      <c r="Q214">
        <v>719</v>
      </c>
      <c r="R214">
        <v>719</v>
      </c>
      <c r="S214">
        <v>1499</v>
      </c>
      <c r="T214">
        <v>1499</v>
      </c>
      <c r="U214" s="18">
        <v>0.52034689793195466</v>
      </c>
      <c r="V214">
        <v>4.0999999999999996</v>
      </c>
      <c r="W214">
        <v>4.0999999999999996</v>
      </c>
      <c r="X214">
        <v>1045</v>
      </c>
      <c r="Y214">
        <v>1045</v>
      </c>
    </row>
    <row r="215" spans="1:25" x14ac:dyDescent="0.25">
      <c r="A215">
        <v>214</v>
      </c>
      <c r="B215" t="s">
        <v>2368</v>
      </c>
      <c r="C215" t="s">
        <v>16191</v>
      </c>
      <c r="D215" t="s">
        <v>2369</v>
      </c>
      <c r="E215" t="s">
        <v>2369</v>
      </c>
      <c r="F215" t="s">
        <v>13440</v>
      </c>
      <c r="G215" t="s">
        <v>13871</v>
      </c>
      <c r="H215" t="s">
        <v>167</v>
      </c>
      <c r="I215" t="s">
        <v>13093</v>
      </c>
      <c r="J215" t="s">
        <v>13093</v>
      </c>
      <c r="K215" t="s">
        <v>13094</v>
      </c>
      <c r="L215" t="s">
        <v>13416</v>
      </c>
      <c r="M215" t="s">
        <v>13097</v>
      </c>
      <c r="N215" t="s">
        <v>13097</v>
      </c>
      <c r="O215" t="s">
        <v>13098</v>
      </c>
      <c r="Q215">
        <v>8999</v>
      </c>
      <c r="R215">
        <v>8999</v>
      </c>
      <c r="S215">
        <v>18999</v>
      </c>
      <c r="T215">
        <v>18999</v>
      </c>
      <c r="U215" s="18">
        <v>0.52634349176272432</v>
      </c>
      <c r="V215">
        <v>4</v>
      </c>
      <c r="W215">
        <v>4</v>
      </c>
      <c r="X215">
        <v>6347</v>
      </c>
      <c r="Y215">
        <v>6347</v>
      </c>
    </row>
    <row r="216" spans="1:25" x14ac:dyDescent="0.25">
      <c r="A216">
        <v>215</v>
      </c>
      <c r="B216" t="s">
        <v>2378</v>
      </c>
      <c r="C216" t="s">
        <v>16191</v>
      </c>
      <c r="D216" t="s">
        <v>2379</v>
      </c>
      <c r="E216" t="s">
        <v>2379</v>
      </c>
      <c r="F216" t="s">
        <v>13872</v>
      </c>
      <c r="G216" t="s">
        <v>13873</v>
      </c>
      <c r="H216" t="s">
        <v>1964</v>
      </c>
      <c r="I216" t="s">
        <v>13093</v>
      </c>
      <c r="J216" t="s">
        <v>13093</v>
      </c>
      <c r="K216" t="s">
        <v>13094</v>
      </c>
      <c r="L216" t="s">
        <v>13416</v>
      </c>
      <c r="M216" t="s">
        <v>13110</v>
      </c>
      <c r="N216" t="s">
        <v>13110</v>
      </c>
      <c r="O216" t="s">
        <v>13111</v>
      </c>
      <c r="Q216">
        <v>917</v>
      </c>
      <c r="R216">
        <v>917</v>
      </c>
      <c r="S216">
        <v>2299</v>
      </c>
      <c r="T216">
        <v>2299</v>
      </c>
      <c r="U216" s="18">
        <v>0.60113092648977817</v>
      </c>
      <c r="V216">
        <v>4.2</v>
      </c>
      <c r="W216">
        <v>4.2</v>
      </c>
      <c r="X216">
        <v>3300</v>
      </c>
      <c r="Y216">
        <v>3300</v>
      </c>
    </row>
    <row r="217" spans="1:25" x14ac:dyDescent="0.25">
      <c r="A217">
        <v>216</v>
      </c>
      <c r="B217" t="s">
        <v>2388</v>
      </c>
      <c r="C217" t="s">
        <v>16191</v>
      </c>
      <c r="D217" t="s">
        <v>2389</v>
      </c>
      <c r="E217" t="s">
        <v>2389</v>
      </c>
      <c r="F217" t="s">
        <v>13874</v>
      </c>
      <c r="G217" t="s">
        <v>13875</v>
      </c>
      <c r="H217" t="s">
        <v>459</v>
      </c>
      <c r="I217" t="s">
        <v>13093</v>
      </c>
      <c r="J217" t="s">
        <v>13093</v>
      </c>
      <c r="K217" t="s">
        <v>13094</v>
      </c>
      <c r="L217" t="s">
        <v>13416</v>
      </c>
      <c r="M217" t="s">
        <v>13095</v>
      </c>
      <c r="N217" t="s">
        <v>13095</v>
      </c>
      <c r="O217" t="s">
        <v>13099</v>
      </c>
      <c r="Q217">
        <v>399</v>
      </c>
      <c r="R217">
        <v>399</v>
      </c>
      <c r="S217">
        <v>999</v>
      </c>
      <c r="T217">
        <v>999</v>
      </c>
      <c r="U217" s="18">
        <v>0.60060060060060061</v>
      </c>
      <c r="V217">
        <v>3.3</v>
      </c>
      <c r="W217">
        <v>3.3</v>
      </c>
      <c r="X217">
        <v>23</v>
      </c>
      <c r="Y217">
        <v>23</v>
      </c>
    </row>
    <row r="218" spans="1:25" x14ac:dyDescent="0.25">
      <c r="A218">
        <v>217</v>
      </c>
      <c r="B218" t="s">
        <v>2398</v>
      </c>
      <c r="C218" t="s">
        <v>16191</v>
      </c>
      <c r="D218" t="s">
        <v>2399</v>
      </c>
      <c r="E218" t="s">
        <v>2399</v>
      </c>
      <c r="F218" t="s">
        <v>13708</v>
      </c>
      <c r="G218" t="s">
        <v>13876</v>
      </c>
      <c r="H218" t="s">
        <v>167</v>
      </c>
      <c r="I218" t="s">
        <v>13093</v>
      </c>
      <c r="J218" t="s">
        <v>13093</v>
      </c>
      <c r="K218" t="s">
        <v>13094</v>
      </c>
      <c r="L218" t="s">
        <v>13416</v>
      </c>
      <c r="M218" t="s">
        <v>13097</v>
      </c>
      <c r="N218" t="s">
        <v>13097</v>
      </c>
      <c r="O218" t="s">
        <v>13098</v>
      </c>
      <c r="Q218">
        <v>45999</v>
      </c>
      <c r="R218">
        <v>45999</v>
      </c>
      <c r="S218">
        <v>69900</v>
      </c>
      <c r="T218">
        <v>69900</v>
      </c>
      <c r="U218" s="18">
        <v>0.341931330472103</v>
      </c>
      <c r="V218">
        <v>4.3</v>
      </c>
      <c r="W218">
        <v>4.3</v>
      </c>
      <c r="X218">
        <v>7109</v>
      </c>
      <c r="Y218">
        <v>7109</v>
      </c>
    </row>
    <row r="219" spans="1:25" x14ac:dyDescent="0.25">
      <c r="A219">
        <v>218</v>
      </c>
      <c r="B219" t="s">
        <v>2403</v>
      </c>
      <c r="C219" t="s">
        <v>16191</v>
      </c>
      <c r="D219" t="s">
        <v>2404</v>
      </c>
      <c r="E219" t="s">
        <v>2404</v>
      </c>
      <c r="F219" t="s">
        <v>13877</v>
      </c>
      <c r="G219" t="s">
        <v>13878</v>
      </c>
      <c r="H219" t="s">
        <v>17</v>
      </c>
      <c r="I219" t="s">
        <v>13085</v>
      </c>
      <c r="J219" t="s">
        <v>13391</v>
      </c>
      <c r="K219" t="s">
        <v>13086</v>
      </c>
      <c r="L219" t="s">
        <v>13409</v>
      </c>
      <c r="M219" t="s">
        <v>13087</v>
      </c>
      <c r="N219" t="s">
        <v>13410</v>
      </c>
      <c r="O219" t="s">
        <v>13088</v>
      </c>
      <c r="P219" t="s">
        <v>13089</v>
      </c>
      <c r="Q219">
        <v>119</v>
      </c>
      <c r="R219">
        <v>119</v>
      </c>
      <c r="S219">
        <v>299</v>
      </c>
      <c r="T219">
        <v>299</v>
      </c>
      <c r="U219" s="18">
        <v>0.60200668896321075</v>
      </c>
      <c r="V219">
        <v>3.8</v>
      </c>
      <c r="W219">
        <v>3.8</v>
      </c>
      <c r="X219">
        <v>51</v>
      </c>
      <c r="Y219">
        <v>51</v>
      </c>
    </row>
    <row r="220" spans="1:25" x14ac:dyDescent="0.25">
      <c r="A220">
        <v>219</v>
      </c>
      <c r="B220" t="s">
        <v>2413</v>
      </c>
      <c r="C220" t="s">
        <v>16191</v>
      </c>
      <c r="D220" t="s">
        <v>2414</v>
      </c>
      <c r="E220" t="s">
        <v>2414</v>
      </c>
      <c r="F220" t="s">
        <v>13508</v>
      </c>
      <c r="G220" t="s">
        <v>13879</v>
      </c>
      <c r="H220" t="s">
        <v>167</v>
      </c>
      <c r="I220" t="s">
        <v>13093</v>
      </c>
      <c r="J220" t="s">
        <v>13093</v>
      </c>
      <c r="K220" t="s">
        <v>13094</v>
      </c>
      <c r="L220" t="s">
        <v>13416</v>
      </c>
      <c r="M220" t="s">
        <v>13097</v>
      </c>
      <c r="N220" t="s">
        <v>13097</v>
      </c>
      <c r="O220" t="s">
        <v>13098</v>
      </c>
      <c r="Q220">
        <v>21999</v>
      </c>
      <c r="R220">
        <v>21999</v>
      </c>
      <c r="S220">
        <v>29999</v>
      </c>
      <c r="T220">
        <v>29999</v>
      </c>
      <c r="U220" s="18">
        <v>0.26667555585186176</v>
      </c>
      <c r="V220">
        <v>4.2</v>
      </c>
      <c r="W220">
        <v>4.2</v>
      </c>
      <c r="X220">
        <v>32840</v>
      </c>
      <c r="Y220">
        <v>32840</v>
      </c>
    </row>
    <row r="221" spans="1:25" x14ac:dyDescent="0.25">
      <c r="A221">
        <v>220</v>
      </c>
      <c r="B221" t="s">
        <v>2418</v>
      </c>
      <c r="C221" t="s">
        <v>16191</v>
      </c>
      <c r="D221" t="s">
        <v>2419</v>
      </c>
      <c r="E221" t="s">
        <v>13880</v>
      </c>
      <c r="F221" t="s">
        <v>13881</v>
      </c>
      <c r="G221" t="s">
        <v>13882</v>
      </c>
      <c r="H221" t="s">
        <v>459</v>
      </c>
      <c r="I221" t="s">
        <v>13093</v>
      </c>
      <c r="J221" t="s">
        <v>13093</v>
      </c>
      <c r="K221" t="s">
        <v>13094</v>
      </c>
      <c r="L221" t="s">
        <v>13416</v>
      </c>
      <c r="M221" t="s">
        <v>13095</v>
      </c>
      <c r="N221" t="s">
        <v>13095</v>
      </c>
      <c r="O221" t="s">
        <v>13099</v>
      </c>
      <c r="Q221">
        <v>299</v>
      </c>
      <c r="R221">
        <v>299</v>
      </c>
      <c r="S221">
        <v>599</v>
      </c>
      <c r="T221">
        <v>599</v>
      </c>
      <c r="U221" s="18">
        <v>0.5008347245409015</v>
      </c>
      <c r="V221">
        <v>3.7</v>
      </c>
      <c r="W221">
        <v>3.7</v>
      </c>
      <c r="X221">
        <v>708</v>
      </c>
      <c r="Y221">
        <v>708</v>
      </c>
    </row>
    <row r="222" spans="1:25" x14ac:dyDescent="0.25">
      <c r="A222">
        <v>221</v>
      </c>
      <c r="B222" t="s">
        <v>2428</v>
      </c>
      <c r="C222" t="s">
        <v>16191</v>
      </c>
      <c r="D222" t="s">
        <v>2429</v>
      </c>
      <c r="E222" t="s">
        <v>2429</v>
      </c>
      <c r="F222" t="s">
        <v>13883</v>
      </c>
      <c r="G222" t="s">
        <v>13884</v>
      </c>
      <c r="H222" t="s">
        <v>167</v>
      </c>
      <c r="I222" t="s">
        <v>13093</v>
      </c>
      <c r="J222" t="s">
        <v>13093</v>
      </c>
      <c r="K222" t="s">
        <v>13094</v>
      </c>
      <c r="L222" t="s">
        <v>13416</v>
      </c>
      <c r="M222" t="s">
        <v>13097</v>
      </c>
      <c r="N222" t="s">
        <v>13097</v>
      </c>
      <c r="O222" t="s">
        <v>13098</v>
      </c>
      <c r="Q222">
        <v>21990</v>
      </c>
      <c r="R222">
        <v>21990</v>
      </c>
      <c r="S222">
        <v>34990</v>
      </c>
      <c r="T222">
        <v>34990</v>
      </c>
      <c r="U222" s="18">
        <v>0.37153472420691624</v>
      </c>
      <c r="V222">
        <v>4.3</v>
      </c>
      <c r="W222">
        <v>4.3</v>
      </c>
      <c r="X222">
        <v>1657</v>
      </c>
      <c r="Y222">
        <v>1657</v>
      </c>
    </row>
    <row r="223" spans="1:25" x14ac:dyDescent="0.25">
      <c r="A223">
        <v>222</v>
      </c>
      <c r="B223" t="s">
        <v>2438</v>
      </c>
      <c r="C223" t="s">
        <v>16191</v>
      </c>
      <c r="D223" t="s">
        <v>2439</v>
      </c>
      <c r="E223" t="s">
        <v>13885</v>
      </c>
      <c r="F223" t="s">
        <v>13886</v>
      </c>
      <c r="G223" t="s">
        <v>13887</v>
      </c>
      <c r="H223" t="s">
        <v>17</v>
      </c>
      <c r="I223" t="s">
        <v>13085</v>
      </c>
      <c r="J223" t="s">
        <v>13391</v>
      </c>
      <c r="K223" t="s">
        <v>13086</v>
      </c>
      <c r="L223" t="s">
        <v>13409</v>
      </c>
      <c r="M223" t="s">
        <v>13087</v>
      </c>
      <c r="N223" t="s">
        <v>13410</v>
      </c>
      <c r="O223" t="s">
        <v>13088</v>
      </c>
      <c r="P223" t="s">
        <v>13089</v>
      </c>
      <c r="Q223">
        <v>417.44</v>
      </c>
      <c r="R223">
        <v>417.44</v>
      </c>
      <c r="S223">
        <v>670</v>
      </c>
      <c r="T223">
        <v>670</v>
      </c>
      <c r="U223" s="18">
        <v>0.37695522388059705</v>
      </c>
      <c r="V223">
        <v>3.9</v>
      </c>
      <c r="W223">
        <v>3.9</v>
      </c>
      <c r="X223">
        <v>523</v>
      </c>
      <c r="Y223">
        <v>523</v>
      </c>
    </row>
    <row r="224" spans="1:25" x14ac:dyDescent="0.25">
      <c r="A224">
        <v>223</v>
      </c>
      <c r="B224" t="s">
        <v>2448</v>
      </c>
      <c r="C224" t="s">
        <v>16191</v>
      </c>
      <c r="D224" t="s">
        <v>2449</v>
      </c>
      <c r="E224" t="s">
        <v>2449</v>
      </c>
      <c r="F224" t="s">
        <v>13877</v>
      </c>
      <c r="G224" t="s">
        <v>13888</v>
      </c>
      <c r="H224" t="s">
        <v>17</v>
      </c>
      <c r="I224" t="s">
        <v>13085</v>
      </c>
      <c r="J224" t="s">
        <v>13391</v>
      </c>
      <c r="K224" t="s">
        <v>13086</v>
      </c>
      <c r="L224" t="s">
        <v>13409</v>
      </c>
      <c r="M224" t="s">
        <v>13087</v>
      </c>
      <c r="N224" t="s">
        <v>13410</v>
      </c>
      <c r="O224" t="s">
        <v>13088</v>
      </c>
      <c r="P224" t="s">
        <v>13089</v>
      </c>
      <c r="Q224">
        <v>199</v>
      </c>
      <c r="R224">
        <v>199</v>
      </c>
      <c r="S224">
        <v>999</v>
      </c>
      <c r="T224">
        <v>999</v>
      </c>
      <c r="U224" s="18">
        <v>0.80080080080080085</v>
      </c>
      <c r="V224">
        <v>3</v>
      </c>
      <c r="W224">
        <v>3</v>
      </c>
      <c r="Y224">
        <v>0</v>
      </c>
    </row>
    <row r="225" spans="1:25" x14ac:dyDescent="0.25">
      <c r="A225">
        <v>224</v>
      </c>
      <c r="B225" t="s">
        <v>2458</v>
      </c>
      <c r="C225" t="s">
        <v>16191</v>
      </c>
      <c r="D225" t="s">
        <v>2459</v>
      </c>
      <c r="E225" t="s">
        <v>2459</v>
      </c>
      <c r="F225" t="s">
        <v>13889</v>
      </c>
      <c r="G225" t="s">
        <v>13890</v>
      </c>
      <c r="H225" t="s">
        <v>167</v>
      </c>
      <c r="I225" t="s">
        <v>13093</v>
      </c>
      <c r="J225" t="s">
        <v>13093</v>
      </c>
      <c r="K225" t="s">
        <v>13094</v>
      </c>
      <c r="L225" t="s">
        <v>13416</v>
      </c>
      <c r="M225" t="s">
        <v>13097</v>
      </c>
      <c r="N225" t="s">
        <v>13097</v>
      </c>
      <c r="O225" t="s">
        <v>13098</v>
      </c>
      <c r="Q225">
        <v>47990</v>
      </c>
      <c r="R225">
        <v>47990</v>
      </c>
      <c r="S225">
        <v>79990</v>
      </c>
      <c r="T225">
        <v>79990</v>
      </c>
      <c r="U225" s="18">
        <v>0.40005000625078135</v>
      </c>
      <c r="V225">
        <v>4.3</v>
      </c>
      <c r="W225">
        <v>4.3</v>
      </c>
      <c r="X225">
        <v>1376</v>
      </c>
      <c r="Y225">
        <v>1376</v>
      </c>
    </row>
    <row r="226" spans="1:25" x14ac:dyDescent="0.25">
      <c r="A226">
        <v>225</v>
      </c>
      <c r="B226" t="s">
        <v>2462</v>
      </c>
      <c r="C226" t="s">
        <v>16191</v>
      </c>
      <c r="D226" t="s">
        <v>2463</v>
      </c>
      <c r="E226" t="s">
        <v>2463</v>
      </c>
      <c r="F226" t="s">
        <v>13891</v>
      </c>
      <c r="G226" t="s">
        <v>13892</v>
      </c>
      <c r="H226" t="s">
        <v>459</v>
      </c>
      <c r="I226" t="s">
        <v>13093</v>
      </c>
      <c r="J226" t="s">
        <v>13093</v>
      </c>
      <c r="K226" t="s">
        <v>13094</v>
      </c>
      <c r="L226" t="s">
        <v>13416</v>
      </c>
      <c r="M226" t="s">
        <v>13095</v>
      </c>
      <c r="N226" t="s">
        <v>13095</v>
      </c>
      <c r="O226" t="s">
        <v>13099</v>
      </c>
      <c r="Q226">
        <v>215</v>
      </c>
      <c r="R226">
        <v>215</v>
      </c>
      <c r="S226">
        <v>499</v>
      </c>
      <c r="T226">
        <v>499</v>
      </c>
      <c r="U226" s="18">
        <v>0.56913827655310623</v>
      </c>
      <c r="V226">
        <v>3.5</v>
      </c>
      <c r="W226">
        <v>3.5</v>
      </c>
      <c r="X226">
        <v>121</v>
      </c>
      <c r="Y226">
        <v>121</v>
      </c>
    </row>
    <row r="227" spans="1:25" x14ac:dyDescent="0.25">
      <c r="A227">
        <v>226</v>
      </c>
      <c r="B227" t="s">
        <v>2472</v>
      </c>
      <c r="C227" t="s">
        <v>16191</v>
      </c>
      <c r="D227" t="s">
        <v>2473</v>
      </c>
      <c r="E227" t="s">
        <v>13893</v>
      </c>
      <c r="F227" t="s">
        <v>13521</v>
      </c>
      <c r="G227" t="s">
        <v>13894</v>
      </c>
      <c r="H227" t="s">
        <v>17</v>
      </c>
      <c r="I227" t="s">
        <v>13085</v>
      </c>
      <c r="J227" t="s">
        <v>13391</v>
      </c>
      <c r="K227" t="s">
        <v>13086</v>
      </c>
      <c r="L227" t="s">
        <v>13409</v>
      </c>
      <c r="M227" t="s">
        <v>13087</v>
      </c>
      <c r="N227" t="s">
        <v>13410</v>
      </c>
      <c r="O227" t="s">
        <v>13088</v>
      </c>
      <c r="P227" t="s">
        <v>13089</v>
      </c>
      <c r="Q227">
        <v>99</v>
      </c>
      <c r="R227">
        <v>99</v>
      </c>
      <c r="S227">
        <v>800</v>
      </c>
      <c r="T227">
        <v>800</v>
      </c>
      <c r="U227" s="18">
        <v>0.87624999999999997</v>
      </c>
      <c r="V227">
        <v>3.9</v>
      </c>
      <c r="W227">
        <v>3.9</v>
      </c>
      <c r="X227">
        <v>1075</v>
      </c>
      <c r="Y227">
        <v>1075</v>
      </c>
    </row>
    <row r="228" spans="1:25" x14ac:dyDescent="0.25">
      <c r="A228">
        <v>227</v>
      </c>
      <c r="B228" t="s">
        <v>2477</v>
      </c>
      <c r="C228" t="s">
        <v>16191</v>
      </c>
      <c r="D228" t="s">
        <v>2478</v>
      </c>
      <c r="E228" t="s">
        <v>2478</v>
      </c>
      <c r="F228" t="s">
        <v>13895</v>
      </c>
      <c r="G228" t="s">
        <v>13896</v>
      </c>
      <c r="H228" t="s">
        <v>167</v>
      </c>
      <c r="I228" t="s">
        <v>13093</v>
      </c>
      <c r="J228" t="s">
        <v>13093</v>
      </c>
      <c r="K228" t="s">
        <v>13094</v>
      </c>
      <c r="L228" t="s">
        <v>13416</v>
      </c>
      <c r="M228" t="s">
        <v>13097</v>
      </c>
      <c r="N228" t="s">
        <v>13097</v>
      </c>
      <c r="O228" t="s">
        <v>13098</v>
      </c>
      <c r="Q228">
        <v>18999</v>
      </c>
      <c r="R228">
        <v>18999</v>
      </c>
      <c r="S228">
        <v>35000</v>
      </c>
      <c r="T228">
        <v>35000</v>
      </c>
      <c r="U228" s="18">
        <v>0.45717142857142856</v>
      </c>
      <c r="V228">
        <v>4</v>
      </c>
      <c r="W228">
        <v>4</v>
      </c>
      <c r="X228">
        <v>1001</v>
      </c>
      <c r="Y228">
        <v>1001</v>
      </c>
    </row>
    <row r="229" spans="1:25" x14ac:dyDescent="0.25">
      <c r="A229">
        <v>228</v>
      </c>
      <c r="B229" t="s">
        <v>2487</v>
      </c>
      <c r="C229" t="s">
        <v>16191</v>
      </c>
      <c r="D229" t="s">
        <v>2488</v>
      </c>
      <c r="E229" t="s">
        <v>2488</v>
      </c>
      <c r="F229" t="s">
        <v>13897</v>
      </c>
      <c r="G229" t="s">
        <v>13898</v>
      </c>
      <c r="H229" t="s">
        <v>17</v>
      </c>
      <c r="I229" t="s">
        <v>13085</v>
      </c>
      <c r="J229" t="s">
        <v>13391</v>
      </c>
      <c r="K229" t="s">
        <v>13086</v>
      </c>
      <c r="L229" t="s">
        <v>13409</v>
      </c>
      <c r="M229" t="s">
        <v>13087</v>
      </c>
      <c r="N229" t="s">
        <v>13410</v>
      </c>
      <c r="O229" t="s">
        <v>13088</v>
      </c>
      <c r="P229" t="s">
        <v>13089</v>
      </c>
      <c r="Q229">
        <v>249</v>
      </c>
      <c r="R229">
        <v>249</v>
      </c>
      <c r="S229">
        <v>999</v>
      </c>
      <c r="T229">
        <v>999</v>
      </c>
      <c r="U229" s="18">
        <v>0.75075075075075071</v>
      </c>
      <c r="V229">
        <v>4.3</v>
      </c>
      <c r="W229">
        <v>4.3</v>
      </c>
      <c r="X229">
        <v>112</v>
      </c>
      <c r="Y229">
        <v>112</v>
      </c>
    </row>
    <row r="230" spans="1:25" x14ac:dyDescent="0.25">
      <c r="A230">
        <v>229</v>
      </c>
      <c r="B230" t="s">
        <v>2497</v>
      </c>
      <c r="C230" t="s">
        <v>16191</v>
      </c>
      <c r="D230" t="s">
        <v>2498</v>
      </c>
      <c r="E230" t="s">
        <v>2498</v>
      </c>
      <c r="F230" t="s">
        <v>13600</v>
      </c>
      <c r="G230" t="s">
        <v>13899</v>
      </c>
      <c r="H230" t="s">
        <v>505</v>
      </c>
      <c r="I230" t="s">
        <v>13093</v>
      </c>
      <c r="J230" t="s">
        <v>13093</v>
      </c>
      <c r="K230" t="s">
        <v>13094</v>
      </c>
      <c r="L230" t="s">
        <v>13416</v>
      </c>
      <c r="M230" t="s">
        <v>13097</v>
      </c>
      <c r="N230" t="s">
        <v>13097</v>
      </c>
      <c r="O230" t="s">
        <v>13100</v>
      </c>
      <c r="Q230">
        <v>7999</v>
      </c>
      <c r="R230">
        <v>7999</v>
      </c>
      <c r="S230">
        <v>15999</v>
      </c>
      <c r="T230">
        <v>15999</v>
      </c>
      <c r="U230" s="18">
        <v>0.50003125195324705</v>
      </c>
      <c r="V230">
        <v>3.8</v>
      </c>
      <c r="W230">
        <v>3.8</v>
      </c>
      <c r="X230">
        <v>3022</v>
      </c>
      <c r="Y230">
        <v>3022</v>
      </c>
    </row>
    <row r="231" spans="1:25" x14ac:dyDescent="0.25">
      <c r="A231">
        <v>230</v>
      </c>
      <c r="B231" t="s">
        <v>2507</v>
      </c>
      <c r="C231" t="s">
        <v>16191</v>
      </c>
      <c r="D231" t="s">
        <v>2508</v>
      </c>
      <c r="E231" t="s">
        <v>2508</v>
      </c>
      <c r="F231" t="s">
        <v>13693</v>
      </c>
      <c r="G231" t="s">
        <v>13900</v>
      </c>
      <c r="H231" t="s">
        <v>17</v>
      </c>
      <c r="I231" t="s">
        <v>13085</v>
      </c>
      <c r="J231" t="s">
        <v>13391</v>
      </c>
      <c r="K231" t="s">
        <v>13086</v>
      </c>
      <c r="L231" t="s">
        <v>13409</v>
      </c>
      <c r="M231" t="s">
        <v>13087</v>
      </c>
      <c r="N231" t="s">
        <v>13410</v>
      </c>
      <c r="O231" t="s">
        <v>13088</v>
      </c>
      <c r="P231" t="s">
        <v>13089</v>
      </c>
      <c r="Q231">
        <v>649</v>
      </c>
      <c r="R231">
        <v>649</v>
      </c>
      <c r="S231">
        <v>1600</v>
      </c>
      <c r="T231">
        <v>1600</v>
      </c>
      <c r="U231" s="18">
        <v>0.59437499999999999</v>
      </c>
      <c r="V231">
        <v>4.3</v>
      </c>
      <c r="W231">
        <v>4.3</v>
      </c>
      <c r="X231">
        <v>5451</v>
      </c>
      <c r="Y231">
        <v>5451</v>
      </c>
    </row>
    <row r="232" spans="1:25" x14ac:dyDescent="0.25">
      <c r="A232">
        <v>231</v>
      </c>
      <c r="B232" t="s">
        <v>2512</v>
      </c>
      <c r="C232" t="s">
        <v>16191</v>
      </c>
      <c r="D232" t="s">
        <v>742</v>
      </c>
      <c r="E232" t="s">
        <v>742</v>
      </c>
      <c r="F232" t="s">
        <v>742</v>
      </c>
      <c r="G232" t="s">
        <v>13442</v>
      </c>
      <c r="H232" t="s">
        <v>459</v>
      </c>
      <c r="I232" t="s">
        <v>13093</v>
      </c>
      <c r="J232" t="s">
        <v>13093</v>
      </c>
      <c r="K232" t="s">
        <v>13094</v>
      </c>
      <c r="L232" t="s">
        <v>13416</v>
      </c>
      <c r="M232" t="s">
        <v>13095</v>
      </c>
      <c r="N232" t="s">
        <v>13095</v>
      </c>
      <c r="O232" t="s">
        <v>13099</v>
      </c>
      <c r="Q232">
        <v>1289</v>
      </c>
      <c r="R232">
        <v>1289</v>
      </c>
      <c r="S232">
        <v>2499</v>
      </c>
      <c r="T232">
        <v>2499</v>
      </c>
      <c r="U232" s="18">
        <v>0.4841936774709884</v>
      </c>
      <c r="V232">
        <v>3.3</v>
      </c>
      <c r="W232">
        <v>3.3</v>
      </c>
      <c r="X232">
        <v>73</v>
      </c>
      <c r="Y232">
        <v>73</v>
      </c>
    </row>
    <row r="233" spans="1:25" x14ac:dyDescent="0.25">
      <c r="A233">
        <v>232</v>
      </c>
      <c r="B233" t="s">
        <v>2521</v>
      </c>
      <c r="C233" t="s">
        <v>16191</v>
      </c>
      <c r="D233" t="s">
        <v>2522</v>
      </c>
      <c r="E233" t="s">
        <v>2522</v>
      </c>
      <c r="F233" t="s">
        <v>13901</v>
      </c>
      <c r="G233" t="s">
        <v>13902</v>
      </c>
      <c r="H233" t="s">
        <v>127</v>
      </c>
      <c r="I233" t="s">
        <v>13093</v>
      </c>
      <c r="J233" t="s">
        <v>13093</v>
      </c>
      <c r="K233" t="s">
        <v>13094</v>
      </c>
      <c r="L233" t="s">
        <v>13416</v>
      </c>
      <c r="M233" t="s">
        <v>13095</v>
      </c>
      <c r="N233" t="s">
        <v>13095</v>
      </c>
      <c r="O233" t="s">
        <v>13088</v>
      </c>
      <c r="P233" t="s">
        <v>13096</v>
      </c>
      <c r="Q233">
        <v>609</v>
      </c>
      <c r="R233">
        <v>609</v>
      </c>
      <c r="S233">
        <v>1500</v>
      </c>
      <c r="T233">
        <v>1500</v>
      </c>
      <c r="U233" s="18">
        <v>0.59399999999999997</v>
      </c>
      <c r="V233">
        <v>4.5</v>
      </c>
      <c r="W233">
        <v>4.5</v>
      </c>
      <c r="X233">
        <v>1029</v>
      </c>
      <c r="Y233">
        <v>1029</v>
      </c>
    </row>
    <row r="234" spans="1:25" x14ac:dyDescent="0.25">
      <c r="A234">
        <v>233</v>
      </c>
      <c r="B234" t="s">
        <v>2531</v>
      </c>
      <c r="C234" t="s">
        <v>16191</v>
      </c>
      <c r="D234" t="s">
        <v>2532</v>
      </c>
      <c r="E234" t="s">
        <v>2532</v>
      </c>
      <c r="F234" t="s">
        <v>13903</v>
      </c>
      <c r="G234" t="s">
        <v>13904</v>
      </c>
      <c r="H234" t="s">
        <v>167</v>
      </c>
      <c r="I234" t="s">
        <v>13093</v>
      </c>
      <c r="J234" t="s">
        <v>13093</v>
      </c>
      <c r="K234" t="s">
        <v>13094</v>
      </c>
      <c r="L234" t="s">
        <v>13416</v>
      </c>
      <c r="M234" t="s">
        <v>13097</v>
      </c>
      <c r="N234" t="s">
        <v>13097</v>
      </c>
      <c r="O234" t="s">
        <v>13098</v>
      </c>
      <c r="Q234">
        <v>32990</v>
      </c>
      <c r="R234">
        <v>32990</v>
      </c>
      <c r="S234">
        <v>54990</v>
      </c>
      <c r="T234">
        <v>54990</v>
      </c>
      <c r="U234" s="18">
        <v>0.40007274049827241</v>
      </c>
      <c r="V234">
        <v>4.0999999999999996</v>
      </c>
      <c r="W234">
        <v>4.0999999999999996</v>
      </c>
      <c r="X234">
        <v>1555</v>
      </c>
      <c r="Y234">
        <v>1555</v>
      </c>
    </row>
    <row r="235" spans="1:25" x14ac:dyDescent="0.25">
      <c r="A235">
        <v>234</v>
      </c>
      <c r="B235" t="s">
        <v>2541</v>
      </c>
      <c r="C235" t="s">
        <v>16191</v>
      </c>
      <c r="D235" t="s">
        <v>2542</v>
      </c>
      <c r="E235" t="s">
        <v>2542</v>
      </c>
      <c r="F235" t="s">
        <v>13905</v>
      </c>
      <c r="G235" t="s">
        <v>13906</v>
      </c>
      <c r="H235" t="s">
        <v>127</v>
      </c>
      <c r="I235" t="s">
        <v>13093</v>
      </c>
      <c r="J235" t="s">
        <v>13093</v>
      </c>
      <c r="K235" t="s">
        <v>13094</v>
      </c>
      <c r="L235" t="s">
        <v>13416</v>
      </c>
      <c r="M235" t="s">
        <v>13095</v>
      </c>
      <c r="N235" t="s">
        <v>13095</v>
      </c>
      <c r="O235" t="s">
        <v>13088</v>
      </c>
      <c r="P235" t="s">
        <v>13096</v>
      </c>
      <c r="Q235">
        <v>599</v>
      </c>
      <c r="R235">
        <v>599</v>
      </c>
      <c r="S235">
        <v>1999</v>
      </c>
      <c r="T235">
        <v>1999</v>
      </c>
      <c r="U235" s="18">
        <v>0.70035017508754382</v>
      </c>
      <c r="V235">
        <v>4.2</v>
      </c>
      <c r="W235">
        <v>4.2</v>
      </c>
      <c r="X235">
        <v>47</v>
      </c>
      <c r="Y235">
        <v>47</v>
      </c>
    </row>
    <row r="236" spans="1:25" x14ac:dyDescent="0.25">
      <c r="A236">
        <v>235</v>
      </c>
      <c r="B236" t="s">
        <v>2551</v>
      </c>
      <c r="C236" t="s">
        <v>16191</v>
      </c>
      <c r="D236" t="s">
        <v>2552</v>
      </c>
      <c r="E236" t="s">
        <v>2552</v>
      </c>
      <c r="F236" t="s">
        <v>13452</v>
      </c>
      <c r="G236" t="s">
        <v>13907</v>
      </c>
      <c r="H236" t="s">
        <v>17</v>
      </c>
      <c r="I236" t="s">
        <v>13085</v>
      </c>
      <c r="J236" t="s">
        <v>13391</v>
      </c>
      <c r="K236" t="s">
        <v>13086</v>
      </c>
      <c r="L236" t="s">
        <v>13409</v>
      </c>
      <c r="M236" t="s">
        <v>13087</v>
      </c>
      <c r="N236" t="s">
        <v>13410</v>
      </c>
      <c r="O236" t="s">
        <v>13088</v>
      </c>
      <c r="P236" t="s">
        <v>13089</v>
      </c>
      <c r="Q236">
        <v>349</v>
      </c>
      <c r="R236">
        <v>349</v>
      </c>
      <c r="S236">
        <v>899</v>
      </c>
      <c r="T236">
        <v>899</v>
      </c>
      <c r="U236" s="18">
        <v>0.61179087875417126</v>
      </c>
      <c r="V236">
        <v>4.0999999999999996</v>
      </c>
      <c r="W236">
        <v>4.0999999999999996</v>
      </c>
      <c r="X236">
        <v>14896</v>
      </c>
      <c r="Y236">
        <v>14896</v>
      </c>
    </row>
    <row r="237" spans="1:25" x14ac:dyDescent="0.25">
      <c r="A237">
        <v>236</v>
      </c>
      <c r="B237" t="s">
        <v>2561</v>
      </c>
      <c r="C237" t="s">
        <v>16191</v>
      </c>
      <c r="D237" t="s">
        <v>2562</v>
      </c>
      <c r="E237" t="s">
        <v>2562</v>
      </c>
      <c r="F237" t="s">
        <v>13908</v>
      </c>
      <c r="G237" t="s">
        <v>13909</v>
      </c>
      <c r="H237" t="s">
        <v>167</v>
      </c>
      <c r="I237" t="s">
        <v>13093</v>
      </c>
      <c r="J237" t="s">
        <v>13093</v>
      </c>
      <c r="K237" t="s">
        <v>13094</v>
      </c>
      <c r="L237" t="s">
        <v>13416</v>
      </c>
      <c r="M237" t="s">
        <v>13097</v>
      </c>
      <c r="N237" t="s">
        <v>13097</v>
      </c>
      <c r="O237" t="s">
        <v>13098</v>
      </c>
      <c r="Q237">
        <v>29999</v>
      </c>
      <c r="R237">
        <v>29999</v>
      </c>
      <c r="S237">
        <v>50999</v>
      </c>
      <c r="T237">
        <v>50999</v>
      </c>
      <c r="U237" s="18">
        <v>0.41177277985842858</v>
      </c>
      <c r="V237">
        <v>4.4000000000000004</v>
      </c>
      <c r="W237">
        <v>4.4000000000000004</v>
      </c>
      <c r="X237">
        <v>1712</v>
      </c>
      <c r="Y237">
        <v>1712</v>
      </c>
    </row>
    <row r="238" spans="1:25" x14ac:dyDescent="0.25">
      <c r="A238">
        <v>237</v>
      </c>
      <c r="B238" t="s">
        <v>2571</v>
      </c>
      <c r="C238" t="s">
        <v>16191</v>
      </c>
      <c r="D238" t="s">
        <v>12976</v>
      </c>
      <c r="E238" t="s">
        <v>13813</v>
      </c>
      <c r="F238" t="s">
        <v>13814</v>
      </c>
      <c r="G238" t="s">
        <v>13815</v>
      </c>
      <c r="H238" t="s">
        <v>459</v>
      </c>
      <c r="I238" t="s">
        <v>13093</v>
      </c>
      <c r="J238" t="s">
        <v>13093</v>
      </c>
      <c r="K238" t="s">
        <v>13094</v>
      </c>
      <c r="L238" t="s">
        <v>13416</v>
      </c>
      <c r="M238" t="s">
        <v>13095</v>
      </c>
      <c r="N238" t="s">
        <v>13095</v>
      </c>
      <c r="O238" t="s">
        <v>13099</v>
      </c>
      <c r="Q238">
        <v>199</v>
      </c>
      <c r="R238">
        <v>199</v>
      </c>
      <c r="S238">
        <v>399</v>
      </c>
      <c r="T238">
        <v>399</v>
      </c>
      <c r="U238" s="18">
        <v>0.50125313283208017</v>
      </c>
      <c r="V238">
        <v>4.2</v>
      </c>
      <c r="W238">
        <v>4.2</v>
      </c>
      <c r="X238">
        <v>1335</v>
      </c>
      <c r="Y238">
        <v>1335</v>
      </c>
    </row>
    <row r="239" spans="1:25" x14ac:dyDescent="0.25">
      <c r="A239">
        <v>238</v>
      </c>
      <c r="B239" t="s">
        <v>2573</v>
      </c>
      <c r="C239" t="s">
        <v>16191</v>
      </c>
      <c r="D239" t="s">
        <v>12979</v>
      </c>
      <c r="E239" t="s">
        <v>12979</v>
      </c>
      <c r="F239" t="s">
        <v>13910</v>
      </c>
      <c r="G239" t="s">
        <v>13911</v>
      </c>
      <c r="H239" t="s">
        <v>459</v>
      </c>
      <c r="I239" t="s">
        <v>13093</v>
      </c>
      <c r="J239" t="s">
        <v>13093</v>
      </c>
      <c r="K239" t="s">
        <v>13094</v>
      </c>
      <c r="L239" t="s">
        <v>13416</v>
      </c>
      <c r="M239" t="s">
        <v>13095</v>
      </c>
      <c r="N239" t="s">
        <v>13095</v>
      </c>
      <c r="O239" t="s">
        <v>13099</v>
      </c>
      <c r="Q239">
        <v>349</v>
      </c>
      <c r="R239">
        <v>349</v>
      </c>
      <c r="S239">
        <v>699</v>
      </c>
      <c r="T239">
        <v>699</v>
      </c>
      <c r="U239" s="18">
        <v>0.50071530758226035</v>
      </c>
      <c r="V239">
        <v>3.9</v>
      </c>
      <c r="W239">
        <v>3.9</v>
      </c>
      <c r="X239">
        <v>214</v>
      </c>
      <c r="Y239">
        <v>214</v>
      </c>
    </row>
    <row r="240" spans="1:25" x14ac:dyDescent="0.25">
      <c r="A240">
        <v>239</v>
      </c>
      <c r="B240" t="s">
        <v>2582</v>
      </c>
      <c r="C240" t="s">
        <v>16191</v>
      </c>
      <c r="D240" t="s">
        <v>12980</v>
      </c>
      <c r="E240" t="s">
        <v>12980</v>
      </c>
      <c r="F240" t="s">
        <v>13912</v>
      </c>
      <c r="G240" t="s">
        <v>13913</v>
      </c>
      <c r="H240" t="s">
        <v>640</v>
      </c>
      <c r="I240" t="s">
        <v>13093</v>
      </c>
      <c r="J240" t="s">
        <v>13093</v>
      </c>
      <c r="K240" t="s">
        <v>13094</v>
      </c>
      <c r="L240" t="s">
        <v>13416</v>
      </c>
      <c r="M240" t="s">
        <v>13095</v>
      </c>
      <c r="N240" t="s">
        <v>13095</v>
      </c>
      <c r="O240" t="s">
        <v>13101</v>
      </c>
      <c r="P240" t="s">
        <v>13102</v>
      </c>
      <c r="Q240">
        <v>1850</v>
      </c>
      <c r="R240">
        <v>1850</v>
      </c>
      <c r="S240">
        <v>4500</v>
      </c>
      <c r="T240">
        <v>4500</v>
      </c>
      <c r="U240" s="18">
        <v>0.58888888888888891</v>
      </c>
      <c r="V240">
        <v>4</v>
      </c>
      <c r="W240">
        <v>4</v>
      </c>
      <c r="X240">
        <v>184</v>
      </c>
      <c r="Y240">
        <v>184</v>
      </c>
    </row>
    <row r="241" spans="1:25" x14ac:dyDescent="0.25">
      <c r="A241">
        <v>240</v>
      </c>
      <c r="B241" t="s">
        <v>2590</v>
      </c>
      <c r="C241" t="s">
        <v>16191</v>
      </c>
      <c r="D241" t="s">
        <v>2591</v>
      </c>
      <c r="E241" t="s">
        <v>2591</v>
      </c>
      <c r="F241" t="s">
        <v>13914</v>
      </c>
      <c r="G241" t="s">
        <v>13915</v>
      </c>
      <c r="H241" t="s">
        <v>1390</v>
      </c>
      <c r="I241" t="s">
        <v>13093</v>
      </c>
      <c r="J241" t="s">
        <v>13093</v>
      </c>
      <c r="K241" t="s">
        <v>13094</v>
      </c>
      <c r="L241" t="s">
        <v>13416</v>
      </c>
      <c r="M241" t="s">
        <v>13108</v>
      </c>
      <c r="N241" t="s">
        <v>13108</v>
      </c>
      <c r="Q241">
        <v>13990</v>
      </c>
      <c r="R241">
        <v>13990</v>
      </c>
      <c r="S241">
        <v>28900</v>
      </c>
      <c r="T241">
        <v>28900</v>
      </c>
      <c r="U241" s="18">
        <v>0.51591695501730106</v>
      </c>
      <c r="V241">
        <v>4.5</v>
      </c>
      <c r="W241">
        <v>4.5</v>
      </c>
      <c r="X241">
        <v>7</v>
      </c>
      <c r="Y241">
        <v>7</v>
      </c>
    </row>
    <row r="242" spans="1:25" x14ac:dyDescent="0.25">
      <c r="A242">
        <v>241</v>
      </c>
      <c r="B242" t="s">
        <v>2600</v>
      </c>
      <c r="C242" t="s">
        <v>16191</v>
      </c>
      <c r="D242" t="s">
        <v>2601</v>
      </c>
      <c r="E242" t="s">
        <v>2601</v>
      </c>
      <c r="F242" t="s">
        <v>13916</v>
      </c>
      <c r="G242" t="s">
        <v>13917</v>
      </c>
      <c r="H242" t="s">
        <v>17</v>
      </c>
      <c r="I242" t="s">
        <v>13085</v>
      </c>
      <c r="J242" t="s">
        <v>13391</v>
      </c>
      <c r="K242" t="s">
        <v>13086</v>
      </c>
      <c r="L242" t="s">
        <v>13409</v>
      </c>
      <c r="M242" t="s">
        <v>13087</v>
      </c>
      <c r="N242" t="s">
        <v>13410</v>
      </c>
      <c r="O242" t="s">
        <v>13088</v>
      </c>
      <c r="P242" t="s">
        <v>13089</v>
      </c>
      <c r="Q242">
        <v>129</v>
      </c>
      <c r="R242">
        <v>129</v>
      </c>
      <c r="S242">
        <v>449</v>
      </c>
      <c r="T242">
        <v>449</v>
      </c>
      <c r="U242" s="18">
        <v>0.71269487750556793</v>
      </c>
      <c r="V242">
        <v>3.7</v>
      </c>
      <c r="W242">
        <v>3.7</v>
      </c>
      <c r="X242">
        <v>41</v>
      </c>
      <c r="Y242">
        <v>41</v>
      </c>
    </row>
    <row r="243" spans="1:25" x14ac:dyDescent="0.25">
      <c r="A243">
        <v>242</v>
      </c>
      <c r="B243" t="s">
        <v>2610</v>
      </c>
      <c r="C243" t="s">
        <v>16191</v>
      </c>
      <c r="D243" t="s">
        <v>2611</v>
      </c>
      <c r="E243" t="s">
        <v>13918</v>
      </c>
      <c r="F243" t="s">
        <v>13421</v>
      </c>
      <c r="G243" t="s">
        <v>13919</v>
      </c>
      <c r="H243" t="s">
        <v>127</v>
      </c>
      <c r="I243" t="s">
        <v>13093</v>
      </c>
      <c r="J243" t="s">
        <v>13093</v>
      </c>
      <c r="K243" t="s">
        <v>13094</v>
      </c>
      <c r="L243" t="s">
        <v>13416</v>
      </c>
      <c r="M243" t="s">
        <v>13095</v>
      </c>
      <c r="N243" t="s">
        <v>13095</v>
      </c>
      <c r="O243" t="s">
        <v>13088</v>
      </c>
      <c r="P243" t="s">
        <v>13096</v>
      </c>
      <c r="Q243">
        <v>379</v>
      </c>
      <c r="R243">
        <v>379</v>
      </c>
      <c r="S243">
        <v>999</v>
      </c>
      <c r="T243">
        <v>999</v>
      </c>
      <c r="U243" s="18">
        <v>0.62062062062062062</v>
      </c>
      <c r="V243">
        <v>4.2</v>
      </c>
      <c r="W243">
        <v>4.2</v>
      </c>
      <c r="X243">
        <v>12153</v>
      </c>
      <c r="Y243">
        <v>12153</v>
      </c>
    </row>
    <row r="244" spans="1:25" x14ac:dyDescent="0.25">
      <c r="A244">
        <v>243</v>
      </c>
      <c r="B244" t="s">
        <v>2615</v>
      </c>
      <c r="C244" t="s">
        <v>16191</v>
      </c>
      <c r="D244" t="s">
        <v>2616</v>
      </c>
      <c r="E244" t="s">
        <v>2616</v>
      </c>
      <c r="F244" t="s">
        <v>13920</v>
      </c>
      <c r="G244" t="s">
        <v>13921</v>
      </c>
      <c r="H244" t="s">
        <v>127</v>
      </c>
      <c r="I244" t="s">
        <v>13093</v>
      </c>
      <c r="J244" t="s">
        <v>13093</v>
      </c>
      <c r="K244" t="s">
        <v>13094</v>
      </c>
      <c r="L244" t="s">
        <v>13416</v>
      </c>
      <c r="M244" t="s">
        <v>13095</v>
      </c>
      <c r="N244" t="s">
        <v>13095</v>
      </c>
      <c r="O244" t="s">
        <v>13088</v>
      </c>
      <c r="P244" t="s">
        <v>13096</v>
      </c>
      <c r="Q244">
        <v>185</v>
      </c>
      <c r="R244">
        <v>185</v>
      </c>
      <c r="S244">
        <v>499</v>
      </c>
      <c r="T244">
        <v>499</v>
      </c>
      <c r="U244" s="18">
        <v>0.6292585170340681</v>
      </c>
      <c r="V244">
        <v>4.2</v>
      </c>
      <c r="W244">
        <v>4.2</v>
      </c>
      <c r="X244">
        <v>25</v>
      </c>
      <c r="Y244">
        <v>25</v>
      </c>
    </row>
    <row r="245" spans="1:25" x14ac:dyDescent="0.25">
      <c r="A245">
        <v>244</v>
      </c>
      <c r="B245" t="s">
        <v>2625</v>
      </c>
      <c r="C245" t="s">
        <v>16191</v>
      </c>
      <c r="D245" t="s">
        <v>2626</v>
      </c>
      <c r="E245" t="s">
        <v>13922</v>
      </c>
      <c r="F245" t="s">
        <v>13923</v>
      </c>
      <c r="G245" t="s">
        <v>13924</v>
      </c>
      <c r="H245" t="s">
        <v>96</v>
      </c>
      <c r="I245" t="s">
        <v>13085</v>
      </c>
      <c r="J245" t="s">
        <v>13391</v>
      </c>
      <c r="K245" t="s">
        <v>13090</v>
      </c>
      <c r="L245" t="s">
        <v>13090</v>
      </c>
      <c r="M245" t="s">
        <v>13091</v>
      </c>
      <c r="N245" t="s">
        <v>13091</v>
      </c>
      <c r="O245" t="s">
        <v>13092</v>
      </c>
      <c r="Q245">
        <v>218</v>
      </c>
      <c r="R245">
        <v>218</v>
      </c>
      <c r="S245">
        <v>999</v>
      </c>
      <c r="T245">
        <v>999</v>
      </c>
      <c r="U245" s="18">
        <v>0.78178178178178181</v>
      </c>
      <c r="V245">
        <v>4.2</v>
      </c>
      <c r="W245">
        <v>4.2</v>
      </c>
      <c r="X245">
        <v>163</v>
      </c>
      <c r="Y245">
        <v>163</v>
      </c>
    </row>
    <row r="246" spans="1:25" x14ac:dyDescent="0.25">
      <c r="A246">
        <v>245</v>
      </c>
      <c r="B246" t="s">
        <v>2635</v>
      </c>
      <c r="C246" t="s">
        <v>16191</v>
      </c>
      <c r="D246" t="s">
        <v>2636</v>
      </c>
      <c r="E246" t="s">
        <v>13925</v>
      </c>
      <c r="F246" t="s">
        <v>13926</v>
      </c>
      <c r="G246" t="s">
        <v>13927</v>
      </c>
      <c r="H246" t="s">
        <v>17</v>
      </c>
      <c r="I246" t="s">
        <v>13085</v>
      </c>
      <c r="J246" t="s">
        <v>13391</v>
      </c>
      <c r="K246" t="s">
        <v>13086</v>
      </c>
      <c r="L246" t="s">
        <v>13409</v>
      </c>
      <c r="M246" t="s">
        <v>13087</v>
      </c>
      <c r="N246" t="s">
        <v>13410</v>
      </c>
      <c r="O246" t="s">
        <v>13088</v>
      </c>
      <c r="P246" t="s">
        <v>13089</v>
      </c>
      <c r="Q246">
        <v>199</v>
      </c>
      <c r="R246">
        <v>199</v>
      </c>
      <c r="S246">
        <v>999</v>
      </c>
      <c r="T246">
        <v>999</v>
      </c>
      <c r="U246" s="18">
        <v>0.80080080080080085</v>
      </c>
      <c r="V246">
        <v>4.3</v>
      </c>
      <c r="W246">
        <v>4.3</v>
      </c>
      <c r="X246">
        <v>87</v>
      </c>
      <c r="Y246">
        <v>87</v>
      </c>
    </row>
    <row r="247" spans="1:25" x14ac:dyDescent="0.25">
      <c r="A247">
        <v>246</v>
      </c>
      <c r="B247" t="s">
        <v>2645</v>
      </c>
      <c r="C247" t="s">
        <v>16191</v>
      </c>
      <c r="D247" t="s">
        <v>2646</v>
      </c>
      <c r="E247" t="s">
        <v>2646</v>
      </c>
      <c r="F247" t="s">
        <v>13928</v>
      </c>
      <c r="G247" t="s">
        <v>13929</v>
      </c>
      <c r="H247" t="s">
        <v>127</v>
      </c>
      <c r="I247" t="s">
        <v>13093</v>
      </c>
      <c r="J247" t="s">
        <v>13093</v>
      </c>
      <c r="K247" t="s">
        <v>13094</v>
      </c>
      <c r="L247" t="s">
        <v>13416</v>
      </c>
      <c r="M247" t="s">
        <v>13095</v>
      </c>
      <c r="N247" t="s">
        <v>13095</v>
      </c>
      <c r="O247" t="s">
        <v>13088</v>
      </c>
      <c r="P247" t="s">
        <v>13096</v>
      </c>
      <c r="Q247">
        <v>499</v>
      </c>
      <c r="R247">
        <v>499</v>
      </c>
      <c r="S247">
        <v>900</v>
      </c>
      <c r="T247">
        <v>900</v>
      </c>
      <c r="U247" s="18">
        <v>0.44555555555555554</v>
      </c>
      <c r="V247">
        <v>4.4000000000000004</v>
      </c>
      <c r="W247">
        <v>4.4000000000000004</v>
      </c>
      <c r="X247">
        <v>2165</v>
      </c>
      <c r="Y247">
        <v>2165</v>
      </c>
    </row>
    <row r="248" spans="1:25" x14ac:dyDescent="0.25">
      <c r="A248">
        <v>247</v>
      </c>
      <c r="B248" t="s">
        <v>2654</v>
      </c>
      <c r="C248" t="s">
        <v>16191</v>
      </c>
      <c r="D248" t="s">
        <v>2655</v>
      </c>
      <c r="E248" t="s">
        <v>2655</v>
      </c>
      <c r="F248" t="s">
        <v>13930</v>
      </c>
      <c r="G248" t="s">
        <v>13931</v>
      </c>
      <c r="H248" t="s">
        <v>167</v>
      </c>
      <c r="I248" t="s">
        <v>13093</v>
      </c>
      <c r="J248" t="s">
        <v>13093</v>
      </c>
      <c r="K248" t="s">
        <v>13094</v>
      </c>
      <c r="L248" t="s">
        <v>13416</v>
      </c>
      <c r="M248" t="s">
        <v>13097</v>
      </c>
      <c r="N248" t="s">
        <v>13097</v>
      </c>
      <c r="O248" t="s">
        <v>13098</v>
      </c>
      <c r="Q248">
        <v>26999</v>
      </c>
      <c r="R248">
        <v>26999</v>
      </c>
      <c r="S248">
        <v>42999</v>
      </c>
      <c r="T248">
        <v>42999</v>
      </c>
      <c r="U248" s="18">
        <v>0.37210167678318101</v>
      </c>
      <c r="V248">
        <v>4.2</v>
      </c>
      <c r="W248">
        <v>4.2</v>
      </c>
      <c r="X248">
        <v>1510</v>
      </c>
      <c r="Y248">
        <v>1510</v>
      </c>
    </row>
    <row r="249" spans="1:25" x14ac:dyDescent="0.25">
      <c r="A249">
        <v>248</v>
      </c>
      <c r="B249" t="s">
        <v>2664</v>
      </c>
      <c r="C249" t="s">
        <v>16191</v>
      </c>
      <c r="D249" t="s">
        <v>12981</v>
      </c>
      <c r="E249" t="s">
        <v>12981</v>
      </c>
      <c r="F249" t="s">
        <v>13932</v>
      </c>
      <c r="G249" t="s">
        <v>13933</v>
      </c>
      <c r="H249" t="s">
        <v>640</v>
      </c>
      <c r="I249" t="s">
        <v>13093</v>
      </c>
      <c r="J249" t="s">
        <v>13093</v>
      </c>
      <c r="K249" t="s">
        <v>13094</v>
      </c>
      <c r="L249" t="s">
        <v>13416</v>
      </c>
      <c r="M249" t="s">
        <v>13095</v>
      </c>
      <c r="N249" t="s">
        <v>13095</v>
      </c>
      <c r="O249" t="s">
        <v>13101</v>
      </c>
      <c r="P249" t="s">
        <v>13102</v>
      </c>
      <c r="Q249">
        <v>893</v>
      </c>
      <c r="R249">
        <v>893</v>
      </c>
      <c r="S249">
        <v>1052</v>
      </c>
      <c r="T249">
        <v>1052</v>
      </c>
      <c r="U249" s="18">
        <v>0.15114068441064638</v>
      </c>
      <c r="V249">
        <v>4.3</v>
      </c>
      <c r="W249">
        <v>4.3</v>
      </c>
      <c r="X249">
        <v>106</v>
      </c>
      <c r="Y249">
        <v>106</v>
      </c>
    </row>
    <row r="250" spans="1:25" x14ac:dyDescent="0.25">
      <c r="A250">
        <v>249</v>
      </c>
      <c r="B250" t="s">
        <v>2673</v>
      </c>
      <c r="C250" t="s">
        <v>16191</v>
      </c>
      <c r="D250" t="s">
        <v>2674</v>
      </c>
      <c r="E250" t="s">
        <v>2674</v>
      </c>
      <c r="F250" t="s">
        <v>13934</v>
      </c>
      <c r="G250" t="s">
        <v>13935</v>
      </c>
      <c r="H250" t="s">
        <v>167</v>
      </c>
      <c r="I250" t="s">
        <v>13093</v>
      </c>
      <c r="J250" t="s">
        <v>13093</v>
      </c>
      <c r="K250" t="s">
        <v>13094</v>
      </c>
      <c r="L250" t="s">
        <v>13416</v>
      </c>
      <c r="M250" t="s">
        <v>13097</v>
      </c>
      <c r="N250" t="s">
        <v>13097</v>
      </c>
      <c r="O250" t="s">
        <v>13098</v>
      </c>
      <c r="Q250">
        <v>10990</v>
      </c>
      <c r="R250">
        <v>10990</v>
      </c>
      <c r="S250">
        <v>19990</v>
      </c>
      <c r="T250">
        <v>19990</v>
      </c>
      <c r="U250" s="18">
        <v>0.45022511255627812</v>
      </c>
      <c r="V250">
        <v>3.7</v>
      </c>
      <c r="W250">
        <v>3.7</v>
      </c>
      <c r="X250">
        <v>129</v>
      </c>
      <c r="Y250">
        <v>129</v>
      </c>
    </row>
    <row r="251" spans="1:25" x14ac:dyDescent="0.25">
      <c r="A251">
        <v>250</v>
      </c>
      <c r="B251" t="s">
        <v>2683</v>
      </c>
      <c r="C251" t="s">
        <v>16191</v>
      </c>
      <c r="D251" t="s">
        <v>2684</v>
      </c>
      <c r="E251" t="s">
        <v>2684</v>
      </c>
      <c r="F251" t="s">
        <v>13936</v>
      </c>
      <c r="G251" t="s">
        <v>13937</v>
      </c>
      <c r="H251" t="s">
        <v>17</v>
      </c>
      <c r="I251" t="s">
        <v>13085</v>
      </c>
      <c r="J251" t="s">
        <v>13391</v>
      </c>
      <c r="K251" t="s">
        <v>13086</v>
      </c>
      <c r="L251" t="s">
        <v>13409</v>
      </c>
      <c r="M251" t="s">
        <v>13087</v>
      </c>
      <c r="N251" t="s">
        <v>13410</v>
      </c>
      <c r="O251" t="s">
        <v>13088</v>
      </c>
      <c r="P251" t="s">
        <v>13089</v>
      </c>
      <c r="Q251">
        <v>379</v>
      </c>
      <c r="R251">
        <v>379</v>
      </c>
      <c r="S251">
        <v>1099</v>
      </c>
      <c r="T251">
        <v>1099</v>
      </c>
      <c r="U251" s="18">
        <v>0.65514103730664242</v>
      </c>
      <c r="V251">
        <v>4.3</v>
      </c>
      <c r="W251">
        <v>4.3</v>
      </c>
      <c r="X251">
        <v>3049</v>
      </c>
      <c r="Y251">
        <v>3049</v>
      </c>
    </row>
    <row r="252" spans="1:25" x14ac:dyDescent="0.25">
      <c r="A252">
        <v>251</v>
      </c>
      <c r="B252" t="s">
        <v>2693</v>
      </c>
      <c r="C252" t="s">
        <v>16191</v>
      </c>
      <c r="D252" t="s">
        <v>2694</v>
      </c>
      <c r="E252" t="s">
        <v>2694</v>
      </c>
      <c r="F252" t="s">
        <v>13417</v>
      </c>
      <c r="G252" t="s">
        <v>13938</v>
      </c>
      <c r="H252" t="s">
        <v>167</v>
      </c>
      <c r="I252" t="s">
        <v>13093</v>
      </c>
      <c r="J252" t="s">
        <v>13093</v>
      </c>
      <c r="K252" t="s">
        <v>13094</v>
      </c>
      <c r="L252" t="s">
        <v>13416</v>
      </c>
      <c r="M252" t="s">
        <v>13097</v>
      </c>
      <c r="N252" t="s">
        <v>13097</v>
      </c>
      <c r="O252" t="s">
        <v>13098</v>
      </c>
      <c r="Q252">
        <v>16999</v>
      </c>
      <c r="R252">
        <v>16999</v>
      </c>
      <c r="S252">
        <v>25999</v>
      </c>
      <c r="T252">
        <v>25999</v>
      </c>
      <c r="U252" s="18">
        <v>0.34616716027539518</v>
      </c>
      <c r="V252">
        <v>4.2</v>
      </c>
      <c r="W252">
        <v>4.2</v>
      </c>
      <c r="X252">
        <v>32840</v>
      </c>
      <c r="Y252">
        <v>32840</v>
      </c>
    </row>
    <row r="253" spans="1:25" x14ac:dyDescent="0.25">
      <c r="A253">
        <v>252</v>
      </c>
      <c r="B253" t="s">
        <v>2698</v>
      </c>
      <c r="C253" t="s">
        <v>16191</v>
      </c>
      <c r="D253" t="s">
        <v>12982</v>
      </c>
      <c r="E253" t="s">
        <v>13939</v>
      </c>
      <c r="F253" t="s">
        <v>13940</v>
      </c>
      <c r="G253" t="s">
        <v>13941</v>
      </c>
      <c r="H253" t="s">
        <v>127</v>
      </c>
      <c r="I253" t="s">
        <v>13093</v>
      </c>
      <c r="J253" t="s">
        <v>13093</v>
      </c>
      <c r="K253" t="s">
        <v>13094</v>
      </c>
      <c r="L253" t="s">
        <v>13416</v>
      </c>
      <c r="M253" t="s">
        <v>13095</v>
      </c>
      <c r="N253" t="s">
        <v>13095</v>
      </c>
      <c r="O253" t="s">
        <v>13088</v>
      </c>
      <c r="P253" t="s">
        <v>13096</v>
      </c>
      <c r="Q253">
        <v>699</v>
      </c>
      <c r="R253">
        <v>699</v>
      </c>
      <c r="S253">
        <v>1899</v>
      </c>
      <c r="T253">
        <v>1899</v>
      </c>
      <c r="U253" s="18">
        <v>0.63191153238546605</v>
      </c>
      <c r="V253">
        <v>4.4000000000000004</v>
      </c>
      <c r="W253">
        <v>4.4000000000000004</v>
      </c>
      <c r="X253">
        <v>390</v>
      </c>
      <c r="Y253">
        <v>390</v>
      </c>
    </row>
    <row r="254" spans="1:25" x14ac:dyDescent="0.25">
      <c r="A254">
        <v>253</v>
      </c>
      <c r="B254" t="s">
        <v>2707</v>
      </c>
      <c r="C254" t="s">
        <v>16191</v>
      </c>
      <c r="D254" t="s">
        <v>2708</v>
      </c>
      <c r="E254" t="s">
        <v>2708</v>
      </c>
      <c r="F254" t="s">
        <v>13942</v>
      </c>
      <c r="G254" t="s">
        <v>13943</v>
      </c>
      <c r="H254" t="s">
        <v>2709</v>
      </c>
      <c r="I254" t="s">
        <v>13093</v>
      </c>
      <c r="J254" t="s">
        <v>13093</v>
      </c>
      <c r="K254" t="s">
        <v>13094</v>
      </c>
      <c r="L254" t="s">
        <v>13416</v>
      </c>
      <c r="M254" t="s">
        <v>13095</v>
      </c>
      <c r="N254" t="s">
        <v>13095</v>
      </c>
      <c r="O254" t="s">
        <v>13119</v>
      </c>
      <c r="Q254">
        <v>2699</v>
      </c>
      <c r="R254">
        <v>2699</v>
      </c>
      <c r="S254">
        <v>3500</v>
      </c>
      <c r="T254">
        <v>3500</v>
      </c>
      <c r="U254" s="18">
        <v>0.22885714285714287</v>
      </c>
      <c r="V254">
        <v>3.5</v>
      </c>
      <c r="W254">
        <v>3.5</v>
      </c>
      <c r="X254">
        <v>621</v>
      </c>
      <c r="Y254">
        <v>621</v>
      </c>
    </row>
    <row r="255" spans="1:25" x14ac:dyDescent="0.25">
      <c r="A255">
        <v>254</v>
      </c>
      <c r="B255" t="s">
        <v>2718</v>
      </c>
      <c r="C255" t="s">
        <v>16191</v>
      </c>
      <c r="D255" t="s">
        <v>2719</v>
      </c>
      <c r="E255" t="s">
        <v>2719</v>
      </c>
      <c r="F255" t="s">
        <v>13877</v>
      </c>
      <c r="G255" t="s">
        <v>13944</v>
      </c>
      <c r="H255" t="s">
        <v>17</v>
      </c>
      <c r="I255" t="s">
        <v>13085</v>
      </c>
      <c r="J255" t="s">
        <v>13391</v>
      </c>
      <c r="K255" t="s">
        <v>13086</v>
      </c>
      <c r="L255" t="s">
        <v>13409</v>
      </c>
      <c r="M255" t="s">
        <v>13087</v>
      </c>
      <c r="N255" t="s">
        <v>13410</v>
      </c>
      <c r="O255" t="s">
        <v>13088</v>
      </c>
      <c r="P255" t="s">
        <v>13089</v>
      </c>
      <c r="Q255">
        <v>129</v>
      </c>
      <c r="R255">
        <v>129</v>
      </c>
      <c r="S255">
        <v>599</v>
      </c>
      <c r="T255">
        <v>599</v>
      </c>
      <c r="U255" s="18">
        <v>0.78464106844741233</v>
      </c>
      <c r="V255">
        <v>4.0999999999999996</v>
      </c>
      <c r="W255">
        <v>4.0999999999999996</v>
      </c>
      <c r="X255">
        <v>265</v>
      </c>
      <c r="Y255">
        <v>265</v>
      </c>
    </row>
    <row r="256" spans="1:25" x14ac:dyDescent="0.25">
      <c r="A256">
        <v>255</v>
      </c>
      <c r="B256" t="s">
        <v>2728</v>
      </c>
      <c r="C256" t="s">
        <v>16191</v>
      </c>
      <c r="D256" t="s">
        <v>2729</v>
      </c>
      <c r="E256" t="s">
        <v>13945</v>
      </c>
      <c r="F256" t="s">
        <v>13946</v>
      </c>
      <c r="G256" t="s">
        <v>13947</v>
      </c>
      <c r="H256" t="s">
        <v>17</v>
      </c>
      <c r="I256" t="s">
        <v>13085</v>
      </c>
      <c r="J256" t="s">
        <v>13391</v>
      </c>
      <c r="K256" t="s">
        <v>13086</v>
      </c>
      <c r="L256" t="s">
        <v>13409</v>
      </c>
      <c r="M256" t="s">
        <v>13087</v>
      </c>
      <c r="N256" t="s">
        <v>13410</v>
      </c>
      <c r="O256" t="s">
        <v>13088</v>
      </c>
      <c r="P256" t="s">
        <v>13089</v>
      </c>
      <c r="Q256">
        <v>389</v>
      </c>
      <c r="R256">
        <v>389</v>
      </c>
      <c r="S256">
        <v>999</v>
      </c>
      <c r="T256">
        <v>999</v>
      </c>
      <c r="U256" s="18">
        <v>0.61061061061061062</v>
      </c>
      <c r="V256">
        <v>4.3</v>
      </c>
      <c r="W256">
        <v>4.3</v>
      </c>
      <c r="X256">
        <v>838</v>
      </c>
      <c r="Y256">
        <v>838</v>
      </c>
    </row>
    <row r="257" spans="1:25" x14ac:dyDescent="0.25">
      <c r="A257">
        <v>256</v>
      </c>
      <c r="B257" t="s">
        <v>2737</v>
      </c>
      <c r="C257" t="s">
        <v>16191</v>
      </c>
      <c r="D257" t="s">
        <v>2738</v>
      </c>
      <c r="E257" t="s">
        <v>13948</v>
      </c>
      <c r="F257" t="s">
        <v>13949</v>
      </c>
      <c r="G257" t="s">
        <v>13950</v>
      </c>
      <c r="H257" t="s">
        <v>459</v>
      </c>
      <c r="I257" t="s">
        <v>13093</v>
      </c>
      <c r="J257" t="s">
        <v>13093</v>
      </c>
      <c r="K257" t="s">
        <v>13094</v>
      </c>
      <c r="L257" t="s">
        <v>13416</v>
      </c>
      <c r="M257" t="s">
        <v>13095</v>
      </c>
      <c r="N257" t="s">
        <v>13095</v>
      </c>
      <c r="O257" t="s">
        <v>13099</v>
      </c>
      <c r="Q257">
        <v>246</v>
      </c>
      <c r="R257">
        <v>246</v>
      </c>
      <c r="S257">
        <v>600</v>
      </c>
      <c r="T257">
        <v>600</v>
      </c>
      <c r="U257" s="18">
        <v>0.59</v>
      </c>
      <c r="V257">
        <v>4.2</v>
      </c>
      <c r="W257">
        <v>4.2</v>
      </c>
      <c r="X257">
        <v>143</v>
      </c>
      <c r="Y257">
        <v>143</v>
      </c>
    </row>
    <row r="258" spans="1:25" x14ac:dyDescent="0.25">
      <c r="A258">
        <v>257</v>
      </c>
      <c r="B258" t="s">
        <v>2747</v>
      </c>
      <c r="C258" t="s">
        <v>16191</v>
      </c>
      <c r="D258" t="s">
        <v>2748</v>
      </c>
      <c r="E258" t="s">
        <v>2748</v>
      </c>
      <c r="F258" t="s">
        <v>13951</v>
      </c>
      <c r="G258" t="s">
        <v>13952</v>
      </c>
      <c r="H258" t="s">
        <v>17</v>
      </c>
      <c r="I258" t="s">
        <v>13085</v>
      </c>
      <c r="J258" t="s">
        <v>13391</v>
      </c>
      <c r="K258" t="s">
        <v>13086</v>
      </c>
      <c r="L258" t="s">
        <v>13409</v>
      </c>
      <c r="M258" t="s">
        <v>13087</v>
      </c>
      <c r="N258" t="s">
        <v>13410</v>
      </c>
      <c r="O258" t="s">
        <v>13088</v>
      </c>
      <c r="P258" t="s">
        <v>13089</v>
      </c>
      <c r="Q258">
        <v>299</v>
      </c>
      <c r="R258">
        <v>299</v>
      </c>
      <c r="S258">
        <v>799</v>
      </c>
      <c r="T258">
        <v>799</v>
      </c>
      <c r="U258" s="18">
        <v>0.62578222778473092</v>
      </c>
      <c r="V258">
        <v>4</v>
      </c>
      <c r="W258">
        <v>4</v>
      </c>
      <c r="X258">
        <v>151</v>
      </c>
      <c r="Y258">
        <v>151</v>
      </c>
    </row>
    <row r="259" spans="1:25" x14ac:dyDescent="0.25">
      <c r="A259">
        <v>258</v>
      </c>
      <c r="B259" t="s">
        <v>2757</v>
      </c>
      <c r="C259" t="s">
        <v>16191</v>
      </c>
      <c r="D259" t="s">
        <v>12983</v>
      </c>
      <c r="E259" t="s">
        <v>12983</v>
      </c>
      <c r="F259" t="s">
        <v>13953</v>
      </c>
      <c r="G259" t="s">
        <v>13954</v>
      </c>
      <c r="H259" t="s">
        <v>459</v>
      </c>
      <c r="I259" t="s">
        <v>13093</v>
      </c>
      <c r="J259" t="s">
        <v>13093</v>
      </c>
      <c r="K259" t="s">
        <v>13094</v>
      </c>
      <c r="L259" t="s">
        <v>13416</v>
      </c>
      <c r="M259" t="s">
        <v>13095</v>
      </c>
      <c r="N259" t="s">
        <v>13095</v>
      </c>
      <c r="O259" t="s">
        <v>13099</v>
      </c>
      <c r="Q259">
        <v>247</v>
      </c>
      <c r="R259">
        <v>247</v>
      </c>
      <c r="S259">
        <v>399</v>
      </c>
      <c r="T259">
        <v>399</v>
      </c>
      <c r="U259" s="18">
        <v>0.38095238095238093</v>
      </c>
      <c r="V259">
        <v>3.9</v>
      </c>
      <c r="W259">
        <v>3.9</v>
      </c>
      <c r="X259">
        <v>200</v>
      </c>
      <c r="Y259">
        <v>200</v>
      </c>
    </row>
    <row r="260" spans="1:25" x14ac:dyDescent="0.25">
      <c r="A260">
        <v>259</v>
      </c>
      <c r="B260" t="s">
        <v>2765</v>
      </c>
      <c r="C260" t="s">
        <v>16191</v>
      </c>
      <c r="D260" t="s">
        <v>12984</v>
      </c>
      <c r="E260" t="s">
        <v>12984</v>
      </c>
      <c r="F260" t="s">
        <v>13955</v>
      </c>
      <c r="G260" t="s">
        <v>13956</v>
      </c>
      <c r="H260" t="s">
        <v>459</v>
      </c>
      <c r="I260" t="s">
        <v>13093</v>
      </c>
      <c r="J260" t="s">
        <v>13093</v>
      </c>
      <c r="K260" t="s">
        <v>13094</v>
      </c>
      <c r="L260" t="s">
        <v>13416</v>
      </c>
      <c r="M260" t="s">
        <v>13095</v>
      </c>
      <c r="N260" t="s">
        <v>13095</v>
      </c>
      <c r="O260" t="s">
        <v>13099</v>
      </c>
      <c r="Q260">
        <v>1369</v>
      </c>
      <c r="R260">
        <v>1369</v>
      </c>
      <c r="S260">
        <v>2999</v>
      </c>
      <c r="T260">
        <v>2999</v>
      </c>
      <c r="U260" s="18">
        <v>0.54351450483494501</v>
      </c>
      <c r="V260">
        <v>3.3</v>
      </c>
      <c r="W260">
        <v>3.3</v>
      </c>
      <c r="X260">
        <v>227</v>
      </c>
      <c r="Y260">
        <v>227</v>
      </c>
    </row>
    <row r="261" spans="1:25" x14ac:dyDescent="0.25">
      <c r="A261">
        <v>260</v>
      </c>
      <c r="B261" t="s">
        <v>2774</v>
      </c>
      <c r="C261" t="s">
        <v>16191</v>
      </c>
      <c r="D261" t="s">
        <v>2775</v>
      </c>
      <c r="E261" t="s">
        <v>2775</v>
      </c>
      <c r="F261" t="s">
        <v>13957</v>
      </c>
      <c r="G261" t="s">
        <v>13958</v>
      </c>
      <c r="H261" t="s">
        <v>459</v>
      </c>
      <c r="I261" t="s">
        <v>13093</v>
      </c>
      <c r="J261" t="s">
        <v>13093</v>
      </c>
      <c r="K261" t="s">
        <v>13094</v>
      </c>
      <c r="L261" t="s">
        <v>13416</v>
      </c>
      <c r="M261" t="s">
        <v>13095</v>
      </c>
      <c r="N261" t="s">
        <v>13095</v>
      </c>
      <c r="O261" t="s">
        <v>13099</v>
      </c>
      <c r="Q261">
        <v>199</v>
      </c>
      <c r="R261">
        <v>199</v>
      </c>
      <c r="S261">
        <v>499</v>
      </c>
      <c r="T261">
        <v>499</v>
      </c>
      <c r="U261" s="18">
        <v>0.60120240480961928</v>
      </c>
      <c r="V261">
        <v>3.8</v>
      </c>
      <c r="W261">
        <v>3.8</v>
      </c>
      <c r="X261">
        <v>538</v>
      </c>
      <c r="Y261">
        <v>538</v>
      </c>
    </row>
    <row r="262" spans="1:25" x14ac:dyDescent="0.25">
      <c r="A262">
        <v>261</v>
      </c>
      <c r="B262" t="s">
        <v>2784</v>
      </c>
      <c r="C262" t="s">
        <v>16191</v>
      </c>
      <c r="D262" t="s">
        <v>2785</v>
      </c>
      <c r="E262" t="s">
        <v>2785</v>
      </c>
      <c r="F262" t="s">
        <v>13959</v>
      </c>
      <c r="G262" t="s">
        <v>13960</v>
      </c>
      <c r="H262" t="s">
        <v>127</v>
      </c>
      <c r="I262" t="s">
        <v>13093</v>
      </c>
      <c r="J262" t="s">
        <v>13093</v>
      </c>
      <c r="K262" t="s">
        <v>13094</v>
      </c>
      <c r="L262" t="s">
        <v>13416</v>
      </c>
      <c r="M262" t="s">
        <v>13095</v>
      </c>
      <c r="N262" t="s">
        <v>13095</v>
      </c>
      <c r="O262" t="s">
        <v>13088</v>
      </c>
      <c r="P262" t="s">
        <v>13096</v>
      </c>
      <c r="Q262">
        <v>299</v>
      </c>
      <c r="R262">
        <v>299</v>
      </c>
      <c r="S262">
        <v>599</v>
      </c>
      <c r="T262">
        <v>599</v>
      </c>
      <c r="U262" s="18">
        <v>0.5008347245409015</v>
      </c>
      <c r="V262">
        <v>4</v>
      </c>
      <c r="W262">
        <v>4</v>
      </c>
      <c r="X262">
        <v>171</v>
      </c>
      <c r="Y262">
        <v>171</v>
      </c>
    </row>
    <row r="263" spans="1:25" x14ac:dyDescent="0.25">
      <c r="A263">
        <v>262</v>
      </c>
      <c r="B263" t="s">
        <v>2794</v>
      </c>
      <c r="C263" t="s">
        <v>16191</v>
      </c>
      <c r="D263" t="s">
        <v>2795</v>
      </c>
      <c r="E263" t="s">
        <v>2795</v>
      </c>
      <c r="F263" t="s">
        <v>13417</v>
      </c>
      <c r="G263" t="s">
        <v>13961</v>
      </c>
      <c r="H263" t="s">
        <v>167</v>
      </c>
      <c r="I263" t="s">
        <v>13093</v>
      </c>
      <c r="J263" t="s">
        <v>13093</v>
      </c>
      <c r="K263" t="s">
        <v>13094</v>
      </c>
      <c r="L263" t="s">
        <v>13416</v>
      </c>
      <c r="M263" t="s">
        <v>13097</v>
      </c>
      <c r="N263" t="s">
        <v>13097</v>
      </c>
      <c r="O263" t="s">
        <v>13098</v>
      </c>
      <c r="Q263">
        <v>14999</v>
      </c>
      <c r="R263">
        <v>14999</v>
      </c>
      <c r="S263">
        <v>14999</v>
      </c>
      <c r="T263">
        <v>14999</v>
      </c>
      <c r="U263" s="18">
        <v>0</v>
      </c>
      <c r="V263">
        <v>4.3</v>
      </c>
      <c r="W263">
        <v>4.3</v>
      </c>
      <c r="X263">
        <v>27508</v>
      </c>
      <c r="Y263">
        <v>27508</v>
      </c>
    </row>
    <row r="264" spans="1:25" x14ac:dyDescent="0.25">
      <c r="A264">
        <v>263</v>
      </c>
      <c r="B264" t="s">
        <v>2804</v>
      </c>
      <c r="C264" t="s">
        <v>16191</v>
      </c>
      <c r="D264" t="s">
        <v>2805</v>
      </c>
      <c r="E264" t="s">
        <v>13962</v>
      </c>
      <c r="F264" t="s">
        <v>13725</v>
      </c>
      <c r="G264" t="s">
        <v>13963</v>
      </c>
      <c r="H264" t="s">
        <v>17</v>
      </c>
      <c r="I264" t="s">
        <v>13085</v>
      </c>
      <c r="J264" t="s">
        <v>13391</v>
      </c>
      <c r="K264" t="s">
        <v>13086</v>
      </c>
      <c r="L264" t="s">
        <v>13409</v>
      </c>
      <c r="M264" t="s">
        <v>13087</v>
      </c>
      <c r="N264" t="s">
        <v>13410</v>
      </c>
      <c r="O264" t="s">
        <v>13088</v>
      </c>
      <c r="P264" t="s">
        <v>13089</v>
      </c>
      <c r="Q264">
        <v>299</v>
      </c>
      <c r="R264">
        <v>299</v>
      </c>
      <c r="S264">
        <v>699</v>
      </c>
      <c r="T264">
        <v>699</v>
      </c>
      <c r="U264" s="18">
        <v>0.57224606580829762</v>
      </c>
      <c r="V264">
        <v>3.9</v>
      </c>
      <c r="W264">
        <v>3.9</v>
      </c>
      <c r="X264">
        <v>1454</v>
      </c>
      <c r="Y264">
        <v>1454</v>
      </c>
    </row>
    <row r="265" spans="1:25" x14ac:dyDescent="0.25">
      <c r="A265">
        <v>264</v>
      </c>
      <c r="B265" t="s">
        <v>2814</v>
      </c>
      <c r="C265" t="s">
        <v>16191</v>
      </c>
      <c r="D265" t="s">
        <v>2815</v>
      </c>
      <c r="E265" t="s">
        <v>2815</v>
      </c>
      <c r="F265" t="s">
        <v>13964</v>
      </c>
      <c r="G265" t="s">
        <v>13965</v>
      </c>
      <c r="H265" t="s">
        <v>167</v>
      </c>
      <c r="I265" t="s">
        <v>13093</v>
      </c>
      <c r="J265" t="s">
        <v>13093</v>
      </c>
      <c r="K265" t="s">
        <v>13094</v>
      </c>
      <c r="L265" t="s">
        <v>13416</v>
      </c>
      <c r="M265" t="s">
        <v>13097</v>
      </c>
      <c r="N265" t="s">
        <v>13097</v>
      </c>
      <c r="O265" t="s">
        <v>13098</v>
      </c>
      <c r="Q265">
        <v>24990</v>
      </c>
      <c r="R265">
        <v>24990</v>
      </c>
      <c r="S265">
        <v>51990</v>
      </c>
      <c r="T265">
        <v>51990</v>
      </c>
      <c r="U265" s="18">
        <v>0.51933064050778999</v>
      </c>
      <c r="V265">
        <v>4.2</v>
      </c>
      <c r="W265">
        <v>4.2</v>
      </c>
      <c r="X265">
        <v>2951</v>
      </c>
      <c r="Y265">
        <v>2951</v>
      </c>
    </row>
    <row r="266" spans="1:25" x14ac:dyDescent="0.25">
      <c r="A266">
        <v>265</v>
      </c>
      <c r="B266" t="s">
        <v>2824</v>
      </c>
      <c r="C266" t="s">
        <v>16191</v>
      </c>
      <c r="D266" t="s">
        <v>2825</v>
      </c>
      <c r="E266" t="s">
        <v>13966</v>
      </c>
      <c r="F266" t="s">
        <v>13967</v>
      </c>
      <c r="G266" t="s">
        <v>13968</v>
      </c>
      <c r="H266" t="s">
        <v>17</v>
      </c>
      <c r="I266" t="s">
        <v>13085</v>
      </c>
      <c r="J266" t="s">
        <v>13391</v>
      </c>
      <c r="K266" t="s">
        <v>13086</v>
      </c>
      <c r="L266" t="s">
        <v>13409</v>
      </c>
      <c r="M266" t="s">
        <v>13087</v>
      </c>
      <c r="N266" t="s">
        <v>13410</v>
      </c>
      <c r="O266" t="s">
        <v>13088</v>
      </c>
      <c r="P266" t="s">
        <v>13089</v>
      </c>
      <c r="Q266">
        <v>249</v>
      </c>
      <c r="R266">
        <v>249</v>
      </c>
      <c r="S266">
        <v>999</v>
      </c>
      <c r="T266">
        <v>999</v>
      </c>
      <c r="U266" s="18">
        <v>0.75075075075075071</v>
      </c>
      <c r="V266">
        <v>5</v>
      </c>
      <c r="W266">
        <v>5</v>
      </c>
      <c r="Y266">
        <v>0</v>
      </c>
    </row>
    <row r="267" spans="1:25" x14ac:dyDescent="0.25">
      <c r="A267">
        <v>266</v>
      </c>
      <c r="B267" t="s">
        <v>2834</v>
      </c>
      <c r="C267" t="s">
        <v>16191</v>
      </c>
      <c r="D267" t="s">
        <v>2835</v>
      </c>
      <c r="E267" t="s">
        <v>2835</v>
      </c>
      <c r="F267" t="s">
        <v>13969</v>
      </c>
      <c r="G267" t="s">
        <v>13970</v>
      </c>
      <c r="H267" t="s">
        <v>167</v>
      </c>
      <c r="I267" t="s">
        <v>13093</v>
      </c>
      <c r="J267" t="s">
        <v>13093</v>
      </c>
      <c r="K267" t="s">
        <v>13094</v>
      </c>
      <c r="L267" t="s">
        <v>13416</v>
      </c>
      <c r="M267" t="s">
        <v>13097</v>
      </c>
      <c r="N267" t="s">
        <v>13097</v>
      </c>
      <c r="O267" t="s">
        <v>13098</v>
      </c>
      <c r="Q267">
        <v>61999</v>
      </c>
      <c r="R267">
        <v>61999</v>
      </c>
      <c r="S267">
        <v>69999</v>
      </c>
      <c r="T267">
        <v>69999</v>
      </c>
      <c r="U267" s="18">
        <v>0.11428734696209945</v>
      </c>
      <c r="V267">
        <v>4.0999999999999996</v>
      </c>
      <c r="W267">
        <v>4.0999999999999996</v>
      </c>
      <c r="X267">
        <v>6753</v>
      </c>
      <c r="Y267">
        <v>6753</v>
      </c>
    </row>
    <row r="268" spans="1:25" x14ac:dyDescent="0.25">
      <c r="A268">
        <v>267</v>
      </c>
      <c r="B268" t="s">
        <v>2839</v>
      </c>
      <c r="C268" t="s">
        <v>16191</v>
      </c>
      <c r="D268" t="s">
        <v>2840</v>
      </c>
      <c r="E268" t="s">
        <v>2840</v>
      </c>
      <c r="F268" t="s">
        <v>13971</v>
      </c>
      <c r="G268" t="s">
        <v>13972</v>
      </c>
      <c r="H268" t="s">
        <v>167</v>
      </c>
      <c r="I268" t="s">
        <v>13093</v>
      </c>
      <c r="J268" t="s">
        <v>13093</v>
      </c>
      <c r="K268" t="s">
        <v>13094</v>
      </c>
      <c r="L268" t="s">
        <v>13416</v>
      </c>
      <c r="M268" t="s">
        <v>13097</v>
      </c>
      <c r="N268" t="s">
        <v>13097</v>
      </c>
      <c r="O268" t="s">
        <v>13098</v>
      </c>
      <c r="Q268">
        <v>24499</v>
      </c>
      <c r="R268">
        <v>24499</v>
      </c>
      <c r="S268">
        <v>50000</v>
      </c>
      <c r="T268">
        <v>50000</v>
      </c>
      <c r="U268" s="18">
        <v>0.51002000000000003</v>
      </c>
      <c r="V268">
        <v>3.9</v>
      </c>
      <c r="W268">
        <v>3.9</v>
      </c>
      <c r="X268">
        <v>3518</v>
      </c>
      <c r="Y268">
        <v>3518</v>
      </c>
    </row>
    <row r="269" spans="1:25" x14ac:dyDescent="0.25">
      <c r="A269">
        <v>268</v>
      </c>
      <c r="B269" t="s">
        <v>2849</v>
      </c>
      <c r="C269" t="s">
        <v>16191</v>
      </c>
      <c r="D269" t="s">
        <v>2850</v>
      </c>
      <c r="E269" t="s">
        <v>2850</v>
      </c>
      <c r="F269" t="s">
        <v>13600</v>
      </c>
      <c r="G269" t="s">
        <v>13973</v>
      </c>
      <c r="H269" t="s">
        <v>167</v>
      </c>
      <c r="I269" t="s">
        <v>13093</v>
      </c>
      <c r="J269" t="s">
        <v>13093</v>
      </c>
      <c r="K269" t="s">
        <v>13094</v>
      </c>
      <c r="L269" t="s">
        <v>13416</v>
      </c>
      <c r="M269" t="s">
        <v>13097</v>
      </c>
      <c r="N269" t="s">
        <v>13097</v>
      </c>
      <c r="O269" t="s">
        <v>13098</v>
      </c>
      <c r="Q269">
        <v>10499</v>
      </c>
      <c r="R269">
        <v>10499</v>
      </c>
      <c r="S269">
        <v>19499</v>
      </c>
      <c r="T269">
        <v>19499</v>
      </c>
      <c r="U269" s="18">
        <v>0.46156213139135338</v>
      </c>
      <c r="V269">
        <v>4.2</v>
      </c>
      <c r="W269">
        <v>4.2</v>
      </c>
      <c r="X269">
        <v>1510</v>
      </c>
      <c r="Y269">
        <v>1510</v>
      </c>
    </row>
    <row r="270" spans="1:25" x14ac:dyDescent="0.25">
      <c r="A270">
        <v>269</v>
      </c>
      <c r="B270" t="s">
        <v>2854</v>
      </c>
      <c r="C270" t="s">
        <v>16191</v>
      </c>
      <c r="D270" t="s">
        <v>2855</v>
      </c>
      <c r="E270" t="s">
        <v>2855</v>
      </c>
      <c r="F270" t="s">
        <v>13974</v>
      </c>
      <c r="G270" t="s">
        <v>13975</v>
      </c>
      <c r="H270" t="s">
        <v>17</v>
      </c>
      <c r="I270" t="s">
        <v>13085</v>
      </c>
      <c r="J270" t="s">
        <v>13391</v>
      </c>
      <c r="K270" t="s">
        <v>13086</v>
      </c>
      <c r="L270" t="s">
        <v>13409</v>
      </c>
      <c r="M270" t="s">
        <v>13087</v>
      </c>
      <c r="N270" t="s">
        <v>13410</v>
      </c>
      <c r="O270" t="s">
        <v>13088</v>
      </c>
      <c r="P270" t="s">
        <v>13089</v>
      </c>
      <c r="Q270">
        <v>349</v>
      </c>
      <c r="R270">
        <v>349</v>
      </c>
      <c r="S270">
        <v>999</v>
      </c>
      <c r="T270">
        <v>999</v>
      </c>
      <c r="U270" s="18">
        <v>0.65065065065065064</v>
      </c>
      <c r="V270">
        <v>4.3</v>
      </c>
      <c r="W270">
        <v>4.3</v>
      </c>
      <c r="X270">
        <v>838</v>
      </c>
      <c r="Y270">
        <v>838</v>
      </c>
    </row>
    <row r="271" spans="1:25" x14ac:dyDescent="0.25">
      <c r="A271">
        <v>270</v>
      </c>
      <c r="B271" t="s">
        <v>2858</v>
      </c>
      <c r="C271" t="s">
        <v>16191</v>
      </c>
      <c r="D271" t="s">
        <v>2859</v>
      </c>
      <c r="E271" t="s">
        <v>2859</v>
      </c>
      <c r="F271" t="s">
        <v>13976</v>
      </c>
      <c r="G271" t="s">
        <v>13442</v>
      </c>
      <c r="H271" t="s">
        <v>459</v>
      </c>
      <c r="I271" t="s">
        <v>13093</v>
      </c>
      <c r="J271" t="s">
        <v>13093</v>
      </c>
      <c r="K271" t="s">
        <v>13094</v>
      </c>
      <c r="L271" t="s">
        <v>13416</v>
      </c>
      <c r="M271" t="s">
        <v>13095</v>
      </c>
      <c r="N271" t="s">
        <v>13095</v>
      </c>
      <c r="O271" t="s">
        <v>13099</v>
      </c>
      <c r="Q271">
        <v>197</v>
      </c>
      <c r="R271">
        <v>197</v>
      </c>
      <c r="S271">
        <v>499</v>
      </c>
      <c r="T271">
        <v>499</v>
      </c>
      <c r="U271" s="18">
        <v>0.60521042084168342</v>
      </c>
      <c r="V271">
        <v>3.8</v>
      </c>
      <c r="W271">
        <v>3.8</v>
      </c>
      <c r="X271">
        <v>136</v>
      </c>
      <c r="Y271">
        <v>136</v>
      </c>
    </row>
    <row r="272" spans="1:25" x14ac:dyDescent="0.25">
      <c r="A272">
        <v>271</v>
      </c>
      <c r="B272" t="s">
        <v>2868</v>
      </c>
      <c r="C272" t="s">
        <v>16191</v>
      </c>
      <c r="D272" t="s">
        <v>2869</v>
      </c>
      <c r="E272" t="s">
        <v>2869</v>
      </c>
      <c r="F272" t="s">
        <v>13872</v>
      </c>
      <c r="G272" t="s">
        <v>13977</v>
      </c>
      <c r="H272" t="s">
        <v>1964</v>
      </c>
      <c r="I272" t="s">
        <v>13093</v>
      </c>
      <c r="J272" t="s">
        <v>13093</v>
      </c>
      <c r="K272" t="s">
        <v>13094</v>
      </c>
      <c r="L272" t="s">
        <v>13416</v>
      </c>
      <c r="M272" t="s">
        <v>13110</v>
      </c>
      <c r="N272" t="s">
        <v>13110</v>
      </c>
      <c r="O272" t="s">
        <v>13111</v>
      </c>
      <c r="Q272">
        <v>1299</v>
      </c>
      <c r="R272">
        <v>1299</v>
      </c>
      <c r="S272">
        <v>2499</v>
      </c>
      <c r="T272">
        <v>2499</v>
      </c>
      <c r="U272" s="18">
        <v>0.48019207683073228</v>
      </c>
      <c r="V272">
        <v>4.3</v>
      </c>
      <c r="W272">
        <v>4.3</v>
      </c>
      <c r="X272">
        <v>301</v>
      </c>
      <c r="Y272">
        <v>301</v>
      </c>
    </row>
    <row r="273" spans="1:25" x14ac:dyDescent="0.25">
      <c r="A273">
        <v>272</v>
      </c>
      <c r="B273" t="s">
        <v>2878</v>
      </c>
      <c r="C273" t="s">
        <v>16191</v>
      </c>
      <c r="D273" t="s">
        <v>2879</v>
      </c>
      <c r="E273" t="s">
        <v>13978</v>
      </c>
      <c r="F273" t="s">
        <v>13979</v>
      </c>
      <c r="G273" t="s">
        <v>13980</v>
      </c>
      <c r="H273" t="s">
        <v>17</v>
      </c>
      <c r="I273" t="s">
        <v>13085</v>
      </c>
      <c r="J273" t="s">
        <v>13391</v>
      </c>
      <c r="K273" t="s">
        <v>13086</v>
      </c>
      <c r="L273" t="s">
        <v>13409</v>
      </c>
      <c r="M273" t="s">
        <v>13087</v>
      </c>
      <c r="N273" t="s">
        <v>13410</v>
      </c>
      <c r="O273" t="s">
        <v>13088</v>
      </c>
      <c r="P273" t="s">
        <v>13089</v>
      </c>
      <c r="Q273">
        <v>1519</v>
      </c>
      <c r="R273">
        <v>1519</v>
      </c>
      <c r="S273">
        <v>1899</v>
      </c>
      <c r="T273">
        <v>1899</v>
      </c>
      <c r="U273" s="18">
        <v>0.2001053185887309</v>
      </c>
      <c r="V273">
        <v>4.4000000000000004</v>
      </c>
      <c r="W273">
        <v>4.4000000000000004</v>
      </c>
      <c r="X273">
        <v>19763</v>
      </c>
      <c r="Y273">
        <v>19763</v>
      </c>
    </row>
    <row r="274" spans="1:25" x14ac:dyDescent="0.25">
      <c r="A274">
        <v>273</v>
      </c>
      <c r="B274" t="s">
        <v>2888</v>
      </c>
      <c r="C274" t="s">
        <v>16191</v>
      </c>
      <c r="D274" t="s">
        <v>2889</v>
      </c>
      <c r="E274" t="s">
        <v>2889</v>
      </c>
      <c r="F274" t="s">
        <v>13981</v>
      </c>
      <c r="G274" t="s">
        <v>13982</v>
      </c>
      <c r="H274" t="s">
        <v>167</v>
      </c>
      <c r="I274" t="s">
        <v>13093</v>
      </c>
      <c r="J274" t="s">
        <v>13093</v>
      </c>
      <c r="K274" t="s">
        <v>13094</v>
      </c>
      <c r="L274" t="s">
        <v>13416</v>
      </c>
      <c r="M274" t="s">
        <v>13097</v>
      </c>
      <c r="N274" t="s">
        <v>13097</v>
      </c>
      <c r="O274" t="s">
        <v>13098</v>
      </c>
      <c r="Q274">
        <v>46999</v>
      </c>
      <c r="R274">
        <v>46999</v>
      </c>
      <c r="S274">
        <v>69999</v>
      </c>
      <c r="T274">
        <v>69999</v>
      </c>
      <c r="U274" s="18">
        <v>0.32857612251603596</v>
      </c>
      <c r="V274">
        <v>4.3</v>
      </c>
      <c r="W274">
        <v>4.3</v>
      </c>
      <c r="X274">
        <v>21252</v>
      </c>
      <c r="Y274">
        <v>21252</v>
      </c>
    </row>
    <row r="275" spans="1:25" x14ac:dyDescent="0.25">
      <c r="A275">
        <v>274</v>
      </c>
      <c r="B275" t="s">
        <v>2898</v>
      </c>
      <c r="C275" t="s">
        <v>16191</v>
      </c>
      <c r="D275" t="s">
        <v>2899</v>
      </c>
      <c r="E275" t="s">
        <v>2899</v>
      </c>
      <c r="F275" t="s">
        <v>13983</v>
      </c>
      <c r="G275" t="s">
        <v>13984</v>
      </c>
      <c r="H275" t="s">
        <v>17</v>
      </c>
      <c r="I275" t="s">
        <v>13085</v>
      </c>
      <c r="J275" t="s">
        <v>13391</v>
      </c>
      <c r="K275" t="s">
        <v>13086</v>
      </c>
      <c r="L275" t="s">
        <v>13409</v>
      </c>
      <c r="M275" t="s">
        <v>13087</v>
      </c>
      <c r="N275" t="s">
        <v>13410</v>
      </c>
      <c r="O275" t="s">
        <v>13088</v>
      </c>
      <c r="P275" t="s">
        <v>13089</v>
      </c>
      <c r="Q275">
        <v>299</v>
      </c>
      <c r="R275">
        <v>299</v>
      </c>
      <c r="S275">
        <v>799</v>
      </c>
      <c r="T275">
        <v>799</v>
      </c>
      <c r="U275" s="18">
        <v>0.62578222778473092</v>
      </c>
      <c r="V275">
        <v>4.3</v>
      </c>
      <c r="W275">
        <v>4.3</v>
      </c>
      <c r="X275">
        <v>1902</v>
      </c>
      <c r="Y275">
        <v>1902</v>
      </c>
    </row>
    <row r="276" spans="1:25" x14ac:dyDescent="0.25">
      <c r="A276">
        <v>275</v>
      </c>
      <c r="B276" t="s">
        <v>2908</v>
      </c>
      <c r="C276" t="s">
        <v>16191</v>
      </c>
      <c r="D276" t="s">
        <v>2909</v>
      </c>
      <c r="E276" t="s">
        <v>2909</v>
      </c>
      <c r="F276" t="s">
        <v>13985</v>
      </c>
      <c r="G276" t="s">
        <v>13986</v>
      </c>
      <c r="H276" t="s">
        <v>2910</v>
      </c>
      <c r="I276" t="s">
        <v>13093</v>
      </c>
      <c r="J276" t="s">
        <v>13093</v>
      </c>
      <c r="K276" t="s">
        <v>13120</v>
      </c>
      <c r="L276" t="s">
        <v>13120</v>
      </c>
      <c r="M276" t="s">
        <v>13121</v>
      </c>
      <c r="N276" t="s">
        <v>13121</v>
      </c>
      <c r="Q276">
        <v>1799</v>
      </c>
      <c r="R276">
        <v>1799</v>
      </c>
      <c r="S276">
        <v>19999</v>
      </c>
      <c r="T276">
        <v>19999</v>
      </c>
      <c r="U276" s="18">
        <v>0.91004550227511372</v>
      </c>
      <c r="V276">
        <v>4.2</v>
      </c>
      <c r="W276">
        <v>4.2</v>
      </c>
      <c r="X276">
        <v>13937</v>
      </c>
      <c r="Y276">
        <v>13937</v>
      </c>
    </row>
    <row r="277" spans="1:25" x14ac:dyDescent="0.25">
      <c r="A277">
        <v>276</v>
      </c>
      <c r="B277" t="s">
        <v>2937</v>
      </c>
      <c r="C277" t="s">
        <v>16191</v>
      </c>
      <c r="D277" t="s">
        <v>2938</v>
      </c>
      <c r="E277" t="s">
        <v>2938</v>
      </c>
      <c r="F277" t="s">
        <v>13991</v>
      </c>
      <c r="G277" t="s">
        <v>13992</v>
      </c>
      <c r="H277" t="s">
        <v>2939</v>
      </c>
      <c r="I277" t="s">
        <v>13093</v>
      </c>
      <c r="J277" t="s">
        <v>13093</v>
      </c>
      <c r="K277" t="s">
        <v>13122</v>
      </c>
      <c r="L277" t="s">
        <v>13993</v>
      </c>
      <c r="M277" t="s">
        <v>13123</v>
      </c>
      <c r="N277" t="s">
        <v>13123</v>
      </c>
      <c r="O277" t="s">
        <v>13124</v>
      </c>
      <c r="P277" t="s">
        <v>13125</v>
      </c>
      <c r="Q277">
        <v>2049</v>
      </c>
      <c r="R277">
        <v>2049</v>
      </c>
      <c r="S277">
        <v>2199</v>
      </c>
      <c r="T277">
        <v>2199</v>
      </c>
      <c r="U277" s="18">
        <v>6.8212824010914053E-2</v>
      </c>
      <c r="V277">
        <v>4.3</v>
      </c>
      <c r="W277">
        <v>4.3</v>
      </c>
      <c r="X277">
        <v>178912</v>
      </c>
      <c r="Y277">
        <v>178912</v>
      </c>
    </row>
    <row r="278" spans="1:25" x14ac:dyDescent="0.25">
      <c r="A278">
        <v>277</v>
      </c>
      <c r="B278" t="s">
        <v>2948</v>
      </c>
      <c r="C278" t="s">
        <v>16191</v>
      </c>
      <c r="D278" t="s">
        <v>2949</v>
      </c>
      <c r="E278" t="s">
        <v>2949</v>
      </c>
      <c r="F278" t="s">
        <v>13994</v>
      </c>
      <c r="G278" t="s">
        <v>13995</v>
      </c>
      <c r="H278" t="s">
        <v>2950</v>
      </c>
      <c r="I278" t="s">
        <v>13093</v>
      </c>
      <c r="J278" t="s">
        <v>13093</v>
      </c>
      <c r="K278" t="s">
        <v>13122</v>
      </c>
      <c r="L278" t="s">
        <v>13993</v>
      </c>
      <c r="M278" t="s">
        <v>13126</v>
      </c>
      <c r="N278" t="s">
        <v>13996</v>
      </c>
      <c r="O278" t="s">
        <v>13127</v>
      </c>
      <c r="Q278">
        <v>6499</v>
      </c>
      <c r="R278">
        <v>6499</v>
      </c>
      <c r="S278">
        <v>8999</v>
      </c>
      <c r="T278">
        <v>8999</v>
      </c>
      <c r="U278" s="18">
        <v>0.27780864540504502</v>
      </c>
      <c r="V278">
        <v>4</v>
      </c>
      <c r="W278">
        <v>4</v>
      </c>
      <c r="X278">
        <v>7807</v>
      </c>
      <c r="Y278">
        <v>7807</v>
      </c>
    </row>
    <row r="279" spans="1:25" x14ac:dyDescent="0.25">
      <c r="A279">
        <v>278</v>
      </c>
      <c r="B279" t="s">
        <v>2959</v>
      </c>
      <c r="C279" t="s">
        <v>16191</v>
      </c>
      <c r="D279" t="s">
        <v>2960</v>
      </c>
      <c r="E279" t="s">
        <v>2960</v>
      </c>
      <c r="F279" t="s">
        <v>13997</v>
      </c>
      <c r="G279" t="s">
        <v>13998</v>
      </c>
      <c r="H279" t="s">
        <v>2950</v>
      </c>
      <c r="I279" t="s">
        <v>13093</v>
      </c>
      <c r="J279" t="s">
        <v>13093</v>
      </c>
      <c r="K279" t="s">
        <v>13122</v>
      </c>
      <c r="L279" t="s">
        <v>13993</v>
      </c>
      <c r="M279" t="s">
        <v>13126</v>
      </c>
      <c r="N279" t="s">
        <v>13996</v>
      </c>
      <c r="O279" t="s">
        <v>13127</v>
      </c>
      <c r="Q279">
        <v>28999</v>
      </c>
      <c r="R279">
        <v>28999</v>
      </c>
      <c r="S279">
        <v>28999</v>
      </c>
      <c r="T279">
        <v>28999</v>
      </c>
      <c r="U279" s="18">
        <v>0</v>
      </c>
      <c r="V279">
        <v>4.3</v>
      </c>
      <c r="W279">
        <v>4.3</v>
      </c>
      <c r="X279">
        <v>17415</v>
      </c>
      <c r="Y279">
        <v>17415</v>
      </c>
    </row>
    <row r="280" spans="1:25" x14ac:dyDescent="0.25">
      <c r="A280">
        <v>279</v>
      </c>
      <c r="B280" t="s">
        <v>2969</v>
      </c>
      <c r="C280" t="s">
        <v>16191</v>
      </c>
      <c r="D280" t="s">
        <v>2970</v>
      </c>
      <c r="E280" t="s">
        <v>2970</v>
      </c>
      <c r="F280" t="s">
        <v>13997</v>
      </c>
      <c r="G280" t="s">
        <v>13998</v>
      </c>
      <c r="H280" t="s">
        <v>2950</v>
      </c>
      <c r="I280" t="s">
        <v>13093</v>
      </c>
      <c r="J280" t="s">
        <v>13093</v>
      </c>
      <c r="K280" t="s">
        <v>13122</v>
      </c>
      <c r="L280" t="s">
        <v>13993</v>
      </c>
      <c r="M280" t="s">
        <v>13126</v>
      </c>
      <c r="N280" t="s">
        <v>13996</v>
      </c>
      <c r="O280" t="s">
        <v>13127</v>
      </c>
      <c r="Q280">
        <v>28999</v>
      </c>
      <c r="R280">
        <v>28999</v>
      </c>
      <c r="S280">
        <v>28999</v>
      </c>
      <c r="T280">
        <v>28999</v>
      </c>
      <c r="U280" s="18">
        <v>0</v>
      </c>
      <c r="V280">
        <v>4.3</v>
      </c>
      <c r="W280">
        <v>4.3</v>
      </c>
      <c r="X280">
        <v>17415</v>
      </c>
      <c r="Y280">
        <v>17415</v>
      </c>
    </row>
    <row r="281" spans="1:25" x14ac:dyDescent="0.25">
      <c r="A281">
        <v>280</v>
      </c>
      <c r="B281" t="s">
        <v>2974</v>
      </c>
      <c r="C281" t="s">
        <v>16191</v>
      </c>
      <c r="D281" t="s">
        <v>2975</v>
      </c>
      <c r="E281" t="s">
        <v>2975</v>
      </c>
      <c r="F281" t="s">
        <v>13999</v>
      </c>
      <c r="G281" t="s">
        <v>14000</v>
      </c>
      <c r="H281" t="s">
        <v>2950</v>
      </c>
      <c r="I281" t="s">
        <v>13093</v>
      </c>
      <c r="J281" t="s">
        <v>13093</v>
      </c>
      <c r="K281" t="s">
        <v>13122</v>
      </c>
      <c r="L281" t="s">
        <v>13993</v>
      </c>
      <c r="M281" t="s">
        <v>13126</v>
      </c>
      <c r="N281" t="s">
        <v>13996</v>
      </c>
      <c r="O281" t="s">
        <v>13127</v>
      </c>
      <c r="Q281">
        <v>6499</v>
      </c>
      <c r="R281">
        <v>6499</v>
      </c>
      <c r="S281">
        <v>8999</v>
      </c>
      <c r="T281">
        <v>8999</v>
      </c>
      <c r="U281" s="18">
        <v>0.27780864540504502</v>
      </c>
      <c r="V281">
        <v>4</v>
      </c>
      <c r="W281">
        <v>4</v>
      </c>
      <c r="X281">
        <v>7807</v>
      </c>
      <c r="Y281">
        <v>7807</v>
      </c>
    </row>
    <row r="282" spans="1:25" x14ac:dyDescent="0.25">
      <c r="A282">
        <v>281</v>
      </c>
      <c r="B282" t="s">
        <v>2978</v>
      </c>
      <c r="C282" t="s">
        <v>16191</v>
      </c>
      <c r="D282" t="s">
        <v>2979</v>
      </c>
      <c r="E282" t="s">
        <v>2979</v>
      </c>
      <c r="F282" t="s">
        <v>14001</v>
      </c>
      <c r="G282" t="s">
        <v>14002</v>
      </c>
      <c r="H282" t="s">
        <v>2950</v>
      </c>
      <c r="I282" t="s">
        <v>13093</v>
      </c>
      <c r="J282" t="s">
        <v>13093</v>
      </c>
      <c r="K282" t="s">
        <v>13122</v>
      </c>
      <c r="L282" t="s">
        <v>13993</v>
      </c>
      <c r="M282" t="s">
        <v>13126</v>
      </c>
      <c r="N282" t="s">
        <v>13996</v>
      </c>
      <c r="O282" t="s">
        <v>13127</v>
      </c>
      <c r="Q282">
        <v>6499</v>
      </c>
      <c r="R282">
        <v>6499</v>
      </c>
      <c r="S282">
        <v>8999</v>
      </c>
      <c r="T282">
        <v>8999</v>
      </c>
      <c r="U282" s="18">
        <v>0.27780864540504502</v>
      </c>
      <c r="V282">
        <v>4</v>
      </c>
      <c r="W282">
        <v>4</v>
      </c>
      <c r="X282">
        <v>7807</v>
      </c>
      <c r="Y282">
        <v>7807</v>
      </c>
    </row>
    <row r="283" spans="1:25" x14ac:dyDescent="0.25">
      <c r="A283">
        <v>282</v>
      </c>
      <c r="B283" t="s">
        <v>3002</v>
      </c>
      <c r="C283" t="s">
        <v>16191</v>
      </c>
      <c r="D283" t="s">
        <v>3003</v>
      </c>
      <c r="E283" t="s">
        <v>3003</v>
      </c>
      <c r="F283" t="s">
        <v>14005</v>
      </c>
      <c r="G283" t="s">
        <v>14006</v>
      </c>
      <c r="H283" t="s">
        <v>3004</v>
      </c>
      <c r="I283" t="s">
        <v>13093</v>
      </c>
      <c r="J283" t="s">
        <v>13093</v>
      </c>
      <c r="K283" t="s">
        <v>13122</v>
      </c>
      <c r="L283" t="s">
        <v>13993</v>
      </c>
      <c r="M283" t="s">
        <v>13126</v>
      </c>
      <c r="N283" t="s">
        <v>13996</v>
      </c>
      <c r="O283" t="s">
        <v>13130</v>
      </c>
      <c r="Q283">
        <v>1299</v>
      </c>
      <c r="R283">
        <v>1299</v>
      </c>
      <c r="S283">
        <v>1599</v>
      </c>
      <c r="T283">
        <v>1599</v>
      </c>
      <c r="U283" s="18">
        <v>0.18761726078799248</v>
      </c>
      <c r="V283">
        <v>4</v>
      </c>
      <c r="W283">
        <v>4</v>
      </c>
      <c r="X283">
        <v>128311</v>
      </c>
      <c r="Y283">
        <v>128311</v>
      </c>
    </row>
    <row r="284" spans="1:25" x14ac:dyDescent="0.25">
      <c r="A284">
        <v>283</v>
      </c>
      <c r="B284" t="s">
        <v>3034</v>
      </c>
      <c r="C284" t="s">
        <v>16191</v>
      </c>
      <c r="D284" t="s">
        <v>3035</v>
      </c>
      <c r="E284" t="s">
        <v>3035</v>
      </c>
      <c r="F284" t="s">
        <v>14010</v>
      </c>
      <c r="G284" t="s">
        <v>14011</v>
      </c>
      <c r="H284" t="s">
        <v>2950</v>
      </c>
      <c r="I284" t="s">
        <v>13093</v>
      </c>
      <c r="J284" t="s">
        <v>13093</v>
      </c>
      <c r="K284" t="s">
        <v>13122</v>
      </c>
      <c r="L284" t="s">
        <v>13993</v>
      </c>
      <c r="M284" t="s">
        <v>13126</v>
      </c>
      <c r="N284" t="s">
        <v>13996</v>
      </c>
      <c r="O284" t="s">
        <v>13127</v>
      </c>
      <c r="Q284">
        <v>9499</v>
      </c>
      <c r="R284">
        <v>9499</v>
      </c>
      <c r="S284">
        <v>11999</v>
      </c>
      <c r="T284">
        <v>11999</v>
      </c>
      <c r="U284" s="18">
        <v>0.20835069589132427</v>
      </c>
      <c r="V284">
        <v>4.2</v>
      </c>
      <c r="W284">
        <v>4.2</v>
      </c>
      <c r="X284">
        <v>284</v>
      </c>
      <c r="Y284">
        <v>284</v>
      </c>
    </row>
    <row r="285" spans="1:25" x14ac:dyDescent="0.25">
      <c r="A285">
        <v>284</v>
      </c>
      <c r="B285" t="s">
        <v>3044</v>
      </c>
      <c r="C285" t="s">
        <v>16191</v>
      </c>
      <c r="D285" t="s">
        <v>3045</v>
      </c>
      <c r="E285" t="s">
        <v>14012</v>
      </c>
      <c r="F285" t="s">
        <v>14013</v>
      </c>
      <c r="G285" t="s">
        <v>14014</v>
      </c>
      <c r="H285" t="s">
        <v>3025</v>
      </c>
      <c r="I285" t="s">
        <v>13093</v>
      </c>
      <c r="J285" t="s">
        <v>13093</v>
      </c>
      <c r="K285" t="s">
        <v>13131</v>
      </c>
      <c r="L285" t="s">
        <v>14009</v>
      </c>
      <c r="M285" t="s">
        <v>13132</v>
      </c>
      <c r="N285" t="s">
        <v>13132</v>
      </c>
      <c r="O285" t="s">
        <v>13133</v>
      </c>
      <c r="Q285">
        <v>599</v>
      </c>
      <c r="R285">
        <v>599</v>
      </c>
      <c r="S285">
        <v>2499</v>
      </c>
      <c r="T285">
        <v>2499</v>
      </c>
      <c r="U285" s="18">
        <v>0.76030412164865946</v>
      </c>
      <c r="V285">
        <v>3.9</v>
      </c>
      <c r="W285">
        <v>3.9</v>
      </c>
      <c r="X285">
        <v>58162</v>
      </c>
      <c r="Y285">
        <v>58162</v>
      </c>
    </row>
    <row r="286" spans="1:25" x14ac:dyDescent="0.25">
      <c r="A286">
        <v>285</v>
      </c>
      <c r="B286" t="s">
        <v>3054</v>
      </c>
      <c r="C286" t="s">
        <v>16191</v>
      </c>
      <c r="D286" t="s">
        <v>3055</v>
      </c>
      <c r="E286" t="s">
        <v>3055</v>
      </c>
      <c r="F286" t="s">
        <v>14015</v>
      </c>
      <c r="G286" t="s">
        <v>14016</v>
      </c>
      <c r="H286" t="s">
        <v>2950</v>
      </c>
      <c r="I286" t="s">
        <v>13093</v>
      </c>
      <c r="J286" t="s">
        <v>13093</v>
      </c>
      <c r="K286" t="s">
        <v>13122</v>
      </c>
      <c r="L286" t="s">
        <v>13993</v>
      </c>
      <c r="M286" t="s">
        <v>13126</v>
      </c>
      <c r="N286" t="s">
        <v>13996</v>
      </c>
      <c r="O286" t="s">
        <v>13127</v>
      </c>
      <c r="Q286">
        <v>8999</v>
      </c>
      <c r="R286">
        <v>8999</v>
      </c>
      <c r="S286">
        <v>11999</v>
      </c>
      <c r="T286">
        <v>11999</v>
      </c>
      <c r="U286" s="18">
        <v>0.25002083506958911</v>
      </c>
      <c r="V286">
        <v>4</v>
      </c>
      <c r="W286">
        <v>4</v>
      </c>
      <c r="X286">
        <v>12796</v>
      </c>
      <c r="Y286">
        <v>12796</v>
      </c>
    </row>
    <row r="287" spans="1:25" x14ac:dyDescent="0.25">
      <c r="A287">
        <v>286</v>
      </c>
      <c r="B287" t="s">
        <v>3075</v>
      </c>
      <c r="C287" t="s">
        <v>16191</v>
      </c>
      <c r="D287" t="s">
        <v>3076</v>
      </c>
      <c r="E287" t="s">
        <v>3076</v>
      </c>
      <c r="F287" t="s">
        <v>14017</v>
      </c>
      <c r="G287" t="s">
        <v>14018</v>
      </c>
      <c r="H287" t="s">
        <v>3025</v>
      </c>
      <c r="I287" t="s">
        <v>13093</v>
      </c>
      <c r="J287" t="s">
        <v>13093</v>
      </c>
      <c r="K287" t="s">
        <v>13131</v>
      </c>
      <c r="L287" t="s">
        <v>14009</v>
      </c>
      <c r="M287" t="s">
        <v>13132</v>
      </c>
      <c r="N287" t="s">
        <v>13132</v>
      </c>
      <c r="O287" t="s">
        <v>13133</v>
      </c>
      <c r="Q287">
        <v>349</v>
      </c>
      <c r="R287">
        <v>349</v>
      </c>
      <c r="S287">
        <v>999</v>
      </c>
      <c r="T287">
        <v>999</v>
      </c>
      <c r="U287" s="18">
        <v>0.65065065065065064</v>
      </c>
      <c r="V287">
        <v>4.0999999999999996</v>
      </c>
      <c r="W287">
        <v>4.0999999999999996</v>
      </c>
      <c r="X287">
        <v>363713</v>
      </c>
      <c r="Y287">
        <v>363713</v>
      </c>
    </row>
    <row r="288" spans="1:25" x14ac:dyDescent="0.25">
      <c r="A288">
        <v>287</v>
      </c>
      <c r="B288" t="s">
        <v>3085</v>
      </c>
      <c r="C288" t="s">
        <v>16191</v>
      </c>
      <c r="D288" t="s">
        <v>12986</v>
      </c>
      <c r="E288" t="s">
        <v>14019</v>
      </c>
      <c r="F288" t="s">
        <v>14003</v>
      </c>
      <c r="G288" t="s">
        <v>14004</v>
      </c>
      <c r="H288" t="s">
        <v>2983</v>
      </c>
      <c r="I288" t="s">
        <v>13093</v>
      </c>
      <c r="J288" t="s">
        <v>13093</v>
      </c>
      <c r="K288" t="s">
        <v>13095</v>
      </c>
      <c r="L288" t="s">
        <v>13095</v>
      </c>
      <c r="M288" t="s">
        <v>13128</v>
      </c>
      <c r="N288" t="s">
        <v>13128</v>
      </c>
      <c r="O288" t="s">
        <v>13129</v>
      </c>
      <c r="Q288">
        <v>959</v>
      </c>
      <c r="R288">
        <v>959</v>
      </c>
      <c r="S288">
        <v>1800</v>
      </c>
      <c r="T288">
        <v>1800</v>
      </c>
      <c r="U288" s="18">
        <v>0.46722222222222221</v>
      </c>
      <c r="V288">
        <v>4.4000000000000004</v>
      </c>
      <c r="W288">
        <v>4.4000000000000004</v>
      </c>
      <c r="X288">
        <v>67259</v>
      </c>
      <c r="Y288">
        <v>67259</v>
      </c>
    </row>
    <row r="289" spans="1:25" x14ac:dyDescent="0.25">
      <c r="A289">
        <v>288</v>
      </c>
      <c r="B289" t="s">
        <v>3088</v>
      </c>
      <c r="C289" t="s">
        <v>16191</v>
      </c>
      <c r="D289" t="s">
        <v>3089</v>
      </c>
      <c r="E289" t="s">
        <v>3089</v>
      </c>
      <c r="F289" t="s">
        <v>14020</v>
      </c>
      <c r="G289" t="s">
        <v>14011</v>
      </c>
      <c r="H289" t="s">
        <v>2950</v>
      </c>
      <c r="I289" t="s">
        <v>13093</v>
      </c>
      <c r="J289" t="s">
        <v>13093</v>
      </c>
      <c r="K289" t="s">
        <v>13122</v>
      </c>
      <c r="L289" t="s">
        <v>13993</v>
      </c>
      <c r="M289" t="s">
        <v>13126</v>
      </c>
      <c r="N289" t="s">
        <v>13996</v>
      </c>
      <c r="O289" t="s">
        <v>13127</v>
      </c>
      <c r="Q289">
        <v>9499</v>
      </c>
      <c r="R289">
        <v>9499</v>
      </c>
      <c r="S289">
        <v>11999</v>
      </c>
      <c r="T289">
        <v>11999</v>
      </c>
      <c r="U289" s="18">
        <v>0.20835069589132427</v>
      </c>
      <c r="V289">
        <v>4.2</v>
      </c>
      <c r="W289">
        <v>4.2</v>
      </c>
      <c r="X289">
        <v>284</v>
      </c>
      <c r="Y289">
        <v>284</v>
      </c>
    </row>
    <row r="290" spans="1:25" x14ac:dyDescent="0.25">
      <c r="A290">
        <v>289</v>
      </c>
      <c r="B290" t="s">
        <v>3092</v>
      </c>
      <c r="C290" t="s">
        <v>16191</v>
      </c>
      <c r="D290" t="s">
        <v>3093</v>
      </c>
      <c r="E290" t="s">
        <v>3093</v>
      </c>
      <c r="F290" t="s">
        <v>14021</v>
      </c>
      <c r="G290" t="s">
        <v>14022</v>
      </c>
      <c r="H290" t="s">
        <v>2939</v>
      </c>
      <c r="I290" t="s">
        <v>13093</v>
      </c>
      <c r="J290" t="s">
        <v>13093</v>
      </c>
      <c r="K290" t="s">
        <v>13122</v>
      </c>
      <c r="L290" t="s">
        <v>13993</v>
      </c>
      <c r="M290" t="s">
        <v>13123</v>
      </c>
      <c r="N290" t="s">
        <v>13123</v>
      </c>
      <c r="O290" t="s">
        <v>13124</v>
      </c>
      <c r="P290" t="s">
        <v>13125</v>
      </c>
      <c r="Q290">
        <v>1499</v>
      </c>
      <c r="R290">
        <v>1499</v>
      </c>
      <c r="S290">
        <v>2499</v>
      </c>
      <c r="T290">
        <v>2499</v>
      </c>
      <c r="U290" s="18">
        <v>0.40016006402561022</v>
      </c>
      <c r="V290">
        <v>4.3</v>
      </c>
      <c r="W290">
        <v>4.3</v>
      </c>
      <c r="X290">
        <v>15970</v>
      </c>
      <c r="Y290">
        <v>15970</v>
      </c>
    </row>
    <row r="291" spans="1:25" x14ac:dyDescent="0.25">
      <c r="A291">
        <v>290</v>
      </c>
      <c r="B291" t="s">
        <v>3102</v>
      </c>
      <c r="C291" t="s">
        <v>16191</v>
      </c>
      <c r="D291" t="s">
        <v>3103</v>
      </c>
      <c r="E291" t="s">
        <v>3103</v>
      </c>
      <c r="F291" t="s">
        <v>14023</v>
      </c>
      <c r="G291" t="s">
        <v>14024</v>
      </c>
      <c r="H291" t="s">
        <v>2939</v>
      </c>
      <c r="I291" t="s">
        <v>13093</v>
      </c>
      <c r="J291" t="s">
        <v>13093</v>
      </c>
      <c r="K291" t="s">
        <v>13122</v>
      </c>
      <c r="L291" t="s">
        <v>13993</v>
      </c>
      <c r="M291" t="s">
        <v>13123</v>
      </c>
      <c r="N291" t="s">
        <v>13123</v>
      </c>
      <c r="O291" t="s">
        <v>13124</v>
      </c>
      <c r="P291" t="s">
        <v>13125</v>
      </c>
      <c r="Q291">
        <v>1149</v>
      </c>
      <c r="R291">
        <v>1149</v>
      </c>
      <c r="S291">
        <v>2199</v>
      </c>
      <c r="T291">
        <v>2199</v>
      </c>
      <c r="U291" s="18">
        <v>0.47748976807639837</v>
      </c>
      <c r="V291">
        <v>4.3</v>
      </c>
      <c r="W291">
        <v>4.3</v>
      </c>
      <c r="X291">
        <v>178912</v>
      </c>
      <c r="Y291">
        <v>178912</v>
      </c>
    </row>
    <row r="292" spans="1:25" x14ac:dyDescent="0.25">
      <c r="A292">
        <v>291</v>
      </c>
      <c r="B292" t="s">
        <v>3107</v>
      </c>
      <c r="C292" t="s">
        <v>16191</v>
      </c>
      <c r="D292" t="s">
        <v>3108</v>
      </c>
      <c r="E292" t="s">
        <v>3108</v>
      </c>
      <c r="F292" t="s">
        <v>14025</v>
      </c>
      <c r="G292" t="s">
        <v>14026</v>
      </c>
      <c r="H292" t="s">
        <v>3109</v>
      </c>
      <c r="I292" t="s">
        <v>13093</v>
      </c>
      <c r="J292" t="s">
        <v>13093</v>
      </c>
      <c r="K292" t="s">
        <v>13122</v>
      </c>
      <c r="L292" t="s">
        <v>13993</v>
      </c>
      <c r="M292" t="s">
        <v>13123</v>
      </c>
      <c r="N292" t="s">
        <v>13123</v>
      </c>
      <c r="O292" t="s">
        <v>13135</v>
      </c>
      <c r="P292" t="s">
        <v>13136</v>
      </c>
      <c r="Q292">
        <v>349</v>
      </c>
      <c r="R292">
        <v>349</v>
      </c>
      <c r="S292">
        <v>999</v>
      </c>
      <c r="T292">
        <v>999</v>
      </c>
      <c r="U292" s="18">
        <v>0.65065065065065064</v>
      </c>
      <c r="V292">
        <v>3.9</v>
      </c>
      <c r="W292">
        <v>3.9</v>
      </c>
      <c r="X292">
        <v>46399</v>
      </c>
      <c r="Y292">
        <v>46399</v>
      </c>
    </row>
    <row r="293" spans="1:25" x14ac:dyDescent="0.25">
      <c r="A293">
        <v>292</v>
      </c>
      <c r="B293" t="s">
        <v>3118</v>
      </c>
      <c r="C293" t="s">
        <v>16191</v>
      </c>
      <c r="D293" t="s">
        <v>3119</v>
      </c>
      <c r="E293" t="s">
        <v>3119</v>
      </c>
      <c r="F293" t="s">
        <v>14027</v>
      </c>
      <c r="G293" t="s">
        <v>14028</v>
      </c>
      <c r="H293" t="s">
        <v>3120</v>
      </c>
      <c r="I293" t="s">
        <v>13093</v>
      </c>
      <c r="J293" t="s">
        <v>13093</v>
      </c>
      <c r="K293" t="s">
        <v>13122</v>
      </c>
      <c r="L293" t="s">
        <v>13993</v>
      </c>
      <c r="M293" t="s">
        <v>13123</v>
      </c>
      <c r="N293" t="s">
        <v>13123</v>
      </c>
      <c r="O293" t="s">
        <v>13124</v>
      </c>
      <c r="P293" t="s">
        <v>13137</v>
      </c>
      <c r="Q293">
        <v>1219</v>
      </c>
      <c r="R293">
        <v>1219</v>
      </c>
      <c r="S293">
        <v>1699</v>
      </c>
      <c r="T293">
        <v>1699</v>
      </c>
      <c r="U293" s="18">
        <v>0.28251912889935255</v>
      </c>
      <c r="V293">
        <v>4.4000000000000004</v>
      </c>
      <c r="W293">
        <v>4.4000000000000004</v>
      </c>
      <c r="X293">
        <v>8891</v>
      </c>
      <c r="Y293">
        <v>8891</v>
      </c>
    </row>
    <row r="294" spans="1:25" x14ac:dyDescent="0.25">
      <c r="A294">
        <v>293</v>
      </c>
      <c r="B294" t="s">
        <v>3148</v>
      </c>
      <c r="C294" t="s">
        <v>16191</v>
      </c>
      <c r="D294" t="s">
        <v>3149</v>
      </c>
      <c r="E294" t="s">
        <v>3149</v>
      </c>
      <c r="F294" t="s">
        <v>14031</v>
      </c>
      <c r="G294" t="s">
        <v>14032</v>
      </c>
      <c r="H294" t="s">
        <v>2950</v>
      </c>
      <c r="I294" t="s">
        <v>13093</v>
      </c>
      <c r="J294" t="s">
        <v>13093</v>
      </c>
      <c r="K294" t="s">
        <v>13122</v>
      </c>
      <c r="L294" t="s">
        <v>13993</v>
      </c>
      <c r="M294" t="s">
        <v>13126</v>
      </c>
      <c r="N294" t="s">
        <v>13996</v>
      </c>
      <c r="O294" t="s">
        <v>13127</v>
      </c>
      <c r="Q294">
        <v>18499</v>
      </c>
      <c r="R294">
        <v>18499</v>
      </c>
      <c r="S294">
        <v>25999</v>
      </c>
      <c r="T294">
        <v>25999</v>
      </c>
      <c r="U294" s="18">
        <v>0.28847263356282932</v>
      </c>
      <c r="V294">
        <v>4.0999999999999996</v>
      </c>
      <c r="W294">
        <v>4.0999999999999996</v>
      </c>
      <c r="X294">
        <v>22318</v>
      </c>
      <c r="Y294">
        <v>22318</v>
      </c>
    </row>
    <row r="295" spans="1:25" x14ac:dyDescent="0.25">
      <c r="A295">
        <v>294</v>
      </c>
      <c r="B295" t="s">
        <v>3158</v>
      </c>
      <c r="C295" t="s">
        <v>16191</v>
      </c>
      <c r="D295" t="s">
        <v>3159</v>
      </c>
      <c r="E295" t="s">
        <v>14033</v>
      </c>
      <c r="F295" t="s">
        <v>14034</v>
      </c>
      <c r="G295" t="s">
        <v>14035</v>
      </c>
      <c r="H295" t="s">
        <v>2983</v>
      </c>
      <c r="I295" t="s">
        <v>13093</v>
      </c>
      <c r="J295" t="s">
        <v>13093</v>
      </c>
      <c r="K295" t="s">
        <v>13095</v>
      </c>
      <c r="L295" t="s">
        <v>13095</v>
      </c>
      <c r="M295" t="s">
        <v>13128</v>
      </c>
      <c r="N295" t="s">
        <v>13128</v>
      </c>
      <c r="O295" t="s">
        <v>13129</v>
      </c>
      <c r="Q295">
        <v>369</v>
      </c>
      <c r="R295">
        <v>369</v>
      </c>
      <c r="S295">
        <v>700</v>
      </c>
      <c r="T295">
        <v>700</v>
      </c>
      <c r="U295" s="18">
        <v>0.47285714285714286</v>
      </c>
      <c r="V295">
        <v>4.4000000000000004</v>
      </c>
      <c r="W295">
        <v>4.4000000000000004</v>
      </c>
      <c r="X295">
        <v>67259</v>
      </c>
      <c r="Y295">
        <v>67259</v>
      </c>
    </row>
    <row r="296" spans="1:25" x14ac:dyDescent="0.25">
      <c r="A296">
        <v>295</v>
      </c>
      <c r="B296" t="s">
        <v>3163</v>
      </c>
      <c r="C296" t="s">
        <v>16191</v>
      </c>
      <c r="D296" t="s">
        <v>3164</v>
      </c>
      <c r="E296" t="s">
        <v>3164</v>
      </c>
      <c r="F296" t="s">
        <v>14036</v>
      </c>
      <c r="G296" t="s">
        <v>14037</v>
      </c>
      <c r="H296" t="s">
        <v>2950</v>
      </c>
      <c r="I296" t="s">
        <v>13093</v>
      </c>
      <c r="J296" t="s">
        <v>13093</v>
      </c>
      <c r="K296" t="s">
        <v>13122</v>
      </c>
      <c r="L296" t="s">
        <v>13993</v>
      </c>
      <c r="M296" t="s">
        <v>13126</v>
      </c>
      <c r="N296" t="s">
        <v>13996</v>
      </c>
      <c r="O296" t="s">
        <v>13127</v>
      </c>
      <c r="Q296">
        <v>12999</v>
      </c>
      <c r="R296">
        <v>12999</v>
      </c>
      <c r="S296">
        <v>17999</v>
      </c>
      <c r="T296">
        <v>17999</v>
      </c>
      <c r="U296" s="18">
        <v>0.27779321073392965</v>
      </c>
      <c r="V296">
        <v>4.0999999999999996</v>
      </c>
      <c r="W296">
        <v>4.0999999999999996</v>
      </c>
      <c r="X296">
        <v>18998</v>
      </c>
      <c r="Y296">
        <v>18998</v>
      </c>
    </row>
    <row r="297" spans="1:25" x14ac:dyDescent="0.25">
      <c r="A297">
        <v>296</v>
      </c>
      <c r="B297" t="s">
        <v>3173</v>
      </c>
      <c r="C297" t="s">
        <v>16191</v>
      </c>
      <c r="D297" t="s">
        <v>2909</v>
      </c>
      <c r="E297" t="s">
        <v>2909</v>
      </c>
      <c r="F297" t="s">
        <v>13985</v>
      </c>
      <c r="G297" t="s">
        <v>13986</v>
      </c>
      <c r="H297" t="s">
        <v>2910</v>
      </c>
      <c r="I297" t="s">
        <v>13093</v>
      </c>
      <c r="J297" t="s">
        <v>13093</v>
      </c>
      <c r="K297" t="s">
        <v>13120</v>
      </c>
      <c r="L297" t="s">
        <v>13120</v>
      </c>
      <c r="M297" t="s">
        <v>13121</v>
      </c>
      <c r="N297" t="s">
        <v>13121</v>
      </c>
      <c r="Q297">
        <v>1799</v>
      </c>
      <c r="R297">
        <v>1799</v>
      </c>
      <c r="S297">
        <v>19999</v>
      </c>
      <c r="T297">
        <v>19999</v>
      </c>
      <c r="U297" s="18">
        <v>0.91004550227511372</v>
      </c>
      <c r="V297">
        <v>4.2</v>
      </c>
      <c r="W297">
        <v>4.2</v>
      </c>
      <c r="X297">
        <v>13937</v>
      </c>
      <c r="Y297">
        <v>13937</v>
      </c>
    </row>
    <row r="298" spans="1:25" x14ac:dyDescent="0.25">
      <c r="A298">
        <v>297</v>
      </c>
      <c r="B298" t="s">
        <v>3185</v>
      </c>
      <c r="C298" t="s">
        <v>16191</v>
      </c>
      <c r="D298" t="s">
        <v>3186</v>
      </c>
      <c r="E298" t="s">
        <v>3186</v>
      </c>
      <c r="F298" t="s">
        <v>14031</v>
      </c>
      <c r="G298" t="s">
        <v>14041</v>
      </c>
      <c r="H298" t="s">
        <v>2950</v>
      </c>
      <c r="I298" t="s">
        <v>13093</v>
      </c>
      <c r="J298" t="s">
        <v>13093</v>
      </c>
      <c r="K298" t="s">
        <v>13122</v>
      </c>
      <c r="L298" t="s">
        <v>13993</v>
      </c>
      <c r="M298" t="s">
        <v>13126</v>
      </c>
      <c r="N298" t="s">
        <v>13996</v>
      </c>
      <c r="O298" t="s">
        <v>13127</v>
      </c>
      <c r="Q298">
        <v>16999</v>
      </c>
      <c r="R298">
        <v>16999</v>
      </c>
      <c r="S298">
        <v>24999</v>
      </c>
      <c r="T298">
        <v>24999</v>
      </c>
      <c r="U298" s="18">
        <v>0.32001280051202047</v>
      </c>
      <c r="V298">
        <v>4.0999999999999996</v>
      </c>
      <c r="W298">
        <v>4.0999999999999996</v>
      </c>
      <c r="X298">
        <v>22318</v>
      </c>
      <c r="Y298">
        <v>22318</v>
      </c>
    </row>
    <row r="299" spans="1:25" x14ac:dyDescent="0.25">
      <c r="A299">
        <v>298</v>
      </c>
      <c r="B299" t="s">
        <v>3190</v>
      </c>
      <c r="C299" t="s">
        <v>16191</v>
      </c>
      <c r="D299" t="s">
        <v>3191</v>
      </c>
      <c r="E299" t="s">
        <v>3191</v>
      </c>
      <c r="F299" t="s">
        <v>14042</v>
      </c>
      <c r="G299" t="s">
        <v>14043</v>
      </c>
      <c r="H299" t="s">
        <v>2950</v>
      </c>
      <c r="I299" t="s">
        <v>13093</v>
      </c>
      <c r="J299" t="s">
        <v>13093</v>
      </c>
      <c r="K299" t="s">
        <v>13122</v>
      </c>
      <c r="L299" t="s">
        <v>13993</v>
      </c>
      <c r="M299" t="s">
        <v>13126</v>
      </c>
      <c r="N299" t="s">
        <v>13996</v>
      </c>
      <c r="O299" t="s">
        <v>13127</v>
      </c>
      <c r="Q299">
        <v>16499</v>
      </c>
      <c r="R299">
        <v>16499</v>
      </c>
      <c r="S299">
        <v>20999</v>
      </c>
      <c r="T299">
        <v>20999</v>
      </c>
      <c r="U299" s="18">
        <v>0.21429591885327873</v>
      </c>
      <c r="V299">
        <v>4</v>
      </c>
      <c r="W299">
        <v>4</v>
      </c>
      <c r="X299">
        <v>21350</v>
      </c>
      <c r="Y299">
        <v>21350</v>
      </c>
    </row>
    <row r="300" spans="1:25" x14ac:dyDescent="0.25">
      <c r="A300">
        <v>299</v>
      </c>
      <c r="B300" t="s">
        <v>3200</v>
      </c>
      <c r="C300" t="s">
        <v>16191</v>
      </c>
      <c r="D300" t="s">
        <v>2909</v>
      </c>
      <c r="E300" t="s">
        <v>2909</v>
      </c>
      <c r="F300" t="s">
        <v>13985</v>
      </c>
      <c r="G300" t="s">
        <v>13986</v>
      </c>
      <c r="H300" t="s">
        <v>2910</v>
      </c>
      <c r="I300" t="s">
        <v>13093</v>
      </c>
      <c r="J300" t="s">
        <v>13093</v>
      </c>
      <c r="K300" t="s">
        <v>13120</v>
      </c>
      <c r="L300" t="s">
        <v>13120</v>
      </c>
      <c r="M300" t="s">
        <v>13121</v>
      </c>
      <c r="N300" t="s">
        <v>13121</v>
      </c>
      <c r="Q300">
        <v>1799</v>
      </c>
      <c r="R300">
        <v>1799</v>
      </c>
      <c r="S300">
        <v>19999</v>
      </c>
      <c r="T300">
        <v>19999</v>
      </c>
      <c r="U300" s="18">
        <v>0.91004550227511372</v>
      </c>
      <c r="V300">
        <v>4.2</v>
      </c>
      <c r="W300">
        <v>4.2</v>
      </c>
      <c r="X300">
        <v>13937</v>
      </c>
      <c r="Y300">
        <v>13937</v>
      </c>
    </row>
    <row r="301" spans="1:25" x14ac:dyDescent="0.25">
      <c r="A301">
        <v>300</v>
      </c>
      <c r="B301" t="s">
        <v>3205</v>
      </c>
      <c r="C301" t="s">
        <v>16191</v>
      </c>
      <c r="D301" t="s">
        <v>3206</v>
      </c>
      <c r="E301" t="s">
        <v>3206</v>
      </c>
      <c r="F301" t="s">
        <v>14044</v>
      </c>
      <c r="G301" t="s">
        <v>14045</v>
      </c>
      <c r="H301" t="s">
        <v>2950</v>
      </c>
      <c r="I301" t="s">
        <v>13093</v>
      </c>
      <c r="J301" t="s">
        <v>13093</v>
      </c>
      <c r="K301" t="s">
        <v>13122</v>
      </c>
      <c r="L301" t="s">
        <v>13993</v>
      </c>
      <c r="M301" t="s">
        <v>13126</v>
      </c>
      <c r="N301" t="s">
        <v>13996</v>
      </c>
      <c r="O301" t="s">
        <v>13127</v>
      </c>
      <c r="Q301">
        <v>8499</v>
      </c>
      <c r="R301">
        <v>8499</v>
      </c>
      <c r="S301">
        <v>10999</v>
      </c>
      <c r="T301">
        <v>10999</v>
      </c>
      <c r="U301" s="18">
        <v>0.22729339030820983</v>
      </c>
      <c r="V301">
        <v>4.0999999999999996</v>
      </c>
      <c r="W301">
        <v>4.0999999999999996</v>
      </c>
      <c r="X301">
        <v>313836</v>
      </c>
      <c r="Y301">
        <v>313836</v>
      </c>
    </row>
    <row r="302" spans="1:25" x14ac:dyDescent="0.25">
      <c r="A302">
        <v>301</v>
      </c>
      <c r="B302" t="s">
        <v>3215</v>
      </c>
      <c r="C302" t="s">
        <v>16191</v>
      </c>
      <c r="D302" t="s">
        <v>3216</v>
      </c>
      <c r="E302" t="s">
        <v>3216</v>
      </c>
      <c r="F302" t="s">
        <v>14046</v>
      </c>
      <c r="G302" t="s">
        <v>14047</v>
      </c>
      <c r="H302" t="s">
        <v>2950</v>
      </c>
      <c r="I302" t="s">
        <v>13093</v>
      </c>
      <c r="J302" t="s">
        <v>13093</v>
      </c>
      <c r="K302" t="s">
        <v>13122</v>
      </c>
      <c r="L302" t="s">
        <v>13993</v>
      </c>
      <c r="M302" t="s">
        <v>13126</v>
      </c>
      <c r="N302" t="s">
        <v>13996</v>
      </c>
      <c r="O302" t="s">
        <v>13127</v>
      </c>
      <c r="Q302">
        <v>6499</v>
      </c>
      <c r="R302">
        <v>6499</v>
      </c>
      <c r="S302">
        <v>8499</v>
      </c>
      <c r="T302">
        <v>8499</v>
      </c>
      <c r="U302" s="18">
        <v>0.23532180256500765</v>
      </c>
      <c r="V302">
        <v>4.0999999999999996</v>
      </c>
      <c r="W302">
        <v>4.0999999999999996</v>
      </c>
      <c r="X302">
        <v>313836</v>
      </c>
      <c r="Y302">
        <v>313836</v>
      </c>
    </row>
    <row r="303" spans="1:25" x14ac:dyDescent="0.25">
      <c r="A303">
        <v>302</v>
      </c>
      <c r="B303" t="s">
        <v>3220</v>
      </c>
      <c r="C303" t="s">
        <v>16191</v>
      </c>
      <c r="D303" t="s">
        <v>2909</v>
      </c>
      <c r="E303" t="s">
        <v>2909</v>
      </c>
      <c r="F303" t="s">
        <v>13985</v>
      </c>
      <c r="G303" t="s">
        <v>13986</v>
      </c>
      <c r="H303" t="s">
        <v>2910</v>
      </c>
      <c r="I303" t="s">
        <v>13093</v>
      </c>
      <c r="J303" t="s">
        <v>13093</v>
      </c>
      <c r="K303" t="s">
        <v>13120</v>
      </c>
      <c r="L303" t="s">
        <v>13120</v>
      </c>
      <c r="M303" t="s">
        <v>13121</v>
      </c>
      <c r="N303" t="s">
        <v>13121</v>
      </c>
      <c r="Q303">
        <v>1799</v>
      </c>
      <c r="R303">
        <v>1799</v>
      </c>
      <c r="S303">
        <v>19999</v>
      </c>
      <c r="T303">
        <v>19999</v>
      </c>
      <c r="U303" s="18">
        <v>0.91004550227511372</v>
      </c>
      <c r="V303">
        <v>4.2</v>
      </c>
      <c r="W303">
        <v>4.2</v>
      </c>
      <c r="X303">
        <v>13937</v>
      </c>
      <c r="Y303">
        <v>13937</v>
      </c>
    </row>
    <row r="304" spans="1:25" x14ac:dyDescent="0.25">
      <c r="A304">
        <v>303</v>
      </c>
      <c r="B304" t="s">
        <v>3223</v>
      </c>
      <c r="C304" t="s">
        <v>16191</v>
      </c>
      <c r="D304" t="s">
        <v>3224</v>
      </c>
      <c r="E304" t="s">
        <v>3224</v>
      </c>
      <c r="F304" t="s">
        <v>14048</v>
      </c>
      <c r="G304" t="s">
        <v>14016</v>
      </c>
      <c r="H304" t="s">
        <v>2950</v>
      </c>
      <c r="I304" t="s">
        <v>13093</v>
      </c>
      <c r="J304" t="s">
        <v>13093</v>
      </c>
      <c r="K304" t="s">
        <v>13122</v>
      </c>
      <c r="L304" t="s">
        <v>13993</v>
      </c>
      <c r="M304" t="s">
        <v>13126</v>
      </c>
      <c r="N304" t="s">
        <v>13996</v>
      </c>
      <c r="O304" t="s">
        <v>13127</v>
      </c>
      <c r="Q304">
        <v>8999</v>
      </c>
      <c r="R304">
        <v>8999</v>
      </c>
      <c r="S304">
        <v>11999</v>
      </c>
      <c r="T304">
        <v>11999</v>
      </c>
      <c r="U304" s="18">
        <v>0.25002083506958911</v>
      </c>
      <c r="V304">
        <v>4</v>
      </c>
      <c r="W304">
        <v>4</v>
      </c>
      <c r="X304">
        <v>12796</v>
      </c>
      <c r="Y304">
        <v>12796</v>
      </c>
    </row>
    <row r="305" spans="1:25" x14ac:dyDescent="0.25">
      <c r="A305">
        <v>304</v>
      </c>
      <c r="B305" t="s">
        <v>3227</v>
      </c>
      <c r="C305" t="s">
        <v>16191</v>
      </c>
      <c r="D305" t="s">
        <v>3228</v>
      </c>
      <c r="E305" t="s">
        <v>3228</v>
      </c>
      <c r="F305" t="s">
        <v>14049</v>
      </c>
      <c r="G305" t="s">
        <v>14050</v>
      </c>
      <c r="H305" t="s">
        <v>3229</v>
      </c>
      <c r="I305" t="s">
        <v>13093</v>
      </c>
      <c r="J305" t="s">
        <v>13093</v>
      </c>
      <c r="K305" t="s">
        <v>13122</v>
      </c>
      <c r="L305" t="s">
        <v>13993</v>
      </c>
      <c r="M305" t="s">
        <v>13123</v>
      </c>
      <c r="N305" t="s">
        <v>13123</v>
      </c>
      <c r="O305" t="s">
        <v>13138</v>
      </c>
      <c r="P305" t="s">
        <v>13139</v>
      </c>
      <c r="Q305">
        <v>139</v>
      </c>
      <c r="R305">
        <v>139</v>
      </c>
      <c r="S305">
        <v>495</v>
      </c>
      <c r="T305">
        <v>495</v>
      </c>
      <c r="U305" s="18">
        <v>0.71919191919191916</v>
      </c>
      <c r="V305">
        <v>4.3</v>
      </c>
      <c r="W305">
        <v>4.3</v>
      </c>
      <c r="X305">
        <v>14185</v>
      </c>
      <c r="Y305">
        <v>14185</v>
      </c>
    </row>
    <row r="306" spans="1:25" x14ac:dyDescent="0.25">
      <c r="A306">
        <v>305</v>
      </c>
      <c r="B306" t="s">
        <v>3255</v>
      </c>
      <c r="C306" t="s">
        <v>16191</v>
      </c>
      <c r="D306" t="s">
        <v>3256</v>
      </c>
      <c r="E306" t="s">
        <v>3256</v>
      </c>
      <c r="F306" t="s">
        <v>14055</v>
      </c>
      <c r="G306" t="s">
        <v>14056</v>
      </c>
      <c r="H306" t="s">
        <v>2950</v>
      </c>
      <c r="I306" t="s">
        <v>13093</v>
      </c>
      <c r="J306" t="s">
        <v>13093</v>
      </c>
      <c r="K306" t="s">
        <v>13122</v>
      </c>
      <c r="L306" t="s">
        <v>13993</v>
      </c>
      <c r="M306" t="s">
        <v>13126</v>
      </c>
      <c r="N306" t="s">
        <v>13996</v>
      </c>
      <c r="O306" t="s">
        <v>13127</v>
      </c>
      <c r="Q306">
        <v>15499</v>
      </c>
      <c r="R306">
        <v>15499</v>
      </c>
      <c r="S306">
        <v>18999</v>
      </c>
      <c r="T306">
        <v>18999</v>
      </c>
      <c r="U306" s="18">
        <v>0.18422022211695352</v>
      </c>
      <c r="V306">
        <v>4.0999999999999996</v>
      </c>
      <c r="W306">
        <v>4.0999999999999996</v>
      </c>
      <c r="X306">
        <v>19252</v>
      </c>
      <c r="Y306">
        <v>19252</v>
      </c>
    </row>
    <row r="307" spans="1:25" x14ac:dyDescent="0.25">
      <c r="A307">
        <v>306</v>
      </c>
      <c r="B307" t="s">
        <v>3268</v>
      </c>
      <c r="C307" t="s">
        <v>16191</v>
      </c>
      <c r="D307" t="s">
        <v>2909</v>
      </c>
      <c r="E307" t="s">
        <v>2909</v>
      </c>
      <c r="F307" t="s">
        <v>13985</v>
      </c>
      <c r="G307" t="s">
        <v>13986</v>
      </c>
      <c r="H307" t="s">
        <v>2910</v>
      </c>
      <c r="I307" t="s">
        <v>13093</v>
      </c>
      <c r="J307" t="s">
        <v>13093</v>
      </c>
      <c r="K307" t="s">
        <v>13120</v>
      </c>
      <c r="L307" t="s">
        <v>13120</v>
      </c>
      <c r="M307" t="s">
        <v>13121</v>
      </c>
      <c r="N307" t="s">
        <v>13121</v>
      </c>
      <c r="Q307">
        <v>1799</v>
      </c>
      <c r="R307">
        <v>1799</v>
      </c>
      <c r="S307">
        <v>19999</v>
      </c>
      <c r="T307">
        <v>19999</v>
      </c>
      <c r="U307" s="18">
        <v>0.91004550227511372</v>
      </c>
      <c r="V307">
        <v>4.2</v>
      </c>
      <c r="W307">
        <v>4.2</v>
      </c>
      <c r="X307">
        <v>13937</v>
      </c>
      <c r="Y307">
        <v>13937</v>
      </c>
    </row>
    <row r="308" spans="1:25" x14ac:dyDescent="0.25">
      <c r="A308">
        <v>307</v>
      </c>
      <c r="B308" t="s">
        <v>3271</v>
      </c>
      <c r="C308" t="s">
        <v>16191</v>
      </c>
      <c r="D308" t="s">
        <v>3272</v>
      </c>
      <c r="E308" t="s">
        <v>3272</v>
      </c>
      <c r="F308" t="s">
        <v>14057</v>
      </c>
      <c r="G308" t="s">
        <v>14016</v>
      </c>
      <c r="H308" t="s">
        <v>2950</v>
      </c>
      <c r="I308" t="s">
        <v>13093</v>
      </c>
      <c r="J308" t="s">
        <v>13093</v>
      </c>
      <c r="K308" t="s">
        <v>13122</v>
      </c>
      <c r="L308" t="s">
        <v>13993</v>
      </c>
      <c r="M308" t="s">
        <v>13126</v>
      </c>
      <c r="N308" t="s">
        <v>13996</v>
      </c>
      <c r="O308" t="s">
        <v>13127</v>
      </c>
      <c r="Q308">
        <v>8999</v>
      </c>
      <c r="R308">
        <v>8999</v>
      </c>
      <c r="S308">
        <v>11999</v>
      </c>
      <c r="T308">
        <v>11999</v>
      </c>
      <c r="U308" s="18">
        <v>0.25002083506958911</v>
      </c>
      <c r="V308">
        <v>4</v>
      </c>
      <c r="W308">
        <v>4</v>
      </c>
      <c r="X308">
        <v>12796</v>
      </c>
      <c r="Y308">
        <v>12796</v>
      </c>
    </row>
    <row r="309" spans="1:25" x14ac:dyDescent="0.25">
      <c r="A309">
        <v>308</v>
      </c>
      <c r="B309" t="s">
        <v>3275</v>
      </c>
      <c r="C309" t="s">
        <v>16191</v>
      </c>
      <c r="D309" t="s">
        <v>3276</v>
      </c>
      <c r="E309" t="s">
        <v>14058</v>
      </c>
      <c r="F309" t="s">
        <v>14059</v>
      </c>
      <c r="G309" t="s">
        <v>14060</v>
      </c>
      <c r="H309" t="s">
        <v>3066</v>
      </c>
      <c r="I309" t="s">
        <v>13093</v>
      </c>
      <c r="J309" t="s">
        <v>13093</v>
      </c>
      <c r="K309" t="s">
        <v>13122</v>
      </c>
      <c r="L309" t="s">
        <v>13993</v>
      </c>
      <c r="M309" t="s">
        <v>13123</v>
      </c>
      <c r="N309" t="s">
        <v>13123</v>
      </c>
      <c r="O309" t="s">
        <v>13124</v>
      </c>
      <c r="P309" t="s">
        <v>13134</v>
      </c>
      <c r="Q309">
        <v>873</v>
      </c>
      <c r="R309">
        <v>873</v>
      </c>
      <c r="S309">
        <v>1699</v>
      </c>
      <c r="T309">
        <v>1699</v>
      </c>
      <c r="U309" s="18">
        <v>0.48616833431430251</v>
      </c>
      <c r="V309">
        <v>4.4000000000000004</v>
      </c>
      <c r="W309">
        <v>4.4000000000000004</v>
      </c>
      <c r="X309">
        <v>1680</v>
      </c>
      <c r="Y309">
        <v>1680</v>
      </c>
    </row>
    <row r="310" spans="1:25" x14ac:dyDescent="0.25">
      <c r="A310">
        <v>309</v>
      </c>
      <c r="B310" t="s">
        <v>3285</v>
      </c>
      <c r="C310" t="s">
        <v>16191</v>
      </c>
      <c r="D310" t="s">
        <v>3286</v>
      </c>
      <c r="E310" t="s">
        <v>3286</v>
      </c>
      <c r="F310" t="s">
        <v>14061</v>
      </c>
      <c r="G310" t="s">
        <v>14062</v>
      </c>
      <c r="H310" t="s">
        <v>2950</v>
      </c>
      <c r="I310" t="s">
        <v>13093</v>
      </c>
      <c r="J310" t="s">
        <v>13093</v>
      </c>
      <c r="K310" t="s">
        <v>13122</v>
      </c>
      <c r="L310" t="s">
        <v>13993</v>
      </c>
      <c r="M310" t="s">
        <v>13126</v>
      </c>
      <c r="N310" t="s">
        <v>13996</v>
      </c>
      <c r="O310" t="s">
        <v>13127</v>
      </c>
      <c r="Q310">
        <v>12999</v>
      </c>
      <c r="R310">
        <v>12999</v>
      </c>
      <c r="S310">
        <v>15999</v>
      </c>
      <c r="T310">
        <v>15999</v>
      </c>
      <c r="U310" s="18">
        <v>0.18751171948246764</v>
      </c>
      <c r="V310">
        <v>4.2</v>
      </c>
      <c r="W310">
        <v>4.2</v>
      </c>
      <c r="X310">
        <v>13246</v>
      </c>
      <c r="Y310">
        <v>13246</v>
      </c>
    </row>
    <row r="311" spans="1:25" x14ac:dyDescent="0.25">
      <c r="A311">
        <v>310</v>
      </c>
      <c r="B311" t="s">
        <v>3295</v>
      </c>
      <c r="C311" t="s">
        <v>16191</v>
      </c>
      <c r="D311" t="s">
        <v>3296</v>
      </c>
      <c r="E311" t="s">
        <v>14063</v>
      </c>
      <c r="F311" t="s">
        <v>14064</v>
      </c>
      <c r="G311" t="s">
        <v>14065</v>
      </c>
      <c r="H311" t="s">
        <v>3297</v>
      </c>
      <c r="I311" t="s">
        <v>13093</v>
      </c>
      <c r="J311" t="s">
        <v>13093</v>
      </c>
      <c r="K311" t="s">
        <v>13122</v>
      </c>
      <c r="L311" t="s">
        <v>13993</v>
      </c>
      <c r="M311" t="s">
        <v>13123</v>
      </c>
      <c r="N311" t="s">
        <v>13123</v>
      </c>
      <c r="O311" t="s">
        <v>13140</v>
      </c>
      <c r="P311" t="s">
        <v>13141</v>
      </c>
      <c r="Q311">
        <v>539</v>
      </c>
      <c r="R311">
        <v>539</v>
      </c>
      <c r="S311">
        <v>1599</v>
      </c>
      <c r="T311">
        <v>1599</v>
      </c>
      <c r="U311" s="18">
        <v>0.66291432145090678</v>
      </c>
      <c r="V311">
        <v>3.8</v>
      </c>
      <c r="W311">
        <v>3.8</v>
      </c>
      <c r="X311">
        <v>14648</v>
      </c>
      <c r="Y311">
        <v>14648</v>
      </c>
    </row>
    <row r="312" spans="1:25" x14ac:dyDescent="0.25">
      <c r="A312">
        <v>311</v>
      </c>
      <c r="B312" t="s">
        <v>3306</v>
      </c>
      <c r="C312" t="s">
        <v>16191</v>
      </c>
      <c r="D312" t="s">
        <v>2919</v>
      </c>
      <c r="E312" t="s">
        <v>13987</v>
      </c>
      <c r="F312" t="s">
        <v>13988</v>
      </c>
      <c r="G312" t="s">
        <v>13989</v>
      </c>
      <c r="H312" t="s">
        <v>2910</v>
      </c>
      <c r="I312" t="s">
        <v>13093</v>
      </c>
      <c r="J312" t="s">
        <v>13093</v>
      </c>
      <c r="K312" t="s">
        <v>13120</v>
      </c>
      <c r="L312" t="s">
        <v>13120</v>
      </c>
      <c r="M312" t="s">
        <v>13121</v>
      </c>
      <c r="N312" t="s">
        <v>13121</v>
      </c>
      <c r="Q312">
        <v>1999</v>
      </c>
      <c r="R312">
        <v>1999</v>
      </c>
      <c r="S312">
        <v>9999</v>
      </c>
      <c r="T312">
        <v>9999</v>
      </c>
      <c r="U312" s="18">
        <v>0.80008000800080004</v>
      </c>
      <c r="V312">
        <v>4.3</v>
      </c>
      <c r="W312">
        <v>4.3</v>
      </c>
      <c r="X312">
        <v>27696</v>
      </c>
      <c r="Y312">
        <v>27696</v>
      </c>
    </row>
    <row r="313" spans="1:25" x14ac:dyDescent="0.25">
      <c r="A313">
        <v>312</v>
      </c>
      <c r="B313" t="s">
        <v>3309</v>
      </c>
      <c r="C313" t="s">
        <v>16191</v>
      </c>
      <c r="D313" t="s">
        <v>3310</v>
      </c>
      <c r="E313" t="s">
        <v>14066</v>
      </c>
      <c r="F313" t="s">
        <v>14067</v>
      </c>
      <c r="G313" t="s">
        <v>14068</v>
      </c>
      <c r="H313" t="s">
        <v>2950</v>
      </c>
      <c r="I313" t="s">
        <v>13093</v>
      </c>
      <c r="J313" t="s">
        <v>13093</v>
      </c>
      <c r="K313" t="s">
        <v>13122</v>
      </c>
      <c r="L313" t="s">
        <v>13993</v>
      </c>
      <c r="M313" t="s">
        <v>13126</v>
      </c>
      <c r="N313" t="s">
        <v>13996</v>
      </c>
      <c r="O313" t="s">
        <v>13127</v>
      </c>
      <c r="Q313">
        <v>15490</v>
      </c>
      <c r="R313">
        <v>15490</v>
      </c>
      <c r="S313">
        <v>20990</v>
      </c>
      <c r="T313">
        <v>20990</v>
      </c>
      <c r="U313" s="18">
        <v>0.26202953787517863</v>
      </c>
      <c r="V313">
        <v>4.2</v>
      </c>
      <c r="W313">
        <v>4.2</v>
      </c>
      <c r="X313">
        <v>32916</v>
      </c>
      <c r="Y313">
        <v>32916</v>
      </c>
    </row>
    <row r="314" spans="1:25" x14ac:dyDescent="0.25">
      <c r="A314">
        <v>313</v>
      </c>
      <c r="B314" t="s">
        <v>3319</v>
      </c>
      <c r="C314" t="s">
        <v>16191</v>
      </c>
      <c r="D314" t="s">
        <v>3320</v>
      </c>
      <c r="E314" t="s">
        <v>3320</v>
      </c>
      <c r="F314" t="s">
        <v>14069</v>
      </c>
      <c r="G314" t="s">
        <v>14070</v>
      </c>
      <c r="H314" t="s">
        <v>2950</v>
      </c>
      <c r="I314" t="s">
        <v>13093</v>
      </c>
      <c r="J314" t="s">
        <v>13093</v>
      </c>
      <c r="K314" t="s">
        <v>13122</v>
      </c>
      <c r="L314" t="s">
        <v>13993</v>
      </c>
      <c r="M314" t="s">
        <v>13126</v>
      </c>
      <c r="N314" t="s">
        <v>13996</v>
      </c>
      <c r="O314" t="s">
        <v>13127</v>
      </c>
      <c r="Q314">
        <v>19999</v>
      </c>
      <c r="R314">
        <v>19999</v>
      </c>
      <c r="S314">
        <v>24999</v>
      </c>
      <c r="T314">
        <v>24999</v>
      </c>
      <c r="U314" s="18">
        <v>0.20000800032001281</v>
      </c>
      <c r="V314">
        <v>3.9</v>
      </c>
      <c r="W314">
        <v>3.9</v>
      </c>
      <c r="X314">
        <v>25824</v>
      </c>
      <c r="Y314">
        <v>25824</v>
      </c>
    </row>
    <row r="315" spans="1:25" x14ac:dyDescent="0.25">
      <c r="A315">
        <v>314</v>
      </c>
      <c r="B315" t="s">
        <v>3329</v>
      </c>
      <c r="C315" t="s">
        <v>16191</v>
      </c>
      <c r="D315" t="s">
        <v>3330</v>
      </c>
      <c r="E315" t="s">
        <v>3330</v>
      </c>
      <c r="F315" t="s">
        <v>14071</v>
      </c>
      <c r="G315" t="s">
        <v>14072</v>
      </c>
      <c r="H315" t="s">
        <v>3120</v>
      </c>
      <c r="I315" t="s">
        <v>13093</v>
      </c>
      <c r="J315" t="s">
        <v>13093</v>
      </c>
      <c r="K315" t="s">
        <v>13122</v>
      </c>
      <c r="L315" t="s">
        <v>13993</v>
      </c>
      <c r="M315" t="s">
        <v>13123</v>
      </c>
      <c r="N315" t="s">
        <v>13123</v>
      </c>
      <c r="O315" t="s">
        <v>13124</v>
      </c>
      <c r="P315" t="s">
        <v>13137</v>
      </c>
      <c r="Q315">
        <v>1075</v>
      </c>
      <c r="R315">
        <v>1075</v>
      </c>
      <c r="S315">
        <v>1699</v>
      </c>
      <c r="T315">
        <v>1699</v>
      </c>
      <c r="U315" s="18">
        <v>0.36727486756915834</v>
      </c>
      <c r="V315">
        <v>4.4000000000000004</v>
      </c>
      <c r="W315">
        <v>4.4000000000000004</v>
      </c>
      <c r="X315">
        <v>7462</v>
      </c>
      <c r="Y315">
        <v>7462</v>
      </c>
    </row>
    <row r="316" spans="1:25" x14ac:dyDescent="0.25">
      <c r="A316">
        <v>315</v>
      </c>
      <c r="B316" t="s">
        <v>3339</v>
      </c>
      <c r="C316" t="s">
        <v>16191</v>
      </c>
      <c r="D316" t="s">
        <v>3340</v>
      </c>
      <c r="E316" t="s">
        <v>3340</v>
      </c>
      <c r="F316" t="s">
        <v>14073</v>
      </c>
      <c r="G316" t="s">
        <v>14074</v>
      </c>
      <c r="H316" t="s">
        <v>3025</v>
      </c>
      <c r="I316" t="s">
        <v>13093</v>
      </c>
      <c r="J316" t="s">
        <v>13093</v>
      </c>
      <c r="K316" t="s">
        <v>13131</v>
      </c>
      <c r="L316" t="s">
        <v>14009</v>
      </c>
      <c r="M316" t="s">
        <v>13132</v>
      </c>
      <c r="N316" t="s">
        <v>13132</v>
      </c>
      <c r="O316" t="s">
        <v>13133</v>
      </c>
      <c r="Q316">
        <v>399</v>
      </c>
      <c r="R316">
        <v>399</v>
      </c>
      <c r="S316">
        <v>699</v>
      </c>
      <c r="T316">
        <v>699</v>
      </c>
      <c r="U316" s="18">
        <v>0.42918454935622319</v>
      </c>
      <c r="V316">
        <v>4</v>
      </c>
      <c r="W316">
        <v>4</v>
      </c>
      <c r="X316">
        <v>37817</v>
      </c>
      <c r="Y316">
        <v>37817</v>
      </c>
    </row>
    <row r="317" spans="1:25" x14ac:dyDescent="0.25">
      <c r="A317">
        <v>316</v>
      </c>
      <c r="B317" t="s">
        <v>3349</v>
      </c>
      <c r="C317" t="s">
        <v>16191</v>
      </c>
      <c r="D317" t="s">
        <v>3350</v>
      </c>
      <c r="E317" t="s">
        <v>14075</v>
      </c>
      <c r="F317" t="s">
        <v>14029</v>
      </c>
      <c r="G317" t="s">
        <v>14076</v>
      </c>
      <c r="H317" t="s">
        <v>2910</v>
      </c>
      <c r="I317" t="s">
        <v>13093</v>
      </c>
      <c r="J317" t="s">
        <v>13093</v>
      </c>
      <c r="K317" t="s">
        <v>13120</v>
      </c>
      <c r="L317" t="s">
        <v>13120</v>
      </c>
      <c r="M317" t="s">
        <v>13121</v>
      </c>
      <c r="N317" t="s">
        <v>13121</v>
      </c>
      <c r="Q317">
        <v>1999</v>
      </c>
      <c r="R317">
        <v>1999</v>
      </c>
      <c r="S317">
        <v>3990</v>
      </c>
      <c r="T317">
        <v>3990</v>
      </c>
      <c r="U317" s="18">
        <v>0.49899749373433583</v>
      </c>
      <c r="V317">
        <v>4</v>
      </c>
      <c r="W317">
        <v>4</v>
      </c>
      <c r="X317">
        <v>30254</v>
      </c>
      <c r="Y317">
        <v>30254</v>
      </c>
    </row>
    <row r="318" spans="1:25" x14ac:dyDescent="0.25">
      <c r="A318">
        <v>317</v>
      </c>
      <c r="B318" t="s">
        <v>3354</v>
      </c>
      <c r="C318" t="s">
        <v>16191</v>
      </c>
      <c r="D318" t="s">
        <v>3355</v>
      </c>
      <c r="E318" t="s">
        <v>14077</v>
      </c>
      <c r="F318" t="s">
        <v>13990</v>
      </c>
      <c r="G318" t="s">
        <v>14078</v>
      </c>
      <c r="H318" t="s">
        <v>2910</v>
      </c>
      <c r="I318" t="s">
        <v>13093</v>
      </c>
      <c r="J318" t="s">
        <v>13093</v>
      </c>
      <c r="K318" t="s">
        <v>13120</v>
      </c>
      <c r="L318" t="s">
        <v>13120</v>
      </c>
      <c r="M318" t="s">
        <v>13121</v>
      </c>
      <c r="N318" t="s">
        <v>13121</v>
      </c>
      <c r="Q318">
        <v>1999</v>
      </c>
      <c r="R318">
        <v>1999</v>
      </c>
      <c r="S318">
        <v>7990</v>
      </c>
      <c r="T318">
        <v>7990</v>
      </c>
      <c r="U318" s="18">
        <v>0.74981226533166456</v>
      </c>
      <c r="V318">
        <v>3.8</v>
      </c>
      <c r="W318">
        <v>3.8</v>
      </c>
      <c r="X318">
        <v>17831</v>
      </c>
      <c r="Y318">
        <v>17831</v>
      </c>
    </row>
    <row r="319" spans="1:25" x14ac:dyDescent="0.25">
      <c r="A319">
        <v>318</v>
      </c>
      <c r="B319" t="s">
        <v>3362</v>
      </c>
      <c r="C319" t="s">
        <v>16191</v>
      </c>
      <c r="D319" t="s">
        <v>12987</v>
      </c>
      <c r="E319" t="s">
        <v>12987</v>
      </c>
      <c r="F319" t="s">
        <v>14079</v>
      </c>
      <c r="G319" t="s">
        <v>14080</v>
      </c>
      <c r="H319" t="s">
        <v>2950</v>
      </c>
      <c r="I319" t="s">
        <v>13093</v>
      </c>
      <c r="J319" t="s">
        <v>13093</v>
      </c>
      <c r="K319" t="s">
        <v>13122</v>
      </c>
      <c r="L319" t="s">
        <v>13993</v>
      </c>
      <c r="M319" t="s">
        <v>13126</v>
      </c>
      <c r="N319" t="s">
        <v>13996</v>
      </c>
      <c r="O319" t="s">
        <v>13127</v>
      </c>
      <c r="Q319">
        <v>28999</v>
      </c>
      <c r="R319">
        <v>28999</v>
      </c>
      <c r="S319">
        <v>34999</v>
      </c>
      <c r="T319">
        <v>34999</v>
      </c>
      <c r="U319" s="18">
        <v>0.1714334695277008</v>
      </c>
      <c r="V319">
        <v>4.4000000000000004</v>
      </c>
      <c r="W319">
        <v>4.4000000000000004</v>
      </c>
      <c r="X319">
        <v>20311</v>
      </c>
      <c r="Y319">
        <v>20311</v>
      </c>
    </row>
    <row r="320" spans="1:25" x14ac:dyDescent="0.25">
      <c r="A320">
        <v>319</v>
      </c>
      <c r="B320" t="s">
        <v>3401</v>
      </c>
      <c r="C320" t="s">
        <v>16191</v>
      </c>
      <c r="D320" t="s">
        <v>3402</v>
      </c>
      <c r="E320" t="s">
        <v>14081</v>
      </c>
      <c r="F320" t="s">
        <v>14082</v>
      </c>
      <c r="G320" t="s">
        <v>14083</v>
      </c>
      <c r="H320" t="s">
        <v>3120</v>
      </c>
      <c r="I320" t="s">
        <v>13093</v>
      </c>
      <c r="J320" t="s">
        <v>13093</v>
      </c>
      <c r="K320" t="s">
        <v>13122</v>
      </c>
      <c r="L320" t="s">
        <v>13993</v>
      </c>
      <c r="M320" t="s">
        <v>13123</v>
      </c>
      <c r="N320" t="s">
        <v>13123</v>
      </c>
      <c r="O320" t="s">
        <v>13124</v>
      </c>
      <c r="P320" t="s">
        <v>13137</v>
      </c>
      <c r="Q320">
        <v>529</v>
      </c>
      <c r="R320">
        <v>529</v>
      </c>
      <c r="S320">
        <v>1499</v>
      </c>
      <c r="T320">
        <v>1499</v>
      </c>
      <c r="U320" s="18">
        <v>0.64709806537691794</v>
      </c>
      <c r="V320">
        <v>4.0999999999999996</v>
      </c>
      <c r="W320">
        <v>4.0999999999999996</v>
      </c>
      <c r="X320">
        <v>8599</v>
      </c>
      <c r="Y320">
        <v>8599</v>
      </c>
    </row>
    <row r="321" spans="1:25" x14ac:dyDescent="0.25">
      <c r="A321">
        <v>320</v>
      </c>
      <c r="B321" t="s">
        <v>3411</v>
      </c>
      <c r="C321" t="s">
        <v>16191</v>
      </c>
      <c r="D321" t="s">
        <v>3412</v>
      </c>
      <c r="E321" t="s">
        <v>3412</v>
      </c>
      <c r="F321" t="s">
        <v>14084</v>
      </c>
      <c r="G321" t="s">
        <v>14085</v>
      </c>
      <c r="H321" t="s">
        <v>2950</v>
      </c>
      <c r="I321" t="s">
        <v>13093</v>
      </c>
      <c r="J321" t="s">
        <v>13093</v>
      </c>
      <c r="K321" t="s">
        <v>13122</v>
      </c>
      <c r="L321" t="s">
        <v>13993</v>
      </c>
      <c r="M321" t="s">
        <v>13126</v>
      </c>
      <c r="N321" t="s">
        <v>13996</v>
      </c>
      <c r="O321" t="s">
        <v>13127</v>
      </c>
      <c r="Q321">
        <v>13999</v>
      </c>
      <c r="R321">
        <v>13999</v>
      </c>
      <c r="S321">
        <v>19499</v>
      </c>
      <c r="T321">
        <v>19499</v>
      </c>
      <c r="U321" s="18">
        <v>0.28206574696138265</v>
      </c>
      <c r="V321">
        <v>4.0999999999999996</v>
      </c>
      <c r="W321">
        <v>4.0999999999999996</v>
      </c>
      <c r="X321">
        <v>18998</v>
      </c>
      <c r="Y321">
        <v>18998</v>
      </c>
    </row>
    <row r="322" spans="1:25" x14ac:dyDescent="0.25">
      <c r="A322">
        <v>321</v>
      </c>
      <c r="B322" t="s">
        <v>3416</v>
      </c>
      <c r="C322" t="s">
        <v>16191</v>
      </c>
      <c r="D322" t="s">
        <v>3417</v>
      </c>
      <c r="E322" t="s">
        <v>3417</v>
      </c>
      <c r="F322" t="s">
        <v>14017</v>
      </c>
      <c r="G322" t="s">
        <v>14086</v>
      </c>
      <c r="H322" t="s">
        <v>3025</v>
      </c>
      <c r="I322" t="s">
        <v>13093</v>
      </c>
      <c r="J322" t="s">
        <v>13093</v>
      </c>
      <c r="K322" t="s">
        <v>13131</v>
      </c>
      <c r="L322" t="s">
        <v>14009</v>
      </c>
      <c r="M322" t="s">
        <v>13132</v>
      </c>
      <c r="N322" t="s">
        <v>13132</v>
      </c>
      <c r="O322" t="s">
        <v>13133</v>
      </c>
      <c r="Q322">
        <v>379</v>
      </c>
      <c r="R322">
        <v>379</v>
      </c>
      <c r="S322">
        <v>999</v>
      </c>
      <c r="T322">
        <v>999</v>
      </c>
      <c r="U322" s="18">
        <v>0.62062062062062062</v>
      </c>
      <c r="V322">
        <v>4.0999999999999996</v>
      </c>
      <c r="W322">
        <v>4.0999999999999996</v>
      </c>
      <c r="X322">
        <v>363713</v>
      </c>
      <c r="Y322">
        <v>363713</v>
      </c>
    </row>
    <row r="323" spans="1:25" x14ac:dyDescent="0.25">
      <c r="A323">
        <v>322</v>
      </c>
      <c r="B323" t="s">
        <v>3421</v>
      </c>
      <c r="C323" t="s">
        <v>16191</v>
      </c>
      <c r="D323" t="s">
        <v>3422</v>
      </c>
      <c r="E323" t="s">
        <v>3422</v>
      </c>
      <c r="F323" t="s">
        <v>14087</v>
      </c>
      <c r="G323" t="s">
        <v>14088</v>
      </c>
      <c r="H323" t="s">
        <v>2950</v>
      </c>
      <c r="I323" t="s">
        <v>13093</v>
      </c>
      <c r="J323" t="s">
        <v>13093</v>
      </c>
      <c r="K323" t="s">
        <v>13122</v>
      </c>
      <c r="L323" t="s">
        <v>13993</v>
      </c>
      <c r="M323" t="s">
        <v>13126</v>
      </c>
      <c r="N323" t="s">
        <v>13996</v>
      </c>
      <c r="O323" t="s">
        <v>13127</v>
      </c>
      <c r="Q323">
        <v>13999</v>
      </c>
      <c r="R323">
        <v>13999</v>
      </c>
      <c r="S323">
        <v>19999</v>
      </c>
      <c r="T323">
        <v>19999</v>
      </c>
      <c r="U323" s="18">
        <v>0.30001500075003751</v>
      </c>
      <c r="V323">
        <v>4.0999999999999996</v>
      </c>
      <c r="W323">
        <v>4.0999999999999996</v>
      </c>
      <c r="X323">
        <v>19252</v>
      </c>
      <c r="Y323">
        <v>19252</v>
      </c>
    </row>
    <row r="324" spans="1:25" x14ac:dyDescent="0.25">
      <c r="A324">
        <v>323</v>
      </c>
      <c r="B324" t="s">
        <v>3426</v>
      </c>
      <c r="C324" t="s">
        <v>16191</v>
      </c>
      <c r="D324" t="s">
        <v>3427</v>
      </c>
      <c r="E324" t="s">
        <v>14089</v>
      </c>
      <c r="F324" t="s">
        <v>14090</v>
      </c>
      <c r="G324" t="s">
        <v>14091</v>
      </c>
      <c r="H324" t="s">
        <v>2910</v>
      </c>
      <c r="I324" t="s">
        <v>13093</v>
      </c>
      <c r="J324" t="s">
        <v>13093</v>
      </c>
      <c r="K324" t="s">
        <v>13120</v>
      </c>
      <c r="L324" t="s">
        <v>13120</v>
      </c>
      <c r="M324" t="s">
        <v>13121</v>
      </c>
      <c r="N324" t="s">
        <v>13121</v>
      </c>
      <c r="Q324">
        <v>3999</v>
      </c>
      <c r="R324">
        <v>3999</v>
      </c>
      <c r="S324">
        <v>9999</v>
      </c>
      <c r="T324">
        <v>9999</v>
      </c>
      <c r="U324" s="18">
        <v>0.60006000600060005</v>
      </c>
      <c r="V324">
        <v>4.4000000000000004</v>
      </c>
      <c r="W324">
        <v>4.4000000000000004</v>
      </c>
      <c r="X324">
        <v>73</v>
      </c>
      <c r="Y324">
        <v>73</v>
      </c>
    </row>
    <row r="325" spans="1:25" x14ac:dyDescent="0.25">
      <c r="A325">
        <v>324</v>
      </c>
      <c r="B325" t="s">
        <v>3443</v>
      </c>
      <c r="C325" t="s">
        <v>16191</v>
      </c>
      <c r="D325" t="s">
        <v>3444</v>
      </c>
      <c r="E325" t="s">
        <v>14092</v>
      </c>
      <c r="F325" t="s">
        <v>14093</v>
      </c>
      <c r="G325" t="s">
        <v>14094</v>
      </c>
      <c r="H325" t="s">
        <v>3445</v>
      </c>
      <c r="I325" t="s">
        <v>13093</v>
      </c>
      <c r="J325" t="s">
        <v>13093</v>
      </c>
      <c r="K325" t="s">
        <v>13122</v>
      </c>
      <c r="L325" t="s">
        <v>13993</v>
      </c>
      <c r="M325" t="s">
        <v>13123</v>
      </c>
      <c r="N325" t="s">
        <v>13123</v>
      </c>
      <c r="O325" t="s">
        <v>13143</v>
      </c>
      <c r="Q325">
        <v>99</v>
      </c>
      <c r="R325">
        <v>99</v>
      </c>
      <c r="S325">
        <v>499</v>
      </c>
      <c r="T325">
        <v>499</v>
      </c>
      <c r="U325" s="18">
        <v>0.80160320641282568</v>
      </c>
      <c r="V325">
        <v>4.3</v>
      </c>
      <c r="W325">
        <v>4.3</v>
      </c>
      <c r="X325">
        <v>42641</v>
      </c>
      <c r="Y325">
        <v>42641</v>
      </c>
    </row>
    <row r="326" spans="1:25" x14ac:dyDescent="0.25">
      <c r="A326">
        <v>325</v>
      </c>
      <c r="B326" t="s">
        <v>3453</v>
      </c>
      <c r="C326" t="s">
        <v>16191</v>
      </c>
      <c r="D326" t="s">
        <v>3454</v>
      </c>
      <c r="E326" t="s">
        <v>3454</v>
      </c>
      <c r="F326" t="s">
        <v>14095</v>
      </c>
      <c r="G326" t="s">
        <v>14096</v>
      </c>
      <c r="H326" t="s">
        <v>3025</v>
      </c>
      <c r="I326" t="s">
        <v>13093</v>
      </c>
      <c r="J326" t="s">
        <v>13093</v>
      </c>
      <c r="K326" t="s">
        <v>13131</v>
      </c>
      <c r="L326" t="s">
        <v>14009</v>
      </c>
      <c r="M326" t="s">
        <v>13132</v>
      </c>
      <c r="N326" t="s">
        <v>13132</v>
      </c>
      <c r="O326" t="s">
        <v>13133</v>
      </c>
      <c r="Q326">
        <v>4790</v>
      </c>
      <c r="R326">
        <v>4790</v>
      </c>
      <c r="S326">
        <v>15990</v>
      </c>
      <c r="T326">
        <v>15990</v>
      </c>
      <c r="U326" s="18">
        <v>0.70043777360850534</v>
      </c>
      <c r="V326">
        <v>4</v>
      </c>
      <c r="W326">
        <v>4</v>
      </c>
      <c r="X326">
        <v>4390</v>
      </c>
      <c r="Y326">
        <v>4390</v>
      </c>
    </row>
    <row r="327" spans="1:25" x14ac:dyDescent="0.25">
      <c r="A327">
        <v>326</v>
      </c>
      <c r="B327" t="s">
        <v>3463</v>
      </c>
      <c r="C327" t="s">
        <v>16191</v>
      </c>
      <c r="D327" t="s">
        <v>3464</v>
      </c>
      <c r="E327" t="s">
        <v>3464</v>
      </c>
      <c r="F327" t="s">
        <v>13997</v>
      </c>
      <c r="G327" t="s">
        <v>14097</v>
      </c>
      <c r="H327" t="s">
        <v>2950</v>
      </c>
      <c r="I327" t="s">
        <v>13093</v>
      </c>
      <c r="J327" t="s">
        <v>13093</v>
      </c>
      <c r="K327" t="s">
        <v>13122</v>
      </c>
      <c r="L327" t="s">
        <v>13993</v>
      </c>
      <c r="M327" t="s">
        <v>13126</v>
      </c>
      <c r="N327" t="s">
        <v>13996</v>
      </c>
      <c r="O327" t="s">
        <v>13127</v>
      </c>
      <c r="Q327">
        <v>33999</v>
      </c>
      <c r="R327">
        <v>33999</v>
      </c>
      <c r="S327">
        <v>33999</v>
      </c>
      <c r="T327">
        <v>33999</v>
      </c>
      <c r="U327" s="18">
        <v>0</v>
      </c>
      <c r="V327">
        <v>4.3</v>
      </c>
      <c r="W327">
        <v>4.3</v>
      </c>
      <c r="X327">
        <v>17415</v>
      </c>
      <c r="Y327">
        <v>17415</v>
      </c>
    </row>
    <row r="328" spans="1:25" x14ac:dyDescent="0.25">
      <c r="A328">
        <v>327</v>
      </c>
      <c r="B328" t="s">
        <v>3478</v>
      </c>
      <c r="C328" t="s">
        <v>16191</v>
      </c>
      <c r="D328" t="s">
        <v>3479</v>
      </c>
      <c r="E328" t="s">
        <v>14098</v>
      </c>
      <c r="F328" t="s">
        <v>14099</v>
      </c>
      <c r="G328" t="s">
        <v>14100</v>
      </c>
      <c r="H328" t="s">
        <v>3025</v>
      </c>
      <c r="I328" t="s">
        <v>13093</v>
      </c>
      <c r="J328" t="s">
        <v>13093</v>
      </c>
      <c r="K328" t="s">
        <v>13131</v>
      </c>
      <c r="L328" t="s">
        <v>14009</v>
      </c>
      <c r="M328" t="s">
        <v>13132</v>
      </c>
      <c r="N328" t="s">
        <v>13132</v>
      </c>
      <c r="O328" t="s">
        <v>13133</v>
      </c>
      <c r="Q328">
        <v>299</v>
      </c>
      <c r="R328">
        <v>299</v>
      </c>
      <c r="S328">
        <v>1900</v>
      </c>
      <c r="T328">
        <v>1900</v>
      </c>
      <c r="U328" s="18">
        <v>0.8426315789473684</v>
      </c>
      <c r="V328">
        <v>3.6</v>
      </c>
      <c r="W328">
        <v>3.6</v>
      </c>
      <c r="X328">
        <v>18202</v>
      </c>
      <c r="Y328">
        <v>18202</v>
      </c>
    </row>
    <row r="329" spans="1:25" x14ac:dyDescent="0.25">
      <c r="A329">
        <v>328</v>
      </c>
      <c r="B329" t="s">
        <v>3488</v>
      </c>
      <c r="C329" t="s">
        <v>16191</v>
      </c>
      <c r="D329" t="s">
        <v>3489</v>
      </c>
      <c r="E329" t="s">
        <v>3489</v>
      </c>
      <c r="F329" t="s">
        <v>14036</v>
      </c>
      <c r="G329" t="s">
        <v>14101</v>
      </c>
      <c r="H329" t="s">
        <v>2950</v>
      </c>
      <c r="I329" t="s">
        <v>13093</v>
      </c>
      <c r="J329" t="s">
        <v>13093</v>
      </c>
      <c r="K329" t="s">
        <v>13122</v>
      </c>
      <c r="L329" t="s">
        <v>13993</v>
      </c>
      <c r="M329" t="s">
        <v>13126</v>
      </c>
      <c r="N329" t="s">
        <v>13996</v>
      </c>
      <c r="O329" t="s">
        <v>13127</v>
      </c>
      <c r="Q329">
        <v>10999</v>
      </c>
      <c r="R329">
        <v>10999</v>
      </c>
      <c r="S329">
        <v>14999</v>
      </c>
      <c r="T329">
        <v>14999</v>
      </c>
      <c r="U329" s="18">
        <v>0.26668444562970867</v>
      </c>
      <c r="V329">
        <v>4.0999999999999996</v>
      </c>
      <c r="W329">
        <v>4.0999999999999996</v>
      </c>
      <c r="X329">
        <v>18998</v>
      </c>
      <c r="Y329">
        <v>18998</v>
      </c>
    </row>
    <row r="330" spans="1:25" x14ac:dyDescent="0.25">
      <c r="A330">
        <v>329</v>
      </c>
      <c r="B330" t="s">
        <v>3492</v>
      </c>
      <c r="C330" t="s">
        <v>16191</v>
      </c>
      <c r="D330" t="s">
        <v>3493</v>
      </c>
      <c r="E330" t="s">
        <v>3493</v>
      </c>
      <c r="F330" t="s">
        <v>14102</v>
      </c>
      <c r="G330" t="s">
        <v>14103</v>
      </c>
      <c r="H330" t="s">
        <v>2950</v>
      </c>
      <c r="I330" t="s">
        <v>13093</v>
      </c>
      <c r="J330" t="s">
        <v>13093</v>
      </c>
      <c r="K330" t="s">
        <v>13122</v>
      </c>
      <c r="L330" t="s">
        <v>13993</v>
      </c>
      <c r="M330" t="s">
        <v>13126</v>
      </c>
      <c r="N330" t="s">
        <v>13996</v>
      </c>
      <c r="O330" t="s">
        <v>13127</v>
      </c>
      <c r="Q330">
        <v>34999</v>
      </c>
      <c r="R330">
        <v>34999</v>
      </c>
      <c r="S330">
        <v>38999</v>
      </c>
      <c r="T330">
        <v>38999</v>
      </c>
      <c r="U330" s="18">
        <v>0.10256673248032001</v>
      </c>
      <c r="V330">
        <v>4.2</v>
      </c>
      <c r="W330">
        <v>4.2</v>
      </c>
      <c r="X330">
        <v>11029</v>
      </c>
      <c r="Y330">
        <v>11029</v>
      </c>
    </row>
    <row r="331" spans="1:25" x14ac:dyDescent="0.25">
      <c r="A331">
        <v>330</v>
      </c>
      <c r="B331" t="s">
        <v>3502</v>
      </c>
      <c r="C331" t="s">
        <v>16191</v>
      </c>
      <c r="D331" t="s">
        <v>3186</v>
      </c>
      <c r="E331" t="s">
        <v>3186</v>
      </c>
      <c r="F331" t="s">
        <v>14031</v>
      </c>
      <c r="G331" t="s">
        <v>14041</v>
      </c>
      <c r="H331" t="s">
        <v>2950</v>
      </c>
      <c r="I331" t="s">
        <v>13093</v>
      </c>
      <c r="J331" t="s">
        <v>13093</v>
      </c>
      <c r="K331" t="s">
        <v>13122</v>
      </c>
      <c r="L331" t="s">
        <v>13993</v>
      </c>
      <c r="M331" t="s">
        <v>13126</v>
      </c>
      <c r="N331" t="s">
        <v>13996</v>
      </c>
      <c r="O331" t="s">
        <v>13127</v>
      </c>
      <c r="Q331">
        <v>16999</v>
      </c>
      <c r="R331">
        <v>16999</v>
      </c>
      <c r="S331">
        <v>24999</v>
      </c>
      <c r="T331">
        <v>24999</v>
      </c>
      <c r="U331" s="18">
        <v>0.32001280051202047</v>
      </c>
      <c r="V331">
        <v>4.0999999999999996</v>
      </c>
      <c r="W331">
        <v>4.0999999999999996</v>
      </c>
      <c r="X331">
        <v>22318</v>
      </c>
      <c r="Y331">
        <v>22318</v>
      </c>
    </row>
    <row r="332" spans="1:25" x14ac:dyDescent="0.25">
      <c r="A332">
        <v>331</v>
      </c>
      <c r="B332" t="s">
        <v>3504</v>
      </c>
      <c r="C332" t="s">
        <v>16191</v>
      </c>
      <c r="D332" t="s">
        <v>3505</v>
      </c>
      <c r="E332" t="s">
        <v>3505</v>
      </c>
      <c r="F332" t="s">
        <v>14104</v>
      </c>
      <c r="G332" t="s">
        <v>14105</v>
      </c>
      <c r="H332" t="s">
        <v>3445</v>
      </c>
      <c r="I332" t="s">
        <v>13093</v>
      </c>
      <c r="J332" t="s">
        <v>13093</v>
      </c>
      <c r="K332" t="s">
        <v>13122</v>
      </c>
      <c r="L332" t="s">
        <v>13993</v>
      </c>
      <c r="M332" t="s">
        <v>13123</v>
      </c>
      <c r="N332" t="s">
        <v>13123</v>
      </c>
      <c r="O332" t="s">
        <v>13143</v>
      </c>
      <c r="Q332">
        <v>199</v>
      </c>
      <c r="R332">
        <v>199</v>
      </c>
      <c r="S332">
        <v>499</v>
      </c>
      <c r="T332">
        <v>499</v>
      </c>
      <c r="U332" s="18">
        <v>0.60120240480961928</v>
      </c>
      <c r="V332">
        <v>4.0999999999999996</v>
      </c>
      <c r="W332">
        <v>4.0999999999999996</v>
      </c>
      <c r="X332">
        <v>1786</v>
      </c>
      <c r="Y332">
        <v>1786</v>
      </c>
    </row>
    <row r="333" spans="1:25" x14ac:dyDescent="0.25">
      <c r="A333">
        <v>332</v>
      </c>
      <c r="B333" t="s">
        <v>3514</v>
      </c>
      <c r="C333" t="s">
        <v>16191</v>
      </c>
      <c r="D333" t="s">
        <v>3515</v>
      </c>
      <c r="E333" t="s">
        <v>14106</v>
      </c>
      <c r="F333" t="s">
        <v>14107</v>
      </c>
      <c r="G333" t="s">
        <v>14108</v>
      </c>
      <c r="H333" t="s">
        <v>2939</v>
      </c>
      <c r="I333" t="s">
        <v>13093</v>
      </c>
      <c r="J333" t="s">
        <v>13093</v>
      </c>
      <c r="K333" t="s">
        <v>13122</v>
      </c>
      <c r="L333" t="s">
        <v>13993</v>
      </c>
      <c r="M333" t="s">
        <v>13123</v>
      </c>
      <c r="N333" t="s">
        <v>13123</v>
      </c>
      <c r="O333" t="s">
        <v>13124</v>
      </c>
      <c r="P333" t="s">
        <v>13125</v>
      </c>
      <c r="Q333">
        <v>999</v>
      </c>
      <c r="R333">
        <v>999</v>
      </c>
      <c r="S333">
        <v>1599</v>
      </c>
      <c r="T333">
        <v>1599</v>
      </c>
      <c r="U333" s="18">
        <v>0.37523452157598497</v>
      </c>
      <c r="V333">
        <v>4</v>
      </c>
      <c r="W333">
        <v>4</v>
      </c>
      <c r="X333">
        <v>7222</v>
      </c>
      <c r="Y333">
        <v>7222</v>
      </c>
    </row>
    <row r="334" spans="1:25" x14ac:dyDescent="0.25">
      <c r="A334">
        <v>333</v>
      </c>
      <c r="B334" t="s">
        <v>3524</v>
      </c>
      <c r="C334" t="s">
        <v>16191</v>
      </c>
      <c r="D334" t="s">
        <v>3525</v>
      </c>
      <c r="E334" t="s">
        <v>3525</v>
      </c>
      <c r="F334" t="s">
        <v>14005</v>
      </c>
      <c r="G334" t="s">
        <v>14109</v>
      </c>
      <c r="H334" t="s">
        <v>3004</v>
      </c>
      <c r="I334" t="s">
        <v>13093</v>
      </c>
      <c r="J334" t="s">
        <v>13093</v>
      </c>
      <c r="K334" t="s">
        <v>13122</v>
      </c>
      <c r="L334" t="s">
        <v>13993</v>
      </c>
      <c r="M334" t="s">
        <v>13126</v>
      </c>
      <c r="N334" t="s">
        <v>13996</v>
      </c>
      <c r="O334" t="s">
        <v>13130</v>
      </c>
      <c r="Q334">
        <v>1299</v>
      </c>
      <c r="R334">
        <v>1299</v>
      </c>
      <c r="S334">
        <v>1599</v>
      </c>
      <c r="T334">
        <v>1599</v>
      </c>
      <c r="U334" s="18">
        <v>0.18761726078799248</v>
      </c>
      <c r="V334">
        <v>4</v>
      </c>
      <c r="W334">
        <v>4</v>
      </c>
      <c r="X334">
        <v>128311</v>
      </c>
      <c r="Y334">
        <v>128311</v>
      </c>
    </row>
    <row r="335" spans="1:25" x14ac:dyDescent="0.25">
      <c r="A335">
        <v>334</v>
      </c>
      <c r="B335" t="s">
        <v>3528</v>
      </c>
      <c r="C335" t="s">
        <v>16191</v>
      </c>
      <c r="D335" t="s">
        <v>3529</v>
      </c>
      <c r="E335" t="s">
        <v>14110</v>
      </c>
      <c r="F335" t="s">
        <v>14111</v>
      </c>
      <c r="G335" t="s">
        <v>14112</v>
      </c>
      <c r="H335" t="s">
        <v>3025</v>
      </c>
      <c r="I335" t="s">
        <v>13093</v>
      </c>
      <c r="J335" t="s">
        <v>13093</v>
      </c>
      <c r="K335" t="s">
        <v>13131</v>
      </c>
      <c r="L335" t="s">
        <v>14009</v>
      </c>
      <c r="M335" t="s">
        <v>13132</v>
      </c>
      <c r="N335" t="s">
        <v>13132</v>
      </c>
      <c r="O335" t="s">
        <v>13133</v>
      </c>
      <c r="Q335">
        <v>599</v>
      </c>
      <c r="R335">
        <v>599</v>
      </c>
      <c r="S335">
        <v>1800</v>
      </c>
      <c r="T335">
        <v>1800</v>
      </c>
      <c r="U335" s="18">
        <v>0.66722222222222227</v>
      </c>
      <c r="V335">
        <v>3.5</v>
      </c>
      <c r="W335">
        <v>3.5</v>
      </c>
      <c r="X335">
        <v>83996</v>
      </c>
      <c r="Y335">
        <v>83996</v>
      </c>
    </row>
    <row r="336" spans="1:25" x14ac:dyDescent="0.25">
      <c r="A336">
        <v>335</v>
      </c>
      <c r="B336" t="s">
        <v>3538</v>
      </c>
      <c r="C336" t="s">
        <v>16191</v>
      </c>
      <c r="D336" t="s">
        <v>3539</v>
      </c>
      <c r="E336" t="s">
        <v>14113</v>
      </c>
      <c r="F336" t="s">
        <v>14114</v>
      </c>
      <c r="G336" t="s">
        <v>14115</v>
      </c>
      <c r="H336" t="s">
        <v>2983</v>
      </c>
      <c r="I336" t="s">
        <v>13093</v>
      </c>
      <c r="J336" t="s">
        <v>13093</v>
      </c>
      <c r="K336" t="s">
        <v>13095</v>
      </c>
      <c r="L336" t="s">
        <v>13095</v>
      </c>
      <c r="M336" t="s">
        <v>13128</v>
      </c>
      <c r="N336" t="s">
        <v>13128</v>
      </c>
      <c r="O336" t="s">
        <v>13129</v>
      </c>
      <c r="Q336">
        <v>599</v>
      </c>
      <c r="R336">
        <v>599</v>
      </c>
      <c r="S336">
        <v>1899</v>
      </c>
      <c r="T336">
        <v>1899</v>
      </c>
      <c r="U336" s="18">
        <v>0.68457082675092151</v>
      </c>
      <c r="V336">
        <v>4.3</v>
      </c>
      <c r="W336">
        <v>4.3</v>
      </c>
      <c r="X336">
        <v>140036</v>
      </c>
      <c r="Y336">
        <v>140036</v>
      </c>
    </row>
    <row r="337" spans="1:25" x14ac:dyDescent="0.25">
      <c r="A337">
        <v>336</v>
      </c>
      <c r="B337" t="s">
        <v>3553</v>
      </c>
      <c r="C337" t="s">
        <v>16191</v>
      </c>
      <c r="D337" t="s">
        <v>3554</v>
      </c>
      <c r="E337" t="s">
        <v>3554</v>
      </c>
      <c r="F337" t="s">
        <v>14116</v>
      </c>
      <c r="G337" t="s">
        <v>14101</v>
      </c>
      <c r="H337" t="s">
        <v>2950</v>
      </c>
      <c r="I337" t="s">
        <v>13093</v>
      </c>
      <c r="J337" t="s">
        <v>13093</v>
      </c>
      <c r="K337" t="s">
        <v>13122</v>
      </c>
      <c r="L337" t="s">
        <v>13993</v>
      </c>
      <c r="M337" t="s">
        <v>13126</v>
      </c>
      <c r="N337" t="s">
        <v>13996</v>
      </c>
      <c r="O337" t="s">
        <v>13127</v>
      </c>
      <c r="Q337">
        <v>10999</v>
      </c>
      <c r="R337">
        <v>10999</v>
      </c>
      <c r="S337">
        <v>14999</v>
      </c>
      <c r="T337">
        <v>14999</v>
      </c>
      <c r="U337" s="18">
        <v>0.26668444562970867</v>
      </c>
      <c r="V337">
        <v>4.0999999999999996</v>
      </c>
      <c r="W337">
        <v>4.0999999999999996</v>
      </c>
      <c r="X337">
        <v>18998</v>
      </c>
      <c r="Y337">
        <v>18998</v>
      </c>
    </row>
    <row r="338" spans="1:25" x14ac:dyDescent="0.25">
      <c r="A338">
        <v>337</v>
      </c>
      <c r="B338" t="s">
        <v>3566</v>
      </c>
      <c r="C338" t="s">
        <v>16191</v>
      </c>
      <c r="D338" t="s">
        <v>3567</v>
      </c>
      <c r="E338" t="s">
        <v>14117</v>
      </c>
      <c r="F338" t="s">
        <v>13990</v>
      </c>
      <c r="G338" t="s">
        <v>14118</v>
      </c>
      <c r="H338" t="s">
        <v>2910</v>
      </c>
      <c r="I338" t="s">
        <v>13093</v>
      </c>
      <c r="J338" t="s">
        <v>13093</v>
      </c>
      <c r="K338" t="s">
        <v>13120</v>
      </c>
      <c r="L338" t="s">
        <v>13120</v>
      </c>
      <c r="M338" t="s">
        <v>13121</v>
      </c>
      <c r="N338" t="s">
        <v>13121</v>
      </c>
      <c r="Q338">
        <v>1999</v>
      </c>
      <c r="R338">
        <v>1999</v>
      </c>
      <c r="S338">
        <v>7990</v>
      </c>
      <c r="T338">
        <v>7990</v>
      </c>
      <c r="U338" s="18">
        <v>0.74981226533166456</v>
      </c>
      <c r="V338">
        <v>3.8</v>
      </c>
      <c r="W338">
        <v>3.8</v>
      </c>
      <c r="X338">
        <v>17831</v>
      </c>
      <c r="Y338">
        <v>17831</v>
      </c>
    </row>
    <row r="339" spans="1:25" x14ac:dyDescent="0.25">
      <c r="A339">
        <v>338</v>
      </c>
      <c r="B339" t="s">
        <v>3574</v>
      </c>
      <c r="C339" t="s">
        <v>16191</v>
      </c>
      <c r="D339" t="s">
        <v>3575</v>
      </c>
      <c r="E339" t="s">
        <v>3575</v>
      </c>
      <c r="F339" t="s">
        <v>14119</v>
      </c>
      <c r="G339" t="s">
        <v>14120</v>
      </c>
      <c r="H339" t="s">
        <v>3120</v>
      </c>
      <c r="I339" t="s">
        <v>13093</v>
      </c>
      <c r="J339" t="s">
        <v>13093</v>
      </c>
      <c r="K339" t="s">
        <v>13122</v>
      </c>
      <c r="L339" t="s">
        <v>13993</v>
      </c>
      <c r="M339" t="s">
        <v>13123</v>
      </c>
      <c r="N339" t="s">
        <v>13123</v>
      </c>
      <c r="O339" t="s">
        <v>13124</v>
      </c>
      <c r="P339" t="s">
        <v>13137</v>
      </c>
      <c r="Q339">
        <v>649</v>
      </c>
      <c r="R339">
        <v>649</v>
      </c>
      <c r="S339">
        <v>999</v>
      </c>
      <c r="T339">
        <v>999</v>
      </c>
      <c r="U339" s="18">
        <v>0.35035035035035034</v>
      </c>
      <c r="V339">
        <v>4.2</v>
      </c>
      <c r="W339">
        <v>4.2</v>
      </c>
      <c r="X339">
        <v>1315</v>
      </c>
      <c r="Y339">
        <v>1315</v>
      </c>
    </row>
    <row r="340" spans="1:25" x14ac:dyDescent="0.25">
      <c r="A340">
        <v>339</v>
      </c>
      <c r="B340" t="s">
        <v>3584</v>
      </c>
      <c r="C340" t="s">
        <v>16191</v>
      </c>
      <c r="D340" t="s">
        <v>3412</v>
      </c>
      <c r="E340" t="s">
        <v>3412</v>
      </c>
      <c r="F340" t="s">
        <v>14084</v>
      </c>
      <c r="G340" t="s">
        <v>14085</v>
      </c>
      <c r="H340" t="s">
        <v>2950</v>
      </c>
      <c r="I340" t="s">
        <v>13093</v>
      </c>
      <c r="J340" t="s">
        <v>13093</v>
      </c>
      <c r="K340" t="s">
        <v>13122</v>
      </c>
      <c r="L340" t="s">
        <v>13993</v>
      </c>
      <c r="M340" t="s">
        <v>13126</v>
      </c>
      <c r="N340" t="s">
        <v>13996</v>
      </c>
      <c r="O340" t="s">
        <v>13127</v>
      </c>
      <c r="Q340">
        <v>13999</v>
      </c>
      <c r="R340">
        <v>13999</v>
      </c>
      <c r="S340">
        <v>19499</v>
      </c>
      <c r="T340">
        <v>19499</v>
      </c>
      <c r="U340" s="18">
        <v>0.28206574696138265</v>
      </c>
      <c r="V340">
        <v>4.0999999999999996</v>
      </c>
      <c r="W340">
        <v>4.0999999999999996</v>
      </c>
      <c r="X340">
        <v>18998</v>
      </c>
      <c r="Y340">
        <v>18998</v>
      </c>
    </row>
    <row r="341" spans="1:25" x14ac:dyDescent="0.25">
      <c r="A341">
        <v>340</v>
      </c>
      <c r="B341" t="s">
        <v>3597</v>
      </c>
      <c r="C341" t="s">
        <v>16191</v>
      </c>
      <c r="D341" t="s">
        <v>12988</v>
      </c>
      <c r="E341" t="s">
        <v>12988</v>
      </c>
      <c r="F341" t="s">
        <v>14121</v>
      </c>
      <c r="G341" t="s">
        <v>14122</v>
      </c>
      <c r="H341" t="s">
        <v>2950</v>
      </c>
      <c r="I341" t="s">
        <v>13093</v>
      </c>
      <c r="J341" t="s">
        <v>13093</v>
      </c>
      <c r="K341" t="s">
        <v>13122</v>
      </c>
      <c r="L341" t="s">
        <v>13993</v>
      </c>
      <c r="M341" t="s">
        <v>13126</v>
      </c>
      <c r="N341" t="s">
        <v>13996</v>
      </c>
      <c r="O341" t="s">
        <v>13127</v>
      </c>
      <c r="Q341">
        <v>12999</v>
      </c>
      <c r="R341">
        <v>12999</v>
      </c>
      <c r="S341">
        <v>17999</v>
      </c>
      <c r="T341">
        <v>17999</v>
      </c>
      <c r="U341" s="18">
        <v>0.27779321073392965</v>
      </c>
      <c r="V341">
        <v>4.0999999999999996</v>
      </c>
      <c r="W341">
        <v>4.0999999999999996</v>
      </c>
      <c r="X341">
        <v>50772</v>
      </c>
      <c r="Y341">
        <v>50772</v>
      </c>
    </row>
    <row r="342" spans="1:25" x14ac:dyDescent="0.25">
      <c r="A342">
        <v>341</v>
      </c>
      <c r="B342" t="s">
        <v>3607</v>
      </c>
      <c r="C342" t="s">
        <v>16191</v>
      </c>
      <c r="D342" t="s">
        <v>3608</v>
      </c>
      <c r="E342" t="s">
        <v>3608</v>
      </c>
      <c r="F342" t="s">
        <v>14069</v>
      </c>
      <c r="G342" t="s">
        <v>14123</v>
      </c>
      <c r="H342" t="s">
        <v>2950</v>
      </c>
      <c r="I342" t="s">
        <v>13093</v>
      </c>
      <c r="J342" t="s">
        <v>13093</v>
      </c>
      <c r="K342" t="s">
        <v>13122</v>
      </c>
      <c r="L342" t="s">
        <v>13993</v>
      </c>
      <c r="M342" t="s">
        <v>13126</v>
      </c>
      <c r="N342" t="s">
        <v>13996</v>
      </c>
      <c r="O342" t="s">
        <v>13127</v>
      </c>
      <c r="Q342">
        <v>20999</v>
      </c>
      <c r="R342">
        <v>20999</v>
      </c>
      <c r="S342">
        <v>26999</v>
      </c>
      <c r="T342">
        <v>26999</v>
      </c>
      <c r="U342" s="18">
        <v>0.22223045297973998</v>
      </c>
      <c r="V342">
        <v>3.9</v>
      </c>
      <c r="W342">
        <v>3.9</v>
      </c>
      <c r="X342">
        <v>25824</v>
      </c>
      <c r="Y342">
        <v>25824</v>
      </c>
    </row>
    <row r="343" spans="1:25" x14ac:dyDescent="0.25">
      <c r="A343">
        <v>342</v>
      </c>
      <c r="B343" t="s">
        <v>3612</v>
      </c>
      <c r="C343" t="s">
        <v>16191</v>
      </c>
      <c r="D343" t="s">
        <v>3613</v>
      </c>
      <c r="E343" t="s">
        <v>14124</v>
      </c>
      <c r="F343" t="s">
        <v>14125</v>
      </c>
      <c r="G343" t="s">
        <v>14126</v>
      </c>
      <c r="H343" t="s">
        <v>3120</v>
      </c>
      <c r="I343" t="s">
        <v>13093</v>
      </c>
      <c r="J343" t="s">
        <v>13093</v>
      </c>
      <c r="K343" t="s">
        <v>13122</v>
      </c>
      <c r="L343" t="s">
        <v>13993</v>
      </c>
      <c r="M343" t="s">
        <v>13123</v>
      </c>
      <c r="N343" t="s">
        <v>13123</v>
      </c>
      <c r="O343" t="s">
        <v>13124</v>
      </c>
      <c r="P343" t="s">
        <v>13137</v>
      </c>
      <c r="Q343">
        <v>249</v>
      </c>
      <c r="R343">
        <v>249</v>
      </c>
      <c r="S343">
        <v>649</v>
      </c>
      <c r="T343">
        <v>649</v>
      </c>
      <c r="U343" s="18">
        <v>0.61633281972265019</v>
      </c>
      <c r="V343">
        <v>4</v>
      </c>
      <c r="W343">
        <v>4</v>
      </c>
      <c r="X343">
        <v>14404</v>
      </c>
      <c r="Y343">
        <v>14404</v>
      </c>
    </row>
    <row r="344" spans="1:25" x14ac:dyDescent="0.25">
      <c r="A344">
        <v>343</v>
      </c>
      <c r="B344" t="s">
        <v>3621</v>
      </c>
      <c r="C344" t="s">
        <v>16191</v>
      </c>
      <c r="D344" t="s">
        <v>3622</v>
      </c>
      <c r="E344" t="s">
        <v>3622</v>
      </c>
      <c r="F344" t="s">
        <v>14127</v>
      </c>
      <c r="G344" t="s">
        <v>14128</v>
      </c>
      <c r="H344" t="s">
        <v>3120</v>
      </c>
      <c r="I344" t="s">
        <v>13093</v>
      </c>
      <c r="J344" t="s">
        <v>13093</v>
      </c>
      <c r="K344" t="s">
        <v>13122</v>
      </c>
      <c r="L344" t="s">
        <v>13993</v>
      </c>
      <c r="M344" t="s">
        <v>13123</v>
      </c>
      <c r="N344" t="s">
        <v>13123</v>
      </c>
      <c r="O344" t="s">
        <v>13124</v>
      </c>
      <c r="P344" t="s">
        <v>13137</v>
      </c>
      <c r="Q344">
        <v>99</v>
      </c>
      <c r="R344">
        <v>99</v>
      </c>
      <c r="S344">
        <v>171</v>
      </c>
      <c r="T344">
        <v>171</v>
      </c>
      <c r="U344" s="18">
        <v>0.42105263157894735</v>
      </c>
      <c r="V344">
        <v>4.5</v>
      </c>
      <c r="W344">
        <v>4.5</v>
      </c>
      <c r="X344">
        <v>11339</v>
      </c>
      <c r="Y344">
        <v>11339</v>
      </c>
    </row>
    <row r="345" spans="1:25" x14ac:dyDescent="0.25">
      <c r="A345">
        <v>344</v>
      </c>
      <c r="B345" t="s">
        <v>3631</v>
      </c>
      <c r="C345" t="s">
        <v>16191</v>
      </c>
      <c r="D345" t="s">
        <v>3632</v>
      </c>
      <c r="E345" t="s">
        <v>3632</v>
      </c>
      <c r="F345" t="s">
        <v>14129</v>
      </c>
      <c r="G345" t="s">
        <v>14130</v>
      </c>
      <c r="H345" t="s">
        <v>3109</v>
      </c>
      <c r="I345" t="s">
        <v>13093</v>
      </c>
      <c r="J345" t="s">
        <v>13093</v>
      </c>
      <c r="K345" t="s">
        <v>13122</v>
      </c>
      <c r="L345" t="s">
        <v>13993</v>
      </c>
      <c r="M345" t="s">
        <v>13123</v>
      </c>
      <c r="N345" t="s">
        <v>13123</v>
      </c>
      <c r="O345" t="s">
        <v>13135</v>
      </c>
      <c r="P345" t="s">
        <v>13136</v>
      </c>
      <c r="Q345">
        <v>489</v>
      </c>
      <c r="R345">
        <v>489</v>
      </c>
      <c r="S345">
        <v>1999</v>
      </c>
      <c r="T345">
        <v>1999</v>
      </c>
      <c r="U345" s="18">
        <v>0.75537768884442225</v>
      </c>
      <c r="V345">
        <v>4</v>
      </c>
      <c r="W345">
        <v>4</v>
      </c>
      <c r="X345">
        <v>3626</v>
      </c>
      <c r="Y345">
        <v>3626</v>
      </c>
    </row>
    <row r="346" spans="1:25" x14ac:dyDescent="0.25">
      <c r="A346">
        <v>345</v>
      </c>
      <c r="B346" t="s">
        <v>3651</v>
      </c>
      <c r="C346" t="s">
        <v>16191</v>
      </c>
      <c r="D346" t="s">
        <v>3652</v>
      </c>
      <c r="E346" t="s">
        <v>3652</v>
      </c>
      <c r="F346" t="s">
        <v>14087</v>
      </c>
      <c r="G346" t="s">
        <v>14131</v>
      </c>
      <c r="H346" t="s">
        <v>2950</v>
      </c>
      <c r="I346" t="s">
        <v>13093</v>
      </c>
      <c r="J346" t="s">
        <v>13093</v>
      </c>
      <c r="K346" t="s">
        <v>13122</v>
      </c>
      <c r="L346" t="s">
        <v>13993</v>
      </c>
      <c r="M346" t="s">
        <v>13126</v>
      </c>
      <c r="N346" t="s">
        <v>13996</v>
      </c>
      <c r="O346" t="s">
        <v>13127</v>
      </c>
      <c r="Q346">
        <v>15499</v>
      </c>
      <c r="R346">
        <v>15499</v>
      </c>
      <c r="S346">
        <v>20999</v>
      </c>
      <c r="T346">
        <v>20999</v>
      </c>
      <c r="U346" s="18">
        <v>0.26191723415400736</v>
      </c>
      <c r="V346">
        <v>4.0999999999999996</v>
      </c>
      <c r="W346">
        <v>4.0999999999999996</v>
      </c>
      <c r="X346">
        <v>19252</v>
      </c>
      <c r="Y346">
        <v>19252</v>
      </c>
    </row>
    <row r="347" spans="1:25" x14ac:dyDescent="0.25">
      <c r="A347">
        <v>346</v>
      </c>
      <c r="B347" t="s">
        <v>3655</v>
      </c>
      <c r="C347" t="s">
        <v>16191</v>
      </c>
      <c r="D347" t="s">
        <v>3656</v>
      </c>
      <c r="E347" t="s">
        <v>3656</v>
      </c>
      <c r="F347" t="s">
        <v>14055</v>
      </c>
      <c r="G347" t="s">
        <v>14132</v>
      </c>
      <c r="H347" t="s">
        <v>2950</v>
      </c>
      <c r="I347" t="s">
        <v>13093</v>
      </c>
      <c r="J347" t="s">
        <v>13093</v>
      </c>
      <c r="K347" t="s">
        <v>13122</v>
      </c>
      <c r="L347" t="s">
        <v>13993</v>
      </c>
      <c r="M347" t="s">
        <v>13126</v>
      </c>
      <c r="N347" t="s">
        <v>13996</v>
      </c>
      <c r="O347" t="s">
        <v>13127</v>
      </c>
      <c r="Q347">
        <v>15499</v>
      </c>
      <c r="R347">
        <v>15499</v>
      </c>
      <c r="S347">
        <v>18999</v>
      </c>
      <c r="T347">
        <v>18999</v>
      </c>
      <c r="U347" s="18">
        <v>0.18422022211695352</v>
      </c>
      <c r="V347">
        <v>4.0999999999999996</v>
      </c>
      <c r="W347">
        <v>4.0999999999999996</v>
      </c>
      <c r="X347">
        <v>19252</v>
      </c>
      <c r="Y347">
        <v>19252</v>
      </c>
    </row>
    <row r="348" spans="1:25" x14ac:dyDescent="0.25">
      <c r="A348">
        <v>347</v>
      </c>
      <c r="B348" t="s">
        <v>3659</v>
      </c>
      <c r="C348" t="s">
        <v>16191</v>
      </c>
      <c r="D348" t="s">
        <v>3660</v>
      </c>
      <c r="E348" t="s">
        <v>3660</v>
      </c>
      <c r="F348" t="s">
        <v>14069</v>
      </c>
      <c r="G348" t="s">
        <v>14133</v>
      </c>
      <c r="H348" t="s">
        <v>2950</v>
      </c>
      <c r="I348" t="s">
        <v>13093</v>
      </c>
      <c r="J348" t="s">
        <v>13093</v>
      </c>
      <c r="K348" t="s">
        <v>13122</v>
      </c>
      <c r="L348" t="s">
        <v>13993</v>
      </c>
      <c r="M348" t="s">
        <v>13126</v>
      </c>
      <c r="N348" t="s">
        <v>13996</v>
      </c>
      <c r="O348" t="s">
        <v>13127</v>
      </c>
      <c r="Q348">
        <v>22999</v>
      </c>
      <c r="R348">
        <v>22999</v>
      </c>
      <c r="S348">
        <v>28999</v>
      </c>
      <c r="T348">
        <v>28999</v>
      </c>
      <c r="U348" s="18">
        <v>0.20690368633401152</v>
      </c>
      <c r="V348">
        <v>3.9</v>
      </c>
      <c r="W348">
        <v>3.9</v>
      </c>
      <c r="X348">
        <v>25824</v>
      </c>
      <c r="Y348">
        <v>25824</v>
      </c>
    </row>
    <row r="349" spans="1:25" x14ac:dyDescent="0.25">
      <c r="A349">
        <v>348</v>
      </c>
      <c r="B349" t="s">
        <v>3663</v>
      </c>
      <c r="C349" t="s">
        <v>16191</v>
      </c>
      <c r="D349" t="s">
        <v>3664</v>
      </c>
      <c r="E349" t="s">
        <v>3664</v>
      </c>
      <c r="F349" t="s">
        <v>14134</v>
      </c>
      <c r="G349" t="s">
        <v>14135</v>
      </c>
      <c r="H349" t="s">
        <v>3025</v>
      </c>
      <c r="I349" t="s">
        <v>13093</v>
      </c>
      <c r="J349" t="s">
        <v>13093</v>
      </c>
      <c r="K349" t="s">
        <v>13131</v>
      </c>
      <c r="L349" t="s">
        <v>14009</v>
      </c>
      <c r="M349" t="s">
        <v>13132</v>
      </c>
      <c r="N349" t="s">
        <v>13132</v>
      </c>
      <c r="O349" t="s">
        <v>13133</v>
      </c>
      <c r="Q349">
        <v>599</v>
      </c>
      <c r="R349">
        <v>599</v>
      </c>
      <c r="S349">
        <v>1490</v>
      </c>
      <c r="T349">
        <v>1490</v>
      </c>
      <c r="U349" s="18">
        <v>0.59798657718120807</v>
      </c>
      <c r="V349">
        <v>4.0999999999999996</v>
      </c>
      <c r="W349">
        <v>4.0999999999999996</v>
      </c>
      <c r="X349">
        <v>161679</v>
      </c>
      <c r="Y349">
        <v>161679</v>
      </c>
    </row>
    <row r="350" spans="1:25" x14ac:dyDescent="0.25">
      <c r="A350">
        <v>349</v>
      </c>
      <c r="B350" t="s">
        <v>3673</v>
      </c>
      <c r="C350" t="s">
        <v>16191</v>
      </c>
      <c r="D350" t="s">
        <v>3674</v>
      </c>
      <c r="E350" t="s">
        <v>3674</v>
      </c>
      <c r="F350" t="s">
        <v>14136</v>
      </c>
      <c r="G350" t="s">
        <v>14137</v>
      </c>
      <c r="H350" t="s">
        <v>3445</v>
      </c>
      <c r="I350" t="s">
        <v>13093</v>
      </c>
      <c r="J350" t="s">
        <v>13093</v>
      </c>
      <c r="K350" t="s">
        <v>13122</v>
      </c>
      <c r="L350" t="s">
        <v>13993</v>
      </c>
      <c r="M350" t="s">
        <v>13123</v>
      </c>
      <c r="N350" t="s">
        <v>13123</v>
      </c>
      <c r="O350" t="s">
        <v>13143</v>
      </c>
      <c r="Q350">
        <v>134</v>
      </c>
      <c r="R350">
        <v>134</v>
      </c>
      <c r="S350">
        <v>699</v>
      </c>
      <c r="T350">
        <v>699</v>
      </c>
      <c r="U350" s="18">
        <v>0.80829756795422036</v>
      </c>
      <c r="V350">
        <v>4.0999999999999996</v>
      </c>
      <c r="W350">
        <v>4.0999999999999996</v>
      </c>
      <c r="X350">
        <v>16685</v>
      </c>
      <c r="Y350">
        <v>16685</v>
      </c>
    </row>
    <row r="351" spans="1:25" x14ac:dyDescent="0.25">
      <c r="A351">
        <v>350</v>
      </c>
      <c r="B351" t="s">
        <v>3683</v>
      </c>
      <c r="C351" t="s">
        <v>16191</v>
      </c>
      <c r="D351" t="s">
        <v>3684</v>
      </c>
      <c r="E351" t="s">
        <v>3684</v>
      </c>
      <c r="F351" t="s">
        <v>14138</v>
      </c>
      <c r="G351" t="s">
        <v>14139</v>
      </c>
      <c r="H351" t="s">
        <v>2950</v>
      </c>
      <c r="I351" t="s">
        <v>13093</v>
      </c>
      <c r="J351" t="s">
        <v>13093</v>
      </c>
      <c r="K351" t="s">
        <v>13122</v>
      </c>
      <c r="L351" t="s">
        <v>13993</v>
      </c>
      <c r="M351" t="s">
        <v>13126</v>
      </c>
      <c r="N351" t="s">
        <v>13996</v>
      </c>
      <c r="O351" t="s">
        <v>13127</v>
      </c>
      <c r="Q351">
        <v>7499</v>
      </c>
      <c r="R351">
        <v>7499</v>
      </c>
      <c r="S351">
        <v>7999</v>
      </c>
      <c r="T351">
        <v>7999</v>
      </c>
      <c r="U351" s="18">
        <v>6.250781347668459E-2</v>
      </c>
      <c r="V351">
        <v>4</v>
      </c>
      <c r="W351">
        <v>4</v>
      </c>
      <c r="X351">
        <v>30907</v>
      </c>
      <c r="Y351">
        <v>30907</v>
      </c>
    </row>
    <row r="352" spans="1:25" x14ac:dyDescent="0.25">
      <c r="A352">
        <v>351</v>
      </c>
      <c r="B352" t="s">
        <v>3693</v>
      </c>
      <c r="C352" t="s">
        <v>16191</v>
      </c>
      <c r="D352" t="s">
        <v>3694</v>
      </c>
      <c r="E352" t="s">
        <v>3694</v>
      </c>
      <c r="F352" t="s">
        <v>14140</v>
      </c>
      <c r="G352" t="s">
        <v>14141</v>
      </c>
      <c r="H352" t="s">
        <v>2939</v>
      </c>
      <c r="I352" t="s">
        <v>13093</v>
      </c>
      <c r="J352" t="s">
        <v>13093</v>
      </c>
      <c r="K352" t="s">
        <v>13122</v>
      </c>
      <c r="L352" t="s">
        <v>13993</v>
      </c>
      <c r="M352" t="s">
        <v>13123</v>
      </c>
      <c r="N352" t="s">
        <v>13123</v>
      </c>
      <c r="O352" t="s">
        <v>13124</v>
      </c>
      <c r="P352" t="s">
        <v>13125</v>
      </c>
      <c r="Q352">
        <v>1149</v>
      </c>
      <c r="R352">
        <v>1149</v>
      </c>
      <c r="S352">
        <v>2199</v>
      </c>
      <c r="T352">
        <v>2199</v>
      </c>
      <c r="U352" s="18">
        <v>0.47748976807639837</v>
      </c>
      <c r="V352">
        <v>4.3</v>
      </c>
      <c r="W352">
        <v>4.3</v>
      </c>
      <c r="X352">
        <v>178912</v>
      </c>
      <c r="Y352">
        <v>178912</v>
      </c>
    </row>
    <row r="353" spans="1:25" x14ac:dyDescent="0.25">
      <c r="A353">
        <v>352</v>
      </c>
      <c r="B353" t="s">
        <v>3698</v>
      </c>
      <c r="C353" t="s">
        <v>16191</v>
      </c>
      <c r="D353" t="s">
        <v>3699</v>
      </c>
      <c r="E353" t="s">
        <v>3699</v>
      </c>
      <c r="F353" t="s">
        <v>14142</v>
      </c>
      <c r="G353" t="s">
        <v>14143</v>
      </c>
      <c r="H353" t="s">
        <v>3004</v>
      </c>
      <c r="I353" t="s">
        <v>13093</v>
      </c>
      <c r="J353" t="s">
        <v>13093</v>
      </c>
      <c r="K353" t="s">
        <v>13122</v>
      </c>
      <c r="L353" t="s">
        <v>13993</v>
      </c>
      <c r="M353" t="s">
        <v>13126</v>
      </c>
      <c r="N353" t="s">
        <v>13996</v>
      </c>
      <c r="O353" t="s">
        <v>13130</v>
      </c>
      <c r="Q353">
        <v>1324</v>
      </c>
      <c r="R353">
        <v>1324</v>
      </c>
      <c r="S353">
        <v>1699</v>
      </c>
      <c r="T353">
        <v>1699</v>
      </c>
      <c r="U353" s="18">
        <v>0.22071806945261918</v>
      </c>
      <c r="V353">
        <v>4</v>
      </c>
      <c r="W353">
        <v>4</v>
      </c>
      <c r="X353">
        <v>128311</v>
      </c>
      <c r="Y353">
        <v>128311</v>
      </c>
    </row>
    <row r="354" spans="1:25" x14ac:dyDescent="0.25">
      <c r="A354">
        <v>353</v>
      </c>
      <c r="B354" t="s">
        <v>3703</v>
      </c>
      <c r="C354" t="s">
        <v>16191</v>
      </c>
      <c r="D354" t="s">
        <v>3704</v>
      </c>
      <c r="E354" t="s">
        <v>3704</v>
      </c>
      <c r="F354" t="s">
        <v>14087</v>
      </c>
      <c r="G354" t="s">
        <v>14144</v>
      </c>
      <c r="H354" t="s">
        <v>2950</v>
      </c>
      <c r="I354" t="s">
        <v>13093</v>
      </c>
      <c r="J354" t="s">
        <v>13093</v>
      </c>
      <c r="K354" t="s">
        <v>13122</v>
      </c>
      <c r="L354" t="s">
        <v>13993</v>
      </c>
      <c r="M354" t="s">
        <v>13126</v>
      </c>
      <c r="N354" t="s">
        <v>13996</v>
      </c>
      <c r="O354" t="s">
        <v>13127</v>
      </c>
      <c r="Q354">
        <v>13999</v>
      </c>
      <c r="R354">
        <v>13999</v>
      </c>
      <c r="S354">
        <v>19999</v>
      </c>
      <c r="T354">
        <v>19999</v>
      </c>
      <c r="U354" s="18">
        <v>0.30001500075003751</v>
      </c>
      <c r="V354">
        <v>4.0999999999999996</v>
      </c>
      <c r="W354">
        <v>4.0999999999999996</v>
      </c>
      <c r="X354">
        <v>19252</v>
      </c>
      <c r="Y354">
        <v>19252</v>
      </c>
    </row>
    <row r="355" spans="1:25" x14ac:dyDescent="0.25">
      <c r="A355">
        <v>354</v>
      </c>
      <c r="B355" t="s">
        <v>3709</v>
      </c>
      <c r="C355" t="s">
        <v>16191</v>
      </c>
      <c r="D355" t="s">
        <v>3710</v>
      </c>
      <c r="E355" t="s">
        <v>14145</v>
      </c>
      <c r="F355" t="s">
        <v>14107</v>
      </c>
      <c r="G355" t="s">
        <v>14146</v>
      </c>
      <c r="H355" t="s">
        <v>2939</v>
      </c>
      <c r="I355" t="s">
        <v>13093</v>
      </c>
      <c r="J355" t="s">
        <v>13093</v>
      </c>
      <c r="K355" t="s">
        <v>13122</v>
      </c>
      <c r="L355" t="s">
        <v>13993</v>
      </c>
      <c r="M355" t="s">
        <v>13123</v>
      </c>
      <c r="N355" t="s">
        <v>13123</v>
      </c>
      <c r="O355" t="s">
        <v>13124</v>
      </c>
      <c r="P355" t="s">
        <v>13125</v>
      </c>
      <c r="Q355">
        <v>999</v>
      </c>
      <c r="R355">
        <v>999</v>
      </c>
      <c r="S355">
        <v>1599</v>
      </c>
      <c r="T355">
        <v>1599</v>
      </c>
      <c r="U355" s="18">
        <v>0.37523452157598497</v>
      </c>
      <c r="V355">
        <v>4</v>
      </c>
      <c r="W355">
        <v>4</v>
      </c>
      <c r="X355">
        <v>7222</v>
      </c>
      <c r="Y355">
        <v>7222</v>
      </c>
    </row>
    <row r="356" spans="1:25" x14ac:dyDescent="0.25">
      <c r="A356">
        <v>355</v>
      </c>
      <c r="B356" t="s">
        <v>3714</v>
      </c>
      <c r="C356" t="s">
        <v>16191</v>
      </c>
      <c r="D356" t="s">
        <v>3715</v>
      </c>
      <c r="E356" t="s">
        <v>3715</v>
      </c>
      <c r="F356" t="s">
        <v>14147</v>
      </c>
      <c r="G356" t="s">
        <v>14037</v>
      </c>
      <c r="H356" t="s">
        <v>2950</v>
      </c>
      <c r="I356" t="s">
        <v>13093</v>
      </c>
      <c r="J356" t="s">
        <v>13093</v>
      </c>
      <c r="K356" t="s">
        <v>13122</v>
      </c>
      <c r="L356" t="s">
        <v>13993</v>
      </c>
      <c r="M356" t="s">
        <v>13126</v>
      </c>
      <c r="N356" t="s">
        <v>13996</v>
      </c>
      <c r="O356" t="s">
        <v>13127</v>
      </c>
      <c r="Q356">
        <v>12999</v>
      </c>
      <c r="R356">
        <v>12999</v>
      </c>
      <c r="S356">
        <v>17999</v>
      </c>
      <c r="T356">
        <v>17999</v>
      </c>
      <c r="U356" s="18">
        <v>0.27779321073392965</v>
      </c>
      <c r="V356">
        <v>4.0999999999999996</v>
      </c>
      <c r="W356">
        <v>4.0999999999999996</v>
      </c>
      <c r="X356">
        <v>18998</v>
      </c>
      <c r="Y356">
        <v>18998</v>
      </c>
    </row>
    <row r="357" spans="1:25" x14ac:dyDescent="0.25">
      <c r="A357">
        <v>356</v>
      </c>
      <c r="B357" t="s">
        <v>3718</v>
      </c>
      <c r="C357" t="s">
        <v>16191</v>
      </c>
      <c r="D357" t="s">
        <v>3719</v>
      </c>
      <c r="E357" t="s">
        <v>14148</v>
      </c>
      <c r="F357" t="s">
        <v>14149</v>
      </c>
      <c r="G357" t="s">
        <v>14150</v>
      </c>
      <c r="H357" t="s">
        <v>2950</v>
      </c>
      <c r="I357" t="s">
        <v>13093</v>
      </c>
      <c r="J357" t="s">
        <v>13093</v>
      </c>
      <c r="K357" t="s">
        <v>13122</v>
      </c>
      <c r="L357" t="s">
        <v>13993</v>
      </c>
      <c r="M357" t="s">
        <v>13126</v>
      </c>
      <c r="N357" t="s">
        <v>13996</v>
      </c>
      <c r="O357" t="s">
        <v>13127</v>
      </c>
      <c r="Q357">
        <v>15490</v>
      </c>
      <c r="R357">
        <v>15490</v>
      </c>
      <c r="S357">
        <v>20990</v>
      </c>
      <c r="T357">
        <v>20990</v>
      </c>
      <c r="U357" s="18">
        <v>0.26202953787517863</v>
      </c>
      <c r="V357">
        <v>4.2</v>
      </c>
      <c r="W357">
        <v>4.2</v>
      </c>
      <c r="X357">
        <v>32916</v>
      </c>
      <c r="Y357">
        <v>32916</v>
      </c>
    </row>
    <row r="358" spans="1:25" x14ac:dyDescent="0.25">
      <c r="A358">
        <v>357</v>
      </c>
      <c r="B358" t="s">
        <v>3723</v>
      </c>
      <c r="C358" t="s">
        <v>16191</v>
      </c>
      <c r="D358" t="s">
        <v>3724</v>
      </c>
      <c r="E358" t="s">
        <v>14151</v>
      </c>
      <c r="F358" t="s">
        <v>14152</v>
      </c>
      <c r="G358" t="s">
        <v>14153</v>
      </c>
      <c r="H358" t="s">
        <v>3725</v>
      </c>
      <c r="I358" t="s">
        <v>13093</v>
      </c>
      <c r="J358" t="s">
        <v>13093</v>
      </c>
      <c r="K358" t="s">
        <v>13122</v>
      </c>
      <c r="L358" t="s">
        <v>13993</v>
      </c>
      <c r="M358" t="s">
        <v>13123</v>
      </c>
      <c r="N358" t="s">
        <v>13123</v>
      </c>
      <c r="O358" t="s">
        <v>13146</v>
      </c>
      <c r="P358" t="s">
        <v>13147</v>
      </c>
      <c r="Q358">
        <v>999</v>
      </c>
      <c r="R358">
        <v>999</v>
      </c>
      <c r="S358">
        <v>2899</v>
      </c>
      <c r="T358">
        <v>2899</v>
      </c>
      <c r="U358" s="18">
        <v>0.65539841324594683</v>
      </c>
      <c r="V358">
        <v>4.5999999999999996</v>
      </c>
      <c r="W358">
        <v>4.5999999999999996</v>
      </c>
      <c r="X358">
        <v>26603</v>
      </c>
      <c r="Y358">
        <v>26603</v>
      </c>
    </row>
    <row r="359" spans="1:25" x14ac:dyDescent="0.25">
      <c r="A359">
        <v>358</v>
      </c>
      <c r="B359" t="s">
        <v>3744</v>
      </c>
      <c r="C359" t="s">
        <v>16191</v>
      </c>
      <c r="D359" t="s">
        <v>3745</v>
      </c>
      <c r="E359" t="s">
        <v>3745</v>
      </c>
      <c r="F359" t="s">
        <v>14142</v>
      </c>
      <c r="G359" t="s">
        <v>14154</v>
      </c>
      <c r="H359" t="s">
        <v>3004</v>
      </c>
      <c r="I359" t="s">
        <v>13093</v>
      </c>
      <c r="J359" t="s">
        <v>13093</v>
      </c>
      <c r="K359" t="s">
        <v>13122</v>
      </c>
      <c r="L359" t="s">
        <v>13993</v>
      </c>
      <c r="M359" t="s">
        <v>13126</v>
      </c>
      <c r="N359" t="s">
        <v>13996</v>
      </c>
      <c r="O359" t="s">
        <v>13130</v>
      </c>
      <c r="Q359">
        <v>1324</v>
      </c>
      <c r="R359">
        <v>1324</v>
      </c>
      <c r="S359">
        <v>1699</v>
      </c>
      <c r="T359">
        <v>1699</v>
      </c>
      <c r="U359" s="18">
        <v>0.22071806945261918</v>
      </c>
      <c r="V359">
        <v>4</v>
      </c>
      <c r="W359">
        <v>4</v>
      </c>
      <c r="X359">
        <v>128311</v>
      </c>
      <c r="Y359">
        <v>128311</v>
      </c>
    </row>
    <row r="360" spans="1:25" x14ac:dyDescent="0.25">
      <c r="A360">
        <v>359</v>
      </c>
      <c r="B360" t="s">
        <v>3747</v>
      </c>
      <c r="C360" t="s">
        <v>16191</v>
      </c>
      <c r="D360" t="s">
        <v>3748</v>
      </c>
      <c r="E360" t="s">
        <v>3748</v>
      </c>
      <c r="F360" t="s">
        <v>14155</v>
      </c>
      <c r="G360" t="s">
        <v>14156</v>
      </c>
      <c r="H360" t="s">
        <v>2950</v>
      </c>
      <c r="I360" t="s">
        <v>13093</v>
      </c>
      <c r="J360" t="s">
        <v>13093</v>
      </c>
      <c r="K360" t="s">
        <v>13122</v>
      </c>
      <c r="L360" t="s">
        <v>13993</v>
      </c>
      <c r="M360" t="s">
        <v>13126</v>
      </c>
      <c r="N360" t="s">
        <v>13996</v>
      </c>
      <c r="O360" t="s">
        <v>13127</v>
      </c>
      <c r="Q360">
        <v>20999</v>
      </c>
      <c r="R360">
        <v>20999</v>
      </c>
      <c r="S360">
        <v>29990</v>
      </c>
      <c r="T360">
        <v>29990</v>
      </c>
      <c r="U360" s="18">
        <v>0.29979993331110372</v>
      </c>
      <c r="V360">
        <v>4.3</v>
      </c>
      <c r="W360">
        <v>4.3</v>
      </c>
      <c r="X360">
        <v>9499</v>
      </c>
      <c r="Y360">
        <v>9499</v>
      </c>
    </row>
    <row r="361" spans="1:25" x14ac:dyDescent="0.25">
      <c r="A361">
        <v>360</v>
      </c>
      <c r="B361" t="s">
        <v>3757</v>
      </c>
      <c r="C361" t="s">
        <v>16191</v>
      </c>
      <c r="D361" t="s">
        <v>3758</v>
      </c>
      <c r="E361" t="s">
        <v>3758</v>
      </c>
      <c r="F361" t="s">
        <v>14157</v>
      </c>
      <c r="G361" t="s">
        <v>14158</v>
      </c>
      <c r="H361" t="s">
        <v>3120</v>
      </c>
      <c r="I361" t="s">
        <v>13093</v>
      </c>
      <c r="J361" t="s">
        <v>13093</v>
      </c>
      <c r="K361" t="s">
        <v>13122</v>
      </c>
      <c r="L361" t="s">
        <v>13993</v>
      </c>
      <c r="M361" t="s">
        <v>13123</v>
      </c>
      <c r="N361" t="s">
        <v>13123</v>
      </c>
      <c r="O361" t="s">
        <v>13124</v>
      </c>
      <c r="P361" t="s">
        <v>13137</v>
      </c>
      <c r="Q361">
        <v>999</v>
      </c>
      <c r="R361">
        <v>999</v>
      </c>
      <c r="S361">
        <v>1999</v>
      </c>
      <c r="T361">
        <v>1999</v>
      </c>
      <c r="U361" s="18">
        <v>0.5002501250625313</v>
      </c>
      <c r="V361">
        <v>4.3</v>
      </c>
      <c r="W361">
        <v>4.3</v>
      </c>
      <c r="X361">
        <v>1777</v>
      </c>
      <c r="Y361">
        <v>1777</v>
      </c>
    </row>
    <row r="362" spans="1:25" x14ac:dyDescent="0.25">
      <c r="A362">
        <v>361</v>
      </c>
      <c r="B362" t="s">
        <v>3767</v>
      </c>
      <c r="C362" t="s">
        <v>16191</v>
      </c>
      <c r="D362" t="s">
        <v>3768</v>
      </c>
      <c r="E362" t="s">
        <v>14159</v>
      </c>
      <c r="F362" t="s">
        <v>14160</v>
      </c>
      <c r="G362" t="s">
        <v>14161</v>
      </c>
      <c r="H362" t="s">
        <v>2950</v>
      </c>
      <c r="I362" t="s">
        <v>13093</v>
      </c>
      <c r="J362" t="s">
        <v>13093</v>
      </c>
      <c r="K362" t="s">
        <v>13122</v>
      </c>
      <c r="L362" t="s">
        <v>13993</v>
      </c>
      <c r="M362" t="s">
        <v>13126</v>
      </c>
      <c r="N362" t="s">
        <v>13996</v>
      </c>
      <c r="O362" t="s">
        <v>13127</v>
      </c>
      <c r="Q362">
        <v>12490</v>
      </c>
      <c r="R362">
        <v>12490</v>
      </c>
      <c r="S362">
        <v>15990</v>
      </c>
      <c r="T362">
        <v>15990</v>
      </c>
      <c r="U362" s="18">
        <v>0.21888680425265791</v>
      </c>
      <c r="V362">
        <v>4.2</v>
      </c>
      <c r="W362">
        <v>4.2</v>
      </c>
      <c r="X362">
        <v>58506</v>
      </c>
      <c r="Y362">
        <v>58506</v>
      </c>
    </row>
    <row r="363" spans="1:25" x14ac:dyDescent="0.25">
      <c r="A363">
        <v>362</v>
      </c>
      <c r="B363" t="s">
        <v>3777</v>
      </c>
      <c r="C363" t="s">
        <v>16191</v>
      </c>
      <c r="D363" t="s">
        <v>3778</v>
      </c>
      <c r="E363" t="s">
        <v>3778</v>
      </c>
      <c r="F363" t="s">
        <v>14042</v>
      </c>
      <c r="G363" t="s">
        <v>14162</v>
      </c>
      <c r="H363" t="s">
        <v>2950</v>
      </c>
      <c r="I363" t="s">
        <v>13093</v>
      </c>
      <c r="J363" t="s">
        <v>13093</v>
      </c>
      <c r="K363" t="s">
        <v>13122</v>
      </c>
      <c r="L363" t="s">
        <v>13993</v>
      </c>
      <c r="M363" t="s">
        <v>13126</v>
      </c>
      <c r="N363" t="s">
        <v>13996</v>
      </c>
      <c r="O363" t="s">
        <v>13127</v>
      </c>
      <c r="Q363">
        <v>17999</v>
      </c>
      <c r="R363">
        <v>17999</v>
      </c>
      <c r="S363">
        <v>21990</v>
      </c>
      <c r="T363">
        <v>21990</v>
      </c>
      <c r="U363" s="18">
        <v>0.18149158708503865</v>
      </c>
      <c r="V363">
        <v>4</v>
      </c>
      <c r="W363">
        <v>4</v>
      </c>
      <c r="X363">
        <v>21350</v>
      </c>
      <c r="Y363">
        <v>21350</v>
      </c>
    </row>
    <row r="364" spans="1:25" x14ac:dyDescent="0.25">
      <c r="A364">
        <v>363</v>
      </c>
      <c r="B364" t="s">
        <v>3783</v>
      </c>
      <c r="C364" t="s">
        <v>16191</v>
      </c>
      <c r="D364" t="s">
        <v>3784</v>
      </c>
      <c r="E364" t="s">
        <v>3784</v>
      </c>
      <c r="F364" t="s">
        <v>14163</v>
      </c>
      <c r="G364" t="s">
        <v>14164</v>
      </c>
      <c r="H364" t="s">
        <v>3004</v>
      </c>
      <c r="I364" t="s">
        <v>13093</v>
      </c>
      <c r="J364" t="s">
        <v>13093</v>
      </c>
      <c r="K364" t="s">
        <v>13122</v>
      </c>
      <c r="L364" t="s">
        <v>13993</v>
      </c>
      <c r="M364" t="s">
        <v>13126</v>
      </c>
      <c r="N364" t="s">
        <v>13996</v>
      </c>
      <c r="O364" t="s">
        <v>13130</v>
      </c>
      <c r="Q364">
        <v>1399</v>
      </c>
      <c r="R364">
        <v>1399</v>
      </c>
      <c r="S364">
        <v>1630</v>
      </c>
      <c r="T364">
        <v>1630</v>
      </c>
      <c r="U364" s="18">
        <v>0.14171779141104293</v>
      </c>
      <c r="V364">
        <v>4</v>
      </c>
      <c r="W364">
        <v>4</v>
      </c>
      <c r="X364">
        <v>9378</v>
      </c>
      <c r="Y364">
        <v>9378</v>
      </c>
    </row>
    <row r="365" spans="1:25" x14ac:dyDescent="0.25">
      <c r="A365">
        <v>364</v>
      </c>
      <c r="B365" t="s">
        <v>3795</v>
      </c>
      <c r="C365" t="s">
        <v>16191</v>
      </c>
      <c r="D365" t="s">
        <v>3796</v>
      </c>
      <c r="E365" t="s">
        <v>14165</v>
      </c>
      <c r="F365" t="s">
        <v>14007</v>
      </c>
      <c r="G365" t="s">
        <v>14166</v>
      </c>
      <c r="H365" t="s">
        <v>2910</v>
      </c>
      <c r="I365" t="s">
        <v>13093</v>
      </c>
      <c r="J365" t="s">
        <v>13093</v>
      </c>
      <c r="K365" t="s">
        <v>13120</v>
      </c>
      <c r="L365" t="s">
        <v>13120</v>
      </c>
      <c r="M365" t="s">
        <v>13121</v>
      </c>
      <c r="N365" t="s">
        <v>13121</v>
      </c>
      <c r="Q365">
        <v>1499</v>
      </c>
      <c r="R365">
        <v>1499</v>
      </c>
      <c r="S365">
        <v>6990</v>
      </c>
      <c r="T365">
        <v>6990</v>
      </c>
      <c r="U365" s="18">
        <v>0.78555078683834045</v>
      </c>
      <c r="V365">
        <v>3.9</v>
      </c>
      <c r="W365">
        <v>3.9</v>
      </c>
      <c r="X365">
        <v>21796</v>
      </c>
      <c r="Y365">
        <v>21796</v>
      </c>
    </row>
    <row r="366" spans="1:25" x14ac:dyDescent="0.25">
      <c r="A366">
        <v>365</v>
      </c>
      <c r="B366" t="s">
        <v>3799</v>
      </c>
      <c r="C366" t="s">
        <v>16191</v>
      </c>
      <c r="D366" t="s">
        <v>3800</v>
      </c>
      <c r="E366" t="s">
        <v>14167</v>
      </c>
      <c r="F366" t="s">
        <v>13990</v>
      </c>
      <c r="G366" t="s">
        <v>14168</v>
      </c>
      <c r="H366" t="s">
        <v>2910</v>
      </c>
      <c r="I366" t="s">
        <v>13093</v>
      </c>
      <c r="J366" t="s">
        <v>13093</v>
      </c>
      <c r="K366" t="s">
        <v>13120</v>
      </c>
      <c r="L366" t="s">
        <v>13120</v>
      </c>
      <c r="M366" t="s">
        <v>13121</v>
      </c>
      <c r="N366" t="s">
        <v>13121</v>
      </c>
      <c r="Q366">
        <v>1999</v>
      </c>
      <c r="R366">
        <v>1999</v>
      </c>
      <c r="S366">
        <v>7990</v>
      </c>
      <c r="T366">
        <v>7990</v>
      </c>
      <c r="U366" s="18">
        <v>0.74981226533166456</v>
      </c>
      <c r="V366">
        <v>3.8</v>
      </c>
      <c r="W366">
        <v>3.8</v>
      </c>
      <c r="X366">
        <v>17833</v>
      </c>
      <c r="Y366">
        <v>17833</v>
      </c>
    </row>
    <row r="367" spans="1:25" x14ac:dyDescent="0.25">
      <c r="A367">
        <v>366</v>
      </c>
      <c r="B367" t="s">
        <v>3803</v>
      </c>
      <c r="C367" t="s">
        <v>16191</v>
      </c>
      <c r="D367" t="s">
        <v>3804</v>
      </c>
      <c r="E367" t="s">
        <v>3804</v>
      </c>
      <c r="F367" t="s">
        <v>14152</v>
      </c>
      <c r="G367" t="s">
        <v>14169</v>
      </c>
      <c r="H367" t="s">
        <v>3725</v>
      </c>
      <c r="I367" t="s">
        <v>13093</v>
      </c>
      <c r="J367" t="s">
        <v>13093</v>
      </c>
      <c r="K367" t="s">
        <v>13122</v>
      </c>
      <c r="L367" t="s">
        <v>13993</v>
      </c>
      <c r="M367" t="s">
        <v>13123</v>
      </c>
      <c r="N367" t="s">
        <v>13123</v>
      </c>
      <c r="O367" t="s">
        <v>13146</v>
      </c>
      <c r="P367" t="s">
        <v>13147</v>
      </c>
      <c r="Q367">
        <v>999</v>
      </c>
      <c r="R367">
        <v>999</v>
      </c>
      <c r="S367">
        <v>2899</v>
      </c>
      <c r="T367">
        <v>2899</v>
      </c>
      <c r="U367" s="18">
        <v>0.65539841324594683</v>
      </c>
      <c r="V367">
        <v>4.7</v>
      </c>
      <c r="W367">
        <v>4.7</v>
      </c>
      <c r="X367">
        <v>7779</v>
      </c>
      <c r="Y367">
        <v>7779</v>
      </c>
    </row>
    <row r="368" spans="1:25" x14ac:dyDescent="0.25">
      <c r="A368">
        <v>367</v>
      </c>
      <c r="B368" t="s">
        <v>3824</v>
      </c>
      <c r="C368" t="s">
        <v>16191</v>
      </c>
      <c r="D368" t="s">
        <v>3825</v>
      </c>
      <c r="E368" t="s">
        <v>3825</v>
      </c>
      <c r="F368" t="s">
        <v>14170</v>
      </c>
      <c r="G368" t="s">
        <v>14171</v>
      </c>
      <c r="H368" t="s">
        <v>3066</v>
      </c>
      <c r="I368" t="s">
        <v>13093</v>
      </c>
      <c r="J368" t="s">
        <v>13093</v>
      </c>
      <c r="K368" t="s">
        <v>13122</v>
      </c>
      <c r="L368" t="s">
        <v>13993</v>
      </c>
      <c r="M368" t="s">
        <v>13123</v>
      </c>
      <c r="N368" t="s">
        <v>13123</v>
      </c>
      <c r="O368" t="s">
        <v>13124</v>
      </c>
      <c r="P368" t="s">
        <v>13134</v>
      </c>
      <c r="Q368">
        <v>337</v>
      </c>
      <c r="R368">
        <v>337</v>
      </c>
      <c r="S368">
        <v>699</v>
      </c>
      <c r="T368">
        <v>699</v>
      </c>
      <c r="U368" s="18">
        <v>0.51788268955650929</v>
      </c>
      <c r="V368">
        <v>4.2</v>
      </c>
      <c r="W368">
        <v>4.2</v>
      </c>
      <c r="X368">
        <v>4969</v>
      </c>
      <c r="Y368">
        <v>4969</v>
      </c>
    </row>
    <row r="369" spans="1:25" x14ac:dyDescent="0.25">
      <c r="A369">
        <v>368</v>
      </c>
      <c r="B369" t="s">
        <v>3834</v>
      </c>
      <c r="C369" t="s">
        <v>16191</v>
      </c>
      <c r="D369" t="s">
        <v>3835</v>
      </c>
      <c r="E369" t="s">
        <v>3835</v>
      </c>
      <c r="F369" t="s">
        <v>14172</v>
      </c>
      <c r="G369" t="s">
        <v>14173</v>
      </c>
      <c r="H369" t="s">
        <v>2910</v>
      </c>
      <c r="I369" t="s">
        <v>13093</v>
      </c>
      <c r="J369" t="s">
        <v>13093</v>
      </c>
      <c r="K369" t="s">
        <v>13120</v>
      </c>
      <c r="L369" t="s">
        <v>13120</v>
      </c>
      <c r="M369" t="s">
        <v>13121</v>
      </c>
      <c r="N369" t="s">
        <v>13121</v>
      </c>
      <c r="Q369">
        <v>2999</v>
      </c>
      <c r="R369">
        <v>2999</v>
      </c>
      <c r="S369">
        <v>7990</v>
      </c>
      <c r="T369">
        <v>7990</v>
      </c>
      <c r="U369" s="18">
        <v>0.6246558197747184</v>
      </c>
      <c r="V369">
        <v>4.0999999999999996</v>
      </c>
      <c r="W369">
        <v>4.0999999999999996</v>
      </c>
      <c r="X369">
        <v>154</v>
      </c>
      <c r="Y369">
        <v>154</v>
      </c>
    </row>
    <row r="370" spans="1:25" x14ac:dyDescent="0.25">
      <c r="A370">
        <v>369</v>
      </c>
      <c r="B370" t="s">
        <v>3843</v>
      </c>
      <c r="C370" t="s">
        <v>16191</v>
      </c>
      <c r="D370" t="s">
        <v>3844</v>
      </c>
      <c r="E370" t="s">
        <v>14174</v>
      </c>
      <c r="F370" t="s">
        <v>14175</v>
      </c>
      <c r="G370" t="s">
        <v>14176</v>
      </c>
      <c r="H370" t="s">
        <v>2910</v>
      </c>
      <c r="I370" t="s">
        <v>13093</v>
      </c>
      <c r="J370" t="s">
        <v>13093</v>
      </c>
      <c r="K370" t="s">
        <v>13120</v>
      </c>
      <c r="L370" t="s">
        <v>13120</v>
      </c>
      <c r="M370" t="s">
        <v>13121</v>
      </c>
      <c r="N370" t="s">
        <v>13121</v>
      </c>
      <c r="Q370">
        <v>1299</v>
      </c>
      <c r="R370">
        <v>1299</v>
      </c>
      <c r="S370">
        <v>5999</v>
      </c>
      <c r="T370">
        <v>5999</v>
      </c>
      <c r="U370" s="18">
        <v>0.78346391065177534</v>
      </c>
      <c r="V370">
        <v>3.3</v>
      </c>
      <c r="W370">
        <v>3.3</v>
      </c>
      <c r="X370">
        <v>4415</v>
      </c>
      <c r="Y370">
        <v>4415</v>
      </c>
    </row>
    <row r="371" spans="1:25" x14ac:dyDescent="0.25">
      <c r="A371">
        <v>370</v>
      </c>
      <c r="B371" t="s">
        <v>3856</v>
      </c>
      <c r="C371" t="s">
        <v>16191</v>
      </c>
      <c r="D371" t="s">
        <v>3857</v>
      </c>
      <c r="E371" t="s">
        <v>3857</v>
      </c>
      <c r="F371" t="s">
        <v>14042</v>
      </c>
      <c r="G371" t="s">
        <v>14043</v>
      </c>
      <c r="H371" t="s">
        <v>2950</v>
      </c>
      <c r="I371" t="s">
        <v>13093</v>
      </c>
      <c r="J371" t="s">
        <v>13093</v>
      </c>
      <c r="K371" t="s">
        <v>13122</v>
      </c>
      <c r="L371" t="s">
        <v>13993</v>
      </c>
      <c r="M371" t="s">
        <v>13126</v>
      </c>
      <c r="N371" t="s">
        <v>13996</v>
      </c>
      <c r="O371" t="s">
        <v>13127</v>
      </c>
      <c r="Q371">
        <v>16499</v>
      </c>
      <c r="R371">
        <v>16499</v>
      </c>
      <c r="S371">
        <v>20990</v>
      </c>
      <c r="T371">
        <v>20990</v>
      </c>
      <c r="U371" s="18">
        <v>0.21395902810862316</v>
      </c>
      <c r="V371">
        <v>4</v>
      </c>
      <c r="W371">
        <v>4</v>
      </c>
      <c r="X371">
        <v>21350</v>
      </c>
      <c r="Y371">
        <v>21350</v>
      </c>
    </row>
    <row r="372" spans="1:25" x14ac:dyDescent="0.25">
      <c r="A372">
        <v>371</v>
      </c>
      <c r="B372" t="s">
        <v>3860</v>
      </c>
      <c r="C372" t="s">
        <v>16191</v>
      </c>
      <c r="D372" t="s">
        <v>3861</v>
      </c>
      <c r="E372" t="s">
        <v>3861</v>
      </c>
      <c r="F372" t="s">
        <v>14177</v>
      </c>
      <c r="G372" t="s">
        <v>14178</v>
      </c>
      <c r="H372" t="s">
        <v>3025</v>
      </c>
      <c r="I372" t="s">
        <v>13093</v>
      </c>
      <c r="J372" t="s">
        <v>13093</v>
      </c>
      <c r="K372" t="s">
        <v>13131</v>
      </c>
      <c r="L372" t="s">
        <v>14009</v>
      </c>
      <c r="M372" t="s">
        <v>13132</v>
      </c>
      <c r="N372" t="s">
        <v>13132</v>
      </c>
      <c r="O372" t="s">
        <v>13133</v>
      </c>
      <c r="Q372">
        <v>499</v>
      </c>
      <c r="R372">
        <v>499</v>
      </c>
      <c r="S372">
        <v>499</v>
      </c>
      <c r="T372">
        <v>499</v>
      </c>
      <c r="U372" s="18">
        <v>0</v>
      </c>
      <c r="V372">
        <v>4.2</v>
      </c>
      <c r="W372">
        <v>4.2</v>
      </c>
      <c r="X372">
        <v>31539</v>
      </c>
      <c r="Y372">
        <v>31539</v>
      </c>
    </row>
    <row r="373" spans="1:25" x14ac:dyDescent="0.25">
      <c r="A373">
        <v>372</v>
      </c>
      <c r="B373" t="s">
        <v>3872</v>
      </c>
      <c r="C373" t="s">
        <v>16191</v>
      </c>
      <c r="D373" t="s">
        <v>3873</v>
      </c>
      <c r="E373" t="s">
        <v>3873</v>
      </c>
      <c r="F373" t="s">
        <v>14152</v>
      </c>
      <c r="G373" t="s">
        <v>14179</v>
      </c>
      <c r="H373" t="s">
        <v>3725</v>
      </c>
      <c r="I373" t="s">
        <v>13093</v>
      </c>
      <c r="J373" t="s">
        <v>13093</v>
      </c>
      <c r="K373" t="s">
        <v>13122</v>
      </c>
      <c r="L373" t="s">
        <v>13993</v>
      </c>
      <c r="M373" t="s">
        <v>13123</v>
      </c>
      <c r="N373" t="s">
        <v>13123</v>
      </c>
      <c r="O373" t="s">
        <v>13146</v>
      </c>
      <c r="P373" t="s">
        <v>13147</v>
      </c>
      <c r="Q373">
        <v>999</v>
      </c>
      <c r="R373">
        <v>999</v>
      </c>
      <c r="S373">
        <v>2899</v>
      </c>
      <c r="T373">
        <v>2899</v>
      </c>
      <c r="U373" s="18">
        <v>0.65539841324594683</v>
      </c>
      <c r="V373">
        <v>4.5999999999999996</v>
      </c>
      <c r="W373">
        <v>4.5999999999999996</v>
      </c>
      <c r="X373">
        <v>6129</v>
      </c>
      <c r="Y373">
        <v>6129</v>
      </c>
    </row>
    <row r="374" spans="1:25" x14ac:dyDescent="0.25">
      <c r="A374">
        <v>373</v>
      </c>
      <c r="B374" t="s">
        <v>3881</v>
      </c>
      <c r="C374" t="s">
        <v>16191</v>
      </c>
      <c r="D374" t="s">
        <v>3882</v>
      </c>
      <c r="E374" t="s">
        <v>3882</v>
      </c>
      <c r="F374" t="s">
        <v>14010</v>
      </c>
      <c r="G374" t="s">
        <v>14180</v>
      </c>
      <c r="H374" t="s">
        <v>2950</v>
      </c>
      <c r="I374" t="s">
        <v>13093</v>
      </c>
      <c r="J374" t="s">
        <v>13093</v>
      </c>
      <c r="K374" t="s">
        <v>13122</v>
      </c>
      <c r="L374" t="s">
        <v>13993</v>
      </c>
      <c r="M374" t="s">
        <v>13126</v>
      </c>
      <c r="N374" t="s">
        <v>13996</v>
      </c>
      <c r="O374" t="s">
        <v>13127</v>
      </c>
      <c r="Q374">
        <v>10499</v>
      </c>
      <c r="R374">
        <v>10499</v>
      </c>
      <c r="S374">
        <v>13499</v>
      </c>
      <c r="T374">
        <v>13499</v>
      </c>
      <c r="U374" s="18">
        <v>0.22223868434698868</v>
      </c>
      <c r="V374">
        <v>4.2</v>
      </c>
      <c r="W374">
        <v>4.2</v>
      </c>
      <c r="X374">
        <v>284</v>
      </c>
      <c r="Y374">
        <v>284</v>
      </c>
    </row>
    <row r="375" spans="1:25" x14ac:dyDescent="0.25">
      <c r="A375">
        <v>374</v>
      </c>
      <c r="B375" t="s">
        <v>3886</v>
      </c>
      <c r="C375" t="s">
        <v>16191</v>
      </c>
      <c r="D375" t="s">
        <v>3887</v>
      </c>
      <c r="E375" t="s">
        <v>3887</v>
      </c>
      <c r="F375" t="s">
        <v>14181</v>
      </c>
      <c r="G375" t="s">
        <v>14182</v>
      </c>
      <c r="H375" t="s">
        <v>3888</v>
      </c>
      <c r="I375" t="s">
        <v>13093</v>
      </c>
      <c r="J375" t="s">
        <v>13093</v>
      </c>
      <c r="K375" t="s">
        <v>13122</v>
      </c>
      <c r="L375" t="s">
        <v>13993</v>
      </c>
      <c r="M375" t="s">
        <v>13123</v>
      </c>
      <c r="N375" t="s">
        <v>13123</v>
      </c>
      <c r="O375" t="s">
        <v>13106</v>
      </c>
      <c r="P375" t="s">
        <v>13149</v>
      </c>
      <c r="Q375">
        <v>251</v>
      </c>
      <c r="R375">
        <v>251</v>
      </c>
      <c r="S375">
        <v>999</v>
      </c>
      <c r="T375">
        <v>999</v>
      </c>
      <c r="U375" s="18">
        <v>0.74874874874874875</v>
      </c>
      <c r="V375">
        <v>3.7</v>
      </c>
      <c r="W375">
        <v>3.7</v>
      </c>
      <c r="X375">
        <v>3234</v>
      </c>
      <c r="Y375">
        <v>3234</v>
      </c>
    </row>
    <row r="376" spans="1:25" x14ac:dyDescent="0.25">
      <c r="A376">
        <v>375</v>
      </c>
      <c r="B376" t="s">
        <v>3904</v>
      </c>
      <c r="C376" t="s">
        <v>16191</v>
      </c>
      <c r="D376" t="s">
        <v>3905</v>
      </c>
      <c r="E376" t="s">
        <v>3905</v>
      </c>
      <c r="F376" t="s">
        <v>14183</v>
      </c>
      <c r="G376" t="s">
        <v>14047</v>
      </c>
      <c r="H376" t="s">
        <v>2950</v>
      </c>
      <c r="I376" t="s">
        <v>13093</v>
      </c>
      <c r="J376" t="s">
        <v>13093</v>
      </c>
      <c r="K376" t="s">
        <v>13122</v>
      </c>
      <c r="L376" t="s">
        <v>13993</v>
      </c>
      <c r="M376" t="s">
        <v>13126</v>
      </c>
      <c r="N376" t="s">
        <v>13996</v>
      </c>
      <c r="O376" t="s">
        <v>13127</v>
      </c>
      <c r="Q376">
        <v>6499</v>
      </c>
      <c r="R376">
        <v>6499</v>
      </c>
      <c r="S376">
        <v>7999</v>
      </c>
      <c r="T376">
        <v>7999</v>
      </c>
      <c r="U376" s="18">
        <v>0.18752344043005376</v>
      </c>
      <c r="V376">
        <v>4.0999999999999996</v>
      </c>
      <c r="W376">
        <v>4.0999999999999996</v>
      </c>
      <c r="X376">
        <v>313832</v>
      </c>
      <c r="Y376">
        <v>313832</v>
      </c>
    </row>
    <row r="377" spans="1:25" x14ac:dyDescent="0.25">
      <c r="A377">
        <v>376</v>
      </c>
      <c r="B377" t="s">
        <v>3918</v>
      </c>
      <c r="C377" t="s">
        <v>16191</v>
      </c>
      <c r="D377" t="s">
        <v>3919</v>
      </c>
      <c r="E377" t="s">
        <v>3919</v>
      </c>
      <c r="F377" t="s">
        <v>14184</v>
      </c>
      <c r="G377" t="s">
        <v>14185</v>
      </c>
      <c r="H377" t="s">
        <v>3920</v>
      </c>
      <c r="I377" t="s">
        <v>13093</v>
      </c>
      <c r="J377" t="s">
        <v>13093</v>
      </c>
      <c r="K377" t="s">
        <v>13122</v>
      </c>
      <c r="L377" t="s">
        <v>13993</v>
      </c>
      <c r="M377" t="s">
        <v>13123</v>
      </c>
      <c r="N377" t="s">
        <v>13123</v>
      </c>
      <c r="O377" t="s">
        <v>13150</v>
      </c>
      <c r="P377" t="s">
        <v>13151</v>
      </c>
      <c r="Q377">
        <v>279</v>
      </c>
      <c r="R377">
        <v>279</v>
      </c>
      <c r="S377">
        <v>1499</v>
      </c>
      <c r="T377">
        <v>1499</v>
      </c>
      <c r="U377" s="18">
        <v>0.81387591727818542</v>
      </c>
      <c r="V377">
        <v>4.2</v>
      </c>
      <c r="W377">
        <v>4.2</v>
      </c>
      <c r="X377">
        <v>2646</v>
      </c>
      <c r="Y377">
        <v>2646</v>
      </c>
    </row>
    <row r="378" spans="1:25" x14ac:dyDescent="0.25">
      <c r="A378">
        <v>377</v>
      </c>
      <c r="B378" t="s">
        <v>3929</v>
      </c>
      <c r="C378" t="s">
        <v>16191</v>
      </c>
      <c r="D378" t="s">
        <v>3930</v>
      </c>
      <c r="E378" t="s">
        <v>3930</v>
      </c>
      <c r="F378" t="s">
        <v>14186</v>
      </c>
      <c r="G378" t="s">
        <v>14187</v>
      </c>
      <c r="H378" t="s">
        <v>3445</v>
      </c>
      <c r="I378" t="s">
        <v>13093</v>
      </c>
      <c r="J378" t="s">
        <v>13093</v>
      </c>
      <c r="K378" t="s">
        <v>13122</v>
      </c>
      <c r="L378" t="s">
        <v>13993</v>
      </c>
      <c r="M378" t="s">
        <v>13123</v>
      </c>
      <c r="N378" t="s">
        <v>13123</v>
      </c>
      <c r="O378" t="s">
        <v>13143</v>
      </c>
      <c r="Q378">
        <v>269</v>
      </c>
      <c r="R378">
        <v>269</v>
      </c>
      <c r="S378">
        <v>1499</v>
      </c>
      <c r="T378">
        <v>1499</v>
      </c>
      <c r="U378" s="18">
        <v>0.82054703135423612</v>
      </c>
      <c r="V378">
        <v>4.5</v>
      </c>
      <c r="W378">
        <v>4.5</v>
      </c>
      <c r="X378">
        <v>28978</v>
      </c>
      <c r="Y378">
        <v>28978</v>
      </c>
    </row>
    <row r="379" spans="1:25" x14ac:dyDescent="0.25">
      <c r="A379">
        <v>378</v>
      </c>
      <c r="B379" t="s">
        <v>3939</v>
      </c>
      <c r="C379" t="s">
        <v>16191</v>
      </c>
      <c r="D379" t="s">
        <v>3940</v>
      </c>
      <c r="E379" t="s">
        <v>3940</v>
      </c>
      <c r="F379" t="s">
        <v>14188</v>
      </c>
      <c r="G379" t="s">
        <v>14189</v>
      </c>
      <c r="H379" t="s">
        <v>2950</v>
      </c>
      <c r="I379" t="s">
        <v>13093</v>
      </c>
      <c r="J379" t="s">
        <v>13093</v>
      </c>
      <c r="K379" t="s">
        <v>13122</v>
      </c>
      <c r="L379" t="s">
        <v>13993</v>
      </c>
      <c r="M379" t="s">
        <v>13126</v>
      </c>
      <c r="N379" t="s">
        <v>13996</v>
      </c>
      <c r="O379" t="s">
        <v>13127</v>
      </c>
      <c r="Q379">
        <v>8999</v>
      </c>
      <c r="R379">
        <v>8999</v>
      </c>
      <c r="S379">
        <v>13499</v>
      </c>
      <c r="T379">
        <v>13499</v>
      </c>
      <c r="U379" s="18">
        <v>0.33335802652048302</v>
      </c>
      <c r="V379">
        <v>3.8</v>
      </c>
      <c r="W379">
        <v>3.8</v>
      </c>
      <c r="X379">
        <v>3145</v>
      </c>
      <c r="Y379">
        <v>3145</v>
      </c>
    </row>
    <row r="380" spans="1:25" x14ac:dyDescent="0.25">
      <c r="A380">
        <v>379</v>
      </c>
      <c r="B380" t="s">
        <v>3951</v>
      </c>
      <c r="C380" t="s">
        <v>16191</v>
      </c>
      <c r="D380" t="s">
        <v>3952</v>
      </c>
      <c r="E380" t="s">
        <v>3952</v>
      </c>
      <c r="F380" t="s">
        <v>14008</v>
      </c>
      <c r="G380" t="s">
        <v>14190</v>
      </c>
      <c r="H380" t="s">
        <v>3025</v>
      </c>
      <c r="I380" t="s">
        <v>13093</v>
      </c>
      <c r="J380" t="s">
        <v>13093</v>
      </c>
      <c r="K380" t="s">
        <v>13131</v>
      </c>
      <c r="L380" t="s">
        <v>14009</v>
      </c>
      <c r="M380" t="s">
        <v>13132</v>
      </c>
      <c r="N380" t="s">
        <v>13132</v>
      </c>
      <c r="O380" t="s">
        <v>13133</v>
      </c>
      <c r="Q380">
        <v>599</v>
      </c>
      <c r="R380">
        <v>599</v>
      </c>
      <c r="S380">
        <v>1299</v>
      </c>
      <c r="T380">
        <v>1299</v>
      </c>
      <c r="U380" s="18">
        <v>0.53887605850654352</v>
      </c>
      <c r="V380">
        <v>4.0999999999999996</v>
      </c>
      <c r="W380">
        <v>4.0999999999999996</v>
      </c>
      <c r="X380">
        <v>192589</v>
      </c>
      <c r="Y380">
        <v>192589</v>
      </c>
    </row>
    <row r="381" spans="1:25" x14ac:dyDescent="0.25">
      <c r="A381">
        <v>380</v>
      </c>
      <c r="B381" t="s">
        <v>3966</v>
      </c>
      <c r="C381" t="s">
        <v>16191</v>
      </c>
      <c r="D381" t="s">
        <v>3412</v>
      </c>
      <c r="E381" t="s">
        <v>3412</v>
      </c>
      <c r="F381" t="s">
        <v>14084</v>
      </c>
      <c r="G381" t="s">
        <v>14085</v>
      </c>
      <c r="H381" t="s">
        <v>2950</v>
      </c>
      <c r="I381" t="s">
        <v>13093</v>
      </c>
      <c r="J381" t="s">
        <v>13093</v>
      </c>
      <c r="K381" t="s">
        <v>13122</v>
      </c>
      <c r="L381" t="s">
        <v>13993</v>
      </c>
      <c r="M381" t="s">
        <v>13126</v>
      </c>
      <c r="N381" t="s">
        <v>13996</v>
      </c>
      <c r="O381" t="s">
        <v>13127</v>
      </c>
      <c r="Q381">
        <v>13999</v>
      </c>
      <c r="R381">
        <v>13999</v>
      </c>
      <c r="S381">
        <v>19499</v>
      </c>
      <c r="T381">
        <v>19499</v>
      </c>
      <c r="U381" s="18">
        <v>0.28206574696138265</v>
      </c>
      <c r="V381">
        <v>4.0999999999999996</v>
      </c>
      <c r="W381">
        <v>4.0999999999999996</v>
      </c>
      <c r="X381">
        <v>18998</v>
      </c>
      <c r="Y381">
        <v>18998</v>
      </c>
    </row>
    <row r="382" spans="1:25" x14ac:dyDescent="0.25">
      <c r="A382">
        <v>381</v>
      </c>
      <c r="B382" t="s">
        <v>3968</v>
      </c>
      <c r="C382" t="s">
        <v>16191</v>
      </c>
      <c r="D382" t="s">
        <v>3969</v>
      </c>
      <c r="E382" t="s">
        <v>14192</v>
      </c>
      <c r="F382" t="s">
        <v>14191</v>
      </c>
      <c r="G382" t="s">
        <v>14193</v>
      </c>
      <c r="H382" t="s">
        <v>3815</v>
      </c>
      <c r="I382" t="s">
        <v>13093</v>
      </c>
      <c r="J382" t="s">
        <v>13093</v>
      </c>
      <c r="K382" t="s">
        <v>13122</v>
      </c>
      <c r="L382" t="s">
        <v>13993</v>
      </c>
      <c r="M382" t="s">
        <v>13123</v>
      </c>
      <c r="N382" t="s">
        <v>13123</v>
      </c>
      <c r="O382" t="s">
        <v>13148</v>
      </c>
      <c r="Q382">
        <v>349</v>
      </c>
      <c r="R382">
        <v>349</v>
      </c>
      <c r="S382">
        <v>999</v>
      </c>
      <c r="T382">
        <v>999</v>
      </c>
      <c r="U382" s="18">
        <v>0.65065065065065064</v>
      </c>
      <c r="V382">
        <v>3.8</v>
      </c>
      <c r="W382">
        <v>3.8</v>
      </c>
      <c r="X382">
        <v>16557</v>
      </c>
      <c r="Y382">
        <v>16557</v>
      </c>
    </row>
    <row r="383" spans="1:25" x14ac:dyDescent="0.25">
      <c r="A383">
        <v>382</v>
      </c>
      <c r="B383" t="s">
        <v>3973</v>
      </c>
      <c r="C383" t="s">
        <v>16191</v>
      </c>
      <c r="D383" t="s">
        <v>3974</v>
      </c>
      <c r="E383" t="s">
        <v>3974</v>
      </c>
      <c r="F383" t="s">
        <v>14194</v>
      </c>
      <c r="G383" t="s">
        <v>14195</v>
      </c>
      <c r="H383" t="s">
        <v>3120</v>
      </c>
      <c r="I383" t="s">
        <v>13093</v>
      </c>
      <c r="J383" t="s">
        <v>13093</v>
      </c>
      <c r="K383" t="s">
        <v>13122</v>
      </c>
      <c r="L383" t="s">
        <v>13993</v>
      </c>
      <c r="M383" t="s">
        <v>13123</v>
      </c>
      <c r="N383" t="s">
        <v>13123</v>
      </c>
      <c r="O383" t="s">
        <v>13124</v>
      </c>
      <c r="P383" t="s">
        <v>13137</v>
      </c>
      <c r="Q383">
        <v>499</v>
      </c>
      <c r="R383">
        <v>499</v>
      </c>
      <c r="S383">
        <v>599</v>
      </c>
      <c r="T383">
        <v>599</v>
      </c>
      <c r="U383" s="18">
        <v>0.1669449081803005</v>
      </c>
      <c r="V383">
        <v>4.2</v>
      </c>
      <c r="W383">
        <v>4.2</v>
      </c>
      <c r="X383">
        <v>21916</v>
      </c>
      <c r="Y383">
        <v>21916</v>
      </c>
    </row>
    <row r="384" spans="1:25" x14ac:dyDescent="0.25">
      <c r="A384">
        <v>383</v>
      </c>
      <c r="B384" t="s">
        <v>3983</v>
      </c>
      <c r="C384" t="s">
        <v>16191</v>
      </c>
      <c r="D384" t="s">
        <v>3177</v>
      </c>
      <c r="E384" t="s">
        <v>14038</v>
      </c>
      <c r="F384" t="s">
        <v>14039</v>
      </c>
      <c r="G384" t="s">
        <v>14040</v>
      </c>
      <c r="H384" t="s">
        <v>2910</v>
      </c>
      <c r="I384" t="s">
        <v>13093</v>
      </c>
      <c r="J384" t="s">
        <v>13093</v>
      </c>
      <c r="K384" t="s">
        <v>13120</v>
      </c>
      <c r="L384" t="s">
        <v>13120</v>
      </c>
      <c r="M384" t="s">
        <v>13121</v>
      </c>
      <c r="N384" t="s">
        <v>13121</v>
      </c>
      <c r="Q384">
        <v>2199</v>
      </c>
      <c r="R384">
        <v>2199</v>
      </c>
      <c r="S384">
        <v>9999</v>
      </c>
      <c r="T384">
        <v>9999</v>
      </c>
      <c r="U384" s="18">
        <v>0.78007800780078007</v>
      </c>
      <c r="V384">
        <v>4.2</v>
      </c>
      <c r="W384">
        <v>4.2</v>
      </c>
      <c r="X384">
        <v>29472</v>
      </c>
      <c r="Y384">
        <v>29472</v>
      </c>
    </row>
    <row r="385" spans="1:25" x14ac:dyDescent="0.25">
      <c r="A385">
        <v>384</v>
      </c>
      <c r="B385" t="s">
        <v>3996</v>
      </c>
      <c r="C385" t="s">
        <v>16191</v>
      </c>
      <c r="D385" t="s">
        <v>3997</v>
      </c>
      <c r="E385" t="s">
        <v>14197</v>
      </c>
      <c r="F385" t="s">
        <v>13467</v>
      </c>
      <c r="G385" t="s">
        <v>14198</v>
      </c>
      <c r="H385" t="s">
        <v>17</v>
      </c>
      <c r="I385" t="s">
        <v>13085</v>
      </c>
      <c r="J385" t="s">
        <v>13391</v>
      </c>
      <c r="K385" t="s">
        <v>13086</v>
      </c>
      <c r="L385" t="s">
        <v>13409</v>
      </c>
      <c r="M385" t="s">
        <v>13087</v>
      </c>
      <c r="N385" t="s">
        <v>13410</v>
      </c>
      <c r="O385" t="s">
        <v>13088</v>
      </c>
      <c r="P385" t="s">
        <v>13089</v>
      </c>
      <c r="Q385">
        <v>139</v>
      </c>
      <c r="R385">
        <v>139</v>
      </c>
      <c r="S385">
        <v>249</v>
      </c>
      <c r="T385">
        <v>249</v>
      </c>
      <c r="U385" s="18">
        <v>0.44176706827309237</v>
      </c>
      <c r="V385">
        <v>4</v>
      </c>
      <c r="W385">
        <v>4</v>
      </c>
      <c r="X385">
        <v>9377</v>
      </c>
      <c r="Y385">
        <v>9377</v>
      </c>
    </row>
    <row r="386" spans="1:25" x14ac:dyDescent="0.25">
      <c r="A386">
        <v>385</v>
      </c>
      <c r="B386" t="s">
        <v>4000</v>
      </c>
      <c r="C386" t="s">
        <v>16191</v>
      </c>
      <c r="D386" t="s">
        <v>4001</v>
      </c>
      <c r="E386" t="s">
        <v>4001</v>
      </c>
      <c r="F386" t="s">
        <v>14054</v>
      </c>
      <c r="G386" t="s">
        <v>14199</v>
      </c>
      <c r="H386" t="s">
        <v>2910</v>
      </c>
      <c r="I386" t="s">
        <v>13093</v>
      </c>
      <c r="J386" t="s">
        <v>13093</v>
      </c>
      <c r="K386" t="s">
        <v>13120</v>
      </c>
      <c r="L386" t="s">
        <v>13120</v>
      </c>
      <c r="M386" t="s">
        <v>13121</v>
      </c>
      <c r="N386" t="s">
        <v>13121</v>
      </c>
      <c r="Q386">
        <v>4499</v>
      </c>
      <c r="R386">
        <v>4499</v>
      </c>
      <c r="S386">
        <v>7999</v>
      </c>
      <c r="T386">
        <v>7999</v>
      </c>
      <c r="U386" s="18">
        <v>0.43755469433679212</v>
      </c>
      <c r="V386">
        <v>3.5</v>
      </c>
      <c r="W386">
        <v>3.5</v>
      </c>
      <c r="X386">
        <v>37</v>
      </c>
      <c r="Y386">
        <v>37</v>
      </c>
    </row>
    <row r="387" spans="1:25" x14ac:dyDescent="0.25">
      <c r="A387">
        <v>386</v>
      </c>
      <c r="B387" t="s">
        <v>4010</v>
      </c>
      <c r="C387" t="s">
        <v>16191</v>
      </c>
      <c r="D387" t="s">
        <v>4011</v>
      </c>
      <c r="E387" t="s">
        <v>4011</v>
      </c>
      <c r="F387" t="s">
        <v>14200</v>
      </c>
      <c r="G387" t="s">
        <v>14201</v>
      </c>
      <c r="H387" t="s">
        <v>3445</v>
      </c>
      <c r="I387" t="s">
        <v>13093</v>
      </c>
      <c r="J387" t="s">
        <v>13093</v>
      </c>
      <c r="K387" t="s">
        <v>13122</v>
      </c>
      <c r="L387" t="s">
        <v>13993</v>
      </c>
      <c r="M387" t="s">
        <v>13123</v>
      </c>
      <c r="N387" t="s">
        <v>13123</v>
      </c>
      <c r="O387" t="s">
        <v>13143</v>
      </c>
      <c r="Q387">
        <v>89</v>
      </c>
      <c r="R387">
        <v>89</v>
      </c>
      <c r="S387">
        <v>599</v>
      </c>
      <c r="T387">
        <v>599</v>
      </c>
      <c r="U387" s="18">
        <v>0.85141903171953259</v>
      </c>
      <c r="V387">
        <v>4.3</v>
      </c>
      <c r="W387">
        <v>4.3</v>
      </c>
      <c r="X387">
        <v>2351</v>
      </c>
      <c r="Y387">
        <v>2351</v>
      </c>
    </row>
    <row r="388" spans="1:25" x14ac:dyDescent="0.25">
      <c r="A388">
        <v>387</v>
      </c>
      <c r="B388" t="s">
        <v>4020</v>
      </c>
      <c r="C388" t="s">
        <v>16191</v>
      </c>
      <c r="D388" t="s">
        <v>4021</v>
      </c>
      <c r="E388" t="s">
        <v>4021</v>
      </c>
      <c r="F388" t="s">
        <v>14087</v>
      </c>
      <c r="G388" t="s">
        <v>14202</v>
      </c>
      <c r="H388" t="s">
        <v>2950</v>
      </c>
      <c r="I388" t="s">
        <v>13093</v>
      </c>
      <c r="J388" t="s">
        <v>13093</v>
      </c>
      <c r="K388" t="s">
        <v>13122</v>
      </c>
      <c r="L388" t="s">
        <v>13993</v>
      </c>
      <c r="M388" t="s">
        <v>13126</v>
      </c>
      <c r="N388" t="s">
        <v>13996</v>
      </c>
      <c r="O388" t="s">
        <v>13127</v>
      </c>
      <c r="Q388">
        <v>15499</v>
      </c>
      <c r="R388">
        <v>15499</v>
      </c>
      <c r="S388">
        <v>20999</v>
      </c>
      <c r="T388">
        <v>20999</v>
      </c>
      <c r="U388" s="18">
        <v>0.26191723415400736</v>
      </c>
      <c r="V388">
        <v>4.0999999999999996</v>
      </c>
      <c r="W388">
        <v>4.0999999999999996</v>
      </c>
      <c r="X388">
        <v>19253</v>
      </c>
      <c r="Y388">
        <v>19253</v>
      </c>
    </row>
    <row r="389" spans="1:25" x14ac:dyDescent="0.25">
      <c r="A389">
        <v>388</v>
      </c>
      <c r="B389" t="s">
        <v>4023</v>
      </c>
      <c r="C389" t="s">
        <v>16191</v>
      </c>
      <c r="D389" t="s">
        <v>4024</v>
      </c>
      <c r="E389" t="s">
        <v>4024</v>
      </c>
      <c r="F389" t="s">
        <v>14203</v>
      </c>
      <c r="G389" t="s">
        <v>14204</v>
      </c>
      <c r="H389" t="s">
        <v>2950</v>
      </c>
      <c r="I389" t="s">
        <v>13093</v>
      </c>
      <c r="J389" t="s">
        <v>13093</v>
      </c>
      <c r="K389" t="s">
        <v>13122</v>
      </c>
      <c r="L389" t="s">
        <v>13993</v>
      </c>
      <c r="M389" t="s">
        <v>13126</v>
      </c>
      <c r="N389" t="s">
        <v>13996</v>
      </c>
      <c r="O389" t="s">
        <v>13127</v>
      </c>
      <c r="Q389">
        <v>13999</v>
      </c>
      <c r="R389">
        <v>13999</v>
      </c>
      <c r="S389">
        <v>15999</v>
      </c>
      <c r="T389">
        <v>15999</v>
      </c>
      <c r="U389" s="18">
        <v>0.12500781298831176</v>
      </c>
      <c r="V389">
        <v>3.9</v>
      </c>
      <c r="W389">
        <v>3.9</v>
      </c>
      <c r="X389">
        <v>2180</v>
      </c>
      <c r="Y389">
        <v>2180</v>
      </c>
    </row>
    <row r="390" spans="1:25" x14ac:dyDescent="0.25">
      <c r="A390">
        <v>389</v>
      </c>
      <c r="B390" t="s">
        <v>4033</v>
      </c>
      <c r="C390" t="s">
        <v>16191</v>
      </c>
      <c r="D390" t="s">
        <v>4034</v>
      </c>
      <c r="E390" t="s">
        <v>14205</v>
      </c>
      <c r="F390" t="s">
        <v>14206</v>
      </c>
      <c r="G390" t="s">
        <v>14207</v>
      </c>
      <c r="H390" t="s">
        <v>2910</v>
      </c>
      <c r="I390" t="s">
        <v>13093</v>
      </c>
      <c r="J390" t="s">
        <v>13093</v>
      </c>
      <c r="K390" t="s">
        <v>13120</v>
      </c>
      <c r="L390" t="s">
        <v>13120</v>
      </c>
      <c r="M390" t="s">
        <v>13121</v>
      </c>
      <c r="N390" t="s">
        <v>13121</v>
      </c>
      <c r="Q390">
        <v>1999</v>
      </c>
      <c r="R390">
        <v>1999</v>
      </c>
      <c r="S390">
        <v>4999</v>
      </c>
      <c r="T390">
        <v>4999</v>
      </c>
      <c r="U390" s="18">
        <v>0.60012002400480091</v>
      </c>
      <c r="V390">
        <v>3.9</v>
      </c>
      <c r="W390">
        <v>3.9</v>
      </c>
      <c r="X390">
        <v>7571</v>
      </c>
      <c r="Y390">
        <v>7571</v>
      </c>
    </row>
    <row r="391" spans="1:25" x14ac:dyDescent="0.25">
      <c r="A391">
        <v>390</v>
      </c>
      <c r="B391" t="s">
        <v>4043</v>
      </c>
      <c r="C391" t="s">
        <v>16191</v>
      </c>
      <c r="D391" t="s">
        <v>4044</v>
      </c>
      <c r="E391" t="s">
        <v>14208</v>
      </c>
      <c r="F391" t="s">
        <v>14175</v>
      </c>
      <c r="G391" t="s">
        <v>14209</v>
      </c>
      <c r="H391" t="s">
        <v>2910</v>
      </c>
      <c r="I391" t="s">
        <v>13093</v>
      </c>
      <c r="J391" t="s">
        <v>13093</v>
      </c>
      <c r="K391" t="s">
        <v>13120</v>
      </c>
      <c r="L391" t="s">
        <v>13120</v>
      </c>
      <c r="M391" t="s">
        <v>13121</v>
      </c>
      <c r="N391" t="s">
        <v>13121</v>
      </c>
      <c r="Q391">
        <v>1399</v>
      </c>
      <c r="R391">
        <v>1399</v>
      </c>
      <c r="S391">
        <v>5999</v>
      </c>
      <c r="T391">
        <v>5999</v>
      </c>
      <c r="U391" s="18">
        <v>0.76679446574429067</v>
      </c>
      <c r="V391">
        <v>3.3</v>
      </c>
      <c r="W391">
        <v>3.3</v>
      </c>
      <c r="X391">
        <v>4415</v>
      </c>
      <c r="Y391">
        <v>4415</v>
      </c>
    </row>
    <row r="392" spans="1:25" x14ac:dyDescent="0.25">
      <c r="A392">
        <v>391</v>
      </c>
      <c r="B392" t="s">
        <v>4048</v>
      </c>
      <c r="C392" t="s">
        <v>16191</v>
      </c>
      <c r="D392" t="s">
        <v>4049</v>
      </c>
      <c r="E392" t="s">
        <v>4049</v>
      </c>
      <c r="F392" t="s">
        <v>14210</v>
      </c>
      <c r="G392" t="s">
        <v>14211</v>
      </c>
      <c r="H392" t="s">
        <v>3109</v>
      </c>
      <c r="I392" t="s">
        <v>13093</v>
      </c>
      <c r="J392" t="s">
        <v>13093</v>
      </c>
      <c r="K392" t="s">
        <v>13122</v>
      </c>
      <c r="L392" t="s">
        <v>13993</v>
      </c>
      <c r="M392" t="s">
        <v>13123</v>
      </c>
      <c r="N392" t="s">
        <v>13123</v>
      </c>
      <c r="O392" t="s">
        <v>13135</v>
      </c>
      <c r="P392" t="s">
        <v>13136</v>
      </c>
      <c r="Q392">
        <v>599</v>
      </c>
      <c r="R392">
        <v>599</v>
      </c>
      <c r="S392">
        <v>999</v>
      </c>
      <c r="T392">
        <v>999</v>
      </c>
      <c r="U392" s="18">
        <v>0.40040040040040042</v>
      </c>
      <c r="V392">
        <v>4</v>
      </c>
      <c r="W392">
        <v>4</v>
      </c>
      <c r="X392">
        <v>18654</v>
      </c>
      <c r="Y392">
        <v>18654</v>
      </c>
    </row>
    <row r="393" spans="1:25" x14ac:dyDescent="0.25">
      <c r="A393">
        <v>392</v>
      </c>
      <c r="B393" t="s">
        <v>4058</v>
      </c>
      <c r="C393" t="s">
        <v>16191</v>
      </c>
      <c r="D393" t="s">
        <v>4059</v>
      </c>
      <c r="E393" t="s">
        <v>14212</v>
      </c>
      <c r="F393" t="s">
        <v>14213</v>
      </c>
      <c r="G393" t="s">
        <v>14214</v>
      </c>
      <c r="H393" t="s">
        <v>3120</v>
      </c>
      <c r="I393" t="s">
        <v>13093</v>
      </c>
      <c r="J393" t="s">
        <v>13093</v>
      </c>
      <c r="K393" t="s">
        <v>13122</v>
      </c>
      <c r="L393" t="s">
        <v>13993</v>
      </c>
      <c r="M393" t="s">
        <v>13123</v>
      </c>
      <c r="N393" t="s">
        <v>13123</v>
      </c>
      <c r="O393" t="s">
        <v>13124</v>
      </c>
      <c r="P393" t="s">
        <v>13137</v>
      </c>
      <c r="Q393">
        <v>199</v>
      </c>
      <c r="R393">
        <v>199</v>
      </c>
      <c r="S393">
        <v>1099</v>
      </c>
      <c r="T393">
        <v>1099</v>
      </c>
      <c r="U393" s="18">
        <v>0.81892629663330296</v>
      </c>
      <c r="V393">
        <v>4</v>
      </c>
      <c r="W393">
        <v>4</v>
      </c>
      <c r="X393">
        <v>3197</v>
      </c>
      <c r="Y393">
        <v>3197</v>
      </c>
    </row>
    <row r="394" spans="1:25" x14ac:dyDescent="0.25">
      <c r="A394">
        <v>393</v>
      </c>
      <c r="B394" t="s">
        <v>4078</v>
      </c>
      <c r="C394" t="s">
        <v>16191</v>
      </c>
      <c r="D394" t="s">
        <v>4079</v>
      </c>
      <c r="E394" t="s">
        <v>14215</v>
      </c>
      <c r="F394" t="s">
        <v>14007</v>
      </c>
      <c r="G394" t="s">
        <v>14216</v>
      </c>
      <c r="H394" t="s">
        <v>2910</v>
      </c>
      <c r="I394" t="s">
        <v>13093</v>
      </c>
      <c r="J394" t="s">
        <v>13093</v>
      </c>
      <c r="K394" t="s">
        <v>13120</v>
      </c>
      <c r="L394" t="s">
        <v>13120</v>
      </c>
      <c r="M394" t="s">
        <v>13121</v>
      </c>
      <c r="N394" t="s">
        <v>13121</v>
      </c>
      <c r="Q394">
        <v>1499</v>
      </c>
      <c r="R394">
        <v>1499</v>
      </c>
      <c r="S394">
        <v>6990</v>
      </c>
      <c r="T394">
        <v>6990</v>
      </c>
      <c r="U394" s="18">
        <v>0.78555078683834045</v>
      </c>
      <c r="V394">
        <v>3.9</v>
      </c>
      <c r="W394">
        <v>3.9</v>
      </c>
      <c r="X394">
        <v>21796</v>
      </c>
      <c r="Y394">
        <v>21796</v>
      </c>
    </row>
    <row r="395" spans="1:25" x14ac:dyDescent="0.25">
      <c r="A395">
        <v>394</v>
      </c>
      <c r="B395" t="s">
        <v>4082</v>
      </c>
      <c r="C395" t="s">
        <v>16191</v>
      </c>
      <c r="D395" t="s">
        <v>4083</v>
      </c>
      <c r="E395" t="s">
        <v>4083</v>
      </c>
      <c r="F395" t="s">
        <v>14155</v>
      </c>
      <c r="G395" t="s">
        <v>14217</v>
      </c>
      <c r="H395" t="s">
        <v>2950</v>
      </c>
      <c r="I395" t="s">
        <v>13093</v>
      </c>
      <c r="J395" t="s">
        <v>13093</v>
      </c>
      <c r="K395" t="s">
        <v>13122</v>
      </c>
      <c r="L395" t="s">
        <v>13993</v>
      </c>
      <c r="M395" t="s">
        <v>13126</v>
      </c>
      <c r="N395" t="s">
        <v>13996</v>
      </c>
      <c r="O395" t="s">
        <v>13127</v>
      </c>
      <c r="Q395">
        <v>20999</v>
      </c>
      <c r="R395">
        <v>20999</v>
      </c>
      <c r="S395">
        <v>29990</v>
      </c>
      <c r="T395">
        <v>29990</v>
      </c>
      <c r="U395" s="18">
        <v>0.29979993331110372</v>
      </c>
      <c r="V395">
        <v>4.3</v>
      </c>
      <c r="W395">
        <v>4.3</v>
      </c>
      <c r="X395">
        <v>9499</v>
      </c>
      <c r="Y395">
        <v>9499</v>
      </c>
    </row>
    <row r="396" spans="1:25" x14ac:dyDescent="0.25">
      <c r="A396">
        <v>395</v>
      </c>
      <c r="B396" t="s">
        <v>4086</v>
      </c>
      <c r="C396" t="s">
        <v>16191</v>
      </c>
      <c r="D396" t="s">
        <v>4087</v>
      </c>
      <c r="E396" t="s">
        <v>4087</v>
      </c>
      <c r="F396" t="s">
        <v>14218</v>
      </c>
      <c r="G396" t="s">
        <v>14219</v>
      </c>
      <c r="H396" t="s">
        <v>2950</v>
      </c>
      <c r="I396" t="s">
        <v>13093</v>
      </c>
      <c r="J396" t="s">
        <v>13093</v>
      </c>
      <c r="K396" t="s">
        <v>13122</v>
      </c>
      <c r="L396" t="s">
        <v>13993</v>
      </c>
      <c r="M396" t="s">
        <v>13126</v>
      </c>
      <c r="N396" t="s">
        <v>13996</v>
      </c>
      <c r="O396" t="s">
        <v>13127</v>
      </c>
      <c r="Q396">
        <v>12999</v>
      </c>
      <c r="R396">
        <v>12999</v>
      </c>
      <c r="S396">
        <v>13499</v>
      </c>
      <c r="T396">
        <v>13499</v>
      </c>
      <c r="U396" s="18">
        <v>3.7039780724498109E-2</v>
      </c>
      <c r="V396">
        <v>4.0999999999999996</v>
      </c>
      <c r="W396">
        <v>4.0999999999999996</v>
      </c>
      <c r="X396">
        <v>56098</v>
      </c>
      <c r="Y396">
        <v>56098</v>
      </c>
    </row>
    <row r="397" spans="1:25" x14ac:dyDescent="0.25">
      <c r="A397">
        <v>396</v>
      </c>
      <c r="B397" t="s">
        <v>4096</v>
      </c>
      <c r="C397" t="s">
        <v>16191</v>
      </c>
      <c r="D397" t="s">
        <v>4097</v>
      </c>
      <c r="E397" t="s">
        <v>4097</v>
      </c>
      <c r="F397" t="s">
        <v>14220</v>
      </c>
      <c r="G397" t="s">
        <v>14221</v>
      </c>
      <c r="H397" t="s">
        <v>2950</v>
      </c>
      <c r="I397" t="s">
        <v>13093</v>
      </c>
      <c r="J397" t="s">
        <v>13093</v>
      </c>
      <c r="K397" t="s">
        <v>13122</v>
      </c>
      <c r="L397" t="s">
        <v>13993</v>
      </c>
      <c r="M397" t="s">
        <v>13126</v>
      </c>
      <c r="N397" t="s">
        <v>13996</v>
      </c>
      <c r="O397" t="s">
        <v>13127</v>
      </c>
      <c r="Q397">
        <v>16999</v>
      </c>
      <c r="R397">
        <v>16999</v>
      </c>
      <c r="S397">
        <v>20999</v>
      </c>
      <c r="T397">
        <v>20999</v>
      </c>
      <c r="U397" s="18">
        <v>0.19048526120291442</v>
      </c>
      <c r="V397">
        <v>4.0999999999999996</v>
      </c>
      <c r="W397">
        <v>4.0999999999999996</v>
      </c>
      <c r="X397">
        <v>31822</v>
      </c>
      <c r="Y397">
        <v>31822</v>
      </c>
    </row>
    <row r="398" spans="1:25" x14ac:dyDescent="0.25">
      <c r="A398">
        <v>397</v>
      </c>
      <c r="B398" t="s">
        <v>4106</v>
      </c>
      <c r="C398" t="s">
        <v>16191</v>
      </c>
      <c r="D398" t="s">
        <v>4107</v>
      </c>
      <c r="E398" t="s">
        <v>4107</v>
      </c>
      <c r="F398" t="s">
        <v>14155</v>
      </c>
      <c r="G398" t="s">
        <v>14222</v>
      </c>
      <c r="H398" t="s">
        <v>2950</v>
      </c>
      <c r="I398" t="s">
        <v>13093</v>
      </c>
      <c r="J398" t="s">
        <v>13093</v>
      </c>
      <c r="K398" t="s">
        <v>13122</v>
      </c>
      <c r="L398" t="s">
        <v>13993</v>
      </c>
      <c r="M398" t="s">
        <v>13126</v>
      </c>
      <c r="N398" t="s">
        <v>13996</v>
      </c>
      <c r="O398" t="s">
        <v>13127</v>
      </c>
      <c r="Q398">
        <v>19999</v>
      </c>
      <c r="R398">
        <v>19999</v>
      </c>
      <c r="S398">
        <v>27990</v>
      </c>
      <c r="T398">
        <v>27990</v>
      </c>
      <c r="U398" s="18">
        <v>0.28549481957842088</v>
      </c>
      <c r="V398">
        <v>4.3</v>
      </c>
      <c r="W398">
        <v>4.3</v>
      </c>
      <c r="X398">
        <v>9499</v>
      </c>
      <c r="Y398">
        <v>9499</v>
      </c>
    </row>
    <row r="399" spans="1:25" x14ac:dyDescent="0.25">
      <c r="A399">
        <v>398</v>
      </c>
      <c r="B399" t="s">
        <v>4110</v>
      </c>
      <c r="C399" t="s">
        <v>16191</v>
      </c>
      <c r="D399" t="s">
        <v>12989</v>
      </c>
      <c r="E399" t="s">
        <v>12989</v>
      </c>
      <c r="F399" t="s">
        <v>14223</v>
      </c>
      <c r="G399" t="s">
        <v>14122</v>
      </c>
      <c r="H399" t="s">
        <v>2950</v>
      </c>
      <c r="I399" t="s">
        <v>13093</v>
      </c>
      <c r="J399" t="s">
        <v>13093</v>
      </c>
      <c r="K399" t="s">
        <v>13122</v>
      </c>
      <c r="L399" t="s">
        <v>13993</v>
      </c>
      <c r="M399" t="s">
        <v>13126</v>
      </c>
      <c r="N399" t="s">
        <v>13996</v>
      </c>
      <c r="O399" t="s">
        <v>13127</v>
      </c>
      <c r="Q399">
        <v>12999</v>
      </c>
      <c r="R399">
        <v>12999</v>
      </c>
      <c r="S399">
        <v>18999</v>
      </c>
      <c r="T399">
        <v>18999</v>
      </c>
      <c r="U399" s="18">
        <v>0.31580609505763463</v>
      </c>
      <c r="V399">
        <v>4.0999999999999996</v>
      </c>
      <c r="W399">
        <v>4.0999999999999996</v>
      </c>
      <c r="X399">
        <v>50772</v>
      </c>
      <c r="Y399">
        <v>50772</v>
      </c>
    </row>
    <row r="400" spans="1:25" x14ac:dyDescent="0.25">
      <c r="A400">
        <v>399</v>
      </c>
      <c r="B400" t="s">
        <v>4114</v>
      </c>
      <c r="C400" t="s">
        <v>16191</v>
      </c>
      <c r="D400" t="s">
        <v>4115</v>
      </c>
      <c r="E400" t="s">
        <v>4115</v>
      </c>
      <c r="F400" t="s">
        <v>14224</v>
      </c>
      <c r="G400" t="s">
        <v>14225</v>
      </c>
      <c r="H400" t="s">
        <v>2910</v>
      </c>
      <c r="I400" t="s">
        <v>13093</v>
      </c>
      <c r="J400" t="s">
        <v>13093</v>
      </c>
      <c r="K400" t="s">
        <v>13120</v>
      </c>
      <c r="L400" t="s">
        <v>13120</v>
      </c>
      <c r="M400" t="s">
        <v>13121</v>
      </c>
      <c r="N400" t="s">
        <v>13121</v>
      </c>
      <c r="Q400">
        <v>2999</v>
      </c>
      <c r="R400">
        <v>2999</v>
      </c>
      <c r="S400">
        <v>5999</v>
      </c>
      <c r="T400">
        <v>5999</v>
      </c>
      <c r="U400" s="18">
        <v>0.5000833472245374</v>
      </c>
      <c r="V400">
        <v>4.0999999999999996</v>
      </c>
      <c r="W400">
        <v>4.0999999999999996</v>
      </c>
      <c r="X400">
        <v>7148</v>
      </c>
      <c r="Y400">
        <v>7148</v>
      </c>
    </row>
    <row r="401" spans="1:25" x14ac:dyDescent="0.25">
      <c r="A401">
        <v>400</v>
      </c>
      <c r="B401" t="s">
        <v>4133</v>
      </c>
      <c r="C401" t="s">
        <v>16191</v>
      </c>
      <c r="D401" t="s">
        <v>4134</v>
      </c>
      <c r="E401" t="s">
        <v>14226</v>
      </c>
      <c r="F401" t="s">
        <v>14227</v>
      </c>
      <c r="G401" t="s">
        <v>14228</v>
      </c>
      <c r="H401" t="s">
        <v>3120</v>
      </c>
      <c r="I401" t="s">
        <v>13093</v>
      </c>
      <c r="J401" t="s">
        <v>13093</v>
      </c>
      <c r="K401" t="s">
        <v>13122</v>
      </c>
      <c r="L401" t="s">
        <v>13993</v>
      </c>
      <c r="M401" t="s">
        <v>13123</v>
      </c>
      <c r="N401" t="s">
        <v>13123</v>
      </c>
      <c r="O401" t="s">
        <v>13124</v>
      </c>
      <c r="P401" t="s">
        <v>13137</v>
      </c>
      <c r="Q401">
        <v>329</v>
      </c>
      <c r="R401">
        <v>329</v>
      </c>
      <c r="S401">
        <v>999</v>
      </c>
      <c r="T401">
        <v>999</v>
      </c>
      <c r="U401" s="18">
        <v>0.67067067067067065</v>
      </c>
      <c r="V401">
        <v>4.2</v>
      </c>
      <c r="W401">
        <v>4.2</v>
      </c>
      <c r="X401">
        <v>3492</v>
      </c>
      <c r="Y401">
        <v>3492</v>
      </c>
    </row>
    <row r="402" spans="1:25" x14ac:dyDescent="0.25">
      <c r="A402">
        <v>401</v>
      </c>
      <c r="B402" t="s">
        <v>4143</v>
      </c>
      <c r="C402" t="s">
        <v>16191</v>
      </c>
      <c r="D402" t="s">
        <v>4144</v>
      </c>
      <c r="E402" t="s">
        <v>14229</v>
      </c>
      <c r="F402" t="s">
        <v>14175</v>
      </c>
      <c r="G402" t="s">
        <v>14230</v>
      </c>
      <c r="H402" t="s">
        <v>2910</v>
      </c>
      <c r="I402" t="s">
        <v>13093</v>
      </c>
      <c r="J402" t="s">
        <v>13093</v>
      </c>
      <c r="K402" t="s">
        <v>13120</v>
      </c>
      <c r="L402" t="s">
        <v>13120</v>
      </c>
      <c r="M402" t="s">
        <v>13121</v>
      </c>
      <c r="N402" t="s">
        <v>13121</v>
      </c>
      <c r="Q402">
        <v>1299</v>
      </c>
      <c r="R402">
        <v>1299</v>
      </c>
      <c r="S402">
        <v>5999</v>
      </c>
      <c r="T402">
        <v>5999</v>
      </c>
      <c r="U402" s="18">
        <v>0.78346391065177534</v>
      </c>
      <c r="V402">
        <v>3.3</v>
      </c>
      <c r="W402">
        <v>3.3</v>
      </c>
      <c r="X402">
        <v>4415</v>
      </c>
      <c r="Y402">
        <v>4415</v>
      </c>
    </row>
    <row r="403" spans="1:25" x14ac:dyDescent="0.25">
      <c r="A403">
        <v>402</v>
      </c>
      <c r="B403" t="s">
        <v>4148</v>
      </c>
      <c r="C403" t="s">
        <v>16191</v>
      </c>
      <c r="D403" t="s">
        <v>12990</v>
      </c>
      <c r="E403" t="s">
        <v>14231</v>
      </c>
      <c r="F403" t="s">
        <v>14003</v>
      </c>
      <c r="G403" t="s">
        <v>14232</v>
      </c>
      <c r="H403" t="s">
        <v>2983</v>
      </c>
      <c r="I403" t="s">
        <v>13093</v>
      </c>
      <c r="J403" t="s">
        <v>13093</v>
      </c>
      <c r="K403" t="s">
        <v>13095</v>
      </c>
      <c r="L403" t="s">
        <v>13095</v>
      </c>
      <c r="M403" t="s">
        <v>13128</v>
      </c>
      <c r="N403" t="s">
        <v>13128</v>
      </c>
      <c r="O403" t="s">
        <v>13129</v>
      </c>
      <c r="Q403">
        <v>1989</v>
      </c>
      <c r="R403">
        <v>1989</v>
      </c>
      <c r="S403">
        <v>3500</v>
      </c>
      <c r="T403">
        <v>3500</v>
      </c>
      <c r="U403" s="18">
        <v>0.43171428571428572</v>
      </c>
      <c r="V403">
        <v>4.4000000000000004</v>
      </c>
      <c r="W403">
        <v>4.4000000000000004</v>
      </c>
      <c r="X403">
        <v>67260</v>
      </c>
      <c r="Y403">
        <v>67260</v>
      </c>
    </row>
    <row r="404" spans="1:25" x14ac:dyDescent="0.25">
      <c r="A404">
        <v>403</v>
      </c>
      <c r="B404" t="s">
        <v>4152</v>
      </c>
      <c r="C404" t="s">
        <v>16191</v>
      </c>
      <c r="D404" t="s">
        <v>2919</v>
      </c>
      <c r="E404" t="s">
        <v>13987</v>
      </c>
      <c r="F404" t="s">
        <v>13988</v>
      </c>
      <c r="G404" t="s">
        <v>13989</v>
      </c>
      <c r="H404" t="s">
        <v>2910</v>
      </c>
      <c r="I404" t="s">
        <v>13093</v>
      </c>
      <c r="J404" t="s">
        <v>13093</v>
      </c>
      <c r="K404" t="s">
        <v>13120</v>
      </c>
      <c r="L404" t="s">
        <v>13120</v>
      </c>
      <c r="M404" t="s">
        <v>13121</v>
      </c>
      <c r="N404" t="s">
        <v>13121</v>
      </c>
      <c r="Q404">
        <v>1999</v>
      </c>
      <c r="R404">
        <v>1999</v>
      </c>
      <c r="S404">
        <v>9999</v>
      </c>
      <c r="T404">
        <v>9999</v>
      </c>
      <c r="U404" s="18">
        <v>0.80008000800080004</v>
      </c>
      <c r="V404">
        <v>4.3</v>
      </c>
      <c r="W404">
        <v>4.3</v>
      </c>
      <c r="X404">
        <v>27704</v>
      </c>
      <c r="Y404">
        <v>27704</v>
      </c>
    </row>
    <row r="405" spans="1:25" x14ac:dyDescent="0.25">
      <c r="A405">
        <v>404</v>
      </c>
      <c r="B405" t="s">
        <v>4155</v>
      </c>
      <c r="C405" t="s">
        <v>16191</v>
      </c>
      <c r="D405" t="s">
        <v>12991</v>
      </c>
      <c r="E405" t="s">
        <v>12991</v>
      </c>
      <c r="F405" t="s">
        <v>14121</v>
      </c>
      <c r="G405" t="s">
        <v>14233</v>
      </c>
      <c r="H405" t="s">
        <v>2950</v>
      </c>
      <c r="I405" t="s">
        <v>13093</v>
      </c>
      <c r="J405" t="s">
        <v>13093</v>
      </c>
      <c r="K405" t="s">
        <v>13122</v>
      </c>
      <c r="L405" t="s">
        <v>13993</v>
      </c>
      <c r="M405" t="s">
        <v>13126</v>
      </c>
      <c r="N405" t="s">
        <v>13996</v>
      </c>
      <c r="O405" t="s">
        <v>13127</v>
      </c>
      <c r="Q405">
        <v>12999</v>
      </c>
      <c r="R405">
        <v>12999</v>
      </c>
      <c r="S405">
        <v>18999</v>
      </c>
      <c r="T405">
        <v>18999</v>
      </c>
      <c r="U405" s="18">
        <v>0.31580609505763463</v>
      </c>
      <c r="V405">
        <v>4.0999999999999996</v>
      </c>
      <c r="W405">
        <v>4.0999999999999996</v>
      </c>
      <c r="X405">
        <v>50772</v>
      </c>
      <c r="Y405">
        <v>50772</v>
      </c>
    </row>
    <row r="406" spans="1:25" x14ac:dyDescent="0.25">
      <c r="A406">
        <v>405</v>
      </c>
      <c r="B406" t="s">
        <v>4157</v>
      </c>
      <c r="C406" t="s">
        <v>16191</v>
      </c>
      <c r="D406" t="s">
        <v>4158</v>
      </c>
      <c r="E406" t="s">
        <v>14234</v>
      </c>
      <c r="F406" t="s">
        <v>14235</v>
      </c>
      <c r="G406" t="s">
        <v>14236</v>
      </c>
      <c r="H406" t="s">
        <v>2910</v>
      </c>
      <c r="I406" t="s">
        <v>13093</v>
      </c>
      <c r="J406" t="s">
        <v>13093</v>
      </c>
      <c r="K406" t="s">
        <v>13120</v>
      </c>
      <c r="L406" t="s">
        <v>13120</v>
      </c>
      <c r="M406" t="s">
        <v>13121</v>
      </c>
      <c r="N406" t="s">
        <v>13121</v>
      </c>
      <c r="Q406">
        <v>1499</v>
      </c>
      <c r="R406">
        <v>1499</v>
      </c>
      <c r="S406">
        <v>4999</v>
      </c>
      <c r="T406">
        <v>4999</v>
      </c>
      <c r="U406" s="18">
        <v>0.70014002800560116</v>
      </c>
      <c r="V406">
        <v>4</v>
      </c>
      <c r="W406">
        <v>4</v>
      </c>
      <c r="X406">
        <v>92588</v>
      </c>
      <c r="Y406">
        <v>92588</v>
      </c>
    </row>
    <row r="407" spans="1:25" x14ac:dyDescent="0.25">
      <c r="A407">
        <v>406</v>
      </c>
      <c r="B407" t="s">
        <v>4167</v>
      </c>
      <c r="C407" t="s">
        <v>16191</v>
      </c>
      <c r="D407" t="s">
        <v>4168</v>
      </c>
      <c r="E407" t="s">
        <v>4168</v>
      </c>
      <c r="F407" t="s">
        <v>14220</v>
      </c>
      <c r="G407" t="s">
        <v>14237</v>
      </c>
      <c r="H407" t="s">
        <v>2950</v>
      </c>
      <c r="I407" t="s">
        <v>13093</v>
      </c>
      <c r="J407" t="s">
        <v>13093</v>
      </c>
      <c r="K407" t="s">
        <v>13122</v>
      </c>
      <c r="L407" t="s">
        <v>13993</v>
      </c>
      <c r="M407" t="s">
        <v>13126</v>
      </c>
      <c r="N407" t="s">
        <v>13996</v>
      </c>
      <c r="O407" t="s">
        <v>13127</v>
      </c>
      <c r="Q407">
        <v>16999</v>
      </c>
      <c r="R407">
        <v>16999</v>
      </c>
      <c r="S407">
        <v>20999</v>
      </c>
      <c r="T407">
        <v>20999</v>
      </c>
      <c r="U407" s="18">
        <v>0.19048526120291442</v>
      </c>
      <c r="V407">
        <v>4.0999999999999996</v>
      </c>
      <c r="W407">
        <v>4.0999999999999996</v>
      </c>
      <c r="X407">
        <v>31822</v>
      </c>
      <c r="Y407">
        <v>31822</v>
      </c>
    </row>
    <row r="408" spans="1:25" x14ac:dyDescent="0.25">
      <c r="A408">
        <v>407</v>
      </c>
      <c r="B408" t="s">
        <v>4172</v>
      </c>
      <c r="C408" t="s">
        <v>16191</v>
      </c>
      <c r="D408" t="s">
        <v>4173</v>
      </c>
      <c r="E408" t="s">
        <v>4173</v>
      </c>
      <c r="F408" t="s">
        <v>14238</v>
      </c>
      <c r="G408" t="s">
        <v>14239</v>
      </c>
      <c r="H408" t="s">
        <v>2910</v>
      </c>
      <c r="I408" t="s">
        <v>13093</v>
      </c>
      <c r="J408" t="s">
        <v>13093</v>
      </c>
      <c r="K408" t="s">
        <v>13120</v>
      </c>
      <c r="L408" t="s">
        <v>13120</v>
      </c>
      <c r="M408" t="s">
        <v>13121</v>
      </c>
      <c r="N408" t="s">
        <v>13121</v>
      </c>
      <c r="Q408">
        <v>1999</v>
      </c>
      <c r="R408">
        <v>1999</v>
      </c>
      <c r="S408">
        <v>8499</v>
      </c>
      <c r="T408">
        <v>8499</v>
      </c>
      <c r="U408" s="18">
        <v>0.76479585833627484</v>
      </c>
      <c r="V408">
        <v>4.3</v>
      </c>
      <c r="W408">
        <v>4.3</v>
      </c>
      <c r="X408">
        <v>240</v>
      </c>
      <c r="Y408">
        <v>240</v>
      </c>
    </row>
    <row r="409" spans="1:25" x14ac:dyDescent="0.25">
      <c r="A409">
        <v>408</v>
      </c>
      <c r="B409" t="s">
        <v>4182</v>
      </c>
      <c r="C409" t="s">
        <v>16191</v>
      </c>
      <c r="D409" t="s">
        <v>4183</v>
      </c>
      <c r="E409" t="s">
        <v>14240</v>
      </c>
      <c r="F409" t="s">
        <v>14241</v>
      </c>
      <c r="G409" t="s">
        <v>14242</v>
      </c>
      <c r="H409" t="s">
        <v>2910</v>
      </c>
      <c r="I409" t="s">
        <v>13093</v>
      </c>
      <c r="J409" t="s">
        <v>13093</v>
      </c>
      <c r="K409" t="s">
        <v>13120</v>
      </c>
      <c r="L409" t="s">
        <v>13120</v>
      </c>
      <c r="M409" t="s">
        <v>13121</v>
      </c>
      <c r="N409" t="s">
        <v>13121</v>
      </c>
      <c r="Q409">
        <v>4999</v>
      </c>
      <c r="R409">
        <v>4999</v>
      </c>
      <c r="S409">
        <v>6999</v>
      </c>
      <c r="T409">
        <v>6999</v>
      </c>
      <c r="U409" s="18">
        <v>0.2857551078725532</v>
      </c>
      <c r="V409">
        <v>3.8</v>
      </c>
      <c r="W409">
        <v>3.8</v>
      </c>
      <c r="X409">
        <v>758</v>
      </c>
      <c r="Y409">
        <v>758</v>
      </c>
    </row>
    <row r="410" spans="1:25" x14ac:dyDescent="0.25">
      <c r="A410">
        <v>409</v>
      </c>
      <c r="B410" t="s">
        <v>4193</v>
      </c>
      <c r="C410" t="s">
        <v>16191</v>
      </c>
      <c r="D410" t="s">
        <v>4194</v>
      </c>
      <c r="E410" t="s">
        <v>14243</v>
      </c>
      <c r="F410" t="s">
        <v>14244</v>
      </c>
      <c r="G410" t="s">
        <v>14245</v>
      </c>
      <c r="H410" t="s">
        <v>2910</v>
      </c>
      <c r="I410" t="s">
        <v>13093</v>
      </c>
      <c r="J410" t="s">
        <v>13093</v>
      </c>
      <c r="K410" t="s">
        <v>13120</v>
      </c>
      <c r="L410" t="s">
        <v>13120</v>
      </c>
      <c r="M410" t="s">
        <v>13121</v>
      </c>
      <c r="N410" t="s">
        <v>13121</v>
      </c>
      <c r="Q410">
        <v>2499</v>
      </c>
      <c r="R410">
        <v>2499</v>
      </c>
      <c r="S410">
        <v>5999</v>
      </c>
      <c r="T410">
        <v>5999</v>
      </c>
      <c r="U410" s="18">
        <v>0.58343057176196034</v>
      </c>
      <c r="V410">
        <v>3.7</v>
      </c>
      <c r="W410">
        <v>3.7</v>
      </c>
      <c r="X410">
        <v>828</v>
      </c>
      <c r="Y410">
        <v>828</v>
      </c>
    </row>
    <row r="411" spans="1:25" x14ac:dyDescent="0.25">
      <c r="A411">
        <v>410</v>
      </c>
      <c r="B411" t="s">
        <v>4203</v>
      </c>
      <c r="C411" t="s">
        <v>16191</v>
      </c>
      <c r="D411" t="s">
        <v>4204</v>
      </c>
      <c r="E411" t="s">
        <v>4204</v>
      </c>
      <c r="F411" t="s">
        <v>14163</v>
      </c>
      <c r="G411" t="s">
        <v>14246</v>
      </c>
      <c r="H411" t="s">
        <v>3004</v>
      </c>
      <c r="I411" t="s">
        <v>13093</v>
      </c>
      <c r="J411" t="s">
        <v>13093</v>
      </c>
      <c r="K411" t="s">
        <v>13122</v>
      </c>
      <c r="L411" t="s">
        <v>13993</v>
      </c>
      <c r="M411" t="s">
        <v>13126</v>
      </c>
      <c r="N411" t="s">
        <v>13996</v>
      </c>
      <c r="O411" t="s">
        <v>13130</v>
      </c>
      <c r="Q411">
        <v>1399</v>
      </c>
      <c r="R411">
        <v>1399</v>
      </c>
      <c r="S411">
        <v>1630</v>
      </c>
      <c r="T411">
        <v>1630</v>
      </c>
      <c r="U411" s="18">
        <v>0.14171779141104293</v>
      </c>
      <c r="V411">
        <v>4</v>
      </c>
      <c r="W411">
        <v>4</v>
      </c>
      <c r="X411">
        <v>9378</v>
      </c>
      <c r="Y411">
        <v>9378</v>
      </c>
    </row>
    <row r="412" spans="1:25" x14ac:dyDescent="0.25">
      <c r="A412">
        <v>411</v>
      </c>
      <c r="B412" t="s">
        <v>4208</v>
      </c>
      <c r="C412" t="s">
        <v>16191</v>
      </c>
      <c r="D412" t="s">
        <v>4209</v>
      </c>
      <c r="E412" t="s">
        <v>14247</v>
      </c>
      <c r="F412" t="s">
        <v>14030</v>
      </c>
      <c r="G412" t="s">
        <v>14248</v>
      </c>
      <c r="H412" t="s">
        <v>2910</v>
      </c>
      <c r="I412" t="s">
        <v>13093</v>
      </c>
      <c r="J412" t="s">
        <v>13093</v>
      </c>
      <c r="K412" t="s">
        <v>13120</v>
      </c>
      <c r="L412" t="s">
        <v>13120</v>
      </c>
      <c r="M412" t="s">
        <v>13121</v>
      </c>
      <c r="N412" t="s">
        <v>13121</v>
      </c>
      <c r="Q412">
        <v>1499</v>
      </c>
      <c r="R412">
        <v>1499</v>
      </c>
      <c r="S412">
        <v>9999</v>
      </c>
      <c r="T412">
        <v>9999</v>
      </c>
      <c r="U412" s="18">
        <v>0.85008500850085011</v>
      </c>
      <c r="V412">
        <v>4.2</v>
      </c>
      <c r="W412">
        <v>4.2</v>
      </c>
      <c r="X412">
        <v>22638</v>
      </c>
      <c r="Y412">
        <v>22638</v>
      </c>
    </row>
    <row r="413" spans="1:25" x14ac:dyDescent="0.25">
      <c r="A413">
        <v>412</v>
      </c>
      <c r="B413" t="s">
        <v>4214</v>
      </c>
      <c r="C413" t="s">
        <v>16191</v>
      </c>
      <c r="D413" t="s">
        <v>4215</v>
      </c>
      <c r="E413" t="s">
        <v>4215</v>
      </c>
      <c r="F413" t="s">
        <v>14249</v>
      </c>
      <c r="G413" t="s">
        <v>14250</v>
      </c>
      <c r="H413" t="s">
        <v>3120</v>
      </c>
      <c r="I413" t="s">
        <v>13093</v>
      </c>
      <c r="J413" t="s">
        <v>13093</v>
      </c>
      <c r="K413" t="s">
        <v>13122</v>
      </c>
      <c r="L413" t="s">
        <v>13993</v>
      </c>
      <c r="M413" t="s">
        <v>13123</v>
      </c>
      <c r="N413" t="s">
        <v>13123</v>
      </c>
      <c r="O413" t="s">
        <v>13124</v>
      </c>
      <c r="P413" t="s">
        <v>13137</v>
      </c>
      <c r="Q413">
        <v>249</v>
      </c>
      <c r="R413">
        <v>249</v>
      </c>
      <c r="S413">
        <v>599</v>
      </c>
      <c r="T413">
        <v>599</v>
      </c>
      <c r="U413" s="18">
        <v>0.58430717863105175</v>
      </c>
      <c r="V413">
        <v>3.9</v>
      </c>
      <c r="W413">
        <v>3.9</v>
      </c>
      <c r="X413">
        <v>2147</v>
      </c>
      <c r="Y413">
        <v>2147</v>
      </c>
    </row>
    <row r="414" spans="1:25" x14ac:dyDescent="0.25">
      <c r="A414">
        <v>413</v>
      </c>
      <c r="B414" t="s">
        <v>4224</v>
      </c>
      <c r="C414" t="s">
        <v>16191</v>
      </c>
      <c r="D414" t="s">
        <v>4225</v>
      </c>
      <c r="E414" t="s">
        <v>4225</v>
      </c>
      <c r="F414" t="s">
        <v>14251</v>
      </c>
      <c r="G414" t="s">
        <v>14252</v>
      </c>
      <c r="H414" t="s">
        <v>3725</v>
      </c>
      <c r="I414" t="s">
        <v>13093</v>
      </c>
      <c r="J414" t="s">
        <v>13093</v>
      </c>
      <c r="K414" t="s">
        <v>13122</v>
      </c>
      <c r="L414" t="s">
        <v>13993</v>
      </c>
      <c r="M414" t="s">
        <v>13123</v>
      </c>
      <c r="N414" t="s">
        <v>13123</v>
      </c>
      <c r="O414" t="s">
        <v>13146</v>
      </c>
      <c r="P414" t="s">
        <v>13147</v>
      </c>
      <c r="Q414">
        <v>299</v>
      </c>
      <c r="R414">
        <v>299</v>
      </c>
      <c r="S414">
        <v>1199</v>
      </c>
      <c r="T414">
        <v>1199</v>
      </c>
      <c r="U414" s="18">
        <v>0.75062552126772308</v>
      </c>
      <c r="V414">
        <v>4.5</v>
      </c>
      <c r="W414">
        <v>4.5</v>
      </c>
      <c r="X414">
        <v>596</v>
      </c>
      <c r="Y414">
        <v>596</v>
      </c>
    </row>
    <row r="415" spans="1:25" x14ac:dyDescent="0.25">
      <c r="A415">
        <v>414</v>
      </c>
      <c r="B415" t="s">
        <v>4234</v>
      </c>
      <c r="C415" t="s">
        <v>16191</v>
      </c>
      <c r="D415" t="s">
        <v>4235</v>
      </c>
      <c r="E415" t="s">
        <v>4235</v>
      </c>
      <c r="F415" t="s">
        <v>14196</v>
      </c>
      <c r="G415" t="s">
        <v>14253</v>
      </c>
      <c r="H415" t="s">
        <v>3588</v>
      </c>
      <c r="I415" t="s">
        <v>13093</v>
      </c>
      <c r="J415" t="s">
        <v>13093</v>
      </c>
      <c r="K415" t="s">
        <v>13122</v>
      </c>
      <c r="L415" t="s">
        <v>13993</v>
      </c>
      <c r="M415" t="s">
        <v>13123</v>
      </c>
      <c r="N415" t="s">
        <v>13123</v>
      </c>
      <c r="O415" t="s">
        <v>13145</v>
      </c>
      <c r="Q415">
        <v>79</v>
      </c>
      <c r="R415">
        <v>79</v>
      </c>
      <c r="S415">
        <v>499</v>
      </c>
      <c r="T415">
        <v>499</v>
      </c>
      <c r="U415" s="18">
        <v>0.84168336673346689</v>
      </c>
      <c r="V415">
        <v>4.2</v>
      </c>
      <c r="W415">
        <v>4.2</v>
      </c>
      <c r="X415">
        <v>1949</v>
      </c>
      <c r="Y415">
        <v>1949</v>
      </c>
    </row>
    <row r="416" spans="1:25" x14ac:dyDescent="0.25">
      <c r="A416">
        <v>415</v>
      </c>
      <c r="B416" t="s">
        <v>4239</v>
      </c>
      <c r="C416" t="s">
        <v>16191</v>
      </c>
      <c r="D416" t="s">
        <v>4240</v>
      </c>
      <c r="E416" t="s">
        <v>4240</v>
      </c>
      <c r="F416" t="s">
        <v>14203</v>
      </c>
      <c r="G416" t="s">
        <v>14254</v>
      </c>
      <c r="H416" t="s">
        <v>2950</v>
      </c>
      <c r="I416" t="s">
        <v>13093</v>
      </c>
      <c r="J416" t="s">
        <v>13093</v>
      </c>
      <c r="K416" t="s">
        <v>13122</v>
      </c>
      <c r="L416" t="s">
        <v>13993</v>
      </c>
      <c r="M416" t="s">
        <v>13126</v>
      </c>
      <c r="N416" t="s">
        <v>13996</v>
      </c>
      <c r="O416" t="s">
        <v>13127</v>
      </c>
      <c r="Q416">
        <v>13999</v>
      </c>
      <c r="R416">
        <v>13999</v>
      </c>
      <c r="S416">
        <v>15999</v>
      </c>
      <c r="T416">
        <v>15999</v>
      </c>
      <c r="U416" s="18">
        <v>0.12500781298831176</v>
      </c>
      <c r="V416">
        <v>3.9</v>
      </c>
      <c r="W416">
        <v>3.9</v>
      </c>
      <c r="X416">
        <v>2180</v>
      </c>
      <c r="Y416">
        <v>2180</v>
      </c>
    </row>
    <row r="417" spans="1:25" x14ac:dyDescent="0.25">
      <c r="A417">
        <v>416</v>
      </c>
      <c r="B417" t="s">
        <v>4248</v>
      </c>
      <c r="C417" t="s">
        <v>16191</v>
      </c>
      <c r="D417" t="s">
        <v>4249</v>
      </c>
      <c r="E417" t="s">
        <v>4249</v>
      </c>
      <c r="F417" t="s">
        <v>14255</v>
      </c>
      <c r="G417" t="s">
        <v>14256</v>
      </c>
      <c r="H417" t="s">
        <v>3025</v>
      </c>
      <c r="I417" t="s">
        <v>13093</v>
      </c>
      <c r="J417" t="s">
        <v>13093</v>
      </c>
      <c r="K417" t="s">
        <v>13131</v>
      </c>
      <c r="L417" t="s">
        <v>14009</v>
      </c>
      <c r="M417" t="s">
        <v>13132</v>
      </c>
      <c r="N417" t="s">
        <v>13132</v>
      </c>
      <c r="O417" t="s">
        <v>13133</v>
      </c>
      <c r="Q417">
        <v>949</v>
      </c>
      <c r="R417">
        <v>949</v>
      </c>
      <c r="S417">
        <v>999</v>
      </c>
      <c r="T417">
        <v>999</v>
      </c>
      <c r="U417" s="18">
        <v>5.0050050050050053E-2</v>
      </c>
      <c r="V417">
        <v>4.2</v>
      </c>
      <c r="W417">
        <v>4.2</v>
      </c>
      <c r="X417">
        <v>31539</v>
      </c>
      <c r="Y417">
        <v>31539</v>
      </c>
    </row>
    <row r="418" spans="1:25" x14ac:dyDescent="0.25">
      <c r="A418">
        <v>417</v>
      </c>
      <c r="B418" t="s">
        <v>4253</v>
      </c>
      <c r="C418" t="s">
        <v>16191</v>
      </c>
      <c r="D418" t="s">
        <v>4254</v>
      </c>
      <c r="E418" t="s">
        <v>14257</v>
      </c>
      <c r="F418" t="s">
        <v>14258</v>
      </c>
      <c r="G418" t="s">
        <v>14259</v>
      </c>
      <c r="H418" t="s">
        <v>3445</v>
      </c>
      <c r="I418" t="s">
        <v>13093</v>
      </c>
      <c r="J418" t="s">
        <v>13093</v>
      </c>
      <c r="K418" t="s">
        <v>13122</v>
      </c>
      <c r="L418" t="s">
        <v>13993</v>
      </c>
      <c r="M418" t="s">
        <v>13123</v>
      </c>
      <c r="N418" t="s">
        <v>13123</v>
      </c>
      <c r="O418" t="s">
        <v>13143</v>
      </c>
      <c r="Q418">
        <v>99</v>
      </c>
      <c r="R418">
        <v>99</v>
      </c>
      <c r="S418">
        <v>499</v>
      </c>
      <c r="T418">
        <v>499</v>
      </c>
      <c r="U418" s="18">
        <v>0.80160320641282568</v>
      </c>
      <c r="V418">
        <v>4.0999999999999996</v>
      </c>
      <c r="W418">
        <v>4.0999999999999996</v>
      </c>
      <c r="X418">
        <v>2451</v>
      </c>
      <c r="Y418">
        <v>2451</v>
      </c>
    </row>
    <row r="419" spans="1:25" x14ac:dyDescent="0.25">
      <c r="A419">
        <v>418</v>
      </c>
      <c r="B419" t="s">
        <v>4263</v>
      </c>
      <c r="C419" t="s">
        <v>16191</v>
      </c>
      <c r="D419" t="s">
        <v>4264</v>
      </c>
      <c r="E419" t="s">
        <v>4264</v>
      </c>
      <c r="F419" t="s">
        <v>14172</v>
      </c>
      <c r="G419" t="s">
        <v>14260</v>
      </c>
      <c r="H419" t="s">
        <v>2910</v>
      </c>
      <c r="I419" t="s">
        <v>13093</v>
      </c>
      <c r="J419" t="s">
        <v>13093</v>
      </c>
      <c r="K419" t="s">
        <v>13120</v>
      </c>
      <c r="L419" t="s">
        <v>13120</v>
      </c>
      <c r="M419" t="s">
        <v>13121</v>
      </c>
      <c r="N419" t="s">
        <v>13121</v>
      </c>
      <c r="Q419">
        <v>2499</v>
      </c>
      <c r="R419">
        <v>2499</v>
      </c>
      <c r="S419">
        <v>7990</v>
      </c>
      <c r="T419">
        <v>7990</v>
      </c>
      <c r="U419" s="18">
        <v>0.68723404255319154</v>
      </c>
      <c r="V419">
        <v>4.0999999999999996</v>
      </c>
      <c r="W419">
        <v>4.0999999999999996</v>
      </c>
      <c r="X419">
        <v>154</v>
      </c>
      <c r="Y419">
        <v>154</v>
      </c>
    </row>
    <row r="420" spans="1:25" x14ac:dyDescent="0.25">
      <c r="A420">
        <v>419</v>
      </c>
      <c r="B420" t="s">
        <v>4268</v>
      </c>
      <c r="C420" t="s">
        <v>16191</v>
      </c>
      <c r="D420" t="s">
        <v>4269</v>
      </c>
      <c r="E420" t="s">
        <v>4269</v>
      </c>
      <c r="F420" t="s">
        <v>14261</v>
      </c>
      <c r="G420" t="s">
        <v>14262</v>
      </c>
      <c r="H420" t="s">
        <v>4270</v>
      </c>
      <c r="I420" t="s">
        <v>13093</v>
      </c>
      <c r="J420" t="s">
        <v>13093</v>
      </c>
      <c r="K420" t="s">
        <v>13122</v>
      </c>
      <c r="L420" t="s">
        <v>13993</v>
      </c>
      <c r="M420" t="s">
        <v>13123</v>
      </c>
      <c r="N420" t="s">
        <v>13123</v>
      </c>
      <c r="O420" t="s">
        <v>13106</v>
      </c>
      <c r="P420" t="s">
        <v>13152</v>
      </c>
      <c r="Q420">
        <v>689</v>
      </c>
      <c r="R420">
        <v>689</v>
      </c>
      <c r="S420">
        <v>1999</v>
      </c>
      <c r="T420">
        <v>1999</v>
      </c>
      <c r="U420" s="18">
        <v>0.65532766383191599</v>
      </c>
      <c r="V420">
        <v>4.3</v>
      </c>
      <c r="W420">
        <v>4.3</v>
      </c>
      <c r="X420">
        <v>1193</v>
      </c>
      <c r="Y420">
        <v>1193</v>
      </c>
    </row>
    <row r="421" spans="1:25" x14ac:dyDescent="0.25">
      <c r="A421">
        <v>420</v>
      </c>
      <c r="B421" t="s">
        <v>4279</v>
      </c>
      <c r="C421" t="s">
        <v>16191</v>
      </c>
      <c r="D421" t="s">
        <v>4280</v>
      </c>
      <c r="E421" t="s">
        <v>4280</v>
      </c>
      <c r="F421" t="s">
        <v>14263</v>
      </c>
      <c r="G421" t="s">
        <v>14264</v>
      </c>
      <c r="H421" t="s">
        <v>3888</v>
      </c>
      <c r="I421" t="s">
        <v>13093</v>
      </c>
      <c r="J421" t="s">
        <v>13093</v>
      </c>
      <c r="K421" t="s">
        <v>13122</v>
      </c>
      <c r="L421" t="s">
        <v>13993</v>
      </c>
      <c r="M421" t="s">
        <v>13123</v>
      </c>
      <c r="N421" t="s">
        <v>13123</v>
      </c>
      <c r="O421" t="s">
        <v>13106</v>
      </c>
      <c r="P421" t="s">
        <v>13149</v>
      </c>
      <c r="Q421">
        <v>499</v>
      </c>
      <c r="R421">
        <v>499</v>
      </c>
      <c r="S421">
        <v>1899</v>
      </c>
      <c r="T421">
        <v>1899</v>
      </c>
      <c r="U421" s="18">
        <v>0.73723012111637709</v>
      </c>
      <c r="V421">
        <v>4.0999999999999996</v>
      </c>
      <c r="W421">
        <v>4.0999999999999996</v>
      </c>
      <c r="X421">
        <v>1475</v>
      </c>
      <c r="Y421">
        <v>1475</v>
      </c>
    </row>
    <row r="422" spans="1:25" x14ac:dyDescent="0.25">
      <c r="A422">
        <v>421</v>
      </c>
      <c r="B422" t="s">
        <v>4288</v>
      </c>
      <c r="C422" t="s">
        <v>16191</v>
      </c>
      <c r="D422" t="s">
        <v>12992</v>
      </c>
      <c r="E422" t="s">
        <v>14265</v>
      </c>
      <c r="F422" t="s">
        <v>14266</v>
      </c>
      <c r="G422" t="s">
        <v>14267</v>
      </c>
      <c r="H422" t="s">
        <v>3725</v>
      </c>
      <c r="I422" t="s">
        <v>13093</v>
      </c>
      <c r="J422" t="s">
        <v>13093</v>
      </c>
      <c r="K422" t="s">
        <v>13122</v>
      </c>
      <c r="L422" t="s">
        <v>13993</v>
      </c>
      <c r="M422" t="s">
        <v>13123</v>
      </c>
      <c r="N422" t="s">
        <v>13123</v>
      </c>
      <c r="O422" t="s">
        <v>13146</v>
      </c>
      <c r="P422" t="s">
        <v>13147</v>
      </c>
      <c r="Q422">
        <v>299</v>
      </c>
      <c r="R422">
        <v>299</v>
      </c>
      <c r="S422">
        <v>999</v>
      </c>
      <c r="T422">
        <v>999</v>
      </c>
      <c r="U422" s="18">
        <v>0.70070070070070067</v>
      </c>
      <c r="V422">
        <v>4.3</v>
      </c>
      <c r="W422">
        <v>4.3</v>
      </c>
      <c r="X422">
        <v>8891</v>
      </c>
      <c r="Y422">
        <v>8891</v>
      </c>
    </row>
    <row r="423" spans="1:25" x14ac:dyDescent="0.25">
      <c r="A423">
        <v>422</v>
      </c>
      <c r="B423" t="s">
        <v>4297</v>
      </c>
      <c r="C423" t="s">
        <v>16191</v>
      </c>
      <c r="D423" t="s">
        <v>4298</v>
      </c>
      <c r="E423" t="s">
        <v>14268</v>
      </c>
      <c r="F423" t="s">
        <v>14269</v>
      </c>
      <c r="G423" t="s">
        <v>14270</v>
      </c>
      <c r="H423" t="s">
        <v>3445</v>
      </c>
      <c r="I423" t="s">
        <v>13093</v>
      </c>
      <c r="J423" t="s">
        <v>13093</v>
      </c>
      <c r="K423" t="s">
        <v>13122</v>
      </c>
      <c r="L423" t="s">
        <v>13993</v>
      </c>
      <c r="M423" t="s">
        <v>13123</v>
      </c>
      <c r="N423" t="s">
        <v>13123</v>
      </c>
      <c r="O423" t="s">
        <v>13143</v>
      </c>
      <c r="Q423">
        <v>209</v>
      </c>
      <c r="R423">
        <v>209</v>
      </c>
      <c r="S423">
        <v>499</v>
      </c>
      <c r="T423">
        <v>499</v>
      </c>
      <c r="U423" s="18">
        <v>0.58116232464929862</v>
      </c>
      <c r="V423">
        <v>3.6</v>
      </c>
      <c r="W423">
        <v>3.6</v>
      </c>
      <c r="X423">
        <v>104</v>
      </c>
      <c r="Y423">
        <v>104</v>
      </c>
    </row>
    <row r="424" spans="1:25" x14ac:dyDescent="0.25">
      <c r="A424">
        <v>423</v>
      </c>
      <c r="B424" t="s">
        <v>4307</v>
      </c>
      <c r="C424" t="s">
        <v>16191</v>
      </c>
      <c r="D424" t="s">
        <v>4308</v>
      </c>
      <c r="E424" t="s">
        <v>4308</v>
      </c>
      <c r="F424" t="s">
        <v>14271</v>
      </c>
      <c r="G424" t="s">
        <v>14272</v>
      </c>
      <c r="H424" t="s">
        <v>2950</v>
      </c>
      <c r="I424" t="s">
        <v>13093</v>
      </c>
      <c r="J424" t="s">
        <v>13093</v>
      </c>
      <c r="K424" t="s">
        <v>13122</v>
      </c>
      <c r="L424" t="s">
        <v>13993</v>
      </c>
      <c r="M424" t="s">
        <v>13126</v>
      </c>
      <c r="N424" t="s">
        <v>13996</v>
      </c>
      <c r="O424" t="s">
        <v>13127</v>
      </c>
      <c r="Q424">
        <v>8499</v>
      </c>
      <c r="R424">
        <v>8499</v>
      </c>
      <c r="S424">
        <v>12999</v>
      </c>
      <c r="T424">
        <v>12999</v>
      </c>
      <c r="U424" s="18">
        <v>0.34618047542118624</v>
      </c>
      <c r="V424">
        <v>4.0999999999999996</v>
      </c>
      <c r="W424">
        <v>4.0999999999999996</v>
      </c>
      <c r="X424">
        <v>6662</v>
      </c>
      <c r="Y424">
        <v>6662</v>
      </c>
    </row>
    <row r="425" spans="1:25" x14ac:dyDescent="0.25">
      <c r="A425">
        <v>424</v>
      </c>
      <c r="B425" t="s">
        <v>4317</v>
      </c>
      <c r="C425" t="s">
        <v>16191</v>
      </c>
      <c r="D425" t="s">
        <v>4318</v>
      </c>
      <c r="E425" t="s">
        <v>14273</v>
      </c>
      <c r="F425" t="s">
        <v>14274</v>
      </c>
      <c r="G425" t="s">
        <v>14275</v>
      </c>
      <c r="H425" t="s">
        <v>2939</v>
      </c>
      <c r="I425" t="s">
        <v>13093</v>
      </c>
      <c r="J425" t="s">
        <v>13093</v>
      </c>
      <c r="K425" t="s">
        <v>13122</v>
      </c>
      <c r="L425" t="s">
        <v>13993</v>
      </c>
      <c r="M425" t="s">
        <v>13123</v>
      </c>
      <c r="N425" t="s">
        <v>13123</v>
      </c>
      <c r="O425" t="s">
        <v>13124</v>
      </c>
      <c r="P425" t="s">
        <v>13125</v>
      </c>
      <c r="Q425">
        <v>2179</v>
      </c>
      <c r="R425">
        <v>2179</v>
      </c>
      <c r="S425">
        <v>3999</v>
      </c>
      <c r="T425">
        <v>3999</v>
      </c>
      <c r="U425" s="18">
        <v>0.45511377844461115</v>
      </c>
      <c r="V425">
        <v>4</v>
      </c>
      <c r="W425">
        <v>4</v>
      </c>
      <c r="X425">
        <v>8380</v>
      </c>
      <c r="Y425">
        <v>8380</v>
      </c>
    </row>
    <row r="426" spans="1:25" x14ac:dyDescent="0.25">
      <c r="A426">
        <v>425</v>
      </c>
      <c r="B426" t="s">
        <v>4327</v>
      </c>
      <c r="C426" t="s">
        <v>16191</v>
      </c>
      <c r="D426" t="s">
        <v>4328</v>
      </c>
      <c r="E426" t="s">
        <v>4328</v>
      </c>
      <c r="F426" t="s">
        <v>14220</v>
      </c>
      <c r="G426" t="s">
        <v>14221</v>
      </c>
      <c r="H426" t="s">
        <v>2950</v>
      </c>
      <c r="I426" t="s">
        <v>13093</v>
      </c>
      <c r="J426" t="s">
        <v>13093</v>
      </c>
      <c r="K426" t="s">
        <v>13122</v>
      </c>
      <c r="L426" t="s">
        <v>13993</v>
      </c>
      <c r="M426" t="s">
        <v>13126</v>
      </c>
      <c r="N426" t="s">
        <v>13996</v>
      </c>
      <c r="O426" t="s">
        <v>13127</v>
      </c>
      <c r="Q426">
        <v>16999</v>
      </c>
      <c r="R426">
        <v>16999</v>
      </c>
      <c r="S426">
        <v>20999</v>
      </c>
      <c r="T426">
        <v>20999</v>
      </c>
      <c r="U426" s="18">
        <v>0.19048526120291442</v>
      </c>
      <c r="V426">
        <v>4.0999999999999996</v>
      </c>
      <c r="W426">
        <v>4.0999999999999996</v>
      </c>
      <c r="X426">
        <v>31822</v>
      </c>
      <c r="Y426">
        <v>31822</v>
      </c>
    </row>
    <row r="427" spans="1:25" x14ac:dyDescent="0.25">
      <c r="A427">
        <v>426</v>
      </c>
      <c r="B427" t="s">
        <v>4332</v>
      </c>
      <c r="C427" t="s">
        <v>16191</v>
      </c>
      <c r="D427" t="s">
        <v>4333</v>
      </c>
      <c r="E427" t="s">
        <v>4333</v>
      </c>
      <c r="F427" t="s">
        <v>14276</v>
      </c>
      <c r="G427" t="s">
        <v>14277</v>
      </c>
      <c r="H427" t="s">
        <v>2950</v>
      </c>
      <c r="I427" t="s">
        <v>13093</v>
      </c>
      <c r="J427" t="s">
        <v>13093</v>
      </c>
      <c r="K427" t="s">
        <v>13122</v>
      </c>
      <c r="L427" t="s">
        <v>13993</v>
      </c>
      <c r="M427" t="s">
        <v>13126</v>
      </c>
      <c r="N427" t="s">
        <v>13996</v>
      </c>
      <c r="O427" t="s">
        <v>13127</v>
      </c>
      <c r="Q427">
        <v>44999</v>
      </c>
      <c r="R427">
        <v>44999</v>
      </c>
      <c r="S427">
        <v>49999</v>
      </c>
      <c r="T427">
        <v>49999</v>
      </c>
      <c r="U427" s="18">
        <v>0.1000020000400008</v>
      </c>
      <c r="V427">
        <v>4.3</v>
      </c>
      <c r="W427">
        <v>4.3</v>
      </c>
      <c r="X427">
        <v>3075</v>
      </c>
      <c r="Y427">
        <v>3075</v>
      </c>
    </row>
    <row r="428" spans="1:25" x14ac:dyDescent="0.25">
      <c r="A428">
        <v>427</v>
      </c>
      <c r="B428" t="s">
        <v>4342</v>
      </c>
      <c r="C428" t="s">
        <v>16191</v>
      </c>
      <c r="D428" t="s">
        <v>4343</v>
      </c>
      <c r="E428" t="s">
        <v>4343</v>
      </c>
      <c r="F428" t="s">
        <v>14278</v>
      </c>
      <c r="G428" t="s">
        <v>13442</v>
      </c>
      <c r="H428" t="s">
        <v>3004</v>
      </c>
      <c r="I428" t="s">
        <v>13093</v>
      </c>
      <c r="J428" t="s">
        <v>13093</v>
      </c>
      <c r="K428" t="s">
        <v>13122</v>
      </c>
      <c r="L428" t="s">
        <v>13993</v>
      </c>
      <c r="M428" t="s">
        <v>13126</v>
      </c>
      <c r="N428" t="s">
        <v>13996</v>
      </c>
      <c r="O428" t="s">
        <v>13130</v>
      </c>
      <c r="Q428">
        <v>2599</v>
      </c>
      <c r="R428">
        <v>2599</v>
      </c>
      <c r="S428">
        <v>2999</v>
      </c>
      <c r="T428">
        <v>2999</v>
      </c>
      <c r="U428" s="18">
        <v>0.13337779259753252</v>
      </c>
      <c r="V428">
        <v>3.9</v>
      </c>
      <c r="W428">
        <v>3.9</v>
      </c>
      <c r="X428">
        <v>14266</v>
      </c>
      <c r="Y428">
        <v>14266</v>
      </c>
    </row>
    <row r="429" spans="1:25" x14ac:dyDescent="0.25">
      <c r="A429">
        <v>428</v>
      </c>
      <c r="B429" t="s">
        <v>4352</v>
      </c>
      <c r="C429" t="s">
        <v>16191</v>
      </c>
      <c r="D429" t="s">
        <v>4353</v>
      </c>
      <c r="E429" t="s">
        <v>14279</v>
      </c>
      <c r="F429" t="s">
        <v>14280</v>
      </c>
      <c r="G429" t="s">
        <v>14281</v>
      </c>
      <c r="H429" t="s">
        <v>2910</v>
      </c>
      <c r="I429" t="s">
        <v>13093</v>
      </c>
      <c r="J429" t="s">
        <v>13093</v>
      </c>
      <c r="K429" t="s">
        <v>13120</v>
      </c>
      <c r="L429" t="s">
        <v>13120</v>
      </c>
      <c r="M429" t="s">
        <v>13121</v>
      </c>
      <c r="N429" t="s">
        <v>13121</v>
      </c>
      <c r="Q429">
        <v>2799</v>
      </c>
      <c r="R429">
        <v>2799</v>
      </c>
      <c r="S429">
        <v>6499</v>
      </c>
      <c r="T429">
        <v>6499</v>
      </c>
      <c r="U429" s="18">
        <v>0.56931835667025699</v>
      </c>
      <c r="V429">
        <v>4.0999999999999996</v>
      </c>
      <c r="W429">
        <v>4.0999999999999996</v>
      </c>
      <c r="X429">
        <v>38879</v>
      </c>
      <c r="Y429">
        <v>38879</v>
      </c>
    </row>
    <row r="430" spans="1:25" x14ac:dyDescent="0.25">
      <c r="A430">
        <v>429</v>
      </c>
      <c r="B430" t="s">
        <v>4373</v>
      </c>
      <c r="C430" t="s">
        <v>16191</v>
      </c>
      <c r="D430" t="s">
        <v>4374</v>
      </c>
      <c r="E430" t="s">
        <v>14282</v>
      </c>
      <c r="F430" t="s">
        <v>14034</v>
      </c>
      <c r="G430" t="s">
        <v>14035</v>
      </c>
      <c r="H430" t="s">
        <v>2983</v>
      </c>
      <c r="I430" t="s">
        <v>13093</v>
      </c>
      <c r="J430" t="s">
        <v>13093</v>
      </c>
      <c r="K430" t="s">
        <v>13095</v>
      </c>
      <c r="L430" t="s">
        <v>13095</v>
      </c>
      <c r="M430" t="s">
        <v>13128</v>
      </c>
      <c r="N430" t="s">
        <v>13128</v>
      </c>
      <c r="O430" t="s">
        <v>13129</v>
      </c>
      <c r="Q430">
        <v>649</v>
      </c>
      <c r="R430">
        <v>649</v>
      </c>
      <c r="S430">
        <v>2400</v>
      </c>
      <c r="T430">
        <v>2400</v>
      </c>
      <c r="U430" s="18">
        <v>0.72958333333333336</v>
      </c>
      <c r="V430">
        <v>4.4000000000000004</v>
      </c>
      <c r="W430">
        <v>4.4000000000000004</v>
      </c>
      <c r="X430">
        <v>67260</v>
      </c>
      <c r="Y430">
        <v>67260</v>
      </c>
    </row>
    <row r="431" spans="1:25" x14ac:dyDescent="0.25">
      <c r="A431">
        <v>430</v>
      </c>
      <c r="B431" t="s">
        <v>4377</v>
      </c>
      <c r="C431" t="s">
        <v>16191</v>
      </c>
      <c r="D431" t="s">
        <v>4378</v>
      </c>
      <c r="E431" t="s">
        <v>14283</v>
      </c>
      <c r="F431" t="s">
        <v>14284</v>
      </c>
      <c r="G431" t="s">
        <v>14285</v>
      </c>
      <c r="H431" t="s">
        <v>3120</v>
      </c>
      <c r="I431" t="s">
        <v>13093</v>
      </c>
      <c r="J431" t="s">
        <v>13093</v>
      </c>
      <c r="K431" t="s">
        <v>13122</v>
      </c>
      <c r="L431" t="s">
        <v>13993</v>
      </c>
      <c r="M431" t="s">
        <v>13123</v>
      </c>
      <c r="N431" t="s">
        <v>13123</v>
      </c>
      <c r="O431" t="s">
        <v>13124</v>
      </c>
      <c r="P431" t="s">
        <v>13137</v>
      </c>
      <c r="Q431">
        <v>799</v>
      </c>
      <c r="R431">
        <v>799</v>
      </c>
      <c r="S431">
        <v>3990</v>
      </c>
      <c r="T431">
        <v>3990</v>
      </c>
      <c r="U431" s="18">
        <v>0.79974937343358399</v>
      </c>
      <c r="V431">
        <v>3.8</v>
      </c>
      <c r="W431">
        <v>3.8</v>
      </c>
      <c r="X431">
        <v>119</v>
      </c>
      <c r="Y431">
        <v>119</v>
      </c>
    </row>
    <row r="432" spans="1:25" x14ac:dyDescent="0.25">
      <c r="A432">
        <v>431</v>
      </c>
      <c r="B432" t="s">
        <v>4400</v>
      </c>
      <c r="C432" t="s">
        <v>16191</v>
      </c>
      <c r="D432" t="s">
        <v>4401</v>
      </c>
      <c r="E432" t="s">
        <v>14286</v>
      </c>
      <c r="F432" t="s">
        <v>14287</v>
      </c>
      <c r="G432" t="s">
        <v>14288</v>
      </c>
      <c r="H432" t="s">
        <v>3004</v>
      </c>
      <c r="I432" t="s">
        <v>13093</v>
      </c>
      <c r="J432" t="s">
        <v>13093</v>
      </c>
      <c r="K432" t="s">
        <v>13122</v>
      </c>
      <c r="L432" t="s">
        <v>13993</v>
      </c>
      <c r="M432" t="s">
        <v>13126</v>
      </c>
      <c r="N432" t="s">
        <v>13996</v>
      </c>
      <c r="O432" t="s">
        <v>13130</v>
      </c>
      <c r="Q432">
        <v>3799</v>
      </c>
      <c r="R432">
        <v>3799</v>
      </c>
      <c r="S432">
        <v>5299</v>
      </c>
      <c r="T432">
        <v>5299</v>
      </c>
      <c r="U432" s="18">
        <v>0.28307227778826194</v>
      </c>
      <c r="V432">
        <v>3.5</v>
      </c>
      <c r="W432">
        <v>3.5</v>
      </c>
      <c r="X432">
        <v>1641</v>
      </c>
      <c r="Y432">
        <v>1641</v>
      </c>
    </row>
    <row r="433" spans="1:25" x14ac:dyDescent="0.25">
      <c r="A433">
        <v>432</v>
      </c>
      <c r="B433" t="s">
        <v>4410</v>
      </c>
      <c r="C433" t="s">
        <v>16191</v>
      </c>
      <c r="D433" t="s">
        <v>4411</v>
      </c>
      <c r="E433" t="s">
        <v>4411</v>
      </c>
      <c r="F433" t="s">
        <v>14289</v>
      </c>
      <c r="G433" t="s">
        <v>14290</v>
      </c>
      <c r="H433" t="s">
        <v>3920</v>
      </c>
      <c r="I433" t="s">
        <v>13093</v>
      </c>
      <c r="J433" t="s">
        <v>13093</v>
      </c>
      <c r="K433" t="s">
        <v>13122</v>
      </c>
      <c r="L433" t="s">
        <v>13993</v>
      </c>
      <c r="M433" t="s">
        <v>13123</v>
      </c>
      <c r="N433" t="s">
        <v>13123</v>
      </c>
      <c r="O433" t="s">
        <v>13150</v>
      </c>
      <c r="P433" t="s">
        <v>13151</v>
      </c>
      <c r="Q433">
        <v>199</v>
      </c>
      <c r="R433">
        <v>199</v>
      </c>
      <c r="S433">
        <v>1899</v>
      </c>
      <c r="T433">
        <v>1899</v>
      </c>
      <c r="U433" s="18">
        <v>0.8952080042127436</v>
      </c>
      <c r="V433">
        <v>4</v>
      </c>
      <c r="W433">
        <v>4</v>
      </c>
      <c r="X433">
        <v>4740</v>
      </c>
      <c r="Y433">
        <v>4740</v>
      </c>
    </row>
    <row r="434" spans="1:25" x14ac:dyDescent="0.25">
      <c r="A434">
        <v>433</v>
      </c>
      <c r="B434" t="s">
        <v>4420</v>
      </c>
      <c r="C434" t="s">
        <v>16191</v>
      </c>
      <c r="D434" t="s">
        <v>4421</v>
      </c>
      <c r="E434" t="s">
        <v>4421</v>
      </c>
      <c r="F434" t="s">
        <v>14291</v>
      </c>
      <c r="G434" t="s">
        <v>14292</v>
      </c>
      <c r="H434" t="s">
        <v>2950</v>
      </c>
      <c r="I434" t="s">
        <v>13093</v>
      </c>
      <c r="J434" t="s">
        <v>13093</v>
      </c>
      <c r="K434" t="s">
        <v>13122</v>
      </c>
      <c r="L434" t="s">
        <v>13993</v>
      </c>
      <c r="M434" t="s">
        <v>13126</v>
      </c>
      <c r="N434" t="s">
        <v>13996</v>
      </c>
      <c r="O434" t="s">
        <v>13127</v>
      </c>
      <c r="Q434">
        <v>23999</v>
      </c>
      <c r="R434">
        <v>23999</v>
      </c>
      <c r="S434">
        <v>32999</v>
      </c>
      <c r="T434">
        <v>32999</v>
      </c>
      <c r="U434" s="18">
        <v>0.27273553744052847</v>
      </c>
      <c r="V434">
        <v>3.9</v>
      </c>
      <c r="W434">
        <v>3.9</v>
      </c>
      <c r="X434">
        <v>8866</v>
      </c>
      <c r="Y434">
        <v>8866</v>
      </c>
    </row>
    <row r="435" spans="1:25" x14ac:dyDescent="0.25">
      <c r="A435">
        <v>434</v>
      </c>
      <c r="B435" t="s">
        <v>4430</v>
      </c>
      <c r="C435" t="s">
        <v>16191</v>
      </c>
      <c r="D435" t="s">
        <v>4431</v>
      </c>
      <c r="E435" t="s">
        <v>4431</v>
      </c>
      <c r="F435" t="s">
        <v>14293</v>
      </c>
      <c r="G435" t="s">
        <v>14294</v>
      </c>
      <c r="H435" t="s">
        <v>2950</v>
      </c>
      <c r="I435" t="s">
        <v>13093</v>
      </c>
      <c r="J435" t="s">
        <v>13093</v>
      </c>
      <c r="K435" t="s">
        <v>13122</v>
      </c>
      <c r="L435" t="s">
        <v>13993</v>
      </c>
      <c r="M435" t="s">
        <v>13126</v>
      </c>
      <c r="N435" t="s">
        <v>13996</v>
      </c>
      <c r="O435" t="s">
        <v>13127</v>
      </c>
      <c r="Q435">
        <v>29990</v>
      </c>
      <c r="R435">
        <v>29990</v>
      </c>
      <c r="S435">
        <v>39990</v>
      </c>
      <c r="T435">
        <v>39990</v>
      </c>
      <c r="U435" s="18">
        <v>0.25006251562890724</v>
      </c>
      <c r="V435">
        <v>4.3</v>
      </c>
      <c r="W435">
        <v>4.3</v>
      </c>
      <c r="X435">
        <v>8399</v>
      </c>
      <c r="Y435">
        <v>8399</v>
      </c>
    </row>
    <row r="436" spans="1:25" x14ac:dyDescent="0.25">
      <c r="A436">
        <v>435</v>
      </c>
      <c r="B436" t="s">
        <v>4440</v>
      </c>
      <c r="C436" t="s">
        <v>16191</v>
      </c>
      <c r="D436" t="s">
        <v>4441</v>
      </c>
      <c r="E436" t="s">
        <v>4441</v>
      </c>
      <c r="F436" t="s">
        <v>14295</v>
      </c>
      <c r="G436" t="s">
        <v>14296</v>
      </c>
      <c r="H436" t="s">
        <v>2910</v>
      </c>
      <c r="I436" t="s">
        <v>13093</v>
      </c>
      <c r="J436" t="s">
        <v>13093</v>
      </c>
      <c r="K436" t="s">
        <v>13120</v>
      </c>
      <c r="L436" t="s">
        <v>13120</v>
      </c>
      <c r="M436" t="s">
        <v>13121</v>
      </c>
      <c r="N436" t="s">
        <v>13121</v>
      </c>
      <c r="Q436">
        <v>281</v>
      </c>
      <c r="R436">
        <v>281</v>
      </c>
      <c r="S436">
        <v>1999</v>
      </c>
      <c r="T436">
        <v>1999</v>
      </c>
      <c r="U436" s="18">
        <v>0.85942971485742869</v>
      </c>
      <c r="V436">
        <v>2.8</v>
      </c>
      <c r="W436">
        <v>2.8</v>
      </c>
      <c r="X436">
        <v>87</v>
      </c>
      <c r="Y436">
        <v>87</v>
      </c>
    </row>
    <row r="437" spans="1:25" x14ac:dyDescent="0.25">
      <c r="A437">
        <v>436</v>
      </c>
      <c r="B437" t="s">
        <v>4450</v>
      </c>
      <c r="C437" t="s">
        <v>16191</v>
      </c>
      <c r="D437" t="s">
        <v>4451</v>
      </c>
      <c r="E437" t="s">
        <v>4451</v>
      </c>
      <c r="F437" t="s">
        <v>14297</v>
      </c>
      <c r="G437" t="s">
        <v>14298</v>
      </c>
      <c r="H437" t="s">
        <v>2950</v>
      </c>
      <c r="I437" t="s">
        <v>13093</v>
      </c>
      <c r="J437" t="s">
        <v>13093</v>
      </c>
      <c r="K437" t="s">
        <v>13122</v>
      </c>
      <c r="L437" t="s">
        <v>13993</v>
      </c>
      <c r="M437" t="s">
        <v>13126</v>
      </c>
      <c r="N437" t="s">
        <v>13996</v>
      </c>
      <c r="O437" t="s">
        <v>13127</v>
      </c>
      <c r="Q437">
        <v>7998</v>
      </c>
      <c r="R437">
        <v>7998</v>
      </c>
      <c r="S437">
        <v>11999</v>
      </c>
      <c r="T437">
        <v>11999</v>
      </c>
      <c r="U437" s="18">
        <v>0.3334444537044754</v>
      </c>
      <c r="V437">
        <v>3.8</v>
      </c>
      <c r="W437">
        <v>3.8</v>
      </c>
      <c r="X437">
        <v>125</v>
      </c>
      <c r="Y437">
        <v>125</v>
      </c>
    </row>
    <row r="438" spans="1:25" x14ac:dyDescent="0.25">
      <c r="A438">
        <v>437</v>
      </c>
      <c r="B438" t="s">
        <v>4460</v>
      </c>
      <c r="C438" t="s">
        <v>16191</v>
      </c>
      <c r="D438" t="s">
        <v>4461</v>
      </c>
      <c r="E438" t="s">
        <v>4461</v>
      </c>
      <c r="F438" t="s">
        <v>14299</v>
      </c>
      <c r="G438" t="s">
        <v>14300</v>
      </c>
      <c r="H438" t="s">
        <v>2910</v>
      </c>
      <c r="I438" t="s">
        <v>13093</v>
      </c>
      <c r="J438" t="s">
        <v>13093</v>
      </c>
      <c r="K438" t="s">
        <v>13120</v>
      </c>
      <c r="L438" t="s">
        <v>13120</v>
      </c>
      <c r="M438" t="s">
        <v>13121</v>
      </c>
      <c r="N438" t="s">
        <v>13121</v>
      </c>
      <c r="Q438">
        <v>249</v>
      </c>
      <c r="R438">
        <v>249</v>
      </c>
      <c r="S438">
        <v>999</v>
      </c>
      <c r="T438">
        <v>999</v>
      </c>
      <c r="U438" s="18">
        <v>0.75075075075075071</v>
      </c>
      <c r="V438">
        <v>4.5</v>
      </c>
      <c r="W438">
        <v>4.5</v>
      </c>
      <c r="X438">
        <v>38</v>
      </c>
      <c r="Y438">
        <v>38</v>
      </c>
    </row>
    <row r="439" spans="1:25" x14ac:dyDescent="0.25">
      <c r="A439">
        <v>438</v>
      </c>
      <c r="B439" t="s">
        <v>4470</v>
      </c>
      <c r="C439" t="s">
        <v>16191</v>
      </c>
      <c r="D439" t="s">
        <v>4471</v>
      </c>
      <c r="E439" t="s">
        <v>14301</v>
      </c>
      <c r="F439" t="s">
        <v>14302</v>
      </c>
      <c r="G439" t="s">
        <v>14303</v>
      </c>
      <c r="H439" t="s">
        <v>3725</v>
      </c>
      <c r="I439" t="s">
        <v>13093</v>
      </c>
      <c r="J439" t="s">
        <v>13093</v>
      </c>
      <c r="K439" t="s">
        <v>13122</v>
      </c>
      <c r="L439" t="s">
        <v>13993</v>
      </c>
      <c r="M439" t="s">
        <v>13123</v>
      </c>
      <c r="N439" t="s">
        <v>13123</v>
      </c>
      <c r="O439" t="s">
        <v>13146</v>
      </c>
      <c r="P439" t="s">
        <v>13147</v>
      </c>
      <c r="Q439">
        <v>299</v>
      </c>
      <c r="R439">
        <v>299</v>
      </c>
      <c r="S439">
        <v>599</v>
      </c>
      <c r="T439">
        <v>599</v>
      </c>
      <c r="U439" s="18">
        <v>0.5008347245409015</v>
      </c>
      <c r="V439">
        <v>4.3</v>
      </c>
      <c r="W439">
        <v>4.3</v>
      </c>
      <c r="X439">
        <v>4674</v>
      </c>
      <c r="Y439">
        <v>4674</v>
      </c>
    </row>
    <row r="440" spans="1:25" x14ac:dyDescent="0.25">
      <c r="A440">
        <v>439</v>
      </c>
      <c r="B440" t="s">
        <v>4480</v>
      </c>
      <c r="C440" t="s">
        <v>16191</v>
      </c>
      <c r="D440" t="s">
        <v>4481</v>
      </c>
      <c r="E440" t="s">
        <v>14304</v>
      </c>
      <c r="F440" t="s">
        <v>14305</v>
      </c>
      <c r="G440" t="s">
        <v>14306</v>
      </c>
      <c r="H440" t="s">
        <v>2910</v>
      </c>
      <c r="I440" t="s">
        <v>13093</v>
      </c>
      <c r="J440" t="s">
        <v>13093</v>
      </c>
      <c r="K440" t="s">
        <v>13120</v>
      </c>
      <c r="L440" t="s">
        <v>13120</v>
      </c>
      <c r="M440" t="s">
        <v>13121</v>
      </c>
      <c r="N440" t="s">
        <v>13121</v>
      </c>
      <c r="Q440">
        <v>499</v>
      </c>
      <c r="R440">
        <v>499</v>
      </c>
      <c r="S440">
        <v>1899</v>
      </c>
      <c r="T440">
        <v>1899</v>
      </c>
      <c r="U440" s="18">
        <v>0.73723012111637709</v>
      </c>
      <c r="V440">
        <v>4.0999999999999996</v>
      </c>
      <c r="W440">
        <v>4.0999999999999996</v>
      </c>
      <c r="X440">
        <v>412</v>
      </c>
      <c r="Y440">
        <v>412</v>
      </c>
    </row>
    <row r="441" spans="1:25" x14ac:dyDescent="0.25">
      <c r="A441">
        <v>440</v>
      </c>
      <c r="B441" t="s">
        <v>4490</v>
      </c>
      <c r="C441" t="s">
        <v>16191</v>
      </c>
      <c r="D441" t="s">
        <v>4491</v>
      </c>
      <c r="E441" t="s">
        <v>14307</v>
      </c>
      <c r="F441" t="s">
        <v>14308</v>
      </c>
      <c r="G441" t="s">
        <v>14309</v>
      </c>
      <c r="H441" t="s">
        <v>2910</v>
      </c>
      <c r="I441" t="s">
        <v>13093</v>
      </c>
      <c r="J441" t="s">
        <v>13093</v>
      </c>
      <c r="K441" t="s">
        <v>13120</v>
      </c>
      <c r="L441" t="s">
        <v>13120</v>
      </c>
      <c r="M441" t="s">
        <v>13121</v>
      </c>
      <c r="N441" t="s">
        <v>13121</v>
      </c>
      <c r="Q441">
        <v>899</v>
      </c>
      <c r="R441">
        <v>899</v>
      </c>
      <c r="S441">
        <v>3499</v>
      </c>
      <c r="T441">
        <v>3499</v>
      </c>
      <c r="U441" s="18">
        <v>0.74306944841383249</v>
      </c>
      <c r="V441">
        <v>3</v>
      </c>
      <c r="W441">
        <v>3</v>
      </c>
      <c r="X441">
        <v>681</v>
      </c>
      <c r="Y441">
        <v>681</v>
      </c>
    </row>
    <row r="442" spans="1:25" x14ac:dyDescent="0.25">
      <c r="A442">
        <v>441</v>
      </c>
      <c r="B442" t="s">
        <v>4499</v>
      </c>
      <c r="C442" t="s">
        <v>16191</v>
      </c>
      <c r="D442" t="s">
        <v>4500</v>
      </c>
      <c r="E442" t="s">
        <v>4500</v>
      </c>
      <c r="F442" t="s">
        <v>14274</v>
      </c>
      <c r="G442" t="s">
        <v>14310</v>
      </c>
      <c r="H442" t="s">
        <v>2939</v>
      </c>
      <c r="I442" t="s">
        <v>13093</v>
      </c>
      <c r="J442" t="s">
        <v>13093</v>
      </c>
      <c r="K442" t="s">
        <v>13122</v>
      </c>
      <c r="L442" t="s">
        <v>13993</v>
      </c>
      <c r="M442" t="s">
        <v>13123</v>
      </c>
      <c r="N442" t="s">
        <v>13123</v>
      </c>
      <c r="O442" t="s">
        <v>13124</v>
      </c>
      <c r="P442" t="s">
        <v>13125</v>
      </c>
      <c r="Q442">
        <v>1599</v>
      </c>
      <c r="R442">
        <v>1599</v>
      </c>
      <c r="S442">
        <v>3499</v>
      </c>
      <c r="T442">
        <v>3499</v>
      </c>
      <c r="U442" s="18">
        <v>0.54301228922549305</v>
      </c>
      <c r="V442">
        <v>4</v>
      </c>
      <c r="W442">
        <v>4</v>
      </c>
      <c r="X442">
        <v>36384</v>
      </c>
      <c r="Y442">
        <v>36384</v>
      </c>
    </row>
    <row r="443" spans="1:25" x14ac:dyDescent="0.25">
      <c r="A443">
        <v>442</v>
      </c>
      <c r="B443" t="s">
        <v>4520</v>
      </c>
      <c r="C443" t="s">
        <v>16191</v>
      </c>
      <c r="D443" t="s">
        <v>4521</v>
      </c>
      <c r="E443" t="s">
        <v>4521</v>
      </c>
      <c r="F443" t="s">
        <v>14311</v>
      </c>
      <c r="G443" t="s">
        <v>14312</v>
      </c>
      <c r="H443" t="s">
        <v>2910</v>
      </c>
      <c r="I443" t="s">
        <v>13093</v>
      </c>
      <c r="J443" t="s">
        <v>13093</v>
      </c>
      <c r="K443" t="s">
        <v>13120</v>
      </c>
      <c r="L443" t="s">
        <v>13120</v>
      </c>
      <c r="M443" t="s">
        <v>13121</v>
      </c>
      <c r="N443" t="s">
        <v>13121</v>
      </c>
      <c r="Q443">
        <v>3999</v>
      </c>
      <c r="R443">
        <v>3999</v>
      </c>
      <c r="S443">
        <v>6999</v>
      </c>
      <c r="T443">
        <v>6999</v>
      </c>
      <c r="U443" s="18">
        <v>0.42863266180882981</v>
      </c>
      <c r="V443">
        <v>4.0999999999999996</v>
      </c>
      <c r="W443">
        <v>4.0999999999999996</v>
      </c>
      <c r="X443">
        <v>10229</v>
      </c>
      <c r="Y443">
        <v>10229</v>
      </c>
    </row>
    <row r="444" spans="1:25" x14ac:dyDescent="0.25">
      <c r="A444">
        <v>443</v>
      </c>
      <c r="B444" t="s">
        <v>4530</v>
      </c>
      <c r="C444" t="s">
        <v>16191</v>
      </c>
      <c r="D444" t="s">
        <v>12989</v>
      </c>
      <c r="E444" t="s">
        <v>12989</v>
      </c>
      <c r="F444" t="s">
        <v>14223</v>
      </c>
      <c r="G444" t="s">
        <v>14122</v>
      </c>
      <c r="H444" t="s">
        <v>2950</v>
      </c>
      <c r="I444" t="s">
        <v>13093</v>
      </c>
      <c r="J444" t="s">
        <v>13093</v>
      </c>
      <c r="K444" t="s">
        <v>13122</v>
      </c>
      <c r="L444" t="s">
        <v>13993</v>
      </c>
      <c r="M444" t="s">
        <v>13126</v>
      </c>
      <c r="N444" t="s">
        <v>13996</v>
      </c>
      <c r="O444" t="s">
        <v>13127</v>
      </c>
      <c r="Q444">
        <v>12999</v>
      </c>
      <c r="R444">
        <v>12999</v>
      </c>
      <c r="S444">
        <v>18999</v>
      </c>
      <c r="T444">
        <v>18999</v>
      </c>
      <c r="U444" s="18">
        <v>0.31580609505763463</v>
      </c>
      <c r="V444">
        <v>4.0999999999999996</v>
      </c>
      <c r="W444">
        <v>4.0999999999999996</v>
      </c>
      <c r="X444">
        <v>50772</v>
      </c>
      <c r="Y444">
        <v>50772</v>
      </c>
    </row>
    <row r="445" spans="1:25" x14ac:dyDescent="0.25">
      <c r="A445">
        <v>444</v>
      </c>
      <c r="B445" t="s">
        <v>4532</v>
      </c>
      <c r="C445" t="s">
        <v>16191</v>
      </c>
      <c r="D445" t="s">
        <v>4533</v>
      </c>
      <c r="E445" t="s">
        <v>4533</v>
      </c>
      <c r="F445" t="s">
        <v>14313</v>
      </c>
      <c r="G445" t="s">
        <v>14314</v>
      </c>
      <c r="H445" t="s">
        <v>3920</v>
      </c>
      <c r="I445" t="s">
        <v>13093</v>
      </c>
      <c r="J445" t="s">
        <v>13093</v>
      </c>
      <c r="K445" t="s">
        <v>13122</v>
      </c>
      <c r="L445" t="s">
        <v>13993</v>
      </c>
      <c r="M445" t="s">
        <v>13123</v>
      </c>
      <c r="N445" t="s">
        <v>13123</v>
      </c>
      <c r="O445" t="s">
        <v>13150</v>
      </c>
      <c r="P445" t="s">
        <v>13151</v>
      </c>
      <c r="Q445">
        <v>1599</v>
      </c>
      <c r="R445">
        <v>1599</v>
      </c>
      <c r="S445">
        <v>2599</v>
      </c>
      <c r="T445">
        <v>2599</v>
      </c>
      <c r="U445" s="18">
        <v>0.38476337052712584</v>
      </c>
      <c r="V445">
        <v>4.3</v>
      </c>
      <c r="W445">
        <v>4.3</v>
      </c>
      <c r="X445">
        <v>1801</v>
      </c>
      <c r="Y445">
        <v>1801</v>
      </c>
    </row>
    <row r="446" spans="1:25" x14ac:dyDescent="0.25">
      <c r="A446">
        <v>445</v>
      </c>
      <c r="B446" t="s">
        <v>4546</v>
      </c>
      <c r="C446" t="s">
        <v>16191</v>
      </c>
      <c r="D446" t="s">
        <v>4547</v>
      </c>
      <c r="E446" t="s">
        <v>4547</v>
      </c>
      <c r="F446" t="s">
        <v>14315</v>
      </c>
      <c r="G446" t="s">
        <v>14316</v>
      </c>
      <c r="H446" t="s">
        <v>4548</v>
      </c>
      <c r="I446" t="s">
        <v>13093</v>
      </c>
      <c r="J446" t="s">
        <v>13093</v>
      </c>
      <c r="K446" t="s">
        <v>13122</v>
      </c>
      <c r="L446" t="s">
        <v>13993</v>
      </c>
      <c r="M446" t="s">
        <v>13123</v>
      </c>
      <c r="N446" t="s">
        <v>13123</v>
      </c>
      <c r="O446" t="s">
        <v>13145</v>
      </c>
      <c r="P446" t="s">
        <v>13156</v>
      </c>
      <c r="Q446">
        <v>99</v>
      </c>
      <c r="R446">
        <v>99</v>
      </c>
      <c r="S446">
        <v>999</v>
      </c>
      <c r="T446">
        <v>999</v>
      </c>
      <c r="U446" s="18">
        <v>0.90090090090090091</v>
      </c>
      <c r="V446">
        <v>4.4000000000000004</v>
      </c>
      <c r="W446">
        <v>4.4000000000000004</v>
      </c>
      <c r="X446">
        <v>305</v>
      </c>
      <c r="Y446">
        <v>305</v>
      </c>
    </row>
    <row r="447" spans="1:25" x14ac:dyDescent="0.25">
      <c r="A447">
        <v>446</v>
      </c>
      <c r="B447" t="s">
        <v>4557</v>
      </c>
      <c r="C447" t="s">
        <v>16191</v>
      </c>
      <c r="D447" t="s">
        <v>4558</v>
      </c>
      <c r="E447" t="s">
        <v>4558</v>
      </c>
      <c r="F447" t="s">
        <v>14317</v>
      </c>
      <c r="G447" t="s">
        <v>14318</v>
      </c>
      <c r="H447" t="s">
        <v>2950</v>
      </c>
      <c r="I447" t="s">
        <v>13093</v>
      </c>
      <c r="J447" t="s">
        <v>13093</v>
      </c>
      <c r="K447" t="s">
        <v>13122</v>
      </c>
      <c r="L447" t="s">
        <v>13993</v>
      </c>
      <c r="M447" t="s">
        <v>13126</v>
      </c>
      <c r="N447" t="s">
        <v>13996</v>
      </c>
      <c r="O447" t="s">
        <v>13127</v>
      </c>
      <c r="Q447">
        <v>7915</v>
      </c>
      <c r="R447">
        <v>7915</v>
      </c>
      <c r="S447">
        <v>9999</v>
      </c>
      <c r="T447">
        <v>9999</v>
      </c>
      <c r="U447" s="18">
        <v>0.20842084208420841</v>
      </c>
      <c r="V447">
        <v>4.3</v>
      </c>
      <c r="W447">
        <v>4.3</v>
      </c>
      <c r="X447">
        <v>1376</v>
      </c>
      <c r="Y447">
        <v>1376</v>
      </c>
    </row>
    <row r="448" spans="1:25" x14ac:dyDescent="0.25">
      <c r="A448">
        <v>447</v>
      </c>
      <c r="B448" t="s">
        <v>4567</v>
      </c>
      <c r="C448" t="s">
        <v>16191</v>
      </c>
      <c r="D448" t="s">
        <v>4568</v>
      </c>
      <c r="E448" t="s">
        <v>14319</v>
      </c>
      <c r="F448" t="s">
        <v>14030</v>
      </c>
      <c r="G448" t="s">
        <v>14320</v>
      </c>
      <c r="H448" t="s">
        <v>2910</v>
      </c>
      <c r="I448" t="s">
        <v>13093</v>
      </c>
      <c r="J448" t="s">
        <v>13093</v>
      </c>
      <c r="K448" t="s">
        <v>13120</v>
      </c>
      <c r="L448" t="s">
        <v>13120</v>
      </c>
      <c r="M448" t="s">
        <v>13121</v>
      </c>
      <c r="N448" t="s">
        <v>13121</v>
      </c>
      <c r="Q448">
        <v>1499</v>
      </c>
      <c r="R448">
        <v>1499</v>
      </c>
      <c r="S448">
        <v>7999</v>
      </c>
      <c r="T448">
        <v>7999</v>
      </c>
      <c r="U448" s="18">
        <v>0.81260157519689957</v>
      </c>
      <c r="V448">
        <v>4.2</v>
      </c>
      <c r="W448">
        <v>4.2</v>
      </c>
      <c r="X448">
        <v>22638</v>
      </c>
      <c r="Y448">
        <v>22638</v>
      </c>
    </row>
    <row r="449" spans="1:25" x14ac:dyDescent="0.25">
      <c r="A449">
        <v>448</v>
      </c>
      <c r="B449" t="s">
        <v>4571</v>
      </c>
      <c r="C449" t="s">
        <v>16191</v>
      </c>
      <c r="D449" t="s">
        <v>4572</v>
      </c>
      <c r="E449" t="s">
        <v>4572</v>
      </c>
      <c r="F449" t="s">
        <v>14321</v>
      </c>
      <c r="G449" t="s">
        <v>14322</v>
      </c>
      <c r="H449" t="s">
        <v>3004</v>
      </c>
      <c r="I449" t="s">
        <v>13093</v>
      </c>
      <c r="J449" t="s">
        <v>13093</v>
      </c>
      <c r="K449" t="s">
        <v>13122</v>
      </c>
      <c r="L449" t="s">
        <v>13993</v>
      </c>
      <c r="M449" t="s">
        <v>13126</v>
      </c>
      <c r="N449" t="s">
        <v>13996</v>
      </c>
      <c r="O449" t="s">
        <v>13130</v>
      </c>
      <c r="Q449">
        <v>1055</v>
      </c>
      <c r="R449">
        <v>1055</v>
      </c>
      <c r="S449">
        <v>1249</v>
      </c>
      <c r="T449">
        <v>1249</v>
      </c>
      <c r="U449" s="18">
        <v>0.15532425940752603</v>
      </c>
      <c r="V449">
        <v>3.8</v>
      </c>
      <c r="W449">
        <v>3.8</v>
      </c>
      <c r="X449">
        <v>2352</v>
      </c>
      <c r="Y449">
        <v>2352</v>
      </c>
    </row>
    <row r="450" spans="1:25" x14ac:dyDescent="0.25">
      <c r="A450">
        <v>449</v>
      </c>
      <c r="B450" t="s">
        <v>4581</v>
      </c>
      <c r="C450" t="s">
        <v>16191</v>
      </c>
      <c r="D450" t="s">
        <v>4582</v>
      </c>
      <c r="E450" t="s">
        <v>14323</v>
      </c>
      <c r="F450" t="s">
        <v>14324</v>
      </c>
      <c r="G450" t="s">
        <v>14325</v>
      </c>
      <c r="H450" t="s">
        <v>3725</v>
      </c>
      <c r="I450" t="s">
        <v>13093</v>
      </c>
      <c r="J450" t="s">
        <v>13093</v>
      </c>
      <c r="K450" t="s">
        <v>13122</v>
      </c>
      <c r="L450" t="s">
        <v>13993</v>
      </c>
      <c r="M450" t="s">
        <v>13123</v>
      </c>
      <c r="N450" t="s">
        <v>13123</v>
      </c>
      <c r="O450" t="s">
        <v>13146</v>
      </c>
      <c r="P450" t="s">
        <v>13147</v>
      </c>
      <c r="Q450">
        <v>150</v>
      </c>
      <c r="R450">
        <v>150</v>
      </c>
      <c r="S450">
        <v>599</v>
      </c>
      <c r="T450">
        <v>599</v>
      </c>
      <c r="U450" s="18">
        <v>0.74958263772954925</v>
      </c>
      <c r="V450">
        <v>4.3</v>
      </c>
      <c r="W450">
        <v>4.3</v>
      </c>
      <c r="X450">
        <v>714</v>
      </c>
      <c r="Y450">
        <v>714</v>
      </c>
    </row>
    <row r="451" spans="1:25" x14ac:dyDescent="0.25">
      <c r="A451">
        <v>450</v>
      </c>
      <c r="B451" t="s">
        <v>4593</v>
      </c>
      <c r="C451" t="s">
        <v>16191</v>
      </c>
      <c r="D451" t="s">
        <v>4594</v>
      </c>
      <c r="E451" t="s">
        <v>4594</v>
      </c>
      <c r="F451" t="s">
        <v>14184</v>
      </c>
      <c r="G451" t="s">
        <v>14326</v>
      </c>
      <c r="H451" t="s">
        <v>3920</v>
      </c>
      <c r="I451" t="s">
        <v>13093</v>
      </c>
      <c r="J451" t="s">
        <v>13093</v>
      </c>
      <c r="K451" t="s">
        <v>13122</v>
      </c>
      <c r="L451" t="s">
        <v>13993</v>
      </c>
      <c r="M451" t="s">
        <v>13123</v>
      </c>
      <c r="N451" t="s">
        <v>13123</v>
      </c>
      <c r="O451" t="s">
        <v>13150</v>
      </c>
      <c r="P451" t="s">
        <v>13151</v>
      </c>
      <c r="Q451">
        <v>474</v>
      </c>
      <c r="R451">
        <v>474</v>
      </c>
      <c r="S451">
        <v>1799</v>
      </c>
      <c r="T451">
        <v>1799</v>
      </c>
      <c r="U451" s="18">
        <v>0.73652028904947198</v>
      </c>
      <c r="V451">
        <v>4.3</v>
      </c>
      <c r="W451">
        <v>4.3</v>
      </c>
      <c r="X451">
        <v>1454</v>
      </c>
      <c r="Y451">
        <v>1454</v>
      </c>
    </row>
    <row r="452" spans="1:25" x14ac:dyDescent="0.25">
      <c r="A452">
        <v>451</v>
      </c>
      <c r="B452" t="s">
        <v>4604</v>
      </c>
      <c r="C452" t="s">
        <v>16191</v>
      </c>
      <c r="D452" t="s">
        <v>4605</v>
      </c>
      <c r="E452" t="s">
        <v>14327</v>
      </c>
      <c r="F452" t="s">
        <v>14328</v>
      </c>
      <c r="G452" t="s">
        <v>14329</v>
      </c>
      <c r="H452" t="s">
        <v>3120</v>
      </c>
      <c r="I452" t="s">
        <v>13093</v>
      </c>
      <c r="J452" t="s">
        <v>13093</v>
      </c>
      <c r="K452" t="s">
        <v>13122</v>
      </c>
      <c r="L452" t="s">
        <v>13993</v>
      </c>
      <c r="M452" t="s">
        <v>13123</v>
      </c>
      <c r="N452" t="s">
        <v>13123</v>
      </c>
      <c r="O452" t="s">
        <v>13124</v>
      </c>
      <c r="P452" t="s">
        <v>13137</v>
      </c>
      <c r="Q452">
        <v>239</v>
      </c>
      <c r="R452">
        <v>239</v>
      </c>
      <c r="S452">
        <v>599</v>
      </c>
      <c r="T452">
        <v>599</v>
      </c>
      <c r="U452" s="18">
        <v>0.60100166944908184</v>
      </c>
      <c r="V452">
        <v>3.9</v>
      </c>
      <c r="W452">
        <v>3.9</v>
      </c>
      <c r="X452">
        <v>2147</v>
      </c>
      <c r="Y452">
        <v>2147</v>
      </c>
    </row>
    <row r="453" spans="1:25" x14ac:dyDescent="0.25">
      <c r="A453">
        <v>452</v>
      </c>
      <c r="B453" t="s">
        <v>4609</v>
      </c>
      <c r="C453" t="s">
        <v>16191</v>
      </c>
      <c r="D453" t="s">
        <v>4610</v>
      </c>
      <c r="E453" t="s">
        <v>4610</v>
      </c>
      <c r="F453" t="s">
        <v>14046</v>
      </c>
      <c r="G453" t="s">
        <v>14047</v>
      </c>
      <c r="H453" t="s">
        <v>2950</v>
      </c>
      <c r="I453" t="s">
        <v>13093</v>
      </c>
      <c r="J453" t="s">
        <v>13093</v>
      </c>
      <c r="K453" t="s">
        <v>13122</v>
      </c>
      <c r="L453" t="s">
        <v>13993</v>
      </c>
      <c r="M453" t="s">
        <v>13126</v>
      </c>
      <c r="N453" t="s">
        <v>13996</v>
      </c>
      <c r="O453" t="s">
        <v>13127</v>
      </c>
      <c r="Q453">
        <v>7499</v>
      </c>
      <c r="R453">
        <v>7499</v>
      </c>
      <c r="S453">
        <v>9499</v>
      </c>
      <c r="T453">
        <v>9499</v>
      </c>
      <c r="U453" s="18">
        <v>0.21054847878724076</v>
      </c>
      <c r="V453">
        <v>4.0999999999999996</v>
      </c>
      <c r="W453">
        <v>4.0999999999999996</v>
      </c>
      <c r="X453">
        <v>313832</v>
      </c>
      <c r="Y453">
        <v>313832</v>
      </c>
    </row>
    <row r="454" spans="1:25" x14ac:dyDescent="0.25">
      <c r="A454">
        <v>453</v>
      </c>
      <c r="B454" t="s">
        <v>4613</v>
      </c>
      <c r="C454" t="s">
        <v>16191</v>
      </c>
      <c r="D454" t="s">
        <v>4614</v>
      </c>
      <c r="E454" t="s">
        <v>4614</v>
      </c>
      <c r="F454" t="s">
        <v>14330</v>
      </c>
      <c r="G454" t="s">
        <v>14331</v>
      </c>
      <c r="H454" t="s">
        <v>2910</v>
      </c>
      <c r="I454" t="s">
        <v>13093</v>
      </c>
      <c r="J454" t="s">
        <v>13093</v>
      </c>
      <c r="K454" t="s">
        <v>13120</v>
      </c>
      <c r="L454" t="s">
        <v>13120</v>
      </c>
      <c r="M454" t="s">
        <v>13121</v>
      </c>
      <c r="N454" t="s">
        <v>13121</v>
      </c>
      <c r="Q454">
        <v>265</v>
      </c>
      <c r="R454">
        <v>265</v>
      </c>
      <c r="S454">
        <v>999</v>
      </c>
      <c r="T454">
        <v>999</v>
      </c>
      <c r="U454" s="18">
        <v>0.73473473473473472</v>
      </c>
      <c r="V454">
        <v>3.7</v>
      </c>
      <c r="W454">
        <v>3.7</v>
      </c>
      <c r="X454">
        <v>465</v>
      </c>
      <c r="Y454">
        <v>465</v>
      </c>
    </row>
    <row r="455" spans="1:25" x14ac:dyDescent="0.25">
      <c r="A455">
        <v>454</v>
      </c>
      <c r="B455" t="s">
        <v>4622</v>
      </c>
      <c r="C455" t="s">
        <v>16191</v>
      </c>
      <c r="D455" t="s">
        <v>4623</v>
      </c>
      <c r="E455" t="s">
        <v>14332</v>
      </c>
      <c r="F455" t="s">
        <v>14333</v>
      </c>
      <c r="G455" t="s">
        <v>14334</v>
      </c>
      <c r="H455" t="s">
        <v>2950</v>
      </c>
      <c r="I455" t="s">
        <v>13093</v>
      </c>
      <c r="J455" t="s">
        <v>13093</v>
      </c>
      <c r="K455" t="s">
        <v>13122</v>
      </c>
      <c r="L455" t="s">
        <v>13993</v>
      </c>
      <c r="M455" t="s">
        <v>13126</v>
      </c>
      <c r="N455" t="s">
        <v>13996</v>
      </c>
      <c r="O455" t="s">
        <v>13127</v>
      </c>
      <c r="Q455">
        <v>37990</v>
      </c>
      <c r="R455">
        <v>37990</v>
      </c>
      <c r="S455">
        <v>74999</v>
      </c>
      <c r="T455">
        <v>74999</v>
      </c>
      <c r="U455" s="18">
        <v>0.49345991279883733</v>
      </c>
      <c r="V455">
        <v>4.2</v>
      </c>
      <c r="W455">
        <v>4.2</v>
      </c>
      <c r="X455">
        <v>27790</v>
      </c>
      <c r="Y455">
        <v>27790</v>
      </c>
    </row>
    <row r="456" spans="1:25" x14ac:dyDescent="0.25">
      <c r="A456">
        <v>455</v>
      </c>
      <c r="B456" t="s">
        <v>4646</v>
      </c>
      <c r="C456" t="s">
        <v>16191</v>
      </c>
      <c r="D456" t="s">
        <v>4647</v>
      </c>
      <c r="E456" t="s">
        <v>4647</v>
      </c>
      <c r="F456" t="s">
        <v>14335</v>
      </c>
      <c r="G456" t="s">
        <v>14298</v>
      </c>
      <c r="H456" t="s">
        <v>2950</v>
      </c>
      <c r="I456" t="s">
        <v>13093</v>
      </c>
      <c r="J456" t="s">
        <v>13093</v>
      </c>
      <c r="K456" t="s">
        <v>13122</v>
      </c>
      <c r="L456" t="s">
        <v>13993</v>
      </c>
      <c r="M456" t="s">
        <v>13126</v>
      </c>
      <c r="N456" t="s">
        <v>13996</v>
      </c>
      <c r="O456" t="s">
        <v>13127</v>
      </c>
      <c r="Q456">
        <v>8499</v>
      </c>
      <c r="R456">
        <v>8499</v>
      </c>
      <c r="S456">
        <v>11999</v>
      </c>
      <c r="T456">
        <v>11999</v>
      </c>
      <c r="U456" s="18">
        <v>0.29169097424785401</v>
      </c>
      <c r="V456">
        <v>3.9</v>
      </c>
      <c r="W456">
        <v>3.9</v>
      </c>
      <c r="X456">
        <v>276</v>
      </c>
      <c r="Y456">
        <v>276</v>
      </c>
    </row>
    <row r="457" spans="1:25" x14ac:dyDescent="0.25">
      <c r="A457">
        <v>456</v>
      </c>
      <c r="B457" t="s">
        <v>4656</v>
      </c>
      <c r="C457" t="s">
        <v>16191</v>
      </c>
      <c r="D457" t="s">
        <v>4657</v>
      </c>
      <c r="E457" t="s">
        <v>14336</v>
      </c>
      <c r="F457" t="s">
        <v>14029</v>
      </c>
      <c r="G457" t="s">
        <v>14337</v>
      </c>
      <c r="H457" t="s">
        <v>2910</v>
      </c>
      <c r="I457" t="s">
        <v>13093</v>
      </c>
      <c r="J457" t="s">
        <v>13093</v>
      </c>
      <c r="K457" t="s">
        <v>13120</v>
      </c>
      <c r="L457" t="s">
        <v>13120</v>
      </c>
      <c r="M457" t="s">
        <v>13121</v>
      </c>
      <c r="N457" t="s">
        <v>13121</v>
      </c>
      <c r="Q457">
        <v>1999</v>
      </c>
      <c r="R457">
        <v>1999</v>
      </c>
      <c r="S457">
        <v>3999</v>
      </c>
      <c r="T457">
        <v>3999</v>
      </c>
      <c r="U457" s="18">
        <v>0.50012503125781449</v>
      </c>
      <c r="V457">
        <v>4</v>
      </c>
      <c r="W457">
        <v>4</v>
      </c>
      <c r="X457">
        <v>30254</v>
      </c>
      <c r="Y457">
        <v>30254</v>
      </c>
    </row>
    <row r="458" spans="1:25" x14ac:dyDescent="0.25">
      <c r="A458">
        <v>457</v>
      </c>
      <c r="B458" t="s">
        <v>4666</v>
      </c>
      <c r="C458" t="s">
        <v>16191</v>
      </c>
      <c r="D458" t="s">
        <v>3235</v>
      </c>
      <c r="E458" t="s">
        <v>14051</v>
      </c>
      <c r="F458" t="s">
        <v>14052</v>
      </c>
      <c r="G458" t="s">
        <v>14053</v>
      </c>
      <c r="H458" t="s">
        <v>2910</v>
      </c>
      <c r="I458" t="s">
        <v>13093</v>
      </c>
      <c r="J458" t="s">
        <v>13093</v>
      </c>
      <c r="K458" t="s">
        <v>13120</v>
      </c>
      <c r="L458" t="s">
        <v>13120</v>
      </c>
      <c r="M458" t="s">
        <v>13121</v>
      </c>
      <c r="N458" t="s">
        <v>13121</v>
      </c>
      <c r="Q458">
        <v>3999</v>
      </c>
      <c r="R458">
        <v>3999</v>
      </c>
      <c r="S458">
        <v>17999</v>
      </c>
      <c r="T458">
        <v>17999</v>
      </c>
      <c r="U458" s="18">
        <v>0.77782099005500305</v>
      </c>
      <c r="V458">
        <v>4.3</v>
      </c>
      <c r="W458">
        <v>4.3</v>
      </c>
      <c r="X458">
        <v>17161</v>
      </c>
      <c r="Y458">
        <v>17161</v>
      </c>
    </row>
    <row r="459" spans="1:25" x14ac:dyDescent="0.25">
      <c r="A459">
        <v>458</v>
      </c>
      <c r="B459" t="s">
        <v>4669</v>
      </c>
      <c r="C459" t="s">
        <v>16191</v>
      </c>
      <c r="D459" t="s">
        <v>4670</v>
      </c>
      <c r="E459" t="s">
        <v>14338</v>
      </c>
      <c r="F459" t="s">
        <v>14339</v>
      </c>
      <c r="G459" t="s">
        <v>14340</v>
      </c>
      <c r="H459" t="s">
        <v>3120</v>
      </c>
      <c r="I459" t="s">
        <v>13093</v>
      </c>
      <c r="J459" t="s">
        <v>13093</v>
      </c>
      <c r="K459" t="s">
        <v>13122</v>
      </c>
      <c r="L459" t="s">
        <v>13993</v>
      </c>
      <c r="M459" t="s">
        <v>13123</v>
      </c>
      <c r="N459" t="s">
        <v>13123</v>
      </c>
      <c r="O459" t="s">
        <v>13124</v>
      </c>
      <c r="P459" t="s">
        <v>13137</v>
      </c>
      <c r="Q459">
        <v>219</v>
      </c>
      <c r="R459">
        <v>219</v>
      </c>
      <c r="S459">
        <v>499</v>
      </c>
      <c r="T459">
        <v>499</v>
      </c>
      <c r="U459" s="18">
        <v>0.56112224448897796</v>
      </c>
      <c r="V459">
        <v>4.4000000000000004</v>
      </c>
      <c r="W459">
        <v>4.4000000000000004</v>
      </c>
      <c r="X459">
        <v>14</v>
      </c>
      <c r="Y459">
        <v>14</v>
      </c>
    </row>
    <row r="460" spans="1:25" x14ac:dyDescent="0.25">
      <c r="A460">
        <v>459</v>
      </c>
      <c r="B460" t="s">
        <v>4679</v>
      </c>
      <c r="C460" t="s">
        <v>16191</v>
      </c>
      <c r="D460" t="s">
        <v>4680</v>
      </c>
      <c r="E460" t="s">
        <v>4680</v>
      </c>
      <c r="F460" t="s">
        <v>14341</v>
      </c>
      <c r="G460" t="s">
        <v>14342</v>
      </c>
      <c r="H460" t="s">
        <v>3383</v>
      </c>
      <c r="I460" t="s">
        <v>13093</v>
      </c>
      <c r="J460" t="s">
        <v>13093</v>
      </c>
      <c r="K460" t="s">
        <v>13122</v>
      </c>
      <c r="L460" t="s">
        <v>13993</v>
      </c>
      <c r="M460" t="s">
        <v>13123</v>
      </c>
      <c r="N460" t="s">
        <v>13123</v>
      </c>
      <c r="O460" t="s">
        <v>13140</v>
      </c>
      <c r="P460" t="s">
        <v>13142</v>
      </c>
      <c r="Q460">
        <v>599</v>
      </c>
      <c r="R460">
        <v>599</v>
      </c>
      <c r="S460">
        <v>1399</v>
      </c>
      <c r="T460">
        <v>1399</v>
      </c>
      <c r="U460" s="18">
        <v>0.57183702644746248</v>
      </c>
      <c r="V460">
        <v>4.0999999999999996</v>
      </c>
      <c r="W460">
        <v>4.0999999999999996</v>
      </c>
      <c r="X460">
        <v>14560</v>
      </c>
      <c r="Y460">
        <v>14560</v>
      </c>
    </row>
    <row r="461" spans="1:25" x14ac:dyDescent="0.25">
      <c r="A461">
        <v>460</v>
      </c>
      <c r="B461" t="s">
        <v>4688</v>
      </c>
      <c r="C461" t="s">
        <v>16191</v>
      </c>
      <c r="D461" t="s">
        <v>4689</v>
      </c>
      <c r="E461" t="s">
        <v>14343</v>
      </c>
      <c r="F461" t="s">
        <v>14344</v>
      </c>
      <c r="G461" t="s">
        <v>14345</v>
      </c>
      <c r="H461" t="s">
        <v>2939</v>
      </c>
      <c r="I461" t="s">
        <v>13093</v>
      </c>
      <c r="J461" t="s">
        <v>13093</v>
      </c>
      <c r="K461" t="s">
        <v>13122</v>
      </c>
      <c r="L461" t="s">
        <v>13993</v>
      </c>
      <c r="M461" t="s">
        <v>13123</v>
      </c>
      <c r="N461" t="s">
        <v>13123</v>
      </c>
      <c r="O461" t="s">
        <v>13124</v>
      </c>
      <c r="P461" t="s">
        <v>13125</v>
      </c>
      <c r="Q461">
        <v>2499</v>
      </c>
      <c r="R461">
        <v>2499</v>
      </c>
      <c r="S461">
        <v>2999</v>
      </c>
      <c r="T461">
        <v>2999</v>
      </c>
      <c r="U461" s="18">
        <v>0.16672224074691563</v>
      </c>
      <c r="V461">
        <v>4.0999999999999996</v>
      </c>
      <c r="W461">
        <v>4.0999999999999996</v>
      </c>
      <c r="X461">
        <v>3156</v>
      </c>
      <c r="Y461">
        <v>3156</v>
      </c>
    </row>
    <row r="462" spans="1:25" x14ac:dyDescent="0.25">
      <c r="A462">
        <v>461</v>
      </c>
      <c r="B462" t="s">
        <v>4698</v>
      </c>
      <c r="C462" t="s">
        <v>16191</v>
      </c>
      <c r="D462" t="s">
        <v>4699</v>
      </c>
      <c r="E462" t="s">
        <v>4699</v>
      </c>
      <c r="F462" t="s">
        <v>14346</v>
      </c>
      <c r="G462" t="s">
        <v>14347</v>
      </c>
      <c r="H462" t="s">
        <v>4700</v>
      </c>
      <c r="I462" t="s">
        <v>13093</v>
      </c>
      <c r="J462" t="s">
        <v>13093</v>
      </c>
      <c r="K462" t="s">
        <v>13122</v>
      </c>
      <c r="L462" t="s">
        <v>13993</v>
      </c>
      <c r="M462" t="s">
        <v>13123</v>
      </c>
      <c r="N462" t="s">
        <v>13123</v>
      </c>
      <c r="O462" t="s">
        <v>13106</v>
      </c>
      <c r="P462" t="s">
        <v>13157</v>
      </c>
      <c r="Q462">
        <v>89</v>
      </c>
      <c r="R462">
        <v>89</v>
      </c>
      <c r="S462">
        <v>499</v>
      </c>
      <c r="T462">
        <v>499</v>
      </c>
      <c r="U462" s="18">
        <v>0.82164328657314634</v>
      </c>
      <c r="V462">
        <v>4.0999999999999996</v>
      </c>
      <c r="W462">
        <v>4.0999999999999996</v>
      </c>
      <c r="X462">
        <v>9340</v>
      </c>
      <c r="Y462">
        <v>9340</v>
      </c>
    </row>
    <row r="463" spans="1:25" x14ac:dyDescent="0.25">
      <c r="A463">
        <v>462</v>
      </c>
      <c r="B463" t="s">
        <v>4709</v>
      </c>
      <c r="C463" t="s">
        <v>16191</v>
      </c>
      <c r="D463" t="s">
        <v>4710</v>
      </c>
      <c r="E463" t="s">
        <v>14348</v>
      </c>
      <c r="F463" t="s">
        <v>14349</v>
      </c>
      <c r="G463" t="s">
        <v>14350</v>
      </c>
      <c r="H463" t="s">
        <v>2910</v>
      </c>
      <c r="I463" t="s">
        <v>13093</v>
      </c>
      <c r="J463" t="s">
        <v>13093</v>
      </c>
      <c r="K463" t="s">
        <v>13120</v>
      </c>
      <c r="L463" t="s">
        <v>13120</v>
      </c>
      <c r="M463" t="s">
        <v>13121</v>
      </c>
      <c r="N463" t="s">
        <v>13121</v>
      </c>
      <c r="Q463">
        <v>2999</v>
      </c>
      <c r="R463">
        <v>2999</v>
      </c>
      <c r="S463">
        <v>11999</v>
      </c>
      <c r="T463">
        <v>11999</v>
      </c>
      <c r="U463" s="18">
        <v>0.75006250520876738</v>
      </c>
      <c r="V463">
        <v>4.4000000000000004</v>
      </c>
      <c r="W463">
        <v>4.4000000000000004</v>
      </c>
      <c r="X463">
        <v>768</v>
      </c>
      <c r="Y463">
        <v>768</v>
      </c>
    </row>
    <row r="464" spans="1:25" x14ac:dyDescent="0.25">
      <c r="A464">
        <v>463</v>
      </c>
      <c r="B464" t="s">
        <v>4718</v>
      </c>
      <c r="C464" t="s">
        <v>16191</v>
      </c>
      <c r="D464" t="s">
        <v>4719</v>
      </c>
      <c r="E464" t="s">
        <v>4719</v>
      </c>
      <c r="F464" t="s">
        <v>14351</v>
      </c>
      <c r="G464" t="s">
        <v>14352</v>
      </c>
      <c r="H464" t="s">
        <v>3445</v>
      </c>
      <c r="I464" t="s">
        <v>13093</v>
      </c>
      <c r="J464" t="s">
        <v>13093</v>
      </c>
      <c r="K464" t="s">
        <v>13122</v>
      </c>
      <c r="L464" t="s">
        <v>13993</v>
      </c>
      <c r="M464" t="s">
        <v>13123</v>
      </c>
      <c r="N464" t="s">
        <v>13123</v>
      </c>
      <c r="O464" t="s">
        <v>13143</v>
      </c>
      <c r="Q464">
        <v>314</v>
      </c>
      <c r="R464">
        <v>314</v>
      </c>
      <c r="S464">
        <v>1499</v>
      </c>
      <c r="T464">
        <v>1499</v>
      </c>
      <c r="U464" s="18">
        <v>0.79052701801200798</v>
      </c>
      <c r="V464">
        <v>4.5</v>
      </c>
      <c r="W464">
        <v>4.5</v>
      </c>
      <c r="X464">
        <v>28978</v>
      </c>
      <c r="Y464">
        <v>28978</v>
      </c>
    </row>
    <row r="465" spans="1:25" x14ac:dyDescent="0.25">
      <c r="A465">
        <v>464</v>
      </c>
      <c r="B465" t="s">
        <v>4723</v>
      </c>
      <c r="C465" t="s">
        <v>16191</v>
      </c>
      <c r="D465" t="s">
        <v>4724</v>
      </c>
      <c r="E465" t="s">
        <v>4724</v>
      </c>
      <c r="F465" t="s">
        <v>14084</v>
      </c>
      <c r="G465" t="s">
        <v>14085</v>
      </c>
      <c r="H465" t="s">
        <v>2950</v>
      </c>
      <c r="I465" t="s">
        <v>13093</v>
      </c>
      <c r="J465" t="s">
        <v>13093</v>
      </c>
      <c r="K465" t="s">
        <v>13122</v>
      </c>
      <c r="L465" t="s">
        <v>13993</v>
      </c>
      <c r="M465" t="s">
        <v>13126</v>
      </c>
      <c r="N465" t="s">
        <v>13996</v>
      </c>
      <c r="O465" t="s">
        <v>13127</v>
      </c>
      <c r="Q465">
        <v>13999</v>
      </c>
      <c r="R465">
        <v>13999</v>
      </c>
      <c r="S465">
        <v>19499</v>
      </c>
      <c r="T465">
        <v>19499</v>
      </c>
      <c r="U465" s="18">
        <v>0.28206574696138265</v>
      </c>
      <c r="V465">
        <v>4.0999999999999996</v>
      </c>
      <c r="W465">
        <v>4.0999999999999996</v>
      </c>
      <c r="X465">
        <v>18998</v>
      </c>
      <c r="Y465">
        <v>18998</v>
      </c>
    </row>
    <row r="466" spans="1:25" x14ac:dyDescent="0.25">
      <c r="A466">
        <v>465</v>
      </c>
      <c r="B466" t="s">
        <v>4727</v>
      </c>
      <c r="C466" t="s">
        <v>16191</v>
      </c>
      <c r="D466" t="s">
        <v>4728</v>
      </c>
      <c r="E466" t="s">
        <v>14353</v>
      </c>
      <c r="F466" t="s">
        <v>14354</v>
      </c>
      <c r="G466" t="s">
        <v>14355</v>
      </c>
      <c r="H466" t="s">
        <v>3229</v>
      </c>
      <c r="I466" t="s">
        <v>13093</v>
      </c>
      <c r="J466" t="s">
        <v>13093</v>
      </c>
      <c r="K466" t="s">
        <v>13122</v>
      </c>
      <c r="L466" t="s">
        <v>13993</v>
      </c>
      <c r="M466" t="s">
        <v>13123</v>
      </c>
      <c r="N466" t="s">
        <v>13123</v>
      </c>
      <c r="O466" t="s">
        <v>13138</v>
      </c>
      <c r="P466" t="s">
        <v>13139</v>
      </c>
      <c r="Q466">
        <v>139</v>
      </c>
      <c r="R466">
        <v>139</v>
      </c>
      <c r="S466">
        <v>499</v>
      </c>
      <c r="T466">
        <v>499</v>
      </c>
      <c r="U466" s="18">
        <v>0.72144288577154314</v>
      </c>
      <c r="V466">
        <v>4.2</v>
      </c>
      <c r="W466">
        <v>4.2</v>
      </c>
      <c r="X466">
        <v>4971</v>
      </c>
      <c r="Y466">
        <v>4971</v>
      </c>
    </row>
    <row r="467" spans="1:25" x14ac:dyDescent="0.25">
      <c r="A467">
        <v>466</v>
      </c>
      <c r="B467" t="s">
        <v>4746</v>
      </c>
      <c r="C467" t="s">
        <v>16191</v>
      </c>
      <c r="D467" t="s">
        <v>4747</v>
      </c>
      <c r="E467" t="s">
        <v>4747</v>
      </c>
      <c r="F467" t="s">
        <v>14356</v>
      </c>
      <c r="G467" t="s">
        <v>14357</v>
      </c>
      <c r="H467" t="s">
        <v>3025</v>
      </c>
      <c r="I467" t="s">
        <v>13093</v>
      </c>
      <c r="J467" t="s">
        <v>13093</v>
      </c>
      <c r="K467" t="s">
        <v>13131</v>
      </c>
      <c r="L467" t="s">
        <v>14009</v>
      </c>
      <c r="M467" t="s">
        <v>13132</v>
      </c>
      <c r="N467" t="s">
        <v>13132</v>
      </c>
      <c r="O467" t="s">
        <v>13133</v>
      </c>
      <c r="Q467">
        <v>365</v>
      </c>
      <c r="R467">
        <v>365</v>
      </c>
      <c r="S467">
        <v>999</v>
      </c>
      <c r="T467">
        <v>999</v>
      </c>
      <c r="U467" s="18">
        <v>0.63463463463463465</v>
      </c>
      <c r="V467">
        <v>4.0999999999999996</v>
      </c>
      <c r="W467">
        <v>4.0999999999999996</v>
      </c>
      <c r="X467">
        <v>363711</v>
      </c>
      <c r="Y467">
        <v>363711</v>
      </c>
    </row>
    <row r="468" spans="1:25" x14ac:dyDescent="0.25">
      <c r="A468">
        <v>467</v>
      </c>
      <c r="B468" t="s">
        <v>4750</v>
      </c>
      <c r="C468" t="s">
        <v>16191</v>
      </c>
      <c r="D468" t="s">
        <v>4751</v>
      </c>
      <c r="E468" t="s">
        <v>4751</v>
      </c>
      <c r="F468" t="s">
        <v>14358</v>
      </c>
      <c r="G468" t="s">
        <v>14359</v>
      </c>
      <c r="H468" t="s">
        <v>3025</v>
      </c>
      <c r="I468" t="s">
        <v>13093</v>
      </c>
      <c r="J468" t="s">
        <v>13093</v>
      </c>
      <c r="K468" t="s">
        <v>13131</v>
      </c>
      <c r="L468" t="s">
        <v>14009</v>
      </c>
      <c r="M468" t="s">
        <v>13132</v>
      </c>
      <c r="N468" t="s">
        <v>13132</v>
      </c>
      <c r="O468" t="s">
        <v>13133</v>
      </c>
      <c r="Q468">
        <v>1499</v>
      </c>
      <c r="R468">
        <v>1499</v>
      </c>
      <c r="S468">
        <v>4490</v>
      </c>
      <c r="T468">
        <v>4490</v>
      </c>
      <c r="U468" s="18">
        <v>0.66614699331848548</v>
      </c>
      <c r="V468">
        <v>3.9</v>
      </c>
      <c r="W468">
        <v>3.9</v>
      </c>
      <c r="X468">
        <v>136954</v>
      </c>
      <c r="Y468">
        <v>136954</v>
      </c>
    </row>
    <row r="469" spans="1:25" x14ac:dyDescent="0.25">
      <c r="A469">
        <v>468</v>
      </c>
      <c r="B469" t="s">
        <v>4764</v>
      </c>
      <c r="C469" t="s">
        <v>16191</v>
      </c>
      <c r="D469" t="s">
        <v>4765</v>
      </c>
      <c r="E469" t="s">
        <v>4765</v>
      </c>
      <c r="F469" t="s">
        <v>14360</v>
      </c>
      <c r="G469" t="s">
        <v>14361</v>
      </c>
      <c r="H469" t="s">
        <v>4766</v>
      </c>
      <c r="I469" t="s">
        <v>13085</v>
      </c>
      <c r="J469" t="s">
        <v>13391</v>
      </c>
      <c r="K469" t="s">
        <v>13158</v>
      </c>
      <c r="L469" t="s">
        <v>14362</v>
      </c>
      <c r="M469" t="s">
        <v>13159</v>
      </c>
      <c r="N469" t="s">
        <v>13159</v>
      </c>
      <c r="Q469">
        <v>289</v>
      </c>
      <c r="R469">
        <v>289</v>
      </c>
      <c r="S469">
        <v>650</v>
      </c>
      <c r="T469">
        <v>650</v>
      </c>
      <c r="U469" s="18">
        <v>0.55538461538461537</v>
      </c>
      <c r="V469">
        <v>4.3</v>
      </c>
      <c r="W469">
        <v>4.3</v>
      </c>
      <c r="X469">
        <v>253105</v>
      </c>
      <c r="Y469">
        <v>253105</v>
      </c>
    </row>
    <row r="470" spans="1:25" x14ac:dyDescent="0.25">
      <c r="A470">
        <v>469</v>
      </c>
      <c r="B470" t="s">
        <v>4775</v>
      </c>
      <c r="C470" t="s">
        <v>16191</v>
      </c>
      <c r="D470" t="s">
        <v>4776</v>
      </c>
      <c r="E470" t="s">
        <v>14363</v>
      </c>
      <c r="F470" t="s">
        <v>14364</v>
      </c>
      <c r="G470" t="s">
        <v>14365</v>
      </c>
      <c r="H470" t="s">
        <v>4777</v>
      </c>
      <c r="I470" t="s">
        <v>13085</v>
      </c>
      <c r="J470" t="s">
        <v>13391</v>
      </c>
      <c r="K470" t="s">
        <v>13086</v>
      </c>
      <c r="L470" t="s">
        <v>13409</v>
      </c>
      <c r="M470" t="s">
        <v>13160</v>
      </c>
      <c r="N470" t="s">
        <v>14366</v>
      </c>
      <c r="O470" t="s">
        <v>13161</v>
      </c>
      <c r="Q470">
        <v>599</v>
      </c>
      <c r="R470">
        <v>599</v>
      </c>
      <c r="S470">
        <v>895</v>
      </c>
      <c r="T470">
        <v>895</v>
      </c>
      <c r="U470" s="18">
        <v>0.33072625698324021</v>
      </c>
      <c r="V470">
        <v>4.4000000000000004</v>
      </c>
      <c r="W470">
        <v>4.4000000000000004</v>
      </c>
      <c r="X470">
        <v>61314</v>
      </c>
      <c r="Y470">
        <v>61314</v>
      </c>
    </row>
    <row r="471" spans="1:25" x14ac:dyDescent="0.25">
      <c r="A471">
        <v>470</v>
      </c>
      <c r="B471" t="s">
        <v>4786</v>
      </c>
      <c r="C471" t="s">
        <v>16191</v>
      </c>
      <c r="D471" t="s">
        <v>4787</v>
      </c>
      <c r="E471" t="s">
        <v>4787</v>
      </c>
      <c r="F471" t="s">
        <v>14367</v>
      </c>
      <c r="G471" t="s">
        <v>14368</v>
      </c>
      <c r="H471" t="s">
        <v>4788</v>
      </c>
      <c r="I471" t="s">
        <v>13085</v>
      </c>
      <c r="J471" t="s">
        <v>13391</v>
      </c>
      <c r="K471" t="s">
        <v>13086</v>
      </c>
      <c r="L471" t="s">
        <v>13409</v>
      </c>
      <c r="M471" t="s">
        <v>13160</v>
      </c>
      <c r="N471" t="s">
        <v>14366</v>
      </c>
      <c r="O471" t="s">
        <v>13162</v>
      </c>
      <c r="Q471">
        <v>217</v>
      </c>
      <c r="R471">
        <v>217</v>
      </c>
      <c r="S471">
        <v>237</v>
      </c>
      <c r="T471">
        <v>237</v>
      </c>
      <c r="U471" s="18">
        <v>8.4388185654008435E-2</v>
      </c>
      <c r="V471">
        <v>3.8</v>
      </c>
      <c r="W471">
        <v>3.8</v>
      </c>
      <c r="X471">
        <v>7354</v>
      </c>
      <c r="Y471">
        <v>7354</v>
      </c>
    </row>
    <row r="472" spans="1:25" x14ac:dyDescent="0.25">
      <c r="A472">
        <v>471</v>
      </c>
      <c r="B472" t="s">
        <v>4797</v>
      </c>
      <c r="C472" t="s">
        <v>16191</v>
      </c>
      <c r="D472" t="s">
        <v>4798</v>
      </c>
      <c r="E472" t="s">
        <v>14369</v>
      </c>
      <c r="F472" t="s">
        <v>14370</v>
      </c>
      <c r="G472" t="s">
        <v>14371</v>
      </c>
      <c r="H472" t="s">
        <v>3025</v>
      </c>
      <c r="I472" t="s">
        <v>13093</v>
      </c>
      <c r="J472" t="s">
        <v>13093</v>
      </c>
      <c r="K472" t="s">
        <v>13131</v>
      </c>
      <c r="L472" t="s">
        <v>14009</v>
      </c>
      <c r="M472" t="s">
        <v>13132</v>
      </c>
      <c r="N472" t="s">
        <v>13132</v>
      </c>
      <c r="O472" t="s">
        <v>13133</v>
      </c>
      <c r="Q472">
        <v>1299</v>
      </c>
      <c r="R472">
        <v>1299</v>
      </c>
      <c r="S472">
        <v>2990</v>
      </c>
      <c r="T472">
        <v>2990</v>
      </c>
      <c r="U472" s="18">
        <v>0.56555183946488297</v>
      </c>
      <c r="V472">
        <v>3.8</v>
      </c>
      <c r="W472">
        <v>3.8</v>
      </c>
      <c r="X472">
        <v>180998</v>
      </c>
      <c r="Y472">
        <v>180998</v>
      </c>
    </row>
    <row r="473" spans="1:25" x14ac:dyDescent="0.25">
      <c r="A473">
        <v>472</v>
      </c>
      <c r="B473" t="s">
        <v>4806</v>
      </c>
      <c r="C473" t="s">
        <v>16191</v>
      </c>
      <c r="D473" t="s">
        <v>4807</v>
      </c>
      <c r="E473" t="s">
        <v>14372</v>
      </c>
      <c r="F473" t="s">
        <v>14373</v>
      </c>
      <c r="G473" t="s">
        <v>14374</v>
      </c>
      <c r="H473" t="s">
        <v>4808</v>
      </c>
      <c r="I473" t="s">
        <v>13085</v>
      </c>
      <c r="J473" t="s">
        <v>13391</v>
      </c>
      <c r="K473" t="s">
        <v>13086</v>
      </c>
      <c r="L473" t="s">
        <v>13409</v>
      </c>
      <c r="M473" t="s">
        <v>13154</v>
      </c>
      <c r="N473" t="s">
        <v>13154</v>
      </c>
      <c r="O473" t="s">
        <v>13163</v>
      </c>
      <c r="Q473">
        <v>263</v>
      </c>
      <c r="R473">
        <v>263</v>
      </c>
      <c r="S473">
        <v>699</v>
      </c>
      <c r="T473">
        <v>699</v>
      </c>
      <c r="U473" s="18">
        <v>0.62374821173104433</v>
      </c>
      <c r="V473">
        <v>3.5</v>
      </c>
      <c r="W473">
        <v>3.5</v>
      </c>
      <c r="X473">
        <v>690</v>
      </c>
      <c r="Y473">
        <v>690</v>
      </c>
    </row>
    <row r="474" spans="1:25" x14ac:dyDescent="0.25">
      <c r="A474">
        <v>473</v>
      </c>
      <c r="B474" t="s">
        <v>4821</v>
      </c>
      <c r="C474" t="s">
        <v>16191</v>
      </c>
      <c r="D474" t="s">
        <v>4822</v>
      </c>
      <c r="E474" t="s">
        <v>14375</v>
      </c>
      <c r="F474" t="s">
        <v>14376</v>
      </c>
      <c r="G474" t="s">
        <v>14377</v>
      </c>
      <c r="H474" t="s">
        <v>3025</v>
      </c>
      <c r="I474" t="s">
        <v>13093</v>
      </c>
      <c r="J474" t="s">
        <v>13093</v>
      </c>
      <c r="K474" t="s">
        <v>13131</v>
      </c>
      <c r="L474" t="s">
        <v>14009</v>
      </c>
      <c r="M474" t="s">
        <v>13132</v>
      </c>
      <c r="N474" t="s">
        <v>13132</v>
      </c>
      <c r="O474" t="s">
        <v>13133</v>
      </c>
      <c r="Q474">
        <v>1399</v>
      </c>
      <c r="R474">
        <v>1399</v>
      </c>
      <c r="S474">
        <v>3990</v>
      </c>
      <c r="T474">
        <v>3990</v>
      </c>
      <c r="U474" s="18">
        <v>0.64937343358395994</v>
      </c>
      <c r="V474">
        <v>4.0999999999999996</v>
      </c>
      <c r="W474">
        <v>4.0999999999999996</v>
      </c>
      <c r="X474">
        <v>141841</v>
      </c>
      <c r="Y474">
        <v>141841</v>
      </c>
    </row>
    <row r="475" spans="1:25" x14ac:dyDescent="0.25">
      <c r="A475">
        <v>474</v>
      </c>
      <c r="B475" t="s">
        <v>4831</v>
      </c>
      <c r="C475" t="s">
        <v>16191</v>
      </c>
      <c r="D475" t="s">
        <v>4832</v>
      </c>
      <c r="E475" t="s">
        <v>4832</v>
      </c>
      <c r="F475" t="s">
        <v>14378</v>
      </c>
      <c r="G475" t="s">
        <v>14379</v>
      </c>
      <c r="H475" t="s">
        <v>4833</v>
      </c>
      <c r="I475" t="s">
        <v>13085</v>
      </c>
      <c r="J475" t="s">
        <v>13391</v>
      </c>
      <c r="K475" t="s">
        <v>13086</v>
      </c>
      <c r="L475" t="s">
        <v>13409</v>
      </c>
      <c r="M475" t="s">
        <v>13154</v>
      </c>
      <c r="N475" t="s">
        <v>13154</v>
      </c>
      <c r="O475" t="s">
        <v>13164</v>
      </c>
      <c r="Q475">
        <v>349</v>
      </c>
      <c r="R475">
        <v>349</v>
      </c>
      <c r="S475">
        <v>1499</v>
      </c>
      <c r="T475">
        <v>1499</v>
      </c>
      <c r="U475" s="18">
        <v>0.76717811874583053</v>
      </c>
      <c r="V475">
        <v>4.3</v>
      </c>
      <c r="W475">
        <v>4.3</v>
      </c>
      <c r="X475">
        <v>24791</v>
      </c>
      <c r="Y475">
        <v>24791</v>
      </c>
    </row>
    <row r="476" spans="1:25" x14ac:dyDescent="0.25">
      <c r="A476">
        <v>475</v>
      </c>
      <c r="B476" t="s">
        <v>4842</v>
      </c>
      <c r="C476" t="s">
        <v>16191</v>
      </c>
      <c r="D476" t="s">
        <v>4843</v>
      </c>
      <c r="E476" t="s">
        <v>14380</v>
      </c>
      <c r="F476" t="s">
        <v>14381</v>
      </c>
      <c r="G476" t="s">
        <v>14382</v>
      </c>
      <c r="H476" t="s">
        <v>3025</v>
      </c>
      <c r="I476" t="s">
        <v>13093</v>
      </c>
      <c r="J476" t="s">
        <v>13093</v>
      </c>
      <c r="K476" t="s">
        <v>13131</v>
      </c>
      <c r="L476" t="s">
        <v>14009</v>
      </c>
      <c r="M476" t="s">
        <v>13132</v>
      </c>
      <c r="N476" t="s">
        <v>13132</v>
      </c>
      <c r="O476" t="s">
        <v>13133</v>
      </c>
      <c r="Q476">
        <v>149</v>
      </c>
      <c r="R476">
        <v>149</v>
      </c>
      <c r="S476">
        <v>399</v>
      </c>
      <c r="T476">
        <v>399</v>
      </c>
      <c r="U476" s="18">
        <v>0.62656641604010022</v>
      </c>
      <c r="V476">
        <v>3.5</v>
      </c>
      <c r="W476">
        <v>3.5</v>
      </c>
      <c r="X476">
        <v>21764</v>
      </c>
      <c r="Y476">
        <v>21764</v>
      </c>
    </row>
    <row r="477" spans="1:25" x14ac:dyDescent="0.25">
      <c r="A477">
        <v>476</v>
      </c>
      <c r="B477" t="s">
        <v>4854</v>
      </c>
      <c r="C477" t="s">
        <v>16191</v>
      </c>
      <c r="D477" t="s">
        <v>4855</v>
      </c>
      <c r="E477" t="s">
        <v>4855</v>
      </c>
      <c r="F477" t="s">
        <v>14383</v>
      </c>
      <c r="G477" t="s">
        <v>14384</v>
      </c>
      <c r="H477" t="s">
        <v>4364</v>
      </c>
      <c r="I477" t="s">
        <v>13093</v>
      </c>
      <c r="J477" t="s">
        <v>13093</v>
      </c>
      <c r="K477" t="s">
        <v>13131</v>
      </c>
      <c r="L477" t="s">
        <v>14009</v>
      </c>
      <c r="M477" t="s">
        <v>13132</v>
      </c>
      <c r="N477" t="s">
        <v>13132</v>
      </c>
      <c r="O477" t="s">
        <v>13153</v>
      </c>
      <c r="Q477">
        <v>1220</v>
      </c>
      <c r="R477">
        <v>1220</v>
      </c>
      <c r="S477">
        <v>3990</v>
      </c>
      <c r="T477">
        <v>3990</v>
      </c>
      <c r="U477" s="18">
        <v>0.69423558897243109</v>
      </c>
      <c r="V477">
        <v>4.0999999999999996</v>
      </c>
      <c r="W477">
        <v>4.0999999999999996</v>
      </c>
      <c r="X477">
        <v>107151</v>
      </c>
      <c r="Y477">
        <v>107151</v>
      </c>
    </row>
    <row r="478" spans="1:25" x14ac:dyDescent="0.25">
      <c r="A478">
        <v>477</v>
      </c>
      <c r="B478" t="s">
        <v>4871</v>
      </c>
      <c r="C478" t="s">
        <v>16191</v>
      </c>
      <c r="D478" t="s">
        <v>4872</v>
      </c>
      <c r="E478" t="s">
        <v>14385</v>
      </c>
      <c r="F478" t="s">
        <v>14386</v>
      </c>
      <c r="G478" t="s">
        <v>14387</v>
      </c>
      <c r="H478" t="s">
        <v>3025</v>
      </c>
      <c r="I478" t="s">
        <v>13093</v>
      </c>
      <c r="J478" t="s">
        <v>13093</v>
      </c>
      <c r="K478" t="s">
        <v>13131</v>
      </c>
      <c r="L478" t="s">
        <v>14009</v>
      </c>
      <c r="M478" t="s">
        <v>13132</v>
      </c>
      <c r="N478" t="s">
        <v>13132</v>
      </c>
      <c r="O478" t="s">
        <v>13133</v>
      </c>
      <c r="Q478">
        <v>499</v>
      </c>
      <c r="R478">
        <v>499</v>
      </c>
      <c r="S478">
        <v>999</v>
      </c>
      <c r="T478">
        <v>999</v>
      </c>
      <c r="U478" s="18">
        <v>0.50050050050050054</v>
      </c>
      <c r="V478">
        <v>3.9</v>
      </c>
      <c r="W478">
        <v>3.9</v>
      </c>
      <c r="X478">
        <v>92995</v>
      </c>
      <c r="Y478">
        <v>92995</v>
      </c>
    </row>
    <row r="479" spans="1:25" x14ac:dyDescent="0.25">
      <c r="A479">
        <v>478</v>
      </c>
      <c r="B479" t="s">
        <v>4881</v>
      </c>
      <c r="C479" t="s">
        <v>16191</v>
      </c>
      <c r="D479" t="s">
        <v>4882</v>
      </c>
      <c r="E479" t="s">
        <v>4882</v>
      </c>
      <c r="F479" t="s">
        <v>14388</v>
      </c>
      <c r="G479" t="s">
        <v>14389</v>
      </c>
      <c r="H479" t="s">
        <v>3469</v>
      </c>
      <c r="I479" t="s">
        <v>13085</v>
      </c>
      <c r="J479" t="s">
        <v>13391</v>
      </c>
      <c r="K479" t="s">
        <v>13086</v>
      </c>
      <c r="L479" t="s">
        <v>13409</v>
      </c>
      <c r="M479" t="s">
        <v>13087</v>
      </c>
      <c r="N479" t="s">
        <v>13410</v>
      </c>
      <c r="O479" t="s">
        <v>13144</v>
      </c>
      <c r="Q479">
        <v>99</v>
      </c>
      <c r="R479">
        <v>99</v>
      </c>
      <c r="S479">
        <v>999</v>
      </c>
      <c r="T479">
        <v>999</v>
      </c>
      <c r="U479" s="18">
        <v>0.90090090090090091</v>
      </c>
      <c r="V479">
        <v>4.0999999999999996</v>
      </c>
      <c r="W479">
        <v>4.0999999999999996</v>
      </c>
      <c r="X479">
        <v>8751</v>
      </c>
      <c r="Y479">
        <v>8751</v>
      </c>
    </row>
    <row r="480" spans="1:25" x14ac:dyDescent="0.25">
      <c r="A480">
        <v>479</v>
      </c>
      <c r="B480" t="s">
        <v>4892</v>
      </c>
      <c r="C480" t="s">
        <v>16191</v>
      </c>
      <c r="D480" t="s">
        <v>4893</v>
      </c>
      <c r="E480" t="s">
        <v>4893</v>
      </c>
      <c r="F480" t="s">
        <v>14390</v>
      </c>
      <c r="G480" t="s">
        <v>14391</v>
      </c>
      <c r="H480" t="s">
        <v>4766</v>
      </c>
      <c r="I480" t="s">
        <v>13085</v>
      </c>
      <c r="J480" t="s">
        <v>13391</v>
      </c>
      <c r="K480" t="s">
        <v>13158</v>
      </c>
      <c r="L480" t="s">
        <v>14362</v>
      </c>
      <c r="M480" t="s">
        <v>13159</v>
      </c>
      <c r="N480" t="s">
        <v>13159</v>
      </c>
      <c r="Q480">
        <v>475</v>
      </c>
      <c r="R480">
        <v>475</v>
      </c>
      <c r="S480">
        <v>1500</v>
      </c>
      <c r="T480">
        <v>1500</v>
      </c>
      <c r="U480" s="18">
        <v>0.68333333333333335</v>
      </c>
      <c r="V480">
        <v>4.2</v>
      </c>
      <c r="W480">
        <v>4.2</v>
      </c>
      <c r="X480">
        <v>64273</v>
      </c>
      <c r="Y480">
        <v>64273</v>
      </c>
    </row>
    <row r="481" spans="1:25" x14ac:dyDescent="0.25">
      <c r="A481">
        <v>480</v>
      </c>
      <c r="B481" t="s">
        <v>4902</v>
      </c>
      <c r="C481" t="s">
        <v>16191</v>
      </c>
      <c r="D481" t="s">
        <v>4903</v>
      </c>
      <c r="E481" t="s">
        <v>14392</v>
      </c>
      <c r="F481" t="s">
        <v>14393</v>
      </c>
      <c r="G481" t="s">
        <v>14394</v>
      </c>
      <c r="H481" t="s">
        <v>4777</v>
      </c>
      <c r="I481" t="s">
        <v>13085</v>
      </c>
      <c r="J481" t="s">
        <v>13391</v>
      </c>
      <c r="K481" t="s">
        <v>13086</v>
      </c>
      <c r="L481" t="s">
        <v>13409</v>
      </c>
      <c r="M481" t="s">
        <v>13160</v>
      </c>
      <c r="N481" t="s">
        <v>14366</v>
      </c>
      <c r="O481" t="s">
        <v>13161</v>
      </c>
      <c r="Q481">
        <v>269</v>
      </c>
      <c r="R481">
        <v>269</v>
      </c>
      <c r="S481">
        <v>649</v>
      </c>
      <c r="T481">
        <v>649</v>
      </c>
      <c r="U481" s="18">
        <v>0.58551617873651773</v>
      </c>
      <c r="V481">
        <v>4.3</v>
      </c>
      <c r="W481">
        <v>4.3</v>
      </c>
      <c r="X481">
        <v>54315</v>
      </c>
      <c r="Y481">
        <v>54315</v>
      </c>
    </row>
    <row r="482" spans="1:25" x14ac:dyDescent="0.25">
      <c r="A482">
        <v>481</v>
      </c>
      <c r="B482" t="s">
        <v>4912</v>
      </c>
      <c r="C482" t="s">
        <v>16191</v>
      </c>
      <c r="D482" t="s">
        <v>4913</v>
      </c>
      <c r="E482" t="s">
        <v>4913</v>
      </c>
      <c r="F482" t="s">
        <v>14395</v>
      </c>
      <c r="G482" t="s">
        <v>14396</v>
      </c>
      <c r="H482" t="s">
        <v>4777</v>
      </c>
      <c r="I482" t="s">
        <v>13085</v>
      </c>
      <c r="J482" t="s">
        <v>13391</v>
      </c>
      <c r="K482" t="s">
        <v>13086</v>
      </c>
      <c r="L482" t="s">
        <v>13409</v>
      </c>
      <c r="M482" t="s">
        <v>13160</v>
      </c>
      <c r="N482" t="s">
        <v>14366</v>
      </c>
      <c r="O482" t="s">
        <v>13161</v>
      </c>
      <c r="Q482">
        <v>299</v>
      </c>
      <c r="R482">
        <v>299</v>
      </c>
      <c r="S482">
        <v>599</v>
      </c>
      <c r="T482">
        <v>599</v>
      </c>
      <c r="U482" s="18">
        <v>0.5008347245409015</v>
      </c>
      <c r="V482">
        <v>4.0999999999999996</v>
      </c>
      <c r="W482">
        <v>4.0999999999999996</v>
      </c>
      <c r="X482">
        <v>1597</v>
      </c>
      <c r="Y482">
        <v>1597</v>
      </c>
    </row>
    <row r="483" spans="1:25" x14ac:dyDescent="0.25">
      <c r="A483">
        <v>482</v>
      </c>
      <c r="B483" t="s">
        <v>4926</v>
      </c>
      <c r="C483" t="s">
        <v>16191</v>
      </c>
      <c r="D483" t="s">
        <v>4927</v>
      </c>
      <c r="E483" t="s">
        <v>4927</v>
      </c>
      <c r="F483" t="s">
        <v>14397</v>
      </c>
      <c r="G483" t="s">
        <v>14398</v>
      </c>
      <c r="H483" t="s">
        <v>3025</v>
      </c>
      <c r="I483" t="s">
        <v>13093</v>
      </c>
      <c r="J483" t="s">
        <v>13093</v>
      </c>
      <c r="K483" t="s">
        <v>13131</v>
      </c>
      <c r="L483" t="s">
        <v>14009</v>
      </c>
      <c r="M483" t="s">
        <v>13132</v>
      </c>
      <c r="N483" t="s">
        <v>13132</v>
      </c>
      <c r="O483" t="s">
        <v>13133</v>
      </c>
      <c r="Q483">
        <v>329</v>
      </c>
      <c r="R483">
        <v>329</v>
      </c>
      <c r="S483">
        <v>999</v>
      </c>
      <c r="T483">
        <v>999</v>
      </c>
      <c r="U483" s="18">
        <v>0.67067067067067065</v>
      </c>
      <c r="V483">
        <v>3.9</v>
      </c>
      <c r="W483">
        <v>3.9</v>
      </c>
      <c r="X483">
        <v>77027</v>
      </c>
      <c r="Y483">
        <v>77027</v>
      </c>
    </row>
    <row r="484" spans="1:25" x14ac:dyDescent="0.25">
      <c r="A484">
        <v>483</v>
      </c>
      <c r="B484" t="s">
        <v>4936</v>
      </c>
      <c r="C484" t="s">
        <v>16191</v>
      </c>
      <c r="D484" t="s">
        <v>4937</v>
      </c>
      <c r="E484" t="s">
        <v>4937</v>
      </c>
      <c r="F484" t="s">
        <v>14399</v>
      </c>
      <c r="G484" t="s">
        <v>14400</v>
      </c>
      <c r="H484" t="s">
        <v>4938</v>
      </c>
      <c r="I484" t="s">
        <v>13085</v>
      </c>
      <c r="J484" t="s">
        <v>13391</v>
      </c>
      <c r="K484" t="s">
        <v>13086</v>
      </c>
      <c r="L484" t="s">
        <v>13409</v>
      </c>
      <c r="M484" t="s">
        <v>13160</v>
      </c>
      <c r="N484" t="s">
        <v>14366</v>
      </c>
      <c r="O484" t="s">
        <v>13165</v>
      </c>
      <c r="Q484">
        <v>549</v>
      </c>
      <c r="R484">
        <v>549</v>
      </c>
      <c r="S484">
        <v>1799</v>
      </c>
      <c r="T484">
        <v>1799</v>
      </c>
      <c r="U484" s="18">
        <v>0.69483046136742632</v>
      </c>
      <c r="V484">
        <v>4.3</v>
      </c>
      <c r="W484">
        <v>4.3</v>
      </c>
      <c r="X484">
        <v>28829</v>
      </c>
      <c r="Y484">
        <v>28829</v>
      </c>
    </row>
    <row r="485" spans="1:25" x14ac:dyDescent="0.25">
      <c r="A485">
        <v>484</v>
      </c>
      <c r="B485" t="s">
        <v>4954</v>
      </c>
      <c r="C485" t="s">
        <v>16191</v>
      </c>
      <c r="D485" t="s">
        <v>4955</v>
      </c>
      <c r="E485" t="s">
        <v>4955</v>
      </c>
      <c r="F485" t="s">
        <v>14401</v>
      </c>
      <c r="G485" t="s">
        <v>14402</v>
      </c>
      <c r="H485" t="s">
        <v>4777</v>
      </c>
      <c r="I485" t="s">
        <v>13085</v>
      </c>
      <c r="J485" t="s">
        <v>13391</v>
      </c>
      <c r="K485" t="s">
        <v>13086</v>
      </c>
      <c r="L485" t="s">
        <v>13409</v>
      </c>
      <c r="M485" t="s">
        <v>13160</v>
      </c>
      <c r="N485" t="s">
        <v>14366</v>
      </c>
      <c r="O485" t="s">
        <v>13161</v>
      </c>
      <c r="Q485">
        <v>299</v>
      </c>
      <c r="R485">
        <v>299</v>
      </c>
      <c r="S485">
        <v>650</v>
      </c>
      <c r="T485">
        <v>650</v>
      </c>
      <c r="U485" s="18">
        <v>0.54</v>
      </c>
      <c r="V485">
        <v>4.5</v>
      </c>
      <c r="W485">
        <v>4.5</v>
      </c>
      <c r="X485">
        <v>33176</v>
      </c>
      <c r="Y485">
        <v>33176</v>
      </c>
    </row>
    <row r="486" spans="1:25" x14ac:dyDescent="0.25">
      <c r="A486">
        <v>485</v>
      </c>
      <c r="B486" t="s">
        <v>4964</v>
      </c>
      <c r="C486" t="s">
        <v>16191</v>
      </c>
      <c r="D486" t="s">
        <v>4965</v>
      </c>
      <c r="E486" t="s">
        <v>4965</v>
      </c>
      <c r="F486" t="s">
        <v>14403</v>
      </c>
      <c r="G486" t="s">
        <v>14404</v>
      </c>
      <c r="H486" t="s">
        <v>4966</v>
      </c>
      <c r="I486" t="s">
        <v>13166</v>
      </c>
      <c r="J486" t="s">
        <v>13166</v>
      </c>
      <c r="K486" t="s">
        <v>13167</v>
      </c>
      <c r="L486" t="s">
        <v>13167</v>
      </c>
      <c r="M486" t="s">
        <v>13168</v>
      </c>
      <c r="N486" t="s">
        <v>13168</v>
      </c>
      <c r="Q486">
        <v>798</v>
      </c>
      <c r="R486">
        <v>798</v>
      </c>
      <c r="S486">
        <v>1995</v>
      </c>
      <c r="T486">
        <v>1995</v>
      </c>
      <c r="U486" s="18">
        <v>0.6</v>
      </c>
      <c r="V486">
        <v>4</v>
      </c>
      <c r="W486">
        <v>4</v>
      </c>
      <c r="X486">
        <v>68664</v>
      </c>
      <c r="Y486">
        <v>68664</v>
      </c>
    </row>
    <row r="487" spans="1:25" x14ac:dyDescent="0.25">
      <c r="A487">
        <v>486</v>
      </c>
      <c r="B487" t="s">
        <v>4977</v>
      </c>
      <c r="C487" t="s">
        <v>16191</v>
      </c>
      <c r="D487" t="s">
        <v>4978</v>
      </c>
      <c r="E487" t="s">
        <v>4978</v>
      </c>
      <c r="F487" t="s">
        <v>14405</v>
      </c>
      <c r="G487" t="s">
        <v>14406</v>
      </c>
      <c r="H487" t="s">
        <v>4979</v>
      </c>
      <c r="I487" t="s">
        <v>13093</v>
      </c>
      <c r="J487" t="s">
        <v>13093</v>
      </c>
      <c r="K487" t="s">
        <v>13169</v>
      </c>
      <c r="L487" t="s">
        <v>14407</v>
      </c>
      <c r="M487" t="s">
        <v>13170</v>
      </c>
      <c r="N487" t="s">
        <v>13170</v>
      </c>
      <c r="Q487">
        <v>266</v>
      </c>
      <c r="R487">
        <v>266</v>
      </c>
      <c r="S487">
        <v>315</v>
      </c>
      <c r="T487">
        <v>315</v>
      </c>
      <c r="U487" s="18">
        <v>0.15555555555555556</v>
      </c>
      <c r="V487">
        <v>4.5</v>
      </c>
      <c r="W487">
        <v>4.5</v>
      </c>
      <c r="X487">
        <v>28030</v>
      </c>
      <c r="Y487">
        <v>28030</v>
      </c>
    </row>
    <row r="488" spans="1:25" x14ac:dyDescent="0.25">
      <c r="A488">
        <v>487</v>
      </c>
      <c r="B488" t="s">
        <v>4988</v>
      </c>
      <c r="C488" t="s">
        <v>16191</v>
      </c>
      <c r="D488" t="s">
        <v>4989</v>
      </c>
      <c r="E488" t="s">
        <v>14408</v>
      </c>
      <c r="F488" t="s">
        <v>14409</v>
      </c>
      <c r="G488" t="s">
        <v>14410</v>
      </c>
      <c r="H488" t="s">
        <v>4990</v>
      </c>
      <c r="I488" t="s">
        <v>13171</v>
      </c>
      <c r="J488" t="s">
        <v>13171</v>
      </c>
      <c r="K488" t="s">
        <v>13172</v>
      </c>
      <c r="L488" t="s">
        <v>13172</v>
      </c>
      <c r="M488" t="s">
        <v>13173</v>
      </c>
      <c r="N488" t="s">
        <v>13173</v>
      </c>
      <c r="O488" t="s">
        <v>13174</v>
      </c>
      <c r="P488" t="s">
        <v>13175</v>
      </c>
      <c r="Q488">
        <v>50</v>
      </c>
      <c r="R488">
        <v>50</v>
      </c>
      <c r="S488">
        <v>50</v>
      </c>
      <c r="T488">
        <v>50</v>
      </c>
      <c r="U488" s="18">
        <v>0</v>
      </c>
      <c r="V488">
        <v>4.3</v>
      </c>
      <c r="W488">
        <v>4.3</v>
      </c>
      <c r="X488">
        <v>5792</v>
      </c>
      <c r="Y488">
        <v>5792</v>
      </c>
    </row>
    <row r="489" spans="1:25" x14ac:dyDescent="0.25">
      <c r="A489">
        <v>488</v>
      </c>
      <c r="B489" t="s">
        <v>4999</v>
      </c>
      <c r="C489" t="s">
        <v>16191</v>
      </c>
      <c r="D489" t="s">
        <v>5000</v>
      </c>
      <c r="E489" t="s">
        <v>5000</v>
      </c>
      <c r="F489" t="s">
        <v>14411</v>
      </c>
      <c r="G489" t="s">
        <v>14412</v>
      </c>
      <c r="H489" t="s">
        <v>5001</v>
      </c>
      <c r="I489" t="s">
        <v>13176</v>
      </c>
      <c r="J489" t="s">
        <v>13399</v>
      </c>
      <c r="K489" t="s">
        <v>13177</v>
      </c>
      <c r="L489" t="s">
        <v>13177</v>
      </c>
      <c r="M489" t="s">
        <v>13178</v>
      </c>
      <c r="N489" t="s">
        <v>13178</v>
      </c>
      <c r="O489" t="s">
        <v>13179</v>
      </c>
      <c r="Q489">
        <v>130</v>
      </c>
      <c r="R489">
        <v>130</v>
      </c>
      <c r="S489">
        <v>165</v>
      </c>
      <c r="T489">
        <v>165</v>
      </c>
      <c r="U489" s="18">
        <v>0.21212121212121213</v>
      </c>
      <c r="V489">
        <v>3.9</v>
      </c>
      <c r="W489">
        <v>3.9</v>
      </c>
      <c r="X489">
        <v>14778</v>
      </c>
      <c r="Y489">
        <v>14778</v>
      </c>
    </row>
    <row r="490" spans="1:25" x14ac:dyDescent="0.25">
      <c r="A490">
        <v>489</v>
      </c>
      <c r="B490" t="s">
        <v>5010</v>
      </c>
      <c r="C490" t="s">
        <v>16191</v>
      </c>
      <c r="D490" t="s">
        <v>5011</v>
      </c>
      <c r="E490" t="s">
        <v>5011</v>
      </c>
      <c r="F490" t="s">
        <v>14413</v>
      </c>
      <c r="G490" t="s">
        <v>14135</v>
      </c>
      <c r="H490" t="s">
        <v>3025</v>
      </c>
      <c r="I490" t="s">
        <v>13093</v>
      </c>
      <c r="J490" t="s">
        <v>13093</v>
      </c>
      <c r="K490" t="s">
        <v>13131</v>
      </c>
      <c r="L490" t="s">
        <v>14009</v>
      </c>
      <c r="M490" t="s">
        <v>13132</v>
      </c>
      <c r="N490" t="s">
        <v>13132</v>
      </c>
      <c r="O490" t="s">
        <v>13133</v>
      </c>
      <c r="Q490">
        <v>449</v>
      </c>
      <c r="R490">
        <v>449</v>
      </c>
      <c r="S490">
        <v>1290</v>
      </c>
      <c r="T490">
        <v>1290</v>
      </c>
      <c r="U490" s="18">
        <v>0.65193798449612406</v>
      </c>
      <c r="V490">
        <v>4.0999999999999996</v>
      </c>
      <c r="W490">
        <v>4.0999999999999996</v>
      </c>
      <c r="X490">
        <v>91770</v>
      </c>
      <c r="Y490">
        <v>91770</v>
      </c>
    </row>
    <row r="491" spans="1:25" x14ac:dyDescent="0.25">
      <c r="A491">
        <v>490</v>
      </c>
      <c r="B491" t="s">
        <v>5022</v>
      </c>
      <c r="C491" t="s">
        <v>16191</v>
      </c>
      <c r="D491" t="s">
        <v>5023</v>
      </c>
      <c r="E491" t="s">
        <v>5023</v>
      </c>
      <c r="F491" t="s">
        <v>14414</v>
      </c>
      <c r="G491" t="s">
        <v>14415</v>
      </c>
      <c r="H491" t="s">
        <v>3025</v>
      </c>
      <c r="I491" t="s">
        <v>13093</v>
      </c>
      <c r="J491" t="s">
        <v>13093</v>
      </c>
      <c r="K491" t="s">
        <v>13131</v>
      </c>
      <c r="L491" t="s">
        <v>14009</v>
      </c>
      <c r="M491" t="s">
        <v>13132</v>
      </c>
      <c r="N491" t="s">
        <v>13132</v>
      </c>
      <c r="O491" t="s">
        <v>13133</v>
      </c>
      <c r="Q491">
        <v>399</v>
      </c>
      <c r="R491">
        <v>399</v>
      </c>
      <c r="S491">
        <v>1290</v>
      </c>
      <c r="T491">
        <v>1290</v>
      </c>
      <c r="U491" s="18">
        <v>0.69069767441860463</v>
      </c>
      <c r="V491">
        <v>4.2</v>
      </c>
      <c r="W491">
        <v>4.2</v>
      </c>
      <c r="X491">
        <v>206</v>
      </c>
      <c r="Y491">
        <v>206</v>
      </c>
    </row>
    <row r="492" spans="1:25" x14ac:dyDescent="0.25">
      <c r="A492">
        <v>491</v>
      </c>
      <c r="B492" t="s">
        <v>5032</v>
      </c>
      <c r="C492" t="s">
        <v>16191</v>
      </c>
      <c r="D492" t="s">
        <v>5033</v>
      </c>
      <c r="E492" t="s">
        <v>14416</v>
      </c>
      <c r="F492" t="s">
        <v>14417</v>
      </c>
      <c r="G492" t="s">
        <v>14418</v>
      </c>
      <c r="H492" t="s">
        <v>5034</v>
      </c>
      <c r="I492" t="s">
        <v>13085</v>
      </c>
      <c r="J492" t="s">
        <v>13391</v>
      </c>
      <c r="K492" t="s">
        <v>13086</v>
      </c>
      <c r="L492" t="s">
        <v>13409</v>
      </c>
      <c r="M492" t="s">
        <v>13160</v>
      </c>
      <c r="N492" t="s">
        <v>14366</v>
      </c>
      <c r="O492" t="s">
        <v>13180</v>
      </c>
      <c r="Q492">
        <v>1399</v>
      </c>
      <c r="R492">
        <v>1399</v>
      </c>
      <c r="S492">
        <v>2498</v>
      </c>
      <c r="T492">
        <v>2498</v>
      </c>
      <c r="U492" s="18">
        <v>0.43995196156925542</v>
      </c>
      <c r="V492">
        <v>4.2</v>
      </c>
      <c r="W492">
        <v>4.2</v>
      </c>
      <c r="X492">
        <v>33717</v>
      </c>
      <c r="Y492">
        <v>33717</v>
      </c>
    </row>
    <row r="493" spans="1:25" x14ac:dyDescent="0.25">
      <c r="A493">
        <v>492</v>
      </c>
      <c r="B493" t="s">
        <v>5052</v>
      </c>
      <c r="C493" t="s">
        <v>16191</v>
      </c>
      <c r="D493" t="s">
        <v>5053</v>
      </c>
      <c r="E493" t="s">
        <v>5053</v>
      </c>
      <c r="F493" t="s">
        <v>14419</v>
      </c>
      <c r="G493" t="s">
        <v>14420</v>
      </c>
      <c r="H493" t="s">
        <v>5054</v>
      </c>
      <c r="I493" t="s">
        <v>13085</v>
      </c>
      <c r="J493" t="s">
        <v>13391</v>
      </c>
      <c r="K493" t="s">
        <v>13158</v>
      </c>
      <c r="L493" t="s">
        <v>14362</v>
      </c>
      <c r="M493" t="s">
        <v>13181</v>
      </c>
      <c r="N493" t="s">
        <v>13181</v>
      </c>
      <c r="Q493">
        <v>4098</v>
      </c>
      <c r="R493">
        <v>4098</v>
      </c>
      <c r="S493">
        <v>4999</v>
      </c>
      <c r="T493">
        <v>4999</v>
      </c>
      <c r="U493" s="18">
        <v>0.18023604720944189</v>
      </c>
      <c r="V493">
        <v>4.5</v>
      </c>
      <c r="W493">
        <v>4.5</v>
      </c>
      <c r="X493">
        <v>50810</v>
      </c>
      <c r="Y493">
        <v>50810</v>
      </c>
    </row>
    <row r="494" spans="1:25" x14ac:dyDescent="0.25">
      <c r="A494">
        <v>493</v>
      </c>
      <c r="B494" t="s">
        <v>5063</v>
      </c>
      <c r="C494" t="s">
        <v>16191</v>
      </c>
      <c r="D494" t="s">
        <v>5064</v>
      </c>
      <c r="E494" t="s">
        <v>5064</v>
      </c>
      <c r="F494" t="s">
        <v>14421</v>
      </c>
      <c r="G494" t="s">
        <v>14422</v>
      </c>
      <c r="H494" t="s">
        <v>5065</v>
      </c>
      <c r="I494" t="s">
        <v>13093</v>
      </c>
      <c r="J494" t="s">
        <v>13093</v>
      </c>
      <c r="K494" t="s">
        <v>13182</v>
      </c>
      <c r="L494" t="s">
        <v>14423</v>
      </c>
      <c r="M494" t="s">
        <v>13183</v>
      </c>
      <c r="N494" t="s">
        <v>13183</v>
      </c>
      <c r="Q494">
        <v>499</v>
      </c>
      <c r="R494">
        <v>499</v>
      </c>
      <c r="S494">
        <v>1999</v>
      </c>
      <c r="T494">
        <v>1999</v>
      </c>
      <c r="U494" s="18">
        <v>0.75037518759379684</v>
      </c>
      <c r="V494">
        <v>3.7</v>
      </c>
      <c r="W494">
        <v>3.7</v>
      </c>
      <c r="X494">
        <v>3369</v>
      </c>
      <c r="Y494">
        <v>3369</v>
      </c>
    </row>
    <row r="495" spans="1:25" x14ac:dyDescent="0.25">
      <c r="A495">
        <v>494</v>
      </c>
      <c r="B495" t="s">
        <v>5074</v>
      </c>
      <c r="C495" t="s">
        <v>16191</v>
      </c>
      <c r="D495" t="s">
        <v>5075</v>
      </c>
      <c r="E495" t="s">
        <v>14424</v>
      </c>
      <c r="F495" t="s">
        <v>14425</v>
      </c>
      <c r="G495" t="s">
        <v>14426</v>
      </c>
      <c r="H495" t="s">
        <v>4777</v>
      </c>
      <c r="I495" t="s">
        <v>13085</v>
      </c>
      <c r="J495" t="s">
        <v>13391</v>
      </c>
      <c r="K495" t="s">
        <v>13086</v>
      </c>
      <c r="L495" t="s">
        <v>13409</v>
      </c>
      <c r="M495" t="s">
        <v>13160</v>
      </c>
      <c r="N495" t="s">
        <v>14366</v>
      </c>
      <c r="O495" t="s">
        <v>13161</v>
      </c>
      <c r="Q495">
        <v>299</v>
      </c>
      <c r="R495">
        <v>299</v>
      </c>
      <c r="S495">
        <v>449</v>
      </c>
      <c r="T495">
        <v>449</v>
      </c>
      <c r="U495" s="18">
        <v>0.33407572383073497</v>
      </c>
      <c r="V495">
        <v>3.5</v>
      </c>
      <c r="W495">
        <v>3.5</v>
      </c>
      <c r="X495">
        <v>11827</v>
      </c>
      <c r="Y495">
        <v>11827</v>
      </c>
    </row>
    <row r="496" spans="1:25" x14ac:dyDescent="0.25">
      <c r="A496">
        <v>495</v>
      </c>
      <c r="B496" t="s">
        <v>5086</v>
      </c>
      <c r="C496" t="s">
        <v>16191</v>
      </c>
      <c r="D496" t="s">
        <v>5087</v>
      </c>
      <c r="E496" t="s">
        <v>5087</v>
      </c>
      <c r="F496" t="s">
        <v>14427</v>
      </c>
      <c r="G496" t="s">
        <v>14428</v>
      </c>
      <c r="H496" t="s">
        <v>5034</v>
      </c>
      <c r="I496" t="s">
        <v>13085</v>
      </c>
      <c r="J496" t="s">
        <v>13391</v>
      </c>
      <c r="K496" t="s">
        <v>13086</v>
      </c>
      <c r="L496" t="s">
        <v>13409</v>
      </c>
      <c r="M496" t="s">
        <v>13160</v>
      </c>
      <c r="N496" t="s">
        <v>14366</v>
      </c>
      <c r="O496" t="s">
        <v>13180</v>
      </c>
      <c r="Q496">
        <v>699</v>
      </c>
      <c r="R496">
        <v>699</v>
      </c>
      <c r="S496">
        <v>999</v>
      </c>
      <c r="T496">
        <v>999</v>
      </c>
      <c r="U496" s="18">
        <v>0.3003003003003003</v>
      </c>
      <c r="V496">
        <v>3.5</v>
      </c>
      <c r="W496">
        <v>3.5</v>
      </c>
      <c r="X496">
        <v>15295</v>
      </c>
      <c r="Y496">
        <v>15295</v>
      </c>
    </row>
    <row r="497" spans="1:25" x14ac:dyDescent="0.25">
      <c r="A497">
        <v>496</v>
      </c>
      <c r="B497" t="s">
        <v>5096</v>
      </c>
      <c r="C497" t="s">
        <v>16191</v>
      </c>
      <c r="D497" t="s">
        <v>5097</v>
      </c>
      <c r="E497" t="s">
        <v>14429</v>
      </c>
      <c r="F497" t="s">
        <v>14430</v>
      </c>
      <c r="G497" t="s">
        <v>14431</v>
      </c>
      <c r="H497" t="s">
        <v>5098</v>
      </c>
      <c r="I497" t="s">
        <v>13093</v>
      </c>
      <c r="J497" t="s">
        <v>13093</v>
      </c>
      <c r="K497" t="s">
        <v>13182</v>
      </c>
      <c r="L497" t="s">
        <v>14423</v>
      </c>
      <c r="M497" t="s">
        <v>13095</v>
      </c>
      <c r="N497" t="s">
        <v>13095</v>
      </c>
      <c r="O497" t="s">
        <v>13184</v>
      </c>
      <c r="P497" t="s">
        <v>13185</v>
      </c>
      <c r="Q497">
        <v>799</v>
      </c>
      <c r="R497">
        <v>799</v>
      </c>
      <c r="S497">
        <v>3990</v>
      </c>
      <c r="T497">
        <v>3990</v>
      </c>
      <c r="U497" s="18">
        <v>0.79974937343358399</v>
      </c>
      <c r="V497">
        <v>4.3</v>
      </c>
      <c r="W497">
        <v>4.3</v>
      </c>
      <c r="X497">
        <v>27139</v>
      </c>
      <c r="Y497">
        <v>27139</v>
      </c>
    </row>
    <row r="498" spans="1:25" x14ac:dyDescent="0.25">
      <c r="A498">
        <v>497</v>
      </c>
      <c r="B498" t="s">
        <v>5107</v>
      </c>
      <c r="C498" t="s">
        <v>16191</v>
      </c>
      <c r="D498" t="s">
        <v>5108</v>
      </c>
      <c r="E498" t="s">
        <v>5108</v>
      </c>
      <c r="F498" t="s">
        <v>14432</v>
      </c>
      <c r="G498" t="s">
        <v>14433</v>
      </c>
      <c r="H498" t="s">
        <v>3025</v>
      </c>
      <c r="I498" t="s">
        <v>13093</v>
      </c>
      <c r="J498" t="s">
        <v>13093</v>
      </c>
      <c r="K498" t="s">
        <v>13131</v>
      </c>
      <c r="L498" t="s">
        <v>14009</v>
      </c>
      <c r="M498" t="s">
        <v>13132</v>
      </c>
      <c r="N498" t="s">
        <v>13132</v>
      </c>
      <c r="O498" t="s">
        <v>13133</v>
      </c>
      <c r="Q498">
        <v>1399</v>
      </c>
      <c r="R498">
        <v>1399</v>
      </c>
      <c r="S498">
        <v>5499</v>
      </c>
      <c r="T498">
        <v>5499</v>
      </c>
      <c r="U498" s="18">
        <v>0.74559010729223496</v>
      </c>
      <c r="V498">
        <v>3.9</v>
      </c>
      <c r="W498">
        <v>3.9</v>
      </c>
      <c r="X498">
        <v>9504</v>
      </c>
      <c r="Y498">
        <v>9504</v>
      </c>
    </row>
    <row r="499" spans="1:25" x14ac:dyDescent="0.25">
      <c r="A499">
        <v>498</v>
      </c>
      <c r="B499" t="s">
        <v>5119</v>
      </c>
      <c r="C499" t="s">
        <v>16191</v>
      </c>
      <c r="D499" t="s">
        <v>5120</v>
      </c>
      <c r="E499" t="s">
        <v>5120</v>
      </c>
      <c r="F499" t="s">
        <v>14434</v>
      </c>
      <c r="G499" t="s">
        <v>14435</v>
      </c>
      <c r="H499" t="s">
        <v>4766</v>
      </c>
      <c r="I499" t="s">
        <v>13085</v>
      </c>
      <c r="J499" t="s">
        <v>13391</v>
      </c>
      <c r="K499" t="s">
        <v>13158</v>
      </c>
      <c r="L499" t="s">
        <v>14362</v>
      </c>
      <c r="M499" t="s">
        <v>13159</v>
      </c>
      <c r="N499" t="s">
        <v>13159</v>
      </c>
      <c r="Q499">
        <v>519</v>
      </c>
      <c r="R499">
        <v>519</v>
      </c>
      <c r="S499">
        <v>1350</v>
      </c>
      <c r="T499">
        <v>1350</v>
      </c>
      <c r="U499" s="18">
        <v>0.61555555555555552</v>
      </c>
      <c r="V499">
        <v>4.3</v>
      </c>
      <c r="W499">
        <v>4.3</v>
      </c>
      <c r="X499">
        <v>30058</v>
      </c>
      <c r="Y499">
        <v>30058</v>
      </c>
    </row>
    <row r="500" spans="1:25" x14ac:dyDescent="0.25">
      <c r="A500">
        <v>499</v>
      </c>
      <c r="B500" t="s">
        <v>5133</v>
      </c>
      <c r="C500" t="s">
        <v>16191</v>
      </c>
      <c r="D500" t="s">
        <v>5134</v>
      </c>
      <c r="E500" t="s">
        <v>14436</v>
      </c>
      <c r="F500" t="s">
        <v>14437</v>
      </c>
      <c r="G500" t="s">
        <v>14438</v>
      </c>
      <c r="H500" t="s">
        <v>3025</v>
      </c>
      <c r="I500" t="s">
        <v>13093</v>
      </c>
      <c r="J500" t="s">
        <v>13093</v>
      </c>
      <c r="K500" t="s">
        <v>13131</v>
      </c>
      <c r="L500" t="s">
        <v>14009</v>
      </c>
      <c r="M500" t="s">
        <v>13132</v>
      </c>
      <c r="N500" t="s">
        <v>13132</v>
      </c>
      <c r="O500" t="s">
        <v>13133</v>
      </c>
      <c r="Q500">
        <v>1499</v>
      </c>
      <c r="R500">
        <v>1499</v>
      </c>
      <c r="S500">
        <v>3990</v>
      </c>
      <c r="T500">
        <v>3990</v>
      </c>
      <c r="U500" s="18">
        <v>0.62431077694235593</v>
      </c>
      <c r="V500">
        <v>4.0999999999999996</v>
      </c>
      <c r="W500">
        <v>4.0999999999999996</v>
      </c>
      <c r="X500">
        <v>109864</v>
      </c>
      <c r="Y500">
        <v>109864</v>
      </c>
    </row>
    <row r="501" spans="1:25" x14ac:dyDescent="0.25">
      <c r="A501">
        <v>500</v>
      </c>
      <c r="B501" t="s">
        <v>5143</v>
      </c>
      <c r="C501" t="s">
        <v>16191</v>
      </c>
      <c r="D501" t="s">
        <v>5144</v>
      </c>
      <c r="E501" t="s">
        <v>5144</v>
      </c>
      <c r="F501" t="s">
        <v>14439</v>
      </c>
      <c r="G501" t="s">
        <v>14440</v>
      </c>
      <c r="H501" t="s">
        <v>5145</v>
      </c>
      <c r="I501" t="s">
        <v>13171</v>
      </c>
      <c r="J501" t="s">
        <v>13171</v>
      </c>
      <c r="K501" t="s">
        <v>13186</v>
      </c>
      <c r="L501" t="s">
        <v>13186</v>
      </c>
      <c r="M501" t="s">
        <v>13187</v>
      </c>
      <c r="N501" t="s">
        <v>13187</v>
      </c>
      <c r="O501" t="s">
        <v>13188</v>
      </c>
      <c r="Q501">
        <v>1295</v>
      </c>
      <c r="R501">
        <v>1295</v>
      </c>
      <c r="S501">
        <v>1295</v>
      </c>
      <c r="T501">
        <v>1295</v>
      </c>
      <c r="U501" s="18">
        <v>0</v>
      </c>
      <c r="V501">
        <v>4.5</v>
      </c>
      <c r="W501">
        <v>4.5</v>
      </c>
      <c r="X501">
        <v>5760</v>
      </c>
      <c r="Y501">
        <v>5760</v>
      </c>
    </row>
    <row r="502" spans="1:25" x14ac:dyDescent="0.25">
      <c r="A502">
        <v>501</v>
      </c>
      <c r="B502" t="s">
        <v>5153</v>
      </c>
      <c r="C502" t="s">
        <v>16191</v>
      </c>
      <c r="D502" t="s">
        <v>5154</v>
      </c>
      <c r="E502" t="s">
        <v>14441</v>
      </c>
      <c r="F502" t="s">
        <v>14442</v>
      </c>
      <c r="G502" t="s">
        <v>14443</v>
      </c>
      <c r="H502" t="s">
        <v>5155</v>
      </c>
      <c r="I502" t="s">
        <v>13085</v>
      </c>
      <c r="J502" t="s">
        <v>13391</v>
      </c>
      <c r="K502" t="s">
        <v>13090</v>
      </c>
      <c r="L502" t="s">
        <v>13090</v>
      </c>
      <c r="M502" t="s">
        <v>13189</v>
      </c>
      <c r="N502" t="s">
        <v>14444</v>
      </c>
      <c r="Q502">
        <v>1889</v>
      </c>
      <c r="R502">
        <v>1889</v>
      </c>
      <c r="S502">
        <v>5499</v>
      </c>
      <c r="T502">
        <v>5499</v>
      </c>
      <c r="U502" s="18">
        <v>0.65648299690852885</v>
      </c>
      <c r="V502">
        <v>4.2</v>
      </c>
      <c r="W502">
        <v>4.2</v>
      </c>
      <c r="X502">
        <v>49551</v>
      </c>
      <c r="Y502">
        <v>49551</v>
      </c>
    </row>
    <row r="503" spans="1:25" x14ac:dyDescent="0.25">
      <c r="A503">
        <v>502</v>
      </c>
      <c r="B503" t="s">
        <v>5164</v>
      </c>
      <c r="C503" t="s">
        <v>16191</v>
      </c>
      <c r="D503" t="s">
        <v>5165</v>
      </c>
      <c r="E503" t="s">
        <v>5165</v>
      </c>
      <c r="F503" t="s">
        <v>14134</v>
      </c>
      <c r="G503" t="s">
        <v>14445</v>
      </c>
      <c r="H503" t="s">
        <v>3025</v>
      </c>
      <c r="I503" t="s">
        <v>13093</v>
      </c>
      <c r="J503" t="s">
        <v>13093</v>
      </c>
      <c r="K503" t="s">
        <v>13131</v>
      </c>
      <c r="L503" t="s">
        <v>14009</v>
      </c>
      <c r="M503" t="s">
        <v>13132</v>
      </c>
      <c r="N503" t="s">
        <v>13132</v>
      </c>
      <c r="O503" t="s">
        <v>13133</v>
      </c>
      <c r="Q503">
        <v>455</v>
      </c>
      <c r="R503">
        <v>455</v>
      </c>
      <c r="S503">
        <v>1490</v>
      </c>
      <c r="T503">
        <v>1490</v>
      </c>
      <c r="U503" s="18">
        <v>0.69463087248322153</v>
      </c>
      <c r="V503">
        <v>4.0999999999999996</v>
      </c>
      <c r="W503">
        <v>4.0999999999999996</v>
      </c>
      <c r="X503">
        <v>161677</v>
      </c>
      <c r="Y503">
        <v>161677</v>
      </c>
    </row>
    <row r="504" spans="1:25" x14ac:dyDescent="0.25">
      <c r="A504">
        <v>503</v>
      </c>
      <c r="B504" t="s">
        <v>5174</v>
      </c>
      <c r="C504" t="s">
        <v>16191</v>
      </c>
      <c r="D504" t="s">
        <v>12993</v>
      </c>
      <c r="E504" t="s">
        <v>14446</v>
      </c>
      <c r="F504" t="s">
        <v>14447</v>
      </c>
      <c r="G504" t="s">
        <v>14448</v>
      </c>
      <c r="H504" t="s">
        <v>5175</v>
      </c>
      <c r="I504" t="s">
        <v>13093</v>
      </c>
      <c r="J504" t="s">
        <v>13093</v>
      </c>
      <c r="K504" t="s">
        <v>13182</v>
      </c>
      <c r="L504" t="s">
        <v>14423</v>
      </c>
      <c r="M504" t="s">
        <v>13095</v>
      </c>
      <c r="N504" t="s">
        <v>13095</v>
      </c>
      <c r="O504" t="s">
        <v>13184</v>
      </c>
      <c r="P504" t="s">
        <v>13190</v>
      </c>
      <c r="Q504">
        <v>399</v>
      </c>
      <c r="R504">
        <v>399</v>
      </c>
      <c r="S504">
        <v>995</v>
      </c>
      <c r="T504">
        <v>995</v>
      </c>
      <c r="U504" s="18">
        <v>0.59899497487437181</v>
      </c>
      <c r="V504">
        <v>3.9</v>
      </c>
      <c r="W504">
        <v>3.9</v>
      </c>
      <c r="X504">
        <v>21372</v>
      </c>
      <c r="Y504">
        <v>21372</v>
      </c>
    </row>
    <row r="505" spans="1:25" x14ac:dyDescent="0.25">
      <c r="A505">
        <v>504</v>
      </c>
      <c r="B505" t="s">
        <v>5191</v>
      </c>
      <c r="C505" t="s">
        <v>16191</v>
      </c>
      <c r="D505" t="s">
        <v>5192</v>
      </c>
      <c r="E505" t="s">
        <v>5192</v>
      </c>
      <c r="F505" t="s">
        <v>14449</v>
      </c>
      <c r="G505" t="s">
        <v>13442</v>
      </c>
      <c r="H505" t="s">
        <v>5193</v>
      </c>
      <c r="I505" t="s">
        <v>13085</v>
      </c>
      <c r="J505" t="s">
        <v>13391</v>
      </c>
      <c r="K505" t="s">
        <v>13191</v>
      </c>
      <c r="L505" t="s">
        <v>14450</v>
      </c>
      <c r="M505" t="s">
        <v>13192</v>
      </c>
      <c r="N505" t="s">
        <v>14451</v>
      </c>
      <c r="O505" t="s">
        <v>13193</v>
      </c>
      <c r="Q505">
        <v>717</v>
      </c>
      <c r="R505">
        <v>717</v>
      </c>
      <c r="S505">
        <v>761</v>
      </c>
      <c r="T505">
        <v>761</v>
      </c>
      <c r="U505" s="18">
        <v>5.7818659658344283E-2</v>
      </c>
      <c r="V505">
        <v>4</v>
      </c>
      <c r="W505">
        <v>4</v>
      </c>
      <c r="X505">
        <v>7199</v>
      </c>
      <c r="Y505">
        <v>7199</v>
      </c>
    </row>
    <row r="506" spans="1:25" x14ac:dyDescent="0.25">
      <c r="A506">
        <v>505</v>
      </c>
      <c r="B506" t="s">
        <v>5204</v>
      </c>
      <c r="C506" t="s">
        <v>16191</v>
      </c>
      <c r="D506" t="s">
        <v>5205</v>
      </c>
      <c r="E506" t="s">
        <v>5205</v>
      </c>
      <c r="F506" t="s">
        <v>14452</v>
      </c>
      <c r="G506" t="s">
        <v>14453</v>
      </c>
      <c r="H506" t="s">
        <v>5206</v>
      </c>
      <c r="I506" t="s">
        <v>13085</v>
      </c>
      <c r="J506" t="s">
        <v>13391</v>
      </c>
      <c r="K506" t="s">
        <v>13086</v>
      </c>
      <c r="L506" t="s">
        <v>13409</v>
      </c>
      <c r="M506" t="s">
        <v>13160</v>
      </c>
      <c r="N506" t="s">
        <v>14366</v>
      </c>
      <c r="O506" t="s">
        <v>13194</v>
      </c>
      <c r="P506" t="s">
        <v>13195</v>
      </c>
      <c r="Q506">
        <v>39</v>
      </c>
      <c r="R506">
        <v>39</v>
      </c>
      <c r="S506">
        <v>299</v>
      </c>
      <c r="T506">
        <v>299</v>
      </c>
      <c r="U506" s="18">
        <v>0.86956521739130432</v>
      </c>
      <c r="V506">
        <v>3.5</v>
      </c>
      <c r="W506">
        <v>3.5</v>
      </c>
      <c r="X506">
        <v>15233</v>
      </c>
      <c r="Y506">
        <v>15233</v>
      </c>
    </row>
    <row r="507" spans="1:25" x14ac:dyDescent="0.25">
      <c r="A507">
        <v>506</v>
      </c>
      <c r="B507" t="s">
        <v>5215</v>
      </c>
      <c r="C507" t="s">
        <v>16191</v>
      </c>
      <c r="D507" t="s">
        <v>5216</v>
      </c>
      <c r="E507" t="s">
        <v>5216</v>
      </c>
      <c r="F507" t="s">
        <v>14454</v>
      </c>
      <c r="G507" t="s">
        <v>14455</v>
      </c>
      <c r="H507" t="s">
        <v>4766</v>
      </c>
      <c r="I507" t="s">
        <v>13085</v>
      </c>
      <c r="J507" t="s">
        <v>13391</v>
      </c>
      <c r="K507" t="s">
        <v>13158</v>
      </c>
      <c r="L507" t="s">
        <v>14362</v>
      </c>
      <c r="M507" t="s">
        <v>13159</v>
      </c>
      <c r="N507" t="s">
        <v>13159</v>
      </c>
      <c r="Q507">
        <v>889</v>
      </c>
      <c r="R507">
        <v>889</v>
      </c>
      <c r="S507">
        <v>2500</v>
      </c>
      <c r="T507">
        <v>2500</v>
      </c>
      <c r="U507" s="18">
        <v>0.64439999999999997</v>
      </c>
      <c r="V507">
        <v>4.3</v>
      </c>
      <c r="W507">
        <v>4.3</v>
      </c>
      <c r="X507">
        <v>55747</v>
      </c>
      <c r="Y507">
        <v>55747</v>
      </c>
    </row>
    <row r="508" spans="1:25" x14ac:dyDescent="0.25">
      <c r="A508">
        <v>507</v>
      </c>
      <c r="B508" t="s">
        <v>5225</v>
      </c>
      <c r="C508" t="s">
        <v>16191</v>
      </c>
      <c r="D508" t="s">
        <v>5226</v>
      </c>
      <c r="E508" t="s">
        <v>5226</v>
      </c>
      <c r="F508" t="s">
        <v>14456</v>
      </c>
      <c r="G508" t="s">
        <v>14457</v>
      </c>
      <c r="H508" t="s">
        <v>3025</v>
      </c>
      <c r="I508" t="s">
        <v>13093</v>
      </c>
      <c r="J508" t="s">
        <v>13093</v>
      </c>
      <c r="K508" t="s">
        <v>13131</v>
      </c>
      <c r="L508" t="s">
        <v>14009</v>
      </c>
      <c r="M508" t="s">
        <v>13132</v>
      </c>
      <c r="N508" t="s">
        <v>13132</v>
      </c>
      <c r="O508" t="s">
        <v>13133</v>
      </c>
      <c r="Q508">
        <v>1199</v>
      </c>
      <c r="R508">
        <v>1199</v>
      </c>
      <c r="S508">
        <v>4999</v>
      </c>
      <c r="T508">
        <v>4999</v>
      </c>
      <c r="U508" s="18">
        <v>0.76015203040608126</v>
      </c>
      <c r="V508">
        <v>3.8</v>
      </c>
      <c r="W508">
        <v>3.8</v>
      </c>
      <c r="X508">
        <v>14961</v>
      </c>
      <c r="Y508">
        <v>14961</v>
      </c>
    </row>
    <row r="509" spans="1:25" x14ac:dyDescent="0.25">
      <c r="A509">
        <v>508</v>
      </c>
      <c r="B509" t="s">
        <v>5235</v>
      </c>
      <c r="C509" t="s">
        <v>16191</v>
      </c>
      <c r="D509" t="s">
        <v>5236</v>
      </c>
      <c r="E509" t="s">
        <v>14458</v>
      </c>
      <c r="F509" t="s">
        <v>14459</v>
      </c>
      <c r="G509" t="s">
        <v>14460</v>
      </c>
      <c r="H509" t="s">
        <v>4777</v>
      </c>
      <c r="I509" t="s">
        <v>13085</v>
      </c>
      <c r="J509" t="s">
        <v>13391</v>
      </c>
      <c r="K509" t="s">
        <v>13086</v>
      </c>
      <c r="L509" t="s">
        <v>13409</v>
      </c>
      <c r="M509" t="s">
        <v>13160</v>
      </c>
      <c r="N509" t="s">
        <v>14366</v>
      </c>
      <c r="O509" t="s">
        <v>13161</v>
      </c>
      <c r="Q509">
        <v>569</v>
      </c>
      <c r="R509">
        <v>569</v>
      </c>
      <c r="S509">
        <v>1299</v>
      </c>
      <c r="T509">
        <v>1299</v>
      </c>
      <c r="U509" s="18">
        <v>0.56197074672825253</v>
      </c>
      <c r="V509">
        <v>4.4000000000000004</v>
      </c>
      <c r="W509">
        <v>4.4000000000000004</v>
      </c>
      <c r="X509">
        <v>9275</v>
      </c>
      <c r="Y509">
        <v>9275</v>
      </c>
    </row>
    <row r="510" spans="1:25" x14ac:dyDescent="0.25">
      <c r="A510">
        <v>509</v>
      </c>
      <c r="B510" t="s">
        <v>5245</v>
      </c>
      <c r="C510" t="s">
        <v>16191</v>
      </c>
      <c r="D510" t="s">
        <v>5246</v>
      </c>
      <c r="E510" t="s">
        <v>5246</v>
      </c>
      <c r="F510" t="s">
        <v>14461</v>
      </c>
      <c r="G510" t="s">
        <v>14462</v>
      </c>
      <c r="H510" t="s">
        <v>3025</v>
      </c>
      <c r="I510" t="s">
        <v>13093</v>
      </c>
      <c r="J510" t="s">
        <v>13093</v>
      </c>
      <c r="K510" t="s">
        <v>13131</v>
      </c>
      <c r="L510" t="s">
        <v>14009</v>
      </c>
      <c r="M510" t="s">
        <v>13132</v>
      </c>
      <c r="N510" t="s">
        <v>13132</v>
      </c>
      <c r="O510" t="s">
        <v>13133</v>
      </c>
      <c r="Q510">
        <v>1499</v>
      </c>
      <c r="R510">
        <v>1499</v>
      </c>
      <c r="S510">
        <v>8999</v>
      </c>
      <c r="T510">
        <v>8999</v>
      </c>
      <c r="U510" s="18">
        <v>0.83342593621513505</v>
      </c>
      <c r="V510">
        <v>3.7</v>
      </c>
      <c r="W510">
        <v>3.7</v>
      </c>
      <c r="X510">
        <v>28324</v>
      </c>
      <c r="Y510">
        <v>28324</v>
      </c>
    </row>
    <row r="511" spans="1:25" x14ac:dyDescent="0.25">
      <c r="A511">
        <v>510</v>
      </c>
      <c r="B511" t="s">
        <v>5255</v>
      </c>
      <c r="C511" t="s">
        <v>16191</v>
      </c>
      <c r="D511" t="s">
        <v>5256</v>
      </c>
      <c r="E511" t="s">
        <v>5256</v>
      </c>
      <c r="F511" t="s">
        <v>14463</v>
      </c>
      <c r="G511" t="s">
        <v>14464</v>
      </c>
      <c r="H511" t="s">
        <v>4979</v>
      </c>
      <c r="I511" t="s">
        <v>13093</v>
      </c>
      <c r="J511" t="s">
        <v>13093</v>
      </c>
      <c r="K511" t="s">
        <v>13169</v>
      </c>
      <c r="L511" t="s">
        <v>14407</v>
      </c>
      <c r="M511" t="s">
        <v>13170</v>
      </c>
      <c r="N511" t="s">
        <v>13170</v>
      </c>
      <c r="Q511">
        <v>149</v>
      </c>
      <c r="R511">
        <v>149</v>
      </c>
      <c r="S511">
        <v>180</v>
      </c>
      <c r="T511">
        <v>180</v>
      </c>
      <c r="U511" s="18">
        <v>0.17222222222222222</v>
      </c>
      <c r="V511">
        <v>4.4000000000000004</v>
      </c>
      <c r="W511">
        <v>4.4000000000000004</v>
      </c>
      <c r="X511">
        <v>644</v>
      </c>
      <c r="Y511">
        <v>644</v>
      </c>
    </row>
    <row r="512" spans="1:25" x14ac:dyDescent="0.25">
      <c r="A512">
        <v>511</v>
      </c>
      <c r="B512" t="s">
        <v>5265</v>
      </c>
      <c r="C512" t="s">
        <v>16191</v>
      </c>
      <c r="D512" t="s">
        <v>5266</v>
      </c>
      <c r="E512" t="s">
        <v>5266</v>
      </c>
      <c r="F512" t="s">
        <v>14465</v>
      </c>
      <c r="G512" t="s">
        <v>14466</v>
      </c>
      <c r="H512" t="s">
        <v>5267</v>
      </c>
      <c r="I512" t="s">
        <v>13085</v>
      </c>
      <c r="J512" t="s">
        <v>13391</v>
      </c>
      <c r="K512" t="s">
        <v>13086</v>
      </c>
      <c r="L512" t="s">
        <v>13409</v>
      </c>
      <c r="M512" t="s">
        <v>13196</v>
      </c>
      <c r="N512" t="s">
        <v>13196</v>
      </c>
      <c r="O512" t="s">
        <v>13197</v>
      </c>
      <c r="Q512">
        <v>399</v>
      </c>
      <c r="R512">
        <v>399</v>
      </c>
      <c r="S512">
        <v>549</v>
      </c>
      <c r="T512">
        <v>549</v>
      </c>
      <c r="U512" s="18">
        <v>0.27322404371584702</v>
      </c>
      <c r="V512">
        <v>4.4000000000000004</v>
      </c>
      <c r="W512">
        <v>4.4000000000000004</v>
      </c>
      <c r="X512">
        <v>18139</v>
      </c>
      <c r="Y512">
        <v>18139</v>
      </c>
    </row>
    <row r="513" spans="1:25" x14ac:dyDescent="0.25">
      <c r="A513">
        <v>512</v>
      </c>
      <c r="B513" t="s">
        <v>5276</v>
      </c>
      <c r="C513" t="s">
        <v>16191</v>
      </c>
      <c r="D513" t="s">
        <v>5277</v>
      </c>
      <c r="E513" t="s">
        <v>5277</v>
      </c>
      <c r="F513" t="s">
        <v>14467</v>
      </c>
      <c r="G513" t="s">
        <v>14468</v>
      </c>
      <c r="H513" t="s">
        <v>5278</v>
      </c>
      <c r="I513" t="s">
        <v>13176</v>
      </c>
      <c r="J513" t="s">
        <v>13399</v>
      </c>
      <c r="K513" t="s">
        <v>13177</v>
      </c>
      <c r="L513" t="s">
        <v>13177</v>
      </c>
      <c r="M513" t="s">
        <v>13198</v>
      </c>
      <c r="N513" t="s">
        <v>13198</v>
      </c>
      <c r="O513" t="s">
        <v>13199</v>
      </c>
      <c r="Q513">
        <v>191</v>
      </c>
      <c r="R513">
        <v>191</v>
      </c>
      <c r="S513">
        <v>225</v>
      </c>
      <c r="T513">
        <v>225</v>
      </c>
      <c r="U513" s="18">
        <v>0.15111111111111111</v>
      </c>
      <c r="V513">
        <v>4.4000000000000004</v>
      </c>
      <c r="W513">
        <v>4.4000000000000004</v>
      </c>
      <c r="X513">
        <v>7203</v>
      </c>
      <c r="Y513">
        <v>7203</v>
      </c>
    </row>
    <row r="514" spans="1:25" x14ac:dyDescent="0.25">
      <c r="A514">
        <v>513</v>
      </c>
      <c r="B514" t="s">
        <v>5287</v>
      </c>
      <c r="C514" t="s">
        <v>16191</v>
      </c>
      <c r="D514" t="s">
        <v>5288</v>
      </c>
      <c r="E514" t="s">
        <v>5288</v>
      </c>
      <c r="F514" t="s">
        <v>14469</v>
      </c>
      <c r="G514" t="s">
        <v>14470</v>
      </c>
      <c r="H514" t="s">
        <v>5289</v>
      </c>
      <c r="I514" t="s">
        <v>13085</v>
      </c>
      <c r="J514" t="s">
        <v>13391</v>
      </c>
      <c r="K514" t="s">
        <v>13086</v>
      </c>
      <c r="L514" t="s">
        <v>13409</v>
      </c>
      <c r="M514" t="s">
        <v>13160</v>
      </c>
      <c r="N514" t="s">
        <v>14366</v>
      </c>
      <c r="O514" t="s">
        <v>13194</v>
      </c>
      <c r="P514" t="s">
        <v>13200</v>
      </c>
      <c r="Q514">
        <v>129</v>
      </c>
      <c r="R514">
        <v>129</v>
      </c>
      <c r="S514">
        <v>999</v>
      </c>
      <c r="T514">
        <v>999</v>
      </c>
      <c r="U514" s="18">
        <v>0.87087087087087089</v>
      </c>
      <c r="V514">
        <v>4.2</v>
      </c>
      <c r="W514">
        <v>4.2</v>
      </c>
      <c r="X514">
        <v>491</v>
      </c>
      <c r="Y514">
        <v>491</v>
      </c>
    </row>
    <row r="515" spans="1:25" x14ac:dyDescent="0.25">
      <c r="A515">
        <v>514</v>
      </c>
      <c r="B515" t="s">
        <v>5298</v>
      </c>
      <c r="C515" t="s">
        <v>16191</v>
      </c>
      <c r="D515" t="s">
        <v>5299</v>
      </c>
      <c r="E515" t="s">
        <v>14471</v>
      </c>
      <c r="F515" t="s">
        <v>14472</v>
      </c>
      <c r="G515" t="s">
        <v>14473</v>
      </c>
      <c r="H515" t="s">
        <v>5300</v>
      </c>
      <c r="I515" t="s">
        <v>13085</v>
      </c>
      <c r="J515" t="s">
        <v>13391</v>
      </c>
      <c r="K515" t="s">
        <v>13086</v>
      </c>
      <c r="L515" t="s">
        <v>13409</v>
      </c>
      <c r="M515" t="s">
        <v>13201</v>
      </c>
      <c r="N515" t="s">
        <v>13201</v>
      </c>
      <c r="Q515">
        <v>199</v>
      </c>
      <c r="R515">
        <v>199</v>
      </c>
      <c r="S515">
        <v>599</v>
      </c>
      <c r="T515">
        <v>599</v>
      </c>
      <c r="U515" s="18">
        <v>0.667779632721202</v>
      </c>
      <c r="V515">
        <v>4.5</v>
      </c>
      <c r="W515">
        <v>4.5</v>
      </c>
      <c r="X515">
        <v>13568</v>
      </c>
      <c r="Y515">
        <v>13568</v>
      </c>
    </row>
    <row r="516" spans="1:25" x14ac:dyDescent="0.25">
      <c r="A516">
        <v>515</v>
      </c>
      <c r="B516" t="s">
        <v>5309</v>
      </c>
      <c r="C516" t="s">
        <v>16191</v>
      </c>
      <c r="D516" t="s">
        <v>5310</v>
      </c>
      <c r="E516" t="s">
        <v>5310</v>
      </c>
      <c r="F516" t="s">
        <v>14474</v>
      </c>
      <c r="G516" t="s">
        <v>14475</v>
      </c>
      <c r="H516" t="s">
        <v>3025</v>
      </c>
      <c r="I516" t="s">
        <v>13093</v>
      </c>
      <c r="J516" t="s">
        <v>13093</v>
      </c>
      <c r="K516" t="s">
        <v>13131</v>
      </c>
      <c r="L516" t="s">
        <v>14009</v>
      </c>
      <c r="M516" t="s">
        <v>13132</v>
      </c>
      <c r="N516" t="s">
        <v>13132</v>
      </c>
      <c r="O516" t="s">
        <v>13133</v>
      </c>
      <c r="Q516">
        <v>999</v>
      </c>
      <c r="R516">
        <v>999</v>
      </c>
      <c r="S516">
        <v>4499</v>
      </c>
      <c r="T516">
        <v>4499</v>
      </c>
      <c r="U516" s="18">
        <v>0.77795065570126698</v>
      </c>
      <c r="V516">
        <v>3.8</v>
      </c>
      <c r="W516">
        <v>3.8</v>
      </c>
      <c r="X516">
        <v>3390</v>
      </c>
      <c r="Y516">
        <v>3390</v>
      </c>
    </row>
    <row r="517" spans="1:25" x14ac:dyDescent="0.25">
      <c r="A517">
        <v>516</v>
      </c>
      <c r="B517" t="s">
        <v>5319</v>
      </c>
      <c r="C517" t="s">
        <v>16191</v>
      </c>
      <c r="D517" t="s">
        <v>5320</v>
      </c>
      <c r="E517" t="s">
        <v>14476</v>
      </c>
      <c r="F517" t="s">
        <v>14477</v>
      </c>
      <c r="G517" t="s">
        <v>14478</v>
      </c>
      <c r="H517" t="s">
        <v>3025</v>
      </c>
      <c r="I517" t="s">
        <v>13093</v>
      </c>
      <c r="J517" t="s">
        <v>13093</v>
      </c>
      <c r="K517" t="s">
        <v>13131</v>
      </c>
      <c r="L517" t="s">
        <v>14009</v>
      </c>
      <c r="M517" t="s">
        <v>13132</v>
      </c>
      <c r="N517" t="s">
        <v>13132</v>
      </c>
      <c r="O517" t="s">
        <v>13133</v>
      </c>
      <c r="Q517">
        <v>899</v>
      </c>
      <c r="R517">
        <v>899</v>
      </c>
      <c r="S517">
        <v>4499</v>
      </c>
      <c r="T517">
        <v>4499</v>
      </c>
      <c r="U517" s="18">
        <v>0.80017781729273174</v>
      </c>
      <c r="V517">
        <v>3.8</v>
      </c>
      <c r="W517">
        <v>3.8</v>
      </c>
      <c r="X517">
        <v>103052</v>
      </c>
      <c r="Y517">
        <v>103052</v>
      </c>
    </row>
    <row r="518" spans="1:25" x14ac:dyDescent="0.25">
      <c r="A518">
        <v>517</v>
      </c>
      <c r="B518" t="s">
        <v>5331</v>
      </c>
      <c r="C518" t="s">
        <v>16191</v>
      </c>
      <c r="D518" t="s">
        <v>5332</v>
      </c>
      <c r="E518" t="s">
        <v>5332</v>
      </c>
      <c r="F518" t="s">
        <v>14479</v>
      </c>
      <c r="G518" t="s">
        <v>14480</v>
      </c>
      <c r="H518" t="s">
        <v>5145</v>
      </c>
      <c r="I518" t="s">
        <v>13171</v>
      </c>
      <c r="J518" t="s">
        <v>13171</v>
      </c>
      <c r="K518" t="s">
        <v>13186</v>
      </c>
      <c r="L518" t="s">
        <v>13186</v>
      </c>
      <c r="M518" t="s">
        <v>13187</v>
      </c>
      <c r="N518" t="s">
        <v>13187</v>
      </c>
      <c r="O518" t="s">
        <v>13188</v>
      </c>
      <c r="Q518">
        <v>522</v>
      </c>
      <c r="R518">
        <v>522</v>
      </c>
      <c r="S518">
        <v>550</v>
      </c>
      <c r="T518">
        <v>550</v>
      </c>
      <c r="U518" s="18">
        <v>5.0909090909090911E-2</v>
      </c>
      <c r="V518">
        <v>4.4000000000000004</v>
      </c>
      <c r="W518">
        <v>4.4000000000000004</v>
      </c>
      <c r="X518">
        <v>12179</v>
      </c>
      <c r="Y518">
        <v>12179</v>
      </c>
    </row>
    <row r="519" spans="1:25" x14ac:dyDescent="0.25">
      <c r="A519">
        <v>518</v>
      </c>
      <c r="B519" t="s">
        <v>5341</v>
      </c>
      <c r="C519" t="s">
        <v>16191</v>
      </c>
      <c r="D519" t="s">
        <v>5342</v>
      </c>
      <c r="E519" t="s">
        <v>5342</v>
      </c>
      <c r="F519" t="s">
        <v>14481</v>
      </c>
      <c r="G519" t="s">
        <v>14482</v>
      </c>
      <c r="H519" t="s">
        <v>5343</v>
      </c>
      <c r="I519" t="s">
        <v>13093</v>
      </c>
      <c r="J519" t="s">
        <v>13093</v>
      </c>
      <c r="K519" t="s">
        <v>13182</v>
      </c>
      <c r="L519" t="s">
        <v>14423</v>
      </c>
      <c r="M519" t="s">
        <v>13202</v>
      </c>
      <c r="N519" t="s">
        <v>13202</v>
      </c>
      <c r="O519" t="s">
        <v>13203</v>
      </c>
      <c r="Q519">
        <v>799</v>
      </c>
      <c r="R519">
        <v>799</v>
      </c>
      <c r="S519">
        <v>1999</v>
      </c>
      <c r="T519">
        <v>1999</v>
      </c>
      <c r="U519" s="18">
        <v>0.60030015007503756</v>
      </c>
      <c r="V519">
        <v>3.8</v>
      </c>
      <c r="W519">
        <v>3.8</v>
      </c>
      <c r="X519">
        <v>12958</v>
      </c>
      <c r="Y519">
        <v>12958</v>
      </c>
    </row>
    <row r="520" spans="1:25" x14ac:dyDescent="0.25">
      <c r="A520">
        <v>519</v>
      </c>
      <c r="B520" t="s">
        <v>5352</v>
      </c>
      <c r="C520" t="s">
        <v>16191</v>
      </c>
      <c r="D520" t="s">
        <v>5353</v>
      </c>
      <c r="E520" t="s">
        <v>5353</v>
      </c>
      <c r="F520" t="s">
        <v>14483</v>
      </c>
      <c r="G520" t="s">
        <v>14484</v>
      </c>
      <c r="H520" t="s">
        <v>4777</v>
      </c>
      <c r="I520" t="s">
        <v>13085</v>
      </c>
      <c r="J520" t="s">
        <v>13391</v>
      </c>
      <c r="K520" t="s">
        <v>13086</v>
      </c>
      <c r="L520" t="s">
        <v>13409</v>
      </c>
      <c r="M520" t="s">
        <v>13160</v>
      </c>
      <c r="N520" t="s">
        <v>14366</v>
      </c>
      <c r="O520" t="s">
        <v>13161</v>
      </c>
      <c r="Q520">
        <v>681</v>
      </c>
      <c r="R520">
        <v>681</v>
      </c>
      <c r="S520">
        <v>1199</v>
      </c>
      <c r="T520">
        <v>1199</v>
      </c>
      <c r="U520" s="18">
        <v>0.43202668890742285</v>
      </c>
      <c r="V520">
        <v>4.2</v>
      </c>
      <c r="W520">
        <v>4.2</v>
      </c>
      <c r="X520">
        <v>8258</v>
      </c>
      <c r="Y520">
        <v>8258</v>
      </c>
    </row>
    <row r="521" spans="1:25" x14ac:dyDescent="0.25">
      <c r="A521">
        <v>520</v>
      </c>
      <c r="B521" t="s">
        <v>5361</v>
      </c>
      <c r="C521" t="s">
        <v>16191</v>
      </c>
      <c r="D521" t="s">
        <v>5362</v>
      </c>
      <c r="E521" t="s">
        <v>14485</v>
      </c>
      <c r="F521" t="s">
        <v>14486</v>
      </c>
      <c r="G521" t="s">
        <v>14487</v>
      </c>
      <c r="H521" t="s">
        <v>5363</v>
      </c>
      <c r="I521" t="s">
        <v>13085</v>
      </c>
      <c r="J521" t="s">
        <v>13391</v>
      </c>
      <c r="K521" t="s">
        <v>13090</v>
      </c>
      <c r="L521" t="s">
        <v>13090</v>
      </c>
      <c r="N521" t="s">
        <v>13442</v>
      </c>
      <c r="Q521">
        <v>1199</v>
      </c>
      <c r="R521">
        <v>1199</v>
      </c>
      <c r="S521">
        <v>3490</v>
      </c>
      <c r="T521">
        <v>3490</v>
      </c>
      <c r="U521" s="18">
        <v>0.65644699140401142</v>
      </c>
      <c r="V521">
        <v>4.0999999999999996</v>
      </c>
      <c r="W521">
        <v>4.0999999999999996</v>
      </c>
      <c r="X521">
        <v>11716</v>
      </c>
      <c r="Y521">
        <v>11716</v>
      </c>
    </row>
    <row r="522" spans="1:25" x14ac:dyDescent="0.25">
      <c r="A522">
        <v>521</v>
      </c>
      <c r="B522" t="s">
        <v>5372</v>
      </c>
      <c r="C522" t="s">
        <v>16191</v>
      </c>
      <c r="D522" t="s">
        <v>5373</v>
      </c>
      <c r="E522" t="s">
        <v>14488</v>
      </c>
      <c r="F522" t="s">
        <v>14489</v>
      </c>
      <c r="G522" t="s">
        <v>14490</v>
      </c>
      <c r="H522" t="s">
        <v>5374</v>
      </c>
      <c r="I522" t="s">
        <v>13085</v>
      </c>
      <c r="J522" t="s">
        <v>13391</v>
      </c>
      <c r="K522" t="s">
        <v>13090</v>
      </c>
      <c r="L522" t="s">
        <v>13090</v>
      </c>
      <c r="M522" t="s">
        <v>13204</v>
      </c>
      <c r="N522" t="s">
        <v>13204</v>
      </c>
      <c r="Q522">
        <v>2499</v>
      </c>
      <c r="R522">
        <v>2499</v>
      </c>
      <c r="S522">
        <v>4999</v>
      </c>
      <c r="T522">
        <v>4999</v>
      </c>
      <c r="U522" s="18">
        <v>0.50010002000400078</v>
      </c>
      <c r="V522">
        <v>4.4000000000000004</v>
      </c>
      <c r="W522">
        <v>4.4000000000000004</v>
      </c>
      <c r="X522">
        <v>35024</v>
      </c>
      <c r="Y522">
        <v>35024</v>
      </c>
    </row>
    <row r="523" spans="1:25" x14ac:dyDescent="0.25">
      <c r="A523">
        <v>522</v>
      </c>
      <c r="B523" t="s">
        <v>5383</v>
      </c>
      <c r="C523" t="s">
        <v>16191</v>
      </c>
      <c r="D523" t="s">
        <v>5384</v>
      </c>
      <c r="E523" t="s">
        <v>5384</v>
      </c>
      <c r="F523" t="s">
        <v>14491</v>
      </c>
      <c r="G523" t="s">
        <v>14492</v>
      </c>
      <c r="H523" t="s">
        <v>5385</v>
      </c>
      <c r="I523" t="s">
        <v>13093</v>
      </c>
      <c r="J523" t="s">
        <v>13093</v>
      </c>
      <c r="K523" t="s">
        <v>13131</v>
      </c>
      <c r="L523" t="s">
        <v>14009</v>
      </c>
      <c r="M523" t="s">
        <v>13132</v>
      </c>
      <c r="N523" t="s">
        <v>13132</v>
      </c>
      <c r="O523" t="s">
        <v>13205</v>
      </c>
      <c r="Q523">
        <v>1799</v>
      </c>
      <c r="R523">
        <v>1799</v>
      </c>
      <c r="S523">
        <v>4999</v>
      </c>
      <c r="T523">
        <v>4999</v>
      </c>
      <c r="U523" s="18">
        <v>0.64012802560512105</v>
      </c>
      <c r="V523">
        <v>4.0999999999999996</v>
      </c>
      <c r="W523">
        <v>4.0999999999999996</v>
      </c>
      <c r="X523">
        <v>55192</v>
      </c>
      <c r="Y523">
        <v>55192</v>
      </c>
    </row>
    <row r="524" spans="1:25" x14ac:dyDescent="0.25">
      <c r="A524">
        <v>523</v>
      </c>
      <c r="B524" t="s">
        <v>5394</v>
      </c>
      <c r="C524" t="s">
        <v>16191</v>
      </c>
      <c r="D524" t="s">
        <v>5395</v>
      </c>
      <c r="E524" t="s">
        <v>14493</v>
      </c>
      <c r="F524" t="s">
        <v>14494</v>
      </c>
      <c r="G524" t="s">
        <v>14495</v>
      </c>
      <c r="H524" t="s">
        <v>3025</v>
      </c>
      <c r="I524" t="s">
        <v>13093</v>
      </c>
      <c r="J524" t="s">
        <v>13093</v>
      </c>
      <c r="K524" t="s">
        <v>13131</v>
      </c>
      <c r="L524" t="s">
        <v>14009</v>
      </c>
      <c r="M524" t="s">
        <v>13132</v>
      </c>
      <c r="N524" t="s">
        <v>13132</v>
      </c>
      <c r="O524" t="s">
        <v>13133</v>
      </c>
      <c r="Q524">
        <v>429</v>
      </c>
      <c r="R524">
        <v>429</v>
      </c>
      <c r="S524">
        <v>599</v>
      </c>
      <c r="T524">
        <v>599</v>
      </c>
      <c r="U524" s="18">
        <v>0.28380634390651083</v>
      </c>
      <c r="V524">
        <v>4.0999999999999996</v>
      </c>
      <c r="W524">
        <v>4.0999999999999996</v>
      </c>
      <c r="X524">
        <v>119466</v>
      </c>
      <c r="Y524">
        <v>119466</v>
      </c>
    </row>
    <row r="525" spans="1:25" x14ac:dyDescent="0.25">
      <c r="A525">
        <v>524</v>
      </c>
      <c r="B525" t="s">
        <v>5403</v>
      </c>
      <c r="C525" t="s">
        <v>16191</v>
      </c>
      <c r="D525" t="s">
        <v>5404</v>
      </c>
      <c r="E525" t="s">
        <v>14496</v>
      </c>
      <c r="F525" t="s">
        <v>14497</v>
      </c>
      <c r="G525" t="s">
        <v>14498</v>
      </c>
      <c r="H525" t="s">
        <v>4788</v>
      </c>
      <c r="I525" t="s">
        <v>13085</v>
      </c>
      <c r="J525" t="s">
        <v>13391</v>
      </c>
      <c r="K525" t="s">
        <v>13086</v>
      </c>
      <c r="L525" t="s">
        <v>13409</v>
      </c>
      <c r="M525" t="s">
        <v>13160</v>
      </c>
      <c r="N525" t="s">
        <v>14366</v>
      </c>
      <c r="O525" t="s">
        <v>13162</v>
      </c>
      <c r="Q525">
        <v>100</v>
      </c>
      <c r="R525">
        <v>100</v>
      </c>
      <c r="S525">
        <v>499</v>
      </c>
      <c r="T525">
        <v>499</v>
      </c>
      <c r="U525" s="18">
        <v>0.79959919839679361</v>
      </c>
      <c r="V525">
        <v>3.5</v>
      </c>
      <c r="W525">
        <v>3.5</v>
      </c>
      <c r="X525">
        <v>9638</v>
      </c>
      <c r="Y525">
        <v>9638</v>
      </c>
    </row>
    <row r="526" spans="1:25" x14ac:dyDescent="0.25">
      <c r="A526">
        <v>525</v>
      </c>
      <c r="B526" t="s">
        <v>5413</v>
      </c>
      <c r="C526" t="s">
        <v>16191</v>
      </c>
      <c r="D526" t="s">
        <v>5414</v>
      </c>
      <c r="E526" t="s">
        <v>14499</v>
      </c>
      <c r="F526" t="s">
        <v>14500</v>
      </c>
      <c r="G526" t="s">
        <v>14501</v>
      </c>
      <c r="H526" t="s">
        <v>4938</v>
      </c>
      <c r="I526" t="s">
        <v>13085</v>
      </c>
      <c r="J526" t="s">
        <v>13391</v>
      </c>
      <c r="K526" t="s">
        <v>13086</v>
      </c>
      <c r="L526" t="s">
        <v>13409</v>
      </c>
      <c r="M526" t="s">
        <v>13160</v>
      </c>
      <c r="N526" t="s">
        <v>14366</v>
      </c>
      <c r="O526" t="s">
        <v>13165</v>
      </c>
      <c r="Q526">
        <v>329</v>
      </c>
      <c r="R526">
        <v>329</v>
      </c>
      <c r="S526">
        <v>399</v>
      </c>
      <c r="T526">
        <v>399</v>
      </c>
      <c r="U526" s="18">
        <v>0.17543859649122806</v>
      </c>
      <c r="V526">
        <v>3.6</v>
      </c>
      <c r="W526">
        <v>3.6</v>
      </c>
      <c r="X526">
        <v>33735</v>
      </c>
      <c r="Y526">
        <v>33735</v>
      </c>
    </row>
    <row r="527" spans="1:25" x14ac:dyDescent="0.25">
      <c r="A527">
        <v>526</v>
      </c>
      <c r="B527" t="s">
        <v>5424</v>
      </c>
      <c r="C527" t="s">
        <v>16191</v>
      </c>
      <c r="D527" t="s">
        <v>5425</v>
      </c>
      <c r="E527" t="s">
        <v>14502</v>
      </c>
      <c r="F527" t="s">
        <v>14503</v>
      </c>
      <c r="G527" t="s">
        <v>14504</v>
      </c>
      <c r="H527" t="s">
        <v>4777</v>
      </c>
      <c r="I527" t="s">
        <v>13085</v>
      </c>
      <c r="J527" t="s">
        <v>13391</v>
      </c>
      <c r="K527" t="s">
        <v>13086</v>
      </c>
      <c r="L527" t="s">
        <v>13409</v>
      </c>
      <c r="M527" t="s">
        <v>13160</v>
      </c>
      <c r="N527" t="s">
        <v>14366</v>
      </c>
      <c r="O527" t="s">
        <v>13161</v>
      </c>
      <c r="Q527">
        <v>139</v>
      </c>
      <c r="R527">
        <v>139</v>
      </c>
      <c r="S527">
        <v>299</v>
      </c>
      <c r="T527">
        <v>299</v>
      </c>
      <c r="U527" s="18">
        <v>0.53511705685618727</v>
      </c>
      <c r="V527">
        <v>3.8</v>
      </c>
      <c r="W527">
        <v>3.8</v>
      </c>
      <c r="X527">
        <v>3044</v>
      </c>
      <c r="Y527">
        <v>3044</v>
      </c>
    </row>
    <row r="528" spans="1:25" x14ac:dyDescent="0.25">
      <c r="A528">
        <v>527</v>
      </c>
      <c r="B528" t="s">
        <v>5434</v>
      </c>
      <c r="C528" t="s">
        <v>16191</v>
      </c>
      <c r="D528" t="s">
        <v>5435</v>
      </c>
      <c r="E528" t="s">
        <v>5435</v>
      </c>
      <c r="F528" t="s">
        <v>14505</v>
      </c>
      <c r="G528" t="s">
        <v>14506</v>
      </c>
      <c r="H528" t="s">
        <v>4364</v>
      </c>
      <c r="I528" t="s">
        <v>13093</v>
      </c>
      <c r="J528" t="s">
        <v>13093</v>
      </c>
      <c r="K528" t="s">
        <v>13131</v>
      </c>
      <c r="L528" t="s">
        <v>14009</v>
      </c>
      <c r="M528" t="s">
        <v>13132</v>
      </c>
      <c r="N528" t="s">
        <v>13132</v>
      </c>
      <c r="O528" t="s">
        <v>13153</v>
      </c>
      <c r="Q528">
        <v>1199</v>
      </c>
      <c r="R528">
        <v>1199</v>
      </c>
      <c r="S528">
        <v>2499</v>
      </c>
      <c r="T528">
        <v>2499</v>
      </c>
      <c r="U528" s="18">
        <v>0.52020808323329337</v>
      </c>
      <c r="V528">
        <v>4</v>
      </c>
      <c r="W528">
        <v>4</v>
      </c>
      <c r="X528">
        <v>33584</v>
      </c>
      <c r="Y528">
        <v>33584</v>
      </c>
    </row>
    <row r="529" spans="1:25" x14ac:dyDescent="0.25">
      <c r="A529">
        <v>528</v>
      </c>
      <c r="B529" t="s">
        <v>5444</v>
      </c>
      <c r="C529" t="s">
        <v>16191</v>
      </c>
      <c r="D529" t="s">
        <v>5445</v>
      </c>
      <c r="E529" t="s">
        <v>5445</v>
      </c>
      <c r="F529" t="s">
        <v>14507</v>
      </c>
      <c r="G529" t="s">
        <v>14508</v>
      </c>
      <c r="H529" t="s">
        <v>5446</v>
      </c>
      <c r="I529" t="s">
        <v>13093</v>
      </c>
      <c r="J529" t="s">
        <v>13093</v>
      </c>
      <c r="K529" t="s">
        <v>13104</v>
      </c>
      <c r="L529" t="s">
        <v>13104</v>
      </c>
      <c r="M529" t="s">
        <v>13117</v>
      </c>
      <c r="N529" t="s">
        <v>13117</v>
      </c>
      <c r="O529" t="s">
        <v>13206</v>
      </c>
      <c r="Q529">
        <v>1049</v>
      </c>
      <c r="R529">
        <v>1049</v>
      </c>
      <c r="S529">
        <v>2299</v>
      </c>
      <c r="T529">
        <v>2299</v>
      </c>
      <c r="U529" s="18">
        <v>0.54371465854719447</v>
      </c>
      <c r="V529">
        <v>3.9</v>
      </c>
      <c r="W529">
        <v>3.9</v>
      </c>
      <c r="X529">
        <v>1779</v>
      </c>
      <c r="Y529">
        <v>1779</v>
      </c>
    </row>
    <row r="530" spans="1:25" x14ac:dyDescent="0.25">
      <c r="A530">
        <v>529</v>
      </c>
      <c r="B530" t="s">
        <v>5460</v>
      </c>
      <c r="C530" t="s">
        <v>16191</v>
      </c>
      <c r="D530" t="s">
        <v>5461</v>
      </c>
      <c r="E530" t="s">
        <v>14509</v>
      </c>
      <c r="F530" t="s">
        <v>14510</v>
      </c>
      <c r="G530" t="s">
        <v>14511</v>
      </c>
      <c r="H530" t="s">
        <v>5462</v>
      </c>
      <c r="I530" t="s">
        <v>13093</v>
      </c>
      <c r="J530" t="s">
        <v>13093</v>
      </c>
      <c r="K530" t="s">
        <v>13169</v>
      </c>
      <c r="L530" t="s">
        <v>14407</v>
      </c>
      <c r="N530" t="s">
        <v>13442</v>
      </c>
      <c r="Q530">
        <v>225</v>
      </c>
      <c r="R530">
        <v>225</v>
      </c>
      <c r="S530">
        <v>250</v>
      </c>
      <c r="T530">
        <v>250</v>
      </c>
      <c r="U530" s="18">
        <v>0.1</v>
      </c>
      <c r="V530">
        <v>4.4000000000000004</v>
      </c>
      <c r="W530">
        <v>4.4000000000000004</v>
      </c>
      <c r="X530">
        <v>26556</v>
      </c>
      <c r="Y530">
        <v>26556</v>
      </c>
    </row>
    <row r="531" spans="1:25" x14ac:dyDescent="0.25">
      <c r="A531">
        <v>530</v>
      </c>
      <c r="B531" t="s">
        <v>5471</v>
      </c>
      <c r="C531" t="s">
        <v>16191</v>
      </c>
      <c r="D531" t="s">
        <v>12994</v>
      </c>
      <c r="E531" t="s">
        <v>14512</v>
      </c>
      <c r="F531" t="s">
        <v>14513</v>
      </c>
      <c r="G531" t="s">
        <v>14514</v>
      </c>
      <c r="H531" t="s">
        <v>4808</v>
      </c>
      <c r="I531" t="s">
        <v>13085</v>
      </c>
      <c r="J531" t="s">
        <v>13391</v>
      </c>
      <c r="K531" t="s">
        <v>13086</v>
      </c>
      <c r="L531" t="s">
        <v>13409</v>
      </c>
      <c r="M531" t="s">
        <v>13154</v>
      </c>
      <c r="N531" t="s">
        <v>13154</v>
      </c>
      <c r="O531" t="s">
        <v>13163</v>
      </c>
      <c r="Q531">
        <v>656</v>
      </c>
      <c r="R531">
        <v>656</v>
      </c>
      <c r="S531">
        <v>1499</v>
      </c>
      <c r="T531">
        <v>1499</v>
      </c>
      <c r="U531" s="18">
        <v>0.56237491661107408</v>
      </c>
      <c r="V531">
        <v>4.3</v>
      </c>
      <c r="W531">
        <v>4.3</v>
      </c>
      <c r="X531">
        <v>25903</v>
      </c>
      <c r="Y531">
        <v>25903</v>
      </c>
    </row>
    <row r="532" spans="1:25" x14ac:dyDescent="0.25">
      <c r="A532">
        <v>531</v>
      </c>
      <c r="B532" t="s">
        <v>5480</v>
      </c>
      <c r="C532" t="s">
        <v>16191</v>
      </c>
      <c r="D532" t="s">
        <v>5481</v>
      </c>
      <c r="E532" t="s">
        <v>5481</v>
      </c>
      <c r="F532" t="s">
        <v>14515</v>
      </c>
      <c r="G532" t="s">
        <v>14516</v>
      </c>
      <c r="H532" t="s">
        <v>4766</v>
      </c>
      <c r="I532" t="s">
        <v>13085</v>
      </c>
      <c r="J532" t="s">
        <v>13391</v>
      </c>
      <c r="K532" t="s">
        <v>13158</v>
      </c>
      <c r="L532" t="s">
        <v>14362</v>
      </c>
      <c r="M532" t="s">
        <v>13159</v>
      </c>
      <c r="N532" t="s">
        <v>13159</v>
      </c>
      <c r="Q532">
        <v>1109</v>
      </c>
      <c r="R532">
        <v>1109</v>
      </c>
      <c r="S532">
        <v>2800</v>
      </c>
      <c r="T532">
        <v>2800</v>
      </c>
      <c r="U532" s="18">
        <v>0.60392857142857148</v>
      </c>
      <c r="V532">
        <v>4.3</v>
      </c>
      <c r="W532">
        <v>4.3</v>
      </c>
      <c r="X532">
        <v>53464</v>
      </c>
      <c r="Y532">
        <v>53464</v>
      </c>
    </row>
    <row r="533" spans="1:25" x14ac:dyDescent="0.25">
      <c r="A533">
        <v>532</v>
      </c>
      <c r="B533" t="s">
        <v>5491</v>
      </c>
      <c r="C533" t="s">
        <v>16191</v>
      </c>
      <c r="D533" t="s">
        <v>5492</v>
      </c>
      <c r="E533" t="s">
        <v>14517</v>
      </c>
      <c r="F533" t="s">
        <v>14518</v>
      </c>
      <c r="G533" t="s">
        <v>14519</v>
      </c>
      <c r="H533" t="s">
        <v>5289</v>
      </c>
      <c r="I533" t="s">
        <v>13085</v>
      </c>
      <c r="J533" t="s">
        <v>13391</v>
      </c>
      <c r="K533" t="s">
        <v>13086</v>
      </c>
      <c r="L533" t="s">
        <v>13409</v>
      </c>
      <c r="M533" t="s">
        <v>13160</v>
      </c>
      <c r="N533" t="s">
        <v>14366</v>
      </c>
      <c r="O533" t="s">
        <v>13194</v>
      </c>
      <c r="P533" t="s">
        <v>13200</v>
      </c>
      <c r="Q533">
        <v>169</v>
      </c>
      <c r="R533">
        <v>169</v>
      </c>
      <c r="S533">
        <v>299</v>
      </c>
      <c r="T533">
        <v>299</v>
      </c>
      <c r="U533" s="18">
        <v>0.43478260869565216</v>
      </c>
      <c r="V533">
        <v>4.4000000000000004</v>
      </c>
      <c r="W533">
        <v>4.4000000000000004</v>
      </c>
      <c r="X533">
        <v>5176</v>
      </c>
      <c r="Y533">
        <v>5176</v>
      </c>
    </row>
    <row r="534" spans="1:25" x14ac:dyDescent="0.25">
      <c r="A534">
        <v>533</v>
      </c>
      <c r="B534" t="s">
        <v>5501</v>
      </c>
      <c r="C534" t="s">
        <v>16191</v>
      </c>
      <c r="D534" t="s">
        <v>5502</v>
      </c>
      <c r="E534" t="s">
        <v>14520</v>
      </c>
      <c r="F534" t="s">
        <v>14521</v>
      </c>
      <c r="G534" t="s">
        <v>14522</v>
      </c>
      <c r="H534" t="s">
        <v>5193</v>
      </c>
      <c r="I534" t="s">
        <v>13085</v>
      </c>
      <c r="J534" t="s">
        <v>13391</v>
      </c>
      <c r="K534" t="s">
        <v>13191</v>
      </c>
      <c r="L534" t="s">
        <v>14450</v>
      </c>
      <c r="M534" t="s">
        <v>13192</v>
      </c>
      <c r="N534" t="s">
        <v>14451</v>
      </c>
      <c r="O534" t="s">
        <v>13193</v>
      </c>
      <c r="Q534">
        <v>309</v>
      </c>
      <c r="R534">
        <v>309</v>
      </c>
      <c r="S534">
        <v>404</v>
      </c>
      <c r="T534">
        <v>404</v>
      </c>
      <c r="U534" s="18">
        <v>0.23514851485148514</v>
      </c>
      <c r="V534">
        <v>4.4000000000000004</v>
      </c>
      <c r="W534">
        <v>4.4000000000000004</v>
      </c>
      <c r="X534">
        <v>8614</v>
      </c>
      <c r="Y534">
        <v>8614</v>
      </c>
    </row>
    <row r="535" spans="1:25" x14ac:dyDescent="0.25">
      <c r="A535">
        <v>534</v>
      </c>
      <c r="B535" t="s">
        <v>5511</v>
      </c>
      <c r="C535" t="s">
        <v>16191</v>
      </c>
      <c r="D535" t="s">
        <v>5512</v>
      </c>
      <c r="E535" t="s">
        <v>5512</v>
      </c>
      <c r="F535" t="s">
        <v>14523</v>
      </c>
      <c r="G535" t="s">
        <v>14524</v>
      </c>
      <c r="H535" t="s">
        <v>4364</v>
      </c>
      <c r="I535" t="s">
        <v>13093</v>
      </c>
      <c r="J535" t="s">
        <v>13093</v>
      </c>
      <c r="K535" t="s">
        <v>13131</v>
      </c>
      <c r="L535" t="s">
        <v>14009</v>
      </c>
      <c r="M535" t="s">
        <v>13132</v>
      </c>
      <c r="N535" t="s">
        <v>13132</v>
      </c>
      <c r="O535" t="s">
        <v>13153</v>
      </c>
      <c r="Q535">
        <v>599</v>
      </c>
      <c r="R535">
        <v>599</v>
      </c>
      <c r="S535">
        <v>1399</v>
      </c>
      <c r="T535">
        <v>1399</v>
      </c>
      <c r="U535" s="18">
        <v>0.57183702644746248</v>
      </c>
      <c r="V535">
        <v>3.8</v>
      </c>
      <c r="W535">
        <v>3.8</v>
      </c>
      <c r="X535">
        <v>60026</v>
      </c>
      <c r="Y535">
        <v>60026</v>
      </c>
    </row>
    <row r="536" spans="1:25" x14ac:dyDescent="0.25">
      <c r="A536">
        <v>535</v>
      </c>
      <c r="B536" t="s">
        <v>5521</v>
      </c>
      <c r="C536" t="s">
        <v>16191</v>
      </c>
      <c r="D536" t="s">
        <v>12942</v>
      </c>
      <c r="E536" t="s">
        <v>14525</v>
      </c>
      <c r="F536" t="s">
        <v>14526</v>
      </c>
      <c r="G536" t="s">
        <v>14527</v>
      </c>
      <c r="H536" t="s">
        <v>4938</v>
      </c>
      <c r="I536" t="s">
        <v>13085</v>
      </c>
      <c r="J536" t="s">
        <v>13391</v>
      </c>
      <c r="K536" t="s">
        <v>13086</v>
      </c>
      <c r="L536" t="s">
        <v>13409</v>
      </c>
      <c r="M536" t="s">
        <v>13160</v>
      </c>
      <c r="N536" t="s">
        <v>14366</v>
      </c>
      <c r="O536" t="s">
        <v>13165</v>
      </c>
      <c r="Q536">
        <v>299</v>
      </c>
      <c r="R536">
        <v>299</v>
      </c>
      <c r="S536">
        <v>599</v>
      </c>
      <c r="T536">
        <v>599</v>
      </c>
      <c r="U536" s="18">
        <v>0.5008347245409015</v>
      </c>
      <c r="V536">
        <v>3.8</v>
      </c>
      <c r="W536">
        <v>3.8</v>
      </c>
      <c r="X536">
        <v>3066</v>
      </c>
      <c r="Y536">
        <v>3066</v>
      </c>
    </row>
    <row r="537" spans="1:25" x14ac:dyDescent="0.25">
      <c r="A537">
        <v>536</v>
      </c>
      <c r="B537" t="s">
        <v>5530</v>
      </c>
      <c r="C537" t="s">
        <v>16191</v>
      </c>
      <c r="D537" t="s">
        <v>5531</v>
      </c>
      <c r="E537" t="s">
        <v>5531</v>
      </c>
      <c r="F537" t="s">
        <v>14528</v>
      </c>
      <c r="G537" t="s">
        <v>14529</v>
      </c>
      <c r="H537" t="s">
        <v>4808</v>
      </c>
      <c r="I537" t="s">
        <v>13085</v>
      </c>
      <c r="J537" t="s">
        <v>13391</v>
      </c>
      <c r="K537" t="s">
        <v>13086</v>
      </c>
      <c r="L537" t="s">
        <v>13409</v>
      </c>
      <c r="M537" t="s">
        <v>13154</v>
      </c>
      <c r="N537" t="s">
        <v>13154</v>
      </c>
      <c r="O537" t="s">
        <v>13163</v>
      </c>
      <c r="Q537">
        <v>449</v>
      </c>
      <c r="R537">
        <v>449</v>
      </c>
      <c r="S537">
        <v>999</v>
      </c>
      <c r="T537">
        <v>999</v>
      </c>
      <c r="U537" s="18">
        <v>0.55055055055055058</v>
      </c>
      <c r="V537">
        <v>4</v>
      </c>
      <c r="W537">
        <v>4</v>
      </c>
      <c r="X537">
        <v>2102</v>
      </c>
      <c r="Y537">
        <v>2102</v>
      </c>
    </row>
    <row r="538" spans="1:25" x14ac:dyDescent="0.25">
      <c r="A538">
        <v>537</v>
      </c>
      <c r="B538" t="s">
        <v>5540</v>
      </c>
      <c r="C538" t="s">
        <v>16191</v>
      </c>
      <c r="D538" t="s">
        <v>5541</v>
      </c>
      <c r="E538" t="s">
        <v>14530</v>
      </c>
      <c r="F538" t="s">
        <v>14531</v>
      </c>
      <c r="G538" t="s">
        <v>14532</v>
      </c>
      <c r="H538" t="s">
        <v>4777</v>
      </c>
      <c r="I538" t="s">
        <v>13085</v>
      </c>
      <c r="J538" t="s">
        <v>13391</v>
      </c>
      <c r="K538" t="s">
        <v>13086</v>
      </c>
      <c r="L538" t="s">
        <v>13409</v>
      </c>
      <c r="M538" t="s">
        <v>13160</v>
      </c>
      <c r="N538" t="s">
        <v>14366</v>
      </c>
      <c r="O538" t="s">
        <v>13161</v>
      </c>
      <c r="Q538">
        <v>799</v>
      </c>
      <c r="R538">
        <v>799</v>
      </c>
      <c r="S538">
        <v>1295</v>
      </c>
      <c r="T538">
        <v>1295</v>
      </c>
      <c r="U538" s="18">
        <v>0.383011583011583</v>
      </c>
      <c r="V538">
        <v>4.4000000000000004</v>
      </c>
      <c r="W538">
        <v>4.4000000000000004</v>
      </c>
      <c r="X538">
        <v>34852</v>
      </c>
      <c r="Y538">
        <v>34852</v>
      </c>
    </row>
    <row r="539" spans="1:25" x14ac:dyDescent="0.25">
      <c r="A539">
        <v>538</v>
      </c>
      <c r="B539" t="s">
        <v>5551</v>
      </c>
      <c r="C539" t="s">
        <v>16191</v>
      </c>
      <c r="D539" t="s">
        <v>5552</v>
      </c>
      <c r="E539" t="s">
        <v>5552</v>
      </c>
      <c r="F539" t="s">
        <v>14533</v>
      </c>
      <c r="G539" t="s">
        <v>14534</v>
      </c>
      <c r="H539" t="s">
        <v>5553</v>
      </c>
      <c r="I539" t="s">
        <v>13171</v>
      </c>
      <c r="J539" t="s">
        <v>13171</v>
      </c>
      <c r="K539" t="s">
        <v>13172</v>
      </c>
      <c r="L539" t="s">
        <v>13172</v>
      </c>
      <c r="M539" t="s">
        <v>13173</v>
      </c>
      <c r="N539" t="s">
        <v>13173</v>
      </c>
      <c r="O539" t="s">
        <v>13174</v>
      </c>
      <c r="P539" t="s">
        <v>13207</v>
      </c>
      <c r="Q539">
        <v>157</v>
      </c>
      <c r="R539">
        <v>157</v>
      </c>
      <c r="S539">
        <v>160</v>
      </c>
      <c r="T539">
        <v>160</v>
      </c>
      <c r="U539" s="18">
        <v>1.8749999999999999E-2</v>
      </c>
      <c r="V539">
        <v>4.5</v>
      </c>
      <c r="W539">
        <v>4.5</v>
      </c>
      <c r="X539">
        <v>8618</v>
      </c>
      <c r="Y539">
        <v>8618</v>
      </c>
    </row>
    <row r="540" spans="1:25" x14ac:dyDescent="0.25">
      <c r="A540">
        <v>539</v>
      </c>
      <c r="B540" t="s">
        <v>5565</v>
      </c>
      <c r="C540" t="s">
        <v>16191</v>
      </c>
      <c r="D540" t="s">
        <v>5566</v>
      </c>
      <c r="E540" t="s">
        <v>5566</v>
      </c>
      <c r="F540" t="s">
        <v>14535</v>
      </c>
      <c r="G540" t="s">
        <v>14536</v>
      </c>
      <c r="H540" t="s">
        <v>4777</v>
      </c>
      <c r="I540" t="s">
        <v>13085</v>
      </c>
      <c r="J540" t="s">
        <v>13391</v>
      </c>
      <c r="K540" t="s">
        <v>13086</v>
      </c>
      <c r="L540" t="s">
        <v>13409</v>
      </c>
      <c r="M540" t="s">
        <v>13160</v>
      </c>
      <c r="N540" t="s">
        <v>14366</v>
      </c>
      <c r="O540" t="s">
        <v>13161</v>
      </c>
      <c r="Q540">
        <v>599</v>
      </c>
      <c r="R540">
        <v>599</v>
      </c>
      <c r="S540">
        <v>899</v>
      </c>
      <c r="T540">
        <v>899</v>
      </c>
      <c r="U540" s="18">
        <v>0.33370411568409342</v>
      </c>
      <c r="V540">
        <v>4</v>
      </c>
      <c r="W540">
        <v>4</v>
      </c>
      <c r="X540">
        <v>4018</v>
      </c>
      <c r="Y540">
        <v>4018</v>
      </c>
    </row>
    <row r="541" spans="1:25" x14ac:dyDescent="0.25">
      <c r="A541">
        <v>540</v>
      </c>
      <c r="B541" t="s">
        <v>5575</v>
      </c>
      <c r="C541" t="s">
        <v>16191</v>
      </c>
      <c r="D541" t="s">
        <v>5576</v>
      </c>
      <c r="E541" t="s">
        <v>5576</v>
      </c>
      <c r="F541" t="s">
        <v>14537</v>
      </c>
      <c r="G541" t="s">
        <v>13442</v>
      </c>
      <c r="H541" t="s">
        <v>5577</v>
      </c>
      <c r="I541" t="s">
        <v>13093</v>
      </c>
      <c r="J541" t="s">
        <v>13093</v>
      </c>
      <c r="K541" t="s">
        <v>13169</v>
      </c>
      <c r="L541" t="s">
        <v>14407</v>
      </c>
      <c r="M541" t="s">
        <v>13208</v>
      </c>
      <c r="N541" t="s">
        <v>13208</v>
      </c>
      <c r="Q541">
        <v>479</v>
      </c>
      <c r="R541">
        <v>479</v>
      </c>
      <c r="S541">
        <v>599</v>
      </c>
      <c r="T541">
        <v>599</v>
      </c>
      <c r="U541" s="18">
        <v>0.20033388981636061</v>
      </c>
      <c r="V541">
        <v>4.3</v>
      </c>
      <c r="W541">
        <v>4.3</v>
      </c>
      <c r="X541">
        <v>11687</v>
      </c>
      <c r="Y541">
        <v>11687</v>
      </c>
    </row>
    <row r="542" spans="1:25" x14ac:dyDescent="0.25">
      <c r="A542">
        <v>541</v>
      </c>
      <c r="B542" t="s">
        <v>5587</v>
      </c>
      <c r="C542" t="s">
        <v>16191</v>
      </c>
      <c r="D542" t="s">
        <v>5588</v>
      </c>
      <c r="E542" t="s">
        <v>14538</v>
      </c>
      <c r="F542" t="s">
        <v>14539</v>
      </c>
      <c r="G542" t="s">
        <v>14540</v>
      </c>
      <c r="H542" t="s">
        <v>3025</v>
      </c>
      <c r="I542" t="s">
        <v>13093</v>
      </c>
      <c r="J542" t="s">
        <v>13093</v>
      </c>
      <c r="K542" t="s">
        <v>13131</v>
      </c>
      <c r="L542" t="s">
        <v>14009</v>
      </c>
      <c r="M542" t="s">
        <v>13132</v>
      </c>
      <c r="N542" t="s">
        <v>13132</v>
      </c>
      <c r="O542" t="s">
        <v>13133</v>
      </c>
      <c r="Q542">
        <v>1598</v>
      </c>
      <c r="R542">
        <v>1598</v>
      </c>
      <c r="S542">
        <v>2990</v>
      </c>
      <c r="T542">
        <v>2990</v>
      </c>
      <c r="U542" s="18">
        <v>0.46555183946488293</v>
      </c>
      <c r="V542">
        <v>3.8</v>
      </c>
      <c r="W542">
        <v>3.8</v>
      </c>
      <c r="X542">
        <v>11015</v>
      </c>
      <c r="Y542">
        <v>11015</v>
      </c>
    </row>
    <row r="543" spans="1:25" x14ac:dyDescent="0.25">
      <c r="A543">
        <v>542</v>
      </c>
      <c r="B543" t="s">
        <v>5597</v>
      </c>
      <c r="C543" t="s">
        <v>16191</v>
      </c>
      <c r="D543" t="s">
        <v>5598</v>
      </c>
      <c r="E543" t="s">
        <v>14541</v>
      </c>
      <c r="F543" t="s">
        <v>14542</v>
      </c>
      <c r="G543" t="s">
        <v>14543</v>
      </c>
      <c r="H543" t="s">
        <v>5599</v>
      </c>
      <c r="I543" t="s">
        <v>13085</v>
      </c>
      <c r="J543" t="s">
        <v>13391</v>
      </c>
      <c r="K543" t="s">
        <v>13090</v>
      </c>
      <c r="L543" t="s">
        <v>13090</v>
      </c>
      <c r="M543" t="s">
        <v>13091</v>
      </c>
      <c r="N543" t="s">
        <v>13091</v>
      </c>
      <c r="O543" t="s">
        <v>13209</v>
      </c>
      <c r="Q543">
        <v>599</v>
      </c>
      <c r="R543">
        <v>599</v>
      </c>
      <c r="S543">
        <v>899</v>
      </c>
      <c r="T543">
        <v>899</v>
      </c>
      <c r="U543" s="18">
        <v>0.33370411568409342</v>
      </c>
      <c r="V543">
        <v>4.3</v>
      </c>
      <c r="W543">
        <v>4.3</v>
      </c>
      <c r="X543">
        <v>95116</v>
      </c>
      <c r="Y543">
        <v>95116</v>
      </c>
    </row>
    <row r="544" spans="1:25" x14ac:dyDescent="0.25">
      <c r="A544">
        <v>543</v>
      </c>
      <c r="B544" t="s">
        <v>5609</v>
      </c>
      <c r="C544" t="s">
        <v>16191</v>
      </c>
      <c r="D544" t="s">
        <v>5610</v>
      </c>
      <c r="E544" t="s">
        <v>5610</v>
      </c>
      <c r="F544" t="s">
        <v>14515</v>
      </c>
      <c r="G544" t="s">
        <v>14544</v>
      </c>
      <c r="H544" t="s">
        <v>4766</v>
      </c>
      <c r="I544" t="s">
        <v>13085</v>
      </c>
      <c r="J544" t="s">
        <v>13391</v>
      </c>
      <c r="K544" t="s">
        <v>13158</v>
      </c>
      <c r="L544" t="s">
        <v>14362</v>
      </c>
      <c r="M544" t="s">
        <v>13159</v>
      </c>
      <c r="N544" t="s">
        <v>13159</v>
      </c>
      <c r="Q544">
        <v>1299</v>
      </c>
      <c r="R544">
        <v>1299</v>
      </c>
      <c r="S544">
        <v>3000</v>
      </c>
      <c r="T544">
        <v>3000</v>
      </c>
      <c r="U544" s="18">
        <v>0.56699999999999995</v>
      </c>
      <c r="V544">
        <v>4.3</v>
      </c>
      <c r="W544">
        <v>4.3</v>
      </c>
      <c r="X544">
        <v>23022</v>
      </c>
      <c r="Y544">
        <v>23022</v>
      </c>
    </row>
    <row r="545" spans="1:25" x14ac:dyDescent="0.25">
      <c r="A545">
        <v>544</v>
      </c>
      <c r="B545" t="s">
        <v>5626</v>
      </c>
      <c r="C545" t="s">
        <v>16191</v>
      </c>
      <c r="D545" t="s">
        <v>5627</v>
      </c>
      <c r="E545" t="s">
        <v>14545</v>
      </c>
      <c r="F545" t="s">
        <v>14546</v>
      </c>
      <c r="G545" t="s">
        <v>14547</v>
      </c>
      <c r="H545" t="s">
        <v>5628</v>
      </c>
      <c r="I545" t="s">
        <v>13085</v>
      </c>
      <c r="J545" t="s">
        <v>13391</v>
      </c>
      <c r="K545" t="s">
        <v>13086</v>
      </c>
      <c r="L545" t="s">
        <v>13409</v>
      </c>
      <c r="M545" t="s">
        <v>13109</v>
      </c>
      <c r="N545" t="s">
        <v>13109</v>
      </c>
      <c r="O545" t="s">
        <v>13210</v>
      </c>
      <c r="Q545">
        <v>294</v>
      </c>
      <c r="R545">
        <v>294</v>
      </c>
      <c r="S545">
        <v>4999</v>
      </c>
      <c r="T545">
        <v>4999</v>
      </c>
      <c r="U545" s="18">
        <v>0.94118823764752946</v>
      </c>
      <c r="V545">
        <v>4.3</v>
      </c>
      <c r="W545">
        <v>4.3</v>
      </c>
      <c r="X545">
        <v>4426</v>
      </c>
      <c r="Y545">
        <v>4426</v>
      </c>
    </row>
    <row r="546" spans="1:25" x14ac:dyDescent="0.25">
      <c r="A546">
        <v>545</v>
      </c>
      <c r="B546" t="s">
        <v>5636</v>
      </c>
      <c r="C546" t="s">
        <v>16191</v>
      </c>
      <c r="D546" t="s">
        <v>5637</v>
      </c>
      <c r="E546" t="s">
        <v>5637</v>
      </c>
      <c r="F546" t="s">
        <v>14548</v>
      </c>
      <c r="G546" t="s">
        <v>13442</v>
      </c>
      <c r="H546" t="s">
        <v>5193</v>
      </c>
      <c r="I546" t="s">
        <v>13085</v>
      </c>
      <c r="J546" t="s">
        <v>13391</v>
      </c>
      <c r="K546" t="s">
        <v>13191</v>
      </c>
      <c r="L546" t="s">
        <v>14450</v>
      </c>
      <c r="M546" t="s">
        <v>13192</v>
      </c>
      <c r="N546" t="s">
        <v>14451</v>
      </c>
      <c r="O546" t="s">
        <v>13193</v>
      </c>
      <c r="Q546">
        <v>828</v>
      </c>
      <c r="R546">
        <v>828</v>
      </c>
      <c r="S546">
        <v>861</v>
      </c>
      <c r="T546">
        <v>861</v>
      </c>
      <c r="U546" s="18">
        <v>3.8327526132404179E-2</v>
      </c>
      <c r="V546">
        <v>4.2</v>
      </c>
      <c r="W546">
        <v>4.2</v>
      </c>
      <c r="X546">
        <v>4567</v>
      </c>
      <c r="Y546">
        <v>4567</v>
      </c>
    </row>
    <row r="547" spans="1:25" x14ac:dyDescent="0.25">
      <c r="A547">
        <v>546</v>
      </c>
      <c r="B547" t="s">
        <v>5646</v>
      </c>
      <c r="C547" t="s">
        <v>16191</v>
      </c>
      <c r="D547" t="s">
        <v>5647</v>
      </c>
      <c r="E547" t="s">
        <v>5647</v>
      </c>
      <c r="F547" t="s">
        <v>14549</v>
      </c>
      <c r="G547" t="s">
        <v>14550</v>
      </c>
      <c r="H547" t="s">
        <v>4364</v>
      </c>
      <c r="I547" t="s">
        <v>13093</v>
      </c>
      <c r="J547" t="s">
        <v>13093</v>
      </c>
      <c r="K547" t="s">
        <v>13131</v>
      </c>
      <c r="L547" t="s">
        <v>14009</v>
      </c>
      <c r="M547" t="s">
        <v>13132</v>
      </c>
      <c r="N547" t="s">
        <v>13132</v>
      </c>
      <c r="O547" t="s">
        <v>13153</v>
      </c>
      <c r="Q547">
        <v>745</v>
      </c>
      <c r="R547">
        <v>745</v>
      </c>
      <c r="S547">
        <v>795</v>
      </c>
      <c r="T547">
        <v>795</v>
      </c>
      <c r="U547" s="18">
        <v>6.2893081761006289E-2</v>
      </c>
      <c r="V547">
        <v>4</v>
      </c>
      <c r="W547">
        <v>4</v>
      </c>
      <c r="X547">
        <v>13797</v>
      </c>
      <c r="Y547">
        <v>13797</v>
      </c>
    </row>
    <row r="548" spans="1:25" x14ac:dyDescent="0.25">
      <c r="A548">
        <v>547</v>
      </c>
      <c r="B548" t="s">
        <v>5656</v>
      </c>
      <c r="C548" t="s">
        <v>16191</v>
      </c>
      <c r="D548" t="s">
        <v>5657</v>
      </c>
      <c r="E548" t="s">
        <v>5657</v>
      </c>
      <c r="F548" t="s">
        <v>14551</v>
      </c>
      <c r="G548" t="s">
        <v>14552</v>
      </c>
      <c r="H548" t="s">
        <v>5658</v>
      </c>
      <c r="I548" t="s">
        <v>13093</v>
      </c>
      <c r="J548" t="s">
        <v>13093</v>
      </c>
      <c r="K548" t="s">
        <v>13182</v>
      </c>
      <c r="L548" t="s">
        <v>14423</v>
      </c>
      <c r="M548" t="s">
        <v>13095</v>
      </c>
      <c r="N548" t="s">
        <v>13095</v>
      </c>
      <c r="O548" t="s">
        <v>13184</v>
      </c>
      <c r="P548" t="s">
        <v>13211</v>
      </c>
      <c r="Q548">
        <v>1549</v>
      </c>
      <c r="R548">
        <v>1549</v>
      </c>
      <c r="S548">
        <v>2495</v>
      </c>
      <c r="T548">
        <v>2495</v>
      </c>
      <c r="U548" s="18">
        <v>0.37915831663326655</v>
      </c>
      <c r="V548">
        <v>4.4000000000000004</v>
      </c>
      <c r="W548">
        <v>4.4000000000000004</v>
      </c>
      <c r="X548">
        <v>15137</v>
      </c>
      <c r="Y548">
        <v>15137</v>
      </c>
    </row>
    <row r="549" spans="1:25" x14ac:dyDescent="0.25">
      <c r="A549">
        <v>548</v>
      </c>
      <c r="B549" t="s">
        <v>5672</v>
      </c>
      <c r="C549" t="s">
        <v>16191</v>
      </c>
      <c r="D549" t="s">
        <v>5673</v>
      </c>
      <c r="E549" t="s">
        <v>14553</v>
      </c>
      <c r="F549" t="s">
        <v>14554</v>
      </c>
      <c r="G549" t="s">
        <v>14555</v>
      </c>
      <c r="H549" t="s">
        <v>5155</v>
      </c>
      <c r="I549" t="s">
        <v>13085</v>
      </c>
      <c r="J549" t="s">
        <v>13391</v>
      </c>
      <c r="K549" t="s">
        <v>13090</v>
      </c>
      <c r="L549" t="s">
        <v>13090</v>
      </c>
      <c r="M549" t="s">
        <v>13189</v>
      </c>
      <c r="N549" t="s">
        <v>14444</v>
      </c>
      <c r="Q549">
        <v>1469</v>
      </c>
      <c r="R549">
        <v>1469</v>
      </c>
      <c r="S549">
        <v>2499</v>
      </c>
      <c r="T549">
        <v>2499</v>
      </c>
      <c r="U549" s="18">
        <v>0.41216486594637858</v>
      </c>
      <c r="V549">
        <v>4.2</v>
      </c>
      <c r="W549">
        <v>4.2</v>
      </c>
      <c r="X549">
        <v>156638</v>
      </c>
      <c r="Y549">
        <v>156638</v>
      </c>
    </row>
    <row r="550" spans="1:25" x14ac:dyDescent="0.25">
      <c r="A550">
        <v>549</v>
      </c>
      <c r="B550" t="s">
        <v>5682</v>
      </c>
      <c r="C550" t="s">
        <v>16191</v>
      </c>
      <c r="D550" t="s">
        <v>5683</v>
      </c>
      <c r="E550" t="s">
        <v>14556</v>
      </c>
      <c r="F550" t="s">
        <v>14557</v>
      </c>
      <c r="G550" t="s">
        <v>14558</v>
      </c>
      <c r="H550" t="s">
        <v>5684</v>
      </c>
      <c r="I550" t="s">
        <v>13171</v>
      </c>
      <c r="J550" t="s">
        <v>13171</v>
      </c>
      <c r="K550" t="s">
        <v>13172</v>
      </c>
      <c r="L550" t="s">
        <v>13172</v>
      </c>
      <c r="M550" t="s">
        <v>13173</v>
      </c>
      <c r="N550" t="s">
        <v>13173</v>
      </c>
      <c r="O550" t="s">
        <v>13174</v>
      </c>
      <c r="P550" t="s">
        <v>13207</v>
      </c>
      <c r="Q550">
        <v>198</v>
      </c>
      <c r="R550">
        <v>198</v>
      </c>
      <c r="S550">
        <v>800</v>
      </c>
      <c r="T550">
        <v>800</v>
      </c>
      <c r="U550" s="18">
        <v>0.75249999999999995</v>
      </c>
      <c r="V550">
        <v>4.0999999999999996</v>
      </c>
      <c r="W550">
        <v>4.0999999999999996</v>
      </c>
      <c r="X550">
        <v>9344</v>
      </c>
      <c r="Y550">
        <v>9344</v>
      </c>
    </row>
    <row r="551" spans="1:25" x14ac:dyDescent="0.25">
      <c r="A551">
        <v>550</v>
      </c>
      <c r="B551" t="s">
        <v>5693</v>
      </c>
      <c r="C551" t="s">
        <v>16191</v>
      </c>
      <c r="D551" t="s">
        <v>5694</v>
      </c>
      <c r="E551" t="s">
        <v>5694</v>
      </c>
      <c r="F551" t="s">
        <v>14559</v>
      </c>
      <c r="G551" t="s">
        <v>14560</v>
      </c>
      <c r="H551" t="s">
        <v>5695</v>
      </c>
      <c r="I551" t="s">
        <v>13093</v>
      </c>
      <c r="J551" t="s">
        <v>13093</v>
      </c>
      <c r="K551" t="s">
        <v>13182</v>
      </c>
      <c r="L551" t="s">
        <v>14423</v>
      </c>
      <c r="M551" t="s">
        <v>13095</v>
      </c>
      <c r="N551" t="s">
        <v>13095</v>
      </c>
      <c r="O551" t="s">
        <v>13212</v>
      </c>
      <c r="Q551">
        <v>549</v>
      </c>
      <c r="R551">
        <v>549</v>
      </c>
      <c r="S551">
        <v>549</v>
      </c>
      <c r="T551">
        <v>549</v>
      </c>
      <c r="U551" s="18">
        <v>0</v>
      </c>
      <c r="V551">
        <v>4.5</v>
      </c>
      <c r="W551">
        <v>4.5</v>
      </c>
      <c r="X551">
        <v>4875</v>
      </c>
      <c r="Y551">
        <v>4875</v>
      </c>
    </row>
    <row r="552" spans="1:25" x14ac:dyDescent="0.25">
      <c r="A552">
        <v>551</v>
      </c>
      <c r="B552" t="s">
        <v>5706</v>
      </c>
      <c r="C552" t="s">
        <v>16191</v>
      </c>
      <c r="D552" t="s">
        <v>5707</v>
      </c>
      <c r="E552" t="s">
        <v>5707</v>
      </c>
      <c r="F552" t="s">
        <v>14561</v>
      </c>
      <c r="G552" t="s">
        <v>14562</v>
      </c>
      <c r="H552" t="s">
        <v>2910</v>
      </c>
      <c r="I552" t="s">
        <v>13093</v>
      </c>
      <c r="J552" t="s">
        <v>13093</v>
      </c>
      <c r="K552" t="s">
        <v>13120</v>
      </c>
      <c r="L552" t="s">
        <v>13120</v>
      </c>
      <c r="M552" t="s">
        <v>13121</v>
      </c>
      <c r="N552" t="s">
        <v>13121</v>
      </c>
      <c r="Q552">
        <v>12000</v>
      </c>
      <c r="R552">
        <v>12000</v>
      </c>
      <c r="S552">
        <v>29999</v>
      </c>
      <c r="T552">
        <v>29999</v>
      </c>
      <c r="U552" s="18">
        <v>0.59998666622220742</v>
      </c>
      <c r="V552">
        <v>4.3</v>
      </c>
      <c r="W552">
        <v>4.3</v>
      </c>
      <c r="X552">
        <v>4744</v>
      </c>
      <c r="Y552">
        <v>4744</v>
      </c>
    </row>
    <row r="553" spans="1:25" x14ac:dyDescent="0.25">
      <c r="A553">
        <v>552</v>
      </c>
      <c r="B553" t="s">
        <v>5716</v>
      </c>
      <c r="C553" t="s">
        <v>16191</v>
      </c>
      <c r="D553" t="s">
        <v>5717</v>
      </c>
      <c r="E553" t="s">
        <v>5717</v>
      </c>
      <c r="F553" t="s">
        <v>14563</v>
      </c>
      <c r="G553" t="s">
        <v>14564</v>
      </c>
      <c r="H553" t="s">
        <v>3025</v>
      </c>
      <c r="I553" t="s">
        <v>13093</v>
      </c>
      <c r="J553" t="s">
        <v>13093</v>
      </c>
      <c r="K553" t="s">
        <v>13131</v>
      </c>
      <c r="L553" t="s">
        <v>14009</v>
      </c>
      <c r="M553" t="s">
        <v>13132</v>
      </c>
      <c r="N553" t="s">
        <v>13132</v>
      </c>
      <c r="O553" t="s">
        <v>13133</v>
      </c>
      <c r="Q553">
        <v>1299</v>
      </c>
      <c r="R553">
        <v>1299</v>
      </c>
      <c r="S553">
        <v>3499</v>
      </c>
      <c r="T553">
        <v>3499</v>
      </c>
      <c r="U553" s="18">
        <v>0.6287510717347814</v>
      </c>
      <c r="V553">
        <v>3.9</v>
      </c>
      <c r="W553">
        <v>3.9</v>
      </c>
      <c r="X553">
        <v>12452</v>
      </c>
      <c r="Y553">
        <v>12452</v>
      </c>
    </row>
    <row r="554" spans="1:25" x14ac:dyDescent="0.25">
      <c r="A554">
        <v>553</v>
      </c>
      <c r="B554" t="s">
        <v>5725</v>
      </c>
      <c r="C554" t="s">
        <v>16191</v>
      </c>
      <c r="D554" t="s">
        <v>5726</v>
      </c>
      <c r="E554" t="s">
        <v>5726</v>
      </c>
      <c r="F554" t="s">
        <v>14565</v>
      </c>
      <c r="G554" t="s">
        <v>14406</v>
      </c>
      <c r="H554" t="s">
        <v>4979</v>
      </c>
      <c r="I554" t="s">
        <v>13093</v>
      </c>
      <c r="J554" t="s">
        <v>13093</v>
      </c>
      <c r="K554" t="s">
        <v>13169</v>
      </c>
      <c r="L554" t="s">
        <v>14407</v>
      </c>
      <c r="M554" t="s">
        <v>13170</v>
      </c>
      <c r="N554" t="s">
        <v>13170</v>
      </c>
      <c r="Q554">
        <v>269</v>
      </c>
      <c r="R554">
        <v>269</v>
      </c>
      <c r="S554">
        <v>315</v>
      </c>
      <c r="T554">
        <v>315</v>
      </c>
      <c r="U554" s="18">
        <v>0.14603174603174604</v>
      </c>
      <c r="V554">
        <v>4.5</v>
      </c>
      <c r="W554">
        <v>4.5</v>
      </c>
      <c r="X554">
        <v>17810</v>
      </c>
      <c r="Y554">
        <v>17810</v>
      </c>
    </row>
    <row r="555" spans="1:25" x14ac:dyDescent="0.25">
      <c r="A555">
        <v>554</v>
      </c>
      <c r="B555" t="s">
        <v>5735</v>
      </c>
      <c r="C555" t="s">
        <v>16191</v>
      </c>
      <c r="D555" t="s">
        <v>5736</v>
      </c>
      <c r="E555" t="s">
        <v>5736</v>
      </c>
      <c r="F555" t="s">
        <v>14566</v>
      </c>
      <c r="G555" t="s">
        <v>14567</v>
      </c>
      <c r="H555" t="s">
        <v>3025</v>
      </c>
      <c r="I555" t="s">
        <v>13093</v>
      </c>
      <c r="J555" t="s">
        <v>13093</v>
      </c>
      <c r="K555" t="s">
        <v>13131</v>
      </c>
      <c r="L555" t="s">
        <v>14009</v>
      </c>
      <c r="M555" t="s">
        <v>13132</v>
      </c>
      <c r="N555" t="s">
        <v>13132</v>
      </c>
      <c r="O555" t="s">
        <v>13133</v>
      </c>
      <c r="Q555">
        <v>799</v>
      </c>
      <c r="R555">
        <v>799</v>
      </c>
      <c r="S555">
        <v>1499</v>
      </c>
      <c r="T555">
        <v>1499</v>
      </c>
      <c r="U555" s="18">
        <v>0.46697798532354901</v>
      </c>
      <c r="V555">
        <v>4.0999999999999996</v>
      </c>
      <c r="W555">
        <v>4.0999999999999996</v>
      </c>
      <c r="X555">
        <v>53648</v>
      </c>
      <c r="Y555">
        <v>53648</v>
      </c>
    </row>
    <row r="556" spans="1:25" x14ac:dyDescent="0.25">
      <c r="A556">
        <v>555</v>
      </c>
      <c r="B556" t="s">
        <v>5745</v>
      </c>
      <c r="C556" t="s">
        <v>16191</v>
      </c>
      <c r="D556" t="s">
        <v>5746</v>
      </c>
      <c r="E556" t="s">
        <v>14568</v>
      </c>
      <c r="F556" t="s">
        <v>14569</v>
      </c>
      <c r="G556" t="s">
        <v>14570</v>
      </c>
      <c r="H556" t="s">
        <v>5747</v>
      </c>
      <c r="I556" t="s">
        <v>13085</v>
      </c>
      <c r="J556" t="s">
        <v>13391</v>
      </c>
      <c r="K556" t="s">
        <v>13213</v>
      </c>
      <c r="L556" t="s">
        <v>13213</v>
      </c>
      <c r="N556" t="s">
        <v>13442</v>
      </c>
      <c r="Q556">
        <v>6299</v>
      </c>
      <c r="R556">
        <v>6299</v>
      </c>
      <c r="S556">
        <v>13750</v>
      </c>
      <c r="T556">
        <v>13750</v>
      </c>
      <c r="U556" s="18">
        <v>0.54189090909090909</v>
      </c>
      <c r="V556">
        <v>4.2</v>
      </c>
      <c r="W556">
        <v>4.2</v>
      </c>
      <c r="X556">
        <v>2014</v>
      </c>
      <c r="Y556">
        <v>2014</v>
      </c>
    </row>
    <row r="557" spans="1:25" x14ac:dyDescent="0.25">
      <c r="A557">
        <v>556</v>
      </c>
      <c r="B557" t="s">
        <v>5756</v>
      </c>
      <c r="C557" t="s">
        <v>16191</v>
      </c>
      <c r="D557" t="s">
        <v>5757</v>
      </c>
      <c r="E557" t="s">
        <v>5757</v>
      </c>
      <c r="F557" t="s">
        <v>14571</v>
      </c>
      <c r="G557" t="s">
        <v>14572</v>
      </c>
      <c r="H557" t="s">
        <v>5758</v>
      </c>
      <c r="I557" t="s">
        <v>13085</v>
      </c>
      <c r="J557" t="s">
        <v>13391</v>
      </c>
      <c r="K557" t="s">
        <v>13086</v>
      </c>
      <c r="L557" t="s">
        <v>13409</v>
      </c>
      <c r="M557" t="s">
        <v>13214</v>
      </c>
      <c r="N557" t="s">
        <v>13214</v>
      </c>
      <c r="O557" t="s">
        <v>13215</v>
      </c>
      <c r="Q557">
        <v>59</v>
      </c>
      <c r="R557">
        <v>59</v>
      </c>
      <c r="S557">
        <v>59</v>
      </c>
      <c r="T557">
        <v>59</v>
      </c>
      <c r="U557" s="18">
        <v>0</v>
      </c>
      <c r="V557">
        <v>3.8</v>
      </c>
      <c r="W557">
        <v>3.8</v>
      </c>
      <c r="X557">
        <v>5958</v>
      </c>
      <c r="Y557">
        <v>5958</v>
      </c>
    </row>
    <row r="558" spans="1:25" x14ac:dyDescent="0.25">
      <c r="A558">
        <v>557</v>
      </c>
      <c r="B558" t="s">
        <v>5767</v>
      </c>
      <c r="C558" t="s">
        <v>16191</v>
      </c>
      <c r="D558" t="s">
        <v>5768</v>
      </c>
      <c r="E558" t="s">
        <v>5768</v>
      </c>
      <c r="F558" t="s">
        <v>14573</v>
      </c>
      <c r="G558" t="s">
        <v>14574</v>
      </c>
      <c r="H558" t="s">
        <v>3066</v>
      </c>
      <c r="I558" t="s">
        <v>13093</v>
      </c>
      <c r="J558" t="s">
        <v>13093</v>
      </c>
      <c r="K558" t="s">
        <v>13122</v>
      </c>
      <c r="L558" t="s">
        <v>13993</v>
      </c>
      <c r="M558" t="s">
        <v>13123</v>
      </c>
      <c r="N558" t="s">
        <v>13123</v>
      </c>
      <c r="O558" t="s">
        <v>13124</v>
      </c>
      <c r="P558" t="s">
        <v>13134</v>
      </c>
      <c r="Q558">
        <v>571</v>
      </c>
      <c r="R558">
        <v>571</v>
      </c>
      <c r="S558">
        <v>999</v>
      </c>
      <c r="T558">
        <v>999</v>
      </c>
      <c r="U558" s="18">
        <v>0.42842842842842843</v>
      </c>
      <c r="V558">
        <v>4.3</v>
      </c>
      <c r="W558">
        <v>4.3</v>
      </c>
      <c r="X558">
        <v>38221</v>
      </c>
      <c r="Y558">
        <v>38221</v>
      </c>
    </row>
    <row r="559" spans="1:25" x14ac:dyDescent="0.25">
      <c r="A559">
        <v>558</v>
      </c>
      <c r="B559" t="s">
        <v>5777</v>
      </c>
      <c r="C559" t="s">
        <v>16191</v>
      </c>
      <c r="D559" t="s">
        <v>5778</v>
      </c>
      <c r="E559" t="s">
        <v>14575</v>
      </c>
      <c r="F559" t="s">
        <v>14576</v>
      </c>
      <c r="G559" t="s">
        <v>14577</v>
      </c>
      <c r="H559" t="s">
        <v>5446</v>
      </c>
      <c r="I559" t="s">
        <v>13093</v>
      </c>
      <c r="J559" t="s">
        <v>13093</v>
      </c>
      <c r="K559" t="s">
        <v>13104</v>
      </c>
      <c r="L559" t="s">
        <v>13104</v>
      </c>
      <c r="M559" t="s">
        <v>13117</v>
      </c>
      <c r="N559" t="s">
        <v>13117</v>
      </c>
      <c r="O559" t="s">
        <v>13206</v>
      </c>
      <c r="Q559">
        <v>549</v>
      </c>
      <c r="R559">
        <v>549</v>
      </c>
      <c r="S559">
        <v>999</v>
      </c>
      <c r="T559">
        <v>999</v>
      </c>
      <c r="U559" s="18">
        <v>0.45045045045045046</v>
      </c>
      <c r="V559">
        <v>3.9</v>
      </c>
      <c r="W559">
        <v>3.9</v>
      </c>
      <c r="X559">
        <v>64705</v>
      </c>
      <c r="Y559">
        <v>64705</v>
      </c>
    </row>
    <row r="560" spans="1:25" x14ac:dyDescent="0.25">
      <c r="A560">
        <v>559</v>
      </c>
      <c r="B560" t="s">
        <v>5790</v>
      </c>
      <c r="C560" t="s">
        <v>16191</v>
      </c>
      <c r="D560" t="s">
        <v>5791</v>
      </c>
      <c r="E560" t="s">
        <v>5791</v>
      </c>
      <c r="F560" t="s">
        <v>14578</v>
      </c>
      <c r="G560" t="s">
        <v>14579</v>
      </c>
      <c r="H560" t="s">
        <v>5034</v>
      </c>
      <c r="I560" t="s">
        <v>13085</v>
      </c>
      <c r="J560" t="s">
        <v>13391</v>
      </c>
      <c r="K560" t="s">
        <v>13086</v>
      </c>
      <c r="L560" t="s">
        <v>13409</v>
      </c>
      <c r="M560" t="s">
        <v>13160</v>
      </c>
      <c r="N560" t="s">
        <v>14366</v>
      </c>
      <c r="O560" t="s">
        <v>13180</v>
      </c>
      <c r="Q560">
        <v>448</v>
      </c>
      <c r="R560">
        <v>448</v>
      </c>
      <c r="S560">
        <v>699</v>
      </c>
      <c r="T560">
        <v>699</v>
      </c>
      <c r="U560" s="18">
        <v>0.35908440629470673</v>
      </c>
      <c r="V560">
        <v>3.9</v>
      </c>
      <c r="W560">
        <v>3.9</v>
      </c>
      <c r="X560">
        <v>17348</v>
      </c>
      <c r="Y560">
        <v>17348</v>
      </c>
    </row>
    <row r="561" spans="1:25" x14ac:dyDescent="0.25">
      <c r="A561">
        <v>560</v>
      </c>
      <c r="B561" t="s">
        <v>5800</v>
      </c>
      <c r="C561" t="s">
        <v>16191</v>
      </c>
      <c r="D561" t="s">
        <v>5801</v>
      </c>
      <c r="E561" t="s">
        <v>14580</v>
      </c>
      <c r="F561" t="s">
        <v>14581</v>
      </c>
      <c r="G561" t="s">
        <v>14582</v>
      </c>
      <c r="H561" t="s">
        <v>3025</v>
      </c>
      <c r="I561" t="s">
        <v>13093</v>
      </c>
      <c r="J561" t="s">
        <v>13093</v>
      </c>
      <c r="K561" t="s">
        <v>13131</v>
      </c>
      <c r="L561" t="s">
        <v>14009</v>
      </c>
      <c r="M561" t="s">
        <v>13132</v>
      </c>
      <c r="N561" t="s">
        <v>13132</v>
      </c>
      <c r="O561" t="s">
        <v>13133</v>
      </c>
      <c r="Q561">
        <v>1499</v>
      </c>
      <c r="R561">
        <v>1499</v>
      </c>
      <c r="S561">
        <v>2999</v>
      </c>
      <c r="T561">
        <v>2999</v>
      </c>
      <c r="U561" s="18">
        <v>0.50016672224074687</v>
      </c>
      <c r="V561">
        <v>3.7</v>
      </c>
      <c r="W561">
        <v>3.7</v>
      </c>
      <c r="X561">
        <v>87798</v>
      </c>
      <c r="Y561">
        <v>87798</v>
      </c>
    </row>
    <row r="562" spans="1:25" x14ac:dyDescent="0.25">
      <c r="A562">
        <v>561</v>
      </c>
      <c r="B562" t="s">
        <v>5810</v>
      </c>
      <c r="C562" t="s">
        <v>16191</v>
      </c>
      <c r="D562" t="s">
        <v>5811</v>
      </c>
      <c r="E562" t="s">
        <v>5811</v>
      </c>
      <c r="F562" t="s">
        <v>14583</v>
      </c>
      <c r="G562" t="s">
        <v>14584</v>
      </c>
      <c r="H562" t="s">
        <v>5812</v>
      </c>
      <c r="I562" t="s">
        <v>13093</v>
      </c>
      <c r="J562" t="s">
        <v>13093</v>
      </c>
      <c r="K562" t="s">
        <v>13182</v>
      </c>
      <c r="L562" t="s">
        <v>14423</v>
      </c>
      <c r="M562" t="s">
        <v>13095</v>
      </c>
      <c r="N562" t="s">
        <v>13095</v>
      </c>
      <c r="O562" t="s">
        <v>13216</v>
      </c>
      <c r="P562" t="s">
        <v>13217</v>
      </c>
      <c r="Q562">
        <v>299</v>
      </c>
      <c r="R562">
        <v>299</v>
      </c>
      <c r="S562">
        <v>499</v>
      </c>
      <c r="T562">
        <v>499</v>
      </c>
      <c r="U562" s="18">
        <v>0.40080160320641284</v>
      </c>
      <c r="V562">
        <v>4.2</v>
      </c>
      <c r="W562">
        <v>4.2</v>
      </c>
      <c r="X562">
        <v>24432</v>
      </c>
      <c r="Y562">
        <v>24432</v>
      </c>
    </row>
    <row r="563" spans="1:25" x14ac:dyDescent="0.25">
      <c r="A563">
        <v>562</v>
      </c>
      <c r="B563" t="s">
        <v>5821</v>
      </c>
      <c r="C563" t="s">
        <v>16191</v>
      </c>
      <c r="D563" t="s">
        <v>5822</v>
      </c>
      <c r="E563" t="s">
        <v>5822</v>
      </c>
      <c r="F563" t="s">
        <v>14585</v>
      </c>
      <c r="G563" t="s">
        <v>14586</v>
      </c>
      <c r="H563" t="s">
        <v>4766</v>
      </c>
      <c r="I563" t="s">
        <v>13085</v>
      </c>
      <c r="J563" t="s">
        <v>13391</v>
      </c>
      <c r="K563" t="s">
        <v>13158</v>
      </c>
      <c r="L563" t="s">
        <v>14362</v>
      </c>
      <c r="M563" t="s">
        <v>13159</v>
      </c>
      <c r="N563" t="s">
        <v>13159</v>
      </c>
      <c r="Q563">
        <v>579</v>
      </c>
      <c r="R563">
        <v>579</v>
      </c>
      <c r="S563">
        <v>1400</v>
      </c>
      <c r="T563">
        <v>1400</v>
      </c>
      <c r="U563" s="18">
        <v>0.58642857142857141</v>
      </c>
      <c r="V563">
        <v>4.3</v>
      </c>
      <c r="W563">
        <v>4.3</v>
      </c>
      <c r="X563">
        <v>189104</v>
      </c>
      <c r="Y563">
        <v>189104</v>
      </c>
    </row>
    <row r="564" spans="1:25" x14ac:dyDescent="0.25">
      <c r="A564">
        <v>563</v>
      </c>
      <c r="B564" t="s">
        <v>5831</v>
      </c>
      <c r="C564" t="s">
        <v>16191</v>
      </c>
      <c r="D564" t="s">
        <v>5832</v>
      </c>
      <c r="E564" t="s">
        <v>14587</v>
      </c>
      <c r="F564" t="s">
        <v>14588</v>
      </c>
      <c r="G564" t="s">
        <v>14589</v>
      </c>
      <c r="H564" t="s">
        <v>5833</v>
      </c>
      <c r="I564" t="s">
        <v>13093</v>
      </c>
      <c r="J564" t="s">
        <v>13093</v>
      </c>
      <c r="K564" t="s">
        <v>13182</v>
      </c>
      <c r="L564" t="s">
        <v>14423</v>
      </c>
      <c r="M564" t="s">
        <v>13218</v>
      </c>
      <c r="N564" t="s">
        <v>13218</v>
      </c>
      <c r="O564" t="s">
        <v>13219</v>
      </c>
      <c r="Q564">
        <v>2499</v>
      </c>
      <c r="R564">
        <v>2499</v>
      </c>
      <c r="S564">
        <v>3299</v>
      </c>
      <c r="T564">
        <v>3299</v>
      </c>
      <c r="U564" s="18">
        <v>0.24249772658381327</v>
      </c>
      <c r="V564">
        <v>4.2</v>
      </c>
      <c r="W564">
        <v>4.2</v>
      </c>
      <c r="X564">
        <v>93112</v>
      </c>
      <c r="Y564">
        <v>93112</v>
      </c>
    </row>
    <row r="565" spans="1:25" x14ac:dyDescent="0.25">
      <c r="A565">
        <v>564</v>
      </c>
      <c r="B565" t="s">
        <v>5842</v>
      </c>
      <c r="C565" t="s">
        <v>16191</v>
      </c>
      <c r="D565" t="s">
        <v>5843</v>
      </c>
      <c r="E565" t="s">
        <v>5843</v>
      </c>
      <c r="F565" t="s">
        <v>14590</v>
      </c>
      <c r="G565" t="s">
        <v>14591</v>
      </c>
      <c r="H565" t="s">
        <v>3025</v>
      </c>
      <c r="I565" t="s">
        <v>13093</v>
      </c>
      <c r="J565" t="s">
        <v>13093</v>
      </c>
      <c r="K565" t="s">
        <v>13131</v>
      </c>
      <c r="L565" t="s">
        <v>14009</v>
      </c>
      <c r="M565" t="s">
        <v>13132</v>
      </c>
      <c r="N565" t="s">
        <v>13132</v>
      </c>
      <c r="O565" t="s">
        <v>13133</v>
      </c>
      <c r="Q565">
        <v>1199</v>
      </c>
      <c r="R565">
        <v>1199</v>
      </c>
      <c r="S565">
        <v>5999</v>
      </c>
      <c r="T565">
        <v>5999</v>
      </c>
      <c r="U565" s="18">
        <v>0.80013335555925991</v>
      </c>
      <c r="V565">
        <v>3.9</v>
      </c>
      <c r="W565">
        <v>3.9</v>
      </c>
      <c r="X565">
        <v>47521</v>
      </c>
      <c r="Y565">
        <v>47521</v>
      </c>
    </row>
    <row r="566" spans="1:25" x14ac:dyDescent="0.25">
      <c r="A566">
        <v>565</v>
      </c>
      <c r="B566" t="s">
        <v>5852</v>
      </c>
      <c r="C566" t="s">
        <v>16191</v>
      </c>
      <c r="D566" t="s">
        <v>5853</v>
      </c>
      <c r="E566" t="s">
        <v>5853</v>
      </c>
      <c r="F566" t="s">
        <v>14592</v>
      </c>
      <c r="G566" t="s">
        <v>14593</v>
      </c>
      <c r="H566" t="s">
        <v>5577</v>
      </c>
      <c r="I566" t="s">
        <v>13093</v>
      </c>
      <c r="J566" t="s">
        <v>13093</v>
      </c>
      <c r="K566" t="s">
        <v>13169</v>
      </c>
      <c r="L566" t="s">
        <v>14407</v>
      </c>
      <c r="M566" t="s">
        <v>13208</v>
      </c>
      <c r="N566" t="s">
        <v>13208</v>
      </c>
      <c r="Q566">
        <v>399</v>
      </c>
      <c r="R566">
        <v>399</v>
      </c>
      <c r="S566">
        <v>499</v>
      </c>
      <c r="T566">
        <v>499</v>
      </c>
      <c r="U566" s="18">
        <v>0.20040080160320642</v>
      </c>
      <c r="V566">
        <v>4.3</v>
      </c>
      <c r="W566">
        <v>4.3</v>
      </c>
      <c r="X566">
        <v>27201</v>
      </c>
      <c r="Y566">
        <v>27201</v>
      </c>
    </row>
    <row r="567" spans="1:25" x14ac:dyDescent="0.25">
      <c r="A567">
        <v>566</v>
      </c>
      <c r="B567" t="s">
        <v>5866</v>
      </c>
      <c r="C567" t="s">
        <v>16191</v>
      </c>
      <c r="D567" t="s">
        <v>5867</v>
      </c>
      <c r="E567" t="s">
        <v>14594</v>
      </c>
      <c r="F567" t="s">
        <v>14595</v>
      </c>
      <c r="G567" t="s">
        <v>14596</v>
      </c>
      <c r="H567" t="s">
        <v>4777</v>
      </c>
      <c r="I567" t="s">
        <v>13085</v>
      </c>
      <c r="J567" t="s">
        <v>13391</v>
      </c>
      <c r="K567" t="s">
        <v>13086</v>
      </c>
      <c r="L567" t="s">
        <v>13409</v>
      </c>
      <c r="M567" t="s">
        <v>13160</v>
      </c>
      <c r="N567" t="s">
        <v>14366</v>
      </c>
      <c r="O567" t="s">
        <v>13161</v>
      </c>
      <c r="Q567">
        <v>279</v>
      </c>
      <c r="R567">
        <v>279</v>
      </c>
      <c r="S567">
        <v>375</v>
      </c>
      <c r="T567">
        <v>375</v>
      </c>
      <c r="U567" s="18">
        <v>0.25600000000000001</v>
      </c>
      <c r="V567">
        <v>4.3</v>
      </c>
      <c r="W567">
        <v>4.3</v>
      </c>
      <c r="X567">
        <v>31534</v>
      </c>
      <c r="Y567">
        <v>31534</v>
      </c>
    </row>
    <row r="568" spans="1:25" x14ac:dyDescent="0.25">
      <c r="A568">
        <v>567</v>
      </c>
      <c r="B568" t="s">
        <v>5876</v>
      </c>
      <c r="C568" t="s">
        <v>16191</v>
      </c>
      <c r="D568" t="s">
        <v>5877</v>
      </c>
      <c r="E568" t="s">
        <v>14597</v>
      </c>
      <c r="F568" t="s">
        <v>14206</v>
      </c>
      <c r="G568" t="s">
        <v>14598</v>
      </c>
      <c r="H568" t="s">
        <v>2910</v>
      </c>
      <c r="I568" t="s">
        <v>13093</v>
      </c>
      <c r="J568" t="s">
        <v>13093</v>
      </c>
      <c r="K568" t="s">
        <v>13120</v>
      </c>
      <c r="L568" t="s">
        <v>13120</v>
      </c>
      <c r="M568" t="s">
        <v>13121</v>
      </c>
      <c r="N568" t="s">
        <v>13121</v>
      </c>
      <c r="Q568">
        <v>2499</v>
      </c>
      <c r="R568">
        <v>2499</v>
      </c>
      <c r="S568">
        <v>4999</v>
      </c>
      <c r="T568">
        <v>4999</v>
      </c>
      <c r="U568" s="18">
        <v>0.50010002000400078</v>
      </c>
      <c r="V568">
        <v>3.9</v>
      </c>
      <c r="W568">
        <v>3.9</v>
      </c>
      <c r="X568">
        <v>7571</v>
      </c>
      <c r="Y568">
        <v>7571</v>
      </c>
    </row>
    <row r="569" spans="1:25" x14ac:dyDescent="0.25">
      <c r="A569">
        <v>568</v>
      </c>
      <c r="B569" t="s">
        <v>5881</v>
      </c>
      <c r="C569" t="s">
        <v>16191</v>
      </c>
      <c r="D569" t="s">
        <v>5882</v>
      </c>
      <c r="E569" t="s">
        <v>5882</v>
      </c>
      <c r="F569" t="s">
        <v>14599</v>
      </c>
      <c r="G569" t="s">
        <v>14600</v>
      </c>
      <c r="H569" t="s">
        <v>5553</v>
      </c>
      <c r="I569" t="s">
        <v>13171</v>
      </c>
      <c r="J569" t="s">
        <v>13171</v>
      </c>
      <c r="K569" t="s">
        <v>13172</v>
      </c>
      <c r="L569" t="s">
        <v>13172</v>
      </c>
      <c r="M569" t="s">
        <v>13173</v>
      </c>
      <c r="N569" t="s">
        <v>13173</v>
      </c>
      <c r="O569" t="s">
        <v>13174</v>
      </c>
      <c r="P569" t="s">
        <v>13207</v>
      </c>
      <c r="Q569">
        <v>137</v>
      </c>
      <c r="R569">
        <v>137</v>
      </c>
      <c r="S569">
        <v>160</v>
      </c>
      <c r="T569">
        <v>160</v>
      </c>
      <c r="U569" s="18">
        <v>0.14374999999999999</v>
      </c>
      <c r="V569">
        <v>4.4000000000000004</v>
      </c>
      <c r="W569">
        <v>4.4000000000000004</v>
      </c>
      <c r="X569">
        <v>6537</v>
      </c>
      <c r="Y569">
        <v>6537</v>
      </c>
    </row>
    <row r="570" spans="1:25" x14ac:dyDescent="0.25">
      <c r="A570">
        <v>569</v>
      </c>
      <c r="B570" t="s">
        <v>5892</v>
      </c>
      <c r="C570" t="s">
        <v>16191</v>
      </c>
      <c r="D570" t="s">
        <v>5893</v>
      </c>
      <c r="E570" t="s">
        <v>5893</v>
      </c>
      <c r="F570" t="s">
        <v>14601</v>
      </c>
      <c r="G570" t="s">
        <v>14602</v>
      </c>
      <c r="H570" t="s">
        <v>5300</v>
      </c>
      <c r="I570" t="s">
        <v>13085</v>
      </c>
      <c r="J570" t="s">
        <v>13391</v>
      </c>
      <c r="K570" t="s">
        <v>13086</v>
      </c>
      <c r="L570" t="s">
        <v>13409</v>
      </c>
      <c r="M570" t="s">
        <v>13201</v>
      </c>
      <c r="N570" t="s">
        <v>13201</v>
      </c>
      <c r="Q570">
        <v>299</v>
      </c>
      <c r="R570">
        <v>299</v>
      </c>
      <c r="S570">
        <v>499</v>
      </c>
      <c r="T570">
        <v>499</v>
      </c>
      <c r="U570" s="18">
        <v>0.40080160320641284</v>
      </c>
      <c r="V570">
        <v>4.5</v>
      </c>
      <c r="W570">
        <v>4.5</v>
      </c>
      <c r="X570">
        <v>21010</v>
      </c>
      <c r="Y570">
        <v>21010</v>
      </c>
    </row>
    <row r="571" spans="1:25" x14ac:dyDescent="0.25">
      <c r="A571">
        <v>570</v>
      </c>
      <c r="B571" t="s">
        <v>5902</v>
      </c>
      <c r="C571" t="s">
        <v>16191</v>
      </c>
      <c r="D571" t="s">
        <v>5903</v>
      </c>
      <c r="E571" t="s">
        <v>5903</v>
      </c>
      <c r="F571" t="s">
        <v>14603</v>
      </c>
      <c r="G571" t="s">
        <v>14604</v>
      </c>
      <c r="H571" t="s">
        <v>3025</v>
      </c>
      <c r="I571" t="s">
        <v>13093</v>
      </c>
      <c r="J571" t="s">
        <v>13093</v>
      </c>
      <c r="K571" t="s">
        <v>13131</v>
      </c>
      <c r="L571" t="s">
        <v>14009</v>
      </c>
      <c r="M571" t="s">
        <v>13132</v>
      </c>
      <c r="N571" t="s">
        <v>13132</v>
      </c>
      <c r="O571" t="s">
        <v>13133</v>
      </c>
      <c r="Q571">
        <v>1799</v>
      </c>
      <c r="R571">
        <v>1799</v>
      </c>
      <c r="S571">
        <v>3999</v>
      </c>
      <c r="T571">
        <v>3999</v>
      </c>
      <c r="U571" s="18">
        <v>0.55013753438359592</v>
      </c>
      <c r="V571">
        <v>3.9</v>
      </c>
      <c r="W571">
        <v>3.9</v>
      </c>
      <c r="X571">
        <v>3517</v>
      </c>
      <c r="Y571">
        <v>3517</v>
      </c>
    </row>
    <row r="572" spans="1:25" x14ac:dyDescent="0.25">
      <c r="A572">
        <v>571</v>
      </c>
      <c r="B572" t="s">
        <v>5912</v>
      </c>
      <c r="C572" t="s">
        <v>16191</v>
      </c>
      <c r="D572" t="s">
        <v>5913</v>
      </c>
      <c r="E572" t="s">
        <v>14605</v>
      </c>
      <c r="F572" t="s">
        <v>14606</v>
      </c>
      <c r="G572" t="s">
        <v>14607</v>
      </c>
      <c r="H572" t="s">
        <v>5446</v>
      </c>
      <c r="I572" t="s">
        <v>13093</v>
      </c>
      <c r="J572" t="s">
        <v>13093</v>
      </c>
      <c r="K572" t="s">
        <v>13104</v>
      </c>
      <c r="L572" t="s">
        <v>13104</v>
      </c>
      <c r="M572" t="s">
        <v>13117</v>
      </c>
      <c r="N572" t="s">
        <v>13117</v>
      </c>
      <c r="O572" t="s">
        <v>13206</v>
      </c>
      <c r="Q572">
        <v>1999</v>
      </c>
      <c r="R572">
        <v>1999</v>
      </c>
      <c r="S572">
        <v>2999</v>
      </c>
      <c r="T572">
        <v>2999</v>
      </c>
      <c r="U572" s="18">
        <v>0.33344448149383127</v>
      </c>
      <c r="V572">
        <v>4.3</v>
      </c>
      <c r="W572">
        <v>4.3</v>
      </c>
      <c r="X572">
        <v>63899</v>
      </c>
      <c r="Y572">
        <v>63899</v>
      </c>
    </row>
    <row r="573" spans="1:25" x14ac:dyDescent="0.25">
      <c r="A573">
        <v>572</v>
      </c>
      <c r="B573" t="s">
        <v>5923</v>
      </c>
      <c r="C573" t="s">
        <v>16191</v>
      </c>
      <c r="D573" t="s">
        <v>5924</v>
      </c>
      <c r="E573" t="s">
        <v>5924</v>
      </c>
      <c r="F573" t="s">
        <v>14608</v>
      </c>
      <c r="G573" t="s">
        <v>14609</v>
      </c>
      <c r="H573" t="s">
        <v>5925</v>
      </c>
      <c r="I573" t="s">
        <v>13085</v>
      </c>
      <c r="J573" t="s">
        <v>13391</v>
      </c>
      <c r="K573" t="s">
        <v>13086</v>
      </c>
      <c r="L573" t="s">
        <v>13409</v>
      </c>
      <c r="M573" t="s">
        <v>13220</v>
      </c>
      <c r="N573" t="s">
        <v>13220</v>
      </c>
      <c r="O573" t="s">
        <v>13147</v>
      </c>
      <c r="Q573">
        <v>399</v>
      </c>
      <c r="R573">
        <v>399</v>
      </c>
      <c r="S573">
        <v>1499</v>
      </c>
      <c r="T573">
        <v>1499</v>
      </c>
      <c r="U573" s="18">
        <v>0.73382254836557703</v>
      </c>
      <c r="V573">
        <v>4.0999999999999996</v>
      </c>
      <c r="W573">
        <v>4.0999999999999996</v>
      </c>
      <c r="X573">
        <v>5730</v>
      </c>
      <c r="Y573">
        <v>5730</v>
      </c>
    </row>
    <row r="574" spans="1:25" x14ac:dyDescent="0.25">
      <c r="A574">
        <v>573</v>
      </c>
      <c r="B574" t="s">
        <v>5934</v>
      </c>
      <c r="C574" t="s">
        <v>16191</v>
      </c>
      <c r="D574" t="s">
        <v>5935</v>
      </c>
      <c r="E574" t="s">
        <v>14610</v>
      </c>
      <c r="F574" t="s">
        <v>14611</v>
      </c>
      <c r="G574" t="s">
        <v>14612</v>
      </c>
      <c r="H574" t="s">
        <v>5936</v>
      </c>
      <c r="I574" t="s">
        <v>13085</v>
      </c>
      <c r="J574" t="s">
        <v>13391</v>
      </c>
      <c r="K574" t="s">
        <v>13086</v>
      </c>
      <c r="L574" t="s">
        <v>13409</v>
      </c>
      <c r="M574" t="s">
        <v>13196</v>
      </c>
      <c r="N574" t="s">
        <v>13196</v>
      </c>
      <c r="O574" t="s">
        <v>13221</v>
      </c>
      <c r="Q574">
        <v>1699</v>
      </c>
      <c r="R574">
        <v>1699</v>
      </c>
      <c r="S574">
        <v>3999</v>
      </c>
      <c r="T574">
        <v>3999</v>
      </c>
      <c r="U574" s="18">
        <v>0.57514378594648663</v>
      </c>
      <c r="V574">
        <v>4.2</v>
      </c>
      <c r="W574">
        <v>4.2</v>
      </c>
      <c r="X574">
        <v>25488</v>
      </c>
      <c r="Y574">
        <v>25488</v>
      </c>
    </row>
    <row r="575" spans="1:25" x14ac:dyDescent="0.25">
      <c r="A575">
        <v>574</v>
      </c>
      <c r="B575" t="s">
        <v>5945</v>
      </c>
      <c r="C575" t="s">
        <v>16191</v>
      </c>
      <c r="D575" t="s">
        <v>5946</v>
      </c>
      <c r="E575" t="s">
        <v>14613</v>
      </c>
      <c r="F575" t="s">
        <v>14614</v>
      </c>
      <c r="G575" t="s">
        <v>14615</v>
      </c>
      <c r="H575" t="s">
        <v>4777</v>
      </c>
      <c r="I575" t="s">
        <v>13085</v>
      </c>
      <c r="J575" t="s">
        <v>13391</v>
      </c>
      <c r="K575" t="s">
        <v>13086</v>
      </c>
      <c r="L575" t="s">
        <v>13409</v>
      </c>
      <c r="M575" t="s">
        <v>13160</v>
      </c>
      <c r="N575" t="s">
        <v>14366</v>
      </c>
      <c r="O575" t="s">
        <v>13161</v>
      </c>
      <c r="Q575">
        <v>699</v>
      </c>
      <c r="R575">
        <v>699</v>
      </c>
      <c r="S575">
        <v>995</v>
      </c>
      <c r="T575">
        <v>995</v>
      </c>
      <c r="U575" s="18">
        <v>0.29748743718592963</v>
      </c>
      <c r="V575">
        <v>4.5</v>
      </c>
      <c r="W575">
        <v>4.5</v>
      </c>
      <c r="X575">
        <v>54405</v>
      </c>
      <c r="Y575">
        <v>54405</v>
      </c>
    </row>
    <row r="576" spans="1:25" x14ac:dyDescent="0.25">
      <c r="A576">
        <v>575</v>
      </c>
      <c r="B576" t="s">
        <v>5957</v>
      </c>
      <c r="C576" t="s">
        <v>16191</v>
      </c>
      <c r="D576" t="s">
        <v>5958</v>
      </c>
      <c r="E576" t="s">
        <v>14616</v>
      </c>
      <c r="F576" t="s">
        <v>14617</v>
      </c>
      <c r="G576" t="s">
        <v>14618</v>
      </c>
      <c r="H576" t="s">
        <v>5374</v>
      </c>
      <c r="I576" t="s">
        <v>13085</v>
      </c>
      <c r="J576" t="s">
        <v>13391</v>
      </c>
      <c r="K576" t="s">
        <v>13090</v>
      </c>
      <c r="L576" t="s">
        <v>13090</v>
      </c>
      <c r="M576" t="s">
        <v>13204</v>
      </c>
      <c r="N576" t="s">
        <v>13204</v>
      </c>
      <c r="Q576">
        <v>1149</v>
      </c>
      <c r="R576">
        <v>1149</v>
      </c>
      <c r="S576">
        <v>1699</v>
      </c>
      <c r="T576">
        <v>1699</v>
      </c>
      <c r="U576" s="18">
        <v>0.32371983519717479</v>
      </c>
      <c r="V576">
        <v>4.2</v>
      </c>
      <c r="W576">
        <v>4.2</v>
      </c>
      <c r="X576">
        <v>122478</v>
      </c>
      <c r="Y576">
        <v>122478</v>
      </c>
    </row>
    <row r="577" spans="1:25" x14ac:dyDescent="0.25">
      <c r="A577">
        <v>576</v>
      </c>
      <c r="B577" t="s">
        <v>5967</v>
      </c>
      <c r="C577" t="s">
        <v>16191</v>
      </c>
      <c r="D577" t="s">
        <v>5968</v>
      </c>
      <c r="E577" t="s">
        <v>14619</v>
      </c>
      <c r="F577" t="s">
        <v>14620</v>
      </c>
      <c r="G577" t="s">
        <v>14621</v>
      </c>
      <c r="H577" t="s">
        <v>5034</v>
      </c>
      <c r="I577" t="s">
        <v>13085</v>
      </c>
      <c r="J577" t="s">
        <v>13391</v>
      </c>
      <c r="K577" t="s">
        <v>13086</v>
      </c>
      <c r="L577" t="s">
        <v>13409</v>
      </c>
      <c r="M577" t="s">
        <v>13160</v>
      </c>
      <c r="N577" t="s">
        <v>14366</v>
      </c>
      <c r="O577" t="s">
        <v>13180</v>
      </c>
      <c r="Q577">
        <v>1495</v>
      </c>
      <c r="R577">
        <v>1495</v>
      </c>
      <c r="S577">
        <v>1995</v>
      </c>
      <c r="T577">
        <v>1995</v>
      </c>
      <c r="U577" s="18">
        <v>0.25062656641604009</v>
      </c>
      <c r="V577">
        <v>4.3</v>
      </c>
      <c r="W577">
        <v>4.3</v>
      </c>
      <c r="X577">
        <v>7241</v>
      </c>
      <c r="Y577">
        <v>7241</v>
      </c>
    </row>
    <row r="578" spans="1:25" x14ac:dyDescent="0.25">
      <c r="A578">
        <v>577</v>
      </c>
      <c r="B578" t="s">
        <v>5977</v>
      </c>
      <c r="C578" t="s">
        <v>16191</v>
      </c>
      <c r="D578" t="s">
        <v>5978</v>
      </c>
      <c r="E578" t="s">
        <v>14622</v>
      </c>
      <c r="F578" t="s">
        <v>14623</v>
      </c>
      <c r="G578" t="s">
        <v>14624</v>
      </c>
      <c r="H578" t="s">
        <v>4808</v>
      </c>
      <c r="I578" t="s">
        <v>13085</v>
      </c>
      <c r="J578" t="s">
        <v>13391</v>
      </c>
      <c r="K578" t="s">
        <v>13086</v>
      </c>
      <c r="L578" t="s">
        <v>13409</v>
      </c>
      <c r="M578" t="s">
        <v>13154</v>
      </c>
      <c r="N578" t="s">
        <v>13154</v>
      </c>
      <c r="O578" t="s">
        <v>13163</v>
      </c>
      <c r="Q578">
        <v>849</v>
      </c>
      <c r="R578">
        <v>849</v>
      </c>
      <c r="S578">
        <v>4999</v>
      </c>
      <c r="T578">
        <v>4999</v>
      </c>
      <c r="U578" s="18">
        <v>0.83016603320664129</v>
      </c>
      <c r="V578">
        <v>4</v>
      </c>
      <c r="W578">
        <v>4</v>
      </c>
      <c r="X578">
        <v>20457</v>
      </c>
      <c r="Y578">
        <v>20457</v>
      </c>
    </row>
    <row r="579" spans="1:25" x14ac:dyDescent="0.25">
      <c r="A579">
        <v>578</v>
      </c>
      <c r="B579" t="s">
        <v>5986</v>
      </c>
      <c r="C579" t="s">
        <v>16191</v>
      </c>
      <c r="D579" t="s">
        <v>5987</v>
      </c>
      <c r="E579" t="s">
        <v>5987</v>
      </c>
      <c r="F579" t="s">
        <v>14625</v>
      </c>
      <c r="G579" t="s">
        <v>14626</v>
      </c>
      <c r="H579" t="s">
        <v>5988</v>
      </c>
      <c r="I579" t="s">
        <v>13171</v>
      </c>
      <c r="J579" t="s">
        <v>13171</v>
      </c>
      <c r="K579" t="s">
        <v>13186</v>
      </c>
      <c r="L579" t="s">
        <v>13186</v>
      </c>
      <c r="M579" t="s">
        <v>13187</v>
      </c>
      <c r="N579" t="s">
        <v>13187</v>
      </c>
      <c r="O579" t="s">
        <v>13222</v>
      </c>
      <c r="Q579">
        <v>440</v>
      </c>
      <c r="R579">
        <v>440</v>
      </c>
      <c r="S579">
        <v>440</v>
      </c>
      <c r="T579">
        <v>440</v>
      </c>
      <c r="U579" s="18">
        <v>0</v>
      </c>
      <c r="V579">
        <v>4.5</v>
      </c>
      <c r="W579">
        <v>4.5</v>
      </c>
      <c r="X579">
        <v>8610</v>
      </c>
      <c r="Y579">
        <v>8610</v>
      </c>
    </row>
    <row r="580" spans="1:25" x14ac:dyDescent="0.25">
      <c r="A580">
        <v>579</v>
      </c>
      <c r="B580" t="s">
        <v>5999</v>
      </c>
      <c r="C580" t="s">
        <v>16191</v>
      </c>
      <c r="D580" t="s">
        <v>6000</v>
      </c>
      <c r="E580" t="s">
        <v>6000</v>
      </c>
      <c r="F580" t="s">
        <v>14627</v>
      </c>
      <c r="G580" t="s">
        <v>14628</v>
      </c>
      <c r="H580" t="s">
        <v>4808</v>
      </c>
      <c r="I580" t="s">
        <v>13085</v>
      </c>
      <c r="J580" t="s">
        <v>13391</v>
      </c>
      <c r="K580" t="s">
        <v>13086</v>
      </c>
      <c r="L580" t="s">
        <v>13409</v>
      </c>
      <c r="M580" t="s">
        <v>13154</v>
      </c>
      <c r="N580" t="s">
        <v>13154</v>
      </c>
      <c r="O580" t="s">
        <v>13163</v>
      </c>
      <c r="Q580">
        <v>599</v>
      </c>
      <c r="R580">
        <v>599</v>
      </c>
      <c r="S580">
        <v>3999</v>
      </c>
      <c r="T580">
        <v>3999</v>
      </c>
      <c r="U580" s="18">
        <v>0.85021255313828459</v>
      </c>
      <c r="V580">
        <v>3.9</v>
      </c>
      <c r="W580">
        <v>3.9</v>
      </c>
      <c r="X580">
        <v>1087</v>
      </c>
      <c r="Y580">
        <v>1087</v>
      </c>
    </row>
    <row r="581" spans="1:25" x14ac:dyDescent="0.25">
      <c r="A581">
        <v>580</v>
      </c>
      <c r="B581" t="s">
        <v>6009</v>
      </c>
      <c r="C581" t="s">
        <v>16191</v>
      </c>
      <c r="D581" t="s">
        <v>6010</v>
      </c>
      <c r="E581" t="s">
        <v>14629</v>
      </c>
      <c r="F581" t="s">
        <v>14630</v>
      </c>
      <c r="G581" t="s">
        <v>14631</v>
      </c>
      <c r="H581" t="s">
        <v>5628</v>
      </c>
      <c r="I581" t="s">
        <v>13085</v>
      </c>
      <c r="J581" t="s">
        <v>13391</v>
      </c>
      <c r="K581" t="s">
        <v>13086</v>
      </c>
      <c r="L581" t="s">
        <v>13409</v>
      </c>
      <c r="M581" t="s">
        <v>13109</v>
      </c>
      <c r="N581" t="s">
        <v>13109</v>
      </c>
      <c r="O581" t="s">
        <v>13210</v>
      </c>
      <c r="Q581">
        <v>149</v>
      </c>
      <c r="R581">
        <v>149</v>
      </c>
      <c r="S581">
        <v>399</v>
      </c>
      <c r="T581">
        <v>399</v>
      </c>
      <c r="U581" s="18">
        <v>0.62656641604010022</v>
      </c>
      <c r="V581">
        <v>4</v>
      </c>
      <c r="W581">
        <v>4</v>
      </c>
      <c r="X581">
        <v>1540</v>
      </c>
      <c r="Y581">
        <v>1540</v>
      </c>
    </row>
    <row r="582" spans="1:25" x14ac:dyDescent="0.25">
      <c r="A582">
        <v>581</v>
      </c>
      <c r="B582" t="s">
        <v>6018</v>
      </c>
      <c r="C582" t="s">
        <v>16191</v>
      </c>
      <c r="D582" t="s">
        <v>6019</v>
      </c>
      <c r="E582" t="s">
        <v>14632</v>
      </c>
      <c r="F582" t="s">
        <v>14633</v>
      </c>
      <c r="G582" t="s">
        <v>14634</v>
      </c>
      <c r="H582" t="s">
        <v>4788</v>
      </c>
      <c r="I582" t="s">
        <v>13085</v>
      </c>
      <c r="J582" t="s">
        <v>13391</v>
      </c>
      <c r="K582" t="s">
        <v>13086</v>
      </c>
      <c r="L582" t="s">
        <v>13409</v>
      </c>
      <c r="M582" t="s">
        <v>13160</v>
      </c>
      <c r="N582" t="s">
        <v>14366</v>
      </c>
      <c r="O582" t="s">
        <v>13162</v>
      </c>
      <c r="Q582">
        <v>289</v>
      </c>
      <c r="R582">
        <v>289</v>
      </c>
      <c r="S582">
        <v>999</v>
      </c>
      <c r="T582">
        <v>999</v>
      </c>
      <c r="U582" s="18">
        <v>0.71071071071071068</v>
      </c>
      <c r="V582">
        <v>4.0999999999999996</v>
      </c>
      <c r="W582">
        <v>4.0999999999999996</v>
      </c>
      <c r="X582">
        <v>401</v>
      </c>
      <c r="Y582">
        <v>401</v>
      </c>
    </row>
    <row r="583" spans="1:25" x14ac:dyDescent="0.25">
      <c r="A583">
        <v>582</v>
      </c>
      <c r="B583" t="s">
        <v>6028</v>
      </c>
      <c r="C583" t="s">
        <v>16191</v>
      </c>
      <c r="D583" t="s">
        <v>6029</v>
      </c>
      <c r="E583" t="s">
        <v>14635</v>
      </c>
      <c r="F583" t="s">
        <v>14636</v>
      </c>
      <c r="G583" t="s">
        <v>14637</v>
      </c>
      <c r="H583" t="s">
        <v>6030</v>
      </c>
      <c r="I583" t="s">
        <v>13085</v>
      </c>
      <c r="J583" t="s">
        <v>13391</v>
      </c>
      <c r="K583" t="s">
        <v>13086</v>
      </c>
      <c r="L583" t="s">
        <v>13409</v>
      </c>
      <c r="M583" t="s">
        <v>13223</v>
      </c>
      <c r="N583" t="s">
        <v>13223</v>
      </c>
      <c r="Q583">
        <v>179</v>
      </c>
      <c r="R583">
        <v>179</v>
      </c>
      <c r="S583">
        <v>499</v>
      </c>
      <c r="T583">
        <v>499</v>
      </c>
      <c r="U583" s="18">
        <v>0.6412825651302605</v>
      </c>
      <c r="V583">
        <v>3.4</v>
      </c>
      <c r="W583">
        <v>3.4</v>
      </c>
      <c r="X583">
        <v>9385</v>
      </c>
      <c r="Y583">
        <v>9385</v>
      </c>
    </row>
    <row r="584" spans="1:25" x14ac:dyDescent="0.25">
      <c r="A584">
        <v>583</v>
      </c>
      <c r="B584" t="s">
        <v>6039</v>
      </c>
      <c r="C584" t="s">
        <v>16191</v>
      </c>
      <c r="D584" t="s">
        <v>6040</v>
      </c>
      <c r="E584" t="s">
        <v>14638</v>
      </c>
      <c r="F584" t="s">
        <v>14235</v>
      </c>
      <c r="G584" t="s">
        <v>14639</v>
      </c>
      <c r="H584" t="s">
        <v>2910</v>
      </c>
      <c r="I584" t="s">
        <v>13093</v>
      </c>
      <c r="J584" t="s">
        <v>13093</v>
      </c>
      <c r="K584" t="s">
        <v>13120</v>
      </c>
      <c r="L584" t="s">
        <v>13120</v>
      </c>
      <c r="M584" t="s">
        <v>13121</v>
      </c>
      <c r="N584" t="s">
        <v>13121</v>
      </c>
      <c r="Q584">
        <v>1499</v>
      </c>
      <c r="R584">
        <v>1499</v>
      </c>
      <c r="S584">
        <v>4999</v>
      </c>
      <c r="T584">
        <v>4999</v>
      </c>
      <c r="U584" s="18">
        <v>0.70014002800560116</v>
      </c>
      <c r="V584">
        <v>4</v>
      </c>
      <c r="W584">
        <v>4</v>
      </c>
      <c r="X584">
        <v>92588</v>
      </c>
      <c r="Y584">
        <v>92588</v>
      </c>
    </row>
    <row r="585" spans="1:25" x14ac:dyDescent="0.25">
      <c r="A585">
        <v>584</v>
      </c>
      <c r="B585" t="s">
        <v>6044</v>
      </c>
      <c r="C585" t="s">
        <v>16191</v>
      </c>
      <c r="D585" t="s">
        <v>6045</v>
      </c>
      <c r="E585" t="s">
        <v>14640</v>
      </c>
      <c r="F585" t="s">
        <v>14641</v>
      </c>
      <c r="G585" t="s">
        <v>14642</v>
      </c>
      <c r="H585" t="s">
        <v>3025</v>
      </c>
      <c r="I585" t="s">
        <v>13093</v>
      </c>
      <c r="J585" t="s">
        <v>13093</v>
      </c>
      <c r="K585" t="s">
        <v>13131</v>
      </c>
      <c r="L585" t="s">
        <v>14009</v>
      </c>
      <c r="M585" t="s">
        <v>13132</v>
      </c>
      <c r="N585" t="s">
        <v>13132</v>
      </c>
      <c r="O585" t="s">
        <v>13133</v>
      </c>
      <c r="Q585">
        <v>399</v>
      </c>
      <c r="R585">
        <v>399</v>
      </c>
      <c r="S585">
        <v>699</v>
      </c>
      <c r="T585">
        <v>699</v>
      </c>
      <c r="U585" s="18">
        <v>0.42918454935622319</v>
      </c>
      <c r="V585">
        <v>3.4</v>
      </c>
      <c r="W585">
        <v>3.4</v>
      </c>
      <c r="X585">
        <v>3454</v>
      </c>
      <c r="Y585">
        <v>3454</v>
      </c>
    </row>
    <row r="586" spans="1:25" x14ac:dyDescent="0.25">
      <c r="A586">
        <v>585</v>
      </c>
      <c r="B586" t="s">
        <v>6054</v>
      </c>
      <c r="C586" t="s">
        <v>16191</v>
      </c>
      <c r="D586" t="s">
        <v>6055</v>
      </c>
      <c r="E586" t="s">
        <v>14643</v>
      </c>
      <c r="F586" t="s">
        <v>14644</v>
      </c>
      <c r="G586" t="s">
        <v>14645</v>
      </c>
      <c r="H586" t="s">
        <v>5267</v>
      </c>
      <c r="I586" t="s">
        <v>13085</v>
      </c>
      <c r="J586" t="s">
        <v>13391</v>
      </c>
      <c r="K586" t="s">
        <v>13086</v>
      </c>
      <c r="L586" t="s">
        <v>13409</v>
      </c>
      <c r="M586" t="s">
        <v>13196</v>
      </c>
      <c r="N586" t="s">
        <v>13196</v>
      </c>
      <c r="O586" t="s">
        <v>13197</v>
      </c>
      <c r="Q586">
        <v>599</v>
      </c>
      <c r="R586">
        <v>599</v>
      </c>
      <c r="S586">
        <v>799</v>
      </c>
      <c r="T586">
        <v>799</v>
      </c>
      <c r="U586" s="18">
        <v>0.25031289111389238</v>
      </c>
      <c r="V586">
        <v>4.3</v>
      </c>
      <c r="W586">
        <v>4.3</v>
      </c>
      <c r="X586">
        <v>15790</v>
      </c>
      <c r="Y586">
        <v>15790</v>
      </c>
    </row>
    <row r="587" spans="1:25" x14ac:dyDescent="0.25">
      <c r="A587">
        <v>586</v>
      </c>
      <c r="B587" t="s">
        <v>6064</v>
      </c>
      <c r="C587" t="s">
        <v>16191</v>
      </c>
      <c r="D587" t="s">
        <v>6065</v>
      </c>
      <c r="E587" t="s">
        <v>14646</v>
      </c>
      <c r="F587" t="s">
        <v>14647</v>
      </c>
      <c r="G587" t="s">
        <v>14648</v>
      </c>
      <c r="H587" t="s">
        <v>6066</v>
      </c>
      <c r="I587" t="s">
        <v>13085</v>
      </c>
      <c r="J587" t="s">
        <v>13391</v>
      </c>
      <c r="K587" t="s">
        <v>13086</v>
      </c>
      <c r="L587" t="s">
        <v>13409</v>
      </c>
      <c r="M587" t="s">
        <v>13224</v>
      </c>
      <c r="N587" t="s">
        <v>14649</v>
      </c>
      <c r="O587" t="s">
        <v>13225</v>
      </c>
      <c r="Q587">
        <v>949</v>
      </c>
      <c r="R587">
        <v>949</v>
      </c>
      <c r="S587">
        <v>2000</v>
      </c>
      <c r="T587">
        <v>2000</v>
      </c>
      <c r="U587" s="18">
        <v>0.52549999999999997</v>
      </c>
      <c r="V587">
        <v>3.9</v>
      </c>
      <c r="W587">
        <v>3.9</v>
      </c>
      <c r="X587">
        <v>14969</v>
      </c>
      <c r="Y587">
        <v>14969</v>
      </c>
    </row>
    <row r="588" spans="1:25" x14ac:dyDescent="0.25">
      <c r="A588">
        <v>587</v>
      </c>
      <c r="B588" t="s">
        <v>6075</v>
      </c>
      <c r="C588" t="s">
        <v>16191</v>
      </c>
      <c r="D588" t="s">
        <v>6076</v>
      </c>
      <c r="E588" t="s">
        <v>14650</v>
      </c>
      <c r="F588" t="s">
        <v>14039</v>
      </c>
      <c r="G588" t="s">
        <v>14651</v>
      </c>
      <c r="H588" t="s">
        <v>2910</v>
      </c>
      <c r="I588" t="s">
        <v>13093</v>
      </c>
      <c r="J588" t="s">
        <v>13093</v>
      </c>
      <c r="K588" t="s">
        <v>13120</v>
      </c>
      <c r="L588" t="s">
        <v>13120</v>
      </c>
      <c r="M588" t="s">
        <v>13121</v>
      </c>
      <c r="N588" t="s">
        <v>13121</v>
      </c>
      <c r="Q588">
        <v>2499</v>
      </c>
      <c r="R588">
        <v>2499</v>
      </c>
      <c r="S588">
        <v>9999</v>
      </c>
      <c r="T588">
        <v>9999</v>
      </c>
      <c r="U588" s="18">
        <v>0.75007500750075007</v>
      </c>
      <c r="V588">
        <v>4.0999999999999996</v>
      </c>
      <c r="W588">
        <v>4.0999999999999996</v>
      </c>
      <c r="X588">
        <v>42139</v>
      </c>
      <c r="Y588">
        <v>42139</v>
      </c>
    </row>
    <row r="589" spans="1:25" x14ac:dyDescent="0.25">
      <c r="A589">
        <v>588</v>
      </c>
      <c r="B589" t="s">
        <v>6084</v>
      </c>
      <c r="C589" t="s">
        <v>16191</v>
      </c>
      <c r="D589" t="s">
        <v>6085</v>
      </c>
      <c r="E589" t="s">
        <v>6085</v>
      </c>
      <c r="F589" t="s">
        <v>14652</v>
      </c>
      <c r="G589" t="s">
        <v>14653</v>
      </c>
      <c r="H589" t="s">
        <v>4979</v>
      </c>
      <c r="I589" t="s">
        <v>13093</v>
      </c>
      <c r="J589" t="s">
        <v>13093</v>
      </c>
      <c r="K589" t="s">
        <v>13169</v>
      </c>
      <c r="L589" t="s">
        <v>14407</v>
      </c>
      <c r="M589" t="s">
        <v>13170</v>
      </c>
      <c r="N589" t="s">
        <v>13170</v>
      </c>
      <c r="Q589">
        <v>159</v>
      </c>
      <c r="R589">
        <v>159</v>
      </c>
      <c r="S589">
        <v>180</v>
      </c>
      <c r="T589">
        <v>180</v>
      </c>
      <c r="U589" s="18">
        <v>0.11666666666666667</v>
      </c>
      <c r="V589">
        <v>4.3</v>
      </c>
      <c r="W589">
        <v>4.3</v>
      </c>
      <c r="X589">
        <v>989</v>
      </c>
      <c r="Y589">
        <v>989</v>
      </c>
    </row>
    <row r="590" spans="1:25" x14ac:dyDescent="0.25">
      <c r="A590">
        <v>589</v>
      </c>
      <c r="B590" t="s">
        <v>6094</v>
      </c>
      <c r="C590" t="s">
        <v>16191</v>
      </c>
      <c r="D590" t="s">
        <v>6095</v>
      </c>
      <c r="E590" t="s">
        <v>14654</v>
      </c>
      <c r="F590" t="s">
        <v>14655</v>
      </c>
      <c r="G590" t="s">
        <v>14656</v>
      </c>
      <c r="H590" t="s">
        <v>2983</v>
      </c>
      <c r="I590" t="s">
        <v>13093</v>
      </c>
      <c r="J590" t="s">
        <v>13093</v>
      </c>
      <c r="K590" t="s">
        <v>13095</v>
      </c>
      <c r="L590" t="s">
        <v>13095</v>
      </c>
      <c r="M590" t="s">
        <v>13128</v>
      </c>
      <c r="N590" t="s">
        <v>13128</v>
      </c>
      <c r="O590" t="s">
        <v>13129</v>
      </c>
      <c r="Q590">
        <v>1329</v>
      </c>
      <c r="R590">
        <v>1329</v>
      </c>
      <c r="S590">
        <v>2900</v>
      </c>
      <c r="T590">
        <v>2900</v>
      </c>
      <c r="U590" s="18">
        <v>0.54172413793103447</v>
      </c>
      <c r="V590">
        <v>4.5</v>
      </c>
      <c r="W590">
        <v>4.5</v>
      </c>
      <c r="X590">
        <v>19624</v>
      </c>
      <c r="Y590">
        <v>19624</v>
      </c>
    </row>
    <row r="591" spans="1:25" x14ac:dyDescent="0.25">
      <c r="A591">
        <v>590</v>
      </c>
      <c r="B591" t="s">
        <v>6104</v>
      </c>
      <c r="C591" t="s">
        <v>16191</v>
      </c>
      <c r="D591" t="s">
        <v>6105</v>
      </c>
      <c r="E591" t="s">
        <v>6105</v>
      </c>
      <c r="F591" t="s">
        <v>14657</v>
      </c>
      <c r="G591" t="s">
        <v>14658</v>
      </c>
      <c r="H591" t="s">
        <v>6030</v>
      </c>
      <c r="I591" t="s">
        <v>13085</v>
      </c>
      <c r="J591" t="s">
        <v>13391</v>
      </c>
      <c r="K591" t="s">
        <v>13086</v>
      </c>
      <c r="L591" t="s">
        <v>13409</v>
      </c>
      <c r="M591" t="s">
        <v>13223</v>
      </c>
      <c r="N591" t="s">
        <v>13223</v>
      </c>
      <c r="Q591">
        <v>570</v>
      </c>
      <c r="R591">
        <v>570</v>
      </c>
      <c r="S591">
        <v>999</v>
      </c>
      <c r="T591">
        <v>999</v>
      </c>
      <c r="U591" s="18">
        <v>0.42942942942942941</v>
      </c>
      <c r="V591">
        <v>4.2</v>
      </c>
      <c r="W591">
        <v>4.2</v>
      </c>
      <c r="X591">
        <v>3201</v>
      </c>
      <c r="Y591">
        <v>3201</v>
      </c>
    </row>
    <row r="592" spans="1:25" x14ac:dyDescent="0.25">
      <c r="A592">
        <v>591</v>
      </c>
      <c r="B592" t="s">
        <v>6113</v>
      </c>
      <c r="C592" t="s">
        <v>16191</v>
      </c>
      <c r="D592" t="s">
        <v>6114</v>
      </c>
      <c r="E592" t="s">
        <v>6114</v>
      </c>
      <c r="F592" t="s">
        <v>14659</v>
      </c>
      <c r="G592" t="s">
        <v>14660</v>
      </c>
      <c r="H592" t="s">
        <v>6115</v>
      </c>
      <c r="I592" t="s">
        <v>13093</v>
      </c>
      <c r="J592" t="s">
        <v>13093</v>
      </c>
      <c r="K592" t="s">
        <v>13104</v>
      </c>
      <c r="L592" t="s">
        <v>13104</v>
      </c>
      <c r="M592" t="s">
        <v>13117</v>
      </c>
      <c r="N592" t="s">
        <v>13117</v>
      </c>
      <c r="O592" t="s">
        <v>13226</v>
      </c>
      <c r="Q592">
        <v>899</v>
      </c>
      <c r="R592">
        <v>899</v>
      </c>
      <c r="S592">
        <v>1999</v>
      </c>
      <c r="T592">
        <v>1999</v>
      </c>
      <c r="U592" s="18">
        <v>0.55027513756878443</v>
      </c>
      <c r="V592">
        <v>4.0999999999999996</v>
      </c>
      <c r="W592">
        <v>4.0999999999999996</v>
      </c>
      <c r="X592">
        <v>30469</v>
      </c>
      <c r="Y592">
        <v>30469</v>
      </c>
    </row>
    <row r="593" spans="1:25" x14ac:dyDescent="0.25">
      <c r="A593">
        <v>592</v>
      </c>
      <c r="B593" t="s">
        <v>6124</v>
      </c>
      <c r="C593" t="s">
        <v>16191</v>
      </c>
      <c r="D593" t="s">
        <v>6125</v>
      </c>
      <c r="E593" t="s">
        <v>14661</v>
      </c>
      <c r="F593" t="s">
        <v>14662</v>
      </c>
      <c r="G593" t="s">
        <v>14663</v>
      </c>
      <c r="H593" t="s">
        <v>6126</v>
      </c>
      <c r="I593" t="s">
        <v>13085</v>
      </c>
      <c r="J593" t="s">
        <v>13391</v>
      </c>
      <c r="K593" t="s">
        <v>13086</v>
      </c>
      <c r="L593" t="s">
        <v>13409</v>
      </c>
      <c r="M593" t="s">
        <v>13154</v>
      </c>
      <c r="N593" t="s">
        <v>13154</v>
      </c>
      <c r="O593" t="s">
        <v>13227</v>
      </c>
      <c r="P593" t="s">
        <v>13228</v>
      </c>
      <c r="Q593">
        <v>449</v>
      </c>
      <c r="R593">
        <v>449</v>
      </c>
      <c r="S593">
        <v>999</v>
      </c>
      <c r="T593">
        <v>999</v>
      </c>
      <c r="U593" s="18">
        <v>0.55055055055055058</v>
      </c>
      <c r="V593">
        <v>4.4000000000000004</v>
      </c>
      <c r="W593">
        <v>4.4000000000000004</v>
      </c>
      <c r="X593">
        <v>9940</v>
      </c>
      <c r="Y593">
        <v>9940</v>
      </c>
    </row>
    <row r="594" spans="1:25" x14ac:dyDescent="0.25">
      <c r="A594">
        <v>593</v>
      </c>
      <c r="B594" t="s">
        <v>6135</v>
      </c>
      <c r="C594" t="s">
        <v>16191</v>
      </c>
      <c r="D594" t="s">
        <v>6136</v>
      </c>
      <c r="E594" t="s">
        <v>6136</v>
      </c>
      <c r="F594" t="s">
        <v>14664</v>
      </c>
      <c r="G594" t="s">
        <v>14665</v>
      </c>
      <c r="H594" t="s">
        <v>6137</v>
      </c>
      <c r="I594" t="s">
        <v>13085</v>
      </c>
      <c r="J594" t="s">
        <v>13391</v>
      </c>
      <c r="K594" t="s">
        <v>13158</v>
      </c>
      <c r="L594" t="s">
        <v>14362</v>
      </c>
      <c r="M594" t="s">
        <v>13229</v>
      </c>
      <c r="N594" t="s">
        <v>13229</v>
      </c>
      <c r="Q594">
        <v>549</v>
      </c>
      <c r="R594">
        <v>549</v>
      </c>
      <c r="S594">
        <v>999</v>
      </c>
      <c r="T594">
        <v>999</v>
      </c>
      <c r="U594" s="18">
        <v>0.45045045045045046</v>
      </c>
      <c r="V594">
        <v>4.3</v>
      </c>
      <c r="W594">
        <v>4.3</v>
      </c>
      <c r="X594">
        <v>7758</v>
      </c>
      <c r="Y594">
        <v>7758</v>
      </c>
    </row>
    <row r="595" spans="1:25" x14ac:dyDescent="0.25">
      <c r="A595">
        <v>594</v>
      </c>
      <c r="B595" t="s">
        <v>6146</v>
      </c>
      <c r="C595" t="s">
        <v>16191</v>
      </c>
      <c r="D595" t="s">
        <v>6147</v>
      </c>
      <c r="E595" t="s">
        <v>14666</v>
      </c>
      <c r="F595" t="s">
        <v>14667</v>
      </c>
      <c r="G595" t="s">
        <v>14668</v>
      </c>
      <c r="H595" t="s">
        <v>5374</v>
      </c>
      <c r="I595" t="s">
        <v>13085</v>
      </c>
      <c r="J595" t="s">
        <v>13391</v>
      </c>
      <c r="K595" t="s">
        <v>13090</v>
      </c>
      <c r="L595" t="s">
        <v>13090</v>
      </c>
      <c r="M595" t="s">
        <v>13204</v>
      </c>
      <c r="N595" t="s">
        <v>13204</v>
      </c>
      <c r="Q595">
        <v>1529</v>
      </c>
      <c r="R595">
        <v>1529</v>
      </c>
      <c r="S595">
        <v>2399</v>
      </c>
      <c r="T595">
        <v>2399</v>
      </c>
      <c r="U595" s="18">
        <v>0.3626511046269279</v>
      </c>
      <c r="V595">
        <v>4.3</v>
      </c>
      <c r="W595">
        <v>4.3</v>
      </c>
      <c r="X595">
        <v>68409</v>
      </c>
      <c r="Y595">
        <v>68409</v>
      </c>
    </row>
    <row r="596" spans="1:25" x14ac:dyDescent="0.25">
      <c r="A596">
        <v>595</v>
      </c>
      <c r="B596" t="s">
        <v>6156</v>
      </c>
      <c r="C596" t="s">
        <v>16191</v>
      </c>
      <c r="D596" t="s">
        <v>6157</v>
      </c>
      <c r="E596" t="s">
        <v>6157</v>
      </c>
      <c r="F596" t="s">
        <v>14669</v>
      </c>
      <c r="G596" t="s">
        <v>13442</v>
      </c>
      <c r="H596" t="s">
        <v>6158</v>
      </c>
      <c r="I596" t="s">
        <v>13171</v>
      </c>
      <c r="J596" t="s">
        <v>13171</v>
      </c>
      <c r="K596" t="s">
        <v>13172</v>
      </c>
      <c r="L596" t="s">
        <v>13172</v>
      </c>
      <c r="M596" t="s">
        <v>13173</v>
      </c>
      <c r="N596" t="s">
        <v>13173</v>
      </c>
      <c r="O596" t="s">
        <v>13174</v>
      </c>
      <c r="P596" t="s">
        <v>13175</v>
      </c>
      <c r="Q596">
        <v>100</v>
      </c>
      <c r="R596">
        <v>100</v>
      </c>
      <c r="S596">
        <v>100</v>
      </c>
      <c r="T596">
        <v>100</v>
      </c>
      <c r="U596" s="18">
        <v>0</v>
      </c>
      <c r="V596">
        <v>4.3</v>
      </c>
      <c r="W596">
        <v>4.3</v>
      </c>
      <c r="X596">
        <v>3095</v>
      </c>
      <c r="Y596">
        <v>3095</v>
      </c>
    </row>
    <row r="597" spans="1:25" x14ac:dyDescent="0.25">
      <c r="A597">
        <v>596</v>
      </c>
      <c r="B597" t="s">
        <v>6167</v>
      </c>
      <c r="C597" t="s">
        <v>16191</v>
      </c>
      <c r="D597" t="s">
        <v>6168</v>
      </c>
      <c r="E597" t="s">
        <v>6168</v>
      </c>
      <c r="F597" t="s">
        <v>14670</v>
      </c>
      <c r="G597" t="s">
        <v>14671</v>
      </c>
      <c r="H597" t="s">
        <v>4833</v>
      </c>
      <c r="I597" t="s">
        <v>13085</v>
      </c>
      <c r="J597" t="s">
        <v>13391</v>
      </c>
      <c r="K597" t="s">
        <v>13086</v>
      </c>
      <c r="L597" t="s">
        <v>13409</v>
      </c>
      <c r="M597" t="s">
        <v>13154</v>
      </c>
      <c r="N597" t="s">
        <v>13154</v>
      </c>
      <c r="O597" t="s">
        <v>13164</v>
      </c>
      <c r="Q597">
        <v>299</v>
      </c>
      <c r="R597">
        <v>299</v>
      </c>
      <c r="S597">
        <v>1499</v>
      </c>
      <c r="T597">
        <v>1499</v>
      </c>
      <c r="U597" s="18">
        <v>0.80053368912608402</v>
      </c>
      <c r="V597">
        <v>4.2</v>
      </c>
      <c r="W597">
        <v>4.2</v>
      </c>
      <c r="X597">
        <v>903</v>
      </c>
      <c r="Y597">
        <v>903</v>
      </c>
    </row>
    <row r="598" spans="1:25" x14ac:dyDescent="0.25">
      <c r="A598">
        <v>597</v>
      </c>
      <c r="B598" t="s">
        <v>6177</v>
      </c>
      <c r="C598" t="s">
        <v>16191</v>
      </c>
      <c r="D598" t="s">
        <v>6178</v>
      </c>
      <c r="E598" t="s">
        <v>14672</v>
      </c>
      <c r="F598" t="s">
        <v>14673</v>
      </c>
      <c r="G598" t="s">
        <v>14674</v>
      </c>
      <c r="H598" t="s">
        <v>5034</v>
      </c>
      <c r="I598" t="s">
        <v>13085</v>
      </c>
      <c r="J598" t="s">
        <v>13391</v>
      </c>
      <c r="K598" t="s">
        <v>13086</v>
      </c>
      <c r="L598" t="s">
        <v>13409</v>
      </c>
      <c r="M598" t="s">
        <v>13160</v>
      </c>
      <c r="N598" t="s">
        <v>14366</v>
      </c>
      <c r="O598" t="s">
        <v>13180</v>
      </c>
      <c r="Q598">
        <v>1295</v>
      </c>
      <c r="R598">
        <v>1295</v>
      </c>
      <c r="S598">
        <v>1795</v>
      </c>
      <c r="T598">
        <v>1795</v>
      </c>
      <c r="U598" s="18">
        <v>0.2785515320334262</v>
      </c>
      <c r="V598">
        <v>4.0999999999999996</v>
      </c>
      <c r="W598">
        <v>4.0999999999999996</v>
      </c>
      <c r="X598">
        <v>25771</v>
      </c>
      <c r="Y598">
        <v>25771</v>
      </c>
    </row>
    <row r="599" spans="1:25" x14ac:dyDescent="0.25">
      <c r="A599">
        <v>598</v>
      </c>
      <c r="B599" t="s">
        <v>6187</v>
      </c>
      <c r="C599" t="s">
        <v>16191</v>
      </c>
      <c r="D599" t="s">
        <v>6188</v>
      </c>
      <c r="E599" t="s">
        <v>6188</v>
      </c>
      <c r="F599" t="s">
        <v>14675</v>
      </c>
      <c r="G599" t="s">
        <v>14445</v>
      </c>
      <c r="H599" t="s">
        <v>3025</v>
      </c>
      <c r="I599" t="s">
        <v>13093</v>
      </c>
      <c r="J599" t="s">
        <v>13093</v>
      </c>
      <c r="K599" t="s">
        <v>13131</v>
      </c>
      <c r="L599" t="s">
        <v>14009</v>
      </c>
      <c r="M599" t="s">
        <v>13132</v>
      </c>
      <c r="N599" t="s">
        <v>13132</v>
      </c>
      <c r="O599" t="s">
        <v>13133</v>
      </c>
      <c r="Q599">
        <v>699</v>
      </c>
      <c r="R599">
        <v>699</v>
      </c>
      <c r="S599">
        <v>999</v>
      </c>
      <c r="T599">
        <v>999</v>
      </c>
      <c r="U599" s="18">
        <v>0.3003003003003003</v>
      </c>
      <c r="V599">
        <v>4.0999999999999996</v>
      </c>
      <c r="W599">
        <v>4.0999999999999996</v>
      </c>
      <c r="X599">
        <v>273189</v>
      </c>
      <c r="Y599">
        <v>273189</v>
      </c>
    </row>
    <row r="600" spans="1:25" x14ac:dyDescent="0.25">
      <c r="A600">
        <v>599</v>
      </c>
      <c r="B600" t="s">
        <v>6197</v>
      </c>
      <c r="C600" t="s">
        <v>16191</v>
      </c>
      <c r="D600" t="s">
        <v>6198</v>
      </c>
      <c r="E600" t="s">
        <v>6198</v>
      </c>
      <c r="F600" t="s">
        <v>14676</v>
      </c>
      <c r="G600" t="s">
        <v>14677</v>
      </c>
      <c r="H600" t="s">
        <v>6199</v>
      </c>
      <c r="I600" t="s">
        <v>13171</v>
      </c>
      <c r="J600" t="s">
        <v>13171</v>
      </c>
      <c r="K600" t="s">
        <v>13172</v>
      </c>
      <c r="L600" t="s">
        <v>13172</v>
      </c>
      <c r="M600" t="s">
        <v>13173</v>
      </c>
      <c r="N600" t="s">
        <v>13173</v>
      </c>
      <c r="O600" t="s">
        <v>13174</v>
      </c>
      <c r="P600" t="s">
        <v>13207</v>
      </c>
      <c r="Q600">
        <v>252</v>
      </c>
      <c r="R600">
        <v>252</v>
      </c>
      <c r="S600">
        <v>315</v>
      </c>
      <c r="T600">
        <v>315</v>
      </c>
      <c r="U600" s="18">
        <v>0.2</v>
      </c>
      <c r="V600">
        <v>4.5</v>
      </c>
      <c r="W600">
        <v>4.5</v>
      </c>
      <c r="X600">
        <v>3785</v>
      </c>
      <c r="Y600">
        <v>3785</v>
      </c>
    </row>
    <row r="601" spans="1:25" x14ac:dyDescent="0.25">
      <c r="A601">
        <v>600</v>
      </c>
      <c r="B601" t="s">
        <v>6208</v>
      </c>
      <c r="C601" t="s">
        <v>16191</v>
      </c>
      <c r="D601" t="s">
        <v>6209</v>
      </c>
      <c r="E601" t="s">
        <v>6209</v>
      </c>
      <c r="F601" t="s">
        <v>14678</v>
      </c>
      <c r="G601" t="s">
        <v>14679</v>
      </c>
      <c r="H601" t="s">
        <v>4979</v>
      </c>
      <c r="I601" t="s">
        <v>13093</v>
      </c>
      <c r="J601" t="s">
        <v>13093</v>
      </c>
      <c r="K601" t="s">
        <v>13169</v>
      </c>
      <c r="L601" t="s">
        <v>14407</v>
      </c>
      <c r="M601" t="s">
        <v>13170</v>
      </c>
      <c r="N601" t="s">
        <v>13170</v>
      </c>
      <c r="Q601">
        <v>190</v>
      </c>
      <c r="R601">
        <v>190</v>
      </c>
      <c r="S601">
        <v>220</v>
      </c>
      <c r="T601">
        <v>220</v>
      </c>
      <c r="U601" s="18">
        <v>0.13636363636363635</v>
      </c>
      <c r="V601">
        <v>4.4000000000000004</v>
      </c>
      <c r="W601">
        <v>4.4000000000000004</v>
      </c>
      <c r="X601">
        <v>2866</v>
      </c>
      <c r="Y601">
        <v>2866</v>
      </c>
    </row>
    <row r="602" spans="1:25" x14ac:dyDescent="0.25">
      <c r="A602">
        <v>601</v>
      </c>
      <c r="B602" t="s">
        <v>6218</v>
      </c>
      <c r="C602" t="s">
        <v>16191</v>
      </c>
      <c r="D602" t="s">
        <v>6219</v>
      </c>
      <c r="E602" t="s">
        <v>6219</v>
      </c>
      <c r="F602" t="s">
        <v>14680</v>
      </c>
      <c r="G602" t="s">
        <v>14681</v>
      </c>
      <c r="H602" t="s">
        <v>5034</v>
      </c>
      <c r="I602" t="s">
        <v>13085</v>
      </c>
      <c r="J602" t="s">
        <v>13391</v>
      </c>
      <c r="K602" t="s">
        <v>13086</v>
      </c>
      <c r="L602" t="s">
        <v>13409</v>
      </c>
      <c r="M602" t="s">
        <v>13160</v>
      </c>
      <c r="N602" t="s">
        <v>14366</v>
      </c>
      <c r="O602" t="s">
        <v>13180</v>
      </c>
      <c r="Q602">
        <v>1299</v>
      </c>
      <c r="R602">
        <v>1299</v>
      </c>
      <c r="S602">
        <v>1599</v>
      </c>
      <c r="T602">
        <v>1599</v>
      </c>
      <c r="U602" s="18">
        <v>0.18761726078799248</v>
      </c>
      <c r="V602">
        <v>4.3</v>
      </c>
      <c r="W602">
        <v>4.3</v>
      </c>
      <c r="X602">
        <v>27223</v>
      </c>
      <c r="Y602">
        <v>27223</v>
      </c>
    </row>
    <row r="603" spans="1:25" x14ac:dyDescent="0.25">
      <c r="A603">
        <v>602</v>
      </c>
      <c r="B603" t="s">
        <v>6228</v>
      </c>
      <c r="C603" t="s">
        <v>16191</v>
      </c>
      <c r="D603" t="s">
        <v>6229</v>
      </c>
      <c r="E603" t="s">
        <v>6229</v>
      </c>
      <c r="F603" t="s">
        <v>14682</v>
      </c>
      <c r="G603" t="s">
        <v>14683</v>
      </c>
      <c r="H603" t="s">
        <v>4766</v>
      </c>
      <c r="I603" t="s">
        <v>13085</v>
      </c>
      <c r="J603" t="s">
        <v>13391</v>
      </c>
      <c r="K603" t="s">
        <v>13158</v>
      </c>
      <c r="L603" t="s">
        <v>14362</v>
      </c>
      <c r="M603" t="s">
        <v>13159</v>
      </c>
      <c r="N603" t="s">
        <v>13159</v>
      </c>
      <c r="Q603">
        <v>729</v>
      </c>
      <c r="R603">
        <v>729</v>
      </c>
      <c r="S603">
        <v>1650</v>
      </c>
      <c r="T603">
        <v>1650</v>
      </c>
      <c r="U603" s="18">
        <v>0.55818181818181822</v>
      </c>
      <c r="V603">
        <v>4.3</v>
      </c>
      <c r="W603">
        <v>4.3</v>
      </c>
      <c r="X603">
        <v>82356</v>
      </c>
      <c r="Y603">
        <v>82356</v>
      </c>
    </row>
    <row r="604" spans="1:25" x14ac:dyDescent="0.25">
      <c r="A604">
        <v>603</v>
      </c>
      <c r="B604" t="s">
        <v>6238</v>
      </c>
      <c r="C604" t="s">
        <v>16191</v>
      </c>
      <c r="D604" t="s">
        <v>6239</v>
      </c>
      <c r="E604" t="s">
        <v>6239</v>
      </c>
      <c r="F604" t="s">
        <v>14684</v>
      </c>
      <c r="G604" t="s">
        <v>14685</v>
      </c>
      <c r="H604" t="s">
        <v>6240</v>
      </c>
      <c r="I604" t="s">
        <v>13171</v>
      </c>
      <c r="J604" t="s">
        <v>13171</v>
      </c>
      <c r="K604" t="s">
        <v>13172</v>
      </c>
      <c r="L604" t="s">
        <v>13172</v>
      </c>
      <c r="M604" t="s">
        <v>13173</v>
      </c>
      <c r="N604" t="s">
        <v>13173</v>
      </c>
      <c r="O604" t="s">
        <v>13174</v>
      </c>
      <c r="P604" t="s">
        <v>13175</v>
      </c>
      <c r="Q604">
        <v>480</v>
      </c>
      <c r="R604">
        <v>480</v>
      </c>
      <c r="S604">
        <v>600</v>
      </c>
      <c r="T604">
        <v>600</v>
      </c>
      <c r="U604" s="18">
        <v>0.2</v>
      </c>
      <c r="V604">
        <v>4.3</v>
      </c>
      <c r="W604">
        <v>4.3</v>
      </c>
      <c r="X604">
        <v>5719</v>
      </c>
      <c r="Y604">
        <v>5719</v>
      </c>
    </row>
    <row r="605" spans="1:25" x14ac:dyDescent="0.25">
      <c r="A605">
        <v>604</v>
      </c>
      <c r="B605" t="s">
        <v>6252</v>
      </c>
      <c r="C605" t="s">
        <v>16191</v>
      </c>
      <c r="D605" t="s">
        <v>6253</v>
      </c>
      <c r="E605" t="s">
        <v>14686</v>
      </c>
      <c r="F605" t="s">
        <v>14687</v>
      </c>
      <c r="G605" t="s">
        <v>14688</v>
      </c>
      <c r="H605" t="s">
        <v>4808</v>
      </c>
      <c r="I605" t="s">
        <v>13085</v>
      </c>
      <c r="J605" t="s">
        <v>13391</v>
      </c>
      <c r="K605" t="s">
        <v>13086</v>
      </c>
      <c r="L605" t="s">
        <v>13409</v>
      </c>
      <c r="M605" t="s">
        <v>13154</v>
      </c>
      <c r="N605" t="s">
        <v>13154</v>
      </c>
      <c r="O605" t="s">
        <v>13163</v>
      </c>
      <c r="Q605">
        <v>999</v>
      </c>
      <c r="R605">
        <v>999</v>
      </c>
      <c r="S605">
        <v>2499</v>
      </c>
      <c r="T605">
        <v>2499</v>
      </c>
      <c r="U605" s="18">
        <v>0.60024009603841533</v>
      </c>
      <c r="V605">
        <v>4.3</v>
      </c>
      <c r="W605">
        <v>4.3</v>
      </c>
      <c r="X605">
        <v>1690</v>
      </c>
      <c r="Y605">
        <v>1690</v>
      </c>
    </row>
    <row r="606" spans="1:25" x14ac:dyDescent="0.25">
      <c r="A606">
        <v>605</v>
      </c>
      <c r="B606" t="s">
        <v>6263</v>
      </c>
      <c r="C606" t="s">
        <v>16191</v>
      </c>
      <c r="D606" t="s">
        <v>6264</v>
      </c>
      <c r="E606" t="s">
        <v>14689</v>
      </c>
      <c r="F606" t="s">
        <v>14690</v>
      </c>
      <c r="G606" t="s">
        <v>14691</v>
      </c>
      <c r="H606" t="s">
        <v>6265</v>
      </c>
      <c r="I606" t="s">
        <v>13085</v>
      </c>
      <c r="J606" t="s">
        <v>13391</v>
      </c>
      <c r="K606" t="s">
        <v>13086</v>
      </c>
      <c r="L606" t="s">
        <v>13409</v>
      </c>
      <c r="M606" t="s">
        <v>13087</v>
      </c>
      <c r="N606" t="s">
        <v>13410</v>
      </c>
      <c r="O606" t="s">
        <v>13088</v>
      </c>
      <c r="P606" t="s">
        <v>13230</v>
      </c>
      <c r="Q606">
        <v>238</v>
      </c>
      <c r="R606">
        <v>238</v>
      </c>
      <c r="S606">
        <v>699</v>
      </c>
      <c r="T606">
        <v>699</v>
      </c>
      <c r="U606" s="18">
        <v>0.65951359084406291</v>
      </c>
      <c r="V606">
        <v>4.4000000000000004</v>
      </c>
      <c r="W606">
        <v>4.4000000000000004</v>
      </c>
      <c r="X606">
        <v>8372</v>
      </c>
      <c r="Y606">
        <v>8372</v>
      </c>
    </row>
    <row r="607" spans="1:25" x14ac:dyDescent="0.25">
      <c r="A607">
        <v>606</v>
      </c>
      <c r="B607" t="s">
        <v>6274</v>
      </c>
      <c r="C607" t="s">
        <v>16191</v>
      </c>
      <c r="D607" t="s">
        <v>6275</v>
      </c>
      <c r="E607" t="s">
        <v>14692</v>
      </c>
      <c r="F607" t="s">
        <v>14693</v>
      </c>
      <c r="G607" t="s">
        <v>14694</v>
      </c>
      <c r="H607" t="s">
        <v>5034</v>
      </c>
      <c r="I607" t="s">
        <v>13085</v>
      </c>
      <c r="J607" t="s">
        <v>13391</v>
      </c>
      <c r="K607" t="s">
        <v>13086</v>
      </c>
      <c r="L607" t="s">
        <v>13409</v>
      </c>
      <c r="M607" t="s">
        <v>13160</v>
      </c>
      <c r="N607" t="s">
        <v>14366</v>
      </c>
      <c r="O607" t="s">
        <v>13180</v>
      </c>
      <c r="Q607">
        <v>1349</v>
      </c>
      <c r="R607">
        <v>1349</v>
      </c>
      <c r="S607">
        <v>2198</v>
      </c>
      <c r="T607">
        <v>2198</v>
      </c>
      <c r="U607" s="18">
        <v>0.38626023657870789</v>
      </c>
      <c r="V607">
        <v>4</v>
      </c>
      <c r="W607">
        <v>4</v>
      </c>
      <c r="X607">
        <v>7113</v>
      </c>
      <c r="Y607">
        <v>7113</v>
      </c>
    </row>
    <row r="608" spans="1:25" x14ac:dyDescent="0.25">
      <c r="A608">
        <v>607</v>
      </c>
      <c r="B608" t="s">
        <v>6285</v>
      </c>
      <c r="C608" t="s">
        <v>16191</v>
      </c>
      <c r="D608" t="s">
        <v>6286</v>
      </c>
      <c r="E608" t="s">
        <v>6286</v>
      </c>
      <c r="F608" t="s">
        <v>14695</v>
      </c>
      <c r="G608" t="s">
        <v>14696</v>
      </c>
      <c r="H608" t="s">
        <v>6066</v>
      </c>
      <c r="I608" t="s">
        <v>13085</v>
      </c>
      <c r="J608" t="s">
        <v>13391</v>
      </c>
      <c r="K608" t="s">
        <v>13086</v>
      </c>
      <c r="L608" t="s">
        <v>13409</v>
      </c>
      <c r="M608" t="s">
        <v>13224</v>
      </c>
      <c r="N608" t="s">
        <v>14649</v>
      </c>
      <c r="O608" t="s">
        <v>13225</v>
      </c>
      <c r="Q608">
        <v>199</v>
      </c>
      <c r="R608">
        <v>199</v>
      </c>
      <c r="S608">
        <v>499</v>
      </c>
      <c r="T608">
        <v>499</v>
      </c>
      <c r="U608" s="18">
        <v>0.60120240480961928</v>
      </c>
      <c r="V608">
        <v>3.3</v>
      </c>
      <c r="W608">
        <v>3.3</v>
      </c>
      <c r="X608">
        <v>2804</v>
      </c>
      <c r="Y608">
        <v>2804</v>
      </c>
    </row>
    <row r="609" spans="1:25" x14ac:dyDescent="0.25">
      <c r="A609">
        <v>608</v>
      </c>
      <c r="B609" t="s">
        <v>6295</v>
      </c>
      <c r="C609" t="s">
        <v>16191</v>
      </c>
      <c r="D609" t="s">
        <v>6296</v>
      </c>
      <c r="E609" t="s">
        <v>6296</v>
      </c>
      <c r="F609" t="s">
        <v>14697</v>
      </c>
      <c r="G609" t="s">
        <v>14698</v>
      </c>
      <c r="H609" t="s">
        <v>3025</v>
      </c>
      <c r="I609" t="s">
        <v>13093</v>
      </c>
      <c r="J609" t="s">
        <v>13093</v>
      </c>
      <c r="K609" t="s">
        <v>13131</v>
      </c>
      <c r="L609" t="s">
        <v>14009</v>
      </c>
      <c r="M609" t="s">
        <v>13132</v>
      </c>
      <c r="N609" t="s">
        <v>13132</v>
      </c>
      <c r="O609" t="s">
        <v>13133</v>
      </c>
      <c r="Q609">
        <v>1999</v>
      </c>
      <c r="R609">
        <v>1999</v>
      </c>
      <c r="S609">
        <v>9999</v>
      </c>
      <c r="T609">
        <v>9999</v>
      </c>
      <c r="U609" s="18">
        <v>0.80008000800080004</v>
      </c>
      <c r="V609">
        <v>3.7</v>
      </c>
      <c r="W609">
        <v>3.7</v>
      </c>
      <c r="X609">
        <v>1986</v>
      </c>
      <c r="Y609">
        <v>1986</v>
      </c>
    </row>
    <row r="610" spans="1:25" x14ac:dyDescent="0.25">
      <c r="A610">
        <v>609</v>
      </c>
      <c r="B610" t="s">
        <v>6304</v>
      </c>
      <c r="C610" t="s">
        <v>16191</v>
      </c>
      <c r="D610" t="s">
        <v>6305</v>
      </c>
      <c r="E610" t="s">
        <v>14699</v>
      </c>
      <c r="F610" t="s">
        <v>14700</v>
      </c>
      <c r="G610" t="s">
        <v>14701</v>
      </c>
      <c r="H610" t="s">
        <v>3445</v>
      </c>
      <c r="I610" t="s">
        <v>13093</v>
      </c>
      <c r="J610" t="s">
        <v>13093</v>
      </c>
      <c r="K610" t="s">
        <v>13122</v>
      </c>
      <c r="L610" t="s">
        <v>13993</v>
      </c>
      <c r="M610" t="s">
        <v>13123</v>
      </c>
      <c r="N610" t="s">
        <v>13123</v>
      </c>
      <c r="O610" t="s">
        <v>13143</v>
      </c>
      <c r="Q610">
        <v>99</v>
      </c>
      <c r="R610">
        <v>99</v>
      </c>
      <c r="S610">
        <v>499</v>
      </c>
      <c r="T610">
        <v>499</v>
      </c>
      <c r="U610" s="18">
        <v>0.80160320641282568</v>
      </c>
      <c r="V610">
        <v>4.0999999999999996</v>
      </c>
      <c r="W610">
        <v>4.0999999999999996</v>
      </c>
      <c r="X610">
        <v>2451</v>
      </c>
      <c r="Y610">
        <v>2451</v>
      </c>
    </row>
    <row r="611" spans="1:25" x14ac:dyDescent="0.25">
      <c r="A611">
        <v>610</v>
      </c>
      <c r="B611" t="s">
        <v>6313</v>
      </c>
      <c r="C611" t="s">
        <v>16191</v>
      </c>
      <c r="D611" t="s">
        <v>6314</v>
      </c>
      <c r="E611" t="s">
        <v>14702</v>
      </c>
      <c r="F611" t="s">
        <v>14703</v>
      </c>
      <c r="G611" t="s">
        <v>14704</v>
      </c>
      <c r="H611" t="s">
        <v>4777</v>
      </c>
      <c r="I611" t="s">
        <v>13085</v>
      </c>
      <c r="J611" t="s">
        <v>13391</v>
      </c>
      <c r="K611" t="s">
        <v>13086</v>
      </c>
      <c r="L611" t="s">
        <v>13409</v>
      </c>
      <c r="M611" t="s">
        <v>13160</v>
      </c>
      <c r="N611" t="s">
        <v>14366</v>
      </c>
      <c r="O611" t="s">
        <v>13161</v>
      </c>
      <c r="Q611">
        <v>499</v>
      </c>
      <c r="R611">
        <v>499</v>
      </c>
      <c r="S611">
        <v>1000</v>
      </c>
      <c r="T611">
        <v>1000</v>
      </c>
      <c r="U611" s="18">
        <v>0.501</v>
      </c>
      <c r="V611">
        <v>5</v>
      </c>
      <c r="W611">
        <v>5</v>
      </c>
      <c r="X611">
        <v>23</v>
      </c>
      <c r="Y611">
        <v>23</v>
      </c>
    </row>
    <row r="612" spans="1:25" x14ac:dyDescent="0.25">
      <c r="A612">
        <v>611</v>
      </c>
      <c r="B612" t="s">
        <v>6323</v>
      </c>
      <c r="C612" t="s">
        <v>16191</v>
      </c>
      <c r="D612" t="s">
        <v>6324</v>
      </c>
      <c r="E612" t="s">
        <v>6324</v>
      </c>
      <c r="F612" t="s">
        <v>14705</v>
      </c>
      <c r="G612" t="s">
        <v>14706</v>
      </c>
      <c r="H612" t="s">
        <v>6325</v>
      </c>
      <c r="I612" t="s">
        <v>13085</v>
      </c>
      <c r="J612" t="s">
        <v>13391</v>
      </c>
      <c r="K612" t="s">
        <v>13231</v>
      </c>
      <c r="L612" t="s">
        <v>13231</v>
      </c>
      <c r="M612" t="s">
        <v>13232</v>
      </c>
      <c r="N612" t="s">
        <v>13232</v>
      </c>
      <c r="Q612">
        <v>1792</v>
      </c>
      <c r="R612">
        <v>1792</v>
      </c>
      <c r="S612">
        <v>3500</v>
      </c>
      <c r="T612">
        <v>3500</v>
      </c>
      <c r="U612" s="18">
        <v>0.48799999999999999</v>
      </c>
      <c r="V612">
        <v>4.5</v>
      </c>
      <c r="W612">
        <v>4.5</v>
      </c>
      <c r="X612">
        <v>26194</v>
      </c>
      <c r="Y612">
        <v>26194</v>
      </c>
    </row>
    <row r="613" spans="1:25" x14ac:dyDescent="0.25">
      <c r="A613">
        <v>612</v>
      </c>
      <c r="B613" t="s">
        <v>6334</v>
      </c>
      <c r="C613" t="s">
        <v>16191</v>
      </c>
      <c r="D613" t="s">
        <v>6335</v>
      </c>
      <c r="E613" t="s">
        <v>14707</v>
      </c>
      <c r="F613" t="s">
        <v>14708</v>
      </c>
      <c r="G613" t="s">
        <v>14709</v>
      </c>
      <c r="H613" t="s">
        <v>6336</v>
      </c>
      <c r="I613" t="s">
        <v>13085</v>
      </c>
      <c r="J613" t="s">
        <v>13391</v>
      </c>
      <c r="K613" t="s">
        <v>13086</v>
      </c>
      <c r="L613" t="s">
        <v>13409</v>
      </c>
      <c r="M613" t="s">
        <v>13233</v>
      </c>
      <c r="N613" t="s">
        <v>13233</v>
      </c>
      <c r="Q613">
        <v>3299</v>
      </c>
      <c r="R613">
        <v>3299</v>
      </c>
      <c r="S613">
        <v>4100</v>
      </c>
      <c r="T613">
        <v>4100</v>
      </c>
      <c r="U613" s="18">
        <v>0.19536585365853659</v>
      </c>
      <c r="V613">
        <v>3.9</v>
      </c>
      <c r="W613">
        <v>3.9</v>
      </c>
      <c r="X613">
        <v>15783</v>
      </c>
      <c r="Y613">
        <v>15783</v>
      </c>
    </row>
    <row r="614" spans="1:25" x14ac:dyDescent="0.25">
      <c r="A614">
        <v>613</v>
      </c>
      <c r="B614" t="s">
        <v>6345</v>
      </c>
      <c r="C614" t="s">
        <v>16191</v>
      </c>
      <c r="D614" t="s">
        <v>6346</v>
      </c>
      <c r="E614" t="s">
        <v>6346</v>
      </c>
      <c r="F614" t="s">
        <v>14676</v>
      </c>
      <c r="G614" t="s">
        <v>14710</v>
      </c>
      <c r="H614" t="s">
        <v>6199</v>
      </c>
      <c r="I614" t="s">
        <v>13171</v>
      </c>
      <c r="J614" t="s">
        <v>13171</v>
      </c>
      <c r="K614" t="s">
        <v>13172</v>
      </c>
      <c r="L614" t="s">
        <v>13172</v>
      </c>
      <c r="M614" t="s">
        <v>13173</v>
      </c>
      <c r="N614" t="s">
        <v>13173</v>
      </c>
      <c r="O614" t="s">
        <v>13174</v>
      </c>
      <c r="P614" t="s">
        <v>13207</v>
      </c>
      <c r="Q614">
        <v>125</v>
      </c>
      <c r="R614">
        <v>125</v>
      </c>
      <c r="S614">
        <v>180</v>
      </c>
      <c r="T614">
        <v>180</v>
      </c>
      <c r="U614" s="18">
        <v>0.30555555555555558</v>
      </c>
      <c r="V614">
        <v>4.4000000000000004</v>
      </c>
      <c r="W614">
        <v>4.4000000000000004</v>
      </c>
      <c r="X614">
        <v>8053</v>
      </c>
      <c r="Y614">
        <v>8053</v>
      </c>
    </row>
    <row r="615" spans="1:25" x14ac:dyDescent="0.25">
      <c r="A615">
        <v>614</v>
      </c>
      <c r="B615" t="s">
        <v>6355</v>
      </c>
      <c r="C615" t="s">
        <v>16191</v>
      </c>
      <c r="D615" t="s">
        <v>6356</v>
      </c>
      <c r="E615" t="s">
        <v>14711</v>
      </c>
      <c r="F615" t="s">
        <v>14712</v>
      </c>
      <c r="G615" t="s">
        <v>14713</v>
      </c>
      <c r="H615" t="s">
        <v>4777</v>
      </c>
      <c r="I615" t="s">
        <v>13085</v>
      </c>
      <c r="J615" t="s">
        <v>13391</v>
      </c>
      <c r="K615" t="s">
        <v>13086</v>
      </c>
      <c r="L615" t="s">
        <v>13409</v>
      </c>
      <c r="M615" t="s">
        <v>13160</v>
      </c>
      <c r="N615" t="s">
        <v>14366</v>
      </c>
      <c r="O615" t="s">
        <v>13161</v>
      </c>
      <c r="Q615">
        <v>399</v>
      </c>
      <c r="R615">
        <v>399</v>
      </c>
      <c r="S615">
        <v>1190</v>
      </c>
      <c r="T615">
        <v>1190</v>
      </c>
      <c r="U615" s="18">
        <v>0.66470588235294115</v>
      </c>
      <c r="V615">
        <v>4.0999999999999996</v>
      </c>
      <c r="W615">
        <v>4.0999999999999996</v>
      </c>
      <c r="X615">
        <v>2809</v>
      </c>
      <c r="Y615">
        <v>2809</v>
      </c>
    </row>
    <row r="616" spans="1:25" x14ac:dyDescent="0.25">
      <c r="A616">
        <v>615</v>
      </c>
      <c r="B616" t="s">
        <v>6365</v>
      </c>
      <c r="C616" t="s">
        <v>16191</v>
      </c>
      <c r="D616" t="s">
        <v>6366</v>
      </c>
      <c r="E616" t="s">
        <v>6366</v>
      </c>
      <c r="F616" t="s">
        <v>14714</v>
      </c>
      <c r="G616" t="s">
        <v>14715</v>
      </c>
      <c r="H616" t="s">
        <v>3025</v>
      </c>
      <c r="I616" t="s">
        <v>13093</v>
      </c>
      <c r="J616" t="s">
        <v>13093</v>
      </c>
      <c r="K616" t="s">
        <v>13131</v>
      </c>
      <c r="L616" t="s">
        <v>14009</v>
      </c>
      <c r="M616" t="s">
        <v>13132</v>
      </c>
      <c r="N616" t="s">
        <v>13132</v>
      </c>
      <c r="O616" t="s">
        <v>13133</v>
      </c>
      <c r="Q616">
        <v>1199</v>
      </c>
      <c r="R616">
        <v>1199</v>
      </c>
      <c r="S616">
        <v>7999</v>
      </c>
      <c r="T616">
        <v>7999</v>
      </c>
      <c r="U616" s="18">
        <v>0.85010626328291039</v>
      </c>
      <c r="V616">
        <v>3.6</v>
      </c>
      <c r="W616">
        <v>3.6</v>
      </c>
      <c r="X616">
        <v>25910</v>
      </c>
      <c r="Y616">
        <v>25910</v>
      </c>
    </row>
    <row r="617" spans="1:25" x14ac:dyDescent="0.25">
      <c r="A617">
        <v>616</v>
      </c>
      <c r="B617" t="s">
        <v>6375</v>
      </c>
      <c r="C617" t="s">
        <v>16191</v>
      </c>
      <c r="D617" t="s">
        <v>6376</v>
      </c>
      <c r="E617" t="s">
        <v>14716</v>
      </c>
      <c r="F617" t="s">
        <v>14717</v>
      </c>
      <c r="G617" t="s">
        <v>14718</v>
      </c>
      <c r="H617" t="s">
        <v>4788</v>
      </c>
      <c r="I617" t="s">
        <v>13085</v>
      </c>
      <c r="J617" t="s">
        <v>13391</v>
      </c>
      <c r="K617" t="s">
        <v>13086</v>
      </c>
      <c r="L617" t="s">
        <v>13409</v>
      </c>
      <c r="M617" t="s">
        <v>13160</v>
      </c>
      <c r="N617" t="s">
        <v>14366</v>
      </c>
      <c r="O617" t="s">
        <v>13162</v>
      </c>
      <c r="Q617">
        <v>235</v>
      </c>
      <c r="R617">
        <v>235</v>
      </c>
      <c r="S617">
        <v>1599</v>
      </c>
      <c r="T617">
        <v>1599</v>
      </c>
      <c r="U617" s="18">
        <v>0.85303314571607258</v>
      </c>
      <c r="V617">
        <v>3.8</v>
      </c>
      <c r="W617">
        <v>3.8</v>
      </c>
      <c r="X617">
        <v>1173</v>
      </c>
      <c r="Y617">
        <v>1173</v>
      </c>
    </row>
    <row r="618" spans="1:25" x14ac:dyDescent="0.25">
      <c r="A618">
        <v>617</v>
      </c>
      <c r="B618" t="s">
        <v>6385</v>
      </c>
      <c r="C618" t="s">
        <v>16191</v>
      </c>
      <c r="D618" t="s">
        <v>6386</v>
      </c>
      <c r="E618" t="s">
        <v>14719</v>
      </c>
      <c r="F618" t="s">
        <v>14720</v>
      </c>
      <c r="G618" t="s">
        <v>14721</v>
      </c>
      <c r="H618" t="s">
        <v>4808</v>
      </c>
      <c r="I618" t="s">
        <v>13085</v>
      </c>
      <c r="J618" t="s">
        <v>13391</v>
      </c>
      <c r="K618" t="s">
        <v>13086</v>
      </c>
      <c r="L618" t="s">
        <v>13409</v>
      </c>
      <c r="M618" t="s">
        <v>13154</v>
      </c>
      <c r="N618" t="s">
        <v>13154</v>
      </c>
      <c r="O618" t="s">
        <v>13163</v>
      </c>
      <c r="Q618">
        <v>549</v>
      </c>
      <c r="R618">
        <v>549</v>
      </c>
      <c r="S618">
        <v>1999</v>
      </c>
      <c r="T618">
        <v>1999</v>
      </c>
      <c r="U618" s="18">
        <v>0.72536268134067039</v>
      </c>
      <c r="V618">
        <v>3.6</v>
      </c>
      <c r="W618">
        <v>3.6</v>
      </c>
      <c r="X618">
        <v>6422</v>
      </c>
      <c r="Y618">
        <v>6422</v>
      </c>
    </row>
    <row r="619" spans="1:25" x14ac:dyDescent="0.25">
      <c r="A619">
        <v>618</v>
      </c>
      <c r="B619" t="s">
        <v>6395</v>
      </c>
      <c r="C619" t="s">
        <v>16191</v>
      </c>
      <c r="D619" t="s">
        <v>6396</v>
      </c>
      <c r="E619" t="s">
        <v>6396</v>
      </c>
      <c r="F619" t="s">
        <v>14722</v>
      </c>
      <c r="G619" t="s">
        <v>14723</v>
      </c>
      <c r="H619" t="s">
        <v>5758</v>
      </c>
      <c r="I619" t="s">
        <v>13085</v>
      </c>
      <c r="J619" t="s">
        <v>13391</v>
      </c>
      <c r="K619" t="s">
        <v>13086</v>
      </c>
      <c r="L619" t="s">
        <v>13409</v>
      </c>
      <c r="M619" t="s">
        <v>13214</v>
      </c>
      <c r="N619" t="s">
        <v>13214</v>
      </c>
      <c r="O619" t="s">
        <v>13215</v>
      </c>
      <c r="Q619">
        <v>89</v>
      </c>
      <c r="R619">
        <v>89</v>
      </c>
      <c r="S619">
        <v>99</v>
      </c>
      <c r="T619">
        <v>99</v>
      </c>
      <c r="U619" s="18">
        <v>0.10101010101010101</v>
      </c>
      <c r="V619">
        <v>4.2</v>
      </c>
      <c r="W619">
        <v>4.2</v>
      </c>
      <c r="X619">
        <v>241</v>
      </c>
      <c r="Y619">
        <v>241</v>
      </c>
    </row>
    <row r="620" spans="1:25" x14ac:dyDescent="0.25">
      <c r="A620">
        <v>619</v>
      </c>
      <c r="B620" t="s">
        <v>6407</v>
      </c>
      <c r="C620" t="s">
        <v>16191</v>
      </c>
      <c r="D620" t="s">
        <v>6408</v>
      </c>
      <c r="E620" t="s">
        <v>6408</v>
      </c>
      <c r="F620" t="s">
        <v>14724</v>
      </c>
      <c r="G620" t="s">
        <v>14725</v>
      </c>
      <c r="H620" t="s">
        <v>3025</v>
      </c>
      <c r="I620" t="s">
        <v>13093</v>
      </c>
      <c r="J620" t="s">
        <v>13093</v>
      </c>
      <c r="K620" t="s">
        <v>13131</v>
      </c>
      <c r="L620" t="s">
        <v>14009</v>
      </c>
      <c r="M620" t="s">
        <v>13132</v>
      </c>
      <c r="N620" t="s">
        <v>13132</v>
      </c>
      <c r="O620" t="s">
        <v>13133</v>
      </c>
      <c r="Q620">
        <v>1299</v>
      </c>
      <c r="R620">
        <v>1299</v>
      </c>
      <c r="S620">
        <v>2999</v>
      </c>
      <c r="T620">
        <v>2999</v>
      </c>
      <c r="U620" s="18">
        <v>0.56685561853951316</v>
      </c>
      <c r="V620">
        <v>3.8</v>
      </c>
      <c r="W620">
        <v>3.8</v>
      </c>
      <c r="X620">
        <v>14629</v>
      </c>
      <c r="Y620">
        <v>14629</v>
      </c>
    </row>
    <row r="621" spans="1:25" x14ac:dyDescent="0.25">
      <c r="A621">
        <v>620</v>
      </c>
      <c r="B621" t="s">
        <v>6417</v>
      </c>
      <c r="C621" t="s">
        <v>16191</v>
      </c>
      <c r="D621" t="s">
        <v>6418</v>
      </c>
      <c r="E621" t="s">
        <v>14726</v>
      </c>
      <c r="F621" t="s">
        <v>14727</v>
      </c>
      <c r="G621" t="s">
        <v>14728</v>
      </c>
      <c r="H621" t="s">
        <v>5289</v>
      </c>
      <c r="I621" t="s">
        <v>13085</v>
      </c>
      <c r="J621" t="s">
        <v>13391</v>
      </c>
      <c r="K621" t="s">
        <v>13086</v>
      </c>
      <c r="L621" t="s">
        <v>13409</v>
      </c>
      <c r="M621" t="s">
        <v>13160</v>
      </c>
      <c r="N621" t="s">
        <v>14366</v>
      </c>
      <c r="O621" t="s">
        <v>13194</v>
      </c>
      <c r="P621" t="s">
        <v>13200</v>
      </c>
      <c r="Q621">
        <v>230</v>
      </c>
      <c r="R621">
        <v>230</v>
      </c>
      <c r="S621">
        <v>999</v>
      </c>
      <c r="T621">
        <v>999</v>
      </c>
      <c r="U621" s="18">
        <v>0.76976976976976974</v>
      </c>
      <c r="V621">
        <v>4.2</v>
      </c>
      <c r="W621">
        <v>4.2</v>
      </c>
      <c r="X621">
        <v>1528</v>
      </c>
      <c r="Y621">
        <v>1528</v>
      </c>
    </row>
    <row r="622" spans="1:25" x14ac:dyDescent="0.25">
      <c r="A622">
        <v>621</v>
      </c>
      <c r="B622" t="s">
        <v>6427</v>
      </c>
      <c r="C622" t="s">
        <v>16191</v>
      </c>
      <c r="D622" t="s">
        <v>6428</v>
      </c>
      <c r="E622" t="s">
        <v>6428</v>
      </c>
      <c r="F622" t="s">
        <v>14729</v>
      </c>
      <c r="G622" t="s">
        <v>14730</v>
      </c>
      <c r="H622" t="s">
        <v>6429</v>
      </c>
      <c r="I622" t="s">
        <v>13093</v>
      </c>
      <c r="J622" t="s">
        <v>13093</v>
      </c>
      <c r="K622" t="s">
        <v>13131</v>
      </c>
      <c r="L622" t="s">
        <v>14009</v>
      </c>
      <c r="M622" t="s">
        <v>13234</v>
      </c>
      <c r="N622" t="s">
        <v>13234</v>
      </c>
      <c r="Q622">
        <v>119</v>
      </c>
      <c r="R622">
        <v>119</v>
      </c>
      <c r="S622">
        <v>499</v>
      </c>
      <c r="T622">
        <v>499</v>
      </c>
      <c r="U622" s="18">
        <v>0.76152304609218435</v>
      </c>
      <c r="V622">
        <v>4.3</v>
      </c>
      <c r="W622">
        <v>4.3</v>
      </c>
      <c r="X622">
        <v>15032</v>
      </c>
      <c r="Y622">
        <v>15032</v>
      </c>
    </row>
    <row r="623" spans="1:25" x14ac:dyDescent="0.25">
      <c r="A623">
        <v>622</v>
      </c>
      <c r="B623" t="s">
        <v>6438</v>
      </c>
      <c r="C623" t="s">
        <v>16191</v>
      </c>
      <c r="D623" t="s">
        <v>6439</v>
      </c>
      <c r="E623" t="s">
        <v>14731</v>
      </c>
      <c r="F623" t="s">
        <v>14732</v>
      </c>
      <c r="G623" t="s">
        <v>14733</v>
      </c>
      <c r="H623" t="s">
        <v>6440</v>
      </c>
      <c r="I623" t="s">
        <v>13093</v>
      </c>
      <c r="J623" t="s">
        <v>13093</v>
      </c>
      <c r="K623" t="s">
        <v>13095</v>
      </c>
      <c r="L623" t="s">
        <v>13095</v>
      </c>
      <c r="M623" t="s">
        <v>13128</v>
      </c>
      <c r="N623" t="s">
        <v>13128</v>
      </c>
      <c r="O623" t="s">
        <v>13235</v>
      </c>
      <c r="Q623">
        <v>449</v>
      </c>
      <c r="R623">
        <v>449</v>
      </c>
      <c r="S623">
        <v>800</v>
      </c>
      <c r="T623">
        <v>800</v>
      </c>
      <c r="U623" s="18">
        <v>0.43874999999999997</v>
      </c>
      <c r="V623">
        <v>4.4000000000000004</v>
      </c>
      <c r="W623">
        <v>4.4000000000000004</v>
      </c>
      <c r="X623">
        <v>69585</v>
      </c>
      <c r="Y623">
        <v>69585</v>
      </c>
    </row>
    <row r="624" spans="1:25" x14ac:dyDescent="0.25">
      <c r="A624">
        <v>623</v>
      </c>
      <c r="B624" t="s">
        <v>6449</v>
      </c>
      <c r="C624" t="s">
        <v>16191</v>
      </c>
      <c r="D624" t="s">
        <v>12995</v>
      </c>
      <c r="E624" t="s">
        <v>14734</v>
      </c>
      <c r="F624" t="s">
        <v>14735</v>
      </c>
      <c r="G624" t="s">
        <v>14736</v>
      </c>
      <c r="H624" t="s">
        <v>6450</v>
      </c>
      <c r="I624" t="s">
        <v>13093</v>
      </c>
      <c r="J624" t="s">
        <v>13093</v>
      </c>
      <c r="K624" t="s">
        <v>13122</v>
      </c>
      <c r="L624" t="s">
        <v>13993</v>
      </c>
      <c r="M624" t="s">
        <v>13123</v>
      </c>
      <c r="N624" t="s">
        <v>13123</v>
      </c>
      <c r="O624" t="s">
        <v>13140</v>
      </c>
      <c r="P624" t="s">
        <v>13236</v>
      </c>
      <c r="Q624">
        <v>1699</v>
      </c>
      <c r="R624">
        <v>1699</v>
      </c>
      <c r="S624">
        <v>3495</v>
      </c>
      <c r="T624">
        <v>3495</v>
      </c>
      <c r="U624" s="18">
        <v>0.51387696709585118</v>
      </c>
      <c r="V624">
        <v>4.0999999999999996</v>
      </c>
      <c r="W624">
        <v>4.0999999999999996</v>
      </c>
      <c r="X624">
        <v>14371</v>
      </c>
      <c r="Y624">
        <v>14371</v>
      </c>
    </row>
    <row r="625" spans="1:25" x14ac:dyDescent="0.25">
      <c r="A625">
        <v>624</v>
      </c>
      <c r="B625" t="s">
        <v>6459</v>
      </c>
      <c r="C625" t="s">
        <v>16191</v>
      </c>
      <c r="D625" t="s">
        <v>6460</v>
      </c>
      <c r="E625" t="s">
        <v>6460</v>
      </c>
      <c r="F625" t="s">
        <v>14737</v>
      </c>
      <c r="G625" t="s">
        <v>14738</v>
      </c>
      <c r="H625" t="s">
        <v>6199</v>
      </c>
      <c r="I625" t="s">
        <v>13171</v>
      </c>
      <c r="J625" t="s">
        <v>13171</v>
      </c>
      <c r="K625" t="s">
        <v>13172</v>
      </c>
      <c r="L625" t="s">
        <v>13172</v>
      </c>
      <c r="M625" t="s">
        <v>13173</v>
      </c>
      <c r="N625" t="s">
        <v>13173</v>
      </c>
      <c r="O625" t="s">
        <v>13174</v>
      </c>
      <c r="P625" t="s">
        <v>13207</v>
      </c>
      <c r="Q625">
        <v>561</v>
      </c>
      <c r="R625">
        <v>561</v>
      </c>
      <c r="S625">
        <v>720</v>
      </c>
      <c r="T625">
        <v>720</v>
      </c>
      <c r="U625" s="18">
        <v>0.22083333333333333</v>
      </c>
      <c r="V625">
        <v>4.4000000000000004</v>
      </c>
      <c r="W625">
        <v>4.4000000000000004</v>
      </c>
      <c r="X625">
        <v>3182</v>
      </c>
      <c r="Y625">
        <v>3182</v>
      </c>
    </row>
    <row r="626" spans="1:25" x14ac:dyDescent="0.25">
      <c r="A626">
        <v>625</v>
      </c>
      <c r="B626" t="s">
        <v>6469</v>
      </c>
      <c r="C626" t="s">
        <v>16191</v>
      </c>
      <c r="D626" t="s">
        <v>6470</v>
      </c>
      <c r="E626" t="s">
        <v>14739</v>
      </c>
      <c r="F626" t="s">
        <v>14740</v>
      </c>
      <c r="G626" t="s">
        <v>14741</v>
      </c>
      <c r="H626" t="s">
        <v>4777</v>
      </c>
      <c r="I626" t="s">
        <v>13085</v>
      </c>
      <c r="J626" t="s">
        <v>13391</v>
      </c>
      <c r="K626" t="s">
        <v>13086</v>
      </c>
      <c r="L626" t="s">
        <v>13409</v>
      </c>
      <c r="M626" t="s">
        <v>13160</v>
      </c>
      <c r="N626" t="s">
        <v>14366</v>
      </c>
      <c r="O626" t="s">
        <v>13161</v>
      </c>
      <c r="Q626">
        <v>289</v>
      </c>
      <c r="R626">
        <v>289</v>
      </c>
      <c r="S626">
        <v>590</v>
      </c>
      <c r="T626">
        <v>590</v>
      </c>
      <c r="U626" s="18">
        <v>0.51016949152542368</v>
      </c>
      <c r="V626">
        <v>4.4000000000000004</v>
      </c>
      <c r="W626">
        <v>4.4000000000000004</v>
      </c>
      <c r="X626">
        <v>25886</v>
      </c>
      <c r="Y626">
        <v>25886</v>
      </c>
    </row>
    <row r="627" spans="1:25" x14ac:dyDescent="0.25">
      <c r="A627">
        <v>626</v>
      </c>
      <c r="B627" t="s">
        <v>6479</v>
      </c>
      <c r="C627" t="s">
        <v>16191</v>
      </c>
      <c r="D627" t="s">
        <v>6480</v>
      </c>
      <c r="E627" t="s">
        <v>14742</v>
      </c>
      <c r="F627" t="s">
        <v>14743</v>
      </c>
      <c r="G627" t="s">
        <v>14744</v>
      </c>
      <c r="H627" t="s">
        <v>4833</v>
      </c>
      <c r="I627" t="s">
        <v>13085</v>
      </c>
      <c r="J627" t="s">
        <v>13391</v>
      </c>
      <c r="K627" t="s">
        <v>13086</v>
      </c>
      <c r="L627" t="s">
        <v>13409</v>
      </c>
      <c r="M627" t="s">
        <v>13154</v>
      </c>
      <c r="N627" t="s">
        <v>13154</v>
      </c>
      <c r="O627" t="s">
        <v>13164</v>
      </c>
      <c r="Q627">
        <v>599</v>
      </c>
      <c r="R627">
        <v>599</v>
      </c>
      <c r="S627">
        <v>1999</v>
      </c>
      <c r="T627">
        <v>1999</v>
      </c>
      <c r="U627" s="18">
        <v>0.70035017508754382</v>
      </c>
      <c r="V627">
        <v>4.4000000000000004</v>
      </c>
      <c r="W627">
        <v>4.4000000000000004</v>
      </c>
      <c r="X627">
        <v>4736</v>
      </c>
      <c r="Y627">
        <v>4736</v>
      </c>
    </row>
    <row r="628" spans="1:25" x14ac:dyDescent="0.25">
      <c r="A628">
        <v>627</v>
      </c>
      <c r="B628" t="s">
        <v>6489</v>
      </c>
      <c r="C628" t="s">
        <v>16191</v>
      </c>
      <c r="D628" t="s">
        <v>6490</v>
      </c>
      <c r="E628" t="s">
        <v>6490</v>
      </c>
      <c r="F628" t="s">
        <v>14745</v>
      </c>
      <c r="G628" t="s">
        <v>14746</v>
      </c>
      <c r="H628" t="s">
        <v>5054</v>
      </c>
      <c r="I628" t="s">
        <v>13085</v>
      </c>
      <c r="J628" t="s">
        <v>13391</v>
      </c>
      <c r="K628" t="s">
        <v>13158</v>
      </c>
      <c r="L628" t="s">
        <v>14362</v>
      </c>
      <c r="M628" t="s">
        <v>13181</v>
      </c>
      <c r="N628" t="s">
        <v>13181</v>
      </c>
      <c r="Q628">
        <v>5599</v>
      </c>
      <c r="R628">
        <v>5599</v>
      </c>
      <c r="S628">
        <v>7350</v>
      </c>
      <c r="T628">
        <v>7350</v>
      </c>
      <c r="U628" s="18">
        <v>0.23823129251700681</v>
      </c>
      <c r="V628">
        <v>4.4000000000000004</v>
      </c>
      <c r="W628">
        <v>4.4000000000000004</v>
      </c>
      <c r="X628">
        <v>73005</v>
      </c>
      <c r="Y628">
        <v>73005</v>
      </c>
    </row>
    <row r="629" spans="1:25" x14ac:dyDescent="0.25">
      <c r="A629">
        <v>628</v>
      </c>
      <c r="B629" t="s">
        <v>6499</v>
      </c>
      <c r="C629" t="s">
        <v>16191</v>
      </c>
      <c r="D629" t="s">
        <v>6500</v>
      </c>
      <c r="E629" t="s">
        <v>14747</v>
      </c>
      <c r="F629" t="s">
        <v>14748</v>
      </c>
      <c r="G629" t="s">
        <v>14749</v>
      </c>
      <c r="H629" t="s">
        <v>6501</v>
      </c>
      <c r="I629" t="s">
        <v>13085</v>
      </c>
      <c r="J629" t="s">
        <v>13391</v>
      </c>
      <c r="K629" t="s">
        <v>13086</v>
      </c>
      <c r="L629" t="s">
        <v>13409</v>
      </c>
      <c r="M629" t="s">
        <v>13224</v>
      </c>
      <c r="N629" t="s">
        <v>14649</v>
      </c>
      <c r="O629" t="s">
        <v>13237</v>
      </c>
      <c r="P629" t="s">
        <v>13238</v>
      </c>
      <c r="Q629">
        <v>1990</v>
      </c>
      <c r="R629">
        <v>1990</v>
      </c>
      <c r="S629">
        <v>2595</v>
      </c>
      <c r="T629">
        <v>2595</v>
      </c>
      <c r="U629" s="18">
        <v>0.23314065510597304</v>
      </c>
      <c r="V629">
        <v>4.3</v>
      </c>
      <c r="W629">
        <v>4.3</v>
      </c>
      <c r="X629">
        <v>20398</v>
      </c>
      <c r="Y629">
        <v>20398</v>
      </c>
    </row>
    <row r="630" spans="1:25" x14ac:dyDescent="0.25">
      <c r="A630">
        <v>629</v>
      </c>
      <c r="B630" t="s">
        <v>6509</v>
      </c>
      <c r="C630" t="s">
        <v>16191</v>
      </c>
      <c r="D630" t="s">
        <v>6510</v>
      </c>
      <c r="E630" t="s">
        <v>6510</v>
      </c>
      <c r="F630" t="s">
        <v>14750</v>
      </c>
      <c r="G630" t="s">
        <v>14751</v>
      </c>
      <c r="H630" t="s">
        <v>6030</v>
      </c>
      <c r="I630" t="s">
        <v>13085</v>
      </c>
      <c r="J630" t="s">
        <v>13391</v>
      </c>
      <c r="K630" t="s">
        <v>13086</v>
      </c>
      <c r="L630" t="s">
        <v>13409</v>
      </c>
      <c r="M630" t="s">
        <v>13223</v>
      </c>
      <c r="N630" t="s">
        <v>13223</v>
      </c>
      <c r="Q630">
        <v>499</v>
      </c>
      <c r="R630">
        <v>499</v>
      </c>
      <c r="S630">
        <v>799</v>
      </c>
      <c r="T630">
        <v>799</v>
      </c>
      <c r="U630" s="18">
        <v>0.37546933667083854</v>
      </c>
      <c r="V630">
        <v>4.3</v>
      </c>
      <c r="W630">
        <v>4.3</v>
      </c>
      <c r="X630">
        <v>2125</v>
      </c>
      <c r="Y630">
        <v>2125</v>
      </c>
    </row>
    <row r="631" spans="1:25" x14ac:dyDescent="0.25">
      <c r="A631">
        <v>630</v>
      </c>
      <c r="B631" t="s">
        <v>6519</v>
      </c>
      <c r="C631" t="s">
        <v>16191</v>
      </c>
      <c r="D631" t="s">
        <v>6520</v>
      </c>
      <c r="E631" t="s">
        <v>14752</v>
      </c>
      <c r="F631" t="s">
        <v>14662</v>
      </c>
      <c r="G631" t="s">
        <v>14753</v>
      </c>
      <c r="H631" t="s">
        <v>6126</v>
      </c>
      <c r="I631" t="s">
        <v>13085</v>
      </c>
      <c r="J631" t="s">
        <v>13391</v>
      </c>
      <c r="K631" t="s">
        <v>13086</v>
      </c>
      <c r="L631" t="s">
        <v>13409</v>
      </c>
      <c r="M631" t="s">
        <v>13154</v>
      </c>
      <c r="N631" t="s">
        <v>13154</v>
      </c>
      <c r="O631" t="s">
        <v>13227</v>
      </c>
      <c r="P631" t="s">
        <v>13228</v>
      </c>
      <c r="Q631">
        <v>449</v>
      </c>
      <c r="R631">
        <v>449</v>
      </c>
      <c r="S631">
        <v>999</v>
      </c>
      <c r="T631">
        <v>999</v>
      </c>
      <c r="U631" s="18">
        <v>0.55055055055055058</v>
      </c>
      <c r="V631">
        <v>4.3</v>
      </c>
      <c r="W631">
        <v>4.3</v>
      </c>
      <c r="X631">
        <v>11330</v>
      </c>
      <c r="Y631">
        <v>11330</v>
      </c>
    </row>
    <row r="632" spans="1:25" x14ac:dyDescent="0.25">
      <c r="A632">
        <v>631</v>
      </c>
      <c r="B632" t="s">
        <v>6528</v>
      </c>
      <c r="C632" t="s">
        <v>16191</v>
      </c>
      <c r="D632" t="s">
        <v>6529</v>
      </c>
      <c r="E632" t="s">
        <v>6529</v>
      </c>
      <c r="F632" t="s">
        <v>14754</v>
      </c>
      <c r="G632" t="s">
        <v>14755</v>
      </c>
      <c r="H632" t="s">
        <v>6530</v>
      </c>
      <c r="I632" t="s">
        <v>13085</v>
      </c>
      <c r="J632" t="s">
        <v>13391</v>
      </c>
      <c r="K632" t="s">
        <v>13086</v>
      </c>
      <c r="L632" t="s">
        <v>13409</v>
      </c>
      <c r="M632" t="s">
        <v>13154</v>
      </c>
      <c r="N632" t="s">
        <v>13154</v>
      </c>
      <c r="O632" t="s">
        <v>13239</v>
      </c>
      <c r="Q632">
        <v>999</v>
      </c>
      <c r="R632">
        <v>999</v>
      </c>
      <c r="S632">
        <v>1999</v>
      </c>
      <c r="T632">
        <v>1999</v>
      </c>
      <c r="U632" s="18">
        <v>0.5002501250625313</v>
      </c>
      <c r="V632">
        <v>4.2</v>
      </c>
      <c r="W632">
        <v>4.2</v>
      </c>
      <c r="X632">
        <v>27441</v>
      </c>
      <c r="Y632">
        <v>27441</v>
      </c>
    </row>
    <row r="633" spans="1:25" x14ac:dyDescent="0.25">
      <c r="A633">
        <v>632</v>
      </c>
      <c r="B633" t="s">
        <v>6539</v>
      </c>
      <c r="C633" t="s">
        <v>16191</v>
      </c>
      <c r="D633" t="s">
        <v>6540</v>
      </c>
      <c r="E633" t="s">
        <v>6540</v>
      </c>
      <c r="F633" t="s">
        <v>14756</v>
      </c>
      <c r="G633" t="s">
        <v>14757</v>
      </c>
      <c r="H633" t="s">
        <v>4389</v>
      </c>
      <c r="I633" t="s">
        <v>13085</v>
      </c>
      <c r="J633" t="s">
        <v>13391</v>
      </c>
      <c r="K633" t="s">
        <v>13086</v>
      </c>
      <c r="L633" t="s">
        <v>13409</v>
      </c>
      <c r="M633" t="s">
        <v>13154</v>
      </c>
      <c r="N633" t="s">
        <v>13154</v>
      </c>
      <c r="O633" t="s">
        <v>13155</v>
      </c>
      <c r="Q633">
        <v>69</v>
      </c>
      <c r="R633">
        <v>69</v>
      </c>
      <c r="S633">
        <v>299</v>
      </c>
      <c r="T633">
        <v>299</v>
      </c>
      <c r="U633" s="18">
        <v>0.76923076923076927</v>
      </c>
      <c r="V633">
        <v>4.3</v>
      </c>
      <c r="W633">
        <v>4.3</v>
      </c>
      <c r="X633">
        <v>255</v>
      </c>
      <c r="Y633">
        <v>255</v>
      </c>
    </row>
    <row r="634" spans="1:25" x14ac:dyDescent="0.25">
      <c r="A634">
        <v>633</v>
      </c>
      <c r="B634" t="s">
        <v>6549</v>
      </c>
      <c r="C634" t="s">
        <v>16191</v>
      </c>
      <c r="D634" t="s">
        <v>6550</v>
      </c>
      <c r="E634" t="s">
        <v>14758</v>
      </c>
      <c r="F634" t="s">
        <v>14759</v>
      </c>
      <c r="G634" t="s">
        <v>14760</v>
      </c>
      <c r="H634" t="s">
        <v>4777</v>
      </c>
      <c r="I634" t="s">
        <v>13085</v>
      </c>
      <c r="J634" t="s">
        <v>13391</v>
      </c>
      <c r="K634" t="s">
        <v>13086</v>
      </c>
      <c r="L634" t="s">
        <v>13409</v>
      </c>
      <c r="M634" t="s">
        <v>13160</v>
      </c>
      <c r="N634" t="s">
        <v>14366</v>
      </c>
      <c r="O634" t="s">
        <v>13161</v>
      </c>
      <c r="Q634">
        <v>899</v>
      </c>
      <c r="R634">
        <v>899</v>
      </c>
      <c r="S634">
        <v>1499</v>
      </c>
      <c r="T634">
        <v>1499</v>
      </c>
      <c r="U634" s="18">
        <v>0.40026684456304201</v>
      </c>
      <c r="V634">
        <v>4.2</v>
      </c>
      <c r="W634">
        <v>4.2</v>
      </c>
      <c r="X634">
        <v>23174</v>
      </c>
      <c r="Y634">
        <v>23174</v>
      </c>
    </row>
    <row r="635" spans="1:25" x14ac:dyDescent="0.25">
      <c r="A635">
        <v>634</v>
      </c>
      <c r="B635" t="s">
        <v>6559</v>
      </c>
      <c r="C635" t="s">
        <v>16191</v>
      </c>
      <c r="D635" t="s">
        <v>6560</v>
      </c>
      <c r="E635" t="s">
        <v>6560</v>
      </c>
      <c r="F635" t="s">
        <v>14761</v>
      </c>
      <c r="G635" t="s">
        <v>13412</v>
      </c>
      <c r="H635" t="s">
        <v>4966</v>
      </c>
      <c r="I635" t="s">
        <v>13166</v>
      </c>
      <c r="J635" t="s">
        <v>13166</v>
      </c>
      <c r="K635" t="s">
        <v>13167</v>
      </c>
      <c r="L635" t="s">
        <v>13167</v>
      </c>
      <c r="M635" t="s">
        <v>13168</v>
      </c>
      <c r="N635" t="s">
        <v>13168</v>
      </c>
      <c r="Q635">
        <v>478</v>
      </c>
      <c r="R635">
        <v>478</v>
      </c>
      <c r="S635">
        <v>699</v>
      </c>
      <c r="T635">
        <v>699</v>
      </c>
      <c r="U635" s="18">
        <v>0.31616595135908443</v>
      </c>
      <c r="V635">
        <v>3.8</v>
      </c>
      <c r="W635">
        <v>3.8</v>
      </c>
      <c r="X635">
        <v>20218</v>
      </c>
      <c r="Y635">
        <v>20218</v>
      </c>
    </row>
    <row r="636" spans="1:25" x14ac:dyDescent="0.25">
      <c r="A636">
        <v>635</v>
      </c>
      <c r="B636" t="s">
        <v>6569</v>
      </c>
      <c r="C636" t="s">
        <v>16191</v>
      </c>
      <c r="D636" t="s">
        <v>6570</v>
      </c>
      <c r="E636" t="s">
        <v>6570</v>
      </c>
      <c r="F636" t="s">
        <v>14762</v>
      </c>
      <c r="G636" t="s">
        <v>14763</v>
      </c>
      <c r="H636" t="s">
        <v>6571</v>
      </c>
      <c r="I636" t="s">
        <v>13085</v>
      </c>
      <c r="J636" t="s">
        <v>13391</v>
      </c>
      <c r="K636" t="s">
        <v>13086</v>
      </c>
      <c r="L636" t="s">
        <v>13409</v>
      </c>
      <c r="M636" t="s">
        <v>13154</v>
      </c>
      <c r="N636" t="s">
        <v>13154</v>
      </c>
      <c r="Q636">
        <v>1399</v>
      </c>
      <c r="R636">
        <v>1399</v>
      </c>
      <c r="S636">
        <v>2490</v>
      </c>
      <c r="T636">
        <v>2490</v>
      </c>
      <c r="U636" s="18">
        <v>0.43815261044176707</v>
      </c>
      <c r="V636">
        <v>4.3</v>
      </c>
      <c r="W636">
        <v>4.3</v>
      </c>
      <c r="X636">
        <v>11074</v>
      </c>
      <c r="Y636">
        <v>11074</v>
      </c>
    </row>
    <row r="637" spans="1:25" x14ac:dyDescent="0.25">
      <c r="A637">
        <v>636</v>
      </c>
      <c r="B637" t="s">
        <v>6582</v>
      </c>
      <c r="C637" t="s">
        <v>16191</v>
      </c>
      <c r="D637" t="s">
        <v>6583</v>
      </c>
      <c r="E637" t="s">
        <v>6583</v>
      </c>
      <c r="F637" t="s">
        <v>14764</v>
      </c>
      <c r="G637" t="s">
        <v>14765</v>
      </c>
      <c r="H637" t="s">
        <v>6584</v>
      </c>
      <c r="I637" t="s">
        <v>13085</v>
      </c>
      <c r="J637" t="s">
        <v>13391</v>
      </c>
      <c r="K637" t="s">
        <v>13086</v>
      </c>
      <c r="L637" t="s">
        <v>13409</v>
      </c>
      <c r="M637" t="s">
        <v>13220</v>
      </c>
      <c r="N637" t="s">
        <v>13220</v>
      </c>
      <c r="O637" t="s">
        <v>13143</v>
      </c>
      <c r="Q637">
        <v>149</v>
      </c>
      <c r="R637">
        <v>149</v>
      </c>
      <c r="S637">
        <v>499</v>
      </c>
      <c r="T637">
        <v>499</v>
      </c>
      <c r="U637" s="18">
        <v>0.70140280561122248</v>
      </c>
      <c r="V637">
        <v>4.0999999999999996</v>
      </c>
      <c r="W637">
        <v>4.0999999999999996</v>
      </c>
      <c r="X637">
        <v>25607</v>
      </c>
      <c r="Y637">
        <v>25607</v>
      </c>
    </row>
    <row r="638" spans="1:25" x14ac:dyDescent="0.25">
      <c r="A638">
        <v>637</v>
      </c>
      <c r="B638" t="s">
        <v>6593</v>
      </c>
      <c r="C638" t="s">
        <v>16191</v>
      </c>
      <c r="D638" t="s">
        <v>6594</v>
      </c>
      <c r="E638" t="s">
        <v>6594</v>
      </c>
      <c r="F638" t="s">
        <v>14766</v>
      </c>
      <c r="G638" t="s">
        <v>14767</v>
      </c>
      <c r="H638" t="s">
        <v>5446</v>
      </c>
      <c r="I638" t="s">
        <v>13093</v>
      </c>
      <c r="J638" t="s">
        <v>13093</v>
      </c>
      <c r="K638" t="s">
        <v>13104</v>
      </c>
      <c r="L638" t="s">
        <v>13104</v>
      </c>
      <c r="M638" t="s">
        <v>13117</v>
      </c>
      <c r="N638" t="s">
        <v>13117</v>
      </c>
      <c r="O638" t="s">
        <v>13206</v>
      </c>
      <c r="Q638">
        <v>1799</v>
      </c>
      <c r="R638">
        <v>1799</v>
      </c>
      <c r="S638">
        <v>4990</v>
      </c>
      <c r="T638">
        <v>4990</v>
      </c>
      <c r="U638" s="18">
        <v>0.63947895791583165</v>
      </c>
      <c r="V638">
        <v>4.2</v>
      </c>
      <c r="W638">
        <v>4.2</v>
      </c>
      <c r="X638">
        <v>41226</v>
      </c>
      <c r="Y638">
        <v>41226</v>
      </c>
    </row>
    <row r="639" spans="1:25" x14ac:dyDescent="0.25">
      <c r="A639">
        <v>638</v>
      </c>
      <c r="B639" t="s">
        <v>6603</v>
      </c>
      <c r="C639" t="s">
        <v>16191</v>
      </c>
      <c r="D639" t="s">
        <v>6604</v>
      </c>
      <c r="E639" t="s">
        <v>6604</v>
      </c>
      <c r="F639" t="s">
        <v>14768</v>
      </c>
      <c r="G639" t="s">
        <v>14769</v>
      </c>
      <c r="H639" t="s">
        <v>6605</v>
      </c>
      <c r="I639" t="s">
        <v>13240</v>
      </c>
      <c r="J639" t="s">
        <v>13240</v>
      </c>
      <c r="K639" t="s">
        <v>13241</v>
      </c>
      <c r="L639" t="s">
        <v>13241</v>
      </c>
      <c r="M639" t="s">
        <v>13242</v>
      </c>
      <c r="N639" t="s">
        <v>14770</v>
      </c>
      <c r="Q639">
        <v>425</v>
      </c>
      <c r="R639">
        <v>425</v>
      </c>
      <c r="S639">
        <v>999</v>
      </c>
      <c r="T639">
        <v>999</v>
      </c>
      <c r="U639" s="18">
        <v>0.57457457457457461</v>
      </c>
      <c r="V639">
        <v>4</v>
      </c>
      <c r="W639">
        <v>4</v>
      </c>
      <c r="X639">
        <v>2581</v>
      </c>
      <c r="Y639">
        <v>2581</v>
      </c>
    </row>
    <row r="640" spans="1:25" x14ac:dyDescent="0.25">
      <c r="A640">
        <v>639</v>
      </c>
      <c r="B640" t="s">
        <v>6614</v>
      </c>
      <c r="C640" t="s">
        <v>16191</v>
      </c>
      <c r="D640" t="s">
        <v>6615</v>
      </c>
      <c r="E640" t="s">
        <v>14771</v>
      </c>
      <c r="F640" t="s">
        <v>14772</v>
      </c>
      <c r="G640" t="s">
        <v>14773</v>
      </c>
      <c r="H640" t="s">
        <v>6115</v>
      </c>
      <c r="I640" t="s">
        <v>13093</v>
      </c>
      <c r="J640" t="s">
        <v>13093</v>
      </c>
      <c r="K640" t="s">
        <v>13104</v>
      </c>
      <c r="L640" t="s">
        <v>13104</v>
      </c>
      <c r="M640" t="s">
        <v>13117</v>
      </c>
      <c r="N640" t="s">
        <v>13117</v>
      </c>
      <c r="O640" t="s">
        <v>13226</v>
      </c>
      <c r="Q640">
        <v>999</v>
      </c>
      <c r="R640">
        <v>999</v>
      </c>
      <c r="S640">
        <v>2490</v>
      </c>
      <c r="T640">
        <v>2490</v>
      </c>
      <c r="U640" s="18">
        <v>0.59879518072289162</v>
      </c>
      <c r="V640">
        <v>4.0999999999999996</v>
      </c>
      <c r="W640">
        <v>4.0999999999999996</v>
      </c>
      <c r="X640">
        <v>18331</v>
      </c>
      <c r="Y640">
        <v>18331</v>
      </c>
    </row>
    <row r="641" spans="1:25" x14ac:dyDescent="0.25">
      <c r="A641">
        <v>640</v>
      </c>
      <c r="B641" t="s">
        <v>6624</v>
      </c>
      <c r="C641" t="s">
        <v>16191</v>
      </c>
      <c r="D641" t="s">
        <v>6625</v>
      </c>
      <c r="E641" t="s">
        <v>14774</v>
      </c>
      <c r="F641" t="s">
        <v>14775</v>
      </c>
      <c r="G641" t="s">
        <v>14776</v>
      </c>
      <c r="H641" t="s">
        <v>4788</v>
      </c>
      <c r="I641" t="s">
        <v>13085</v>
      </c>
      <c r="J641" t="s">
        <v>13391</v>
      </c>
      <c r="K641" t="s">
        <v>13086</v>
      </c>
      <c r="L641" t="s">
        <v>13409</v>
      </c>
      <c r="M641" t="s">
        <v>13160</v>
      </c>
      <c r="N641" t="s">
        <v>14366</v>
      </c>
      <c r="O641" t="s">
        <v>13162</v>
      </c>
      <c r="Q641">
        <v>378</v>
      </c>
      <c r="R641">
        <v>378</v>
      </c>
      <c r="S641">
        <v>999</v>
      </c>
      <c r="T641">
        <v>999</v>
      </c>
      <c r="U641" s="18">
        <v>0.6216216216216216</v>
      </c>
      <c r="V641">
        <v>4.0999999999999996</v>
      </c>
      <c r="W641">
        <v>4.0999999999999996</v>
      </c>
      <c r="X641">
        <v>1779</v>
      </c>
      <c r="Y641">
        <v>1779</v>
      </c>
    </row>
    <row r="642" spans="1:25" x14ac:dyDescent="0.25">
      <c r="A642">
        <v>641</v>
      </c>
      <c r="B642" t="s">
        <v>6634</v>
      </c>
      <c r="C642" t="s">
        <v>16191</v>
      </c>
      <c r="D642" t="s">
        <v>6635</v>
      </c>
      <c r="E642" t="s">
        <v>6635</v>
      </c>
      <c r="F642" t="s">
        <v>14777</v>
      </c>
      <c r="G642" t="s">
        <v>14778</v>
      </c>
      <c r="H642" t="s">
        <v>6636</v>
      </c>
      <c r="I642" t="s">
        <v>13171</v>
      </c>
      <c r="J642" t="s">
        <v>13171</v>
      </c>
      <c r="K642" t="s">
        <v>13172</v>
      </c>
      <c r="L642" t="s">
        <v>13172</v>
      </c>
      <c r="M642" t="s">
        <v>13173</v>
      </c>
      <c r="N642" t="s">
        <v>13173</v>
      </c>
      <c r="O642" t="s">
        <v>13243</v>
      </c>
      <c r="P642" t="s">
        <v>13244</v>
      </c>
      <c r="Q642">
        <v>99</v>
      </c>
      <c r="R642">
        <v>99</v>
      </c>
      <c r="S642">
        <v>99</v>
      </c>
      <c r="T642">
        <v>99</v>
      </c>
      <c r="U642" s="18">
        <v>0</v>
      </c>
      <c r="V642">
        <v>4.3</v>
      </c>
      <c r="W642">
        <v>4.3</v>
      </c>
      <c r="X642">
        <v>388</v>
      </c>
      <c r="Y642">
        <v>388</v>
      </c>
    </row>
    <row r="643" spans="1:25" x14ac:dyDescent="0.25">
      <c r="A643">
        <v>642</v>
      </c>
      <c r="B643" t="s">
        <v>6645</v>
      </c>
      <c r="C643" t="s">
        <v>16191</v>
      </c>
      <c r="D643" t="s">
        <v>6646</v>
      </c>
      <c r="E643" t="s">
        <v>6646</v>
      </c>
      <c r="F643" t="s">
        <v>14779</v>
      </c>
      <c r="G643" t="s">
        <v>14780</v>
      </c>
      <c r="H643" t="s">
        <v>5374</v>
      </c>
      <c r="I643" t="s">
        <v>13085</v>
      </c>
      <c r="J643" t="s">
        <v>13391</v>
      </c>
      <c r="K643" t="s">
        <v>13090</v>
      </c>
      <c r="L643" t="s">
        <v>13090</v>
      </c>
      <c r="M643" t="s">
        <v>13204</v>
      </c>
      <c r="N643" t="s">
        <v>13204</v>
      </c>
      <c r="Q643">
        <v>1499</v>
      </c>
      <c r="R643">
        <v>1499</v>
      </c>
      <c r="S643">
        <v>2999</v>
      </c>
      <c r="T643">
        <v>2999</v>
      </c>
      <c r="U643" s="18">
        <v>0.50016672224074687</v>
      </c>
      <c r="V643">
        <v>4.5</v>
      </c>
      <c r="W643">
        <v>4.5</v>
      </c>
      <c r="X643">
        <v>8656</v>
      </c>
      <c r="Y643">
        <v>8656</v>
      </c>
    </row>
    <row r="644" spans="1:25" x14ac:dyDescent="0.25">
      <c r="A644">
        <v>643</v>
      </c>
      <c r="B644" t="s">
        <v>6655</v>
      </c>
      <c r="C644" t="s">
        <v>16191</v>
      </c>
      <c r="D644" t="s">
        <v>6656</v>
      </c>
      <c r="E644" t="s">
        <v>6656</v>
      </c>
      <c r="F644" t="s">
        <v>14781</v>
      </c>
      <c r="G644" t="s">
        <v>14782</v>
      </c>
      <c r="H644" t="s">
        <v>6657</v>
      </c>
      <c r="I644" t="s">
        <v>13085</v>
      </c>
      <c r="J644" t="s">
        <v>13391</v>
      </c>
      <c r="K644" t="s">
        <v>13231</v>
      </c>
      <c r="L644" t="s">
        <v>13231</v>
      </c>
      <c r="M644" t="s">
        <v>13245</v>
      </c>
      <c r="N644" t="s">
        <v>13245</v>
      </c>
      <c r="Q644">
        <v>1815</v>
      </c>
      <c r="R644">
        <v>1815</v>
      </c>
      <c r="S644">
        <v>3100</v>
      </c>
      <c r="T644">
        <v>3100</v>
      </c>
      <c r="U644" s="18">
        <v>0.41451612903225804</v>
      </c>
      <c r="V644">
        <v>4.5</v>
      </c>
      <c r="W644">
        <v>4.5</v>
      </c>
      <c r="X644">
        <v>92925</v>
      </c>
      <c r="Y644">
        <v>92925</v>
      </c>
    </row>
    <row r="645" spans="1:25" x14ac:dyDescent="0.25">
      <c r="A645">
        <v>644</v>
      </c>
      <c r="B645" t="s">
        <v>6666</v>
      </c>
      <c r="C645" t="s">
        <v>16191</v>
      </c>
      <c r="D645" t="s">
        <v>6667</v>
      </c>
      <c r="E645" t="s">
        <v>6667</v>
      </c>
      <c r="F645" t="s">
        <v>14783</v>
      </c>
      <c r="G645" t="s">
        <v>14784</v>
      </c>
      <c r="H645" t="s">
        <v>6199</v>
      </c>
      <c r="I645" t="s">
        <v>13171</v>
      </c>
      <c r="J645" t="s">
        <v>13171</v>
      </c>
      <c r="K645" t="s">
        <v>13172</v>
      </c>
      <c r="L645" t="s">
        <v>13172</v>
      </c>
      <c r="M645" t="s">
        <v>13173</v>
      </c>
      <c r="N645" t="s">
        <v>13173</v>
      </c>
      <c r="O645" t="s">
        <v>13174</v>
      </c>
      <c r="P645" t="s">
        <v>13207</v>
      </c>
      <c r="Q645">
        <v>67</v>
      </c>
      <c r="R645">
        <v>67</v>
      </c>
      <c r="S645">
        <v>75</v>
      </c>
      <c r="T645">
        <v>75</v>
      </c>
      <c r="U645" s="18">
        <v>0.10666666666666667</v>
      </c>
      <c r="V645">
        <v>4.0999999999999996</v>
      </c>
      <c r="W645">
        <v>4.0999999999999996</v>
      </c>
      <c r="X645">
        <v>1269</v>
      </c>
      <c r="Y645">
        <v>1269</v>
      </c>
    </row>
    <row r="646" spans="1:25" x14ac:dyDescent="0.25">
      <c r="A646">
        <v>645</v>
      </c>
      <c r="B646" t="s">
        <v>6676</v>
      </c>
      <c r="C646" t="s">
        <v>16191</v>
      </c>
      <c r="D646" t="s">
        <v>6677</v>
      </c>
      <c r="E646" t="s">
        <v>6677</v>
      </c>
      <c r="F646" t="s">
        <v>14785</v>
      </c>
      <c r="G646" t="s">
        <v>14786</v>
      </c>
      <c r="H646" t="s">
        <v>4808</v>
      </c>
      <c r="I646" t="s">
        <v>13085</v>
      </c>
      <c r="J646" t="s">
        <v>13391</v>
      </c>
      <c r="K646" t="s">
        <v>13086</v>
      </c>
      <c r="L646" t="s">
        <v>13409</v>
      </c>
      <c r="M646" t="s">
        <v>13154</v>
      </c>
      <c r="N646" t="s">
        <v>13154</v>
      </c>
      <c r="O646" t="s">
        <v>13163</v>
      </c>
      <c r="Q646">
        <v>1889</v>
      </c>
      <c r="R646">
        <v>1889</v>
      </c>
      <c r="S646">
        <v>2699</v>
      </c>
      <c r="T646">
        <v>2699</v>
      </c>
      <c r="U646" s="18">
        <v>0.30011115227862173</v>
      </c>
      <c r="V646">
        <v>4.3</v>
      </c>
      <c r="W646">
        <v>4.3</v>
      </c>
      <c r="X646">
        <v>17394</v>
      </c>
      <c r="Y646">
        <v>17394</v>
      </c>
    </row>
    <row r="647" spans="1:25" x14ac:dyDescent="0.25">
      <c r="A647">
        <v>646</v>
      </c>
      <c r="B647" t="s">
        <v>6686</v>
      </c>
      <c r="C647" t="s">
        <v>16191</v>
      </c>
      <c r="D647" t="s">
        <v>6687</v>
      </c>
      <c r="E647" t="s">
        <v>14787</v>
      </c>
      <c r="F647" t="s">
        <v>14788</v>
      </c>
      <c r="G647" t="s">
        <v>14789</v>
      </c>
      <c r="H647" t="s">
        <v>3025</v>
      </c>
      <c r="I647" t="s">
        <v>13093</v>
      </c>
      <c r="J647" t="s">
        <v>13093</v>
      </c>
      <c r="K647" t="s">
        <v>13131</v>
      </c>
      <c r="L647" t="s">
        <v>14009</v>
      </c>
      <c r="M647" t="s">
        <v>13132</v>
      </c>
      <c r="N647" t="s">
        <v>13132</v>
      </c>
      <c r="O647" t="s">
        <v>13133</v>
      </c>
      <c r="Q647">
        <v>499</v>
      </c>
      <c r="R647">
        <v>499</v>
      </c>
      <c r="S647">
        <v>1499</v>
      </c>
      <c r="T647">
        <v>1499</v>
      </c>
      <c r="U647" s="18">
        <v>0.66711140760507004</v>
      </c>
      <c r="V647">
        <v>3.6</v>
      </c>
      <c r="W647">
        <v>3.6</v>
      </c>
      <c r="X647">
        <v>9169</v>
      </c>
      <c r="Y647">
        <v>9169</v>
      </c>
    </row>
    <row r="648" spans="1:25" x14ac:dyDescent="0.25">
      <c r="A648">
        <v>647</v>
      </c>
      <c r="B648" t="s">
        <v>6696</v>
      </c>
      <c r="C648" t="s">
        <v>16191</v>
      </c>
      <c r="D648" t="s">
        <v>6697</v>
      </c>
      <c r="E648" t="s">
        <v>6697</v>
      </c>
      <c r="F648" t="s">
        <v>14790</v>
      </c>
      <c r="G648" t="s">
        <v>14791</v>
      </c>
      <c r="H648" t="s">
        <v>5289</v>
      </c>
      <c r="I648" t="s">
        <v>13085</v>
      </c>
      <c r="J648" t="s">
        <v>13391</v>
      </c>
      <c r="K648" t="s">
        <v>13086</v>
      </c>
      <c r="L648" t="s">
        <v>13409</v>
      </c>
      <c r="M648" t="s">
        <v>13160</v>
      </c>
      <c r="N648" t="s">
        <v>14366</v>
      </c>
      <c r="O648" t="s">
        <v>13194</v>
      </c>
      <c r="P648" t="s">
        <v>13200</v>
      </c>
      <c r="Q648">
        <v>499</v>
      </c>
      <c r="R648">
        <v>499</v>
      </c>
      <c r="S648">
        <v>999</v>
      </c>
      <c r="T648">
        <v>999</v>
      </c>
      <c r="U648" s="18">
        <v>0.50050050050050054</v>
      </c>
      <c r="V648">
        <v>4.4000000000000004</v>
      </c>
      <c r="W648">
        <v>4.4000000000000004</v>
      </c>
      <c r="X648">
        <v>1030</v>
      </c>
      <c r="Y648">
        <v>1030</v>
      </c>
    </row>
    <row r="649" spans="1:25" x14ac:dyDescent="0.25">
      <c r="A649">
        <v>648</v>
      </c>
      <c r="B649" t="s">
        <v>6706</v>
      </c>
      <c r="C649" t="s">
        <v>16191</v>
      </c>
      <c r="D649" t="s">
        <v>6707</v>
      </c>
      <c r="E649" t="s">
        <v>6707</v>
      </c>
      <c r="F649" t="s">
        <v>14792</v>
      </c>
      <c r="G649" t="s">
        <v>14793</v>
      </c>
      <c r="H649" t="s">
        <v>5054</v>
      </c>
      <c r="I649" t="s">
        <v>13085</v>
      </c>
      <c r="J649" t="s">
        <v>13391</v>
      </c>
      <c r="K649" t="s">
        <v>13158</v>
      </c>
      <c r="L649" t="s">
        <v>14362</v>
      </c>
      <c r="M649" t="s">
        <v>13181</v>
      </c>
      <c r="N649" t="s">
        <v>13181</v>
      </c>
      <c r="Q649">
        <v>5799</v>
      </c>
      <c r="R649">
        <v>5799</v>
      </c>
      <c r="S649">
        <v>7999</v>
      </c>
      <c r="T649">
        <v>7999</v>
      </c>
      <c r="U649" s="18">
        <v>0.2750343792974122</v>
      </c>
      <c r="V649">
        <v>4.5</v>
      </c>
      <c r="W649">
        <v>4.5</v>
      </c>
      <c r="X649">
        <v>50273</v>
      </c>
      <c r="Y649">
        <v>50273</v>
      </c>
    </row>
    <row r="650" spans="1:25" x14ac:dyDescent="0.25">
      <c r="A650">
        <v>649</v>
      </c>
      <c r="B650" t="s">
        <v>6716</v>
      </c>
      <c r="C650" t="s">
        <v>16191</v>
      </c>
      <c r="D650" t="s">
        <v>6717</v>
      </c>
      <c r="E650" t="s">
        <v>6717</v>
      </c>
      <c r="F650" t="s">
        <v>14794</v>
      </c>
      <c r="G650" t="s">
        <v>14795</v>
      </c>
      <c r="H650" t="s">
        <v>6718</v>
      </c>
      <c r="I650" t="s">
        <v>13093</v>
      </c>
      <c r="J650" t="s">
        <v>13093</v>
      </c>
      <c r="K650" t="s">
        <v>13104</v>
      </c>
      <c r="L650" t="s">
        <v>13104</v>
      </c>
      <c r="M650" t="s">
        <v>13117</v>
      </c>
      <c r="N650" t="s">
        <v>13117</v>
      </c>
      <c r="O650" t="s">
        <v>13246</v>
      </c>
      <c r="Q650">
        <v>499</v>
      </c>
      <c r="R650">
        <v>499</v>
      </c>
      <c r="S650">
        <v>799</v>
      </c>
      <c r="T650">
        <v>799</v>
      </c>
      <c r="U650" s="18">
        <v>0.37546933667083854</v>
      </c>
      <c r="V650">
        <v>3.9</v>
      </c>
      <c r="W650">
        <v>3.9</v>
      </c>
      <c r="X650">
        <v>6742</v>
      </c>
      <c r="Y650">
        <v>6742</v>
      </c>
    </row>
    <row r="651" spans="1:25" x14ac:dyDescent="0.25">
      <c r="A651">
        <v>650</v>
      </c>
      <c r="B651" t="s">
        <v>6727</v>
      </c>
      <c r="C651" t="s">
        <v>16191</v>
      </c>
      <c r="D651" t="s">
        <v>6728</v>
      </c>
      <c r="E651" t="s">
        <v>6728</v>
      </c>
      <c r="F651" t="s">
        <v>14796</v>
      </c>
      <c r="G651" t="s">
        <v>14797</v>
      </c>
      <c r="H651" t="s">
        <v>4788</v>
      </c>
      <c r="I651" t="s">
        <v>13085</v>
      </c>
      <c r="J651" t="s">
        <v>13391</v>
      </c>
      <c r="K651" t="s">
        <v>13086</v>
      </c>
      <c r="L651" t="s">
        <v>13409</v>
      </c>
      <c r="M651" t="s">
        <v>13160</v>
      </c>
      <c r="N651" t="s">
        <v>14366</v>
      </c>
      <c r="O651" t="s">
        <v>13162</v>
      </c>
      <c r="Q651">
        <v>249</v>
      </c>
      <c r="R651">
        <v>249</v>
      </c>
      <c r="S651">
        <v>600</v>
      </c>
      <c r="T651">
        <v>600</v>
      </c>
      <c r="U651" s="18">
        <v>0.58499999999999996</v>
      </c>
      <c r="V651">
        <v>4</v>
      </c>
      <c r="W651">
        <v>4</v>
      </c>
      <c r="X651">
        <v>1208</v>
      </c>
      <c r="Y651">
        <v>1208</v>
      </c>
    </row>
    <row r="652" spans="1:25" x14ac:dyDescent="0.25">
      <c r="A652">
        <v>651</v>
      </c>
      <c r="B652" t="s">
        <v>6738</v>
      </c>
      <c r="C652" t="s">
        <v>16191</v>
      </c>
      <c r="D652" t="s">
        <v>6739</v>
      </c>
      <c r="E652" t="s">
        <v>6739</v>
      </c>
      <c r="F652" t="s">
        <v>14798</v>
      </c>
      <c r="G652" t="s">
        <v>14799</v>
      </c>
      <c r="H652" t="s">
        <v>5054</v>
      </c>
      <c r="I652" t="s">
        <v>13085</v>
      </c>
      <c r="J652" t="s">
        <v>13391</v>
      </c>
      <c r="K652" t="s">
        <v>13158</v>
      </c>
      <c r="L652" t="s">
        <v>14362</v>
      </c>
      <c r="M652" t="s">
        <v>13181</v>
      </c>
      <c r="N652" t="s">
        <v>13181</v>
      </c>
      <c r="Q652">
        <v>4449</v>
      </c>
      <c r="R652">
        <v>4449</v>
      </c>
      <c r="S652">
        <v>5734</v>
      </c>
      <c r="T652">
        <v>5734</v>
      </c>
      <c r="U652" s="18">
        <v>0.22410184862225321</v>
      </c>
      <c r="V652">
        <v>4.4000000000000004</v>
      </c>
      <c r="W652">
        <v>4.4000000000000004</v>
      </c>
      <c r="X652">
        <v>25006</v>
      </c>
      <c r="Y652">
        <v>25006</v>
      </c>
    </row>
    <row r="653" spans="1:25" x14ac:dyDescent="0.25">
      <c r="A653">
        <v>652</v>
      </c>
      <c r="B653" t="s">
        <v>6747</v>
      </c>
      <c r="C653" t="s">
        <v>16191</v>
      </c>
      <c r="D653" t="s">
        <v>6748</v>
      </c>
      <c r="E653" t="s">
        <v>14800</v>
      </c>
      <c r="F653" t="s">
        <v>14801</v>
      </c>
      <c r="G653" t="s">
        <v>14802</v>
      </c>
      <c r="H653" t="s">
        <v>5936</v>
      </c>
      <c r="I653" t="s">
        <v>13085</v>
      </c>
      <c r="J653" t="s">
        <v>13391</v>
      </c>
      <c r="K653" t="s">
        <v>13086</v>
      </c>
      <c r="L653" t="s">
        <v>13409</v>
      </c>
      <c r="M653" t="s">
        <v>13196</v>
      </c>
      <c r="N653" t="s">
        <v>13196</v>
      </c>
      <c r="O653" t="s">
        <v>13221</v>
      </c>
      <c r="Q653">
        <v>299</v>
      </c>
      <c r="R653">
        <v>299</v>
      </c>
      <c r="S653">
        <v>550</v>
      </c>
      <c r="T653">
        <v>550</v>
      </c>
      <c r="U653" s="18">
        <v>0.45636363636363636</v>
      </c>
      <c r="V653">
        <v>4.5999999999999996</v>
      </c>
      <c r="W653">
        <v>4.5999999999999996</v>
      </c>
      <c r="X653">
        <v>33434</v>
      </c>
      <c r="Y653">
        <v>33434</v>
      </c>
    </row>
    <row r="654" spans="1:25" x14ac:dyDescent="0.25">
      <c r="A654">
        <v>653</v>
      </c>
      <c r="B654" t="s">
        <v>6757</v>
      </c>
      <c r="C654" t="s">
        <v>16191</v>
      </c>
      <c r="D654" t="s">
        <v>6758</v>
      </c>
      <c r="E654" t="s">
        <v>14803</v>
      </c>
      <c r="F654" t="s">
        <v>14804</v>
      </c>
      <c r="G654" t="s">
        <v>14805</v>
      </c>
      <c r="H654" t="s">
        <v>4777</v>
      </c>
      <c r="I654" t="s">
        <v>13085</v>
      </c>
      <c r="J654" t="s">
        <v>13391</v>
      </c>
      <c r="K654" t="s">
        <v>13086</v>
      </c>
      <c r="L654" t="s">
        <v>13409</v>
      </c>
      <c r="M654" t="s">
        <v>13160</v>
      </c>
      <c r="N654" t="s">
        <v>14366</v>
      </c>
      <c r="O654" t="s">
        <v>13161</v>
      </c>
      <c r="Q654">
        <v>629</v>
      </c>
      <c r="R654">
        <v>629</v>
      </c>
      <c r="S654">
        <v>1390</v>
      </c>
      <c r="T654">
        <v>1390</v>
      </c>
      <c r="U654" s="18">
        <v>0.5474820143884892</v>
      </c>
      <c r="V654">
        <v>4.4000000000000004</v>
      </c>
      <c r="W654">
        <v>4.4000000000000004</v>
      </c>
      <c r="X654">
        <v>6301</v>
      </c>
      <c r="Y654">
        <v>6301</v>
      </c>
    </row>
    <row r="655" spans="1:25" x14ac:dyDescent="0.25">
      <c r="A655">
        <v>654</v>
      </c>
      <c r="B655" t="s">
        <v>6767</v>
      </c>
      <c r="C655" t="s">
        <v>16191</v>
      </c>
      <c r="D655" t="s">
        <v>6768</v>
      </c>
      <c r="E655" t="s">
        <v>6768</v>
      </c>
      <c r="F655" t="s">
        <v>14806</v>
      </c>
      <c r="G655" t="s">
        <v>14807</v>
      </c>
      <c r="H655" t="s">
        <v>4938</v>
      </c>
      <c r="I655" t="s">
        <v>13085</v>
      </c>
      <c r="J655" t="s">
        <v>13391</v>
      </c>
      <c r="K655" t="s">
        <v>13086</v>
      </c>
      <c r="L655" t="s">
        <v>13409</v>
      </c>
      <c r="M655" t="s">
        <v>13160</v>
      </c>
      <c r="N655" t="s">
        <v>14366</v>
      </c>
      <c r="O655" t="s">
        <v>13165</v>
      </c>
      <c r="Q655">
        <v>2595</v>
      </c>
      <c r="R655">
        <v>2595</v>
      </c>
      <c r="S655">
        <v>3295</v>
      </c>
      <c r="T655">
        <v>3295</v>
      </c>
      <c r="U655" s="18">
        <v>0.21244309559939301</v>
      </c>
      <c r="V655">
        <v>4.4000000000000004</v>
      </c>
      <c r="W655">
        <v>4.4000000000000004</v>
      </c>
      <c r="X655">
        <v>22618</v>
      </c>
      <c r="Y655">
        <v>22618</v>
      </c>
    </row>
    <row r="656" spans="1:25" x14ac:dyDescent="0.25">
      <c r="A656">
        <v>655</v>
      </c>
      <c r="B656" t="s">
        <v>6779</v>
      </c>
      <c r="C656" t="s">
        <v>16191</v>
      </c>
      <c r="D656" t="s">
        <v>6780</v>
      </c>
      <c r="E656" t="s">
        <v>14808</v>
      </c>
      <c r="F656" t="s">
        <v>14809</v>
      </c>
      <c r="G656" t="s">
        <v>14810</v>
      </c>
      <c r="H656" t="s">
        <v>5374</v>
      </c>
      <c r="I656" t="s">
        <v>13085</v>
      </c>
      <c r="J656" t="s">
        <v>13391</v>
      </c>
      <c r="K656" t="s">
        <v>13090</v>
      </c>
      <c r="L656" t="s">
        <v>13090</v>
      </c>
      <c r="M656" t="s">
        <v>13204</v>
      </c>
      <c r="N656" t="s">
        <v>13204</v>
      </c>
      <c r="Q656">
        <v>1799</v>
      </c>
      <c r="R656">
        <v>1799</v>
      </c>
      <c r="S656">
        <v>2911</v>
      </c>
      <c r="T656">
        <v>2911</v>
      </c>
      <c r="U656" s="18">
        <v>0.38199931295087597</v>
      </c>
      <c r="V656">
        <v>4.3</v>
      </c>
      <c r="W656">
        <v>4.3</v>
      </c>
      <c r="X656">
        <v>20342</v>
      </c>
      <c r="Y656">
        <v>20342</v>
      </c>
    </row>
    <row r="657" spans="1:25" x14ac:dyDescent="0.25">
      <c r="A657">
        <v>656</v>
      </c>
      <c r="B657" t="s">
        <v>6789</v>
      </c>
      <c r="C657" t="s">
        <v>16191</v>
      </c>
      <c r="D657" t="s">
        <v>6790</v>
      </c>
      <c r="E657" t="s">
        <v>6790</v>
      </c>
      <c r="F657" t="s">
        <v>14811</v>
      </c>
      <c r="G657" t="s">
        <v>14812</v>
      </c>
      <c r="H657" t="s">
        <v>5684</v>
      </c>
      <c r="I657" t="s">
        <v>13171</v>
      </c>
      <c r="J657" t="s">
        <v>13171</v>
      </c>
      <c r="K657" t="s">
        <v>13172</v>
      </c>
      <c r="L657" t="s">
        <v>13172</v>
      </c>
      <c r="M657" t="s">
        <v>13173</v>
      </c>
      <c r="N657" t="s">
        <v>13173</v>
      </c>
      <c r="O657" t="s">
        <v>13174</v>
      </c>
      <c r="P657" t="s">
        <v>13207</v>
      </c>
      <c r="Q657">
        <v>90</v>
      </c>
      <c r="R657">
        <v>90</v>
      </c>
      <c r="S657">
        <v>175</v>
      </c>
      <c r="T657">
        <v>175</v>
      </c>
      <c r="U657" s="18">
        <v>0.48571428571428571</v>
      </c>
      <c r="V657">
        <v>4.4000000000000004</v>
      </c>
      <c r="W657">
        <v>4.4000000000000004</v>
      </c>
      <c r="X657">
        <v>7429</v>
      </c>
      <c r="Y657">
        <v>7429</v>
      </c>
    </row>
    <row r="658" spans="1:25" x14ac:dyDescent="0.25">
      <c r="A658">
        <v>657</v>
      </c>
      <c r="B658" t="s">
        <v>6799</v>
      </c>
      <c r="C658" t="s">
        <v>16191</v>
      </c>
      <c r="D658" t="s">
        <v>6800</v>
      </c>
      <c r="E658" t="s">
        <v>14813</v>
      </c>
      <c r="F658" t="s">
        <v>14814</v>
      </c>
      <c r="G658" t="s">
        <v>14815</v>
      </c>
      <c r="H658" t="s">
        <v>4808</v>
      </c>
      <c r="I658" t="s">
        <v>13085</v>
      </c>
      <c r="J658" t="s">
        <v>13391</v>
      </c>
      <c r="K658" t="s">
        <v>13086</v>
      </c>
      <c r="L658" t="s">
        <v>13409</v>
      </c>
      <c r="M658" t="s">
        <v>13154</v>
      </c>
      <c r="N658" t="s">
        <v>13154</v>
      </c>
      <c r="O658" t="s">
        <v>13163</v>
      </c>
      <c r="Q658">
        <v>599</v>
      </c>
      <c r="R658">
        <v>599</v>
      </c>
      <c r="S658">
        <v>599</v>
      </c>
      <c r="T658">
        <v>599</v>
      </c>
      <c r="U658" s="18">
        <v>0</v>
      </c>
      <c r="V658">
        <v>4</v>
      </c>
      <c r="W658">
        <v>4</v>
      </c>
      <c r="X658">
        <v>26423</v>
      </c>
      <c r="Y658">
        <v>26423</v>
      </c>
    </row>
    <row r="659" spans="1:25" x14ac:dyDescent="0.25">
      <c r="A659">
        <v>658</v>
      </c>
      <c r="B659" t="s">
        <v>6808</v>
      </c>
      <c r="C659" t="s">
        <v>16191</v>
      </c>
      <c r="D659" t="s">
        <v>6809</v>
      </c>
      <c r="E659" t="s">
        <v>14816</v>
      </c>
      <c r="F659" t="s">
        <v>14817</v>
      </c>
      <c r="G659" t="s">
        <v>14818</v>
      </c>
      <c r="H659" t="s">
        <v>2910</v>
      </c>
      <c r="I659" t="s">
        <v>13093</v>
      </c>
      <c r="J659" t="s">
        <v>13093</v>
      </c>
      <c r="K659" t="s">
        <v>13120</v>
      </c>
      <c r="L659" t="s">
        <v>13120</v>
      </c>
      <c r="M659" t="s">
        <v>13121</v>
      </c>
      <c r="N659" t="s">
        <v>13121</v>
      </c>
      <c r="Q659">
        <v>1999</v>
      </c>
      <c r="R659">
        <v>1999</v>
      </c>
      <c r="S659">
        <v>7999</v>
      </c>
      <c r="T659">
        <v>7999</v>
      </c>
      <c r="U659" s="18">
        <v>0.75009376172021502</v>
      </c>
      <c r="V659">
        <v>4.2</v>
      </c>
      <c r="W659">
        <v>4.2</v>
      </c>
      <c r="X659">
        <v>31305</v>
      </c>
      <c r="Y659">
        <v>31305</v>
      </c>
    </row>
    <row r="660" spans="1:25" x14ac:dyDescent="0.25">
      <c r="A660">
        <v>659</v>
      </c>
      <c r="B660" t="s">
        <v>6817</v>
      </c>
      <c r="C660" t="s">
        <v>16191</v>
      </c>
      <c r="D660" t="s">
        <v>6818</v>
      </c>
      <c r="E660" t="s">
        <v>6818</v>
      </c>
      <c r="F660" t="s">
        <v>14819</v>
      </c>
      <c r="G660" t="s">
        <v>14820</v>
      </c>
      <c r="H660" t="s">
        <v>6819</v>
      </c>
      <c r="I660" t="s">
        <v>13085</v>
      </c>
      <c r="J660" t="s">
        <v>13391</v>
      </c>
      <c r="K660" t="s">
        <v>13090</v>
      </c>
      <c r="L660" t="s">
        <v>13090</v>
      </c>
      <c r="M660" t="s">
        <v>13247</v>
      </c>
      <c r="N660" t="s">
        <v>14821</v>
      </c>
      <c r="Q660">
        <v>2099</v>
      </c>
      <c r="R660">
        <v>2099</v>
      </c>
      <c r="S660">
        <v>3250</v>
      </c>
      <c r="T660">
        <v>3250</v>
      </c>
      <c r="U660" s="18">
        <v>0.35415384615384615</v>
      </c>
      <c r="V660">
        <v>3.8</v>
      </c>
      <c r="W660">
        <v>3.8</v>
      </c>
      <c r="X660">
        <v>11213</v>
      </c>
      <c r="Y660">
        <v>11213</v>
      </c>
    </row>
    <row r="661" spans="1:25" x14ac:dyDescent="0.25">
      <c r="A661">
        <v>660</v>
      </c>
      <c r="B661" t="s">
        <v>6828</v>
      </c>
      <c r="C661" t="s">
        <v>16191</v>
      </c>
      <c r="D661" t="s">
        <v>6829</v>
      </c>
      <c r="E661" t="s">
        <v>14822</v>
      </c>
      <c r="F661" t="s">
        <v>14823</v>
      </c>
      <c r="G661" t="s">
        <v>14824</v>
      </c>
      <c r="H661" t="s">
        <v>6830</v>
      </c>
      <c r="I661" t="s">
        <v>13085</v>
      </c>
      <c r="J661" t="s">
        <v>13391</v>
      </c>
      <c r="K661" t="s">
        <v>13086</v>
      </c>
      <c r="L661" t="s">
        <v>13409</v>
      </c>
      <c r="M661" t="s">
        <v>13154</v>
      </c>
      <c r="N661" t="s">
        <v>13154</v>
      </c>
      <c r="O661" t="s">
        <v>13248</v>
      </c>
      <c r="Q661">
        <v>179</v>
      </c>
      <c r="R661">
        <v>179</v>
      </c>
      <c r="S661">
        <v>499</v>
      </c>
      <c r="T661">
        <v>499</v>
      </c>
      <c r="U661" s="18">
        <v>0.6412825651302605</v>
      </c>
      <c r="V661">
        <v>4.0999999999999996</v>
      </c>
      <c r="W661">
        <v>4.0999999999999996</v>
      </c>
      <c r="X661">
        <v>10174</v>
      </c>
      <c r="Y661">
        <v>10174</v>
      </c>
    </row>
    <row r="662" spans="1:25" x14ac:dyDescent="0.25">
      <c r="A662">
        <v>661</v>
      </c>
      <c r="B662" t="s">
        <v>6839</v>
      </c>
      <c r="C662" t="s">
        <v>16191</v>
      </c>
      <c r="D662" t="s">
        <v>6840</v>
      </c>
      <c r="E662" t="s">
        <v>14825</v>
      </c>
      <c r="F662" t="s">
        <v>14826</v>
      </c>
      <c r="G662" t="s">
        <v>14827</v>
      </c>
      <c r="H662" t="s">
        <v>5034</v>
      </c>
      <c r="I662" t="s">
        <v>13085</v>
      </c>
      <c r="J662" t="s">
        <v>13391</v>
      </c>
      <c r="K662" t="s">
        <v>13086</v>
      </c>
      <c r="L662" t="s">
        <v>13409</v>
      </c>
      <c r="M662" t="s">
        <v>13160</v>
      </c>
      <c r="N662" t="s">
        <v>14366</v>
      </c>
      <c r="O662" t="s">
        <v>13180</v>
      </c>
      <c r="Q662">
        <v>1345</v>
      </c>
      <c r="R662">
        <v>1345</v>
      </c>
      <c r="S662">
        <v>2295</v>
      </c>
      <c r="T662">
        <v>2295</v>
      </c>
      <c r="U662" s="18">
        <v>0.41394335511982572</v>
      </c>
      <c r="V662">
        <v>4.2</v>
      </c>
      <c r="W662">
        <v>4.2</v>
      </c>
      <c r="X662">
        <v>17413</v>
      </c>
      <c r="Y662">
        <v>17413</v>
      </c>
    </row>
    <row r="663" spans="1:25" x14ac:dyDescent="0.25">
      <c r="A663">
        <v>662</v>
      </c>
      <c r="B663" t="s">
        <v>6849</v>
      </c>
      <c r="C663" t="s">
        <v>16191</v>
      </c>
      <c r="D663" t="s">
        <v>12996</v>
      </c>
      <c r="E663" t="s">
        <v>14828</v>
      </c>
      <c r="F663" t="s">
        <v>14829</v>
      </c>
      <c r="G663" t="s">
        <v>14830</v>
      </c>
      <c r="H663" t="s">
        <v>5175</v>
      </c>
      <c r="I663" t="s">
        <v>13093</v>
      </c>
      <c r="J663" t="s">
        <v>13093</v>
      </c>
      <c r="K663" t="s">
        <v>13182</v>
      </c>
      <c r="L663" t="s">
        <v>14423</v>
      </c>
      <c r="M663" t="s">
        <v>13095</v>
      </c>
      <c r="N663" t="s">
        <v>13095</v>
      </c>
      <c r="O663" t="s">
        <v>13184</v>
      </c>
      <c r="P663" t="s">
        <v>13190</v>
      </c>
      <c r="Q663">
        <v>349</v>
      </c>
      <c r="R663">
        <v>349</v>
      </c>
      <c r="S663">
        <v>995</v>
      </c>
      <c r="T663">
        <v>995</v>
      </c>
      <c r="U663" s="18">
        <v>0.64924623115577884</v>
      </c>
      <c r="V663">
        <v>4.2</v>
      </c>
      <c r="W663">
        <v>4.2</v>
      </c>
      <c r="X663">
        <v>6676</v>
      </c>
      <c r="Y663">
        <v>6676</v>
      </c>
    </row>
    <row r="664" spans="1:25" x14ac:dyDescent="0.25">
      <c r="A664">
        <v>663</v>
      </c>
      <c r="B664" t="s">
        <v>6858</v>
      </c>
      <c r="C664" t="s">
        <v>16191</v>
      </c>
      <c r="D664" t="s">
        <v>6859</v>
      </c>
      <c r="E664" t="s">
        <v>14831</v>
      </c>
      <c r="F664" t="s">
        <v>14832</v>
      </c>
      <c r="G664" t="s">
        <v>14833</v>
      </c>
      <c r="H664" t="s">
        <v>6265</v>
      </c>
      <c r="I664" t="s">
        <v>13085</v>
      </c>
      <c r="J664" t="s">
        <v>13391</v>
      </c>
      <c r="K664" t="s">
        <v>13086</v>
      </c>
      <c r="L664" t="s">
        <v>13409</v>
      </c>
      <c r="M664" t="s">
        <v>13087</v>
      </c>
      <c r="N664" t="s">
        <v>13410</v>
      </c>
      <c r="O664" t="s">
        <v>13088</v>
      </c>
      <c r="P664" t="s">
        <v>13230</v>
      </c>
      <c r="Q664">
        <v>287</v>
      </c>
      <c r="R664">
        <v>287</v>
      </c>
      <c r="S664">
        <v>499</v>
      </c>
      <c r="T664">
        <v>499</v>
      </c>
      <c r="U664" s="18">
        <v>0.42484969939879758</v>
      </c>
      <c r="V664">
        <v>4.4000000000000004</v>
      </c>
      <c r="W664">
        <v>4.4000000000000004</v>
      </c>
      <c r="X664">
        <v>8076</v>
      </c>
      <c r="Y664">
        <v>8076</v>
      </c>
    </row>
    <row r="665" spans="1:25" x14ac:dyDescent="0.25">
      <c r="A665">
        <v>664</v>
      </c>
      <c r="B665" t="s">
        <v>6871</v>
      </c>
      <c r="C665" t="s">
        <v>16191</v>
      </c>
      <c r="D665" t="s">
        <v>6872</v>
      </c>
      <c r="E665" t="s">
        <v>14834</v>
      </c>
      <c r="F665" t="s">
        <v>14835</v>
      </c>
      <c r="G665" t="s">
        <v>14836</v>
      </c>
      <c r="H665" t="s">
        <v>4766</v>
      </c>
      <c r="I665" t="s">
        <v>13085</v>
      </c>
      <c r="J665" t="s">
        <v>13391</v>
      </c>
      <c r="K665" t="s">
        <v>13158</v>
      </c>
      <c r="L665" t="s">
        <v>14362</v>
      </c>
      <c r="M665" t="s">
        <v>13159</v>
      </c>
      <c r="N665" t="s">
        <v>13159</v>
      </c>
      <c r="Q665">
        <v>349</v>
      </c>
      <c r="R665">
        <v>349</v>
      </c>
      <c r="S665">
        <v>450</v>
      </c>
      <c r="T665">
        <v>450</v>
      </c>
      <c r="U665" s="18">
        <v>0.22444444444444445</v>
      </c>
      <c r="V665">
        <v>4.0999999999999996</v>
      </c>
      <c r="W665">
        <v>4.0999999999999996</v>
      </c>
      <c r="X665">
        <v>18656</v>
      </c>
      <c r="Y665">
        <v>18656</v>
      </c>
    </row>
    <row r="666" spans="1:25" x14ac:dyDescent="0.25">
      <c r="A666">
        <v>665</v>
      </c>
      <c r="B666" t="s">
        <v>6881</v>
      </c>
      <c r="C666" t="s">
        <v>16191</v>
      </c>
      <c r="D666" t="s">
        <v>6882</v>
      </c>
      <c r="E666" t="s">
        <v>6882</v>
      </c>
      <c r="F666" t="s">
        <v>14837</v>
      </c>
      <c r="G666" t="s">
        <v>14406</v>
      </c>
      <c r="H666" t="s">
        <v>4979</v>
      </c>
      <c r="I666" t="s">
        <v>13093</v>
      </c>
      <c r="J666" t="s">
        <v>13093</v>
      </c>
      <c r="K666" t="s">
        <v>13169</v>
      </c>
      <c r="L666" t="s">
        <v>14407</v>
      </c>
      <c r="M666" t="s">
        <v>13170</v>
      </c>
      <c r="N666" t="s">
        <v>13170</v>
      </c>
      <c r="Q666">
        <v>879</v>
      </c>
      <c r="R666">
        <v>879</v>
      </c>
      <c r="S666">
        <v>1109</v>
      </c>
      <c r="T666">
        <v>1109</v>
      </c>
      <c r="U666" s="18">
        <v>0.20739404869251579</v>
      </c>
      <c r="V666">
        <v>4.4000000000000004</v>
      </c>
      <c r="W666">
        <v>4.4000000000000004</v>
      </c>
      <c r="X666">
        <v>31599</v>
      </c>
      <c r="Y666">
        <v>31599</v>
      </c>
    </row>
    <row r="667" spans="1:25" x14ac:dyDescent="0.25">
      <c r="A667">
        <v>666</v>
      </c>
      <c r="B667" t="s">
        <v>6892</v>
      </c>
      <c r="C667" t="s">
        <v>16191</v>
      </c>
      <c r="D667" t="s">
        <v>12997</v>
      </c>
      <c r="E667" t="s">
        <v>12997</v>
      </c>
      <c r="F667" t="s">
        <v>14838</v>
      </c>
      <c r="G667" t="s">
        <v>14839</v>
      </c>
      <c r="H667" t="s">
        <v>5577</v>
      </c>
      <c r="I667" t="s">
        <v>13093</v>
      </c>
      <c r="J667" t="s">
        <v>13093</v>
      </c>
      <c r="K667" t="s">
        <v>13169</v>
      </c>
      <c r="L667" t="s">
        <v>14407</v>
      </c>
      <c r="M667" t="s">
        <v>13208</v>
      </c>
      <c r="N667" t="s">
        <v>13208</v>
      </c>
      <c r="Q667">
        <v>250</v>
      </c>
      <c r="R667">
        <v>250</v>
      </c>
      <c r="S667">
        <v>250</v>
      </c>
      <c r="T667">
        <v>250</v>
      </c>
      <c r="U667" s="18">
        <v>0</v>
      </c>
      <c r="V667">
        <v>3.9</v>
      </c>
      <c r="W667">
        <v>3.9</v>
      </c>
      <c r="X667">
        <v>13971</v>
      </c>
      <c r="Y667">
        <v>13971</v>
      </c>
    </row>
    <row r="668" spans="1:25" x14ac:dyDescent="0.25">
      <c r="A668">
        <v>667</v>
      </c>
      <c r="B668" t="s">
        <v>6900</v>
      </c>
      <c r="C668" t="s">
        <v>16191</v>
      </c>
      <c r="D668" t="s">
        <v>6901</v>
      </c>
      <c r="E668" t="s">
        <v>6901</v>
      </c>
      <c r="F668" t="s">
        <v>14840</v>
      </c>
      <c r="G668" t="s">
        <v>14841</v>
      </c>
      <c r="H668" t="s">
        <v>3025</v>
      </c>
      <c r="I668" t="s">
        <v>13093</v>
      </c>
      <c r="J668" t="s">
        <v>13093</v>
      </c>
      <c r="K668" t="s">
        <v>13131</v>
      </c>
      <c r="L668" t="s">
        <v>14009</v>
      </c>
      <c r="M668" t="s">
        <v>13132</v>
      </c>
      <c r="N668" t="s">
        <v>13132</v>
      </c>
      <c r="O668" t="s">
        <v>13133</v>
      </c>
      <c r="Q668">
        <v>199</v>
      </c>
      <c r="R668">
        <v>199</v>
      </c>
      <c r="S668">
        <v>499</v>
      </c>
      <c r="T668">
        <v>499</v>
      </c>
      <c r="U668" s="18">
        <v>0.60120240480961928</v>
      </c>
      <c r="V668">
        <v>3.6</v>
      </c>
      <c r="W668">
        <v>3.6</v>
      </c>
      <c r="X668">
        <v>2492</v>
      </c>
      <c r="Y668">
        <v>2492</v>
      </c>
    </row>
    <row r="669" spans="1:25" x14ac:dyDescent="0.25">
      <c r="A669">
        <v>668</v>
      </c>
      <c r="B669" t="s">
        <v>6914</v>
      </c>
      <c r="C669" t="s">
        <v>16191</v>
      </c>
      <c r="D669" t="s">
        <v>6915</v>
      </c>
      <c r="E669" t="s">
        <v>6915</v>
      </c>
      <c r="F669" t="s">
        <v>14842</v>
      </c>
      <c r="G669" t="s">
        <v>14843</v>
      </c>
      <c r="H669" t="s">
        <v>6830</v>
      </c>
      <c r="I669" t="s">
        <v>13085</v>
      </c>
      <c r="J669" t="s">
        <v>13391</v>
      </c>
      <c r="K669" t="s">
        <v>13086</v>
      </c>
      <c r="L669" t="s">
        <v>13409</v>
      </c>
      <c r="M669" t="s">
        <v>13154</v>
      </c>
      <c r="N669" t="s">
        <v>13154</v>
      </c>
      <c r="O669" t="s">
        <v>13248</v>
      </c>
      <c r="Q669">
        <v>149</v>
      </c>
      <c r="R669">
        <v>149</v>
      </c>
      <c r="S669">
        <v>999</v>
      </c>
      <c r="T669">
        <v>999</v>
      </c>
      <c r="U669" s="18">
        <v>0.85085085085085088</v>
      </c>
      <c r="V669">
        <v>3.5</v>
      </c>
      <c r="W669">
        <v>3.5</v>
      </c>
      <c r="X669">
        <v>2523</v>
      </c>
      <c r="Y669">
        <v>2523</v>
      </c>
    </row>
    <row r="670" spans="1:25" x14ac:dyDescent="0.25">
      <c r="A670">
        <v>669</v>
      </c>
      <c r="B670" t="s">
        <v>6924</v>
      </c>
      <c r="C670" t="s">
        <v>16191</v>
      </c>
      <c r="D670" t="s">
        <v>6925</v>
      </c>
      <c r="E670" t="s">
        <v>6925</v>
      </c>
      <c r="F670" t="s">
        <v>14844</v>
      </c>
      <c r="G670" t="s">
        <v>14845</v>
      </c>
      <c r="H670" t="s">
        <v>4788</v>
      </c>
      <c r="I670" t="s">
        <v>13085</v>
      </c>
      <c r="J670" t="s">
        <v>13391</v>
      </c>
      <c r="K670" t="s">
        <v>13086</v>
      </c>
      <c r="L670" t="s">
        <v>13409</v>
      </c>
      <c r="M670" t="s">
        <v>13160</v>
      </c>
      <c r="N670" t="s">
        <v>14366</v>
      </c>
      <c r="O670" t="s">
        <v>13162</v>
      </c>
      <c r="Q670">
        <v>469</v>
      </c>
      <c r="R670">
        <v>469</v>
      </c>
      <c r="S670">
        <v>1499</v>
      </c>
      <c r="T670">
        <v>1499</v>
      </c>
      <c r="U670" s="18">
        <v>0.68712474983322214</v>
      </c>
      <c r="V670">
        <v>4.0999999999999996</v>
      </c>
      <c r="W670">
        <v>4.0999999999999996</v>
      </c>
      <c r="X670">
        <v>352</v>
      </c>
      <c r="Y670">
        <v>352</v>
      </c>
    </row>
    <row r="671" spans="1:25" x14ac:dyDescent="0.25">
      <c r="A671">
        <v>670</v>
      </c>
      <c r="B671" t="s">
        <v>6934</v>
      </c>
      <c r="C671" t="s">
        <v>16191</v>
      </c>
      <c r="D671" t="s">
        <v>12998</v>
      </c>
      <c r="E671" t="s">
        <v>14846</v>
      </c>
      <c r="F671" t="s">
        <v>14847</v>
      </c>
      <c r="G671" t="s">
        <v>14848</v>
      </c>
      <c r="H671" t="s">
        <v>6030</v>
      </c>
      <c r="I671" t="s">
        <v>13085</v>
      </c>
      <c r="J671" t="s">
        <v>13391</v>
      </c>
      <c r="K671" t="s">
        <v>13086</v>
      </c>
      <c r="L671" t="s">
        <v>13409</v>
      </c>
      <c r="M671" t="s">
        <v>13223</v>
      </c>
      <c r="N671" t="s">
        <v>13223</v>
      </c>
      <c r="Q671">
        <v>1187</v>
      </c>
      <c r="R671">
        <v>1187</v>
      </c>
      <c r="S671">
        <v>1929</v>
      </c>
      <c r="T671">
        <v>1929</v>
      </c>
      <c r="U671" s="18">
        <v>0.38465526179367548</v>
      </c>
      <c r="V671">
        <v>4.0999999999999996</v>
      </c>
      <c r="W671">
        <v>4.0999999999999996</v>
      </c>
      <c r="X671">
        <v>1662</v>
      </c>
      <c r="Y671">
        <v>1662</v>
      </c>
    </row>
    <row r="672" spans="1:25" x14ac:dyDescent="0.25">
      <c r="A672">
        <v>671</v>
      </c>
      <c r="B672" t="s">
        <v>6943</v>
      </c>
      <c r="C672" t="s">
        <v>16191</v>
      </c>
      <c r="D672" t="s">
        <v>6944</v>
      </c>
      <c r="E672" t="s">
        <v>6944</v>
      </c>
      <c r="F672" t="s">
        <v>14849</v>
      </c>
      <c r="G672" t="s">
        <v>14850</v>
      </c>
      <c r="H672" t="s">
        <v>6945</v>
      </c>
      <c r="I672" t="s">
        <v>13085</v>
      </c>
      <c r="J672" t="s">
        <v>13391</v>
      </c>
      <c r="K672" t="s">
        <v>13086</v>
      </c>
      <c r="L672" t="s">
        <v>13409</v>
      </c>
      <c r="M672" t="s">
        <v>13224</v>
      </c>
      <c r="N672" t="s">
        <v>14649</v>
      </c>
      <c r="O672" t="s">
        <v>13249</v>
      </c>
      <c r="Q672">
        <v>849</v>
      </c>
      <c r="R672">
        <v>849</v>
      </c>
      <c r="S672">
        <v>1499</v>
      </c>
      <c r="T672">
        <v>1499</v>
      </c>
      <c r="U672" s="18">
        <v>0.43362241494329551</v>
      </c>
      <c r="V672">
        <v>4</v>
      </c>
      <c r="W672">
        <v>4</v>
      </c>
      <c r="X672">
        <v>7352</v>
      </c>
      <c r="Y672">
        <v>7352</v>
      </c>
    </row>
    <row r="673" spans="1:25" x14ac:dyDescent="0.25">
      <c r="A673">
        <v>672</v>
      </c>
      <c r="B673" t="s">
        <v>6954</v>
      </c>
      <c r="C673" t="s">
        <v>16191</v>
      </c>
      <c r="D673" t="s">
        <v>6955</v>
      </c>
      <c r="E673" t="s">
        <v>6955</v>
      </c>
      <c r="F673" t="s">
        <v>14851</v>
      </c>
      <c r="G673" t="s">
        <v>14852</v>
      </c>
      <c r="H673" t="s">
        <v>4777</v>
      </c>
      <c r="I673" t="s">
        <v>13085</v>
      </c>
      <c r="J673" t="s">
        <v>13391</v>
      </c>
      <c r="K673" t="s">
        <v>13086</v>
      </c>
      <c r="L673" t="s">
        <v>13409</v>
      </c>
      <c r="M673" t="s">
        <v>13160</v>
      </c>
      <c r="N673" t="s">
        <v>14366</v>
      </c>
      <c r="O673" t="s">
        <v>13161</v>
      </c>
      <c r="Q673">
        <v>328</v>
      </c>
      <c r="R673">
        <v>328</v>
      </c>
      <c r="S673">
        <v>399</v>
      </c>
      <c r="T673">
        <v>399</v>
      </c>
      <c r="U673" s="18">
        <v>0.17794486215538846</v>
      </c>
      <c r="V673">
        <v>4.0999999999999996</v>
      </c>
      <c r="W673">
        <v>4.0999999999999996</v>
      </c>
      <c r="X673">
        <v>3441</v>
      </c>
      <c r="Y673">
        <v>3441</v>
      </c>
    </row>
    <row r="674" spans="1:25" x14ac:dyDescent="0.25">
      <c r="A674">
        <v>673</v>
      </c>
      <c r="B674" t="s">
        <v>6964</v>
      </c>
      <c r="C674" t="s">
        <v>16191</v>
      </c>
      <c r="D674" t="s">
        <v>6965</v>
      </c>
      <c r="E674" t="s">
        <v>14853</v>
      </c>
      <c r="F674" t="s">
        <v>14854</v>
      </c>
      <c r="G674" t="s">
        <v>14855</v>
      </c>
      <c r="H674" t="s">
        <v>4808</v>
      </c>
      <c r="I674" t="s">
        <v>13085</v>
      </c>
      <c r="J674" t="s">
        <v>13391</v>
      </c>
      <c r="K674" t="s">
        <v>13086</v>
      </c>
      <c r="L674" t="s">
        <v>13409</v>
      </c>
      <c r="M674" t="s">
        <v>13154</v>
      </c>
      <c r="N674" t="s">
        <v>13154</v>
      </c>
      <c r="O674" t="s">
        <v>13163</v>
      </c>
      <c r="Q674">
        <v>269</v>
      </c>
      <c r="R674">
        <v>269</v>
      </c>
      <c r="S674">
        <v>699</v>
      </c>
      <c r="T674">
        <v>699</v>
      </c>
      <c r="U674" s="18">
        <v>0.61516452074391992</v>
      </c>
      <c r="V674">
        <v>4</v>
      </c>
      <c r="W674">
        <v>4</v>
      </c>
      <c r="X674">
        <v>93</v>
      </c>
      <c r="Y674">
        <v>93</v>
      </c>
    </row>
    <row r="675" spans="1:25" x14ac:dyDescent="0.25">
      <c r="A675">
        <v>674</v>
      </c>
      <c r="B675" t="s">
        <v>6974</v>
      </c>
      <c r="C675" t="s">
        <v>16191</v>
      </c>
      <c r="D675" t="s">
        <v>6975</v>
      </c>
      <c r="E675" t="s">
        <v>14856</v>
      </c>
      <c r="F675" t="s">
        <v>14857</v>
      </c>
      <c r="G675" t="s">
        <v>14858</v>
      </c>
      <c r="H675" t="s">
        <v>6976</v>
      </c>
      <c r="I675" t="s">
        <v>13093</v>
      </c>
      <c r="J675" t="s">
        <v>13093</v>
      </c>
      <c r="K675" t="s">
        <v>13182</v>
      </c>
      <c r="L675" t="s">
        <v>14423</v>
      </c>
      <c r="M675" t="s">
        <v>13095</v>
      </c>
      <c r="N675" t="s">
        <v>13095</v>
      </c>
      <c r="O675" t="s">
        <v>13250</v>
      </c>
      <c r="P675" t="s">
        <v>13251</v>
      </c>
      <c r="Q675">
        <v>299</v>
      </c>
      <c r="R675">
        <v>299</v>
      </c>
      <c r="S675">
        <v>400</v>
      </c>
      <c r="T675">
        <v>400</v>
      </c>
      <c r="U675" s="18">
        <v>0.2525</v>
      </c>
      <c r="V675">
        <v>3.8</v>
      </c>
      <c r="W675">
        <v>3.8</v>
      </c>
      <c r="X675">
        <v>40895</v>
      </c>
      <c r="Y675">
        <v>40895</v>
      </c>
    </row>
    <row r="676" spans="1:25" x14ac:dyDescent="0.25">
      <c r="A676">
        <v>675</v>
      </c>
      <c r="B676" t="s">
        <v>6985</v>
      </c>
      <c r="C676" t="s">
        <v>16191</v>
      </c>
      <c r="D676" t="s">
        <v>6986</v>
      </c>
      <c r="E676" t="s">
        <v>14859</v>
      </c>
      <c r="F676" t="s">
        <v>14860</v>
      </c>
      <c r="G676" t="s">
        <v>14861</v>
      </c>
      <c r="H676" t="s">
        <v>6987</v>
      </c>
      <c r="I676" t="s">
        <v>13085</v>
      </c>
      <c r="J676" t="s">
        <v>13391</v>
      </c>
      <c r="K676" t="s">
        <v>13086</v>
      </c>
      <c r="L676" t="s">
        <v>13409</v>
      </c>
      <c r="M676" t="s">
        <v>13220</v>
      </c>
      <c r="N676" t="s">
        <v>13220</v>
      </c>
      <c r="O676" t="s">
        <v>13252</v>
      </c>
      <c r="P676" t="s">
        <v>13234</v>
      </c>
      <c r="Q676">
        <v>549</v>
      </c>
      <c r="R676">
        <v>549</v>
      </c>
      <c r="S676">
        <v>1499</v>
      </c>
      <c r="T676">
        <v>1499</v>
      </c>
      <c r="U676" s="18">
        <v>0.63375583722481654</v>
      </c>
      <c r="V676">
        <v>4.3</v>
      </c>
      <c r="W676">
        <v>4.3</v>
      </c>
      <c r="X676">
        <v>11006</v>
      </c>
      <c r="Y676">
        <v>11006</v>
      </c>
    </row>
    <row r="677" spans="1:25" x14ac:dyDescent="0.25">
      <c r="A677">
        <v>676</v>
      </c>
      <c r="B677" t="s">
        <v>6996</v>
      </c>
      <c r="C677" t="s">
        <v>16191</v>
      </c>
      <c r="D677" t="s">
        <v>6997</v>
      </c>
      <c r="E677" t="s">
        <v>6997</v>
      </c>
      <c r="F677" t="s">
        <v>14862</v>
      </c>
      <c r="G677" t="s">
        <v>14863</v>
      </c>
      <c r="H677" t="s">
        <v>5553</v>
      </c>
      <c r="I677" t="s">
        <v>13171</v>
      </c>
      <c r="J677" t="s">
        <v>13171</v>
      </c>
      <c r="K677" t="s">
        <v>13172</v>
      </c>
      <c r="L677" t="s">
        <v>13172</v>
      </c>
      <c r="M677" t="s">
        <v>13173</v>
      </c>
      <c r="N677" t="s">
        <v>13173</v>
      </c>
      <c r="O677" t="s">
        <v>13174</v>
      </c>
      <c r="P677" t="s">
        <v>13207</v>
      </c>
      <c r="Q677">
        <v>114</v>
      </c>
      <c r="R677">
        <v>114</v>
      </c>
      <c r="S677">
        <v>120</v>
      </c>
      <c r="T677">
        <v>120</v>
      </c>
      <c r="U677" s="18">
        <v>0.05</v>
      </c>
      <c r="V677">
        <v>4.2</v>
      </c>
      <c r="W677">
        <v>4.2</v>
      </c>
      <c r="X677">
        <v>8938</v>
      </c>
      <c r="Y677">
        <v>8938</v>
      </c>
    </row>
    <row r="678" spans="1:25" x14ac:dyDescent="0.25">
      <c r="A678">
        <v>677</v>
      </c>
      <c r="B678" t="s">
        <v>7006</v>
      </c>
      <c r="C678" t="s">
        <v>16191</v>
      </c>
      <c r="D678" t="s">
        <v>7007</v>
      </c>
      <c r="E678" t="s">
        <v>7007</v>
      </c>
      <c r="F678" t="s">
        <v>14864</v>
      </c>
      <c r="G678" t="s">
        <v>14865</v>
      </c>
      <c r="H678" t="s">
        <v>7008</v>
      </c>
      <c r="I678" t="s">
        <v>13171</v>
      </c>
      <c r="J678" t="s">
        <v>13171</v>
      </c>
      <c r="K678" t="s">
        <v>13172</v>
      </c>
      <c r="L678" t="s">
        <v>13172</v>
      </c>
      <c r="M678" t="s">
        <v>13173</v>
      </c>
      <c r="N678" t="s">
        <v>13173</v>
      </c>
      <c r="O678" t="s">
        <v>13174</v>
      </c>
      <c r="P678" t="s">
        <v>13175</v>
      </c>
      <c r="Q678">
        <v>120</v>
      </c>
      <c r="R678">
        <v>120</v>
      </c>
      <c r="S678">
        <v>120</v>
      </c>
      <c r="T678">
        <v>120</v>
      </c>
      <c r="U678" s="18">
        <v>0</v>
      </c>
      <c r="V678">
        <v>4.0999999999999996</v>
      </c>
      <c r="W678">
        <v>4.0999999999999996</v>
      </c>
      <c r="X678">
        <v>4308</v>
      </c>
      <c r="Y678">
        <v>4308</v>
      </c>
    </row>
    <row r="679" spans="1:25" x14ac:dyDescent="0.25">
      <c r="A679">
        <v>678</v>
      </c>
      <c r="B679" t="s">
        <v>7020</v>
      </c>
      <c r="C679" t="s">
        <v>16191</v>
      </c>
      <c r="D679" t="s">
        <v>7021</v>
      </c>
      <c r="E679" t="s">
        <v>7021</v>
      </c>
      <c r="F679" t="s">
        <v>14866</v>
      </c>
      <c r="G679" t="s">
        <v>14867</v>
      </c>
      <c r="H679" t="s">
        <v>4777</v>
      </c>
      <c r="I679" t="s">
        <v>13085</v>
      </c>
      <c r="J679" t="s">
        <v>13391</v>
      </c>
      <c r="K679" t="s">
        <v>13086</v>
      </c>
      <c r="L679" t="s">
        <v>13409</v>
      </c>
      <c r="M679" t="s">
        <v>13160</v>
      </c>
      <c r="N679" t="s">
        <v>14366</v>
      </c>
      <c r="O679" t="s">
        <v>13161</v>
      </c>
      <c r="Q679">
        <v>1490</v>
      </c>
      <c r="R679">
        <v>1490</v>
      </c>
      <c r="S679">
        <v>2295</v>
      </c>
      <c r="T679">
        <v>2295</v>
      </c>
      <c r="U679" s="18">
        <v>0.35076252723311546</v>
      </c>
      <c r="V679">
        <v>4.5999999999999996</v>
      </c>
      <c r="W679">
        <v>4.5999999999999996</v>
      </c>
      <c r="X679">
        <v>10652</v>
      </c>
      <c r="Y679">
        <v>10652</v>
      </c>
    </row>
    <row r="680" spans="1:25" x14ac:dyDescent="0.25">
      <c r="A680">
        <v>679</v>
      </c>
      <c r="B680" t="s">
        <v>7030</v>
      </c>
      <c r="C680" t="s">
        <v>16191</v>
      </c>
      <c r="D680" t="s">
        <v>7031</v>
      </c>
      <c r="E680" t="s">
        <v>7031</v>
      </c>
      <c r="F680" t="s">
        <v>14868</v>
      </c>
      <c r="G680" t="s">
        <v>14869</v>
      </c>
      <c r="H680" t="s">
        <v>7032</v>
      </c>
      <c r="I680" t="s">
        <v>13176</v>
      </c>
      <c r="J680" t="s">
        <v>13399</v>
      </c>
      <c r="K680" t="s">
        <v>13177</v>
      </c>
      <c r="L680" t="s">
        <v>13177</v>
      </c>
      <c r="M680" t="s">
        <v>13253</v>
      </c>
      <c r="N680" t="s">
        <v>13253</v>
      </c>
      <c r="O680" t="s">
        <v>13254</v>
      </c>
      <c r="P680" t="s">
        <v>13255</v>
      </c>
      <c r="Q680">
        <v>99</v>
      </c>
      <c r="R680">
        <v>99</v>
      </c>
      <c r="S680">
        <v>99</v>
      </c>
      <c r="T680">
        <v>99</v>
      </c>
      <c r="U680" s="18">
        <v>0</v>
      </c>
      <c r="V680">
        <v>4.3</v>
      </c>
      <c r="W680">
        <v>4.3</v>
      </c>
      <c r="X680">
        <v>5036</v>
      </c>
      <c r="Y680">
        <v>5036</v>
      </c>
    </row>
    <row r="681" spans="1:25" x14ac:dyDescent="0.25">
      <c r="A681">
        <v>680</v>
      </c>
      <c r="B681" t="s">
        <v>7041</v>
      </c>
      <c r="C681" t="s">
        <v>16191</v>
      </c>
      <c r="D681" t="s">
        <v>7042</v>
      </c>
      <c r="E681" t="s">
        <v>14870</v>
      </c>
      <c r="F681" t="s">
        <v>14871</v>
      </c>
      <c r="G681" t="s">
        <v>14872</v>
      </c>
      <c r="H681" t="s">
        <v>4777</v>
      </c>
      <c r="I681" t="s">
        <v>13085</v>
      </c>
      <c r="J681" t="s">
        <v>13391</v>
      </c>
      <c r="K681" t="s">
        <v>13086</v>
      </c>
      <c r="L681" t="s">
        <v>13409</v>
      </c>
      <c r="M681" t="s">
        <v>13160</v>
      </c>
      <c r="N681" t="s">
        <v>14366</v>
      </c>
      <c r="O681" t="s">
        <v>13161</v>
      </c>
      <c r="Q681">
        <v>149</v>
      </c>
      <c r="R681">
        <v>149</v>
      </c>
      <c r="S681">
        <v>249</v>
      </c>
      <c r="T681">
        <v>249</v>
      </c>
      <c r="U681" s="18">
        <v>0.40160642570281124</v>
      </c>
      <c r="V681">
        <v>4</v>
      </c>
      <c r="W681">
        <v>4</v>
      </c>
      <c r="X681">
        <v>5057</v>
      </c>
      <c r="Y681">
        <v>5057</v>
      </c>
    </row>
    <row r="682" spans="1:25" x14ac:dyDescent="0.25">
      <c r="A682">
        <v>681</v>
      </c>
      <c r="B682" t="s">
        <v>7051</v>
      </c>
      <c r="C682" t="s">
        <v>16191</v>
      </c>
      <c r="D682" t="s">
        <v>7052</v>
      </c>
      <c r="E682" t="s">
        <v>7052</v>
      </c>
      <c r="F682" t="s">
        <v>14873</v>
      </c>
      <c r="G682" t="s">
        <v>14874</v>
      </c>
      <c r="H682" t="s">
        <v>5267</v>
      </c>
      <c r="I682" t="s">
        <v>13085</v>
      </c>
      <c r="J682" t="s">
        <v>13391</v>
      </c>
      <c r="K682" t="s">
        <v>13086</v>
      </c>
      <c r="L682" t="s">
        <v>13409</v>
      </c>
      <c r="M682" t="s">
        <v>13196</v>
      </c>
      <c r="N682" t="s">
        <v>13196</v>
      </c>
      <c r="O682" t="s">
        <v>13197</v>
      </c>
      <c r="Q682">
        <v>575</v>
      </c>
      <c r="R682">
        <v>575</v>
      </c>
      <c r="S682">
        <v>2799</v>
      </c>
      <c r="T682">
        <v>2799</v>
      </c>
      <c r="U682" s="18">
        <v>0.7945694891032512</v>
      </c>
      <c r="V682">
        <v>4.2</v>
      </c>
      <c r="W682">
        <v>4.2</v>
      </c>
      <c r="X682">
        <v>8537</v>
      </c>
      <c r="Y682">
        <v>8537</v>
      </c>
    </row>
    <row r="683" spans="1:25" x14ac:dyDescent="0.25">
      <c r="A683">
        <v>682</v>
      </c>
      <c r="B683" t="s">
        <v>7061</v>
      </c>
      <c r="C683" t="s">
        <v>16191</v>
      </c>
      <c r="D683" t="s">
        <v>7062</v>
      </c>
      <c r="E683" t="s">
        <v>7062</v>
      </c>
      <c r="F683" t="s">
        <v>14875</v>
      </c>
      <c r="G683" t="s">
        <v>14876</v>
      </c>
      <c r="H683" t="s">
        <v>6240</v>
      </c>
      <c r="I683" t="s">
        <v>13171</v>
      </c>
      <c r="J683" t="s">
        <v>13171</v>
      </c>
      <c r="K683" t="s">
        <v>13172</v>
      </c>
      <c r="L683" t="s">
        <v>13172</v>
      </c>
      <c r="M683" t="s">
        <v>13173</v>
      </c>
      <c r="N683" t="s">
        <v>13173</v>
      </c>
      <c r="O683" t="s">
        <v>13174</v>
      </c>
      <c r="P683" t="s">
        <v>13175</v>
      </c>
      <c r="Q683">
        <v>178</v>
      </c>
      <c r="R683">
        <v>178</v>
      </c>
      <c r="S683">
        <v>210</v>
      </c>
      <c r="T683">
        <v>210</v>
      </c>
      <c r="U683" s="18">
        <v>0.15238095238095239</v>
      </c>
      <c r="V683">
        <v>4.3</v>
      </c>
      <c r="W683">
        <v>4.3</v>
      </c>
      <c r="X683">
        <v>2450</v>
      </c>
      <c r="Y683">
        <v>2450</v>
      </c>
    </row>
    <row r="684" spans="1:25" x14ac:dyDescent="0.25">
      <c r="A684">
        <v>683</v>
      </c>
      <c r="B684" t="s">
        <v>7071</v>
      </c>
      <c r="C684" t="s">
        <v>16191</v>
      </c>
      <c r="D684" t="s">
        <v>7072</v>
      </c>
      <c r="E684" t="s">
        <v>7072</v>
      </c>
      <c r="F684" t="s">
        <v>14877</v>
      </c>
      <c r="G684" t="s">
        <v>14878</v>
      </c>
      <c r="H684" t="s">
        <v>3025</v>
      </c>
      <c r="I684" t="s">
        <v>13093</v>
      </c>
      <c r="J684" t="s">
        <v>13093</v>
      </c>
      <c r="K684" t="s">
        <v>13131</v>
      </c>
      <c r="L684" t="s">
        <v>14009</v>
      </c>
      <c r="M684" t="s">
        <v>13132</v>
      </c>
      <c r="N684" t="s">
        <v>13132</v>
      </c>
      <c r="O684" t="s">
        <v>13133</v>
      </c>
      <c r="Q684">
        <v>1599</v>
      </c>
      <c r="R684">
        <v>1599</v>
      </c>
      <c r="S684">
        <v>3490</v>
      </c>
      <c r="T684">
        <v>3490</v>
      </c>
      <c r="U684" s="18">
        <v>0.54183381088825211</v>
      </c>
      <c r="V684">
        <v>3.7</v>
      </c>
      <c r="W684">
        <v>3.7</v>
      </c>
      <c r="X684">
        <v>676</v>
      </c>
      <c r="Y684">
        <v>676</v>
      </c>
    </row>
    <row r="685" spans="1:25" x14ac:dyDescent="0.25">
      <c r="A685">
        <v>684</v>
      </c>
      <c r="B685" t="s">
        <v>7081</v>
      </c>
      <c r="C685" t="s">
        <v>16191</v>
      </c>
      <c r="D685" t="s">
        <v>7082</v>
      </c>
      <c r="E685" t="s">
        <v>7082</v>
      </c>
      <c r="F685" t="s">
        <v>14879</v>
      </c>
      <c r="G685" t="s">
        <v>14880</v>
      </c>
      <c r="H685" t="s">
        <v>3025</v>
      </c>
      <c r="I685" t="s">
        <v>13093</v>
      </c>
      <c r="J685" t="s">
        <v>13093</v>
      </c>
      <c r="K685" t="s">
        <v>13131</v>
      </c>
      <c r="L685" t="s">
        <v>14009</v>
      </c>
      <c r="M685" t="s">
        <v>13132</v>
      </c>
      <c r="N685" t="s">
        <v>13132</v>
      </c>
      <c r="O685" t="s">
        <v>13133</v>
      </c>
      <c r="Q685">
        <v>499</v>
      </c>
      <c r="R685">
        <v>499</v>
      </c>
      <c r="S685">
        <v>1299</v>
      </c>
      <c r="T685">
        <v>1299</v>
      </c>
      <c r="U685" s="18">
        <v>0.61585835257890686</v>
      </c>
      <c r="V685">
        <v>3.9</v>
      </c>
      <c r="W685">
        <v>3.9</v>
      </c>
      <c r="X685">
        <v>1173</v>
      </c>
      <c r="Y685">
        <v>1173</v>
      </c>
    </row>
    <row r="686" spans="1:25" x14ac:dyDescent="0.25">
      <c r="A686">
        <v>685</v>
      </c>
      <c r="B686" t="s">
        <v>7091</v>
      </c>
      <c r="C686" t="s">
        <v>16191</v>
      </c>
      <c r="D686" t="s">
        <v>7092</v>
      </c>
      <c r="E686" t="s">
        <v>14881</v>
      </c>
      <c r="F686" t="s">
        <v>14882</v>
      </c>
      <c r="G686" t="s">
        <v>14883</v>
      </c>
      <c r="H686" t="s">
        <v>5289</v>
      </c>
      <c r="I686" t="s">
        <v>13085</v>
      </c>
      <c r="J686" t="s">
        <v>13391</v>
      </c>
      <c r="K686" t="s">
        <v>13086</v>
      </c>
      <c r="L686" t="s">
        <v>13409</v>
      </c>
      <c r="M686" t="s">
        <v>13160</v>
      </c>
      <c r="N686" t="s">
        <v>14366</v>
      </c>
      <c r="O686" t="s">
        <v>13194</v>
      </c>
      <c r="P686" t="s">
        <v>13200</v>
      </c>
      <c r="Q686">
        <v>199</v>
      </c>
      <c r="R686">
        <v>199</v>
      </c>
      <c r="S686">
        <v>499</v>
      </c>
      <c r="T686">
        <v>499</v>
      </c>
      <c r="U686" s="18">
        <v>0.60120240480961928</v>
      </c>
      <c r="V686">
        <v>4.3</v>
      </c>
      <c r="W686">
        <v>4.3</v>
      </c>
      <c r="X686">
        <v>9998</v>
      </c>
      <c r="Y686">
        <v>9998</v>
      </c>
    </row>
    <row r="687" spans="1:25" x14ac:dyDescent="0.25">
      <c r="A687">
        <v>686</v>
      </c>
      <c r="B687" t="s">
        <v>7101</v>
      </c>
      <c r="C687" t="s">
        <v>16191</v>
      </c>
      <c r="D687" t="s">
        <v>7102</v>
      </c>
      <c r="E687" t="s">
        <v>14884</v>
      </c>
      <c r="F687" t="s">
        <v>14885</v>
      </c>
      <c r="G687" t="s">
        <v>14886</v>
      </c>
      <c r="H687" t="s">
        <v>2910</v>
      </c>
      <c r="I687" t="s">
        <v>13093</v>
      </c>
      <c r="J687" t="s">
        <v>13093</v>
      </c>
      <c r="K687" t="s">
        <v>13120</v>
      </c>
      <c r="L687" t="s">
        <v>13120</v>
      </c>
      <c r="M687" t="s">
        <v>13121</v>
      </c>
      <c r="N687" t="s">
        <v>13121</v>
      </c>
      <c r="Q687">
        <v>2499</v>
      </c>
      <c r="R687">
        <v>2499</v>
      </c>
      <c r="S687">
        <v>5999</v>
      </c>
      <c r="T687">
        <v>5999</v>
      </c>
      <c r="U687" s="18">
        <v>0.58343057176196034</v>
      </c>
      <c r="V687">
        <v>4.0999999999999996</v>
      </c>
      <c r="W687">
        <v>4.0999999999999996</v>
      </c>
      <c r="X687">
        <v>5852</v>
      </c>
      <c r="Y687">
        <v>5852</v>
      </c>
    </row>
    <row r="688" spans="1:25" x14ac:dyDescent="0.25">
      <c r="A688">
        <v>687</v>
      </c>
      <c r="B688" t="s">
        <v>7111</v>
      </c>
      <c r="C688" t="s">
        <v>16191</v>
      </c>
      <c r="D688" t="s">
        <v>7112</v>
      </c>
      <c r="E688" t="s">
        <v>7112</v>
      </c>
      <c r="F688" t="s">
        <v>14887</v>
      </c>
      <c r="G688" t="s">
        <v>14888</v>
      </c>
      <c r="H688" t="s">
        <v>7113</v>
      </c>
      <c r="I688" t="s">
        <v>13085</v>
      </c>
      <c r="J688" t="s">
        <v>13391</v>
      </c>
      <c r="K688" t="s">
        <v>13231</v>
      </c>
      <c r="L688" t="s">
        <v>13231</v>
      </c>
      <c r="M688" t="s">
        <v>13256</v>
      </c>
      <c r="N688" t="s">
        <v>13256</v>
      </c>
      <c r="Q688">
        <v>199</v>
      </c>
      <c r="R688">
        <v>199</v>
      </c>
      <c r="S688">
        <v>999</v>
      </c>
      <c r="T688">
        <v>999</v>
      </c>
      <c r="U688" s="18">
        <v>0.80080080080080085</v>
      </c>
      <c r="V688">
        <v>4.2</v>
      </c>
      <c r="W688">
        <v>4.2</v>
      </c>
      <c r="X688">
        <v>362</v>
      </c>
      <c r="Y688">
        <v>362</v>
      </c>
    </row>
    <row r="689" spans="1:25" x14ac:dyDescent="0.25">
      <c r="A689">
        <v>688</v>
      </c>
      <c r="B689" t="s">
        <v>7122</v>
      </c>
      <c r="C689" t="s">
        <v>16191</v>
      </c>
      <c r="D689" t="s">
        <v>7123</v>
      </c>
      <c r="E689" t="s">
        <v>14889</v>
      </c>
      <c r="F689" t="s">
        <v>14890</v>
      </c>
      <c r="G689" t="s">
        <v>14891</v>
      </c>
      <c r="H689" t="s">
        <v>2983</v>
      </c>
      <c r="I689" t="s">
        <v>13093</v>
      </c>
      <c r="J689" t="s">
        <v>13093</v>
      </c>
      <c r="K689" t="s">
        <v>13095</v>
      </c>
      <c r="L689" t="s">
        <v>13095</v>
      </c>
      <c r="M689" t="s">
        <v>13128</v>
      </c>
      <c r="N689" t="s">
        <v>13128</v>
      </c>
      <c r="O689" t="s">
        <v>13129</v>
      </c>
      <c r="Q689">
        <v>939</v>
      </c>
      <c r="R689">
        <v>939</v>
      </c>
      <c r="S689">
        <v>1800</v>
      </c>
      <c r="T689">
        <v>1800</v>
      </c>
      <c r="U689" s="18">
        <v>0.47833333333333333</v>
      </c>
      <c r="V689">
        <v>4.5</v>
      </c>
      <c r="W689">
        <v>4.5</v>
      </c>
      <c r="X689">
        <v>205052</v>
      </c>
      <c r="Y689">
        <v>205052</v>
      </c>
    </row>
    <row r="690" spans="1:25" x14ac:dyDescent="0.25">
      <c r="A690">
        <v>689</v>
      </c>
      <c r="B690" t="s">
        <v>7132</v>
      </c>
      <c r="C690" t="s">
        <v>16191</v>
      </c>
      <c r="D690" t="s">
        <v>7133</v>
      </c>
      <c r="E690" t="s">
        <v>14892</v>
      </c>
      <c r="F690" t="s">
        <v>14893</v>
      </c>
      <c r="G690" t="s">
        <v>14894</v>
      </c>
      <c r="H690" t="s">
        <v>2910</v>
      </c>
      <c r="I690" t="s">
        <v>13093</v>
      </c>
      <c r="J690" t="s">
        <v>13093</v>
      </c>
      <c r="K690" t="s">
        <v>13120</v>
      </c>
      <c r="L690" t="s">
        <v>13120</v>
      </c>
      <c r="M690" t="s">
        <v>13121</v>
      </c>
      <c r="N690" t="s">
        <v>13121</v>
      </c>
      <c r="Q690">
        <v>2499</v>
      </c>
      <c r="R690">
        <v>2499</v>
      </c>
      <c r="S690">
        <v>9999</v>
      </c>
      <c r="T690">
        <v>9999</v>
      </c>
      <c r="U690" s="18">
        <v>0.75007500750075007</v>
      </c>
      <c r="V690">
        <v>4</v>
      </c>
      <c r="W690">
        <v>4</v>
      </c>
      <c r="X690">
        <v>9090</v>
      </c>
      <c r="Y690">
        <v>9090</v>
      </c>
    </row>
    <row r="691" spans="1:25" x14ac:dyDescent="0.25">
      <c r="A691">
        <v>690</v>
      </c>
      <c r="B691" t="s">
        <v>7141</v>
      </c>
      <c r="C691" t="s">
        <v>16191</v>
      </c>
      <c r="D691" t="s">
        <v>7142</v>
      </c>
      <c r="E691" t="s">
        <v>7142</v>
      </c>
      <c r="F691" t="s">
        <v>14895</v>
      </c>
      <c r="G691" t="s">
        <v>14896</v>
      </c>
      <c r="H691" t="s">
        <v>4777</v>
      </c>
      <c r="I691" t="s">
        <v>13085</v>
      </c>
      <c r="J691" t="s">
        <v>13391</v>
      </c>
      <c r="K691" t="s">
        <v>13086</v>
      </c>
      <c r="L691" t="s">
        <v>13409</v>
      </c>
      <c r="M691" t="s">
        <v>13160</v>
      </c>
      <c r="N691" t="s">
        <v>14366</v>
      </c>
      <c r="O691" t="s">
        <v>13161</v>
      </c>
      <c r="Q691">
        <v>1439</v>
      </c>
      <c r="R691">
        <v>1439</v>
      </c>
      <c r="S691">
        <v>2890</v>
      </c>
      <c r="T691">
        <v>2890</v>
      </c>
      <c r="U691" s="18">
        <v>0.50207612456747408</v>
      </c>
      <c r="V691">
        <v>4.5</v>
      </c>
      <c r="W691">
        <v>4.5</v>
      </c>
      <c r="X691">
        <v>4099</v>
      </c>
      <c r="Y691">
        <v>4099</v>
      </c>
    </row>
    <row r="692" spans="1:25" x14ac:dyDescent="0.25">
      <c r="A692">
        <v>691</v>
      </c>
      <c r="B692" t="s">
        <v>7151</v>
      </c>
      <c r="C692" t="s">
        <v>16191</v>
      </c>
      <c r="D692" t="s">
        <v>7152</v>
      </c>
      <c r="E692" t="s">
        <v>7152</v>
      </c>
      <c r="F692" t="s">
        <v>14897</v>
      </c>
      <c r="G692" t="s">
        <v>14898</v>
      </c>
      <c r="H692" t="s">
        <v>3025</v>
      </c>
      <c r="I692" t="s">
        <v>13093</v>
      </c>
      <c r="J692" t="s">
        <v>13093</v>
      </c>
      <c r="K692" t="s">
        <v>13131</v>
      </c>
      <c r="L692" t="s">
        <v>14009</v>
      </c>
      <c r="M692" t="s">
        <v>13132</v>
      </c>
      <c r="N692" t="s">
        <v>13132</v>
      </c>
      <c r="O692" t="s">
        <v>13133</v>
      </c>
      <c r="Q692">
        <v>1099</v>
      </c>
      <c r="R692">
        <v>1099</v>
      </c>
      <c r="S692">
        <v>5999</v>
      </c>
      <c r="T692">
        <v>5999</v>
      </c>
      <c r="U692" s="18">
        <v>0.81680280046674447</v>
      </c>
      <c r="V692">
        <v>3.5</v>
      </c>
      <c r="W692">
        <v>3.5</v>
      </c>
      <c r="X692">
        <v>12966</v>
      </c>
      <c r="Y692">
        <v>12966</v>
      </c>
    </row>
    <row r="693" spans="1:25" x14ac:dyDescent="0.25">
      <c r="A693">
        <v>692</v>
      </c>
      <c r="B693" t="s">
        <v>7160</v>
      </c>
      <c r="C693" t="s">
        <v>16191</v>
      </c>
      <c r="D693" t="s">
        <v>7161</v>
      </c>
      <c r="E693" t="s">
        <v>7161</v>
      </c>
      <c r="F693" t="s">
        <v>14533</v>
      </c>
      <c r="G693" t="s">
        <v>14899</v>
      </c>
      <c r="H693" t="s">
        <v>5553</v>
      </c>
      <c r="I693" t="s">
        <v>13171</v>
      </c>
      <c r="J693" t="s">
        <v>13171</v>
      </c>
      <c r="K693" t="s">
        <v>13172</v>
      </c>
      <c r="L693" t="s">
        <v>13172</v>
      </c>
      <c r="M693" t="s">
        <v>13173</v>
      </c>
      <c r="N693" t="s">
        <v>13173</v>
      </c>
      <c r="O693" t="s">
        <v>13174</v>
      </c>
      <c r="P693" t="s">
        <v>13207</v>
      </c>
      <c r="Q693">
        <v>157</v>
      </c>
      <c r="R693">
        <v>157</v>
      </c>
      <c r="S693">
        <v>160</v>
      </c>
      <c r="T693">
        <v>160</v>
      </c>
      <c r="U693" s="18">
        <v>1.8749999999999999E-2</v>
      </c>
      <c r="V693">
        <v>4.5</v>
      </c>
      <c r="W693">
        <v>4.5</v>
      </c>
      <c r="X693">
        <v>4428</v>
      </c>
      <c r="Y693">
        <v>4428</v>
      </c>
    </row>
    <row r="694" spans="1:25" x14ac:dyDescent="0.25">
      <c r="A694">
        <v>693</v>
      </c>
      <c r="B694" t="s">
        <v>7172</v>
      </c>
      <c r="C694" t="s">
        <v>16191</v>
      </c>
      <c r="D694" t="s">
        <v>7173</v>
      </c>
      <c r="E694" t="s">
        <v>7173</v>
      </c>
      <c r="F694" t="s">
        <v>13926</v>
      </c>
      <c r="G694" t="s">
        <v>14900</v>
      </c>
      <c r="H694" t="s">
        <v>5206</v>
      </c>
      <c r="I694" t="s">
        <v>13085</v>
      </c>
      <c r="J694" t="s">
        <v>13391</v>
      </c>
      <c r="K694" t="s">
        <v>13086</v>
      </c>
      <c r="L694" t="s">
        <v>13409</v>
      </c>
      <c r="M694" t="s">
        <v>13160</v>
      </c>
      <c r="N694" t="s">
        <v>14366</v>
      </c>
      <c r="O694" t="s">
        <v>13194</v>
      </c>
      <c r="P694" t="s">
        <v>13195</v>
      </c>
      <c r="Q694">
        <v>115</v>
      </c>
      <c r="R694">
        <v>115</v>
      </c>
      <c r="S694">
        <v>999</v>
      </c>
      <c r="T694">
        <v>999</v>
      </c>
      <c r="U694" s="18">
        <v>0.88488488488488493</v>
      </c>
      <c r="V694">
        <v>3.3</v>
      </c>
      <c r="W694">
        <v>3.3</v>
      </c>
      <c r="X694">
        <v>5692</v>
      </c>
      <c r="Y694">
        <v>5692</v>
      </c>
    </row>
    <row r="695" spans="1:25" x14ac:dyDescent="0.25">
      <c r="A695">
        <v>694</v>
      </c>
      <c r="B695" t="s">
        <v>7182</v>
      </c>
      <c r="C695" t="s">
        <v>16191</v>
      </c>
      <c r="D695" t="s">
        <v>7183</v>
      </c>
      <c r="E695" t="s">
        <v>7183</v>
      </c>
      <c r="F695" t="s">
        <v>14901</v>
      </c>
      <c r="G695" t="s">
        <v>14902</v>
      </c>
      <c r="H695" t="s">
        <v>4788</v>
      </c>
      <c r="I695" t="s">
        <v>13085</v>
      </c>
      <c r="J695" t="s">
        <v>13391</v>
      </c>
      <c r="K695" t="s">
        <v>13086</v>
      </c>
      <c r="L695" t="s">
        <v>13409</v>
      </c>
      <c r="M695" t="s">
        <v>13160</v>
      </c>
      <c r="N695" t="s">
        <v>14366</v>
      </c>
      <c r="O695" t="s">
        <v>13162</v>
      </c>
      <c r="Q695">
        <v>175</v>
      </c>
      <c r="R695">
        <v>175</v>
      </c>
      <c r="S695">
        <v>499</v>
      </c>
      <c r="T695">
        <v>499</v>
      </c>
      <c r="U695" s="18">
        <v>0.64929859719438876</v>
      </c>
      <c r="V695">
        <v>4.0999999999999996</v>
      </c>
      <c r="W695">
        <v>4.0999999999999996</v>
      </c>
      <c r="X695">
        <v>21</v>
      </c>
      <c r="Y695">
        <v>21</v>
      </c>
    </row>
    <row r="696" spans="1:25" x14ac:dyDescent="0.25">
      <c r="A696">
        <v>695</v>
      </c>
      <c r="B696" t="s">
        <v>7192</v>
      </c>
      <c r="C696" t="s">
        <v>16191</v>
      </c>
      <c r="D696" t="s">
        <v>7193</v>
      </c>
      <c r="E696" t="s">
        <v>14903</v>
      </c>
      <c r="F696" t="s">
        <v>14904</v>
      </c>
      <c r="G696" t="s">
        <v>14905</v>
      </c>
      <c r="H696" t="s">
        <v>5833</v>
      </c>
      <c r="I696" t="s">
        <v>13093</v>
      </c>
      <c r="J696" t="s">
        <v>13093</v>
      </c>
      <c r="K696" t="s">
        <v>13182</v>
      </c>
      <c r="L696" t="s">
        <v>14423</v>
      </c>
      <c r="M696" t="s">
        <v>13218</v>
      </c>
      <c r="N696" t="s">
        <v>13218</v>
      </c>
      <c r="O696" t="s">
        <v>13219</v>
      </c>
      <c r="Q696">
        <v>1999</v>
      </c>
      <c r="R696">
        <v>1999</v>
      </c>
      <c r="S696">
        <v>4700</v>
      </c>
      <c r="T696">
        <v>4700</v>
      </c>
      <c r="U696" s="18">
        <v>0.57468085106382982</v>
      </c>
      <c r="V696">
        <v>3.8</v>
      </c>
      <c r="W696">
        <v>3.8</v>
      </c>
      <c r="X696">
        <v>1880</v>
      </c>
      <c r="Y696">
        <v>1880</v>
      </c>
    </row>
    <row r="697" spans="1:25" x14ac:dyDescent="0.25">
      <c r="A697">
        <v>696</v>
      </c>
      <c r="B697" t="s">
        <v>7202</v>
      </c>
      <c r="C697" t="s">
        <v>16191</v>
      </c>
      <c r="D697" t="s">
        <v>7203</v>
      </c>
      <c r="E697" t="s">
        <v>14906</v>
      </c>
      <c r="F697" t="s">
        <v>14907</v>
      </c>
      <c r="G697" t="s">
        <v>14908</v>
      </c>
      <c r="H697" t="s">
        <v>7204</v>
      </c>
      <c r="I697" t="s">
        <v>13085</v>
      </c>
      <c r="J697" t="s">
        <v>13391</v>
      </c>
      <c r="K697" t="s">
        <v>13191</v>
      </c>
      <c r="L697" t="s">
        <v>14450</v>
      </c>
      <c r="M697" t="s">
        <v>13257</v>
      </c>
      <c r="N697" t="s">
        <v>13257</v>
      </c>
      <c r="Q697">
        <v>3999</v>
      </c>
      <c r="R697">
        <v>3999</v>
      </c>
      <c r="S697">
        <v>4332.96</v>
      </c>
      <c r="T697">
        <v>4332.96</v>
      </c>
      <c r="U697" s="18">
        <v>7.7074332557881917E-2</v>
      </c>
      <c r="V697">
        <v>3.5</v>
      </c>
      <c r="W697">
        <v>3.5</v>
      </c>
      <c r="X697">
        <v>21762</v>
      </c>
      <c r="Y697">
        <v>21762</v>
      </c>
    </row>
    <row r="698" spans="1:25" x14ac:dyDescent="0.25">
      <c r="A698">
        <v>697</v>
      </c>
      <c r="B698" t="s">
        <v>7213</v>
      </c>
      <c r="C698" t="s">
        <v>16191</v>
      </c>
      <c r="D698" t="s">
        <v>7214</v>
      </c>
      <c r="E698" t="s">
        <v>7214</v>
      </c>
      <c r="F698" t="s">
        <v>14909</v>
      </c>
      <c r="G698" t="s">
        <v>14910</v>
      </c>
      <c r="H698" t="s">
        <v>5374</v>
      </c>
      <c r="I698" t="s">
        <v>13085</v>
      </c>
      <c r="J698" t="s">
        <v>13391</v>
      </c>
      <c r="K698" t="s">
        <v>13090</v>
      </c>
      <c r="L698" t="s">
        <v>13090</v>
      </c>
      <c r="M698" t="s">
        <v>13204</v>
      </c>
      <c r="N698" t="s">
        <v>13204</v>
      </c>
      <c r="Q698">
        <v>899</v>
      </c>
      <c r="R698">
        <v>899</v>
      </c>
      <c r="S698">
        <v>1800</v>
      </c>
      <c r="T698">
        <v>1800</v>
      </c>
      <c r="U698" s="18">
        <v>0.50055555555555553</v>
      </c>
      <c r="V698">
        <v>4.0999999999999996</v>
      </c>
      <c r="W698">
        <v>4.0999999999999996</v>
      </c>
      <c r="X698">
        <v>22375</v>
      </c>
      <c r="Y698">
        <v>22375</v>
      </c>
    </row>
    <row r="699" spans="1:25" x14ac:dyDescent="0.25">
      <c r="A699">
        <v>698</v>
      </c>
      <c r="B699" t="s">
        <v>7223</v>
      </c>
      <c r="C699" t="s">
        <v>16191</v>
      </c>
      <c r="D699" t="s">
        <v>7224</v>
      </c>
      <c r="E699" t="s">
        <v>7224</v>
      </c>
      <c r="F699" t="s">
        <v>14911</v>
      </c>
      <c r="G699" t="s">
        <v>14912</v>
      </c>
      <c r="H699" t="s">
        <v>5289</v>
      </c>
      <c r="I699" t="s">
        <v>13085</v>
      </c>
      <c r="J699" t="s">
        <v>13391</v>
      </c>
      <c r="K699" t="s">
        <v>13086</v>
      </c>
      <c r="L699" t="s">
        <v>13409</v>
      </c>
      <c r="M699" t="s">
        <v>13160</v>
      </c>
      <c r="N699" t="s">
        <v>14366</v>
      </c>
      <c r="O699" t="s">
        <v>13194</v>
      </c>
      <c r="P699" t="s">
        <v>13200</v>
      </c>
      <c r="Q699">
        <v>299</v>
      </c>
      <c r="R699">
        <v>299</v>
      </c>
      <c r="S699">
        <v>990</v>
      </c>
      <c r="T699">
        <v>990</v>
      </c>
      <c r="U699" s="18">
        <v>0.69797979797979803</v>
      </c>
      <c r="V699">
        <v>4.5</v>
      </c>
      <c r="W699">
        <v>4.5</v>
      </c>
      <c r="X699">
        <v>2453</v>
      </c>
      <c r="Y699">
        <v>2453</v>
      </c>
    </row>
    <row r="700" spans="1:25" x14ac:dyDescent="0.25">
      <c r="A700">
        <v>699</v>
      </c>
      <c r="B700" t="s">
        <v>7233</v>
      </c>
      <c r="C700" t="s">
        <v>16191</v>
      </c>
      <c r="D700" t="s">
        <v>7234</v>
      </c>
      <c r="E700" t="s">
        <v>14913</v>
      </c>
      <c r="F700" t="s">
        <v>14914</v>
      </c>
      <c r="G700" t="s">
        <v>14915</v>
      </c>
      <c r="H700" t="s">
        <v>4788</v>
      </c>
      <c r="I700" t="s">
        <v>13085</v>
      </c>
      <c r="J700" t="s">
        <v>13391</v>
      </c>
      <c r="K700" t="s">
        <v>13086</v>
      </c>
      <c r="L700" t="s">
        <v>13409</v>
      </c>
      <c r="M700" t="s">
        <v>13160</v>
      </c>
      <c r="N700" t="s">
        <v>14366</v>
      </c>
      <c r="O700" t="s">
        <v>13162</v>
      </c>
      <c r="Q700">
        <v>3303</v>
      </c>
      <c r="R700">
        <v>3303</v>
      </c>
      <c r="S700">
        <v>4699</v>
      </c>
      <c r="T700">
        <v>4699</v>
      </c>
      <c r="U700" s="18">
        <v>0.29708448606086402</v>
      </c>
      <c r="V700">
        <v>4.4000000000000004</v>
      </c>
      <c r="W700">
        <v>4.4000000000000004</v>
      </c>
      <c r="X700">
        <v>13544</v>
      </c>
      <c r="Y700">
        <v>13544</v>
      </c>
    </row>
    <row r="701" spans="1:25" x14ac:dyDescent="0.25">
      <c r="A701">
        <v>700</v>
      </c>
      <c r="B701" t="s">
        <v>7243</v>
      </c>
      <c r="C701" t="s">
        <v>16191</v>
      </c>
      <c r="D701" t="s">
        <v>7244</v>
      </c>
      <c r="E701" t="s">
        <v>7244</v>
      </c>
      <c r="F701" t="s">
        <v>14916</v>
      </c>
      <c r="G701" t="s">
        <v>14917</v>
      </c>
      <c r="H701" t="s">
        <v>6501</v>
      </c>
      <c r="I701" t="s">
        <v>13085</v>
      </c>
      <c r="J701" t="s">
        <v>13391</v>
      </c>
      <c r="K701" t="s">
        <v>13086</v>
      </c>
      <c r="L701" t="s">
        <v>13409</v>
      </c>
      <c r="M701" t="s">
        <v>13224</v>
      </c>
      <c r="N701" t="s">
        <v>14649</v>
      </c>
      <c r="O701" t="s">
        <v>13237</v>
      </c>
      <c r="P701" t="s">
        <v>13238</v>
      </c>
      <c r="Q701">
        <v>1890</v>
      </c>
      <c r="R701">
        <v>1890</v>
      </c>
      <c r="S701">
        <v>5490</v>
      </c>
      <c r="T701">
        <v>5490</v>
      </c>
      <c r="U701" s="18">
        <v>0.65573770491803274</v>
      </c>
      <c r="V701">
        <v>4.0999999999999996</v>
      </c>
      <c r="W701">
        <v>4.0999999999999996</v>
      </c>
      <c r="X701">
        <v>10976</v>
      </c>
      <c r="Y701">
        <v>10976</v>
      </c>
    </row>
    <row r="702" spans="1:25" x14ac:dyDescent="0.25">
      <c r="A702">
        <v>701</v>
      </c>
      <c r="B702" t="s">
        <v>7253</v>
      </c>
      <c r="C702" t="s">
        <v>16191</v>
      </c>
      <c r="D702" t="s">
        <v>7254</v>
      </c>
      <c r="E702" t="s">
        <v>7254</v>
      </c>
      <c r="F702" t="s">
        <v>14918</v>
      </c>
      <c r="G702" t="s">
        <v>13442</v>
      </c>
      <c r="H702" t="s">
        <v>6158</v>
      </c>
      <c r="I702" t="s">
        <v>13171</v>
      </c>
      <c r="J702" t="s">
        <v>13171</v>
      </c>
      <c r="K702" t="s">
        <v>13172</v>
      </c>
      <c r="L702" t="s">
        <v>13172</v>
      </c>
      <c r="M702" t="s">
        <v>13173</v>
      </c>
      <c r="N702" t="s">
        <v>13173</v>
      </c>
      <c r="O702" t="s">
        <v>13174</v>
      </c>
      <c r="P702" t="s">
        <v>13175</v>
      </c>
      <c r="Q702">
        <v>90</v>
      </c>
      <c r="R702">
        <v>90</v>
      </c>
      <c r="S702">
        <v>100</v>
      </c>
      <c r="T702">
        <v>100</v>
      </c>
      <c r="U702" s="18">
        <v>0.1</v>
      </c>
      <c r="V702">
        <v>4.3</v>
      </c>
      <c r="W702">
        <v>4.3</v>
      </c>
      <c r="X702">
        <v>3061</v>
      </c>
      <c r="Y702">
        <v>3061</v>
      </c>
    </row>
    <row r="703" spans="1:25" x14ac:dyDescent="0.25">
      <c r="A703">
        <v>702</v>
      </c>
      <c r="B703" t="s">
        <v>7263</v>
      </c>
      <c r="C703" t="s">
        <v>16191</v>
      </c>
      <c r="D703" t="s">
        <v>7264</v>
      </c>
      <c r="E703" t="s">
        <v>14919</v>
      </c>
      <c r="F703" t="s">
        <v>14920</v>
      </c>
      <c r="G703" t="s">
        <v>14921</v>
      </c>
      <c r="H703" t="s">
        <v>3025</v>
      </c>
      <c r="I703" t="s">
        <v>13093</v>
      </c>
      <c r="J703" t="s">
        <v>13093</v>
      </c>
      <c r="K703" t="s">
        <v>13131</v>
      </c>
      <c r="L703" t="s">
        <v>14009</v>
      </c>
      <c r="M703" t="s">
        <v>13132</v>
      </c>
      <c r="N703" t="s">
        <v>13132</v>
      </c>
      <c r="O703" t="s">
        <v>13133</v>
      </c>
      <c r="Q703">
        <v>1599</v>
      </c>
      <c r="R703">
        <v>1599</v>
      </c>
      <c r="S703">
        <v>2790</v>
      </c>
      <c r="T703">
        <v>2790</v>
      </c>
      <c r="U703" s="18">
        <v>0.42688172043010753</v>
      </c>
      <c r="V703">
        <v>3.6</v>
      </c>
      <c r="W703">
        <v>3.6</v>
      </c>
      <c r="X703">
        <v>2272</v>
      </c>
      <c r="Y703">
        <v>2272</v>
      </c>
    </row>
    <row r="704" spans="1:25" x14ac:dyDescent="0.25">
      <c r="A704">
        <v>703</v>
      </c>
      <c r="B704" t="s">
        <v>7273</v>
      </c>
      <c r="C704" t="s">
        <v>16191</v>
      </c>
      <c r="D704" t="s">
        <v>7274</v>
      </c>
      <c r="E704" t="s">
        <v>7274</v>
      </c>
      <c r="F704" t="s">
        <v>14922</v>
      </c>
      <c r="G704" t="s">
        <v>14923</v>
      </c>
      <c r="H704" t="s">
        <v>6530</v>
      </c>
      <c r="I704" t="s">
        <v>13085</v>
      </c>
      <c r="J704" t="s">
        <v>13391</v>
      </c>
      <c r="K704" t="s">
        <v>13086</v>
      </c>
      <c r="L704" t="s">
        <v>13409</v>
      </c>
      <c r="M704" t="s">
        <v>13154</v>
      </c>
      <c r="N704" t="s">
        <v>13154</v>
      </c>
      <c r="O704" t="s">
        <v>13239</v>
      </c>
      <c r="Q704">
        <v>599</v>
      </c>
      <c r="R704">
        <v>599</v>
      </c>
      <c r="S704">
        <v>999</v>
      </c>
      <c r="T704">
        <v>999</v>
      </c>
      <c r="U704" s="18">
        <v>0.40040040040040042</v>
      </c>
      <c r="V704">
        <v>4</v>
      </c>
      <c r="W704">
        <v>4</v>
      </c>
      <c r="X704">
        <v>7601</v>
      </c>
      <c r="Y704">
        <v>7601</v>
      </c>
    </row>
    <row r="705" spans="1:25" x14ac:dyDescent="0.25">
      <c r="A705">
        <v>704</v>
      </c>
      <c r="B705" t="s">
        <v>7285</v>
      </c>
      <c r="C705" t="s">
        <v>16191</v>
      </c>
      <c r="D705" t="s">
        <v>7286</v>
      </c>
      <c r="E705" t="s">
        <v>14924</v>
      </c>
      <c r="F705" t="s">
        <v>14925</v>
      </c>
      <c r="G705" t="s">
        <v>14926</v>
      </c>
      <c r="H705" t="s">
        <v>5289</v>
      </c>
      <c r="I705" t="s">
        <v>13085</v>
      </c>
      <c r="J705" t="s">
        <v>13391</v>
      </c>
      <c r="K705" t="s">
        <v>13086</v>
      </c>
      <c r="L705" t="s">
        <v>13409</v>
      </c>
      <c r="M705" t="s">
        <v>13160</v>
      </c>
      <c r="N705" t="s">
        <v>14366</v>
      </c>
      <c r="O705" t="s">
        <v>13194</v>
      </c>
      <c r="P705" t="s">
        <v>13200</v>
      </c>
      <c r="Q705">
        <v>425</v>
      </c>
      <c r="R705">
        <v>425</v>
      </c>
      <c r="S705">
        <v>899</v>
      </c>
      <c r="T705">
        <v>899</v>
      </c>
      <c r="U705" s="18">
        <v>0.52725250278086766</v>
      </c>
      <c r="V705">
        <v>4.5</v>
      </c>
      <c r="W705">
        <v>4.5</v>
      </c>
      <c r="X705">
        <v>4219</v>
      </c>
      <c r="Y705">
        <v>4219</v>
      </c>
    </row>
    <row r="706" spans="1:25" x14ac:dyDescent="0.25">
      <c r="A706">
        <v>705</v>
      </c>
      <c r="B706" t="s">
        <v>7295</v>
      </c>
      <c r="C706" t="s">
        <v>16191</v>
      </c>
      <c r="D706" t="s">
        <v>7296</v>
      </c>
      <c r="E706" t="s">
        <v>7296</v>
      </c>
      <c r="F706" t="s">
        <v>14927</v>
      </c>
      <c r="G706" t="s">
        <v>14928</v>
      </c>
      <c r="H706" t="s">
        <v>4364</v>
      </c>
      <c r="I706" t="s">
        <v>13093</v>
      </c>
      <c r="J706" t="s">
        <v>13093</v>
      </c>
      <c r="K706" t="s">
        <v>13131</v>
      </c>
      <c r="L706" t="s">
        <v>14009</v>
      </c>
      <c r="M706" t="s">
        <v>13132</v>
      </c>
      <c r="N706" t="s">
        <v>13132</v>
      </c>
      <c r="O706" t="s">
        <v>13153</v>
      </c>
      <c r="Q706">
        <v>1499</v>
      </c>
      <c r="R706">
        <v>1499</v>
      </c>
      <c r="S706">
        <v>3999</v>
      </c>
      <c r="T706">
        <v>3999</v>
      </c>
      <c r="U706" s="18">
        <v>0.62515628907226806</v>
      </c>
      <c r="V706">
        <v>4.2</v>
      </c>
      <c r="W706">
        <v>4.2</v>
      </c>
      <c r="X706">
        <v>42775</v>
      </c>
      <c r="Y706">
        <v>42775</v>
      </c>
    </row>
    <row r="707" spans="1:25" x14ac:dyDescent="0.25">
      <c r="A707">
        <v>706</v>
      </c>
      <c r="B707" t="s">
        <v>7304</v>
      </c>
      <c r="C707" t="s">
        <v>16191</v>
      </c>
      <c r="D707" t="s">
        <v>7305</v>
      </c>
      <c r="E707" t="s">
        <v>7305</v>
      </c>
      <c r="F707" t="s">
        <v>14929</v>
      </c>
      <c r="G707" t="s">
        <v>14930</v>
      </c>
      <c r="H707" t="s">
        <v>6987</v>
      </c>
      <c r="I707" t="s">
        <v>13085</v>
      </c>
      <c r="J707" t="s">
        <v>13391</v>
      </c>
      <c r="K707" t="s">
        <v>13086</v>
      </c>
      <c r="L707" t="s">
        <v>13409</v>
      </c>
      <c r="M707" t="s">
        <v>13220</v>
      </c>
      <c r="N707" t="s">
        <v>13220</v>
      </c>
      <c r="O707" t="s">
        <v>13252</v>
      </c>
      <c r="P707" t="s">
        <v>13234</v>
      </c>
      <c r="Q707">
        <v>549</v>
      </c>
      <c r="R707">
        <v>549</v>
      </c>
      <c r="S707">
        <v>2499</v>
      </c>
      <c r="T707">
        <v>2499</v>
      </c>
      <c r="U707" s="18">
        <v>0.78031212484993995</v>
      </c>
      <c r="V707">
        <v>4.3</v>
      </c>
      <c r="W707">
        <v>4.3</v>
      </c>
      <c r="X707">
        <v>5556</v>
      </c>
      <c r="Y707">
        <v>5556</v>
      </c>
    </row>
    <row r="708" spans="1:25" x14ac:dyDescent="0.25">
      <c r="A708">
        <v>707</v>
      </c>
      <c r="B708" t="s">
        <v>7315</v>
      </c>
      <c r="C708" t="s">
        <v>16191</v>
      </c>
      <c r="D708" t="s">
        <v>7316</v>
      </c>
      <c r="E708" t="s">
        <v>14931</v>
      </c>
      <c r="F708" t="s">
        <v>14932</v>
      </c>
      <c r="G708" t="s">
        <v>14933</v>
      </c>
      <c r="H708" t="s">
        <v>4777</v>
      </c>
      <c r="I708" t="s">
        <v>13085</v>
      </c>
      <c r="J708" t="s">
        <v>13391</v>
      </c>
      <c r="K708" t="s">
        <v>13086</v>
      </c>
      <c r="L708" t="s">
        <v>13409</v>
      </c>
      <c r="M708" t="s">
        <v>13160</v>
      </c>
      <c r="N708" t="s">
        <v>14366</v>
      </c>
      <c r="O708" t="s">
        <v>13161</v>
      </c>
      <c r="Q708">
        <v>1295</v>
      </c>
      <c r="R708">
        <v>1295</v>
      </c>
      <c r="S708">
        <v>1645</v>
      </c>
      <c r="T708">
        <v>1645</v>
      </c>
      <c r="U708" s="18">
        <v>0.21276595744680851</v>
      </c>
      <c r="V708">
        <v>4.5999999999999996</v>
      </c>
      <c r="W708">
        <v>4.5999999999999996</v>
      </c>
      <c r="X708">
        <v>12375</v>
      </c>
      <c r="Y708">
        <v>12375</v>
      </c>
    </row>
    <row r="709" spans="1:25" x14ac:dyDescent="0.25">
      <c r="A709">
        <v>708</v>
      </c>
      <c r="B709" t="s">
        <v>7325</v>
      </c>
      <c r="C709" t="s">
        <v>16191</v>
      </c>
      <c r="D709" t="s">
        <v>7326</v>
      </c>
      <c r="E709" t="s">
        <v>7326</v>
      </c>
      <c r="F709" t="s">
        <v>14934</v>
      </c>
      <c r="G709" t="s">
        <v>14935</v>
      </c>
      <c r="H709" t="s">
        <v>5278</v>
      </c>
      <c r="I709" t="s">
        <v>13176</v>
      </c>
      <c r="J709" t="s">
        <v>13399</v>
      </c>
      <c r="K709" t="s">
        <v>13177</v>
      </c>
      <c r="L709" t="s">
        <v>13177</v>
      </c>
      <c r="M709" t="s">
        <v>13198</v>
      </c>
      <c r="N709" t="s">
        <v>13198</v>
      </c>
      <c r="O709" t="s">
        <v>13199</v>
      </c>
      <c r="Q709">
        <v>310</v>
      </c>
      <c r="R709">
        <v>310</v>
      </c>
      <c r="S709">
        <v>310</v>
      </c>
      <c r="T709">
        <v>310</v>
      </c>
      <c r="U709" s="18">
        <v>0</v>
      </c>
      <c r="V709">
        <v>4.5</v>
      </c>
      <c r="W709">
        <v>4.5</v>
      </c>
      <c r="X709">
        <v>5882</v>
      </c>
      <c r="Y709">
        <v>5882</v>
      </c>
    </row>
    <row r="710" spans="1:25" x14ac:dyDescent="0.25">
      <c r="A710">
        <v>709</v>
      </c>
      <c r="B710" t="s">
        <v>7337</v>
      </c>
      <c r="C710" t="s">
        <v>16191</v>
      </c>
      <c r="D710" t="s">
        <v>7338</v>
      </c>
      <c r="E710" t="s">
        <v>14936</v>
      </c>
      <c r="F710" t="s">
        <v>14937</v>
      </c>
      <c r="G710" t="s">
        <v>14938</v>
      </c>
      <c r="H710" t="s">
        <v>5034</v>
      </c>
      <c r="I710" t="s">
        <v>13085</v>
      </c>
      <c r="J710" t="s">
        <v>13391</v>
      </c>
      <c r="K710" t="s">
        <v>13086</v>
      </c>
      <c r="L710" t="s">
        <v>13409</v>
      </c>
      <c r="M710" t="s">
        <v>13160</v>
      </c>
      <c r="N710" t="s">
        <v>14366</v>
      </c>
      <c r="O710" t="s">
        <v>13180</v>
      </c>
      <c r="Q710">
        <v>1149</v>
      </c>
      <c r="R710">
        <v>1149</v>
      </c>
      <c r="S710">
        <v>1499</v>
      </c>
      <c r="T710">
        <v>1499</v>
      </c>
      <c r="U710" s="18">
        <v>0.2334889926617745</v>
      </c>
      <c r="V710">
        <v>4.0999999999999996</v>
      </c>
      <c r="W710">
        <v>4.0999999999999996</v>
      </c>
      <c r="X710">
        <v>10443</v>
      </c>
      <c r="Y710">
        <v>10443</v>
      </c>
    </row>
    <row r="711" spans="1:25" x14ac:dyDescent="0.25">
      <c r="A711">
        <v>710</v>
      </c>
      <c r="B711" t="s">
        <v>7347</v>
      </c>
      <c r="C711" t="s">
        <v>16191</v>
      </c>
      <c r="D711" t="s">
        <v>7348</v>
      </c>
      <c r="E711" t="s">
        <v>14939</v>
      </c>
      <c r="F711" t="s">
        <v>14940</v>
      </c>
      <c r="G711" t="s">
        <v>14941</v>
      </c>
      <c r="H711" t="s">
        <v>4808</v>
      </c>
      <c r="I711" t="s">
        <v>13085</v>
      </c>
      <c r="J711" t="s">
        <v>13391</v>
      </c>
      <c r="K711" t="s">
        <v>13086</v>
      </c>
      <c r="L711" t="s">
        <v>13409</v>
      </c>
      <c r="M711" t="s">
        <v>13154</v>
      </c>
      <c r="N711" t="s">
        <v>13154</v>
      </c>
      <c r="O711" t="s">
        <v>13163</v>
      </c>
      <c r="Q711">
        <v>499</v>
      </c>
      <c r="R711">
        <v>499</v>
      </c>
      <c r="S711">
        <v>1299</v>
      </c>
      <c r="T711">
        <v>1299</v>
      </c>
      <c r="U711" s="18">
        <v>0.61585835257890686</v>
      </c>
      <c r="V711">
        <v>4.5</v>
      </c>
      <c r="W711">
        <v>4.5</v>
      </c>
      <c r="X711">
        <v>434</v>
      </c>
      <c r="Y711">
        <v>434</v>
      </c>
    </row>
    <row r="712" spans="1:25" x14ac:dyDescent="0.25">
      <c r="A712">
        <v>711</v>
      </c>
      <c r="B712" t="s">
        <v>7357</v>
      </c>
      <c r="C712" t="s">
        <v>16191</v>
      </c>
      <c r="D712" t="s">
        <v>7358</v>
      </c>
      <c r="E712" t="s">
        <v>7358</v>
      </c>
      <c r="F712" t="s">
        <v>14942</v>
      </c>
      <c r="G712" t="s">
        <v>14943</v>
      </c>
      <c r="H712" t="s">
        <v>3025</v>
      </c>
      <c r="I712" t="s">
        <v>13093</v>
      </c>
      <c r="J712" t="s">
        <v>13093</v>
      </c>
      <c r="K712" t="s">
        <v>13131</v>
      </c>
      <c r="L712" t="s">
        <v>14009</v>
      </c>
      <c r="M712" t="s">
        <v>13132</v>
      </c>
      <c r="N712" t="s">
        <v>13132</v>
      </c>
      <c r="O712" t="s">
        <v>13133</v>
      </c>
      <c r="Q712">
        <v>999</v>
      </c>
      <c r="R712">
        <v>999</v>
      </c>
      <c r="S712">
        <v>4199</v>
      </c>
      <c r="T712">
        <v>4199</v>
      </c>
      <c r="U712" s="18">
        <v>0.76208621100261964</v>
      </c>
      <c r="V712">
        <v>3.5</v>
      </c>
      <c r="W712">
        <v>3.5</v>
      </c>
      <c r="X712">
        <v>1913</v>
      </c>
      <c r="Y712">
        <v>1913</v>
      </c>
    </row>
    <row r="713" spans="1:25" x14ac:dyDescent="0.25">
      <c r="A713">
        <v>712</v>
      </c>
      <c r="B713" t="s">
        <v>7367</v>
      </c>
      <c r="C713" t="s">
        <v>16191</v>
      </c>
      <c r="D713" t="s">
        <v>7368</v>
      </c>
      <c r="E713" t="s">
        <v>14944</v>
      </c>
      <c r="F713" t="s">
        <v>14945</v>
      </c>
      <c r="G713" t="s">
        <v>14946</v>
      </c>
      <c r="H713" t="s">
        <v>6657</v>
      </c>
      <c r="I713" t="s">
        <v>13085</v>
      </c>
      <c r="J713" t="s">
        <v>13391</v>
      </c>
      <c r="K713" t="s">
        <v>13231</v>
      </c>
      <c r="L713" t="s">
        <v>13231</v>
      </c>
      <c r="M713" t="s">
        <v>13245</v>
      </c>
      <c r="N713" t="s">
        <v>13245</v>
      </c>
      <c r="Q713">
        <v>1709</v>
      </c>
      <c r="R713">
        <v>1709</v>
      </c>
      <c r="S713">
        <v>4000</v>
      </c>
      <c r="T713">
        <v>4000</v>
      </c>
      <c r="U713" s="18">
        <v>0.57274999999999998</v>
      </c>
      <c r="V713">
        <v>4.4000000000000004</v>
      </c>
      <c r="W713">
        <v>4.4000000000000004</v>
      </c>
      <c r="X713">
        <v>3029</v>
      </c>
      <c r="Y713">
        <v>3029</v>
      </c>
    </row>
    <row r="714" spans="1:25" x14ac:dyDescent="0.25">
      <c r="A714">
        <v>713</v>
      </c>
      <c r="B714" t="s">
        <v>7377</v>
      </c>
      <c r="C714" t="s">
        <v>16191</v>
      </c>
      <c r="D714" t="s">
        <v>7378</v>
      </c>
      <c r="E714" t="s">
        <v>14947</v>
      </c>
      <c r="F714" t="s">
        <v>14948</v>
      </c>
      <c r="G714" t="s">
        <v>14949</v>
      </c>
      <c r="H714" t="s">
        <v>4990</v>
      </c>
      <c r="I714" t="s">
        <v>13171</v>
      </c>
      <c r="J714" t="s">
        <v>13171</v>
      </c>
      <c r="K714" t="s">
        <v>13172</v>
      </c>
      <c r="L714" t="s">
        <v>13172</v>
      </c>
      <c r="M714" t="s">
        <v>13173</v>
      </c>
      <c r="N714" t="s">
        <v>13173</v>
      </c>
      <c r="O714" t="s">
        <v>13174</v>
      </c>
      <c r="P714" t="s">
        <v>13175</v>
      </c>
      <c r="Q714">
        <v>250</v>
      </c>
      <c r="R714">
        <v>250</v>
      </c>
      <c r="S714">
        <v>250</v>
      </c>
      <c r="T714">
        <v>250</v>
      </c>
      <c r="U714" s="18">
        <v>0</v>
      </c>
      <c r="V714">
        <v>4.2</v>
      </c>
      <c r="W714">
        <v>4.2</v>
      </c>
      <c r="X714">
        <v>2628</v>
      </c>
      <c r="Y714">
        <v>2628</v>
      </c>
    </row>
    <row r="715" spans="1:25" x14ac:dyDescent="0.25">
      <c r="A715">
        <v>714</v>
      </c>
      <c r="B715" t="s">
        <v>7388</v>
      </c>
      <c r="C715" t="s">
        <v>16191</v>
      </c>
      <c r="D715" t="s">
        <v>7389</v>
      </c>
      <c r="E715" t="s">
        <v>14950</v>
      </c>
      <c r="F715" t="s">
        <v>14951</v>
      </c>
      <c r="G715" t="s">
        <v>14952</v>
      </c>
      <c r="H715" t="s">
        <v>7390</v>
      </c>
      <c r="I715" t="s">
        <v>13176</v>
      </c>
      <c r="J715" t="s">
        <v>13399</v>
      </c>
      <c r="K715" t="s">
        <v>13177</v>
      </c>
      <c r="L715" t="s">
        <v>13177</v>
      </c>
      <c r="M715" t="s">
        <v>13253</v>
      </c>
      <c r="N715" t="s">
        <v>13253</v>
      </c>
      <c r="O715" t="s">
        <v>13254</v>
      </c>
      <c r="P715" t="s">
        <v>13258</v>
      </c>
      <c r="Q715">
        <v>90</v>
      </c>
      <c r="R715">
        <v>90</v>
      </c>
      <c r="S715">
        <v>100</v>
      </c>
      <c r="T715">
        <v>100</v>
      </c>
      <c r="U715" s="18">
        <v>0.1</v>
      </c>
      <c r="V715">
        <v>4.4000000000000004</v>
      </c>
      <c r="W715">
        <v>4.4000000000000004</v>
      </c>
      <c r="X715">
        <v>10718</v>
      </c>
      <c r="Y715">
        <v>10718</v>
      </c>
    </row>
    <row r="716" spans="1:25" x14ac:dyDescent="0.25">
      <c r="A716">
        <v>715</v>
      </c>
      <c r="B716" t="s">
        <v>7399</v>
      </c>
      <c r="C716" t="s">
        <v>16191</v>
      </c>
      <c r="D716" t="s">
        <v>7400</v>
      </c>
      <c r="E716" t="s">
        <v>14953</v>
      </c>
      <c r="F716" t="s">
        <v>14954</v>
      </c>
      <c r="G716" t="s">
        <v>14955</v>
      </c>
      <c r="H716" t="s">
        <v>3815</v>
      </c>
      <c r="I716" t="s">
        <v>13093</v>
      </c>
      <c r="J716" t="s">
        <v>13093</v>
      </c>
      <c r="K716" t="s">
        <v>13122</v>
      </c>
      <c r="L716" t="s">
        <v>13993</v>
      </c>
      <c r="M716" t="s">
        <v>13123</v>
      </c>
      <c r="N716" t="s">
        <v>13123</v>
      </c>
      <c r="O716" t="s">
        <v>13148</v>
      </c>
      <c r="Q716">
        <v>2025</v>
      </c>
      <c r="R716">
        <v>2025</v>
      </c>
      <c r="S716">
        <v>5999</v>
      </c>
      <c r="T716">
        <v>5999</v>
      </c>
      <c r="U716" s="18">
        <v>0.66244374062343725</v>
      </c>
      <c r="V716">
        <v>4.2</v>
      </c>
      <c r="W716">
        <v>4.2</v>
      </c>
      <c r="X716">
        <v>6233</v>
      </c>
      <c r="Y716">
        <v>6233</v>
      </c>
    </row>
    <row r="717" spans="1:25" x14ac:dyDescent="0.25">
      <c r="A717">
        <v>716</v>
      </c>
      <c r="B717" t="s">
        <v>7409</v>
      </c>
      <c r="C717" t="s">
        <v>16191</v>
      </c>
      <c r="D717" t="s">
        <v>7410</v>
      </c>
      <c r="E717" t="s">
        <v>7410</v>
      </c>
      <c r="F717" t="s">
        <v>14956</v>
      </c>
      <c r="G717" t="s">
        <v>14957</v>
      </c>
      <c r="H717" t="s">
        <v>5267</v>
      </c>
      <c r="I717" t="s">
        <v>13085</v>
      </c>
      <c r="J717" t="s">
        <v>13391</v>
      </c>
      <c r="K717" t="s">
        <v>13086</v>
      </c>
      <c r="L717" t="s">
        <v>13409</v>
      </c>
      <c r="M717" t="s">
        <v>13196</v>
      </c>
      <c r="N717" t="s">
        <v>13196</v>
      </c>
      <c r="O717" t="s">
        <v>13197</v>
      </c>
      <c r="Q717">
        <v>1495</v>
      </c>
      <c r="R717">
        <v>1495</v>
      </c>
      <c r="S717">
        <v>1995</v>
      </c>
      <c r="T717">
        <v>1995</v>
      </c>
      <c r="U717" s="18">
        <v>0.25062656641604009</v>
      </c>
      <c r="V717">
        <v>4.5</v>
      </c>
      <c r="W717">
        <v>4.5</v>
      </c>
      <c r="X717">
        <v>10541</v>
      </c>
      <c r="Y717">
        <v>10541</v>
      </c>
    </row>
    <row r="718" spans="1:25" x14ac:dyDescent="0.25">
      <c r="A718">
        <v>717</v>
      </c>
      <c r="B718" t="s">
        <v>7421</v>
      </c>
      <c r="C718" t="s">
        <v>16191</v>
      </c>
      <c r="D718" t="s">
        <v>7422</v>
      </c>
      <c r="E718" t="s">
        <v>14958</v>
      </c>
      <c r="F718" t="s">
        <v>14959</v>
      </c>
      <c r="G718" t="s">
        <v>14960</v>
      </c>
      <c r="H718" t="s">
        <v>5446</v>
      </c>
      <c r="I718" t="s">
        <v>13093</v>
      </c>
      <c r="J718" t="s">
        <v>13093</v>
      </c>
      <c r="K718" t="s">
        <v>13104</v>
      </c>
      <c r="L718" t="s">
        <v>13104</v>
      </c>
      <c r="M718" t="s">
        <v>13117</v>
      </c>
      <c r="N718" t="s">
        <v>13117</v>
      </c>
      <c r="O718" t="s">
        <v>13206</v>
      </c>
      <c r="Q718">
        <v>899</v>
      </c>
      <c r="R718">
        <v>899</v>
      </c>
      <c r="S718">
        <v>1199</v>
      </c>
      <c r="T718">
        <v>1199</v>
      </c>
      <c r="U718" s="18">
        <v>0.25020850708924103</v>
      </c>
      <c r="V718">
        <v>3.8</v>
      </c>
      <c r="W718">
        <v>3.8</v>
      </c>
      <c r="X718">
        <v>10751</v>
      </c>
      <c r="Y718">
        <v>10751</v>
      </c>
    </row>
    <row r="719" spans="1:25" x14ac:dyDescent="0.25">
      <c r="A719">
        <v>718</v>
      </c>
      <c r="B719" t="s">
        <v>7431</v>
      </c>
      <c r="C719" t="s">
        <v>16191</v>
      </c>
      <c r="D719" t="s">
        <v>7432</v>
      </c>
      <c r="E719" t="s">
        <v>7432</v>
      </c>
      <c r="F719" t="s">
        <v>14961</v>
      </c>
      <c r="G719" t="s">
        <v>14962</v>
      </c>
      <c r="H719" t="s">
        <v>7433</v>
      </c>
      <c r="I719" t="s">
        <v>13085</v>
      </c>
      <c r="J719" t="s">
        <v>13391</v>
      </c>
      <c r="K719" t="s">
        <v>13086</v>
      </c>
      <c r="L719" t="s">
        <v>13409</v>
      </c>
      <c r="M719" t="s">
        <v>13087</v>
      </c>
      <c r="N719" t="s">
        <v>13410</v>
      </c>
      <c r="O719" t="s">
        <v>13088</v>
      </c>
      <c r="P719" t="s">
        <v>13259</v>
      </c>
      <c r="Q719">
        <v>349</v>
      </c>
      <c r="R719">
        <v>349</v>
      </c>
      <c r="S719">
        <v>999</v>
      </c>
      <c r="T719">
        <v>999</v>
      </c>
      <c r="U719" s="18">
        <v>0.65065065065065064</v>
      </c>
      <c r="V719">
        <v>3.9</v>
      </c>
      <c r="W719">
        <v>3.9</v>
      </c>
      <c r="X719">
        <v>817</v>
      </c>
      <c r="Y719">
        <v>817</v>
      </c>
    </row>
    <row r="720" spans="1:25" x14ac:dyDescent="0.25">
      <c r="A720">
        <v>719</v>
      </c>
      <c r="B720" t="s">
        <v>7442</v>
      </c>
      <c r="C720" t="s">
        <v>16191</v>
      </c>
      <c r="D720" t="s">
        <v>7443</v>
      </c>
      <c r="E720" t="s">
        <v>7443</v>
      </c>
      <c r="F720" t="s">
        <v>14963</v>
      </c>
      <c r="G720" t="s">
        <v>14964</v>
      </c>
      <c r="H720" t="s">
        <v>2939</v>
      </c>
      <c r="I720" t="s">
        <v>13093</v>
      </c>
      <c r="J720" t="s">
        <v>13093</v>
      </c>
      <c r="K720" t="s">
        <v>13122</v>
      </c>
      <c r="L720" t="s">
        <v>13993</v>
      </c>
      <c r="M720" t="s">
        <v>13123</v>
      </c>
      <c r="N720" t="s">
        <v>13123</v>
      </c>
      <c r="O720" t="s">
        <v>13124</v>
      </c>
      <c r="P720" t="s">
        <v>13125</v>
      </c>
      <c r="Q720">
        <v>900</v>
      </c>
      <c r="R720">
        <v>900</v>
      </c>
      <c r="S720">
        <v>2499</v>
      </c>
      <c r="T720">
        <v>2499</v>
      </c>
      <c r="U720" s="18">
        <v>0.63985594237695076</v>
      </c>
      <c r="V720">
        <v>4</v>
      </c>
      <c r="W720">
        <v>4</v>
      </c>
      <c r="X720">
        <v>36384</v>
      </c>
      <c r="Y720">
        <v>36384</v>
      </c>
    </row>
    <row r="721" spans="1:25" x14ac:dyDescent="0.25">
      <c r="A721">
        <v>720</v>
      </c>
      <c r="B721" t="s">
        <v>7447</v>
      </c>
      <c r="C721" t="s">
        <v>16191</v>
      </c>
      <c r="D721" t="s">
        <v>7448</v>
      </c>
      <c r="E721" t="s">
        <v>14965</v>
      </c>
      <c r="F721" t="s">
        <v>14966</v>
      </c>
      <c r="G721" t="s">
        <v>14967</v>
      </c>
      <c r="H721" t="s">
        <v>5833</v>
      </c>
      <c r="I721" t="s">
        <v>13093</v>
      </c>
      <c r="J721" t="s">
        <v>13093</v>
      </c>
      <c r="K721" t="s">
        <v>13182</v>
      </c>
      <c r="L721" t="s">
        <v>14423</v>
      </c>
      <c r="M721" t="s">
        <v>13218</v>
      </c>
      <c r="N721" t="s">
        <v>13218</v>
      </c>
      <c r="O721" t="s">
        <v>13219</v>
      </c>
      <c r="Q721">
        <v>2490</v>
      </c>
      <c r="R721">
        <v>2490</v>
      </c>
      <c r="S721">
        <v>3990</v>
      </c>
      <c r="T721">
        <v>3990</v>
      </c>
      <c r="U721" s="18">
        <v>0.37593984962406013</v>
      </c>
      <c r="V721">
        <v>4.0999999999999996</v>
      </c>
      <c r="W721">
        <v>4.0999999999999996</v>
      </c>
      <c r="X721">
        <v>3606</v>
      </c>
      <c r="Y721">
        <v>3606</v>
      </c>
    </row>
    <row r="722" spans="1:25" x14ac:dyDescent="0.25">
      <c r="A722">
        <v>721</v>
      </c>
      <c r="B722" t="s">
        <v>7457</v>
      </c>
      <c r="C722" t="s">
        <v>16191</v>
      </c>
      <c r="D722" t="s">
        <v>7458</v>
      </c>
      <c r="E722" t="s">
        <v>7458</v>
      </c>
      <c r="F722" t="s">
        <v>14968</v>
      </c>
      <c r="G722" t="s">
        <v>14969</v>
      </c>
      <c r="H722" t="s">
        <v>5462</v>
      </c>
      <c r="I722" t="s">
        <v>13093</v>
      </c>
      <c r="J722" t="s">
        <v>13093</v>
      </c>
      <c r="K722" t="s">
        <v>13169</v>
      </c>
      <c r="L722" t="s">
        <v>14407</v>
      </c>
      <c r="N722" t="s">
        <v>13442</v>
      </c>
      <c r="Q722">
        <v>116</v>
      </c>
      <c r="R722">
        <v>116</v>
      </c>
      <c r="S722">
        <v>200</v>
      </c>
      <c r="T722">
        <v>200</v>
      </c>
      <c r="U722" s="18">
        <v>0.42</v>
      </c>
      <c r="V722">
        <v>4.4000000000000004</v>
      </c>
      <c r="W722">
        <v>4.4000000000000004</v>
      </c>
      <c r="X722">
        <v>357</v>
      </c>
      <c r="Y722">
        <v>357</v>
      </c>
    </row>
    <row r="723" spans="1:25" x14ac:dyDescent="0.25">
      <c r="A723">
        <v>722</v>
      </c>
      <c r="B723" t="s">
        <v>7467</v>
      </c>
      <c r="C723" t="s">
        <v>16191</v>
      </c>
      <c r="D723" t="s">
        <v>7468</v>
      </c>
      <c r="E723" t="s">
        <v>7468</v>
      </c>
      <c r="F723" t="s">
        <v>14970</v>
      </c>
      <c r="G723" t="s">
        <v>14971</v>
      </c>
      <c r="H723" t="s">
        <v>5278</v>
      </c>
      <c r="I723" t="s">
        <v>13176</v>
      </c>
      <c r="J723" t="s">
        <v>13399</v>
      </c>
      <c r="K723" t="s">
        <v>13177</v>
      </c>
      <c r="L723" t="s">
        <v>13177</v>
      </c>
      <c r="M723" t="s">
        <v>13198</v>
      </c>
      <c r="N723" t="s">
        <v>13198</v>
      </c>
      <c r="O723" t="s">
        <v>13199</v>
      </c>
      <c r="Q723">
        <v>200</v>
      </c>
      <c r="R723">
        <v>200</v>
      </c>
      <c r="S723">
        <v>230</v>
      </c>
      <c r="T723">
        <v>230</v>
      </c>
      <c r="U723" s="18">
        <v>0.13043478260869565</v>
      </c>
      <c r="V723">
        <v>4.4000000000000004</v>
      </c>
      <c r="W723">
        <v>4.4000000000000004</v>
      </c>
      <c r="X723">
        <v>10170</v>
      </c>
      <c r="Y723">
        <v>10170</v>
      </c>
    </row>
    <row r="724" spans="1:25" x14ac:dyDescent="0.25">
      <c r="A724">
        <v>723</v>
      </c>
      <c r="B724" t="s">
        <v>7477</v>
      </c>
      <c r="C724" t="s">
        <v>16191</v>
      </c>
      <c r="D724" t="s">
        <v>7478</v>
      </c>
      <c r="E724" t="s">
        <v>14972</v>
      </c>
      <c r="F724" t="s">
        <v>14973</v>
      </c>
      <c r="G724" t="s">
        <v>14974</v>
      </c>
      <c r="H724" t="s">
        <v>6830</v>
      </c>
      <c r="I724" t="s">
        <v>13085</v>
      </c>
      <c r="J724" t="s">
        <v>13391</v>
      </c>
      <c r="K724" t="s">
        <v>13086</v>
      </c>
      <c r="L724" t="s">
        <v>13409</v>
      </c>
      <c r="M724" t="s">
        <v>13154</v>
      </c>
      <c r="N724" t="s">
        <v>13154</v>
      </c>
      <c r="O724" t="s">
        <v>13248</v>
      </c>
      <c r="Q724">
        <v>1249</v>
      </c>
      <c r="R724">
        <v>1249</v>
      </c>
      <c r="S724">
        <v>2796</v>
      </c>
      <c r="T724">
        <v>2796</v>
      </c>
      <c r="U724" s="18">
        <v>0.5532904148783977</v>
      </c>
      <c r="V724">
        <v>4.4000000000000004</v>
      </c>
      <c r="W724">
        <v>4.4000000000000004</v>
      </c>
      <c r="X724">
        <v>4598</v>
      </c>
      <c r="Y724">
        <v>4598</v>
      </c>
    </row>
    <row r="725" spans="1:25" x14ac:dyDescent="0.25">
      <c r="A725">
        <v>724</v>
      </c>
      <c r="B725" t="s">
        <v>7487</v>
      </c>
      <c r="C725" t="s">
        <v>16191</v>
      </c>
      <c r="D725" t="s">
        <v>7488</v>
      </c>
      <c r="E725" t="s">
        <v>14975</v>
      </c>
      <c r="F725" t="s">
        <v>14976</v>
      </c>
      <c r="G725" t="s">
        <v>14977</v>
      </c>
      <c r="H725" t="s">
        <v>7489</v>
      </c>
      <c r="I725" t="s">
        <v>13085</v>
      </c>
      <c r="J725" t="s">
        <v>13391</v>
      </c>
      <c r="K725" t="s">
        <v>13086</v>
      </c>
      <c r="L725" t="s">
        <v>13409</v>
      </c>
      <c r="M725" t="s">
        <v>13224</v>
      </c>
      <c r="N725" t="s">
        <v>14649</v>
      </c>
      <c r="O725" t="s">
        <v>13260</v>
      </c>
      <c r="Q725">
        <v>649</v>
      </c>
      <c r="R725">
        <v>649</v>
      </c>
      <c r="S725">
        <v>999</v>
      </c>
      <c r="T725">
        <v>999</v>
      </c>
      <c r="U725" s="18">
        <v>0.35035035035035034</v>
      </c>
      <c r="V725">
        <v>3.5</v>
      </c>
      <c r="W725">
        <v>3.5</v>
      </c>
      <c r="X725">
        <v>7222</v>
      </c>
      <c r="Y725">
        <v>7222</v>
      </c>
    </row>
    <row r="726" spans="1:25" x14ac:dyDescent="0.25">
      <c r="A726">
        <v>725</v>
      </c>
      <c r="B726" t="s">
        <v>7498</v>
      </c>
      <c r="C726" t="s">
        <v>16191</v>
      </c>
      <c r="D726" t="s">
        <v>7499</v>
      </c>
      <c r="E726" t="s">
        <v>14978</v>
      </c>
      <c r="F726" t="s">
        <v>14979</v>
      </c>
      <c r="G726" t="s">
        <v>14980</v>
      </c>
      <c r="H726" t="s">
        <v>7500</v>
      </c>
      <c r="I726" t="s">
        <v>13085</v>
      </c>
      <c r="J726" t="s">
        <v>13391</v>
      </c>
      <c r="K726" t="s">
        <v>13086</v>
      </c>
      <c r="L726" t="s">
        <v>13409</v>
      </c>
      <c r="M726" t="s">
        <v>13196</v>
      </c>
      <c r="N726" t="s">
        <v>13196</v>
      </c>
      <c r="O726" t="s">
        <v>13261</v>
      </c>
      <c r="Q726">
        <v>2649</v>
      </c>
      <c r="R726">
        <v>2649</v>
      </c>
      <c r="S726">
        <v>3499</v>
      </c>
      <c r="T726">
        <v>3499</v>
      </c>
      <c r="U726" s="18">
        <v>0.2429265504429837</v>
      </c>
      <c r="V726">
        <v>4.5</v>
      </c>
      <c r="W726">
        <v>4.5</v>
      </c>
      <c r="X726">
        <v>1271</v>
      </c>
      <c r="Y726">
        <v>1271</v>
      </c>
    </row>
    <row r="727" spans="1:25" x14ac:dyDescent="0.25">
      <c r="A727">
        <v>726</v>
      </c>
      <c r="B727" t="s">
        <v>7511</v>
      </c>
      <c r="C727" t="s">
        <v>16191</v>
      </c>
      <c r="D727" t="s">
        <v>7512</v>
      </c>
      <c r="E727" t="s">
        <v>7512</v>
      </c>
      <c r="F727" t="s">
        <v>14981</v>
      </c>
      <c r="G727" t="s">
        <v>13442</v>
      </c>
      <c r="H727" t="s">
        <v>5193</v>
      </c>
      <c r="I727" t="s">
        <v>13085</v>
      </c>
      <c r="J727" t="s">
        <v>13391</v>
      </c>
      <c r="K727" t="s">
        <v>13191</v>
      </c>
      <c r="L727" t="s">
        <v>14450</v>
      </c>
      <c r="M727" t="s">
        <v>13192</v>
      </c>
      <c r="N727" t="s">
        <v>14451</v>
      </c>
      <c r="O727" t="s">
        <v>13193</v>
      </c>
      <c r="Q727">
        <v>596</v>
      </c>
      <c r="R727">
        <v>596</v>
      </c>
      <c r="S727">
        <v>723</v>
      </c>
      <c r="T727">
        <v>723</v>
      </c>
      <c r="U727" s="18">
        <v>0.17565698478561548</v>
      </c>
      <c r="V727">
        <v>4.4000000000000004</v>
      </c>
      <c r="W727">
        <v>4.4000000000000004</v>
      </c>
      <c r="X727">
        <v>3219</v>
      </c>
      <c r="Y727">
        <v>3219</v>
      </c>
    </row>
    <row r="728" spans="1:25" x14ac:dyDescent="0.25">
      <c r="A728">
        <v>727</v>
      </c>
      <c r="B728" t="s">
        <v>7521</v>
      </c>
      <c r="C728" t="s">
        <v>16191</v>
      </c>
      <c r="D728" t="s">
        <v>7522</v>
      </c>
      <c r="E728" t="s">
        <v>14982</v>
      </c>
      <c r="F728" t="s">
        <v>14983</v>
      </c>
      <c r="G728" t="s">
        <v>14984</v>
      </c>
      <c r="H728" t="s">
        <v>2910</v>
      </c>
      <c r="I728" t="s">
        <v>13093</v>
      </c>
      <c r="J728" t="s">
        <v>13093</v>
      </c>
      <c r="K728" t="s">
        <v>13120</v>
      </c>
      <c r="L728" t="s">
        <v>13120</v>
      </c>
      <c r="M728" t="s">
        <v>13121</v>
      </c>
      <c r="N728" t="s">
        <v>13121</v>
      </c>
      <c r="Q728">
        <v>2499</v>
      </c>
      <c r="R728">
        <v>2499</v>
      </c>
      <c r="S728">
        <v>5999</v>
      </c>
      <c r="T728">
        <v>5999</v>
      </c>
      <c r="U728" s="18">
        <v>0.58343057176196034</v>
      </c>
      <c r="V728">
        <v>4.0999999999999996</v>
      </c>
      <c r="W728">
        <v>4.0999999999999996</v>
      </c>
      <c r="X728">
        <v>38879</v>
      </c>
      <c r="Y728">
        <v>38879</v>
      </c>
    </row>
    <row r="729" spans="1:25" x14ac:dyDescent="0.25">
      <c r="A729">
        <v>728</v>
      </c>
      <c r="B729" t="s">
        <v>7526</v>
      </c>
      <c r="C729" t="s">
        <v>16191</v>
      </c>
      <c r="D729" t="s">
        <v>7527</v>
      </c>
      <c r="E729" t="s">
        <v>14985</v>
      </c>
      <c r="F729" t="s">
        <v>14986</v>
      </c>
      <c r="G729" t="s">
        <v>14987</v>
      </c>
      <c r="H729" t="s">
        <v>7528</v>
      </c>
      <c r="I729" t="s">
        <v>13093</v>
      </c>
      <c r="J729" t="s">
        <v>13093</v>
      </c>
      <c r="K729" t="s">
        <v>13104</v>
      </c>
      <c r="L729" t="s">
        <v>13104</v>
      </c>
      <c r="M729" t="s">
        <v>13117</v>
      </c>
      <c r="N729" t="s">
        <v>13117</v>
      </c>
      <c r="O729" t="s">
        <v>13262</v>
      </c>
      <c r="Q729">
        <v>4999</v>
      </c>
      <c r="R729">
        <v>4999</v>
      </c>
      <c r="S729">
        <v>12499</v>
      </c>
      <c r="T729">
        <v>12499</v>
      </c>
      <c r="U729" s="18">
        <v>0.60004800384030721</v>
      </c>
      <c r="V729">
        <v>4.2</v>
      </c>
      <c r="W729">
        <v>4.2</v>
      </c>
      <c r="X729">
        <v>4541</v>
      </c>
      <c r="Y729">
        <v>4541</v>
      </c>
    </row>
    <row r="730" spans="1:25" x14ac:dyDescent="0.25">
      <c r="A730">
        <v>729</v>
      </c>
      <c r="B730" t="s">
        <v>7537</v>
      </c>
      <c r="C730" t="s">
        <v>16191</v>
      </c>
      <c r="D730" t="s">
        <v>7538</v>
      </c>
      <c r="E730" t="s">
        <v>7538</v>
      </c>
      <c r="F730" t="s">
        <v>14988</v>
      </c>
      <c r="G730" t="s">
        <v>14989</v>
      </c>
      <c r="H730" t="s">
        <v>3025</v>
      </c>
      <c r="I730" t="s">
        <v>13093</v>
      </c>
      <c r="J730" t="s">
        <v>13093</v>
      </c>
      <c r="K730" t="s">
        <v>13131</v>
      </c>
      <c r="L730" t="s">
        <v>14009</v>
      </c>
      <c r="M730" t="s">
        <v>13132</v>
      </c>
      <c r="N730" t="s">
        <v>13132</v>
      </c>
      <c r="O730" t="s">
        <v>13133</v>
      </c>
      <c r="Q730">
        <v>399</v>
      </c>
      <c r="R730">
        <v>399</v>
      </c>
      <c r="S730">
        <v>1290</v>
      </c>
      <c r="T730">
        <v>1290</v>
      </c>
      <c r="U730" s="18">
        <v>0.69069767441860463</v>
      </c>
      <c r="V730">
        <v>4.2</v>
      </c>
      <c r="W730">
        <v>4.2</v>
      </c>
      <c r="X730">
        <v>76042</v>
      </c>
      <c r="Y730">
        <v>76042</v>
      </c>
    </row>
    <row r="731" spans="1:25" x14ac:dyDescent="0.25">
      <c r="A731">
        <v>730</v>
      </c>
      <c r="B731" t="s">
        <v>7547</v>
      </c>
      <c r="C731" t="s">
        <v>16191</v>
      </c>
      <c r="D731" t="s">
        <v>7548</v>
      </c>
      <c r="E731" t="s">
        <v>7548</v>
      </c>
      <c r="F731" t="s">
        <v>14990</v>
      </c>
      <c r="G731" t="s">
        <v>14991</v>
      </c>
      <c r="H731" t="s">
        <v>5462</v>
      </c>
      <c r="I731" t="s">
        <v>13093</v>
      </c>
      <c r="J731" t="s">
        <v>13093</v>
      </c>
      <c r="K731" t="s">
        <v>13169</v>
      </c>
      <c r="L731" t="s">
        <v>14407</v>
      </c>
      <c r="N731" t="s">
        <v>13442</v>
      </c>
      <c r="Q731">
        <v>116</v>
      </c>
      <c r="R731">
        <v>116</v>
      </c>
      <c r="S731">
        <v>200</v>
      </c>
      <c r="T731">
        <v>200</v>
      </c>
      <c r="U731" s="18">
        <v>0.42</v>
      </c>
      <c r="V731">
        <v>4.3</v>
      </c>
      <c r="W731">
        <v>4.3</v>
      </c>
      <c r="X731">
        <v>485</v>
      </c>
      <c r="Y731">
        <v>485</v>
      </c>
    </row>
    <row r="732" spans="1:25" x14ac:dyDescent="0.25">
      <c r="A732">
        <v>731</v>
      </c>
      <c r="B732" t="s">
        <v>7557</v>
      </c>
      <c r="C732" t="s">
        <v>16191</v>
      </c>
      <c r="D732" t="s">
        <v>7558</v>
      </c>
      <c r="E732" t="s">
        <v>7558</v>
      </c>
      <c r="F732" t="s">
        <v>14992</v>
      </c>
      <c r="G732" t="s">
        <v>14993</v>
      </c>
      <c r="H732" t="s">
        <v>5833</v>
      </c>
      <c r="I732" t="s">
        <v>13093</v>
      </c>
      <c r="J732" t="s">
        <v>13093</v>
      </c>
      <c r="K732" t="s">
        <v>13182</v>
      </c>
      <c r="L732" t="s">
        <v>14423</v>
      </c>
      <c r="M732" t="s">
        <v>13218</v>
      </c>
      <c r="N732" t="s">
        <v>13218</v>
      </c>
      <c r="O732" t="s">
        <v>13219</v>
      </c>
      <c r="Q732">
        <v>4499</v>
      </c>
      <c r="R732">
        <v>4499</v>
      </c>
      <c r="S732">
        <v>5999</v>
      </c>
      <c r="T732">
        <v>5999</v>
      </c>
      <c r="U732" s="18">
        <v>0.2500416736122687</v>
      </c>
      <c r="V732">
        <v>4.3</v>
      </c>
      <c r="W732">
        <v>4.3</v>
      </c>
      <c r="X732">
        <v>44696</v>
      </c>
      <c r="Y732">
        <v>44696</v>
      </c>
    </row>
    <row r="733" spans="1:25" x14ac:dyDescent="0.25">
      <c r="A733">
        <v>732</v>
      </c>
      <c r="B733" t="s">
        <v>7567</v>
      </c>
      <c r="C733" t="s">
        <v>16191</v>
      </c>
      <c r="D733" t="s">
        <v>7568</v>
      </c>
      <c r="E733" t="s">
        <v>14994</v>
      </c>
      <c r="F733" t="s">
        <v>14995</v>
      </c>
      <c r="G733" t="s">
        <v>14996</v>
      </c>
      <c r="H733" t="s">
        <v>6030</v>
      </c>
      <c r="I733" t="s">
        <v>13085</v>
      </c>
      <c r="J733" t="s">
        <v>13391</v>
      </c>
      <c r="K733" t="s">
        <v>13086</v>
      </c>
      <c r="L733" t="s">
        <v>13409</v>
      </c>
      <c r="M733" t="s">
        <v>13223</v>
      </c>
      <c r="N733" t="s">
        <v>13223</v>
      </c>
      <c r="Q733">
        <v>330</v>
      </c>
      <c r="R733">
        <v>330</v>
      </c>
      <c r="S733">
        <v>499</v>
      </c>
      <c r="T733">
        <v>499</v>
      </c>
      <c r="U733" s="18">
        <v>0.33867735470941884</v>
      </c>
      <c r="V733">
        <v>3.7</v>
      </c>
      <c r="W733">
        <v>3.7</v>
      </c>
      <c r="X733">
        <v>8566</v>
      </c>
      <c r="Y733">
        <v>8566</v>
      </c>
    </row>
    <row r="734" spans="1:25" x14ac:dyDescent="0.25">
      <c r="A734">
        <v>733</v>
      </c>
      <c r="B734" t="s">
        <v>7577</v>
      </c>
      <c r="C734" t="s">
        <v>16191</v>
      </c>
      <c r="D734" t="s">
        <v>7578</v>
      </c>
      <c r="E734" t="s">
        <v>14997</v>
      </c>
      <c r="F734" t="s">
        <v>14998</v>
      </c>
      <c r="G734" t="s">
        <v>14999</v>
      </c>
      <c r="H734" t="s">
        <v>5385</v>
      </c>
      <c r="I734" t="s">
        <v>13093</v>
      </c>
      <c r="J734" t="s">
        <v>13093</v>
      </c>
      <c r="K734" t="s">
        <v>13131</v>
      </c>
      <c r="L734" t="s">
        <v>14009</v>
      </c>
      <c r="M734" t="s">
        <v>13132</v>
      </c>
      <c r="N734" t="s">
        <v>13132</v>
      </c>
      <c r="O734" t="s">
        <v>13205</v>
      </c>
      <c r="Q734">
        <v>649</v>
      </c>
      <c r="R734">
        <v>649</v>
      </c>
      <c r="S734">
        <v>2499</v>
      </c>
      <c r="T734">
        <v>2499</v>
      </c>
      <c r="U734" s="18">
        <v>0.74029611844737897</v>
      </c>
      <c r="V734">
        <v>3.9</v>
      </c>
      <c r="W734">
        <v>3.9</v>
      </c>
      <c r="X734">
        <v>13049</v>
      </c>
      <c r="Y734">
        <v>13049</v>
      </c>
    </row>
    <row r="735" spans="1:25" x14ac:dyDescent="0.25">
      <c r="A735">
        <v>734</v>
      </c>
      <c r="B735" t="s">
        <v>7586</v>
      </c>
      <c r="C735" t="s">
        <v>16191</v>
      </c>
      <c r="D735" t="s">
        <v>7587</v>
      </c>
      <c r="E735" t="s">
        <v>15000</v>
      </c>
      <c r="F735" t="s">
        <v>15001</v>
      </c>
      <c r="G735" t="s">
        <v>15002</v>
      </c>
      <c r="H735" t="s">
        <v>5925</v>
      </c>
      <c r="I735" t="s">
        <v>13085</v>
      </c>
      <c r="J735" t="s">
        <v>13391</v>
      </c>
      <c r="K735" t="s">
        <v>13086</v>
      </c>
      <c r="L735" t="s">
        <v>13409</v>
      </c>
      <c r="M735" t="s">
        <v>13220</v>
      </c>
      <c r="N735" t="s">
        <v>13220</v>
      </c>
      <c r="O735" t="s">
        <v>13147</v>
      </c>
      <c r="Q735">
        <v>1234</v>
      </c>
      <c r="R735">
        <v>1234</v>
      </c>
      <c r="S735">
        <v>1599</v>
      </c>
      <c r="T735">
        <v>1599</v>
      </c>
      <c r="U735" s="18">
        <v>0.22826766729205752</v>
      </c>
      <c r="V735">
        <v>4.5</v>
      </c>
      <c r="W735">
        <v>4.5</v>
      </c>
      <c r="X735">
        <v>16680</v>
      </c>
      <c r="Y735">
        <v>16680</v>
      </c>
    </row>
    <row r="736" spans="1:25" x14ac:dyDescent="0.25">
      <c r="A736">
        <v>735</v>
      </c>
      <c r="B736" t="s">
        <v>7598</v>
      </c>
      <c r="C736" t="s">
        <v>16191</v>
      </c>
      <c r="D736" t="s">
        <v>7599</v>
      </c>
      <c r="E736" t="s">
        <v>7599</v>
      </c>
      <c r="F736" t="s">
        <v>15003</v>
      </c>
      <c r="G736" t="s">
        <v>15004</v>
      </c>
      <c r="H736" t="s">
        <v>7008</v>
      </c>
      <c r="I736" t="s">
        <v>13171</v>
      </c>
      <c r="J736" t="s">
        <v>13171</v>
      </c>
      <c r="K736" t="s">
        <v>13172</v>
      </c>
      <c r="L736" t="s">
        <v>13172</v>
      </c>
      <c r="M736" t="s">
        <v>13173</v>
      </c>
      <c r="N736" t="s">
        <v>13173</v>
      </c>
      <c r="O736" t="s">
        <v>13174</v>
      </c>
      <c r="P736" t="s">
        <v>13175</v>
      </c>
      <c r="Q736">
        <v>272</v>
      </c>
      <c r="R736">
        <v>272</v>
      </c>
      <c r="S736">
        <v>320</v>
      </c>
      <c r="T736">
        <v>320</v>
      </c>
      <c r="U736" s="18">
        <v>0.15</v>
      </c>
      <c r="V736">
        <v>4</v>
      </c>
      <c r="W736">
        <v>4</v>
      </c>
      <c r="X736">
        <v>3686</v>
      </c>
      <c r="Y736">
        <v>3686</v>
      </c>
    </row>
    <row r="737" spans="1:25" x14ac:dyDescent="0.25">
      <c r="A737">
        <v>736</v>
      </c>
      <c r="B737" t="s">
        <v>7608</v>
      </c>
      <c r="C737" t="s">
        <v>16191</v>
      </c>
      <c r="D737" t="s">
        <v>7609</v>
      </c>
      <c r="E737" t="s">
        <v>7609</v>
      </c>
      <c r="F737" t="s">
        <v>15005</v>
      </c>
      <c r="G737" t="s">
        <v>15006</v>
      </c>
      <c r="H737" t="s">
        <v>7610</v>
      </c>
      <c r="I737" t="s">
        <v>13093</v>
      </c>
      <c r="J737" t="s">
        <v>13093</v>
      </c>
      <c r="K737" t="s">
        <v>13131</v>
      </c>
      <c r="L737" t="s">
        <v>14009</v>
      </c>
      <c r="M737" t="s">
        <v>13263</v>
      </c>
      <c r="N737" t="s">
        <v>13263</v>
      </c>
      <c r="Q737">
        <v>99</v>
      </c>
      <c r="R737">
        <v>99</v>
      </c>
      <c r="S737">
        <v>999</v>
      </c>
      <c r="T737">
        <v>999</v>
      </c>
      <c r="U737" s="18">
        <v>0.90090090090090091</v>
      </c>
      <c r="V737">
        <v>3.8</v>
      </c>
      <c r="W737">
        <v>3.8</v>
      </c>
      <c r="X737">
        <v>594</v>
      </c>
      <c r="Y737">
        <v>594</v>
      </c>
    </row>
    <row r="738" spans="1:25" x14ac:dyDescent="0.25">
      <c r="A738">
        <v>737</v>
      </c>
      <c r="B738" t="s">
        <v>7619</v>
      </c>
      <c r="C738" t="s">
        <v>16191</v>
      </c>
      <c r="D738" t="s">
        <v>7620</v>
      </c>
      <c r="E738" t="s">
        <v>7620</v>
      </c>
      <c r="F738" t="s">
        <v>15007</v>
      </c>
      <c r="G738" t="s">
        <v>15008</v>
      </c>
      <c r="H738" t="s">
        <v>7621</v>
      </c>
      <c r="I738" t="s">
        <v>13085</v>
      </c>
      <c r="J738" t="s">
        <v>13391</v>
      </c>
      <c r="K738" t="s">
        <v>13191</v>
      </c>
      <c r="L738" t="s">
        <v>14450</v>
      </c>
      <c r="M738" t="s">
        <v>13257</v>
      </c>
      <c r="N738" t="s">
        <v>13257</v>
      </c>
      <c r="O738" t="s">
        <v>13264</v>
      </c>
      <c r="Q738">
        <v>3498</v>
      </c>
      <c r="R738">
        <v>3498</v>
      </c>
      <c r="S738">
        <v>3875</v>
      </c>
      <c r="T738">
        <v>3875</v>
      </c>
      <c r="U738" s="18">
        <v>9.7290322580645155E-2</v>
      </c>
      <c r="V738">
        <v>3.4</v>
      </c>
      <c r="W738">
        <v>3.4</v>
      </c>
      <c r="X738">
        <v>12185</v>
      </c>
      <c r="Y738">
        <v>12185</v>
      </c>
    </row>
    <row r="739" spans="1:25" x14ac:dyDescent="0.25">
      <c r="A739">
        <v>738</v>
      </c>
      <c r="B739" t="s">
        <v>7630</v>
      </c>
      <c r="C739" t="s">
        <v>16191</v>
      </c>
      <c r="D739" t="s">
        <v>7631</v>
      </c>
      <c r="E739" t="s">
        <v>7631</v>
      </c>
      <c r="F739" t="s">
        <v>15009</v>
      </c>
      <c r="G739" t="s">
        <v>15010</v>
      </c>
      <c r="H739" t="s">
        <v>5747</v>
      </c>
      <c r="I739" t="s">
        <v>13085</v>
      </c>
      <c r="J739" t="s">
        <v>13391</v>
      </c>
      <c r="K739" t="s">
        <v>13213</v>
      </c>
      <c r="L739" t="s">
        <v>13213</v>
      </c>
      <c r="N739" t="s">
        <v>13442</v>
      </c>
      <c r="Q739">
        <v>10099</v>
      </c>
      <c r="R739">
        <v>10099</v>
      </c>
      <c r="S739">
        <v>19110</v>
      </c>
      <c r="T739">
        <v>19110</v>
      </c>
      <c r="U739" s="18">
        <v>0.47153322867608582</v>
      </c>
      <c r="V739">
        <v>4.3</v>
      </c>
      <c r="W739">
        <v>4.3</v>
      </c>
      <c r="X739">
        <v>2623</v>
      </c>
      <c r="Y739">
        <v>2623</v>
      </c>
    </row>
    <row r="740" spans="1:25" x14ac:dyDescent="0.25">
      <c r="A740">
        <v>739</v>
      </c>
      <c r="B740" t="s">
        <v>7640</v>
      </c>
      <c r="C740" t="s">
        <v>16191</v>
      </c>
      <c r="D740" t="s">
        <v>7641</v>
      </c>
      <c r="E740" t="s">
        <v>15011</v>
      </c>
      <c r="F740" t="s">
        <v>14662</v>
      </c>
      <c r="G740" t="s">
        <v>15012</v>
      </c>
      <c r="H740" t="s">
        <v>6126</v>
      </c>
      <c r="I740" t="s">
        <v>13085</v>
      </c>
      <c r="J740" t="s">
        <v>13391</v>
      </c>
      <c r="K740" t="s">
        <v>13086</v>
      </c>
      <c r="L740" t="s">
        <v>13409</v>
      </c>
      <c r="M740" t="s">
        <v>13154</v>
      </c>
      <c r="N740" t="s">
        <v>13154</v>
      </c>
      <c r="O740" t="s">
        <v>13227</v>
      </c>
      <c r="P740" t="s">
        <v>13228</v>
      </c>
      <c r="Q740">
        <v>449</v>
      </c>
      <c r="R740">
        <v>449</v>
      </c>
      <c r="S740">
        <v>999</v>
      </c>
      <c r="T740">
        <v>999</v>
      </c>
      <c r="U740" s="18">
        <v>0.55055055055055058</v>
      </c>
      <c r="V740">
        <v>4.3</v>
      </c>
      <c r="W740">
        <v>4.3</v>
      </c>
      <c r="X740">
        <v>9701</v>
      </c>
      <c r="Y740">
        <v>9701</v>
      </c>
    </row>
    <row r="741" spans="1:25" x14ac:dyDescent="0.25">
      <c r="A741">
        <v>740</v>
      </c>
      <c r="B741" t="s">
        <v>7650</v>
      </c>
      <c r="C741" t="s">
        <v>16191</v>
      </c>
      <c r="D741" t="s">
        <v>7651</v>
      </c>
      <c r="E741" t="s">
        <v>7651</v>
      </c>
      <c r="F741" t="s">
        <v>15013</v>
      </c>
      <c r="G741" t="s">
        <v>15014</v>
      </c>
      <c r="H741" t="s">
        <v>7652</v>
      </c>
      <c r="I741" t="s">
        <v>13265</v>
      </c>
      <c r="J741" t="s">
        <v>13400</v>
      </c>
      <c r="K741" t="s">
        <v>13266</v>
      </c>
      <c r="L741" t="s">
        <v>15015</v>
      </c>
      <c r="M741" t="s">
        <v>13267</v>
      </c>
      <c r="N741" t="s">
        <v>15016</v>
      </c>
      <c r="O741" t="s">
        <v>13268</v>
      </c>
      <c r="Q741">
        <v>150</v>
      </c>
      <c r="R741">
        <v>150</v>
      </c>
      <c r="S741">
        <v>150</v>
      </c>
      <c r="T741">
        <v>150</v>
      </c>
      <c r="U741" s="18">
        <v>0</v>
      </c>
      <c r="V741">
        <v>4.3</v>
      </c>
      <c r="W741">
        <v>4.3</v>
      </c>
      <c r="X741">
        <v>15867</v>
      </c>
      <c r="Y741">
        <v>15867</v>
      </c>
    </row>
    <row r="742" spans="1:25" x14ac:dyDescent="0.25">
      <c r="A742">
        <v>741</v>
      </c>
      <c r="B742" t="s">
        <v>7662</v>
      </c>
      <c r="C742" t="s">
        <v>16191</v>
      </c>
      <c r="D742" t="s">
        <v>7663</v>
      </c>
      <c r="E742" t="s">
        <v>7663</v>
      </c>
      <c r="F742" t="s">
        <v>15017</v>
      </c>
      <c r="G742" t="s">
        <v>15018</v>
      </c>
      <c r="H742" t="s">
        <v>5374</v>
      </c>
      <c r="I742" t="s">
        <v>13085</v>
      </c>
      <c r="J742" t="s">
        <v>13391</v>
      </c>
      <c r="K742" t="s">
        <v>13090</v>
      </c>
      <c r="L742" t="s">
        <v>13090</v>
      </c>
      <c r="M742" t="s">
        <v>13204</v>
      </c>
      <c r="N742" t="s">
        <v>13204</v>
      </c>
      <c r="Q742">
        <v>1199</v>
      </c>
      <c r="R742">
        <v>1199</v>
      </c>
      <c r="S742">
        <v>2999</v>
      </c>
      <c r="T742">
        <v>2999</v>
      </c>
      <c r="U742" s="18">
        <v>0.60020006668889625</v>
      </c>
      <c r="V742">
        <v>4.0999999999999996</v>
      </c>
      <c r="W742">
        <v>4.0999999999999996</v>
      </c>
      <c r="X742">
        <v>10725</v>
      </c>
      <c r="Y742">
        <v>10725</v>
      </c>
    </row>
    <row r="743" spans="1:25" x14ac:dyDescent="0.25">
      <c r="A743">
        <v>742</v>
      </c>
      <c r="B743" t="s">
        <v>7671</v>
      </c>
      <c r="C743" t="s">
        <v>16191</v>
      </c>
      <c r="D743" t="s">
        <v>7672</v>
      </c>
      <c r="E743" t="s">
        <v>7672</v>
      </c>
      <c r="F743" t="s">
        <v>15019</v>
      </c>
      <c r="G743" t="s">
        <v>15020</v>
      </c>
      <c r="H743" t="s">
        <v>5300</v>
      </c>
      <c r="I743" t="s">
        <v>13085</v>
      </c>
      <c r="J743" t="s">
        <v>13391</v>
      </c>
      <c r="K743" t="s">
        <v>13086</v>
      </c>
      <c r="L743" t="s">
        <v>13409</v>
      </c>
      <c r="M743" t="s">
        <v>13201</v>
      </c>
      <c r="N743" t="s">
        <v>13201</v>
      </c>
      <c r="Q743">
        <v>397</v>
      </c>
      <c r="R743">
        <v>397</v>
      </c>
      <c r="S743">
        <v>899</v>
      </c>
      <c r="T743">
        <v>899</v>
      </c>
      <c r="U743" s="18">
        <v>0.5583982202447163</v>
      </c>
      <c r="V743">
        <v>4</v>
      </c>
      <c r="W743">
        <v>4</v>
      </c>
      <c r="X743">
        <v>3025</v>
      </c>
      <c r="Y743">
        <v>3025</v>
      </c>
    </row>
    <row r="744" spans="1:25" x14ac:dyDescent="0.25">
      <c r="A744">
        <v>743</v>
      </c>
      <c r="B744" t="s">
        <v>7682</v>
      </c>
      <c r="C744" t="s">
        <v>16191</v>
      </c>
      <c r="D744" t="s">
        <v>7683</v>
      </c>
      <c r="E744" t="s">
        <v>15021</v>
      </c>
      <c r="F744" t="s">
        <v>15022</v>
      </c>
      <c r="G744" t="s">
        <v>15023</v>
      </c>
      <c r="H744" t="s">
        <v>5936</v>
      </c>
      <c r="I744" t="s">
        <v>13085</v>
      </c>
      <c r="J744" t="s">
        <v>13391</v>
      </c>
      <c r="K744" t="s">
        <v>13086</v>
      </c>
      <c r="L744" t="s">
        <v>13409</v>
      </c>
      <c r="M744" t="s">
        <v>13196</v>
      </c>
      <c r="N744" t="s">
        <v>13196</v>
      </c>
      <c r="O744" t="s">
        <v>13221</v>
      </c>
      <c r="Q744">
        <v>699</v>
      </c>
      <c r="R744">
        <v>699</v>
      </c>
      <c r="S744">
        <v>1490</v>
      </c>
      <c r="T744">
        <v>1490</v>
      </c>
      <c r="U744" s="18">
        <v>0.53087248322147651</v>
      </c>
      <c r="V744">
        <v>4</v>
      </c>
      <c r="W744">
        <v>4</v>
      </c>
      <c r="X744">
        <v>5736</v>
      </c>
      <c r="Y744">
        <v>5736</v>
      </c>
    </row>
    <row r="745" spans="1:25" x14ac:dyDescent="0.25">
      <c r="A745">
        <v>744</v>
      </c>
      <c r="B745" t="s">
        <v>7692</v>
      </c>
      <c r="C745" t="s">
        <v>16191</v>
      </c>
      <c r="D745" t="s">
        <v>7693</v>
      </c>
      <c r="E745" t="s">
        <v>7693</v>
      </c>
      <c r="F745" t="s">
        <v>15024</v>
      </c>
      <c r="G745" t="s">
        <v>15025</v>
      </c>
      <c r="H745" t="s">
        <v>3025</v>
      </c>
      <c r="I745" t="s">
        <v>13093</v>
      </c>
      <c r="J745" t="s">
        <v>13093</v>
      </c>
      <c r="K745" t="s">
        <v>13131</v>
      </c>
      <c r="L745" t="s">
        <v>14009</v>
      </c>
      <c r="M745" t="s">
        <v>13132</v>
      </c>
      <c r="N745" t="s">
        <v>13132</v>
      </c>
      <c r="O745" t="s">
        <v>13133</v>
      </c>
      <c r="Q745">
        <v>1679</v>
      </c>
      <c r="R745">
        <v>1679</v>
      </c>
      <c r="S745">
        <v>1999</v>
      </c>
      <c r="T745">
        <v>1999</v>
      </c>
      <c r="U745" s="18">
        <v>0.16008004002001</v>
      </c>
      <c r="V745">
        <v>4.0999999999999996</v>
      </c>
      <c r="W745">
        <v>4.0999999999999996</v>
      </c>
      <c r="X745">
        <v>72563</v>
      </c>
      <c r="Y745">
        <v>72563</v>
      </c>
    </row>
    <row r="746" spans="1:25" x14ac:dyDescent="0.25">
      <c r="A746">
        <v>745</v>
      </c>
      <c r="B746" t="s">
        <v>7702</v>
      </c>
      <c r="C746" t="s">
        <v>16191</v>
      </c>
      <c r="D746" t="s">
        <v>7703</v>
      </c>
      <c r="E746" t="s">
        <v>7703</v>
      </c>
      <c r="F746" t="s">
        <v>15026</v>
      </c>
      <c r="G746" t="s">
        <v>15027</v>
      </c>
      <c r="H746" t="s">
        <v>4788</v>
      </c>
      <c r="I746" t="s">
        <v>13085</v>
      </c>
      <c r="J746" t="s">
        <v>13391</v>
      </c>
      <c r="K746" t="s">
        <v>13086</v>
      </c>
      <c r="L746" t="s">
        <v>13409</v>
      </c>
      <c r="M746" t="s">
        <v>13160</v>
      </c>
      <c r="N746" t="s">
        <v>14366</v>
      </c>
      <c r="O746" t="s">
        <v>13162</v>
      </c>
      <c r="Q746">
        <v>354</v>
      </c>
      <c r="R746">
        <v>354</v>
      </c>
      <c r="S746">
        <v>1500</v>
      </c>
      <c r="T746">
        <v>1500</v>
      </c>
      <c r="U746" s="18">
        <v>0.76400000000000001</v>
      </c>
      <c r="V746">
        <v>4</v>
      </c>
      <c r="W746">
        <v>4</v>
      </c>
      <c r="X746">
        <v>1026</v>
      </c>
      <c r="Y746">
        <v>1026</v>
      </c>
    </row>
    <row r="747" spans="1:25" x14ac:dyDescent="0.25">
      <c r="A747">
        <v>746</v>
      </c>
      <c r="B747" t="s">
        <v>7712</v>
      </c>
      <c r="C747" t="s">
        <v>16191</v>
      </c>
      <c r="D747" t="s">
        <v>7713</v>
      </c>
      <c r="E747" t="s">
        <v>7713</v>
      </c>
      <c r="F747" t="s">
        <v>15028</v>
      </c>
      <c r="G747" t="s">
        <v>15029</v>
      </c>
      <c r="H747" t="s">
        <v>7714</v>
      </c>
      <c r="I747" t="s">
        <v>13085</v>
      </c>
      <c r="J747" t="s">
        <v>13391</v>
      </c>
      <c r="K747" t="s">
        <v>13086</v>
      </c>
      <c r="L747" t="s">
        <v>13409</v>
      </c>
      <c r="M747" t="s">
        <v>13196</v>
      </c>
      <c r="N747" t="s">
        <v>13196</v>
      </c>
      <c r="O747" t="s">
        <v>13269</v>
      </c>
      <c r="Q747">
        <v>1199</v>
      </c>
      <c r="R747">
        <v>1199</v>
      </c>
      <c r="S747">
        <v>5499</v>
      </c>
      <c r="T747">
        <v>5499</v>
      </c>
      <c r="U747" s="18">
        <v>0.78196035642844153</v>
      </c>
      <c r="V747">
        <v>3.8</v>
      </c>
      <c r="W747">
        <v>3.8</v>
      </c>
      <c r="X747">
        <v>2043</v>
      </c>
      <c r="Y747">
        <v>2043</v>
      </c>
    </row>
    <row r="748" spans="1:25" x14ac:dyDescent="0.25">
      <c r="A748">
        <v>747</v>
      </c>
      <c r="B748" t="s">
        <v>7723</v>
      </c>
      <c r="C748" t="s">
        <v>16191</v>
      </c>
      <c r="D748" t="s">
        <v>7724</v>
      </c>
      <c r="E748" t="s">
        <v>15030</v>
      </c>
      <c r="F748" t="s">
        <v>15031</v>
      </c>
      <c r="G748" t="s">
        <v>15032</v>
      </c>
      <c r="H748" t="s">
        <v>5925</v>
      </c>
      <c r="I748" t="s">
        <v>13085</v>
      </c>
      <c r="J748" t="s">
        <v>13391</v>
      </c>
      <c r="K748" t="s">
        <v>13086</v>
      </c>
      <c r="L748" t="s">
        <v>13409</v>
      </c>
      <c r="M748" t="s">
        <v>13220</v>
      </c>
      <c r="N748" t="s">
        <v>13220</v>
      </c>
      <c r="O748" t="s">
        <v>13147</v>
      </c>
      <c r="Q748">
        <v>379</v>
      </c>
      <c r="R748">
        <v>379</v>
      </c>
      <c r="S748">
        <v>1499</v>
      </c>
      <c r="T748">
        <v>1499</v>
      </c>
      <c r="U748" s="18">
        <v>0.74716477651767843</v>
      </c>
      <c r="V748">
        <v>4.2</v>
      </c>
      <c r="W748">
        <v>4.2</v>
      </c>
      <c r="X748">
        <v>4149</v>
      </c>
      <c r="Y748">
        <v>4149</v>
      </c>
    </row>
    <row r="749" spans="1:25" x14ac:dyDescent="0.25">
      <c r="A749">
        <v>748</v>
      </c>
      <c r="B749" t="s">
        <v>7733</v>
      </c>
      <c r="C749" t="s">
        <v>16191</v>
      </c>
      <c r="D749" t="s">
        <v>7734</v>
      </c>
      <c r="E749" t="s">
        <v>15033</v>
      </c>
      <c r="F749" t="s">
        <v>15034</v>
      </c>
      <c r="G749" t="s">
        <v>15035</v>
      </c>
      <c r="H749" t="s">
        <v>5054</v>
      </c>
      <c r="I749" t="s">
        <v>13085</v>
      </c>
      <c r="J749" t="s">
        <v>13391</v>
      </c>
      <c r="K749" t="s">
        <v>13158</v>
      </c>
      <c r="L749" t="s">
        <v>14362</v>
      </c>
      <c r="M749" t="s">
        <v>13181</v>
      </c>
      <c r="N749" t="s">
        <v>13181</v>
      </c>
      <c r="Q749">
        <v>499</v>
      </c>
      <c r="R749">
        <v>499</v>
      </c>
      <c r="S749">
        <v>775</v>
      </c>
      <c r="T749">
        <v>775</v>
      </c>
      <c r="U749" s="18">
        <v>0.35612903225806453</v>
      </c>
      <c r="V749">
        <v>4.3</v>
      </c>
      <c r="W749">
        <v>4.3</v>
      </c>
      <c r="X749">
        <v>74</v>
      </c>
      <c r="Y749">
        <v>74</v>
      </c>
    </row>
    <row r="750" spans="1:25" x14ac:dyDescent="0.25">
      <c r="A750">
        <v>749</v>
      </c>
      <c r="B750" t="s">
        <v>7742</v>
      </c>
      <c r="C750" t="s">
        <v>16191</v>
      </c>
      <c r="D750" t="s">
        <v>7743</v>
      </c>
      <c r="E750" t="s">
        <v>15036</v>
      </c>
      <c r="F750" t="s">
        <v>15037</v>
      </c>
      <c r="G750" t="s">
        <v>15038</v>
      </c>
      <c r="H750" t="s">
        <v>7744</v>
      </c>
      <c r="I750" t="s">
        <v>13085</v>
      </c>
      <c r="J750" t="s">
        <v>13391</v>
      </c>
      <c r="K750" t="s">
        <v>13158</v>
      </c>
      <c r="L750" t="s">
        <v>14362</v>
      </c>
      <c r="M750" t="s">
        <v>13270</v>
      </c>
      <c r="N750" t="s">
        <v>13270</v>
      </c>
      <c r="Q750">
        <v>10389</v>
      </c>
      <c r="R750">
        <v>10389</v>
      </c>
      <c r="S750">
        <v>32000</v>
      </c>
      <c r="T750">
        <v>32000</v>
      </c>
      <c r="U750" s="18">
        <v>0.67534375000000002</v>
      </c>
      <c r="V750">
        <v>4.4000000000000004</v>
      </c>
      <c r="W750">
        <v>4.4000000000000004</v>
      </c>
      <c r="X750">
        <v>41398</v>
      </c>
      <c r="Y750">
        <v>41398</v>
      </c>
    </row>
    <row r="751" spans="1:25" x14ac:dyDescent="0.25">
      <c r="A751">
        <v>750</v>
      </c>
      <c r="B751" t="s">
        <v>7753</v>
      </c>
      <c r="C751" t="s">
        <v>16191</v>
      </c>
      <c r="D751" t="s">
        <v>7754</v>
      </c>
      <c r="E751" t="s">
        <v>7754</v>
      </c>
      <c r="F751" t="s">
        <v>15039</v>
      </c>
      <c r="G751" t="s">
        <v>15040</v>
      </c>
      <c r="H751" t="s">
        <v>6945</v>
      </c>
      <c r="I751" t="s">
        <v>13085</v>
      </c>
      <c r="J751" t="s">
        <v>13391</v>
      </c>
      <c r="K751" t="s">
        <v>13086</v>
      </c>
      <c r="L751" t="s">
        <v>13409</v>
      </c>
      <c r="M751" t="s">
        <v>13224</v>
      </c>
      <c r="N751" t="s">
        <v>14649</v>
      </c>
      <c r="O751" t="s">
        <v>13249</v>
      </c>
      <c r="Q751">
        <v>649</v>
      </c>
      <c r="R751">
        <v>649</v>
      </c>
      <c r="S751">
        <v>1300</v>
      </c>
      <c r="T751">
        <v>1300</v>
      </c>
      <c r="U751" s="18">
        <v>0.50076923076923074</v>
      </c>
      <c r="V751">
        <v>4.0999999999999996</v>
      </c>
      <c r="W751">
        <v>4.0999999999999996</v>
      </c>
      <c r="X751">
        <v>5195</v>
      </c>
      <c r="Y751">
        <v>5195</v>
      </c>
    </row>
    <row r="752" spans="1:25" x14ac:dyDescent="0.25">
      <c r="A752">
        <v>751</v>
      </c>
      <c r="B752" t="s">
        <v>7763</v>
      </c>
      <c r="C752" t="s">
        <v>16191</v>
      </c>
      <c r="D752" t="s">
        <v>7764</v>
      </c>
      <c r="E752" t="s">
        <v>15041</v>
      </c>
      <c r="F752" t="s">
        <v>15042</v>
      </c>
      <c r="G752" t="s">
        <v>15043</v>
      </c>
      <c r="H752" t="s">
        <v>7765</v>
      </c>
      <c r="I752" t="s">
        <v>13085</v>
      </c>
      <c r="J752" t="s">
        <v>13391</v>
      </c>
      <c r="K752" t="s">
        <v>13090</v>
      </c>
      <c r="L752" t="s">
        <v>13090</v>
      </c>
      <c r="M752" t="s">
        <v>13091</v>
      </c>
      <c r="N752" t="s">
        <v>13091</v>
      </c>
      <c r="O752" t="s">
        <v>13271</v>
      </c>
      <c r="Q752">
        <v>1199</v>
      </c>
      <c r="R752">
        <v>1199</v>
      </c>
      <c r="S752">
        <v>1999</v>
      </c>
      <c r="T752">
        <v>1999</v>
      </c>
      <c r="U752" s="18">
        <v>0.40020010005002499</v>
      </c>
      <c r="V752">
        <v>4.5</v>
      </c>
      <c r="W752">
        <v>4.5</v>
      </c>
      <c r="X752">
        <v>22420</v>
      </c>
      <c r="Y752">
        <v>22420</v>
      </c>
    </row>
    <row r="753" spans="1:25" x14ac:dyDescent="0.25">
      <c r="A753">
        <v>752</v>
      </c>
      <c r="B753" t="s">
        <v>7770</v>
      </c>
      <c r="C753" t="s">
        <v>16191</v>
      </c>
      <c r="D753" t="s">
        <v>7771</v>
      </c>
      <c r="E753" t="s">
        <v>7771</v>
      </c>
      <c r="F753" t="s">
        <v>15044</v>
      </c>
      <c r="G753" t="s">
        <v>15045</v>
      </c>
      <c r="H753" t="s">
        <v>3025</v>
      </c>
      <c r="I753" t="s">
        <v>13093</v>
      </c>
      <c r="J753" t="s">
        <v>13093</v>
      </c>
      <c r="K753" t="s">
        <v>13131</v>
      </c>
      <c r="L753" t="s">
        <v>14009</v>
      </c>
      <c r="M753" t="s">
        <v>13132</v>
      </c>
      <c r="N753" t="s">
        <v>13132</v>
      </c>
      <c r="O753" t="s">
        <v>13133</v>
      </c>
      <c r="Q753">
        <v>889</v>
      </c>
      <c r="R753">
        <v>889</v>
      </c>
      <c r="S753">
        <v>1999</v>
      </c>
      <c r="T753">
        <v>1999</v>
      </c>
      <c r="U753" s="18">
        <v>0.55527763881940972</v>
      </c>
      <c r="V753">
        <v>4.2</v>
      </c>
      <c r="W753">
        <v>4.2</v>
      </c>
      <c r="X753">
        <v>2284</v>
      </c>
      <c r="Y753">
        <v>2284</v>
      </c>
    </row>
    <row r="754" spans="1:25" x14ac:dyDescent="0.25">
      <c r="A754">
        <v>753</v>
      </c>
      <c r="B754" t="s">
        <v>7780</v>
      </c>
      <c r="C754" t="s">
        <v>16191</v>
      </c>
      <c r="D754" t="s">
        <v>7781</v>
      </c>
      <c r="E754" t="s">
        <v>7781</v>
      </c>
      <c r="F754" t="s">
        <v>15046</v>
      </c>
      <c r="G754" t="s">
        <v>15047</v>
      </c>
      <c r="H754" t="s">
        <v>5034</v>
      </c>
      <c r="I754" t="s">
        <v>13085</v>
      </c>
      <c r="J754" t="s">
        <v>13391</v>
      </c>
      <c r="K754" t="s">
        <v>13086</v>
      </c>
      <c r="L754" t="s">
        <v>13409</v>
      </c>
      <c r="M754" t="s">
        <v>13160</v>
      </c>
      <c r="N754" t="s">
        <v>14366</v>
      </c>
      <c r="O754" t="s">
        <v>13180</v>
      </c>
      <c r="Q754">
        <v>1409</v>
      </c>
      <c r="R754">
        <v>1409</v>
      </c>
      <c r="S754">
        <v>2199</v>
      </c>
      <c r="T754">
        <v>2199</v>
      </c>
      <c r="U754" s="18">
        <v>0.35925420645748068</v>
      </c>
      <c r="V754">
        <v>3.9</v>
      </c>
      <c r="W754">
        <v>3.9</v>
      </c>
      <c r="X754">
        <v>427</v>
      </c>
      <c r="Y754">
        <v>427</v>
      </c>
    </row>
    <row r="755" spans="1:25" x14ac:dyDescent="0.25">
      <c r="A755">
        <v>754</v>
      </c>
      <c r="B755" t="s">
        <v>7790</v>
      </c>
      <c r="C755" t="s">
        <v>16191</v>
      </c>
      <c r="D755" t="s">
        <v>7791</v>
      </c>
      <c r="E755" t="s">
        <v>7791</v>
      </c>
      <c r="F755" t="s">
        <v>15048</v>
      </c>
      <c r="G755" t="s">
        <v>15049</v>
      </c>
      <c r="H755" t="s">
        <v>7792</v>
      </c>
      <c r="I755" t="s">
        <v>13085</v>
      </c>
      <c r="J755" t="s">
        <v>13391</v>
      </c>
      <c r="K755" t="s">
        <v>13191</v>
      </c>
      <c r="L755" t="s">
        <v>14450</v>
      </c>
      <c r="M755" t="s">
        <v>13192</v>
      </c>
      <c r="N755" t="s">
        <v>14451</v>
      </c>
      <c r="O755" t="s">
        <v>13272</v>
      </c>
      <c r="Q755">
        <v>549</v>
      </c>
      <c r="R755">
        <v>549</v>
      </c>
      <c r="S755">
        <v>1999</v>
      </c>
      <c r="T755">
        <v>1999</v>
      </c>
      <c r="U755" s="18">
        <v>0.72536268134067039</v>
      </c>
      <c r="V755">
        <v>4.3</v>
      </c>
      <c r="W755">
        <v>4.3</v>
      </c>
      <c r="X755">
        <v>1367</v>
      </c>
      <c r="Y755">
        <v>1367</v>
      </c>
    </row>
    <row r="756" spans="1:25" x14ac:dyDescent="0.25">
      <c r="A756">
        <v>755</v>
      </c>
      <c r="B756" t="s">
        <v>7801</v>
      </c>
      <c r="C756" t="s">
        <v>16191</v>
      </c>
      <c r="D756" t="s">
        <v>7802</v>
      </c>
      <c r="E756" t="s">
        <v>7802</v>
      </c>
      <c r="F756" t="s">
        <v>15050</v>
      </c>
      <c r="G756" t="s">
        <v>15051</v>
      </c>
      <c r="H756" t="s">
        <v>7714</v>
      </c>
      <c r="I756" t="s">
        <v>13085</v>
      </c>
      <c r="J756" t="s">
        <v>13391</v>
      </c>
      <c r="K756" t="s">
        <v>13086</v>
      </c>
      <c r="L756" t="s">
        <v>13409</v>
      </c>
      <c r="M756" t="s">
        <v>13196</v>
      </c>
      <c r="N756" t="s">
        <v>13196</v>
      </c>
      <c r="O756" t="s">
        <v>13269</v>
      </c>
      <c r="Q756">
        <v>749</v>
      </c>
      <c r="R756">
        <v>749</v>
      </c>
      <c r="S756">
        <v>1799</v>
      </c>
      <c r="T756">
        <v>1799</v>
      </c>
      <c r="U756" s="18">
        <v>0.58365758754863817</v>
      </c>
      <c r="V756">
        <v>4</v>
      </c>
      <c r="W756">
        <v>4</v>
      </c>
      <c r="X756">
        <v>13199</v>
      </c>
      <c r="Y756">
        <v>13199</v>
      </c>
    </row>
    <row r="757" spans="1:25" x14ac:dyDescent="0.25">
      <c r="A757">
        <v>756</v>
      </c>
      <c r="B757" t="s">
        <v>7812</v>
      </c>
      <c r="C757" t="s">
        <v>16191</v>
      </c>
      <c r="D757" t="s">
        <v>7813</v>
      </c>
      <c r="E757" t="s">
        <v>15052</v>
      </c>
      <c r="F757" t="s">
        <v>13498</v>
      </c>
      <c r="G757" t="s">
        <v>15053</v>
      </c>
      <c r="H757" t="s">
        <v>17</v>
      </c>
      <c r="I757" t="s">
        <v>13085</v>
      </c>
      <c r="J757" t="s">
        <v>13391</v>
      </c>
      <c r="K757" t="s">
        <v>13086</v>
      </c>
      <c r="L757" t="s">
        <v>13409</v>
      </c>
      <c r="M757" t="s">
        <v>13087</v>
      </c>
      <c r="N757" t="s">
        <v>13410</v>
      </c>
      <c r="O757" t="s">
        <v>13088</v>
      </c>
      <c r="P757" t="s">
        <v>13089</v>
      </c>
      <c r="Q757">
        <v>379</v>
      </c>
      <c r="R757">
        <v>379</v>
      </c>
      <c r="S757">
        <v>1099</v>
      </c>
      <c r="T757">
        <v>1099</v>
      </c>
      <c r="U757" s="18">
        <v>0.65514103730664242</v>
      </c>
      <c r="V757">
        <v>4.3</v>
      </c>
      <c r="W757">
        <v>4.3</v>
      </c>
      <c r="X757">
        <v>2806</v>
      </c>
      <c r="Y757">
        <v>2806</v>
      </c>
    </row>
    <row r="758" spans="1:25" x14ac:dyDescent="0.25">
      <c r="A758">
        <v>757</v>
      </c>
      <c r="B758" t="s">
        <v>7816</v>
      </c>
      <c r="C758" t="s">
        <v>16191</v>
      </c>
      <c r="D758" t="s">
        <v>7817</v>
      </c>
      <c r="E758" t="s">
        <v>15054</v>
      </c>
      <c r="F758" t="s">
        <v>15055</v>
      </c>
      <c r="G758" t="s">
        <v>15056</v>
      </c>
      <c r="H758" t="s">
        <v>2910</v>
      </c>
      <c r="I758" t="s">
        <v>13093</v>
      </c>
      <c r="J758" t="s">
        <v>13093</v>
      </c>
      <c r="K758" t="s">
        <v>13120</v>
      </c>
      <c r="L758" t="s">
        <v>13120</v>
      </c>
      <c r="M758" t="s">
        <v>13121</v>
      </c>
      <c r="N758" t="s">
        <v>13121</v>
      </c>
      <c r="Q758">
        <v>5998</v>
      </c>
      <c r="R758">
        <v>5998</v>
      </c>
      <c r="S758">
        <v>7999</v>
      </c>
      <c r="T758">
        <v>7999</v>
      </c>
      <c r="U758" s="18">
        <v>0.25015626953369169</v>
      </c>
      <c r="V758">
        <v>4.2</v>
      </c>
      <c r="W758">
        <v>4.2</v>
      </c>
      <c r="X758">
        <v>30355</v>
      </c>
      <c r="Y758">
        <v>30355</v>
      </c>
    </row>
    <row r="759" spans="1:25" x14ac:dyDescent="0.25">
      <c r="A759">
        <v>758</v>
      </c>
      <c r="B759" t="s">
        <v>7826</v>
      </c>
      <c r="C759" t="s">
        <v>16191</v>
      </c>
      <c r="D759" t="s">
        <v>12999</v>
      </c>
      <c r="E759" t="s">
        <v>15057</v>
      </c>
      <c r="F759" t="s">
        <v>15058</v>
      </c>
      <c r="G759" t="s">
        <v>15059</v>
      </c>
      <c r="H759" t="s">
        <v>6126</v>
      </c>
      <c r="I759" t="s">
        <v>13085</v>
      </c>
      <c r="J759" t="s">
        <v>13391</v>
      </c>
      <c r="K759" t="s">
        <v>13086</v>
      </c>
      <c r="L759" t="s">
        <v>13409</v>
      </c>
      <c r="M759" t="s">
        <v>13154</v>
      </c>
      <c r="N759" t="s">
        <v>13154</v>
      </c>
      <c r="O759" t="s">
        <v>13227</v>
      </c>
      <c r="P759" t="s">
        <v>13228</v>
      </c>
      <c r="Q759">
        <v>299</v>
      </c>
      <c r="R759">
        <v>299</v>
      </c>
      <c r="S759">
        <v>1499</v>
      </c>
      <c r="T759">
        <v>1499</v>
      </c>
      <c r="U759" s="18">
        <v>0.80053368912608402</v>
      </c>
      <c r="V759">
        <v>4.2</v>
      </c>
      <c r="W759">
        <v>4.2</v>
      </c>
      <c r="X759">
        <v>2868</v>
      </c>
      <c r="Y759">
        <v>2868</v>
      </c>
    </row>
    <row r="760" spans="1:25" x14ac:dyDescent="0.25">
      <c r="A760">
        <v>759</v>
      </c>
      <c r="B760" t="s">
        <v>7835</v>
      </c>
      <c r="C760" t="s">
        <v>16191</v>
      </c>
      <c r="D760" t="s">
        <v>7836</v>
      </c>
      <c r="E760" t="s">
        <v>15060</v>
      </c>
      <c r="F760" t="s">
        <v>15061</v>
      </c>
      <c r="G760" t="s">
        <v>15062</v>
      </c>
      <c r="H760" t="s">
        <v>5925</v>
      </c>
      <c r="I760" t="s">
        <v>13085</v>
      </c>
      <c r="J760" t="s">
        <v>13391</v>
      </c>
      <c r="K760" t="s">
        <v>13086</v>
      </c>
      <c r="L760" t="s">
        <v>13409</v>
      </c>
      <c r="M760" t="s">
        <v>13220</v>
      </c>
      <c r="N760" t="s">
        <v>13220</v>
      </c>
      <c r="O760" t="s">
        <v>13147</v>
      </c>
      <c r="Q760">
        <v>379</v>
      </c>
      <c r="R760">
        <v>379</v>
      </c>
      <c r="S760">
        <v>1499</v>
      </c>
      <c r="T760">
        <v>1499</v>
      </c>
      <c r="U760" s="18">
        <v>0.74716477651767843</v>
      </c>
      <c r="V760">
        <v>4.0999999999999996</v>
      </c>
      <c r="W760">
        <v>4.0999999999999996</v>
      </c>
      <c r="X760">
        <v>670</v>
      </c>
      <c r="Y760">
        <v>670</v>
      </c>
    </row>
    <row r="761" spans="1:25" x14ac:dyDescent="0.25">
      <c r="A761">
        <v>760</v>
      </c>
      <c r="B761" t="s">
        <v>7845</v>
      </c>
      <c r="C761" t="s">
        <v>16191</v>
      </c>
      <c r="D761" t="s">
        <v>7846</v>
      </c>
      <c r="E761" t="s">
        <v>15063</v>
      </c>
      <c r="F761" t="s">
        <v>15064</v>
      </c>
      <c r="G761" t="s">
        <v>15065</v>
      </c>
      <c r="H761" t="s">
        <v>7847</v>
      </c>
      <c r="I761" t="s">
        <v>13171</v>
      </c>
      <c r="J761" t="s">
        <v>13171</v>
      </c>
      <c r="K761" t="s">
        <v>13172</v>
      </c>
      <c r="L761" t="s">
        <v>13172</v>
      </c>
      <c r="M761" t="s">
        <v>13173</v>
      </c>
      <c r="N761" t="s">
        <v>13173</v>
      </c>
      <c r="O761" t="s">
        <v>13174</v>
      </c>
      <c r="P761" t="s">
        <v>13207</v>
      </c>
      <c r="Q761">
        <v>1399</v>
      </c>
      <c r="R761">
        <v>1399</v>
      </c>
      <c r="S761">
        <v>2999</v>
      </c>
      <c r="T761">
        <v>2999</v>
      </c>
      <c r="U761" s="18">
        <v>0.53351117039013007</v>
      </c>
      <c r="V761">
        <v>4.3</v>
      </c>
      <c r="W761">
        <v>4.3</v>
      </c>
      <c r="X761">
        <v>3530</v>
      </c>
      <c r="Y761">
        <v>3530</v>
      </c>
    </row>
    <row r="762" spans="1:25" x14ac:dyDescent="0.25">
      <c r="A762">
        <v>761</v>
      </c>
      <c r="B762" t="s">
        <v>7856</v>
      </c>
      <c r="C762" t="s">
        <v>16191</v>
      </c>
      <c r="D762" t="s">
        <v>13000</v>
      </c>
      <c r="E762" t="s">
        <v>15066</v>
      </c>
      <c r="F762" t="s">
        <v>15067</v>
      </c>
      <c r="G762" t="s">
        <v>15068</v>
      </c>
      <c r="H762" t="s">
        <v>7857</v>
      </c>
      <c r="I762" t="s">
        <v>13093</v>
      </c>
      <c r="J762" t="s">
        <v>13093</v>
      </c>
      <c r="K762" t="s">
        <v>13182</v>
      </c>
      <c r="L762" t="s">
        <v>14423</v>
      </c>
      <c r="M762" t="s">
        <v>13095</v>
      </c>
      <c r="N762" t="s">
        <v>13095</v>
      </c>
      <c r="O762" t="s">
        <v>13273</v>
      </c>
      <c r="P762" t="s">
        <v>13274</v>
      </c>
      <c r="Q762">
        <v>699</v>
      </c>
      <c r="R762">
        <v>699</v>
      </c>
      <c r="S762">
        <v>1299</v>
      </c>
      <c r="T762">
        <v>1299</v>
      </c>
      <c r="U762" s="18">
        <v>0.46189376443418012</v>
      </c>
      <c r="V762">
        <v>4.3</v>
      </c>
      <c r="W762">
        <v>4.3</v>
      </c>
      <c r="X762">
        <v>6183</v>
      </c>
      <c r="Y762">
        <v>6183</v>
      </c>
    </row>
    <row r="763" spans="1:25" x14ac:dyDescent="0.25">
      <c r="A763">
        <v>762</v>
      </c>
      <c r="B763" t="s">
        <v>7866</v>
      </c>
      <c r="C763" t="s">
        <v>16191</v>
      </c>
      <c r="D763" t="s">
        <v>7867</v>
      </c>
      <c r="E763" t="s">
        <v>7867</v>
      </c>
      <c r="F763" t="s">
        <v>15069</v>
      </c>
      <c r="G763" t="s">
        <v>15070</v>
      </c>
      <c r="H763" t="s">
        <v>6199</v>
      </c>
      <c r="I763" t="s">
        <v>13171</v>
      </c>
      <c r="J763" t="s">
        <v>13171</v>
      </c>
      <c r="K763" t="s">
        <v>13172</v>
      </c>
      <c r="L763" t="s">
        <v>13172</v>
      </c>
      <c r="M763" t="s">
        <v>13173</v>
      </c>
      <c r="N763" t="s">
        <v>13173</v>
      </c>
      <c r="O763" t="s">
        <v>13174</v>
      </c>
      <c r="P763" t="s">
        <v>13207</v>
      </c>
      <c r="Q763">
        <v>300</v>
      </c>
      <c r="R763">
        <v>300</v>
      </c>
      <c r="S763">
        <v>300</v>
      </c>
      <c r="T763">
        <v>300</v>
      </c>
      <c r="U763" s="18">
        <v>0</v>
      </c>
      <c r="V763">
        <v>4.2</v>
      </c>
      <c r="W763">
        <v>4.2</v>
      </c>
      <c r="X763">
        <v>419</v>
      </c>
      <c r="Y763">
        <v>419</v>
      </c>
    </row>
    <row r="764" spans="1:25" x14ac:dyDescent="0.25">
      <c r="A764">
        <v>763</v>
      </c>
      <c r="B764" t="s">
        <v>7876</v>
      </c>
      <c r="C764" t="s">
        <v>16191</v>
      </c>
      <c r="D764" t="s">
        <v>7877</v>
      </c>
      <c r="E764" t="s">
        <v>15071</v>
      </c>
      <c r="F764" t="s">
        <v>15072</v>
      </c>
      <c r="G764" t="s">
        <v>15073</v>
      </c>
      <c r="H764" t="s">
        <v>5289</v>
      </c>
      <c r="I764" t="s">
        <v>13085</v>
      </c>
      <c r="J764" t="s">
        <v>13391</v>
      </c>
      <c r="K764" t="s">
        <v>13086</v>
      </c>
      <c r="L764" t="s">
        <v>13409</v>
      </c>
      <c r="M764" t="s">
        <v>13160</v>
      </c>
      <c r="N764" t="s">
        <v>14366</v>
      </c>
      <c r="O764" t="s">
        <v>13194</v>
      </c>
      <c r="P764" t="s">
        <v>13200</v>
      </c>
      <c r="Q764">
        <v>999</v>
      </c>
      <c r="R764">
        <v>999</v>
      </c>
      <c r="S764">
        <v>1995</v>
      </c>
      <c r="T764">
        <v>1995</v>
      </c>
      <c r="U764" s="18">
        <v>0.49924812030075189</v>
      </c>
      <c r="V764">
        <v>4.5</v>
      </c>
      <c r="W764">
        <v>4.5</v>
      </c>
      <c r="X764">
        <v>7317</v>
      </c>
      <c r="Y764">
        <v>7317</v>
      </c>
    </row>
    <row r="765" spans="1:25" x14ac:dyDescent="0.25">
      <c r="A765">
        <v>764</v>
      </c>
      <c r="B765" t="s">
        <v>7886</v>
      </c>
      <c r="C765" t="s">
        <v>16191</v>
      </c>
      <c r="D765" t="s">
        <v>7887</v>
      </c>
      <c r="E765" t="s">
        <v>7887</v>
      </c>
      <c r="F765" t="s">
        <v>15074</v>
      </c>
      <c r="G765" t="s">
        <v>15075</v>
      </c>
      <c r="H765" t="s">
        <v>7888</v>
      </c>
      <c r="I765" t="s">
        <v>13171</v>
      </c>
      <c r="J765" t="s">
        <v>13171</v>
      </c>
      <c r="K765" t="s">
        <v>13186</v>
      </c>
      <c r="L765" t="s">
        <v>13186</v>
      </c>
      <c r="M765" t="s">
        <v>13187</v>
      </c>
      <c r="N765" t="s">
        <v>13187</v>
      </c>
      <c r="O765" t="s">
        <v>13275</v>
      </c>
      <c r="Q765">
        <v>535</v>
      </c>
      <c r="R765">
        <v>535</v>
      </c>
      <c r="S765">
        <v>535</v>
      </c>
      <c r="T765">
        <v>535</v>
      </c>
      <c r="U765" s="18">
        <v>0</v>
      </c>
      <c r="V765">
        <v>4.4000000000000004</v>
      </c>
      <c r="W765">
        <v>4.4000000000000004</v>
      </c>
      <c r="X765">
        <v>4426</v>
      </c>
      <c r="Y765">
        <v>4426</v>
      </c>
    </row>
    <row r="766" spans="1:25" x14ac:dyDescent="0.25">
      <c r="A766">
        <v>765</v>
      </c>
      <c r="B766" t="s">
        <v>7899</v>
      </c>
      <c r="C766" t="s">
        <v>16191</v>
      </c>
      <c r="D766" t="s">
        <v>7900</v>
      </c>
      <c r="E766" t="s">
        <v>15076</v>
      </c>
      <c r="F766" t="s">
        <v>15077</v>
      </c>
      <c r="G766" t="s">
        <v>15078</v>
      </c>
      <c r="H766" t="s">
        <v>6126</v>
      </c>
      <c r="I766" t="s">
        <v>13085</v>
      </c>
      <c r="J766" t="s">
        <v>13391</v>
      </c>
      <c r="K766" t="s">
        <v>13086</v>
      </c>
      <c r="L766" t="s">
        <v>13409</v>
      </c>
      <c r="M766" t="s">
        <v>13154</v>
      </c>
      <c r="N766" t="s">
        <v>13154</v>
      </c>
      <c r="O766" t="s">
        <v>13227</v>
      </c>
      <c r="P766" t="s">
        <v>13228</v>
      </c>
      <c r="Q766">
        <v>269</v>
      </c>
      <c r="R766">
        <v>269</v>
      </c>
      <c r="S766">
        <v>1099</v>
      </c>
      <c r="T766">
        <v>1099</v>
      </c>
      <c r="U766" s="18">
        <v>0.75523202911737941</v>
      </c>
      <c r="V766">
        <v>4.0999999999999996</v>
      </c>
      <c r="W766">
        <v>4.0999999999999996</v>
      </c>
      <c r="X766">
        <v>1092</v>
      </c>
      <c r="Y766">
        <v>1092</v>
      </c>
    </row>
    <row r="767" spans="1:25" x14ac:dyDescent="0.25">
      <c r="A767">
        <v>766</v>
      </c>
      <c r="B767" t="s">
        <v>7909</v>
      </c>
      <c r="C767" t="s">
        <v>16191</v>
      </c>
      <c r="D767" t="s">
        <v>7910</v>
      </c>
      <c r="E767" t="s">
        <v>15079</v>
      </c>
      <c r="F767" t="s">
        <v>15080</v>
      </c>
      <c r="G767" t="s">
        <v>15081</v>
      </c>
      <c r="H767" t="s">
        <v>7008</v>
      </c>
      <c r="I767" t="s">
        <v>13171</v>
      </c>
      <c r="J767" t="s">
        <v>13171</v>
      </c>
      <c r="K767" t="s">
        <v>13172</v>
      </c>
      <c r="L767" t="s">
        <v>13172</v>
      </c>
      <c r="M767" t="s">
        <v>13173</v>
      </c>
      <c r="N767" t="s">
        <v>13173</v>
      </c>
      <c r="O767" t="s">
        <v>13174</v>
      </c>
      <c r="P767" t="s">
        <v>13175</v>
      </c>
      <c r="Q767">
        <v>341</v>
      </c>
      <c r="R767">
        <v>341</v>
      </c>
      <c r="S767">
        <v>450</v>
      </c>
      <c r="T767">
        <v>450</v>
      </c>
      <c r="U767" s="18">
        <v>0.24222222222222223</v>
      </c>
      <c r="V767">
        <v>4.3</v>
      </c>
      <c r="W767">
        <v>4.3</v>
      </c>
      <c r="X767">
        <v>2493</v>
      </c>
      <c r="Y767">
        <v>2493</v>
      </c>
    </row>
    <row r="768" spans="1:25" x14ac:dyDescent="0.25">
      <c r="A768">
        <v>767</v>
      </c>
      <c r="B768" t="s">
        <v>7919</v>
      </c>
      <c r="C768" t="s">
        <v>16191</v>
      </c>
      <c r="D768" t="s">
        <v>7920</v>
      </c>
      <c r="E768" t="s">
        <v>7920</v>
      </c>
      <c r="F768" t="s">
        <v>15082</v>
      </c>
      <c r="G768" t="s">
        <v>15083</v>
      </c>
      <c r="H768" t="s">
        <v>5374</v>
      </c>
      <c r="I768" t="s">
        <v>13085</v>
      </c>
      <c r="J768" t="s">
        <v>13391</v>
      </c>
      <c r="K768" t="s">
        <v>13090</v>
      </c>
      <c r="L768" t="s">
        <v>13090</v>
      </c>
      <c r="M768" t="s">
        <v>13204</v>
      </c>
      <c r="N768" t="s">
        <v>13204</v>
      </c>
      <c r="Q768">
        <v>2499</v>
      </c>
      <c r="R768">
        <v>2499</v>
      </c>
      <c r="S768">
        <v>3999</v>
      </c>
      <c r="T768">
        <v>3999</v>
      </c>
      <c r="U768" s="18">
        <v>0.37509377344336087</v>
      </c>
      <c r="V768">
        <v>4.4000000000000004</v>
      </c>
      <c r="W768">
        <v>4.4000000000000004</v>
      </c>
      <c r="X768">
        <v>12679</v>
      </c>
      <c r="Y768">
        <v>12679</v>
      </c>
    </row>
    <row r="769" spans="1:25" x14ac:dyDescent="0.25">
      <c r="A769">
        <v>768</v>
      </c>
      <c r="B769" t="s">
        <v>7930</v>
      </c>
      <c r="C769" t="s">
        <v>16191</v>
      </c>
      <c r="D769" t="s">
        <v>7931</v>
      </c>
      <c r="E769" t="s">
        <v>7931</v>
      </c>
      <c r="F769" t="s">
        <v>15084</v>
      </c>
      <c r="G769" t="s">
        <v>15085</v>
      </c>
      <c r="H769" t="s">
        <v>7204</v>
      </c>
      <c r="I769" t="s">
        <v>13085</v>
      </c>
      <c r="J769" t="s">
        <v>13391</v>
      </c>
      <c r="K769" t="s">
        <v>13191</v>
      </c>
      <c r="L769" t="s">
        <v>14450</v>
      </c>
      <c r="M769" t="s">
        <v>13257</v>
      </c>
      <c r="N769" t="s">
        <v>13257</v>
      </c>
      <c r="Q769">
        <v>5899</v>
      </c>
      <c r="R769">
        <v>5899</v>
      </c>
      <c r="S769">
        <v>7005</v>
      </c>
      <c r="T769">
        <v>7005</v>
      </c>
      <c r="U769" s="18">
        <v>0.15788722341184869</v>
      </c>
      <c r="V769">
        <v>3.6</v>
      </c>
      <c r="W769">
        <v>3.6</v>
      </c>
      <c r="X769">
        <v>4199</v>
      </c>
      <c r="Y769">
        <v>4199</v>
      </c>
    </row>
    <row r="770" spans="1:25" x14ac:dyDescent="0.25">
      <c r="A770">
        <v>769</v>
      </c>
      <c r="B770" t="s">
        <v>7942</v>
      </c>
      <c r="C770" t="s">
        <v>16191</v>
      </c>
      <c r="D770" t="s">
        <v>7943</v>
      </c>
      <c r="E770" t="s">
        <v>15086</v>
      </c>
      <c r="F770" t="s">
        <v>15087</v>
      </c>
      <c r="G770" t="s">
        <v>15088</v>
      </c>
      <c r="H770" t="s">
        <v>5374</v>
      </c>
      <c r="I770" t="s">
        <v>13085</v>
      </c>
      <c r="J770" t="s">
        <v>13391</v>
      </c>
      <c r="K770" t="s">
        <v>13090</v>
      </c>
      <c r="L770" t="s">
        <v>13090</v>
      </c>
      <c r="M770" t="s">
        <v>13204</v>
      </c>
      <c r="N770" t="s">
        <v>13204</v>
      </c>
      <c r="Q770">
        <v>1565</v>
      </c>
      <c r="R770">
        <v>1565</v>
      </c>
      <c r="S770">
        <v>2999</v>
      </c>
      <c r="T770">
        <v>2999</v>
      </c>
      <c r="U770" s="18">
        <v>0.47815938646215406</v>
      </c>
      <c r="V770">
        <v>4</v>
      </c>
      <c r="W770">
        <v>4</v>
      </c>
      <c r="X770">
        <v>11113</v>
      </c>
      <c r="Y770">
        <v>11113</v>
      </c>
    </row>
    <row r="771" spans="1:25" x14ac:dyDescent="0.25">
      <c r="A771">
        <v>770</v>
      </c>
      <c r="B771" t="s">
        <v>7952</v>
      </c>
      <c r="C771" t="s">
        <v>16191</v>
      </c>
      <c r="D771" t="s">
        <v>13001</v>
      </c>
      <c r="E771" t="s">
        <v>15089</v>
      </c>
      <c r="F771" t="s">
        <v>15090</v>
      </c>
      <c r="G771" t="s">
        <v>15091</v>
      </c>
      <c r="H771" t="s">
        <v>5098</v>
      </c>
      <c r="I771" t="s">
        <v>13093</v>
      </c>
      <c r="J771" t="s">
        <v>13093</v>
      </c>
      <c r="K771" t="s">
        <v>13182</v>
      </c>
      <c r="L771" t="s">
        <v>14423</v>
      </c>
      <c r="M771" t="s">
        <v>13095</v>
      </c>
      <c r="N771" t="s">
        <v>13095</v>
      </c>
      <c r="O771" t="s">
        <v>13184</v>
      </c>
      <c r="P771" t="s">
        <v>13185</v>
      </c>
      <c r="Q771">
        <v>326</v>
      </c>
      <c r="R771">
        <v>326</v>
      </c>
      <c r="S771">
        <v>799</v>
      </c>
      <c r="T771">
        <v>799</v>
      </c>
      <c r="U771" s="18">
        <v>0.5919899874843555</v>
      </c>
      <c r="V771">
        <v>4.4000000000000004</v>
      </c>
      <c r="W771">
        <v>4.4000000000000004</v>
      </c>
      <c r="X771">
        <v>10773</v>
      </c>
      <c r="Y771">
        <v>10773</v>
      </c>
    </row>
    <row r="772" spans="1:25" x14ac:dyDescent="0.25">
      <c r="A772">
        <v>771</v>
      </c>
      <c r="B772" t="s">
        <v>7964</v>
      </c>
      <c r="C772" t="s">
        <v>16191</v>
      </c>
      <c r="D772" t="s">
        <v>7965</v>
      </c>
      <c r="E772" t="s">
        <v>7965</v>
      </c>
      <c r="F772" t="s">
        <v>15092</v>
      </c>
      <c r="G772" t="s">
        <v>15093</v>
      </c>
      <c r="H772" t="s">
        <v>5054</v>
      </c>
      <c r="I772" t="s">
        <v>13085</v>
      </c>
      <c r="J772" t="s">
        <v>13391</v>
      </c>
      <c r="K772" t="s">
        <v>13158</v>
      </c>
      <c r="L772" t="s">
        <v>14362</v>
      </c>
      <c r="M772" t="s">
        <v>13181</v>
      </c>
      <c r="N772" t="s">
        <v>13181</v>
      </c>
      <c r="Q772">
        <v>657</v>
      </c>
      <c r="R772">
        <v>657</v>
      </c>
      <c r="S772">
        <v>999</v>
      </c>
      <c r="T772">
        <v>999</v>
      </c>
      <c r="U772" s="18">
        <v>0.34234234234234234</v>
      </c>
      <c r="V772">
        <v>4.3</v>
      </c>
      <c r="W772">
        <v>4.3</v>
      </c>
      <c r="X772">
        <v>13944</v>
      </c>
      <c r="Y772">
        <v>13944</v>
      </c>
    </row>
    <row r="773" spans="1:25" x14ac:dyDescent="0.25">
      <c r="A773">
        <v>772</v>
      </c>
      <c r="B773" t="s">
        <v>7974</v>
      </c>
      <c r="C773" t="s">
        <v>16191</v>
      </c>
      <c r="D773" t="s">
        <v>7975</v>
      </c>
      <c r="E773" t="s">
        <v>15094</v>
      </c>
      <c r="F773" t="s">
        <v>15095</v>
      </c>
      <c r="G773" t="s">
        <v>15096</v>
      </c>
      <c r="H773" t="s">
        <v>5267</v>
      </c>
      <c r="I773" t="s">
        <v>13085</v>
      </c>
      <c r="J773" t="s">
        <v>13391</v>
      </c>
      <c r="K773" t="s">
        <v>13086</v>
      </c>
      <c r="L773" t="s">
        <v>13409</v>
      </c>
      <c r="M773" t="s">
        <v>13196</v>
      </c>
      <c r="N773" t="s">
        <v>13196</v>
      </c>
      <c r="O773" t="s">
        <v>13197</v>
      </c>
      <c r="Q773">
        <v>1995</v>
      </c>
      <c r="R773">
        <v>1995</v>
      </c>
      <c r="S773">
        <v>2895</v>
      </c>
      <c r="T773">
        <v>2895</v>
      </c>
      <c r="U773" s="18">
        <v>0.31088082901554404</v>
      </c>
      <c r="V773">
        <v>4.5999999999999996</v>
      </c>
      <c r="W773">
        <v>4.5999999999999996</v>
      </c>
      <c r="X773">
        <v>10760</v>
      </c>
      <c r="Y773">
        <v>10760</v>
      </c>
    </row>
    <row r="774" spans="1:25" x14ac:dyDescent="0.25">
      <c r="A774">
        <v>773</v>
      </c>
      <c r="B774" t="s">
        <v>7984</v>
      </c>
      <c r="C774" t="s">
        <v>16191</v>
      </c>
      <c r="D774" t="s">
        <v>7985</v>
      </c>
      <c r="E774" t="s">
        <v>15097</v>
      </c>
      <c r="F774" t="s">
        <v>15098</v>
      </c>
      <c r="G774" t="s">
        <v>15099</v>
      </c>
      <c r="H774" t="s">
        <v>5462</v>
      </c>
      <c r="I774" t="s">
        <v>13093</v>
      </c>
      <c r="J774" t="s">
        <v>13093</v>
      </c>
      <c r="K774" t="s">
        <v>13169</v>
      </c>
      <c r="L774" t="s">
        <v>14407</v>
      </c>
      <c r="N774" t="s">
        <v>13442</v>
      </c>
      <c r="Q774">
        <v>1500</v>
      </c>
      <c r="R774">
        <v>1500</v>
      </c>
      <c r="S774">
        <v>1500</v>
      </c>
      <c r="T774">
        <v>1500</v>
      </c>
      <c r="U774" s="18">
        <v>0</v>
      </c>
      <c r="V774">
        <v>4.4000000000000004</v>
      </c>
      <c r="W774">
        <v>4.4000000000000004</v>
      </c>
      <c r="X774">
        <v>25996</v>
      </c>
      <c r="Y774">
        <v>25996</v>
      </c>
    </row>
    <row r="775" spans="1:25" x14ac:dyDescent="0.25">
      <c r="A775">
        <v>774</v>
      </c>
      <c r="B775" t="s">
        <v>7994</v>
      </c>
      <c r="C775" t="s">
        <v>16191</v>
      </c>
      <c r="D775" t="s">
        <v>7995</v>
      </c>
      <c r="E775" t="s">
        <v>15100</v>
      </c>
      <c r="F775" t="s">
        <v>15101</v>
      </c>
      <c r="G775" t="s">
        <v>15102</v>
      </c>
      <c r="H775" t="s">
        <v>4938</v>
      </c>
      <c r="I775" t="s">
        <v>13085</v>
      </c>
      <c r="J775" t="s">
        <v>13391</v>
      </c>
      <c r="K775" t="s">
        <v>13086</v>
      </c>
      <c r="L775" t="s">
        <v>13409</v>
      </c>
      <c r="M775" t="s">
        <v>13160</v>
      </c>
      <c r="N775" t="s">
        <v>14366</v>
      </c>
      <c r="O775" t="s">
        <v>13165</v>
      </c>
      <c r="Q775">
        <v>2640</v>
      </c>
      <c r="R775">
        <v>2640</v>
      </c>
      <c r="S775">
        <v>3195</v>
      </c>
      <c r="T775">
        <v>3195</v>
      </c>
      <c r="U775" s="18">
        <v>0.17370892018779344</v>
      </c>
      <c r="V775">
        <v>4.5</v>
      </c>
      <c r="W775">
        <v>4.5</v>
      </c>
      <c r="X775">
        <v>16146</v>
      </c>
      <c r="Y775">
        <v>16146</v>
      </c>
    </row>
    <row r="776" spans="1:25" x14ac:dyDescent="0.25">
      <c r="A776">
        <v>775</v>
      </c>
      <c r="B776" t="s">
        <v>8004</v>
      </c>
      <c r="C776" t="s">
        <v>16191</v>
      </c>
      <c r="D776" t="s">
        <v>8005</v>
      </c>
      <c r="E776" t="s">
        <v>15103</v>
      </c>
      <c r="F776" t="s">
        <v>15104</v>
      </c>
      <c r="G776" t="s">
        <v>15105</v>
      </c>
      <c r="H776" t="s">
        <v>7204</v>
      </c>
      <c r="I776" t="s">
        <v>13085</v>
      </c>
      <c r="J776" t="s">
        <v>13391</v>
      </c>
      <c r="K776" t="s">
        <v>13191</v>
      </c>
      <c r="L776" t="s">
        <v>14450</v>
      </c>
      <c r="M776" t="s">
        <v>13257</v>
      </c>
      <c r="N776" t="s">
        <v>13257</v>
      </c>
      <c r="Q776">
        <v>5299</v>
      </c>
      <c r="R776">
        <v>5299</v>
      </c>
      <c r="S776">
        <v>6355</v>
      </c>
      <c r="T776">
        <v>6355</v>
      </c>
      <c r="U776" s="18">
        <v>0.16616837136113297</v>
      </c>
      <c r="V776">
        <v>3.9</v>
      </c>
      <c r="W776">
        <v>3.9</v>
      </c>
      <c r="X776">
        <v>8280</v>
      </c>
      <c r="Y776">
        <v>8280</v>
      </c>
    </row>
    <row r="777" spans="1:25" x14ac:dyDescent="0.25">
      <c r="A777">
        <v>776</v>
      </c>
      <c r="B777" t="s">
        <v>8015</v>
      </c>
      <c r="C777" t="s">
        <v>16191</v>
      </c>
      <c r="D777" t="s">
        <v>8016</v>
      </c>
      <c r="E777" t="s">
        <v>15106</v>
      </c>
      <c r="F777" t="s">
        <v>15107</v>
      </c>
      <c r="G777" t="s">
        <v>15108</v>
      </c>
      <c r="H777" t="s">
        <v>7714</v>
      </c>
      <c r="I777" t="s">
        <v>13085</v>
      </c>
      <c r="J777" t="s">
        <v>13391</v>
      </c>
      <c r="K777" t="s">
        <v>13086</v>
      </c>
      <c r="L777" t="s">
        <v>13409</v>
      </c>
      <c r="M777" t="s">
        <v>13196</v>
      </c>
      <c r="N777" t="s">
        <v>13196</v>
      </c>
      <c r="O777" t="s">
        <v>13269</v>
      </c>
      <c r="Q777">
        <v>1990</v>
      </c>
      <c r="R777">
        <v>1990</v>
      </c>
      <c r="S777">
        <v>2999</v>
      </c>
      <c r="T777">
        <v>2999</v>
      </c>
      <c r="U777" s="18">
        <v>0.33644548182727574</v>
      </c>
      <c r="V777">
        <v>4.3</v>
      </c>
      <c r="W777">
        <v>4.3</v>
      </c>
      <c r="X777">
        <v>14237</v>
      </c>
      <c r="Y777">
        <v>14237</v>
      </c>
    </row>
    <row r="778" spans="1:25" x14ac:dyDescent="0.25">
      <c r="A778">
        <v>777</v>
      </c>
      <c r="B778" t="s">
        <v>8024</v>
      </c>
      <c r="C778" t="s">
        <v>16191</v>
      </c>
      <c r="D778" t="s">
        <v>8025</v>
      </c>
      <c r="E778" t="s">
        <v>8025</v>
      </c>
      <c r="F778" t="s">
        <v>15109</v>
      </c>
      <c r="G778" t="s">
        <v>15110</v>
      </c>
      <c r="H778" t="s">
        <v>8026</v>
      </c>
      <c r="I778" t="s">
        <v>13093</v>
      </c>
      <c r="J778" t="s">
        <v>13093</v>
      </c>
      <c r="K778" t="s">
        <v>13276</v>
      </c>
      <c r="L778" t="s">
        <v>13276</v>
      </c>
      <c r="M778" t="s">
        <v>13277</v>
      </c>
      <c r="N778" t="s">
        <v>13277</v>
      </c>
      <c r="Q778">
        <v>1289</v>
      </c>
      <c r="R778">
        <v>1289</v>
      </c>
      <c r="S778">
        <v>1499</v>
      </c>
      <c r="T778">
        <v>1499</v>
      </c>
      <c r="U778" s="18">
        <v>0.14009339559706471</v>
      </c>
      <c r="V778">
        <v>4.5</v>
      </c>
      <c r="W778">
        <v>4.5</v>
      </c>
      <c r="X778">
        <v>20668</v>
      </c>
      <c r="Y778">
        <v>20668</v>
      </c>
    </row>
    <row r="779" spans="1:25" x14ac:dyDescent="0.25">
      <c r="A779">
        <v>778</v>
      </c>
      <c r="B779" t="s">
        <v>8035</v>
      </c>
      <c r="C779" t="s">
        <v>16191</v>
      </c>
      <c r="D779" t="s">
        <v>8036</v>
      </c>
      <c r="E779" t="s">
        <v>8036</v>
      </c>
      <c r="F779" t="s">
        <v>15111</v>
      </c>
      <c r="G779" t="s">
        <v>15112</v>
      </c>
      <c r="H779" t="s">
        <v>6199</v>
      </c>
      <c r="I779" t="s">
        <v>13171</v>
      </c>
      <c r="J779" t="s">
        <v>13171</v>
      </c>
      <c r="K779" t="s">
        <v>13172</v>
      </c>
      <c r="L779" t="s">
        <v>13172</v>
      </c>
      <c r="M779" t="s">
        <v>13173</v>
      </c>
      <c r="N779" t="s">
        <v>13173</v>
      </c>
      <c r="O779" t="s">
        <v>13174</v>
      </c>
      <c r="P779" t="s">
        <v>13207</v>
      </c>
      <c r="Q779">
        <v>165</v>
      </c>
      <c r="R779">
        <v>165</v>
      </c>
      <c r="S779">
        <v>165</v>
      </c>
      <c r="T779">
        <v>165</v>
      </c>
      <c r="U779" s="18">
        <v>0</v>
      </c>
      <c r="V779">
        <v>4.5</v>
      </c>
      <c r="W779">
        <v>4.5</v>
      </c>
      <c r="X779">
        <v>1674</v>
      </c>
      <c r="Y779">
        <v>1674</v>
      </c>
    </row>
    <row r="780" spans="1:25" x14ac:dyDescent="0.25">
      <c r="A780">
        <v>779</v>
      </c>
      <c r="B780" t="s">
        <v>8045</v>
      </c>
      <c r="C780" t="s">
        <v>16191</v>
      </c>
      <c r="D780" t="s">
        <v>8046</v>
      </c>
      <c r="E780" t="s">
        <v>15113</v>
      </c>
      <c r="F780" t="s">
        <v>15114</v>
      </c>
      <c r="G780" t="s">
        <v>15115</v>
      </c>
      <c r="H780" t="s">
        <v>6830</v>
      </c>
      <c r="I780" t="s">
        <v>13085</v>
      </c>
      <c r="J780" t="s">
        <v>13391</v>
      </c>
      <c r="K780" t="s">
        <v>13086</v>
      </c>
      <c r="L780" t="s">
        <v>13409</v>
      </c>
      <c r="M780" t="s">
        <v>13154</v>
      </c>
      <c r="N780" t="s">
        <v>13154</v>
      </c>
      <c r="O780" t="s">
        <v>13248</v>
      </c>
      <c r="Q780">
        <v>1699</v>
      </c>
      <c r="R780">
        <v>1699</v>
      </c>
      <c r="S780">
        <v>3499</v>
      </c>
      <c r="T780">
        <v>3499</v>
      </c>
      <c r="U780" s="18">
        <v>0.51443269505573019</v>
      </c>
      <c r="V780">
        <v>3.6</v>
      </c>
      <c r="W780">
        <v>3.6</v>
      </c>
      <c r="X780">
        <v>7689</v>
      </c>
      <c r="Y780">
        <v>7689</v>
      </c>
    </row>
    <row r="781" spans="1:25" x14ac:dyDescent="0.25">
      <c r="A781">
        <v>780</v>
      </c>
      <c r="B781" t="s">
        <v>8055</v>
      </c>
      <c r="C781" t="s">
        <v>16191</v>
      </c>
      <c r="D781" t="s">
        <v>8056</v>
      </c>
      <c r="E781" t="s">
        <v>15116</v>
      </c>
      <c r="F781" t="s">
        <v>15117</v>
      </c>
      <c r="G781" t="s">
        <v>15118</v>
      </c>
      <c r="H781" t="s">
        <v>5833</v>
      </c>
      <c r="I781" t="s">
        <v>13093</v>
      </c>
      <c r="J781" t="s">
        <v>13093</v>
      </c>
      <c r="K781" t="s">
        <v>13182</v>
      </c>
      <c r="L781" t="s">
        <v>14423</v>
      </c>
      <c r="M781" t="s">
        <v>13218</v>
      </c>
      <c r="N781" t="s">
        <v>13218</v>
      </c>
      <c r="O781" t="s">
        <v>13219</v>
      </c>
      <c r="Q781">
        <v>2299</v>
      </c>
      <c r="R781">
        <v>2299</v>
      </c>
      <c r="S781">
        <v>7500</v>
      </c>
      <c r="T781">
        <v>7500</v>
      </c>
      <c r="U781" s="18">
        <v>0.69346666666666668</v>
      </c>
      <c r="V781">
        <v>4.0999999999999996</v>
      </c>
      <c r="W781">
        <v>4.0999999999999996</v>
      </c>
      <c r="X781">
        <v>5554</v>
      </c>
      <c r="Y781">
        <v>5554</v>
      </c>
    </row>
    <row r="782" spans="1:25" x14ac:dyDescent="0.25">
      <c r="A782">
        <v>781</v>
      </c>
      <c r="B782" t="s">
        <v>8066</v>
      </c>
      <c r="C782" t="s">
        <v>16191</v>
      </c>
      <c r="D782" t="s">
        <v>8067</v>
      </c>
      <c r="E782" t="s">
        <v>8067</v>
      </c>
      <c r="F782" t="s">
        <v>14571</v>
      </c>
      <c r="G782" t="s">
        <v>15119</v>
      </c>
      <c r="H782" t="s">
        <v>5758</v>
      </c>
      <c r="I782" t="s">
        <v>13085</v>
      </c>
      <c r="J782" t="s">
        <v>13391</v>
      </c>
      <c r="K782" t="s">
        <v>13086</v>
      </c>
      <c r="L782" t="s">
        <v>13409</v>
      </c>
      <c r="M782" t="s">
        <v>13214</v>
      </c>
      <c r="N782" t="s">
        <v>13214</v>
      </c>
      <c r="O782" t="s">
        <v>13215</v>
      </c>
      <c r="Q782">
        <v>39</v>
      </c>
      <c r="R782">
        <v>39</v>
      </c>
      <c r="S782">
        <v>39</v>
      </c>
      <c r="T782">
        <v>39</v>
      </c>
      <c r="U782" s="18">
        <v>0</v>
      </c>
      <c r="V782">
        <v>3.8</v>
      </c>
      <c r="W782">
        <v>3.8</v>
      </c>
      <c r="X782">
        <v>3344</v>
      </c>
      <c r="Y782">
        <v>3344</v>
      </c>
    </row>
    <row r="783" spans="1:25" x14ac:dyDescent="0.25">
      <c r="A783">
        <v>782</v>
      </c>
      <c r="B783" t="s">
        <v>8076</v>
      </c>
      <c r="C783" t="s">
        <v>16191</v>
      </c>
      <c r="D783" t="s">
        <v>8077</v>
      </c>
      <c r="E783" t="s">
        <v>15120</v>
      </c>
      <c r="F783" t="s">
        <v>15121</v>
      </c>
      <c r="G783" t="s">
        <v>15122</v>
      </c>
      <c r="H783" t="s">
        <v>8078</v>
      </c>
      <c r="I783" t="s">
        <v>13085</v>
      </c>
      <c r="J783" t="s">
        <v>13391</v>
      </c>
      <c r="K783" t="s">
        <v>13278</v>
      </c>
      <c r="L783" t="s">
        <v>13278</v>
      </c>
      <c r="N783" t="s">
        <v>13442</v>
      </c>
      <c r="Q783">
        <v>26999</v>
      </c>
      <c r="R783">
        <v>26999</v>
      </c>
      <c r="S783">
        <v>37999</v>
      </c>
      <c r="T783">
        <v>37999</v>
      </c>
      <c r="U783" s="18">
        <v>0.28948130213952999</v>
      </c>
      <c r="V783">
        <v>4.5999999999999996</v>
      </c>
      <c r="W783">
        <v>4.5999999999999996</v>
      </c>
      <c r="X783">
        <v>2886</v>
      </c>
      <c r="Y783">
        <v>2886</v>
      </c>
    </row>
    <row r="784" spans="1:25" x14ac:dyDescent="0.25">
      <c r="A784">
        <v>783</v>
      </c>
      <c r="B784" t="s">
        <v>8087</v>
      </c>
      <c r="C784" t="s">
        <v>16191</v>
      </c>
      <c r="D784" t="s">
        <v>8088</v>
      </c>
      <c r="E784" t="s">
        <v>8088</v>
      </c>
      <c r="F784" t="s">
        <v>15123</v>
      </c>
      <c r="G784" t="s">
        <v>15124</v>
      </c>
      <c r="H784" t="s">
        <v>3025</v>
      </c>
      <c r="I784" t="s">
        <v>13093</v>
      </c>
      <c r="J784" t="s">
        <v>13093</v>
      </c>
      <c r="K784" t="s">
        <v>13131</v>
      </c>
      <c r="L784" t="s">
        <v>14009</v>
      </c>
      <c r="M784" t="s">
        <v>13132</v>
      </c>
      <c r="N784" t="s">
        <v>13132</v>
      </c>
      <c r="O784" t="s">
        <v>13133</v>
      </c>
      <c r="Q784">
        <v>1490</v>
      </c>
      <c r="R784">
        <v>1490</v>
      </c>
      <c r="S784">
        <v>1990</v>
      </c>
      <c r="T784">
        <v>1990</v>
      </c>
      <c r="U784" s="18">
        <v>0.25125628140703515</v>
      </c>
      <c r="V784">
        <v>4.0999999999999996</v>
      </c>
      <c r="W784">
        <v>4.0999999999999996</v>
      </c>
      <c r="X784">
        <v>98250</v>
      </c>
      <c r="Y784">
        <v>98250</v>
      </c>
    </row>
    <row r="785" spans="1:25" x14ac:dyDescent="0.25">
      <c r="A785">
        <v>784</v>
      </c>
      <c r="B785" t="s">
        <v>8097</v>
      </c>
      <c r="C785" t="s">
        <v>16191</v>
      </c>
      <c r="D785" t="s">
        <v>8098</v>
      </c>
      <c r="E785" t="s">
        <v>8098</v>
      </c>
      <c r="F785" t="s">
        <v>15125</v>
      </c>
      <c r="G785" t="s">
        <v>15126</v>
      </c>
      <c r="H785" t="s">
        <v>4808</v>
      </c>
      <c r="I785" t="s">
        <v>13085</v>
      </c>
      <c r="J785" t="s">
        <v>13391</v>
      </c>
      <c r="K785" t="s">
        <v>13086</v>
      </c>
      <c r="L785" t="s">
        <v>13409</v>
      </c>
      <c r="M785" t="s">
        <v>13154</v>
      </c>
      <c r="N785" t="s">
        <v>13154</v>
      </c>
      <c r="O785" t="s">
        <v>13163</v>
      </c>
      <c r="Q785">
        <v>398</v>
      </c>
      <c r="R785">
        <v>398</v>
      </c>
      <c r="S785">
        <v>1949</v>
      </c>
      <c r="T785">
        <v>1949</v>
      </c>
      <c r="U785" s="18">
        <v>0.7957927142124166</v>
      </c>
      <c r="V785">
        <v>4</v>
      </c>
      <c r="W785">
        <v>4</v>
      </c>
      <c r="X785">
        <v>75</v>
      </c>
      <c r="Y785">
        <v>75</v>
      </c>
    </row>
    <row r="786" spans="1:25" x14ac:dyDescent="0.25">
      <c r="A786">
        <v>785</v>
      </c>
      <c r="B786" t="s">
        <v>8110</v>
      </c>
      <c r="C786" t="s">
        <v>16191</v>
      </c>
      <c r="D786" t="s">
        <v>8111</v>
      </c>
      <c r="E786" t="s">
        <v>8111</v>
      </c>
      <c r="F786" t="s">
        <v>15127</v>
      </c>
      <c r="G786" t="s">
        <v>15128</v>
      </c>
      <c r="H786" t="s">
        <v>6830</v>
      </c>
      <c r="I786" t="s">
        <v>13085</v>
      </c>
      <c r="J786" t="s">
        <v>13391</v>
      </c>
      <c r="K786" t="s">
        <v>13086</v>
      </c>
      <c r="L786" t="s">
        <v>13409</v>
      </c>
      <c r="M786" t="s">
        <v>13154</v>
      </c>
      <c r="N786" t="s">
        <v>13154</v>
      </c>
      <c r="O786" t="s">
        <v>13248</v>
      </c>
      <c r="Q786">
        <v>770</v>
      </c>
      <c r="R786">
        <v>770</v>
      </c>
      <c r="S786">
        <v>1547</v>
      </c>
      <c r="T786">
        <v>1547</v>
      </c>
      <c r="U786" s="18">
        <v>0.50226244343891402</v>
      </c>
      <c r="V786">
        <v>4.3</v>
      </c>
      <c r="W786">
        <v>4.3</v>
      </c>
      <c r="X786">
        <v>2585</v>
      </c>
      <c r="Y786">
        <v>2585</v>
      </c>
    </row>
    <row r="787" spans="1:25" x14ac:dyDescent="0.25">
      <c r="A787">
        <v>786</v>
      </c>
      <c r="B787" t="s">
        <v>8120</v>
      </c>
      <c r="C787" t="s">
        <v>16191</v>
      </c>
      <c r="D787" t="s">
        <v>8121</v>
      </c>
      <c r="E787" t="s">
        <v>15129</v>
      </c>
      <c r="F787" t="s">
        <v>15130</v>
      </c>
      <c r="G787" t="s">
        <v>15131</v>
      </c>
      <c r="H787" t="s">
        <v>3445</v>
      </c>
      <c r="I787" t="s">
        <v>13093</v>
      </c>
      <c r="J787" t="s">
        <v>13093</v>
      </c>
      <c r="K787" t="s">
        <v>13122</v>
      </c>
      <c r="L787" t="s">
        <v>13993</v>
      </c>
      <c r="M787" t="s">
        <v>13123</v>
      </c>
      <c r="N787" t="s">
        <v>13123</v>
      </c>
      <c r="O787" t="s">
        <v>13143</v>
      </c>
      <c r="Q787">
        <v>279</v>
      </c>
      <c r="R787">
        <v>279</v>
      </c>
      <c r="S787">
        <v>1299</v>
      </c>
      <c r="T787">
        <v>1299</v>
      </c>
      <c r="U787" s="18">
        <v>0.78521939953810627</v>
      </c>
      <c r="V787">
        <v>4</v>
      </c>
      <c r="W787">
        <v>4</v>
      </c>
      <c r="X787">
        <v>5072</v>
      </c>
      <c r="Y787">
        <v>5072</v>
      </c>
    </row>
    <row r="788" spans="1:25" x14ac:dyDescent="0.25">
      <c r="A788">
        <v>787</v>
      </c>
      <c r="B788" t="s">
        <v>8130</v>
      </c>
      <c r="C788" t="s">
        <v>16191</v>
      </c>
      <c r="D788" t="s">
        <v>8131</v>
      </c>
      <c r="E788" t="s">
        <v>15132</v>
      </c>
      <c r="F788" t="s">
        <v>15133</v>
      </c>
      <c r="G788" t="s">
        <v>15134</v>
      </c>
      <c r="H788" t="s">
        <v>8132</v>
      </c>
      <c r="I788" t="s">
        <v>13240</v>
      </c>
      <c r="J788" t="s">
        <v>13240</v>
      </c>
      <c r="K788" t="s">
        <v>13241</v>
      </c>
      <c r="L788" t="s">
        <v>13241</v>
      </c>
      <c r="M788" t="s">
        <v>13279</v>
      </c>
      <c r="N788" t="s">
        <v>13279</v>
      </c>
      <c r="Q788">
        <v>249</v>
      </c>
      <c r="R788">
        <v>249</v>
      </c>
      <c r="S788">
        <v>599</v>
      </c>
      <c r="T788">
        <v>599</v>
      </c>
      <c r="U788" s="18">
        <v>0.58430717863105175</v>
      </c>
      <c r="V788">
        <v>4.5</v>
      </c>
      <c r="W788">
        <v>4.5</v>
      </c>
      <c r="X788">
        <v>5985</v>
      </c>
      <c r="Y788">
        <v>5985</v>
      </c>
    </row>
    <row r="789" spans="1:25" x14ac:dyDescent="0.25">
      <c r="A789">
        <v>788</v>
      </c>
      <c r="B789" t="s">
        <v>8142</v>
      </c>
      <c r="C789" t="s">
        <v>16191</v>
      </c>
      <c r="D789" t="s">
        <v>8143</v>
      </c>
      <c r="E789" t="s">
        <v>8143</v>
      </c>
      <c r="F789" t="s">
        <v>15135</v>
      </c>
      <c r="G789" t="s">
        <v>15136</v>
      </c>
      <c r="H789" t="s">
        <v>8144</v>
      </c>
      <c r="I789" t="s">
        <v>13176</v>
      </c>
      <c r="J789" t="s">
        <v>13399</v>
      </c>
      <c r="K789" t="s">
        <v>13177</v>
      </c>
      <c r="L789" t="s">
        <v>13177</v>
      </c>
      <c r="M789" t="s">
        <v>13198</v>
      </c>
      <c r="N789" t="s">
        <v>13198</v>
      </c>
      <c r="Q789">
        <v>230</v>
      </c>
      <c r="R789">
        <v>230</v>
      </c>
      <c r="S789">
        <v>230</v>
      </c>
      <c r="T789">
        <v>230</v>
      </c>
      <c r="U789" s="18">
        <v>0</v>
      </c>
      <c r="V789">
        <v>4.5</v>
      </c>
      <c r="W789">
        <v>4.5</v>
      </c>
      <c r="X789">
        <v>9427</v>
      </c>
      <c r="Y789">
        <v>9427</v>
      </c>
    </row>
    <row r="790" spans="1:25" x14ac:dyDescent="0.25">
      <c r="A790">
        <v>789</v>
      </c>
      <c r="B790" t="s">
        <v>8154</v>
      </c>
      <c r="C790" t="s">
        <v>16191</v>
      </c>
      <c r="D790" t="s">
        <v>8155</v>
      </c>
      <c r="E790" t="s">
        <v>15137</v>
      </c>
      <c r="F790" t="s">
        <v>15138</v>
      </c>
      <c r="G790" t="s">
        <v>15139</v>
      </c>
      <c r="H790" t="s">
        <v>5267</v>
      </c>
      <c r="I790" t="s">
        <v>13085</v>
      </c>
      <c r="J790" t="s">
        <v>13391</v>
      </c>
      <c r="K790" t="s">
        <v>13086</v>
      </c>
      <c r="L790" t="s">
        <v>13409</v>
      </c>
      <c r="M790" t="s">
        <v>13196</v>
      </c>
      <c r="N790" t="s">
        <v>13196</v>
      </c>
      <c r="O790" t="s">
        <v>13197</v>
      </c>
      <c r="Q790">
        <v>599</v>
      </c>
      <c r="R790">
        <v>599</v>
      </c>
      <c r="S790">
        <v>700</v>
      </c>
      <c r="T790">
        <v>700</v>
      </c>
      <c r="U790" s="18">
        <v>0.14428571428571429</v>
      </c>
      <c r="V790">
        <v>4.3</v>
      </c>
      <c r="W790">
        <v>4.3</v>
      </c>
      <c r="X790">
        <v>2301</v>
      </c>
      <c r="Y790">
        <v>2301</v>
      </c>
    </row>
    <row r="791" spans="1:25" x14ac:dyDescent="0.25">
      <c r="A791">
        <v>790</v>
      </c>
      <c r="B791" t="s">
        <v>8164</v>
      </c>
      <c r="C791" t="s">
        <v>16191</v>
      </c>
      <c r="D791" t="s">
        <v>8165</v>
      </c>
      <c r="E791" t="s">
        <v>15140</v>
      </c>
      <c r="F791" t="s">
        <v>15141</v>
      </c>
      <c r="G791" t="s">
        <v>15142</v>
      </c>
      <c r="H791" t="s">
        <v>8166</v>
      </c>
      <c r="I791" t="s">
        <v>13085</v>
      </c>
      <c r="J791" t="s">
        <v>13391</v>
      </c>
      <c r="K791" t="s">
        <v>13191</v>
      </c>
      <c r="L791" t="s">
        <v>14450</v>
      </c>
      <c r="M791" t="s">
        <v>13192</v>
      </c>
      <c r="N791" t="s">
        <v>14451</v>
      </c>
      <c r="O791" t="s">
        <v>13280</v>
      </c>
      <c r="Q791">
        <v>598</v>
      </c>
      <c r="R791">
        <v>598</v>
      </c>
      <c r="S791">
        <v>1150</v>
      </c>
      <c r="T791">
        <v>1150</v>
      </c>
      <c r="U791" s="18">
        <v>0.48</v>
      </c>
      <c r="V791">
        <v>4.0999999999999996</v>
      </c>
      <c r="W791">
        <v>4.0999999999999996</v>
      </c>
      <c r="X791">
        <v>2535</v>
      </c>
      <c r="Y791">
        <v>2535</v>
      </c>
    </row>
    <row r="792" spans="1:25" x14ac:dyDescent="0.25">
      <c r="A792">
        <v>791</v>
      </c>
      <c r="B792" t="s">
        <v>8175</v>
      </c>
      <c r="C792" t="s">
        <v>16191</v>
      </c>
      <c r="D792" t="s">
        <v>8176</v>
      </c>
      <c r="E792" t="s">
        <v>15143</v>
      </c>
      <c r="F792" t="s">
        <v>15031</v>
      </c>
      <c r="G792" t="s">
        <v>15144</v>
      </c>
      <c r="H792" t="s">
        <v>5925</v>
      </c>
      <c r="I792" t="s">
        <v>13085</v>
      </c>
      <c r="J792" t="s">
        <v>13391</v>
      </c>
      <c r="K792" t="s">
        <v>13086</v>
      </c>
      <c r="L792" t="s">
        <v>13409</v>
      </c>
      <c r="M792" t="s">
        <v>13220</v>
      </c>
      <c r="N792" t="s">
        <v>13220</v>
      </c>
      <c r="O792" t="s">
        <v>13147</v>
      </c>
      <c r="Q792">
        <v>399</v>
      </c>
      <c r="R792">
        <v>399</v>
      </c>
      <c r="S792">
        <v>1499</v>
      </c>
      <c r="T792">
        <v>1499</v>
      </c>
      <c r="U792" s="18">
        <v>0.73382254836557703</v>
      </c>
      <c r="V792">
        <v>4</v>
      </c>
      <c r="W792">
        <v>4</v>
      </c>
      <c r="X792">
        <v>691</v>
      </c>
      <c r="Y792">
        <v>691</v>
      </c>
    </row>
    <row r="793" spans="1:25" x14ac:dyDescent="0.25">
      <c r="A793">
        <v>792</v>
      </c>
      <c r="B793" t="s">
        <v>8185</v>
      </c>
      <c r="C793" t="s">
        <v>16191</v>
      </c>
      <c r="D793" t="s">
        <v>8186</v>
      </c>
      <c r="E793" t="s">
        <v>15145</v>
      </c>
      <c r="F793" t="s">
        <v>15146</v>
      </c>
      <c r="G793" t="s">
        <v>15147</v>
      </c>
      <c r="H793" t="s">
        <v>4808</v>
      </c>
      <c r="I793" t="s">
        <v>13085</v>
      </c>
      <c r="J793" t="s">
        <v>13391</v>
      </c>
      <c r="K793" t="s">
        <v>13086</v>
      </c>
      <c r="L793" t="s">
        <v>13409</v>
      </c>
      <c r="M793" t="s">
        <v>13154</v>
      </c>
      <c r="N793" t="s">
        <v>13154</v>
      </c>
      <c r="O793" t="s">
        <v>13163</v>
      </c>
      <c r="Q793">
        <v>499</v>
      </c>
      <c r="R793">
        <v>499</v>
      </c>
      <c r="S793">
        <v>1299</v>
      </c>
      <c r="T793">
        <v>1299</v>
      </c>
      <c r="U793" s="18">
        <v>0.61585835257890686</v>
      </c>
      <c r="V793">
        <v>4.0999999999999996</v>
      </c>
      <c r="W793">
        <v>4.0999999999999996</v>
      </c>
      <c r="X793">
        <v>2740</v>
      </c>
      <c r="Y793">
        <v>2740</v>
      </c>
    </row>
    <row r="794" spans="1:25" x14ac:dyDescent="0.25">
      <c r="A794">
        <v>793</v>
      </c>
      <c r="B794" t="s">
        <v>8197</v>
      </c>
      <c r="C794" t="s">
        <v>16191</v>
      </c>
      <c r="D794" t="s">
        <v>8198</v>
      </c>
      <c r="E794" t="s">
        <v>15148</v>
      </c>
      <c r="F794" t="s">
        <v>15149</v>
      </c>
      <c r="G794" t="s">
        <v>15150</v>
      </c>
      <c r="H794" t="s">
        <v>4777</v>
      </c>
      <c r="I794" t="s">
        <v>13085</v>
      </c>
      <c r="J794" t="s">
        <v>13391</v>
      </c>
      <c r="K794" t="s">
        <v>13086</v>
      </c>
      <c r="L794" t="s">
        <v>13409</v>
      </c>
      <c r="M794" t="s">
        <v>13160</v>
      </c>
      <c r="N794" t="s">
        <v>14366</v>
      </c>
      <c r="O794" t="s">
        <v>13161</v>
      </c>
      <c r="Q794">
        <v>579</v>
      </c>
      <c r="R794">
        <v>579</v>
      </c>
      <c r="S794">
        <v>1090</v>
      </c>
      <c r="T794">
        <v>1090</v>
      </c>
      <c r="U794" s="18">
        <v>0.46880733944954128</v>
      </c>
      <c r="V794">
        <v>4.4000000000000004</v>
      </c>
      <c r="W794">
        <v>4.4000000000000004</v>
      </c>
      <c r="X794">
        <v>3482</v>
      </c>
      <c r="Y794">
        <v>3482</v>
      </c>
    </row>
    <row r="795" spans="1:25" x14ac:dyDescent="0.25">
      <c r="A795">
        <v>794</v>
      </c>
      <c r="B795" t="s">
        <v>8209</v>
      </c>
      <c r="C795" t="s">
        <v>16191</v>
      </c>
      <c r="D795" t="s">
        <v>8210</v>
      </c>
      <c r="E795" t="s">
        <v>8210</v>
      </c>
      <c r="F795" t="s">
        <v>15151</v>
      </c>
      <c r="G795" t="s">
        <v>15152</v>
      </c>
      <c r="H795" t="s">
        <v>8211</v>
      </c>
      <c r="I795" t="s">
        <v>13171</v>
      </c>
      <c r="J795" t="s">
        <v>13171</v>
      </c>
      <c r="K795" t="s">
        <v>13172</v>
      </c>
      <c r="L795" t="s">
        <v>13172</v>
      </c>
      <c r="M795" t="s">
        <v>13173</v>
      </c>
      <c r="N795" t="s">
        <v>13173</v>
      </c>
      <c r="O795" t="s">
        <v>13174</v>
      </c>
      <c r="P795" t="s">
        <v>13175</v>
      </c>
      <c r="Q795">
        <v>90</v>
      </c>
      <c r="R795">
        <v>90</v>
      </c>
      <c r="S795">
        <v>100</v>
      </c>
      <c r="T795">
        <v>100</v>
      </c>
      <c r="U795" s="18">
        <v>0.1</v>
      </c>
      <c r="V795">
        <v>4.0999999999999996</v>
      </c>
      <c r="W795">
        <v>4.0999999999999996</v>
      </c>
      <c r="X795">
        <v>6199</v>
      </c>
      <c r="Y795">
        <v>6199</v>
      </c>
    </row>
    <row r="796" spans="1:25" x14ac:dyDescent="0.25">
      <c r="A796">
        <v>795</v>
      </c>
      <c r="B796" t="s">
        <v>8220</v>
      </c>
      <c r="C796" t="s">
        <v>16191</v>
      </c>
      <c r="D796" t="s">
        <v>8221</v>
      </c>
      <c r="E796" t="s">
        <v>8221</v>
      </c>
      <c r="F796" t="s">
        <v>15153</v>
      </c>
      <c r="G796" t="s">
        <v>15154</v>
      </c>
      <c r="H796" t="s">
        <v>4808</v>
      </c>
      <c r="I796" t="s">
        <v>13085</v>
      </c>
      <c r="J796" t="s">
        <v>13391</v>
      </c>
      <c r="K796" t="s">
        <v>13086</v>
      </c>
      <c r="L796" t="s">
        <v>13409</v>
      </c>
      <c r="M796" t="s">
        <v>13154</v>
      </c>
      <c r="N796" t="s">
        <v>13154</v>
      </c>
      <c r="O796" t="s">
        <v>13163</v>
      </c>
      <c r="Q796">
        <v>899</v>
      </c>
      <c r="R796">
        <v>899</v>
      </c>
      <c r="S796">
        <v>1999</v>
      </c>
      <c r="T796">
        <v>1999</v>
      </c>
      <c r="U796" s="18">
        <v>0.55027513756878443</v>
      </c>
      <c r="V796">
        <v>4.4000000000000004</v>
      </c>
      <c r="W796">
        <v>4.4000000000000004</v>
      </c>
      <c r="X796">
        <v>1667</v>
      </c>
      <c r="Y796">
        <v>1667</v>
      </c>
    </row>
    <row r="797" spans="1:25" x14ac:dyDescent="0.25">
      <c r="A797">
        <v>796</v>
      </c>
      <c r="B797" t="s">
        <v>8230</v>
      </c>
      <c r="C797" t="s">
        <v>16191</v>
      </c>
      <c r="D797" t="s">
        <v>8231</v>
      </c>
      <c r="E797" t="s">
        <v>15155</v>
      </c>
      <c r="F797" t="s">
        <v>15156</v>
      </c>
      <c r="G797" t="s">
        <v>15157</v>
      </c>
      <c r="H797" t="s">
        <v>7500</v>
      </c>
      <c r="I797" t="s">
        <v>13085</v>
      </c>
      <c r="J797" t="s">
        <v>13391</v>
      </c>
      <c r="K797" t="s">
        <v>13086</v>
      </c>
      <c r="L797" t="s">
        <v>13409</v>
      </c>
      <c r="M797" t="s">
        <v>13196</v>
      </c>
      <c r="N797" t="s">
        <v>13196</v>
      </c>
      <c r="O797" t="s">
        <v>13261</v>
      </c>
      <c r="Q797">
        <v>1149</v>
      </c>
      <c r="R797">
        <v>1149</v>
      </c>
      <c r="S797">
        <v>1800</v>
      </c>
      <c r="T797">
        <v>1800</v>
      </c>
      <c r="U797" s="18">
        <v>0.36166666666666669</v>
      </c>
      <c r="V797">
        <v>4.3</v>
      </c>
      <c r="W797">
        <v>4.3</v>
      </c>
      <c r="X797">
        <v>4723</v>
      </c>
      <c r="Y797">
        <v>4723</v>
      </c>
    </row>
    <row r="798" spans="1:25" x14ac:dyDescent="0.25">
      <c r="A798">
        <v>797</v>
      </c>
      <c r="B798" t="s">
        <v>8240</v>
      </c>
      <c r="C798" t="s">
        <v>16191</v>
      </c>
      <c r="D798" t="s">
        <v>8241</v>
      </c>
      <c r="E798" t="s">
        <v>8241</v>
      </c>
      <c r="F798" t="s">
        <v>15158</v>
      </c>
      <c r="G798" t="s">
        <v>15159</v>
      </c>
      <c r="H798" t="s">
        <v>6126</v>
      </c>
      <c r="I798" t="s">
        <v>13085</v>
      </c>
      <c r="J798" t="s">
        <v>13391</v>
      </c>
      <c r="K798" t="s">
        <v>13086</v>
      </c>
      <c r="L798" t="s">
        <v>13409</v>
      </c>
      <c r="M798" t="s">
        <v>13154</v>
      </c>
      <c r="N798" t="s">
        <v>13154</v>
      </c>
      <c r="O798" t="s">
        <v>13227</v>
      </c>
      <c r="P798" t="s">
        <v>13228</v>
      </c>
      <c r="Q798">
        <v>249</v>
      </c>
      <c r="R798">
        <v>249</v>
      </c>
      <c r="S798">
        <v>499</v>
      </c>
      <c r="T798">
        <v>499</v>
      </c>
      <c r="U798" s="18">
        <v>0.50100200400801598</v>
      </c>
      <c r="V798">
        <v>4.2</v>
      </c>
      <c r="W798">
        <v>4.2</v>
      </c>
      <c r="X798">
        <v>22860</v>
      </c>
      <c r="Y798">
        <v>22860</v>
      </c>
    </row>
    <row r="799" spans="1:25" x14ac:dyDescent="0.25">
      <c r="A799">
        <v>798</v>
      </c>
      <c r="B799" t="s">
        <v>8250</v>
      </c>
      <c r="C799" t="s">
        <v>16191</v>
      </c>
      <c r="D799" t="s">
        <v>8251</v>
      </c>
      <c r="E799" t="s">
        <v>8251</v>
      </c>
      <c r="F799" t="s">
        <v>15160</v>
      </c>
      <c r="G799" t="s">
        <v>15161</v>
      </c>
      <c r="H799" t="s">
        <v>5758</v>
      </c>
      <c r="I799" t="s">
        <v>13085</v>
      </c>
      <c r="J799" t="s">
        <v>13391</v>
      </c>
      <c r="K799" t="s">
        <v>13086</v>
      </c>
      <c r="L799" t="s">
        <v>13409</v>
      </c>
      <c r="M799" t="s">
        <v>13214</v>
      </c>
      <c r="N799" t="s">
        <v>13214</v>
      </c>
      <c r="O799" t="s">
        <v>13215</v>
      </c>
      <c r="Q799">
        <v>39</v>
      </c>
      <c r="R799">
        <v>39</v>
      </c>
      <c r="S799">
        <v>39</v>
      </c>
      <c r="T799">
        <v>39</v>
      </c>
      <c r="U799" s="18">
        <v>0</v>
      </c>
      <c r="V799">
        <v>3.6</v>
      </c>
      <c r="W799">
        <v>3.6</v>
      </c>
      <c r="X799">
        <v>13572</v>
      </c>
      <c r="Y799">
        <v>13572</v>
      </c>
    </row>
    <row r="800" spans="1:25" x14ac:dyDescent="0.25">
      <c r="A800">
        <v>799</v>
      </c>
      <c r="B800" t="s">
        <v>8259</v>
      </c>
      <c r="C800" t="s">
        <v>16191</v>
      </c>
      <c r="D800" t="s">
        <v>8260</v>
      </c>
      <c r="E800" t="s">
        <v>8260</v>
      </c>
      <c r="F800" t="s">
        <v>15162</v>
      </c>
      <c r="G800" t="s">
        <v>15163</v>
      </c>
      <c r="H800" t="s">
        <v>5155</v>
      </c>
      <c r="I800" t="s">
        <v>13085</v>
      </c>
      <c r="J800" t="s">
        <v>13391</v>
      </c>
      <c r="K800" t="s">
        <v>13090</v>
      </c>
      <c r="L800" t="s">
        <v>13090</v>
      </c>
      <c r="M800" t="s">
        <v>13189</v>
      </c>
      <c r="N800" t="s">
        <v>14444</v>
      </c>
      <c r="Q800">
        <v>1599</v>
      </c>
      <c r="R800">
        <v>1599</v>
      </c>
      <c r="S800">
        <v>3599</v>
      </c>
      <c r="T800">
        <v>3599</v>
      </c>
      <c r="U800" s="18">
        <v>0.55570991942206172</v>
      </c>
      <c r="V800">
        <v>4.2</v>
      </c>
      <c r="W800">
        <v>4.2</v>
      </c>
      <c r="X800">
        <v>16182</v>
      </c>
      <c r="Y800">
        <v>16182</v>
      </c>
    </row>
    <row r="801" spans="1:25" x14ac:dyDescent="0.25">
      <c r="A801">
        <v>800</v>
      </c>
      <c r="B801" t="s">
        <v>8269</v>
      </c>
      <c r="C801" t="s">
        <v>16191</v>
      </c>
      <c r="D801" t="s">
        <v>8270</v>
      </c>
      <c r="E801" t="s">
        <v>8270</v>
      </c>
      <c r="F801" t="s">
        <v>15164</v>
      </c>
      <c r="G801" t="s">
        <v>15165</v>
      </c>
      <c r="H801" t="s">
        <v>5446</v>
      </c>
      <c r="I801" t="s">
        <v>13093</v>
      </c>
      <c r="J801" t="s">
        <v>13093</v>
      </c>
      <c r="K801" t="s">
        <v>13104</v>
      </c>
      <c r="L801" t="s">
        <v>13104</v>
      </c>
      <c r="M801" t="s">
        <v>13117</v>
      </c>
      <c r="N801" t="s">
        <v>13117</v>
      </c>
      <c r="O801" t="s">
        <v>13206</v>
      </c>
      <c r="Q801">
        <v>1199</v>
      </c>
      <c r="R801">
        <v>1199</v>
      </c>
      <c r="S801">
        <v>3990</v>
      </c>
      <c r="T801">
        <v>3990</v>
      </c>
      <c r="U801" s="18">
        <v>0.69949874686716795</v>
      </c>
      <c r="V801">
        <v>4.2</v>
      </c>
      <c r="W801">
        <v>4.2</v>
      </c>
      <c r="X801">
        <v>2908</v>
      </c>
      <c r="Y801">
        <v>2908</v>
      </c>
    </row>
    <row r="802" spans="1:25" x14ac:dyDescent="0.25">
      <c r="A802">
        <v>801</v>
      </c>
      <c r="B802" t="s">
        <v>8280</v>
      </c>
      <c r="C802" t="s">
        <v>16191</v>
      </c>
      <c r="D802" t="s">
        <v>13002</v>
      </c>
      <c r="E802" t="s">
        <v>15166</v>
      </c>
      <c r="F802" t="s">
        <v>15167</v>
      </c>
      <c r="G802" t="s">
        <v>15168</v>
      </c>
      <c r="H802" t="s">
        <v>4777</v>
      </c>
      <c r="I802" t="s">
        <v>13085</v>
      </c>
      <c r="J802" t="s">
        <v>13391</v>
      </c>
      <c r="K802" t="s">
        <v>13086</v>
      </c>
      <c r="L802" t="s">
        <v>13409</v>
      </c>
      <c r="M802" t="s">
        <v>13160</v>
      </c>
      <c r="N802" t="s">
        <v>14366</v>
      </c>
      <c r="O802" t="s">
        <v>13161</v>
      </c>
      <c r="Q802">
        <v>1099</v>
      </c>
      <c r="R802">
        <v>1099</v>
      </c>
      <c r="S802">
        <v>1499</v>
      </c>
      <c r="T802">
        <v>1499</v>
      </c>
      <c r="U802" s="18">
        <v>0.26684456304202803</v>
      </c>
      <c r="V802">
        <v>4.2</v>
      </c>
      <c r="W802">
        <v>4.2</v>
      </c>
      <c r="X802">
        <v>2375</v>
      </c>
      <c r="Y802">
        <v>2375</v>
      </c>
    </row>
    <row r="803" spans="1:25" x14ac:dyDescent="0.25">
      <c r="A803">
        <v>802</v>
      </c>
      <c r="B803" t="s">
        <v>8288</v>
      </c>
      <c r="C803" t="s">
        <v>16191</v>
      </c>
      <c r="D803" t="s">
        <v>8289</v>
      </c>
      <c r="E803" t="s">
        <v>8289</v>
      </c>
      <c r="F803" t="s">
        <v>15169</v>
      </c>
      <c r="G803" t="s">
        <v>15170</v>
      </c>
      <c r="H803" t="s">
        <v>6199</v>
      </c>
      <c r="I803" t="s">
        <v>13171</v>
      </c>
      <c r="J803" t="s">
        <v>13171</v>
      </c>
      <c r="K803" t="s">
        <v>13172</v>
      </c>
      <c r="L803" t="s">
        <v>13172</v>
      </c>
      <c r="M803" t="s">
        <v>13173</v>
      </c>
      <c r="N803" t="s">
        <v>13173</v>
      </c>
      <c r="O803" t="s">
        <v>13174</v>
      </c>
      <c r="P803" t="s">
        <v>13207</v>
      </c>
      <c r="Q803">
        <v>120</v>
      </c>
      <c r="R803">
        <v>120</v>
      </c>
      <c r="S803">
        <v>120</v>
      </c>
      <c r="T803">
        <v>120</v>
      </c>
      <c r="U803" s="18">
        <v>0</v>
      </c>
      <c r="V803">
        <v>4.5</v>
      </c>
      <c r="W803">
        <v>4.5</v>
      </c>
      <c r="X803">
        <v>4951</v>
      </c>
      <c r="Y803">
        <v>4951</v>
      </c>
    </row>
    <row r="804" spans="1:25" x14ac:dyDescent="0.25">
      <c r="A804">
        <v>803</v>
      </c>
      <c r="B804" t="s">
        <v>8298</v>
      </c>
      <c r="C804" t="s">
        <v>16191</v>
      </c>
      <c r="D804" t="s">
        <v>8299</v>
      </c>
      <c r="E804" t="s">
        <v>8299</v>
      </c>
      <c r="F804" t="s">
        <v>15171</v>
      </c>
      <c r="G804" t="s">
        <v>15172</v>
      </c>
      <c r="H804" t="s">
        <v>7500</v>
      </c>
      <c r="I804" t="s">
        <v>13085</v>
      </c>
      <c r="J804" t="s">
        <v>13391</v>
      </c>
      <c r="K804" t="s">
        <v>13086</v>
      </c>
      <c r="L804" t="s">
        <v>13409</v>
      </c>
      <c r="M804" t="s">
        <v>13196</v>
      </c>
      <c r="N804" t="s">
        <v>13196</v>
      </c>
      <c r="O804" t="s">
        <v>13261</v>
      </c>
      <c r="Q804">
        <v>1519</v>
      </c>
      <c r="R804">
        <v>1519</v>
      </c>
      <c r="S804">
        <v>3499</v>
      </c>
      <c r="T804">
        <v>3499</v>
      </c>
      <c r="U804" s="18">
        <v>0.56587596456130318</v>
      </c>
      <c r="V804">
        <v>4.3</v>
      </c>
      <c r="W804">
        <v>4.3</v>
      </c>
      <c r="X804">
        <v>408</v>
      </c>
      <c r="Y804">
        <v>408</v>
      </c>
    </row>
    <row r="805" spans="1:25" x14ac:dyDescent="0.25">
      <c r="A805">
        <v>804</v>
      </c>
      <c r="B805" t="s">
        <v>8308</v>
      </c>
      <c r="C805" t="s">
        <v>16191</v>
      </c>
      <c r="D805" t="s">
        <v>8309</v>
      </c>
      <c r="E805" t="s">
        <v>8309</v>
      </c>
      <c r="F805" t="s">
        <v>15173</v>
      </c>
      <c r="G805" t="s">
        <v>15174</v>
      </c>
      <c r="H805" t="s">
        <v>8211</v>
      </c>
      <c r="I805" t="s">
        <v>13171</v>
      </c>
      <c r="J805" t="s">
        <v>13171</v>
      </c>
      <c r="K805" t="s">
        <v>13172</v>
      </c>
      <c r="L805" t="s">
        <v>13172</v>
      </c>
      <c r="M805" t="s">
        <v>13173</v>
      </c>
      <c r="N805" t="s">
        <v>13173</v>
      </c>
      <c r="O805" t="s">
        <v>13174</v>
      </c>
      <c r="P805" t="s">
        <v>13175</v>
      </c>
      <c r="Q805">
        <v>420</v>
      </c>
      <c r="R805">
        <v>420</v>
      </c>
      <c r="S805">
        <v>420</v>
      </c>
      <c r="T805">
        <v>420</v>
      </c>
      <c r="U805" s="18">
        <v>0</v>
      </c>
      <c r="V805">
        <v>4.2</v>
      </c>
      <c r="W805">
        <v>4.2</v>
      </c>
      <c r="X805">
        <v>1926</v>
      </c>
      <c r="Y805">
        <v>1926</v>
      </c>
    </row>
    <row r="806" spans="1:25" x14ac:dyDescent="0.25">
      <c r="A806">
        <v>805</v>
      </c>
      <c r="B806" t="s">
        <v>8318</v>
      </c>
      <c r="C806" t="s">
        <v>16191</v>
      </c>
      <c r="D806" t="s">
        <v>8319</v>
      </c>
      <c r="E806" t="s">
        <v>15175</v>
      </c>
      <c r="F806" t="s">
        <v>15176</v>
      </c>
      <c r="G806" t="s">
        <v>15177</v>
      </c>
      <c r="H806" t="s">
        <v>8320</v>
      </c>
      <c r="I806" t="s">
        <v>13171</v>
      </c>
      <c r="J806" t="s">
        <v>13171</v>
      </c>
      <c r="K806" t="s">
        <v>13172</v>
      </c>
      <c r="L806" t="s">
        <v>13172</v>
      </c>
      <c r="M806" t="s">
        <v>13173</v>
      </c>
      <c r="N806" t="s">
        <v>13173</v>
      </c>
      <c r="O806" t="s">
        <v>13174</v>
      </c>
      <c r="P806" t="s">
        <v>13175</v>
      </c>
      <c r="Q806">
        <v>225</v>
      </c>
      <c r="R806">
        <v>225</v>
      </c>
      <c r="S806">
        <v>225</v>
      </c>
      <c r="T806">
        <v>225</v>
      </c>
      <c r="U806" s="18">
        <v>0</v>
      </c>
      <c r="V806">
        <v>4.0999999999999996</v>
      </c>
      <c r="W806">
        <v>4.0999999999999996</v>
      </c>
      <c r="X806">
        <v>4798</v>
      </c>
      <c r="Y806">
        <v>4798</v>
      </c>
    </row>
    <row r="807" spans="1:25" x14ac:dyDescent="0.25">
      <c r="A807">
        <v>806</v>
      </c>
      <c r="B807" t="s">
        <v>8329</v>
      </c>
      <c r="C807" t="s">
        <v>16191</v>
      </c>
      <c r="D807" t="s">
        <v>13003</v>
      </c>
      <c r="E807" t="s">
        <v>15178</v>
      </c>
      <c r="F807" t="s">
        <v>15179</v>
      </c>
      <c r="G807" t="s">
        <v>15180</v>
      </c>
      <c r="H807" t="s">
        <v>8330</v>
      </c>
      <c r="I807" t="s">
        <v>13085</v>
      </c>
      <c r="J807" t="s">
        <v>13391</v>
      </c>
      <c r="K807" t="s">
        <v>13086</v>
      </c>
      <c r="L807" t="s">
        <v>13409</v>
      </c>
      <c r="M807" t="s">
        <v>13281</v>
      </c>
      <c r="N807" t="s">
        <v>13281</v>
      </c>
      <c r="O807" t="s">
        <v>13282</v>
      </c>
      <c r="Q807">
        <v>199</v>
      </c>
      <c r="R807">
        <v>199</v>
      </c>
      <c r="S807">
        <v>799</v>
      </c>
      <c r="T807">
        <v>799</v>
      </c>
      <c r="U807" s="18">
        <v>0.75093867334167708</v>
      </c>
      <c r="V807">
        <v>4.0999999999999996</v>
      </c>
      <c r="W807">
        <v>4.0999999999999996</v>
      </c>
      <c r="X807">
        <v>7333</v>
      </c>
      <c r="Y807">
        <v>7333</v>
      </c>
    </row>
    <row r="808" spans="1:25" x14ac:dyDescent="0.25">
      <c r="A808">
        <v>807</v>
      </c>
      <c r="B808" t="s">
        <v>8341</v>
      </c>
      <c r="C808" t="s">
        <v>16191</v>
      </c>
      <c r="D808" t="s">
        <v>8342</v>
      </c>
      <c r="E808" t="s">
        <v>15181</v>
      </c>
      <c r="F808" t="s">
        <v>15182</v>
      </c>
      <c r="G808" t="s">
        <v>15183</v>
      </c>
      <c r="H808" t="s">
        <v>7621</v>
      </c>
      <c r="I808" t="s">
        <v>13085</v>
      </c>
      <c r="J808" t="s">
        <v>13391</v>
      </c>
      <c r="K808" t="s">
        <v>13191</v>
      </c>
      <c r="L808" t="s">
        <v>14450</v>
      </c>
      <c r="M808" t="s">
        <v>13257</v>
      </c>
      <c r="N808" t="s">
        <v>13257</v>
      </c>
      <c r="O808" t="s">
        <v>13264</v>
      </c>
      <c r="Q808">
        <v>8349</v>
      </c>
      <c r="R808">
        <v>8349</v>
      </c>
      <c r="S808">
        <v>9625</v>
      </c>
      <c r="T808">
        <v>9625</v>
      </c>
      <c r="U808" s="18">
        <v>0.13257142857142856</v>
      </c>
      <c r="V808">
        <v>3.8</v>
      </c>
      <c r="W808">
        <v>3.8</v>
      </c>
      <c r="X808">
        <v>3652</v>
      </c>
      <c r="Y808">
        <v>3652</v>
      </c>
    </row>
    <row r="809" spans="1:25" x14ac:dyDescent="0.25">
      <c r="A809">
        <v>808</v>
      </c>
      <c r="B809" t="s">
        <v>8351</v>
      </c>
      <c r="C809" t="s">
        <v>16191</v>
      </c>
      <c r="D809" t="s">
        <v>8352</v>
      </c>
      <c r="E809" t="s">
        <v>15184</v>
      </c>
      <c r="F809" t="s">
        <v>15185</v>
      </c>
      <c r="G809" t="s">
        <v>15186</v>
      </c>
      <c r="H809" t="s">
        <v>6657</v>
      </c>
      <c r="I809" t="s">
        <v>13085</v>
      </c>
      <c r="J809" t="s">
        <v>13391</v>
      </c>
      <c r="K809" t="s">
        <v>13231</v>
      </c>
      <c r="L809" t="s">
        <v>13231</v>
      </c>
      <c r="M809" t="s">
        <v>13245</v>
      </c>
      <c r="N809" t="s">
        <v>13245</v>
      </c>
      <c r="Q809">
        <v>3307</v>
      </c>
      <c r="R809">
        <v>3307</v>
      </c>
      <c r="S809">
        <v>6100</v>
      </c>
      <c r="T809">
        <v>6100</v>
      </c>
      <c r="U809" s="18">
        <v>0.45786885245901637</v>
      </c>
      <c r="V809">
        <v>4.3</v>
      </c>
      <c r="W809">
        <v>4.3</v>
      </c>
      <c r="X809">
        <v>2515</v>
      </c>
      <c r="Y809">
        <v>2515</v>
      </c>
    </row>
    <row r="810" spans="1:25" x14ac:dyDescent="0.25">
      <c r="A810">
        <v>809</v>
      </c>
      <c r="B810" t="s">
        <v>8363</v>
      </c>
      <c r="C810" t="s">
        <v>16191</v>
      </c>
      <c r="D810" t="s">
        <v>8364</v>
      </c>
      <c r="E810" t="s">
        <v>8364</v>
      </c>
      <c r="F810" t="s">
        <v>15187</v>
      </c>
      <c r="G810" t="s">
        <v>15188</v>
      </c>
      <c r="H810" t="s">
        <v>4766</v>
      </c>
      <c r="I810" t="s">
        <v>13085</v>
      </c>
      <c r="J810" t="s">
        <v>13391</v>
      </c>
      <c r="K810" t="s">
        <v>13158</v>
      </c>
      <c r="L810" t="s">
        <v>14362</v>
      </c>
      <c r="M810" t="s">
        <v>13159</v>
      </c>
      <c r="N810" t="s">
        <v>13159</v>
      </c>
      <c r="Q810">
        <v>449</v>
      </c>
      <c r="R810">
        <v>449</v>
      </c>
      <c r="S810">
        <v>1300</v>
      </c>
      <c r="T810">
        <v>1300</v>
      </c>
      <c r="U810" s="18">
        <v>0.6546153846153846</v>
      </c>
      <c r="V810">
        <v>4.2</v>
      </c>
      <c r="W810">
        <v>4.2</v>
      </c>
      <c r="X810">
        <v>4959</v>
      </c>
      <c r="Y810">
        <v>4959</v>
      </c>
    </row>
    <row r="811" spans="1:25" x14ac:dyDescent="0.25">
      <c r="A811">
        <v>810</v>
      </c>
      <c r="B811" t="s">
        <v>8373</v>
      </c>
      <c r="C811" t="s">
        <v>16191</v>
      </c>
      <c r="D811" t="s">
        <v>8374</v>
      </c>
      <c r="E811" t="s">
        <v>8374</v>
      </c>
      <c r="F811" t="s">
        <v>15189</v>
      </c>
      <c r="G811" t="s">
        <v>14406</v>
      </c>
      <c r="H811" t="s">
        <v>4979</v>
      </c>
      <c r="I811" t="s">
        <v>13093</v>
      </c>
      <c r="J811" t="s">
        <v>13093</v>
      </c>
      <c r="K811" t="s">
        <v>13169</v>
      </c>
      <c r="L811" t="s">
        <v>14407</v>
      </c>
      <c r="M811" t="s">
        <v>13170</v>
      </c>
      <c r="N811" t="s">
        <v>13170</v>
      </c>
      <c r="Q811">
        <v>380</v>
      </c>
      <c r="R811">
        <v>380</v>
      </c>
      <c r="S811">
        <v>400</v>
      </c>
      <c r="T811">
        <v>400</v>
      </c>
      <c r="U811" s="18">
        <v>0.05</v>
      </c>
      <c r="V811">
        <v>4.4000000000000004</v>
      </c>
      <c r="W811">
        <v>4.4000000000000004</v>
      </c>
      <c r="X811">
        <v>2111</v>
      </c>
      <c r="Y811">
        <v>2111</v>
      </c>
    </row>
    <row r="812" spans="1:25" x14ac:dyDescent="0.25">
      <c r="A812">
        <v>811</v>
      </c>
      <c r="B812" t="s">
        <v>8383</v>
      </c>
      <c r="C812" t="s">
        <v>16191</v>
      </c>
      <c r="D812" t="s">
        <v>13004</v>
      </c>
      <c r="E812" t="s">
        <v>15190</v>
      </c>
      <c r="F812" t="s">
        <v>15191</v>
      </c>
      <c r="G812" t="s">
        <v>15192</v>
      </c>
      <c r="H812" t="s">
        <v>4788</v>
      </c>
      <c r="I812" t="s">
        <v>13085</v>
      </c>
      <c r="J812" t="s">
        <v>13391</v>
      </c>
      <c r="K812" t="s">
        <v>13086</v>
      </c>
      <c r="L812" t="s">
        <v>13409</v>
      </c>
      <c r="M812" t="s">
        <v>13160</v>
      </c>
      <c r="N812" t="s">
        <v>14366</v>
      </c>
      <c r="O812" t="s">
        <v>13162</v>
      </c>
      <c r="Q812">
        <v>499</v>
      </c>
      <c r="R812">
        <v>499</v>
      </c>
      <c r="S812">
        <v>1399</v>
      </c>
      <c r="T812">
        <v>1399</v>
      </c>
      <c r="U812" s="18">
        <v>0.64331665475339528</v>
      </c>
      <c r="V812">
        <v>3.9</v>
      </c>
      <c r="W812">
        <v>3.9</v>
      </c>
      <c r="X812">
        <v>1462</v>
      </c>
      <c r="Y812">
        <v>1462</v>
      </c>
    </row>
    <row r="813" spans="1:25" x14ac:dyDescent="0.25">
      <c r="A813">
        <v>812</v>
      </c>
      <c r="B813" t="s">
        <v>8392</v>
      </c>
      <c r="C813" t="s">
        <v>16191</v>
      </c>
      <c r="D813" t="s">
        <v>8393</v>
      </c>
      <c r="E813" t="s">
        <v>15193</v>
      </c>
      <c r="F813" t="s">
        <v>15194</v>
      </c>
      <c r="G813" t="s">
        <v>15195</v>
      </c>
      <c r="H813" t="s">
        <v>8394</v>
      </c>
      <c r="I813" t="s">
        <v>13085</v>
      </c>
      <c r="J813" t="s">
        <v>13391</v>
      </c>
      <c r="K813" t="s">
        <v>13283</v>
      </c>
      <c r="L813" t="s">
        <v>13283</v>
      </c>
      <c r="M813" t="s">
        <v>13284</v>
      </c>
      <c r="N813" t="s">
        <v>13284</v>
      </c>
      <c r="Q813">
        <v>37247</v>
      </c>
      <c r="R813">
        <v>37247</v>
      </c>
      <c r="S813">
        <v>59890</v>
      </c>
      <c r="T813">
        <v>59890</v>
      </c>
      <c r="U813" s="18">
        <v>0.37807647353481383</v>
      </c>
      <c r="V813">
        <v>4</v>
      </c>
      <c r="W813">
        <v>4</v>
      </c>
      <c r="X813">
        <v>323</v>
      </c>
      <c r="Y813">
        <v>323</v>
      </c>
    </row>
    <row r="814" spans="1:25" x14ac:dyDescent="0.25">
      <c r="A814">
        <v>813</v>
      </c>
      <c r="B814" t="s">
        <v>8403</v>
      </c>
      <c r="C814" t="s">
        <v>16191</v>
      </c>
      <c r="D814" t="s">
        <v>8404</v>
      </c>
      <c r="E814" t="s">
        <v>8404</v>
      </c>
      <c r="F814" t="s">
        <v>15196</v>
      </c>
      <c r="G814" t="s">
        <v>15197</v>
      </c>
      <c r="H814" t="s">
        <v>4364</v>
      </c>
      <c r="I814" t="s">
        <v>13093</v>
      </c>
      <c r="J814" t="s">
        <v>13093</v>
      </c>
      <c r="K814" t="s">
        <v>13131</v>
      </c>
      <c r="L814" t="s">
        <v>14009</v>
      </c>
      <c r="M814" t="s">
        <v>13132</v>
      </c>
      <c r="N814" t="s">
        <v>13132</v>
      </c>
      <c r="O814" t="s">
        <v>13153</v>
      </c>
      <c r="Q814">
        <v>849</v>
      </c>
      <c r="R814">
        <v>849</v>
      </c>
      <c r="S814">
        <v>2490</v>
      </c>
      <c r="T814">
        <v>2490</v>
      </c>
      <c r="U814" s="18">
        <v>0.65903614457831328</v>
      </c>
      <c r="V814">
        <v>4.2</v>
      </c>
      <c r="W814">
        <v>4.2</v>
      </c>
      <c r="X814">
        <v>91188</v>
      </c>
      <c r="Y814">
        <v>91188</v>
      </c>
    </row>
    <row r="815" spans="1:25" x14ac:dyDescent="0.25">
      <c r="A815">
        <v>814</v>
      </c>
      <c r="B815" t="s">
        <v>8413</v>
      </c>
      <c r="C815" t="s">
        <v>16191</v>
      </c>
      <c r="D815" t="s">
        <v>8414</v>
      </c>
      <c r="E815" t="s">
        <v>8414</v>
      </c>
      <c r="F815" t="s">
        <v>15198</v>
      </c>
      <c r="G815" t="s">
        <v>15199</v>
      </c>
      <c r="H815" t="s">
        <v>6115</v>
      </c>
      <c r="I815" t="s">
        <v>13093</v>
      </c>
      <c r="J815" t="s">
        <v>13093</v>
      </c>
      <c r="K815" t="s">
        <v>13104</v>
      </c>
      <c r="L815" t="s">
        <v>13104</v>
      </c>
      <c r="M815" t="s">
        <v>13117</v>
      </c>
      <c r="N815" t="s">
        <v>13117</v>
      </c>
      <c r="O815" t="s">
        <v>13226</v>
      </c>
      <c r="Q815">
        <v>799</v>
      </c>
      <c r="R815">
        <v>799</v>
      </c>
      <c r="S815">
        <v>1999</v>
      </c>
      <c r="T815">
        <v>1999</v>
      </c>
      <c r="U815" s="18">
        <v>0.60030015007503756</v>
      </c>
      <c r="V815">
        <v>3.7</v>
      </c>
      <c r="W815">
        <v>3.7</v>
      </c>
      <c r="X815">
        <v>418</v>
      </c>
      <c r="Y815">
        <v>418</v>
      </c>
    </row>
    <row r="816" spans="1:25" x14ac:dyDescent="0.25">
      <c r="A816">
        <v>815</v>
      </c>
      <c r="B816" t="s">
        <v>8428</v>
      </c>
      <c r="C816" t="s">
        <v>16191</v>
      </c>
      <c r="D816" t="s">
        <v>8429</v>
      </c>
      <c r="E816" t="s">
        <v>8429</v>
      </c>
      <c r="F816" t="s">
        <v>15200</v>
      </c>
      <c r="G816" t="s">
        <v>15201</v>
      </c>
      <c r="H816" t="s">
        <v>5758</v>
      </c>
      <c r="I816" t="s">
        <v>13085</v>
      </c>
      <c r="J816" t="s">
        <v>13391</v>
      </c>
      <c r="K816" t="s">
        <v>13086</v>
      </c>
      <c r="L816" t="s">
        <v>13409</v>
      </c>
      <c r="M816" t="s">
        <v>13214</v>
      </c>
      <c r="N816" t="s">
        <v>13214</v>
      </c>
      <c r="O816" t="s">
        <v>13215</v>
      </c>
      <c r="Q816">
        <v>298</v>
      </c>
      <c r="R816">
        <v>298</v>
      </c>
      <c r="S816">
        <v>999</v>
      </c>
      <c r="T816">
        <v>999</v>
      </c>
      <c r="U816" s="18">
        <v>0.70170170170170165</v>
      </c>
      <c r="V816">
        <v>4.3</v>
      </c>
      <c r="W816">
        <v>4.3</v>
      </c>
      <c r="X816">
        <v>1552</v>
      </c>
      <c r="Y816">
        <v>1552</v>
      </c>
    </row>
    <row r="817" spans="1:25" x14ac:dyDescent="0.25">
      <c r="A817">
        <v>816</v>
      </c>
      <c r="B817" t="s">
        <v>8438</v>
      </c>
      <c r="C817" t="s">
        <v>16191</v>
      </c>
      <c r="D817" t="s">
        <v>8439</v>
      </c>
      <c r="E817" t="s">
        <v>8439</v>
      </c>
      <c r="F817" t="s">
        <v>15202</v>
      </c>
      <c r="G817" t="s">
        <v>15203</v>
      </c>
      <c r="H817" t="s">
        <v>6115</v>
      </c>
      <c r="I817" t="s">
        <v>13093</v>
      </c>
      <c r="J817" t="s">
        <v>13093</v>
      </c>
      <c r="K817" t="s">
        <v>13104</v>
      </c>
      <c r="L817" t="s">
        <v>13104</v>
      </c>
      <c r="M817" t="s">
        <v>13117</v>
      </c>
      <c r="N817" t="s">
        <v>13117</v>
      </c>
      <c r="O817" t="s">
        <v>13226</v>
      </c>
      <c r="Q817">
        <v>1499</v>
      </c>
      <c r="R817">
        <v>1499</v>
      </c>
      <c r="S817">
        <v>2999</v>
      </c>
      <c r="T817">
        <v>2999</v>
      </c>
      <c r="U817" s="18">
        <v>0.50016672224074687</v>
      </c>
      <c r="V817">
        <v>4.0999999999999996</v>
      </c>
      <c r="W817">
        <v>4.0999999999999996</v>
      </c>
      <c r="X817">
        <v>25262</v>
      </c>
      <c r="Y817">
        <v>25262</v>
      </c>
    </row>
    <row r="818" spans="1:25" x14ac:dyDescent="0.25">
      <c r="A818">
        <v>817</v>
      </c>
      <c r="B818" t="s">
        <v>8448</v>
      </c>
      <c r="C818" t="s">
        <v>16191</v>
      </c>
      <c r="D818" t="s">
        <v>8449</v>
      </c>
      <c r="E818" t="s">
        <v>8449</v>
      </c>
      <c r="F818" t="s">
        <v>15204</v>
      </c>
      <c r="G818" t="s">
        <v>15205</v>
      </c>
      <c r="H818" t="s">
        <v>8450</v>
      </c>
      <c r="I818" t="s">
        <v>13176</v>
      </c>
      <c r="J818" t="s">
        <v>13399</v>
      </c>
      <c r="K818" t="s">
        <v>13285</v>
      </c>
      <c r="L818" t="s">
        <v>15206</v>
      </c>
      <c r="M818" t="s">
        <v>13286</v>
      </c>
      <c r="N818" t="s">
        <v>13286</v>
      </c>
      <c r="O818" t="s">
        <v>13287</v>
      </c>
      <c r="P818" t="s">
        <v>13288</v>
      </c>
      <c r="Q818">
        <v>649</v>
      </c>
      <c r="R818">
        <v>649</v>
      </c>
      <c r="S818">
        <v>1245</v>
      </c>
      <c r="T818">
        <v>1245</v>
      </c>
      <c r="U818" s="18">
        <v>0.47871485943775099</v>
      </c>
      <c r="V818">
        <v>3.9</v>
      </c>
      <c r="W818">
        <v>3.9</v>
      </c>
      <c r="X818">
        <v>123365</v>
      </c>
      <c r="Y818">
        <v>123365</v>
      </c>
    </row>
    <row r="819" spans="1:25" x14ac:dyDescent="0.25">
      <c r="A819">
        <v>818</v>
      </c>
      <c r="B819" t="s">
        <v>8459</v>
      </c>
      <c r="C819" t="s">
        <v>16191</v>
      </c>
      <c r="D819" t="s">
        <v>8460</v>
      </c>
      <c r="E819" t="s">
        <v>8460</v>
      </c>
      <c r="F819" t="s">
        <v>15207</v>
      </c>
      <c r="G819" t="s">
        <v>15208</v>
      </c>
      <c r="H819" t="s">
        <v>8461</v>
      </c>
      <c r="I819" t="s">
        <v>13176</v>
      </c>
      <c r="J819" t="s">
        <v>13399</v>
      </c>
      <c r="K819" t="s">
        <v>13289</v>
      </c>
      <c r="L819" t="s">
        <v>15209</v>
      </c>
      <c r="M819" t="s">
        <v>13290</v>
      </c>
      <c r="N819" t="s">
        <v>13290</v>
      </c>
      <c r="O819" t="s">
        <v>13291</v>
      </c>
      <c r="Q819">
        <v>1199</v>
      </c>
      <c r="R819">
        <v>1199</v>
      </c>
      <c r="S819">
        <v>1695</v>
      </c>
      <c r="T819">
        <v>1695</v>
      </c>
      <c r="U819" s="18">
        <v>0.29262536873156342</v>
      </c>
      <c r="V819">
        <v>3.6</v>
      </c>
      <c r="W819">
        <v>3.6</v>
      </c>
      <c r="X819">
        <v>13300</v>
      </c>
      <c r="Y819">
        <v>13300</v>
      </c>
    </row>
    <row r="820" spans="1:25" x14ac:dyDescent="0.25">
      <c r="A820">
        <v>819</v>
      </c>
      <c r="B820" t="s">
        <v>8470</v>
      </c>
      <c r="C820" t="s">
        <v>16191</v>
      </c>
      <c r="D820" t="s">
        <v>8471</v>
      </c>
      <c r="E820" t="s">
        <v>15210</v>
      </c>
      <c r="F820" t="s">
        <v>13877</v>
      </c>
      <c r="G820" t="s">
        <v>15211</v>
      </c>
      <c r="H820" t="s">
        <v>8472</v>
      </c>
      <c r="I820" t="s">
        <v>13176</v>
      </c>
      <c r="J820" t="s">
        <v>13399</v>
      </c>
      <c r="K820" t="s">
        <v>13289</v>
      </c>
      <c r="L820" t="s">
        <v>15209</v>
      </c>
      <c r="M820" t="s">
        <v>13290</v>
      </c>
      <c r="N820" t="s">
        <v>13290</v>
      </c>
      <c r="O820" t="s">
        <v>13292</v>
      </c>
      <c r="Q820">
        <v>1199</v>
      </c>
      <c r="R820">
        <v>1199</v>
      </c>
      <c r="S820">
        <v>2000</v>
      </c>
      <c r="T820">
        <v>2000</v>
      </c>
      <c r="U820" s="18">
        <v>0.40050000000000002</v>
      </c>
      <c r="V820">
        <v>4</v>
      </c>
      <c r="W820">
        <v>4</v>
      </c>
      <c r="X820">
        <v>18543</v>
      </c>
      <c r="Y820">
        <v>18543</v>
      </c>
    </row>
    <row r="821" spans="1:25" x14ac:dyDescent="0.25">
      <c r="A821">
        <v>820</v>
      </c>
      <c r="B821" t="s">
        <v>8481</v>
      </c>
      <c r="C821" t="s">
        <v>16191</v>
      </c>
      <c r="D821" t="s">
        <v>8482</v>
      </c>
      <c r="E821" t="s">
        <v>8482</v>
      </c>
      <c r="F821" t="s">
        <v>15212</v>
      </c>
      <c r="G821" t="s">
        <v>15213</v>
      </c>
      <c r="H821" t="s">
        <v>8483</v>
      </c>
      <c r="I821" t="s">
        <v>13176</v>
      </c>
      <c r="J821" t="s">
        <v>13399</v>
      </c>
      <c r="K821" t="s">
        <v>13285</v>
      </c>
      <c r="L821" t="s">
        <v>15206</v>
      </c>
      <c r="M821" t="s">
        <v>13293</v>
      </c>
      <c r="N821" t="s">
        <v>15214</v>
      </c>
      <c r="O821" t="s">
        <v>13294</v>
      </c>
      <c r="P821" t="s">
        <v>13295</v>
      </c>
      <c r="Q821">
        <v>455</v>
      </c>
      <c r="R821">
        <v>455</v>
      </c>
      <c r="S821">
        <v>999</v>
      </c>
      <c r="T821">
        <v>999</v>
      </c>
      <c r="U821" s="18">
        <v>0.5445445445445446</v>
      </c>
      <c r="V821">
        <v>4.0999999999999996</v>
      </c>
      <c r="W821">
        <v>4.0999999999999996</v>
      </c>
      <c r="X821">
        <v>3578</v>
      </c>
      <c r="Y821">
        <v>3578</v>
      </c>
    </row>
    <row r="822" spans="1:25" x14ac:dyDescent="0.25">
      <c r="A822">
        <v>821</v>
      </c>
      <c r="B822" t="s">
        <v>8492</v>
      </c>
      <c r="C822" t="s">
        <v>16191</v>
      </c>
      <c r="D822" t="s">
        <v>8493</v>
      </c>
      <c r="E822" t="s">
        <v>8493</v>
      </c>
      <c r="F822" t="s">
        <v>15215</v>
      </c>
      <c r="G822" t="s">
        <v>15216</v>
      </c>
      <c r="H822" t="s">
        <v>8494</v>
      </c>
      <c r="I822" t="s">
        <v>13176</v>
      </c>
      <c r="J822" t="s">
        <v>13399</v>
      </c>
      <c r="K822" t="s">
        <v>13285</v>
      </c>
      <c r="L822" t="s">
        <v>15206</v>
      </c>
      <c r="M822" t="s">
        <v>13286</v>
      </c>
      <c r="N822" t="s">
        <v>13286</v>
      </c>
      <c r="O822" t="s">
        <v>13296</v>
      </c>
      <c r="Q822">
        <v>199</v>
      </c>
      <c r="R822">
        <v>199</v>
      </c>
      <c r="S822">
        <v>1999</v>
      </c>
      <c r="T822">
        <v>1999</v>
      </c>
      <c r="U822" s="18">
        <v>0.90045022511255624</v>
      </c>
      <c r="V822">
        <v>3.7</v>
      </c>
      <c r="W822">
        <v>3.7</v>
      </c>
      <c r="X822">
        <v>2031</v>
      </c>
      <c r="Y822">
        <v>2031</v>
      </c>
    </row>
    <row r="823" spans="1:25" x14ac:dyDescent="0.25">
      <c r="A823">
        <v>822</v>
      </c>
      <c r="B823" t="s">
        <v>8503</v>
      </c>
      <c r="C823" t="s">
        <v>16191</v>
      </c>
      <c r="D823" t="s">
        <v>8504</v>
      </c>
      <c r="E823" t="s">
        <v>8504</v>
      </c>
      <c r="F823" t="s">
        <v>15217</v>
      </c>
      <c r="G823" t="s">
        <v>15218</v>
      </c>
      <c r="H823" t="s">
        <v>8494</v>
      </c>
      <c r="I823" t="s">
        <v>13176</v>
      </c>
      <c r="J823" t="s">
        <v>13399</v>
      </c>
      <c r="K823" t="s">
        <v>13285</v>
      </c>
      <c r="L823" t="s">
        <v>15206</v>
      </c>
      <c r="M823" t="s">
        <v>13286</v>
      </c>
      <c r="N823" t="s">
        <v>13286</v>
      </c>
      <c r="O823" t="s">
        <v>13296</v>
      </c>
      <c r="Q823">
        <v>293</v>
      </c>
      <c r="R823">
        <v>293</v>
      </c>
      <c r="S823">
        <v>499</v>
      </c>
      <c r="T823">
        <v>499</v>
      </c>
      <c r="U823" s="18">
        <v>0.41282565130260523</v>
      </c>
      <c r="V823">
        <v>3.9</v>
      </c>
      <c r="W823">
        <v>3.9</v>
      </c>
      <c r="X823">
        <v>44994</v>
      </c>
      <c r="Y823">
        <v>44994</v>
      </c>
    </row>
    <row r="824" spans="1:25" x14ac:dyDescent="0.25">
      <c r="A824">
        <v>823</v>
      </c>
      <c r="B824" t="s">
        <v>8513</v>
      </c>
      <c r="C824" t="s">
        <v>16191</v>
      </c>
      <c r="D824" t="s">
        <v>8514</v>
      </c>
      <c r="E824" t="s">
        <v>8514</v>
      </c>
      <c r="F824" t="s">
        <v>15219</v>
      </c>
      <c r="G824" t="s">
        <v>15220</v>
      </c>
      <c r="H824" t="s">
        <v>8515</v>
      </c>
      <c r="I824" t="s">
        <v>13176</v>
      </c>
      <c r="J824" t="s">
        <v>13399</v>
      </c>
      <c r="K824" t="s">
        <v>13297</v>
      </c>
      <c r="L824" t="s">
        <v>15221</v>
      </c>
      <c r="M824" t="s">
        <v>13298</v>
      </c>
      <c r="N824" t="s">
        <v>13298</v>
      </c>
      <c r="O824" t="s">
        <v>13299</v>
      </c>
      <c r="P824" t="s">
        <v>13300</v>
      </c>
      <c r="Q824">
        <v>199</v>
      </c>
      <c r="R824">
        <v>199</v>
      </c>
      <c r="S824">
        <v>495</v>
      </c>
      <c r="T824">
        <v>495</v>
      </c>
      <c r="U824" s="18">
        <v>0.59797979797979794</v>
      </c>
      <c r="V824">
        <v>4.0999999999999996</v>
      </c>
      <c r="W824">
        <v>4.0999999999999996</v>
      </c>
      <c r="X824">
        <v>270563</v>
      </c>
      <c r="Y824">
        <v>270563</v>
      </c>
    </row>
    <row r="825" spans="1:25" x14ac:dyDescent="0.25">
      <c r="A825">
        <v>824</v>
      </c>
      <c r="B825" t="s">
        <v>8524</v>
      </c>
      <c r="C825" t="s">
        <v>16191</v>
      </c>
      <c r="D825" t="s">
        <v>8525</v>
      </c>
      <c r="E825" t="s">
        <v>8525</v>
      </c>
      <c r="F825" t="s">
        <v>15222</v>
      </c>
      <c r="G825" t="s">
        <v>13442</v>
      </c>
      <c r="H825" t="s">
        <v>8450</v>
      </c>
      <c r="I825" t="s">
        <v>13176</v>
      </c>
      <c r="J825" t="s">
        <v>13399</v>
      </c>
      <c r="K825" t="s">
        <v>13285</v>
      </c>
      <c r="L825" t="s">
        <v>15206</v>
      </c>
      <c r="M825" t="s">
        <v>13286</v>
      </c>
      <c r="N825" t="s">
        <v>13286</v>
      </c>
      <c r="O825" t="s">
        <v>13287</v>
      </c>
      <c r="P825" t="s">
        <v>13288</v>
      </c>
      <c r="Q825">
        <v>749</v>
      </c>
      <c r="R825">
        <v>749</v>
      </c>
      <c r="S825">
        <v>1245</v>
      </c>
      <c r="T825">
        <v>1245</v>
      </c>
      <c r="U825" s="18">
        <v>0.39839357429718875</v>
      </c>
      <c r="V825">
        <v>3.9</v>
      </c>
      <c r="W825">
        <v>3.9</v>
      </c>
      <c r="X825">
        <v>31783</v>
      </c>
      <c r="Y825">
        <v>31783</v>
      </c>
    </row>
    <row r="826" spans="1:25" x14ac:dyDescent="0.25">
      <c r="A826">
        <v>825</v>
      </c>
      <c r="B826" t="s">
        <v>8534</v>
      </c>
      <c r="C826" t="s">
        <v>16191</v>
      </c>
      <c r="D826" t="s">
        <v>8535</v>
      </c>
      <c r="E826" t="s">
        <v>8535</v>
      </c>
      <c r="F826" t="s">
        <v>15223</v>
      </c>
      <c r="G826" t="s">
        <v>13442</v>
      </c>
      <c r="H826" t="s">
        <v>8461</v>
      </c>
      <c r="I826" t="s">
        <v>13176</v>
      </c>
      <c r="J826" t="s">
        <v>13399</v>
      </c>
      <c r="K826" t="s">
        <v>13289</v>
      </c>
      <c r="L826" t="s">
        <v>15209</v>
      </c>
      <c r="M826" t="s">
        <v>13290</v>
      </c>
      <c r="N826" t="s">
        <v>13290</v>
      </c>
      <c r="O826" t="s">
        <v>13291</v>
      </c>
      <c r="Q826">
        <v>1399</v>
      </c>
      <c r="R826">
        <v>1399</v>
      </c>
      <c r="S826">
        <v>1549</v>
      </c>
      <c r="T826">
        <v>1549</v>
      </c>
      <c r="U826" s="18">
        <v>9.6836668818592639E-2</v>
      </c>
      <c r="V826">
        <v>3.9</v>
      </c>
      <c r="W826">
        <v>3.9</v>
      </c>
      <c r="X826">
        <v>2602</v>
      </c>
      <c r="Y826">
        <v>2602</v>
      </c>
    </row>
    <row r="827" spans="1:25" x14ac:dyDescent="0.25">
      <c r="A827">
        <v>826</v>
      </c>
      <c r="B827" t="s">
        <v>8544</v>
      </c>
      <c r="C827" t="s">
        <v>16191</v>
      </c>
      <c r="D827" t="s">
        <v>8545</v>
      </c>
      <c r="E827" t="s">
        <v>8545</v>
      </c>
      <c r="F827" t="s">
        <v>15224</v>
      </c>
      <c r="G827" t="s">
        <v>15225</v>
      </c>
      <c r="H827" t="s">
        <v>8450</v>
      </c>
      <c r="I827" t="s">
        <v>13176</v>
      </c>
      <c r="J827" t="s">
        <v>13399</v>
      </c>
      <c r="K827" t="s">
        <v>13285</v>
      </c>
      <c r="L827" t="s">
        <v>15206</v>
      </c>
      <c r="M827" t="s">
        <v>13286</v>
      </c>
      <c r="N827" t="s">
        <v>13286</v>
      </c>
      <c r="O827" t="s">
        <v>13287</v>
      </c>
      <c r="P827" t="s">
        <v>13288</v>
      </c>
      <c r="Q827">
        <v>749</v>
      </c>
      <c r="R827">
        <v>749</v>
      </c>
      <c r="S827">
        <v>1445</v>
      </c>
      <c r="T827">
        <v>1445</v>
      </c>
      <c r="U827" s="18">
        <v>0.48166089965397924</v>
      </c>
      <c r="V827">
        <v>3.9</v>
      </c>
      <c r="W827">
        <v>3.9</v>
      </c>
      <c r="X827">
        <v>63350</v>
      </c>
      <c r="Y827">
        <v>63350</v>
      </c>
    </row>
    <row r="828" spans="1:25" x14ac:dyDescent="0.25">
      <c r="A828">
        <v>827</v>
      </c>
      <c r="B828" t="s">
        <v>8554</v>
      </c>
      <c r="C828" t="s">
        <v>16191</v>
      </c>
      <c r="D828" t="s">
        <v>8555</v>
      </c>
      <c r="E828" t="s">
        <v>8555</v>
      </c>
      <c r="F828" t="s">
        <v>15226</v>
      </c>
      <c r="G828" t="s">
        <v>15227</v>
      </c>
      <c r="H828" t="s">
        <v>8556</v>
      </c>
      <c r="I828" t="s">
        <v>13176</v>
      </c>
      <c r="J828" t="s">
        <v>13399</v>
      </c>
      <c r="K828" t="s">
        <v>13285</v>
      </c>
      <c r="L828" t="s">
        <v>15206</v>
      </c>
      <c r="M828" t="s">
        <v>13286</v>
      </c>
      <c r="N828" t="s">
        <v>13286</v>
      </c>
      <c r="O828" t="s">
        <v>13301</v>
      </c>
      <c r="Q828">
        <v>1699</v>
      </c>
      <c r="R828">
        <v>1699</v>
      </c>
      <c r="S828">
        <v>3193</v>
      </c>
      <c r="T828">
        <v>3193</v>
      </c>
      <c r="U828" s="18">
        <v>0.46789852803006576</v>
      </c>
      <c r="V828">
        <v>3.8</v>
      </c>
      <c r="W828">
        <v>3.8</v>
      </c>
      <c r="X828">
        <v>54032</v>
      </c>
      <c r="Y828">
        <v>54032</v>
      </c>
    </row>
    <row r="829" spans="1:25" x14ac:dyDescent="0.25">
      <c r="A829">
        <v>828</v>
      </c>
      <c r="B829" t="s">
        <v>8565</v>
      </c>
      <c r="C829" t="s">
        <v>16191</v>
      </c>
      <c r="D829" t="s">
        <v>8566</v>
      </c>
      <c r="E829" t="s">
        <v>8566</v>
      </c>
      <c r="F829" t="s">
        <v>15228</v>
      </c>
      <c r="G829" t="s">
        <v>15229</v>
      </c>
      <c r="H829" t="s">
        <v>8450</v>
      </c>
      <c r="I829" t="s">
        <v>13176</v>
      </c>
      <c r="J829" t="s">
        <v>13399</v>
      </c>
      <c r="K829" t="s">
        <v>13285</v>
      </c>
      <c r="L829" t="s">
        <v>15206</v>
      </c>
      <c r="M829" t="s">
        <v>13286</v>
      </c>
      <c r="N829" t="s">
        <v>13286</v>
      </c>
      <c r="O829" t="s">
        <v>13287</v>
      </c>
      <c r="P829" t="s">
        <v>13288</v>
      </c>
      <c r="Q829">
        <v>1043</v>
      </c>
      <c r="R829">
        <v>1043</v>
      </c>
      <c r="S829">
        <v>1345</v>
      </c>
      <c r="T829">
        <v>1345</v>
      </c>
      <c r="U829" s="18">
        <v>0.2245353159851301</v>
      </c>
      <c r="V829">
        <v>3.8</v>
      </c>
      <c r="W829">
        <v>3.8</v>
      </c>
      <c r="X829">
        <v>15592</v>
      </c>
      <c r="Y829">
        <v>15592</v>
      </c>
    </row>
    <row r="830" spans="1:25" x14ac:dyDescent="0.25">
      <c r="A830">
        <v>829</v>
      </c>
      <c r="B830" t="s">
        <v>8575</v>
      </c>
      <c r="C830" t="s">
        <v>16191</v>
      </c>
      <c r="D830" t="s">
        <v>8576</v>
      </c>
      <c r="E830" t="s">
        <v>8576</v>
      </c>
      <c r="F830" t="s">
        <v>15230</v>
      </c>
      <c r="G830" t="s">
        <v>15231</v>
      </c>
      <c r="H830" t="s">
        <v>8483</v>
      </c>
      <c r="I830" t="s">
        <v>13176</v>
      </c>
      <c r="J830" t="s">
        <v>13399</v>
      </c>
      <c r="K830" t="s">
        <v>13285</v>
      </c>
      <c r="L830" t="s">
        <v>15206</v>
      </c>
      <c r="M830" t="s">
        <v>13293</v>
      </c>
      <c r="N830" t="s">
        <v>15214</v>
      </c>
      <c r="O830" t="s">
        <v>13294</v>
      </c>
      <c r="P830" t="s">
        <v>13295</v>
      </c>
      <c r="Q830">
        <v>499</v>
      </c>
      <c r="R830">
        <v>499</v>
      </c>
      <c r="S830">
        <v>999</v>
      </c>
      <c r="T830">
        <v>999</v>
      </c>
      <c r="U830" s="18">
        <v>0.50050050050050054</v>
      </c>
      <c r="V830">
        <v>4.0999999999999996</v>
      </c>
      <c r="W830">
        <v>4.0999999999999996</v>
      </c>
      <c r="X830">
        <v>4859</v>
      </c>
      <c r="Y830">
        <v>4859</v>
      </c>
    </row>
    <row r="831" spans="1:25" x14ac:dyDescent="0.25">
      <c r="A831">
        <v>830</v>
      </c>
      <c r="B831" t="s">
        <v>8585</v>
      </c>
      <c r="C831" t="s">
        <v>16191</v>
      </c>
      <c r="D831" t="s">
        <v>8586</v>
      </c>
      <c r="E831" t="s">
        <v>8586</v>
      </c>
      <c r="F831" t="s">
        <v>15232</v>
      </c>
      <c r="G831" t="s">
        <v>13442</v>
      </c>
      <c r="H831" t="s">
        <v>8472</v>
      </c>
      <c r="I831" t="s">
        <v>13176</v>
      </c>
      <c r="J831" t="s">
        <v>13399</v>
      </c>
      <c r="K831" t="s">
        <v>13289</v>
      </c>
      <c r="L831" t="s">
        <v>15209</v>
      </c>
      <c r="M831" t="s">
        <v>13290</v>
      </c>
      <c r="N831" t="s">
        <v>13290</v>
      </c>
      <c r="O831" t="s">
        <v>13292</v>
      </c>
      <c r="Q831">
        <v>1464</v>
      </c>
      <c r="R831">
        <v>1464</v>
      </c>
      <c r="S831">
        <v>1650</v>
      </c>
      <c r="T831">
        <v>1650</v>
      </c>
      <c r="U831" s="18">
        <v>0.11272727272727273</v>
      </c>
      <c r="V831">
        <v>4.0999999999999996</v>
      </c>
      <c r="W831">
        <v>4.0999999999999996</v>
      </c>
      <c r="X831">
        <v>14120</v>
      </c>
      <c r="Y831">
        <v>14120</v>
      </c>
    </row>
    <row r="832" spans="1:25" x14ac:dyDescent="0.25">
      <c r="A832">
        <v>831</v>
      </c>
      <c r="B832" t="s">
        <v>8595</v>
      </c>
      <c r="C832" t="s">
        <v>16191</v>
      </c>
      <c r="D832" t="s">
        <v>8596</v>
      </c>
      <c r="E832" t="s">
        <v>15233</v>
      </c>
      <c r="F832" t="s">
        <v>15234</v>
      </c>
      <c r="G832" t="s">
        <v>15235</v>
      </c>
      <c r="H832" t="s">
        <v>8597</v>
      </c>
      <c r="I832" t="s">
        <v>13176</v>
      </c>
      <c r="J832" t="s">
        <v>13399</v>
      </c>
      <c r="K832" t="s">
        <v>13285</v>
      </c>
      <c r="L832" t="s">
        <v>15206</v>
      </c>
      <c r="M832" t="s">
        <v>13286</v>
      </c>
      <c r="N832" t="s">
        <v>13286</v>
      </c>
      <c r="O832" t="s">
        <v>13302</v>
      </c>
      <c r="Q832">
        <v>249</v>
      </c>
      <c r="R832">
        <v>249</v>
      </c>
      <c r="S832">
        <v>499</v>
      </c>
      <c r="T832">
        <v>499</v>
      </c>
      <c r="U832" s="18">
        <v>0.50100200400801598</v>
      </c>
      <c r="V832">
        <v>3.3</v>
      </c>
      <c r="W832">
        <v>3.3</v>
      </c>
      <c r="X832">
        <v>8427</v>
      </c>
      <c r="Y832">
        <v>8427</v>
      </c>
    </row>
    <row r="833" spans="1:25" x14ac:dyDescent="0.25">
      <c r="A833">
        <v>832</v>
      </c>
      <c r="B833" t="s">
        <v>8605</v>
      </c>
      <c r="C833" t="s">
        <v>16191</v>
      </c>
      <c r="D833" t="s">
        <v>8606</v>
      </c>
      <c r="E833" t="s">
        <v>8606</v>
      </c>
      <c r="F833" t="s">
        <v>15236</v>
      </c>
      <c r="G833" t="s">
        <v>15237</v>
      </c>
      <c r="H833" t="s">
        <v>8607</v>
      </c>
      <c r="I833" t="s">
        <v>13176</v>
      </c>
      <c r="J833" t="s">
        <v>13399</v>
      </c>
      <c r="K833" t="s">
        <v>13285</v>
      </c>
      <c r="L833" t="s">
        <v>15206</v>
      </c>
      <c r="M833" t="s">
        <v>13293</v>
      </c>
      <c r="N833" t="s">
        <v>15214</v>
      </c>
      <c r="O833" t="s">
        <v>13294</v>
      </c>
      <c r="P833" t="s">
        <v>13303</v>
      </c>
      <c r="Q833">
        <v>625</v>
      </c>
      <c r="R833">
        <v>625</v>
      </c>
      <c r="S833">
        <v>1400</v>
      </c>
      <c r="T833">
        <v>1400</v>
      </c>
      <c r="U833" s="18">
        <v>0.5535714285714286</v>
      </c>
      <c r="V833">
        <v>4.2</v>
      </c>
      <c r="W833">
        <v>4.2</v>
      </c>
      <c r="X833">
        <v>23316</v>
      </c>
      <c r="Y833">
        <v>23316</v>
      </c>
    </row>
    <row r="834" spans="1:25" x14ac:dyDescent="0.25">
      <c r="A834">
        <v>833</v>
      </c>
      <c r="B834" t="s">
        <v>8616</v>
      </c>
      <c r="C834" t="s">
        <v>16191</v>
      </c>
      <c r="D834" t="s">
        <v>8617</v>
      </c>
      <c r="E834" t="s">
        <v>15238</v>
      </c>
      <c r="F834" t="s">
        <v>15239</v>
      </c>
      <c r="G834" t="s">
        <v>15240</v>
      </c>
      <c r="H834" t="s">
        <v>8618</v>
      </c>
      <c r="I834" t="s">
        <v>13176</v>
      </c>
      <c r="J834" t="s">
        <v>13399</v>
      </c>
      <c r="K834" t="s">
        <v>13285</v>
      </c>
      <c r="L834" t="s">
        <v>15206</v>
      </c>
      <c r="M834" t="s">
        <v>13286</v>
      </c>
      <c r="N834" t="s">
        <v>13286</v>
      </c>
      <c r="O834" t="s">
        <v>13304</v>
      </c>
      <c r="Q834">
        <v>1290</v>
      </c>
      <c r="R834">
        <v>1290</v>
      </c>
      <c r="S834">
        <v>2500</v>
      </c>
      <c r="T834">
        <v>2500</v>
      </c>
      <c r="U834" s="18">
        <v>0.48399999999999999</v>
      </c>
      <c r="V834">
        <v>4</v>
      </c>
      <c r="W834">
        <v>4</v>
      </c>
      <c r="X834">
        <v>6530</v>
      </c>
      <c r="Y834">
        <v>6530</v>
      </c>
    </row>
    <row r="835" spans="1:25" x14ac:dyDescent="0.25">
      <c r="A835">
        <v>834</v>
      </c>
      <c r="B835" t="s">
        <v>8627</v>
      </c>
      <c r="C835" t="s">
        <v>16191</v>
      </c>
      <c r="D835" t="s">
        <v>8628</v>
      </c>
      <c r="E835" t="s">
        <v>15241</v>
      </c>
      <c r="F835" t="s">
        <v>15242</v>
      </c>
      <c r="G835" t="s">
        <v>15243</v>
      </c>
      <c r="H835" t="s">
        <v>8629</v>
      </c>
      <c r="I835" t="s">
        <v>13176</v>
      </c>
      <c r="J835" t="s">
        <v>13399</v>
      </c>
      <c r="K835" t="s">
        <v>13289</v>
      </c>
      <c r="L835" t="s">
        <v>15209</v>
      </c>
      <c r="M835" t="s">
        <v>13305</v>
      </c>
      <c r="N835" t="s">
        <v>15244</v>
      </c>
      <c r="O835" t="s">
        <v>13306</v>
      </c>
      <c r="Q835">
        <v>3600</v>
      </c>
      <c r="R835">
        <v>3600</v>
      </c>
      <c r="S835">
        <v>6190</v>
      </c>
      <c r="T835">
        <v>6190</v>
      </c>
      <c r="U835" s="18">
        <v>0.4184168012924071</v>
      </c>
      <c r="V835">
        <v>4.3</v>
      </c>
      <c r="W835">
        <v>4.3</v>
      </c>
      <c r="X835">
        <v>11924</v>
      </c>
      <c r="Y835">
        <v>11924</v>
      </c>
    </row>
    <row r="836" spans="1:25" x14ac:dyDescent="0.25">
      <c r="A836">
        <v>835</v>
      </c>
      <c r="B836" t="s">
        <v>8638</v>
      </c>
      <c r="C836" t="s">
        <v>16191</v>
      </c>
      <c r="D836" t="s">
        <v>8639</v>
      </c>
      <c r="E836" t="s">
        <v>8639</v>
      </c>
      <c r="F836" t="s">
        <v>15245</v>
      </c>
      <c r="G836" t="s">
        <v>15246</v>
      </c>
      <c r="H836" t="s">
        <v>8640</v>
      </c>
      <c r="I836" t="s">
        <v>13176</v>
      </c>
      <c r="J836" t="s">
        <v>13399</v>
      </c>
      <c r="K836" t="s">
        <v>13289</v>
      </c>
      <c r="L836" t="s">
        <v>15209</v>
      </c>
      <c r="M836" t="s">
        <v>13290</v>
      </c>
      <c r="N836" t="s">
        <v>13290</v>
      </c>
      <c r="Q836">
        <v>6549</v>
      </c>
      <c r="R836">
        <v>6549</v>
      </c>
      <c r="S836">
        <v>13999</v>
      </c>
      <c r="T836">
        <v>13999</v>
      </c>
      <c r="U836" s="18">
        <v>0.53218087006214732</v>
      </c>
      <c r="V836">
        <v>4</v>
      </c>
      <c r="W836">
        <v>4</v>
      </c>
      <c r="X836">
        <v>2961</v>
      </c>
      <c r="Y836">
        <v>2961</v>
      </c>
    </row>
    <row r="837" spans="1:25" x14ac:dyDescent="0.25">
      <c r="A837">
        <v>836</v>
      </c>
      <c r="B837" t="s">
        <v>8649</v>
      </c>
      <c r="C837" t="s">
        <v>16191</v>
      </c>
      <c r="D837" t="s">
        <v>8650</v>
      </c>
      <c r="E837" t="s">
        <v>15247</v>
      </c>
      <c r="F837" t="s">
        <v>15248</v>
      </c>
      <c r="G837" t="s">
        <v>15249</v>
      </c>
      <c r="H837" t="s">
        <v>8450</v>
      </c>
      <c r="I837" t="s">
        <v>13176</v>
      </c>
      <c r="J837" t="s">
        <v>13399</v>
      </c>
      <c r="K837" t="s">
        <v>13285</v>
      </c>
      <c r="L837" t="s">
        <v>15206</v>
      </c>
      <c r="M837" t="s">
        <v>13286</v>
      </c>
      <c r="N837" t="s">
        <v>13286</v>
      </c>
      <c r="O837" t="s">
        <v>13287</v>
      </c>
      <c r="P837" t="s">
        <v>13288</v>
      </c>
      <c r="Q837">
        <v>1625</v>
      </c>
      <c r="R837">
        <v>1625</v>
      </c>
      <c r="S837">
        <v>2995</v>
      </c>
      <c r="T837">
        <v>2995</v>
      </c>
      <c r="U837" s="18">
        <v>0.45742904841402338</v>
      </c>
      <c r="V837">
        <v>4.5</v>
      </c>
      <c r="W837">
        <v>4.5</v>
      </c>
      <c r="X837">
        <v>23484</v>
      </c>
      <c r="Y837">
        <v>23484</v>
      </c>
    </row>
    <row r="838" spans="1:25" x14ac:dyDescent="0.25">
      <c r="A838">
        <v>837</v>
      </c>
      <c r="B838" t="s">
        <v>8659</v>
      </c>
      <c r="C838" t="s">
        <v>16191</v>
      </c>
      <c r="D838" t="s">
        <v>8660</v>
      </c>
      <c r="E838" t="s">
        <v>8660</v>
      </c>
      <c r="F838" t="s">
        <v>15250</v>
      </c>
      <c r="G838" t="s">
        <v>15251</v>
      </c>
      <c r="H838" t="s">
        <v>8629</v>
      </c>
      <c r="I838" t="s">
        <v>13176</v>
      </c>
      <c r="J838" t="s">
        <v>13399</v>
      </c>
      <c r="K838" t="s">
        <v>13289</v>
      </c>
      <c r="L838" t="s">
        <v>15209</v>
      </c>
      <c r="M838" t="s">
        <v>13305</v>
      </c>
      <c r="N838" t="s">
        <v>15244</v>
      </c>
      <c r="O838" t="s">
        <v>13306</v>
      </c>
      <c r="Q838">
        <v>2599</v>
      </c>
      <c r="R838">
        <v>2599</v>
      </c>
      <c r="S838">
        <v>5890</v>
      </c>
      <c r="T838">
        <v>5890</v>
      </c>
      <c r="U838" s="18">
        <v>0.55874363327674026</v>
      </c>
      <c r="V838">
        <v>4.0999999999999996</v>
      </c>
      <c r="W838">
        <v>4.0999999999999996</v>
      </c>
      <c r="X838">
        <v>21783</v>
      </c>
      <c r="Y838">
        <v>21783</v>
      </c>
    </row>
    <row r="839" spans="1:25" x14ac:dyDescent="0.25">
      <c r="A839">
        <v>838</v>
      </c>
      <c r="B839" t="s">
        <v>8668</v>
      </c>
      <c r="C839" t="s">
        <v>16191</v>
      </c>
      <c r="D839" t="s">
        <v>8669</v>
      </c>
      <c r="E839" t="s">
        <v>15252</v>
      </c>
      <c r="F839" t="s">
        <v>15253</v>
      </c>
      <c r="G839" t="s">
        <v>15254</v>
      </c>
      <c r="H839" t="s">
        <v>8670</v>
      </c>
      <c r="I839" t="s">
        <v>13176</v>
      </c>
      <c r="J839" t="s">
        <v>13399</v>
      </c>
      <c r="K839" t="s">
        <v>13285</v>
      </c>
      <c r="L839" t="s">
        <v>15206</v>
      </c>
      <c r="M839" t="s">
        <v>13286</v>
      </c>
      <c r="N839" t="s">
        <v>13286</v>
      </c>
      <c r="O839" t="s">
        <v>13287</v>
      </c>
      <c r="P839" t="s">
        <v>13307</v>
      </c>
      <c r="Q839">
        <v>1199</v>
      </c>
      <c r="R839">
        <v>1199</v>
      </c>
      <c r="S839">
        <v>2000</v>
      </c>
      <c r="T839">
        <v>2000</v>
      </c>
      <c r="U839" s="18">
        <v>0.40050000000000002</v>
      </c>
      <c r="V839">
        <v>4</v>
      </c>
      <c r="W839">
        <v>4</v>
      </c>
      <c r="X839">
        <v>14030</v>
      </c>
      <c r="Y839">
        <v>14030</v>
      </c>
    </row>
    <row r="840" spans="1:25" x14ac:dyDescent="0.25">
      <c r="A840">
        <v>839</v>
      </c>
      <c r="B840" t="s">
        <v>8679</v>
      </c>
      <c r="C840" t="s">
        <v>16191</v>
      </c>
      <c r="D840" t="s">
        <v>8680</v>
      </c>
      <c r="E840" t="s">
        <v>8680</v>
      </c>
      <c r="F840" t="s">
        <v>15255</v>
      </c>
      <c r="G840" t="s">
        <v>15256</v>
      </c>
      <c r="H840" t="s">
        <v>8681</v>
      </c>
      <c r="I840" t="s">
        <v>13176</v>
      </c>
      <c r="J840" t="s">
        <v>13399</v>
      </c>
      <c r="K840" t="s">
        <v>13289</v>
      </c>
      <c r="L840" t="s">
        <v>15209</v>
      </c>
      <c r="M840" t="s">
        <v>13305</v>
      </c>
      <c r="N840" t="s">
        <v>15244</v>
      </c>
      <c r="O840" t="s">
        <v>13308</v>
      </c>
      <c r="Q840">
        <v>5499</v>
      </c>
      <c r="R840">
        <v>5499</v>
      </c>
      <c r="S840">
        <v>13150</v>
      </c>
      <c r="T840">
        <v>13150</v>
      </c>
      <c r="U840" s="18">
        <v>0.58182509505703417</v>
      </c>
      <c r="V840">
        <v>4.2</v>
      </c>
      <c r="W840">
        <v>4.2</v>
      </c>
      <c r="X840">
        <v>6398</v>
      </c>
      <c r="Y840">
        <v>6398</v>
      </c>
    </row>
    <row r="841" spans="1:25" x14ac:dyDescent="0.25">
      <c r="A841">
        <v>840</v>
      </c>
      <c r="B841" t="s">
        <v>8690</v>
      </c>
      <c r="C841" t="s">
        <v>16191</v>
      </c>
      <c r="D841" t="s">
        <v>8691</v>
      </c>
      <c r="E841" t="s">
        <v>8691</v>
      </c>
      <c r="F841" t="s">
        <v>15257</v>
      </c>
      <c r="G841" t="s">
        <v>15258</v>
      </c>
      <c r="H841" t="s">
        <v>8618</v>
      </c>
      <c r="I841" t="s">
        <v>13176</v>
      </c>
      <c r="J841" t="s">
        <v>13399</v>
      </c>
      <c r="K841" t="s">
        <v>13285</v>
      </c>
      <c r="L841" t="s">
        <v>15206</v>
      </c>
      <c r="M841" t="s">
        <v>13286</v>
      </c>
      <c r="N841" t="s">
        <v>13286</v>
      </c>
      <c r="O841" t="s">
        <v>13304</v>
      </c>
      <c r="Q841">
        <v>1299</v>
      </c>
      <c r="R841">
        <v>1299</v>
      </c>
      <c r="S841">
        <v>3500</v>
      </c>
      <c r="T841">
        <v>3500</v>
      </c>
      <c r="U841" s="18">
        <v>0.62885714285714289</v>
      </c>
      <c r="V841">
        <v>3.8</v>
      </c>
      <c r="W841">
        <v>3.8</v>
      </c>
      <c r="X841">
        <v>44050</v>
      </c>
      <c r="Y841">
        <v>44050</v>
      </c>
    </row>
    <row r="842" spans="1:25" x14ac:dyDescent="0.25">
      <c r="A842">
        <v>841</v>
      </c>
      <c r="B842" t="s">
        <v>8700</v>
      </c>
      <c r="C842" t="s">
        <v>16191</v>
      </c>
      <c r="D842" t="s">
        <v>8701</v>
      </c>
      <c r="E842" t="s">
        <v>8701</v>
      </c>
      <c r="F842" t="s">
        <v>15259</v>
      </c>
      <c r="G842" t="s">
        <v>15260</v>
      </c>
      <c r="H842" t="s">
        <v>8607</v>
      </c>
      <c r="I842" t="s">
        <v>13176</v>
      </c>
      <c r="J842" t="s">
        <v>13399</v>
      </c>
      <c r="K842" t="s">
        <v>13285</v>
      </c>
      <c r="L842" t="s">
        <v>15206</v>
      </c>
      <c r="M842" t="s">
        <v>13293</v>
      </c>
      <c r="N842" t="s">
        <v>15214</v>
      </c>
      <c r="O842" t="s">
        <v>13294</v>
      </c>
      <c r="P842" t="s">
        <v>13303</v>
      </c>
      <c r="Q842">
        <v>599</v>
      </c>
      <c r="R842">
        <v>599</v>
      </c>
      <c r="S842">
        <v>785</v>
      </c>
      <c r="T842">
        <v>785</v>
      </c>
      <c r="U842" s="18">
        <v>0.23694267515923567</v>
      </c>
      <c r="V842">
        <v>4.2</v>
      </c>
      <c r="W842">
        <v>4.2</v>
      </c>
      <c r="X842">
        <v>24247</v>
      </c>
      <c r="Y842">
        <v>24247</v>
      </c>
    </row>
    <row r="843" spans="1:25" x14ac:dyDescent="0.25">
      <c r="A843">
        <v>842</v>
      </c>
      <c r="B843" t="s">
        <v>8710</v>
      </c>
      <c r="C843" t="s">
        <v>16191</v>
      </c>
      <c r="D843" t="s">
        <v>8711</v>
      </c>
      <c r="E843" t="s">
        <v>8711</v>
      </c>
      <c r="F843" t="s">
        <v>15261</v>
      </c>
      <c r="G843" t="s">
        <v>15262</v>
      </c>
      <c r="H843" t="s">
        <v>8618</v>
      </c>
      <c r="I843" t="s">
        <v>13176</v>
      </c>
      <c r="J843" t="s">
        <v>13399</v>
      </c>
      <c r="K843" t="s">
        <v>13285</v>
      </c>
      <c r="L843" t="s">
        <v>15206</v>
      </c>
      <c r="M843" t="s">
        <v>13286</v>
      </c>
      <c r="N843" t="s">
        <v>13286</v>
      </c>
      <c r="O843" t="s">
        <v>13304</v>
      </c>
      <c r="Q843">
        <v>1999</v>
      </c>
      <c r="R843">
        <v>1999</v>
      </c>
      <c r="S843">
        <v>3210</v>
      </c>
      <c r="T843">
        <v>3210</v>
      </c>
      <c r="U843" s="18">
        <v>0.37725856697819315</v>
      </c>
      <c r="V843">
        <v>4.2</v>
      </c>
      <c r="W843">
        <v>4.2</v>
      </c>
      <c r="X843">
        <v>41349</v>
      </c>
      <c r="Y843">
        <v>41349</v>
      </c>
    </row>
    <row r="844" spans="1:25" x14ac:dyDescent="0.25">
      <c r="A844">
        <v>843</v>
      </c>
      <c r="B844" t="s">
        <v>8720</v>
      </c>
      <c r="C844" t="s">
        <v>16191</v>
      </c>
      <c r="D844" t="s">
        <v>8721</v>
      </c>
      <c r="E844" t="s">
        <v>8721</v>
      </c>
      <c r="F844" t="s">
        <v>15263</v>
      </c>
      <c r="G844" t="s">
        <v>15264</v>
      </c>
      <c r="H844" t="s">
        <v>8670</v>
      </c>
      <c r="I844" t="s">
        <v>13176</v>
      </c>
      <c r="J844" t="s">
        <v>13399</v>
      </c>
      <c r="K844" t="s">
        <v>13285</v>
      </c>
      <c r="L844" t="s">
        <v>15206</v>
      </c>
      <c r="M844" t="s">
        <v>13286</v>
      </c>
      <c r="N844" t="s">
        <v>13286</v>
      </c>
      <c r="O844" t="s">
        <v>13287</v>
      </c>
      <c r="P844" t="s">
        <v>13307</v>
      </c>
      <c r="Q844">
        <v>549</v>
      </c>
      <c r="R844">
        <v>549</v>
      </c>
      <c r="S844">
        <v>1000</v>
      </c>
      <c r="T844">
        <v>1000</v>
      </c>
      <c r="U844" s="18">
        <v>0.45100000000000001</v>
      </c>
      <c r="V844">
        <v>3.6</v>
      </c>
      <c r="W844">
        <v>3.6</v>
      </c>
      <c r="X844">
        <v>1074</v>
      </c>
      <c r="Y844">
        <v>1074</v>
      </c>
    </row>
    <row r="845" spans="1:25" x14ac:dyDescent="0.25">
      <c r="A845">
        <v>844</v>
      </c>
      <c r="B845" t="s">
        <v>8730</v>
      </c>
      <c r="C845" t="s">
        <v>16191</v>
      </c>
      <c r="D845" t="s">
        <v>8731</v>
      </c>
      <c r="E845" t="s">
        <v>8731</v>
      </c>
      <c r="F845" t="s">
        <v>15265</v>
      </c>
      <c r="G845" t="s">
        <v>15266</v>
      </c>
      <c r="H845" t="s">
        <v>8461</v>
      </c>
      <c r="I845" t="s">
        <v>13176</v>
      </c>
      <c r="J845" t="s">
        <v>13399</v>
      </c>
      <c r="K845" t="s">
        <v>13289</v>
      </c>
      <c r="L845" t="s">
        <v>15209</v>
      </c>
      <c r="M845" t="s">
        <v>13290</v>
      </c>
      <c r="N845" t="s">
        <v>13290</v>
      </c>
      <c r="O845" t="s">
        <v>13291</v>
      </c>
      <c r="Q845">
        <v>999</v>
      </c>
      <c r="R845">
        <v>999</v>
      </c>
      <c r="S845">
        <v>2000</v>
      </c>
      <c r="T845">
        <v>2000</v>
      </c>
      <c r="U845" s="18">
        <v>0.50049999999999994</v>
      </c>
      <c r="V845">
        <v>3.8</v>
      </c>
      <c r="W845">
        <v>3.8</v>
      </c>
      <c r="X845">
        <v>1163</v>
      </c>
      <c r="Y845">
        <v>1163</v>
      </c>
    </row>
    <row r="846" spans="1:25" x14ac:dyDescent="0.25">
      <c r="A846">
        <v>845</v>
      </c>
      <c r="B846" t="s">
        <v>8740</v>
      </c>
      <c r="C846" t="s">
        <v>16191</v>
      </c>
      <c r="D846" t="s">
        <v>8741</v>
      </c>
      <c r="E846" t="s">
        <v>15267</v>
      </c>
      <c r="F846" t="s">
        <v>15268</v>
      </c>
      <c r="G846" t="s">
        <v>15269</v>
      </c>
      <c r="H846" t="s">
        <v>8483</v>
      </c>
      <c r="I846" t="s">
        <v>13176</v>
      </c>
      <c r="J846" t="s">
        <v>13399</v>
      </c>
      <c r="K846" t="s">
        <v>13285</v>
      </c>
      <c r="L846" t="s">
        <v>15206</v>
      </c>
      <c r="M846" t="s">
        <v>13293</v>
      </c>
      <c r="N846" t="s">
        <v>15214</v>
      </c>
      <c r="O846" t="s">
        <v>13294</v>
      </c>
      <c r="P846" t="s">
        <v>13295</v>
      </c>
      <c r="Q846">
        <v>398</v>
      </c>
      <c r="R846">
        <v>398</v>
      </c>
      <c r="S846">
        <v>1999</v>
      </c>
      <c r="T846">
        <v>1999</v>
      </c>
      <c r="U846" s="18">
        <v>0.80090045022511258</v>
      </c>
      <c r="V846">
        <v>4.0999999999999996</v>
      </c>
      <c r="W846">
        <v>4.0999999999999996</v>
      </c>
      <c r="X846">
        <v>257</v>
      </c>
      <c r="Y846">
        <v>257</v>
      </c>
    </row>
    <row r="847" spans="1:25" x14ac:dyDescent="0.25">
      <c r="A847">
        <v>846</v>
      </c>
      <c r="B847" t="s">
        <v>8750</v>
      </c>
      <c r="C847" t="s">
        <v>16191</v>
      </c>
      <c r="D847" t="s">
        <v>8751</v>
      </c>
      <c r="E847" t="s">
        <v>8751</v>
      </c>
      <c r="F847" t="s">
        <v>15270</v>
      </c>
      <c r="G847" t="s">
        <v>15271</v>
      </c>
      <c r="H847" t="s">
        <v>8752</v>
      </c>
      <c r="I847" t="s">
        <v>13176</v>
      </c>
      <c r="J847" t="s">
        <v>13399</v>
      </c>
      <c r="K847" t="s">
        <v>13289</v>
      </c>
      <c r="L847" t="s">
        <v>15209</v>
      </c>
      <c r="M847" t="s">
        <v>13305</v>
      </c>
      <c r="N847" t="s">
        <v>15244</v>
      </c>
      <c r="O847" t="s">
        <v>13309</v>
      </c>
      <c r="Q847">
        <v>539</v>
      </c>
      <c r="R847">
        <v>539</v>
      </c>
      <c r="S847">
        <v>720</v>
      </c>
      <c r="T847">
        <v>720</v>
      </c>
      <c r="U847" s="18">
        <v>0.25138888888888888</v>
      </c>
      <c r="V847">
        <v>4.0999999999999996</v>
      </c>
      <c r="W847">
        <v>4.0999999999999996</v>
      </c>
      <c r="X847">
        <v>36017</v>
      </c>
      <c r="Y847">
        <v>36017</v>
      </c>
    </row>
    <row r="848" spans="1:25" x14ac:dyDescent="0.25">
      <c r="A848">
        <v>847</v>
      </c>
      <c r="B848" t="s">
        <v>8761</v>
      </c>
      <c r="C848" t="s">
        <v>16191</v>
      </c>
      <c r="D848" t="s">
        <v>8762</v>
      </c>
      <c r="E848" t="s">
        <v>15272</v>
      </c>
      <c r="F848" t="s">
        <v>15273</v>
      </c>
      <c r="G848" t="s">
        <v>15274</v>
      </c>
      <c r="H848" t="s">
        <v>8450</v>
      </c>
      <c r="I848" t="s">
        <v>13176</v>
      </c>
      <c r="J848" t="s">
        <v>13399</v>
      </c>
      <c r="K848" t="s">
        <v>13285</v>
      </c>
      <c r="L848" t="s">
        <v>15206</v>
      </c>
      <c r="M848" t="s">
        <v>13286</v>
      </c>
      <c r="N848" t="s">
        <v>13286</v>
      </c>
      <c r="O848" t="s">
        <v>13287</v>
      </c>
      <c r="P848" t="s">
        <v>13288</v>
      </c>
      <c r="Q848">
        <v>699</v>
      </c>
      <c r="R848">
        <v>699</v>
      </c>
      <c r="S848">
        <v>1595</v>
      </c>
      <c r="T848">
        <v>1595</v>
      </c>
      <c r="U848" s="18">
        <v>0.56175548589341695</v>
      </c>
      <c r="V848">
        <v>4.0999999999999996</v>
      </c>
      <c r="W848">
        <v>4.0999999999999996</v>
      </c>
      <c r="X848">
        <v>8090</v>
      </c>
      <c r="Y848">
        <v>8090</v>
      </c>
    </row>
    <row r="849" spans="1:25" x14ac:dyDescent="0.25">
      <c r="A849">
        <v>848</v>
      </c>
      <c r="B849" t="s">
        <v>8771</v>
      </c>
      <c r="C849" t="s">
        <v>16191</v>
      </c>
      <c r="D849" t="s">
        <v>8772</v>
      </c>
      <c r="E849" t="s">
        <v>8772</v>
      </c>
      <c r="F849" t="s">
        <v>15275</v>
      </c>
      <c r="G849" t="s">
        <v>15276</v>
      </c>
      <c r="H849" t="s">
        <v>8556</v>
      </c>
      <c r="I849" t="s">
        <v>13176</v>
      </c>
      <c r="J849" t="s">
        <v>13399</v>
      </c>
      <c r="K849" t="s">
        <v>13285</v>
      </c>
      <c r="L849" t="s">
        <v>15206</v>
      </c>
      <c r="M849" t="s">
        <v>13286</v>
      </c>
      <c r="N849" t="s">
        <v>13286</v>
      </c>
      <c r="O849" t="s">
        <v>13301</v>
      </c>
      <c r="Q849">
        <v>2148</v>
      </c>
      <c r="R849">
        <v>2148</v>
      </c>
      <c r="S849">
        <v>3645</v>
      </c>
      <c r="T849">
        <v>3645</v>
      </c>
      <c r="U849" s="18">
        <v>0.41069958847736626</v>
      </c>
      <c r="V849">
        <v>4.0999999999999996</v>
      </c>
      <c r="W849">
        <v>4.0999999999999996</v>
      </c>
      <c r="X849">
        <v>31388</v>
      </c>
      <c r="Y849">
        <v>31388</v>
      </c>
    </row>
    <row r="850" spans="1:25" x14ac:dyDescent="0.25">
      <c r="A850">
        <v>849</v>
      </c>
      <c r="B850" t="s">
        <v>8781</v>
      </c>
      <c r="C850" t="s">
        <v>16191</v>
      </c>
      <c r="D850" t="s">
        <v>8782</v>
      </c>
      <c r="E850" t="s">
        <v>8782</v>
      </c>
      <c r="F850" t="s">
        <v>15277</v>
      </c>
      <c r="G850" t="s">
        <v>15278</v>
      </c>
      <c r="H850" t="s">
        <v>8783</v>
      </c>
      <c r="I850" t="s">
        <v>13176</v>
      </c>
      <c r="J850" t="s">
        <v>13399</v>
      </c>
      <c r="K850" t="s">
        <v>13285</v>
      </c>
      <c r="L850" t="s">
        <v>15206</v>
      </c>
      <c r="M850" t="s">
        <v>13286</v>
      </c>
      <c r="N850" t="s">
        <v>13286</v>
      </c>
      <c r="O850" t="s">
        <v>13310</v>
      </c>
      <c r="P850" t="s">
        <v>13311</v>
      </c>
      <c r="Q850">
        <v>3599</v>
      </c>
      <c r="R850">
        <v>3599</v>
      </c>
      <c r="S850">
        <v>7950</v>
      </c>
      <c r="T850">
        <v>7950</v>
      </c>
      <c r="U850" s="18">
        <v>0.5472955974842767</v>
      </c>
      <c r="V850">
        <v>4.2</v>
      </c>
      <c r="W850">
        <v>4.2</v>
      </c>
      <c r="X850">
        <v>136</v>
      </c>
      <c r="Y850">
        <v>136</v>
      </c>
    </row>
    <row r="851" spans="1:25" x14ac:dyDescent="0.25">
      <c r="A851">
        <v>850</v>
      </c>
      <c r="B851" t="s">
        <v>8792</v>
      </c>
      <c r="C851" t="s">
        <v>16191</v>
      </c>
      <c r="D851" t="s">
        <v>8793</v>
      </c>
      <c r="E851" t="s">
        <v>15279</v>
      </c>
      <c r="F851" t="s">
        <v>15280</v>
      </c>
      <c r="G851" t="s">
        <v>15281</v>
      </c>
      <c r="H851" t="s">
        <v>8794</v>
      </c>
      <c r="I851" t="s">
        <v>13176</v>
      </c>
      <c r="J851" t="s">
        <v>13399</v>
      </c>
      <c r="K851" t="s">
        <v>13312</v>
      </c>
      <c r="L851" t="s">
        <v>15282</v>
      </c>
      <c r="M851" t="s">
        <v>13313</v>
      </c>
      <c r="N851" t="s">
        <v>13313</v>
      </c>
      <c r="O851" t="s">
        <v>13314</v>
      </c>
      <c r="Q851">
        <v>351</v>
      </c>
      <c r="R851">
        <v>351</v>
      </c>
      <c r="S851">
        <v>999</v>
      </c>
      <c r="T851">
        <v>999</v>
      </c>
      <c r="U851" s="18">
        <v>0.64864864864864868</v>
      </c>
      <c r="V851">
        <v>4</v>
      </c>
      <c r="W851">
        <v>4</v>
      </c>
      <c r="X851">
        <v>5380</v>
      </c>
      <c r="Y851">
        <v>5380</v>
      </c>
    </row>
    <row r="852" spans="1:25" x14ac:dyDescent="0.25">
      <c r="A852">
        <v>851</v>
      </c>
      <c r="B852" t="s">
        <v>8803</v>
      </c>
      <c r="C852" t="s">
        <v>16191</v>
      </c>
      <c r="D852" t="s">
        <v>8804</v>
      </c>
      <c r="E852" t="s">
        <v>8804</v>
      </c>
      <c r="F852" t="s">
        <v>15283</v>
      </c>
      <c r="G852" t="s">
        <v>15284</v>
      </c>
      <c r="H852" t="s">
        <v>8805</v>
      </c>
      <c r="I852" t="s">
        <v>13176</v>
      </c>
      <c r="J852" t="s">
        <v>13399</v>
      </c>
      <c r="K852" t="s">
        <v>13285</v>
      </c>
      <c r="L852" t="s">
        <v>15206</v>
      </c>
      <c r="M852" t="s">
        <v>13293</v>
      </c>
      <c r="N852" t="s">
        <v>15214</v>
      </c>
      <c r="O852" t="s">
        <v>13294</v>
      </c>
      <c r="P852" t="s">
        <v>13303</v>
      </c>
      <c r="Q852">
        <v>1614</v>
      </c>
      <c r="R852">
        <v>1614</v>
      </c>
      <c r="S852">
        <v>1745</v>
      </c>
      <c r="T852">
        <v>1745</v>
      </c>
      <c r="U852" s="18">
        <v>7.5071633237822344E-2</v>
      </c>
      <c r="V852">
        <v>4.3</v>
      </c>
      <c r="W852">
        <v>4.3</v>
      </c>
      <c r="X852">
        <v>37974</v>
      </c>
      <c r="Y852">
        <v>37974</v>
      </c>
    </row>
    <row r="853" spans="1:25" x14ac:dyDescent="0.25">
      <c r="A853">
        <v>852</v>
      </c>
      <c r="B853" t="s">
        <v>8814</v>
      </c>
      <c r="C853" t="s">
        <v>16191</v>
      </c>
      <c r="D853" t="s">
        <v>8815</v>
      </c>
      <c r="E853" t="s">
        <v>8815</v>
      </c>
      <c r="F853" t="s">
        <v>15285</v>
      </c>
      <c r="G853" t="s">
        <v>15243</v>
      </c>
      <c r="H853" t="s">
        <v>8752</v>
      </c>
      <c r="I853" t="s">
        <v>13176</v>
      </c>
      <c r="J853" t="s">
        <v>13399</v>
      </c>
      <c r="K853" t="s">
        <v>13289</v>
      </c>
      <c r="L853" t="s">
        <v>15209</v>
      </c>
      <c r="M853" t="s">
        <v>13305</v>
      </c>
      <c r="N853" t="s">
        <v>15244</v>
      </c>
      <c r="O853" t="s">
        <v>13309</v>
      </c>
      <c r="Q853">
        <v>719</v>
      </c>
      <c r="R853">
        <v>719</v>
      </c>
      <c r="S853">
        <v>1295</v>
      </c>
      <c r="T853">
        <v>1295</v>
      </c>
      <c r="U853" s="18">
        <v>0.44478764478764476</v>
      </c>
      <c r="V853">
        <v>4.2</v>
      </c>
      <c r="W853">
        <v>4.2</v>
      </c>
      <c r="X853">
        <v>17218</v>
      </c>
      <c r="Y853">
        <v>17218</v>
      </c>
    </row>
    <row r="854" spans="1:25" x14ac:dyDescent="0.25">
      <c r="A854">
        <v>853</v>
      </c>
      <c r="B854" t="s">
        <v>8824</v>
      </c>
      <c r="C854" t="s">
        <v>16191</v>
      </c>
      <c r="D854" t="s">
        <v>8825</v>
      </c>
      <c r="E854" t="s">
        <v>8825</v>
      </c>
      <c r="F854" t="s">
        <v>15286</v>
      </c>
      <c r="G854" t="s">
        <v>15287</v>
      </c>
      <c r="H854" t="s">
        <v>8483</v>
      </c>
      <c r="I854" t="s">
        <v>13176</v>
      </c>
      <c r="J854" t="s">
        <v>13399</v>
      </c>
      <c r="K854" t="s">
        <v>13285</v>
      </c>
      <c r="L854" t="s">
        <v>15206</v>
      </c>
      <c r="M854" t="s">
        <v>13293</v>
      </c>
      <c r="N854" t="s">
        <v>15214</v>
      </c>
      <c r="O854" t="s">
        <v>13294</v>
      </c>
      <c r="P854" t="s">
        <v>13295</v>
      </c>
      <c r="Q854">
        <v>678</v>
      </c>
      <c r="R854">
        <v>678</v>
      </c>
      <c r="S854">
        <v>1499</v>
      </c>
      <c r="T854">
        <v>1499</v>
      </c>
      <c r="U854" s="18">
        <v>0.54769846564376246</v>
      </c>
      <c r="V854">
        <v>4.2</v>
      </c>
      <c r="W854">
        <v>4.2</v>
      </c>
      <c r="X854">
        <v>900</v>
      </c>
      <c r="Y854">
        <v>900</v>
      </c>
    </row>
    <row r="855" spans="1:25" x14ac:dyDescent="0.25">
      <c r="A855">
        <v>854</v>
      </c>
      <c r="B855" t="s">
        <v>8834</v>
      </c>
      <c r="C855" t="s">
        <v>16191</v>
      </c>
      <c r="D855" t="s">
        <v>8835</v>
      </c>
      <c r="E855" t="s">
        <v>8835</v>
      </c>
      <c r="F855" t="s">
        <v>15288</v>
      </c>
      <c r="G855" t="s">
        <v>15289</v>
      </c>
      <c r="H855" t="s">
        <v>8670</v>
      </c>
      <c r="I855" t="s">
        <v>13176</v>
      </c>
      <c r="J855" t="s">
        <v>13399</v>
      </c>
      <c r="K855" t="s">
        <v>13285</v>
      </c>
      <c r="L855" t="s">
        <v>15206</v>
      </c>
      <c r="M855" t="s">
        <v>13286</v>
      </c>
      <c r="N855" t="s">
        <v>13286</v>
      </c>
      <c r="O855" t="s">
        <v>13287</v>
      </c>
      <c r="P855" t="s">
        <v>13307</v>
      </c>
      <c r="Q855">
        <v>809</v>
      </c>
      <c r="R855">
        <v>809</v>
      </c>
      <c r="S855">
        <v>1545</v>
      </c>
      <c r="T855">
        <v>1545</v>
      </c>
      <c r="U855" s="18">
        <v>0.47637540453074434</v>
      </c>
      <c r="V855">
        <v>3.7</v>
      </c>
      <c r="W855">
        <v>3.7</v>
      </c>
      <c r="X855">
        <v>976</v>
      </c>
      <c r="Y855">
        <v>976</v>
      </c>
    </row>
    <row r="856" spans="1:25" x14ac:dyDescent="0.25">
      <c r="A856">
        <v>855</v>
      </c>
      <c r="B856" t="s">
        <v>8844</v>
      </c>
      <c r="C856" t="s">
        <v>16191</v>
      </c>
      <c r="D856" t="s">
        <v>8845</v>
      </c>
      <c r="E856" t="s">
        <v>8845</v>
      </c>
      <c r="F856" t="s">
        <v>15290</v>
      </c>
      <c r="G856" t="s">
        <v>15291</v>
      </c>
      <c r="H856" t="s">
        <v>8846</v>
      </c>
      <c r="I856" t="s">
        <v>13176</v>
      </c>
      <c r="J856" t="s">
        <v>13399</v>
      </c>
      <c r="K856" t="s">
        <v>13285</v>
      </c>
      <c r="L856" t="s">
        <v>15206</v>
      </c>
      <c r="M856" t="s">
        <v>13286</v>
      </c>
      <c r="N856" t="s">
        <v>13286</v>
      </c>
      <c r="O856" t="s">
        <v>13315</v>
      </c>
      <c r="Q856">
        <v>1969</v>
      </c>
      <c r="R856">
        <v>1969</v>
      </c>
      <c r="S856">
        <v>5000</v>
      </c>
      <c r="T856">
        <v>5000</v>
      </c>
      <c r="U856" s="18">
        <v>0.60619999999999996</v>
      </c>
      <c r="V856">
        <v>4.0999999999999996</v>
      </c>
      <c r="W856">
        <v>4.0999999999999996</v>
      </c>
      <c r="X856">
        <v>4927</v>
      </c>
      <c r="Y856">
        <v>4927</v>
      </c>
    </row>
    <row r="857" spans="1:25" x14ac:dyDescent="0.25">
      <c r="A857">
        <v>856</v>
      </c>
      <c r="B857" t="s">
        <v>8855</v>
      </c>
      <c r="C857" t="s">
        <v>16191</v>
      </c>
      <c r="D857" t="s">
        <v>8856</v>
      </c>
      <c r="E857" t="s">
        <v>15292</v>
      </c>
      <c r="F857" t="s">
        <v>15293</v>
      </c>
      <c r="G857" t="s">
        <v>15294</v>
      </c>
      <c r="H857" t="s">
        <v>8483</v>
      </c>
      <c r="I857" t="s">
        <v>13176</v>
      </c>
      <c r="J857" t="s">
        <v>13399</v>
      </c>
      <c r="K857" t="s">
        <v>13285</v>
      </c>
      <c r="L857" t="s">
        <v>15206</v>
      </c>
      <c r="M857" t="s">
        <v>13293</v>
      </c>
      <c r="N857" t="s">
        <v>15214</v>
      </c>
      <c r="O857" t="s">
        <v>13294</v>
      </c>
      <c r="P857" t="s">
        <v>13295</v>
      </c>
      <c r="Q857">
        <v>1490</v>
      </c>
      <c r="R857">
        <v>1490</v>
      </c>
      <c r="S857">
        <v>1695</v>
      </c>
      <c r="T857">
        <v>1695</v>
      </c>
      <c r="U857" s="18">
        <v>0.12094395280235988</v>
      </c>
      <c r="V857">
        <v>4.4000000000000004</v>
      </c>
      <c r="W857">
        <v>4.4000000000000004</v>
      </c>
      <c r="X857">
        <v>3543</v>
      </c>
      <c r="Y857">
        <v>3543</v>
      </c>
    </row>
    <row r="858" spans="1:25" x14ac:dyDescent="0.25">
      <c r="A858">
        <v>857</v>
      </c>
      <c r="B858" t="s">
        <v>8865</v>
      </c>
      <c r="C858" t="s">
        <v>16191</v>
      </c>
      <c r="D858" t="s">
        <v>8866</v>
      </c>
      <c r="E858" t="s">
        <v>8866</v>
      </c>
      <c r="F858" t="s">
        <v>15295</v>
      </c>
      <c r="G858" t="s">
        <v>15296</v>
      </c>
      <c r="H858" t="s">
        <v>8461</v>
      </c>
      <c r="I858" t="s">
        <v>13176</v>
      </c>
      <c r="J858" t="s">
        <v>13399</v>
      </c>
      <c r="K858" t="s">
        <v>13289</v>
      </c>
      <c r="L858" t="s">
        <v>15209</v>
      </c>
      <c r="M858" t="s">
        <v>13290</v>
      </c>
      <c r="N858" t="s">
        <v>13290</v>
      </c>
      <c r="O858" t="s">
        <v>13291</v>
      </c>
      <c r="Q858">
        <v>2499</v>
      </c>
      <c r="R858">
        <v>2499</v>
      </c>
      <c r="S858">
        <v>3945</v>
      </c>
      <c r="T858">
        <v>3945</v>
      </c>
      <c r="U858" s="18">
        <v>0.36653992395437263</v>
      </c>
      <c r="V858">
        <v>3.8</v>
      </c>
      <c r="W858">
        <v>3.8</v>
      </c>
      <c r="X858">
        <v>2732</v>
      </c>
      <c r="Y858">
        <v>2732</v>
      </c>
    </row>
    <row r="859" spans="1:25" x14ac:dyDescent="0.25">
      <c r="A859">
        <v>858</v>
      </c>
      <c r="B859" t="s">
        <v>8875</v>
      </c>
      <c r="C859" t="s">
        <v>16191</v>
      </c>
      <c r="D859" t="s">
        <v>8876</v>
      </c>
      <c r="E859" t="s">
        <v>15297</v>
      </c>
      <c r="F859" t="s">
        <v>15298</v>
      </c>
      <c r="G859" t="s">
        <v>15299</v>
      </c>
      <c r="H859" t="s">
        <v>8877</v>
      </c>
      <c r="I859" t="s">
        <v>13176</v>
      </c>
      <c r="J859" t="s">
        <v>13399</v>
      </c>
      <c r="K859" t="s">
        <v>13285</v>
      </c>
      <c r="L859" t="s">
        <v>15206</v>
      </c>
      <c r="M859" t="s">
        <v>13293</v>
      </c>
      <c r="N859" t="s">
        <v>15214</v>
      </c>
      <c r="O859" t="s">
        <v>13316</v>
      </c>
      <c r="P859" t="s">
        <v>13317</v>
      </c>
      <c r="Q859">
        <v>1665</v>
      </c>
      <c r="R859">
        <v>1665</v>
      </c>
      <c r="S859">
        <v>2099</v>
      </c>
      <c r="T859">
        <v>2099</v>
      </c>
      <c r="U859" s="18">
        <v>0.20676512625059551</v>
      </c>
      <c r="V859">
        <v>4</v>
      </c>
      <c r="W859">
        <v>4</v>
      </c>
      <c r="X859">
        <v>14368</v>
      </c>
      <c r="Y859">
        <v>14368</v>
      </c>
    </row>
    <row r="860" spans="1:25" x14ac:dyDescent="0.25">
      <c r="A860">
        <v>859</v>
      </c>
      <c r="B860" t="s">
        <v>8886</v>
      </c>
      <c r="C860" t="s">
        <v>16191</v>
      </c>
      <c r="D860" t="s">
        <v>8887</v>
      </c>
      <c r="E860" t="s">
        <v>15300</v>
      </c>
      <c r="F860" t="s">
        <v>15301</v>
      </c>
      <c r="G860" t="s">
        <v>15302</v>
      </c>
      <c r="H860" t="s">
        <v>8556</v>
      </c>
      <c r="I860" t="s">
        <v>13176</v>
      </c>
      <c r="J860" t="s">
        <v>13399</v>
      </c>
      <c r="K860" t="s">
        <v>13285</v>
      </c>
      <c r="L860" t="s">
        <v>15206</v>
      </c>
      <c r="M860" t="s">
        <v>13286</v>
      </c>
      <c r="N860" t="s">
        <v>13286</v>
      </c>
      <c r="O860" t="s">
        <v>13301</v>
      </c>
      <c r="Q860">
        <v>3229</v>
      </c>
      <c r="R860">
        <v>3229</v>
      </c>
      <c r="S860">
        <v>5295</v>
      </c>
      <c r="T860">
        <v>5295</v>
      </c>
      <c r="U860" s="18">
        <v>0.39017941454202076</v>
      </c>
      <c r="V860">
        <v>4.2</v>
      </c>
      <c r="W860">
        <v>4.2</v>
      </c>
      <c r="X860">
        <v>39724</v>
      </c>
      <c r="Y860">
        <v>39724</v>
      </c>
    </row>
    <row r="861" spans="1:25" x14ac:dyDescent="0.25">
      <c r="A861">
        <v>860</v>
      </c>
      <c r="B861" t="s">
        <v>8896</v>
      </c>
      <c r="C861" t="s">
        <v>16191</v>
      </c>
      <c r="D861" t="s">
        <v>8897</v>
      </c>
      <c r="E861" t="s">
        <v>8897</v>
      </c>
      <c r="F861" t="s">
        <v>15303</v>
      </c>
      <c r="G861" t="s">
        <v>15304</v>
      </c>
      <c r="H861" t="s">
        <v>8556</v>
      </c>
      <c r="I861" t="s">
        <v>13176</v>
      </c>
      <c r="J861" t="s">
        <v>13399</v>
      </c>
      <c r="K861" t="s">
        <v>13285</v>
      </c>
      <c r="L861" t="s">
        <v>15206</v>
      </c>
      <c r="M861" t="s">
        <v>13286</v>
      </c>
      <c r="N861" t="s">
        <v>13286</v>
      </c>
      <c r="O861" t="s">
        <v>13301</v>
      </c>
      <c r="Q861">
        <v>1799</v>
      </c>
      <c r="R861">
        <v>1799</v>
      </c>
      <c r="S861">
        <v>3595</v>
      </c>
      <c r="T861">
        <v>3595</v>
      </c>
      <c r="U861" s="18">
        <v>0.49958275382475659</v>
      </c>
      <c r="V861">
        <v>3.8</v>
      </c>
      <c r="W861">
        <v>3.8</v>
      </c>
      <c r="X861">
        <v>9791</v>
      </c>
      <c r="Y861">
        <v>9791</v>
      </c>
    </row>
    <row r="862" spans="1:25" x14ac:dyDescent="0.25">
      <c r="A862">
        <v>861</v>
      </c>
      <c r="B862" t="s">
        <v>8906</v>
      </c>
      <c r="C862" t="s">
        <v>16191</v>
      </c>
      <c r="D862" t="s">
        <v>8907</v>
      </c>
      <c r="E862" t="s">
        <v>15305</v>
      </c>
      <c r="F862" t="s">
        <v>15306</v>
      </c>
      <c r="G862" t="s">
        <v>15307</v>
      </c>
      <c r="H862" t="s">
        <v>8450</v>
      </c>
      <c r="I862" t="s">
        <v>13176</v>
      </c>
      <c r="J862" t="s">
        <v>13399</v>
      </c>
      <c r="K862" t="s">
        <v>13285</v>
      </c>
      <c r="L862" t="s">
        <v>15206</v>
      </c>
      <c r="M862" t="s">
        <v>13286</v>
      </c>
      <c r="N862" t="s">
        <v>13286</v>
      </c>
      <c r="O862" t="s">
        <v>13287</v>
      </c>
      <c r="P862" t="s">
        <v>13288</v>
      </c>
      <c r="Q862">
        <v>1260</v>
      </c>
      <c r="R862">
        <v>1260</v>
      </c>
      <c r="S862">
        <v>1699</v>
      </c>
      <c r="T862">
        <v>1699</v>
      </c>
      <c r="U862" s="18">
        <v>0.25838728663919952</v>
      </c>
      <c r="V862">
        <v>4.2</v>
      </c>
      <c r="W862">
        <v>4.2</v>
      </c>
      <c r="X862">
        <v>2891</v>
      </c>
      <c r="Y862">
        <v>2891</v>
      </c>
    </row>
    <row r="863" spans="1:25" x14ac:dyDescent="0.25">
      <c r="A863">
        <v>862</v>
      </c>
      <c r="B863" t="s">
        <v>8916</v>
      </c>
      <c r="C863" t="s">
        <v>16191</v>
      </c>
      <c r="D863" t="s">
        <v>8917</v>
      </c>
      <c r="E863" t="s">
        <v>8917</v>
      </c>
      <c r="F863" t="s">
        <v>15308</v>
      </c>
      <c r="G863" t="s">
        <v>15309</v>
      </c>
      <c r="H863" t="s">
        <v>8461</v>
      </c>
      <c r="I863" t="s">
        <v>13176</v>
      </c>
      <c r="J863" t="s">
        <v>13399</v>
      </c>
      <c r="K863" t="s">
        <v>13289</v>
      </c>
      <c r="L863" t="s">
        <v>15209</v>
      </c>
      <c r="M863" t="s">
        <v>13290</v>
      </c>
      <c r="N863" t="s">
        <v>13290</v>
      </c>
      <c r="O863" t="s">
        <v>13291</v>
      </c>
      <c r="Q863">
        <v>749</v>
      </c>
      <c r="R863">
        <v>749</v>
      </c>
      <c r="S863">
        <v>1129</v>
      </c>
      <c r="T863">
        <v>1129</v>
      </c>
      <c r="U863" s="18">
        <v>0.3365810451727192</v>
      </c>
      <c r="V863">
        <v>4</v>
      </c>
      <c r="W863">
        <v>4</v>
      </c>
      <c r="X863">
        <v>2446</v>
      </c>
      <c r="Y863">
        <v>2446</v>
      </c>
    </row>
    <row r="864" spans="1:25" x14ac:dyDescent="0.25">
      <c r="A864">
        <v>863</v>
      </c>
      <c r="B864" t="s">
        <v>8926</v>
      </c>
      <c r="C864" t="s">
        <v>16191</v>
      </c>
      <c r="D864" t="s">
        <v>8927</v>
      </c>
      <c r="E864" t="s">
        <v>8927</v>
      </c>
      <c r="F864" t="s">
        <v>15310</v>
      </c>
      <c r="G864" t="s">
        <v>15311</v>
      </c>
      <c r="H864" t="s">
        <v>8618</v>
      </c>
      <c r="I864" t="s">
        <v>13176</v>
      </c>
      <c r="J864" t="s">
        <v>13399</v>
      </c>
      <c r="K864" t="s">
        <v>13285</v>
      </c>
      <c r="L864" t="s">
        <v>15206</v>
      </c>
      <c r="M864" t="s">
        <v>13286</v>
      </c>
      <c r="N864" t="s">
        <v>13286</v>
      </c>
      <c r="O864" t="s">
        <v>13304</v>
      </c>
      <c r="Q864">
        <v>3499</v>
      </c>
      <c r="R864">
        <v>3499</v>
      </c>
      <c r="S864">
        <v>5795</v>
      </c>
      <c r="T864">
        <v>5795</v>
      </c>
      <c r="U864" s="18">
        <v>0.39620362381363244</v>
      </c>
      <c r="V864">
        <v>3.9</v>
      </c>
      <c r="W864">
        <v>3.9</v>
      </c>
      <c r="X864">
        <v>25340</v>
      </c>
      <c r="Y864">
        <v>25340</v>
      </c>
    </row>
    <row r="865" spans="1:25" x14ac:dyDescent="0.25">
      <c r="A865">
        <v>864</v>
      </c>
      <c r="B865" t="s">
        <v>8936</v>
      </c>
      <c r="C865" t="s">
        <v>16191</v>
      </c>
      <c r="D865" t="s">
        <v>8937</v>
      </c>
      <c r="E865" t="s">
        <v>8937</v>
      </c>
      <c r="F865" t="s">
        <v>15312</v>
      </c>
      <c r="G865" t="s">
        <v>15313</v>
      </c>
      <c r="H865" t="s">
        <v>8938</v>
      </c>
      <c r="I865" t="s">
        <v>13176</v>
      </c>
      <c r="J865" t="s">
        <v>13399</v>
      </c>
      <c r="K865" t="s">
        <v>13285</v>
      </c>
      <c r="L865" t="s">
        <v>15206</v>
      </c>
      <c r="M865" t="s">
        <v>13286</v>
      </c>
      <c r="N865" t="s">
        <v>13286</v>
      </c>
      <c r="O865" t="s">
        <v>13318</v>
      </c>
      <c r="Q865">
        <v>379</v>
      </c>
      <c r="R865">
        <v>379</v>
      </c>
      <c r="S865">
        <v>999</v>
      </c>
      <c r="T865">
        <v>999</v>
      </c>
      <c r="U865" s="18">
        <v>0.62062062062062062</v>
      </c>
      <c r="V865">
        <v>4.3</v>
      </c>
      <c r="W865">
        <v>4.3</v>
      </c>
      <c r="X865">
        <v>3096</v>
      </c>
      <c r="Y865">
        <v>3096</v>
      </c>
    </row>
    <row r="866" spans="1:25" x14ac:dyDescent="0.25">
      <c r="A866">
        <v>865</v>
      </c>
      <c r="B866" t="s">
        <v>8947</v>
      </c>
      <c r="C866" t="s">
        <v>16191</v>
      </c>
      <c r="D866" t="s">
        <v>8948</v>
      </c>
      <c r="E866" t="s">
        <v>8948</v>
      </c>
      <c r="F866" t="s">
        <v>15314</v>
      </c>
      <c r="G866" t="s">
        <v>15315</v>
      </c>
      <c r="H866" t="s">
        <v>8461</v>
      </c>
      <c r="I866" t="s">
        <v>13176</v>
      </c>
      <c r="J866" t="s">
        <v>13399</v>
      </c>
      <c r="K866" t="s">
        <v>13289</v>
      </c>
      <c r="L866" t="s">
        <v>15209</v>
      </c>
      <c r="M866" t="s">
        <v>13290</v>
      </c>
      <c r="N866" t="s">
        <v>13290</v>
      </c>
      <c r="O866" t="s">
        <v>13291</v>
      </c>
      <c r="Q866">
        <v>1099</v>
      </c>
      <c r="R866">
        <v>1099</v>
      </c>
      <c r="S866">
        <v>2400</v>
      </c>
      <c r="T866">
        <v>2400</v>
      </c>
      <c r="U866" s="18">
        <v>0.54208333333333336</v>
      </c>
      <c r="V866">
        <v>3.8</v>
      </c>
      <c r="W866">
        <v>3.8</v>
      </c>
      <c r="X866">
        <v>4</v>
      </c>
      <c r="Y866">
        <v>4</v>
      </c>
    </row>
    <row r="867" spans="1:25" x14ac:dyDescent="0.25">
      <c r="A867">
        <v>866</v>
      </c>
      <c r="B867" t="s">
        <v>8957</v>
      </c>
      <c r="C867" t="s">
        <v>16191</v>
      </c>
      <c r="D867" t="s">
        <v>8958</v>
      </c>
      <c r="E867" t="s">
        <v>8958</v>
      </c>
      <c r="F867" t="s">
        <v>15316</v>
      </c>
      <c r="G867" t="s">
        <v>15317</v>
      </c>
      <c r="H867" t="s">
        <v>8670</v>
      </c>
      <c r="I867" t="s">
        <v>13176</v>
      </c>
      <c r="J867" t="s">
        <v>13399</v>
      </c>
      <c r="K867" t="s">
        <v>13285</v>
      </c>
      <c r="L867" t="s">
        <v>15206</v>
      </c>
      <c r="M867" t="s">
        <v>13286</v>
      </c>
      <c r="N867" t="s">
        <v>13286</v>
      </c>
      <c r="O867" t="s">
        <v>13287</v>
      </c>
      <c r="P867" t="s">
        <v>13307</v>
      </c>
      <c r="Q867">
        <v>749</v>
      </c>
      <c r="R867">
        <v>749</v>
      </c>
      <c r="S867">
        <v>1299</v>
      </c>
      <c r="T867">
        <v>1299</v>
      </c>
      <c r="U867" s="18">
        <v>0.42340261739799845</v>
      </c>
      <c r="V867">
        <v>4</v>
      </c>
      <c r="W867">
        <v>4</v>
      </c>
      <c r="X867">
        <v>119</v>
      </c>
      <c r="Y867">
        <v>119</v>
      </c>
    </row>
    <row r="868" spans="1:25" x14ac:dyDescent="0.25">
      <c r="A868">
        <v>867</v>
      </c>
      <c r="B868" t="s">
        <v>8967</v>
      </c>
      <c r="C868" t="s">
        <v>16191</v>
      </c>
      <c r="D868" t="s">
        <v>8968</v>
      </c>
      <c r="E868" t="s">
        <v>8968</v>
      </c>
      <c r="F868" t="s">
        <v>15318</v>
      </c>
      <c r="G868" t="s">
        <v>13442</v>
      </c>
      <c r="H868" t="s">
        <v>8969</v>
      </c>
      <c r="I868" t="s">
        <v>13176</v>
      </c>
      <c r="J868" t="s">
        <v>13399</v>
      </c>
      <c r="K868" t="s">
        <v>13285</v>
      </c>
      <c r="L868" t="s">
        <v>15206</v>
      </c>
      <c r="M868" t="s">
        <v>13286</v>
      </c>
      <c r="N868" t="s">
        <v>13286</v>
      </c>
      <c r="O868" t="s">
        <v>13319</v>
      </c>
      <c r="Q868">
        <v>1299</v>
      </c>
      <c r="R868">
        <v>1299</v>
      </c>
      <c r="S868">
        <v>1299</v>
      </c>
      <c r="T868">
        <v>1299</v>
      </c>
      <c r="U868" s="18">
        <v>0</v>
      </c>
      <c r="V868">
        <v>4.2</v>
      </c>
      <c r="W868">
        <v>4.2</v>
      </c>
      <c r="X868">
        <v>40106</v>
      </c>
      <c r="Y868">
        <v>40106</v>
      </c>
    </row>
    <row r="869" spans="1:25" x14ac:dyDescent="0.25">
      <c r="A869">
        <v>868</v>
      </c>
      <c r="B869" t="s">
        <v>8978</v>
      </c>
      <c r="C869" t="s">
        <v>16191</v>
      </c>
      <c r="D869" t="s">
        <v>8979</v>
      </c>
      <c r="E869" t="s">
        <v>8979</v>
      </c>
      <c r="F869" t="s">
        <v>15319</v>
      </c>
      <c r="G869" t="s">
        <v>15320</v>
      </c>
      <c r="H869" t="s">
        <v>8607</v>
      </c>
      <c r="I869" t="s">
        <v>13176</v>
      </c>
      <c r="J869" t="s">
        <v>13399</v>
      </c>
      <c r="K869" t="s">
        <v>13285</v>
      </c>
      <c r="L869" t="s">
        <v>15206</v>
      </c>
      <c r="M869" t="s">
        <v>13293</v>
      </c>
      <c r="N869" t="s">
        <v>15214</v>
      </c>
      <c r="O869" t="s">
        <v>13294</v>
      </c>
      <c r="P869" t="s">
        <v>13303</v>
      </c>
      <c r="Q869">
        <v>549</v>
      </c>
      <c r="R869">
        <v>549</v>
      </c>
      <c r="S869">
        <v>1090</v>
      </c>
      <c r="T869">
        <v>1090</v>
      </c>
      <c r="U869" s="18">
        <v>0.4963302752293578</v>
      </c>
      <c r="V869">
        <v>4.2</v>
      </c>
      <c r="W869">
        <v>4.2</v>
      </c>
      <c r="X869">
        <v>13029</v>
      </c>
      <c r="Y869">
        <v>13029</v>
      </c>
    </row>
    <row r="870" spans="1:25" x14ac:dyDescent="0.25">
      <c r="A870">
        <v>869</v>
      </c>
      <c r="B870" t="s">
        <v>8988</v>
      </c>
      <c r="C870" t="s">
        <v>16191</v>
      </c>
      <c r="D870" t="s">
        <v>8989</v>
      </c>
      <c r="E870" t="s">
        <v>15321</v>
      </c>
      <c r="F870" t="s">
        <v>15322</v>
      </c>
      <c r="G870" t="s">
        <v>15323</v>
      </c>
      <c r="H870" t="s">
        <v>8472</v>
      </c>
      <c r="I870" t="s">
        <v>13176</v>
      </c>
      <c r="J870" t="s">
        <v>13399</v>
      </c>
      <c r="K870" t="s">
        <v>13289</v>
      </c>
      <c r="L870" t="s">
        <v>15209</v>
      </c>
      <c r="M870" t="s">
        <v>13290</v>
      </c>
      <c r="N870" t="s">
        <v>13290</v>
      </c>
      <c r="O870" t="s">
        <v>13292</v>
      </c>
      <c r="Q870">
        <v>899</v>
      </c>
      <c r="R870">
        <v>899</v>
      </c>
      <c r="S870">
        <v>2000</v>
      </c>
      <c r="T870">
        <v>2000</v>
      </c>
      <c r="U870" s="18">
        <v>0.55049999999999999</v>
      </c>
      <c r="V870">
        <v>3.6</v>
      </c>
      <c r="W870">
        <v>3.6</v>
      </c>
      <c r="X870">
        <v>291</v>
      </c>
      <c r="Y870">
        <v>291</v>
      </c>
    </row>
    <row r="871" spans="1:25" x14ac:dyDescent="0.25">
      <c r="A871">
        <v>870</v>
      </c>
      <c r="B871" t="s">
        <v>8998</v>
      </c>
      <c r="C871" t="s">
        <v>16191</v>
      </c>
      <c r="D871" t="s">
        <v>8999</v>
      </c>
      <c r="E871" t="s">
        <v>8999</v>
      </c>
      <c r="F871" t="s">
        <v>15324</v>
      </c>
      <c r="G871" t="s">
        <v>15325</v>
      </c>
      <c r="H871" t="s">
        <v>8607</v>
      </c>
      <c r="I871" t="s">
        <v>13176</v>
      </c>
      <c r="J871" t="s">
        <v>13399</v>
      </c>
      <c r="K871" t="s">
        <v>13285</v>
      </c>
      <c r="L871" t="s">
        <v>15206</v>
      </c>
      <c r="M871" t="s">
        <v>13293</v>
      </c>
      <c r="N871" t="s">
        <v>15214</v>
      </c>
      <c r="O871" t="s">
        <v>13294</v>
      </c>
      <c r="P871" t="s">
        <v>13303</v>
      </c>
      <c r="Q871">
        <v>1321</v>
      </c>
      <c r="R871">
        <v>1321</v>
      </c>
      <c r="S871">
        <v>1545</v>
      </c>
      <c r="T871">
        <v>1545</v>
      </c>
      <c r="U871" s="18">
        <v>0.14498381877022654</v>
      </c>
      <c r="V871">
        <v>4.3</v>
      </c>
      <c r="W871">
        <v>4.3</v>
      </c>
      <c r="X871">
        <v>15453</v>
      </c>
      <c r="Y871">
        <v>15453</v>
      </c>
    </row>
    <row r="872" spans="1:25" x14ac:dyDescent="0.25">
      <c r="A872">
        <v>871</v>
      </c>
      <c r="B872" t="s">
        <v>9008</v>
      </c>
      <c r="C872" t="s">
        <v>16191</v>
      </c>
      <c r="D872" t="s">
        <v>9009</v>
      </c>
      <c r="E872" t="s">
        <v>9009</v>
      </c>
      <c r="F872" t="s">
        <v>15326</v>
      </c>
      <c r="G872" t="s">
        <v>15327</v>
      </c>
      <c r="H872" t="s">
        <v>8483</v>
      </c>
      <c r="I872" t="s">
        <v>13176</v>
      </c>
      <c r="J872" t="s">
        <v>13399</v>
      </c>
      <c r="K872" t="s">
        <v>13285</v>
      </c>
      <c r="L872" t="s">
        <v>15206</v>
      </c>
      <c r="M872" t="s">
        <v>13293</v>
      </c>
      <c r="N872" t="s">
        <v>15214</v>
      </c>
      <c r="O872" t="s">
        <v>13294</v>
      </c>
      <c r="P872" t="s">
        <v>13295</v>
      </c>
      <c r="Q872">
        <v>1099</v>
      </c>
      <c r="R872">
        <v>1099</v>
      </c>
      <c r="S872">
        <v>1999</v>
      </c>
      <c r="T872">
        <v>1999</v>
      </c>
      <c r="U872" s="18">
        <v>0.45022511255627812</v>
      </c>
      <c r="V872">
        <v>4</v>
      </c>
      <c r="W872">
        <v>4</v>
      </c>
      <c r="X872">
        <v>604</v>
      </c>
      <c r="Y872">
        <v>604</v>
      </c>
    </row>
    <row r="873" spans="1:25" x14ac:dyDescent="0.25">
      <c r="A873">
        <v>872</v>
      </c>
      <c r="B873" t="s">
        <v>9018</v>
      </c>
      <c r="C873" t="s">
        <v>16191</v>
      </c>
      <c r="D873" t="s">
        <v>9019</v>
      </c>
      <c r="E873" t="s">
        <v>9019</v>
      </c>
      <c r="F873" t="s">
        <v>15328</v>
      </c>
      <c r="G873" t="s">
        <v>15237</v>
      </c>
      <c r="H873" t="s">
        <v>8607</v>
      </c>
      <c r="I873" t="s">
        <v>13176</v>
      </c>
      <c r="J873" t="s">
        <v>13399</v>
      </c>
      <c r="K873" t="s">
        <v>13285</v>
      </c>
      <c r="L873" t="s">
        <v>15206</v>
      </c>
      <c r="M873" t="s">
        <v>13293</v>
      </c>
      <c r="N873" t="s">
        <v>15214</v>
      </c>
      <c r="O873" t="s">
        <v>13294</v>
      </c>
      <c r="P873" t="s">
        <v>13303</v>
      </c>
      <c r="Q873">
        <v>775</v>
      </c>
      <c r="R873">
        <v>775</v>
      </c>
      <c r="S873">
        <v>875</v>
      </c>
      <c r="T873">
        <v>875</v>
      </c>
      <c r="U873" s="18">
        <v>0.11428571428571428</v>
      </c>
      <c r="V873">
        <v>4.2</v>
      </c>
      <c r="W873">
        <v>4.2</v>
      </c>
      <c r="X873">
        <v>46647</v>
      </c>
      <c r="Y873">
        <v>46647</v>
      </c>
    </row>
    <row r="874" spans="1:25" x14ac:dyDescent="0.25">
      <c r="A874">
        <v>873</v>
      </c>
      <c r="B874" t="s">
        <v>9028</v>
      </c>
      <c r="C874" t="s">
        <v>16191</v>
      </c>
      <c r="D874" t="s">
        <v>9029</v>
      </c>
      <c r="E874" t="s">
        <v>9029</v>
      </c>
      <c r="F874" t="s">
        <v>15255</v>
      </c>
      <c r="G874" t="s">
        <v>15329</v>
      </c>
      <c r="H874" t="s">
        <v>8681</v>
      </c>
      <c r="I874" t="s">
        <v>13176</v>
      </c>
      <c r="J874" t="s">
        <v>13399</v>
      </c>
      <c r="K874" t="s">
        <v>13289</v>
      </c>
      <c r="L874" t="s">
        <v>15209</v>
      </c>
      <c r="M874" t="s">
        <v>13305</v>
      </c>
      <c r="N874" t="s">
        <v>15244</v>
      </c>
      <c r="O874" t="s">
        <v>13308</v>
      </c>
      <c r="Q874">
        <v>6299</v>
      </c>
      <c r="R874">
        <v>6299</v>
      </c>
      <c r="S874">
        <v>15270</v>
      </c>
      <c r="T874">
        <v>15270</v>
      </c>
      <c r="U874" s="18">
        <v>0.58749181401440731</v>
      </c>
      <c r="V874">
        <v>4.0999999999999996</v>
      </c>
      <c r="W874">
        <v>4.0999999999999996</v>
      </c>
      <c r="X874">
        <v>3233</v>
      </c>
      <c r="Y874">
        <v>3233</v>
      </c>
    </row>
    <row r="875" spans="1:25" x14ac:dyDescent="0.25">
      <c r="A875">
        <v>874</v>
      </c>
      <c r="B875" t="s">
        <v>9038</v>
      </c>
      <c r="C875" t="s">
        <v>16191</v>
      </c>
      <c r="D875" t="s">
        <v>9039</v>
      </c>
      <c r="E875" t="s">
        <v>15330</v>
      </c>
      <c r="F875" t="s">
        <v>15331</v>
      </c>
      <c r="G875" t="s">
        <v>15332</v>
      </c>
      <c r="H875" t="s">
        <v>8805</v>
      </c>
      <c r="I875" t="s">
        <v>13176</v>
      </c>
      <c r="J875" t="s">
        <v>13399</v>
      </c>
      <c r="K875" t="s">
        <v>13285</v>
      </c>
      <c r="L875" t="s">
        <v>15206</v>
      </c>
      <c r="M875" t="s">
        <v>13293</v>
      </c>
      <c r="N875" t="s">
        <v>15214</v>
      </c>
      <c r="O875" t="s">
        <v>13294</v>
      </c>
      <c r="P875" t="s">
        <v>13303</v>
      </c>
      <c r="Q875">
        <v>3190</v>
      </c>
      <c r="R875">
        <v>3190</v>
      </c>
      <c r="S875">
        <v>4195</v>
      </c>
      <c r="T875">
        <v>4195</v>
      </c>
      <c r="U875" s="18">
        <v>0.2395709177592372</v>
      </c>
      <c r="V875">
        <v>4</v>
      </c>
      <c r="W875">
        <v>4</v>
      </c>
      <c r="X875">
        <v>1282</v>
      </c>
      <c r="Y875">
        <v>1282</v>
      </c>
    </row>
    <row r="876" spans="1:25" x14ac:dyDescent="0.25">
      <c r="A876">
        <v>875</v>
      </c>
      <c r="B876" t="s">
        <v>9048</v>
      </c>
      <c r="C876" t="s">
        <v>16191</v>
      </c>
      <c r="D876" t="s">
        <v>9049</v>
      </c>
      <c r="E876" t="s">
        <v>9049</v>
      </c>
      <c r="F876" t="s">
        <v>15333</v>
      </c>
      <c r="G876" t="s">
        <v>15334</v>
      </c>
      <c r="H876" t="s">
        <v>8461</v>
      </c>
      <c r="I876" t="s">
        <v>13176</v>
      </c>
      <c r="J876" t="s">
        <v>13399</v>
      </c>
      <c r="K876" t="s">
        <v>13289</v>
      </c>
      <c r="L876" t="s">
        <v>15209</v>
      </c>
      <c r="M876" t="s">
        <v>13290</v>
      </c>
      <c r="N876" t="s">
        <v>13290</v>
      </c>
      <c r="O876" t="s">
        <v>13291</v>
      </c>
      <c r="Q876">
        <v>799</v>
      </c>
      <c r="R876">
        <v>799</v>
      </c>
      <c r="S876">
        <v>1989</v>
      </c>
      <c r="T876">
        <v>1989</v>
      </c>
      <c r="U876" s="18">
        <v>0.59829059829059827</v>
      </c>
      <c r="V876">
        <v>4.3</v>
      </c>
      <c r="W876">
        <v>4.3</v>
      </c>
      <c r="X876">
        <v>70</v>
      </c>
      <c r="Y876">
        <v>70</v>
      </c>
    </row>
    <row r="877" spans="1:25" x14ac:dyDescent="0.25">
      <c r="A877">
        <v>876</v>
      </c>
      <c r="B877" t="s">
        <v>9058</v>
      </c>
      <c r="C877" t="s">
        <v>16191</v>
      </c>
      <c r="D877" t="s">
        <v>9059</v>
      </c>
      <c r="E877" t="s">
        <v>15335</v>
      </c>
      <c r="F877" t="s">
        <v>15336</v>
      </c>
      <c r="G877" t="s">
        <v>15337</v>
      </c>
      <c r="H877" t="s">
        <v>8846</v>
      </c>
      <c r="I877" t="s">
        <v>13176</v>
      </c>
      <c r="J877" t="s">
        <v>13399</v>
      </c>
      <c r="K877" t="s">
        <v>13285</v>
      </c>
      <c r="L877" t="s">
        <v>15206</v>
      </c>
      <c r="M877" t="s">
        <v>13286</v>
      </c>
      <c r="N877" t="s">
        <v>13286</v>
      </c>
      <c r="O877" t="s">
        <v>13315</v>
      </c>
      <c r="Q877">
        <v>2699</v>
      </c>
      <c r="R877">
        <v>2699</v>
      </c>
      <c r="S877">
        <v>5000</v>
      </c>
      <c r="T877">
        <v>5000</v>
      </c>
      <c r="U877" s="18">
        <v>0.4602</v>
      </c>
      <c r="V877">
        <v>4</v>
      </c>
      <c r="W877">
        <v>4</v>
      </c>
      <c r="X877">
        <v>26164</v>
      </c>
      <c r="Y877">
        <v>26164</v>
      </c>
    </row>
    <row r="878" spans="1:25" x14ac:dyDescent="0.25">
      <c r="A878">
        <v>877</v>
      </c>
      <c r="B878" t="s">
        <v>9068</v>
      </c>
      <c r="C878" t="s">
        <v>16191</v>
      </c>
      <c r="D878" t="s">
        <v>9069</v>
      </c>
      <c r="E878" t="s">
        <v>9069</v>
      </c>
      <c r="F878" t="s">
        <v>15338</v>
      </c>
      <c r="G878" t="s">
        <v>15339</v>
      </c>
      <c r="H878" t="s">
        <v>8607</v>
      </c>
      <c r="I878" t="s">
        <v>13176</v>
      </c>
      <c r="J878" t="s">
        <v>13399</v>
      </c>
      <c r="K878" t="s">
        <v>13285</v>
      </c>
      <c r="L878" t="s">
        <v>15206</v>
      </c>
      <c r="M878" t="s">
        <v>13293</v>
      </c>
      <c r="N878" t="s">
        <v>15214</v>
      </c>
      <c r="O878" t="s">
        <v>13294</v>
      </c>
      <c r="P878" t="s">
        <v>13303</v>
      </c>
      <c r="Q878">
        <v>599</v>
      </c>
      <c r="R878">
        <v>599</v>
      </c>
      <c r="S878">
        <v>990</v>
      </c>
      <c r="T878">
        <v>990</v>
      </c>
      <c r="U878" s="18">
        <v>0.39494949494949494</v>
      </c>
      <c r="V878">
        <v>3.9</v>
      </c>
      <c r="W878">
        <v>3.9</v>
      </c>
      <c r="X878">
        <v>16166</v>
      </c>
      <c r="Y878">
        <v>16166</v>
      </c>
    </row>
    <row r="879" spans="1:25" x14ac:dyDescent="0.25">
      <c r="A879">
        <v>878</v>
      </c>
      <c r="B879" t="s">
        <v>9078</v>
      </c>
      <c r="C879" t="s">
        <v>16191</v>
      </c>
      <c r="D879" t="s">
        <v>9079</v>
      </c>
      <c r="E879" t="s">
        <v>9079</v>
      </c>
      <c r="F879" t="s">
        <v>15340</v>
      </c>
      <c r="G879" t="s">
        <v>15341</v>
      </c>
      <c r="H879" t="s">
        <v>8670</v>
      </c>
      <c r="I879" t="s">
        <v>13176</v>
      </c>
      <c r="J879" t="s">
        <v>13399</v>
      </c>
      <c r="K879" t="s">
        <v>13285</v>
      </c>
      <c r="L879" t="s">
        <v>15206</v>
      </c>
      <c r="M879" t="s">
        <v>13286</v>
      </c>
      <c r="N879" t="s">
        <v>13286</v>
      </c>
      <c r="O879" t="s">
        <v>13287</v>
      </c>
      <c r="P879" t="s">
        <v>13307</v>
      </c>
      <c r="Q879">
        <v>749</v>
      </c>
      <c r="R879">
        <v>749</v>
      </c>
      <c r="S879">
        <v>1111</v>
      </c>
      <c r="T879">
        <v>1111</v>
      </c>
      <c r="U879" s="18">
        <v>0.32583258325832581</v>
      </c>
      <c r="V879">
        <v>4.2</v>
      </c>
      <c r="W879">
        <v>4.2</v>
      </c>
      <c r="X879">
        <v>35693</v>
      </c>
      <c r="Y879">
        <v>35693</v>
      </c>
    </row>
    <row r="880" spans="1:25" x14ac:dyDescent="0.25">
      <c r="A880">
        <v>879</v>
      </c>
      <c r="B880" t="s">
        <v>9088</v>
      </c>
      <c r="C880" t="s">
        <v>16191</v>
      </c>
      <c r="D880" t="s">
        <v>9089</v>
      </c>
      <c r="E880" t="s">
        <v>9089</v>
      </c>
      <c r="F880" t="s">
        <v>15342</v>
      </c>
      <c r="G880" t="s">
        <v>15343</v>
      </c>
      <c r="H880" t="s">
        <v>8681</v>
      </c>
      <c r="I880" t="s">
        <v>13176</v>
      </c>
      <c r="J880" t="s">
        <v>13399</v>
      </c>
      <c r="K880" t="s">
        <v>13289</v>
      </c>
      <c r="L880" t="s">
        <v>15209</v>
      </c>
      <c r="M880" t="s">
        <v>13305</v>
      </c>
      <c r="N880" t="s">
        <v>15244</v>
      </c>
      <c r="O880" t="s">
        <v>13308</v>
      </c>
      <c r="Q880">
        <v>6199</v>
      </c>
      <c r="R880">
        <v>6199</v>
      </c>
      <c r="S880">
        <v>10400</v>
      </c>
      <c r="T880">
        <v>10400</v>
      </c>
      <c r="U880" s="18">
        <v>0.40394230769230771</v>
      </c>
      <c r="V880">
        <v>4.0999999999999996</v>
      </c>
      <c r="W880">
        <v>4.0999999999999996</v>
      </c>
      <c r="X880">
        <v>14391</v>
      </c>
      <c r="Y880">
        <v>14391</v>
      </c>
    </row>
    <row r="881" spans="1:25" x14ac:dyDescent="0.25">
      <c r="A881">
        <v>880</v>
      </c>
      <c r="B881" t="s">
        <v>9098</v>
      </c>
      <c r="C881" t="s">
        <v>16191</v>
      </c>
      <c r="D881" t="s">
        <v>9099</v>
      </c>
      <c r="E881" t="s">
        <v>9099</v>
      </c>
      <c r="F881" t="s">
        <v>15344</v>
      </c>
      <c r="G881" t="s">
        <v>13412</v>
      </c>
      <c r="H881" t="s">
        <v>9100</v>
      </c>
      <c r="I881" t="s">
        <v>13176</v>
      </c>
      <c r="J881" t="s">
        <v>13399</v>
      </c>
      <c r="K881" t="s">
        <v>13285</v>
      </c>
      <c r="L881" t="s">
        <v>15206</v>
      </c>
      <c r="M881" t="s">
        <v>13286</v>
      </c>
      <c r="N881" t="s">
        <v>13286</v>
      </c>
      <c r="O881" t="s">
        <v>13320</v>
      </c>
      <c r="Q881">
        <v>1819</v>
      </c>
      <c r="R881">
        <v>1819</v>
      </c>
      <c r="S881">
        <v>2490</v>
      </c>
      <c r="T881">
        <v>2490</v>
      </c>
      <c r="U881" s="18">
        <v>0.26947791164658635</v>
      </c>
      <c r="V881">
        <v>4.4000000000000004</v>
      </c>
      <c r="W881">
        <v>4.4000000000000004</v>
      </c>
      <c r="X881">
        <v>7946</v>
      </c>
      <c r="Y881">
        <v>7946</v>
      </c>
    </row>
    <row r="882" spans="1:25" x14ac:dyDescent="0.25">
      <c r="A882">
        <v>881</v>
      </c>
      <c r="B882" t="s">
        <v>9109</v>
      </c>
      <c r="C882" t="s">
        <v>16191</v>
      </c>
      <c r="D882" t="s">
        <v>9110</v>
      </c>
      <c r="E882" t="s">
        <v>15345</v>
      </c>
      <c r="F882" t="s">
        <v>15346</v>
      </c>
      <c r="G882" t="s">
        <v>15347</v>
      </c>
      <c r="H882" t="s">
        <v>8670</v>
      </c>
      <c r="I882" t="s">
        <v>13176</v>
      </c>
      <c r="J882" t="s">
        <v>13399</v>
      </c>
      <c r="K882" t="s">
        <v>13285</v>
      </c>
      <c r="L882" t="s">
        <v>15206</v>
      </c>
      <c r="M882" t="s">
        <v>13286</v>
      </c>
      <c r="N882" t="s">
        <v>13286</v>
      </c>
      <c r="O882" t="s">
        <v>13287</v>
      </c>
      <c r="P882" t="s">
        <v>13307</v>
      </c>
      <c r="Q882">
        <v>1199</v>
      </c>
      <c r="R882">
        <v>1199</v>
      </c>
      <c r="S882">
        <v>1900</v>
      </c>
      <c r="T882">
        <v>1900</v>
      </c>
      <c r="U882" s="18">
        <v>0.36894736842105263</v>
      </c>
      <c r="V882">
        <v>4</v>
      </c>
      <c r="W882">
        <v>4</v>
      </c>
      <c r="X882">
        <v>1765</v>
      </c>
      <c r="Y882">
        <v>1765</v>
      </c>
    </row>
    <row r="883" spans="1:25" x14ac:dyDescent="0.25">
      <c r="A883">
        <v>882</v>
      </c>
      <c r="B883" t="s">
        <v>9119</v>
      </c>
      <c r="C883" t="s">
        <v>16191</v>
      </c>
      <c r="D883" t="s">
        <v>9120</v>
      </c>
      <c r="E883" t="s">
        <v>9120</v>
      </c>
      <c r="F883" t="s">
        <v>15348</v>
      </c>
      <c r="G883" t="s">
        <v>15349</v>
      </c>
      <c r="H883" t="s">
        <v>8618</v>
      </c>
      <c r="I883" t="s">
        <v>13176</v>
      </c>
      <c r="J883" t="s">
        <v>13399</v>
      </c>
      <c r="K883" t="s">
        <v>13285</v>
      </c>
      <c r="L883" t="s">
        <v>15206</v>
      </c>
      <c r="M883" t="s">
        <v>13286</v>
      </c>
      <c r="N883" t="s">
        <v>13286</v>
      </c>
      <c r="O883" t="s">
        <v>13304</v>
      </c>
      <c r="Q883">
        <v>3249</v>
      </c>
      <c r="R883">
        <v>3249</v>
      </c>
      <c r="S883">
        <v>6295</v>
      </c>
      <c r="T883">
        <v>6295</v>
      </c>
      <c r="U883" s="18">
        <v>0.48387609213661636</v>
      </c>
      <c r="V883">
        <v>3.8</v>
      </c>
      <c r="W883">
        <v>3.8</v>
      </c>
      <c r="X883">
        <v>14062</v>
      </c>
      <c r="Y883">
        <v>14062</v>
      </c>
    </row>
    <row r="884" spans="1:25" x14ac:dyDescent="0.25">
      <c r="A884">
        <v>883</v>
      </c>
      <c r="B884" t="s">
        <v>9129</v>
      </c>
      <c r="C884" t="s">
        <v>16191</v>
      </c>
      <c r="D884" t="s">
        <v>9130</v>
      </c>
      <c r="E884" t="s">
        <v>9130</v>
      </c>
      <c r="F884" t="s">
        <v>15350</v>
      </c>
      <c r="G884" t="s">
        <v>15351</v>
      </c>
      <c r="H884" t="s">
        <v>8938</v>
      </c>
      <c r="I884" t="s">
        <v>13176</v>
      </c>
      <c r="J884" t="s">
        <v>13399</v>
      </c>
      <c r="K884" t="s">
        <v>13285</v>
      </c>
      <c r="L884" t="s">
        <v>15206</v>
      </c>
      <c r="M884" t="s">
        <v>13286</v>
      </c>
      <c r="N884" t="s">
        <v>13286</v>
      </c>
      <c r="O884" t="s">
        <v>13318</v>
      </c>
      <c r="Q884">
        <v>349</v>
      </c>
      <c r="R884">
        <v>349</v>
      </c>
      <c r="S884">
        <v>999</v>
      </c>
      <c r="T884">
        <v>999</v>
      </c>
      <c r="U884" s="18">
        <v>0.65065065065065064</v>
      </c>
      <c r="V884">
        <v>4</v>
      </c>
      <c r="W884">
        <v>4</v>
      </c>
      <c r="X884">
        <v>15646</v>
      </c>
      <c r="Y884">
        <v>15646</v>
      </c>
    </row>
    <row r="885" spans="1:25" x14ac:dyDescent="0.25">
      <c r="A885">
        <v>884</v>
      </c>
      <c r="B885" t="s">
        <v>9139</v>
      </c>
      <c r="C885" t="s">
        <v>16191</v>
      </c>
      <c r="D885" t="s">
        <v>9140</v>
      </c>
      <c r="E885" t="s">
        <v>15352</v>
      </c>
      <c r="F885" t="s">
        <v>15353</v>
      </c>
      <c r="G885" t="s">
        <v>15354</v>
      </c>
      <c r="H885" t="s">
        <v>8472</v>
      </c>
      <c r="I885" t="s">
        <v>13176</v>
      </c>
      <c r="J885" t="s">
        <v>13399</v>
      </c>
      <c r="K885" t="s">
        <v>13289</v>
      </c>
      <c r="L885" t="s">
        <v>15209</v>
      </c>
      <c r="M885" t="s">
        <v>13290</v>
      </c>
      <c r="N885" t="s">
        <v>13290</v>
      </c>
      <c r="O885" t="s">
        <v>13292</v>
      </c>
      <c r="Q885">
        <v>1049</v>
      </c>
      <c r="R885">
        <v>1049</v>
      </c>
      <c r="S885">
        <v>1699</v>
      </c>
      <c r="T885">
        <v>1699</v>
      </c>
      <c r="U885" s="18">
        <v>0.3825779870512066</v>
      </c>
      <c r="V885">
        <v>3.1</v>
      </c>
      <c r="W885">
        <v>3.1</v>
      </c>
      <c r="X885">
        <v>111</v>
      </c>
      <c r="Y885">
        <v>111</v>
      </c>
    </row>
    <row r="886" spans="1:25" x14ac:dyDescent="0.25">
      <c r="A886">
        <v>885</v>
      </c>
      <c r="B886" t="s">
        <v>9149</v>
      </c>
      <c r="C886" t="s">
        <v>16191</v>
      </c>
      <c r="D886" t="s">
        <v>9150</v>
      </c>
      <c r="E886" t="s">
        <v>15355</v>
      </c>
      <c r="F886" t="s">
        <v>15356</v>
      </c>
      <c r="G886" t="s">
        <v>15357</v>
      </c>
      <c r="H886" t="s">
        <v>9151</v>
      </c>
      <c r="I886" t="s">
        <v>13176</v>
      </c>
      <c r="J886" t="s">
        <v>13399</v>
      </c>
      <c r="K886" t="s">
        <v>13285</v>
      </c>
      <c r="L886" t="s">
        <v>15206</v>
      </c>
      <c r="M886" t="s">
        <v>13286</v>
      </c>
      <c r="N886" t="s">
        <v>13286</v>
      </c>
      <c r="O886" t="s">
        <v>13296</v>
      </c>
      <c r="P886" t="s">
        <v>13321</v>
      </c>
      <c r="Q886">
        <v>799</v>
      </c>
      <c r="R886">
        <v>799</v>
      </c>
      <c r="S886">
        <v>1500</v>
      </c>
      <c r="T886">
        <v>1500</v>
      </c>
      <c r="U886" s="18">
        <v>0.46733333333333332</v>
      </c>
      <c r="V886">
        <v>4.3</v>
      </c>
      <c r="W886">
        <v>4.3</v>
      </c>
      <c r="X886">
        <v>9695</v>
      </c>
      <c r="Y886">
        <v>9695</v>
      </c>
    </row>
    <row r="887" spans="1:25" x14ac:dyDescent="0.25">
      <c r="A887">
        <v>886</v>
      </c>
      <c r="B887" t="s">
        <v>9160</v>
      </c>
      <c r="C887" t="s">
        <v>16191</v>
      </c>
      <c r="D887" t="s">
        <v>9161</v>
      </c>
      <c r="E887" t="s">
        <v>9161</v>
      </c>
      <c r="F887" t="s">
        <v>15255</v>
      </c>
      <c r="G887" t="s">
        <v>15358</v>
      </c>
      <c r="H887" t="s">
        <v>8681</v>
      </c>
      <c r="I887" t="s">
        <v>13176</v>
      </c>
      <c r="J887" t="s">
        <v>13399</v>
      </c>
      <c r="K887" t="s">
        <v>13289</v>
      </c>
      <c r="L887" t="s">
        <v>15209</v>
      </c>
      <c r="M887" t="s">
        <v>13305</v>
      </c>
      <c r="N887" t="s">
        <v>15244</v>
      </c>
      <c r="O887" t="s">
        <v>13308</v>
      </c>
      <c r="Q887">
        <v>4999</v>
      </c>
      <c r="R887">
        <v>4999</v>
      </c>
      <c r="S887">
        <v>9650</v>
      </c>
      <c r="T887">
        <v>9650</v>
      </c>
      <c r="U887" s="18">
        <v>0.48196891191709845</v>
      </c>
      <c r="V887">
        <v>4.2</v>
      </c>
      <c r="W887">
        <v>4.2</v>
      </c>
      <c r="X887">
        <v>1772</v>
      </c>
      <c r="Y887">
        <v>1772</v>
      </c>
    </row>
    <row r="888" spans="1:25" x14ac:dyDescent="0.25">
      <c r="A888">
        <v>887</v>
      </c>
      <c r="B888" t="s">
        <v>9170</v>
      </c>
      <c r="C888" t="s">
        <v>16191</v>
      </c>
      <c r="D888" t="s">
        <v>9171</v>
      </c>
      <c r="E888" t="s">
        <v>9171</v>
      </c>
      <c r="F888" t="s">
        <v>15359</v>
      </c>
      <c r="G888" t="s">
        <v>15360</v>
      </c>
      <c r="H888" t="s">
        <v>8618</v>
      </c>
      <c r="I888" t="s">
        <v>13176</v>
      </c>
      <c r="J888" t="s">
        <v>13399</v>
      </c>
      <c r="K888" t="s">
        <v>13285</v>
      </c>
      <c r="L888" t="s">
        <v>15206</v>
      </c>
      <c r="M888" t="s">
        <v>13286</v>
      </c>
      <c r="N888" t="s">
        <v>13286</v>
      </c>
      <c r="O888" t="s">
        <v>13304</v>
      </c>
      <c r="Q888">
        <v>6999</v>
      </c>
      <c r="R888">
        <v>6999</v>
      </c>
      <c r="S888">
        <v>10590</v>
      </c>
      <c r="T888">
        <v>10590</v>
      </c>
      <c r="U888" s="18">
        <v>0.33909348441926346</v>
      </c>
      <c r="V888">
        <v>4.4000000000000004</v>
      </c>
      <c r="W888">
        <v>4.4000000000000004</v>
      </c>
      <c r="X888">
        <v>11499</v>
      </c>
      <c r="Y888">
        <v>11499</v>
      </c>
    </row>
    <row r="889" spans="1:25" x14ac:dyDescent="0.25">
      <c r="A889">
        <v>888</v>
      </c>
      <c r="B889" t="s">
        <v>9180</v>
      </c>
      <c r="C889" t="s">
        <v>16191</v>
      </c>
      <c r="D889" t="s">
        <v>9181</v>
      </c>
      <c r="E889" t="s">
        <v>15361</v>
      </c>
      <c r="F889" t="s">
        <v>15362</v>
      </c>
      <c r="G889" t="s">
        <v>15363</v>
      </c>
      <c r="H889" t="s">
        <v>8494</v>
      </c>
      <c r="I889" t="s">
        <v>13176</v>
      </c>
      <c r="J889" t="s">
        <v>13399</v>
      </c>
      <c r="K889" t="s">
        <v>13285</v>
      </c>
      <c r="L889" t="s">
        <v>15206</v>
      </c>
      <c r="M889" t="s">
        <v>13286</v>
      </c>
      <c r="N889" t="s">
        <v>13286</v>
      </c>
      <c r="O889" t="s">
        <v>13296</v>
      </c>
      <c r="Q889">
        <v>799</v>
      </c>
      <c r="R889">
        <v>799</v>
      </c>
      <c r="S889">
        <v>1999</v>
      </c>
      <c r="T889">
        <v>1999</v>
      </c>
      <c r="U889" s="18">
        <v>0.60030015007503756</v>
      </c>
      <c r="V889">
        <v>4.0999999999999996</v>
      </c>
      <c r="W889">
        <v>4.0999999999999996</v>
      </c>
      <c r="X889">
        <v>2162</v>
      </c>
      <c r="Y889">
        <v>2162</v>
      </c>
    </row>
    <row r="890" spans="1:25" x14ac:dyDescent="0.25">
      <c r="A890">
        <v>889</v>
      </c>
      <c r="B890" t="s">
        <v>9190</v>
      </c>
      <c r="C890" t="s">
        <v>16191</v>
      </c>
      <c r="D890" t="s">
        <v>9191</v>
      </c>
      <c r="E890" t="s">
        <v>9191</v>
      </c>
      <c r="F890" t="s">
        <v>15364</v>
      </c>
      <c r="G890" t="s">
        <v>15365</v>
      </c>
      <c r="H890" t="s">
        <v>9192</v>
      </c>
      <c r="I890" t="s">
        <v>13176</v>
      </c>
      <c r="J890" t="s">
        <v>13399</v>
      </c>
      <c r="K890" t="s">
        <v>13285</v>
      </c>
      <c r="L890" t="s">
        <v>15206</v>
      </c>
      <c r="M890" t="s">
        <v>13286</v>
      </c>
      <c r="N890" t="s">
        <v>13286</v>
      </c>
      <c r="O890" t="s">
        <v>13322</v>
      </c>
      <c r="Q890">
        <v>89</v>
      </c>
      <c r="R890">
        <v>89</v>
      </c>
      <c r="S890">
        <v>89</v>
      </c>
      <c r="T890">
        <v>89</v>
      </c>
      <c r="U890" s="18">
        <v>0</v>
      </c>
      <c r="V890">
        <v>4.2</v>
      </c>
      <c r="W890">
        <v>4.2</v>
      </c>
      <c r="X890">
        <v>19621</v>
      </c>
      <c r="Y890">
        <v>19621</v>
      </c>
    </row>
    <row r="891" spans="1:25" x14ac:dyDescent="0.25">
      <c r="A891">
        <v>890</v>
      </c>
      <c r="B891" t="s">
        <v>9201</v>
      </c>
      <c r="C891" t="s">
        <v>16191</v>
      </c>
      <c r="D891" t="s">
        <v>9202</v>
      </c>
      <c r="E891" t="s">
        <v>9202</v>
      </c>
      <c r="F891" t="s">
        <v>15366</v>
      </c>
      <c r="G891" t="s">
        <v>15367</v>
      </c>
      <c r="H891" t="s">
        <v>9203</v>
      </c>
      <c r="I891" t="s">
        <v>13176</v>
      </c>
      <c r="J891" t="s">
        <v>13399</v>
      </c>
      <c r="K891" t="s">
        <v>13289</v>
      </c>
      <c r="L891" t="s">
        <v>15209</v>
      </c>
      <c r="M891" t="s">
        <v>13323</v>
      </c>
      <c r="N891" t="s">
        <v>13323</v>
      </c>
      <c r="O891" t="s">
        <v>13324</v>
      </c>
      <c r="Q891">
        <v>1400</v>
      </c>
      <c r="R891">
        <v>1400</v>
      </c>
      <c r="S891">
        <v>2485</v>
      </c>
      <c r="T891">
        <v>2485</v>
      </c>
      <c r="U891" s="18">
        <v>0.43661971830985913</v>
      </c>
      <c r="V891">
        <v>4.0999999999999996</v>
      </c>
      <c r="W891">
        <v>4.0999999999999996</v>
      </c>
      <c r="X891">
        <v>19998</v>
      </c>
      <c r="Y891">
        <v>19998</v>
      </c>
    </row>
    <row r="892" spans="1:25" x14ac:dyDescent="0.25">
      <c r="A892">
        <v>891</v>
      </c>
      <c r="B892" t="s">
        <v>9212</v>
      </c>
      <c r="C892" t="s">
        <v>16191</v>
      </c>
      <c r="D892" t="s">
        <v>9213</v>
      </c>
      <c r="E892" t="s">
        <v>15368</v>
      </c>
      <c r="F892" t="s">
        <v>15369</v>
      </c>
      <c r="G892" t="s">
        <v>15370</v>
      </c>
      <c r="H892" t="s">
        <v>8794</v>
      </c>
      <c r="I892" t="s">
        <v>13176</v>
      </c>
      <c r="J892" t="s">
        <v>13399</v>
      </c>
      <c r="K892" t="s">
        <v>13312</v>
      </c>
      <c r="L892" t="s">
        <v>15282</v>
      </c>
      <c r="M892" t="s">
        <v>13313</v>
      </c>
      <c r="N892" t="s">
        <v>13313</v>
      </c>
      <c r="O892" t="s">
        <v>13314</v>
      </c>
      <c r="Q892">
        <v>355</v>
      </c>
      <c r="R892">
        <v>355</v>
      </c>
      <c r="S892">
        <v>899</v>
      </c>
      <c r="T892">
        <v>899</v>
      </c>
      <c r="U892" s="18">
        <v>0.60511679644048944</v>
      </c>
      <c r="V892">
        <v>4.0999999999999996</v>
      </c>
      <c r="W892">
        <v>4.0999999999999996</v>
      </c>
      <c r="X892">
        <v>1051</v>
      </c>
      <c r="Y892">
        <v>1051</v>
      </c>
    </row>
    <row r="893" spans="1:25" x14ac:dyDescent="0.25">
      <c r="A893">
        <v>892</v>
      </c>
      <c r="B893" t="s">
        <v>9222</v>
      </c>
      <c r="C893" t="s">
        <v>16191</v>
      </c>
      <c r="D893" t="s">
        <v>9223</v>
      </c>
      <c r="E893" t="s">
        <v>9223</v>
      </c>
      <c r="F893" t="s">
        <v>15371</v>
      </c>
      <c r="G893" t="s">
        <v>15372</v>
      </c>
      <c r="H893" t="s">
        <v>8461</v>
      </c>
      <c r="I893" t="s">
        <v>13176</v>
      </c>
      <c r="J893" t="s">
        <v>13399</v>
      </c>
      <c r="K893" t="s">
        <v>13289</v>
      </c>
      <c r="L893" t="s">
        <v>15209</v>
      </c>
      <c r="M893" t="s">
        <v>13290</v>
      </c>
      <c r="N893" t="s">
        <v>13290</v>
      </c>
      <c r="O893" t="s">
        <v>13291</v>
      </c>
      <c r="Q893">
        <v>2169</v>
      </c>
      <c r="R893">
        <v>2169</v>
      </c>
      <c r="S893">
        <v>3279</v>
      </c>
      <c r="T893">
        <v>3279</v>
      </c>
      <c r="U893" s="18">
        <v>0.33851784080512354</v>
      </c>
      <c r="V893">
        <v>4.0999999999999996</v>
      </c>
      <c r="W893">
        <v>4.0999999999999996</v>
      </c>
      <c r="X893">
        <v>1716</v>
      </c>
      <c r="Y893">
        <v>1716</v>
      </c>
    </row>
    <row r="894" spans="1:25" x14ac:dyDescent="0.25">
      <c r="A894">
        <v>893</v>
      </c>
      <c r="B894" t="s">
        <v>9232</v>
      </c>
      <c r="C894" t="s">
        <v>16191</v>
      </c>
      <c r="D894" t="s">
        <v>9233</v>
      </c>
      <c r="E894" t="s">
        <v>15373</v>
      </c>
      <c r="F894" t="s">
        <v>15374</v>
      </c>
      <c r="G894" t="s">
        <v>15375</v>
      </c>
      <c r="H894" t="s">
        <v>9234</v>
      </c>
      <c r="I894" t="s">
        <v>13176</v>
      </c>
      <c r="J894" t="s">
        <v>13399</v>
      </c>
      <c r="K894" t="s">
        <v>13285</v>
      </c>
      <c r="L894" t="s">
        <v>15206</v>
      </c>
      <c r="M894" t="s">
        <v>13293</v>
      </c>
      <c r="N894" t="s">
        <v>15214</v>
      </c>
      <c r="O894" t="s">
        <v>13316</v>
      </c>
      <c r="P894" t="s">
        <v>13317</v>
      </c>
      <c r="Q894">
        <v>2799</v>
      </c>
      <c r="R894">
        <v>2799</v>
      </c>
      <c r="S894">
        <v>3799</v>
      </c>
      <c r="T894">
        <v>3799</v>
      </c>
      <c r="U894" s="18">
        <v>0.26322716504343247</v>
      </c>
      <c r="V894">
        <v>3.9</v>
      </c>
      <c r="W894">
        <v>3.9</v>
      </c>
      <c r="X894">
        <v>32931</v>
      </c>
      <c r="Y894">
        <v>32931</v>
      </c>
    </row>
    <row r="895" spans="1:25" x14ac:dyDescent="0.25">
      <c r="A895">
        <v>894</v>
      </c>
      <c r="B895" t="s">
        <v>9243</v>
      </c>
      <c r="C895" t="s">
        <v>16191</v>
      </c>
      <c r="D895" t="s">
        <v>9244</v>
      </c>
      <c r="E895" t="s">
        <v>9244</v>
      </c>
      <c r="F895" t="s">
        <v>15376</v>
      </c>
      <c r="G895" t="s">
        <v>15377</v>
      </c>
      <c r="H895" t="s">
        <v>8450</v>
      </c>
      <c r="I895" t="s">
        <v>13176</v>
      </c>
      <c r="J895" t="s">
        <v>13399</v>
      </c>
      <c r="K895" t="s">
        <v>13285</v>
      </c>
      <c r="L895" t="s">
        <v>15206</v>
      </c>
      <c r="M895" t="s">
        <v>13286</v>
      </c>
      <c r="N895" t="s">
        <v>13286</v>
      </c>
      <c r="O895" t="s">
        <v>13287</v>
      </c>
      <c r="P895" t="s">
        <v>13288</v>
      </c>
      <c r="Q895">
        <v>899</v>
      </c>
      <c r="R895">
        <v>899</v>
      </c>
      <c r="S895">
        <v>1249</v>
      </c>
      <c r="T895">
        <v>1249</v>
      </c>
      <c r="U895" s="18">
        <v>0.28022417934347477</v>
      </c>
      <c r="V895">
        <v>3.9</v>
      </c>
      <c r="W895">
        <v>3.9</v>
      </c>
      <c r="X895">
        <v>17424</v>
      </c>
      <c r="Y895">
        <v>17424</v>
      </c>
    </row>
    <row r="896" spans="1:25" x14ac:dyDescent="0.25">
      <c r="A896">
        <v>895</v>
      </c>
      <c r="B896" t="s">
        <v>9253</v>
      </c>
      <c r="C896" t="s">
        <v>16191</v>
      </c>
      <c r="D896" t="s">
        <v>9254</v>
      </c>
      <c r="E896" t="s">
        <v>9254</v>
      </c>
      <c r="F896" t="s">
        <v>15378</v>
      </c>
      <c r="G896" t="s">
        <v>15379</v>
      </c>
      <c r="H896" t="s">
        <v>8640</v>
      </c>
      <c r="I896" t="s">
        <v>13176</v>
      </c>
      <c r="J896" t="s">
        <v>13399</v>
      </c>
      <c r="K896" t="s">
        <v>13289</v>
      </c>
      <c r="L896" t="s">
        <v>15209</v>
      </c>
      <c r="M896" t="s">
        <v>13290</v>
      </c>
      <c r="N896" t="s">
        <v>13290</v>
      </c>
      <c r="Q896">
        <v>2499</v>
      </c>
      <c r="R896">
        <v>2499</v>
      </c>
      <c r="S896">
        <v>5000</v>
      </c>
      <c r="T896">
        <v>5000</v>
      </c>
      <c r="U896" s="18">
        <v>0.50019999999999998</v>
      </c>
      <c r="V896">
        <v>3.8</v>
      </c>
      <c r="W896">
        <v>3.8</v>
      </c>
      <c r="X896">
        <v>1889</v>
      </c>
      <c r="Y896">
        <v>1889</v>
      </c>
    </row>
    <row r="897" spans="1:25" x14ac:dyDescent="0.25">
      <c r="A897">
        <v>896</v>
      </c>
      <c r="B897" t="s">
        <v>9263</v>
      </c>
      <c r="C897" t="s">
        <v>16191</v>
      </c>
      <c r="D897" t="s">
        <v>9264</v>
      </c>
      <c r="E897" t="s">
        <v>9264</v>
      </c>
      <c r="F897" t="s">
        <v>15380</v>
      </c>
      <c r="G897" t="s">
        <v>15381</v>
      </c>
      <c r="H897" t="s">
        <v>8629</v>
      </c>
      <c r="I897" t="s">
        <v>13176</v>
      </c>
      <c r="J897" t="s">
        <v>13399</v>
      </c>
      <c r="K897" t="s">
        <v>13289</v>
      </c>
      <c r="L897" t="s">
        <v>15209</v>
      </c>
      <c r="M897" t="s">
        <v>13305</v>
      </c>
      <c r="N897" t="s">
        <v>15244</v>
      </c>
      <c r="O897" t="s">
        <v>13306</v>
      </c>
      <c r="Q897">
        <v>3599</v>
      </c>
      <c r="R897">
        <v>3599</v>
      </c>
      <c r="S897">
        <v>7299</v>
      </c>
      <c r="T897">
        <v>7299</v>
      </c>
      <c r="U897" s="18">
        <v>0.50691875599397174</v>
      </c>
      <c r="V897">
        <v>4</v>
      </c>
      <c r="W897">
        <v>4</v>
      </c>
      <c r="X897">
        <v>10324</v>
      </c>
      <c r="Y897">
        <v>10324</v>
      </c>
    </row>
    <row r="898" spans="1:25" x14ac:dyDescent="0.25">
      <c r="A898">
        <v>897</v>
      </c>
      <c r="B898" t="s">
        <v>9273</v>
      </c>
      <c r="C898" t="s">
        <v>16191</v>
      </c>
      <c r="D898" t="s">
        <v>9274</v>
      </c>
      <c r="E898" t="s">
        <v>9274</v>
      </c>
      <c r="F898" t="s">
        <v>15382</v>
      </c>
      <c r="G898" t="s">
        <v>15383</v>
      </c>
      <c r="H898" t="s">
        <v>8607</v>
      </c>
      <c r="I898" t="s">
        <v>13176</v>
      </c>
      <c r="J898" t="s">
        <v>13399</v>
      </c>
      <c r="K898" t="s">
        <v>13285</v>
      </c>
      <c r="L898" t="s">
        <v>15206</v>
      </c>
      <c r="M898" t="s">
        <v>13293</v>
      </c>
      <c r="N898" t="s">
        <v>15214</v>
      </c>
      <c r="O898" t="s">
        <v>13294</v>
      </c>
      <c r="P898" t="s">
        <v>13303</v>
      </c>
      <c r="Q898">
        <v>499</v>
      </c>
      <c r="R898">
        <v>499</v>
      </c>
      <c r="S898">
        <v>625</v>
      </c>
      <c r="T898">
        <v>625</v>
      </c>
      <c r="U898" s="18">
        <v>0.2016</v>
      </c>
      <c r="V898">
        <v>4.2</v>
      </c>
      <c r="W898">
        <v>4.2</v>
      </c>
      <c r="X898">
        <v>5355</v>
      </c>
      <c r="Y898">
        <v>5355</v>
      </c>
    </row>
    <row r="899" spans="1:25" x14ac:dyDescent="0.25">
      <c r="A899">
        <v>898</v>
      </c>
      <c r="B899" t="s">
        <v>9283</v>
      </c>
      <c r="C899" t="s">
        <v>16191</v>
      </c>
      <c r="D899" t="s">
        <v>9284</v>
      </c>
      <c r="E899" t="s">
        <v>9284</v>
      </c>
      <c r="F899" t="s">
        <v>15384</v>
      </c>
      <c r="G899" t="s">
        <v>15385</v>
      </c>
      <c r="H899" t="s">
        <v>8752</v>
      </c>
      <c r="I899" t="s">
        <v>13176</v>
      </c>
      <c r="J899" t="s">
        <v>13399</v>
      </c>
      <c r="K899" t="s">
        <v>13289</v>
      </c>
      <c r="L899" t="s">
        <v>15209</v>
      </c>
      <c r="M899" t="s">
        <v>13305</v>
      </c>
      <c r="N899" t="s">
        <v>15244</v>
      </c>
      <c r="O899" t="s">
        <v>13309</v>
      </c>
      <c r="Q899">
        <v>653</v>
      </c>
      <c r="R899">
        <v>653</v>
      </c>
      <c r="S899">
        <v>1020</v>
      </c>
      <c r="T899">
        <v>1020</v>
      </c>
      <c r="U899" s="18">
        <v>0.35980392156862745</v>
      </c>
      <c r="V899">
        <v>4.0999999999999996</v>
      </c>
      <c r="W899">
        <v>4.0999999999999996</v>
      </c>
      <c r="X899">
        <v>3366</v>
      </c>
      <c r="Y899">
        <v>3366</v>
      </c>
    </row>
    <row r="900" spans="1:25" x14ac:dyDescent="0.25">
      <c r="A900">
        <v>899</v>
      </c>
      <c r="B900" t="s">
        <v>9292</v>
      </c>
      <c r="C900" t="s">
        <v>16191</v>
      </c>
      <c r="D900" t="s">
        <v>9293</v>
      </c>
      <c r="E900" t="s">
        <v>15386</v>
      </c>
      <c r="F900" t="s">
        <v>15387</v>
      </c>
      <c r="G900" t="s">
        <v>15388</v>
      </c>
      <c r="H900" t="s">
        <v>9294</v>
      </c>
      <c r="I900" t="s">
        <v>13176</v>
      </c>
      <c r="J900" t="s">
        <v>13399</v>
      </c>
      <c r="K900" t="s">
        <v>13285</v>
      </c>
      <c r="L900" t="s">
        <v>15206</v>
      </c>
      <c r="M900" t="s">
        <v>13293</v>
      </c>
      <c r="N900" t="s">
        <v>15214</v>
      </c>
      <c r="O900" t="s">
        <v>13325</v>
      </c>
      <c r="Q900">
        <v>4789</v>
      </c>
      <c r="R900">
        <v>4789</v>
      </c>
      <c r="S900">
        <v>8990</v>
      </c>
      <c r="T900">
        <v>8990</v>
      </c>
      <c r="U900" s="18">
        <v>0.46729699666295882</v>
      </c>
      <c r="V900">
        <v>4.3</v>
      </c>
      <c r="W900">
        <v>4.3</v>
      </c>
      <c r="X900">
        <v>1017</v>
      </c>
      <c r="Y900">
        <v>1017</v>
      </c>
    </row>
    <row r="901" spans="1:25" x14ac:dyDescent="0.25">
      <c r="A901">
        <v>900</v>
      </c>
      <c r="B901" t="s">
        <v>9303</v>
      </c>
      <c r="C901" t="s">
        <v>16191</v>
      </c>
      <c r="D901" t="s">
        <v>9304</v>
      </c>
      <c r="E901" t="s">
        <v>9304</v>
      </c>
      <c r="F901" t="s">
        <v>15389</v>
      </c>
      <c r="G901" t="s">
        <v>15390</v>
      </c>
      <c r="H901" t="s">
        <v>9305</v>
      </c>
      <c r="I901" t="s">
        <v>13176</v>
      </c>
      <c r="J901" t="s">
        <v>13399</v>
      </c>
      <c r="K901" t="s">
        <v>13289</v>
      </c>
      <c r="L901" t="s">
        <v>15209</v>
      </c>
      <c r="M901" t="s">
        <v>13290</v>
      </c>
      <c r="N901" t="s">
        <v>13290</v>
      </c>
      <c r="O901" t="s">
        <v>13326</v>
      </c>
      <c r="Q901">
        <v>1409</v>
      </c>
      <c r="R901">
        <v>1409</v>
      </c>
      <c r="S901">
        <v>1639</v>
      </c>
      <c r="T901">
        <v>1639</v>
      </c>
      <c r="U901" s="18">
        <v>0.14032946918852959</v>
      </c>
      <c r="V901">
        <v>3.7</v>
      </c>
      <c r="W901">
        <v>3.7</v>
      </c>
      <c r="X901">
        <v>787</v>
      </c>
      <c r="Y901">
        <v>787</v>
      </c>
    </row>
    <row r="902" spans="1:25" x14ac:dyDescent="0.25">
      <c r="A902">
        <v>901</v>
      </c>
      <c r="B902" t="s">
        <v>9314</v>
      </c>
      <c r="C902" t="s">
        <v>16191</v>
      </c>
      <c r="D902" t="s">
        <v>9315</v>
      </c>
      <c r="E902" t="s">
        <v>9315</v>
      </c>
      <c r="F902" t="s">
        <v>15391</v>
      </c>
      <c r="G902" t="s">
        <v>15392</v>
      </c>
      <c r="H902" t="s">
        <v>8597</v>
      </c>
      <c r="I902" t="s">
        <v>13176</v>
      </c>
      <c r="J902" t="s">
        <v>13399</v>
      </c>
      <c r="K902" t="s">
        <v>13285</v>
      </c>
      <c r="L902" t="s">
        <v>15206</v>
      </c>
      <c r="M902" t="s">
        <v>13286</v>
      </c>
      <c r="N902" t="s">
        <v>13286</v>
      </c>
      <c r="O902" t="s">
        <v>13302</v>
      </c>
      <c r="Q902">
        <v>753</v>
      </c>
      <c r="R902">
        <v>753</v>
      </c>
      <c r="S902">
        <v>899</v>
      </c>
      <c r="T902">
        <v>899</v>
      </c>
      <c r="U902" s="18">
        <v>0.16240266963292546</v>
      </c>
      <c r="V902">
        <v>4.2</v>
      </c>
      <c r="W902">
        <v>4.2</v>
      </c>
      <c r="X902">
        <v>18462</v>
      </c>
      <c r="Y902">
        <v>18462</v>
      </c>
    </row>
    <row r="903" spans="1:25" x14ac:dyDescent="0.25">
      <c r="A903">
        <v>902</v>
      </c>
      <c r="B903" t="s">
        <v>9324</v>
      </c>
      <c r="C903" t="s">
        <v>16191</v>
      </c>
      <c r="D903" t="s">
        <v>9325</v>
      </c>
      <c r="E903" t="s">
        <v>9325</v>
      </c>
      <c r="F903" t="s">
        <v>15393</v>
      </c>
      <c r="G903" t="s">
        <v>15394</v>
      </c>
      <c r="H903" t="s">
        <v>8938</v>
      </c>
      <c r="I903" t="s">
        <v>13176</v>
      </c>
      <c r="J903" t="s">
        <v>13399</v>
      </c>
      <c r="K903" t="s">
        <v>13285</v>
      </c>
      <c r="L903" t="s">
        <v>15206</v>
      </c>
      <c r="M903" t="s">
        <v>13286</v>
      </c>
      <c r="N903" t="s">
        <v>13286</v>
      </c>
      <c r="O903" t="s">
        <v>13318</v>
      </c>
      <c r="Q903">
        <v>353</v>
      </c>
      <c r="R903">
        <v>353</v>
      </c>
      <c r="S903">
        <v>1199</v>
      </c>
      <c r="T903">
        <v>1199</v>
      </c>
      <c r="U903" s="18">
        <v>0.70558798999165973</v>
      </c>
      <c r="V903">
        <v>4.3</v>
      </c>
      <c r="W903">
        <v>4.3</v>
      </c>
      <c r="X903">
        <v>629</v>
      </c>
      <c r="Y903">
        <v>629</v>
      </c>
    </row>
    <row r="904" spans="1:25" x14ac:dyDescent="0.25">
      <c r="A904">
        <v>903</v>
      </c>
      <c r="B904" t="s">
        <v>9334</v>
      </c>
      <c r="C904" t="s">
        <v>16191</v>
      </c>
      <c r="D904" t="s">
        <v>9335</v>
      </c>
      <c r="E904" t="s">
        <v>15395</v>
      </c>
      <c r="F904" t="s">
        <v>15396</v>
      </c>
      <c r="G904" t="s">
        <v>15397</v>
      </c>
      <c r="H904" t="s">
        <v>8494</v>
      </c>
      <c r="I904" t="s">
        <v>13176</v>
      </c>
      <c r="J904" t="s">
        <v>13399</v>
      </c>
      <c r="K904" t="s">
        <v>13285</v>
      </c>
      <c r="L904" t="s">
        <v>15206</v>
      </c>
      <c r="M904" t="s">
        <v>13286</v>
      </c>
      <c r="N904" t="s">
        <v>13286</v>
      </c>
      <c r="O904" t="s">
        <v>13296</v>
      </c>
      <c r="Q904">
        <v>1099</v>
      </c>
      <c r="R904">
        <v>1099</v>
      </c>
      <c r="S904">
        <v>1899</v>
      </c>
      <c r="T904">
        <v>1899</v>
      </c>
      <c r="U904" s="18">
        <v>0.42127435492364401</v>
      </c>
      <c r="V904">
        <v>4.3</v>
      </c>
      <c r="W904">
        <v>4.3</v>
      </c>
      <c r="X904">
        <v>15276</v>
      </c>
      <c r="Y904">
        <v>15276</v>
      </c>
    </row>
    <row r="905" spans="1:25" x14ac:dyDescent="0.25">
      <c r="A905">
        <v>904</v>
      </c>
      <c r="B905" t="s">
        <v>9344</v>
      </c>
      <c r="C905" t="s">
        <v>16191</v>
      </c>
      <c r="D905" t="s">
        <v>9345</v>
      </c>
      <c r="E905" t="s">
        <v>15398</v>
      </c>
      <c r="F905" t="s">
        <v>15399</v>
      </c>
      <c r="G905" t="s">
        <v>15400</v>
      </c>
      <c r="H905" t="s">
        <v>8783</v>
      </c>
      <c r="I905" t="s">
        <v>13176</v>
      </c>
      <c r="J905" t="s">
        <v>13399</v>
      </c>
      <c r="K905" t="s">
        <v>13285</v>
      </c>
      <c r="L905" t="s">
        <v>15206</v>
      </c>
      <c r="M905" t="s">
        <v>13286</v>
      </c>
      <c r="N905" t="s">
        <v>13286</v>
      </c>
      <c r="O905" t="s">
        <v>13310</v>
      </c>
      <c r="P905" t="s">
        <v>13311</v>
      </c>
      <c r="Q905">
        <v>8799</v>
      </c>
      <c r="R905">
        <v>8799</v>
      </c>
      <c r="S905">
        <v>11595</v>
      </c>
      <c r="T905">
        <v>11595</v>
      </c>
      <c r="U905" s="18">
        <v>0.24113842173350583</v>
      </c>
      <c r="V905">
        <v>4.4000000000000004</v>
      </c>
      <c r="W905">
        <v>4.4000000000000004</v>
      </c>
      <c r="X905">
        <v>2981</v>
      </c>
      <c r="Y905">
        <v>2981</v>
      </c>
    </row>
    <row r="906" spans="1:25" x14ac:dyDescent="0.25">
      <c r="A906">
        <v>905</v>
      </c>
      <c r="B906" t="s">
        <v>9354</v>
      </c>
      <c r="C906" t="s">
        <v>16191</v>
      </c>
      <c r="D906" t="s">
        <v>9355</v>
      </c>
      <c r="E906" t="s">
        <v>9355</v>
      </c>
      <c r="F906" t="s">
        <v>15401</v>
      </c>
      <c r="G906" t="s">
        <v>15402</v>
      </c>
      <c r="H906" t="s">
        <v>8450</v>
      </c>
      <c r="I906" t="s">
        <v>13176</v>
      </c>
      <c r="J906" t="s">
        <v>13399</v>
      </c>
      <c r="K906" t="s">
        <v>13285</v>
      </c>
      <c r="L906" t="s">
        <v>15206</v>
      </c>
      <c r="M906" t="s">
        <v>13286</v>
      </c>
      <c r="N906" t="s">
        <v>13286</v>
      </c>
      <c r="O906" t="s">
        <v>13287</v>
      </c>
      <c r="P906" t="s">
        <v>13288</v>
      </c>
      <c r="Q906">
        <v>1345</v>
      </c>
      <c r="R906">
        <v>1345</v>
      </c>
      <c r="S906">
        <v>1750</v>
      </c>
      <c r="T906">
        <v>1750</v>
      </c>
      <c r="U906" s="18">
        <v>0.23142857142857143</v>
      </c>
      <c r="V906">
        <v>3.8</v>
      </c>
      <c r="W906">
        <v>3.8</v>
      </c>
      <c r="X906">
        <v>2466</v>
      </c>
      <c r="Y906">
        <v>2466</v>
      </c>
    </row>
    <row r="907" spans="1:25" x14ac:dyDescent="0.25">
      <c r="A907">
        <v>906</v>
      </c>
      <c r="B907" t="s">
        <v>9364</v>
      </c>
      <c r="C907" t="s">
        <v>16191</v>
      </c>
      <c r="D907" t="s">
        <v>9365</v>
      </c>
      <c r="E907" t="s">
        <v>15403</v>
      </c>
      <c r="F907" t="s">
        <v>15404</v>
      </c>
      <c r="G907" t="s">
        <v>15405</v>
      </c>
      <c r="H907" t="s">
        <v>9366</v>
      </c>
      <c r="I907" t="s">
        <v>13176</v>
      </c>
      <c r="J907" t="s">
        <v>13399</v>
      </c>
      <c r="K907" t="s">
        <v>13285</v>
      </c>
      <c r="L907" t="s">
        <v>15206</v>
      </c>
      <c r="M907" t="s">
        <v>13286</v>
      </c>
      <c r="N907" t="s">
        <v>13286</v>
      </c>
      <c r="O907" t="s">
        <v>13327</v>
      </c>
      <c r="Q907">
        <v>2095</v>
      </c>
      <c r="R907">
        <v>2095</v>
      </c>
      <c r="S907">
        <v>2095</v>
      </c>
      <c r="T907">
        <v>2095</v>
      </c>
      <c r="U907" s="18">
        <v>0</v>
      </c>
      <c r="V907">
        <v>4.5</v>
      </c>
      <c r="W907">
        <v>4.5</v>
      </c>
      <c r="X907">
        <v>7949</v>
      </c>
      <c r="Y907">
        <v>7949</v>
      </c>
    </row>
    <row r="908" spans="1:25" x14ac:dyDescent="0.25">
      <c r="A908">
        <v>907</v>
      </c>
      <c r="B908" t="s">
        <v>9375</v>
      </c>
      <c r="C908" t="s">
        <v>16191</v>
      </c>
      <c r="D908" t="s">
        <v>9376</v>
      </c>
      <c r="E908" t="s">
        <v>9376</v>
      </c>
      <c r="F908" t="s">
        <v>15406</v>
      </c>
      <c r="G908" t="s">
        <v>15407</v>
      </c>
      <c r="H908" t="s">
        <v>8461</v>
      </c>
      <c r="I908" t="s">
        <v>13176</v>
      </c>
      <c r="J908" t="s">
        <v>13399</v>
      </c>
      <c r="K908" t="s">
        <v>13289</v>
      </c>
      <c r="L908" t="s">
        <v>15209</v>
      </c>
      <c r="M908" t="s">
        <v>13290</v>
      </c>
      <c r="N908" t="s">
        <v>13290</v>
      </c>
      <c r="O908" t="s">
        <v>13291</v>
      </c>
      <c r="Q908">
        <v>1498</v>
      </c>
      <c r="R908">
        <v>1498</v>
      </c>
      <c r="S908">
        <v>2300</v>
      </c>
      <c r="T908">
        <v>2300</v>
      </c>
      <c r="U908" s="18">
        <v>0.34869565217391302</v>
      </c>
      <c r="V908">
        <v>3.8</v>
      </c>
      <c r="W908">
        <v>3.8</v>
      </c>
      <c r="X908">
        <v>95</v>
      </c>
      <c r="Y908">
        <v>95</v>
      </c>
    </row>
    <row r="909" spans="1:25" x14ac:dyDescent="0.25">
      <c r="A909">
        <v>908</v>
      </c>
      <c r="B909" t="s">
        <v>9385</v>
      </c>
      <c r="C909" t="s">
        <v>16191</v>
      </c>
      <c r="D909" t="s">
        <v>9386</v>
      </c>
      <c r="E909" t="s">
        <v>9386</v>
      </c>
      <c r="F909" t="s">
        <v>15408</v>
      </c>
      <c r="G909" t="s">
        <v>15409</v>
      </c>
      <c r="H909" t="s">
        <v>9387</v>
      </c>
      <c r="I909" t="s">
        <v>13176</v>
      </c>
      <c r="J909" t="s">
        <v>13399</v>
      </c>
      <c r="K909" t="s">
        <v>13289</v>
      </c>
      <c r="L909" t="s">
        <v>15209</v>
      </c>
      <c r="M909" t="s">
        <v>13290</v>
      </c>
      <c r="N909" t="s">
        <v>13290</v>
      </c>
      <c r="O909" t="s">
        <v>13328</v>
      </c>
      <c r="Q909">
        <v>2199</v>
      </c>
      <c r="R909">
        <v>2199</v>
      </c>
      <c r="S909">
        <v>2990</v>
      </c>
      <c r="T909">
        <v>2990</v>
      </c>
      <c r="U909" s="18">
        <v>0.26454849498327759</v>
      </c>
      <c r="V909">
        <v>3.8</v>
      </c>
      <c r="W909">
        <v>3.8</v>
      </c>
      <c r="X909">
        <v>1558</v>
      </c>
      <c r="Y909">
        <v>1558</v>
      </c>
    </row>
    <row r="910" spans="1:25" x14ac:dyDescent="0.25">
      <c r="A910">
        <v>909</v>
      </c>
      <c r="B910" t="s">
        <v>9396</v>
      </c>
      <c r="C910" t="s">
        <v>16191</v>
      </c>
      <c r="D910" t="s">
        <v>9397</v>
      </c>
      <c r="E910" t="s">
        <v>15410</v>
      </c>
      <c r="F910" t="s">
        <v>15411</v>
      </c>
      <c r="G910" t="s">
        <v>15412</v>
      </c>
      <c r="H910" t="s">
        <v>8618</v>
      </c>
      <c r="I910" t="s">
        <v>13176</v>
      </c>
      <c r="J910" t="s">
        <v>13399</v>
      </c>
      <c r="K910" t="s">
        <v>13285</v>
      </c>
      <c r="L910" t="s">
        <v>15206</v>
      </c>
      <c r="M910" t="s">
        <v>13286</v>
      </c>
      <c r="N910" t="s">
        <v>13286</v>
      </c>
      <c r="O910" t="s">
        <v>13304</v>
      </c>
      <c r="Q910">
        <v>3699</v>
      </c>
      <c r="R910">
        <v>3699</v>
      </c>
      <c r="S910">
        <v>4295</v>
      </c>
      <c r="T910">
        <v>4295</v>
      </c>
      <c r="U910" s="18">
        <v>0.13876600698486613</v>
      </c>
      <c r="V910">
        <v>4.0999999999999996</v>
      </c>
      <c r="W910">
        <v>4.0999999999999996</v>
      </c>
      <c r="X910">
        <v>26543</v>
      </c>
      <c r="Y910">
        <v>26543</v>
      </c>
    </row>
    <row r="911" spans="1:25" x14ac:dyDescent="0.25">
      <c r="A911">
        <v>910</v>
      </c>
      <c r="B911" t="s">
        <v>9406</v>
      </c>
      <c r="C911" t="s">
        <v>16191</v>
      </c>
      <c r="D911" t="s">
        <v>9407</v>
      </c>
      <c r="E911" t="s">
        <v>15413</v>
      </c>
      <c r="F911" t="s">
        <v>15414</v>
      </c>
      <c r="G911" t="s">
        <v>15415</v>
      </c>
      <c r="H911" t="s">
        <v>8794</v>
      </c>
      <c r="I911" t="s">
        <v>13176</v>
      </c>
      <c r="J911" t="s">
        <v>13399</v>
      </c>
      <c r="K911" t="s">
        <v>13312</v>
      </c>
      <c r="L911" t="s">
        <v>15282</v>
      </c>
      <c r="M911" t="s">
        <v>13313</v>
      </c>
      <c r="N911" t="s">
        <v>13313</v>
      </c>
      <c r="O911" t="s">
        <v>13314</v>
      </c>
      <c r="Q911">
        <v>177</v>
      </c>
      <c r="R911">
        <v>177</v>
      </c>
      <c r="S911">
        <v>199</v>
      </c>
      <c r="T911">
        <v>199</v>
      </c>
      <c r="U911" s="18">
        <v>0.11055276381909548</v>
      </c>
      <c r="V911">
        <v>4.0999999999999996</v>
      </c>
      <c r="W911">
        <v>4.0999999999999996</v>
      </c>
      <c r="X911">
        <v>3688</v>
      </c>
      <c r="Y911">
        <v>3688</v>
      </c>
    </row>
    <row r="912" spans="1:25" x14ac:dyDescent="0.25">
      <c r="A912">
        <v>911</v>
      </c>
      <c r="B912" t="s">
        <v>9416</v>
      </c>
      <c r="C912" t="s">
        <v>16191</v>
      </c>
      <c r="D912" t="s">
        <v>9417</v>
      </c>
      <c r="E912" t="s">
        <v>9417</v>
      </c>
      <c r="F912" t="s">
        <v>15416</v>
      </c>
      <c r="G912" t="s">
        <v>15417</v>
      </c>
      <c r="H912" t="s">
        <v>8618</v>
      </c>
      <c r="I912" t="s">
        <v>13176</v>
      </c>
      <c r="J912" t="s">
        <v>13399</v>
      </c>
      <c r="K912" t="s">
        <v>13285</v>
      </c>
      <c r="L912" t="s">
        <v>15206</v>
      </c>
      <c r="M912" t="s">
        <v>13286</v>
      </c>
      <c r="N912" t="s">
        <v>13286</v>
      </c>
      <c r="O912" t="s">
        <v>13304</v>
      </c>
      <c r="Q912">
        <v>1149</v>
      </c>
      <c r="R912">
        <v>1149</v>
      </c>
      <c r="S912">
        <v>2499</v>
      </c>
      <c r="T912">
        <v>2499</v>
      </c>
      <c r="U912" s="18">
        <v>0.54021608643457386</v>
      </c>
      <c r="V912">
        <v>3.8</v>
      </c>
      <c r="W912">
        <v>3.8</v>
      </c>
      <c r="X912">
        <v>4383</v>
      </c>
      <c r="Y912">
        <v>4383</v>
      </c>
    </row>
    <row r="913" spans="1:25" x14ac:dyDescent="0.25">
      <c r="A913">
        <v>912</v>
      </c>
      <c r="B913" t="s">
        <v>9426</v>
      </c>
      <c r="C913" t="s">
        <v>16191</v>
      </c>
      <c r="D913" t="s">
        <v>9427</v>
      </c>
      <c r="E913" t="s">
        <v>9427</v>
      </c>
      <c r="F913" t="s">
        <v>15418</v>
      </c>
      <c r="G913" t="s">
        <v>13442</v>
      </c>
      <c r="H913" t="s">
        <v>9428</v>
      </c>
      <c r="I913" t="s">
        <v>13176</v>
      </c>
      <c r="J913" t="s">
        <v>13399</v>
      </c>
      <c r="K913" t="s">
        <v>13285</v>
      </c>
      <c r="L913" t="s">
        <v>15206</v>
      </c>
      <c r="M913" t="s">
        <v>13329</v>
      </c>
      <c r="N913" t="s">
        <v>15419</v>
      </c>
      <c r="O913" t="s">
        <v>13330</v>
      </c>
      <c r="P913" t="s">
        <v>13331</v>
      </c>
      <c r="Q913">
        <v>244</v>
      </c>
      <c r="R913">
        <v>244</v>
      </c>
      <c r="S913">
        <v>499</v>
      </c>
      <c r="T913">
        <v>499</v>
      </c>
      <c r="U913" s="18">
        <v>0.51102204408817631</v>
      </c>
      <c r="V913">
        <v>3.3</v>
      </c>
      <c r="W913">
        <v>3.3</v>
      </c>
      <c r="X913">
        <v>478</v>
      </c>
      <c r="Y913">
        <v>478</v>
      </c>
    </row>
    <row r="914" spans="1:25" x14ac:dyDescent="0.25">
      <c r="A914">
        <v>913</v>
      </c>
      <c r="B914" t="s">
        <v>9437</v>
      </c>
      <c r="C914" t="s">
        <v>16191</v>
      </c>
      <c r="D914" t="s">
        <v>9438</v>
      </c>
      <c r="E914" t="s">
        <v>9438</v>
      </c>
      <c r="F914" t="s">
        <v>15420</v>
      </c>
      <c r="G914" t="s">
        <v>15421</v>
      </c>
      <c r="H914" t="s">
        <v>8461</v>
      </c>
      <c r="I914" t="s">
        <v>13176</v>
      </c>
      <c r="J914" t="s">
        <v>13399</v>
      </c>
      <c r="K914" t="s">
        <v>13289</v>
      </c>
      <c r="L914" t="s">
        <v>15209</v>
      </c>
      <c r="M914" t="s">
        <v>13290</v>
      </c>
      <c r="N914" t="s">
        <v>13290</v>
      </c>
      <c r="O914" t="s">
        <v>13291</v>
      </c>
      <c r="Q914">
        <v>1959</v>
      </c>
      <c r="R914">
        <v>1959</v>
      </c>
      <c r="S914">
        <v>2400</v>
      </c>
      <c r="T914">
        <v>2400</v>
      </c>
      <c r="U914" s="18">
        <v>0.18375</v>
      </c>
      <c r="V914">
        <v>4</v>
      </c>
      <c r="W914">
        <v>4</v>
      </c>
      <c r="X914">
        <v>237</v>
      </c>
      <c r="Y914">
        <v>237</v>
      </c>
    </row>
    <row r="915" spans="1:25" x14ac:dyDescent="0.25">
      <c r="A915">
        <v>914</v>
      </c>
      <c r="B915" t="s">
        <v>9447</v>
      </c>
      <c r="C915" t="s">
        <v>16191</v>
      </c>
      <c r="D915" t="s">
        <v>9448</v>
      </c>
      <c r="E915" t="s">
        <v>9448</v>
      </c>
      <c r="F915" t="s">
        <v>15422</v>
      </c>
      <c r="G915" t="s">
        <v>15423</v>
      </c>
      <c r="H915" t="s">
        <v>8483</v>
      </c>
      <c r="I915" t="s">
        <v>13176</v>
      </c>
      <c r="J915" t="s">
        <v>13399</v>
      </c>
      <c r="K915" t="s">
        <v>13285</v>
      </c>
      <c r="L915" t="s">
        <v>15206</v>
      </c>
      <c r="M915" t="s">
        <v>13293</v>
      </c>
      <c r="N915" t="s">
        <v>15214</v>
      </c>
      <c r="O915" t="s">
        <v>13294</v>
      </c>
      <c r="P915" t="s">
        <v>13295</v>
      </c>
      <c r="Q915">
        <v>319</v>
      </c>
      <c r="R915">
        <v>319</v>
      </c>
      <c r="S915">
        <v>749</v>
      </c>
      <c r="T915">
        <v>749</v>
      </c>
      <c r="U915" s="18">
        <v>0.57409879839786382</v>
      </c>
      <c r="V915">
        <v>4.5999999999999996</v>
      </c>
      <c r="W915">
        <v>4.5999999999999996</v>
      </c>
      <c r="X915">
        <v>124</v>
      </c>
      <c r="Y915">
        <v>124</v>
      </c>
    </row>
    <row r="916" spans="1:25" x14ac:dyDescent="0.25">
      <c r="A916">
        <v>915</v>
      </c>
      <c r="B916" t="s">
        <v>9457</v>
      </c>
      <c r="C916" t="s">
        <v>16191</v>
      </c>
      <c r="D916" t="s">
        <v>9458</v>
      </c>
      <c r="E916" t="s">
        <v>15424</v>
      </c>
      <c r="F916" t="s">
        <v>15425</v>
      </c>
      <c r="G916" t="s">
        <v>15426</v>
      </c>
      <c r="H916" t="s">
        <v>8450</v>
      </c>
      <c r="I916" t="s">
        <v>13176</v>
      </c>
      <c r="J916" t="s">
        <v>13399</v>
      </c>
      <c r="K916" t="s">
        <v>13285</v>
      </c>
      <c r="L916" t="s">
        <v>15206</v>
      </c>
      <c r="M916" t="s">
        <v>13286</v>
      </c>
      <c r="N916" t="s">
        <v>13286</v>
      </c>
      <c r="O916" t="s">
        <v>13287</v>
      </c>
      <c r="P916" t="s">
        <v>13288</v>
      </c>
      <c r="Q916">
        <v>1499</v>
      </c>
      <c r="R916">
        <v>1499</v>
      </c>
      <c r="S916">
        <v>1775</v>
      </c>
      <c r="T916">
        <v>1775</v>
      </c>
      <c r="U916" s="18">
        <v>0.15549295774647887</v>
      </c>
      <c r="V916">
        <v>3.9</v>
      </c>
      <c r="W916">
        <v>3.9</v>
      </c>
      <c r="X916">
        <v>14667</v>
      </c>
      <c r="Y916">
        <v>14667</v>
      </c>
    </row>
    <row r="917" spans="1:25" x14ac:dyDescent="0.25">
      <c r="A917">
        <v>916</v>
      </c>
      <c r="B917" t="s">
        <v>9467</v>
      </c>
      <c r="C917" t="s">
        <v>16191</v>
      </c>
      <c r="D917" t="s">
        <v>9468</v>
      </c>
      <c r="E917" t="s">
        <v>9468</v>
      </c>
      <c r="F917" t="s">
        <v>15427</v>
      </c>
      <c r="G917" t="s">
        <v>15428</v>
      </c>
      <c r="H917" t="s">
        <v>8483</v>
      </c>
      <c r="I917" t="s">
        <v>13176</v>
      </c>
      <c r="J917" t="s">
        <v>13399</v>
      </c>
      <c r="K917" t="s">
        <v>13285</v>
      </c>
      <c r="L917" t="s">
        <v>15206</v>
      </c>
      <c r="M917" t="s">
        <v>13293</v>
      </c>
      <c r="N917" t="s">
        <v>15214</v>
      </c>
      <c r="O917" t="s">
        <v>13294</v>
      </c>
      <c r="P917" t="s">
        <v>13295</v>
      </c>
      <c r="Q917">
        <v>469</v>
      </c>
      <c r="R917">
        <v>469</v>
      </c>
      <c r="S917">
        <v>1599</v>
      </c>
      <c r="T917">
        <v>1599</v>
      </c>
      <c r="U917" s="18">
        <v>0.70669168230143842</v>
      </c>
      <c r="V917">
        <v>3.7</v>
      </c>
      <c r="W917">
        <v>3.7</v>
      </c>
      <c r="X917">
        <v>6</v>
      </c>
      <c r="Y917">
        <v>6</v>
      </c>
    </row>
    <row r="918" spans="1:25" x14ac:dyDescent="0.25">
      <c r="A918">
        <v>917</v>
      </c>
      <c r="B918" t="s">
        <v>9477</v>
      </c>
      <c r="C918" t="s">
        <v>16191</v>
      </c>
      <c r="D918" t="s">
        <v>9478</v>
      </c>
      <c r="E918" t="s">
        <v>9478</v>
      </c>
      <c r="F918" t="s">
        <v>15429</v>
      </c>
      <c r="G918" t="s">
        <v>15430</v>
      </c>
      <c r="H918" t="s">
        <v>9366</v>
      </c>
      <c r="I918" t="s">
        <v>13176</v>
      </c>
      <c r="J918" t="s">
        <v>13399</v>
      </c>
      <c r="K918" t="s">
        <v>13285</v>
      </c>
      <c r="L918" t="s">
        <v>15206</v>
      </c>
      <c r="M918" t="s">
        <v>13286</v>
      </c>
      <c r="N918" t="s">
        <v>13286</v>
      </c>
      <c r="O918" t="s">
        <v>13327</v>
      </c>
      <c r="Q918">
        <v>1099</v>
      </c>
      <c r="R918">
        <v>1099</v>
      </c>
      <c r="S918">
        <v>1795</v>
      </c>
      <c r="T918">
        <v>1795</v>
      </c>
      <c r="U918" s="18">
        <v>0.38774373259052924</v>
      </c>
      <c r="V918">
        <v>4.2</v>
      </c>
      <c r="W918">
        <v>4.2</v>
      </c>
      <c r="X918">
        <v>4244</v>
      </c>
      <c r="Y918">
        <v>4244</v>
      </c>
    </row>
    <row r="919" spans="1:25" x14ac:dyDescent="0.25">
      <c r="A919">
        <v>918</v>
      </c>
      <c r="B919" t="s">
        <v>9487</v>
      </c>
      <c r="C919" t="s">
        <v>16191</v>
      </c>
      <c r="D919" t="s">
        <v>9488</v>
      </c>
      <c r="E919" t="s">
        <v>9488</v>
      </c>
      <c r="F919" t="s">
        <v>15431</v>
      </c>
      <c r="G919" t="s">
        <v>15432</v>
      </c>
      <c r="H919" t="s">
        <v>8472</v>
      </c>
      <c r="I919" t="s">
        <v>13176</v>
      </c>
      <c r="J919" t="s">
        <v>13399</v>
      </c>
      <c r="K919" t="s">
        <v>13289</v>
      </c>
      <c r="L919" t="s">
        <v>15209</v>
      </c>
      <c r="M919" t="s">
        <v>13290</v>
      </c>
      <c r="N919" t="s">
        <v>13290</v>
      </c>
      <c r="O919" t="s">
        <v>13292</v>
      </c>
      <c r="Q919">
        <v>9590</v>
      </c>
      <c r="R919">
        <v>9590</v>
      </c>
      <c r="S919">
        <v>15999</v>
      </c>
      <c r="T919">
        <v>15999</v>
      </c>
      <c r="U919" s="18">
        <v>0.40058753672104508</v>
      </c>
      <c r="V919">
        <v>4.0999999999999996</v>
      </c>
      <c r="W919">
        <v>4.0999999999999996</v>
      </c>
      <c r="X919">
        <v>1017</v>
      </c>
      <c r="Y919">
        <v>1017</v>
      </c>
    </row>
    <row r="920" spans="1:25" x14ac:dyDescent="0.25">
      <c r="A920">
        <v>919</v>
      </c>
      <c r="B920" t="s">
        <v>9497</v>
      </c>
      <c r="C920" t="s">
        <v>16191</v>
      </c>
      <c r="D920" t="s">
        <v>9498</v>
      </c>
      <c r="E920" t="s">
        <v>9498</v>
      </c>
      <c r="F920" t="s">
        <v>15433</v>
      </c>
      <c r="G920" t="s">
        <v>15434</v>
      </c>
      <c r="H920" t="s">
        <v>9499</v>
      </c>
      <c r="I920" t="s">
        <v>13176</v>
      </c>
      <c r="J920" t="s">
        <v>13399</v>
      </c>
      <c r="K920" t="s">
        <v>13289</v>
      </c>
      <c r="L920" t="s">
        <v>15209</v>
      </c>
      <c r="M920" t="s">
        <v>13323</v>
      </c>
      <c r="N920" t="s">
        <v>13323</v>
      </c>
      <c r="O920" t="s">
        <v>13332</v>
      </c>
      <c r="Q920">
        <v>999</v>
      </c>
      <c r="R920">
        <v>999</v>
      </c>
      <c r="S920">
        <v>1490</v>
      </c>
      <c r="T920">
        <v>1490</v>
      </c>
      <c r="U920" s="18">
        <v>0.32953020134228189</v>
      </c>
      <c r="V920">
        <v>4.0999999999999996</v>
      </c>
      <c r="W920">
        <v>4.0999999999999996</v>
      </c>
      <c r="X920">
        <v>12999</v>
      </c>
      <c r="Y920">
        <v>12999</v>
      </c>
    </row>
    <row r="921" spans="1:25" x14ac:dyDescent="0.25">
      <c r="A921">
        <v>920</v>
      </c>
      <c r="B921" t="s">
        <v>9508</v>
      </c>
      <c r="C921" t="s">
        <v>16191</v>
      </c>
      <c r="D921" t="s">
        <v>9509</v>
      </c>
      <c r="E921" t="s">
        <v>15435</v>
      </c>
      <c r="F921" t="s">
        <v>15436</v>
      </c>
      <c r="G921" t="s">
        <v>15437</v>
      </c>
      <c r="H921" t="s">
        <v>8670</v>
      </c>
      <c r="I921" t="s">
        <v>13176</v>
      </c>
      <c r="J921" t="s">
        <v>13399</v>
      </c>
      <c r="K921" t="s">
        <v>13285</v>
      </c>
      <c r="L921" t="s">
        <v>15206</v>
      </c>
      <c r="M921" t="s">
        <v>13286</v>
      </c>
      <c r="N921" t="s">
        <v>13286</v>
      </c>
      <c r="O921" t="s">
        <v>13287</v>
      </c>
      <c r="P921" t="s">
        <v>13307</v>
      </c>
      <c r="Q921">
        <v>1299</v>
      </c>
      <c r="R921">
        <v>1299</v>
      </c>
      <c r="S921">
        <v>1999</v>
      </c>
      <c r="T921">
        <v>1999</v>
      </c>
      <c r="U921" s="18">
        <v>0.35017508754377191</v>
      </c>
      <c r="V921">
        <v>3.8</v>
      </c>
      <c r="W921">
        <v>3.8</v>
      </c>
      <c r="X921">
        <v>311</v>
      </c>
      <c r="Y921">
        <v>311</v>
      </c>
    </row>
    <row r="922" spans="1:25" x14ac:dyDescent="0.25">
      <c r="A922">
        <v>921</v>
      </c>
      <c r="B922" t="s">
        <v>9518</v>
      </c>
      <c r="C922" t="s">
        <v>16191</v>
      </c>
      <c r="D922" t="s">
        <v>9519</v>
      </c>
      <c r="E922" t="s">
        <v>9519</v>
      </c>
      <c r="F922" t="s">
        <v>15438</v>
      </c>
      <c r="G922" t="s">
        <v>15439</v>
      </c>
      <c r="H922" t="s">
        <v>9520</v>
      </c>
      <c r="I922" t="s">
        <v>13176</v>
      </c>
      <c r="J922" t="s">
        <v>13399</v>
      </c>
      <c r="K922" t="s">
        <v>13285</v>
      </c>
      <c r="L922" t="s">
        <v>15206</v>
      </c>
      <c r="M922" t="s">
        <v>13329</v>
      </c>
      <c r="N922" t="s">
        <v>15419</v>
      </c>
      <c r="O922" t="s">
        <v>13333</v>
      </c>
      <c r="Q922">
        <v>292</v>
      </c>
      <c r="R922">
        <v>292</v>
      </c>
      <c r="S922">
        <v>499</v>
      </c>
      <c r="T922">
        <v>499</v>
      </c>
      <c r="U922" s="18">
        <v>0.4148296593186373</v>
      </c>
      <c r="V922">
        <v>4.0999999999999996</v>
      </c>
      <c r="W922">
        <v>4.0999999999999996</v>
      </c>
      <c r="X922">
        <v>4238</v>
      </c>
      <c r="Y922">
        <v>4238</v>
      </c>
    </row>
    <row r="923" spans="1:25" x14ac:dyDescent="0.25">
      <c r="A923">
        <v>922</v>
      </c>
      <c r="B923" t="s">
        <v>9529</v>
      </c>
      <c r="C923" t="s">
        <v>16191</v>
      </c>
      <c r="D923" t="s">
        <v>9530</v>
      </c>
      <c r="E923" t="s">
        <v>9530</v>
      </c>
      <c r="F923" t="s">
        <v>15440</v>
      </c>
      <c r="G923" t="s">
        <v>15441</v>
      </c>
      <c r="H923" t="s">
        <v>9192</v>
      </c>
      <c r="I923" t="s">
        <v>13176</v>
      </c>
      <c r="J923" t="s">
        <v>13399</v>
      </c>
      <c r="K923" t="s">
        <v>13285</v>
      </c>
      <c r="L923" t="s">
        <v>15206</v>
      </c>
      <c r="M923" t="s">
        <v>13286</v>
      </c>
      <c r="N923" t="s">
        <v>13286</v>
      </c>
      <c r="O923" t="s">
        <v>13322</v>
      </c>
      <c r="Q923">
        <v>160</v>
      </c>
      <c r="R923">
        <v>160</v>
      </c>
      <c r="S923">
        <v>299</v>
      </c>
      <c r="T923">
        <v>299</v>
      </c>
      <c r="U923" s="18">
        <v>0.46488294314381273</v>
      </c>
      <c r="V923">
        <v>4.5999999999999996</v>
      </c>
      <c r="W923">
        <v>4.5999999999999996</v>
      </c>
      <c r="X923">
        <v>2781</v>
      </c>
      <c r="Y923">
        <v>2781</v>
      </c>
    </row>
    <row r="924" spans="1:25" x14ac:dyDescent="0.25">
      <c r="A924">
        <v>923</v>
      </c>
      <c r="B924" t="s">
        <v>9539</v>
      </c>
      <c r="C924" t="s">
        <v>16191</v>
      </c>
      <c r="D924" t="s">
        <v>9540</v>
      </c>
      <c r="E924" t="s">
        <v>9540</v>
      </c>
      <c r="F924" t="s">
        <v>15442</v>
      </c>
      <c r="G924" t="s">
        <v>15443</v>
      </c>
      <c r="H924" t="s">
        <v>9541</v>
      </c>
      <c r="I924" t="s">
        <v>13176</v>
      </c>
      <c r="J924" t="s">
        <v>13399</v>
      </c>
      <c r="K924" t="s">
        <v>13285</v>
      </c>
      <c r="L924" t="s">
        <v>15206</v>
      </c>
      <c r="M924" t="s">
        <v>13334</v>
      </c>
      <c r="N924" t="s">
        <v>15444</v>
      </c>
      <c r="O924" t="s">
        <v>13335</v>
      </c>
      <c r="Q924">
        <v>600</v>
      </c>
      <c r="R924">
        <v>600</v>
      </c>
      <c r="S924">
        <v>600</v>
      </c>
      <c r="T924">
        <v>600</v>
      </c>
      <c r="U924" s="18">
        <v>0</v>
      </c>
      <c r="V924">
        <v>4.0999999999999996</v>
      </c>
      <c r="W924">
        <v>4.0999999999999996</v>
      </c>
      <c r="X924">
        <v>10907</v>
      </c>
      <c r="Y924">
        <v>10907</v>
      </c>
    </row>
    <row r="925" spans="1:25" x14ac:dyDescent="0.25">
      <c r="A925">
        <v>924</v>
      </c>
      <c r="B925" t="s">
        <v>9550</v>
      </c>
      <c r="C925" t="s">
        <v>16191</v>
      </c>
      <c r="D925" t="s">
        <v>9551</v>
      </c>
      <c r="E925" t="s">
        <v>9551</v>
      </c>
      <c r="F925" t="s">
        <v>15442</v>
      </c>
      <c r="G925" t="s">
        <v>15445</v>
      </c>
      <c r="H925" t="s">
        <v>9552</v>
      </c>
      <c r="I925" t="s">
        <v>13176</v>
      </c>
      <c r="J925" t="s">
        <v>13399</v>
      </c>
      <c r="K925" t="s">
        <v>13285</v>
      </c>
      <c r="L925" t="s">
        <v>15206</v>
      </c>
      <c r="M925" t="s">
        <v>13334</v>
      </c>
      <c r="N925" t="s">
        <v>15444</v>
      </c>
      <c r="O925" t="s">
        <v>13336</v>
      </c>
      <c r="Q925">
        <v>1130</v>
      </c>
      <c r="R925">
        <v>1130</v>
      </c>
      <c r="S925">
        <v>1130</v>
      </c>
      <c r="T925">
        <v>1130</v>
      </c>
      <c r="U925" s="18">
        <v>0</v>
      </c>
      <c r="V925">
        <v>4.2</v>
      </c>
      <c r="W925">
        <v>4.2</v>
      </c>
      <c r="X925">
        <v>13250</v>
      </c>
      <c r="Y925">
        <v>13250</v>
      </c>
    </row>
    <row r="926" spans="1:25" x14ac:dyDescent="0.25">
      <c r="A926">
        <v>925</v>
      </c>
      <c r="B926" t="s">
        <v>9561</v>
      </c>
      <c r="C926" t="s">
        <v>16191</v>
      </c>
      <c r="D926" t="s">
        <v>9562</v>
      </c>
      <c r="E926" t="s">
        <v>9562</v>
      </c>
      <c r="F926" t="s">
        <v>15446</v>
      </c>
      <c r="G926" t="s">
        <v>15447</v>
      </c>
      <c r="H926" t="s">
        <v>8618</v>
      </c>
      <c r="I926" t="s">
        <v>13176</v>
      </c>
      <c r="J926" t="s">
        <v>13399</v>
      </c>
      <c r="K926" t="s">
        <v>13285</v>
      </c>
      <c r="L926" t="s">
        <v>15206</v>
      </c>
      <c r="M926" t="s">
        <v>13286</v>
      </c>
      <c r="N926" t="s">
        <v>13286</v>
      </c>
      <c r="O926" t="s">
        <v>13304</v>
      </c>
      <c r="Q926">
        <v>3249</v>
      </c>
      <c r="R926">
        <v>3249</v>
      </c>
      <c r="S926">
        <v>6295</v>
      </c>
      <c r="T926">
        <v>6295</v>
      </c>
      <c r="U926" s="18">
        <v>0.48387609213661636</v>
      </c>
      <c r="V926">
        <v>3.9</v>
      </c>
      <c r="W926">
        <v>3.9</v>
      </c>
      <c r="X926">
        <v>43070</v>
      </c>
      <c r="Y926">
        <v>43070</v>
      </c>
    </row>
    <row r="927" spans="1:25" x14ac:dyDescent="0.25">
      <c r="A927">
        <v>926</v>
      </c>
      <c r="B927" t="s">
        <v>9571</v>
      </c>
      <c r="C927" t="s">
        <v>16191</v>
      </c>
      <c r="D927" t="s">
        <v>9572</v>
      </c>
      <c r="E927" t="s">
        <v>15448</v>
      </c>
      <c r="F927" t="s">
        <v>15449</v>
      </c>
      <c r="G927" t="s">
        <v>15450</v>
      </c>
      <c r="H927" t="s">
        <v>8618</v>
      </c>
      <c r="I927" t="s">
        <v>13176</v>
      </c>
      <c r="J927" t="s">
        <v>13399</v>
      </c>
      <c r="K927" t="s">
        <v>13285</v>
      </c>
      <c r="L927" t="s">
        <v>15206</v>
      </c>
      <c r="M927" t="s">
        <v>13286</v>
      </c>
      <c r="N927" t="s">
        <v>13286</v>
      </c>
      <c r="O927" t="s">
        <v>13304</v>
      </c>
      <c r="Q927">
        <v>3599</v>
      </c>
      <c r="R927">
        <v>3599</v>
      </c>
      <c r="S927">
        <v>9455</v>
      </c>
      <c r="T927">
        <v>9455</v>
      </c>
      <c r="U927" s="18">
        <v>0.61935483870967745</v>
      </c>
      <c r="V927">
        <v>4.0999999999999996</v>
      </c>
      <c r="W927">
        <v>4.0999999999999996</v>
      </c>
      <c r="X927">
        <v>11828</v>
      </c>
      <c r="Y927">
        <v>11828</v>
      </c>
    </row>
    <row r="928" spans="1:25" x14ac:dyDescent="0.25">
      <c r="A928">
        <v>927</v>
      </c>
      <c r="B928" t="s">
        <v>9581</v>
      </c>
      <c r="C928" t="s">
        <v>16191</v>
      </c>
      <c r="D928" t="s">
        <v>9582</v>
      </c>
      <c r="E928" t="s">
        <v>9582</v>
      </c>
      <c r="F928" t="s">
        <v>15451</v>
      </c>
      <c r="G928" t="s">
        <v>13442</v>
      </c>
      <c r="H928" t="s">
        <v>8938</v>
      </c>
      <c r="I928" t="s">
        <v>13176</v>
      </c>
      <c r="J928" t="s">
        <v>13399</v>
      </c>
      <c r="K928" t="s">
        <v>13285</v>
      </c>
      <c r="L928" t="s">
        <v>15206</v>
      </c>
      <c r="M928" t="s">
        <v>13286</v>
      </c>
      <c r="N928" t="s">
        <v>13286</v>
      </c>
      <c r="O928" t="s">
        <v>13318</v>
      </c>
      <c r="Q928">
        <v>368</v>
      </c>
      <c r="R928">
        <v>368</v>
      </c>
      <c r="S928">
        <v>699</v>
      </c>
      <c r="T928">
        <v>699</v>
      </c>
      <c r="U928" s="18">
        <v>0.47353361945636624</v>
      </c>
      <c r="V928">
        <v>4.0999999999999996</v>
      </c>
      <c r="W928">
        <v>4.0999999999999996</v>
      </c>
      <c r="X928">
        <v>1240</v>
      </c>
      <c r="Y928">
        <v>1240</v>
      </c>
    </row>
    <row r="929" spans="1:25" x14ac:dyDescent="0.25">
      <c r="A929">
        <v>928</v>
      </c>
      <c r="B929" t="s">
        <v>9591</v>
      </c>
      <c r="C929" t="s">
        <v>16191</v>
      </c>
      <c r="D929" t="s">
        <v>9592</v>
      </c>
      <c r="E929" t="s">
        <v>9592</v>
      </c>
      <c r="F929" t="s">
        <v>15452</v>
      </c>
      <c r="G929" t="s">
        <v>15453</v>
      </c>
      <c r="H929" t="s">
        <v>8618</v>
      </c>
      <c r="I929" t="s">
        <v>13176</v>
      </c>
      <c r="J929" t="s">
        <v>13399</v>
      </c>
      <c r="K929" t="s">
        <v>13285</v>
      </c>
      <c r="L929" t="s">
        <v>15206</v>
      </c>
      <c r="M929" t="s">
        <v>13286</v>
      </c>
      <c r="N929" t="s">
        <v>13286</v>
      </c>
      <c r="O929" t="s">
        <v>13304</v>
      </c>
      <c r="Q929">
        <v>3199</v>
      </c>
      <c r="R929">
        <v>3199</v>
      </c>
      <c r="S929">
        <v>4999</v>
      </c>
      <c r="T929">
        <v>4999</v>
      </c>
      <c r="U929" s="18">
        <v>0.36007201440288056</v>
      </c>
      <c r="V929">
        <v>4</v>
      </c>
      <c r="W929">
        <v>4</v>
      </c>
      <c r="X929">
        <v>20869</v>
      </c>
      <c r="Y929">
        <v>20869</v>
      </c>
    </row>
    <row r="930" spans="1:25" x14ac:dyDescent="0.25">
      <c r="A930">
        <v>929</v>
      </c>
      <c r="B930" t="s">
        <v>9601</v>
      </c>
      <c r="C930" t="s">
        <v>16191</v>
      </c>
      <c r="D930" t="s">
        <v>9602</v>
      </c>
      <c r="E930" t="s">
        <v>15454</v>
      </c>
      <c r="F930" t="s">
        <v>15455</v>
      </c>
      <c r="G930" t="s">
        <v>15456</v>
      </c>
      <c r="H930" t="s">
        <v>9603</v>
      </c>
      <c r="I930" t="s">
        <v>13176</v>
      </c>
      <c r="J930" t="s">
        <v>13399</v>
      </c>
      <c r="K930" t="s">
        <v>13285</v>
      </c>
      <c r="L930" t="s">
        <v>15206</v>
      </c>
      <c r="M930" t="s">
        <v>13286</v>
      </c>
      <c r="N930" t="s">
        <v>13286</v>
      </c>
      <c r="O930" t="s">
        <v>13337</v>
      </c>
      <c r="Q930">
        <v>1599</v>
      </c>
      <c r="R930">
        <v>1599</v>
      </c>
      <c r="S930">
        <v>2900</v>
      </c>
      <c r="T930">
        <v>2900</v>
      </c>
      <c r="U930" s="18">
        <v>0.44862068965517243</v>
      </c>
      <c r="V930">
        <v>3.7</v>
      </c>
      <c r="W930">
        <v>3.7</v>
      </c>
      <c r="X930">
        <v>441</v>
      </c>
      <c r="Y930">
        <v>441</v>
      </c>
    </row>
    <row r="931" spans="1:25" x14ac:dyDescent="0.25">
      <c r="A931">
        <v>930</v>
      </c>
      <c r="B931" t="s">
        <v>9612</v>
      </c>
      <c r="C931" t="s">
        <v>16191</v>
      </c>
      <c r="D931" t="s">
        <v>9613</v>
      </c>
      <c r="E931" t="s">
        <v>9613</v>
      </c>
      <c r="F931" t="s">
        <v>15457</v>
      </c>
      <c r="G931" t="s">
        <v>15458</v>
      </c>
      <c r="H931" t="s">
        <v>8597</v>
      </c>
      <c r="I931" t="s">
        <v>13176</v>
      </c>
      <c r="J931" t="s">
        <v>13399</v>
      </c>
      <c r="K931" t="s">
        <v>13285</v>
      </c>
      <c r="L931" t="s">
        <v>15206</v>
      </c>
      <c r="M931" t="s">
        <v>13286</v>
      </c>
      <c r="N931" t="s">
        <v>13286</v>
      </c>
      <c r="O931" t="s">
        <v>13302</v>
      </c>
      <c r="Q931">
        <v>1999</v>
      </c>
      <c r="R931">
        <v>1999</v>
      </c>
      <c r="S931">
        <v>2499</v>
      </c>
      <c r="T931">
        <v>2499</v>
      </c>
      <c r="U931" s="18">
        <v>0.20008003201280511</v>
      </c>
      <c r="V931">
        <v>4.0999999999999996</v>
      </c>
      <c r="W931">
        <v>4.0999999999999996</v>
      </c>
      <c r="X931">
        <v>1034</v>
      </c>
      <c r="Y931">
        <v>1034</v>
      </c>
    </row>
    <row r="932" spans="1:25" x14ac:dyDescent="0.25">
      <c r="A932">
        <v>931</v>
      </c>
      <c r="B932" t="s">
        <v>9622</v>
      </c>
      <c r="C932" t="s">
        <v>16191</v>
      </c>
      <c r="D932" t="s">
        <v>9623</v>
      </c>
      <c r="E932" t="s">
        <v>9623</v>
      </c>
      <c r="F932" t="s">
        <v>15459</v>
      </c>
      <c r="G932" t="s">
        <v>15460</v>
      </c>
      <c r="H932" t="s">
        <v>8607</v>
      </c>
      <c r="I932" t="s">
        <v>13176</v>
      </c>
      <c r="J932" t="s">
        <v>13399</v>
      </c>
      <c r="K932" t="s">
        <v>13285</v>
      </c>
      <c r="L932" t="s">
        <v>15206</v>
      </c>
      <c r="M932" t="s">
        <v>13293</v>
      </c>
      <c r="N932" t="s">
        <v>15214</v>
      </c>
      <c r="O932" t="s">
        <v>13294</v>
      </c>
      <c r="P932" t="s">
        <v>13303</v>
      </c>
      <c r="Q932">
        <v>616</v>
      </c>
      <c r="R932">
        <v>616</v>
      </c>
      <c r="S932">
        <v>1190</v>
      </c>
      <c r="T932">
        <v>1190</v>
      </c>
      <c r="U932" s="18">
        <v>0.4823529411764706</v>
      </c>
      <c r="V932">
        <v>4.0999999999999996</v>
      </c>
      <c r="W932">
        <v>4.0999999999999996</v>
      </c>
      <c r="X932">
        <v>37126</v>
      </c>
      <c r="Y932">
        <v>37126</v>
      </c>
    </row>
    <row r="933" spans="1:25" x14ac:dyDescent="0.25">
      <c r="A933">
        <v>932</v>
      </c>
      <c r="B933" t="s">
        <v>9632</v>
      </c>
      <c r="C933" t="s">
        <v>16191</v>
      </c>
      <c r="D933" t="s">
        <v>9633</v>
      </c>
      <c r="E933" t="s">
        <v>9633</v>
      </c>
      <c r="F933" t="s">
        <v>15461</v>
      </c>
      <c r="G933" t="s">
        <v>15462</v>
      </c>
      <c r="H933" t="s">
        <v>8597</v>
      </c>
      <c r="I933" t="s">
        <v>13176</v>
      </c>
      <c r="J933" t="s">
        <v>13399</v>
      </c>
      <c r="K933" t="s">
        <v>13285</v>
      </c>
      <c r="L933" t="s">
        <v>15206</v>
      </c>
      <c r="M933" t="s">
        <v>13286</v>
      </c>
      <c r="N933" t="s">
        <v>13286</v>
      </c>
      <c r="O933" t="s">
        <v>13302</v>
      </c>
      <c r="Q933">
        <v>1499</v>
      </c>
      <c r="R933">
        <v>1499</v>
      </c>
      <c r="S933">
        <v>2100</v>
      </c>
      <c r="T933">
        <v>2100</v>
      </c>
      <c r="U933" s="18">
        <v>0.28619047619047622</v>
      </c>
      <c r="V933">
        <v>4.0999999999999996</v>
      </c>
      <c r="W933">
        <v>4.0999999999999996</v>
      </c>
      <c r="X933">
        <v>6355</v>
      </c>
      <c r="Y933">
        <v>6355</v>
      </c>
    </row>
    <row r="934" spans="1:25" x14ac:dyDescent="0.25">
      <c r="A934">
        <v>933</v>
      </c>
      <c r="B934" t="s">
        <v>9642</v>
      </c>
      <c r="C934" t="s">
        <v>16191</v>
      </c>
      <c r="D934" t="s">
        <v>9643</v>
      </c>
      <c r="E934" t="s">
        <v>9643</v>
      </c>
      <c r="F934" t="s">
        <v>15463</v>
      </c>
      <c r="G934" t="s">
        <v>15464</v>
      </c>
      <c r="H934" t="s">
        <v>9192</v>
      </c>
      <c r="I934" t="s">
        <v>13176</v>
      </c>
      <c r="J934" t="s">
        <v>13399</v>
      </c>
      <c r="K934" t="s">
        <v>13285</v>
      </c>
      <c r="L934" t="s">
        <v>15206</v>
      </c>
      <c r="M934" t="s">
        <v>13286</v>
      </c>
      <c r="N934" t="s">
        <v>13286</v>
      </c>
      <c r="O934" t="s">
        <v>13322</v>
      </c>
      <c r="Q934">
        <v>199</v>
      </c>
      <c r="R934">
        <v>199</v>
      </c>
      <c r="S934">
        <v>499</v>
      </c>
      <c r="T934">
        <v>499</v>
      </c>
      <c r="U934" s="18">
        <v>0.60120240480961928</v>
      </c>
      <c r="V934">
        <v>3.3</v>
      </c>
      <c r="W934">
        <v>3.3</v>
      </c>
      <c r="X934">
        <v>12</v>
      </c>
      <c r="Y934">
        <v>12</v>
      </c>
    </row>
    <row r="935" spans="1:25" x14ac:dyDescent="0.25">
      <c r="A935">
        <v>934</v>
      </c>
      <c r="B935" t="s">
        <v>9652</v>
      </c>
      <c r="C935" t="s">
        <v>16191</v>
      </c>
      <c r="D935" t="s">
        <v>9653</v>
      </c>
      <c r="E935" t="s">
        <v>9653</v>
      </c>
      <c r="F935" t="s">
        <v>15465</v>
      </c>
      <c r="G935" t="s">
        <v>15466</v>
      </c>
      <c r="H935" t="s">
        <v>8752</v>
      </c>
      <c r="I935" t="s">
        <v>13176</v>
      </c>
      <c r="J935" t="s">
        <v>13399</v>
      </c>
      <c r="K935" t="s">
        <v>13289</v>
      </c>
      <c r="L935" t="s">
        <v>15209</v>
      </c>
      <c r="M935" t="s">
        <v>13305</v>
      </c>
      <c r="N935" t="s">
        <v>15244</v>
      </c>
      <c r="O935" t="s">
        <v>13309</v>
      </c>
      <c r="Q935">
        <v>610</v>
      </c>
      <c r="R935">
        <v>610</v>
      </c>
      <c r="S935">
        <v>825</v>
      </c>
      <c r="T935">
        <v>825</v>
      </c>
      <c r="U935" s="18">
        <v>0.26060606060606062</v>
      </c>
      <c r="V935">
        <v>4.0999999999999996</v>
      </c>
      <c r="W935">
        <v>4.0999999999999996</v>
      </c>
      <c r="X935">
        <v>13165</v>
      </c>
      <c r="Y935">
        <v>13165</v>
      </c>
    </row>
    <row r="936" spans="1:25" x14ac:dyDescent="0.25">
      <c r="A936">
        <v>935</v>
      </c>
      <c r="B936" t="s">
        <v>9662</v>
      </c>
      <c r="C936" t="s">
        <v>16191</v>
      </c>
      <c r="D936" t="s">
        <v>9663</v>
      </c>
      <c r="E936" t="s">
        <v>9663</v>
      </c>
      <c r="F936" t="s">
        <v>15467</v>
      </c>
      <c r="G936" t="s">
        <v>15468</v>
      </c>
      <c r="H936" t="s">
        <v>9100</v>
      </c>
      <c r="I936" t="s">
        <v>13176</v>
      </c>
      <c r="J936" t="s">
        <v>13399</v>
      </c>
      <c r="K936" t="s">
        <v>13285</v>
      </c>
      <c r="L936" t="s">
        <v>15206</v>
      </c>
      <c r="M936" t="s">
        <v>13286</v>
      </c>
      <c r="N936" t="s">
        <v>13286</v>
      </c>
      <c r="O936" t="s">
        <v>13320</v>
      </c>
      <c r="Q936">
        <v>999</v>
      </c>
      <c r="R936">
        <v>999</v>
      </c>
      <c r="S936">
        <v>1499</v>
      </c>
      <c r="T936">
        <v>1499</v>
      </c>
      <c r="U936" s="18">
        <v>0.33355570380253502</v>
      </c>
      <c r="V936">
        <v>4.0999999999999996</v>
      </c>
      <c r="W936">
        <v>4.0999999999999996</v>
      </c>
      <c r="X936">
        <v>1646</v>
      </c>
      <c r="Y936">
        <v>1646</v>
      </c>
    </row>
    <row r="937" spans="1:25" x14ac:dyDescent="0.25">
      <c r="A937">
        <v>936</v>
      </c>
      <c r="B937" t="s">
        <v>9672</v>
      </c>
      <c r="C937" t="s">
        <v>16191</v>
      </c>
      <c r="D937" t="s">
        <v>9673</v>
      </c>
      <c r="E937" t="s">
        <v>15469</v>
      </c>
      <c r="F937" t="s">
        <v>15470</v>
      </c>
      <c r="G937" t="s">
        <v>15471</v>
      </c>
      <c r="H937" t="s">
        <v>9234</v>
      </c>
      <c r="I937" t="s">
        <v>13176</v>
      </c>
      <c r="J937" t="s">
        <v>13399</v>
      </c>
      <c r="K937" t="s">
        <v>13285</v>
      </c>
      <c r="L937" t="s">
        <v>15206</v>
      </c>
      <c r="M937" t="s">
        <v>13293</v>
      </c>
      <c r="N937" t="s">
        <v>15214</v>
      </c>
      <c r="O937" t="s">
        <v>13316</v>
      </c>
      <c r="P937" t="s">
        <v>13317</v>
      </c>
      <c r="Q937">
        <v>8999</v>
      </c>
      <c r="R937">
        <v>8999</v>
      </c>
      <c r="S937">
        <v>9995</v>
      </c>
      <c r="T937">
        <v>9995</v>
      </c>
      <c r="U937" s="18">
        <v>9.9649824912456234E-2</v>
      </c>
      <c r="V937">
        <v>4.4000000000000004</v>
      </c>
      <c r="W937">
        <v>4.4000000000000004</v>
      </c>
      <c r="X937">
        <v>17994</v>
      </c>
      <c r="Y937">
        <v>17994</v>
      </c>
    </row>
    <row r="938" spans="1:25" x14ac:dyDescent="0.25">
      <c r="A938">
        <v>937</v>
      </c>
      <c r="B938" t="s">
        <v>9682</v>
      </c>
      <c r="C938" t="s">
        <v>16191</v>
      </c>
      <c r="D938" t="s">
        <v>9683</v>
      </c>
      <c r="E938" t="s">
        <v>9683</v>
      </c>
      <c r="F938" t="s">
        <v>15472</v>
      </c>
      <c r="G938" t="s">
        <v>15473</v>
      </c>
      <c r="H938" t="s">
        <v>8483</v>
      </c>
      <c r="I938" t="s">
        <v>13176</v>
      </c>
      <c r="J938" t="s">
        <v>13399</v>
      </c>
      <c r="K938" t="s">
        <v>13285</v>
      </c>
      <c r="L938" t="s">
        <v>15206</v>
      </c>
      <c r="M938" t="s">
        <v>13293</v>
      </c>
      <c r="N938" t="s">
        <v>15214</v>
      </c>
      <c r="O938" t="s">
        <v>13294</v>
      </c>
      <c r="P938" t="s">
        <v>13295</v>
      </c>
      <c r="Q938">
        <v>453</v>
      </c>
      <c r="R938">
        <v>453</v>
      </c>
      <c r="S938">
        <v>999</v>
      </c>
      <c r="T938">
        <v>999</v>
      </c>
      <c r="U938" s="18">
        <v>0.54654654654654655</v>
      </c>
      <c r="V938">
        <v>4.3</v>
      </c>
      <c r="W938">
        <v>4.3</v>
      </c>
      <c r="X938">
        <v>610</v>
      </c>
      <c r="Y938">
        <v>610</v>
      </c>
    </row>
    <row r="939" spans="1:25" x14ac:dyDescent="0.25">
      <c r="A939">
        <v>938</v>
      </c>
      <c r="B939" t="s">
        <v>9691</v>
      </c>
      <c r="C939" t="s">
        <v>16191</v>
      </c>
      <c r="D939" t="s">
        <v>9692</v>
      </c>
      <c r="E939" t="s">
        <v>9692</v>
      </c>
      <c r="F939" t="s">
        <v>15474</v>
      </c>
      <c r="G939" t="s">
        <v>15475</v>
      </c>
      <c r="H939" t="s">
        <v>8618</v>
      </c>
      <c r="I939" t="s">
        <v>13176</v>
      </c>
      <c r="J939" t="s">
        <v>13399</v>
      </c>
      <c r="K939" t="s">
        <v>13285</v>
      </c>
      <c r="L939" t="s">
        <v>15206</v>
      </c>
      <c r="M939" t="s">
        <v>13286</v>
      </c>
      <c r="N939" t="s">
        <v>13286</v>
      </c>
      <c r="O939" t="s">
        <v>13304</v>
      </c>
      <c r="Q939">
        <v>2464</v>
      </c>
      <c r="R939">
        <v>2464</v>
      </c>
      <c r="S939">
        <v>6000</v>
      </c>
      <c r="T939">
        <v>6000</v>
      </c>
      <c r="U939" s="18">
        <v>0.58933333333333338</v>
      </c>
      <c r="V939">
        <v>4.0999999999999996</v>
      </c>
      <c r="W939">
        <v>4.0999999999999996</v>
      </c>
      <c r="X939">
        <v>8866</v>
      </c>
      <c r="Y939">
        <v>8866</v>
      </c>
    </row>
    <row r="940" spans="1:25" x14ac:dyDescent="0.25">
      <c r="A940">
        <v>939</v>
      </c>
      <c r="B940" t="s">
        <v>9701</v>
      </c>
      <c r="C940" t="s">
        <v>16191</v>
      </c>
      <c r="D940" t="s">
        <v>9702</v>
      </c>
      <c r="E940" t="s">
        <v>9702</v>
      </c>
      <c r="F940" t="s">
        <v>15476</v>
      </c>
      <c r="G940" t="s">
        <v>15477</v>
      </c>
      <c r="H940" t="s">
        <v>9603</v>
      </c>
      <c r="I940" t="s">
        <v>13176</v>
      </c>
      <c r="J940" t="s">
        <v>13399</v>
      </c>
      <c r="K940" t="s">
        <v>13285</v>
      </c>
      <c r="L940" t="s">
        <v>15206</v>
      </c>
      <c r="M940" t="s">
        <v>13286</v>
      </c>
      <c r="N940" t="s">
        <v>13286</v>
      </c>
      <c r="O940" t="s">
        <v>13337</v>
      </c>
      <c r="Q940">
        <v>2719</v>
      </c>
      <c r="R940">
        <v>2719</v>
      </c>
      <c r="S940">
        <v>3945</v>
      </c>
      <c r="T940">
        <v>3945</v>
      </c>
      <c r="U940" s="18">
        <v>0.31077313054499367</v>
      </c>
      <c r="V940">
        <v>3.7</v>
      </c>
      <c r="W940">
        <v>3.7</v>
      </c>
      <c r="X940">
        <v>13406</v>
      </c>
      <c r="Y940">
        <v>13406</v>
      </c>
    </row>
    <row r="941" spans="1:25" x14ac:dyDescent="0.25">
      <c r="A941">
        <v>940</v>
      </c>
      <c r="B941" t="s">
        <v>9711</v>
      </c>
      <c r="C941" t="s">
        <v>16191</v>
      </c>
      <c r="D941" t="s">
        <v>9712</v>
      </c>
      <c r="E941" t="s">
        <v>9712</v>
      </c>
      <c r="F941" t="s">
        <v>15478</v>
      </c>
      <c r="G941" t="s">
        <v>15479</v>
      </c>
      <c r="H941" t="s">
        <v>8629</v>
      </c>
      <c r="I941" t="s">
        <v>13176</v>
      </c>
      <c r="J941" t="s">
        <v>13399</v>
      </c>
      <c r="K941" t="s">
        <v>13289</v>
      </c>
      <c r="L941" t="s">
        <v>15209</v>
      </c>
      <c r="M941" t="s">
        <v>13305</v>
      </c>
      <c r="N941" t="s">
        <v>15244</v>
      </c>
      <c r="O941" t="s">
        <v>13306</v>
      </c>
      <c r="Q941">
        <v>1439</v>
      </c>
      <c r="R941">
        <v>1439</v>
      </c>
      <c r="S941">
        <v>1999</v>
      </c>
      <c r="T941">
        <v>1999</v>
      </c>
      <c r="U941" s="18">
        <v>0.28014007003501751</v>
      </c>
      <c r="V941">
        <v>4.8</v>
      </c>
      <c r="W941">
        <v>4.8</v>
      </c>
      <c r="X941">
        <v>53803</v>
      </c>
      <c r="Y941">
        <v>53803</v>
      </c>
    </row>
    <row r="942" spans="1:25" x14ac:dyDescent="0.25">
      <c r="A942">
        <v>941</v>
      </c>
      <c r="B942" t="s">
        <v>9721</v>
      </c>
      <c r="C942" t="s">
        <v>16191</v>
      </c>
      <c r="D942" t="s">
        <v>9722</v>
      </c>
      <c r="E942" t="s">
        <v>9722</v>
      </c>
      <c r="F942" t="s">
        <v>15457</v>
      </c>
      <c r="G942" t="s">
        <v>15480</v>
      </c>
      <c r="H942" t="s">
        <v>8597</v>
      </c>
      <c r="I942" t="s">
        <v>13176</v>
      </c>
      <c r="J942" t="s">
        <v>13399</v>
      </c>
      <c r="K942" t="s">
        <v>13285</v>
      </c>
      <c r="L942" t="s">
        <v>15206</v>
      </c>
      <c r="M942" t="s">
        <v>13286</v>
      </c>
      <c r="N942" t="s">
        <v>13286</v>
      </c>
      <c r="O942" t="s">
        <v>13302</v>
      </c>
      <c r="Q942">
        <v>2799</v>
      </c>
      <c r="R942">
        <v>2799</v>
      </c>
      <c r="S942">
        <v>3499</v>
      </c>
      <c r="T942">
        <v>3499</v>
      </c>
      <c r="U942" s="18">
        <v>0.20005715918833952</v>
      </c>
      <c r="V942">
        <v>4.5</v>
      </c>
      <c r="W942">
        <v>4.5</v>
      </c>
      <c r="X942">
        <v>546</v>
      </c>
      <c r="Y942">
        <v>546</v>
      </c>
    </row>
    <row r="943" spans="1:25" x14ac:dyDescent="0.25">
      <c r="A943">
        <v>942</v>
      </c>
      <c r="B943" t="s">
        <v>9731</v>
      </c>
      <c r="C943" t="s">
        <v>16191</v>
      </c>
      <c r="D943" t="s">
        <v>9732</v>
      </c>
      <c r="E943" t="s">
        <v>15481</v>
      </c>
      <c r="F943" t="s">
        <v>15482</v>
      </c>
      <c r="G943" t="s">
        <v>15483</v>
      </c>
      <c r="H943" t="s">
        <v>8629</v>
      </c>
      <c r="I943" t="s">
        <v>13176</v>
      </c>
      <c r="J943" t="s">
        <v>13399</v>
      </c>
      <c r="K943" t="s">
        <v>13289</v>
      </c>
      <c r="L943" t="s">
        <v>15209</v>
      </c>
      <c r="M943" t="s">
        <v>13305</v>
      </c>
      <c r="N943" t="s">
        <v>15244</v>
      </c>
      <c r="O943" t="s">
        <v>13306</v>
      </c>
      <c r="Q943">
        <v>2088</v>
      </c>
      <c r="R943">
        <v>2088</v>
      </c>
      <c r="S943">
        <v>5550</v>
      </c>
      <c r="T943">
        <v>5550</v>
      </c>
      <c r="U943" s="18">
        <v>0.62378378378378374</v>
      </c>
      <c r="V943">
        <v>4</v>
      </c>
      <c r="W943">
        <v>4</v>
      </c>
      <c r="X943">
        <v>5292</v>
      </c>
      <c r="Y943">
        <v>5292</v>
      </c>
    </row>
    <row r="944" spans="1:25" x14ac:dyDescent="0.25">
      <c r="A944">
        <v>943</v>
      </c>
      <c r="B944" t="s">
        <v>9740</v>
      </c>
      <c r="C944" t="s">
        <v>16191</v>
      </c>
      <c r="D944" t="s">
        <v>9741</v>
      </c>
      <c r="E944" t="s">
        <v>9741</v>
      </c>
      <c r="F944" t="s">
        <v>15484</v>
      </c>
      <c r="G944" t="s">
        <v>15485</v>
      </c>
      <c r="H944" t="s">
        <v>8629</v>
      </c>
      <c r="I944" t="s">
        <v>13176</v>
      </c>
      <c r="J944" t="s">
        <v>13399</v>
      </c>
      <c r="K944" t="s">
        <v>13289</v>
      </c>
      <c r="L944" t="s">
        <v>15209</v>
      </c>
      <c r="M944" t="s">
        <v>13305</v>
      </c>
      <c r="N944" t="s">
        <v>15244</v>
      </c>
      <c r="O944" t="s">
        <v>13306</v>
      </c>
      <c r="Q944">
        <v>2399</v>
      </c>
      <c r="R944">
        <v>2399</v>
      </c>
      <c r="S944">
        <v>4590</v>
      </c>
      <c r="T944">
        <v>4590</v>
      </c>
      <c r="U944" s="18">
        <v>0.47734204793028323</v>
      </c>
      <c r="V944">
        <v>4.0999999999999996</v>
      </c>
      <c r="W944">
        <v>4.0999999999999996</v>
      </c>
      <c r="X944">
        <v>444</v>
      </c>
      <c r="Y944">
        <v>444</v>
      </c>
    </row>
    <row r="945" spans="1:25" x14ac:dyDescent="0.25">
      <c r="A945">
        <v>944</v>
      </c>
      <c r="B945" t="s">
        <v>9750</v>
      </c>
      <c r="C945" t="s">
        <v>16191</v>
      </c>
      <c r="D945" t="s">
        <v>9751</v>
      </c>
      <c r="E945" t="s">
        <v>9751</v>
      </c>
      <c r="F945" t="s">
        <v>15486</v>
      </c>
      <c r="G945" t="s">
        <v>15487</v>
      </c>
      <c r="H945" t="s">
        <v>8494</v>
      </c>
      <c r="I945" t="s">
        <v>13176</v>
      </c>
      <c r="J945" t="s">
        <v>13399</v>
      </c>
      <c r="K945" t="s">
        <v>13285</v>
      </c>
      <c r="L945" t="s">
        <v>15206</v>
      </c>
      <c r="M945" t="s">
        <v>13286</v>
      </c>
      <c r="N945" t="s">
        <v>13286</v>
      </c>
      <c r="O945" t="s">
        <v>13296</v>
      </c>
      <c r="Q945">
        <v>308</v>
      </c>
      <c r="R945">
        <v>308</v>
      </c>
      <c r="S945">
        <v>499</v>
      </c>
      <c r="T945">
        <v>499</v>
      </c>
      <c r="U945" s="18">
        <v>0.38276553106212424</v>
      </c>
      <c r="V945">
        <v>3.9</v>
      </c>
      <c r="W945">
        <v>3.9</v>
      </c>
      <c r="X945">
        <v>4584</v>
      </c>
      <c r="Y945">
        <v>4584</v>
      </c>
    </row>
    <row r="946" spans="1:25" x14ac:dyDescent="0.25">
      <c r="A946">
        <v>945</v>
      </c>
      <c r="B946" t="s">
        <v>9760</v>
      </c>
      <c r="C946" t="s">
        <v>16191</v>
      </c>
      <c r="D946" t="s">
        <v>9761</v>
      </c>
      <c r="E946" t="s">
        <v>9761</v>
      </c>
      <c r="F946" t="s">
        <v>15488</v>
      </c>
      <c r="G946" t="s">
        <v>15489</v>
      </c>
      <c r="H946" t="s">
        <v>8629</v>
      </c>
      <c r="I946" t="s">
        <v>13176</v>
      </c>
      <c r="J946" t="s">
        <v>13399</v>
      </c>
      <c r="K946" t="s">
        <v>13289</v>
      </c>
      <c r="L946" t="s">
        <v>15209</v>
      </c>
      <c r="M946" t="s">
        <v>13305</v>
      </c>
      <c r="N946" t="s">
        <v>15244</v>
      </c>
      <c r="O946" t="s">
        <v>13306</v>
      </c>
      <c r="Q946">
        <v>2599</v>
      </c>
      <c r="R946">
        <v>2599</v>
      </c>
      <c r="S946">
        <v>4400</v>
      </c>
      <c r="T946">
        <v>4400</v>
      </c>
      <c r="U946" s="18">
        <v>0.4093181818181818</v>
      </c>
      <c r="V946">
        <v>4.0999999999999996</v>
      </c>
      <c r="W946">
        <v>4.0999999999999996</v>
      </c>
      <c r="X946">
        <v>14947</v>
      </c>
      <c r="Y946">
        <v>14947</v>
      </c>
    </row>
    <row r="947" spans="1:25" x14ac:dyDescent="0.25">
      <c r="A947">
        <v>946</v>
      </c>
      <c r="B947" t="s">
        <v>9770</v>
      </c>
      <c r="C947" t="s">
        <v>16191</v>
      </c>
      <c r="D947" t="s">
        <v>9771</v>
      </c>
      <c r="E947" t="s">
        <v>9771</v>
      </c>
      <c r="F947" t="s">
        <v>15490</v>
      </c>
      <c r="G947" t="s">
        <v>15491</v>
      </c>
      <c r="H947" t="s">
        <v>8607</v>
      </c>
      <c r="I947" t="s">
        <v>13176</v>
      </c>
      <c r="J947" t="s">
        <v>13399</v>
      </c>
      <c r="K947" t="s">
        <v>13285</v>
      </c>
      <c r="L947" t="s">
        <v>15206</v>
      </c>
      <c r="M947" t="s">
        <v>13293</v>
      </c>
      <c r="N947" t="s">
        <v>15214</v>
      </c>
      <c r="O947" t="s">
        <v>13294</v>
      </c>
      <c r="P947" t="s">
        <v>13303</v>
      </c>
      <c r="Q947">
        <v>479</v>
      </c>
      <c r="R947">
        <v>479</v>
      </c>
      <c r="S947">
        <v>1000</v>
      </c>
      <c r="T947">
        <v>1000</v>
      </c>
      <c r="U947" s="18">
        <v>0.52100000000000002</v>
      </c>
      <c r="V947">
        <v>4.2</v>
      </c>
      <c r="W947">
        <v>4.2</v>
      </c>
      <c r="X947">
        <v>1559</v>
      </c>
      <c r="Y947">
        <v>1559</v>
      </c>
    </row>
    <row r="948" spans="1:25" x14ac:dyDescent="0.25">
      <c r="A948">
        <v>947</v>
      </c>
      <c r="B948" t="s">
        <v>9780</v>
      </c>
      <c r="C948" t="s">
        <v>16191</v>
      </c>
      <c r="D948" t="s">
        <v>9781</v>
      </c>
      <c r="E948" t="s">
        <v>9781</v>
      </c>
      <c r="F948" t="s">
        <v>15492</v>
      </c>
      <c r="G948" t="s">
        <v>15493</v>
      </c>
      <c r="H948" t="s">
        <v>8483</v>
      </c>
      <c r="I948" t="s">
        <v>13176</v>
      </c>
      <c r="J948" t="s">
        <v>13399</v>
      </c>
      <c r="K948" t="s">
        <v>13285</v>
      </c>
      <c r="L948" t="s">
        <v>15206</v>
      </c>
      <c r="M948" t="s">
        <v>13293</v>
      </c>
      <c r="N948" t="s">
        <v>15214</v>
      </c>
      <c r="O948" t="s">
        <v>13294</v>
      </c>
      <c r="P948" t="s">
        <v>13295</v>
      </c>
      <c r="Q948">
        <v>245</v>
      </c>
      <c r="R948">
        <v>245</v>
      </c>
      <c r="S948">
        <v>299</v>
      </c>
      <c r="T948">
        <v>299</v>
      </c>
      <c r="U948" s="18">
        <v>0.1806020066889632</v>
      </c>
      <c r="V948">
        <v>4.0999999999999996</v>
      </c>
      <c r="W948">
        <v>4.0999999999999996</v>
      </c>
      <c r="X948">
        <v>1660</v>
      </c>
      <c r="Y948">
        <v>1660</v>
      </c>
    </row>
    <row r="949" spans="1:25" x14ac:dyDescent="0.25">
      <c r="A949">
        <v>948</v>
      </c>
      <c r="B949" t="s">
        <v>9790</v>
      </c>
      <c r="C949" t="s">
        <v>16191</v>
      </c>
      <c r="D949" t="s">
        <v>9791</v>
      </c>
      <c r="E949" t="s">
        <v>9791</v>
      </c>
      <c r="F949" t="s">
        <v>15494</v>
      </c>
      <c r="G949" t="s">
        <v>15495</v>
      </c>
      <c r="H949" t="s">
        <v>8483</v>
      </c>
      <c r="I949" t="s">
        <v>13176</v>
      </c>
      <c r="J949" t="s">
        <v>13399</v>
      </c>
      <c r="K949" t="s">
        <v>13285</v>
      </c>
      <c r="L949" t="s">
        <v>15206</v>
      </c>
      <c r="M949" t="s">
        <v>13293</v>
      </c>
      <c r="N949" t="s">
        <v>15214</v>
      </c>
      <c r="O949" t="s">
        <v>13294</v>
      </c>
      <c r="P949" t="s">
        <v>13295</v>
      </c>
      <c r="Q949">
        <v>179</v>
      </c>
      <c r="R949">
        <v>179</v>
      </c>
      <c r="S949">
        <v>799</v>
      </c>
      <c r="T949">
        <v>799</v>
      </c>
      <c r="U949" s="18">
        <v>0.77596996245306638</v>
      </c>
      <c r="V949">
        <v>3.5</v>
      </c>
      <c r="W949">
        <v>3.5</v>
      </c>
      <c r="X949">
        <v>132</v>
      </c>
      <c r="Y949">
        <v>132</v>
      </c>
    </row>
    <row r="950" spans="1:25" x14ac:dyDescent="0.25">
      <c r="A950">
        <v>949</v>
      </c>
      <c r="B950" t="s">
        <v>9800</v>
      </c>
      <c r="C950" t="s">
        <v>16191</v>
      </c>
      <c r="D950" t="s">
        <v>9801</v>
      </c>
      <c r="E950" t="s">
        <v>9801</v>
      </c>
      <c r="F950" t="s">
        <v>15496</v>
      </c>
      <c r="G950" t="s">
        <v>15497</v>
      </c>
      <c r="H950" t="s">
        <v>9203</v>
      </c>
      <c r="I950" t="s">
        <v>13176</v>
      </c>
      <c r="J950" t="s">
        <v>13399</v>
      </c>
      <c r="K950" t="s">
        <v>13289</v>
      </c>
      <c r="L950" t="s">
        <v>15209</v>
      </c>
      <c r="M950" t="s">
        <v>13323</v>
      </c>
      <c r="N950" t="s">
        <v>13323</v>
      </c>
      <c r="O950" t="s">
        <v>13324</v>
      </c>
      <c r="Q950">
        <v>3569</v>
      </c>
      <c r="R950">
        <v>3569</v>
      </c>
      <c r="S950">
        <v>5190</v>
      </c>
      <c r="T950">
        <v>5190</v>
      </c>
      <c r="U950" s="18">
        <v>0.31233140655105973</v>
      </c>
      <c r="V950">
        <v>4.3</v>
      </c>
      <c r="W950">
        <v>4.3</v>
      </c>
      <c r="X950">
        <v>28629</v>
      </c>
      <c r="Y950">
        <v>28629</v>
      </c>
    </row>
    <row r="951" spans="1:25" x14ac:dyDescent="0.25">
      <c r="A951">
        <v>950</v>
      </c>
      <c r="B951" t="s">
        <v>9808</v>
      </c>
      <c r="C951" t="s">
        <v>16191</v>
      </c>
      <c r="D951" t="s">
        <v>9809</v>
      </c>
      <c r="E951" t="s">
        <v>9809</v>
      </c>
      <c r="F951" t="s">
        <v>15204</v>
      </c>
      <c r="G951" t="s">
        <v>15498</v>
      </c>
      <c r="H951" t="s">
        <v>8450</v>
      </c>
      <c r="I951" t="s">
        <v>13176</v>
      </c>
      <c r="J951" t="s">
        <v>13399</v>
      </c>
      <c r="K951" t="s">
        <v>13285</v>
      </c>
      <c r="L951" t="s">
        <v>15206</v>
      </c>
      <c r="M951" t="s">
        <v>13286</v>
      </c>
      <c r="N951" t="s">
        <v>13286</v>
      </c>
      <c r="O951" t="s">
        <v>13287</v>
      </c>
      <c r="P951" t="s">
        <v>13288</v>
      </c>
      <c r="Q951">
        <v>699</v>
      </c>
      <c r="R951">
        <v>699</v>
      </c>
      <c r="S951">
        <v>1345</v>
      </c>
      <c r="T951">
        <v>1345</v>
      </c>
      <c r="U951" s="18">
        <v>0.48029739776951674</v>
      </c>
      <c r="V951">
        <v>3.9</v>
      </c>
      <c r="W951">
        <v>3.9</v>
      </c>
      <c r="X951">
        <v>8446</v>
      </c>
      <c r="Y951">
        <v>8446</v>
      </c>
    </row>
    <row r="952" spans="1:25" x14ac:dyDescent="0.25">
      <c r="A952">
        <v>951</v>
      </c>
      <c r="B952" t="s">
        <v>9818</v>
      </c>
      <c r="C952" t="s">
        <v>16191</v>
      </c>
      <c r="D952" t="s">
        <v>9819</v>
      </c>
      <c r="E952" t="s">
        <v>9819</v>
      </c>
      <c r="F952" t="s">
        <v>15499</v>
      </c>
      <c r="G952" t="s">
        <v>15500</v>
      </c>
      <c r="H952" t="s">
        <v>8556</v>
      </c>
      <c r="I952" t="s">
        <v>13176</v>
      </c>
      <c r="J952" t="s">
        <v>13399</v>
      </c>
      <c r="K952" t="s">
        <v>13285</v>
      </c>
      <c r="L952" t="s">
        <v>15206</v>
      </c>
      <c r="M952" t="s">
        <v>13286</v>
      </c>
      <c r="N952" t="s">
        <v>13286</v>
      </c>
      <c r="O952" t="s">
        <v>13301</v>
      </c>
      <c r="Q952">
        <v>2089</v>
      </c>
      <c r="R952">
        <v>2089</v>
      </c>
      <c r="S952">
        <v>4000</v>
      </c>
      <c r="T952">
        <v>4000</v>
      </c>
      <c r="U952" s="18">
        <v>0.47775000000000001</v>
      </c>
      <c r="V952">
        <v>4.2</v>
      </c>
      <c r="W952">
        <v>4.2</v>
      </c>
      <c r="X952">
        <v>11199</v>
      </c>
      <c r="Y952">
        <v>11199</v>
      </c>
    </row>
    <row r="953" spans="1:25" x14ac:dyDescent="0.25">
      <c r="A953">
        <v>952</v>
      </c>
      <c r="B953" t="s">
        <v>9828</v>
      </c>
      <c r="C953" t="s">
        <v>16191</v>
      </c>
      <c r="D953" t="s">
        <v>9829</v>
      </c>
      <c r="E953" t="s">
        <v>15501</v>
      </c>
      <c r="F953" t="s">
        <v>15502</v>
      </c>
      <c r="G953" t="s">
        <v>15503</v>
      </c>
      <c r="H953" t="s">
        <v>9830</v>
      </c>
      <c r="I953" t="s">
        <v>13338</v>
      </c>
      <c r="J953" t="s">
        <v>13397</v>
      </c>
      <c r="K953" t="s">
        <v>13339</v>
      </c>
      <c r="L953" t="s">
        <v>13339</v>
      </c>
      <c r="M953" t="s">
        <v>13340</v>
      </c>
      <c r="N953" t="s">
        <v>13340</v>
      </c>
      <c r="O953" t="s">
        <v>13341</v>
      </c>
      <c r="Q953">
        <v>2339</v>
      </c>
      <c r="R953">
        <v>2339</v>
      </c>
      <c r="S953">
        <v>4000</v>
      </c>
      <c r="T953">
        <v>4000</v>
      </c>
      <c r="U953" s="18">
        <v>0.41525000000000001</v>
      </c>
      <c r="V953">
        <v>3.8</v>
      </c>
      <c r="W953">
        <v>3.8</v>
      </c>
      <c r="X953">
        <v>1118</v>
      </c>
      <c r="Y953">
        <v>1118</v>
      </c>
    </row>
    <row r="954" spans="1:25" x14ac:dyDescent="0.25">
      <c r="A954">
        <v>953</v>
      </c>
      <c r="B954" t="s">
        <v>9839</v>
      </c>
      <c r="C954" t="s">
        <v>16191</v>
      </c>
      <c r="D954" t="s">
        <v>9840</v>
      </c>
      <c r="E954" t="s">
        <v>15504</v>
      </c>
      <c r="F954" t="s">
        <v>15505</v>
      </c>
      <c r="G954" t="s">
        <v>15506</v>
      </c>
      <c r="H954" t="s">
        <v>8472</v>
      </c>
      <c r="I954" t="s">
        <v>13176</v>
      </c>
      <c r="J954" t="s">
        <v>13399</v>
      </c>
      <c r="K954" t="s">
        <v>13289</v>
      </c>
      <c r="L954" t="s">
        <v>15209</v>
      </c>
      <c r="M954" t="s">
        <v>13290</v>
      </c>
      <c r="N954" t="s">
        <v>13290</v>
      </c>
      <c r="O954" t="s">
        <v>13292</v>
      </c>
      <c r="Q954">
        <v>784</v>
      </c>
      <c r="R954">
        <v>784</v>
      </c>
      <c r="S954">
        <v>1599</v>
      </c>
      <c r="T954">
        <v>1599</v>
      </c>
      <c r="U954" s="18">
        <v>0.50969355847404629</v>
      </c>
      <c r="V954">
        <v>4.5</v>
      </c>
      <c r="W954">
        <v>4.5</v>
      </c>
      <c r="X954">
        <v>11</v>
      </c>
      <c r="Y954">
        <v>11</v>
      </c>
    </row>
    <row r="955" spans="1:25" x14ac:dyDescent="0.25">
      <c r="A955">
        <v>954</v>
      </c>
      <c r="B955" t="s">
        <v>9849</v>
      </c>
      <c r="C955" t="s">
        <v>16191</v>
      </c>
      <c r="D955" t="s">
        <v>9850</v>
      </c>
      <c r="E955" t="s">
        <v>15507</v>
      </c>
      <c r="F955" t="s">
        <v>15508</v>
      </c>
      <c r="G955" t="s">
        <v>15509</v>
      </c>
      <c r="H955" t="s">
        <v>9851</v>
      </c>
      <c r="I955" t="s">
        <v>13176</v>
      </c>
      <c r="J955" t="s">
        <v>13399</v>
      </c>
      <c r="K955" t="s">
        <v>13285</v>
      </c>
      <c r="L955" t="s">
        <v>15206</v>
      </c>
      <c r="M955" t="s">
        <v>13293</v>
      </c>
      <c r="N955" t="s">
        <v>15214</v>
      </c>
      <c r="O955" t="s">
        <v>13316</v>
      </c>
      <c r="P955" t="s">
        <v>13317</v>
      </c>
      <c r="Q955">
        <v>5499</v>
      </c>
      <c r="R955">
        <v>5499</v>
      </c>
      <c r="S955">
        <v>9999</v>
      </c>
      <c r="T955">
        <v>9999</v>
      </c>
      <c r="U955" s="18">
        <v>0.45004500450045004</v>
      </c>
      <c r="V955">
        <v>3.8</v>
      </c>
      <c r="W955">
        <v>3.8</v>
      </c>
      <c r="X955">
        <v>4353</v>
      </c>
      <c r="Y955">
        <v>4353</v>
      </c>
    </row>
    <row r="956" spans="1:25" x14ac:dyDescent="0.25">
      <c r="A956">
        <v>955</v>
      </c>
      <c r="B956" t="s">
        <v>9860</v>
      </c>
      <c r="C956" t="s">
        <v>16191</v>
      </c>
      <c r="D956" t="s">
        <v>9861</v>
      </c>
      <c r="E956" t="s">
        <v>9861</v>
      </c>
      <c r="F956" t="s">
        <v>15510</v>
      </c>
      <c r="G956" t="s">
        <v>15511</v>
      </c>
      <c r="H956" t="s">
        <v>8472</v>
      </c>
      <c r="I956" t="s">
        <v>13176</v>
      </c>
      <c r="J956" t="s">
        <v>13399</v>
      </c>
      <c r="K956" t="s">
        <v>13289</v>
      </c>
      <c r="L956" t="s">
        <v>15209</v>
      </c>
      <c r="M956" t="s">
        <v>13290</v>
      </c>
      <c r="N956" t="s">
        <v>13290</v>
      </c>
      <c r="O956" t="s">
        <v>13292</v>
      </c>
      <c r="Q956">
        <v>899</v>
      </c>
      <c r="R956">
        <v>899</v>
      </c>
      <c r="S956">
        <v>1990</v>
      </c>
      <c r="T956">
        <v>1990</v>
      </c>
      <c r="U956" s="18">
        <v>0.54824120603015081</v>
      </c>
      <c r="V956">
        <v>4.0999999999999996</v>
      </c>
      <c r="W956">
        <v>4.0999999999999996</v>
      </c>
      <c r="X956">
        <v>185</v>
      </c>
      <c r="Y956">
        <v>185</v>
      </c>
    </row>
    <row r="957" spans="1:25" x14ac:dyDescent="0.25">
      <c r="A957">
        <v>956</v>
      </c>
      <c r="B957" t="s">
        <v>9870</v>
      </c>
      <c r="C957" t="s">
        <v>16191</v>
      </c>
      <c r="D957" t="s">
        <v>9871</v>
      </c>
      <c r="E957" t="s">
        <v>15512</v>
      </c>
      <c r="F957" t="s">
        <v>15513</v>
      </c>
      <c r="G957" t="s">
        <v>15514</v>
      </c>
      <c r="H957" t="s">
        <v>8597</v>
      </c>
      <c r="I957" t="s">
        <v>13176</v>
      </c>
      <c r="J957" t="s">
        <v>13399</v>
      </c>
      <c r="K957" t="s">
        <v>13285</v>
      </c>
      <c r="L957" t="s">
        <v>15206</v>
      </c>
      <c r="M957" t="s">
        <v>13286</v>
      </c>
      <c r="N957" t="s">
        <v>13286</v>
      </c>
      <c r="O957" t="s">
        <v>13302</v>
      </c>
      <c r="Q957">
        <v>1695</v>
      </c>
      <c r="R957">
        <v>1695</v>
      </c>
      <c r="S957">
        <v>1695</v>
      </c>
      <c r="T957">
        <v>1695</v>
      </c>
      <c r="U957" s="18">
        <v>0</v>
      </c>
      <c r="V957">
        <v>4.2</v>
      </c>
      <c r="W957">
        <v>4.2</v>
      </c>
      <c r="X957">
        <v>14290</v>
      </c>
      <c r="Y957">
        <v>14290</v>
      </c>
    </row>
    <row r="958" spans="1:25" x14ac:dyDescent="0.25">
      <c r="A958">
        <v>957</v>
      </c>
      <c r="B958" t="s">
        <v>9880</v>
      </c>
      <c r="C958" t="s">
        <v>16191</v>
      </c>
      <c r="D958" t="s">
        <v>9881</v>
      </c>
      <c r="E958" t="s">
        <v>9881</v>
      </c>
      <c r="F958" t="s">
        <v>15382</v>
      </c>
      <c r="G958" t="s">
        <v>15515</v>
      </c>
      <c r="H958" t="s">
        <v>8607</v>
      </c>
      <c r="I958" t="s">
        <v>13176</v>
      </c>
      <c r="J958" t="s">
        <v>13399</v>
      </c>
      <c r="K958" t="s">
        <v>13285</v>
      </c>
      <c r="L958" t="s">
        <v>15206</v>
      </c>
      <c r="M958" t="s">
        <v>13293</v>
      </c>
      <c r="N958" t="s">
        <v>15214</v>
      </c>
      <c r="O958" t="s">
        <v>13294</v>
      </c>
      <c r="P958" t="s">
        <v>13303</v>
      </c>
      <c r="Q958">
        <v>499</v>
      </c>
      <c r="R958">
        <v>499</v>
      </c>
      <c r="S958">
        <v>940</v>
      </c>
      <c r="T958">
        <v>940</v>
      </c>
      <c r="U958" s="18">
        <v>0.46914893617021275</v>
      </c>
      <c r="V958">
        <v>4.0999999999999996</v>
      </c>
      <c r="W958">
        <v>4.0999999999999996</v>
      </c>
      <c r="X958">
        <v>3036</v>
      </c>
      <c r="Y958">
        <v>3036</v>
      </c>
    </row>
    <row r="959" spans="1:25" x14ac:dyDescent="0.25">
      <c r="A959">
        <v>958</v>
      </c>
      <c r="B959" t="s">
        <v>9889</v>
      </c>
      <c r="C959" t="s">
        <v>16191</v>
      </c>
      <c r="D959" t="s">
        <v>9890</v>
      </c>
      <c r="E959" t="s">
        <v>9890</v>
      </c>
      <c r="F959" t="s">
        <v>15516</v>
      </c>
      <c r="G959" t="s">
        <v>15517</v>
      </c>
      <c r="H959" t="s">
        <v>8629</v>
      </c>
      <c r="I959" t="s">
        <v>13176</v>
      </c>
      <c r="J959" t="s">
        <v>13399</v>
      </c>
      <c r="K959" t="s">
        <v>13289</v>
      </c>
      <c r="L959" t="s">
        <v>15209</v>
      </c>
      <c r="M959" t="s">
        <v>13305</v>
      </c>
      <c r="N959" t="s">
        <v>15244</v>
      </c>
      <c r="O959" t="s">
        <v>13306</v>
      </c>
      <c r="Q959">
        <v>2699</v>
      </c>
      <c r="R959">
        <v>2699</v>
      </c>
      <c r="S959">
        <v>4700</v>
      </c>
      <c r="T959">
        <v>4700</v>
      </c>
      <c r="U959" s="18">
        <v>0.42574468085106382</v>
      </c>
      <c r="V959">
        <v>4.2</v>
      </c>
      <c r="W959">
        <v>4.2</v>
      </c>
      <c r="X959">
        <v>1296</v>
      </c>
      <c r="Y959">
        <v>1296</v>
      </c>
    </row>
    <row r="960" spans="1:25" x14ac:dyDescent="0.25">
      <c r="A960">
        <v>959</v>
      </c>
      <c r="B960" t="s">
        <v>9899</v>
      </c>
      <c r="C960" t="s">
        <v>16191</v>
      </c>
      <c r="D960" t="s">
        <v>9900</v>
      </c>
      <c r="E960" t="s">
        <v>9900</v>
      </c>
      <c r="F960" t="s">
        <v>15518</v>
      </c>
      <c r="G960" t="s">
        <v>15519</v>
      </c>
      <c r="H960" t="s">
        <v>8629</v>
      </c>
      <c r="I960" t="s">
        <v>13176</v>
      </c>
      <c r="J960" t="s">
        <v>13399</v>
      </c>
      <c r="K960" t="s">
        <v>13289</v>
      </c>
      <c r="L960" t="s">
        <v>15209</v>
      </c>
      <c r="M960" t="s">
        <v>13305</v>
      </c>
      <c r="N960" t="s">
        <v>15244</v>
      </c>
      <c r="O960" t="s">
        <v>13306</v>
      </c>
      <c r="Q960">
        <v>1448</v>
      </c>
      <c r="R960">
        <v>1448</v>
      </c>
      <c r="S960">
        <v>2999</v>
      </c>
      <c r="T960">
        <v>2999</v>
      </c>
      <c r="U960" s="18">
        <v>0.51717239079693234</v>
      </c>
      <c r="V960">
        <v>4.5</v>
      </c>
      <c r="W960">
        <v>4.5</v>
      </c>
      <c r="X960">
        <v>19</v>
      </c>
      <c r="Y960">
        <v>19</v>
      </c>
    </row>
    <row r="961" spans="1:25" x14ac:dyDescent="0.25">
      <c r="A961">
        <v>960</v>
      </c>
      <c r="B961" t="s">
        <v>9909</v>
      </c>
      <c r="C961" t="s">
        <v>16191</v>
      </c>
      <c r="D961" t="s">
        <v>9910</v>
      </c>
      <c r="E961" t="s">
        <v>9910</v>
      </c>
      <c r="F961" t="s">
        <v>15520</v>
      </c>
      <c r="G961" t="s">
        <v>15521</v>
      </c>
      <c r="H961" t="s">
        <v>9192</v>
      </c>
      <c r="I961" t="s">
        <v>13176</v>
      </c>
      <c r="J961" t="s">
        <v>13399</v>
      </c>
      <c r="K961" t="s">
        <v>13285</v>
      </c>
      <c r="L961" t="s">
        <v>15206</v>
      </c>
      <c r="M961" t="s">
        <v>13286</v>
      </c>
      <c r="N961" t="s">
        <v>13286</v>
      </c>
      <c r="O961" t="s">
        <v>13322</v>
      </c>
      <c r="Q961">
        <v>79</v>
      </c>
      <c r="R961">
        <v>79</v>
      </c>
      <c r="S961">
        <v>79</v>
      </c>
      <c r="T961">
        <v>79</v>
      </c>
      <c r="U961" s="18">
        <v>0</v>
      </c>
      <c r="V961">
        <v>4</v>
      </c>
      <c r="W961">
        <v>4</v>
      </c>
      <c r="X961">
        <v>97</v>
      </c>
      <c r="Y961">
        <v>97</v>
      </c>
    </row>
    <row r="962" spans="1:25" x14ac:dyDescent="0.25">
      <c r="A962">
        <v>961</v>
      </c>
      <c r="B962" t="s">
        <v>9918</v>
      </c>
      <c r="C962" t="s">
        <v>16191</v>
      </c>
      <c r="D962" t="s">
        <v>9919</v>
      </c>
      <c r="E962" t="s">
        <v>9919</v>
      </c>
      <c r="F962" t="s">
        <v>15522</v>
      </c>
      <c r="G962" t="s">
        <v>15523</v>
      </c>
      <c r="H962" t="s">
        <v>8681</v>
      </c>
      <c r="I962" t="s">
        <v>13176</v>
      </c>
      <c r="J962" t="s">
        <v>13399</v>
      </c>
      <c r="K962" t="s">
        <v>13289</v>
      </c>
      <c r="L962" t="s">
        <v>15209</v>
      </c>
      <c r="M962" t="s">
        <v>13305</v>
      </c>
      <c r="N962" t="s">
        <v>15244</v>
      </c>
      <c r="O962" t="s">
        <v>13308</v>
      </c>
      <c r="Q962">
        <v>6990</v>
      </c>
      <c r="R962">
        <v>6990</v>
      </c>
      <c r="S962">
        <v>14290</v>
      </c>
      <c r="T962">
        <v>14290</v>
      </c>
      <c r="U962" s="18">
        <v>0.51084674597620716</v>
      </c>
      <c r="V962">
        <v>4.4000000000000004</v>
      </c>
      <c r="W962">
        <v>4.4000000000000004</v>
      </c>
      <c r="X962">
        <v>1771</v>
      </c>
      <c r="Y962">
        <v>1771</v>
      </c>
    </row>
    <row r="963" spans="1:25" x14ac:dyDescent="0.25">
      <c r="A963">
        <v>962</v>
      </c>
      <c r="B963" t="s">
        <v>9928</v>
      </c>
      <c r="C963" t="s">
        <v>16191</v>
      </c>
      <c r="D963" t="s">
        <v>9929</v>
      </c>
      <c r="E963" t="s">
        <v>9929</v>
      </c>
      <c r="F963" t="s">
        <v>15524</v>
      </c>
      <c r="G963" t="s">
        <v>15525</v>
      </c>
      <c r="H963" t="s">
        <v>8556</v>
      </c>
      <c r="I963" t="s">
        <v>13176</v>
      </c>
      <c r="J963" t="s">
        <v>13399</v>
      </c>
      <c r="K963" t="s">
        <v>13285</v>
      </c>
      <c r="L963" t="s">
        <v>15206</v>
      </c>
      <c r="M963" t="s">
        <v>13286</v>
      </c>
      <c r="N963" t="s">
        <v>13286</v>
      </c>
      <c r="O963" t="s">
        <v>13301</v>
      </c>
      <c r="Q963">
        <v>2698</v>
      </c>
      <c r="R963">
        <v>2698</v>
      </c>
      <c r="S963">
        <v>3945</v>
      </c>
      <c r="T963">
        <v>3945</v>
      </c>
      <c r="U963" s="18">
        <v>0.31609632446134345</v>
      </c>
      <c r="V963">
        <v>4</v>
      </c>
      <c r="W963">
        <v>4</v>
      </c>
      <c r="X963">
        <v>15034</v>
      </c>
      <c r="Y963">
        <v>15034</v>
      </c>
    </row>
    <row r="964" spans="1:25" x14ac:dyDescent="0.25">
      <c r="A964">
        <v>963</v>
      </c>
      <c r="B964" t="s">
        <v>9938</v>
      </c>
      <c r="C964" t="s">
        <v>16191</v>
      </c>
      <c r="D964" t="s">
        <v>9939</v>
      </c>
      <c r="E964" t="s">
        <v>15526</v>
      </c>
      <c r="F964" t="s">
        <v>15527</v>
      </c>
      <c r="G964" t="s">
        <v>15528</v>
      </c>
      <c r="H964" t="s">
        <v>9851</v>
      </c>
      <c r="I964" t="s">
        <v>13176</v>
      </c>
      <c r="J964" t="s">
        <v>13399</v>
      </c>
      <c r="K964" t="s">
        <v>13285</v>
      </c>
      <c r="L964" t="s">
        <v>15206</v>
      </c>
      <c r="M964" t="s">
        <v>13293</v>
      </c>
      <c r="N964" t="s">
        <v>15214</v>
      </c>
      <c r="O964" t="s">
        <v>13316</v>
      </c>
      <c r="P964" t="s">
        <v>13317</v>
      </c>
      <c r="Q964">
        <v>3199</v>
      </c>
      <c r="R964">
        <v>3199</v>
      </c>
      <c r="S964">
        <v>5999</v>
      </c>
      <c r="T964">
        <v>5999</v>
      </c>
      <c r="U964" s="18">
        <v>0.46674445740956827</v>
      </c>
      <c r="V964">
        <v>4</v>
      </c>
      <c r="W964">
        <v>4</v>
      </c>
      <c r="X964">
        <v>3242</v>
      </c>
      <c r="Y964">
        <v>3242</v>
      </c>
    </row>
    <row r="965" spans="1:25" x14ac:dyDescent="0.25">
      <c r="A965">
        <v>964</v>
      </c>
      <c r="B965" t="s">
        <v>9948</v>
      </c>
      <c r="C965" t="s">
        <v>16191</v>
      </c>
      <c r="D965" t="s">
        <v>9949</v>
      </c>
      <c r="E965" t="s">
        <v>9949</v>
      </c>
      <c r="F965" t="s">
        <v>15529</v>
      </c>
      <c r="G965" t="s">
        <v>15530</v>
      </c>
      <c r="H965" t="s">
        <v>8670</v>
      </c>
      <c r="I965" t="s">
        <v>13176</v>
      </c>
      <c r="J965" t="s">
        <v>13399</v>
      </c>
      <c r="K965" t="s">
        <v>13285</v>
      </c>
      <c r="L965" t="s">
        <v>15206</v>
      </c>
      <c r="M965" t="s">
        <v>13286</v>
      </c>
      <c r="N965" t="s">
        <v>13286</v>
      </c>
      <c r="O965" t="s">
        <v>13287</v>
      </c>
      <c r="P965" t="s">
        <v>13307</v>
      </c>
      <c r="Q965">
        <v>1199</v>
      </c>
      <c r="R965">
        <v>1199</v>
      </c>
      <c r="S965">
        <v>1950</v>
      </c>
      <c r="T965">
        <v>1950</v>
      </c>
      <c r="U965" s="18">
        <v>0.38512820512820511</v>
      </c>
      <c r="V965">
        <v>3.9</v>
      </c>
      <c r="W965">
        <v>3.9</v>
      </c>
      <c r="X965">
        <v>2832</v>
      </c>
      <c r="Y965">
        <v>2832</v>
      </c>
    </row>
    <row r="966" spans="1:25" x14ac:dyDescent="0.25">
      <c r="A966">
        <v>965</v>
      </c>
      <c r="B966" t="s">
        <v>9958</v>
      </c>
      <c r="C966" t="s">
        <v>16191</v>
      </c>
      <c r="D966" t="s">
        <v>9959</v>
      </c>
      <c r="E966" t="s">
        <v>15531</v>
      </c>
      <c r="F966" t="s">
        <v>15532</v>
      </c>
      <c r="G966" t="s">
        <v>15533</v>
      </c>
      <c r="H966" t="s">
        <v>9100</v>
      </c>
      <c r="I966" t="s">
        <v>13176</v>
      </c>
      <c r="J966" t="s">
        <v>13399</v>
      </c>
      <c r="K966" t="s">
        <v>13285</v>
      </c>
      <c r="L966" t="s">
        <v>15206</v>
      </c>
      <c r="M966" t="s">
        <v>13286</v>
      </c>
      <c r="N966" t="s">
        <v>13286</v>
      </c>
      <c r="O966" t="s">
        <v>13320</v>
      </c>
      <c r="Q966">
        <v>1414</v>
      </c>
      <c r="R966">
        <v>1414</v>
      </c>
      <c r="S966">
        <v>2799</v>
      </c>
      <c r="T966">
        <v>2799</v>
      </c>
      <c r="U966" s="18">
        <v>0.4948195784208646</v>
      </c>
      <c r="V966">
        <v>4</v>
      </c>
      <c r="W966">
        <v>4</v>
      </c>
      <c r="X966">
        <v>1498</v>
      </c>
      <c r="Y966">
        <v>1498</v>
      </c>
    </row>
    <row r="967" spans="1:25" x14ac:dyDescent="0.25">
      <c r="A967">
        <v>966</v>
      </c>
      <c r="B967" t="s">
        <v>9968</v>
      </c>
      <c r="C967" t="s">
        <v>16191</v>
      </c>
      <c r="D967" t="s">
        <v>9969</v>
      </c>
      <c r="E967" t="s">
        <v>9969</v>
      </c>
      <c r="F967" t="s">
        <v>15534</v>
      </c>
      <c r="G967" t="s">
        <v>15535</v>
      </c>
      <c r="H967" t="s">
        <v>8450</v>
      </c>
      <c r="I967" t="s">
        <v>13176</v>
      </c>
      <c r="J967" t="s">
        <v>13399</v>
      </c>
      <c r="K967" t="s">
        <v>13285</v>
      </c>
      <c r="L967" t="s">
        <v>15206</v>
      </c>
      <c r="M967" t="s">
        <v>13286</v>
      </c>
      <c r="N967" t="s">
        <v>13286</v>
      </c>
      <c r="O967" t="s">
        <v>13287</v>
      </c>
      <c r="P967" t="s">
        <v>13288</v>
      </c>
      <c r="Q967">
        <v>999</v>
      </c>
      <c r="R967">
        <v>999</v>
      </c>
      <c r="S967">
        <v>1950</v>
      </c>
      <c r="T967">
        <v>1950</v>
      </c>
      <c r="U967" s="18">
        <v>0.4876923076923077</v>
      </c>
      <c r="V967">
        <v>3.8</v>
      </c>
      <c r="W967">
        <v>3.8</v>
      </c>
      <c r="X967">
        <v>305</v>
      </c>
      <c r="Y967">
        <v>305</v>
      </c>
    </row>
    <row r="968" spans="1:25" x14ac:dyDescent="0.25">
      <c r="A968">
        <v>967</v>
      </c>
      <c r="B968" t="s">
        <v>9978</v>
      </c>
      <c r="C968" t="s">
        <v>16191</v>
      </c>
      <c r="D968" t="s">
        <v>9979</v>
      </c>
      <c r="E968" t="s">
        <v>15536</v>
      </c>
      <c r="F968" t="s">
        <v>15537</v>
      </c>
      <c r="G968" t="s">
        <v>15538</v>
      </c>
      <c r="H968" t="s">
        <v>9234</v>
      </c>
      <c r="I968" t="s">
        <v>13176</v>
      </c>
      <c r="J968" t="s">
        <v>13399</v>
      </c>
      <c r="K968" t="s">
        <v>13285</v>
      </c>
      <c r="L968" t="s">
        <v>15206</v>
      </c>
      <c r="M968" t="s">
        <v>13293</v>
      </c>
      <c r="N968" t="s">
        <v>15214</v>
      </c>
      <c r="O968" t="s">
        <v>13316</v>
      </c>
      <c r="P968" t="s">
        <v>13317</v>
      </c>
      <c r="Q968">
        <v>5999</v>
      </c>
      <c r="R968">
        <v>5999</v>
      </c>
      <c r="S968">
        <v>9999</v>
      </c>
      <c r="T968">
        <v>9999</v>
      </c>
      <c r="U968" s="18">
        <v>0.40004000400040002</v>
      </c>
      <c r="V968">
        <v>4.2</v>
      </c>
      <c r="W968">
        <v>4.2</v>
      </c>
      <c r="X968">
        <v>1191</v>
      </c>
      <c r="Y968">
        <v>1191</v>
      </c>
    </row>
    <row r="969" spans="1:25" x14ac:dyDescent="0.25">
      <c r="A969">
        <v>968</v>
      </c>
      <c r="B969" t="s">
        <v>9988</v>
      </c>
      <c r="C969" t="s">
        <v>16191</v>
      </c>
      <c r="D969" t="s">
        <v>9989</v>
      </c>
      <c r="E969" t="s">
        <v>15539</v>
      </c>
      <c r="F969" t="s">
        <v>15540</v>
      </c>
      <c r="G969" t="s">
        <v>15541</v>
      </c>
      <c r="H969" t="s">
        <v>9990</v>
      </c>
      <c r="I969" t="s">
        <v>13176</v>
      </c>
      <c r="J969" t="s">
        <v>13399</v>
      </c>
      <c r="K969" t="s">
        <v>13289</v>
      </c>
      <c r="L969" t="s">
        <v>15209</v>
      </c>
      <c r="M969" t="s">
        <v>13342</v>
      </c>
      <c r="N969" t="s">
        <v>13342</v>
      </c>
      <c r="O969" t="s">
        <v>13343</v>
      </c>
      <c r="Q969">
        <v>9970</v>
      </c>
      <c r="R969">
        <v>9970</v>
      </c>
      <c r="S969">
        <v>12999</v>
      </c>
      <c r="T969">
        <v>12999</v>
      </c>
      <c r="U969" s="18">
        <v>0.23301792445572736</v>
      </c>
      <c r="V969">
        <v>4.3</v>
      </c>
      <c r="W969">
        <v>4.3</v>
      </c>
      <c r="X969">
        <v>4049</v>
      </c>
      <c r="Y969">
        <v>4049</v>
      </c>
    </row>
    <row r="970" spans="1:25" x14ac:dyDescent="0.25">
      <c r="A970">
        <v>969</v>
      </c>
      <c r="B970" t="s">
        <v>9999</v>
      </c>
      <c r="C970" t="s">
        <v>16191</v>
      </c>
      <c r="D970" t="s">
        <v>10000</v>
      </c>
      <c r="E970" t="s">
        <v>10000</v>
      </c>
      <c r="F970" t="s">
        <v>15542</v>
      </c>
      <c r="G970" t="s">
        <v>15543</v>
      </c>
      <c r="H970" t="s">
        <v>10001</v>
      </c>
      <c r="I970" t="s">
        <v>13176</v>
      </c>
      <c r="J970" t="s">
        <v>13399</v>
      </c>
      <c r="K970" t="s">
        <v>13285</v>
      </c>
      <c r="L970" t="s">
        <v>15206</v>
      </c>
      <c r="M970" t="s">
        <v>13334</v>
      </c>
      <c r="N970" t="s">
        <v>15444</v>
      </c>
      <c r="O970" t="s">
        <v>13344</v>
      </c>
      <c r="Q970">
        <v>698</v>
      </c>
      <c r="R970">
        <v>698</v>
      </c>
      <c r="S970">
        <v>699</v>
      </c>
      <c r="T970">
        <v>699</v>
      </c>
      <c r="U970" s="18">
        <v>1.4306151645207439E-3</v>
      </c>
      <c r="V970">
        <v>4.2</v>
      </c>
      <c r="W970">
        <v>4.2</v>
      </c>
      <c r="X970">
        <v>3160</v>
      </c>
      <c r="Y970">
        <v>3160</v>
      </c>
    </row>
    <row r="971" spans="1:25" x14ac:dyDescent="0.25">
      <c r="A971">
        <v>970</v>
      </c>
      <c r="B971" t="s">
        <v>10010</v>
      </c>
      <c r="C971" t="s">
        <v>16191</v>
      </c>
      <c r="D971" t="s">
        <v>10011</v>
      </c>
      <c r="E971" t="s">
        <v>10011</v>
      </c>
      <c r="F971" t="s">
        <v>15544</v>
      </c>
      <c r="G971" t="s">
        <v>15545</v>
      </c>
      <c r="H971" t="s">
        <v>9203</v>
      </c>
      <c r="I971" t="s">
        <v>13176</v>
      </c>
      <c r="J971" t="s">
        <v>13399</v>
      </c>
      <c r="K971" t="s">
        <v>13289</v>
      </c>
      <c r="L971" t="s">
        <v>15209</v>
      </c>
      <c r="M971" t="s">
        <v>13323</v>
      </c>
      <c r="N971" t="s">
        <v>13323</v>
      </c>
      <c r="O971" t="s">
        <v>13324</v>
      </c>
      <c r="Q971">
        <v>2199</v>
      </c>
      <c r="R971">
        <v>2199</v>
      </c>
      <c r="S971">
        <v>3190</v>
      </c>
      <c r="T971">
        <v>3190</v>
      </c>
      <c r="U971" s="18">
        <v>0.31065830721003135</v>
      </c>
      <c r="V971">
        <v>4.3</v>
      </c>
      <c r="W971">
        <v>4.3</v>
      </c>
      <c r="X971">
        <v>9650</v>
      </c>
      <c r="Y971">
        <v>9650</v>
      </c>
    </row>
    <row r="972" spans="1:25" x14ac:dyDescent="0.25">
      <c r="A972">
        <v>971</v>
      </c>
      <c r="B972" t="s">
        <v>10020</v>
      </c>
      <c r="C972" t="s">
        <v>16191</v>
      </c>
      <c r="D972" t="s">
        <v>10021</v>
      </c>
      <c r="E972" t="s">
        <v>15546</v>
      </c>
      <c r="F972" t="s">
        <v>15547</v>
      </c>
      <c r="G972" t="s">
        <v>15548</v>
      </c>
      <c r="H972" t="s">
        <v>10022</v>
      </c>
      <c r="I972" t="s">
        <v>13176</v>
      </c>
      <c r="J972" t="s">
        <v>13399</v>
      </c>
      <c r="K972" t="s">
        <v>13312</v>
      </c>
      <c r="L972" t="s">
        <v>15282</v>
      </c>
      <c r="M972" t="s">
        <v>13313</v>
      </c>
      <c r="N972" t="s">
        <v>13313</v>
      </c>
      <c r="O972" t="s">
        <v>13345</v>
      </c>
      <c r="Q972">
        <v>320</v>
      </c>
      <c r="R972">
        <v>320</v>
      </c>
      <c r="S972">
        <v>799</v>
      </c>
      <c r="T972">
        <v>799</v>
      </c>
      <c r="U972" s="18">
        <v>0.59949937421777222</v>
      </c>
      <c r="V972">
        <v>4.2</v>
      </c>
      <c r="W972">
        <v>4.2</v>
      </c>
      <c r="X972">
        <v>3846</v>
      </c>
      <c r="Y972">
        <v>3846</v>
      </c>
    </row>
    <row r="973" spans="1:25" x14ac:dyDescent="0.25">
      <c r="A973">
        <v>972</v>
      </c>
      <c r="B973" t="s">
        <v>10031</v>
      </c>
      <c r="C973" t="s">
        <v>16191</v>
      </c>
      <c r="D973" t="s">
        <v>10032</v>
      </c>
      <c r="E973" t="s">
        <v>15549</v>
      </c>
      <c r="F973" t="s">
        <v>15550</v>
      </c>
      <c r="G973" t="s">
        <v>15551</v>
      </c>
      <c r="H973" t="s">
        <v>8483</v>
      </c>
      <c r="I973" t="s">
        <v>13176</v>
      </c>
      <c r="J973" t="s">
        <v>13399</v>
      </c>
      <c r="K973" t="s">
        <v>13285</v>
      </c>
      <c r="L973" t="s">
        <v>15206</v>
      </c>
      <c r="M973" t="s">
        <v>13293</v>
      </c>
      <c r="N973" t="s">
        <v>15214</v>
      </c>
      <c r="O973" t="s">
        <v>13294</v>
      </c>
      <c r="P973" t="s">
        <v>13295</v>
      </c>
      <c r="Q973">
        <v>298</v>
      </c>
      <c r="R973">
        <v>298</v>
      </c>
      <c r="S973">
        <v>499</v>
      </c>
      <c r="T973">
        <v>499</v>
      </c>
      <c r="U973" s="18">
        <v>0.4028056112224449</v>
      </c>
      <c r="V973">
        <v>4.4000000000000004</v>
      </c>
      <c r="W973">
        <v>4.4000000000000004</v>
      </c>
      <c r="X973">
        <v>290</v>
      </c>
      <c r="Y973">
        <v>290</v>
      </c>
    </row>
    <row r="974" spans="1:25" x14ac:dyDescent="0.25">
      <c r="A974">
        <v>973</v>
      </c>
      <c r="B974" t="s">
        <v>10041</v>
      </c>
      <c r="C974" t="s">
        <v>16191</v>
      </c>
      <c r="D974" t="s">
        <v>10042</v>
      </c>
      <c r="E974" t="s">
        <v>10042</v>
      </c>
      <c r="F974" t="s">
        <v>15552</v>
      </c>
      <c r="G974" t="s">
        <v>15553</v>
      </c>
      <c r="H974" t="s">
        <v>8846</v>
      </c>
      <c r="I974" t="s">
        <v>13176</v>
      </c>
      <c r="J974" t="s">
        <v>13399</v>
      </c>
      <c r="K974" t="s">
        <v>13285</v>
      </c>
      <c r="L974" t="s">
        <v>15206</v>
      </c>
      <c r="M974" t="s">
        <v>13286</v>
      </c>
      <c r="N974" t="s">
        <v>13286</v>
      </c>
      <c r="O974" t="s">
        <v>13315</v>
      </c>
      <c r="Q974">
        <v>1199</v>
      </c>
      <c r="R974">
        <v>1199</v>
      </c>
      <c r="S974">
        <v>1499</v>
      </c>
      <c r="T974">
        <v>1499</v>
      </c>
      <c r="U974" s="18">
        <v>0.20013342228152101</v>
      </c>
      <c r="V974">
        <v>3.8</v>
      </c>
      <c r="W974">
        <v>3.8</v>
      </c>
      <c r="X974">
        <v>2206</v>
      </c>
      <c r="Y974">
        <v>2206</v>
      </c>
    </row>
    <row r="975" spans="1:25" x14ac:dyDescent="0.25">
      <c r="A975">
        <v>974</v>
      </c>
      <c r="B975" t="s">
        <v>10051</v>
      </c>
      <c r="C975" t="s">
        <v>16191</v>
      </c>
      <c r="D975" t="s">
        <v>10052</v>
      </c>
      <c r="E975" t="s">
        <v>10052</v>
      </c>
      <c r="F975" t="s">
        <v>15554</v>
      </c>
      <c r="G975" t="s">
        <v>15555</v>
      </c>
      <c r="H975" t="s">
        <v>9203</v>
      </c>
      <c r="I975" t="s">
        <v>13176</v>
      </c>
      <c r="J975" t="s">
        <v>13399</v>
      </c>
      <c r="K975" t="s">
        <v>13289</v>
      </c>
      <c r="L975" t="s">
        <v>15209</v>
      </c>
      <c r="M975" t="s">
        <v>13323</v>
      </c>
      <c r="N975" t="s">
        <v>13323</v>
      </c>
      <c r="O975" t="s">
        <v>13324</v>
      </c>
      <c r="Q975">
        <v>1399</v>
      </c>
      <c r="R975">
        <v>1399</v>
      </c>
      <c r="S975">
        <v>2660</v>
      </c>
      <c r="T975">
        <v>2660</v>
      </c>
      <c r="U975" s="18">
        <v>0.47406015037593985</v>
      </c>
      <c r="V975">
        <v>4.0999999999999996</v>
      </c>
      <c r="W975">
        <v>4.0999999999999996</v>
      </c>
      <c r="X975">
        <v>9349</v>
      </c>
      <c r="Y975">
        <v>9349</v>
      </c>
    </row>
    <row r="976" spans="1:25" x14ac:dyDescent="0.25">
      <c r="A976">
        <v>975</v>
      </c>
      <c r="B976" t="s">
        <v>10061</v>
      </c>
      <c r="C976" t="s">
        <v>16191</v>
      </c>
      <c r="D976" t="s">
        <v>10062</v>
      </c>
      <c r="E976" t="s">
        <v>15556</v>
      </c>
      <c r="F976" t="s">
        <v>15557</v>
      </c>
      <c r="G976" t="s">
        <v>15558</v>
      </c>
      <c r="H976" t="s">
        <v>8494</v>
      </c>
      <c r="I976" t="s">
        <v>13176</v>
      </c>
      <c r="J976" t="s">
        <v>13399</v>
      </c>
      <c r="K976" t="s">
        <v>13285</v>
      </c>
      <c r="L976" t="s">
        <v>15206</v>
      </c>
      <c r="M976" t="s">
        <v>13286</v>
      </c>
      <c r="N976" t="s">
        <v>13286</v>
      </c>
      <c r="O976" t="s">
        <v>13296</v>
      </c>
      <c r="Q976">
        <v>599</v>
      </c>
      <c r="R976">
        <v>599</v>
      </c>
      <c r="S976">
        <v>2799</v>
      </c>
      <c r="T976">
        <v>2799</v>
      </c>
      <c r="U976" s="18">
        <v>0.78599499821364771</v>
      </c>
      <c r="V976">
        <v>3.9</v>
      </c>
      <c r="W976">
        <v>3.9</v>
      </c>
      <c r="X976">
        <v>578</v>
      </c>
      <c r="Y976">
        <v>578</v>
      </c>
    </row>
    <row r="977" spans="1:25" x14ac:dyDescent="0.25">
      <c r="A977">
        <v>976</v>
      </c>
      <c r="B977" t="s">
        <v>10071</v>
      </c>
      <c r="C977" t="s">
        <v>16191</v>
      </c>
      <c r="D977" t="s">
        <v>10072</v>
      </c>
      <c r="E977" t="s">
        <v>10072</v>
      </c>
      <c r="F977" t="s">
        <v>15559</v>
      </c>
      <c r="G977" t="s">
        <v>15392</v>
      </c>
      <c r="H977" t="s">
        <v>9366</v>
      </c>
      <c r="I977" t="s">
        <v>13176</v>
      </c>
      <c r="J977" t="s">
        <v>13399</v>
      </c>
      <c r="K977" t="s">
        <v>13285</v>
      </c>
      <c r="L977" t="s">
        <v>15206</v>
      </c>
      <c r="M977" t="s">
        <v>13286</v>
      </c>
      <c r="N977" t="s">
        <v>13286</v>
      </c>
      <c r="O977" t="s">
        <v>13327</v>
      </c>
      <c r="Q977">
        <v>1499</v>
      </c>
      <c r="R977">
        <v>1499</v>
      </c>
      <c r="S977">
        <v>1499</v>
      </c>
      <c r="T977">
        <v>1499</v>
      </c>
      <c r="U977" s="18">
        <v>0</v>
      </c>
      <c r="V977">
        <v>4.3</v>
      </c>
      <c r="W977">
        <v>4.3</v>
      </c>
      <c r="X977">
        <v>9331</v>
      </c>
      <c r="Y977">
        <v>9331</v>
      </c>
    </row>
    <row r="978" spans="1:25" x14ac:dyDescent="0.25">
      <c r="A978">
        <v>977</v>
      </c>
      <c r="B978" t="s">
        <v>10081</v>
      </c>
      <c r="C978" t="s">
        <v>16191</v>
      </c>
      <c r="D978" t="s">
        <v>10082</v>
      </c>
      <c r="E978" t="s">
        <v>15560</v>
      </c>
      <c r="F978" t="s">
        <v>15561</v>
      </c>
      <c r="G978" t="s">
        <v>15562</v>
      </c>
      <c r="H978" t="s">
        <v>9990</v>
      </c>
      <c r="I978" t="s">
        <v>13176</v>
      </c>
      <c r="J978" t="s">
        <v>13399</v>
      </c>
      <c r="K978" t="s">
        <v>13289</v>
      </c>
      <c r="L978" t="s">
        <v>15209</v>
      </c>
      <c r="M978" t="s">
        <v>13342</v>
      </c>
      <c r="N978" t="s">
        <v>13342</v>
      </c>
      <c r="O978" t="s">
        <v>13343</v>
      </c>
      <c r="Q978">
        <v>14400</v>
      </c>
      <c r="R978">
        <v>14400</v>
      </c>
      <c r="S978">
        <v>59900</v>
      </c>
      <c r="T978">
        <v>59900</v>
      </c>
      <c r="U978" s="18">
        <v>0.75959933222036724</v>
      </c>
      <c r="V978">
        <v>4.4000000000000004</v>
      </c>
      <c r="W978">
        <v>4.4000000000000004</v>
      </c>
      <c r="X978">
        <v>3837</v>
      </c>
      <c r="Y978">
        <v>3837</v>
      </c>
    </row>
    <row r="979" spans="1:25" x14ac:dyDescent="0.25">
      <c r="A979">
        <v>978</v>
      </c>
      <c r="B979" t="s">
        <v>10091</v>
      </c>
      <c r="C979" t="s">
        <v>16191</v>
      </c>
      <c r="D979" t="s">
        <v>10092</v>
      </c>
      <c r="E979" t="s">
        <v>15563</v>
      </c>
      <c r="F979" t="s">
        <v>15564</v>
      </c>
      <c r="G979" t="s">
        <v>15565</v>
      </c>
      <c r="H979" t="s">
        <v>10001</v>
      </c>
      <c r="I979" t="s">
        <v>13176</v>
      </c>
      <c r="J979" t="s">
        <v>13399</v>
      </c>
      <c r="K979" t="s">
        <v>13285</v>
      </c>
      <c r="L979" t="s">
        <v>15206</v>
      </c>
      <c r="M979" t="s">
        <v>13334</v>
      </c>
      <c r="N979" t="s">
        <v>15444</v>
      </c>
      <c r="O979" t="s">
        <v>13344</v>
      </c>
      <c r="Q979">
        <v>1699</v>
      </c>
      <c r="R979">
        <v>1699</v>
      </c>
      <c r="S979">
        <v>1900</v>
      </c>
      <c r="T979">
        <v>1900</v>
      </c>
      <c r="U979" s="18">
        <v>0.10578947368421053</v>
      </c>
      <c r="V979">
        <v>3.6</v>
      </c>
      <c r="W979">
        <v>3.6</v>
      </c>
      <c r="X979">
        <v>11456</v>
      </c>
      <c r="Y979">
        <v>11456</v>
      </c>
    </row>
    <row r="980" spans="1:25" x14ac:dyDescent="0.25">
      <c r="A980">
        <v>979</v>
      </c>
      <c r="B980" t="s">
        <v>10101</v>
      </c>
      <c r="C980" t="s">
        <v>16191</v>
      </c>
      <c r="D980" t="s">
        <v>10102</v>
      </c>
      <c r="E980" t="s">
        <v>10102</v>
      </c>
      <c r="F980" t="s">
        <v>15566</v>
      </c>
      <c r="G980" t="s">
        <v>15567</v>
      </c>
      <c r="H980" t="s">
        <v>8461</v>
      </c>
      <c r="I980" t="s">
        <v>13176</v>
      </c>
      <c r="J980" t="s">
        <v>13399</v>
      </c>
      <c r="K980" t="s">
        <v>13289</v>
      </c>
      <c r="L980" t="s">
        <v>15209</v>
      </c>
      <c r="M980" t="s">
        <v>13290</v>
      </c>
      <c r="N980" t="s">
        <v>13290</v>
      </c>
      <c r="O980" t="s">
        <v>13291</v>
      </c>
      <c r="Q980">
        <v>649</v>
      </c>
      <c r="R980">
        <v>649</v>
      </c>
      <c r="S980">
        <v>999</v>
      </c>
      <c r="T980">
        <v>999</v>
      </c>
      <c r="U980" s="18">
        <v>0.35035035035035034</v>
      </c>
      <c r="V980">
        <v>3.8</v>
      </c>
      <c r="W980">
        <v>3.8</v>
      </c>
      <c r="X980">
        <v>49</v>
      </c>
      <c r="Y980">
        <v>49</v>
      </c>
    </row>
    <row r="981" spans="1:25" x14ac:dyDescent="0.25">
      <c r="A981">
        <v>980</v>
      </c>
      <c r="B981" t="s">
        <v>10111</v>
      </c>
      <c r="C981" t="s">
        <v>16191</v>
      </c>
      <c r="D981" t="s">
        <v>10112</v>
      </c>
      <c r="E981" t="s">
        <v>10112</v>
      </c>
      <c r="F981" t="s">
        <v>15568</v>
      </c>
      <c r="G981" t="s">
        <v>15569</v>
      </c>
      <c r="H981" t="s">
        <v>8618</v>
      </c>
      <c r="I981" t="s">
        <v>13176</v>
      </c>
      <c r="J981" t="s">
        <v>13399</v>
      </c>
      <c r="K981" t="s">
        <v>13285</v>
      </c>
      <c r="L981" t="s">
        <v>15206</v>
      </c>
      <c r="M981" t="s">
        <v>13286</v>
      </c>
      <c r="N981" t="s">
        <v>13286</v>
      </c>
      <c r="O981" t="s">
        <v>13304</v>
      </c>
      <c r="Q981">
        <v>3249</v>
      </c>
      <c r="R981">
        <v>3249</v>
      </c>
      <c r="S981">
        <v>6375</v>
      </c>
      <c r="T981">
        <v>6375</v>
      </c>
      <c r="U981" s="18">
        <v>0.4903529411764706</v>
      </c>
      <c r="V981">
        <v>4</v>
      </c>
      <c r="W981">
        <v>4</v>
      </c>
      <c r="X981">
        <v>4978</v>
      </c>
      <c r="Y981">
        <v>4978</v>
      </c>
    </row>
    <row r="982" spans="1:25" x14ac:dyDescent="0.25">
      <c r="A982">
        <v>981</v>
      </c>
      <c r="B982" t="s">
        <v>10121</v>
      </c>
      <c r="C982" t="s">
        <v>16191</v>
      </c>
      <c r="D982" t="s">
        <v>10122</v>
      </c>
      <c r="E982" t="s">
        <v>15570</v>
      </c>
      <c r="F982" t="s">
        <v>15571</v>
      </c>
      <c r="G982" t="s">
        <v>15572</v>
      </c>
      <c r="H982" t="s">
        <v>8794</v>
      </c>
      <c r="I982" t="s">
        <v>13176</v>
      </c>
      <c r="J982" t="s">
        <v>13399</v>
      </c>
      <c r="K982" t="s">
        <v>13312</v>
      </c>
      <c r="L982" t="s">
        <v>15282</v>
      </c>
      <c r="M982" t="s">
        <v>13313</v>
      </c>
      <c r="N982" t="s">
        <v>13313</v>
      </c>
      <c r="O982" t="s">
        <v>13314</v>
      </c>
      <c r="Q982">
        <v>199</v>
      </c>
      <c r="R982">
        <v>199</v>
      </c>
      <c r="S982">
        <v>499</v>
      </c>
      <c r="T982">
        <v>499</v>
      </c>
      <c r="U982" s="18">
        <v>0.60120240480961928</v>
      </c>
      <c r="V982">
        <v>4.0999999999999996</v>
      </c>
      <c r="W982">
        <v>4.0999999999999996</v>
      </c>
      <c r="X982">
        <v>1996</v>
      </c>
      <c r="Y982">
        <v>1996</v>
      </c>
    </row>
    <row r="983" spans="1:25" x14ac:dyDescent="0.25">
      <c r="A983">
        <v>982</v>
      </c>
      <c r="B983" t="s">
        <v>10131</v>
      </c>
      <c r="C983" t="s">
        <v>16191</v>
      </c>
      <c r="D983" t="s">
        <v>10132</v>
      </c>
      <c r="E983" t="s">
        <v>10132</v>
      </c>
      <c r="F983" t="s">
        <v>15573</v>
      </c>
      <c r="G983" t="s">
        <v>15574</v>
      </c>
      <c r="H983" t="s">
        <v>8938</v>
      </c>
      <c r="I983" t="s">
        <v>13176</v>
      </c>
      <c r="J983" t="s">
        <v>13399</v>
      </c>
      <c r="K983" t="s">
        <v>13285</v>
      </c>
      <c r="L983" t="s">
        <v>15206</v>
      </c>
      <c r="M983" t="s">
        <v>13286</v>
      </c>
      <c r="N983" t="s">
        <v>13286</v>
      </c>
      <c r="O983" t="s">
        <v>13318</v>
      </c>
      <c r="Q983">
        <v>1099</v>
      </c>
      <c r="R983">
        <v>1099</v>
      </c>
      <c r="S983">
        <v>1899</v>
      </c>
      <c r="T983">
        <v>1899</v>
      </c>
      <c r="U983" s="18">
        <v>0.42127435492364401</v>
      </c>
      <c r="V983">
        <v>4.3</v>
      </c>
      <c r="W983">
        <v>4.3</v>
      </c>
      <c r="X983">
        <v>1811</v>
      </c>
      <c r="Y983">
        <v>1811</v>
      </c>
    </row>
    <row r="984" spans="1:25" x14ac:dyDescent="0.25">
      <c r="A984">
        <v>983</v>
      </c>
      <c r="B984" t="s">
        <v>10141</v>
      </c>
      <c r="C984" t="s">
        <v>16191</v>
      </c>
      <c r="D984" t="s">
        <v>10142</v>
      </c>
      <c r="E984" t="s">
        <v>10142</v>
      </c>
      <c r="F984" t="s">
        <v>15575</v>
      </c>
      <c r="G984" t="s">
        <v>15576</v>
      </c>
      <c r="H984" t="s">
        <v>8450</v>
      </c>
      <c r="I984" t="s">
        <v>13176</v>
      </c>
      <c r="J984" t="s">
        <v>13399</v>
      </c>
      <c r="K984" t="s">
        <v>13285</v>
      </c>
      <c r="L984" t="s">
        <v>15206</v>
      </c>
      <c r="M984" t="s">
        <v>13286</v>
      </c>
      <c r="N984" t="s">
        <v>13286</v>
      </c>
      <c r="O984" t="s">
        <v>13287</v>
      </c>
      <c r="P984" t="s">
        <v>13288</v>
      </c>
      <c r="Q984">
        <v>664</v>
      </c>
      <c r="R984">
        <v>664</v>
      </c>
      <c r="S984">
        <v>1490</v>
      </c>
      <c r="T984">
        <v>1490</v>
      </c>
      <c r="U984" s="18">
        <v>0.55436241610738257</v>
      </c>
      <c r="V984">
        <v>4</v>
      </c>
      <c r="W984">
        <v>4</v>
      </c>
      <c r="X984">
        <v>2198</v>
      </c>
      <c r="Y984">
        <v>2198</v>
      </c>
    </row>
    <row r="985" spans="1:25" x14ac:dyDescent="0.25">
      <c r="A985">
        <v>984</v>
      </c>
      <c r="B985" t="s">
        <v>10151</v>
      </c>
      <c r="C985" t="s">
        <v>16191</v>
      </c>
      <c r="D985" t="s">
        <v>10152</v>
      </c>
      <c r="E985" t="s">
        <v>10152</v>
      </c>
      <c r="F985" t="s">
        <v>15577</v>
      </c>
      <c r="G985" t="s">
        <v>13412</v>
      </c>
      <c r="H985" t="s">
        <v>8969</v>
      </c>
      <c r="I985" t="s">
        <v>13176</v>
      </c>
      <c r="J985" t="s">
        <v>13399</v>
      </c>
      <c r="K985" t="s">
        <v>13285</v>
      </c>
      <c r="L985" t="s">
        <v>15206</v>
      </c>
      <c r="M985" t="s">
        <v>13286</v>
      </c>
      <c r="N985" t="s">
        <v>13286</v>
      </c>
      <c r="O985" t="s">
        <v>13319</v>
      </c>
      <c r="Q985">
        <v>260</v>
      </c>
      <c r="R985">
        <v>260</v>
      </c>
      <c r="S985">
        <v>350</v>
      </c>
      <c r="T985">
        <v>350</v>
      </c>
      <c r="U985" s="18">
        <v>0.25714285714285712</v>
      </c>
      <c r="V985">
        <v>3.9</v>
      </c>
      <c r="W985">
        <v>3.9</v>
      </c>
      <c r="X985">
        <v>13127</v>
      </c>
      <c r="Y985">
        <v>13127</v>
      </c>
    </row>
    <row r="986" spans="1:25" x14ac:dyDescent="0.25">
      <c r="A986">
        <v>985</v>
      </c>
      <c r="B986" t="s">
        <v>10161</v>
      </c>
      <c r="C986" t="s">
        <v>16191</v>
      </c>
      <c r="D986" t="s">
        <v>10162</v>
      </c>
      <c r="E986" t="s">
        <v>10162</v>
      </c>
      <c r="F986" t="s">
        <v>15578</v>
      </c>
      <c r="G986" t="s">
        <v>15579</v>
      </c>
      <c r="H986" t="s">
        <v>8681</v>
      </c>
      <c r="I986" t="s">
        <v>13176</v>
      </c>
      <c r="J986" t="s">
        <v>13399</v>
      </c>
      <c r="K986" t="s">
        <v>13289</v>
      </c>
      <c r="L986" t="s">
        <v>15209</v>
      </c>
      <c r="M986" t="s">
        <v>13305</v>
      </c>
      <c r="N986" t="s">
        <v>15244</v>
      </c>
      <c r="O986" t="s">
        <v>13308</v>
      </c>
      <c r="Q986">
        <v>6499</v>
      </c>
      <c r="R986">
        <v>6499</v>
      </c>
      <c r="S986">
        <v>8500</v>
      </c>
      <c r="T986">
        <v>8500</v>
      </c>
      <c r="U986" s="18">
        <v>0.23541176470588235</v>
      </c>
      <c r="V986">
        <v>4.4000000000000004</v>
      </c>
      <c r="W986">
        <v>4.4000000000000004</v>
      </c>
      <c r="X986">
        <v>5865</v>
      </c>
      <c r="Y986">
        <v>5865</v>
      </c>
    </row>
    <row r="987" spans="1:25" x14ac:dyDescent="0.25">
      <c r="A987">
        <v>986</v>
      </c>
      <c r="B987" t="s">
        <v>10170</v>
      </c>
      <c r="C987" t="s">
        <v>16191</v>
      </c>
      <c r="D987" t="s">
        <v>13005</v>
      </c>
      <c r="E987" t="s">
        <v>13005</v>
      </c>
      <c r="F987" t="s">
        <v>15580</v>
      </c>
      <c r="G987" t="s">
        <v>15581</v>
      </c>
      <c r="H987" t="s">
        <v>10171</v>
      </c>
      <c r="I987" t="s">
        <v>13176</v>
      </c>
      <c r="J987" t="s">
        <v>13399</v>
      </c>
      <c r="K987" t="s">
        <v>13285</v>
      </c>
      <c r="L987" t="s">
        <v>15206</v>
      </c>
      <c r="M987" t="s">
        <v>13346</v>
      </c>
      <c r="N987" t="s">
        <v>15582</v>
      </c>
      <c r="O987" t="s">
        <v>13347</v>
      </c>
      <c r="Q987">
        <v>1484</v>
      </c>
      <c r="R987">
        <v>1484</v>
      </c>
      <c r="S987">
        <v>2499</v>
      </c>
      <c r="T987">
        <v>2499</v>
      </c>
      <c r="U987" s="18">
        <v>0.4061624649859944</v>
      </c>
      <c r="V987">
        <v>3.7</v>
      </c>
      <c r="W987">
        <v>3.7</v>
      </c>
      <c r="X987">
        <v>1067</v>
      </c>
      <c r="Y987">
        <v>1067</v>
      </c>
    </row>
    <row r="988" spans="1:25" x14ac:dyDescent="0.25">
      <c r="A988">
        <v>987</v>
      </c>
      <c r="B988" t="s">
        <v>10180</v>
      </c>
      <c r="C988" t="s">
        <v>16191</v>
      </c>
      <c r="D988" t="s">
        <v>10181</v>
      </c>
      <c r="E988" t="s">
        <v>15583</v>
      </c>
      <c r="F988" t="s">
        <v>15584</v>
      </c>
      <c r="G988" t="s">
        <v>15585</v>
      </c>
      <c r="H988" t="s">
        <v>8805</v>
      </c>
      <c r="I988" t="s">
        <v>13176</v>
      </c>
      <c r="J988" t="s">
        <v>13399</v>
      </c>
      <c r="K988" t="s">
        <v>13285</v>
      </c>
      <c r="L988" t="s">
        <v>15206</v>
      </c>
      <c r="M988" t="s">
        <v>13293</v>
      </c>
      <c r="N988" t="s">
        <v>15214</v>
      </c>
      <c r="O988" t="s">
        <v>13294</v>
      </c>
      <c r="P988" t="s">
        <v>13303</v>
      </c>
      <c r="Q988">
        <v>999</v>
      </c>
      <c r="R988">
        <v>999</v>
      </c>
      <c r="S988">
        <v>1560</v>
      </c>
      <c r="T988">
        <v>1560</v>
      </c>
      <c r="U988" s="18">
        <v>0.35961538461538461</v>
      </c>
      <c r="V988">
        <v>3.6</v>
      </c>
      <c r="W988">
        <v>3.6</v>
      </c>
      <c r="X988">
        <v>4881</v>
      </c>
      <c r="Y988">
        <v>4881</v>
      </c>
    </row>
    <row r="989" spans="1:25" x14ac:dyDescent="0.25">
      <c r="A989">
        <v>988</v>
      </c>
      <c r="B989" t="s">
        <v>10190</v>
      </c>
      <c r="C989" t="s">
        <v>16191</v>
      </c>
      <c r="D989" t="s">
        <v>10191</v>
      </c>
      <c r="E989" t="s">
        <v>10191</v>
      </c>
      <c r="F989" t="s">
        <v>15586</v>
      </c>
      <c r="G989" t="s">
        <v>15587</v>
      </c>
      <c r="H989" t="s">
        <v>8846</v>
      </c>
      <c r="I989" t="s">
        <v>13176</v>
      </c>
      <c r="J989" t="s">
        <v>13399</v>
      </c>
      <c r="K989" t="s">
        <v>13285</v>
      </c>
      <c r="L989" t="s">
        <v>15206</v>
      </c>
      <c r="M989" t="s">
        <v>13286</v>
      </c>
      <c r="N989" t="s">
        <v>13286</v>
      </c>
      <c r="O989" t="s">
        <v>13315</v>
      </c>
      <c r="Q989">
        <v>3299</v>
      </c>
      <c r="R989">
        <v>3299</v>
      </c>
      <c r="S989">
        <v>6500</v>
      </c>
      <c r="T989">
        <v>6500</v>
      </c>
      <c r="U989" s="18">
        <v>0.49246153846153845</v>
      </c>
      <c r="V989">
        <v>3.7</v>
      </c>
      <c r="W989">
        <v>3.7</v>
      </c>
      <c r="X989">
        <v>11217</v>
      </c>
      <c r="Y989">
        <v>11217</v>
      </c>
    </row>
    <row r="990" spans="1:25" x14ac:dyDescent="0.25">
      <c r="A990">
        <v>989</v>
      </c>
      <c r="B990" t="s">
        <v>10200</v>
      </c>
      <c r="C990" t="s">
        <v>16191</v>
      </c>
      <c r="D990" t="s">
        <v>10201</v>
      </c>
      <c r="E990" t="s">
        <v>10201</v>
      </c>
      <c r="F990" t="s">
        <v>15588</v>
      </c>
      <c r="G990" t="s">
        <v>15589</v>
      </c>
      <c r="H990" t="s">
        <v>8597</v>
      </c>
      <c r="I990" t="s">
        <v>13176</v>
      </c>
      <c r="J990" t="s">
        <v>13399</v>
      </c>
      <c r="K990" t="s">
        <v>13285</v>
      </c>
      <c r="L990" t="s">
        <v>15206</v>
      </c>
      <c r="M990" t="s">
        <v>13286</v>
      </c>
      <c r="N990" t="s">
        <v>13286</v>
      </c>
      <c r="O990" t="s">
        <v>13302</v>
      </c>
      <c r="Q990">
        <v>259</v>
      </c>
      <c r="R990">
        <v>259</v>
      </c>
      <c r="S990">
        <v>999</v>
      </c>
      <c r="T990">
        <v>999</v>
      </c>
      <c r="U990" s="18">
        <v>0.7407407407407407</v>
      </c>
      <c r="V990">
        <v>4</v>
      </c>
      <c r="W990">
        <v>4</v>
      </c>
      <c r="X990">
        <v>43</v>
      </c>
      <c r="Y990">
        <v>43</v>
      </c>
    </row>
    <row r="991" spans="1:25" x14ac:dyDescent="0.25">
      <c r="A991">
        <v>990</v>
      </c>
      <c r="B991" t="s">
        <v>10210</v>
      </c>
      <c r="C991" t="s">
        <v>16191</v>
      </c>
      <c r="D991" t="s">
        <v>10211</v>
      </c>
      <c r="E991" t="s">
        <v>10211</v>
      </c>
      <c r="F991" t="s">
        <v>15590</v>
      </c>
      <c r="G991" t="s">
        <v>15591</v>
      </c>
      <c r="H991" t="s">
        <v>8618</v>
      </c>
      <c r="I991" t="s">
        <v>13176</v>
      </c>
      <c r="J991" t="s">
        <v>13399</v>
      </c>
      <c r="K991" t="s">
        <v>13285</v>
      </c>
      <c r="L991" t="s">
        <v>15206</v>
      </c>
      <c r="M991" t="s">
        <v>13286</v>
      </c>
      <c r="N991" t="s">
        <v>13286</v>
      </c>
      <c r="O991" t="s">
        <v>13304</v>
      </c>
      <c r="Q991">
        <v>3249</v>
      </c>
      <c r="R991">
        <v>3249</v>
      </c>
      <c r="S991">
        <v>7795</v>
      </c>
      <c r="T991">
        <v>7795</v>
      </c>
      <c r="U991" s="18">
        <v>0.5831943553559974</v>
      </c>
      <c r="V991">
        <v>4.2</v>
      </c>
      <c r="W991">
        <v>4.2</v>
      </c>
      <c r="X991">
        <v>4664</v>
      </c>
      <c r="Y991">
        <v>4664</v>
      </c>
    </row>
    <row r="992" spans="1:25" x14ac:dyDescent="0.25">
      <c r="A992">
        <v>991</v>
      </c>
      <c r="B992" t="s">
        <v>10220</v>
      </c>
      <c r="C992" t="s">
        <v>16191</v>
      </c>
      <c r="D992" t="s">
        <v>10221</v>
      </c>
      <c r="E992" t="s">
        <v>15592</v>
      </c>
      <c r="F992" t="s">
        <v>15331</v>
      </c>
      <c r="G992" t="s">
        <v>15593</v>
      </c>
      <c r="H992" t="s">
        <v>8805</v>
      </c>
      <c r="I992" t="s">
        <v>13176</v>
      </c>
      <c r="J992" t="s">
        <v>13399</v>
      </c>
      <c r="K992" t="s">
        <v>13285</v>
      </c>
      <c r="L992" t="s">
        <v>15206</v>
      </c>
      <c r="M992" t="s">
        <v>13293</v>
      </c>
      <c r="N992" t="s">
        <v>15214</v>
      </c>
      <c r="O992" t="s">
        <v>13294</v>
      </c>
      <c r="P992" t="s">
        <v>13303</v>
      </c>
      <c r="Q992">
        <v>4280</v>
      </c>
      <c r="R992">
        <v>4280</v>
      </c>
      <c r="S992">
        <v>5995</v>
      </c>
      <c r="T992">
        <v>5995</v>
      </c>
      <c r="U992" s="18">
        <v>0.28607172643869894</v>
      </c>
      <c r="V992">
        <v>3.8</v>
      </c>
      <c r="W992">
        <v>3.8</v>
      </c>
      <c r="X992">
        <v>2112</v>
      </c>
      <c r="Y992">
        <v>2112</v>
      </c>
    </row>
    <row r="993" spans="1:25" x14ac:dyDescent="0.25">
      <c r="A993">
        <v>992</v>
      </c>
      <c r="B993" t="s">
        <v>10230</v>
      </c>
      <c r="C993" t="s">
        <v>16191</v>
      </c>
      <c r="D993" t="s">
        <v>10231</v>
      </c>
      <c r="E993" t="s">
        <v>10231</v>
      </c>
      <c r="F993" t="s">
        <v>15594</v>
      </c>
      <c r="G993" t="s">
        <v>15595</v>
      </c>
      <c r="H993" t="s">
        <v>10232</v>
      </c>
      <c r="I993" t="s">
        <v>13176</v>
      </c>
      <c r="J993" t="s">
        <v>13399</v>
      </c>
      <c r="K993" t="s">
        <v>13312</v>
      </c>
      <c r="L993" t="s">
        <v>15282</v>
      </c>
      <c r="M993" t="s">
        <v>13313</v>
      </c>
      <c r="N993" t="s">
        <v>13313</v>
      </c>
      <c r="O993" t="s">
        <v>13348</v>
      </c>
      <c r="P993" t="s">
        <v>13349</v>
      </c>
      <c r="Q993">
        <v>189</v>
      </c>
      <c r="R993">
        <v>189</v>
      </c>
      <c r="S993">
        <v>299</v>
      </c>
      <c r="T993">
        <v>299</v>
      </c>
      <c r="U993" s="18">
        <v>0.36789297658862874</v>
      </c>
      <c r="V993">
        <v>4.2</v>
      </c>
      <c r="W993">
        <v>4.2</v>
      </c>
      <c r="X993">
        <v>2737</v>
      </c>
      <c r="Y993">
        <v>2737</v>
      </c>
    </row>
    <row r="994" spans="1:25" x14ac:dyDescent="0.25">
      <c r="A994">
        <v>993</v>
      </c>
      <c r="B994" t="s">
        <v>10241</v>
      </c>
      <c r="C994" t="s">
        <v>16191</v>
      </c>
      <c r="D994" t="s">
        <v>10242</v>
      </c>
      <c r="E994" t="s">
        <v>10242</v>
      </c>
      <c r="F994" t="s">
        <v>15596</v>
      </c>
      <c r="G994" t="s">
        <v>15597</v>
      </c>
      <c r="H994" t="s">
        <v>9203</v>
      </c>
      <c r="I994" t="s">
        <v>13176</v>
      </c>
      <c r="J994" t="s">
        <v>13399</v>
      </c>
      <c r="K994" t="s">
        <v>13289</v>
      </c>
      <c r="L994" t="s">
        <v>15209</v>
      </c>
      <c r="M994" t="s">
        <v>13323</v>
      </c>
      <c r="N994" t="s">
        <v>13323</v>
      </c>
      <c r="O994" t="s">
        <v>13324</v>
      </c>
      <c r="Q994">
        <v>1449</v>
      </c>
      <c r="R994">
        <v>1449</v>
      </c>
      <c r="S994">
        <v>2349</v>
      </c>
      <c r="T994">
        <v>2349</v>
      </c>
      <c r="U994" s="18">
        <v>0.38314176245210729</v>
      </c>
      <c r="V994">
        <v>3.9</v>
      </c>
      <c r="W994">
        <v>3.9</v>
      </c>
      <c r="X994">
        <v>9019</v>
      </c>
      <c r="Y994">
        <v>9019</v>
      </c>
    </row>
    <row r="995" spans="1:25" x14ac:dyDescent="0.25">
      <c r="A995">
        <v>994</v>
      </c>
      <c r="B995" t="s">
        <v>10251</v>
      </c>
      <c r="C995" t="s">
        <v>16191</v>
      </c>
      <c r="D995" t="s">
        <v>10252</v>
      </c>
      <c r="E995" t="s">
        <v>15598</v>
      </c>
      <c r="F995" t="s">
        <v>15599</v>
      </c>
      <c r="G995" t="s">
        <v>15600</v>
      </c>
      <c r="H995" t="s">
        <v>8794</v>
      </c>
      <c r="I995" t="s">
        <v>13176</v>
      </c>
      <c r="J995" t="s">
        <v>13399</v>
      </c>
      <c r="K995" t="s">
        <v>13312</v>
      </c>
      <c r="L995" t="s">
        <v>15282</v>
      </c>
      <c r="M995" t="s">
        <v>13313</v>
      </c>
      <c r="N995" t="s">
        <v>13313</v>
      </c>
      <c r="O995" t="s">
        <v>13314</v>
      </c>
      <c r="Q995">
        <v>199</v>
      </c>
      <c r="R995">
        <v>199</v>
      </c>
      <c r="S995">
        <v>499</v>
      </c>
      <c r="T995">
        <v>499</v>
      </c>
      <c r="U995" s="18">
        <v>0.60120240480961928</v>
      </c>
      <c r="V995">
        <v>4</v>
      </c>
      <c r="W995">
        <v>4</v>
      </c>
      <c r="X995">
        <v>10234</v>
      </c>
      <c r="Y995">
        <v>10234</v>
      </c>
    </row>
    <row r="996" spans="1:25" x14ac:dyDescent="0.25">
      <c r="A996">
        <v>995</v>
      </c>
      <c r="B996" t="s">
        <v>10261</v>
      </c>
      <c r="C996" t="s">
        <v>16191</v>
      </c>
      <c r="D996" t="s">
        <v>10262</v>
      </c>
      <c r="E996" t="s">
        <v>10262</v>
      </c>
      <c r="F996" t="s">
        <v>15601</v>
      </c>
      <c r="G996" t="s">
        <v>15602</v>
      </c>
      <c r="H996" t="s">
        <v>10263</v>
      </c>
      <c r="I996" t="s">
        <v>13176</v>
      </c>
      <c r="J996" t="s">
        <v>13399</v>
      </c>
      <c r="K996" t="s">
        <v>13285</v>
      </c>
      <c r="L996" t="s">
        <v>15206</v>
      </c>
      <c r="M996" t="s">
        <v>13286</v>
      </c>
      <c r="N996" t="s">
        <v>13286</v>
      </c>
      <c r="O996" t="s">
        <v>13350</v>
      </c>
      <c r="Q996">
        <v>474</v>
      </c>
      <c r="R996">
        <v>474</v>
      </c>
      <c r="S996">
        <v>1299</v>
      </c>
      <c r="T996">
        <v>1299</v>
      </c>
      <c r="U996" s="18">
        <v>0.63510392609699773</v>
      </c>
      <c r="V996">
        <v>4.0999999999999996</v>
      </c>
      <c r="W996">
        <v>4.0999999999999996</v>
      </c>
      <c r="X996">
        <v>550</v>
      </c>
      <c r="Y996">
        <v>550</v>
      </c>
    </row>
    <row r="997" spans="1:25" x14ac:dyDescent="0.25">
      <c r="A997">
        <v>996</v>
      </c>
      <c r="B997" t="s">
        <v>10272</v>
      </c>
      <c r="C997" t="s">
        <v>16191</v>
      </c>
      <c r="D997" t="s">
        <v>10273</v>
      </c>
      <c r="E997" t="s">
        <v>10273</v>
      </c>
      <c r="F997" t="s">
        <v>15603</v>
      </c>
      <c r="G997" t="s">
        <v>15604</v>
      </c>
      <c r="H997" t="s">
        <v>8597</v>
      </c>
      <c r="I997" t="s">
        <v>13176</v>
      </c>
      <c r="J997" t="s">
        <v>13399</v>
      </c>
      <c r="K997" t="s">
        <v>13285</v>
      </c>
      <c r="L997" t="s">
        <v>15206</v>
      </c>
      <c r="M997" t="s">
        <v>13286</v>
      </c>
      <c r="N997" t="s">
        <v>13286</v>
      </c>
      <c r="O997" t="s">
        <v>13302</v>
      </c>
      <c r="Q997">
        <v>279</v>
      </c>
      <c r="R997">
        <v>279</v>
      </c>
      <c r="S997">
        <v>499</v>
      </c>
      <c r="T997">
        <v>499</v>
      </c>
      <c r="U997" s="18">
        <v>0.4408817635270541</v>
      </c>
      <c r="V997">
        <v>4.8</v>
      </c>
      <c r="W997">
        <v>4.8</v>
      </c>
      <c r="X997">
        <v>28</v>
      </c>
      <c r="Y997">
        <v>28</v>
      </c>
    </row>
    <row r="998" spans="1:25" x14ac:dyDescent="0.25">
      <c r="A998">
        <v>997</v>
      </c>
      <c r="B998" t="s">
        <v>10282</v>
      </c>
      <c r="C998" t="s">
        <v>16191</v>
      </c>
      <c r="D998" t="s">
        <v>10283</v>
      </c>
      <c r="E998" t="s">
        <v>10283</v>
      </c>
      <c r="F998" t="s">
        <v>15605</v>
      </c>
      <c r="G998" t="s">
        <v>15606</v>
      </c>
      <c r="H998" t="s">
        <v>9203</v>
      </c>
      <c r="I998" t="s">
        <v>13176</v>
      </c>
      <c r="J998" t="s">
        <v>13399</v>
      </c>
      <c r="K998" t="s">
        <v>13289</v>
      </c>
      <c r="L998" t="s">
        <v>15209</v>
      </c>
      <c r="M998" t="s">
        <v>13323</v>
      </c>
      <c r="N998" t="s">
        <v>13323</v>
      </c>
      <c r="O998" t="s">
        <v>13324</v>
      </c>
      <c r="Q998">
        <v>1999</v>
      </c>
      <c r="R998">
        <v>1999</v>
      </c>
      <c r="S998">
        <v>4775</v>
      </c>
      <c r="T998">
        <v>4775</v>
      </c>
      <c r="U998" s="18">
        <v>0.58136125654450266</v>
      </c>
      <c r="V998">
        <v>4.2</v>
      </c>
      <c r="W998">
        <v>4.2</v>
      </c>
      <c r="X998">
        <v>1353</v>
      </c>
      <c r="Y998">
        <v>1353</v>
      </c>
    </row>
    <row r="999" spans="1:25" x14ac:dyDescent="0.25">
      <c r="A999">
        <v>998</v>
      </c>
      <c r="B999" t="s">
        <v>10292</v>
      </c>
      <c r="C999" t="s">
        <v>16191</v>
      </c>
      <c r="D999" t="s">
        <v>13006</v>
      </c>
      <c r="E999" t="s">
        <v>13006</v>
      </c>
      <c r="F999" t="s">
        <v>15607</v>
      </c>
      <c r="G999" t="s">
        <v>15608</v>
      </c>
      <c r="H999" t="s">
        <v>8483</v>
      </c>
      <c r="I999" t="s">
        <v>13176</v>
      </c>
      <c r="J999" t="s">
        <v>13399</v>
      </c>
      <c r="K999" t="s">
        <v>13285</v>
      </c>
      <c r="L999" t="s">
        <v>15206</v>
      </c>
      <c r="M999" t="s">
        <v>13293</v>
      </c>
      <c r="N999" t="s">
        <v>15214</v>
      </c>
      <c r="O999" t="s">
        <v>13294</v>
      </c>
      <c r="P999" t="s">
        <v>13295</v>
      </c>
      <c r="Q999">
        <v>799</v>
      </c>
      <c r="R999">
        <v>799</v>
      </c>
      <c r="S999">
        <v>1230</v>
      </c>
      <c r="T999">
        <v>1230</v>
      </c>
      <c r="U999" s="18">
        <v>0.35040650406504065</v>
      </c>
      <c r="V999">
        <v>4.0999999999999996</v>
      </c>
      <c r="W999">
        <v>4.0999999999999996</v>
      </c>
      <c r="X999">
        <v>2138</v>
      </c>
      <c r="Y999">
        <v>2138</v>
      </c>
    </row>
    <row r="1000" spans="1:25" x14ac:dyDescent="0.25">
      <c r="A1000">
        <v>999</v>
      </c>
      <c r="B1000" t="s">
        <v>10301</v>
      </c>
      <c r="C1000" t="s">
        <v>16191</v>
      </c>
      <c r="D1000" t="s">
        <v>10302</v>
      </c>
      <c r="E1000" t="s">
        <v>10302</v>
      </c>
      <c r="F1000" t="s">
        <v>15609</v>
      </c>
      <c r="G1000" t="s">
        <v>15610</v>
      </c>
      <c r="H1000" t="s">
        <v>9100</v>
      </c>
      <c r="I1000" t="s">
        <v>13176</v>
      </c>
      <c r="J1000" t="s">
        <v>13399</v>
      </c>
      <c r="K1000" t="s">
        <v>13285</v>
      </c>
      <c r="L1000" t="s">
        <v>15206</v>
      </c>
      <c r="M1000" t="s">
        <v>13286</v>
      </c>
      <c r="N1000" t="s">
        <v>13286</v>
      </c>
      <c r="O1000" t="s">
        <v>13320</v>
      </c>
      <c r="Q1000">
        <v>949</v>
      </c>
      <c r="R1000">
        <v>949</v>
      </c>
      <c r="S1000">
        <v>1999</v>
      </c>
      <c r="T1000">
        <v>1999</v>
      </c>
      <c r="U1000" s="18">
        <v>0.52526263131565787</v>
      </c>
      <c r="V1000">
        <v>4</v>
      </c>
      <c r="W1000">
        <v>4</v>
      </c>
      <c r="X1000">
        <v>1679</v>
      </c>
      <c r="Y1000">
        <v>1679</v>
      </c>
    </row>
    <row r="1001" spans="1:25" x14ac:dyDescent="0.25">
      <c r="A1001">
        <v>1000</v>
      </c>
      <c r="B1001" t="s">
        <v>10311</v>
      </c>
      <c r="C1001" t="s">
        <v>16191</v>
      </c>
      <c r="D1001" t="s">
        <v>10312</v>
      </c>
      <c r="E1001" t="s">
        <v>10312</v>
      </c>
      <c r="F1001" t="s">
        <v>15611</v>
      </c>
      <c r="G1001" t="s">
        <v>15612</v>
      </c>
      <c r="H1001" t="s">
        <v>10313</v>
      </c>
      <c r="I1001" t="s">
        <v>13176</v>
      </c>
      <c r="J1001" t="s">
        <v>13399</v>
      </c>
      <c r="K1001" t="s">
        <v>13285</v>
      </c>
      <c r="L1001" t="s">
        <v>15206</v>
      </c>
      <c r="M1001" t="s">
        <v>13286</v>
      </c>
      <c r="N1001" t="s">
        <v>13286</v>
      </c>
      <c r="O1001" t="s">
        <v>13351</v>
      </c>
      <c r="P1001" t="s">
        <v>13352</v>
      </c>
      <c r="Q1001">
        <v>3657.66</v>
      </c>
      <c r="R1001">
        <v>3657.66</v>
      </c>
      <c r="S1001">
        <v>5156</v>
      </c>
      <c r="T1001">
        <v>5156</v>
      </c>
      <c r="U1001" s="18">
        <v>0.29060124127230413</v>
      </c>
      <c r="V1001">
        <v>3.9</v>
      </c>
      <c r="W1001">
        <v>3.9</v>
      </c>
      <c r="X1001">
        <v>12837</v>
      </c>
      <c r="Y1001">
        <v>12837</v>
      </c>
    </row>
    <row r="1002" spans="1:25" x14ac:dyDescent="0.25">
      <c r="A1002">
        <v>1001</v>
      </c>
      <c r="B1002" t="s">
        <v>10322</v>
      </c>
      <c r="C1002" t="s">
        <v>16191</v>
      </c>
      <c r="D1002" t="s">
        <v>10323</v>
      </c>
      <c r="E1002" t="s">
        <v>10323</v>
      </c>
      <c r="F1002" t="s">
        <v>15613</v>
      </c>
      <c r="G1002" t="s">
        <v>15614</v>
      </c>
      <c r="H1002" t="s">
        <v>10324</v>
      </c>
      <c r="I1002" t="s">
        <v>13176</v>
      </c>
      <c r="J1002" t="s">
        <v>13399</v>
      </c>
      <c r="K1002" t="s">
        <v>13285</v>
      </c>
      <c r="L1002" t="s">
        <v>15206</v>
      </c>
      <c r="M1002" t="s">
        <v>13286</v>
      </c>
      <c r="N1002" t="s">
        <v>13286</v>
      </c>
      <c r="O1002" t="s">
        <v>13353</v>
      </c>
      <c r="Q1002">
        <v>1699</v>
      </c>
      <c r="R1002">
        <v>1699</v>
      </c>
      <c r="S1002">
        <v>1999</v>
      </c>
      <c r="T1002">
        <v>1999</v>
      </c>
      <c r="U1002" s="18">
        <v>0.15007503751875939</v>
      </c>
      <c r="V1002">
        <v>4.0999999999999996</v>
      </c>
      <c r="W1002">
        <v>4.0999999999999996</v>
      </c>
      <c r="X1002">
        <v>8873</v>
      </c>
      <c r="Y1002">
        <v>8873</v>
      </c>
    </row>
    <row r="1003" spans="1:25" x14ac:dyDescent="0.25">
      <c r="A1003">
        <v>1002</v>
      </c>
      <c r="B1003" t="s">
        <v>10333</v>
      </c>
      <c r="C1003" t="s">
        <v>16191</v>
      </c>
      <c r="D1003" t="s">
        <v>10334</v>
      </c>
      <c r="E1003" t="s">
        <v>15615</v>
      </c>
      <c r="F1003" t="s">
        <v>15616</v>
      </c>
      <c r="G1003" t="s">
        <v>15617</v>
      </c>
      <c r="H1003" t="s">
        <v>8805</v>
      </c>
      <c r="I1003" t="s">
        <v>13176</v>
      </c>
      <c r="J1003" t="s">
        <v>13399</v>
      </c>
      <c r="K1003" t="s">
        <v>13285</v>
      </c>
      <c r="L1003" t="s">
        <v>15206</v>
      </c>
      <c r="M1003" t="s">
        <v>13293</v>
      </c>
      <c r="N1003" t="s">
        <v>15214</v>
      </c>
      <c r="O1003" t="s">
        <v>13294</v>
      </c>
      <c r="P1003" t="s">
        <v>13303</v>
      </c>
      <c r="Q1003">
        <v>1849</v>
      </c>
      <c r="R1003">
        <v>1849</v>
      </c>
      <c r="S1003">
        <v>2095</v>
      </c>
      <c r="T1003">
        <v>2095</v>
      </c>
      <c r="U1003" s="18">
        <v>0.11742243436754177</v>
      </c>
      <c r="V1003">
        <v>4.3</v>
      </c>
      <c r="W1003">
        <v>4.3</v>
      </c>
      <c r="X1003">
        <v>7681</v>
      </c>
      <c r="Y1003">
        <v>7681</v>
      </c>
    </row>
    <row r="1004" spans="1:25" x14ac:dyDescent="0.25">
      <c r="A1004">
        <v>1003</v>
      </c>
      <c r="B1004" t="s">
        <v>10343</v>
      </c>
      <c r="C1004" t="s">
        <v>16191</v>
      </c>
      <c r="D1004" t="s">
        <v>10344</v>
      </c>
      <c r="E1004" t="s">
        <v>10344</v>
      </c>
      <c r="F1004" t="s">
        <v>15618</v>
      </c>
      <c r="G1004" t="s">
        <v>15619</v>
      </c>
      <c r="H1004" t="s">
        <v>8472</v>
      </c>
      <c r="I1004" t="s">
        <v>13176</v>
      </c>
      <c r="J1004" t="s">
        <v>13399</v>
      </c>
      <c r="K1004" t="s">
        <v>13289</v>
      </c>
      <c r="L1004" t="s">
        <v>15209</v>
      </c>
      <c r="M1004" t="s">
        <v>13290</v>
      </c>
      <c r="N1004" t="s">
        <v>13290</v>
      </c>
      <c r="O1004" t="s">
        <v>13292</v>
      </c>
      <c r="Q1004">
        <v>12499</v>
      </c>
      <c r="R1004">
        <v>12499</v>
      </c>
      <c r="S1004">
        <v>19825</v>
      </c>
      <c r="T1004">
        <v>19825</v>
      </c>
      <c r="U1004" s="18">
        <v>0.36953341740226986</v>
      </c>
      <c r="V1004">
        <v>4.0999999999999996</v>
      </c>
      <c r="W1004">
        <v>4.0999999999999996</v>
      </c>
      <c r="X1004">
        <v>322</v>
      </c>
      <c r="Y1004">
        <v>322</v>
      </c>
    </row>
    <row r="1005" spans="1:25" x14ac:dyDescent="0.25">
      <c r="A1005">
        <v>1004</v>
      </c>
      <c r="B1005" t="s">
        <v>10353</v>
      </c>
      <c r="C1005" t="s">
        <v>16191</v>
      </c>
      <c r="D1005" t="s">
        <v>10354</v>
      </c>
      <c r="E1005" t="s">
        <v>10354</v>
      </c>
      <c r="F1005" t="s">
        <v>15620</v>
      </c>
      <c r="G1005" t="s">
        <v>15621</v>
      </c>
      <c r="H1005" t="s">
        <v>8607</v>
      </c>
      <c r="I1005" t="s">
        <v>13176</v>
      </c>
      <c r="J1005" t="s">
        <v>13399</v>
      </c>
      <c r="K1005" t="s">
        <v>13285</v>
      </c>
      <c r="L1005" t="s">
        <v>15206</v>
      </c>
      <c r="M1005" t="s">
        <v>13293</v>
      </c>
      <c r="N1005" t="s">
        <v>15214</v>
      </c>
      <c r="O1005" t="s">
        <v>13294</v>
      </c>
      <c r="P1005" t="s">
        <v>13303</v>
      </c>
      <c r="Q1005">
        <v>1099</v>
      </c>
      <c r="R1005">
        <v>1099</v>
      </c>
      <c r="S1005">
        <v>1920</v>
      </c>
      <c r="T1005">
        <v>1920</v>
      </c>
      <c r="U1005" s="18">
        <v>0.42760416666666667</v>
      </c>
      <c r="V1005">
        <v>4.2</v>
      </c>
      <c r="W1005">
        <v>4.2</v>
      </c>
      <c r="X1005">
        <v>9772</v>
      </c>
      <c r="Y1005">
        <v>9772</v>
      </c>
    </row>
    <row r="1006" spans="1:25" x14ac:dyDescent="0.25">
      <c r="A1006">
        <v>1005</v>
      </c>
      <c r="B1006" t="s">
        <v>10363</v>
      </c>
      <c r="C1006" t="s">
        <v>16191</v>
      </c>
      <c r="D1006" t="s">
        <v>10364</v>
      </c>
      <c r="E1006" t="s">
        <v>10364</v>
      </c>
      <c r="F1006" t="s">
        <v>15622</v>
      </c>
      <c r="G1006" t="s">
        <v>15623</v>
      </c>
      <c r="H1006" t="s">
        <v>10001</v>
      </c>
      <c r="I1006" t="s">
        <v>13176</v>
      </c>
      <c r="J1006" t="s">
        <v>13399</v>
      </c>
      <c r="K1006" t="s">
        <v>13285</v>
      </c>
      <c r="L1006" t="s">
        <v>15206</v>
      </c>
      <c r="M1006" t="s">
        <v>13334</v>
      </c>
      <c r="N1006" t="s">
        <v>15444</v>
      </c>
      <c r="O1006" t="s">
        <v>13344</v>
      </c>
      <c r="Q1006">
        <v>8199</v>
      </c>
      <c r="R1006">
        <v>8199</v>
      </c>
      <c r="S1006">
        <v>16000</v>
      </c>
      <c r="T1006">
        <v>16000</v>
      </c>
      <c r="U1006" s="18">
        <v>0.48756250000000001</v>
      </c>
      <c r="V1006">
        <v>3.9</v>
      </c>
      <c r="W1006">
        <v>3.9</v>
      </c>
      <c r="X1006">
        <v>18497</v>
      </c>
      <c r="Y1006">
        <v>18497</v>
      </c>
    </row>
    <row r="1007" spans="1:25" x14ac:dyDescent="0.25">
      <c r="A1007">
        <v>1006</v>
      </c>
      <c r="B1007" t="s">
        <v>10373</v>
      </c>
      <c r="C1007" t="s">
        <v>16191</v>
      </c>
      <c r="D1007" t="s">
        <v>10374</v>
      </c>
      <c r="E1007" t="s">
        <v>10374</v>
      </c>
      <c r="F1007" t="s">
        <v>15624</v>
      </c>
      <c r="G1007" t="s">
        <v>15625</v>
      </c>
      <c r="H1007" t="s">
        <v>8846</v>
      </c>
      <c r="I1007" t="s">
        <v>13176</v>
      </c>
      <c r="J1007" t="s">
        <v>13399</v>
      </c>
      <c r="K1007" t="s">
        <v>13285</v>
      </c>
      <c r="L1007" t="s">
        <v>15206</v>
      </c>
      <c r="M1007" t="s">
        <v>13286</v>
      </c>
      <c r="N1007" t="s">
        <v>13286</v>
      </c>
      <c r="O1007" t="s">
        <v>13315</v>
      </c>
      <c r="Q1007">
        <v>499</v>
      </c>
      <c r="R1007">
        <v>499</v>
      </c>
      <c r="S1007">
        <v>2199</v>
      </c>
      <c r="T1007">
        <v>2199</v>
      </c>
      <c r="U1007" s="18">
        <v>0.77307867212369263</v>
      </c>
      <c r="V1007">
        <v>3.7</v>
      </c>
      <c r="W1007">
        <v>3.7</v>
      </c>
      <c r="X1007">
        <v>53</v>
      </c>
      <c r="Y1007">
        <v>53</v>
      </c>
    </row>
    <row r="1008" spans="1:25" x14ac:dyDescent="0.25">
      <c r="A1008">
        <v>1007</v>
      </c>
      <c r="B1008" t="s">
        <v>10383</v>
      </c>
      <c r="C1008" t="s">
        <v>16191</v>
      </c>
      <c r="D1008" t="s">
        <v>10384</v>
      </c>
      <c r="E1008" t="s">
        <v>10384</v>
      </c>
      <c r="F1008" t="s">
        <v>15626</v>
      </c>
      <c r="G1008" t="s">
        <v>15627</v>
      </c>
      <c r="H1008" t="s">
        <v>8877</v>
      </c>
      <c r="I1008" t="s">
        <v>13176</v>
      </c>
      <c r="J1008" t="s">
        <v>13399</v>
      </c>
      <c r="K1008" t="s">
        <v>13285</v>
      </c>
      <c r="L1008" t="s">
        <v>15206</v>
      </c>
      <c r="M1008" t="s">
        <v>13293</v>
      </c>
      <c r="N1008" t="s">
        <v>15214</v>
      </c>
      <c r="O1008" t="s">
        <v>13316</v>
      </c>
      <c r="P1008" t="s">
        <v>13317</v>
      </c>
      <c r="Q1008">
        <v>6999</v>
      </c>
      <c r="R1008">
        <v>6999</v>
      </c>
      <c r="S1008">
        <v>14999</v>
      </c>
      <c r="T1008">
        <v>14999</v>
      </c>
      <c r="U1008" s="18">
        <v>0.53336889125941733</v>
      </c>
      <c r="V1008">
        <v>4.0999999999999996</v>
      </c>
      <c r="W1008">
        <v>4.0999999999999996</v>
      </c>
      <c r="X1008">
        <v>1728</v>
      </c>
      <c r="Y1008">
        <v>1728</v>
      </c>
    </row>
    <row r="1009" spans="1:25" x14ac:dyDescent="0.25">
      <c r="A1009">
        <v>1008</v>
      </c>
      <c r="B1009" t="s">
        <v>10393</v>
      </c>
      <c r="C1009" t="s">
        <v>16191</v>
      </c>
      <c r="D1009" t="s">
        <v>10394</v>
      </c>
      <c r="E1009" t="s">
        <v>10394</v>
      </c>
      <c r="F1009" t="s">
        <v>15628</v>
      </c>
      <c r="G1009" t="s">
        <v>15629</v>
      </c>
      <c r="H1009" t="s">
        <v>9192</v>
      </c>
      <c r="I1009" t="s">
        <v>13176</v>
      </c>
      <c r="J1009" t="s">
        <v>13399</v>
      </c>
      <c r="K1009" t="s">
        <v>13285</v>
      </c>
      <c r="L1009" t="s">
        <v>15206</v>
      </c>
      <c r="M1009" t="s">
        <v>13286</v>
      </c>
      <c r="N1009" t="s">
        <v>13286</v>
      </c>
      <c r="O1009" t="s">
        <v>13322</v>
      </c>
      <c r="Q1009">
        <v>1595</v>
      </c>
      <c r="R1009">
        <v>1595</v>
      </c>
      <c r="S1009">
        <v>1799</v>
      </c>
      <c r="T1009">
        <v>1799</v>
      </c>
      <c r="U1009" s="18">
        <v>0.11339633129516398</v>
      </c>
      <c r="V1009">
        <v>4</v>
      </c>
      <c r="W1009">
        <v>4</v>
      </c>
      <c r="X1009">
        <v>2877</v>
      </c>
      <c r="Y1009">
        <v>2877</v>
      </c>
    </row>
    <row r="1010" spans="1:25" x14ac:dyDescent="0.25">
      <c r="A1010">
        <v>1009</v>
      </c>
      <c r="B1010" t="s">
        <v>10402</v>
      </c>
      <c r="C1010" t="s">
        <v>16191</v>
      </c>
      <c r="D1010" t="s">
        <v>10403</v>
      </c>
      <c r="E1010" t="s">
        <v>10403</v>
      </c>
      <c r="F1010" t="s">
        <v>15630</v>
      </c>
      <c r="G1010" t="s">
        <v>15631</v>
      </c>
      <c r="H1010" t="s">
        <v>8607</v>
      </c>
      <c r="I1010" t="s">
        <v>13176</v>
      </c>
      <c r="J1010" t="s">
        <v>13399</v>
      </c>
      <c r="K1010" t="s">
        <v>13285</v>
      </c>
      <c r="L1010" t="s">
        <v>15206</v>
      </c>
      <c r="M1010" t="s">
        <v>13293</v>
      </c>
      <c r="N1010" t="s">
        <v>15214</v>
      </c>
      <c r="O1010" t="s">
        <v>13294</v>
      </c>
      <c r="P1010" t="s">
        <v>13303</v>
      </c>
      <c r="Q1010">
        <v>1049</v>
      </c>
      <c r="R1010">
        <v>1049</v>
      </c>
      <c r="S1010">
        <v>1950</v>
      </c>
      <c r="T1010">
        <v>1950</v>
      </c>
      <c r="U1010" s="18">
        <v>0.46205128205128204</v>
      </c>
      <c r="V1010">
        <v>3.8</v>
      </c>
      <c r="W1010">
        <v>3.8</v>
      </c>
      <c r="X1010">
        <v>250</v>
      </c>
      <c r="Y1010">
        <v>250</v>
      </c>
    </row>
    <row r="1011" spans="1:25" x14ac:dyDescent="0.25">
      <c r="A1011">
        <v>1010</v>
      </c>
      <c r="B1011" t="s">
        <v>10412</v>
      </c>
      <c r="C1011" t="s">
        <v>16191</v>
      </c>
      <c r="D1011" t="s">
        <v>10413</v>
      </c>
      <c r="E1011" t="s">
        <v>15632</v>
      </c>
      <c r="F1011" t="s">
        <v>15633</v>
      </c>
      <c r="G1011" t="s">
        <v>15634</v>
      </c>
      <c r="H1011" t="s">
        <v>8670</v>
      </c>
      <c r="I1011" t="s">
        <v>13176</v>
      </c>
      <c r="J1011" t="s">
        <v>13399</v>
      </c>
      <c r="K1011" t="s">
        <v>13285</v>
      </c>
      <c r="L1011" t="s">
        <v>15206</v>
      </c>
      <c r="M1011" t="s">
        <v>13286</v>
      </c>
      <c r="N1011" t="s">
        <v>13286</v>
      </c>
      <c r="O1011" t="s">
        <v>13287</v>
      </c>
      <c r="P1011" t="s">
        <v>13307</v>
      </c>
      <c r="Q1011">
        <v>1182</v>
      </c>
      <c r="R1011">
        <v>1182</v>
      </c>
      <c r="S1011">
        <v>2995</v>
      </c>
      <c r="T1011">
        <v>2995</v>
      </c>
      <c r="U1011" s="18">
        <v>0.60534223706176959</v>
      </c>
      <c r="V1011">
        <v>4.2</v>
      </c>
      <c r="W1011">
        <v>4.2</v>
      </c>
      <c r="X1011">
        <v>5178</v>
      </c>
      <c r="Y1011">
        <v>5178</v>
      </c>
    </row>
    <row r="1012" spans="1:25" x14ac:dyDescent="0.25">
      <c r="A1012">
        <v>1011</v>
      </c>
      <c r="B1012" t="s">
        <v>10422</v>
      </c>
      <c r="C1012" t="s">
        <v>16191</v>
      </c>
      <c r="D1012" t="s">
        <v>10423</v>
      </c>
      <c r="E1012" t="s">
        <v>15635</v>
      </c>
      <c r="F1012" t="s">
        <v>15636</v>
      </c>
      <c r="G1012" t="s">
        <v>15637</v>
      </c>
      <c r="H1012" t="s">
        <v>8483</v>
      </c>
      <c r="I1012" t="s">
        <v>13176</v>
      </c>
      <c r="J1012" t="s">
        <v>13399</v>
      </c>
      <c r="K1012" t="s">
        <v>13285</v>
      </c>
      <c r="L1012" t="s">
        <v>15206</v>
      </c>
      <c r="M1012" t="s">
        <v>13293</v>
      </c>
      <c r="N1012" t="s">
        <v>15214</v>
      </c>
      <c r="O1012" t="s">
        <v>13294</v>
      </c>
      <c r="P1012" t="s">
        <v>13295</v>
      </c>
      <c r="Q1012">
        <v>499</v>
      </c>
      <c r="R1012">
        <v>499</v>
      </c>
      <c r="S1012">
        <v>999</v>
      </c>
      <c r="T1012">
        <v>999</v>
      </c>
      <c r="U1012" s="18">
        <v>0.50050050050050054</v>
      </c>
      <c r="V1012">
        <v>4.5999999999999996</v>
      </c>
      <c r="W1012">
        <v>4.5999999999999996</v>
      </c>
      <c r="X1012">
        <v>79</v>
      </c>
      <c r="Y1012">
        <v>79</v>
      </c>
    </row>
    <row r="1013" spans="1:25" x14ac:dyDescent="0.25">
      <c r="A1013">
        <v>1012</v>
      </c>
      <c r="B1013" t="s">
        <v>10431</v>
      </c>
      <c r="C1013" t="s">
        <v>16191</v>
      </c>
      <c r="D1013" t="s">
        <v>10432</v>
      </c>
      <c r="E1013" t="s">
        <v>15638</v>
      </c>
      <c r="F1013" t="s">
        <v>15639</v>
      </c>
      <c r="G1013" t="s">
        <v>15640</v>
      </c>
      <c r="H1013" t="s">
        <v>9990</v>
      </c>
      <c r="I1013" t="s">
        <v>13176</v>
      </c>
      <c r="J1013" t="s">
        <v>13399</v>
      </c>
      <c r="K1013" t="s">
        <v>13289</v>
      </c>
      <c r="L1013" t="s">
        <v>15209</v>
      </c>
      <c r="M1013" t="s">
        <v>13342</v>
      </c>
      <c r="N1013" t="s">
        <v>13342</v>
      </c>
      <c r="O1013" t="s">
        <v>13343</v>
      </c>
      <c r="Q1013">
        <v>8799</v>
      </c>
      <c r="R1013">
        <v>8799</v>
      </c>
      <c r="S1013">
        <v>11995</v>
      </c>
      <c r="T1013">
        <v>11995</v>
      </c>
      <c r="U1013" s="18">
        <v>0.26644435181325554</v>
      </c>
      <c r="V1013">
        <v>4.0999999999999996</v>
      </c>
      <c r="W1013">
        <v>4.0999999999999996</v>
      </c>
      <c r="X1013">
        <v>4157</v>
      </c>
      <c r="Y1013">
        <v>4157</v>
      </c>
    </row>
    <row r="1014" spans="1:25" x14ac:dyDescent="0.25">
      <c r="A1014">
        <v>1013</v>
      </c>
      <c r="B1014" t="s">
        <v>10441</v>
      </c>
      <c r="C1014" t="s">
        <v>16191</v>
      </c>
      <c r="D1014" t="s">
        <v>10442</v>
      </c>
      <c r="E1014" t="s">
        <v>15641</v>
      </c>
      <c r="F1014" t="s">
        <v>15642</v>
      </c>
      <c r="G1014" t="s">
        <v>15643</v>
      </c>
      <c r="H1014" t="s">
        <v>8461</v>
      </c>
      <c r="I1014" t="s">
        <v>13176</v>
      </c>
      <c r="J1014" t="s">
        <v>13399</v>
      </c>
      <c r="K1014" t="s">
        <v>13289</v>
      </c>
      <c r="L1014" t="s">
        <v>15209</v>
      </c>
      <c r="M1014" t="s">
        <v>13290</v>
      </c>
      <c r="N1014" t="s">
        <v>13290</v>
      </c>
      <c r="O1014" t="s">
        <v>13291</v>
      </c>
      <c r="Q1014">
        <v>1529</v>
      </c>
      <c r="R1014">
        <v>1529</v>
      </c>
      <c r="S1014">
        <v>2999</v>
      </c>
      <c r="T1014">
        <v>2999</v>
      </c>
      <c r="U1014" s="18">
        <v>0.49016338779593199</v>
      </c>
      <c r="V1014">
        <v>3.3</v>
      </c>
      <c r="W1014">
        <v>3.3</v>
      </c>
      <c r="X1014">
        <v>29</v>
      </c>
      <c r="Y1014">
        <v>29</v>
      </c>
    </row>
    <row r="1015" spans="1:25" x14ac:dyDescent="0.25">
      <c r="A1015">
        <v>1014</v>
      </c>
      <c r="B1015" t="s">
        <v>10451</v>
      </c>
      <c r="C1015" t="s">
        <v>16191</v>
      </c>
      <c r="D1015" t="s">
        <v>10452</v>
      </c>
      <c r="E1015" t="s">
        <v>10452</v>
      </c>
      <c r="F1015" t="s">
        <v>15644</v>
      </c>
      <c r="G1015" t="s">
        <v>15645</v>
      </c>
      <c r="H1015" t="s">
        <v>8607</v>
      </c>
      <c r="I1015" t="s">
        <v>13176</v>
      </c>
      <c r="J1015" t="s">
        <v>13399</v>
      </c>
      <c r="K1015" t="s">
        <v>13285</v>
      </c>
      <c r="L1015" t="s">
        <v>15206</v>
      </c>
      <c r="M1015" t="s">
        <v>13293</v>
      </c>
      <c r="N1015" t="s">
        <v>15214</v>
      </c>
      <c r="O1015" t="s">
        <v>13294</v>
      </c>
      <c r="P1015" t="s">
        <v>13303</v>
      </c>
      <c r="Q1015">
        <v>1199</v>
      </c>
      <c r="R1015">
        <v>1199</v>
      </c>
      <c r="S1015">
        <v>1690</v>
      </c>
      <c r="T1015">
        <v>1690</v>
      </c>
      <c r="U1015" s="18">
        <v>0.29053254437869824</v>
      </c>
      <c r="V1015">
        <v>4.2</v>
      </c>
      <c r="W1015">
        <v>4.2</v>
      </c>
      <c r="X1015">
        <v>4580</v>
      </c>
      <c r="Y1015">
        <v>4580</v>
      </c>
    </row>
    <row r="1016" spans="1:25" x14ac:dyDescent="0.25">
      <c r="A1016">
        <v>1015</v>
      </c>
      <c r="B1016" t="s">
        <v>10461</v>
      </c>
      <c r="C1016" t="s">
        <v>16191</v>
      </c>
      <c r="D1016" t="s">
        <v>10462</v>
      </c>
      <c r="E1016" t="s">
        <v>10462</v>
      </c>
      <c r="F1016" t="s">
        <v>15646</v>
      </c>
      <c r="G1016" t="s">
        <v>15647</v>
      </c>
      <c r="H1016" t="s">
        <v>8938</v>
      </c>
      <c r="I1016" t="s">
        <v>13176</v>
      </c>
      <c r="J1016" t="s">
        <v>13399</v>
      </c>
      <c r="K1016" t="s">
        <v>13285</v>
      </c>
      <c r="L1016" t="s">
        <v>15206</v>
      </c>
      <c r="M1016" t="s">
        <v>13286</v>
      </c>
      <c r="N1016" t="s">
        <v>13286</v>
      </c>
      <c r="O1016" t="s">
        <v>13318</v>
      </c>
      <c r="Q1016">
        <v>1052</v>
      </c>
      <c r="R1016">
        <v>1052</v>
      </c>
      <c r="S1016">
        <v>1790</v>
      </c>
      <c r="T1016">
        <v>1790</v>
      </c>
      <c r="U1016" s="18">
        <v>0.4122905027932961</v>
      </c>
      <c r="V1016">
        <v>4.3</v>
      </c>
      <c r="W1016">
        <v>4.3</v>
      </c>
      <c r="X1016">
        <v>1404</v>
      </c>
      <c r="Y1016">
        <v>1404</v>
      </c>
    </row>
    <row r="1017" spans="1:25" x14ac:dyDescent="0.25">
      <c r="A1017">
        <v>1016</v>
      </c>
      <c r="B1017" t="s">
        <v>10471</v>
      </c>
      <c r="C1017" t="s">
        <v>16191</v>
      </c>
      <c r="D1017" t="s">
        <v>10472</v>
      </c>
      <c r="E1017" t="s">
        <v>15648</v>
      </c>
      <c r="F1017" t="s">
        <v>15649</v>
      </c>
      <c r="G1017" t="s">
        <v>15650</v>
      </c>
      <c r="H1017" t="s">
        <v>10473</v>
      </c>
      <c r="I1017" t="s">
        <v>13176</v>
      </c>
      <c r="J1017" t="s">
        <v>13399</v>
      </c>
      <c r="K1017" t="s">
        <v>13285</v>
      </c>
      <c r="L1017" t="s">
        <v>15206</v>
      </c>
      <c r="M1017" t="s">
        <v>13286</v>
      </c>
      <c r="N1017" t="s">
        <v>13286</v>
      </c>
      <c r="O1017" t="s">
        <v>13354</v>
      </c>
      <c r="Q1017">
        <v>6499</v>
      </c>
      <c r="R1017">
        <v>6499</v>
      </c>
      <c r="S1017">
        <v>8995</v>
      </c>
      <c r="T1017">
        <v>8995</v>
      </c>
      <c r="U1017" s="18">
        <v>0.2774874930516954</v>
      </c>
      <c r="V1017">
        <v>4.3</v>
      </c>
      <c r="W1017">
        <v>4.3</v>
      </c>
      <c r="X1017">
        <v>2810</v>
      </c>
      <c r="Y1017">
        <v>2810</v>
      </c>
    </row>
    <row r="1018" spans="1:25" x14ac:dyDescent="0.25">
      <c r="A1018">
        <v>1017</v>
      </c>
      <c r="B1018" t="s">
        <v>10482</v>
      </c>
      <c r="C1018" t="s">
        <v>16191</v>
      </c>
      <c r="D1018" t="s">
        <v>10483</v>
      </c>
      <c r="E1018" t="s">
        <v>10483</v>
      </c>
      <c r="F1018" t="s">
        <v>15651</v>
      </c>
      <c r="G1018" t="s">
        <v>15652</v>
      </c>
      <c r="H1018" t="s">
        <v>9151</v>
      </c>
      <c r="I1018" t="s">
        <v>13176</v>
      </c>
      <c r="J1018" t="s">
        <v>13399</v>
      </c>
      <c r="K1018" t="s">
        <v>13285</v>
      </c>
      <c r="L1018" t="s">
        <v>15206</v>
      </c>
      <c r="M1018" t="s">
        <v>13286</v>
      </c>
      <c r="N1018" t="s">
        <v>13286</v>
      </c>
      <c r="O1018" t="s">
        <v>13296</v>
      </c>
      <c r="P1018" t="s">
        <v>13321</v>
      </c>
      <c r="Q1018">
        <v>239</v>
      </c>
      <c r="R1018">
        <v>239</v>
      </c>
      <c r="S1018">
        <v>239</v>
      </c>
      <c r="T1018">
        <v>239</v>
      </c>
      <c r="U1018" s="18">
        <v>0</v>
      </c>
      <c r="V1018">
        <v>4.3</v>
      </c>
      <c r="W1018">
        <v>4.3</v>
      </c>
      <c r="X1018">
        <v>7</v>
      </c>
      <c r="Y1018">
        <v>7</v>
      </c>
    </row>
    <row r="1019" spans="1:25" x14ac:dyDescent="0.25">
      <c r="A1019">
        <v>1018</v>
      </c>
      <c r="B1019" t="s">
        <v>10492</v>
      </c>
      <c r="C1019" t="s">
        <v>16191</v>
      </c>
      <c r="D1019" t="s">
        <v>10493</v>
      </c>
      <c r="E1019" t="s">
        <v>10493</v>
      </c>
      <c r="F1019" t="s">
        <v>15653</v>
      </c>
      <c r="G1019" t="s">
        <v>15654</v>
      </c>
      <c r="H1019" t="s">
        <v>8597</v>
      </c>
      <c r="I1019" t="s">
        <v>13176</v>
      </c>
      <c r="J1019" t="s">
        <v>13399</v>
      </c>
      <c r="K1019" t="s">
        <v>13285</v>
      </c>
      <c r="L1019" t="s">
        <v>15206</v>
      </c>
      <c r="M1019" t="s">
        <v>13286</v>
      </c>
      <c r="N1019" t="s">
        <v>13286</v>
      </c>
      <c r="O1019" t="s">
        <v>13302</v>
      </c>
      <c r="Q1019">
        <v>699</v>
      </c>
      <c r="R1019">
        <v>699</v>
      </c>
      <c r="S1019">
        <v>1599</v>
      </c>
      <c r="T1019">
        <v>1599</v>
      </c>
      <c r="U1019" s="18">
        <v>0.56285178236397748</v>
      </c>
      <c r="V1019">
        <v>4.7</v>
      </c>
      <c r="W1019">
        <v>4.7</v>
      </c>
      <c r="X1019">
        <v>1729</v>
      </c>
      <c r="Y1019">
        <v>1729</v>
      </c>
    </row>
    <row r="1020" spans="1:25" x14ac:dyDescent="0.25">
      <c r="A1020">
        <v>1019</v>
      </c>
      <c r="B1020" t="s">
        <v>10501</v>
      </c>
      <c r="C1020" t="s">
        <v>16191</v>
      </c>
      <c r="D1020" t="s">
        <v>10502</v>
      </c>
      <c r="E1020" t="s">
        <v>15655</v>
      </c>
      <c r="F1020" t="s">
        <v>15656</v>
      </c>
      <c r="G1020" t="s">
        <v>15657</v>
      </c>
      <c r="H1020" t="s">
        <v>10503</v>
      </c>
      <c r="I1020" t="s">
        <v>13176</v>
      </c>
      <c r="J1020" t="s">
        <v>13399</v>
      </c>
      <c r="K1020" t="s">
        <v>13285</v>
      </c>
      <c r="L1020" t="s">
        <v>15206</v>
      </c>
      <c r="M1020" t="s">
        <v>13286</v>
      </c>
      <c r="N1020" t="s">
        <v>13286</v>
      </c>
      <c r="Q1020">
        <v>2599</v>
      </c>
      <c r="R1020">
        <v>2599</v>
      </c>
      <c r="S1020">
        <v>4290</v>
      </c>
      <c r="T1020">
        <v>4290</v>
      </c>
      <c r="U1020" s="18">
        <v>0.39417249417249417</v>
      </c>
      <c r="V1020">
        <v>4.4000000000000004</v>
      </c>
      <c r="W1020">
        <v>4.4000000000000004</v>
      </c>
      <c r="X1020">
        <v>2116</v>
      </c>
      <c r="Y1020">
        <v>2116</v>
      </c>
    </row>
    <row r="1021" spans="1:25" x14ac:dyDescent="0.25">
      <c r="A1021">
        <v>1020</v>
      </c>
      <c r="B1021" t="s">
        <v>10512</v>
      </c>
      <c r="C1021" t="s">
        <v>16191</v>
      </c>
      <c r="D1021" t="s">
        <v>10513</v>
      </c>
      <c r="E1021" t="s">
        <v>15658</v>
      </c>
      <c r="F1021" t="s">
        <v>15659</v>
      </c>
      <c r="G1021" t="s">
        <v>15660</v>
      </c>
      <c r="H1021" t="s">
        <v>8877</v>
      </c>
      <c r="I1021" t="s">
        <v>13176</v>
      </c>
      <c r="J1021" t="s">
        <v>13399</v>
      </c>
      <c r="K1021" t="s">
        <v>13285</v>
      </c>
      <c r="L1021" t="s">
        <v>15206</v>
      </c>
      <c r="M1021" t="s">
        <v>13293</v>
      </c>
      <c r="N1021" t="s">
        <v>15214</v>
      </c>
      <c r="O1021" t="s">
        <v>13316</v>
      </c>
      <c r="P1021" t="s">
        <v>13317</v>
      </c>
      <c r="Q1021">
        <v>1547</v>
      </c>
      <c r="R1021">
        <v>1547</v>
      </c>
      <c r="S1021">
        <v>2890</v>
      </c>
      <c r="T1021">
        <v>2890</v>
      </c>
      <c r="U1021" s="18">
        <v>0.46470588235294119</v>
      </c>
      <c r="V1021">
        <v>3.9</v>
      </c>
      <c r="W1021">
        <v>3.9</v>
      </c>
      <c r="X1021">
        <v>463</v>
      </c>
      <c r="Y1021">
        <v>463</v>
      </c>
    </row>
    <row r="1022" spans="1:25" x14ac:dyDescent="0.25">
      <c r="A1022">
        <v>1021</v>
      </c>
      <c r="B1022" t="s">
        <v>10522</v>
      </c>
      <c r="C1022" t="s">
        <v>16191</v>
      </c>
      <c r="D1022" t="s">
        <v>10523</v>
      </c>
      <c r="E1022" t="s">
        <v>10523</v>
      </c>
      <c r="F1022" t="s">
        <v>15661</v>
      </c>
      <c r="G1022" t="s">
        <v>15662</v>
      </c>
      <c r="H1022" t="s">
        <v>8597</v>
      </c>
      <c r="I1022" t="s">
        <v>13176</v>
      </c>
      <c r="J1022" t="s">
        <v>13399</v>
      </c>
      <c r="K1022" t="s">
        <v>13285</v>
      </c>
      <c r="L1022" t="s">
        <v>15206</v>
      </c>
      <c r="M1022" t="s">
        <v>13286</v>
      </c>
      <c r="N1022" t="s">
        <v>13286</v>
      </c>
      <c r="O1022" t="s">
        <v>13302</v>
      </c>
      <c r="Q1022">
        <v>499</v>
      </c>
      <c r="R1022">
        <v>499</v>
      </c>
      <c r="S1022">
        <v>1299</v>
      </c>
      <c r="T1022">
        <v>1299</v>
      </c>
      <c r="U1022" s="18">
        <v>0.61585835257890686</v>
      </c>
      <c r="V1022">
        <v>4.7</v>
      </c>
      <c r="W1022">
        <v>4.7</v>
      </c>
      <c r="X1022">
        <v>54</v>
      </c>
      <c r="Y1022">
        <v>54</v>
      </c>
    </row>
    <row r="1023" spans="1:25" x14ac:dyDescent="0.25">
      <c r="A1023">
        <v>1022</v>
      </c>
      <c r="B1023" t="s">
        <v>10532</v>
      </c>
      <c r="C1023" t="s">
        <v>16191</v>
      </c>
      <c r="D1023" t="s">
        <v>10533</v>
      </c>
      <c r="E1023" t="s">
        <v>10533</v>
      </c>
      <c r="F1023" t="s">
        <v>15663</v>
      </c>
      <c r="G1023" t="s">
        <v>13442</v>
      </c>
      <c r="H1023" t="s">
        <v>8752</v>
      </c>
      <c r="I1023" t="s">
        <v>13176</v>
      </c>
      <c r="J1023" t="s">
        <v>13399</v>
      </c>
      <c r="K1023" t="s">
        <v>13289</v>
      </c>
      <c r="L1023" t="s">
        <v>15209</v>
      </c>
      <c r="M1023" t="s">
        <v>13305</v>
      </c>
      <c r="N1023" t="s">
        <v>15244</v>
      </c>
      <c r="O1023" t="s">
        <v>13309</v>
      </c>
      <c r="Q1023">
        <v>510</v>
      </c>
      <c r="R1023">
        <v>510</v>
      </c>
      <c r="S1023">
        <v>640</v>
      </c>
      <c r="T1023">
        <v>640</v>
      </c>
      <c r="U1023" s="18">
        <v>0.203125</v>
      </c>
      <c r="V1023">
        <v>4.0999999999999996</v>
      </c>
      <c r="W1023">
        <v>4.0999999999999996</v>
      </c>
      <c r="X1023">
        <v>7229</v>
      </c>
      <c r="Y1023">
        <v>7229</v>
      </c>
    </row>
    <row r="1024" spans="1:25" x14ac:dyDescent="0.25">
      <c r="A1024">
        <v>1023</v>
      </c>
      <c r="B1024" t="s">
        <v>10542</v>
      </c>
      <c r="C1024" t="s">
        <v>16191</v>
      </c>
      <c r="D1024" t="s">
        <v>10543</v>
      </c>
      <c r="E1024" t="s">
        <v>10543</v>
      </c>
      <c r="F1024" t="s">
        <v>15664</v>
      </c>
      <c r="G1024" t="s">
        <v>15665</v>
      </c>
      <c r="H1024" t="s">
        <v>8629</v>
      </c>
      <c r="I1024" t="s">
        <v>13176</v>
      </c>
      <c r="J1024" t="s">
        <v>13399</v>
      </c>
      <c r="K1024" t="s">
        <v>13289</v>
      </c>
      <c r="L1024" t="s">
        <v>15209</v>
      </c>
      <c r="M1024" t="s">
        <v>13305</v>
      </c>
      <c r="N1024" t="s">
        <v>15244</v>
      </c>
      <c r="O1024" t="s">
        <v>13306</v>
      </c>
      <c r="Q1024">
        <v>1899</v>
      </c>
      <c r="R1024">
        <v>1899</v>
      </c>
      <c r="S1024">
        <v>3790</v>
      </c>
      <c r="T1024">
        <v>3790</v>
      </c>
      <c r="U1024" s="18">
        <v>0.49894459102902372</v>
      </c>
      <c r="V1024">
        <v>3.8</v>
      </c>
      <c r="W1024">
        <v>3.8</v>
      </c>
      <c r="X1024">
        <v>3842</v>
      </c>
      <c r="Y1024">
        <v>3842</v>
      </c>
    </row>
    <row r="1025" spans="1:25" x14ac:dyDescent="0.25">
      <c r="A1025">
        <v>1024</v>
      </c>
      <c r="B1025" t="s">
        <v>10552</v>
      </c>
      <c r="C1025" t="s">
        <v>16191</v>
      </c>
      <c r="D1025" t="s">
        <v>10553</v>
      </c>
      <c r="E1025" t="s">
        <v>10553</v>
      </c>
      <c r="F1025" t="s">
        <v>15666</v>
      </c>
      <c r="G1025" t="s">
        <v>15667</v>
      </c>
      <c r="H1025" t="s">
        <v>8629</v>
      </c>
      <c r="I1025" t="s">
        <v>13176</v>
      </c>
      <c r="J1025" t="s">
        <v>13399</v>
      </c>
      <c r="K1025" t="s">
        <v>13289</v>
      </c>
      <c r="L1025" t="s">
        <v>15209</v>
      </c>
      <c r="M1025" t="s">
        <v>13305</v>
      </c>
      <c r="N1025" t="s">
        <v>15244</v>
      </c>
      <c r="O1025" t="s">
        <v>13306</v>
      </c>
      <c r="Q1025">
        <v>2599</v>
      </c>
      <c r="R1025">
        <v>2599</v>
      </c>
      <c r="S1025">
        <v>4560</v>
      </c>
      <c r="T1025">
        <v>4560</v>
      </c>
      <c r="U1025" s="18">
        <v>0.43004385964912278</v>
      </c>
      <c r="V1025">
        <v>4.4000000000000004</v>
      </c>
      <c r="W1025">
        <v>4.4000000000000004</v>
      </c>
      <c r="X1025">
        <v>646</v>
      </c>
      <c r="Y1025">
        <v>646</v>
      </c>
    </row>
    <row r="1026" spans="1:25" x14ac:dyDescent="0.25">
      <c r="A1026">
        <v>1025</v>
      </c>
      <c r="B1026" t="s">
        <v>10561</v>
      </c>
      <c r="C1026" t="s">
        <v>16191</v>
      </c>
      <c r="D1026" t="s">
        <v>10562</v>
      </c>
      <c r="E1026" t="s">
        <v>10562</v>
      </c>
      <c r="F1026" t="s">
        <v>15668</v>
      </c>
      <c r="G1026" t="s">
        <v>15669</v>
      </c>
      <c r="H1026" t="s">
        <v>8938</v>
      </c>
      <c r="I1026" t="s">
        <v>13176</v>
      </c>
      <c r="J1026" t="s">
        <v>13399</v>
      </c>
      <c r="K1026" t="s">
        <v>13285</v>
      </c>
      <c r="L1026" t="s">
        <v>15206</v>
      </c>
      <c r="M1026" t="s">
        <v>13286</v>
      </c>
      <c r="N1026" t="s">
        <v>13286</v>
      </c>
      <c r="O1026" t="s">
        <v>13318</v>
      </c>
      <c r="Q1026">
        <v>1199</v>
      </c>
      <c r="R1026">
        <v>1199</v>
      </c>
      <c r="S1026">
        <v>3500</v>
      </c>
      <c r="T1026">
        <v>3500</v>
      </c>
      <c r="U1026" s="18">
        <v>0.65742857142857147</v>
      </c>
      <c r="V1026">
        <v>4.3</v>
      </c>
      <c r="W1026">
        <v>4.3</v>
      </c>
      <c r="X1026">
        <v>1802</v>
      </c>
      <c r="Y1026">
        <v>1802</v>
      </c>
    </row>
    <row r="1027" spans="1:25" x14ac:dyDescent="0.25">
      <c r="A1027">
        <v>1026</v>
      </c>
      <c r="B1027" t="s">
        <v>10571</v>
      </c>
      <c r="C1027" t="s">
        <v>16191</v>
      </c>
      <c r="D1027" t="s">
        <v>13007</v>
      </c>
      <c r="E1027" t="s">
        <v>13007</v>
      </c>
      <c r="F1027" t="s">
        <v>15670</v>
      </c>
      <c r="G1027" t="s">
        <v>15671</v>
      </c>
      <c r="H1027" t="s">
        <v>8629</v>
      </c>
      <c r="I1027" t="s">
        <v>13176</v>
      </c>
      <c r="J1027" t="s">
        <v>13399</v>
      </c>
      <c r="K1027" t="s">
        <v>13289</v>
      </c>
      <c r="L1027" t="s">
        <v>15209</v>
      </c>
      <c r="M1027" t="s">
        <v>13305</v>
      </c>
      <c r="N1027" t="s">
        <v>15244</v>
      </c>
      <c r="O1027" t="s">
        <v>13306</v>
      </c>
      <c r="Q1027">
        <v>999</v>
      </c>
      <c r="R1027">
        <v>999</v>
      </c>
      <c r="S1027">
        <v>2600</v>
      </c>
      <c r="T1027">
        <v>2600</v>
      </c>
      <c r="U1027" s="18">
        <v>0.61576923076923074</v>
      </c>
      <c r="V1027">
        <v>3.4</v>
      </c>
      <c r="W1027">
        <v>3.4</v>
      </c>
      <c r="X1027">
        <v>252</v>
      </c>
      <c r="Y1027">
        <v>252</v>
      </c>
    </row>
    <row r="1028" spans="1:25" x14ac:dyDescent="0.25">
      <c r="A1028">
        <v>1027</v>
      </c>
      <c r="B1028" t="s">
        <v>10580</v>
      </c>
      <c r="C1028" t="s">
        <v>16191</v>
      </c>
      <c r="D1028" t="s">
        <v>10581</v>
      </c>
      <c r="E1028" t="s">
        <v>10581</v>
      </c>
      <c r="F1028" t="s">
        <v>15672</v>
      </c>
      <c r="G1028" t="s">
        <v>13442</v>
      </c>
      <c r="H1028" t="s">
        <v>8556</v>
      </c>
      <c r="I1028" t="s">
        <v>13176</v>
      </c>
      <c r="J1028" t="s">
        <v>13399</v>
      </c>
      <c r="K1028" t="s">
        <v>13285</v>
      </c>
      <c r="L1028" t="s">
        <v>15206</v>
      </c>
      <c r="M1028" t="s">
        <v>13286</v>
      </c>
      <c r="N1028" t="s">
        <v>13286</v>
      </c>
      <c r="O1028" t="s">
        <v>13301</v>
      </c>
      <c r="Q1028">
        <v>1999</v>
      </c>
      <c r="R1028">
        <v>1999</v>
      </c>
      <c r="S1028">
        <v>3300</v>
      </c>
      <c r="T1028">
        <v>3300</v>
      </c>
      <c r="U1028" s="18">
        <v>0.39424242424242423</v>
      </c>
      <c r="V1028">
        <v>4.2</v>
      </c>
      <c r="W1028">
        <v>4.2</v>
      </c>
      <c r="X1028">
        <v>780</v>
      </c>
      <c r="Y1028">
        <v>780</v>
      </c>
    </row>
    <row r="1029" spans="1:25" x14ac:dyDescent="0.25">
      <c r="A1029">
        <v>1028</v>
      </c>
      <c r="B1029" t="s">
        <v>10590</v>
      </c>
      <c r="C1029" t="s">
        <v>16191</v>
      </c>
      <c r="D1029" t="s">
        <v>10591</v>
      </c>
      <c r="E1029" t="s">
        <v>10591</v>
      </c>
      <c r="F1029" t="s">
        <v>15673</v>
      </c>
      <c r="G1029" t="s">
        <v>15674</v>
      </c>
      <c r="H1029" t="s">
        <v>8597</v>
      </c>
      <c r="I1029" t="s">
        <v>13176</v>
      </c>
      <c r="J1029" t="s">
        <v>13399</v>
      </c>
      <c r="K1029" t="s">
        <v>13285</v>
      </c>
      <c r="L1029" t="s">
        <v>15206</v>
      </c>
      <c r="M1029" t="s">
        <v>13286</v>
      </c>
      <c r="N1029" t="s">
        <v>13286</v>
      </c>
      <c r="O1029" t="s">
        <v>13302</v>
      </c>
      <c r="Q1029">
        <v>210</v>
      </c>
      <c r="R1029">
        <v>210</v>
      </c>
      <c r="S1029">
        <v>699</v>
      </c>
      <c r="T1029">
        <v>699</v>
      </c>
      <c r="U1029" s="18">
        <v>0.69957081545064381</v>
      </c>
      <c r="V1029">
        <v>3.7</v>
      </c>
      <c r="W1029">
        <v>3.7</v>
      </c>
      <c r="X1029">
        <v>74</v>
      </c>
      <c r="Y1029">
        <v>74</v>
      </c>
    </row>
    <row r="1030" spans="1:25" x14ac:dyDescent="0.25">
      <c r="A1030">
        <v>1029</v>
      </c>
      <c r="B1030" t="s">
        <v>10600</v>
      </c>
      <c r="C1030" t="s">
        <v>16191</v>
      </c>
      <c r="D1030" t="s">
        <v>10601</v>
      </c>
      <c r="E1030" t="s">
        <v>15675</v>
      </c>
      <c r="F1030" t="s">
        <v>15676</v>
      </c>
      <c r="G1030" t="s">
        <v>15677</v>
      </c>
      <c r="H1030" t="s">
        <v>9990</v>
      </c>
      <c r="I1030" t="s">
        <v>13176</v>
      </c>
      <c r="J1030" t="s">
        <v>13399</v>
      </c>
      <c r="K1030" t="s">
        <v>13289</v>
      </c>
      <c r="L1030" t="s">
        <v>15209</v>
      </c>
      <c r="M1030" t="s">
        <v>13342</v>
      </c>
      <c r="N1030" t="s">
        <v>13342</v>
      </c>
      <c r="O1030" t="s">
        <v>13343</v>
      </c>
      <c r="Q1030">
        <v>14499</v>
      </c>
      <c r="R1030">
        <v>14499</v>
      </c>
      <c r="S1030">
        <v>23559</v>
      </c>
      <c r="T1030">
        <v>23559</v>
      </c>
      <c r="U1030" s="18">
        <v>0.38456640774226408</v>
      </c>
      <c r="V1030">
        <v>4.3</v>
      </c>
      <c r="W1030">
        <v>4.3</v>
      </c>
      <c r="X1030">
        <v>2026</v>
      </c>
      <c r="Y1030">
        <v>2026</v>
      </c>
    </row>
    <row r="1031" spans="1:25" x14ac:dyDescent="0.25">
      <c r="A1031">
        <v>1030</v>
      </c>
      <c r="B1031" t="s">
        <v>10610</v>
      </c>
      <c r="C1031" t="s">
        <v>16191</v>
      </c>
      <c r="D1031" t="s">
        <v>10611</v>
      </c>
      <c r="E1031" t="s">
        <v>10611</v>
      </c>
      <c r="F1031" t="s">
        <v>15678</v>
      </c>
      <c r="G1031" t="s">
        <v>15679</v>
      </c>
      <c r="H1031" t="s">
        <v>8794</v>
      </c>
      <c r="I1031" t="s">
        <v>13176</v>
      </c>
      <c r="J1031" t="s">
        <v>13399</v>
      </c>
      <c r="K1031" t="s">
        <v>13312</v>
      </c>
      <c r="L1031" t="s">
        <v>15282</v>
      </c>
      <c r="M1031" t="s">
        <v>13313</v>
      </c>
      <c r="N1031" t="s">
        <v>13313</v>
      </c>
      <c r="O1031" t="s">
        <v>13314</v>
      </c>
      <c r="Q1031">
        <v>950</v>
      </c>
      <c r="R1031">
        <v>950</v>
      </c>
      <c r="S1031">
        <v>1599</v>
      </c>
      <c r="T1031">
        <v>1599</v>
      </c>
      <c r="U1031" s="18">
        <v>0.40587867417135709</v>
      </c>
      <c r="V1031">
        <v>4.3</v>
      </c>
      <c r="W1031">
        <v>4.3</v>
      </c>
      <c r="X1031">
        <v>5911</v>
      </c>
      <c r="Y1031">
        <v>5911</v>
      </c>
    </row>
    <row r="1032" spans="1:25" x14ac:dyDescent="0.25">
      <c r="A1032">
        <v>1031</v>
      </c>
      <c r="B1032" t="s">
        <v>10620</v>
      </c>
      <c r="C1032" t="s">
        <v>16191</v>
      </c>
      <c r="D1032" t="s">
        <v>10621</v>
      </c>
      <c r="E1032" t="s">
        <v>15680</v>
      </c>
      <c r="F1032" t="s">
        <v>15681</v>
      </c>
      <c r="G1032" t="s">
        <v>15682</v>
      </c>
      <c r="H1032" t="s">
        <v>8783</v>
      </c>
      <c r="I1032" t="s">
        <v>13176</v>
      </c>
      <c r="J1032" t="s">
        <v>13399</v>
      </c>
      <c r="K1032" t="s">
        <v>13285</v>
      </c>
      <c r="L1032" t="s">
        <v>15206</v>
      </c>
      <c r="M1032" t="s">
        <v>13286</v>
      </c>
      <c r="N1032" t="s">
        <v>13286</v>
      </c>
      <c r="O1032" t="s">
        <v>13310</v>
      </c>
      <c r="P1032" t="s">
        <v>13311</v>
      </c>
      <c r="Q1032">
        <v>7199</v>
      </c>
      <c r="R1032">
        <v>7199</v>
      </c>
      <c r="S1032">
        <v>9995</v>
      </c>
      <c r="T1032">
        <v>9995</v>
      </c>
      <c r="U1032" s="18">
        <v>0.27973986993496747</v>
      </c>
      <c r="V1032">
        <v>4.4000000000000004</v>
      </c>
      <c r="W1032">
        <v>4.4000000000000004</v>
      </c>
      <c r="X1032">
        <v>1964</v>
      </c>
      <c r="Y1032">
        <v>1964</v>
      </c>
    </row>
    <row r="1033" spans="1:25" x14ac:dyDescent="0.25">
      <c r="A1033">
        <v>1032</v>
      </c>
      <c r="B1033" t="s">
        <v>10630</v>
      </c>
      <c r="C1033" t="s">
        <v>16191</v>
      </c>
      <c r="D1033" t="s">
        <v>10631</v>
      </c>
      <c r="E1033" t="s">
        <v>10631</v>
      </c>
      <c r="F1033" t="s">
        <v>15683</v>
      </c>
      <c r="G1033" t="s">
        <v>15684</v>
      </c>
      <c r="H1033" t="s">
        <v>8461</v>
      </c>
      <c r="I1033" t="s">
        <v>13176</v>
      </c>
      <c r="J1033" t="s">
        <v>13399</v>
      </c>
      <c r="K1033" t="s">
        <v>13289</v>
      </c>
      <c r="L1033" t="s">
        <v>15209</v>
      </c>
      <c r="M1033" t="s">
        <v>13290</v>
      </c>
      <c r="N1033" t="s">
        <v>13290</v>
      </c>
      <c r="O1033" t="s">
        <v>13291</v>
      </c>
      <c r="Q1033">
        <v>2439</v>
      </c>
      <c r="R1033">
        <v>2439</v>
      </c>
      <c r="S1033">
        <v>2545</v>
      </c>
      <c r="T1033">
        <v>2545</v>
      </c>
      <c r="U1033" s="18">
        <v>4.1650294695481337E-2</v>
      </c>
      <c r="V1033">
        <v>4.0999999999999996</v>
      </c>
      <c r="W1033">
        <v>4.0999999999999996</v>
      </c>
      <c r="X1033">
        <v>25</v>
      </c>
      <c r="Y1033">
        <v>25</v>
      </c>
    </row>
    <row r="1034" spans="1:25" x14ac:dyDescent="0.25">
      <c r="A1034">
        <v>1033</v>
      </c>
      <c r="B1034" t="s">
        <v>10640</v>
      </c>
      <c r="C1034" t="s">
        <v>16191</v>
      </c>
      <c r="D1034" t="s">
        <v>10641</v>
      </c>
      <c r="E1034" t="s">
        <v>15685</v>
      </c>
      <c r="F1034" t="s">
        <v>15686</v>
      </c>
      <c r="G1034" t="s">
        <v>15687</v>
      </c>
      <c r="H1034" t="s">
        <v>8805</v>
      </c>
      <c r="I1034" t="s">
        <v>13176</v>
      </c>
      <c r="J1034" t="s">
        <v>13399</v>
      </c>
      <c r="K1034" t="s">
        <v>13285</v>
      </c>
      <c r="L1034" t="s">
        <v>15206</v>
      </c>
      <c r="M1034" t="s">
        <v>13293</v>
      </c>
      <c r="N1034" t="s">
        <v>15214</v>
      </c>
      <c r="O1034" t="s">
        <v>13294</v>
      </c>
      <c r="P1034" t="s">
        <v>13303</v>
      </c>
      <c r="Q1034">
        <v>7799</v>
      </c>
      <c r="R1034">
        <v>7799</v>
      </c>
      <c r="S1034">
        <v>8995</v>
      </c>
      <c r="T1034">
        <v>8995</v>
      </c>
      <c r="U1034" s="18">
        <v>0.13296275708727071</v>
      </c>
      <c r="V1034">
        <v>4</v>
      </c>
      <c r="W1034">
        <v>4</v>
      </c>
      <c r="X1034">
        <v>3160</v>
      </c>
      <c r="Y1034">
        <v>3160</v>
      </c>
    </row>
    <row r="1035" spans="1:25" x14ac:dyDescent="0.25">
      <c r="A1035">
        <v>1034</v>
      </c>
      <c r="B1035" t="s">
        <v>10650</v>
      </c>
      <c r="C1035" t="s">
        <v>16191</v>
      </c>
      <c r="D1035" t="s">
        <v>10651</v>
      </c>
      <c r="E1035" t="s">
        <v>10651</v>
      </c>
      <c r="F1035" t="s">
        <v>15688</v>
      </c>
      <c r="G1035" t="s">
        <v>15689</v>
      </c>
      <c r="H1035" t="s">
        <v>9100</v>
      </c>
      <c r="I1035" t="s">
        <v>13176</v>
      </c>
      <c r="J1035" t="s">
        <v>13399</v>
      </c>
      <c r="K1035" t="s">
        <v>13285</v>
      </c>
      <c r="L1035" t="s">
        <v>15206</v>
      </c>
      <c r="M1035" t="s">
        <v>13286</v>
      </c>
      <c r="N1035" t="s">
        <v>13286</v>
      </c>
      <c r="O1035" t="s">
        <v>13320</v>
      </c>
      <c r="Q1035">
        <v>1599</v>
      </c>
      <c r="R1035">
        <v>1599</v>
      </c>
      <c r="S1035">
        <v>1999</v>
      </c>
      <c r="T1035">
        <v>1999</v>
      </c>
      <c r="U1035" s="18">
        <v>0.20010005002501249</v>
      </c>
      <c r="V1035">
        <v>4.4000000000000004</v>
      </c>
      <c r="W1035">
        <v>4.4000000000000004</v>
      </c>
      <c r="X1035">
        <v>1558</v>
      </c>
      <c r="Y1035">
        <v>1558</v>
      </c>
    </row>
    <row r="1036" spans="1:25" x14ac:dyDescent="0.25">
      <c r="A1036">
        <v>1035</v>
      </c>
      <c r="B1036" t="s">
        <v>10660</v>
      </c>
      <c r="C1036" t="s">
        <v>16191</v>
      </c>
      <c r="D1036" t="s">
        <v>10661</v>
      </c>
      <c r="E1036" t="s">
        <v>15690</v>
      </c>
      <c r="F1036" t="s">
        <v>15336</v>
      </c>
      <c r="G1036" t="s">
        <v>15691</v>
      </c>
      <c r="H1036" t="s">
        <v>8618</v>
      </c>
      <c r="I1036" t="s">
        <v>13176</v>
      </c>
      <c r="J1036" t="s">
        <v>13399</v>
      </c>
      <c r="K1036" t="s">
        <v>13285</v>
      </c>
      <c r="L1036" t="s">
        <v>15206</v>
      </c>
      <c r="M1036" t="s">
        <v>13286</v>
      </c>
      <c r="N1036" t="s">
        <v>13286</v>
      </c>
      <c r="O1036" t="s">
        <v>13304</v>
      </c>
      <c r="Q1036">
        <v>2899</v>
      </c>
      <c r="R1036">
        <v>2899</v>
      </c>
      <c r="S1036">
        <v>5500</v>
      </c>
      <c r="T1036">
        <v>5500</v>
      </c>
      <c r="U1036" s="18">
        <v>0.47290909090909089</v>
      </c>
      <c r="V1036">
        <v>3.8</v>
      </c>
      <c r="W1036">
        <v>3.8</v>
      </c>
      <c r="X1036">
        <v>8958</v>
      </c>
      <c r="Y1036">
        <v>8958</v>
      </c>
    </row>
    <row r="1037" spans="1:25" x14ac:dyDescent="0.25">
      <c r="A1037">
        <v>1036</v>
      </c>
      <c r="B1037" t="s">
        <v>10670</v>
      </c>
      <c r="C1037" t="s">
        <v>16191</v>
      </c>
      <c r="D1037" t="s">
        <v>10671</v>
      </c>
      <c r="E1037" t="s">
        <v>10671</v>
      </c>
      <c r="F1037" t="s">
        <v>15692</v>
      </c>
      <c r="G1037" t="s">
        <v>15693</v>
      </c>
      <c r="H1037" t="s">
        <v>10171</v>
      </c>
      <c r="I1037" t="s">
        <v>13176</v>
      </c>
      <c r="J1037" t="s">
        <v>13399</v>
      </c>
      <c r="K1037" t="s">
        <v>13285</v>
      </c>
      <c r="L1037" t="s">
        <v>15206</v>
      </c>
      <c r="M1037" t="s">
        <v>13346</v>
      </c>
      <c r="N1037" t="s">
        <v>15582</v>
      </c>
      <c r="O1037" t="s">
        <v>13347</v>
      </c>
      <c r="Q1037">
        <v>9799</v>
      </c>
      <c r="R1037">
        <v>9799</v>
      </c>
      <c r="S1037">
        <v>12150</v>
      </c>
      <c r="T1037">
        <v>12150</v>
      </c>
      <c r="U1037" s="18">
        <v>0.19349794238683127</v>
      </c>
      <c r="V1037">
        <v>4.3</v>
      </c>
      <c r="W1037">
        <v>4.3</v>
      </c>
      <c r="X1037">
        <v>13251</v>
      </c>
      <c r="Y1037">
        <v>13251</v>
      </c>
    </row>
    <row r="1038" spans="1:25" x14ac:dyDescent="0.25">
      <c r="A1038">
        <v>1037</v>
      </c>
      <c r="B1038" t="s">
        <v>10679</v>
      </c>
      <c r="C1038" t="s">
        <v>16191</v>
      </c>
      <c r="D1038" t="s">
        <v>10680</v>
      </c>
      <c r="E1038" t="s">
        <v>10680</v>
      </c>
      <c r="F1038" t="s">
        <v>15694</v>
      </c>
      <c r="G1038" t="s">
        <v>15695</v>
      </c>
      <c r="H1038" t="s">
        <v>8805</v>
      </c>
      <c r="I1038" t="s">
        <v>13176</v>
      </c>
      <c r="J1038" t="s">
        <v>13399</v>
      </c>
      <c r="K1038" t="s">
        <v>13285</v>
      </c>
      <c r="L1038" t="s">
        <v>15206</v>
      </c>
      <c r="M1038" t="s">
        <v>13293</v>
      </c>
      <c r="N1038" t="s">
        <v>15214</v>
      </c>
      <c r="O1038" t="s">
        <v>13294</v>
      </c>
      <c r="P1038" t="s">
        <v>13303</v>
      </c>
      <c r="Q1038">
        <v>3299</v>
      </c>
      <c r="R1038">
        <v>3299</v>
      </c>
      <c r="S1038">
        <v>4995</v>
      </c>
      <c r="T1038">
        <v>4995</v>
      </c>
      <c r="U1038" s="18">
        <v>0.33953953953953953</v>
      </c>
      <c r="V1038">
        <v>3.8</v>
      </c>
      <c r="W1038">
        <v>3.8</v>
      </c>
      <c r="X1038">
        <v>1393</v>
      </c>
      <c r="Y1038">
        <v>1393</v>
      </c>
    </row>
    <row r="1039" spans="1:25" x14ac:dyDescent="0.25">
      <c r="A1039">
        <v>1038</v>
      </c>
      <c r="B1039" t="s">
        <v>10689</v>
      </c>
      <c r="C1039" t="s">
        <v>16191</v>
      </c>
      <c r="D1039" t="s">
        <v>10690</v>
      </c>
      <c r="E1039" t="s">
        <v>10690</v>
      </c>
      <c r="F1039" t="s">
        <v>15696</v>
      </c>
      <c r="G1039" t="s">
        <v>15697</v>
      </c>
      <c r="H1039" t="s">
        <v>8597</v>
      </c>
      <c r="I1039" t="s">
        <v>13176</v>
      </c>
      <c r="J1039" t="s">
        <v>13399</v>
      </c>
      <c r="K1039" t="s">
        <v>13285</v>
      </c>
      <c r="L1039" t="s">
        <v>15206</v>
      </c>
      <c r="M1039" t="s">
        <v>13286</v>
      </c>
      <c r="N1039" t="s">
        <v>13286</v>
      </c>
      <c r="O1039" t="s">
        <v>13302</v>
      </c>
      <c r="Q1039">
        <v>669</v>
      </c>
      <c r="R1039">
        <v>669</v>
      </c>
      <c r="S1039">
        <v>1499</v>
      </c>
      <c r="T1039">
        <v>1499</v>
      </c>
      <c r="U1039" s="18">
        <v>0.55370246831220815</v>
      </c>
      <c r="V1039">
        <v>2.2999999999999998</v>
      </c>
      <c r="W1039">
        <v>2.2999999999999998</v>
      </c>
      <c r="X1039">
        <v>13</v>
      </c>
      <c r="Y1039">
        <v>13</v>
      </c>
    </row>
    <row r="1040" spans="1:25" x14ac:dyDescent="0.25">
      <c r="A1040">
        <v>1039</v>
      </c>
      <c r="B1040" t="s">
        <v>10698</v>
      </c>
      <c r="C1040" t="s">
        <v>16191</v>
      </c>
      <c r="D1040" t="s">
        <v>10699</v>
      </c>
      <c r="E1040" t="s">
        <v>10699</v>
      </c>
      <c r="F1040" t="s">
        <v>15698</v>
      </c>
      <c r="G1040" t="s">
        <v>15699</v>
      </c>
      <c r="H1040" t="s">
        <v>8846</v>
      </c>
      <c r="I1040" t="s">
        <v>13176</v>
      </c>
      <c r="J1040" t="s">
        <v>13399</v>
      </c>
      <c r="K1040" t="s">
        <v>13285</v>
      </c>
      <c r="L1040" t="s">
        <v>15206</v>
      </c>
      <c r="M1040" t="s">
        <v>13286</v>
      </c>
      <c r="N1040" t="s">
        <v>13286</v>
      </c>
      <c r="O1040" t="s">
        <v>13315</v>
      </c>
      <c r="Q1040">
        <v>5890</v>
      </c>
      <c r="R1040">
        <v>5890</v>
      </c>
      <c r="S1040">
        <v>7506</v>
      </c>
      <c r="T1040">
        <v>7506</v>
      </c>
      <c r="U1040" s="18">
        <v>0.21529443112176924</v>
      </c>
      <c r="V1040">
        <v>4.5</v>
      </c>
      <c r="W1040">
        <v>4.5</v>
      </c>
      <c r="X1040">
        <v>7241</v>
      </c>
      <c r="Y1040">
        <v>7241</v>
      </c>
    </row>
    <row r="1041" spans="1:25" x14ac:dyDescent="0.25">
      <c r="A1041">
        <v>1040</v>
      </c>
      <c r="B1041" t="s">
        <v>10708</v>
      </c>
      <c r="C1041" t="s">
        <v>16191</v>
      </c>
      <c r="D1041" t="s">
        <v>10709</v>
      </c>
      <c r="E1041" t="s">
        <v>10709</v>
      </c>
      <c r="F1041" t="s">
        <v>15700</v>
      </c>
      <c r="G1041" t="s">
        <v>15701</v>
      </c>
      <c r="H1041" t="s">
        <v>10001</v>
      </c>
      <c r="I1041" t="s">
        <v>13176</v>
      </c>
      <c r="J1041" t="s">
        <v>13399</v>
      </c>
      <c r="K1041" t="s">
        <v>13285</v>
      </c>
      <c r="L1041" t="s">
        <v>15206</v>
      </c>
      <c r="M1041" t="s">
        <v>13334</v>
      </c>
      <c r="N1041" t="s">
        <v>15444</v>
      </c>
      <c r="O1041" t="s">
        <v>13344</v>
      </c>
      <c r="Q1041">
        <v>9199</v>
      </c>
      <c r="R1041">
        <v>9199</v>
      </c>
      <c r="S1041">
        <v>18000</v>
      </c>
      <c r="T1041">
        <v>18000</v>
      </c>
      <c r="U1041" s="18">
        <v>0.48894444444444446</v>
      </c>
      <c r="V1041">
        <v>4</v>
      </c>
      <c r="W1041">
        <v>4</v>
      </c>
      <c r="X1041">
        <v>16020</v>
      </c>
      <c r="Y1041">
        <v>16020</v>
      </c>
    </row>
    <row r="1042" spans="1:25" x14ac:dyDescent="0.25">
      <c r="A1042">
        <v>1041</v>
      </c>
      <c r="B1042" t="s">
        <v>10718</v>
      </c>
      <c r="C1042" t="s">
        <v>16191</v>
      </c>
      <c r="D1042" t="s">
        <v>10719</v>
      </c>
      <c r="E1042" t="s">
        <v>15702</v>
      </c>
      <c r="F1042" t="s">
        <v>15280</v>
      </c>
      <c r="G1042" t="s">
        <v>15703</v>
      </c>
      <c r="H1042" t="s">
        <v>8794</v>
      </c>
      <c r="I1042" t="s">
        <v>13176</v>
      </c>
      <c r="J1042" t="s">
        <v>13399</v>
      </c>
      <c r="K1042" t="s">
        <v>13312</v>
      </c>
      <c r="L1042" t="s">
        <v>15282</v>
      </c>
      <c r="M1042" t="s">
        <v>13313</v>
      </c>
      <c r="N1042" t="s">
        <v>13313</v>
      </c>
      <c r="O1042" t="s">
        <v>13314</v>
      </c>
      <c r="Q1042">
        <v>351</v>
      </c>
      <c r="R1042">
        <v>351</v>
      </c>
      <c r="S1042">
        <v>1099</v>
      </c>
      <c r="T1042">
        <v>1099</v>
      </c>
      <c r="U1042" s="18">
        <v>0.68061874431301184</v>
      </c>
      <c r="V1042">
        <v>3.7</v>
      </c>
      <c r="W1042">
        <v>3.7</v>
      </c>
      <c r="X1042">
        <v>1470</v>
      </c>
      <c r="Y1042">
        <v>1470</v>
      </c>
    </row>
    <row r="1043" spans="1:25" x14ac:dyDescent="0.25">
      <c r="A1043">
        <v>1042</v>
      </c>
      <c r="B1043" t="s">
        <v>10728</v>
      </c>
      <c r="C1043" t="s">
        <v>16191</v>
      </c>
      <c r="D1043" t="s">
        <v>10729</v>
      </c>
      <c r="E1043" t="s">
        <v>10729</v>
      </c>
      <c r="F1043" t="s">
        <v>15704</v>
      </c>
      <c r="G1043" t="s">
        <v>15705</v>
      </c>
      <c r="H1043" t="s">
        <v>10730</v>
      </c>
      <c r="I1043" t="s">
        <v>13355</v>
      </c>
      <c r="J1043" t="s">
        <v>13398</v>
      </c>
      <c r="K1043" t="s">
        <v>13356</v>
      </c>
      <c r="L1043" t="s">
        <v>15706</v>
      </c>
      <c r="M1043" t="s">
        <v>13357</v>
      </c>
      <c r="N1043" t="s">
        <v>13357</v>
      </c>
      <c r="O1043" t="s">
        <v>13358</v>
      </c>
      <c r="P1043" t="s">
        <v>13359</v>
      </c>
      <c r="Q1043">
        <v>899</v>
      </c>
      <c r="R1043">
        <v>899</v>
      </c>
      <c r="S1043">
        <v>1900</v>
      </c>
      <c r="T1043">
        <v>1900</v>
      </c>
      <c r="U1043" s="18">
        <v>0.52684210526315789</v>
      </c>
      <c r="V1043">
        <v>4</v>
      </c>
      <c r="W1043">
        <v>4</v>
      </c>
      <c r="X1043">
        <v>3663</v>
      </c>
      <c r="Y1043">
        <v>3663</v>
      </c>
    </row>
    <row r="1044" spans="1:25" x14ac:dyDescent="0.25">
      <c r="A1044">
        <v>1043</v>
      </c>
      <c r="B1044" t="s">
        <v>10739</v>
      </c>
      <c r="C1044" t="s">
        <v>16191</v>
      </c>
      <c r="D1044" t="s">
        <v>10740</v>
      </c>
      <c r="E1044" t="s">
        <v>15707</v>
      </c>
      <c r="F1044" t="s">
        <v>15708</v>
      </c>
      <c r="G1044" t="s">
        <v>15709</v>
      </c>
      <c r="H1044" t="s">
        <v>8670</v>
      </c>
      <c r="I1044" t="s">
        <v>13176</v>
      </c>
      <c r="J1044" t="s">
        <v>13399</v>
      </c>
      <c r="K1044" t="s">
        <v>13285</v>
      </c>
      <c r="L1044" t="s">
        <v>15206</v>
      </c>
      <c r="M1044" t="s">
        <v>13286</v>
      </c>
      <c r="N1044" t="s">
        <v>13286</v>
      </c>
      <c r="O1044" t="s">
        <v>13287</v>
      </c>
      <c r="P1044" t="s">
        <v>13307</v>
      </c>
      <c r="Q1044">
        <v>1349</v>
      </c>
      <c r="R1044">
        <v>1349</v>
      </c>
      <c r="S1044">
        <v>1850</v>
      </c>
      <c r="T1044">
        <v>1850</v>
      </c>
      <c r="U1044" s="18">
        <v>0.27081081081081082</v>
      </c>
      <c r="V1044">
        <v>4.4000000000000004</v>
      </c>
      <c r="W1044">
        <v>4.4000000000000004</v>
      </c>
      <c r="X1044">
        <v>638</v>
      </c>
      <c r="Y1044">
        <v>638</v>
      </c>
    </row>
    <row r="1045" spans="1:25" x14ac:dyDescent="0.25">
      <c r="A1045">
        <v>1044</v>
      </c>
      <c r="B1045" t="s">
        <v>10749</v>
      </c>
      <c r="C1045" t="s">
        <v>16191</v>
      </c>
      <c r="D1045" t="s">
        <v>10750</v>
      </c>
      <c r="E1045" t="s">
        <v>15710</v>
      </c>
      <c r="F1045" t="s">
        <v>15711</v>
      </c>
      <c r="G1045" t="s">
        <v>15712</v>
      </c>
      <c r="H1045" t="s">
        <v>9851</v>
      </c>
      <c r="I1045" t="s">
        <v>13176</v>
      </c>
      <c r="J1045" t="s">
        <v>13399</v>
      </c>
      <c r="K1045" t="s">
        <v>13285</v>
      </c>
      <c r="L1045" t="s">
        <v>15206</v>
      </c>
      <c r="M1045" t="s">
        <v>13293</v>
      </c>
      <c r="N1045" t="s">
        <v>15214</v>
      </c>
      <c r="O1045" t="s">
        <v>13316</v>
      </c>
      <c r="P1045" t="s">
        <v>13317</v>
      </c>
      <c r="Q1045">
        <v>6236</v>
      </c>
      <c r="R1045">
        <v>6236</v>
      </c>
      <c r="S1045">
        <v>9999</v>
      </c>
      <c r="T1045">
        <v>9999</v>
      </c>
      <c r="U1045" s="18">
        <v>0.37633763376337631</v>
      </c>
      <c r="V1045">
        <v>4.0999999999999996</v>
      </c>
      <c r="W1045">
        <v>4.0999999999999996</v>
      </c>
      <c r="X1045">
        <v>3552</v>
      </c>
      <c r="Y1045">
        <v>3552</v>
      </c>
    </row>
    <row r="1046" spans="1:25" x14ac:dyDescent="0.25">
      <c r="A1046">
        <v>1045</v>
      </c>
      <c r="B1046" t="s">
        <v>10759</v>
      </c>
      <c r="C1046" t="s">
        <v>16191</v>
      </c>
      <c r="D1046" t="s">
        <v>10760</v>
      </c>
      <c r="E1046" t="s">
        <v>10760</v>
      </c>
      <c r="F1046" t="s">
        <v>15713</v>
      </c>
      <c r="G1046" t="s">
        <v>15714</v>
      </c>
      <c r="H1046" t="s">
        <v>8597</v>
      </c>
      <c r="I1046" t="s">
        <v>13176</v>
      </c>
      <c r="J1046" t="s">
        <v>13399</v>
      </c>
      <c r="K1046" t="s">
        <v>13285</v>
      </c>
      <c r="L1046" t="s">
        <v>15206</v>
      </c>
      <c r="M1046" t="s">
        <v>13286</v>
      </c>
      <c r="N1046" t="s">
        <v>13286</v>
      </c>
      <c r="O1046" t="s">
        <v>13302</v>
      </c>
      <c r="Q1046">
        <v>2742</v>
      </c>
      <c r="R1046">
        <v>2742</v>
      </c>
      <c r="S1046">
        <v>3995</v>
      </c>
      <c r="T1046">
        <v>3995</v>
      </c>
      <c r="U1046" s="18">
        <v>0.31364205256570715</v>
      </c>
      <c r="V1046">
        <v>4.4000000000000004</v>
      </c>
      <c r="W1046">
        <v>4.4000000000000004</v>
      </c>
      <c r="X1046">
        <v>11148</v>
      </c>
      <c r="Y1046">
        <v>11148</v>
      </c>
    </row>
    <row r="1047" spans="1:25" x14ac:dyDescent="0.25">
      <c r="A1047">
        <v>1046</v>
      </c>
      <c r="B1047" t="s">
        <v>10769</v>
      </c>
      <c r="C1047" t="s">
        <v>16191</v>
      </c>
      <c r="D1047" t="s">
        <v>10770</v>
      </c>
      <c r="E1047" t="s">
        <v>15715</v>
      </c>
      <c r="F1047" t="s">
        <v>15580</v>
      </c>
      <c r="G1047" t="s">
        <v>15716</v>
      </c>
      <c r="H1047" t="s">
        <v>10171</v>
      </c>
      <c r="I1047" t="s">
        <v>13176</v>
      </c>
      <c r="J1047" t="s">
        <v>13399</v>
      </c>
      <c r="K1047" t="s">
        <v>13285</v>
      </c>
      <c r="L1047" t="s">
        <v>15206</v>
      </c>
      <c r="M1047" t="s">
        <v>13346</v>
      </c>
      <c r="N1047" t="s">
        <v>15582</v>
      </c>
      <c r="O1047" t="s">
        <v>13347</v>
      </c>
      <c r="Q1047">
        <v>721</v>
      </c>
      <c r="R1047">
        <v>721</v>
      </c>
      <c r="S1047">
        <v>1499</v>
      </c>
      <c r="T1047">
        <v>1499</v>
      </c>
      <c r="U1047" s="18">
        <v>0.51901267511674454</v>
      </c>
      <c r="V1047">
        <v>3.1</v>
      </c>
      <c r="W1047">
        <v>3.1</v>
      </c>
      <c r="X1047">
        <v>2449</v>
      </c>
      <c r="Y1047">
        <v>2449</v>
      </c>
    </row>
    <row r="1048" spans="1:25" x14ac:dyDescent="0.25">
      <c r="A1048">
        <v>1047</v>
      </c>
      <c r="B1048" t="s">
        <v>10779</v>
      </c>
      <c r="C1048" t="s">
        <v>16191</v>
      </c>
      <c r="D1048" t="s">
        <v>10780</v>
      </c>
      <c r="E1048" t="s">
        <v>15717</v>
      </c>
      <c r="F1048" t="s">
        <v>15718</v>
      </c>
      <c r="G1048" t="s">
        <v>15719</v>
      </c>
      <c r="H1048" t="s">
        <v>8805</v>
      </c>
      <c r="I1048" t="s">
        <v>13176</v>
      </c>
      <c r="J1048" t="s">
        <v>13399</v>
      </c>
      <c r="K1048" t="s">
        <v>13285</v>
      </c>
      <c r="L1048" t="s">
        <v>15206</v>
      </c>
      <c r="M1048" t="s">
        <v>13293</v>
      </c>
      <c r="N1048" t="s">
        <v>15214</v>
      </c>
      <c r="O1048" t="s">
        <v>13294</v>
      </c>
      <c r="P1048" t="s">
        <v>13303</v>
      </c>
      <c r="Q1048">
        <v>2903</v>
      </c>
      <c r="R1048">
        <v>2903</v>
      </c>
      <c r="S1048">
        <v>3295</v>
      </c>
      <c r="T1048">
        <v>3295</v>
      </c>
      <c r="U1048" s="18">
        <v>0.11896813353566009</v>
      </c>
      <c r="V1048">
        <v>4.3</v>
      </c>
      <c r="W1048">
        <v>4.3</v>
      </c>
      <c r="X1048">
        <v>2299</v>
      </c>
      <c r="Y1048">
        <v>2299</v>
      </c>
    </row>
    <row r="1049" spans="1:25" x14ac:dyDescent="0.25">
      <c r="A1049">
        <v>1048</v>
      </c>
      <c r="B1049" t="s">
        <v>10789</v>
      </c>
      <c r="C1049" t="s">
        <v>16191</v>
      </c>
      <c r="D1049" t="s">
        <v>10790</v>
      </c>
      <c r="E1049" t="s">
        <v>15720</v>
      </c>
      <c r="F1049" t="s">
        <v>15721</v>
      </c>
      <c r="G1049" t="s">
        <v>15722</v>
      </c>
      <c r="H1049" t="s">
        <v>9100</v>
      </c>
      <c r="I1049" t="s">
        <v>13176</v>
      </c>
      <c r="J1049" t="s">
        <v>13399</v>
      </c>
      <c r="K1049" t="s">
        <v>13285</v>
      </c>
      <c r="L1049" t="s">
        <v>15206</v>
      </c>
      <c r="M1049" t="s">
        <v>13286</v>
      </c>
      <c r="N1049" t="s">
        <v>13286</v>
      </c>
      <c r="O1049" t="s">
        <v>13320</v>
      </c>
      <c r="Q1049">
        <v>1656</v>
      </c>
      <c r="R1049">
        <v>1656</v>
      </c>
      <c r="S1049">
        <v>2695</v>
      </c>
      <c r="T1049">
        <v>2695</v>
      </c>
      <c r="U1049" s="18">
        <v>0.38552875695732841</v>
      </c>
      <c r="V1049">
        <v>4.4000000000000004</v>
      </c>
      <c r="W1049">
        <v>4.4000000000000004</v>
      </c>
      <c r="X1049">
        <v>6027</v>
      </c>
      <c r="Y1049">
        <v>6027</v>
      </c>
    </row>
    <row r="1050" spans="1:25" x14ac:dyDescent="0.25">
      <c r="A1050">
        <v>1049</v>
      </c>
      <c r="B1050" t="s">
        <v>10799</v>
      </c>
      <c r="C1050" t="s">
        <v>16191</v>
      </c>
      <c r="D1050" t="s">
        <v>10800</v>
      </c>
      <c r="E1050" t="s">
        <v>10800</v>
      </c>
      <c r="F1050" t="s">
        <v>15723</v>
      </c>
      <c r="G1050" t="s">
        <v>15724</v>
      </c>
      <c r="H1050" t="s">
        <v>8938</v>
      </c>
      <c r="I1050" t="s">
        <v>13176</v>
      </c>
      <c r="J1050" t="s">
        <v>13399</v>
      </c>
      <c r="K1050" t="s">
        <v>13285</v>
      </c>
      <c r="L1050" t="s">
        <v>15206</v>
      </c>
      <c r="M1050" t="s">
        <v>13286</v>
      </c>
      <c r="N1050" t="s">
        <v>13286</v>
      </c>
      <c r="O1050" t="s">
        <v>13318</v>
      </c>
      <c r="Q1050">
        <v>1399</v>
      </c>
      <c r="R1050">
        <v>1399</v>
      </c>
      <c r="S1050">
        <v>2290</v>
      </c>
      <c r="T1050">
        <v>2290</v>
      </c>
      <c r="U1050" s="18">
        <v>0.38908296943231441</v>
      </c>
      <c r="V1050">
        <v>4.4000000000000004</v>
      </c>
      <c r="W1050">
        <v>4.4000000000000004</v>
      </c>
      <c r="X1050">
        <v>461</v>
      </c>
      <c r="Y1050">
        <v>461</v>
      </c>
    </row>
    <row r="1051" spans="1:25" x14ac:dyDescent="0.25">
      <c r="A1051">
        <v>1050</v>
      </c>
      <c r="B1051" t="s">
        <v>10809</v>
      </c>
      <c r="C1051" t="s">
        <v>16191</v>
      </c>
      <c r="D1051" t="s">
        <v>10810</v>
      </c>
      <c r="E1051" t="s">
        <v>15725</v>
      </c>
      <c r="F1051" t="s">
        <v>15726</v>
      </c>
      <c r="G1051" t="s">
        <v>15727</v>
      </c>
      <c r="H1051" t="s">
        <v>8969</v>
      </c>
      <c r="I1051" t="s">
        <v>13176</v>
      </c>
      <c r="J1051" t="s">
        <v>13399</v>
      </c>
      <c r="K1051" t="s">
        <v>13285</v>
      </c>
      <c r="L1051" t="s">
        <v>15206</v>
      </c>
      <c r="M1051" t="s">
        <v>13286</v>
      </c>
      <c r="N1051" t="s">
        <v>13286</v>
      </c>
      <c r="O1051" t="s">
        <v>13319</v>
      </c>
      <c r="Q1051">
        <v>2079</v>
      </c>
      <c r="R1051">
        <v>2079</v>
      </c>
      <c r="S1051">
        <v>3099</v>
      </c>
      <c r="T1051">
        <v>3099</v>
      </c>
      <c r="U1051" s="18">
        <v>0.32913843175217811</v>
      </c>
      <c r="V1051">
        <v>4.0999999999999996</v>
      </c>
      <c r="W1051">
        <v>4.0999999999999996</v>
      </c>
      <c r="X1051">
        <v>282</v>
      </c>
      <c r="Y1051">
        <v>282</v>
      </c>
    </row>
    <row r="1052" spans="1:25" x14ac:dyDescent="0.25">
      <c r="A1052">
        <v>1051</v>
      </c>
      <c r="B1052" t="s">
        <v>10819</v>
      </c>
      <c r="C1052" t="s">
        <v>16191</v>
      </c>
      <c r="D1052" t="s">
        <v>10820</v>
      </c>
      <c r="E1052" t="s">
        <v>15728</v>
      </c>
      <c r="F1052" t="s">
        <v>15729</v>
      </c>
      <c r="G1052" t="s">
        <v>15730</v>
      </c>
      <c r="H1052" t="s">
        <v>8752</v>
      </c>
      <c r="I1052" t="s">
        <v>13176</v>
      </c>
      <c r="J1052" t="s">
        <v>13399</v>
      </c>
      <c r="K1052" t="s">
        <v>13289</v>
      </c>
      <c r="L1052" t="s">
        <v>15209</v>
      </c>
      <c r="M1052" t="s">
        <v>13305</v>
      </c>
      <c r="N1052" t="s">
        <v>15244</v>
      </c>
      <c r="O1052" t="s">
        <v>13309</v>
      </c>
      <c r="Q1052">
        <v>999</v>
      </c>
      <c r="R1052">
        <v>999</v>
      </c>
      <c r="S1052">
        <v>1075</v>
      </c>
      <c r="T1052">
        <v>1075</v>
      </c>
      <c r="U1052" s="18">
        <v>7.0697674418604653E-2</v>
      </c>
      <c r="V1052">
        <v>4.0999999999999996</v>
      </c>
      <c r="W1052">
        <v>4.0999999999999996</v>
      </c>
      <c r="X1052">
        <v>9275</v>
      </c>
      <c r="Y1052">
        <v>9275</v>
      </c>
    </row>
    <row r="1053" spans="1:25" x14ac:dyDescent="0.25">
      <c r="A1053">
        <v>1052</v>
      </c>
      <c r="B1053" t="s">
        <v>10829</v>
      </c>
      <c r="C1053" t="s">
        <v>16191</v>
      </c>
      <c r="D1053" t="s">
        <v>10830</v>
      </c>
      <c r="E1053" t="s">
        <v>15731</v>
      </c>
      <c r="F1053" t="s">
        <v>15732</v>
      </c>
      <c r="G1053" t="s">
        <v>15733</v>
      </c>
      <c r="H1053" t="s">
        <v>8877</v>
      </c>
      <c r="I1053" t="s">
        <v>13176</v>
      </c>
      <c r="J1053" t="s">
        <v>13399</v>
      </c>
      <c r="K1053" t="s">
        <v>13285</v>
      </c>
      <c r="L1053" t="s">
        <v>15206</v>
      </c>
      <c r="M1053" t="s">
        <v>13293</v>
      </c>
      <c r="N1053" t="s">
        <v>15214</v>
      </c>
      <c r="O1053" t="s">
        <v>13316</v>
      </c>
      <c r="P1053" t="s">
        <v>13317</v>
      </c>
      <c r="Q1053">
        <v>3179</v>
      </c>
      <c r="R1053">
        <v>3179</v>
      </c>
      <c r="S1053">
        <v>6999</v>
      </c>
      <c r="T1053">
        <v>6999</v>
      </c>
      <c r="U1053" s="18">
        <v>0.54579225603657666</v>
      </c>
      <c r="V1053">
        <v>4</v>
      </c>
      <c r="W1053">
        <v>4</v>
      </c>
      <c r="X1053">
        <v>743</v>
      </c>
      <c r="Y1053">
        <v>743</v>
      </c>
    </row>
    <row r="1054" spans="1:25" x14ac:dyDescent="0.25">
      <c r="A1054">
        <v>1053</v>
      </c>
      <c r="B1054" t="s">
        <v>10839</v>
      </c>
      <c r="C1054" t="s">
        <v>16191</v>
      </c>
      <c r="D1054" t="s">
        <v>13008</v>
      </c>
      <c r="E1054" t="s">
        <v>13008</v>
      </c>
      <c r="F1054" t="s">
        <v>15734</v>
      </c>
      <c r="G1054" t="s">
        <v>15735</v>
      </c>
      <c r="H1054" t="s">
        <v>8629</v>
      </c>
      <c r="I1054" t="s">
        <v>13176</v>
      </c>
      <c r="J1054" t="s">
        <v>13399</v>
      </c>
      <c r="K1054" t="s">
        <v>13289</v>
      </c>
      <c r="L1054" t="s">
        <v>15209</v>
      </c>
      <c r="M1054" t="s">
        <v>13305</v>
      </c>
      <c r="N1054" t="s">
        <v>15244</v>
      </c>
      <c r="O1054" t="s">
        <v>13306</v>
      </c>
      <c r="Q1054">
        <v>1049</v>
      </c>
      <c r="R1054">
        <v>1049</v>
      </c>
      <c r="S1054">
        <v>2499</v>
      </c>
      <c r="T1054">
        <v>2499</v>
      </c>
      <c r="U1054" s="18">
        <v>0.58023209283713484</v>
      </c>
      <c r="V1054">
        <v>3.6</v>
      </c>
      <c r="W1054">
        <v>3.6</v>
      </c>
      <c r="X1054">
        <v>328</v>
      </c>
      <c r="Y1054">
        <v>328</v>
      </c>
    </row>
    <row r="1055" spans="1:25" x14ac:dyDescent="0.25">
      <c r="A1055">
        <v>1054</v>
      </c>
      <c r="B1055" t="s">
        <v>10848</v>
      </c>
      <c r="C1055" t="s">
        <v>16191</v>
      </c>
      <c r="D1055" t="s">
        <v>10849</v>
      </c>
      <c r="E1055" t="s">
        <v>10849</v>
      </c>
      <c r="F1055" t="s">
        <v>15736</v>
      </c>
      <c r="G1055" t="s">
        <v>15737</v>
      </c>
      <c r="H1055" t="s">
        <v>8629</v>
      </c>
      <c r="I1055" t="s">
        <v>13176</v>
      </c>
      <c r="J1055" t="s">
        <v>13399</v>
      </c>
      <c r="K1055" t="s">
        <v>13289</v>
      </c>
      <c r="L1055" t="s">
        <v>15209</v>
      </c>
      <c r="M1055" t="s">
        <v>13305</v>
      </c>
      <c r="N1055" t="s">
        <v>15244</v>
      </c>
      <c r="O1055" t="s">
        <v>13306</v>
      </c>
      <c r="Q1055">
        <v>3599</v>
      </c>
      <c r="R1055">
        <v>3599</v>
      </c>
      <c r="S1055">
        <v>7290</v>
      </c>
      <c r="T1055">
        <v>7290</v>
      </c>
      <c r="U1055" s="18">
        <v>0.50631001371742113</v>
      </c>
      <c r="V1055">
        <v>3.9</v>
      </c>
      <c r="W1055">
        <v>3.9</v>
      </c>
      <c r="X1055">
        <v>942</v>
      </c>
      <c r="Y1055">
        <v>942</v>
      </c>
    </row>
    <row r="1056" spans="1:25" x14ac:dyDescent="0.25">
      <c r="A1056">
        <v>1055</v>
      </c>
      <c r="B1056" t="s">
        <v>10858</v>
      </c>
      <c r="C1056" t="s">
        <v>16191</v>
      </c>
      <c r="D1056" t="s">
        <v>10859</v>
      </c>
      <c r="E1056" t="s">
        <v>10859</v>
      </c>
      <c r="F1056" t="s">
        <v>15738</v>
      </c>
      <c r="G1056" t="s">
        <v>15739</v>
      </c>
      <c r="H1056" t="s">
        <v>10860</v>
      </c>
      <c r="I1056" t="s">
        <v>13176</v>
      </c>
      <c r="J1056" t="s">
        <v>13399</v>
      </c>
      <c r="K1056" t="s">
        <v>13285</v>
      </c>
      <c r="L1056" t="s">
        <v>15206</v>
      </c>
      <c r="M1056" t="s">
        <v>13329</v>
      </c>
      <c r="N1056" t="s">
        <v>15419</v>
      </c>
      <c r="O1056" t="s">
        <v>13360</v>
      </c>
      <c r="Q1056">
        <v>4799</v>
      </c>
      <c r="R1056">
        <v>4799</v>
      </c>
      <c r="S1056">
        <v>5795</v>
      </c>
      <c r="T1056">
        <v>5795</v>
      </c>
      <c r="U1056" s="18">
        <v>0.1718723037100949</v>
      </c>
      <c r="V1056">
        <v>3.9</v>
      </c>
      <c r="W1056">
        <v>3.9</v>
      </c>
      <c r="X1056">
        <v>3815</v>
      </c>
      <c r="Y1056">
        <v>3815</v>
      </c>
    </row>
    <row r="1057" spans="1:25" x14ac:dyDescent="0.25">
      <c r="A1057">
        <v>1056</v>
      </c>
      <c r="B1057" t="s">
        <v>10869</v>
      </c>
      <c r="C1057" t="s">
        <v>16191</v>
      </c>
      <c r="D1057" t="s">
        <v>10870</v>
      </c>
      <c r="E1057" t="s">
        <v>10870</v>
      </c>
      <c r="F1057" t="s">
        <v>15740</v>
      </c>
      <c r="G1057" t="s">
        <v>15741</v>
      </c>
      <c r="H1057" t="s">
        <v>8618</v>
      </c>
      <c r="I1057" t="s">
        <v>13176</v>
      </c>
      <c r="J1057" t="s">
        <v>13399</v>
      </c>
      <c r="K1057" t="s">
        <v>13285</v>
      </c>
      <c r="L1057" t="s">
        <v>15206</v>
      </c>
      <c r="M1057" t="s">
        <v>13286</v>
      </c>
      <c r="N1057" t="s">
        <v>13286</v>
      </c>
      <c r="O1057" t="s">
        <v>13304</v>
      </c>
      <c r="Q1057">
        <v>1699</v>
      </c>
      <c r="R1057">
        <v>1699</v>
      </c>
      <c r="S1057">
        <v>3398</v>
      </c>
      <c r="T1057">
        <v>3398</v>
      </c>
      <c r="U1057" s="18">
        <v>0.5</v>
      </c>
      <c r="V1057">
        <v>3.8</v>
      </c>
      <c r="W1057">
        <v>3.8</v>
      </c>
      <c r="X1057">
        <v>7988</v>
      </c>
      <c r="Y1057">
        <v>7988</v>
      </c>
    </row>
    <row r="1058" spans="1:25" x14ac:dyDescent="0.25">
      <c r="A1058">
        <v>1057</v>
      </c>
      <c r="B1058" t="s">
        <v>10879</v>
      </c>
      <c r="C1058" t="s">
        <v>16191</v>
      </c>
      <c r="D1058" t="s">
        <v>10880</v>
      </c>
      <c r="E1058" t="s">
        <v>10880</v>
      </c>
      <c r="F1058" t="s">
        <v>15742</v>
      </c>
      <c r="G1058" t="s">
        <v>15743</v>
      </c>
      <c r="H1058" t="s">
        <v>8670</v>
      </c>
      <c r="I1058" t="s">
        <v>13176</v>
      </c>
      <c r="J1058" t="s">
        <v>13399</v>
      </c>
      <c r="K1058" t="s">
        <v>13285</v>
      </c>
      <c r="L1058" t="s">
        <v>15206</v>
      </c>
      <c r="M1058" t="s">
        <v>13286</v>
      </c>
      <c r="N1058" t="s">
        <v>13286</v>
      </c>
      <c r="O1058" t="s">
        <v>13287</v>
      </c>
      <c r="P1058" t="s">
        <v>13307</v>
      </c>
      <c r="Q1058">
        <v>664</v>
      </c>
      <c r="R1058">
        <v>664</v>
      </c>
      <c r="S1058">
        <v>1490</v>
      </c>
      <c r="T1058">
        <v>1490</v>
      </c>
      <c r="U1058" s="18">
        <v>0.55436241610738257</v>
      </c>
      <c r="V1058">
        <v>4.0999999999999996</v>
      </c>
      <c r="W1058">
        <v>4.0999999999999996</v>
      </c>
      <c r="X1058">
        <v>925</v>
      </c>
      <c r="Y1058">
        <v>925</v>
      </c>
    </row>
    <row r="1059" spans="1:25" x14ac:dyDescent="0.25">
      <c r="A1059">
        <v>1058</v>
      </c>
      <c r="B1059" t="s">
        <v>10889</v>
      </c>
      <c r="C1059" t="s">
        <v>16191</v>
      </c>
      <c r="D1059" t="s">
        <v>10890</v>
      </c>
      <c r="E1059" t="s">
        <v>10890</v>
      </c>
      <c r="F1059" t="s">
        <v>15744</v>
      </c>
      <c r="G1059" t="s">
        <v>15745</v>
      </c>
      <c r="H1059" t="s">
        <v>10891</v>
      </c>
      <c r="I1059" t="s">
        <v>13176</v>
      </c>
      <c r="J1059" t="s">
        <v>13399</v>
      </c>
      <c r="K1059" t="s">
        <v>13289</v>
      </c>
      <c r="L1059" t="s">
        <v>15209</v>
      </c>
      <c r="M1059" t="s">
        <v>13323</v>
      </c>
      <c r="N1059" t="s">
        <v>13323</v>
      </c>
      <c r="O1059" t="s">
        <v>13361</v>
      </c>
      <c r="Q1059">
        <v>948</v>
      </c>
      <c r="R1059">
        <v>948</v>
      </c>
      <c r="S1059">
        <v>1620</v>
      </c>
      <c r="T1059">
        <v>1620</v>
      </c>
      <c r="U1059" s="18">
        <v>0.4148148148148148</v>
      </c>
      <c r="V1059">
        <v>4.0999999999999996</v>
      </c>
      <c r="W1059">
        <v>4.0999999999999996</v>
      </c>
      <c r="X1059">
        <v>4370</v>
      </c>
      <c r="Y1059">
        <v>4370</v>
      </c>
    </row>
    <row r="1060" spans="1:25" x14ac:dyDescent="0.25">
      <c r="A1060">
        <v>1059</v>
      </c>
      <c r="B1060" t="s">
        <v>10900</v>
      </c>
      <c r="C1060" t="s">
        <v>16191</v>
      </c>
      <c r="D1060" t="s">
        <v>10901</v>
      </c>
      <c r="E1060" t="s">
        <v>10901</v>
      </c>
      <c r="F1060" t="s">
        <v>15746</v>
      </c>
      <c r="G1060" t="s">
        <v>15747</v>
      </c>
      <c r="H1060" t="s">
        <v>8607</v>
      </c>
      <c r="I1060" t="s">
        <v>13176</v>
      </c>
      <c r="J1060" t="s">
        <v>13399</v>
      </c>
      <c r="K1060" t="s">
        <v>13285</v>
      </c>
      <c r="L1060" t="s">
        <v>15206</v>
      </c>
      <c r="M1060" t="s">
        <v>13293</v>
      </c>
      <c r="N1060" t="s">
        <v>15214</v>
      </c>
      <c r="O1060" t="s">
        <v>13294</v>
      </c>
      <c r="P1060" t="s">
        <v>13303</v>
      </c>
      <c r="Q1060">
        <v>850</v>
      </c>
      <c r="R1060">
        <v>850</v>
      </c>
      <c r="S1060">
        <v>1000</v>
      </c>
      <c r="T1060">
        <v>1000</v>
      </c>
      <c r="U1060" s="18">
        <v>0.15</v>
      </c>
      <c r="V1060">
        <v>4.0999999999999996</v>
      </c>
      <c r="W1060">
        <v>4.0999999999999996</v>
      </c>
      <c r="X1060">
        <v>7619</v>
      </c>
      <c r="Y1060">
        <v>7619</v>
      </c>
    </row>
    <row r="1061" spans="1:25" x14ac:dyDescent="0.25">
      <c r="A1061">
        <v>1060</v>
      </c>
      <c r="B1061" t="s">
        <v>10910</v>
      </c>
      <c r="C1061" t="s">
        <v>16191</v>
      </c>
      <c r="D1061" t="s">
        <v>10911</v>
      </c>
      <c r="E1061" t="s">
        <v>10911</v>
      </c>
      <c r="F1061" t="s">
        <v>15748</v>
      </c>
      <c r="G1061" t="s">
        <v>13442</v>
      </c>
      <c r="H1061" t="s">
        <v>9552</v>
      </c>
      <c r="I1061" t="s">
        <v>13176</v>
      </c>
      <c r="J1061" t="s">
        <v>13399</v>
      </c>
      <c r="K1061" t="s">
        <v>13285</v>
      </c>
      <c r="L1061" t="s">
        <v>15206</v>
      </c>
      <c r="M1061" t="s">
        <v>13334</v>
      </c>
      <c r="N1061" t="s">
        <v>15444</v>
      </c>
      <c r="O1061" t="s">
        <v>13336</v>
      </c>
      <c r="Q1061">
        <v>600</v>
      </c>
      <c r="R1061">
        <v>600</v>
      </c>
      <c r="S1061">
        <v>640</v>
      </c>
      <c r="T1061">
        <v>640</v>
      </c>
      <c r="U1061" s="18">
        <v>6.25E-2</v>
      </c>
      <c r="V1061">
        <v>3.8</v>
      </c>
      <c r="W1061">
        <v>3.8</v>
      </c>
      <c r="X1061">
        <v>2593</v>
      </c>
      <c r="Y1061">
        <v>2593</v>
      </c>
    </row>
    <row r="1062" spans="1:25" x14ac:dyDescent="0.25">
      <c r="A1062">
        <v>1061</v>
      </c>
      <c r="B1062" t="s">
        <v>10920</v>
      </c>
      <c r="C1062" t="s">
        <v>16191</v>
      </c>
      <c r="D1062" t="s">
        <v>10921</v>
      </c>
      <c r="E1062" t="s">
        <v>10921</v>
      </c>
      <c r="F1062" t="s">
        <v>15749</v>
      </c>
      <c r="G1062" t="s">
        <v>15750</v>
      </c>
      <c r="H1062" t="s">
        <v>8461</v>
      </c>
      <c r="I1062" t="s">
        <v>13176</v>
      </c>
      <c r="J1062" t="s">
        <v>13399</v>
      </c>
      <c r="K1062" t="s">
        <v>13289</v>
      </c>
      <c r="L1062" t="s">
        <v>15209</v>
      </c>
      <c r="M1062" t="s">
        <v>13290</v>
      </c>
      <c r="N1062" t="s">
        <v>13290</v>
      </c>
      <c r="O1062" t="s">
        <v>13291</v>
      </c>
      <c r="Q1062">
        <v>3711</v>
      </c>
      <c r="R1062">
        <v>3711</v>
      </c>
      <c r="S1062">
        <v>4495</v>
      </c>
      <c r="T1062">
        <v>4495</v>
      </c>
      <c r="U1062" s="18">
        <v>0.17441601779755284</v>
      </c>
      <c r="V1062">
        <v>4.3</v>
      </c>
      <c r="W1062">
        <v>4.3</v>
      </c>
      <c r="X1062">
        <v>356</v>
      </c>
      <c r="Y1062">
        <v>356</v>
      </c>
    </row>
    <row r="1063" spans="1:25" x14ac:dyDescent="0.25">
      <c r="A1063">
        <v>1062</v>
      </c>
      <c r="B1063" t="s">
        <v>10930</v>
      </c>
      <c r="C1063" t="s">
        <v>16191</v>
      </c>
      <c r="D1063" t="s">
        <v>10931</v>
      </c>
      <c r="E1063" t="s">
        <v>15751</v>
      </c>
      <c r="F1063" t="s">
        <v>15752</v>
      </c>
      <c r="G1063" t="s">
        <v>15753</v>
      </c>
      <c r="H1063" t="s">
        <v>8494</v>
      </c>
      <c r="I1063" t="s">
        <v>13176</v>
      </c>
      <c r="J1063" t="s">
        <v>13399</v>
      </c>
      <c r="K1063" t="s">
        <v>13285</v>
      </c>
      <c r="L1063" t="s">
        <v>15206</v>
      </c>
      <c r="M1063" t="s">
        <v>13286</v>
      </c>
      <c r="N1063" t="s">
        <v>13286</v>
      </c>
      <c r="O1063" t="s">
        <v>13296</v>
      </c>
      <c r="Q1063">
        <v>799</v>
      </c>
      <c r="R1063">
        <v>799</v>
      </c>
      <c r="S1063">
        <v>2999</v>
      </c>
      <c r="T1063">
        <v>2999</v>
      </c>
      <c r="U1063" s="18">
        <v>0.73357785928642882</v>
      </c>
      <c r="V1063">
        <v>4.5</v>
      </c>
      <c r="W1063">
        <v>4.5</v>
      </c>
      <c r="X1063">
        <v>63</v>
      </c>
      <c r="Y1063">
        <v>63</v>
      </c>
    </row>
    <row r="1064" spans="1:25" x14ac:dyDescent="0.25">
      <c r="A1064">
        <v>1063</v>
      </c>
      <c r="B1064" t="s">
        <v>10940</v>
      </c>
      <c r="C1064" t="s">
        <v>16191</v>
      </c>
      <c r="D1064" t="s">
        <v>10941</v>
      </c>
      <c r="E1064" t="s">
        <v>10941</v>
      </c>
      <c r="F1064" t="s">
        <v>15442</v>
      </c>
      <c r="G1064" t="s">
        <v>15754</v>
      </c>
      <c r="H1064" t="s">
        <v>9541</v>
      </c>
      <c r="I1064" t="s">
        <v>13176</v>
      </c>
      <c r="J1064" t="s">
        <v>13399</v>
      </c>
      <c r="K1064" t="s">
        <v>13285</v>
      </c>
      <c r="L1064" t="s">
        <v>15206</v>
      </c>
      <c r="M1064" t="s">
        <v>13334</v>
      </c>
      <c r="N1064" t="s">
        <v>15444</v>
      </c>
      <c r="O1064" t="s">
        <v>13335</v>
      </c>
      <c r="Q1064">
        <v>980</v>
      </c>
      <c r="R1064">
        <v>980</v>
      </c>
      <c r="S1064">
        <v>980</v>
      </c>
      <c r="T1064">
        <v>980</v>
      </c>
      <c r="U1064" s="18">
        <v>0</v>
      </c>
      <c r="V1064">
        <v>4.2</v>
      </c>
      <c r="W1064">
        <v>4.2</v>
      </c>
      <c r="X1064">
        <v>4740</v>
      </c>
      <c r="Y1064">
        <v>4740</v>
      </c>
    </row>
    <row r="1065" spans="1:25" x14ac:dyDescent="0.25">
      <c r="A1065">
        <v>1064</v>
      </c>
      <c r="B1065" t="s">
        <v>10950</v>
      </c>
      <c r="C1065" t="s">
        <v>16191</v>
      </c>
      <c r="D1065" t="s">
        <v>10951</v>
      </c>
      <c r="E1065" t="s">
        <v>15755</v>
      </c>
      <c r="F1065" t="s">
        <v>15756</v>
      </c>
      <c r="G1065" t="s">
        <v>15757</v>
      </c>
      <c r="H1065" t="s">
        <v>8794</v>
      </c>
      <c r="I1065" t="s">
        <v>13176</v>
      </c>
      <c r="J1065" t="s">
        <v>13399</v>
      </c>
      <c r="K1065" t="s">
        <v>13312</v>
      </c>
      <c r="L1065" t="s">
        <v>15282</v>
      </c>
      <c r="M1065" t="s">
        <v>13313</v>
      </c>
      <c r="N1065" t="s">
        <v>13313</v>
      </c>
      <c r="O1065" t="s">
        <v>13314</v>
      </c>
      <c r="Q1065">
        <v>351</v>
      </c>
      <c r="R1065">
        <v>351</v>
      </c>
      <c r="S1065">
        <v>899</v>
      </c>
      <c r="T1065">
        <v>899</v>
      </c>
      <c r="U1065" s="18">
        <v>0.60956618464961065</v>
      </c>
      <c r="V1065">
        <v>3.9</v>
      </c>
      <c r="W1065">
        <v>3.9</v>
      </c>
      <c r="X1065">
        <v>296</v>
      </c>
      <c r="Y1065">
        <v>296</v>
      </c>
    </row>
    <row r="1066" spans="1:25" x14ac:dyDescent="0.25">
      <c r="A1066">
        <v>1065</v>
      </c>
      <c r="B1066" t="s">
        <v>10960</v>
      </c>
      <c r="C1066" t="s">
        <v>16191</v>
      </c>
      <c r="D1066" t="s">
        <v>10961</v>
      </c>
      <c r="E1066" t="s">
        <v>15758</v>
      </c>
      <c r="F1066" t="s">
        <v>15759</v>
      </c>
      <c r="G1066" t="s">
        <v>15760</v>
      </c>
      <c r="H1066" t="s">
        <v>10962</v>
      </c>
      <c r="I1066" t="s">
        <v>13176</v>
      </c>
      <c r="J1066" t="s">
        <v>13399</v>
      </c>
      <c r="K1066" t="s">
        <v>13285</v>
      </c>
      <c r="L1066" t="s">
        <v>15206</v>
      </c>
      <c r="M1066" t="s">
        <v>13329</v>
      </c>
      <c r="N1066" t="s">
        <v>15419</v>
      </c>
      <c r="O1066" t="s">
        <v>13362</v>
      </c>
      <c r="Q1066">
        <v>229</v>
      </c>
      <c r="R1066">
        <v>229</v>
      </c>
      <c r="S1066">
        <v>499</v>
      </c>
      <c r="T1066">
        <v>499</v>
      </c>
      <c r="U1066" s="18">
        <v>0.5410821643286573</v>
      </c>
      <c r="V1066">
        <v>3.5</v>
      </c>
      <c r="W1066">
        <v>3.5</v>
      </c>
      <c r="X1066">
        <v>185</v>
      </c>
      <c r="Y1066">
        <v>185</v>
      </c>
    </row>
    <row r="1067" spans="1:25" x14ac:dyDescent="0.25">
      <c r="A1067">
        <v>1066</v>
      </c>
      <c r="B1067" t="s">
        <v>10971</v>
      </c>
      <c r="C1067" t="s">
        <v>16191</v>
      </c>
      <c r="D1067" t="s">
        <v>10972</v>
      </c>
      <c r="E1067" t="s">
        <v>15761</v>
      </c>
      <c r="F1067" t="s">
        <v>15718</v>
      </c>
      <c r="G1067" t="s">
        <v>15762</v>
      </c>
      <c r="H1067" t="s">
        <v>8805</v>
      </c>
      <c r="I1067" t="s">
        <v>13176</v>
      </c>
      <c r="J1067" t="s">
        <v>13399</v>
      </c>
      <c r="K1067" t="s">
        <v>13285</v>
      </c>
      <c r="L1067" t="s">
        <v>15206</v>
      </c>
      <c r="M1067" t="s">
        <v>13293</v>
      </c>
      <c r="N1067" t="s">
        <v>15214</v>
      </c>
      <c r="O1067" t="s">
        <v>13294</v>
      </c>
      <c r="P1067" t="s">
        <v>13303</v>
      </c>
      <c r="Q1067">
        <v>3349</v>
      </c>
      <c r="R1067">
        <v>3349</v>
      </c>
      <c r="S1067">
        <v>3995</v>
      </c>
      <c r="T1067">
        <v>3995</v>
      </c>
      <c r="U1067" s="18">
        <v>0.16170212765957448</v>
      </c>
      <c r="V1067">
        <v>4.3</v>
      </c>
      <c r="W1067">
        <v>4.3</v>
      </c>
      <c r="X1067">
        <v>1954</v>
      </c>
      <c r="Y1067">
        <v>1954</v>
      </c>
    </row>
    <row r="1068" spans="1:25" x14ac:dyDescent="0.25">
      <c r="A1068">
        <v>1067</v>
      </c>
      <c r="B1068" t="s">
        <v>10981</v>
      </c>
      <c r="C1068" t="s">
        <v>16191</v>
      </c>
      <c r="D1068" t="s">
        <v>10982</v>
      </c>
      <c r="E1068" t="s">
        <v>10982</v>
      </c>
      <c r="F1068" t="s">
        <v>15255</v>
      </c>
      <c r="G1068" t="s">
        <v>15763</v>
      </c>
      <c r="H1068" t="s">
        <v>8681</v>
      </c>
      <c r="I1068" t="s">
        <v>13176</v>
      </c>
      <c r="J1068" t="s">
        <v>13399</v>
      </c>
      <c r="K1068" t="s">
        <v>13289</v>
      </c>
      <c r="L1068" t="s">
        <v>15209</v>
      </c>
      <c r="M1068" t="s">
        <v>13305</v>
      </c>
      <c r="N1068" t="s">
        <v>15244</v>
      </c>
      <c r="O1068" t="s">
        <v>13308</v>
      </c>
      <c r="Q1068">
        <v>5499</v>
      </c>
      <c r="R1068">
        <v>5499</v>
      </c>
      <c r="S1068">
        <v>11500</v>
      </c>
      <c r="T1068">
        <v>11500</v>
      </c>
      <c r="U1068" s="18">
        <v>0.52182608695652177</v>
      </c>
      <c r="V1068">
        <v>3.9</v>
      </c>
      <c r="W1068">
        <v>3.9</v>
      </c>
      <c r="X1068">
        <v>959</v>
      </c>
      <c r="Y1068">
        <v>959</v>
      </c>
    </row>
    <row r="1069" spans="1:25" x14ac:dyDescent="0.25">
      <c r="A1069">
        <v>1068</v>
      </c>
      <c r="B1069" t="s">
        <v>10991</v>
      </c>
      <c r="C1069" t="s">
        <v>16191</v>
      </c>
      <c r="D1069" t="s">
        <v>10992</v>
      </c>
      <c r="E1069" t="s">
        <v>10992</v>
      </c>
      <c r="F1069" t="s">
        <v>15764</v>
      </c>
      <c r="G1069" t="s">
        <v>15765</v>
      </c>
      <c r="H1069" t="s">
        <v>8483</v>
      </c>
      <c r="I1069" t="s">
        <v>13176</v>
      </c>
      <c r="J1069" t="s">
        <v>13399</v>
      </c>
      <c r="K1069" t="s">
        <v>13285</v>
      </c>
      <c r="L1069" t="s">
        <v>15206</v>
      </c>
      <c r="M1069" t="s">
        <v>13293</v>
      </c>
      <c r="N1069" t="s">
        <v>15214</v>
      </c>
      <c r="O1069" t="s">
        <v>13294</v>
      </c>
      <c r="P1069" t="s">
        <v>13295</v>
      </c>
      <c r="Q1069">
        <v>299</v>
      </c>
      <c r="R1069">
        <v>299</v>
      </c>
      <c r="S1069">
        <v>499</v>
      </c>
      <c r="T1069">
        <v>499</v>
      </c>
      <c r="U1069" s="18">
        <v>0.40080160320641284</v>
      </c>
      <c r="V1069">
        <v>3.9</v>
      </c>
      <c r="W1069">
        <v>3.9</v>
      </c>
      <c r="X1069">
        <v>1015</v>
      </c>
      <c r="Y1069">
        <v>1015</v>
      </c>
    </row>
    <row r="1070" spans="1:25" x14ac:dyDescent="0.25">
      <c r="A1070">
        <v>1069</v>
      </c>
      <c r="B1070" t="s">
        <v>11001</v>
      </c>
      <c r="C1070" t="s">
        <v>16191</v>
      </c>
      <c r="D1070" t="s">
        <v>11002</v>
      </c>
      <c r="E1070" t="s">
        <v>15766</v>
      </c>
      <c r="F1070" t="s">
        <v>15767</v>
      </c>
      <c r="G1070" t="s">
        <v>15768</v>
      </c>
      <c r="H1070" t="s">
        <v>11003</v>
      </c>
      <c r="I1070" t="s">
        <v>13176</v>
      </c>
      <c r="J1070" t="s">
        <v>13399</v>
      </c>
      <c r="K1070" t="s">
        <v>13289</v>
      </c>
      <c r="L1070" t="s">
        <v>15209</v>
      </c>
      <c r="M1070" t="s">
        <v>13363</v>
      </c>
      <c r="N1070" t="s">
        <v>13363</v>
      </c>
      <c r="Q1070">
        <v>2249</v>
      </c>
      <c r="R1070">
        <v>2249</v>
      </c>
      <c r="S1070">
        <v>3550</v>
      </c>
      <c r="T1070">
        <v>3550</v>
      </c>
      <c r="U1070" s="18">
        <v>0.36647887323943662</v>
      </c>
      <c r="V1070">
        <v>4</v>
      </c>
      <c r="W1070">
        <v>4</v>
      </c>
      <c r="X1070">
        <v>3973</v>
      </c>
      <c r="Y1070">
        <v>3973</v>
      </c>
    </row>
    <row r="1071" spans="1:25" x14ac:dyDescent="0.25">
      <c r="A1071">
        <v>1070</v>
      </c>
      <c r="B1071" t="s">
        <v>11012</v>
      </c>
      <c r="C1071" t="s">
        <v>16191</v>
      </c>
      <c r="D1071" t="s">
        <v>11013</v>
      </c>
      <c r="E1071" t="s">
        <v>11013</v>
      </c>
      <c r="F1071" t="s">
        <v>15769</v>
      </c>
      <c r="G1071" t="s">
        <v>15770</v>
      </c>
      <c r="H1071" t="s">
        <v>8938</v>
      </c>
      <c r="I1071" t="s">
        <v>13176</v>
      </c>
      <c r="J1071" t="s">
        <v>13399</v>
      </c>
      <c r="K1071" t="s">
        <v>13285</v>
      </c>
      <c r="L1071" t="s">
        <v>15206</v>
      </c>
      <c r="M1071" t="s">
        <v>13286</v>
      </c>
      <c r="N1071" t="s">
        <v>13286</v>
      </c>
      <c r="O1071" t="s">
        <v>13318</v>
      </c>
      <c r="Q1071">
        <v>699</v>
      </c>
      <c r="R1071">
        <v>699</v>
      </c>
      <c r="S1071">
        <v>1599</v>
      </c>
      <c r="T1071">
        <v>1599</v>
      </c>
      <c r="U1071" s="18">
        <v>0.56285178236397748</v>
      </c>
      <c r="V1071">
        <v>4.7</v>
      </c>
      <c r="W1071">
        <v>4.7</v>
      </c>
      <c r="X1071">
        <v>2300</v>
      </c>
      <c r="Y1071">
        <v>2300</v>
      </c>
    </row>
    <row r="1072" spans="1:25" x14ac:dyDescent="0.25">
      <c r="A1072">
        <v>1071</v>
      </c>
      <c r="B1072" t="s">
        <v>11022</v>
      </c>
      <c r="C1072" t="s">
        <v>16191</v>
      </c>
      <c r="D1072" t="s">
        <v>11023</v>
      </c>
      <c r="E1072" t="s">
        <v>11023</v>
      </c>
      <c r="F1072" t="s">
        <v>15771</v>
      </c>
      <c r="G1072" t="s">
        <v>15772</v>
      </c>
      <c r="H1072" t="s">
        <v>8461</v>
      </c>
      <c r="I1072" t="s">
        <v>13176</v>
      </c>
      <c r="J1072" t="s">
        <v>13399</v>
      </c>
      <c r="K1072" t="s">
        <v>13289</v>
      </c>
      <c r="L1072" t="s">
        <v>15209</v>
      </c>
      <c r="M1072" t="s">
        <v>13290</v>
      </c>
      <c r="N1072" t="s">
        <v>13290</v>
      </c>
      <c r="O1072" t="s">
        <v>13291</v>
      </c>
      <c r="Q1072">
        <v>1235</v>
      </c>
      <c r="R1072">
        <v>1235</v>
      </c>
      <c r="S1072">
        <v>1499</v>
      </c>
      <c r="T1072">
        <v>1499</v>
      </c>
      <c r="U1072" s="18">
        <v>0.1761174116077385</v>
      </c>
      <c r="V1072">
        <v>4.0999999999999996</v>
      </c>
      <c r="W1072">
        <v>4.0999999999999996</v>
      </c>
      <c r="X1072">
        <v>203</v>
      </c>
      <c r="Y1072">
        <v>203</v>
      </c>
    </row>
    <row r="1073" spans="1:25" x14ac:dyDescent="0.25">
      <c r="A1073">
        <v>1072</v>
      </c>
      <c r="B1073" t="s">
        <v>11032</v>
      </c>
      <c r="C1073" t="s">
        <v>16191</v>
      </c>
      <c r="D1073" t="s">
        <v>11033</v>
      </c>
      <c r="E1073" t="s">
        <v>11033</v>
      </c>
      <c r="F1073" t="s">
        <v>15773</v>
      </c>
      <c r="G1073" t="s">
        <v>15774</v>
      </c>
      <c r="H1073" t="s">
        <v>9100</v>
      </c>
      <c r="I1073" t="s">
        <v>13176</v>
      </c>
      <c r="J1073" t="s">
        <v>13399</v>
      </c>
      <c r="K1073" t="s">
        <v>13285</v>
      </c>
      <c r="L1073" t="s">
        <v>15206</v>
      </c>
      <c r="M1073" t="s">
        <v>13286</v>
      </c>
      <c r="N1073" t="s">
        <v>13286</v>
      </c>
      <c r="O1073" t="s">
        <v>13320</v>
      </c>
      <c r="Q1073">
        <v>1349</v>
      </c>
      <c r="R1073">
        <v>1349</v>
      </c>
      <c r="S1073">
        <v>2999</v>
      </c>
      <c r="T1073">
        <v>2999</v>
      </c>
      <c r="U1073" s="18">
        <v>0.55018339446482156</v>
      </c>
      <c r="V1073">
        <v>3.8</v>
      </c>
      <c r="W1073">
        <v>3.8</v>
      </c>
      <c r="X1073">
        <v>441</v>
      </c>
      <c r="Y1073">
        <v>441</v>
      </c>
    </row>
    <row r="1074" spans="1:25" x14ac:dyDescent="0.25">
      <c r="A1074">
        <v>1073</v>
      </c>
      <c r="B1074" t="s">
        <v>11042</v>
      </c>
      <c r="C1074" t="s">
        <v>16191</v>
      </c>
      <c r="D1074" t="s">
        <v>11043</v>
      </c>
      <c r="E1074" t="s">
        <v>11043</v>
      </c>
      <c r="F1074" t="s">
        <v>15775</v>
      </c>
      <c r="G1074" t="s">
        <v>15776</v>
      </c>
      <c r="H1074" t="s">
        <v>8681</v>
      </c>
      <c r="I1074" t="s">
        <v>13176</v>
      </c>
      <c r="J1074" t="s">
        <v>13399</v>
      </c>
      <c r="K1074" t="s">
        <v>13289</v>
      </c>
      <c r="L1074" t="s">
        <v>15209</v>
      </c>
      <c r="M1074" t="s">
        <v>13305</v>
      </c>
      <c r="N1074" t="s">
        <v>15244</v>
      </c>
      <c r="O1074" t="s">
        <v>13308</v>
      </c>
      <c r="Q1074">
        <v>6800</v>
      </c>
      <c r="R1074">
        <v>6800</v>
      </c>
      <c r="S1074">
        <v>11500</v>
      </c>
      <c r="T1074">
        <v>11500</v>
      </c>
      <c r="U1074" s="18">
        <v>0.40869565217391307</v>
      </c>
      <c r="V1074">
        <v>4.0999999999999996</v>
      </c>
      <c r="W1074">
        <v>4.0999999999999996</v>
      </c>
      <c r="X1074">
        <v>10308</v>
      </c>
      <c r="Y1074">
        <v>10308</v>
      </c>
    </row>
    <row r="1075" spans="1:25" x14ac:dyDescent="0.25">
      <c r="A1075">
        <v>1074</v>
      </c>
      <c r="B1075" t="s">
        <v>11052</v>
      </c>
      <c r="C1075" t="s">
        <v>16191</v>
      </c>
      <c r="D1075" t="s">
        <v>11053</v>
      </c>
      <c r="E1075" t="s">
        <v>15777</v>
      </c>
      <c r="F1075" t="s">
        <v>15778</v>
      </c>
      <c r="G1075" t="s">
        <v>15779</v>
      </c>
      <c r="H1075" t="s">
        <v>8877</v>
      </c>
      <c r="I1075" t="s">
        <v>13176</v>
      </c>
      <c r="J1075" t="s">
        <v>13399</v>
      </c>
      <c r="K1075" t="s">
        <v>13285</v>
      </c>
      <c r="L1075" t="s">
        <v>15206</v>
      </c>
      <c r="M1075" t="s">
        <v>13293</v>
      </c>
      <c r="N1075" t="s">
        <v>15214</v>
      </c>
      <c r="O1075" t="s">
        <v>13316</v>
      </c>
      <c r="P1075" t="s">
        <v>13317</v>
      </c>
      <c r="Q1075">
        <v>2099</v>
      </c>
      <c r="R1075">
        <v>2099</v>
      </c>
      <c r="S1075">
        <v>2499</v>
      </c>
      <c r="T1075">
        <v>2499</v>
      </c>
      <c r="U1075" s="18">
        <v>0.1600640256102441</v>
      </c>
      <c r="W1075">
        <v>0</v>
      </c>
      <c r="X1075">
        <v>992</v>
      </c>
      <c r="Y1075">
        <v>992</v>
      </c>
    </row>
    <row r="1076" spans="1:25" x14ac:dyDescent="0.25">
      <c r="A1076">
        <v>1075</v>
      </c>
      <c r="B1076" t="s">
        <v>11063</v>
      </c>
      <c r="C1076" t="s">
        <v>16191</v>
      </c>
      <c r="D1076" t="s">
        <v>11064</v>
      </c>
      <c r="E1076" t="s">
        <v>11064</v>
      </c>
      <c r="F1076" t="s">
        <v>15780</v>
      </c>
      <c r="G1076" t="s">
        <v>15781</v>
      </c>
      <c r="H1076" t="s">
        <v>8969</v>
      </c>
      <c r="I1076" t="s">
        <v>13176</v>
      </c>
      <c r="J1076" t="s">
        <v>13399</v>
      </c>
      <c r="K1076" t="s">
        <v>13285</v>
      </c>
      <c r="L1076" t="s">
        <v>15206</v>
      </c>
      <c r="M1076" t="s">
        <v>13286</v>
      </c>
      <c r="N1076" t="s">
        <v>13286</v>
      </c>
      <c r="O1076" t="s">
        <v>13319</v>
      </c>
      <c r="Q1076">
        <v>1699</v>
      </c>
      <c r="R1076">
        <v>1699</v>
      </c>
      <c r="S1076">
        <v>1975</v>
      </c>
      <c r="T1076">
        <v>1975</v>
      </c>
      <c r="U1076" s="18">
        <v>0.13974683544303798</v>
      </c>
      <c r="V1076">
        <v>4.0999999999999996</v>
      </c>
      <c r="W1076">
        <v>4.0999999999999996</v>
      </c>
      <c r="X1076">
        <v>4716</v>
      </c>
      <c r="Y1076">
        <v>4716</v>
      </c>
    </row>
    <row r="1077" spans="1:25" x14ac:dyDescent="0.25">
      <c r="A1077">
        <v>1076</v>
      </c>
      <c r="B1077" t="s">
        <v>11073</v>
      </c>
      <c r="C1077" t="s">
        <v>16191</v>
      </c>
      <c r="D1077" t="s">
        <v>11074</v>
      </c>
      <c r="E1077" t="s">
        <v>11074</v>
      </c>
      <c r="F1077" t="s">
        <v>15782</v>
      </c>
      <c r="G1077" t="s">
        <v>15783</v>
      </c>
      <c r="H1077" t="s">
        <v>8472</v>
      </c>
      <c r="I1077" t="s">
        <v>13176</v>
      </c>
      <c r="J1077" t="s">
        <v>13399</v>
      </c>
      <c r="K1077" t="s">
        <v>13289</v>
      </c>
      <c r="L1077" t="s">
        <v>15209</v>
      </c>
      <c r="M1077" t="s">
        <v>13290</v>
      </c>
      <c r="N1077" t="s">
        <v>13290</v>
      </c>
      <c r="O1077" t="s">
        <v>13292</v>
      </c>
      <c r="Q1077">
        <v>1069</v>
      </c>
      <c r="R1077">
        <v>1069</v>
      </c>
      <c r="S1077">
        <v>1699</v>
      </c>
      <c r="T1077">
        <v>1699</v>
      </c>
      <c r="U1077" s="18">
        <v>0.37080635668040024</v>
      </c>
      <c r="V1077">
        <v>3.9</v>
      </c>
      <c r="W1077">
        <v>3.9</v>
      </c>
      <c r="X1077">
        <v>313</v>
      </c>
      <c r="Y1077">
        <v>313</v>
      </c>
    </row>
    <row r="1078" spans="1:25" x14ac:dyDescent="0.25">
      <c r="A1078">
        <v>1077</v>
      </c>
      <c r="B1078" t="s">
        <v>11083</v>
      </c>
      <c r="C1078" t="s">
        <v>16191</v>
      </c>
      <c r="D1078" t="s">
        <v>11084</v>
      </c>
      <c r="E1078" t="s">
        <v>15784</v>
      </c>
      <c r="F1078" t="s">
        <v>15785</v>
      </c>
      <c r="G1078" t="s">
        <v>15786</v>
      </c>
      <c r="H1078" t="s">
        <v>8472</v>
      </c>
      <c r="I1078" t="s">
        <v>13176</v>
      </c>
      <c r="J1078" t="s">
        <v>13399</v>
      </c>
      <c r="K1078" t="s">
        <v>13289</v>
      </c>
      <c r="L1078" t="s">
        <v>15209</v>
      </c>
      <c r="M1078" t="s">
        <v>13290</v>
      </c>
      <c r="N1078" t="s">
        <v>13290</v>
      </c>
      <c r="O1078" t="s">
        <v>13292</v>
      </c>
      <c r="Q1078">
        <v>1349</v>
      </c>
      <c r="R1078">
        <v>1349</v>
      </c>
      <c r="S1078">
        <v>2495</v>
      </c>
      <c r="T1078">
        <v>2495</v>
      </c>
      <c r="U1078" s="18">
        <v>0.45931863727454908</v>
      </c>
      <c r="V1078">
        <v>3.8</v>
      </c>
      <c r="W1078">
        <v>3.8</v>
      </c>
      <c r="X1078">
        <v>166</v>
      </c>
      <c r="Y1078">
        <v>166</v>
      </c>
    </row>
    <row r="1079" spans="1:25" x14ac:dyDescent="0.25">
      <c r="A1079">
        <v>1078</v>
      </c>
      <c r="B1079" t="s">
        <v>11093</v>
      </c>
      <c r="C1079" t="s">
        <v>16191</v>
      </c>
      <c r="D1079" t="s">
        <v>11094</v>
      </c>
      <c r="E1079" t="s">
        <v>11094</v>
      </c>
      <c r="F1079" t="s">
        <v>15787</v>
      </c>
      <c r="G1079" t="s">
        <v>15788</v>
      </c>
      <c r="H1079" t="s">
        <v>8752</v>
      </c>
      <c r="I1079" t="s">
        <v>13176</v>
      </c>
      <c r="J1079" t="s">
        <v>13399</v>
      </c>
      <c r="K1079" t="s">
        <v>13289</v>
      </c>
      <c r="L1079" t="s">
        <v>15209</v>
      </c>
      <c r="M1079" t="s">
        <v>13305</v>
      </c>
      <c r="N1079" t="s">
        <v>15244</v>
      </c>
      <c r="O1079" t="s">
        <v>13309</v>
      </c>
      <c r="Q1079">
        <v>1499</v>
      </c>
      <c r="R1079">
        <v>1499</v>
      </c>
      <c r="S1079">
        <v>3500</v>
      </c>
      <c r="T1079">
        <v>3500</v>
      </c>
      <c r="U1079" s="18">
        <v>0.57171428571428573</v>
      </c>
      <c r="V1079">
        <v>4.0999999999999996</v>
      </c>
      <c r="W1079">
        <v>4.0999999999999996</v>
      </c>
      <c r="X1079">
        <v>303</v>
      </c>
      <c r="Y1079">
        <v>303</v>
      </c>
    </row>
    <row r="1080" spans="1:25" x14ac:dyDescent="0.25">
      <c r="A1080">
        <v>1079</v>
      </c>
      <c r="B1080" t="s">
        <v>11103</v>
      </c>
      <c r="C1080" t="s">
        <v>16191</v>
      </c>
      <c r="D1080" t="s">
        <v>11104</v>
      </c>
      <c r="E1080" t="s">
        <v>15789</v>
      </c>
      <c r="F1080" t="s">
        <v>15790</v>
      </c>
      <c r="G1080" t="s">
        <v>15791</v>
      </c>
      <c r="H1080" t="s">
        <v>8969</v>
      </c>
      <c r="I1080" t="s">
        <v>13176</v>
      </c>
      <c r="J1080" t="s">
        <v>13399</v>
      </c>
      <c r="K1080" t="s">
        <v>13285</v>
      </c>
      <c r="L1080" t="s">
        <v>15206</v>
      </c>
      <c r="M1080" t="s">
        <v>13286</v>
      </c>
      <c r="N1080" t="s">
        <v>13286</v>
      </c>
      <c r="O1080" t="s">
        <v>13319</v>
      </c>
      <c r="Q1080">
        <v>2092</v>
      </c>
      <c r="R1080">
        <v>2092</v>
      </c>
      <c r="S1080">
        <v>4600</v>
      </c>
      <c r="T1080">
        <v>4600</v>
      </c>
      <c r="U1080" s="18">
        <v>0.54521739130434788</v>
      </c>
      <c r="V1080">
        <v>4.3</v>
      </c>
      <c r="W1080">
        <v>4.3</v>
      </c>
      <c r="X1080">
        <v>562</v>
      </c>
      <c r="Y1080">
        <v>562</v>
      </c>
    </row>
    <row r="1081" spans="1:25" x14ac:dyDescent="0.25">
      <c r="A1081">
        <v>1080</v>
      </c>
      <c r="B1081" t="s">
        <v>11113</v>
      </c>
      <c r="C1081" t="s">
        <v>16191</v>
      </c>
      <c r="D1081" t="s">
        <v>11114</v>
      </c>
      <c r="E1081" t="s">
        <v>15792</v>
      </c>
      <c r="F1081" t="s">
        <v>15793</v>
      </c>
      <c r="G1081" t="s">
        <v>15794</v>
      </c>
      <c r="H1081" t="s">
        <v>9851</v>
      </c>
      <c r="I1081" t="s">
        <v>13176</v>
      </c>
      <c r="J1081" t="s">
        <v>13399</v>
      </c>
      <c r="K1081" t="s">
        <v>13285</v>
      </c>
      <c r="L1081" t="s">
        <v>15206</v>
      </c>
      <c r="M1081" t="s">
        <v>13293</v>
      </c>
      <c r="N1081" t="s">
        <v>15214</v>
      </c>
      <c r="O1081" t="s">
        <v>13316</v>
      </c>
      <c r="P1081" t="s">
        <v>13317</v>
      </c>
      <c r="Q1081">
        <v>3859</v>
      </c>
      <c r="R1081">
        <v>3859</v>
      </c>
      <c r="S1081">
        <v>10295</v>
      </c>
      <c r="T1081">
        <v>10295</v>
      </c>
      <c r="U1081" s="18">
        <v>0.62515784361340454</v>
      </c>
      <c r="V1081">
        <v>3.9</v>
      </c>
      <c r="W1081">
        <v>3.9</v>
      </c>
      <c r="X1081">
        <v>8095</v>
      </c>
      <c r="Y1081">
        <v>8095</v>
      </c>
    </row>
    <row r="1082" spans="1:25" x14ac:dyDescent="0.25">
      <c r="A1082">
        <v>1081</v>
      </c>
      <c r="B1082" t="s">
        <v>11123</v>
      </c>
      <c r="C1082" t="s">
        <v>16191</v>
      </c>
      <c r="D1082" t="s">
        <v>11124</v>
      </c>
      <c r="E1082" t="s">
        <v>11124</v>
      </c>
      <c r="F1082" t="s">
        <v>15795</v>
      </c>
      <c r="G1082" t="s">
        <v>15796</v>
      </c>
      <c r="H1082" t="s">
        <v>8846</v>
      </c>
      <c r="I1082" t="s">
        <v>13176</v>
      </c>
      <c r="J1082" t="s">
        <v>13399</v>
      </c>
      <c r="K1082" t="s">
        <v>13285</v>
      </c>
      <c r="L1082" t="s">
        <v>15206</v>
      </c>
      <c r="M1082" t="s">
        <v>13286</v>
      </c>
      <c r="N1082" t="s">
        <v>13286</v>
      </c>
      <c r="O1082" t="s">
        <v>13315</v>
      </c>
      <c r="Q1082">
        <v>499</v>
      </c>
      <c r="R1082">
        <v>499</v>
      </c>
      <c r="S1082">
        <v>2199</v>
      </c>
      <c r="T1082">
        <v>2199</v>
      </c>
      <c r="U1082" s="18">
        <v>0.77307867212369263</v>
      </c>
      <c r="V1082">
        <v>2.8</v>
      </c>
      <c r="W1082">
        <v>2.8</v>
      </c>
      <c r="X1082">
        <v>109</v>
      </c>
      <c r="Y1082">
        <v>109</v>
      </c>
    </row>
    <row r="1083" spans="1:25" x14ac:dyDescent="0.25">
      <c r="A1083">
        <v>1082</v>
      </c>
      <c r="B1083" t="s">
        <v>11133</v>
      </c>
      <c r="C1083" t="s">
        <v>16191</v>
      </c>
      <c r="D1083" t="s">
        <v>11134</v>
      </c>
      <c r="E1083" t="s">
        <v>11134</v>
      </c>
      <c r="F1083" t="s">
        <v>15797</v>
      </c>
      <c r="G1083" t="s">
        <v>15798</v>
      </c>
      <c r="H1083" t="s">
        <v>9203</v>
      </c>
      <c r="I1083" t="s">
        <v>13176</v>
      </c>
      <c r="J1083" t="s">
        <v>13399</v>
      </c>
      <c r="K1083" t="s">
        <v>13289</v>
      </c>
      <c r="L1083" t="s">
        <v>15209</v>
      </c>
      <c r="M1083" t="s">
        <v>13323</v>
      </c>
      <c r="N1083" t="s">
        <v>13323</v>
      </c>
      <c r="O1083" t="s">
        <v>13324</v>
      </c>
      <c r="Q1083">
        <v>1804</v>
      </c>
      <c r="R1083">
        <v>1804</v>
      </c>
      <c r="S1083">
        <v>2380</v>
      </c>
      <c r="T1083">
        <v>2380</v>
      </c>
      <c r="U1083" s="18">
        <v>0.24201680672268908</v>
      </c>
      <c r="V1083">
        <v>4</v>
      </c>
      <c r="W1083">
        <v>4</v>
      </c>
      <c r="X1083">
        <v>15382</v>
      </c>
      <c r="Y1083">
        <v>15382</v>
      </c>
    </row>
    <row r="1084" spans="1:25" x14ac:dyDescent="0.25">
      <c r="A1084">
        <v>1083</v>
      </c>
      <c r="B1084" t="s">
        <v>11143</v>
      </c>
      <c r="C1084" t="s">
        <v>16191</v>
      </c>
      <c r="D1084" t="s">
        <v>11144</v>
      </c>
      <c r="E1084" t="s">
        <v>11144</v>
      </c>
      <c r="F1084" t="s">
        <v>15799</v>
      </c>
      <c r="G1084" t="s">
        <v>15800</v>
      </c>
      <c r="H1084" t="s">
        <v>8846</v>
      </c>
      <c r="I1084" t="s">
        <v>13176</v>
      </c>
      <c r="J1084" t="s">
        <v>13399</v>
      </c>
      <c r="K1084" t="s">
        <v>13285</v>
      </c>
      <c r="L1084" t="s">
        <v>15206</v>
      </c>
      <c r="M1084" t="s">
        <v>13286</v>
      </c>
      <c r="N1084" t="s">
        <v>13286</v>
      </c>
      <c r="O1084" t="s">
        <v>13315</v>
      </c>
      <c r="Q1084">
        <v>6525</v>
      </c>
      <c r="R1084">
        <v>6525</v>
      </c>
      <c r="S1084">
        <v>8820</v>
      </c>
      <c r="T1084">
        <v>8820</v>
      </c>
      <c r="U1084" s="18">
        <v>0.26020408163265307</v>
      </c>
      <c r="V1084">
        <v>4.5</v>
      </c>
      <c r="W1084">
        <v>4.5</v>
      </c>
      <c r="X1084">
        <v>5137</v>
      </c>
      <c r="Y1084">
        <v>5137</v>
      </c>
    </row>
    <row r="1085" spans="1:25" x14ac:dyDescent="0.25">
      <c r="A1085">
        <v>1084</v>
      </c>
      <c r="B1085" t="s">
        <v>11153</v>
      </c>
      <c r="C1085" t="s">
        <v>16191</v>
      </c>
      <c r="D1085" t="s">
        <v>11154</v>
      </c>
      <c r="E1085" t="s">
        <v>15801</v>
      </c>
      <c r="F1085" t="s">
        <v>15802</v>
      </c>
      <c r="G1085" t="s">
        <v>15803</v>
      </c>
      <c r="H1085" t="s">
        <v>10001</v>
      </c>
      <c r="I1085" t="s">
        <v>13176</v>
      </c>
      <c r="J1085" t="s">
        <v>13399</v>
      </c>
      <c r="K1085" t="s">
        <v>13285</v>
      </c>
      <c r="L1085" t="s">
        <v>15206</v>
      </c>
      <c r="M1085" t="s">
        <v>13334</v>
      </c>
      <c r="N1085" t="s">
        <v>15444</v>
      </c>
      <c r="O1085" t="s">
        <v>13344</v>
      </c>
      <c r="Q1085">
        <v>4999</v>
      </c>
      <c r="R1085">
        <v>4999</v>
      </c>
      <c r="S1085">
        <v>24999</v>
      </c>
      <c r="T1085">
        <v>24999</v>
      </c>
      <c r="U1085" s="18">
        <v>0.80003200128005125</v>
      </c>
      <c r="V1085">
        <v>4.5999999999999996</v>
      </c>
      <c r="W1085">
        <v>4.5999999999999996</v>
      </c>
      <c r="X1085">
        <v>124</v>
      </c>
      <c r="Y1085">
        <v>124</v>
      </c>
    </row>
    <row r="1086" spans="1:25" x14ac:dyDescent="0.25">
      <c r="A1086">
        <v>1085</v>
      </c>
      <c r="B1086" t="s">
        <v>11163</v>
      </c>
      <c r="C1086" t="s">
        <v>16191</v>
      </c>
      <c r="D1086" t="s">
        <v>11164</v>
      </c>
      <c r="E1086" t="s">
        <v>11164</v>
      </c>
      <c r="F1086" t="s">
        <v>15804</v>
      </c>
      <c r="G1086" t="s">
        <v>15805</v>
      </c>
      <c r="H1086" t="s">
        <v>9520</v>
      </c>
      <c r="I1086" t="s">
        <v>13176</v>
      </c>
      <c r="J1086" t="s">
        <v>13399</v>
      </c>
      <c r="K1086" t="s">
        <v>13285</v>
      </c>
      <c r="L1086" t="s">
        <v>15206</v>
      </c>
      <c r="M1086" t="s">
        <v>13329</v>
      </c>
      <c r="N1086" t="s">
        <v>15419</v>
      </c>
      <c r="O1086" t="s">
        <v>13333</v>
      </c>
      <c r="Q1086">
        <v>1189</v>
      </c>
      <c r="R1086">
        <v>1189</v>
      </c>
      <c r="S1086">
        <v>2400</v>
      </c>
      <c r="T1086">
        <v>2400</v>
      </c>
      <c r="U1086" s="18">
        <v>0.50458333333333338</v>
      </c>
      <c r="V1086">
        <v>4.0999999999999996</v>
      </c>
      <c r="W1086">
        <v>4.0999999999999996</v>
      </c>
      <c r="X1086">
        <v>618</v>
      </c>
      <c r="Y1086">
        <v>618</v>
      </c>
    </row>
    <row r="1087" spans="1:25" x14ac:dyDescent="0.25">
      <c r="A1087">
        <v>1086</v>
      </c>
      <c r="B1087" t="s">
        <v>11173</v>
      </c>
      <c r="C1087" t="s">
        <v>16191</v>
      </c>
      <c r="D1087" t="s">
        <v>11174</v>
      </c>
      <c r="E1087" t="s">
        <v>15806</v>
      </c>
      <c r="F1087" t="s">
        <v>15807</v>
      </c>
      <c r="G1087" t="s">
        <v>15808</v>
      </c>
      <c r="H1087" t="s">
        <v>8472</v>
      </c>
      <c r="I1087" t="s">
        <v>13176</v>
      </c>
      <c r="J1087" t="s">
        <v>13399</v>
      </c>
      <c r="K1087" t="s">
        <v>13289</v>
      </c>
      <c r="L1087" t="s">
        <v>15209</v>
      </c>
      <c r="M1087" t="s">
        <v>13290</v>
      </c>
      <c r="N1087" t="s">
        <v>13290</v>
      </c>
      <c r="O1087" t="s">
        <v>13292</v>
      </c>
      <c r="Q1087">
        <v>2590</v>
      </c>
      <c r="R1087">
        <v>2590</v>
      </c>
      <c r="S1087">
        <v>4200</v>
      </c>
      <c r="T1087">
        <v>4200</v>
      </c>
      <c r="U1087" s="18">
        <v>0.38333333333333336</v>
      </c>
      <c r="V1087">
        <v>4.0999999999999996</v>
      </c>
      <c r="W1087">
        <v>4.0999999999999996</v>
      </c>
      <c r="X1087">
        <v>63</v>
      </c>
      <c r="Y1087">
        <v>63</v>
      </c>
    </row>
    <row r="1088" spans="1:25" x14ac:dyDescent="0.25">
      <c r="A1088">
        <v>1087</v>
      </c>
      <c r="B1088" t="s">
        <v>11183</v>
      </c>
      <c r="C1088" t="s">
        <v>16191</v>
      </c>
      <c r="D1088" t="s">
        <v>11184</v>
      </c>
      <c r="E1088" t="s">
        <v>15809</v>
      </c>
      <c r="F1088" t="s">
        <v>15810</v>
      </c>
      <c r="G1088" t="s">
        <v>15811</v>
      </c>
      <c r="H1088" t="s">
        <v>8472</v>
      </c>
      <c r="I1088" t="s">
        <v>13176</v>
      </c>
      <c r="J1088" t="s">
        <v>13399</v>
      </c>
      <c r="K1088" t="s">
        <v>13289</v>
      </c>
      <c r="L1088" t="s">
        <v>15209</v>
      </c>
      <c r="M1088" t="s">
        <v>13290</v>
      </c>
      <c r="N1088" t="s">
        <v>13290</v>
      </c>
      <c r="O1088" t="s">
        <v>13292</v>
      </c>
      <c r="Q1088">
        <v>899</v>
      </c>
      <c r="R1088">
        <v>899</v>
      </c>
      <c r="S1088">
        <v>1599</v>
      </c>
      <c r="T1088">
        <v>1599</v>
      </c>
      <c r="U1088" s="18">
        <v>0.43777360850531583</v>
      </c>
      <c r="V1088">
        <v>3.4</v>
      </c>
      <c r="W1088">
        <v>3.4</v>
      </c>
      <c r="X1088">
        <v>15</v>
      </c>
      <c r="Y1088">
        <v>15</v>
      </c>
    </row>
    <row r="1089" spans="1:25" x14ac:dyDescent="0.25">
      <c r="A1089">
        <v>1088</v>
      </c>
      <c r="B1089" t="s">
        <v>11193</v>
      </c>
      <c r="C1089" t="s">
        <v>16191</v>
      </c>
      <c r="D1089" t="s">
        <v>11194</v>
      </c>
      <c r="E1089" t="s">
        <v>15812</v>
      </c>
      <c r="F1089" t="s">
        <v>15813</v>
      </c>
      <c r="G1089" t="s">
        <v>15814</v>
      </c>
      <c r="H1089" t="s">
        <v>8472</v>
      </c>
      <c r="I1089" t="s">
        <v>13176</v>
      </c>
      <c r="J1089" t="s">
        <v>13399</v>
      </c>
      <c r="K1089" t="s">
        <v>13289</v>
      </c>
      <c r="L1089" t="s">
        <v>15209</v>
      </c>
      <c r="M1089" t="s">
        <v>13290</v>
      </c>
      <c r="N1089" t="s">
        <v>13290</v>
      </c>
      <c r="O1089" t="s">
        <v>13292</v>
      </c>
      <c r="Q1089">
        <v>998</v>
      </c>
      <c r="R1089">
        <v>998</v>
      </c>
      <c r="S1089">
        <v>2999</v>
      </c>
      <c r="T1089">
        <v>2999</v>
      </c>
      <c r="U1089" s="18">
        <v>0.6672224074691564</v>
      </c>
      <c r="V1089">
        <v>4.5999999999999996</v>
      </c>
      <c r="W1089">
        <v>4.5999999999999996</v>
      </c>
      <c r="X1089">
        <v>9</v>
      </c>
      <c r="Y1089">
        <v>9</v>
      </c>
    </row>
    <row r="1090" spans="1:25" x14ac:dyDescent="0.25">
      <c r="A1090">
        <v>1089</v>
      </c>
      <c r="B1090" t="s">
        <v>11203</v>
      </c>
      <c r="C1090" t="s">
        <v>16191</v>
      </c>
      <c r="D1090" t="s">
        <v>11204</v>
      </c>
      <c r="E1090" t="s">
        <v>15815</v>
      </c>
      <c r="F1090" t="s">
        <v>15816</v>
      </c>
      <c r="G1090" t="s">
        <v>15817</v>
      </c>
      <c r="H1090" t="s">
        <v>8794</v>
      </c>
      <c r="I1090" t="s">
        <v>13176</v>
      </c>
      <c r="J1090" t="s">
        <v>13399</v>
      </c>
      <c r="K1090" t="s">
        <v>13312</v>
      </c>
      <c r="L1090" t="s">
        <v>15282</v>
      </c>
      <c r="M1090" t="s">
        <v>13313</v>
      </c>
      <c r="N1090" t="s">
        <v>13313</v>
      </c>
      <c r="O1090" t="s">
        <v>13314</v>
      </c>
      <c r="Q1090">
        <v>998.06</v>
      </c>
      <c r="R1090">
        <v>998.06</v>
      </c>
      <c r="S1090">
        <v>1282</v>
      </c>
      <c r="T1090">
        <v>1282</v>
      </c>
      <c r="U1090" s="18">
        <v>0.22148205928237133</v>
      </c>
      <c r="V1090">
        <v>4.2</v>
      </c>
      <c r="W1090">
        <v>4.2</v>
      </c>
      <c r="X1090">
        <v>7274</v>
      </c>
      <c r="Y1090">
        <v>7274</v>
      </c>
    </row>
    <row r="1091" spans="1:25" x14ac:dyDescent="0.25">
      <c r="A1091">
        <v>1090</v>
      </c>
      <c r="B1091" t="s">
        <v>11213</v>
      </c>
      <c r="C1091" t="s">
        <v>16191</v>
      </c>
      <c r="D1091" t="s">
        <v>11214</v>
      </c>
      <c r="E1091" t="s">
        <v>11214</v>
      </c>
      <c r="F1091" t="s">
        <v>15818</v>
      </c>
      <c r="G1091" t="s">
        <v>15819</v>
      </c>
      <c r="H1091" t="s">
        <v>9203</v>
      </c>
      <c r="I1091" t="s">
        <v>13176</v>
      </c>
      <c r="J1091" t="s">
        <v>13399</v>
      </c>
      <c r="K1091" t="s">
        <v>13289</v>
      </c>
      <c r="L1091" t="s">
        <v>15209</v>
      </c>
      <c r="M1091" t="s">
        <v>13323</v>
      </c>
      <c r="N1091" t="s">
        <v>13323</v>
      </c>
      <c r="O1091" t="s">
        <v>13324</v>
      </c>
      <c r="Q1091">
        <v>1099</v>
      </c>
      <c r="R1091">
        <v>1099</v>
      </c>
      <c r="S1091">
        <v>1990</v>
      </c>
      <c r="T1091">
        <v>1990</v>
      </c>
      <c r="U1091" s="18">
        <v>0.44773869346733669</v>
      </c>
      <c r="V1091">
        <v>3.9</v>
      </c>
      <c r="W1091">
        <v>3.9</v>
      </c>
      <c r="X1091">
        <v>5911</v>
      </c>
      <c r="Y1091">
        <v>5911</v>
      </c>
    </row>
    <row r="1092" spans="1:25" x14ac:dyDescent="0.25">
      <c r="A1092">
        <v>1091</v>
      </c>
      <c r="B1092" t="s">
        <v>11223</v>
      </c>
      <c r="C1092" t="s">
        <v>16191</v>
      </c>
      <c r="D1092" t="s">
        <v>11224</v>
      </c>
      <c r="E1092" t="s">
        <v>11224</v>
      </c>
      <c r="F1092" t="s">
        <v>15820</v>
      </c>
      <c r="G1092" t="s">
        <v>15821</v>
      </c>
      <c r="H1092" t="s">
        <v>9294</v>
      </c>
      <c r="I1092" t="s">
        <v>13176</v>
      </c>
      <c r="J1092" t="s">
        <v>13399</v>
      </c>
      <c r="K1092" t="s">
        <v>13285</v>
      </c>
      <c r="L1092" t="s">
        <v>15206</v>
      </c>
      <c r="M1092" t="s">
        <v>13293</v>
      </c>
      <c r="N1092" t="s">
        <v>15214</v>
      </c>
      <c r="O1092" t="s">
        <v>13325</v>
      </c>
      <c r="Q1092">
        <v>5999</v>
      </c>
      <c r="R1092">
        <v>5999</v>
      </c>
      <c r="S1092">
        <v>9999</v>
      </c>
      <c r="T1092">
        <v>9999</v>
      </c>
      <c r="U1092" s="18">
        <v>0.40004000400040002</v>
      </c>
      <c r="V1092">
        <v>4.2</v>
      </c>
      <c r="W1092">
        <v>4.2</v>
      </c>
      <c r="X1092">
        <v>170</v>
      </c>
      <c r="Y1092">
        <v>170</v>
      </c>
    </row>
    <row r="1093" spans="1:25" x14ac:dyDescent="0.25">
      <c r="A1093">
        <v>1092</v>
      </c>
      <c r="B1093" t="s">
        <v>11233</v>
      </c>
      <c r="C1093" t="s">
        <v>16191</v>
      </c>
      <c r="D1093" t="s">
        <v>11234</v>
      </c>
      <c r="E1093" t="s">
        <v>15822</v>
      </c>
      <c r="F1093" t="s">
        <v>15823</v>
      </c>
      <c r="G1093" t="s">
        <v>15824</v>
      </c>
      <c r="H1093" t="s">
        <v>9851</v>
      </c>
      <c r="I1093" t="s">
        <v>13176</v>
      </c>
      <c r="J1093" t="s">
        <v>13399</v>
      </c>
      <c r="K1093" t="s">
        <v>13285</v>
      </c>
      <c r="L1093" t="s">
        <v>15206</v>
      </c>
      <c r="M1093" t="s">
        <v>13293</v>
      </c>
      <c r="N1093" t="s">
        <v>15214</v>
      </c>
      <c r="O1093" t="s">
        <v>13316</v>
      </c>
      <c r="P1093" t="s">
        <v>13317</v>
      </c>
      <c r="Q1093">
        <v>8886</v>
      </c>
      <c r="R1093">
        <v>8886</v>
      </c>
      <c r="S1093">
        <v>11850</v>
      </c>
      <c r="T1093">
        <v>11850</v>
      </c>
      <c r="U1093" s="18">
        <v>0.250126582278481</v>
      </c>
      <c r="V1093">
        <v>4.2</v>
      </c>
      <c r="W1093">
        <v>4.2</v>
      </c>
      <c r="X1093">
        <v>3065</v>
      </c>
      <c r="Y1093">
        <v>3065</v>
      </c>
    </row>
    <row r="1094" spans="1:25" x14ac:dyDescent="0.25">
      <c r="A1094">
        <v>1093</v>
      </c>
      <c r="B1094" t="s">
        <v>11243</v>
      </c>
      <c r="C1094" t="s">
        <v>16191</v>
      </c>
      <c r="D1094" t="s">
        <v>11244</v>
      </c>
      <c r="E1094" t="s">
        <v>11244</v>
      </c>
      <c r="F1094" t="s">
        <v>15825</v>
      </c>
      <c r="G1094" t="s">
        <v>15826</v>
      </c>
      <c r="H1094" t="s">
        <v>8483</v>
      </c>
      <c r="I1094" t="s">
        <v>13176</v>
      </c>
      <c r="J1094" t="s">
        <v>13399</v>
      </c>
      <c r="K1094" t="s">
        <v>13285</v>
      </c>
      <c r="L1094" t="s">
        <v>15206</v>
      </c>
      <c r="M1094" t="s">
        <v>13293</v>
      </c>
      <c r="N1094" t="s">
        <v>15214</v>
      </c>
      <c r="O1094" t="s">
        <v>13294</v>
      </c>
      <c r="P1094" t="s">
        <v>13295</v>
      </c>
      <c r="Q1094">
        <v>475</v>
      </c>
      <c r="R1094">
        <v>475</v>
      </c>
      <c r="S1094">
        <v>999</v>
      </c>
      <c r="T1094">
        <v>999</v>
      </c>
      <c r="U1094" s="18">
        <v>0.52452452452452447</v>
      </c>
      <c r="V1094">
        <v>4.0999999999999996</v>
      </c>
      <c r="W1094">
        <v>4.0999999999999996</v>
      </c>
      <c r="X1094">
        <v>1021</v>
      </c>
      <c r="Y1094">
        <v>1021</v>
      </c>
    </row>
    <row r="1095" spans="1:25" x14ac:dyDescent="0.25">
      <c r="A1095">
        <v>1094</v>
      </c>
      <c r="B1095" t="s">
        <v>11253</v>
      </c>
      <c r="C1095" t="s">
        <v>16191</v>
      </c>
      <c r="D1095" t="s">
        <v>11254</v>
      </c>
      <c r="E1095" t="s">
        <v>11254</v>
      </c>
      <c r="F1095" t="s">
        <v>15827</v>
      </c>
      <c r="G1095" t="s">
        <v>15828</v>
      </c>
      <c r="H1095" t="s">
        <v>8783</v>
      </c>
      <c r="I1095" t="s">
        <v>13176</v>
      </c>
      <c r="J1095" t="s">
        <v>13399</v>
      </c>
      <c r="K1095" t="s">
        <v>13285</v>
      </c>
      <c r="L1095" t="s">
        <v>15206</v>
      </c>
      <c r="M1095" t="s">
        <v>13286</v>
      </c>
      <c r="N1095" t="s">
        <v>13286</v>
      </c>
      <c r="O1095" t="s">
        <v>13310</v>
      </c>
      <c r="P1095" t="s">
        <v>13311</v>
      </c>
      <c r="Q1095">
        <v>4995</v>
      </c>
      <c r="R1095">
        <v>4995</v>
      </c>
      <c r="S1095">
        <v>20049</v>
      </c>
      <c r="T1095">
        <v>20049</v>
      </c>
      <c r="U1095" s="18">
        <v>0.75086039203950317</v>
      </c>
      <c r="V1095">
        <v>4.8</v>
      </c>
      <c r="W1095">
        <v>4.8</v>
      </c>
      <c r="X1095">
        <v>3964</v>
      </c>
      <c r="Y1095">
        <v>3964</v>
      </c>
    </row>
    <row r="1096" spans="1:25" x14ac:dyDescent="0.25">
      <c r="A1096">
        <v>1095</v>
      </c>
      <c r="B1096" t="s">
        <v>11263</v>
      </c>
      <c r="C1096" t="s">
        <v>16191</v>
      </c>
      <c r="D1096" t="s">
        <v>11264</v>
      </c>
      <c r="E1096" t="s">
        <v>15829</v>
      </c>
      <c r="F1096" t="s">
        <v>15830</v>
      </c>
      <c r="G1096" t="s">
        <v>15831</v>
      </c>
      <c r="H1096" t="s">
        <v>10001</v>
      </c>
      <c r="I1096" t="s">
        <v>13176</v>
      </c>
      <c r="J1096" t="s">
        <v>13399</v>
      </c>
      <c r="K1096" t="s">
        <v>13285</v>
      </c>
      <c r="L1096" t="s">
        <v>15206</v>
      </c>
      <c r="M1096" t="s">
        <v>13334</v>
      </c>
      <c r="N1096" t="s">
        <v>15444</v>
      </c>
      <c r="O1096" t="s">
        <v>13344</v>
      </c>
      <c r="Q1096">
        <v>13999</v>
      </c>
      <c r="R1096">
        <v>13999</v>
      </c>
      <c r="S1096">
        <v>24850</v>
      </c>
      <c r="T1096">
        <v>24850</v>
      </c>
      <c r="U1096" s="18">
        <v>0.43665995975855132</v>
      </c>
      <c r="V1096">
        <v>4.4000000000000004</v>
      </c>
      <c r="W1096">
        <v>4.4000000000000004</v>
      </c>
      <c r="X1096">
        <v>8948</v>
      </c>
      <c r="Y1096">
        <v>8948</v>
      </c>
    </row>
    <row r="1097" spans="1:25" x14ac:dyDescent="0.25">
      <c r="A1097">
        <v>1096</v>
      </c>
      <c r="B1097" t="s">
        <v>11273</v>
      </c>
      <c r="C1097" t="s">
        <v>16191</v>
      </c>
      <c r="D1097" t="s">
        <v>11274</v>
      </c>
      <c r="E1097" t="s">
        <v>11274</v>
      </c>
      <c r="F1097" t="s">
        <v>15832</v>
      </c>
      <c r="G1097" t="s">
        <v>15833</v>
      </c>
      <c r="H1097" t="s">
        <v>10001</v>
      </c>
      <c r="I1097" t="s">
        <v>13176</v>
      </c>
      <c r="J1097" t="s">
        <v>13399</v>
      </c>
      <c r="K1097" t="s">
        <v>13285</v>
      </c>
      <c r="L1097" t="s">
        <v>15206</v>
      </c>
      <c r="M1097" t="s">
        <v>13334</v>
      </c>
      <c r="N1097" t="s">
        <v>15444</v>
      </c>
      <c r="O1097" t="s">
        <v>13344</v>
      </c>
      <c r="Q1097">
        <v>8499</v>
      </c>
      <c r="R1097">
        <v>8499</v>
      </c>
      <c r="S1097">
        <v>16490</v>
      </c>
      <c r="T1097">
        <v>16490</v>
      </c>
      <c r="U1097" s="18">
        <v>0.48459672528805336</v>
      </c>
      <c r="V1097">
        <v>4.3</v>
      </c>
      <c r="W1097">
        <v>4.3</v>
      </c>
      <c r="X1097">
        <v>97</v>
      </c>
      <c r="Y1097">
        <v>97</v>
      </c>
    </row>
    <row r="1098" spans="1:25" x14ac:dyDescent="0.25">
      <c r="A1098">
        <v>1097</v>
      </c>
      <c r="B1098" t="s">
        <v>11283</v>
      </c>
      <c r="C1098" t="s">
        <v>16191</v>
      </c>
      <c r="D1098" t="s">
        <v>11284</v>
      </c>
      <c r="E1098" t="s">
        <v>11284</v>
      </c>
      <c r="F1098" t="s">
        <v>15834</v>
      </c>
      <c r="G1098" t="s">
        <v>15835</v>
      </c>
      <c r="H1098" t="s">
        <v>8607</v>
      </c>
      <c r="I1098" t="s">
        <v>13176</v>
      </c>
      <c r="J1098" t="s">
        <v>13399</v>
      </c>
      <c r="K1098" t="s">
        <v>13285</v>
      </c>
      <c r="L1098" t="s">
        <v>15206</v>
      </c>
      <c r="M1098" t="s">
        <v>13293</v>
      </c>
      <c r="N1098" t="s">
        <v>15214</v>
      </c>
      <c r="O1098" t="s">
        <v>13294</v>
      </c>
      <c r="P1098" t="s">
        <v>13303</v>
      </c>
      <c r="Q1098">
        <v>949</v>
      </c>
      <c r="R1098">
        <v>949</v>
      </c>
      <c r="S1098">
        <v>975</v>
      </c>
      <c r="T1098">
        <v>975</v>
      </c>
      <c r="U1098" s="18">
        <v>2.6666666666666668E-2</v>
      </c>
      <c r="V1098">
        <v>4.3</v>
      </c>
      <c r="W1098">
        <v>4.3</v>
      </c>
      <c r="X1098">
        <v>7223</v>
      </c>
      <c r="Y1098">
        <v>7223</v>
      </c>
    </row>
    <row r="1099" spans="1:25" x14ac:dyDescent="0.25">
      <c r="A1099">
        <v>1098</v>
      </c>
      <c r="B1099" t="s">
        <v>11293</v>
      </c>
      <c r="C1099" t="s">
        <v>16191</v>
      </c>
      <c r="D1099" t="s">
        <v>11294</v>
      </c>
      <c r="E1099" t="s">
        <v>15836</v>
      </c>
      <c r="F1099" t="s">
        <v>15837</v>
      </c>
      <c r="G1099" t="s">
        <v>15838</v>
      </c>
      <c r="H1099" t="s">
        <v>8794</v>
      </c>
      <c r="I1099" t="s">
        <v>13176</v>
      </c>
      <c r="J1099" t="s">
        <v>13399</v>
      </c>
      <c r="K1099" t="s">
        <v>13312</v>
      </c>
      <c r="L1099" t="s">
        <v>15282</v>
      </c>
      <c r="M1099" t="s">
        <v>13313</v>
      </c>
      <c r="N1099" t="s">
        <v>13313</v>
      </c>
      <c r="O1099" t="s">
        <v>13314</v>
      </c>
      <c r="Q1099">
        <v>395</v>
      </c>
      <c r="R1099">
        <v>395</v>
      </c>
      <c r="S1099">
        <v>499</v>
      </c>
      <c r="T1099">
        <v>499</v>
      </c>
      <c r="U1099" s="18">
        <v>0.20841683366733466</v>
      </c>
      <c r="V1099">
        <v>4</v>
      </c>
      <c r="W1099">
        <v>4</v>
      </c>
      <c r="X1099">
        <v>330</v>
      </c>
      <c r="Y1099">
        <v>330</v>
      </c>
    </row>
    <row r="1100" spans="1:25" x14ac:dyDescent="0.25">
      <c r="A1100">
        <v>1099</v>
      </c>
      <c r="B1100" t="s">
        <v>11303</v>
      </c>
      <c r="C1100" t="s">
        <v>16191</v>
      </c>
      <c r="D1100" t="s">
        <v>11304</v>
      </c>
      <c r="E1100" t="s">
        <v>11304</v>
      </c>
      <c r="F1100" t="s">
        <v>15839</v>
      </c>
      <c r="G1100" t="s">
        <v>15840</v>
      </c>
      <c r="H1100" t="s">
        <v>11305</v>
      </c>
      <c r="I1100" t="s">
        <v>13176</v>
      </c>
      <c r="J1100" t="s">
        <v>13399</v>
      </c>
      <c r="K1100" t="s">
        <v>13285</v>
      </c>
      <c r="L1100" t="s">
        <v>15206</v>
      </c>
      <c r="M1100" t="s">
        <v>13286</v>
      </c>
      <c r="N1100" t="s">
        <v>13286</v>
      </c>
      <c r="O1100" t="s">
        <v>13364</v>
      </c>
      <c r="P1100" t="s">
        <v>13365</v>
      </c>
      <c r="Q1100">
        <v>635</v>
      </c>
      <c r="R1100">
        <v>635</v>
      </c>
      <c r="S1100">
        <v>635</v>
      </c>
      <c r="T1100">
        <v>635</v>
      </c>
      <c r="U1100" s="18">
        <v>0</v>
      </c>
      <c r="V1100">
        <v>4.3</v>
      </c>
      <c r="W1100">
        <v>4.3</v>
      </c>
      <c r="X1100">
        <v>4570</v>
      </c>
      <c r="Y1100">
        <v>4570</v>
      </c>
    </row>
    <row r="1101" spans="1:25" x14ac:dyDescent="0.25">
      <c r="A1101">
        <v>1100</v>
      </c>
      <c r="B1101" t="s">
        <v>11314</v>
      </c>
      <c r="C1101" t="s">
        <v>16191</v>
      </c>
      <c r="D1101" t="s">
        <v>11315</v>
      </c>
      <c r="E1101" t="s">
        <v>15841</v>
      </c>
      <c r="F1101" t="s">
        <v>15842</v>
      </c>
      <c r="G1101" t="s">
        <v>15843</v>
      </c>
      <c r="H1101" t="s">
        <v>8607</v>
      </c>
      <c r="I1101" t="s">
        <v>13176</v>
      </c>
      <c r="J1101" t="s">
        <v>13399</v>
      </c>
      <c r="K1101" t="s">
        <v>13285</v>
      </c>
      <c r="L1101" t="s">
        <v>15206</v>
      </c>
      <c r="M1101" t="s">
        <v>13293</v>
      </c>
      <c r="N1101" t="s">
        <v>15214</v>
      </c>
      <c r="O1101" t="s">
        <v>13294</v>
      </c>
      <c r="P1101" t="s">
        <v>13303</v>
      </c>
      <c r="Q1101">
        <v>717</v>
      </c>
      <c r="R1101">
        <v>717</v>
      </c>
      <c r="S1101">
        <v>1390</v>
      </c>
      <c r="T1101">
        <v>1390</v>
      </c>
      <c r="U1101" s="18">
        <v>0.48417266187050362</v>
      </c>
      <c r="V1101">
        <v>4</v>
      </c>
      <c r="W1101">
        <v>4</v>
      </c>
      <c r="X1101">
        <v>4867</v>
      </c>
      <c r="Y1101">
        <v>4867</v>
      </c>
    </row>
    <row r="1102" spans="1:25" x14ac:dyDescent="0.25">
      <c r="A1102">
        <v>1101</v>
      </c>
      <c r="B1102" t="s">
        <v>11324</v>
      </c>
      <c r="C1102" t="s">
        <v>16191</v>
      </c>
      <c r="D1102" t="s">
        <v>11325</v>
      </c>
      <c r="E1102" t="s">
        <v>11325</v>
      </c>
      <c r="F1102" t="s">
        <v>15844</v>
      </c>
      <c r="G1102" t="s">
        <v>15845</v>
      </c>
      <c r="H1102" t="s">
        <v>11326</v>
      </c>
      <c r="I1102" t="s">
        <v>13176</v>
      </c>
      <c r="J1102" t="s">
        <v>13399</v>
      </c>
      <c r="K1102" t="s">
        <v>13285</v>
      </c>
      <c r="L1102" t="s">
        <v>15206</v>
      </c>
      <c r="M1102" t="s">
        <v>13293</v>
      </c>
      <c r="N1102" t="s">
        <v>15214</v>
      </c>
      <c r="O1102" t="s">
        <v>13316</v>
      </c>
      <c r="P1102" t="s">
        <v>13317</v>
      </c>
      <c r="Q1102">
        <v>27900</v>
      </c>
      <c r="R1102">
        <v>27900</v>
      </c>
      <c r="S1102">
        <v>59900</v>
      </c>
      <c r="T1102">
        <v>59900</v>
      </c>
      <c r="U1102" s="18">
        <v>0.53422370617696158</v>
      </c>
      <c r="V1102">
        <v>4.4000000000000004</v>
      </c>
      <c r="W1102">
        <v>4.4000000000000004</v>
      </c>
      <c r="X1102">
        <v>5298</v>
      </c>
      <c r="Y1102">
        <v>5298</v>
      </c>
    </row>
    <row r="1103" spans="1:25" x14ac:dyDescent="0.25">
      <c r="A1103">
        <v>1102</v>
      </c>
      <c r="B1103" t="s">
        <v>11335</v>
      </c>
      <c r="C1103" t="s">
        <v>16191</v>
      </c>
      <c r="D1103" t="s">
        <v>11336</v>
      </c>
      <c r="E1103" t="s">
        <v>11336</v>
      </c>
      <c r="F1103" t="s">
        <v>15846</v>
      </c>
      <c r="G1103" t="s">
        <v>13442</v>
      </c>
      <c r="H1103" t="s">
        <v>9552</v>
      </c>
      <c r="I1103" t="s">
        <v>13176</v>
      </c>
      <c r="J1103" t="s">
        <v>13399</v>
      </c>
      <c r="K1103" t="s">
        <v>13285</v>
      </c>
      <c r="L1103" t="s">
        <v>15206</v>
      </c>
      <c r="M1103" t="s">
        <v>13334</v>
      </c>
      <c r="N1103" t="s">
        <v>15444</v>
      </c>
      <c r="O1103" t="s">
        <v>13336</v>
      </c>
      <c r="Q1103">
        <v>649</v>
      </c>
      <c r="R1103">
        <v>649</v>
      </c>
      <c r="S1103">
        <v>670</v>
      </c>
      <c r="T1103">
        <v>670</v>
      </c>
      <c r="U1103" s="18">
        <v>3.134328358208955E-2</v>
      </c>
      <c r="V1103">
        <v>4.0999999999999996</v>
      </c>
      <c r="W1103">
        <v>4.0999999999999996</v>
      </c>
      <c r="X1103">
        <v>7786</v>
      </c>
      <c r="Y1103">
        <v>7786</v>
      </c>
    </row>
    <row r="1104" spans="1:25" x14ac:dyDescent="0.25">
      <c r="A1104">
        <v>1103</v>
      </c>
      <c r="B1104" t="s">
        <v>11345</v>
      </c>
      <c r="C1104" t="s">
        <v>16191</v>
      </c>
      <c r="D1104" t="s">
        <v>11346</v>
      </c>
      <c r="E1104" t="s">
        <v>11346</v>
      </c>
      <c r="F1104" t="s">
        <v>15847</v>
      </c>
      <c r="G1104" t="s">
        <v>15848</v>
      </c>
      <c r="H1104" t="s">
        <v>9541</v>
      </c>
      <c r="I1104" t="s">
        <v>13176</v>
      </c>
      <c r="J1104" t="s">
        <v>13399</v>
      </c>
      <c r="K1104" t="s">
        <v>13285</v>
      </c>
      <c r="L1104" t="s">
        <v>15206</v>
      </c>
      <c r="M1104" t="s">
        <v>13334</v>
      </c>
      <c r="N1104" t="s">
        <v>15444</v>
      </c>
      <c r="O1104" t="s">
        <v>13335</v>
      </c>
      <c r="Q1104">
        <v>193</v>
      </c>
      <c r="R1104">
        <v>193</v>
      </c>
      <c r="S1104">
        <v>399</v>
      </c>
      <c r="T1104">
        <v>399</v>
      </c>
      <c r="U1104" s="18">
        <v>0.51629072681704258</v>
      </c>
      <c r="V1104">
        <v>3.6</v>
      </c>
      <c r="W1104">
        <v>3.6</v>
      </c>
      <c r="X1104">
        <v>37</v>
      </c>
      <c r="Y1104">
        <v>37</v>
      </c>
    </row>
    <row r="1105" spans="1:25" x14ac:dyDescent="0.25">
      <c r="A1105">
        <v>1104</v>
      </c>
      <c r="B1105" t="s">
        <v>11355</v>
      </c>
      <c r="C1105" t="s">
        <v>16191</v>
      </c>
      <c r="D1105" t="s">
        <v>11356</v>
      </c>
      <c r="E1105" t="s">
        <v>11356</v>
      </c>
      <c r="F1105" t="s">
        <v>15849</v>
      </c>
      <c r="G1105" t="s">
        <v>15850</v>
      </c>
      <c r="H1105" t="s">
        <v>8472</v>
      </c>
      <c r="I1105" t="s">
        <v>13176</v>
      </c>
      <c r="J1105" t="s">
        <v>13399</v>
      </c>
      <c r="K1105" t="s">
        <v>13289</v>
      </c>
      <c r="L1105" t="s">
        <v>15209</v>
      </c>
      <c r="M1105" t="s">
        <v>13290</v>
      </c>
      <c r="N1105" t="s">
        <v>13290</v>
      </c>
      <c r="O1105" t="s">
        <v>13292</v>
      </c>
      <c r="Q1105">
        <v>1299</v>
      </c>
      <c r="R1105">
        <v>1299</v>
      </c>
      <c r="S1105">
        <v>2495</v>
      </c>
      <c r="T1105">
        <v>2495</v>
      </c>
      <c r="U1105" s="18">
        <v>0.47935871743486974</v>
      </c>
      <c r="V1105">
        <v>2</v>
      </c>
      <c r="W1105">
        <v>2</v>
      </c>
      <c r="X1105">
        <v>2</v>
      </c>
      <c r="Y1105">
        <v>2</v>
      </c>
    </row>
    <row r="1106" spans="1:25" x14ac:dyDescent="0.25">
      <c r="A1106">
        <v>1105</v>
      </c>
      <c r="B1106" t="s">
        <v>11365</v>
      </c>
      <c r="C1106" t="s">
        <v>16191</v>
      </c>
      <c r="D1106" t="s">
        <v>11366</v>
      </c>
      <c r="E1106" t="s">
        <v>15851</v>
      </c>
      <c r="F1106" t="s">
        <v>15852</v>
      </c>
      <c r="G1106" t="s">
        <v>15853</v>
      </c>
      <c r="H1106" t="s">
        <v>8618</v>
      </c>
      <c r="I1106" t="s">
        <v>13176</v>
      </c>
      <c r="J1106" t="s">
        <v>13399</v>
      </c>
      <c r="K1106" t="s">
        <v>13285</v>
      </c>
      <c r="L1106" t="s">
        <v>15206</v>
      </c>
      <c r="M1106" t="s">
        <v>13286</v>
      </c>
      <c r="N1106" t="s">
        <v>13286</v>
      </c>
      <c r="O1106" t="s">
        <v>13304</v>
      </c>
      <c r="Q1106">
        <v>2449</v>
      </c>
      <c r="R1106">
        <v>2449</v>
      </c>
      <c r="S1106">
        <v>3390</v>
      </c>
      <c r="T1106">
        <v>3390</v>
      </c>
      <c r="U1106" s="18">
        <v>0.27758112094395282</v>
      </c>
      <c r="V1106">
        <v>4</v>
      </c>
      <c r="W1106">
        <v>4</v>
      </c>
      <c r="X1106">
        <v>5206</v>
      </c>
      <c r="Y1106">
        <v>5206</v>
      </c>
    </row>
    <row r="1107" spans="1:25" x14ac:dyDescent="0.25">
      <c r="A1107">
        <v>1106</v>
      </c>
      <c r="B1107" t="s">
        <v>11375</v>
      </c>
      <c r="C1107" t="s">
        <v>16191</v>
      </c>
      <c r="D1107" t="s">
        <v>13009</v>
      </c>
      <c r="E1107" t="s">
        <v>13009</v>
      </c>
      <c r="F1107" t="s">
        <v>15734</v>
      </c>
      <c r="G1107" t="s">
        <v>15854</v>
      </c>
      <c r="H1107" t="s">
        <v>8629</v>
      </c>
      <c r="I1107" t="s">
        <v>13176</v>
      </c>
      <c r="J1107" t="s">
        <v>13399</v>
      </c>
      <c r="K1107" t="s">
        <v>13289</v>
      </c>
      <c r="L1107" t="s">
        <v>15209</v>
      </c>
      <c r="M1107" t="s">
        <v>13305</v>
      </c>
      <c r="N1107" t="s">
        <v>15244</v>
      </c>
      <c r="O1107" t="s">
        <v>13306</v>
      </c>
      <c r="Q1107">
        <v>1049</v>
      </c>
      <c r="R1107">
        <v>1049</v>
      </c>
      <c r="S1107">
        <v>2499</v>
      </c>
      <c r="T1107">
        <v>2499</v>
      </c>
      <c r="U1107" s="18">
        <v>0.58023209283713484</v>
      </c>
      <c r="V1107">
        <v>3.7</v>
      </c>
      <c r="W1107">
        <v>3.7</v>
      </c>
      <c r="X1107">
        <v>638</v>
      </c>
      <c r="Y1107">
        <v>638</v>
      </c>
    </row>
    <row r="1108" spans="1:25" x14ac:dyDescent="0.25">
      <c r="A1108">
        <v>1107</v>
      </c>
      <c r="B1108" t="s">
        <v>11383</v>
      </c>
      <c r="C1108" t="s">
        <v>16191</v>
      </c>
      <c r="D1108" t="s">
        <v>11384</v>
      </c>
      <c r="E1108" t="s">
        <v>11384</v>
      </c>
      <c r="F1108" t="s">
        <v>15855</v>
      </c>
      <c r="G1108" t="s">
        <v>15856</v>
      </c>
      <c r="H1108" t="s">
        <v>10891</v>
      </c>
      <c r="I1108" t="s">
        <v>13176</v>
      </c>
      <c r="J1108" t="s">
        <v>13399</v>
      </c>
      <c r="K1108" t="s">
        <v>13289</v>
      </c>
      <c r="L1108" t="s">
        <v>15209</v>
      </c>
      <c r="M1108" t="s">
        <v>13323</v>
      </c>
      <c r="N1108" t="s">
        <v>13323</v>
      </c>
      <c r="O1108" t="s">
        <v>13361</v>
      </c>
      <c r="Q1108">
        <v>2399</v>
      </c>
      <c r="R1108">
        <v>2399</v>
      </c>
      <c r="S1108">
        <v>4200</v>
      </c>
      <c r="T1108">
        <v>4200</v>
      </c>
      <c r="U1108" s="18">
        <v>0.42880952380952381</v>
      </c>
      <c r="V1108">
        <v>3.8</v>
      </c>
      <c r="W1108">
        <v>3.8</v>
      </c>
      <c r="X1108">
        <v>397</v>
      </c>
      <c r="Y1108">
        <v>397</v>
      </c>
    </row>
    <row r="1109" spans="1:25" x14ac:dyDescent="0.25">
      <c r="A1109">
        <v>1108</v>
      </c>
      <c r="B1109" t="s">
        <v>11393</v>
      </c>
      <c r="C1109" t="s">
        <v>16191</v>
      </c>
      <c r="D1109" t="s">
        <v>11394</v>
      </c>
      <c r="E1109" t="s">
        <v>15857</v>
      </c>
      <c r="F1109" t="s">
        <v>15858</v>
      </c>
      <c r="G1109" t="s">
        <v>15859</v>
      </c>
      <c r="H1109" t="s">
        <v>8877</v>
      </c>
      <c r="I1109" t="s">
        <v>13176</v>
      </c>
      <c r="J1109" t="s">
        <v>13399</v>
      </c>
      <c r="K1109" t="s">
        <v>13285</v>
      </c>
      <c r="L1109" t="s">
        <v>15206</v>
      </c>
      <c r="M1109" t="s">
        <v>13293</v>
      </c>
      <c r="N1109" t="s">
        <v>15214</v>
      </c>
      <c r="O1109" t="s">
        <v>13316</v>
      </c>
      <c r="P1109" t="s">
        <v>13317</v>
      </c>
      <c r="Q1109">
        <v>2286</v>
      </c>
      <c r="R1109">
        <v>2286</v>
      </c>
      <c r="S1109">
        <v>4495</v>
      </c>
      <c r="T1109">
        <v>4495</v>
      </c>
      <c r="U1109" s="18">
        <v>0.49143492769744163</v>
      </c>
      <c r="V1109">
        <v>3.9</v>
      </c>
      <c r="W1109">
        <v>3.9</v>
      </c>
      <c r="X1109">
        <v>326</v>
      </c>
      <c r="Y1109">
        <v>326</v>
      </c>
    </row>
    <row r="1110" spans="1:25" x14ac:dyDescent="0.25">
      <c r="A1110">
        <v>1109</v>
      </c>
      <c r="B1110" t="s">
        <v>11403</v>
      </c>
      <c r="C1110" t="s">
        <v>16191</v>
      </c>
      <c r="D1110" t="s">
        <v>11404</v>
      </c>
      <c r="E1110" t="s">
        <v>11404</v>
      </c>
      <c r="F1110" t="s">
        <v>15860</v>
      </c>
      <c r="G1110" t="s">
        <v>15861</v>
      </c>
      <c r="H1110" t="s">
        <v>10473</v>
      </c>
      <c r="I1110" t="s">
        <v>13176</v>
      </c>
      <c r="J1110" t="s">
        <v>13399</v>
      </c>
      <c r="K1110" t="s">
        <v>13285</v>
      </c>
      <c r="L1110" t="s">
        <v>15206</v>
      </c>
      <c r="M1110" t="s">
        <v>13286</v>
      </c>
      <c r="N1110" t="s">
        <v>13286</v>
      </c>
      <c r="O1110" t="s">
        <v>13354</v>
      </c>
      <c r="Q1110">
        <v>499</v>
      </c>
      <c r="R1110">
        <v>499</v>
      </c>
      <c r="S1110">
        <v>2199</v>
      </c>
      <c r="T1110">
        <v>2199</v>
      </c>
      <c r="U1110" s="18">
        <v>0.77307867212369263</v>
      </c>
      <c r="V1110">
        <v>3.1</v>
      </c>
      <c r="W1110">
        <v>3.1</v>
      </c>
      <c r="X1110">
        <v>3527</v>
      </c>
      <c r="Y1110">
        <v>3527</v>
      </c>
    </row>
    <row r="1111" spans="1:25" x14ac:dyDescent="0.25">
      <c r="A1111">
        <v>1110</v>
      </c>
      <c r="B1111" t="s">
        <v>11413</v>
      </c>
      <c r="C1111" t="s">
        <v>16191</v>
      </c>
      <c r="D1111" t="s">
        <v>11414</v>
      </c>
      <c r="E1111" t="s">
        <v>11414</v>
      </c>
      <c r="F1111" t="s">
        <v>15862</v>
      </c>
      <c r="G1111" t="s">
        <v>15863</v>
      </c>
      <c r="H1111" t="s">
        <v>9192</v>
      </c>
      <c r="I1111" t="s">
        <v>13176</v>
      </c>
      <c r="J1111" t="s">
        <v>13399</v>
      </c>
      <c r="K1111" t="s">
        <v>13285</v>
      </c>
      <c r="L1111" t="s">
        <v>15206</v>
      </c>
      <c r="M1111" t="s">
        <v>13286</v>
      </c>
      <c r="N1111" t="s">
        <v>13286</v>
      </c>
      <c r="O1111" t="s">
        <v>13322</v>
      </c>
      <c r="Q1111">
        <v>429</v>
      </c>
      <c r="R1111">
        <v>429</v>
      </c>
      <c r="S1111">
        <v>999</v>
      </c>
      <c r="T1111">
        <v>999</v>
      </c>
      <c r="U1111" s="18">
        <v>0.57057057057057059</v>
      </c>
      <c r="V1111">
        <v>3</v>
      </c>
      <c r="W1111">
        <v>3</v>
      </c>
      <c r="X1111">
        <v>617</v>
      </c>
      <c r="Y1111">
        <v>617</v>
      </c>
    </row>
    <row r="1112" spans="1:25" x14ac:dyDescent="0.25">
      <c r="A1112">
        <v>1111</v>
      </c>
      <c r="B1112" t="s">
        <v>11422</v>
      </c>
      <c r="C1112" t="s">
        <v>16191</v>
      </c>
      <c r="D1112" t="s">
        <v>11423</v>
      </c>
      <c r="E1112" t="s">
        <v>11423</v>
      </c>
      <c r="F1112" t="s">
        <v>15864</v>
      </c>
      <c r="G1112" t="s">
        <v>13442</v>
      </c>
      <c r="H1112" t="s">
        <v>8969</v>
      </c>
      <c r="I1112" t="s">
        <v>13176</v>
      </c>
      <c r="J1112" t="s">
        <v>13399</v>
      </c>
      <c r="K1112" t="s">
        <v>13285</v>
      </c>
      <c r="L1112" t="s">
        <v>15206</v>
      </c>
      <c r="M1112" t="s">
        <v>13286</v>
      </c>
      <c r="N1112" t="s">
        <v>13286</v>
      </c>
      <c r="O1112" t="s">
        <v>13319</v>
      </c>
      <c r="Q1112">
        <v>299</v>
      </c>
      <c r="R1112">
        <v>299</v>
      </c>
      <c r="S1112">
        <v>595</v>
      </c>
      <c r="T1112">
        <v>595</v>
      </c>
      <c r="U1112" s="18">
        <v>0.49747899159663866</v>
      </c>
      <c r="V1112">
        <v>4</v>
      </c>
      <c r="W1112">
        <v>4</v>
      </c>
      <c r="X1112">
        <v>314</v>
      </c>
      <c r="Y1112">
        <v>314</v>
      </c>
    </row>
    <row r="1113" spans="1:25" x14ac:dyDescent="0.25">
      <c r="A1113">
        <v>1112</v>
      </c>
      <c r="B1113" t="s">
        <v>11432</v>
      </c>
      <c r="C1113" t="s">
        <v>16191</v>
      </c>
      <c r="D1113" t="s">
        <v>13010</v>
      </c>
      <c r="E1113" t="s">
        <v>15865</v>
      </c>
      <c r="F1113" t="s">
        <v>15866</v>
      </c>
      <c r="G1113" t="s">
        <v>15803</v>
      </c>
      <c r="H1113" t="s">
        <v>10001</v>
      </c>
      <c r="I1113" t="s">
        <v>13176</v>
      </c>
      <c r="J1113" t="s">
        <v>13399</v>
      </c>
      <c r="K1113" t="s">
        <v>13285</v>
      </c>
      <c r="L1113" t="s">
        <v>15206</v>
      </c>
      <c r="M1113" t="s">
        <v>13334</v>
      </c>
      <c r="N1113" t="s">
        <v>15444</v>
      </c>
      <c r="O1113" t="s">
        <v>13344</v>
      </c>
      <c r="Q1113">
        <v>5395</v>
      </c>
      <c r="R1113">
        <v>5395</v>
      </c>
      <c r="S1113">
        <v>19990</v>
      </c>
      <c r="T1113">
        <v>19990</v>
      </c>
      <c r="U1113" s="18">
        <v>0.73011505752876438</v>
      </c>
      <c r="V1113">
        <v>4.4000000000000004</v>
      </c>
      <c r="W1113">
        <v>4.4000000000000004</v>
      </c>
      <c r="X1113">
        <v>535</v>
      </c>
      <c r="Y1113">
        <v>535</v>
      </c>
    </row>
    <row r="1114" spans="1:25" x14ac:dyDescent="0.25">
      <c r="A1114">
        <v>1113</v>
      </c>
      <c r="B1114" t="s">
        <v>11441</v>
      </c>
      <c r="C1114" t="s">
        <v>16191</v>
      </c>
      <c r="D1114" t="s">
        <v>11442</v>
      </c>
      <c r="E1114" t="s">
        <v>11442</v>
      </c>
      <c r="F1114" t="s">
        <v>15867</v>
      </c>
      <c r="G1114" t="s">
        <v>15868</v>
      </c>
      <c r="H1114" t="s">
        <v>8607</v>
      </c>
      <c r="I1114" t="s">
        <v>13176</v>
      </c>
      <c r="J1114" t="s">
        <v>13399</v>
      </c>
      <c r="K1114" t="s">
        <v>13285</v>
      </c>
      <c r="L1114" t="s">
        <v>15206</v>
      </c>
      <c r="M1114" t="s">
        <v>13293</v>
      </c>
      <c r="N1114" t="s">
        <v>15214</v>
      </c>
      <c r="O1114" t="s">
        <v>13294</v>
      </c>
      <c r="P1114" t="s">
        <v>13303</v>
      </c>
      <c r="Q1114">
        <v>559</v>
      </c>
      <c r="R1114">
        <v>559</v>
      </c>
      <c r="S1114">
        <v>1010</v>
      </c>
      <c r="T1114">
        <v>1010</v>
      </c>
      <c r="U1114" s="18">
        <v>0.44653465346534654</v>
      </c>
      <c r="V1114">
        <v>4.0999999999999996</v>
      </c>
      <c r="W1114">
        <v>4.0999999999999996</v>
      </c>
      <c r="X1114">
        <v>17325</v>
      </c>
      <c r="Y1114">
        <v>17325</v>
      </c>
    </row>
    <row r="1115" spans="1:25" x14ac:dyDescent="0.25">
      <c r="A1115">
        <v>1114</v>
      </c>
      <c r="B1115" t="s">
        <v>11451</v>
      </c>
      <c r="C1115" t="s">
        <v>16191</v>
      </c>
      <c r="D1115" t="s">
        <v>11452</v>
      </c>
      <c r="E1115" t="s">
        <v>15869</v>
      </c>
      <c r="F1115" t="s">
        <v>15630</v>
      </c>
      <c r="G1115" t="s">
        <v>15870</v>
      </c>
      <c r="H1115" t="s">
        <v>8607</v>
      </c>
      <c r="I1115" t="s">
        <v>13176</v>
      </c>
      <c r="J1115" t="s">
        <v>13399</v>
      </c>
      <c r="K1115" t="s">
        <v>13285</v>
      </c>
      <c r="L1115" t="s">
        <v>15206</v>
      </c>
      <c r="M1115" t="s">
        <v>13293</v>
      </c>
      <c r="N1115" t="s">
        <v>15214</v>
      </c>
      <c r="O1115" t="s">
        <v>13294</v>
      </c>
      <c r="P1115" t="s">
        <v>13303</v>
      </c>
      <c r="Q1115">
        <v>660</v>
      </c>
      <c r="R1115">
        <v>660</v>
      </c>
      <c r="S1115">
        <v>1100</v>
      </c>
      <c r="T1115">
        <v>1100</v>
      </c>
      <c r="U1115" s="18">
        <v>0.4</v>
      </c>
      <c r="V1115">
        <v>3.6</v>
      </c>
      <c r="W1115">
        <v>3.6</v>
      </c>
      <c r="X1115">
        <v>91</v>
      </c>
      <c r="Y1115">
        <v>91</v>
      </c>
    </row>
    <row r="1116" spans="1:25" x14ac:dyDescent="0.25">
      <c r="A1116">
        <v>1115</v>
      </c>
      <c r="B1116" t="s">
        <v>11461</v>
      </c>
      <c r="C1116" t="s">
        <v>16191</v>
      </c>
      <c r="D1116" t="s">
        <v>11462</v>
      </c>
      <c r="E1116" t="s">
        <v>11462</v>
      </c>
      <c r="F1116" t="s">
        <v>15871</v>
      </c>
      <c r="G1116" t="s">
        <v>15872</v>
      </c>
      <c r="H1116" t="s">
        <v>8938</v>
      </c>
      <c r="I1116" t="s">
        <v>13176</v>
      </c>
      <c r="J1116" t="s">
        <v>13399</v>
      </c>
      <c r="K1116" t="s">
        <v>13285</v>
      </c>
      <c r="L1116" t="s">
        <v>15206</v>
      </c>
      <c r="M1116" t="s">
        <v>13286</v>
      </c>
      <c r="N1116" t="s">
        <v>13286</v>
      </c>
      <c r="O1116" t="s">
        <v>13318</v>
      </c>
      <c r="Q1116">
        <v>419</v>
      </c>
      <c r="R1116">
        <v>419</v>
      </c>
      <c r="S1116">
        <v>999</v>
      </c>
      <c r="T1116">
        <v>999</v>
      </c>
      <c r="U1116" s="18">
        <v>0.5805805805805806</v>
      </c>
      <c r="V1116">
        <v>4.4000000000000004</v>
      </c>
      <c r="W1116">
        <v>4.4000000000000004</v>
      </c>
      <c r="X1116">
        <v>227</v>
      </c>
      <c r="Y1116">
        <v>227</v>
      </c>
    </row>
    <row r="1117" spans="1:25" x14ac:dyDescent="0.25">
      <c r="A1117">
        <v>1116</v>
      </c>
      <c r="B1117" t="s">
        <v>11471</v>
      </c>
      <c r="C1117" t="s">
        <v>16191</v>
      </c>
      <c r="D1117" t="s">
        <v>11472</v>
      </c>
      <c r="E1117" t="s">
        <v>11472</v>
      </c>
      <c r="F1117" t="s">
        <v>15873</v>
      </c>
      <c r="G1117" t="s">
        <v>15874</v>
      </c>
      <c r="H1117" t="s">
        <v>8681</v>
      </c>
      <c r="I1117" t="s">
        <v>13176</v>
      </c>
      <c r="J1117" t="s">
        <v>13399</v>
      </c>
      <c r="K1117" t="s">
        <v>13289</v>
      </c>
      <c r="L1117" t="s">
        <v>15209</v>
      </c>
      <c r="M1117" t="s">
        <v>13305</v>
      </c>
      <c r="N1117" t="s">
        <v>15244</v>
      </c>
      <c r="O1117" t="s">
        <v>13308</v>
      </c>
      <c r="Q1117">
        <v>7349</v>
      </c>
      <c r="R1117">
        <v>7349</v>
      </c>
      <c r="S1117">
        <v>10900</v>
      </c>
      <c r="T1117">
        <v>10900</v>
      </c>
      <c r="U1117" s="18">
        <v>0.32577981651376148</v>
      </c>
      <c r="V1117">
        <v>4.2</v>
      </c>
      <c r="W1117">
        <v>4.2</v>
      </c>
      <c r="X1117">
        <v>11957</v>
      </c>
      <c r="Y1117">
        <v>11957</v>
      </c>
    </row>
    <row r="1118" spans="1:25" x14ac:dyDescent="0.25">
      <c r="A1118">
        <v>1117</v>
      </c>
      <c r="B1118" t="s">
        <v>11481</v>
      </c>
      <c r="C1118" t="s">
        <v>16191</v>
      </c>
      <c r="D1118" t="s">
        <v>11482</v>
      </c>
      <c r="E1118" t="s">
        <v>11482</v>
      </c>
      <c r="F1118" t="s">
        <v>15875</v>
      </c>
      <c r="G1118" t="s">
        <v>15876</v>
      </c>
      <c r="H1118" t="s">
        <v>9203</v>
      </c>
      <c r="I1118" t="s">
        <v>13176</v>
      </c>
      <c r="J1118" t="s">
        <v>13399</v>
      </c>
      <c r="K1118" t="s">
        <v>13289</v>
      </c>
      <c r="L1118" t="s">
        <v>15209</v>
      </c>
      <c r="M1118" t="s">
        <v>13323</v>
      </c>
      <c r="N1118" t="s">
        <v>13323</v>
      </c>
      <c r="O1118" t="s">
        <v>13324</v>
      </c>
      <c r="Q1118">
        <v>2899</v>
      </c>
      <c r="R1118">
        <v>2899</v>
      </c>
      <c r="S1118">
        <v>4005</v>
      </c>
      <c r="T1118">
        <v>4005</v>
      </c>
      <c r="U1118" s="18">
        <v>0.27615480649188512</v>
      </c>
      <c r="V1118">
        <v>4.3</v>
      </c>
      <c r="W1118">
        <v>4.3</v>
      </c>
      <c r="X1118">
        <v>7140</v>
      </c>
      <c r="Y1118">
        <v>7140</v>
      </c>
    </row>
    <row r="1119" spans="1:25" x14ac:dyDescent="0.25">
      <c r="A1119">
        <v>1118</v>
      </c>
      <c r="B1119" t="s">
        <v>11491</v>
      </c>
      <c r="C1119" t="s">
        <v>16191</v>
      </c>
      <c r="D1119" t="s">
        <v>11492</v>
      </c>
      <c r="E1119" t="s">
        <v>15877</v>
      </c>
      <c r="F1119" t="s">
        <v>15878</v>
      </c>
      <c r="G1119" t="s">
        <v>15879</v>
      </c>
      <c r="H1119" t="s">
        <v>8877</v>
      </c>
      <c r="I1119" t="s">
        <v>13176</v>
      </c>
      <c r="J1119" t="s">
        <v>13399</v>
      </c>
      <c r="K1119" t="s">
        <v>13285</v>
      </c>
      <c r="L1119" t="s">
        <v>15206</v>
      </c>
      <c r="M1119" t="s">
        <v>13293</v>
      </c>
      <c r="N1119" t="s">
        <v>15214</v>
      </c>
      <c r="O1119" t="s">
        <v>13316</v>
      </c>
      <c r="P1119" t="s">
        <v>13317</v>
      </c>
      <c r="Q1119">
        <v>1799</v>
      </c>
      <c r="R1119">
        <v>1799</v>
      </c>
      <c r="S1119">
        <v>3295</v>
      </c>
      <c r="T1119">
        <v>3295</v>
      </c>
      <c r="U1119" s="18">
        <v>0.45402124430955992</v>
      </c>
      <c r="V1119">
        <v>3.8</v>
      </c>
      <c r="W1119">
        <v>3.8</v>
      </c>
      <c r="X1119">
        <v>687</v>
      </c>
      <c r="Y1119">
        <v>687</v>
      </c>
    </row>
    <row r="1120" spans="1:25" x14ac:dyDescent="0.25">
      <c r="A1120">
        <v>1119</v>
      </c>
      <c r="B1120" t="s">
        <v>11501</v>
      </c>
      <c r="C1120" t="s">
        <v>16191</v>
      </c>
      <c r="D1120" t="s">
        <v>11502</v>
      </c>
      <c r="E1120" t="s">
        <v>15880</v>
      </c>
      <c r="F1120" t="s">
        <v>15881</v>
      </c>
      <c r="G1120" t="s">
        <v>15882</v>
      </c>
      <c r="H1120" t="s">
        <v>8969</v>
      </c>
      <c r="I1120" t="s">
        <v>13176</v>
      </c>
      <c r="J1120" t="s">
        <v>13399</v>
      </c>
      <c r="K1120" t="s">
        <v>13285</v>
      </c>
      <c r="L1120" t="s">
        <v>15206</v>
      </c>
      <c r="M1120" t="s">
        <v>13286</v>
      </c>
      <c r="N1120" t="s">
        <v>13286</v>
      </c>
      <c r="O1120" t="s">
        <v>13319</v>
      </c>
      <c r="Q1120">
        <v>1474</v>
      </c>
      <c r="R1120">
        <v>1474</v>
      </c>
      <c r="S1120">
        <v>4650</v>
      </c>
      <c r="T1120">
        <v>4650</v>
      </c>
      <c r="U1120" s="18">
        <v>0.68301075268817202</v>
      </c>
      <c r="V1120">
        <v>4.0999999999999996</v>
      </c>
      <c r="W1120">
        <v>4.0999999999999996</v>
      </c>
      <c r="X1120">
        <v>1045</v>
      </c>
      <c r="Y1120">
        <v>1045</v>
      </c>
    </row>
    <row r="1121" spans="1:25" x14ac:dyDescent="0.25">
      <c r="A1121">
        <v>1120</v>
      </c>
      <c r="B1121" t="s">
        <v>11511</v>
      </c>
      <c r="C1121" t="s">
        <v>16191</v>
      </c>
      <c r="D1121" t="s">
        <v>11512</v>
      </c>
      <c r="E1121" t="s">
        <v>15883</v>
      </c>
      <c r="F1121" t="s">
        <v>15884</v>
      </c>
      <c r="G1121" t="s">
        <v>15885</v>
      </c>
      <c r="H1121" t="s">
        <v>10001</v>
      </c>
      <c r="I1121" t="s">
        <v>13176</v>
      </c>
      <c r="J1121" t="s">
        <v>13399</v>
      </c>
      <c r="K1121" t="s">
        <v>13285</v>
      </c>
      <c r="L1121" t="s">
        <v>15206</v>
      </c>
      <c r="M1121" t="s">
        <v>13334</v>
      </c>
      <c r="N1121" t="s">
        <v>15444</v>
      </c>
      <c r="O1121" t="s">
        <v>13344</v>
      </c>
      <c r="Q1121">
        <v>15999</v>
      </c>
      <c r="R1121">
        <v>15999</v>
      </c>
      <c r="S1121">
        <v>24500</v>
      </c>
      <c r="T1121">
        <v>24500</v>
      </c>
      <c r="U1121" s="18">
        <v>0.34697959183673471</v>
      </c>
      <c r="V1121">
        <v>4</v>
      </c>
      <c r="W1121">
        <v>4</v>
      </c>
      <c r="X1121">
        <v>11206</v>
      </c>
      <c r="Y1121">
        <v>11206</v>
      </c>
    </row>
    <row r="1122" spans="1:25" x14ac:dyDescent="0.25">
      <c r="A1122">
        <v>1121</v>
      </c>
      <c r="B1122" t="s">
        <v>11521</v>
      </c>
      <c r="C1122" t="s">
        <v>16191</v>
      </c>
      <c r="D1122" t="s">
        <v>11522</v>
      </c>
      <c r="E1122" t="s">
        <v>11522</v>
      </c>
      <c r="F1122" t="s">
        <v>15886</v>
      </c>
      <c r="G1122" t="s">
        <v>15667</v>
      </c>
      <c r="H1122" t="s">
        <v>8629</v>
      </c>
      <c r="I1122" t="s">
        <v>13176</v>
      </c>
      <c r="J1122" t="s">
        <v>13399</v>
      </c>
      <c r="K1122" t="s">
        <v>13289</v>
      </c>
      <c r="L1122" t="s">
        <v>15209</v>
      </c>
      <c r="M1122" t="s">
        <v>13305</v>
      </c>
      <c r="N1122" t="s">
        <v>15244</v>
      </c>
      <c r="O1122" t="s">
        <v>13306</v>
      </c>
      <c r="Q1122">
        <v>3645</v>
      </c>
      <c r="R1122">
        <v>3645</v>
      </c>
      <c r="S1122">
        <v>6070</v>
      </c>
      <c r="T1122">
        <v>6070</v>
      </c>
      <c r="U1122" s="18">
        <v>0.39950576606260296</v>
      </c>
      <c r="V1122">
        <v>4.2</v>
      </c>
      <c r="W1122">
        <v>4.2</v>
      </c>
      <c r="X1122">
        <v>561</v>
      </c>
      <c r="Y1122">
        <v>561</v>
      </c>
    </row>
    <row r="1123" spans="1:25" x14ac:dyDescent="0.25">
      <c r="A1123">
        <v>1122</v>
      </c>
      <c r="B1123" t="s">
        <v>11531</v>
      </c>
      <c r="C1123" t="s">
        <v>16191</v>
      </c>
      <c r="D1123" t="s">
        <v>11532</v>
      </c>
      <c r="E1123" t="s">
        <v>11532</v>
      </c>
      <c r="F1123" t="s">
        <v>15887</v>
      </c>
      <c r="G1123" t="s">
        <v>15888</v>
      </c>
      <c r="H1123" t="s">
        <v>8597</v>
      </c>
      <c r="I1123" t="s">
        <v>13176</v>
      </c>
      <c r="J1123" t="s">
        <v>13399</v>
      </c>
      <c r="K1123" t="s">
        <v>13285</v>
      </c>
      <c r="L1123" t="s">
        <v>15206</v>
      </c>
      <c r="M1123" t="s">
        <v>13286</v>
      </c>
      <c r="N1123" t="s">
        <v>13286</v>
      </c>
      <c r="O1123" t="s">
        <v>13302</v>
      </c>
      <c r="Q1123">
        <v>375</v>
      </c>
      <c r="R1123">
        <v>375</v>
      </c>
      <c r="S1123">
        <v>999</v>
      </c>
      <c r="T1123">
        <v>999</v>
      </c>
      <c r="U1123" s="18">
        <v>0.62462462462462465</v>
      </c>
      <c r="V1123">
        <v>3.6</v>
      </c>
      <c r="W1123">
        <v>3.6</v>
      </c>
      <c r="X1123">
        <v>1988</v>
      </c>
      <c r="Y1123">
        <v>1988</v>
      </c>
    </row>
    <row r="1124" spans="1:25" x14ac:dyDescent="0.25">
      <c r="A1124">
        <v>1123</v>
      </c>
      <c r="B1124" t="s">
        <v>11541</v>
      </c>
      <c r="C1124" t="s">
        <v>16191</v>
      </c>
      <c r="D1124" t="s">
        <v>11542</v>
      </c>
      <c r="E1124" t="s">
        <v>11542</v>
      </c>
      <c r="F1124" t="s">
        <v>15889</v>
      </c>
      <c r="G1124" t="s">
        <v>15890</v>
      </c>
      <c r="H1124" t="s">
        <v>9603</v>
      </c>
      <c r="I1124" t="s">
        <v>13176</v>
      </c>
      <c r="J1124" t="s">
        <v>13399</v>
      </c>
      <c r="K1124" t="s">
        <v>13285</v>
      </c>
      <c r="L1124" t="s">
        <v>15206</v>
      </c>
      <c r="M1124" t="s">
        <v>13286</v>
      </c>
      <c r="N1124" t="s">
        <v>13286</v>
      </c>
      <c r="O1124" t="s">
        <v>13337</v>
      </c>
      <c r="Q1124">
        <v>2976</v>
      </c>
      <c r="R1124">
        <v>2976</v>
      </c>
      <c r="S1124">
        <v>3945</v>
      </c>
      <c r="T1124">
        <v>3945</v>
      </c>
      <c r="U1124" s="18">
        <v>0.24562737642585553</v>
      </c>
      <c r="V1124">
        <v>4.2</v>
      </c>
      <c r="W1124">
        <v>4.2</v>
      </c>
      <c r="X1124">
        <v>3740</v>
      </c>
      <c r="Y1124">
        <v>3740</v>
      </c>
    </row>
    <row r="1125" spans="1:25" x14ac:dyDescent="0.25">
      <c r="A1125">
        <v>1124</v>
      </c>
      <c r="B1125" t="s">
        <v>11551</v>
      </c>
      <c r="C1125" t="s">
        <v>16191</v>
      </c>
      <c r="D1125" t="s">
        <v>11552</v>
      </c>
      <c r="E1125" t="s">
        <v>11552</v>
      </c>
      <c r="F1125" t="s">
        <v>15891</v>
      </c>
      <c r="G1125" t="s">
        <v>15892</v>
      </c>
      <c r="H1125" t="s">
        <v>10962</v>
      </c>
      <c r="I1125" t="s">
        <v>13176</v>
      </c>
      <c r="J1125" t="s">
        <v>13399</v>
      </c>
      <c r="K1125" t="s">
        <v>13285</v>
      </c>
      <c r="L1125" t="s">
        <v>15206</v>
      </c>
      <c r="M1125" t="s">
        <v>13329</v>
      </c>
      <c r="N1125" t="s">
        <v>15419</v>
      </c>
      <c r="O1125" t="s">
        <v>13362</v>
      </c>
      <c r="Q1125">
        <v>1099</v>
      </c>
      <c r="R1125">
        <v>1099</v>
      </c>
      <c r="S1125">
        <v>1499</v>
      </c>
      <c r="T1125">
        <v>1499</v>
      </c>
      <c r="U1125" s="18">
        <v>0.26684456304202803</v>
      </c>
      <c r="V1125">
        <v>4.0999999999999996</v>
      </c>
      <c r="W1125">
        <v>4.0999999999999996</v>
      </c>
      <c r="X1125">
        <v>4401</v>
      </c>
      <c r="Y1125">
        <v>4401</v>
      </c>
    </row>
    <row r="1126" spans="1:25" x14ac:dyDescent="0.25">
      <c r="A1126">
        <v>1125</v>
      </c>
      <c r="B1126" t="s">
        <v>11561</v>
      </c>
      <c r="C1126" t="s">
        <v>16191</v>
      </c>
      <c r="D1126" t="s">
        <v>11562</v>
      </c>
      <c r="E1126" t="s">
        <v>15893</v>
      </c>
      <c r="F1126" t="s">
        <v>15894</v>
      </c>
      <c r="G1126" t="s">
        <v>15895</v>
      </c>
      <c r="H1126" t="s">
        <v>8805</v>
      </c>
      <c r="I1126" t="s">
        <v>13176</v>
      </c>
      <c r="J1126" t="s">
        <v>13399</v>
      </c>
      <c r="K1126" t="s">
        <v>13285</v>
      </c>
      <c r="L1126" t="s">
        <v>15206</v>
      </c>
      <c r="M1126" t="s">
        <v>13293</v>
      </c>
      <c r="N1126" t="s">
        <v>15214</v>
      </c>
      <c r="O1126" t="s">
        <v>13294</v>
      </c>
      <c r="P1126" t="s">
        <v>13303</v>
      </c>
      <c r="Q1126">
        <v>2575</v>
      </c>
      <c r="R1126">
        <v>2575</v>
      </c>
      <c r="S1126">
        <v>6700</v>
      </c>
      <c r="T1126">
        <v>6700</v>
      </c>
      <c r="U1126" s="18">
        <v>0.61567164179104472</v>
      </c>
      <c r="V1126">
        <v>4.2</v>
      </c>
      <c r="W1126">
        <v>4.2</v>
      </c>
      <c r="X1126">
        <v>611</v>
      </c>
      <c r="Y1126">
        <v>611</v>
      </c>
    </row>
    <row r="1127" spans="1:25" x14ac:dyDescent="0.25">
      <c r="A1127">
        <v>1126</v>
      </c>
      <c r="B1127" t="s">
        <v>11571</v>
      </c>
      <c r="C1127" t="s">
        <v>16191</v>
      </c>
      <c r="D1127" t="s">
        <v>11572</v>
      </c>
      <c r="E1127" t="s">
        <v>11572</v>
      </c>
      <c r="F1127" t="s">
        <v>15896</v>
      </c>
      <c r="G1127" t="s">
        <v>15897</v>
      </c>
      <c r="H1127" t="s">
        <v>8618</v>
      </c>
      <c r="I1127" t="s">
        <v>13176</v>
      </c>
      <c r="J1127" t="s">
        <v>13399</v>
      </c>
      <c r="K1127" t="s">
        <v>13285</v>
      </c>
      <c r="L1127" t="s">
        <v>15206</v>
      </c>
      <c r="M1127" t="s">
        <v>13286</v>
      </c>
      <c r="N1127" t="s">
        <v>13286</v>
      </c>
      <c r="O1127" t="s">
        <v>13304</v>
      </c>
      <c r="Q1127">
        <v>1649</v>
      </c>
      <c r="R1127">
        <v>1649</v>
      </c>
      <c r="S1127">
        <v>2800</v>
      </c>
      <c r="T1127">
        <v>2800</v>
      </c>
      <c r="U1127" s="18">
        <v>0.41107142857142859</v>
      </c>
      <c r="V1127">
        <v>3.9</v>
      </c>
      <c r="W1127">
        <v>3.9</v>
      </c>
      <c r="X1127">
        <v>2162</v>
      </c>
      <c r="Y1127">
        <v>2162</v>
      </c>
    </row>
    <row r="1128" spans="1:25" x14ac:dyDescent="0.25">
      <c r="A1128">
        <v>1127</v>
      </c>
      <c r="B1128" t="s">
        <v>11581</v>
      </c>
      <c r="C1128" t="s">
        <v>16191</v>
      </c>
      <c r="D1128" t="s">
        <v>11582</v>
      </c>
      <c r="E1128" t="s">
        <v>15898</v>
      </c>
      <c r="F1128" t="s">
        <v>15899</v>
      </c>
      <c r="G1128" t="s">
        <v>15900</v>
      </c>
      <c r="H1128" t="s">
        <v>8597</v>
      </c>
      <c r="I1128" t="s">
        <v>13176</v>
      </c>
      <c r="J1128" t="s">
        <v>13399</v>
      </c>
      <c r="K1128" t="s">
        <v>13285</v>
      </c>
      <c r="L1128" t="s">
        <v>15206</v>
      </c>
      <c r="M1128" t="s">
        <v>13286</v>
      </c>
      <c r="N1128" t="s">
        <v>13286</v>
      </c>
      <c r="O1128" t="s">
        <v>13302</v>
      </c>
      <c r="Q1128">
        <v>799</v>
      </c>
      <c r="R1128">
        <v>799</v>
      </c>
      <c r="S1128">
        <v>1699</v>
      </c>
      <c r="T1128">
        <v>1699</v>
      </c>
      <c r="U1128" s="18">
        <v>0.52972336668628606</v>
      </c>
      <c r="V1128">
        <v>4</v>
      </c>
      <c r="W1128">
        <v>4</v>
      </c>
      <c r="X1128">
        <v>97</v>
      </c>
      <c r="Y1128">
        <v>97</v>
      </c>
    </row>
    <row r="1129" spans="1:25" x14ac:dyDescent="0.25">
      <c r="A1129">
        <v>1128</v>
      </c>
      <c r="B1129" t="s">
        <v>11591</v>
      </c>
      <c r="C1129" t="s">
        <v>16191</v>
      </c>
      <c r="D1129" t="s">
        <v>11592</v>
      </c>
      <c r="E1129" t="s">
        <v>11592</v>
      </c>
      <c r="F1129" t="s">
        <v>15901</v>
      </c>
      <c r="G1129" t="s">
        <v>13442</v>
      </c>
      <c r="H1129" t="s">
        <v>8597</v>
      </c>
      <c r="I1129" t="s">
        <v>13176</v>
      </c>
      <c r="J1129" t="s">
        <v>13399</v>
      </c>
      <c r="K1129" t="s">
        <v>13285</v>
      </c>
      <c r="L1129" t="s">
        <v>15206</v>
      </c>
      <c r="M1129" t="s">
        <v>13286</v>
      </c>
      <c r="N1129" t="s">
        <v>13286</v>
      </c>
      <c r="O1129" t="s">
        <v>13302</v>
      </c>
      <c r="Q1129">
        <v>765</v>
      </c>
      <c r="R1129">
        <v>765</v>
      </c>
      <c r="S1129">
        <v>970</v>
      </c>
      <c r="T1129">
        <v>970</v>
      </c>
      <c r="U1129" s="18">
        <v>0.21134020618556701</v>
      </c>
      <c r="V1129">
        <v>4.2</v>
      </c>
      <c r="W1129">
        <v>4.2</v>
      </c>
      <c r="X1129">
        <v>6055</v>
      </c>
      <c r="Y1129">
        <v>6055</v>
      </c>
    </row>
    <row r="1130" spans="1:25" x14ac:dyDescent="0.25">
      <c r="A1130">
        <v>1129</v>
      </c>
      <c r="B1130" t="s">
        <v>11601</v>
      </c>
      <c r="C1130" t="s">
        <v>16191</v>
      </c>
      <c r="D1130" t="s">
        <v>11602</v>
      </c>
      <c r="E1130" t="s">
        <v>11602</v>
      </c>
      <c r="F1130" t="s">
        <v>15902</v>
      </c>
      <c r="G1130" t="s">
        <v>15903</v>
      </c>
      <c r="H1130" t="s">
        <v>8483</v>
      </c>
      <c r="I1130" t="s">
        <v>13176</v>
      </c>
      <c r="J1130" t="s">
        <v>13399</v>
      </c>
      <c r="K1130" t="s">
        <v>13285</v>
      </c>
      <c r="L1130" t="s">
        <v>15206</v>
      </c>
      <c r="M1130" t="s">
        <v>13293</v>
      </c>
      <c r="N1130" t="s">
        <v>15214</v>
      </c>
      <c r="O1130" t="s">
        <v>13294</v>
      </c>
      <c r="P1130" t="s">
        <v>13295</v>
      </c>
      <c r="Q1130">
        <v>999</v>
      </c>
      <c r="R1130">
        <v>999</v>
      </c>
      <c r="S1130">
        <v>1500</v>
      </c>
      <c r="T1130">
        <v>1500</v>
      </c>
      <c r="U1130" s="18">
        <v>0.33400000000000002</v>
      </c>
      <c r="V1130">
        <v>4.2</v>
      </c>
      <c r="W1130">
        <v>4.2</v>
      </c>
      <c r="X1130">
        <v>386</v>
      </c>
      <c r="Y1130">
        <v>386</v>
      </c>
    </row>
    <row r="1131" spans="1:25" x14ac:dyDescent="0.25">
      <c r="A1131">
        <v>1130</v>
      </c>
      <c r="B1131" t="s">
        <v>11611</v>
      </c>
      <c r="C1131" t="s">
        <v>16191</v>
      </c>
      <c r="D1131" t="s">
        <v>11612</v>
      </c>
      <c r="E1131" t="s">
        <v>11612</v>
      </c>
      <c r="F1131" t="s">
        <v>15904</v>
      </c>
      <c r="G1131" t="s">
        <v>15905</v>
      </c>
      <c r="H1131" t="s">
        <v>11613</v>
      </c>
      <c r="I1131" t="s">
        <v>13176</v>
      </c>
      <c r="J1131" t="s">
        <v>13399</v>
      </c>
      <c r="K1131" t="s">
        <v>13285</v>
      </c>
      <c r="L1131" t="s">
        <v>15206</v>
      </c>
      <c r="M1131" t="s">
        <v>13286</v>
      </c>
      <c r="N1131" t="s">
        <v>13286</v>
      </c>
      <c r="O1131" t="s">
        <v>13366</v>
      </c>
      <c r="Q1131">
        <v>587</v>
      </c>
      <c r="R1131">
        <v>587</v>
      </c>
      <c r="S1131">
        <v>1295</v>
      </c>
      <c r="T1131">
        <v>1295</v>
      </c>
      <c r="U1131" s="18">
        <v>0.54671814671814667</v>
      </c>
      <c r="V1131">
        <v>4.0999999999999996</v>
      </c>
      <c r="W1131">
        <v>4.0999999999999996</v>
      </c>
      <c r="X1131">
        <v>557</v>
      </c>
      <c r="Y1131">
        <v>557</v>
      </c>
    </row>
    <row r="1132" spans="1:25" x14ac:dyDescent="0.25">
      <c r="A1132">
        <v>1131</v>
      </c>
      <c r="B1132" t="s">
        <v>11622</v>
      </c>
      <c r="C1132" t="s">
        <v>16191</v>
      </c>
      <c r="D1132" t="s">
        <v>11623</v>
      </c>
      <c r="E1132" t="s">
        <v>11623</v>
      </c>
      <c r="F1132" t="s">
        <v>15906</v>
      </c>
      <c r="G1132" t="s">
        <v>15907</v>
      </c>
      <c r="H1132" t="s">
        <v>11624</v>
      </c>
      <c r="I1132" t="s">
        <v>13176</v>
      </c>
      <c r="J1132" t="s">
        <v>13399</v>
      </c>
      <c r="K1132" t="s">
        <v>13285</v>
      </c>
      <c r="L1132" t="s">
        <v>15206</v>
      </c>
      <c r="M1132" t="s">
        <v>13286</v>
      </c>
      <c r="N1132" t="s">
        <v>13286</v>
      </c>
      <c r="O1132" t="s">
        <v>13354</v>
      </c>
      <c r="P1132" t="s">
        <v>13367</v>
      </c>
      <c r="Q1132">
        <v>12609</v>
      </c>
      <c r="R1132">
        <v>12609</v>
      </c>
      <c r="S1132">
        <v>23999</v>
      </c>
      <c r="T1132">
        <v>23999</v>
      </c>
      <c r="U1132" s="18">
        <v>0.47460310846285264</v>
      </c>
      <c r="V1132">
        <v>4.4000000000000004</v>
      </c>
      <c r="W1132">
        <v>4.4000000000000004</v>
      </c>
      <c r="X1132">
        <v>2288</v>
      </c>
      <c r="Y1132">
        <v>2288</v>
      </c>
    </row>
    <row r="1133" spans="1:25" x14ac:dyDescent="0.25">
      <c r="A1133">
        <v>1132</v>
      </c>
      <c r="B1133" t="s">
        <v>11633</v>
      </c>
      <c r="C1133" t="s">
        <v>16191</v>
      </c>
      <c r="D1133" t="s">
        <v>11634</v>
      </c>
      <c r="E1133" t="s">
        <v>11634</v>
      </c>
      <c r="F1133" t="s">
        <v>15908</v>
      </c>
      <c r="G1133" t="s">
        <v>15909</v>
      </c>
      <c r="H1133" t="s">
        <v>8607</v>
      </c>
      <c r="I1133" t="s">
        <v>13176</v>
      </c>
      <c r="J1133" t="s">
        <v>13399</v>
      </c>
      <c r="K1133" t="s">
        <v>13285</v>
      </c>
      <c r="L1133" t="s">
        <v>15206</v>
      </c>
      <c r="M1133" t="s">
        <v>13293</v>
      </c>
      <c r="N1133" t="s">
        <v>15214</v>
      </c>
      <c r="O1133" t="s">
        <v>13294</v>
      </c>
      <c r="P1133" t="s">
        <v>13303</v>
      </c>
      <c r="Q1133">
        <v>699</v>
      </c>
      <c r="R1133">
        <v>699</v>
      </c>
      <c r="S1133">
        <v>850</v>
      </c>
      <c r="T1133">
        <v>850</v>
      </c>
      <c r="U1133" s="18">
        <v>0.17764705882352941</v>
      </c>
      <c r="V1133">
        <v>4.0999999999999996</v>
      </c>
      <c r="W1133">
        <v>4.0999999999999996</v>
      </c>
      <c r="X1133">
        <v>1106</v>
      </c>
      <c r="Y1133">
        <v>1106</v>
      </c>
    </row>
    <row r="1134" spans="1:25" x14ac:dyDescent="0.25">
      <c r="A1134">
        <v>1133</v>
      </c>
      <c r="B1134" t="s">
        <v>11641</v>
      </c>
      <c r="C1134" t="s">
        <v>16191</v>
      </c>
      <c r="D1134" t="s">
        <v>11642</v>
      </c>
      <c r="E1134" t="s">
        <v>11642</v>
      </c>
      <c r="F1134" t="s">
        <v>15910</v>
      </c>
      <c r="G1134" t="s">
        <v>15911</v>
      </c>
      <c r="H1134" t="s">
        <v>9234</v>
      </c>
      <c r="I1134" t="s">
        <v>13176</v>
      </c>
      <c r="J1134" t="s">
        <v>13399</v>
      </c>
      <c r="K1134" t="s">
        <v>13285</v>
      </c>
      <c r="L1134" t="s">
        <v>15206</v>
      </c>
      <c r="M1134" t="s">
        <v>13293</v>
      </c>
      <c r="N1134" t="s">
        <v>15214</v>
      </c>
      <c r="O1134" t="s">
        <v>13316</v>
      </c>
      <c r="P1134" t="s">
        <v>13317</v>
      </c>
      <c r="Q1134">
        <v>3799</v>
      </c>
      <c r="R1134">
        <v>3799</v>
      </c>
      <c r="S1134">
        <v>6000</v>
      </c>
      <c r="T1134">
        <v>6000</v>
      </c>
      <c r="U1134" s="18">
        <v>0.36683333333333334</v>
      </c>
      <c r="V1134">
        <v>4.2</v>
      </c>
      <c r="W1134">
        <v>4.2</v>
      </c>
      <c r="X1134">
        <v>11935</v>
      </c>
      <c r="Y1134">
        <v>11935</v>
      </c>
    </row>
    <row r="1135" spans="1:25" x14ac:dyDescent="0.25">
      <c r="A1135">
        <v>1134</v>
      </c>
      <c r="B1135" t="s">
        <v>11651</v>
      </c>
      <c r="C1135" t="s">
        <v>16191</v>
      </c>
      <c r="D1135" t="s">
        <v>11652</v>
      </c>
      <c r="E1135" t="s">
        <v>11652</v>
      </c>
      <c r="F1135" t="s">
        <v>15912</v>
      </c>
      <c r="G1135" t="s">
        <v>15913</v>
      </c>
      <c r="H1135" t="s">
        <v>8752</v>
      </c>
      <c r="I1135" t="s">
        <v>13176</v>
      </c>
      <c r="J1135" t="s">
        <v>13399</v>
      </c>
      <c r="K1135" t="s">
        <v>13289</v>
      </c>
      <c r="L1135" t="s">
        <v>15209</v>
      </c>
      <c r="M1135" t="s">
        <v>13305</v>
      </c>
      <c r="N1135" t="s">
        <v>15244</v>
      </c>
      <c r="O1135" t="s">
        <v>13309</v>
      </c>
      <c r="Q1135">
        <v>640</v>
      </c>
      <c r="R1135">
        <v>640</v>
      </c>
      <c r="S1135">
        <v>1020</v>
      </c>
      <c r="T1135">
        <v>1020</v>
      </c>
      <c r="U1135" s="18">
        <v>0.37254901960784315</v>
      </c>
      <c r="V1135">
        <v>4.0999999999999996</v>
      </c>
      <c r="W1135">
        <v>4.0999999999999996</v>
      </c>
      <c r="X1135">
        <v>5059</v>
      </c>
      <c r="Y1135">
        <v>5059</v>
      </c>
    </row>
    <row r="1136" spans="1:25" x14ac:dyDescent="0.25">
      <c r="A1136">
        <v>1135</v>
      </c>
      <c r="B1136" t="s">
        <v>11661</v>
      </c>
      <c r="C1136" t="s">
        <v>16191</v>
      </c>
      <c r="D1136" t="s">
        <v>11662</v>
      </c>
      <c r="E1136" t="s">
        <v>15914</v>
      </c>
      <c r="F1136" t="s">
        <v>15915</v>
      </c>
      <c r="G1136" t="s">
        <v>15916</v>
      </c>
      <c r="H1136" t="s">
        <v>8472</v>
      </c>
      <c r="I1136" t="s">
        <v>13176</v>
      </c>
      <c r="J1136" t="s">
        <v>13399</v>
      </c>
      <c r="K1136" t="s">
        <v>13289</v>
      </c>
      <c r="L1136" t="s">
        <v>15209</v>
      </c>
      <c r="M1136" t="s">
        <v>13290</v>
      </c>
      <c r="N1136" t="s">
        <v>13290</v>
      </c>
      <c r="O1136" t="s">
        <v>13292</v>
      </c>
      <c r="Q1136">
        <v>979</v>
      </c>
      <c r="R1136">
        <v>979</v>
      </c>
      <c r="S1136">
        <v>1999</v>
      </c>
      <c r="T1136">
        <v>1999</v>
      </c>
      <c r="U1136" s="18">
        <v>0.51025512756378189</v>
      </c>
      <c r="V1136">
        <v>3.9</v>
      </c>
      <c r="W1136">
        <v>3.9</v>
      </c>
      <c r="X1136">
        <v>157</v>
      </c>
      <c r="Y1136">
        <v>157</v>
      </c>
    </row>
    <row r="1137" spans="1:25" x14ac:dyDescent="0.25">
      <c r="A1137">
        <v>1136</v>
      </c>
      <c r="B1137" t="s">
        <v>11671</v>
      </c>
      <c r="C1137" t="s">
        <v>16191</v>
      </c>
      <c r="D1137" t="s">
        <v>11672</v>
      </c>
      <c r="E1137" t="s">
        <v>11672</v>
      </c>
      <c r="F1137" t="s">
        <v>15917</v>
      </c>
      <c r="G1137" t="s">
        <v>15918</v>
      </c>
      <c r="H1137" t="s">
        <v>8629</v>
      </c>
      <c r="I1137" t="s">
        <v>13176</v>
      </c>
      <c r="J1137" t="s">
        <v>13399</v>
      </c>
      <c r="K1137" t="s">
        <v>13289</v>
      </c>
      <c r="L1137" t="s">
        <v>15209</v>
      </c>
      <c r="M1137" t="s">
        <v>13305</v>
      </c>
      <c r="N1137" t="s">
        <v>15244</v>
      </c>
      <c r="O1137" t="s">
        <v>13306</v>
      </c>
      <c r="Q1137">
        <v>5365</v>
      </c>
      <c r="R1137">
        <v>5365</v>
      </c>
      <c r="S1137">
        <v>7445</v>
      </c>
      <c r="T1137">
        <v>7445</v>
      </c>
      <c r="U1137" s="18">
        <v>0.27938213566151782</v>
      </c>
      <c r="V1137">
        <v>3.9</v>
      </c>
      <c r="W1137">
        <v>3.9</v>
      </c>
      <c r="X1137">
        <v>3584</v>
      </c>
      <c r="Y1137">
        <v>3584</v>
      </c>
    </row>
    <row r="1138" spans="1:25" x14ac:dyDescent="0.25">
      <c r="A1138">
        <v>1137</v>
      </c>
      <c r="B1138" t="s">
        <v>11681</v>
      </c>
      <c r="C1138" t="s">
        <v>16191</v>
      </c>
      <c r="D1138" t="s">
        <v>11682</v>
      </c>
      <c r="E1138" t="s">
        <v>15919</v>
      </c>
      <c r="F1138" t="s">
        <v>15920</v>
      </c>
      <c r="G1138" t="s">
        <v>15921</v>
      </c>
      <c r="H1138" t="s">
        <v>8805</v>
      </c>
      <c r="I1138" t="s">
        <v>13176</v>
      </c>
      <c r="J1138" t="s">
        <v>13399</v>
      </c>
      <c r="K1138" t="s">
        <v>13285</v>
      </c>
      <c r="L1138" t="s">
        <v>15206</v>
      </c>
      <c r="M1138" t="s">
        <v>13293</v>
      </c>
      <c r="N1138" t="s">
        <v>15214</v>
      </c>
      <c r="O1138" t="s">
        <v>13294</v>
      </c>
      <c r="P1138" t="s">
        <v>13303</v>
      </c>
      <c r="Q1138">
        <v>3199</v>
      </c>
      <c r="R1138">
        <v>3199</v>
      </c>
      <c r="S1138">
        <v>3500</v>
      </c>
      <c r="T1138">
        <v>3500</v>
      </c>
      <c r="U1138" s="18">
        <v>8.5999999999999993E-2</v>
      </c>
      <c r="V1138">
        <v>4.2</v>
      </c>
      <c r="W1138">
        <v>4.2</v>
      </c>
      <c r="X1138">
        <v>1899</v>
      </c>
      <c r="Y1138">
        <v>1899</v>
      </c>
    </row>
    <row r="1139" spans="1:25" x14ac:dyDescent="0.25">
      <c r="A1139">
        <v>1138</v>
      </c>
      <c r="B1139" t="s">
        <v>11691</v>
      </c>
      <c r="C1139" t="s">
        <v>16191</v>
      </c>
      <c r="D1139" t="s">
        <v>11692</v>
      </c>
      <c r="E1139" t="s">
        <v>15922</v>
      </c>
      <c r="F1139" t="s">
        <v>15923</v>
      </c>
      <c r="G1139" t="s">
        <v>15924</v>
      </c>
      <c r="H1139" t="s">
        <v>10263</v>
      </c>
      <c r="I1139" t="s">
        <v>13176</v>
      </c>
      <c r="J1139" t="s">
        <v>13399</v>
      </c>
      <c r="K1139" t="s">
        <v>13285</v>
      </c>
      <c r="L1139" t="s">
        <v>15206</v>
      </c>
      <c r="M1139" t="s">
        <v>13286</v>
      </c>
      <c r="N1139" t="s">
        <v>13286</v>
      </c>
      <c r="O1139" t="s">
        <v>13350</v>
      </c>
      <c r="Q1139">
        <v>979</v>
      </c>
      <c r="R1139">
        <v>979</v>
      </c>
      <c r="S1139">
        <v>1395</v>
      </c>
      <c r="T1139">
        <v>1395</v>
      </c>
      <c r="U1139" s="18">
        <v>0.29820788530465953</v>
      </c>
      <c r="V1139">
        <v>4.2</v>
      </c>
      <c r="W1139">
        <v>4.2</v>
      </c>
      <c r="X1139">
        <v>15252</v>
      </c>
      <c r="Y1139">
        <v>15252</v>
      </c>
    </row>
    <row r="1140" spans="1:25" x14ac:dyDescent="0.25">
      <c r="A1140">
        <v>1139</v>
      </c>
      <c r="B1140" t="s">
        <v>11701</v>
      </c>
      <c r="C1140" t="s">
        <v>16191</v>
      </c>
      <c r="D1140" t="s">
        <v>11702</v>
      </c>
      <c r="E1140" t="s">
        <v>11702</v>
      </c>
      <c r="F1140" t="s">
        <v>15925</v>
      </c>
      <c r="G1140" t="s">
        <v>15926</v>
      </c>
      <c r="H1140" t="s">
        <v>8461</v>
      </c>
      <c r="I1140" t="s">
        <v>13176</v>
      </c>
      <c r="J1140" t="s">
        <v>13399</v>
      </c>
      <c r="K1140" t="s">
        <v>13289</v>
      </c>
      <c r="L1140" t="s">
        <v>15209</v>
      </c>
      <c r="M1140" t="s">
        <v>13290</v>
      </c>
      <c r="N1140" t="s">
        <v>13290</v>
      </c>
      <c r="O1140" t="s">
        <v>13291</v>
      </c>
      <c r="Q1140">
        <v>929</v>
      </c>
      <c r="R1140">
        <v>929</v>
      </c>
      <c r="S1140">
        <v>2199</v>
      </c>
      <c r="T1140">
        <v>2199</v>
      </c>
      <c r="U1140" s="18">
        <v>0.57753524329240569</v>
      </c>
      <c r="V1140">
        <v>3.7</v>
      </c>
      <c r="W1140">
        <v>3.7</v>
      </c>
      <c r="X1140">
        <v>4</v>
      </c>
      <c r="Y1140">
        <v>4</v>
      </c>
    </row>
    <row r="1141" spans="1:25" x14ac:dyDescent="0.25">
      <c r="A1141">
        <v>1140</v>
      </c>
      <c r="B1141" t="s">
        <v>11711</v>
      </c>
      <c r="C1141" t="s">
        <v>16191</v>
      </c>
      <c r="D1141" t="s">
        <v>11712</v>
      </c>
      <c r="E1141" t="s">
        <v>11712</v>
      </c>
      <c r="F1141" t="s">
        <v>15927</v>
      </c>
      <c r="G1141" t="s">
        <v>15928</v>
      </c>
      <c r="H1141" t="s">
        <v>10313</v>
      </c>
      <c r="I1141" t="s">
        <v>13176</v>
      </c>
      <c r="J1141" t="s">
        <v>13399</v>
      </c>
      <c r="K1141" t="s">
        <v>13285</v>
      </c>
      <c r="L1141" t="s">
        <v>15206</v>
      </c>
      <c r="M1141" t="s">
        <v>13286</v>
      </c>
      <c r="N1141" t="s">
        <v>13286</v>
      </c>
      <c r="O1141" t="s">
        <v>13351</v>
      </c>
      <c r="P1141" t="s">
        <v>13352</v>
      </c>
      <c r="Q1141">
        <v>3710</v>
      </c>
      <c r="R1141">
        <v>3710</v>
      </c>
      <c r="S1141">
        <v>4330</v>
      </c>
      <c r="T1141">
        <v>4330</v>
      </c>
      <c r="U1141" s="18">
        <v>0.14318706697459585</v>
      </c>
      <c r="V1141">
        <v>3.7</v>
      </c>
      <c r="W1141">
        <v>3.7</v>
      </c>
      <c r="X1141">
        <v>1662</v>
      </c>
      <c r="Y1141">
        <v>1662</v>
      </c>
    </row>
    <row r="1142" spans="1:25" x14ac:dyDescent="0.25">
      <c r="A1142">
        <v>1141</v>
      </c>
      <c r="B1142" t="s">
        <v>11721</v>
      </c>
      <c r="C1142" t="s">
        <v>16191</v>
      </c>
      <c r="D1142" t="s">
        <v>11722</v>
      </c>
      <c r="E1142" t="s">
        <v>11722</v>
      </c>
      <c r="F1142" t="s">
        <v>15929</v>
      </c>
      <c r="G1142" t="s">
        <v>15930</v>
      </c>
      <c r="H1142" t="s">
        <v>8618</v>
      </c>
      <c r="I1142" t="s">
        <v>13176</v>
      </c>
      <c r="J1142" t="s">
        <v>13399</v>
      </c>
      <c r="K1142" t="s">
        <v>13285</v>
      </c>
      <c r="L1142" t="s">
        <v>15206</v>
      </c>
      <c r="M1142" t="s">
        <v>13286</v>
      </c>
      <c r="N1142" t="s">
        <v>13286</v>
      </c>
      <c r="O1142" t="s">
        <v>13304</v>
      </c>
      <c r="Q1142">
        <v>2033</v>
      </c>
      <c r="R1142">
        <v>2033</v>
      </c>
      <c r="S1142">
        <v>4295</v>
      </c>
      <c r="T1142">
        <v>4295</v>
      </c>
      <c r="U1142" s="18">
        <v>0.52665890570430729</v>
      </c>
      <c r="V1142">
        <v>3.4</v>
      </c>
      <c r="W1142">
        <v>3.4</v>
      </c>
      <c r="X1142">
        <v>422</v>
      </c>
      <c r="Y1142">
        <v>422</v>
      </c>
    </row>
    <row r="1143" spans="1:25" x14ac:dyDescent="0.25">
      <c r="A1143">
        <v>1142</v>
      </c>
      <c r="B1143" t="s">
        <v>11731</v>
      </c>
      <c r="C1143" t="s">
        <v>16191</v>
      </c>
      <c r="D1143" t="s">
        <v>11732</v>
      </c>
      <c r="E1143" t="s">
        <v>11732</v>
      </c>
      <c r="F1143" t="s">
        <v>15931</v>
      </c>
      <c r="G1143" t="s">
        <v>15932</v>
      </c>
      <c r="H1143" t="s">
        <v>8461</v>
      </c>
      <c r="I1143" t="s">
        <v>13176</v>
      </c>
      <c r="J1143" t="s">
        <v>13399</v>
      </c>
      <c r="K1143" t="s">
        <v>13289</v>
      </c>
      <c r="L1143" t="s">
        <v>15209</v>
      </c>
      <c r="M1143" t="s">
        <v>13290</v>
      </c>
      <c r="N1143" t="s">
        <v>13290</v>
      </c>
      <c r="O1143" t="s">
        <v>13291</v>
      </c>
      <c r="Q1143">
        <v>9495</v>
      </c>
      <c r="R1143">
        <v>9495</v>
      </c>
      <c r="S1143">
        <v>18990</v>
      </c>
      <c r="T1143">
        <v>18990</v>
      </c>
      <c r="U1143" s="18">
        <v>0.5</v>
      </c>
      <c r="V1143">
        <v>4.2</v>
      </c>
      <c r="W1143">
        <v>4.2</v>
      </c>
      <c r="X1143">
        <v>79</v>
      </c>
      <c r="Y1143">
        <v>79</v>
      </c>
    </row>
    <row r="1144" spans="1:25" x14ac:dyDescent="0.25">
      <c r="A1144">
        <v>1143</v>
      </c>
      <c r="B1144" t="s">
        <v>11741</v>
      </c>
      <c r="C1144" t="s">
        <v>16191</v>
      </c>
      <c r="D1144" t="s">
        <v>11742</v>
      </c>
      <c r="E1144" t="s">
        <v>11742</v>
      </c>
      <c r="F1144" t="s">
        <v>15933</v>
      </c>
      <c r="G1144" t="s">
        <v>15934</v>
      </c>
      <c r="H1144" t="s">
        <v>8681</v>
      </c>
      <c r="I1144" t="s">
        <v>13176</v>
      </c>
      <c r="J1144" t="s">
        <v>13399</v>
      </c>
      <c r="K1144" t="s">
        <v>13289</v>
      </c>
      <c r="L1144" t="s">
        <v>15209</v>
      </c>
      <c r="M1144" t="s">
        <v>13305</v>
      </c>
      <c r="N1144" t="s">
        <v>15244</v>
      </c>
      <c r="O1144" t="s">
        <v>13308</v>
      </c>
      <c r="Q1144">
        <v>7799</v>
      </c>
      <c r="R1144">
        <v>7799</v>
      </c>
      <c r="S1144">
        <v>12500</v>
      </c>
      <c r="T1144">
        <v>12500</v>
      </c>
      <c r="U1144" s="18">
        <v>0.37608000000000003</v>
      </c>
      <c r="V1144">
        <v>4</v>
      </c>
      <c r="W1144">
        <v>4</v>
      </c>
      <c r="X1144">
        <v>5160</v>
      </c>
      <c r="Y1144">
        <v>5160</v>
      </c>
    </row>
    <row r="1145" spans="1:25" x14ac:dyDescent="0.25">
      <c r="A1145">
        <v>1144</v>
      </c>
      <c r="B1145" t="s">
        <v>11751</v>
      </c>
      <c r="C1145" t="s">
        <v>16191</v>
      </c>
      <c r="D1145" t="s">
        <v>11752</v>
      </c>
      <c r="E1145" t="s">
        <v>15935</v>
      </c>
      <c r="F1145" t="s">
        <v>15936</v>
      </c>
      <c r="G1145" t="s">
        <v>15937</v>
      </c>
      <c r="H1145" t="s">
        <v>8450</v>
      </c>
      <c r="I1145" t="s">
        <v>13176</v>
      </c>
      <c r="J1145" t="s">
        <v>13399</v>
      </c>
      <c r="K1145" t="s">
        <v>13285</v>
      </c>
      <c r="L1145" t="s">
        <v>15206</v>
      </c>
      <c r="M1145" t="s">
        <v>13286</v>
      </c>
      <c r="N1145" t="s">
        <v>13286</v>
      </c>
      <c r="O1145" t="s">
        <v>13287</v>
      </c>
      <c r="P1145" t="s">
        <v>13288</v>
      </c>
      <c r="Q1145">
        <v>949</v>
      </c>
      <c r="R1145">
        <v>949</v>
      </c>
      <c r="S1145">
        <v>2385</v>
      </c>
      <c r="T1145">
        <v>2385</v>
      </c>
      <c r="U1145" s="18">
        <v>0.60209643605870022</v>
      </c>
      <c r="V1145">
        <v>4.0999999999999996</v>
      </c>
      <c r="W1145">
        <v>4.0999999999999996</v>
      </c>
      <c r="X1145">
        <v>2311</v>
      </c>
      <c r="Y1145">
        <v>2311</v>
      </c>
    </row>
    <row r="1146" spans="1:25" x14ac:dyDescent="0.25">
      <c r="A1146">
        <v>1145</v>
      </c>
      <c r="B1146" t="s">
        <v>11761</v>
      </c>
      <c r="C1146" t="s">
        <v>16191</v>
      </c>
      <c r="D1146" t="s">
        <v>11762</v>
      </c>
      <c r="E1146" t="s">
        <v>15938</v>
      </c>
      <c r="F1146" t="s">
        <v>15939</v>
      </c>
      <c r="G1146" t="s">
        <v>15940</v>
      </c>
      <c r="H1146" t="s">
        <v>8629</v>
      </c>
      <c r="I1146" t="s">
        <v>13176</v>
      </c>
      <c r="J1146" t="s">
        <v>13399</v>
      </c>
      <c r="K1146" t="s">
        <v>13289</v>
      </c>
      <c r="L1146" t="s">
        <v>15209</v>
      </c>
      <c r="M1146" t="s">
        <v>13305</v>
      </c>
      <c r="N1146" t="s">
        <v>15244</v>
      </c>
      <c r="O1146" t="s">
        <v>13306</v>
      </c>
      <c r="Q1146">
        <v>2790</v>
      </c>
      <c r="R1146">
        <v>2790</v>
      </c>
      <c r="S1146">
        <v>4890</v>
      </c>
      <c r="T1146">
        <v>4890</v>
      </c>
      <c r="U1146" s="18">
        <v>0.42944785276073622</v>
      </c>
      <c r="V1146">
        <v>3.9</v>
      </c>
      <c r="W1146">
        <v>3.9</v>
      </c>
      <c r="X1146">
        <v>588</v>
      </c>
      <c r="Y1146">
        <v>588</v>
      </c>
    </row>
    <row r="1147" spans="1:25" x14ac:dyDescent="0.25">
      <c r="A1147">
        <v>1146</v>
      </c>
      <c r="B1147" t="s">
        <v>11771</v>
      </c>
      <c r="C1147" t="s">
        <v>16191</v>
      </c>
      <c r="D1147" t="s">
        <v>11772</v>
      </c>
      <c r="E1147" t="s">
        <v>11772</v>
      </c>
      <c r="F1147" t="s">
        <v>15941</v>
      </c>
      <c r="G1147" t="s">
        <v>15942</v>
      </c>
      <c r="H1147" t="s">
        <v>8607</v>
      </c>
      <c r="I1147" t="s">
        <v>13176</v>
      </c>
      <c r="J1147" t="s">
        <v>13399</v>
      </c>
      <c r="K1147" t="s">
        <v>13285</v>
      </c>
      <c r="L1147" t="s">
        <v>15206</v>
      </c>
      <c r="M1147" t="s">
        <v>13293</v>
      </c>
      <c r="N1147" t="s">
        <v>15214</v>
      </c>
      <c r="O1147" t="s">
        <v>13294</v>
      </c>
      <c r="P1147" t="s">
        <v>13303</v>
      </c>
      <c r="Q1147">
        <v>645</v>
      </c>
      <c r="R1147">
        <v>645</v>
      </c>
      <c r="S1147">
        <v>1100</v>
      </c>
      <c r="T1147">
        <v>1100</v>
      </c>
      <c r="U1147" s="18">
        <v>0.41363636363636364</v>
      </c>
      <c r="V1147">
        <v>4</v>
      </c>
      <c r="W1147">
        <v>4</v>
      </c>
      <c r="X1147">
        <v>3271</v>
      </c>
      <c r="Y1147">
        <v>3271</v>
      </c>
    </row>
    <row r="1148" spans="1:25" x14ac:dyDescent="0.25">
      <c r="A1148">
        <v>1147</v>
      </c>
      <c r="B1148" t="s">
        <v>11781</v>
      </c>
      <c r="C1148" t="s">
        <v>16191</v>
      </c>
      <c r="D1148" t="s">
        <v>11782</v>
      </c>
      <c r="E1148" t="s">
        <v>11782</v>
      </c>
      <c r="F1148" t="s">
        <v>15943</v>
      </c>
      <c r="G1148" t="s">
        <v>15453</v>
      </c>
      <c r="H1148" t="s">
        <v>8618</v>
      </c>
      <c r="I1148" t="s">
        <v>13176</v>
      </c>
      <c r="J1148" t="s">
        <v>13399</v>
      </c>
      <c r="K1148" t="s">
        <v>13285</v>
      </c>
      <c r="L1148" t="s">
        <v>15206</v>
      </c>
      <c r="M1148" t="s">
        <v>13286</v>
      </c>
      <c r="N1148" t="s">
        <v>13286</v>
      </c>
      <c r="O1148" t="s">
        <v>13304</v>
      </c>
      <c r="Q1148">
        <v>2237.81</v>
      </c>
      <c r="R1148">
        <v>2237.81</v>
      </c>
      <c r="S1148">
        <v>3899</v>
      </c>
      <c r="T1148">
        <v>3899</v>
      </c>
      <c r="U1148" s="18">
        <v>0.42605539882021032</v>
      </c>
      <c r="V1148">
        <v>3.9</v>
      </c>
      <c r="W1148">
        <v>3.9</v>
      </c>
      <c r="X1148">
        <v>11004</v>
      </c>
      <c r="Y1148">
        <v>11004</v>
      </c>
    </row>
    <row r="1149" spans="1:25" x14ac:dyDescent="0.25">
      <c r="A1149">
        <v>1148</v>
      </c>
      <c r="B1149" t="s">
        <v>11791</v>
      </c>
      <c r="C1149" t="s">
        <v>16191</v>
      </c>
      <c r="D1149" t="s">
        <v>11792</v>
      </c>
      <c r="E1149" t="s">
        <v>11792</v>
      </c>
      <c r="F1149" t="s">
        <v>15944</v>
      </c>
      <c r="G1149" t="s">
        <v>15945</v>
      </c>
      <c r="H1149" t="s">
        <v>8681</v>
      </c>
      <c r="I1149" t="s">
        <v>13176</v>
      </c>
      <c r="J1149" t="s">
        <v>13399</v>
      </c>
      <c r="K1149" t="s">
        <v>13289</v>
      </c>
      <c r="L1149" t="s">
        <v>15209</v>
      </c>
      <c r="M1149" t="s">
        <v>13305</v>
      </c>
      <c r="N1149" t="s">
        <v>15244</v>
      </c>
      <c r="O1149" t="s">
        <v>13308</v>
      </c>
      <c r="Q1149">
        <v>8699</v>
      </c>
      <c r="R1149">
        <v>8699</v>
      </c>
      <c r="S1149">
        <v>16899</v>
      </c>
      <c r="T1149">
        <v>16899</v>
      </c>
      <c r="U1149" s="18">
        <v>0.4852358127699864</v>
      </c>
      <c r="V1149">
        <v>4.2</v>
      </c>
      <c r="W1149">
        <v>4.2</v>
      </c>
      <c r="X1149">
        <v>3195</v>
      </c>
      <c r="Y1149">
        <v>3195</v>
      </c>
    </row>
    <row r="1150" spans="1:25" x14ac:dyDescent="0.25">
      <c r="A1150">
        <v>1149</v>
      </c>
      <c r="B1150" t="s">
        <v>11801</v>
      </c>
      <c r="C1150" t="s">
        <v>16191</v>
      </c>
      <c r="D1150" t="s">
        <v>11802</v>
      </c>
      <c r="E1150" t="s">
        <v>11802</v>
      </c>
      <c r="F1150" t="s">
        <v>15946</v>
      </c>
      <c r="G1150" t="s">
        <v>15947</v>
      </c>
      <c r="H1150" t="s">
        <v>11803</v>
      </c>
      <c r="I1150" t="s">
        <v>13176</v>
      </c>
      <c r="J1150" t="s">
        <v>13399</v>
      </c>
      <c r="K1150" t="s">
        <v>13289</v>
      </c>
      <c r="L1150" t="s">
        <v>15209</v>
      </c>
      <c r="M1150" t="s">
        <v>13368</v>
      </c>
      <c r="N1150" t="s">
        <v>13368</v>
      </c>
      <c r="O1150" t="s">
        <v>13369</v>
      </c>
      <c r="Q1150">
        <v>42990</v>
      </c>
      <c r="R1150">
        <v>42990</v>
      </c>
      <c r="S1150">
        <v>75990</v>
      </c>
      <c r="T1150">
        <v>75990</v>
      </c>
      <c r="U1150" s="18">
        <v>0.43426766679826295</v>
      </c>
      <c r="V1150">
        <v>4.3</v>
      </c>
      <c r="W1150">
        <v>4.3</v>
      </c>
      <c r="X1150">
        <v>3231</v>
      </c>
      <c r="Y1150">
        <v>3231</v>
      </c>
    </row>
    <row r="1151" spans="1:25" x14ac:dyDescent="0.25">
      <c r="A1151">
        <v>1150</v>
      </c>
      <c r="B1151" t="s">
        <v>11812</v>
      </c>
      <c r="C1151" t="s">
        <v>16191</v>
      </c>
      <c r="D1151" t="s">
        <v>11813</v>
      </c>
      <c r="E1151" t="s">
        <v>11813</v>
      </c>
      <c r="F1151" t="s">
        <v>15948</v>
      </c>
      <c r="G1151" t="s">
        <v>15949</v>
      </c>
      <c r="H1151" t="s">
        <v>9541</v>
      </c>
      <c r="I1151" t="s">
        <v>13176</v>
      </c>
      <c r="J1151" t="s">
        <v>13399</v>
      </c>
      <c r="K1151" t="s">
        <v>13285</v>
      </c>
      <c r="L1151" t="s">
        <v>15206</v>
      </c>
      <c r="M1151" t="s">
        <v>13334</v>
      </c>
      <c r="N1151" t="s">
        <v>15444</v>
      </c>
      <c r="O1151" t="s">
        <v>13335</v>
      </c>
      <c r="Q1151">
        <v>825</v>
      </c>
      <c r="R1151">
        <v>825</v>
      </c>
      <c r="S1151">
        <v>825</v>
      </c>
      <c r="T1151">
        <v>825</v>
      </c>
      <c r="U1151" s="18">
        <v>0</v>
      </c>
      <c r="V1151">
        <v>4</v>
      </c>
      <c r="W1151">
        <v>4</v>
      </c>
      <c r="X1151">
        <v>3246</v>
      </c>
      <c r="Y1151">
        <v>3246</v>
      </c>
    </row>
    <row r="1152" spans="1:25" x14ac:dyDescent="0.25">
      <c r="A1152">
        <v>1151</v>
      </c>
      <c r="B1152" t="s">
        <v>11822</v>
      </c>
      <c r="C1152" t="s">
        <v>16191</v>
      </c>
      <c r="D1152" t="s">
        <v>11823</v>
      </c>
      <c r="E1152" t="s">
        <v>11823</v>
      </c>
      <c r="F1152" t="s">
        <v>15950</v>
      </c>
      <c r="G1152" t="s">
        <v>15951</v>
      </c>
      <c r="H1152" t="s">
        <v>9192</v>
      </c>
      <c r="I1152" t="s">
        <v>13176</v>
      </c>
      <c r="J1152" t="s">
        <v>13399</v>
      </c>
      <c r="K1152" t="s">
        <v>13285</v>
      </c>
      <c r="L1152" t="s">
        <v>15206</v>
      </c>
      <c r="M1152" t="s">
        <v>13286</v>
      </c>
      <c r="N1152" t="s">
        <v>13286</v>
      </c>
      <c r="O1152" t="s">
        <v>13322</v>
      </c>
      <c r="Q1152">
        <v>161</v>
      </c>
      <c r="R1152">
        <v>161</v>
      </c>
      <c r="S1152">
        <v>300</v>
      </c>
      <c r="T1152">
        <v>300</v>
      </c>
      <c r="U1152" s="18">
        <v>0.46333333333333332</v>
      </c>
      <c r="V1152">
        <v>2.6</v>
      </c>
      <c r="W1152">
        <v>2.6</v>
      </c>
      <c r="X1152">
        <v>24</v>
      </c>
      <c r="Y1152">
        <v>24</v>
      </c>
    </row>
    <row r="1153" spans="1:25" x14ac:dyDescent="0.25">
      <c r="A1153">
        <v>1152</v>
      </c>
      <c r="B1153" t="s">
        <v>11832</v>
      </c>
      <c r="C1153" t="s">
        <v>16191</v>
      </c>
      <c r="D1153" t="s">
        <v>11833</v>
      </c>
      <c r="E1153" t="s">
        <v>11833</v>
      </c>
      <c r="F1153" t="s">
        <v>15952</v>
      </c>
      <c r="G1153" t="s">
        <v>15953</v>
      </c>
      <c r="H1153" t="s">
        <v>8556</v>
      </c>
      <c r="I1153" t="s">
        <v>13176</v>
      </c>
      <c r="J1153" t="s">
        <v>13399</v>
      </c>
      <c r="K1153" t="s">
        <v>13285</v>
      </c>
      <c r="L1153" t="s">
        <v>15206</v>
      </c>
      <c r="M1153" t="s">
        <v>13286</v>
      </c>
      <c r="N1153" t="s">
        <v>13286</v>
      </c>
      <c r="O1153" t="s">
        <v>13301</v>
      </c>
      <c r="Q1153">
        <v>697</v>
      </c>
      <c r="R1153">
        <v>697</v>
      </c>
      <c r="S1153">
        <v>1499</v>
      </c>
      <c r="T1153">
        <v>1499</v>
      </c>
      <c r="U1153" s="18">
        <v>0.53502334889926617</v>
      </c>
      <c r="V1153">
        <v>3.8</v>
      </c>
      <c r="W1153">
        <v>3.8</v>
      </c>
      <c r="X1153">
        <v>144</v>
      </c>
      <c r="Y1153">
        <v>144</v>
      </c>
    </row>
    <row r="1154" spans="1:25" x14ac:dyDescent="0.25">
      <c r="A1154">
        <v>1153</v>
      </c>
      <c r="B1154" t="s">
        <v>11842</v>
      </c>
      <c r="C1154" t="s">
        <v>16191</v>
      </c>
      <c r="D1154" t="s">
        <v>11843</v>
      </c>
      <c r="E1154" t="s">
        <v>11843</v>
      </c>
      <c r="F1154" t="s">
        <v>15954</v>
      </c>
      <c r="G1154" t="s">
        <v>15955</v>
      </c>
      <c r="H1154" t="s">
        <v>11844</v>
      </c>
      <c r="I1154" t="s">
        <v>13176</v>
      </c>
      <c r="J1154" t="s">
        <v>13399</v>
      </c>
      <c r="K1154" t="s">
        <v>13285</v>
      </c>
      <c r="L1154" t="s">
        <v>15206</v>
      </c>
      <c r="M1154" t="s">
        <v>13286</v>
      </c>
      <c r="N1154" t="s">
        <v>13286</v>
      </c>
      <c r="O1154" t="s">
        <v>13364</v>
      </c>
      <c r="Q1154">
        <v>688</v>
      </c>
      <c r="R1154">
        <v>688</v>
      </c>
      <c r="S1154">
        <v>747</v>
      </c>
      <c r="T1154">
        <v>747</v>
      </c>
      <c r="U1154" s="18">
        <v>7.8982597054886208E-2</v>
      </c>
      <c r="V1154">
        <v>4.5</v>
      </c>
      <c r="W1154">
        <v>4.5</v>
      </c>
      <c r="X1154">
        <v>2280</v>
      </c>
      <c r="Y1154">
        <v>2280</v>
      </c>
    </row>
    <row r="1155" spans="1:25" x14ac:dyDescent="0.25">
      <c r="A1155">
        <v>1154</v>
      </c>
      <c r="B1155" t="s">
        <v>11853</v>
      </c>
      <c r="C1155" t="s">
        <v>16191</v>
      </c>
      <c r="D1155" t="s">
        <v>11854</v>
      </c>
      <c r="E1155" t="s">
        <v>11854</v>
      </c>
      <c r="F1155" t="s">
        <v>15956</v>
      </c>
      <c r="G1155" t="s">
        <v>15957</v>
      </c>
      <c r="H1155" t="s">
        <v>9305</v>
      </c>
      <c r="I1155" t="s">
        <v>13176</v>
      </c>
      <c r="J1155" t="s">
        <v>13399</v>
      </c>
      <c r="K1155" t="s">
        <v>13289</v>
      </c>
      <c r="L1155" t="s">
        <v>15209</v>
      </c>
      <c r="M1155" t="s">
        <v>13290</v>
      </c>
      <c r="N1155" t="s">
        <v>13290</v>
      </c>
      <c r="O1155" t="s">
        <v>13326</v>
      </c>
      <c r="Q1155">
        <v>2199</v>
      </c>
      <c r="R1155">
        <v>2199</v>
      </c>
      <c r="S1155">
        <v>3999</v>
      </c>
      <c r="T1155">
        <v>3999</v>
      </c>
      <c r="U1155" s="18">
        <v>0.45011252813203301</v>
      </c>
      <c r="V1155">
        <v>3.5</v>
      </c>
      <c r="W1155">
        <v>3.5</v>
      </c>
      <c r="X1155">
        <v>340</v>
      </c>
      <c r="Y1155">
        <v>340</v>
      </c>
    </row>
    <row r="1156" spans="1:25" x14ac:dyDescent="0.25">
      <c r="A1156">
        <v>1155</v>
      </c>
      <c r="B1156" t="s">
        <v>11863</v>
      </c>
      <c r="C1156" t="s">
        <v>16191</v>
      </c>
      <c r="D1156" t="s">
        <v>11864</v>
      </c>
      <c r="E1156" t="s">
        <v>11864</v>
      </c>
      <c r="F1156" t="s">
        <v>15958</v>
      </c>
      <c r="G1156" t="s">
        <v>15959</v>
      </c>
      <c r="H1156" t="s">
        <v>8472</v>
      </c>
      <c r="I1156" t="s">
        <v>13176</v>
      </c>
      <c r="J1156" t="s">
        <v>13399</v>
      </c>
      <c r="K1156" t="s">
        <v>13289</v>
      </c>
      <c r="L1156" t="s">
        <v>15209</v>
      </c>
      <c r="M1156" t="s">
        <v>13290</v>
      </c>
      <c r="N1156" t="s">
        <v>13290</v>
      </c>
      <c r="O1156" t="s">
        <v>13292</v>
      </c>
      <c r="Q1156">
        <v>6850</v>
      </c>
      <c r="R1156">
        <v>6850</v>
      </c>
      <c r="S1156">
        <v>11990</v>
      </c>
      <c r="T1156">
        <v>11990</v>
      </c>
      <c r="U1156" s="18">
        <v>0.42869057547956629</v>
      </c>
      <c r="V1156">
        <v>3.9</v>
      </c>
      <c r="W1156">
        <v>3.9</v>
      </c>
      <c r="X1156">
        <v>144</v>
      </c>
      <c r="Y1156">
        <v>144</v>
      </c>
    </row>
    <row r="1157" spans="1:25" x14ac:dyDescent="0.25">
      <c r="A1157">
        <v>1156</v>
      </c>
      <c r="B1157" t="s">
        <v>11873</v>
      </c>
      <c r="C1157" t="s">
        <v>16191</v>
      </c>
      <c r="D1157" t="s">
        <v>11874</v>
      </c>
      <c r="E1157" t="s">
        <v>11874</v>
      </c>
      <c r="F1157" t="s">
        <v>15960</v>
      </c>
      <c r="G1157" t="s">
        <v>15961</v>
      </c>
      <c r="H1157" t="s">
        <v>8629</v>
      </c>
      <c r="I1157" t="s">
        <v>13176</v>
      </c>
      <c r="J1157" t="s">
        <v>13399</v>
      </c>
      <c r="K1157" t="s">
        <v>13289</v>
      </c>
      <c r="L1157" t="s">
        <v>15209</v>
      </c>
      <c r="M1157" t="s">
        <v>13305</v>
      </c>
      <c r="N1157" t="s">
        <v>15244</v>
      </c>
      <c r="O1157" t="s">
        <v>13306</v>
      </c>
      <c r="Q1157">
        <v>2699</v>
      </c>
      <c r="R1157">
        <v>2699</v>
      </c>
      <c r="S1157">
        <v>3799</v>
      </c>
      <c r="T1157">
        <v>3799</v>
      </c>
      <c r="U1157" s="18">
        <v>0.28954988154777572</v>
      </c>
      <c r="V1157">
        <v>4</v>
      </c>
      <c r="W1157">
        <v>4</v>
      </c>
      <c r="X1157">
        <v>727</v>
      </c>
      <c r="Y1157">
        <v>727</v>
      </c>
    </row>
    <row r="1158" spans="1:25" x14ac:dyDescent="0.25">
      <c r="A1158">
        <v>1157</v>
      </c>
      <c r="B1158" t="s">
        <v>11883</v>
      </c>
      <c r="C1158" t="s">
        <v>16191</v>
      </c>
      <c r="D1158" t="s">
        <v>11884</v>
      </c>
      <c r="E1158" t="s">
        <v>11884</v>
      </c>
      <c r="F1158" t="s">
        <v>15962</v>
      </c>
      <c r="G1158" t="s">
        <v>15963</v>
      </c>
      <c r="H1158" t="s">
        <v>11885</v>
      </c>
      <c r="I1158" t="s">
        <v>13176</v>
      </c>
      <c r="J1158" t="s">
        <v>13399</v>
      </c>
      <c r="K1158" t="s">
        <v>13285</v>
      </c>
      <c r="L1158" t="s">
        <v>15206</v>
      </c>
      <c r="M1158" t="s">
        <v>13286</v>
      </c>
      <c r="N1158" t="s">
        <v>13286</v>
      </c>
      <c r="O1158" t="s">
        <v>13370</v>
      </c>
      <c r="Q1158">
        <v>899</v>
      </c>
      <c r="R1158">
        <v>899</v>
      </c>
      <c r="S1158">
        <v>1999</v>
      </c>
      <c r="T1158">
        <v>1999</v>
      </c>
      <c r="U1158" s="18">
        <v>0.55027513756878443</v>
      </c>
      <c r="V1158">
        <v>4</v>
      </c>
      <c r="W1158">
        <v>4</v>
      </c>
      <c r="X1158">
        <v>832</v>
      </c>
      <c r="Y1158">
        <v>832</v>
      </c>
    </row>
    <row r="1159" spans="1:25" x14ac:dyDescent="0.25">
      <c r="A1159">
        <v>1158</v>
      </c>
      <c r="B1159" t="s">
        <v>11894</v>
      </c>
      <c r="C1159" t="s">
        <v>16191</v>
      </c>
      <c r="D1159" t="s">
        <v>11895</v>
      </c>
      <c r="E1159" t="s">
        <v>11895</v>
      </c>
      <c r="F1159" t="s">
        <v>15964</v>
      </c>
      <c r="G1159" t="s">
        <v>15965</v>
      </c>
      <c r="H1159" t="s">
        <v>8472</v>
      </c>
      <c r="I1159" t="s">
        <v>13176</v>
      </c>
      <c r="J1159" t="s">
        <v>13399</v>
      </c>
      <c r="K1159" t="s">
        <v>13289</v>
      </c>
      <c r="L1159" t="s">
        <v>15209</v>
      </c>
      <c r="M1159" t="s">
        <v>13290</v>
      </c>
      <c r="N1159" t="s">
        <v>13290</v>
      </c>
      <c r="O1159" t="s">
        <v>13292</v>
      </c>
      <c r="Q1159">
        <v>1090</v>
      </c>
      <c r="R1159">
        <v>1090</v>
      </c>
      <c r="S1159">
        <v>2999</v>
      </c>
      <c r="T1159">
        <v>2999</v>
      </c>
      <c r="U1159" s="18">
        <v>0.63654551517172386</v>
      </c>
      <c r="V1159">
        <v>3.5</v>
      </c>
      <c r="W1159">
        <v>3.5</v>
      </c>
      <c r="X1159">
        <v>57</v>
      </c>
      <c r="Y1159">
        <v>57</v>
      </c>
    </row>
    <row r="1160" spans="1:25" x14ac:dyDescent="0.25">
      <c r="A1160">
        <v>1159</v>
      </c>
      <c r="B1160" t="s">
        <v>11904</v>
      </c>
      <c r="C1160" t="s">
        <v>16191</v>
      </c>
      <c r="D1160" t="s">
        <v>11905</v>
      </c>
      <c r="E1160" t="s">
        <v>11905</v>
      </c>
      <c r="F1160" t="s">
        <v>15966</v>
      </c>
      <c r="G1160" t="s">
        <v>15967</v>
      </c>
      <c r="H1160" t="s">
        <v>8494</v>
      </c>
      <c r="I1160" t="s">
        <v>13176</v>
      </c>
      <c r="J1160" t="s">
        <v>13399</v>
      </c>
      <c r="K1160" t="s">
        <v>13285</v>
      </c>
      <c r="L1160" t="s">
        <v>15206</v>
      </c>
      <c r="M1160" t="s">
        <v>13286</v>
      </c>
      <c r="N1160" t="s">
        <v>13286</v>
      </c>
      <c r="O1160" t="s">
        <v>13296</v>
      </c>
      <c r="Q1160">
        <v>295</v>
      </c>
      <c r="R1160">
        <v>295</v>
      </c>
      <c r="S1160">
        <v>599</v>
      </c>
      <c r="T1160">
        <v>599</v>
      </c>
      <c r="U1160" s="18">
        <v>0.50751252086811349</v>
      </c>
      <c r="V1160">
        <v>4</v>
      </c>
      <c r="W1160">
        <v>4</v>
      </c>
      <c r="X1160">
        <v>1644</v>
      </c>
      <c r="Y1160">
        <v>1644</v>
      </c>
    </row>
    <row r="1161" spans="1:25" x14ac:dyDescent="0.25">
      <c r="A1161">
        <v>1160</v>
      </c>
      <c r="B1161" t="s">
        <v>11914</v>
      </c>
      <c r="C1161" t="s">
        <v>16191</v>
      </c>
      <c r="D1161" t="s">
        <v>11915</v>
      </c>
      <c r="E1161" t="s">
        <v>11915</v>
      </c>
      <c r="F1161" t="s">
        <v>15968</v>
      </c>
      <c r="G1161" t="s">
        <v>15969</v>
      </c>
      <c r="H1161" t="s">
        <v>8670</v>
      </c>
      <c r="I1161" t="s">
        <v>13176</v>
      </c>
      <c r="J1161" t="s">
        <v>13399</v>
      </c>
      <c r="K1161" t="s">
        <v>13285</v>
      </c>
      <c r="L1161" t="s">
        <v>15206</v>
      </c>
      <c r="M1161" t="s">
        <v>13286</v>
      </c>
      <c r="N1161" t="s">
        <v>13286</v>
      </c>
      <c r="O1161" t="s">
        <v>13287</v>
      </c>
      <c r="P1161" t="s">
        <v>13307</v>
      </c>
      <c r="Q1161">
        <v>479</v>
      </c>
      <c r="R1161">
        <v>479</v>
      </c>
      <c r="S1161">
        <v>1999</v>
      </c>
      <c r="T1161">
        <v>1999</v>
      </c>
      <c r="U1161" s="18">
        <v>0.76038019009504754</v>
      </c>
      <c r="V1161">
        <v>3.4</v>
      </c>
      <c r="W1161">
        <v>3.4</v>
      </c>
      <c r="X1161">
        <v>1066</v>
      </c>
      <c r="Y1161">
        <v>1066</v>
      </c>
    </row>
    <row r="1162" spans="1:25" x14ac:dyDescent="0.25">
      <c r="A1162">
        <v>1161</v>
      </c>
      <c r="B1162" t="s">
        <v>11924</v>
      </c>
      <c r="C1162" t="s">
        <v>16191</v>
      </c>
      <c r="D1162" t="s">
        <v>11925</v>
      </c>
      <c r="E1162" t="s">
        <v>11925</v>
      </c>
      <c r="F1162" t="s">
        <v>15970</v>
      </c>
      <c r="G1162" t="s">
        <v>15971</v>
      </c>
      <c r="H1162" t="s">
        <v>8629</v>
      </c>
      <c r="I1162" t="s">
        <v>13176</v>
      </c>
      <c r="J1162" t="s">
        <v>13399</v>
      </c>
      <c r="K1162" t="s">
        <v>13289</v>
      </c>
      <c r="L1162" t="s">
        <v>15209</v>
      </c>
      <c r="M1162" t="s">
        <v>13305</v>
      </c>
      <c r="N1162" t="s">
        <v>15244</v>
      </c>
      <c r="O1162" t="s">
        <v>13306</v>
      </c>
      <c r="Q1162">
        <v>2949</v>
      </c>
      <c r="R1162">
        <v>2949</v>
      </c>
      <c r="S1162">
        <v>4849</v>
      </c>
      <c r="T1162">
        <v>4849</v>
      </c>
      <c r="U1162" s="18">
        <v>0.39183336770468136</v>
      </c>
      <c r="V1162">
        <v>4.2</v>
      </c>
      <c r="W1162">
        <v>4.2</v>
      </c>
      <c r="X1162">
        <v>7968</v>
      </c>
      <c r="Y1162">
        <v>7968</v>
      </c>
    </row>
    <row r="1163" spans="1:25" x14ac:dyDescent="0.25">
      <c r="A1163">
        <v>1162</v>
      </c>
      <c r="B1163" t="s">
        <v>11934</v>
      </c>
      <c r="C1163" t="s">
        <v>16191</v>
      </c>
      <c r="D1163" t="s">
        <v>11935</v>
      </c>
      <c r="E1163" t="s">
        <v>11935</v>
      </c>
      <c r="F1163" t="s">
        <v>15972</v>
      </c>
      <c r="G1163" t="s">
        <v>15973</v>
      </c>
      <c r="H1163" t="s">
        <v>8752</v>
      </c>
      <c r="I1163" t="s">
        <v>13176</v>
      </c>
      <c r="J1163" t="s">
        <v>13399</v>
      </c>
      <c r="K1163" t="s">
        <v>13289</v>
      </c>
      <c r="L1163" t="s">
        <v>15209</v>
      </c>
      <c r="M1163" t="s">
        <v>13305</v>
      </c>
      <c r="N1163" t="s">
        <v>15244</v>
      </c>
      <c r="O1163" t="s">
        <v>13309</v>
      </c>
      <c r="Q1163">
        <v>335</v>
      </c>
      <c r="R1163">
        <v>335</v>
      </c>
      <c r="S1163">
        <v>510</v>
      </c>
      <c r="T1163">
        <v>510</v>
      </c>
      <c r="U1163" s="18">
        <v>0.34313725490196079</v>
      </c>
      <c r="V1163">
        <v>3.8</v>
      </c>
      <c r="W1163">
        <v>3.8</v>
      </c>
      <c r="X1163">
        <v>3195</v>
      </c>
      <c r="Y1163">
        <v>3195</v>
      </c>
    </row>
    <row r="1164" spans="1:25" x14ac:dyDescent="0.25">
      <c r="A1164">
        <v>1163</v>
      </c>
      <c r="B1164" t="s">
        <v>11944</v>
      </c>
      <c r="C1164" t="s">
        <v>16191</v>
      </c>
      <c r="D1164" t="s">
        <v>13011</v>
      </c>
      <c r="E1164" t="s">
        <v>15974</v>
      </c>
      <c r="F1164" t="s">
        <v>15975</v>
      </c>
      <c r="G1164" t="s">
        <v>15976</v>
      </c>
      <c r="H1164" t="s">
        <v>9520</v>
      </c>
      <c r="I1164" t="s">
        <v>13176</v>
      </c>
      <c r="J1164" t="s">
        <v>13399</v>
      </c>
      <c r="K1164" t="s">
        <v>13285</v>
      </c>
      <c r="L1164" t="s">
        <v>15206</v>
      </c>
      <c r="M1164" t="s">
        <v>13329</v>
      </c>
      <c r="N1164" t="s">
        <v>15419</v>
      </c>
      <c r="O1164" t="s">
        <v>13333</v>
      </c>
      <c r="Q1164">
        <v>293</v>
      </c>
      <c r="R1164">
        <v>293</v>
      </c>
      <c r="S1164">
        <v>499</v>
      </c>
      <c r="T1164">
        <v>499</v>
      </c>
      <c r="U1164" s="18">
        <v>0.41282565130260523</v>
      </c>
      <c r="V1164">
        <v>4.0999999999999996</v>
      </c>
      <c r="W1164">
        <v>4.0999999999999996</v>
      </c>
      <c r="X1164">
        <v>1456</v>
      </c>
      <c r="Y1164">
        <v>1456</v>
      </c>
    </row>
    <row r="1165" spans="1:25" x14ac:dyDescent="0.25">
      <c r="A1165">
        <v>1164</v>
      </c>
      <c r="B1165" t="s">
        <v>11953</v>
      </c>
      <c r="C1165" t="s">
        <v>16191</v>
      </c>
      <c r="D1165" t="s">
        <v>11954</v>
      </c>
      <c r="E1165" t="s">
        <v>11954</v>
      </c>
      <c r="F1165" t="s">
        <v>15977</v>
      </c>
      <c r="G1165" t="s">
        <v>15978</v>
      </c>
      <c r="H1165" t="s">
        <v>11955</v>
      </c>
      <c r="I1165" t="s">
        <v>13176</v>
      </c>
      <c r="J1165" t="s">
        <v>13399</v>
      </c>
      <c r="K1165" t="s">
        <v>13285</v>
      </c>
      <c r="L1165" t="s">
        <v>15206</v>
      </c>
      <c r="M1165" t="s">
        <v>13329</v>
      </c>
      <c r="N1165" t="s">
        <v>15419</v>
      </c>
      <c r="O1165" t="s">
        <v>13371</v>
      </c>
      <c r="Q1165">
        <v>599</v>
      </c>
      <c r="R1165">
        <v>599</v>
      </c>
      <c r="S1165">
        <v>1299</v>
      </c>
      <c r="T1165">
        <v>1299</v>
      </c>
      <c r="U1165" s="18">
        <v>0.53887605850654352</v>
      </c>
      <c r="V1165">
        <v>4.2</v>
      </c>
      <c r="W1165">
        <v>4.2</v>
      </c>
      <c r="X1165">
        <v>590</v>
      </c>
      <c r="Y1165">
        <v>590</v>
      </c>
    </row>
    <row r="1166" spans="1:25" x14ac:dyDescent="0.25">
      <c r="A1166">
        <v>1165</v>
      </c>
      <c r="B1166" t="s">
        <v>11964</v>
      </c>
      <c r="C1166" t="s">
        <v>16191</v>
      </c>
      <c r="D1166" t="s">
        <v>11965</v>
      </c>
      <c r="E1166" t="s">
        <v>11965</v>
      </c>
      <c r="F1166" t="s">
        <v>15979</v>
      </c>
      <c r="G1166" t="s">
        <v>15980</v>
      </c>
      <c r="H1166" t="s">
        <v>9541</v>
      </c>
      <c r="I1166" t="s">
        <v>13176</v>
      </c>
      <c r="J1166" t="s">
        <v>13399</v>
      </c>
      <c r="K1166" t="s">
        <v>13285</v>
      </c>
      <c r="L1166" t="s">
        <v>15206</v>
      </c>
      <c r="M1166" t="s">
        <v>13334</v>
      </c>
      <c r="N1166" t="s">
        <v>15444</v>
      </c>
      <c r="O1166" t="s">
        <v>13335</v>
      </c>
      <c r="Q1166">
        <v>499</v>
      </c>
      <c r="R1166">
        <v>499</v>
      </c>
      <c r="S1166">
        <v>999</v>
      </c>
      <c r="T1166">
        <v>999</v>
      </c>
      <c r="U1166" s="18">
        <v>0.50050050050050054</v>
      </c>
      <c r="V1166">
        <v>4.3</v>
      </c>
      <c r="W1166">
        <v>4.3</v>
      </c>
      <c r="X1166">
        <v>1436</v>
      </c>
      <c r="Y1166">
        <v>1436</v>
      </c>
    </row>
    <row r="1167" spans="1:25" x14ac:dyDescent="0.25">
      <c r="A1167">
        <v>1166</v>
      </c>
      <c r="B1167" t="s">
        <v>11974</v>
      </c>
      <c r="C1167" t="s">
        <v>16191</v>
      </c>
      <c r="D1167" t="s">
        <v>11975</v>
      </c>
      <c r="E1167" t="s">
        <v>15981</v>
      </c>
      <c r="F1167" t="s">
        <v>15982</v>
      </c>
      <c r="G1167" t="s">
        <v>15983</v>
      </c>
      <c r="H1167" t="s">
        <v>8607</v>
      </c>
      <c r="I1167" t="s">
        <v>13176</v>
      </c>
      <c r="J1167" t="s">
        <v>13399</v>
      </c>
      <c r="K1167" t="s">
        <v>13285</v>
      </c>
      <c r="L1167" t="s">
        <v>15206</v>
      </c>
      <c r="M1167" t="s">
        <v>13293</v>
      </c>
      <c r="N1167" t="s">
        <v>15214</v>
      </c>
      <c r="O1167" t="s">
        <v>13294</v>
      </c>
      <c r="P1167" t="s">
        <v>13303</v>
      </c>
      <c r="Q1167">
        <v>849</v>
      </c>
      <c r="R1167">
        <v>849</v>
      </c>
      <c r="S1167">
        <v>1190</v>
      </c>
      <c r="T1167">
        <v>1190</v>
      </c>
      <c r="U1167" s="18">
        <v>0.28655462184873948</v>
      </c>
      <c r="V1167">
        <v>4.2</v>
      </c>
      <c r="W1167">
        <v>4.2</v>
      </c>
      <c r="X1167">
        <v>4184</v>
      </c>
      <c r="Y1167">
        <v>4184</v>
      </c>
    </row>
    <row r="1168" spans="1:25" x14ac:dyDescent="0.25">
      <c r="A1168">
        <v>1167</v>
      </c>
      <c r="B1168" t="s">
        <v>11984</v>
      </c>
      <c r="C1168" t="s">
        <v>16191</v>
      </c>
      <c r="D1168" t="s">
        <v>11985</v>
      </c>
      <c r="E1168" t="s">
        <v>15984</v>
      </c>
      <c r="F1168" t="s">
        <v>15985</v>
      </c>
      <c r="G1168" t="s">
        <v>15986</v>
      </c>
      <c r="H1168" t="s">
        <v>9520</v>
      </c>
      <c r="I1168" t="s">
        <v>13176</v>
      </c>
      <c r="J1168" t="s">
        <v>13399</v>
      </c>
      <c r="K1168" t="s">
        <v>13285</v>
      </c>
      <c r="L1168" t="s">
        <v>15206</v>
      </c>
      <c r="M1168" t="s">
        <v>13329</v>
      </c>
      <c r="N1168" t="s">
        <v>15419</v>
      </c>
      <c r="O1168" t="s">
        <v>13333</v>
      </c>
      <c r="Q1168">
        <v>249</v>
      </c>
      <c r="R1168">
        <v>249</v>
      </c>
      <c r="S1168">
        <v>400</v>
      </c>
      <c r="T1168">
        <v>400</v>
      </c>
      <c r="U1168" s="18">
        <v>0.3775</v>
      </c>
      <c r="V1168">
        <v>4.0999999999999996</v>
      </c>
      <c r="W1168">
        <v>4.0999999999999996</v>
      </c>
      <c r="X1168">
        <v>693</v>
      </c>
      <c r="Y1168">
        <v>693</v>
      </c>
    </row>
    <row r="1169" spans="1:25" x14ac:dyDescent="0.25">
      <c r="A1169">
        <v>1168</v>
      </c>
      <c r="B1169" t="s">
        <v>11994</v>
      </c>
      <c r="C1169" t="s">
        <v>16191</v>
      </c>
      <c r="D1169" t="s">
        <v>11995</v>
      </c>
      <c r="E1169" t="s">
        <v>11995</v>
      </c>
      <c r="F1169" t="s">
        <v>15987</v>
      </c>
      <c r="G1169" t="s">
        <v>15988</v>
      </c>
      <c r="H1169" t="s">
        <v>9541</v>
      </c>
      <c r="I1169" t="s">
        <v>13176</v>
      </c>
      <c r="J1169" t="s">
        <v>13399</v>
      </c>
      <c r="K1169" t="s">
        <v>13285</v>
      </c>
      <c r="L1169" t="s">
        <v>15206</v>
      </c>
      <c r="M1169" t="s">
        <v>13334</v>
      </c>
      <c r="N1169" t="s">
        <v>15444</v>
      </c>
      <c r="O1169" t="s">
        <v>13335</v>
      </c>
      <c r="Q1169">
        <v>185</v>
      </c>
      <c r="R1169">
        <v>185</v>
      </c>
      <c r="S1169">
        <v>599</v>
      </c>
      <c r="T1169">
        <v>599</v>
      </c>
      <c r="U1169" s="18">
        <v>0.69115191986644409</v>
      </c>
      <c r="V1169">
        <v>3.9</v>
      </c>
      <c r="W1169">
        <v>3.9</v>
      </c>
      <c r="X1169">
        <v>1306</v>
      </c>
      <c r="Y1169">
        <v>1306</v>
      </c>
    </row>
    <row r="1170" spans="1:25" x14ac:dyDescent="0.25">
      <c r="A1170">
        <v>1169</v>
      </c>
      <c r="B1170" t="s">
        <v>12004</v>
      </c>
      <c r="C1170" t="s">
        <v>16191</v>
      </c>
      <c r="D1170" t="s">
        <v>12005</v>
      </c>
      <c r="E1170" t="s">
        <v>12005</v>
      </c>
      <c r="F1170" t="s">
        <v>15989</v>
      </c>
      <c r="G1170" t="s">
        <v>15990</v>
      </c>
      <c r="H1170" t="s">
        <v>8472</v>
      </c>
      <c r="I1170" t="s">
        <v>13176</v>
      </c>
      <c r="J1170" t="s">
        <v>13399</v>
      </c>
      <c r="K1170" t="s">
        <v>13289</v>
      </c>
      <c r="L1170" t="s">
        <v>15209</v>
      </c>
      <c r="M1170" t="s">
        <v>13290</v>
      </c>
      <c r="N1170" t="s">
        <v>13290</v>
      </c>
      <c r="O1170" t="s">
        <v>13292</v>
      </c>
      <c r="Q1170">
        <v>778</v>
      </c>
      <c r="R1170">
        <v>778</v>
      </c>
      <c r="S1170">
        <v>999</v>
      </c>
      <c r="T1170">
        <v>999</v>
      </c>
      <c r="U1170" s="18">
        <v>0.22122122122122123</v>
      </c>
      <c r="V1170">
        <v>3.3</v>
      </c>
      <c r="W1170">
        <v>3.3</v>
      </c>
      <c r="X1170">
        <v>8</v>
      </c>
      <c r="Y1170">
        <v>8</v>
      </c>
    </row>
    <row r="1171" spans="1:25" x14ac:dyDescent="0.25">
      <c r="A1171">
        <v>1170</v>
      </c>
      <c r="B1171" t="s">
        <v>12014</v>
      </c>
      <c r="C1171" t="s">
        <v>16191</v>
      </c>
      <c r="D1171" t="s">
        <v>12015</v>
      </c>
      <c r="E1171" t="s">
        <v>15991</v>
      </c>
      <c r="F1171" t="s">
        <v>15992</v>
      </c>
      <c r="G1171" t="s">
        <v>15993</v>
      </c>
      <c r="H1171" t="s">
        <v>12016</v>
      </c>
      <c r="I1171" t="s">
        <v>13176</v>
      </c>
      <c r="J1171" t="s">
        <v>13399</v>
      </c>
      <c r="K1171" t="s">
        <v>13285</v>
      </c>
      <c r="L1171" t="s">
        <v>15206</v>
      </c>
      <c r="M1171" t="s">
        <v>13329</v>
      </c>
      <c r="N1171" t="s">
        <v>15419</v>
      </c>
      <c r="O1171" t="s">
        <v>13372</v>
      </c>
      <c r="P1171" t="s">
        <v>13373</v>
      </c>
      <c r="Q1171">
        <v>279</v>
      </c>
      <c r="R1171">
        <v>279</v>
      </c>
      <c r="S1171">
        <v>699</v>
      </c>
      <c r="T1171">
        <v>699</v>
      </c>
      <c r="U1171" s="18">
        <v>0.60085836909871249</v>
      </c>
      <c r="V1171">
        <v>4.3</v>
      </c>
      <c r="W1171">
        <v>4.3</v>
      </c>
      <c r="X1171">
        <v>2326</v>
      </c>
      <c r="Y1171">
        <v>2326</v>
      </c>
    </row>
    <row r="1172" spans="1:25" x14ac:dyDescent="0.25">
      <c r="A1172">
        <v>1171</v>
      </c>
      <c r="B1172" t="s">
        <v>12025</v>
      </c>
      <c r="C1172" t="s">
        <v>16191</v>
      </c>
      <c r="D1172" t="s">
        <v>12026</v>
      </c>
      <c r="E1172" t="s">
        <v>12026</v>
      </c>
      <c r="F1172" t="s">
        <v>15994</v>
      </c>
      <c r="G1172" t="s">
        <v>15995</v>
      </c>
      <c r="H1172" t="s">
        <v>9541</v>
      </c>
      <c r="I1172" t="s">
        <v>13176</v>
      </c>
      <c r="J1172" t="s">
        <v>13399</v>
      </c>
      <c r="K1172" t="s">
        <v>13285</v>
      </c>
      <c r="L1172" t="s">
        <v>15206</v>
      </c>
      <c r="M1172" t="s">
        <v>13334</v>
      </c>
      <c r="N1172" t="s">
        <v>15444</v>
      </c>
      <c r="O1172" t="s">
        <v>13335</v>
      </c>
      <c r="Q1172">
        <v>215</v>
      </c>
      <c r="R1172">
        <v>215</v>
      </c>
      <c r="S1172">
        <v>1499</v>
      </c>
      <c r="T1172">
        <v>1499</v>
      </c>
      <c r="U1172" s="18">
        <v>0.85657104736490997</v>
      </c>
      <c r="V1172">
        <v>3.9</v>
      </c>
      <c r="W1172">
        <v>3.9</v>
      </c>
      <c r="X1172">
        <v>1004</v>
      </c>
      <c r="Y1172">
        <v>1004</v>
      </c>
    </row>
    <row r="1173" spans="1:25" x14ac:dyDescent="0.25">
      <c r="A1173">
        <v>1172</v>
      </c>
      <c r="B1173" t="s">
        <v>12035</v>
      </c>
      <c r="C1173" t="s">
        <v>16191</v>
      </c>
      <c r="D1173" t="s">
        <v>12036</v>
      </c>
      <c r="E1173" t="s">
        <v>15996</v>
      </c>
      <c r="F1173" t="s">
        <v>15997</v>
      </c>
      <c r="G1173" t="s">
        <v>15998</v>
      </c>
      <c r="H1173" t="s">
        <v>8607</v>
      </c>
      <c r="I1173" t="s">
        <v>13176</v>
      </c>
      <c r="J1173" t="s">
        <v>13399</v>
      </c>
      <c r="K1173" t="s">
        <v>13285</v>
      </c>
      <c r="L1173" t="s">
        <v>15206</v>
      </c>
      <c r="M1173" t="s">
        <v>13293</v>
      </c>
      <c r="N1173" t="s">
        <v>15214</v>
      </c>
      <c r="O1173" t="s">
        <v>13294</v>
      </c>
      <c r="P1173" t="s">
        <v>13303</v>
      </c>
      <c r="Q1173">
        <v>889</v>
      </c>
      <c r="R1173">
        <v>889</v>
      </c>
      <c r="S1173">
        <v>1295</v>
      </c>
      <c r="T1173">
        <v>1295</v>
      </c>
      <c r="U1173" s="18">
        <v>0.31351351351351353</v>
      </c>
      <c r="V1173">
        <v>4.3</v>
      </c>
      <c r="W1173">
        <v>4.3</v>
      </c>
      <c r="X1173">
        <v>6400</v>
      </c>
      <c r="Y1173">
        <v>6400</v>
      </c>
    </row>
    <row r="1174" spans="1:25" x14ac:dyDescent="0.25">
      <c r="A1174">
        <v>1173</v>
      </c>
      <c r="B1174" t="s">
        <v>12045</v>
      </c>
      <c r="C1174" t="s">
        <v>16191</v>
      </c>
      <c r="D1174" t="s">
        <v>12046</v>
      </c>
      <c r="E1174" t="s">
        <v>12046</v>
      </c>
      <c r="F1174" t="s">
        <v>15999</v>
      </c>
      <c r="G1174" t="s">
        <v>16000</v>
      </c>
      <c r="H1174" t="s">
        <v>8629</v>
      </c>
      <c r="I1174" t="s">
        <v>13176</v>
      </c>
      <c r="J1174" t="s">
        <v>13399</v>
      </c>
      <c r="K1174" t="s">
        <v>13289</v>
      </c>
      <c r="L1174" t="s">
        <v>15209</v>
      </c>
      <c r="M1174" t="s">
        <v>13305</v>
      </c>
      <c r="N1174" t="s">
        <v>15244</v>
      </c>
      <c r="O1174" t="s">
        <v>13306</v>
      </c>
      <c r="Q1174">
        <v>1449</v>
      </c>
      <c r="R1174">
        <v>1449</v>
      </c>
      <c r="S1174">
        <v>4999</v>
      </c>
      <c r="T1174">
        <v>4999</v>
      </c>
      <c r="U1174" s="18">
        <v>0.71014202840568119</v>
      </c>
      <c r="V1174">
        <v>3.6</v>
      </c>
      <c r="W1174">
        <v>3.6</v>
      </c>
      <c r="X1174">
        <v>63</v>
      </c>
      <c r="Y1174">
        <v>63</v>
      </c>
    </row>
    <row r="1175" spans="1:25" x14ac:dyDescent="0.25">
      <c r="A1175">
        <v>1174</v>
      </c>
      <c r="B1175" t="s">
        <v>12055</v>
      </c>
      <c r="C1175" t="s">
        <v>16191</v>
      </c>
      <c r="D1175" t="s">
        <v>12056</v>
      </c>
      <c r="E1175" t="s">
        <v>12056</v>
      </c>
      <c r="F1175" t="s">
        <v>16001</v>
      </c>
      <c r="G1175" t="s">
        <v>16002</v>
      </c>
      <c r="H1175" t="s">
        <v>8629</v>
      </c>
      <c r="I1175" t="s">
        <v>13176</v>
      </c>
      <c r="J1175" t="s">
        <v>13399</v>
      </c>
      <c r="K1175" t="s">
        <v>13289</v>
      </c>
      <c r="L1175" t="s">
        <v>15209</v>
      </c>
      <c r="M1175" t="s">
        <v>13305</v>
      </c>
      <c r="N1175" t="s">
        <v>15244</v>
      </c>
      <c r="O1175" t="s">
        <v>13306</v>
      </c>
      <c r="Q1175">
        <v>1190</v>
      </c>
      <c r="R1175">
        <v>1190</v>
      </c>
      <c r="S1175">
        <v>2550</v>
      </c>
      <c r="T1175">
        <v>2550</v>
      </c>
      <c r="U1175" s="18">
        <v>0.53333333333333333</v>
      </c>
      <c r="V1175">
        <v>3.8</v>
      </c>
      <c r="W1175">
        <v>3.8</v>
      </c>
      <c r="X1175">
        <v>1181</v>
      </c>
      <c r="Y1175">
        <v>1181</v>
      </c>
    </row>
    <row r="1176" spans="1:25" x14ac:dyDescent="0.25">
      <c r="A1176">
        <v>1175</v>
      </c>
      <c r="B1176" t="s">
        <v>12065</v>
      </c>
      <c r="C1176" t="s">
        <v>16191</v>
      </c>
      <c r="D1176" t="s">
        <v>12066</v>
      </c>
      <c r="E1176" t="s">
        <v>12066</v>
      </c>
      <c r="F1176" t="s">
        <v>16003</v>
      </c>
      <c r="G1176" t="s">
        <v>16004</v>
      </c>
      <c r="H1176" t="s">
        <v>10001</v>
      </c>
      <c r="I1176" t="s">
        <v>13176</v>
      </c>
      <c r="J1176" t="s">
        <v>13399</v>
      </c>
      <c r="K1176" t="s">
        <v>13285</v>
      </c>
      <c r="L1176" t="s">
        <v>15206</v>
      </c>
      <c r="M1176" t="s">
        <v>13334</v>
      </c>
      <c r="N1176" t="s">
        <v>15444</v>
      </c>
      <c r="O1176" t="s">
        <v>13344</v>
      </c>
      <c r="Q1176">
        <v>1799</v>
      </c>
      <c r="R1176">
        <v>1799</v>
      </c>
      <c r="S1176">
        <v>1950</v>
      </c>
      <c r="T1176">
        <v>1950</v>
      </c>
      <c r="U1176" s="18">
        <v>7.7435897435897433E-2</v>
      </c>
      <c r="V1176">
        <v>3.9</v>
      </c>
      <c r="W1176">
        <v>3.9</v>
      </c>
      <c r="X1176">
        <v>1888</v>
      </c>
      <c r="Y1176">
        <v>1888</v>
      </c>
    </row>
    <row r="1177" spans="1:25" x14ac:dyDescent="0.25">
      <c r="A1177">
        <v>1176</v>
      </c>
      <c r="B1177" t="s">
        <v>12075</v>
      </c>
      <c r="C1177" t="s">
        <v>16191</v>
      </c>
      <c r="D1177" t="s">
        <v>12076</v>
      </c>
      <c r="E1177" t="s">
        <v>12076</v>
      </c>
      <c r="F1177" t="s">
        <v>16005</v>
      </c>
      <c r="G1177" t="s">
        <v>16006</v>
      </c>
      <c r="H1177" t="s">
        <v>8618</v>
      </c>
      <c r="I1177" t="s">
        <v>13176</v>
      </c>
      <c r="J1177" t="s">
        <v>13399</v>
      </c>
      <c r="K1177" t="s">
        <v>13285</v>
      </c>
      <c r="L1177" t="s">
        <v>15206</v>
      </c>
      <c r="M1177" t="s">
        <v>13286</v>
      </c>
      <c r="N1177" t="s">
        <v>13286</v>
      </c>
      <c r="O1177" t="s">
        <v>13304</v>
      </c>
      <c r="Q1177">
        <v>6120</v>
      </c>
      <c r="R1177">
        <v>6120</v>
      </c>
      <c r="S1177">
        <v>8478</v>
      </c>
      <c r="T1177">
        <v>8478</v>
      </c>
      <c r="U1177" s="18">
        <v>0.2781316348195329</v>
      </c>
      <c r="V1177">
        <v>4.5999999999999996</v>
      </c>
      <c r="W1177">
        <v>4.5999999999999996</v>
      </c>
      <c r="X1177">
        <v>6550</v>
      </c>
      <c r="Y1177">
        <v>6550</v>
      </c>
    </row>
    <row r="1178" spans="1:25" x14ac:dyDescent="0.25">
      <c r="A1178">
        <v>1177</v>
      </c>
      <c r="B1178" t="s">
        <v>12085</v>
      </c>
      <c r="C1178" t="s">
        <v>16191</v>
      </c>
      <c r="D1178" t="s">
        <v>12086</v>
      </c>
      <c r="E1178" t="s">
        <v>12086</v>
      </c>
      <c r="F1178" t="s">
        <v>16007</v>
      </c>
      <c r="G1178" t="s">
        <v>16008</v>
      </c>
      <c r="H1178" t="s">
        <v>8618</v>
      </c>
      <c r="I1178" t="s">
        <v>13176</v>
      </c>
      <c r="J1178" t="s">
        <v>13399</v>
      </c>
      <c r="K1178" t="s">
        <v>13285</v>
      </c>
      <c r="L1178" t="s">
        <v>15206</v>
      </c>
      <c r="M1178" t="s">
        <v>13286</v>
      </c>
      <c r="N1178" t="s">
        <v>13286</v>
      </c>
      <c r="O1178" t="s">
        <v>13304</v>
      </c>
      <c r="Q1178">
        <v>1799</v>
      </c>
      <c r="R1178">
        <v>1799</v>
      </c>
      <c r="S1178">
        <v>3299</v>
      </c>
      <c r="T1178">
        <v>3299</v>
      </c>
      <c r="U1178" s="18">
        <v>0.45468323734464988</v>
      </c>
      <c r="V1178">
        <v>3.8</v>
      </c>
      <c r="W1178">
        <v>3.8</v>
      </c>
      <c r="X1178">
        <v>1846</v>
      </c>
      <c r="Y1178">
        <v>1846</v>
      </c>
    </row>
    <row r="1179" spans="1:25" x14ac:dyDescent="0.25">
      <c r="A1179">
        <v>1178</v>
      </c>
      <c r="B1179" t="s">
        <v>12095</v>
      </c>
      <c r="C1179" t="s">
        <v>16191</v>
      </c>
      <c r="D1179" t="s">
        <v>12096</v>
      </c>
      <c r="E1179" t="s">
        <v>12096</v>
      </c>
      <c r="F1179" t="s">
        <v>16009</v>
      </c>
      <c r="G1179" t="s">
        <v>16010</v>
      </c>
      <c r="H1179" t="s">
        <v>8618</v>
      </c>
      <c r="I1179" t="s">
        <v>13176</v>
      </c>
      <c r="J1179" t="s">
        <v>13399</v>
      </c>
      <c r="K1179" t="s">
        <v>13285</v>
      </c>
      <c r="L1179" t="s">
        <v>15206</v>
      </c>
      <c r="M1179" t="s">
        <v>13286</v>
      </c>
      <c r="N1179" t="s">
        <v>13286</v>
      </c>
      <c r="O1179" t="s">
        <v>13304</v>
      </c>
      <c r="Q1179">
        <v>2199</v>
      </c>
      <c r="R1179">
        <v>2199</v>
      </c>
      <c r="S1179">
        <v>3895</v>
      </c>
      <c r="T1179">
        <v>3895</v>
      </c>
      <c r="U1179" s="18">
        <v>0.43543003851091144</v>
      </c>
      <c r="V1179">
        <v>3.9</v>
      </c>
      <c r="W1179">
        <v>3.9</v>
      </c>
      <c r="X1179">
        <v>1085</v>
      </c>
      <c r="Y1179">
        <v>1085</v>
      </c>
    </row>
    <row r="1180" spans="1:25" x14ac:dyDescent="0.25">
      <c r="A1180">
        <v>1179</v>
      </c>
      <c r="B1180" t="s">
        <v>12105</v>
      </c>
      <c r="C1180" t="s">
        <v>16191</v>
      </c>
      <c r="D1180" t="s">
        <v>12106</v>
      </c>
      <c r="E1180" t="s">
        <v>12106</v>
      </c>
      <c r="F1180" t="s">
        <v>16011</v>
      </c>
      <c r="G1180" t="s">
        <v>16012</v>
      </c>
      <c r="H1180" t="s">
        <v>9603</v>
      </c>
      <c r="I1180" t="s">
        <v>13176</v>
      </c>
      <c r="J1180" t="s">
        <v>13399</v>
      </c>
      <c r="K1180" t="s">
        <v>13285</v>
      </c>
      <c r="L1180" t="s">
        <v>15206</v>
      </c>
      <c r="M1180" t="s">
        <v>13286</v>
      </c>
      <c r="N1180" t="s">
        <v>13286</v>
      </c>
      <c r="O1180" t="s">
        <v>13337</v>
      </c>
      <c r="Q1180">
        <v>3685</v>
      </c>
      <c r="R1180">
        <v>3685</v>
      </c>
      <c r="S1180">
        <v>5495</v>
      </c>
      <c r="T1180">
        <v>5495</v>
      </c>
      <c r="U1180" s="18">
        <v>0.3293903548680619</v>
      </c>
      <c r="V1180">
        <v>4.0999999999999996</v>
      </c>
      <c r="W1180">
        <v>4.0999999999999996</v>
      </c>
      <c r="X1180">
        <v>290</v>
      </c>
      <c r="Y1180">
        <v>290</v>
      </c>
    </row>
    <row r="1181" spans="1:25" x14ac:dyDescent="0.25">
      <c r="A1181">
        <v>1180</v>
      </c>
      <c r="B1181" t="s">
        <v>12115</v>
      </c>
      <c r="C1181" t="s">
        <v>16191</v>
      </c>
      <c r="D1181" t="s">
        <v>13012</v>
      </c>
      <c r="E1181" t="s">
        <v>13012</v>
      </c>
      <c r="F1181" t="s">
        <v>16013</v>
      </c>
      <c r="G1181" t="s">
        <v>16014</v>
      </c>
      <c r="H1181" t="s">
        <v>8846</v>
      </c>
      <c r="I1181" t="s">
        <v>13176</v>
      </c>
      <c r="J1181" t="s">
        <v>13399</v>
      </c>
      <c r="K1181" t="s">
        <v>13285</v>
      </c>
      <c r="L1181" t="s">
        <v>15206</v>
      </c>
      <c r="M1181" t="s">
        <v>13286</v>
      </c>
      <c r="N1181" t="s">
        <v>13286</v>
      </c>
      <c r="O1181" t="s">
        <v>13315</v>
      </c>
      <c r="Q1181">
        <v>649</v>
      </c>
      <c r="R1181">
        <v>649</v>
      </c>
      <c r="S1181">
        <v>999</v>
      </c>
      <c r="T1181">
        <v>999</v>
      </c>
      <c r="U1181" s="18">
        <v>0.35035035035035034</v>
      </c>
      <c r="V1181">
        <v>3.6</v>
      </c>
      <c r="W1181">
        <v>3.6</v>
      </c>
      <c r="X1181">
        <v>4</v>
      </c>
      <c r="Y1181">
        <v>4</v>
      </c>
    </row>
    <row r="1182" spans="1:25" x14ac:dyDescent="0.25">
      <c r="A1182">
        <v>1181</v>
      </c>
      <c r="B1182" t="s">
        <v>12123</v>
      </c>
      <c r="C1182" t="s">
        <v>16191</v>
      </c>
      <c r="D1182" t="s">
        <v>12124</v>
      </c>
      <c r="E1182" t="s">
        <v>16015</v>
      </c>
      <c r="F1182" t="s">
        <v>16016</v>
      </c>
      <c r="G1182" t="s">
        <v>16017</v>
      </c>
      <c r="H1182" t="s">
        <v>10324</v>
      </c>
      <c r="I1182" t="s">
        <v>13176</v>
      </c>
      <c r="J1182" t="s">
        <v>13399</v>
      </c>
      <c r="K1182" t="s">
        <v>13285</v>
      </c>
      <c r="L1182" t="s">
        <v>15206</v>
      </c>
      <c r="M1182" t="s">
        <v>13286</v>
      </c>
      <c r="N1182" t="s">
        <v>13286</v>
      </c>
      <c r="O1182" t="s">
        <v>13353</v>
      </c>
      <c r="Q1182">
        <v>8599</v>
      </c>
      <c r="R1182">
        <v>8599</v>
      </c>
      <c r="S1182">
        <v>8995</v>
      </c>
      <c r="T1182">
        <v>8995</v>
      </c>
      <c r="U1182" s="18">
        <v>4.4024458032240137E-2</v>
      </c>
      <c r="V1182">
        <v>4.4000000000000004</v>
      </c>
      <c r="W1182">
        <v>4.4000000000000004</v>
      </c>
      <c r="X1182">
        <v>9734</v>
      </c>
      <c r="Y1182">
        <v>9734</v>
      </c>
    </row>
    <row r="1183" spans="1:25" x14ac:dyDescent="0.25">
      <c r="A1183">
        <v>1182</v>
      </c>
      <c r="B1183" t="s">
        <v>12133</v>
      </c>
      <c r="C1183" t="s">
        <v>16191</v>
      </c>
      <c r="D1183" t="s">
        <v>12134</v>
      </c>
      <c r="E1183" t="s">
        <v>12134</v>
      </c>
      <c r="F1183" t="s">
        <v>16018</v>
      </c>
      <c r="G1183" t="s">
        <v>16019</v>
      </c>
      <c r="H1183" t="s">
        <v>8607</v>
      </c>
      <c r="I1183" t="s">
        <v>13176</v>
      </c>
      <c r="J1183" t="s">
        <v>13399</v>
      </c>
      <c r="K1183" t="s">
        <v>13285</v>
      </c>
      <c r="L1183" t="s">
        <v>15206</v>
      </c>
      <c r="M1183" t="s">
        <v>13293</v>
      </c>
      <c r="N1183" t="s">
        <v>15214</v>
      </c>
      <c r="O1183" t="s">
        <v>13294</v>
      </c>
      <c r="P1183" t="s">
        <v>13303</v>
      </c>
      <c r="Q1183">
        <v>1110</v>
      </c>
      <c r="R1183">
        <v>1110</v>
      </c>
      <c r="S1183">
        <v>1599</v>
      </c>
      <c r="T1183">
        <v>1599</v>
      </c>
      <c r="U1183" s="18">
        <v>0.30581613508442779</v>
      </c>
      <c r="V1183">
        <v>4.3</v>
      </c>
      <c r="W1183">
        <v>4.3</v>
      </c>
      <c r="X1183">
        <v>4022</v>
      </c>
      <c r="Y1183">
        <v>4022</v>
      </c>
    </row>
    <row r="1184" spans="1:25" x14ac:dyDescent="0.25">
      <c r="A1184">
        <v>1183</v>
      </c>
      <c r="B1184" t="s">
        <v>12143</v>
      </c>
      <c r="C1184" t="s">
        <v>16191</v>
      </c>
      <c r="D1184" t="s">
        <v>12144</v>
      </c>
      <c r="E1184" t="s">
        <v>12144</v>
      </c>
      <c r="F1184" t="s">
        <v>16020</v>
      </c>
      <c r="G1184" t="s">
        <v>16021</v>
      </c>
      <c r="H1184" t="s">
        <v>8629</v>
      </c>
      <c r="I1184" t="s">
        <v>13176</v>
      </c>
      <c r="J1184" t="s">
        <v>13399</v>
      </c>
      <c r="K1184" t="s">
        <v>13289</v>
      </c>
      <c r="L1184" t="s">
        <v>15209</v>
      </c>
      <c r="M1184" t="s">
        <v>13305</v>
      </c>
      <c r="N1184" t="s">
        <v>15244</v>
      </c>
      <c r="O1184" t="s">
        <v>13306</v>
      </c>
      <c r="Q1184">
        <v>1499</v>
      </c>
      <c r="R1184">
        <v>1499</v>
      </c>
      <c r="S1184">
        <v>3500</v>
      </c>
      <c r="T1184">
        <v>3500</v>
      </c>
      <c r="U1184" s="18">
        <v>0.57171428571428573</v>
      </c>
      <c r="V1184">
        <v>4.7</v>
      </c>
      <c r="W1184">
        <v>4.7</v>
      </c>
      <c r="X1184">
        <v>2591</v>
      </c>
      <c r="Y1184">
        <v>2591</v>
      </c>
    </row>
    <row r="1185" spans="1:25" x14ac:dyDescent="0.25">
      <c r="A1185">
        <v>1184</v>
      </c>
      <c r="B1185" t="s">
        <v>12153</v>
      </c>
      <c r="C1185" t="s">
        <v>16191</v>
      </c>
      <c r="D1185" t="s">
        <v>12154</v>
      </c>
      <c r="E1185" t="s">
        <v>12154</v>
      </c>
      <c r="F1185" t="s">
        <v>16022</v>
      </c>
      <c r="G1185" t="s">
        <v>16023</v>
      </c>
      <c r="H1185" t="s">
        <v>8494</v>
      </c>
      <c r="I1185" t="s">
        <v>13176</v>
      </c>
      <c r="J1185" t="s">
        <v>13399</v>
      </c>
      <c r="K1185" t="s">
        <v>13285</v>
      </c>
      <c r="L1185" t="s">
        <v>15206</v>
      </c>
      <c r="M1185" t="s">
        <v>13286</v>
      </c>
      <c r="N1185" t="s">
        <v>13286</v>
      </c>
      <c r="O1185" t="s">
        <v>13296</v>
      </c>
      <c r="Q1185">
        <v>759</v>
      </c>
      <c r="R1185">
        <v>759</v>
      </c>
      <c r="S1185">
        <v>1999</v>
      </c>
      <c r="T1185">
        <v>1999</v>
      </c>
      <c r="U1185" s="18">
        <v>0.62031015507753873</v>
      </c>
      <c r="V1185">
        <v>4.3</v>
      </c>
      <c r="W1185">
        <v>4.3</v>
      </c>
      <c r="X1185">
        <v>532</v>
      </c>
      <c r="Y1185">
        <v>532</v>
      </c>
    </row>
    <row r="1186" spans="1:25" x14ac:dyDescent="0.25">
      <c r="A1186">
        <v>1185</v>
      </c>
      <c r="B1186" t="s">
        <v>12163</v>
      </c>
      <c r="C1186" t="s">
        <v>16191</v>
      </c>
      <c r="D1186" t="s">
        <v>12164</v>
      </c>
      <c r="E1186" t="s">
        <v>16024</v>
      </c>
      <c r="F1186" t="s">
        <v>16025</v>
      </c>
      <c r="G1186" t="s">
        <v>16026</v>
      </c>
      <c r="H1186" t="s">
        <v>8877</v>
      </c>
      <c r="I1186" t="s">
        <v>13176</v>
      </c>
      <c r="J1186" t="s">
        <v>13399</v>
      </c>
      <c r="K1186" t="s">
        <v>13285</v>
      </c>
      <c r="L1186" t="s">
        <v>15206</v>
      </c>
      <c r="M1186" t="s">
        <v>13293</v>
      </c>
      <c r="N1186" t="s">
        <v>15214</v>
      </c>
      <c r="O1186" t="s">
        <v>13316</v>
      </c>
      <c r="P1186" t="s">
        <v>13317</v>
      </c>
      <c r="Q1186">
        <v>2669</v>
      </c>
      <c r="R1186">
        <v>2669</v>
      </c>
      <c r="S1186">
        <v>3199</v>
      </c>
      <c r="T1186">
        <v>3199</v>
      </c>
      <c r="U1186" s="18">
        <v>0.16567677399187247</v>
      </c>
      <c r="V1186">
        <v>3.9</v>
      </c>
      <c r="W1186">
        <v>3.9</v>
      </c>
      <c r="X1186">
        <v>260</v>
      </c>
      <c r="Y1186">
        <v>260</v>
      </c>
    </row>
    <row r="1187" spans="1:25" x14ac:dyDescent="0.25">
      <c r="A1187">
        <v>1186</v>
      </c>
      <c r="B1187" t="s">
        <v>12172</v>
      </c>
      <c r="C1187" t="s">
        <v>16191</v>
      </c>
      <c r="D1187" t="s">
        <v>12173</v>
      </c>
      <c r="E1187" t="s">
        <v>12173</v>
      </c>
      <c r="F1187" t="s">
        <v>16027</v>
      </c>
      <c r="G1187" t="s">
        <v>16028</v>
      </c>
      <c r="H1187" t="s">
        <v>8969</v>
      </c>
      <c r="I1187" t="s">
        <v>13176</v>
      </c>
      <c r="J1187" t="s">
        <v>13399</v>
      </c>
      <c r="K1187" t="s">
        <v>13285</v>
      </c>
      <c r="L1187" t="s">
        <v>15206</v>
      </c>
      <c r="M1187" t="s">
        <v>13286</v>
      </c>
      <c r="N1187" t="s">
        <v>13286</v>
      </c>
      <c r="O1187" t="s">
        <v>13319</v>
      </c>
      <c r="Q1187">
        <v>929</v>
      </c>
      <c r="R1187">
        <v>929</v>
      </c>
      <c r="S1187">
        <v>1300</v>
      </c>
      <c r="T1187">
        <v>1300</v>
      </c>
      <c r="U1187" s="18">
        <v>0.2853846153846154</v>
      </c>
      <c r="V1187">
        <v>3.9</v>
      </c>
      <c r="W1187">
        <v>3.9</v>
      </c>
      <c r="X1187">
        <v>1672</v>
      </c>
      <c r="Y1187">
        <v>1672</v>
      </c>
    </row>
    <row r="1188" spans="1:25" x14ac:dyDescent="0.25">
      <c r="A1188">
        <v>1187</v>
      </c>
      <c r="B1188" t="s">
        <v>12182</v>
      </c>
      <c r="C1188" t="s">
        <v>16191</v>
      </c>
      <c r="D1188" t="s">
        <v>12183</v>
      </c>
      <c r="E1188" t="s">
        <v>16029</v>
      </c>
      <c r="F1188" t="s">
        <v>16030</v>
      </c>
      <c r="G1188" t="s">
        <v>16031</v>
      </c>
      <c r="H1188" t="s">
        <v>8794</v>
      </c>
      <c r="I1188" t="s">
        <v>13176</v>
      </c>
      <c r="J1188" t="s">
        <v>13399</v>
      </c>
      <c r="K1188" t="s">
        <v>13312</v>
      </c>
      <c r="L1188" t="s">
        <v>15282</v>
      </c>
      <c r="M1188" t="s">
        <v>13313</v>
      </c>
      <c r="N1188" t="s">
        <v>13313</v>
      </c>
      <c r="O1188" t="s">
        <v>13314</v>
      </c>
      <c r="Q1188">
        <v>199</v>
      </c>
      <c r="R1188">
        <v>199</v>
      </c>
      <c r="S1188">
        <v>399</v>
      </c>
      <c r="T1188">
        <v>399</v>
      </c>
      <c r="U1188" s="18">
        <v>0.50125313283208017</v>
      </c>
      <c r="V1188">
        <v>3.7</v>
      </c>
      <c r="W1188">
        <v>3.7</v>
      </c>
      <c r="X1188">
        <v>7945</v>
      </c>
      <c r="Y1188">
        <v>7945</v>
      </c>
    </row>
    <row r="1189" spans="1:25" x14ac:dyDescent="0.25">
      <c r="A1189">
        <v>1188</v>
      </c>
      <c r="B1189" t="s">
        <v>12192</v>
      </c>
      <c r="C1189" t="s">
        <v>16191</v>
      </c>
      <c r="D1189" t="s">
        <v>12193</v>
      </c>
      <c r="E1189" t="s">
        <v>16032</v>
      </c>
      <c r="F1189" t="s">
        <v>16033</v>
      </c>
      <c r="G1189" t="s">
        <v>16034</v>
      </c>
      <c r="H1189" t="s">
        <v>8483</v>
      </c>
      <c r="I1189" t="s">
        <v>13176</v>
      </c>
      <c r="J1189" t="s">
        <v>13399</v>
      </c>
      <c r="K1189" t="s">
        <v>13285</v>
      </c>
      <c r="L1189" t="s">
        <v>15206</v>
      </c>
      <c r="M1189" t="s">
        <v>13293</v>
      </c>
      <c r="N1189" t="s">
        <v>15214</v>
      </c>
      <c r="O1189" t="s">
        <v>13294</v>
      </c>
      <c r="P1189" t="s">
        <v>13295</v>
      </c>
      <c r="Q1189">
        <v>279</v>
      </c>
      <c r="R1189">
        <v>279</v>
      </c>
      <c r="S1189">
        <v>599</v>
      </c>
      <c r="T1189">
        <v>599</v>
      </c>
      <c r="U1189" s="18">
        <v>0.53422370617696158</v>
      </c>
      <c r="V1189">
        <v>3.5</v>
      </c>
      <c r="W1189">
        <v>3.5</v>
      </c>
      <c r="X1189">
        <v>1367</v>
      </c>
      <c r="Y1189">
        <v>1367</v>
      </c>
    </row>
    <row r="1190" spans="1:25" x14ac:dyDescent="0.25">
      <c r="A1190">
        <v>1189</v>
      </c>
      <c r="B1190" t="s">
        <v>12202</v>
      </c>
      <c r="C1190" t="s">
        <v>16191</v>
      </c>
      <c r="D1190" t="s">
        <v>12203</v>
      </c>
      <c r="E1190" t="s">
        <v>12203</v>
      </c>
      <c r="F1190" t="s">
        <v>16035</v>
      </c>
      <c r="G1190" t="s">
        <v>16036</v>
      </c>
      <c r="H1190" t="s">
        <v>8597</v>
      </c>
      <c r="I1190" t="s">
        <v>13176</v>
      </c>
      <c r="J1190" t="s">
        <v>13399</v>
      </c>
      <c r="K1190" t="s">
        <v>13285</v>
      </c>
      <c r="L1190" t="s">
        <v>15206</v>
      </c>
      <c r="M1190" t="s">
        <v>13286</v>
      </c>
      <c r="N1190" t="s">
        <v>13286</v>
      </c>
      <c r="O1190" t="s">
        <v>13302</v>
      </c>
      <c r="Q1190">
        <v>549</v>
      </c>
      <c r="R1190">
        <v>549</v>
      </c>
      <c r="S1190">
        <v>999</v>
      </c>
      <c r="T1190">
        <v>999</v>
      </c>
      <c r="U1190" s="18">
        <v>0.45045045045045046</v>
      </c>
      <c r="V1190">
        <v>4</v>
      </c>
      <c r="W1190">
        <v>4</v>
      </c>
      <c r="X1190">
        <v>1313</v>
      </c>
      <c r="Y1190">
        <v>1313</v>
      </c>
    </row>
    <row r="1191" spans="1:25" x14ac:dyDescent="0.25">
      <c r="A1191">
        <v>1190</v>
      </c>
      <c r="B1191" t="s">
        <v>12212</v>
      </c>
      <c r="C1191" t="s">
        <v>16191</v>
      </c>
      <c r="D1191" t="s">
        <v>12213</v>
      </c>
      <c r="E1191" t="s">
        <v>12213</v>
      </c>
      <c r="F1191" t="s">
        <v>16037</v>
      </c>
      <c r="G1191" t="s">
        <v>16038</v>
      </c>
      <c r="H1191" t="s">
        <v>10232</v>
      </c>
      <c r="I1191" t="s">
        <v>13176</v>
      </c>
      <c r="J1191" t="s">
        <v>13399</v>
      </c>
      <c r="K1191" t="s">
        <v>13312</v>
      </c>
      <c r="L1191" t="s">
        <v>15282</v>
      </c>
      <c r="M1191" t="s">
        <v>13313</v>
      </c>
      <c r="N1191" t="s">
        <v>13313</v>
      </c>
      <c r="O1191" t="s">
        <v>13348</v>
      </c>
      <c r="P1191" t="s">
        <v>13349</v>
      </c>
      <c r="Q1191">
        <v>85</v>
      </c>
      <c r="R1191">
        <v>85</v>
      </c>
      <c r="S1191">
        <v>199</v>
      </c>
      <c r="T1191">
        <v>199</v>
      </c>
      <c r="U1191" s="18">
        <v>0.57286432160804024</v>
      </c>
      <c r="V1191">
        <v>4.0999999999999996</v>
      </c>
      <c r="W1191">
        <v>4.0999999999999996</v>
      </c>
      <c r="X1191">
        <v>212</v>
      </c>
      <c r="Y1191">
        <v>212</v>
      </c>
    </row>
    <row r="1192" spans="1:25" x14ac:dyDescent="0.25">
      <c r="A1192">
        <v>1191</v>
      </c>
      <c r="B1192" t="s">
        <v>12222</v>
      </c>
      <c r="C1192" t="s">
        <v>16191</v>
      </c>
      <c r="D1192" t="s">
        <v>16189</v>
      </c>
      <c r="E1192" t="s">
        <v>16193</v>
      </c>
      <c r="F1192" t="s">
        <v>16040</v>
      </c>
      <c r="G1192" t="s">
        <v>16194</v>
      </c>
      <c r="H1192" t="s">
        <v>8846</v>
      </c>
      <c r="I1192" t="s">
        <v>13176</v>
      </c>
      <c r="J1192" t="s">
        <v>13399</v>
      </c>
      <c r="K1192" t="s">
        <v>13285</v>
      </c>
      <c r="L1192" t="s">
        <v>15206</v>
      </c>
      <c r="M1192" t="s">
        <v>13286</v>
      </c>
      <c r="N1192" t="s">
        <v>13286</v>
      </c>
      <c r="O1192" t="s">
        <v>13315</v>
      </c>
      <c r="Q1192">
        <v>499</v>
      </c>
      <c r="R1192">
        <v>499</v>
      </c>
      <c r="S1192">
        <v>1299</v>
      </c>
      <c r="T1192">
        <v>1299</v>
      </c>
      <c r="U1192" s="18">
        <v>0.61585835257890686</v>
      </c>
      <c r="V1192">
        <v>3.9</v>
      </c>
      <c r="W1192">
        <v>3.9</v>
      </c>
      <c r="X1192">
        <v>65</v>
      </c>
      <c r="Y1192">
        <v>65</v>
      </c>
    </row>
    <row r="1193" spans="1:25" x14ac:dyDescent="0.25">
      <c r="A1193">
        <v>1192</v>
      </c>
      <c r="B1193" t="s">
        <v>12232</v>
      </c>
      <c r="C1193" t="s">
        <v>16191</v>
      </c>
      <c r="D1193" t="s">
        <v>12233</v>
      </c>
      <c r="E1193" t="s">
        <v>12233</v>
      </c>
      <c r="F1193" t="s">
        <v>15799</v>
      </c>
      <c r="G1193" t="s">
        <v>16042</v>
      </c>
      <c r="H1193" t="s">
        <v>8846</v>
      </c>
      <c r="I1193" t="s">
        <v>13176</v>
      </c>
      <c r="J1193" t="s">
        <v>13399</v>
      </c>
      <c r="K1193" t="s">
        <v>13285</v>
      </c>
      <c r="L1193" t="s">
        <v>15206</v>
      </c>
      <c r="M1193" t="s">
        <v>13286</v>
      </c>
      <c r="N1193" t="s">
        <v>13286</v>
      </c>
      <c r="O1193" t="s">
        <v>13315</v>
      </c>
      <c r="Q1193">
        <v>5865</v>
      </c>
      <c r="R1193">
        <v>5865</v>
      </c>
      <c r="S1193">
        <v>7776</v>
      </c>
      <c r="T1193">
        <v>7776</v>
      </c>
      <c r="U1193" s="18">
        <v>0.24575617283950618</v>
      </c>
      <c r="V1193">
        <v>4.4000000000000004</v>
      </c>
      <c r="W1193">
        <v>4.4000000000000004</v>
      </c>
      <c r="X1193">
        <v>2737</v>
      </c>
      <c r="Y1193">
        <v>2737</v>
      </c>
    </row>
    <row r="1194" spans="1:25" x14ac:dyDescent="0.25">
      <c r="A1194">
        <v>1193</v>
      </c>
      <c r="B1194" t="s">
        <v>12242</v>
      </c>
      <c r="C1194" t="s">
        <v>16191</v>
      </c>
      <c r="D1194" t="s">
        <v>12243</v>
      </c>
      <c r="E1194" t="s">
        <v>12243</v>
      </c>
      <c r="F1194" t="s">
        <v>16043</v>
      </c>
      <c r="G1194" t="s">
        <v>16044</v>
      </c>
      <c r="H1194" t="s">
        <v>8450</v>
      </c>
      <c r="I1194" t="s">
        <v>13176</v>
      </c>
      <c r="J1194" t="s">
        <v>13399</v>
      </c>
      <c r="K1194" t="s">
        <v>13285</v>
      </c>
      <c r="L1194" t="s">
        <v>15206</v>
      </c>
      <c r="M1194" t="s">
        <v>13286</v>
      </c>
      <c r="N1194" t="s">
        <v>13286</v>
      </c>
      <c r="O1194" t="s">
        <v>13287</v>
      </c>
      <c r="P1194" t="s">
        <v>13288</v>
      </c>
      <c r="Q1194">
        <v>1260</v>
      </c>
      <c r="R1194">
        <v>1260</v>
      </c>
      <c r="S1194">
        <v>2299</v>
      </c>
      <c r="T1194">
        <v>2299</v>
      </c>
      <c r="U1194" s="18">
        <v>0.45193562418442801</v>
      </c>
      <c r="V1194">
        <v>4.3</v>
      </c>
      <c r="W1194">
        <v>4.3</v>
      </c>
      <c r="X1194">
        <v>55</v>
      </c>
      <c r="Y1194">
        <v>55</v>
      </c>
    </row>
    <row r="1195" spans="1:25" x14ac:dyDescent="0.25">
      <c r="A1195">
        <v>1194</v>
      </c>
      <c r="B1195" t="s">
        <v>12252</v>
      </c>
      <c r="C1195" t="s">
        <v>16191</v>
      </c>
      <c r="D1195" t="s">
        <v>12253</v>
      </c>
      <c r="E1195" t="s">
        <v>12253</v>
      </c>
      <c r="F1195" t="s">
        <v>16045</v>
      </c>
      <c r="G1195" t="s">
        <v>16046</v>
      </c>
      <c r="H1195" t="s">
        <v>12254</v>
      </c>
      <c r="I1195" t="s">
        <v>13176</v>
      </c>
      <c r="J1195" t="s">
        <v>13399</v>
      </c>
      <c r="K1195" t="s">
        <v>13285</v>
      </c>
      <c r="L1195" t="s">
        <v>15206</v>
      </c>
      <c r="M1195" t="s">
        <v>13329</v>
      </c>
      <c r="N1195" t="s">
        <v>15419</v>
      </c>
      <c r="O1195" t="s">
        <v>13374</v>
      </c>
      <c r="Q1195">
        <v>1099</v>
      </c>
      <c r="R1195">
        <v>1099</v>
      </c>
      <c r="S1195">
        <v>1500</v>
      </c>
      <c r="T1195">
        <v>1500</v>
      </c>
      <c r="U1195" s="18">
        <v>0.26733333333333331</v>
      </c>
      <c r="V1195">
        <v>4.5</v>
      </c>
      <c r="W1195">
        <v>4.5</v>
      </c>
      <c r="X1195">
        <v>1065</v>
      </c>
      <c r="Y1195">
        <v>1065</v>
      </c>
    </row>
    <row r="1196" spans="1:25" x14ac:dyDescent="0.25">
      <c r="A1196">
        <v>1195</v>
      </c>
      <c r="B1196" t="s">
        <v>12263</v>
      </c>
      <c r="C1196" t="s">
        <v>16191</v>
      </c>
      <c r="D1196" t="s">
        <v>12264</v>
      </c>
      <c r="E1196" t="s">
        <v>12264</v>
      </c>
      <c r="F1196" t="s">
        <v>16047</v>
      </c>
      <c r="G1196" t="s">
        <v>13442</v>
      </c>
      <c r="H1196" t="s">
        <v>8969</v>
      </c>
      <c r="I1196" t="s">
        <v>13176</v>
      </c>
      <c r="J1196" t="s">
        <v>13399</v>
      </c>
      <c r="K1196" t="s">
        <v>13285</v>
      </c>
      <c r="L1196" t="s">
        <v>15206</v>
      </c>
      <c r="M1196" t="s">
        <v>13286</v>
      </c>
      <c r="N1196" t="s">
        <v>13286</v>
      </c>
      <c r="O1196" t="s">
        <v>13319</v>
      </c>
      <c r="Q1196">
        <v>1928</v>
      </c>
      <c r="R1196">
        <v>1928</v>
      </c>
      <c r="S1196">
        <v>2590</v>
      </c>
      <c r="T1196">
        <v>2590</v>
      </c>
      <c r="U1196" s="18">
        <v>0.25559845559845562</v>
      </c>
      <c r="V1196">
        <v>4</v>
      </c>
      <c r="W1196">
        <v>4</v>
      </c>
      <c r="X1196">
        <v>2377</v>
      </c>
      <c r="Y1196">
        <v>2377</v>
      </c>
    </row>
    <row r="1197" spans="1:25" x14ac:dyDescent="0.25">
      <c r="A1197">
        <v>1196</v>
      </c>
      <c r="B1197" t="s">
        <v>12273</v>
      </c>
      <c r="C1197" t="s">
        <v>16191</v>
      </c>
      <c r="D1197" t="s">
        <v>12274</v>
      </c>
      <c r="E1197" t="s">
        <v>12274</v>
      </c>
      <c r="F1197" t="s">
        <v>16048</v>
      </c>
      <c r="G1197" t="s">
        <v>16049</v>
      </c>
      <c r="H1197" t="s">
        <v>8681</v>
      </c>
      <c r="I1197" t="s">
        <v>13176</v>
      </c>
      <c r="J1197" t="s">
        <v>13399</v>
      </c>
      <c r="K1197" t="s">
        <v>13289</v>
      </c>
      <c r="L1197" t="s">
        <v>15209</v>
      </c>
      <c r="M1197" t="s">
        <v>13305</v>
      </c>
      <c r="N1197" t="s">
        <v>15244</v>
      </c>
      <c r="O1197" t="s">
        <v>13308</v>
      </c>
      <c r="Q1197">
        <v>3249</v>
      </c>
      <c r="R1197">
        <v>3249</v>
      </c>
      <c r="S1197">
        <v>6299</v>
      </c>
      <c r="T1197">
        <v>6299</v>
      </c>
      <c r="U1197" s="18">
        <v>0.48420384187966342</v>
      </c>
      <c r="V1197">
        <v>3.9</v>
      </c>
      <c r="W1197">
        <v>3.9</v>
      </c>
      <c r="X1197">
        <v>2569</v>
      </c>
      <c r="Y1197">
        <v>2569</v>
      </c>
    </row>
    <row r="1198" spans="1:25" x14ac:dyDescent="0.25">
      <c r="A1198">
        <v>1197</v>
      </c>
      <c r="B1198" t="s">
        <v>12283</v>
      </c>
      <c r="C1198" t="s">
        <v>16191</v>
      </c>
      <c r="D1198" t="s">
        <v>12284</v>
      </c>
      <c r="E1198" t="s">
        <v>12284</v>
      </c>
      <c r="F1198" t="s">
        <v>16050</v>
      </c>
      <c r="G1198" t="s">
        <v>16051</v>
      </c>
      <c r="H1198" t="s">
        <v>8969</v>
      </c>
      <c r="I1198" t="s">
        <v>13176</v>
      </c>
      <c r="J1198" t="s">
        <v>13399</v>
      </c>
      <c r="K1198" t="s">
        <v>13285</v>
      </c>
      <c r="L1198" t="s">
        <v>15206</v>
      </c>
      <c r="M1198" t="s">
        <v>13286</v>
      </c>
      <c r="N1198" t="s">
        <v>13286</v>
      </c>
      <c r="O1198" t="s">
        <v>13319</v>
      </c>
      <c r="Q1198">
        <v>1199</v>
      </c>
      <c r="R1198">
        <v>1199</v>
      </c>
      <c r="S1198">
        <v>1795</v>
      </c>
      <c r="T1198">
        <v>1795</v>
      </c>
      <c r="U1198" s="18">
        <v>0.33203342618384402</v>
      </c>
      <c r="V1198">
        <v>4.2</v>
      </c>
      <c r="W1198">
        <v>4.2</v>
      </c>
      <c r="X1198">
        <v>5967</v>
      </c>
      <c r="Y1198">
        <v>5967</v>
      </c>
    </row>
    <row r="1199" spans="1:25" x14ac:dyDescent="0.25">
      <c r="A1199">
        <v>1198</v>
      </c>
      <c r="B1199" t="s">
        <v>12293</v>
      </c>
      <c r="C1199" t="s">
        <v>16191</v>
      </c>
      <c r="D1199" t="s">
        <v>12294</v>
      </c>
      <c r="E1199" t="s">
        <v>16052</v>
      </c>
      <c r="F1199" t="s">
        <v>16053</v>
      </c>
      <c r="G1199" t="s">
        <v>16054</v>
      </c>
      <c r="H1199" t="s">
        <v>8450</v>
      </c>
      <c r="I1199" t="s">
        <v>13176</v>
      </c>
      <c r="J1199" t="s">
        <v>13399</v>
      </c>
      <c r="K1199" t="s">
        <v>13285</v>
      </c>
      <c r="L1199" t="s">
        <v>15206</v>
      </c>
      <c r="M1199" t="s">
        <v>13286</v>
      </c>
      <c r="N1199" t="s">
        <v>13286</v>
      </c>
      <c r="O1199" t="s">
        <v>13287</v>
      </c>
      <c r="P1199" t="s">
        <v>13288</v>
      </c>
      <c r="Q1199">
        <v>1456</v>
      </c>
      <c r="R1199">
        <v>1456</v>
      </c>
      <c r="S1199">
        <v>3190</v>
      </c>
      <c r="T1199">
        <v>3190</v>
      </c>
      <c r="U1199" s="18">
        <v>0.54357366771159876</v>
      </c>
      <c r="V1199">
        <v>4.0999999999999996</v>
      </c>
      <c r="W1199">
        <v>4.0999999999999996</v>
      </c>
      <c r="X1199">
        <v>1776</v>
      </c>
      <c r="Y1199">
        <v>1776</v>
      </c>
    </row>
    <row r="1200" spans="1:25" x14ac:dyDescent="0.25">
      <c r="A1200">
        <v>1199</v>
      </c>
      <c r="B1200" t="s">
        <v>12303</v>
      </c>
      <c r="C1200" t="s">
        <v>16191</v>
      </c>
      <c r="D1200" t="s">
        <v>12304</v>
      </c>
      <c r="E1200" t="s">
        <v>16055</v>
      </c>
      <c r="F1200" t="s">
        <v>16056</v>
      </c>
      <c r="G1200" t="s">
        <v>16057</v>
      </c>
      <c r="H1200" t="s">
        <v>8846</v>
      </c>
      <c r="I1200" t="s">
        <v>13176</v>
      </c>
      <c r="J1200" t="s">
        <v>13399</v>
      </c>
      <c r="K1200" t="s">
        <v>13285</v>
      </c>
      <c r="L1200" t="s">
        <v>15206</v>
      </c>
      <c r="M1200" t="s">
        <v>13286</v>
      </c>
      <c r="N1200" t="s">
        <v>13286</v>
      </c>
      <c r="O1200" t="s">
        <v>13315</v>
      </c>
      <c r="Q1200">
        <v>3349</v>
      </c>
      <c r="R1200">
        <v>3349</v>
      </c>
      <c r="S1200">
        <v>4799</v>
      </c>
      <c r="T1200">
        <v>4799</v>
      </c>
      <c r="U1200" s="18">
        <v>0.302146280475099</v>
      </c>
      <c r="V1200">
        <v>3.7</v>
      </c>
      <c r="W1200">
        <v>3.7</v>
      </c>
      <c r="X1200">
        <v>4200</v>
      </c>
      <c r="Y1200">
        <v>4200</v>
      </c>
    </row>
    <row r="1201" spans="1:25" x14ac:dyDescent="0.25">
      <c r="A1201">
        <v>1200</v>
      </c>
      <c r="B1201" t="s">
        <v>12313</v>
      </c>
      <c r="C1201" t="s">
        <v>16191</v>
      </c>
      <c r="D1201" t="s">
        <v>12314</v>
      </c>
      <c r="E1201" t="s">
        <v>16058</v>
      </c>
      <c r="F1201" t="s">
        <v>16059</v>
      </c>
      <c r="G1201" t="s">
        <v>16060</v>
      </c>
      <c r="H1201" t="s">
        <v>9294</v>
      </c>
      <c r="I1201" t="s">
        <v>13176</v>
      </c>
      <c r="J1201" t="s">
        <v>13399</v>
      </c>
      <c r="K1201" t="s">
        <v>13285</v>
      </c>
      <c r="L1201" t="s">
        <v>15206</v>
      </c>
      <c r="M1201" t="s">
        <v>13293</v>
      </c>
      <c r="N1201" t="s">
        <v>15214</v>
      </c>
      <c r="O1201" t="s">
        <v>13325</v>
      </c>
      <c r="Q1201">
        <v>4899</v>
      </c>
      <c r="R1201">
        <v>4899</v>
      </c>
      <c r="S1201">
        <v>8999</v>
      </c>
      <c r="T1201">
        <v>8999</v>
      </c>
      <c r="U1201" s="18">
        <v>0.45560617846427381</v>
      </c>
      <c r="V1201">
        <v>4.0999999999999996</v>
      </c>
      <c r="W1201">
        <v>4.0999999999999996</v>
      </c>
      <c r="X1201">
        <v>297</v>
      </c>
      <c r="Y1201">
        <v>297</v>
      </c>
    </row>
    <row r="1202" spans="1:25" x14ac:dyDescent="0.25">
      <c r="A1202">
        <v>1201</v>
      </c>
      <c r="B1202" t="s">
        <v>12323</v>
      </c>
      <c r="C1202" t="s">
        <v>16191</v>
      </c>
      <c r="D1202" t="s">
        <v>12324</v>
      </c>
      <c r="E1202" t="s">
        <v>12324</v>
      </c>
      <c r="F1202" t="s">
        <v>16061</v>
      </c>
      <c r="G1202" t="s">
        <v>16062</v>
      </c>
      <c r="H1202" t="s">
        <v>8670</v>
      </c>
      <c r="I1202" t="s">
        <v>13176</v>
      </c>
      <c r="J1202" t="s">
        <v>13399</v>
      </c>
      <c r="K1202" t="s">
        <v>13285</v>
      </c>
      <c r="L1202" t="s">
        <v>15206</v>
      </c>
      <c r="M1202" t="s">
        <v>13286</v>
      </c>
      <c r="N1202" t="s">
        <v>13286</v>
      </c>
      <c r="O1202" t="s">
        <v>13287</v>
      </c>
      <c r="P1202" t="s">
        <v>13307</v>
      </c>
      <c r="Q1202">
        <v>1199</v>
      </c>
      <c r="R1202">
        <v>1199</v>
      </c>
      <c r="S1202">
        <v>1899</v>
      </c>
      <c r="T1202">
        <v>1899</v>
      </c>
      <c r="U1202" s="18">
        <v>0.36861506055818855</v>
      </c>
      <c r="V1202">
        <v>4.2</v>
      </c>
      <c r="W1202">
        <v>4.2</v>
      </c>
      <c r="X1202">
        <v>3858</v>
      </c>
      <c r="Y1202">
        <v>3858</v>
      </c>
    </row>
    <row r="1203" spans="1:25" x14ac:dyDescent="0.25">
      <c r="A1203">
        <v>1202</v>
      </c>
      <c r="B1203" t="s">
        <v>12333</v>
      </c>
      <c r="C1203" t="s">
        <v>16191</v>
      </c>
      <c r="D1203" t="s">
        <v>12334</v>
      </c>
      <c r="E1203" t="s">
        <v>12334</v>
      </c>
      <c r="F1203" t="s">
        <v>16063</v>
      </c>
      <c r="G1203" t="s">
        <v>16064</v>
      </c>
      <c r="H1203" t="s">
        <v>11003</v>
      </c>
      <c r="I1203" t="s">
        <v>13176</v>
      </c>
      <c r="J1203" t="s">
        <v>13399</v>
      </c>
      <c r="K1203" t="s">
        <v>13289</v>
      </c>
      <c r="L1203" t="s">
        <v>15209</v>
      </c>
      <c r="M1203" t="s">
        <v>13363</v>
      </c>
      <c r="N1203" t="s">
        <v>13363</v>
      </c>
      <c r="Q1203">
        <v>3290</v>
      </c>
      <c r="R1203">
        <v>3290</v>
      </c>
      <c r="S1203">
        <v>5799</v>
      </c>
      <c r="T1203">
        <v>5799</v>
      </c>
      <c r="U1203" s="18">
        <v>0.43266080358682529</v>
      </c>
      <c r="V1203">
        <v>4.3</v>
      </c>
      <c r="W1203">
        <v>4.3</v>
      </c>
      <c r="X1203">
        <v>168</v>
      </c>
      <c r="Y1203">
        <v>168</v>
      </c>
    </row>
    <row r="1204" spans="1:25" x14ac:dyDescent="0.25">
      <c r="A1204">
        <v>1203</v>
      </c>
      <c r="B1204" t="s">
        <v>12343</v>
      </c>
      <c r="C1204" t="s">
        <v>16191</v>
      </c>
      <c r="D1204" t="s">
        <v>12344</v>
      </c>
      <c r="E1204" t="s">
        <v>12344</v>
      </c>
      <c r="F1204" t="s">
        <v>16065</v>
      </c>
      <c r="G1204" t="s">
        <v>16066</v>
      </c>
      <c r="H1204" t="s">
        <v>8483</v>
      </c>
      <c r="I1204" t="s">
        <v>13176</v>
      </c>
      <c r="J1204" t="s">
        <v>13399</v>
      </c>
      <c r="K1204" t="s">
        <v>13285</v>
      </c>
      <c r="L1204" t="s">
        <v>15206</v>
      </c>
      <c r="M1204" t="s">
        <v>13293</v>
      </c>
      <c r="N1204" t="s">
        <v>15214</v>
      </c>
      <c r="O1204" t="s">
        <v>13294</v>
      </c>
      <c r="P1204" t="s">
        <v>13295</v>
      </c>
      <c r="Q1204">
        <v>179</v>
      </c>
      <c r="R1204">
        <v>179</v>
      </c>
      <c r="S1204">
        <v>799</v>
      </c>
      <c r="T1204">
        <v>799</v>
      </c>
      <c r="U1204" s="18">
        <v>0.77596996245306638</v>
      </c>
      <c r="V1204">
        <v>3.6</v>
      </c>
      <c r="W1204">
        <v>3.6</v>
      </c>
      <c r="X1204">
        <v>101</v>
      </c>
      <c r="Y1204">
        <v>101</v>
      </c>
    </row>
    <row r="1205" spans="1:25" x14ac:dyDescent="0.25">
      <c r="A1205">
        <v>1204</v>
      </c>
      <c r="B1205" t="s">
        <v>12353</v>
      </c>
      <c r="C1205" t="s">
        <v>16191</v>
      </c>
      <c r="D1205" t="s">
        <v>12354</v>
      </c>
      <c r="E1205" t="s">
        <v>16067</v>
      </c>
      <c r="F1205" t="s">
        <v>16068</v>
      </c>
      <c r="G1205" t="s">
        <v>16069</v>
      </c>
      <c r="H1205" t="s">
        <v>12016</v>
      </c>
      <c r="I1205" t="s">
        <v>13176</v>
      </c>
      <c r="J1205" t="s">
        <v>13399</v>
      </c>
      <c r="K1205" t="s">
        <v>13285</v>
      </c>
      <c r="L1205" t="s">
        <v>15206</v>
      </c>
      <c r="M1205" t="s">
        <v>13329</v>
      </c>
      <c r="N1205" t="s">
        <v>15419</v>
      </c>
      <c r="O1205" t="s">
        <v>13372</v>
      </c>
      <c r="P1205" t="s">
        <v>13373</v>
      </c>
      <c r="Q1205">
        <v>149</v>
      </c>
      <c r="R1205">
        <v>149</v>
      </c>
      <c r="S1205">
        <v>300</v>
      </c>
      <c r="T1205">
        <v>300</v>
      </c>
      <c r="U1205" s="18">
        <v>0.5033333333333333</v>
      </c>
      <c r="V1205">
        <v>4.0999999999999996</v>
      </c>
      <c r="W1205">
        <v>4.0999999999999996</v>
      </c>
      <c r="X1205">
        <v>4074</v>
      </c>
      <c r="Y1205">
        <v>4074</v>
      </c>
    </row>
    <row r="1206" spans="1:25" x14ac:dyDescent="0.25">
      <c r="A1206">
        <v>1205</v>
      </c>
      <c r="B1206" t="s">
        <v>12363</v>
      </c>
      <c r="C1206" t="s">
        <v>16191</v>
      </c>
      <c r="D1206" t="s">
        <v>12364</v>
      </c>
      <c r="E1206" t="s">
        <v>12364</v>
      </c>
      <c r="F1206" t="s">
        <v>16070</v>
      </c>
      <c r="G1206" t="s">
        <v>16006</v>
      </c>
      <c r="H1206" t="s">
        <v>8618</v>
      </c>
      <c r="I1206" t="s">
        <v>13176</v>
      </c>
      <c r="J1206" t="s">
        <v>13399</v>
      </c>
      <c r="K1206" t="s">
        <v>13285</v>
      </c>
      <c r="L1206" t="s">
        <v>15206</v>
      </c>
      <c r="M1206" t="s">
        <v>13286</v>
      </c>
      <c r="N1206" t="s">
        <v>13286</v>
      </c>
      <c r="O1206" t="s">
        <v>13304</v>
      </c>
      <c r="Q1206">
        <v>5490</v>
      </c>
      <c r="R1206">
        <v>5490</v>
      </c>
      <c r="S1206">
        <v>7200</v>
      </c>
      <c r="T1206">
        <v>7200</v>
      </c>
      <c r="U1206" s="18">
        <v>0.23749999999999999</v>
      </c>
      <c r="V1206">
        <v>4.5</v>
      </c>
      <c r="W1206">
        <v>4.5</v>
      </c>
      <c r="X1206">
        <v>1408</v>
      </c>
      <c r="Y1206">
        <v>1408</v>
      </c>
    </row>
    <row r="1207" spans="1:25" x14ac:dyDescent="0.25">
      <c r="A1207">
        <v>1206</v>
      </c>
      <c r="B1207" t="s">
        <v>12373</v>
      </c>
      <c r="C1207" t="s">
        <v>16191</v>
      </c>
      <c r="D1207" t="s">
        <v>12374</v>
      </c>
      <c r="E1207" t="s">
        <v>12374</v>
      </c>
      <c r="F1207" t="s">
        <v>16071</v>
      </c>
      <c r="G1207" t="s">
        <v>16072</v>
      </c>
      <c r="H1207" t="s">
        <v>8494</v>
      </c>
      <c r="I1207" t="s">
        <v>13176</v>
      </c>
      <c r="J1207" t="s">
        <v>13399</v>
      </c>
      <c r="K1207" t="s">
        <v>13285</v>
      </c>
      <c r="L1207" t="s">
        <v>15206</v>
      </c>
      <c r="M1207" t="s">
        <v>13286</v>
      </c>
      <c r="N1207" t="s">
        <v>13286</v>
      </c>
      <c r="O1207" t="s">
        <v>13296</v>
      </c>
      <c r="Q1207">
        <v>379</v>
      </c>
      <c r="R1207">
        <v>379</v>
      </c>
      <c r="S1207">
        <v>389</v>
      </c>
      <c r="T1207">
        <v>389</v>
      </c>
      <c r="U1207" s="18">
        <v>2.570694087403599E-2</v>
      </c>
      <c r="V1207">
        <v>4.2</v>
      </c>
      <c r="W1207">
        <v>4.2</v>
      </c>
      <c r="X1207">
        <v>3739</v>
      </c>
      <c r="Y1207">
        <v>3739</v>
      </c>
    </row>
    <row r="1208" spans="1:25" x14ac:dyDescent="0.25">
      <c r="A1208">
        <v>1207</v>
      </c>
      <c r="B1208" t="s">
        <v>12383</v>
      </c>
      <c r="C1208" t="s">
        <v>16191</v>
      </c>
      <c r="D1208" t="s">
        <v>12384</v>
      </c>
      <c r="E1208" t="s">
        <v>16073</v>
      </c>
      <c r="F1208" t="s">
        <v>16074</v>
      </c>
      <c r="G1208" t="s">
        <v>16075</v>
      </c>
      <c r="H1208" t="s">
        <v>10001</v>
      </c>
      <c r="I1208" t="s">
        <v>13176</v>
      </c>
      <c r="J1208" t="s">
        <v>13399</v>
      </c>
      <c r="K1208" t="s">
        <v>13285</v>
      </c>
      <c r="L1208" t="s">
        <v>15206</v>
      </c>
      <c r="M1208" t="s">
        <v>13334</v>
      </c>
      <c r="N1208" t="s">
        <v>15444</v>
      </c>
      <c r="O1208" t="s">
        <v>13344</v>
      </c>
      <c r="Q1208">
        <v>8699</v>
      </c>
      <c r="R1208">
        <v>8699</v>
      </c>
      <c r="S1208">
        <v>13049</v>
      </c>
      <c r="T1208">
        <v>13049</v>
      </c>
      <c r="U1208" s="18">
        <v>0.33335887807494829</v>
      </c>
      <c r="V1208">
        <v>4.3</v>
      </c>
      <c r="W1208">
        <v>4.3</v>
      </c>
      <c r="X1208">
        <v>5891</v>
      </c>
      <c r="Y1208">
        <v>5891</v>
      </c>
    </row>
    <row r="1209" spans="1:25" x14ac:dyDescent="0.25">
      <c r="A1209">
        <v>1208</v>
      </c>
      <c r="B1209" t="s">
        <v>12393</v>
      </c>
      <c r="C1209" t="s">
        <v>16191</v>
      </c>
      <c r="D1209" t="s">
        <v>12394</v>
      </c>
      <c r="E1209" t="s">
        <v>12394</v>
      </c>
      <c r="F1209" t="s">
        <v>16076</v>
      </c>
      <c r="G1209" t="s">
        <v>16077</v>
      </c>
      <c r="H1209" t="s">
        <v>8618</v>
      </c>
      <c r="I1209" t="s">
        <v>13176</v>
      </c>
      <c r="J1209" t="s">
        <v>13399</v>
      </c>
      <c r="K1209" t="s">
        <v>13285</v>
      </c>
      <c r="L1209" t="s">
        <v>15206</v>
      </c>
      <c r="M1209" t="s">
        <v>13286</v>
      </c>
      <c r="N1209" t="s">
        <v>13286</v>
      </c>
      <c r="O1209" t="s">
        <v>13304</v>
      </c>
      <c r="Q1209">
        <v>3041.67</v>
      </c>
      <c r="R1209">
        <v>3041.67</v>
      </c>
      <c r="S1209">
        <v>5999</v>
      </c>
      <c r="T1209">
        <v>5999</v>
      </c>
      <c r="U1209" s="18">
        <v>0.49297049508251373</v>
      </c>
      <c r="V1209">
        <v>4</v>
      </c>
      <c r="W1209">
        <v>4</v>
      </c>
      <c r="X1209">
        <v>777</v>
      </c>
      <c r="Y1209">
        <v>777</v>
      </c>
    </row>
    <row r="1210" spans="1:25" x14ac:dyDescent="0.25">
      <c r="A1210">
        <v>1209</v>
      </c>
      <c r="B1210" t="s">
        <v>12403</v>
      </c>
      <c r="C1210" t="s">
        <v>16191</v>
      </c>
      <c r="D1210" t="s">
        <v>12404</v>
      </c>
      <c r="E1210" t="s">
        <v>16078</v>
      </c>
      <c r="F1210" t="s">
        <v>16079</v>
      </c>
      <c r="G1210" t="s">
        <v>16080</v>
      </c>
      <c r="H1210" t="s">
        <v>8597</v>
      </c>
      <c r="I1210" t="s">
        <v>13176</v>
      </c>
      <c r="J1210" t="s">
        <v>13399</v>
      </c>
      <c r="K1210" t="s">
        <v>13285</v>
      </c>
      <c r="L1210" t="s">
        <v>15206</v>
      </c>
      <c r="M1210" t="s">
        <v>13286</v>
      </c>
      <c r="N1210" t="s">
        <v>13286</v>
      </c>
      <c r="O1210" t="s">
        <v>13302</v>
      </c>
      <c r="Q1210">
        <v>1745</v>
      </c>
      <c r="R1210">
        <v>1745</v>
      </c>
      <c r="S1210">
        <v>2400</v>
      </c>
      <c r="T1210">
        <v>2400</v>
      </c>
      <c r="U1210" s="18">
        <v>0.27291666666666664</v>
      </c>
      <c r="V1210">
        <v>4.2</v>
      </c>
      <c r="W1210">
        <v>4.2</v>
      </c>
      <c r="X1210">
        <v>14160</v>
      </c>
      <c r="Y1210">
        <v>14160</v>
      </c>
    </row>
    <row r="1211" spans="1:25" x14ac:dyDescent="0.25">
      <c r="A1211">
        <v>1210</v>
      </c>
      <c r="B1211" t="s">
        <v>12413</v>
      </c>
      <c r="C1211" t="s">
        <v>16191</v>
      </c>
      <c r="D1211" t="s">
        <v>12414</v>
      </c>
      <c r="E1211" t="s">
        <v>12414</v>
      </c>
      <c r="F1211" t="s">
        <v>16081</v>
      </c>
      <c r="G1211" t="s">
        <v>13412</v>
      </c>
      <c r="H1211" t="s">
        <v>8556</v>
      </c>
      <c r="I1211" t="s">
        <v>13176</v>
      </c>
      <c r="J1211" t="s">
        <v>13399</v>
      </c>
      <c r="K1211" t="s">
        <v>13285</v>
      </c>
      <c r="L1211" t="s">
        <v>15206</v>
      </c>
      <c r="M1211" t="s">
        <v>13286</v>
      </c>
      <c r="N1211" t="s">
        <v>13286</v>
      </c>
      <c r="O1211" t="s">
        <v>13301</v>
      </c>
      <c r="Q1211">
        <v>3180</v>
      </c>
      <c r="R1211">
        <v>3180</v>
      </c>
      <c r="S1211">
        <v>5295</v>
      </c>
      <c r="T1211">
        <v>5295</v>
      </c>
      <c r="U1211" s="18">
        <v>0.39943342776203966</v>
      </c>
      <c r="V1211">
        <v>4.2</v>
      </c>
      <c r="W1211">
        <v>4.2</v>
      </c>
      <c r="X1211">
        <v>6919</v>
      </c>
      <c r="Y1211">
        <v>6919</v>
      </c>
    </row>
    <row r="1212" spans="1:25" x14ac:dyDescent="0.25">
      <c r="A1212">
        <v>1211</v>
      </c>
      <c r="B1212" t="s">
        <v>12423</v>
      </c>
      <c r="C1212" t="s">
        <v>16191</v>
      </c>
      <c r="D1212" t="s">
        <v>12424</v>
      </c>
      <c r="E1212" t="s">
        <v>12424</v>
      </c>
      <c r="F1212" t="s">
        <v>16082</v>
      </c>
      <c r="G1212" t="s">
        <v>16083</v>
      </c>
      <c r="H1212" t="s">
        <v>10001</v>
      </c>
      <c r="I1212" t="s">
        <v>13176</v>
      </c>
      <c r="J1212" t="s">
        <v>13399</v>
      </c>
      <c r="K1212" t="s">
        <v>13285</v>
      </c>
      <c r="L1212" t="s">
        <v>15206</v>
      </c>
      <c r="M1212" t="s">
        <v>13334</v>
      </c>
      <c r="N1212" t="s">
        <v>15444</v>
      </c>
      <c r="O1212" t="s">
        <v>13344</v>
      </c>
      <c r="Q1212">
        <v>4999</v>
      </c>
      <c r="R1212">
        <v>4999</v>
      </c>
      <c r="S1212">
        <v>24999</v>
      </c>
      <c r="T1212">
        <v>24999</v>
      </c>
      <c r="U1212" s="18">
        <v>0.80003200128005125</v>
      </c>
      <c r="V1212">
        <v>4.5</v>
      </c>
      <c r="W1212">
        <v>4.5</v>
      </c>
      <c r="X1212">
        <v>287</v>
      </c>
      <c r="Y1212">
        <v>287</v>
      </c>
    </row>
    <row r="1213" spans="1:25" x14ac:dyDescent="0.25">
      <c r="A1213">
        <v>1212</v>
      </c>
      <c r="B1213" t="s">
        <v>12433</v>
      </c>
      <c r="C1213" t="s">
        <v>16191</v>
      </c>
      <c r="D1213" t="s">
        <v>12434</v>
      </c>
      <c r="E1213" t="s">
        <v>16084</v>
      </c>
      <c r="F1213" t="s">
        <v>16085</v>
      </c>
      <c r="G1213" t="s">
        <v>16086</v>
      </c>
      <c r="H1213" t="s">
        <v>8794</v>
      </c>
      <c r="I1213" t="s">
        <v>13176</v>
      </c>
      <c r="J1213" t="s">
        <v>13399</v>
      </c>
      <c r="K1213" t="s">
        <v>13312</v>
      </c>
      <c r="L1213" t="s">
        <v>15282</v>
      </c>
      <c r="M1213" t="s">
        <v>13313</v>
      </c>
      <c r="N1213" t="s">
        <v>13313</v>
      </c>
      <c r="O1213" t="s">
        <v>13314</v>
      </c>
      <c r="Q1213">
        <v>390</v>
      </c>
      <c r="R1213">
        <v>390</v>
      </c>
      <c r="S1213">
        <v>799</v>
      </c>
      <c r="T1213">
        <v>799</v>
      </c>
      <c r="U1213" s="18">
        <v>0.51188986232790989</v>
      </c>
      <c r="V1213">
        <v>3.8</v>
      </c>
      <c r="W1213">
        <v>3.8</v>
      </c>
      <c r="X1213">
        <v>287</v>
      </c>
      <c r="Y1213">
        <v>287</v>
      </c>
    </row>
    <row r="1214" spans="1:25" x14ac:dyDescent="0.25">
      <c r="A1214">
        <v>1213</v>
      </c>
      <c r="B1214" t="s">
        <v>12443</v>
      </c>
      <c r="C1214" t="s">
        <v>16191</v>
      </c>
      <c r="D1214" t="s">
        <v>12444</v>
      </c>
      <c r="E1214" t="s">
        <v>16087</v>
      </c>
      <c r="F1214" t="s">
        <v>16088</v>
      </c>
      <c r="G1214" t="s">
        <v>16089</v>
      </c>
      <c r="H1214" t="s">
        <v>12445</v>
      </c>
      <c r="I1214" t="s">
        <v>13176</v>
      </c>
      <c r="J1214" t="s">
        <v>13399</v>
      </c>
      <c r="K1214" t="s">
        <v>13285</v>
      </c>
      <c r="L1214" t="s">
        <v>15206</v>
      </c>
      <c r="M1214" t="s">
        <v>13286</v>
      </c>
      <c r="N1214" t="s">
        <v>13286</v>
      </c>
      <c r="O1214" t="s">
        <v>13375</v>
      </c>
      <c r="Q1214">
        <v>1999</v>
      </c>
      <c r="R1214">
        <v>1999</v>
      </c>
      <c r="S1214">
        <v>2999</v>
      </c>
      <c r="T1214">
        <v>2999</v>
      </c>
      <c r="U1214" s="18">
        <v>0.33344448149383127</v>
      </c>
      <c r="V1214">
        <v>4.4000000000000004</v>
      </c>
      <c r="W1214">
        <v>4.4000000000000004</v>
      </c>
      <c r="X1214">
        <v>388</v>
      </c>
      <c r="Y1214">
        <v>388</v>
      </c>
    </row>
    <row r="1215" spans="1:25" x14ac:dyDescent="0.25">
      <c r="A1215">
        <v>1214</v>
      </c>
      <c r="B1215" t="s">
        <v>12454</v>
      </c>
      <c r="C1215" t="s">
        <v>16191</v>
      </c>
      <c r="D1215" t="s">
        <v>12455</v>
      </c>
      <c r="E1215" t="s">
        <v>16090</v>
      </c>
      <c r="F1215" t="s">
        <v>16091</v>
      </c>
      <c r="G1215" t="s">
        <v>16092</v>
      </c>
      <c r="H1215" t="s">
        <v>8938</v>
      </c>
      <c r="I1215" t="s">
        <v>13176</v>
      </c>
      <c r="J1215" t="s">
        <v>13399</v>
      </c>
      <c r="K1215" t="s">
        <v>13285</v>
      </c>
      <c r="L1215" t="s">
        <v>15206</v>
      </c>
      <c r="M1215" t="s">
        <v>13286</v>
      </c>
      <c r="N1215" t="s">
        <v>13286</v>
      </c>
      <c r="O1215" t="s">
        <v>13318</v>
      </c>
      <c r="Q1215">
        <v>1624</v>
      </c>
      <c r="R1215">
        <v>1624</v>
      </c>
      <c r="S1215">
        <v>2495</v>
      </c>
      <c r="T1215">
        <v>2495</v>
      </c>
      <c r="U1215" s="18">
        <v>0.34909819639278555</v>
      </c>
      <c r="V1215">
        <v>4.0999999999999996</v>
      </c>
      <c r="W1215">
        <v>4.0999999999999996</v>
      </c>
      <c r="X1215">
        <v>827</v>
      </c>
      <c r="Y1215">
        <v>827</v>
      </c>
    </row>
    <row r="1216" spans="1:25" x14ac:dyDescent="0.25">
      <c r="A1216">
        <v>1215</v>
      </c>
      <c r="B1216" t="s">
        <v>12464</v>
      </c>
      <c r="C1216" t="s">
        <v>16191</v>
      </c>
      <c r="D1216" t="s">
        <v>12465</v>
      </c>
      <c r="E1216" t="s">
        <v>12465</v>
      </c>
      <c r="F1216" t="s">
        <v>16093</v>
      </c>
      <c r="G1216" t="s">
        <v>16094</v>
      </c>
      <c r="H1216" t="s">
        <v>12016</v>
      </c>
      <c r="I1216" t="s">
        <v>13176</v>
      </c>
      <c r="J1216" t="s">
        <v>13399</v>
      </c>
      <c r="K1216" t="s">
        <v>13285</v>
      </c>
      <c r="L1216" t="s">
        <v>15206</v>
      </c>
      <c r="M1216" t="s">
        <v>13329</v>
      </c>
      <c r="N1216" t="s">
        <v>15419</v>
      </c>
      <c r="O1216" t="s">
        <v>13372</v>
      </c>
      <c r="P1216" t="s">
        <v>13373</v>
      </c>
      <c r="Q1216">
        <v>184</v>
      </c>
      <c r="R1216">
        <v>184</v>
      </c>
      <c r="S1216">
        <v>450</v>
      </c>
      <c r="T1216">
        <v>450</v>
      </c>
      <c r="U1216" s="18">
        <v>0.59111111111111114</v>
      </c>
      <c r="V1216">
        <v>4.2</v>
      </c>
      <c r="W1216">
        <v>4.2</v>
      </c>
      <c r="X1216">
        <v>4971</v>
      </c>
      <c r="Y1216">
        <v>4971</v>
      </c>
    </row>
    <row r="1217" spans="1:25" x14ac:dyDescent="0.25">
      <c r="A1217">
        <v>1216</v>
      </c>
      <c r="B1217" t="s">
        <v>12474</v>
      </c>
      <c r="C1217" t="s">
        <v>16191</v>
      </c>
      <c r="D1217" t="s">
        <v>12475</v>
      </c>
      <c r="E1217" t="s">
        <v>12475</v>
      </c>
      <c r="F1217" t="s">
        <v>16095</v>
      </c>
      <c r="G1217" t="s">
        <v>16096</v>
      </c>
      <c r="H1217" t="s">
        <v>8483</v>
      </c>
      <c r="I1217" t="s">
        <v>13176</v>
      </c>
      <c r="J1217" t="s">
        <v>13399</v>
      </c>
      <c r="K1217" t="s">
        <v>13285</v>
      </c>
      <c r="L1217" t="s">
        <v>15206</v>
      </c>
      <c r="M1217" t="s">
        <v>13293</v>
      </c>
      <c r="N1217" t="s">
        <v>15214</v>
      </c>
      <c r="O1217" t="s">
        <v>13294</v>
      </c>
      <c r="P1217" t="s">
        <v>13295</v>
      </c>
      <c r="Q1217">
        <v>445</v>
      </c>
      <c r="R1217">
        <v>445</v>
      </c>
      <c r="S1217">
        <v>999</v>
      </c>
      <c r="T1217">
        <v>999</v>
      </c>
      <c r="U1217" s="18">
        <v>0.5545545545545546</v>
      </c>
      <c r="V1217">
        <v>4.3</v>
      </c>
      <c r="W1217">
        <v>4.3</v>
      </c>
      <c r="X1217">
        <v>229</v>
      </c>
      <c r="Y1217">
        <v>229</v>
      </c>
    </row>
    <row r="1218" spans="1:25" x14ac:dyDescent="0.25">
      <c r="A1218">
        <v>1217</v>
      </c>
      <c r="B1218" t="s">
        <v>12484</v>
      </c>
      <c r="C1218" t="s">
        <v>16191</v>
      </c>
      <c r="D1218" t="s">
        <v>12485</v>
      </c>
      <c r="E1218" t="s">
        <v>16097</v>
      </c>
      <c r="F1218" t="s">
        <v>16098</v>
      </c>
      <c r="G1218" t="s">
        <v>16099</v>
      </c>
      <c r="H1218" t="s">
        <v>12486</v>
      </c>
      <c r="I1218" t="s">
        <v>13176</v>
      </c>
      <c r="J1218" t="s">
        <v>13399</v>
      </c>
      <c r="K1218" t="s">
        <v>13289</v>
      </c>
      <c r="L1218" t="s">
        <v>15209</v>
      </c>
      <c r="M1218" t="s">
        <v>13376</v>
      </c>
      <c r="N1218" t="s">
        <v>16100</v>
      </c>
      <c r="O1218" t="s">
        <v>13377</v>
      </c>
      <c r="Q1218">
        <v>699</v>
      </c>
      <c r="R1218">
        <v>699</v>
      </c>
      <c r="S1218">
        <v>1690</v>
      </c>
      <c r="T1218">
        <v>1690</v>
      </c>
      <c r="U1218" s="18">
        <v>0.58639053254437867</v>
      </c>
      <c r="V1218">
        <v>4.0999999999999996</v>
      </c>
      <c r="W1218">
        <v>4.0999999999999996</v>
      </c>
      <c r="X1218">
        <v>3524</v>
      </c>
      <c r="Y1218">
        <v>3524</v>
      </c>
    </row>
    <row r="1219" spans="1:25" x14ac:dyDescent="0.25">
      <c r="A1219">
        <v>1218</v>
      </c>
      <c r="B1219" t="s">
        <v>12495</v>
      </c>
      <c r="C1219" t="s">
        <v>16191</v>
      </c>
      <c r="D1219" t="s">
        <v>12496</v>
      </c>
      <c r="E1219" t="s">
        <v>12496</v>
      </c>
      <c r="F1219" t="s">
        <v>16101</v>
      </c>
      <c r="G1219" t="s">
        <v>16102</v>
      </c>
      <c r="H1219" t="s">
        <v>8556</v>
      </c>
      <c r="I1219" t="s">
        <v>13176</v>
      </c>
      <c r="J1219" t="s">
        <v>13399</v>
      </c>
      <c r="K1219" t="s">
        <v>13285</v>
      </c>
      <c r="L1219" t="s">
        <v>15206</v>
      </c>
      <c r="M1219" t="s">
        <v>13286</v>
      </c>
      <c r="N1219" t="s">
        <v>13286</v>
      </c>
      <c r="O1219" t="s">
        <v>13301</v>
      </c>
      <c r="Q1219">
        <v>1601</v>
      </c>
      <c r="R1219">
        <v>1601</v>
      </c>
      <c r="S1219">
        <v>3890</v>
      </c>
      <c r="T1219">
        <v>3890</v>
      </c>
      <c r="U1219" s="18">
        <v>0.58843187660668383</v>
      </c>
      <c r="V1219">
        <v>4.2</v>
      </c>
      <c r="W1219">
        <v>4.2</v>
      </c>
      <c r="X1219">
        <v>156</v>
      </c>
      <c r="Y1219">
        <v>156</v>
      </c>
    </row>
    <row r="1220" spans="1:25" x14ac:dyDescent="0.25">
      <c r="A1220">
        <v>1219</v>
      </c>
      <c r="B1220" t="s">
        <v>12505</v>
      </c>
      <c r="C1220" t="s">
        <v>16191</v>
      </c>
      <c r="D1220" t="s">
        <v>12506</v>
      </c>
      <c r="E1220" t="s">
        <v>12506</v>
      </c>
      <c r="F1220" t="s">
        <v>16103</v>
      </c>
      <c r="G1220" t="s">
        <v>13442</v>
      </c>
      <c r="H1220" t="s">
        <v>9541</v>
      </c>
      <c r="I1220" t="s">
        <v>13176</v>
      </c>
      <c r="J1220" t="s">
        <v>13399</v>
      </c>
      <c r="K1220" t="s">
        <v>13285</v>
      </c>
      <c r="L1220" t="s">
        <v>15206</v>
      </c>
      <c r="M1220" t="s">
        <v>13334</v>
      </c>
      <c r="N1220" t="s">
        <v>15444</v>
      </c>
      <c r="O1220" t="s">
        <v>13335</v>
      </c>
      <c r="Q1220">
        <v>231</v>
      </c>
      <c r="R1220">
        <v>231</v>
      </c>
      <c r="S1220">
        <v>260</v>
      </c>
      <c r="T1220">
        <v>260</v>
      </c>
      <c r="U1220" s="18">
        <v>0.11153846153846154</v>
      </c>
      <c r="V1220">
        <v>4.0999999999999996</v>
      </c>
      <c r="W1220">
        <v>4.0999999999999996</v>
      </c>
      <c r="X1220">
        <v>490</v>
      </c>
      <c r="Y1220">
        <v>490</v>
      </c>
    </row>
    <row r="1221" spans="1:25" x14ac:dyDescent="0.25">
      <c r="A1221">
        <v>1220</v>
      </c>
      <c r="B1221" t="s">
        <v>12514</v>
      </c>
      <c r="C1221" t="s">
        <v>16191</v>
      </c>
      <c r="D1221" t="s">
        <v>12515</v>
      </c>
      <c r="E1221" t="s">
        <v>12515</v>
      </c>
      <c r="F1221" t="s">
        <v>16104</v>
      </c>
      <c r="G1221" t="s">
        <v>15392</v>
      </c>
      <c r="H1221" t="s">
        <v>8483</v>
      </c>
      <c r="I1221" t="s">
        <v>13176</v>
      </c>
      <c r="J1221" t="s">
        <v>13399</v>
      </c>
      <c r="K1221" t="s">
        <v>13285</v>
      </c>
      <c r="L1221" t="s">
        <v>15206</v>
      </c>
      <c r="M1221" t="s">
        <v>13293</v>
      </c>
      <c r="N1221" t="s">
        <v>15214</v>
      </c>
      <c r="O1221" t="s">
        <v>13294</v>
      </c>
      <c r="P1221" t="s">
        <v>13295</v>
      </c>
      <c r="Q1221">
        <v>369</v>
      </c>
      <c r="R1221">
        <v>369</v>
      </c>
      <c r="S1221">
        <v>599</v>
      </c>
      <c r="T1221">
        <v>599</v>
      </c>
      <c r="U1221" s="18">
        <v>0.38397328881469117</v>
      </c>
      <c r="V1221">
        <v>3.9</v>
      </c>
      <c r="W1221">
        <v>3.9</v>
      </c>
      <c r="X1221">
        <v>82</v>
      </c>
      <c r="Y1221">
        <v>82</v>
      </c>
    </row>
    <row r="1222" spans="1:25" x14ac:dyDescent="0.25">
      <c r="A1222">
        <v>1221</v>
      </c>
      <c r="B1222" t="s">
        <v>12524</v>
      </c>
      <c r="C1222" t="s">
        <v>16191</v>
      </c>
      <c r="D1222" t="s">
        <v>12525</v>
      </c>
      <c r="E1222" t="s">
        <v>12525</v>
      </c>
      <c r="F1222" t="s">
        <v>16105</v>
      </c>
      <c r="G1222" t="s">
        <v>16106</v>
      </c>
      <c r="H1222" t="s">
        <v>8450</v>
      </c>
      <c r="I1222" t="s">
        <v>13176</v>
      </c>
      <c r="J1222" t="s">
        <v>13399</v>
      </c>
      <c r="K1222" t="s">
        <v>13285</v>
      </c>
      <c r="L1222" t="s">
        <v>15206</v>
      </c>
      <c r="M1222" t="s">
        <v>13286</v>
      </c>
      <c r="N1222" t="s">
        <v>13286</v>
      </c>
      <c r="O1222" t="s">
        <v>13287</v>
      </c>
      <c r="P1222" t="s">
        <v>13288</v>
      </c>
      <c r="Q1222">
        <v>809</v>
      </c>
      <c r="R1222">
        <v>809</v>
      </c>
      <c r="S1222">
        <v>1950</v>
      </c>
      <c r="T1222">
        <v>1950</v>
      </c>
      <c r="U1222" s="18">
        <v>0.58512820512820518</v>
      </c>
      <c r="V1222">
        <v>3.9</v>
      </c>
      <c r="W1222">
        <v>3.9</v>
      </c>
      <c r="X1222">
        <v>710</v>
      </c>
      <c r="Y1222">
        <v>710</v>
      </c>
    </row>
    <row r="1223" spans="1:25" x14ac:dyDescent="0.25">
      <c r="A1223">
        <v>1222</v>
      </c>
      <c r="B1223" t="s">
        <v>12534</v>
      </c>
      <c r="C1223" t="s">
        <v>16191</v>
      </c>
      <c r="D1223" t="s">
        <v>12535</v>
      </c>
      <c r="E1223" t="s">
        <v>12535</v>
      </c>
      <c r="F1223" t="s">
        <v>16107</v>
      </c>
      <c r="G1223" t="s">
        <v>16108</v>
      </c>
      <c r="H1223" t="s">
        <v>8618</v>
      </c>
      <c r="I1223" t="s">
        <v>13176</v>
      </c>
      <c r="J1223" t="s">
        <v>13399</v>
      </c>
      <c r="K1223" t="s">
        <v>13285</v>
      </c>
      <c r="L1223" t="s">
        <v>15206</v>
      </c>
      <c r="M1223" t="s">
        <v>13286</v>
      </c>
      <c r="N1223" t="s">
        <v>13286</v>
      </c>
      <c r="O1223" t="s">
        <v>13304</v>
      </c>
      <c r="Q1223">
        <v>1199</v>
      </c>
      <c r="R1223">
        <v>1199</v>
      </c>
      <c r="S1223">
        <v>2990</v>
      </c>
      <c r="T1223">
        <v>2990</v>
      </c>
      <c r="U1223" s="18">
        <v>0.59899665551839465</v>
      </c>
      <c r="V1223">
        <v>3.8</v>
      </c>
      <c r="W1223">
        <v>3.8</v>
      </c>
      <c r="X1223">
        <v>133</v>
      </c>
      <c r="Y1223">
        <v>133</v>
      </c>
    </row>
    <row r="1224" spans="1:25" x14ac:dyDescent="0.25">
      <c r="A1224">
        <v>1223</v>
      </c>
      <c r="B1224" t="s">
        <v>12544</v>
      </c>
      <c r="C1224" t="s">
        <v>16191</v>
      </c>
      <c r="D1224" t="s">
        <v>12545</v>
      </c>
      <c r="E1224" t="s">
        <v>12545</v>
      </c>
      <c r="F1224" t="s">
        <v>16109</v>
      </c>
      <c r="G1224" t="s">
        <v>16006</v>
      </c>
      <c r="H1224" t="s">
        <v>8618</v>
      </c>
      <c r="I1224" t="s">
        <v>13176</v>
      </c>
      <c r="J1224" t="s">
        <v>13399</v>
      </c>
      <c r="K1224" t="s">
        <v>13285</v>
      </c>
      <c r="L1224" t="s">
        <v>15206</v>
      </c>
      <c r="M1224" t="s">
        <v>13286</v>
      </c>
      <c r="N1224" t="s">
        <v>13286</v>
      </c>
      <c r="O1224" t="s">
        <v>13304</v>
      </c>
      <c r="Q1224">
        <v>6120</v>
      </c>
      <c r="R1224">
        <v>6120</v>
      </c>
      <c r="S1224">
        <v>8073</v>
      </c>
      <c r="T1224">
        <v>8073</v>
      </c>
      <c r="U1224" s="18">
        <v>0.241917502787068</v>
      </c>
      <c r="V1224">
        <v>4.5999999999999996</v>
      </c>
      <c r="W1224">
        <v>4.5999999999999996</v>
      </c>
      <c r="X1224">
        <v>2751</v>
      </c>
      <c r="Y1224">
        <v>2751</v>
      </c>
    </row>
    <row r="1225" spans="1:25" x14ac:dyDescent="0.25">
      <c r="A1225">
        <v>1224</v>
      </c>
      <c r="B1225" t="s">
        <v>12554</v>
      </c>
      <c r="C1225" t="s">
        <v>16191</v>
      </c>
      <c r="D1225" t="s">
        <v>12555</v>
      </c>
      <c r="E1225" t="s">
        <v>16110</v>
      </c>
      <c r="F1225" t="s">
        <v>16111</v>
      </c>
      <c r="G1225" t="s">
        <v>16112</v>
      </c>
      <c r="H1225" t="s">
        <v>8805</v>
      </c>
      <c r="I1225" t="s">
        <v>13176</v>
      </c>
      <c r="J1225" t="s">
        <v>13399</v>
      </c>
      <c r="K1225" t="s">
        <v>13285</v>
      </c>
      <c r="L1225" t="s">
        <v>15206</v>
      </c>
      <c r="M1225" t="s">
        <v>13293</v>
      </c>
      <c r="N1225" t="s">
        <v>15214</v>
      </c>
      <c r="O1225" t="s">
        <v>13294</v>
      </c>
      <c r="P1225" t="s">
        <v>13303</v>
      </c>
      <c r="Q1225">
        <v>1799</v>
      </c>
      <c r="R1225">
        <v>1799</v>
      </c>
      <c r="S1225">
        <v>2599</v>
      </c>
      <c r="T1225">
        <v>2599</v>
      </c>
      <c r="U1225" s="18">
        <v>0.30781069642170067</v>
      </c>
      <c r="V1225">
        <v>3.6</v>
      </c>
      <c r="W1225">
        <v>3.6</v>
      </c>
      <c r="X1225">
        <v>771</v>
      </c>
      <c r="Y1225">
        <v>771</v>
      </c>
    </row>
    <row r="1226" spans="1:25" x14ac:dyDescent="0.25">
      <c r="A1226">
        <v>1225</v>
      </c>
      <c r="B1226" t="s">
        <v>12564</v>
      </c>
      <c r="C1226" t="s">
        <v>16191</v>
      </c>
      <c r="D1226" t="s">
        <v>12565</v>
      </c>
      <c r="E1226" t="s">
        <v>12565</v>
      </c>
      <c r="F1226" t="s">
        <v>16113</v>
      </c>
      <c r="G1226" t="s">
        <v>16114</v>
      </c>
      <c r="H1226" t="s">
        <v>11326</v>
      </c>
      <c r="I1226" t="s">
        <v>13176</v>
      </c>
      <c r="J1226" t="s">
        <v>13399</v>
      </c>
      <c r="K1226" t="s">
        <v>13285</v>
      </c>
      <c r="L1226" t="s">
        <v>15206</v>
      </c>
      <c r="M1226" t="s">
        <v>13293</v>
      </c>
      <c r="N1226" t="s">
        <v>15214</v>
      </c>
      <c r="O1226" t="s">
        <v>13316</v>
      </c>
      <c r="P1226" t="s">
        <v>13317</v>
      </c>
      <c r="Q1226">
        <v>18999</v>
      </c>
      <c r="R1226">
        <v>18999</v>
      </c>
      <c r="S1226">
        <v>29999</v>
      </c>
      <c r="T1226">
        <v>29999</v>
      </c>
      <c r="U1226" s="18">
        <v>0.36667888929630987</v>
      </c>
      <c r="V1226">
        <v>4.0999999999999996</v>
      </c>
      <c r="W1226">
        <v>4.0999999999999996</v>
      </c>
      <c r="X1226">
        <v>2536</v>
      </c>
      <c r="Y1226">
        <v>2536</v>
      </c>
    </row>
    <row r="1227" spans="1:25" x14ac:dyDescent="0.25">
      <c r="A1227">
        <v>1226</v>
      </c>
      <c r="B1227" t="s">
        <v>12574</v>
      </c>
      <c r="C1227" t="s">
        <v>16191</v>
      </c>
      <c r="D1227" t="s">
        <v>12575</v>
      </c>
      <c r="E1227" t="s">
        <v>12575</v>
      </c>
      <c r="F1227" t="s">
        <v>16115</v>
      </c>
      <c r="G1227" t="s">
        <v>16116</v>
      </c>
      <c r="H1227" t="s">
        <v>9499</v>
      </c>
      <c r="I1227" t="s">
        <v>13176</v>
      </c>
      <c r="J1227" t="s">
        <v>13399</v>
      </c>
      <c r="K1227" t="s">
        <v>13289</v>
      </c>
      <c r="L1227" t="s">
        <v>15209</v>
      </c>
      <c r="M1227" t="s">
        <v>13323</v>
      </c>
      <c r="N1227" t="s">
        <v>13323</v>
      </c>
      <c r="O1227" t="s">
        <v>13332</v>
      </c>
      <c r="Q1227">
        <v>1999</v>
      </c>
      <c r="R1227">
        <v>1999</v>
      </c>
      <c r="S1227">
        <v>2360</v>
      </c>
      <c r="T1227">
        <v>2360</v>
      </c>
      <c r="U1227" s="18">
        <v>0.15296610169491526</v>
      </c>
      <c r="V1227">
        <v>4.2</v>
      </c>
      <c r="W1227">
        <v>4.2</v>
      </c>
      <c r="X1227">
        <v>7801</v>
      </c>
      <c r="Y1227">
        <v>7801</v>
      </c>
    </row>
    <row r="1228" spans="1:25" x14ac:dyDescent="0.25">
      <c r="A1228">
        <v>1227</v>
      </c>
      <c r="B1228" t="s">
        <v>12584</v>
      </c>
      <c r="C1228" t="s">
        <v>16191</v>
      </c>
      <c r="D1228" t="s">
        <v>12585</v>
      </c>
      <c r="E1228" t="s">
        <v>16117</v>
      </c>
      <c r="F1228" t="s">
        <v>16118</v>
      </c>
      <c r="G1228" t="s">
        <v>16119</v>
      </c>
      <c r="H1228" t="s">
        <v>12586</v>
      </c>
      <c r="I1228" t="s">
        <v>13176</v>
      </c>
      <c r="J1228" t="s">
        <v>13399</v>
      </c>
      <c r="K1228" t="s">
        <v>13285</v>
      </c>
      <c r="L1228" t="s">
        <v>15206</v>
      </c>
      <c r="M1228" t="s">
        <v>13286</v>
      </c>
      <c r="N1228" t="s">
        <v>13286</v>
      </c>
      <c r="O1228" t="s">
        <v>13378</v>
      </c>
      <c r="Q1228">
        <v>5999</v>
      </c>
      <c r="R1228">
        <v>5999</v>
      </c>
      <c r="S1228">
        <v>11495</v>
      </c>
      <c r="T1228">
        <v>11495</v>
      </c>
      <c r="U1228" s="18">
        <v>0.47812092214006091</v>
      </c>
      <c r="V1228">
        <v>4.3</v>
      </c>
      <c r="W1228">
        <v>4.3</v>
      </c>
      <c r="X1228">
        <v>534</v>
      </c>
      <c r="Y1228">
        <v>534</v>
      </c>
    </row>
    <row r="1229" spans="1:25" x14ac:dyDescent="0.25">
      <c r="A1229">
        <v>1228</v>
      </c>
      <c r="B1229" t="s">
        <v>12595</v>
      </c>
      <c r="C1229" t="s">
        <v>16191</v>
      </c>
      <c r="D1229" t="s">
        <v>12596</v>
      </c>
      <c r="E1229" t="s">
        <v>12596</v>
      </c>
      <c r="F1229" t="s">
        <v>16120</v>
      </c>
      <c r="G1229" t="s">
        <v>16121</v>
      </c>
      <c r="H1229" t="s">
        <v>9203</v>
      </c>
      <c r="I1229" t="s">
        <v>13176</v>
      </c>
      <c r="J1229" t="s">
        <v>13399</v>
      </c>
      <c r="K1229" t="s">
        <v>13289</v>
      </c>
      <c r="L1229" t="s">
        <v>15209</v>
      </c>
      <c r="M1229" t="s">
        <v>13323</v>
      </c>
      <c r="N1229" t="s">
        <v>13323</v>
      </c>
      <c r="O1229" t="s">
        <v>13324</v>
      </c>
      <c r="Q1229">
        <v>2599</v>
      </c>
      <c r="R1229">
        <v>2599</v>
      </c>
      <c r="S1229">
        <v>4780</v>
      </c>
      <c r="T1229">
        <v>4780</v>
      </c>
      <c r="U1229" s="18">
        <v>0.45627615062761506</v>
      </c>
      <c r="V1229">
        <v>3.9</v>
      </c>
      <c r="W1229">
        <v>3.9</v>
      </c>
      <c r="X1229">
        <v>898</v>
      </c>
      <c r="Y1229">
        <v>898</v>
      </c>
    </row>
    <row r="1230" spans="1:25" x14ac:dyDescent="0.25">
      <c r="A1230">
        <v>1229</v>
      </c>
      <c r="B1230" t="s">
        <v>12605</v>
      </c>
      <c r="C1230" t="s">
        <v>16191</v>
      </c>
      <c r="D1230" t="s">
        <v>12606</v>
      </c>
      <c r="E1230" t="s">
        <v>12606</v>
      </c>
      <c r="F1230" t="s">
        <v>16122</v>
      </c>
      <c r="G1230" t="s">
        <v>16123</v>
      </c>
      <c r="H1230" t="s">
        <v>11885</v>
      </c>
      <c r="I1230" t="s">
        <v>13176</v>
      </c>
      <c r="J1230" t="s">
        <v>13399</v>
      </c>
      <c r="K1230" t="s">
        <v>13285</v>
      </c>
      <c r="L1230" t="s">
        <v>15206</v>
      </c>
      <c r="M1230" t="s">
        <v>13286</v>
      </c>
      <c r="N1230" t="s">
        <v>13286</v>
      </c>
      <c r="O1230" t="s">
        <v>13370</v>
      </c>
      <c r="Q1230">
        <v>1199</v>
      </c>
      <c r="R1230">
        <v>1199</v>
      </c>
      <c r="S1230">
        <v>2400</v>
      </c>
      <c r="T1230">
        <v>2400</v>
      </c>
      <c r="U1230" s="18">
        <v>0.50041666666666662</v>
      </c>
      <c r="V1230">
        <v>3.9</v>
      </c>
      <c r="W1230">
        <v>3.9</v>
      </c>
      <c r="X1230">
        <v>1202</v>
      </c>
      <c r="Y1230">
        <v>1202</v>
      </c>
    </row>
    <row r="1231" spans="1:25" x14ac:dyDescent="0.25">
      <c r="A1231">
        <v>1230</v>
      </c>
      <c r="B1231" t="s">
        <v>12615</v>
      </c>
      <c r="C1231" t="s">
        <v>16191</v>
      </c>
      <c r="D1231" t="s">
        <v>12616</v>
      </c>
      <c r="E1231" t="s">
        <v>16124</v>
      </c>
      <c r="F1231" t="s">
        <v>15414</v>
      </c>
      <c r="G1231" t="s">
        <v>16125</v>
      </c>
      <c r="H1231" t="s">
        <v>8794</v>
      </c>
      <c r="I1231" t="s">
        <v>13176</v>
      </c>
      <c r="J1231" t="s">
        <v>13399</v>
      </c>
      <c r="K1231" t="s">
        <v>13312</v>
      </c>
      <c r="L1231" t="s">
        <v>15282</v>
      </c>
      <c r="M1231" t="s">
        <v>13313</v>
      </c>
      <c r="N1231" t="s">
        <v>13313</v>
      </c>
      <c r="O1231" t="s">
        <v>13314</v>
      </c>
      <c r="Q1231">
        <v>219</v>
      </c>
      <c r="R1231">
        <v>219</v>
      </c>
      <c r="S1231">
        <v>249</v>
      </c>
      <c r="T1231">
        <v>249</v>
      </c>
      <c r="U1231" s="18">
        <v>0.12048192771084337</v>
      </c>
      <c r="V1231">
        <v>4</v>
      </c>
      <c r="W1231">
        <v>4</v>
      </c>
      <c r="X1231">
        <v>1108</v>
      </c>
      <c r="Y1231">
        <v>1108</v>
      </c>
    </row>
    <row r="1232" spans="1:25" x14ac:dyDescent="0.25">
      <c r="A1232">
        <v>1231</v>
      </c>
      <c r="B1232" t="s">
        <v>12625</v>
      </c>
      <c r="C1232" t="s">
        <v>16191</v>
      </c>
      <c r="D1232" t="s">
        <v>12626</v>
      </c>
      <c r="E1232" t="s">
        <v>16126</v>
      </c>
      <c r="F1232" t="s">
        <v>16127</v>
      </c>
      <c r="G1232" t="s">
        <v>16128</v>
      </c>
      <c r="H1232" t="s">
        <v>8472</v>
      </c>
      <c r="I1232" t="s">
        <v>13176</v>
      </c>
      <c r="J1232" t="s">
        <v>13399</v>
      </c>
      <c r="K1232" t="s">
        <v>13289</v>
      </c>
      <c r="L1232" t="s">
        <v>15209</v>
      </c>
      <c r="M1232" t="s">
        <v>13290</v>
      </c>
      <c r="N1232" t="s">
        <v>13290</v>
      </c>
      <c r="O1232" t="s">
        <v>13292</v>
      </c>
      <c r="Q1232">
        <v>799</v>
      </c>
      <c r="R1232">
        <v>799</v>
      </c>
      <c r="S1232">
        <v>1199</v>
      </c>
      <c r="T1232">
        <v>1199</v>
      </c>
      <c r="U1232" s="18">
        <v>0.33361134278565469</v>
      </c>
      <c r="V1232">
        <v>4.4000000000000004</v>
      </c>
      <c r="W1232">
        <v>4.4000000000000004</v>
      </c>
      <c r="X1232">
        <v>17</v>
      </c>
      <c r="Y1232">
        <v>17</v>
      </c>
    </row>
    <row r="1233" spans="1:25" x14ac:dyDescent="0.25">
      <c r="A1233">
        <v>1232</v>
      </c>
      <c r="B1233" t="s">
        <v>12633</v>
      </c>
      <c r="C1233" t="s">
        <v>16191</v>
      </c>
      <c r="D1233" t="s">
        <v>12634</v>
      </c>
      <c r="E1233" t="s">
        <v>16129</v>
      </c>
      <c r="F1233" t="s">
        <v>16130</v>
      </c>
      <c r="G1233" t="s">
        <v>16131</v>
      </c>
      <c r="H1233" t="s">
        <v>9851</v>
      </c>
      <c r="I1233" t="s">
        <v>13176</v>
      </c>
      <c r="J1233" t="s">
        <v>13399</v>
      </c>
      <c r="K1233" t="s">
        <v>13285</v>
      </c>
      <c r="L1233" t="s">
        <v>15206</v>
      </c>
      <c r="M1233" t="s">
        <v>13293</v>
      </c>
      <c r="N1233" t="s">
        <v>15214</v>
      </c>
      <c r="O1233" t="s">
        <v>13316</v>
      </c>
      <c r="P1233" t="s">
        <v>13317</v>
      </c>
      <c r="Q1233">
        <v>6199</v>
      </c>
      <c r="R1233">
        <v>6199</v>
      </c>
      <c r="S1233">
        <v>10999</v>
      </c>
      <c r="T1233">
        <v>10999</v>
      </c>
      <c r="U1233" s="18">
        <v>0.43640330939176286</v>
      </c>
      <c r="V1233">
        <v>4.2</v>
      </c>
      <c r="W1233">
        <v>4.2</v>
      </c>
      <c r="X1233">
        <v>10429</v>
      </c>
      <c r="Y1233">
        <v>10429</v>
      </c>
    </row>
    <row r="1234" spans="1:25" x14ac:dyDescent="0.25">
      <c r="A1234">
        <v>1233</v>
      </c>
      <c r="B1234" t="s">
        <v>12643</v>
      </c>
      <c r="C1234" t="s">
        <v>16191</v>
      </c>
      <c r="D1234" t="s">
        <v>12644</v>
      </c>
      <c r="E1234" t="s">
        <v>16132</v>
      </c>
      <c r="F1234" t="s">
        <v>16133</v>
      </c>
      <c r="G1234" t="s">
        <v>16134</v>
      </c>
      <c r="H1234" t="s">
        <v>8783</v>
      </c>
      <c r="I1234" t="s">
        <v>13176</v>
      </c>
      <c r="J1234" t="s">
        <v>13399</v>
      </c>
      <c r="K1234" t="s">
        <v>13285</v>
      </c>
      <c r="L1234" t="s">
        <v>15206</v>
      </c>
      <c r="M1234" t="s">
        <v>13286</v>
      </c>
      <c r="N1234" t="s">
        <v>13286</v>
      </c>
      <c r="O1234" t="s">
        <v>13310</v>
      </c>
      <c r="P1234" t="s">
        <v>13311</v>
      </c>
      <c r="Q1234">
        <v>6790</v>
      </c>
      <c r="R1234">
        <v>6790</v>
      </c>
      <c r="S1234">
        <v>10995</v>
      </c>
      <c r="T1234">
        <v>10995</v>
      </c>
      <c r="U1234" s="18">
        <v>0.38244656662119147</v>
      </c>
      <c r="V1234">
        <v>4.5</v>
      </c>
      <c r="W1234">
        <v>4.5</v>
      </c>
      <c r="X1234">
        <v>3192</v>
      </c>
      <c r="Y1234">
        <v>3192</v>
      </c>
    </row>
    <row r="1235" spans="1:25" x14ac:dyDescent="0.25">
      <c r="A1235">
        <v>1234</v>
      </c>
      <c r="B1235" t="s">
        <v>12653</v>
      </c>
      <c r="C1235" t="s">
        <v>16191</v>
      </c>
      <c r="D1235" t="s">
        <v>12654</v>
      </c>
      <c r="E1235" t="s">
        <v>12654</v>
      </c>
      <c r="F1235" t="s">
        <v>16135</v>
      </c>
      <c r="G1235" t="s">
        <v>16136</v>
      </c>
      <c r="H1235" t="s">
        <v>12655</v>
      </c>
      <c r="I1235" t="s">
        <v>13176</v>
      </c>
      <c r="J1235" t="s">
        <v>13399</v>
      </c>
      <c r="K1235" t="s">
        <v>13289</v>
      </c>
      <c r="L1235" t="s">
        <v>15209</v>
      </c>
      <c r="M1235" t="s">
        <v>13323</v>
      </c>
      <c r="N1235" t="s">
        <v>13323</v>
      </c>
      <c r="O1235" t="s">
        <v>13379</v>
      </c>
      <c r="Q1235">
        <v>1982.84</v>
      </c>
      <c r="R1235">
        <v>1982.84</v>
      </c>
      <c r="S1235">
        <v>3300</v>
      </c>
      <c r="T1235">
        <v>3300</v>
      </c>
      <c r="U1235" s="18">
        <v>0.39913939393939396</v>
      </c>
      <c r="V1235">
        <v>4.0999999999999996</v>
      </c>
      <c r="W1235">
        <v>4.0999999999999996</v>
      </c>
      <c r="X1235">
        <v>5873</v>
      </c>
      <c r="Y1235">
        <v>5873</v>
      </c>
    </row>
    <row r="1236" spans="1:25" x14ac:dyDescent="0.25">
      <c r="A1236">
        <v>1235</v>
      </c>
      <c r="B1236" t="s">
        <v>12664</v>
      </c>
      <c r="C1236" t="s">
        <v>16191</v>
      </c>
      <c r="D1236" t="s">
        <v>12665</v>
      </c>
      <c r="E1236" t="s">
        <v>12665</v>
      </c>
      <c r="F1236" t="s">
        <v>16137</v>
      </c>
      <c r="G1236" t="s">
        <v>16138</v>
      </c>
      <c r="H1236" t="s">
        <v>9541</v>
      </c>
      <c r="I1236" t="s">
        <v>13176</v>
      </c>
      <c r="J1236" t="s">
        <v>13399</v>
      </c>
      <c r="K1236" t="s">
        <v>13285</v>
      </c>
      <c r="L1236" t="s">
        <v>15206</v>
      </c>
      <c r="M1236" t="s">
        <v>13334</v>
      </c>
      <c r="N1236" t="s">
        <v>15444</v>
      </c>
      <c r="O1236" t="s">
        <v>13335</v>
      </c>
      <c r="Q1236">
        <v>199</v>
      </c>
      <c r="R1236">
        <v>199</v>
      </c>
      <c r="S1236">
        <v>400</v>
      </c>
      <c r="T1236">
        <v>400</v>
      </c>
      <c r="U1236" s="18">
        <v>0.50249999999999995</v>
      </c>
      <c r="V1236">
        <v>4.0999999999999996</v>
      </c>
      <c r="W1236">
        <v>4.0999999999999996</v>
      </c>
      <c r="X1236">
        <v>1379</v>
      </c>
      <c r="Y1236">
        <v>1379</v>
      </c>
    </row>
    <row r="1237" spans="1:25" x14ac:dyDescent="0.25">
      <c r="A1237">
        <v>1236</v>
      </c>
      <c r="B1237" t="s">
        <v>12674</v>
      </c>
      <c r="C1237" t="s">
        <v>16191</v>
      </c>
      <c r="D1237" t="s">
        <v>12675</v>
      </c>
      <c r="E1237" t="s">
        <v>12675</v>
      </c>
      <c r="F1237" t="s">
        <v>16139</v>
      </c>
      <c r="G1237" t="s">
        <v>16140</v>
      </c>
      <c r="H1237" t="s">
        <v>8450</v>
      </c>
      <c r="I1237" t="s">
        <v>13176</v>
      </c>
      <c r="J1237" t="s">
        <v>13399</v>
      </c>
      <c r="K1237" t="s">
        <v>13285</v>
      </c>
      <c r="L1237" t="s">
        <v>15206</v>
      </c>
      <c r="M1237" t="s">
        <v>13286</v>
      </c>
      <c r="N1237" t="s">
        <v>13286</v>
      </c>
      <c r="O1237" t="s">
        <v>13287</v>
      </c>
      <c r="P1237" t="s">
        <v>13288</v>
      </c>
      <c r="Q1237">
        <v>1180</v>
      </c>
      <c r="R1237">
        <v>1180</v>
      </c>
      <c r="S1237">
        <v>1440</v>
      </c>
      <c r="T1237">
        <v>1440</v>
      </c>
      <c r="U1237" s="18">
        <v>0.18055555555555555</v>
      </c>
      <c r="V1237">
        <v>4.2</v>
      </c>
      <c r="W1237">
        <v>4.2</v>
      </c>
      <c r="X1237">
        <v>1527</v>
      </c>
      <c r="Y1237">
        <v>1527</v>
      </c>
    </row>
    <row r="1238" spans="1:25" x14ac:dyDescent="0.25">
      <c r="A1238">
        <v>1237</v>
      </c>
      <c r="B1238" t="s">
        <v>12684</v>
      </c>
      <c r="C1238" t="s">
        <v>16191</v>
      </c>
      <c r="D1238" t="s">
        <v>12685</v>
      </c>
      <c r="E1238" t="s">
        <v>12685</v>
      </c>
      <c r="F1238" t="s">
        <v>15544</v>
      </c>
      <c r="G1238" t="s">
        <v>16141</v>
      </c>
      <c r="H1238" t="s">
        <v>9203</v>
      </c>
      <c r="I1238" t="s">
        <v>13176</v>
      </c>
      <c r="J1238" t="s">
        <v>13399</v>
      </c>
      <c r="K1238" t="s">
        <v>13289</v>
      </c>
      <c r="L1238" t="s">
        <v>15209</v>
      </c>
      <c r="M1238" t="s">
        <v>13323</v>
      </c>
      <c r="N1238" t="s">
        <v>13323</v>
      </c>
      <c r="O1238" t="s">
        <v>13324</v>
      </c>
      <c r="Q1238">
        <v>2199</v>
      </c>
      <c r="R1238">
        <v>2199</v>
      </c>
      <c r="S1238">
        <v>3045</v>
      </c>
      <c r="T1238">
        <v>3045</v>
      </c>
      <c r="U1238" s="18">
        <v>0.27783251231527095</v>
      </c>
      <c r="V1238">
        <v>4.2</v>
      </c>
      <c r="W1238">
        <v>4.2</v>
      </c>
      <c r="X1238">
        <v>2686</v>
      </c>
      <c r="Y1238">
        <v>2686</v>
      </c>
    </row>
    <row r="1239" spans="1:25" x14ac:dyDescent="0.25">
      <c r="A1239">
        <v>1238</v>
      </c>
      <c r="B1239" t="s">
        <v>12694</v>
      </c>
      <c r="C1239" t="s">
        <v>16191</v>
      </c>
      <c r="D1239" t="s">
        <v>12695</v>
      </c>
      <c r="E1239" t="s">
        <v>16142</v>
      </c>
      <c r="F1239" t="s">
        <v>16143</v>
      </c>
      <c r="G1239" t="s">
        <v>16144</v>
      </c>
      <c r="H1239" t="s">
        <v>9520</v>
      </c>
      <c r="I1239" t="s">
        <v>13176</v>
      </c>
      <c r="J1239" t="s">
        <v>13399</v>
      </c>
      <c r="K1239" t="s">
        <v>13285</v>
      </c>
      <c r="L1239" t="s">
        <v>15206</v>
      </c>
      <c r="M1239" t="s">
        <v>13329</v>
      </c>
      <c r="N1239" t="s">
        <v>15419</v>
      </c>
      <c r="O1239" t="s">
        <v>13333</v>
      </c>
      <c r="Q1239">
        <v>2999</v>
      </c>
      <c r="R1239">
        <v>2999</v>
      </c>
      <c r="S1239">
        <v>3595</v>
      </c>
      <c r="T1239">
        <v>3595</v>
      </c>
      <c r="U1239" s="18">
        <v>0.16578581363004172</v>
      </c>
      <c r="V1239">
        <v>4</v>
      </c>
      <c r="W1239">
        <v>4</v>
      </c>
      <c r="X1239">
        <v>178</v>
      </c>
      <c r="Y1239">
        <v>178</v>
      </c>
    </row>
    <row r="1240" spans="1:25" x14ac:dyDescent="0.25">
      <c r="A1240">
        <v>1239</v>
      </c>
      <c r="B1240" t="s">
        <v>12704</v>
      </c>
      <c r="C1240" t="s">
        <v>16191</v>
      </c>
      <c r="D1240" t="s">
        <v>12705</v>
      </c>
      <c r="E1240" t="s">
        <v>12705</v>
      </c>
      <c r="F1240" t="s">
        <v>16145</v>
      </c>
      <c r="G1240" t="s">
        <v>16146</v>
      </c>
      <c r="H1240" t="s">
        <v>12706</v>
      </c>
      <c r="I1240" t="s">
        <v>13176</v>
      </c>
      <c r="J1240" t="s">
        <v>13399</v>
      </c>
      <c r="K1240" t="s">
        <v>13285</v>
      </c>
      <c r="L1240" t="s">
        <v>15206</v>
      </c>
      <c r="M1240" t="s">
        <v>13293</v>
      </c>
      <c r="N1240" t="s">
        <v>15214</v>
      </c>
      <c r="O1240" t="s">
        <v>13316</v>
      </c>
      <c r="P1240" t="s">
        <v>13380</v>
      </c>
      <c r="Q1240">
        <v>253</v>
      </c>
      <c r="R1240">
        <v>253</v>
      </c>
      <c r="S1240">
        <v>500</v>
      </c>
      <c r="T1240">
        <v>500</v>
      </c>
      <c r="U1240" s="18">
        <v>0.49399999999999999</v>
      </c>
      <c r="V1240">
        <v>4.3</v>
      </c>
      <c r="W1240">
        <v>4.3</v>
      </c>
      <c r="X1240">
        <v>2664</v>
      </c>
      <c r="Y1240">
        <v>2664</v>
      </c>
    </row>
    <row r="1241" spans="1:25" x14ac:dyDescent="0.25">
      <c r="A1241">
        <v>1240</v>
      </c>
      <c r="B1241" t="s">
        <v>12715</v>
      </c>
      <c r="C1241" t="s">
        <v>16191</v>
      </c>
      <c r="D1241" t="s">
        <v>12716</v>
      </c>
      <c r="E1241" t="s">
        <v>12716</v>
      </c>
      <c r="F1241" t="s">
        <v>16147</v>
      </c>
      <c r="G1241" t="s">
        <v>16148</v>
      </c>
      <c r="H1241" t="s">
        <v>11003</v>
      </c>
      <c r="I1241" t="s">
        <v>13176</v>
      </c>
      <c r="J1241" t="s">
        <v>13399</v>
      </c>
      <c r="K1241" t="s">
        <v>13289</v>
      </c>
      <c r="L1241" t="s">
        <v>15209</v>
      </c>
      <c r="M1241" t="s">
        <v>13363</v>
      </c>
      <c r="N1241" t="s">
        <v>13363</v>
      </c>
      <c r="Q1241">
        <v>499</v>
      </c>
      <c r="R1241">
        <v>499</v>
      </c>
      <c r="S1241">
        <v>799</v>
      </c>
      <c r="T1241">
        <v>799</v>
      </c>
      <c r="U1241" s="18">
        <v>0.37546933667083854</v>
      </c>
      <c r="V1241">
        <v>3.6</v>
      </c>
      <c r="W1241">
        <v>3.6</v>
      </c>
      <c r="X1241">
        <v>212</v>
      </c>
      <c r="Y1241">
        <v>212</v>
      </c>
    </row>
    <row r="1242" spans="1:25" x14ac:dyDescent="0.25">
      <c r="A1242">
        <v>1241</v>
      </c>
      <c r="B1242" t="s">
        <v>12725</v>
      </c>
      <c r="C1242" t="s">
        <v>16191</v>
      </c>
      <c r="D1242" t="s">
        <v>12726</v>
      </c>
      <c r="E1242" t="s">
        <v>16149</v>
      </c>
      <c r="F1242" t="s">
        <v>16150</v>
      </c>
      <c r="G1242" t="s">
        <v>16151</v>
      </c>
      <c r="H1242" t="s">
        <v>8461</v>
      </c>
      <c r="I1242" t="s">
        <v>13176</v>
      </c>
      <c r="J1242" t="s">
        <v>13399</v>
      </c>
      <c r="K1242" t="s">
        <v>13289</v>
      </c>
      <c r="L1242" t="s">
        <v>15209</v>
      </c>
      <c r="M1242" t="s">
        <v>13290</v>
      </c>
      <c r="N1242" t="s">
        <v>13290</v>
      </c>
      <c r="O1242" t="s">
        <v>13291</v>
      </c>
      <c r="Q1242">
        <v>1149</v>
      </c>
      <c r="R1242">
        <v>1149</v>
      </c>
      <c r="S1242">
        <v>1899</v>
      </c>
      <c r="T1242">
        <v>1899</v>
      </c>
      <c r="U1242" s="18">
        <v>0.39494470774091628</v>
      </c>
      <c r="V1242">
        <v>3.5</v>
      </c>
      <c r="W1242">
        <v>3.5</v>
      </c>
      <c r="X1242">
        <v>24</v>
      </c>
      <c r="Y1242">
        <v>24</v>
      </c>
    </row>
    <row r="1243" spans="1:25" x14ac:dyDescent="0.25">
      <c r="A1243">
        <v>1242</v>
      </c>
      <c r="B1243" t="s">
        <v>12735</v>
      </c>
      <c r="C1243" t="s">
        <v>16191</v>
      </c>
      <c r="D1243" t="s">
        <v>12736</v>
      </c>
      <c r="E1243" t="s">
        <v>12736</v>
      </c>
      <c r="F1243" t="s">
        <v>16152</v>
      </c>
      <c r="G1243" t="s">
        <v>16153</v>
      </c>
      <c r="H1243" t="s">
        <v>8607</v>
      </c>
      <c r="I1243" t="s">
        <v>13176</v>
      </c>
      <c r="J1243" t="s">
        <v>13399</v>
      </c>
      <c r="K1243" t="s">
        <v>13285</v>
      </c>
      <c r="L1243" t="s">
        <v>15206</v>
      </c>
      <c r="M1243" t="s">
        <v>13293</v>
      </c>
      <c r="N1243" t="s">
        <v>15214</v>
      </c>
      <c r="O1243" t="s">
        <v>13294</v>
      </c>
      <c r="P1243" t="s">
        <v>13303</v>
      </c>
      <c r="Q1243">
        <v>457</v>
      </c>
      <c r="R1243">
        <v>457</v>
      </c>
      <c r="S1243">
        <v>799</v>
      </c>
      <c r="T1243">
        <v>799</v>
      </c>
      <c r="U1243" s="18">
        <v>0.42803504380475593</v>
      </c>
      <c r="V1243">
        <v>4.3</v>
      </c>
      <c r="W1243">
        <v>4.3</v>
      </c>
      <c r="X1243">
        <v>1868</v>
      </c>
      <c r="Y1243">
        <v>1868</v>
      </c>
    </row>
    <row r="1244" spans="1:25" x14ac:dyDescent="0.25">
      <c r="A1244">
        <v>1243</v>
      </c>
      <c r="B1244" t="s">
        <v>12745</v>
      </c>
      <c r="C1244" t="s">
        <v>16191</v>
      </c>
      <c r="D1244" t="s">
        <v>12746</v>
      </c>
      <c r="E1244" t="s">
        <v>12746</v>
      </c>
      <c r="F1244" t="s">
        <v>16154</v>
      </c>
      <c r="G1244" t="s">
        <v>16155</v>
      </c>
      <c r="H1244" t="s">
        <v>10962</v>
      </c>
      <c r="I1244" t="s">
        <v>13176</v>
      </c>
      <c r="J1244" t="s">
        <v>13399</v>
      </c>
      <c r="K1244" t="s">
        <v>13285</v>
      </c>
      <c r="L1244" t="s">
        <v>15206</v>
      </c>
      <c r="M1244" t="s">
        <v>13329</v>
      </c>
      <c r="N1244" t="s">
        <v>15419</v>
      </c>
      <c r="O1244" t="s">
        <v>13362</v>
      </c>
      <c r="Q1244">
        <v>229</v>
      </c>
      <c r="R1244">
        <v>229</v>
      </c>
      <c r="S1244">
        <v>399</v>
      </c>
      <c r="T1244">
        <v>399</v>
      </c>
      <c r="U1244" s="18">
        <v>0.42606516290726815</v>
      </c>
      <c r="V1244">
        <v>3.6</v>
      </c>
      <c r="W1244">
        <v>3.6</v>
      </c>
      <c r="X1244">
        <v>451</v>
      </c>
      <c r="Y1244">
        <v>451</v>
      </c>
    </row>
    <row r="1245" spans="1:25" x14ac:dyDescent="0.25">
      <c r="A1245">
        <v>1244</v>
      </c>
      <c r="B1245" t="s">
        <v>12755</v>
      </c>
      <c r="C1245" t="s">
        <v>16191</v>
      </c>
      <c r="D1245" t="s">
        <v>12756</v>
      </c>
      <c r="E1245" t="s">
        <v>12756</v>
      </c>
      <c r="F1245" t="s">
        <v>16156</v>
      </c>
      <c r="G1245" t="s">
        <v>16157</v>
      </c>
      <c r="H1245" t="s">
        <v>9541</v>
      </c>
      <c r="I1245" t="s">
        <v>13176</v>
      </c>
      <c r="J1245" t="s">
        <v>13399</v>
      </c>
      <c r="K1245" t="s">
        <v>13285</v>
      </c>
      <c r="L1245" t="s">
        <v>15206</v>
      </c>
      <c r="M1245" t="s">
        <v>13334</v>
      </c>
      <c r="N1245" t="s">
        <v>15444</v>
      </c>
      <c r="O1245" t="s">
        <v>13335</v>
      </c>
      <c r="Q1245">
        <v>199</v>
      </c>
      <c r="R1245">
        <v>199</v>
      </c>
      <c r="S1245">
        <v>699</v>
      </c>
      <c r="T1245">
        <v>699</v>
      </c>
      <c r="U1245" s="18">
        <v>0.71530758226037194</v>
      </c>
      <c r="V1245">
        <v>2.9</v>
      </c>
      <c r="W1245">
        <v>2.9</v>
      </c>
      <c r="X1245">
        <v>159</v>
      </c>
      <c r="Y1245">
        <v>159</v>
      </c>
    </row>
    <row r="1246" spans="1:25" x14ac:dyDescent="0.25">
      <c r="A1246">
        <v>1245</v>
      </c>
      <c r="B1246" t="s">
        <v>12765</v>
      </c>
      <c r="C1246" t="s">
        <v>16191</v>
      </c>
      <c r="D1246" t="s">
        <v>12766</v>
      </c>
      <c r="E1246" t="s">
        <v>12766</v>
      </c>
      <c r="F1246" t="s">
        <v>16158</v>
      </c>
      <c r="G1246" t="s">
        <v>16159</v>
      </c>
      <c r="H1246" t="s">
        <v>11885</v>
      </c>
      <c r="I1246" t="s">
        <v>13176</v>
      </c>
      <c r="J1246" t="s">
        <v>13399</v>
      </c>
      <c r="K1246" t="s">
        <v>13285</v>
      </c>
      <c r="L1246" t="s">
        <v>15206</v>
      </c>
      <c r="M1246" t="s">
        <v>13286</v>
      </c>
      <c r="N1246" t="s">
        <v>13286</v>
      </c>
      <c r="O1246" t="s">
        <v>13370</v>
      </c>
      <c r="Q1246">
        <v>899</v>
      </c>
      <c r="R1246">
        <v>899</v>
      </c>
      <c r="S1246">
        <v>1999</v>
      </c>
      <c r="T1246">
        <v>1999</v>
      </c>
      <c r="U1246" s="18">
        <v>0.55027513756878443</v>
      </c>
      <c r="V1246">
        <v>4.2</v>
      </c>
      <c r="W1246">
        <v>4.2</v>
      </c>
      <c r="X1246">
        <v>39</v>
      </c>
      <c r="Y1246">
        <v>39</v>
      </c>
    </row>
    <row r="1247" spans="1:25" x14ac:dyDescent="0.25">
      <c r="A1247">
        <v>1246</v>
      </c>
      <c r="B1247" t="s">
        <v>12775</v>
      </c>
      <c r="C1247" t="s">
        <v>16191</v>
      </c>
      <c r="D1247" t="s">
        <v>12776</v>
      </c>
      <c r="E1247" t="s">
        <v>12776</v>
      </c>
      <c r="F1247" t="s">
        <v>16160</v>
      </c>
      <c r="G1247" t="s">
        <v>14440</v>
      </c>
      <c r="H1247" t="s">
        <v>10263</v>
      </c>
      <c r="I1247" t="s">
        <v>13176</v>
      </c>
      <c r="J1247" t="s">
        <v>13399</v>
      </c>
      <c r="K1247" t="s">
        <v>13285</v>
      </c>
      <c r="L1247" t="s">
        <v>15206</v>
      </c>
      <c r="M1247" t="s">
        <v>13286</v>
      </c>
      <c r="N1247" t="s">
        <v>13286</v>
      </c>
      <c r="O1247" t="s">
        <v>13350</v>
      </c>
      <c r="Q1247">
        <v>1499</v>
      </c>
      <c r="R1247">
        <v>1499</v>
      </c>
      <c r="S1247">
        <v>2199</v>
      </c>
      <c r="T1247">
        <v>2199</v>
      </c>
      <c r="U1247" s="18">
        <v>0.31832651205093226</v>
      </c>
      <c r="V1247">
        <v>4.4000000000000004</v>
      </c>
      <c r="W1247">
        <v>4.4000000000000004</v>
      </c>
      <c r="X1247">
        <v>6531</v>
      </c>
      <c r="Y1247">
        <v>6531</v>
      </c>
    </row>
    <row r="1248" spans="1:25" x14ac:dyDescent="0.25">
      <c r="A1248">
        <v>1247</v>
      </c>
      <c r="B1248" t="s">
        <v>12785</v>
      </c>
      <c r="C1248" t="s">
        <v>16191</v>
      </c>
      <c r="D1248" t="s">
        <v>12786</v>
      </c>
      <c r="E1248" t="s">
        <v>12786</v>
      </c>
      <c r="F1248" t="s">
        <v>16161</v>
      </c>
      <c r="G1248" t="s">
        <v>16162</v>
      </c>
      <c r="H1248" t="s">
        <v>8597</v>
      </c>
      <c r="I1248" t="s">
        <v>13176</v>
      </c>
      <c r="J1248" t="s">
        <v>13399</v>
      </c>
      <c r="K1248" t="s">
        <v>13285</v>
      </c>
      <c r="L1248" t="s">
        <v>15206</v>
      </c>
      <c r="M1248" t="s">
        <v>13286</v>
      </c>
      <c r="N1248" t="s">
        <v>13286</v>
      </c>
      <c r="O1248" t="s">
        <v>13302</v>
      </c>
      <c r="Q1248">
        <v>426</v>
      </c>
      <c r="R1248">
        <v>426</v>
      </c>
      <c r="S1248">
        <v>999</v>
      </c>
      <c r="T1248">
        <v>999</v>
      </c>
      <c r="U1248" s="18">
        <v>0.57357357357357353</v>
      </c>
      <c r="V1248">
        <v>4.0999999999999996</v>
      </c>
      <c r="W1248">
        <v>4.0999999999999996</v>
      </c>
      <c r="X1248">
        <v>222</v>
      </c>
      <c r="Y1248">
        <v>222</v>
      </c>
    </row>
    <row r="1249" spans="1:25" x14ac:dyDescent="0.25">
      <c r="A1249">
        <v>1248</v>
      </c>
      <c r="B1249" t="s">
        <v>12795</v>
      </c>
      <c r="C1249" t="s">
        <v>16191</v>
      </c>
      <c r="D1249" t="s">
        <v>12796</v>
      </c>
      <c r="E1249" t="s">
        <v>12796</v>
      </c>
      <c r="F1249" t="s">
        <v>16163</v>
      </c>
      <c r="G1249" t="s">
        <v>16164</v>
      </c>
      <c r="H1249" t="s">
        <v>8472</v>
      </c>
      <c r="I1249" t="s">
        <v>13176</v>
      </c>
      <c r="J1249" t="s">
        <v>13399</v>
      </c>
      <c r="K1249" t="s">
        <v>13289</v>
      </c>
      <c r="L1249" t="s">
        <v>15209</v>
      </c>
      <c r="M1249" t="s">
        <v>13290</v>
      </c>
      <c r="N1249" t="s">
        <v>13290</v>
      </c>
      <c r="O1249" t="s">
        <v>13292</v>
      </c>
      <c r="Q1249">
        <v>2320</v>
      </c>
      <c r="R1249">
        <v>2320</v>
      </c>
      <c r="S1249">
        <v>3290</v>
      </c>
      <c r="T1249">
        <v>3290</v>
      </c>
      <c r="U1249" s="18">
        <v>0.29483282674772038</v>
      </c>
      <c r="V1249">
        <v>3.8</v>
      </c>
      <c r="W1249">
        <v>3.8</v>
      </c>
      <c r="X1249">
        <v>195</v>
      </c>
      <c r="Y1249">
        <v>195</v>
      </c>
    </row>
    <row r="1250" spans="1:25" x14ac:dyDescent="0.25">
      <c r="A1250">
        <v>1249</v>
      </c>
      <c r="B1250" t="s">
        <v>12805</v>
      </c>
      <c r="C1250" t="s">
        <v>16191</v>
      </c>
      <c r="D1250" t="s">
        <v>12806</v>
      </c>
      <c r="E1250" t="s">
        <v>16165</v>
      </c>
      <c r="F1250" t="s">
        <v>15580</v>
      </c>
      <c r="G1250" t="s">
        <v>16166</v>
      </c>
      <c r="H1250" t="s">
        <v>10171</v>
      </c>
      <c r="I1250" t="s">
        <v>13176</v>
      </c>
      <c r="J1250" t="s">
        <v>13399</v>
      </c>
      <c r="K1250" t="s">
        <v>13285</v>
      </c>
      <c r="L1250" t="s">
        <v>15206</v>
      </c>
      <c r="M1250" t="s">
        <v>13346</v>
      </c>
      <c r="N1250" t="s">
        <v>15582</v>
      </c>
      <c r="O1250" t="s">
        <v>13347</v>
      </c>
      <c r="Q1250">
        <v>1563</v>
      </c>
      <c r="R1250">
        <v>1563</v>
      </c>
      <c r="S1250">
        <v>3098</v>
      </c>
      <c r="T1250">
        <v>3098</v>
      </c>
      <c r="U1250" s="18">
        <v>0.49548095545513232</v>
      </c>
      <c r="V1250">
        <v>3.5</v>
      </c>
      <c r="W1250">
        <v>3.5</v>
      </c>
      <c r="X1250">
        <v>2283</v>
      </c>
      <c r="Y1250">
        <v>2283</v>
      </c>
    </row>
    <row r="1251" spans="1:25" x14ac:dyDescent="0.25">
      <c r="A1251">
        <v>1250</v>
      </c>
      <c r="B1251" t="s">
        <v>12815</v>
      </c>
      <c r="C1251" t="s">
        <v>16191</v>
      </c>
      <c r="D1251" t="s">
        <v>12816</v>
      </c>
      <c r="E1251" t="s">
        <v>16167</v>
      </c>
      <c r="F1251" t="s">
        <v>16168</v>
      </c>
      <c r="G1251" t="s">
        <v>16169</v>
      </c>
      <c r="H1251" t="s">
        <v>8461</v>
      </c>
      <c r="I1251" t="s">
        <v>13176</v>
      </c>
      <c r="J1251" t="s">
        <v>13399</v>
      </c>
      <c r="K1251" t="s">
        <v>13289</v>
      </c>
      <c r="L1251" t="s">
        <v>15209</v>
      </c>
      <c r="M1251" t="s">
        <v>13290</v>
      </c>
      <c r="N1251" t="s">
        <v>13290</v>
      </c>
      <c r="O1251" t="s">
        <v>13291</v>
      </c>
      <c r="Q1251">
        <v>3487.77</v>
      </c>
      <c r="R1251">
        <v>3487.77</v>
      </c>
      <c r="S1251">
        <v>4990</v>
      </c>
      <c r="T1251">
        <v>4990</v>
      </c>
      <c r="U1251" s="18">
        <v>0.30104809619238476</v>
      </c>
      <c r="V1251">
        <v>4.0999999999999996</v>
      </c>
      <c r="W1251">
        <v>4.0999999999999996</v>
      </c>
      <c r="X1251">
        <v>1127</v>
      </c>
      <c r="Y1251">
        <v>1127</v>
      </c>
    </row>
    <row r="1252" spans="1:25" x14ac:dyDescent="0.25">
      <c r="A1252">
        <v>1251</v>
      </c>
      <c r="B1252" t="s">
        <v>12825</v>
      </c>
      <c r="C1252" t="s">
        <v>16191</v>
      </c>
      <c r="D1252" t="s">
        <v>12826</v>
      </c>
      <c r="E1252" t="s">
        <v>12826</v>
      </c>
      <c r="F1252" t="s">
        <v>16170</v>
      </c>
      <c r="G1252" t="s">
        <v>16171</v>
      </c>
      <c r="H1252" t="s">
        <v>9100</v>
      </c>
      <c r="I1252" t="s">
        <v>13176</v>
      </c>
      <c r="J1252" t="s">
        <v>13399</v>
      </c>
      <c r="K1252" t="s">
        <v>13285</v>
      </c>
      <c r="L1252" t="s">
        <v>15206</v>
      </c>
      <c r="M1252" t="s">
        <v>13286</v>
      </c>
      <c r="N1252" t="s">
        <v>13286</v>
      </c>
      <c r="O1252" t="s">
        <v>13320</v>
      </c>
      <c r="Q1252">
        <v>498</v>
      </c>
      <c r="R1252">
        <v>498</v>
      </c>
      <c r="S1252">
        <v>1200</v>
      </c>
      <c r="T1252">
        <v>1200</v>
      </c>
      <c r="U1252" s="18">
        <v>0.58499999999999996</v>
      </c>
      <c r="V1252">
        <v>3.2</v>
      </c>
      <c r="W1252">
        <v>3.2</v>
      </c>
      <c r="X1252">
        <v>113</v>
      </c>
      <c r="Y1252">
        <v>113</v>
      </c>
    </row>
    <row r="1253" spans="1:25" x14ac:dyDescent="0.25">
      <c r="A1253">
        <v>1252</v>
      </c>
      <c r="B1253" t="s">
        <v>12835</v>
      </c>
      <c r="C1253" t="s">
        <v>16191</v>
      </c>
      <c r="D1253" t="s">
        <v>12836</v>
      </c>
      <c r="E1253" t="s">
        <v>16172</v>
      </c>
      <c r="F1253" t="s">
        <v>16173</v>
      </c>
      <c r="G1253" t="s">
        <v>16174</v>
      </c>
      <c r="H1253" t="s">
        <v>8450</v>
      </c>
      <c r="I1253" t="s">
        <v>13176</v>
      </c>
      <c r="J1253" t="s">
        <v>13399</v>
      </c>
      <c r="K1253" t="s">
        <v>13285</v>
      </c>
      <c r="L1253" t="s">
        <v>15206</v>
      </c>
      <c r="M1253" t="s">
        <v>13286</v>
      </c>
      <c r="N1253" t="s">
        <v>13286</v>
      </c>
      <c r="O1253" t="s">
        <v>13287</v>
      </c>
      <c r="P1253" t="s">
        <v>13288</v>
      </c>
      <c r="Q1253">
        <v>2695</v>
      </c>
      <c r="R1253">
        <v>2695</v>
      </c>
      <c r="S1253">
        <v>2695</v>
      </c>
      <c r="T1253">
        <v>2695</v>
      </c>
      <c r="U1253" s="18">
        <v>0</v>
      </c>
      <c r="V1253">
        <v>4.4000000000000004</v>
      </c>
      <c r="W1253">
        <v>4.4000000000000004</v>
      </c>
      <c r="X1253">
        <v>2518</v>
      </c>
      <c r="Y1253">
        <v>2518</v>
      </c>
    </row>
    <row r="1254" spans="1:25" x14ac:dyDescent="0.25">
      <c r="A1254">
        <v>1253</v>
      </c>
      <c r="B1254" t="s">
        <v>12845</v>
      </c>
      <c r="C1254" t="s">
        <v>16191</v>
      </c>
      <c r="D1254" t="s">
        <v>12846</v>
      </c>
      <c r="E1254" t="s">
        <v>12846</v>
      </c>
      <c r="F1254" t="s">
        <v>16175</v>
      </c>
      <c r="G1254" t="s">
        <v>16176</v>
      </c>
      <c r="H1254" t="s">
        <v>8461</v>
      </c>
      <c r="I1254" t="s">
        <v>13176</v>
      </c>
      <c r="J1254" t="s">
        <v>13399</v>
      </c>
      <c r="K1254" t="s">
        <v>13289</v>
      </c>
      <c r="L1254" t="s">
        <v>15209</v>
      </c>
      <c r="M1254" t="s">
        <v>13290</v>
      </c>
      <c r="N1254" t="s">
        <v>13290</v>
      </c>
      <c r="O1254" t="s">
        <v>13291</v>
      </c>
      <c r="Q1254">
        <v>949</v>
      </c>
      <c r="R1254">
        <v>949</v>
      </c>
      <c r="S1254">
        <v>2299</v>
      </c>
      <c r="T1254">
        <v>2299</v>
      </c>
      <c r="U1254" s="18">
        <v>0.58721183123096998</v>
      </c>
      <c r="V1254">
        <v>3.6</v>
      </c>
      <c r="W1254">
        <v>3.6</v>
      </c>
      <c r="X1254">
        <v>550</v>
      </c>
      <c r="Y1254">
        <v>550</v>
      </c>
    </row>
    <row r="1255" spans="1:25" x14ac:dyDescent="0.25">
      <c r="A1255">
        <v>1254</v>
      </c>
      <c r="B1255" t="s">
        <v>12855</v>
      </c>
      <c r="C1255" t="s">
        <v>16191</v>
      </c>
      <c r="D1255" t="s">
        <v>12856</v>
      </c>
      <c r="E1255" t="s">
        <v>12856</v>
      </c>
      <c r="F1255" t="s">
        <v>16177</v>
      </c>
      <c r="G1255" t="s">
        <v>16178</v>
      </c>
      <c r="H1255" t="s">
        <v>8483</v>
      </c>
      <c r="I1255" t="s">
        <v>13176</v>
      </c>
      <c r="J1255" t="s">
        <v>13399</v>
      </c>
      <c r="K1255" t="s">
        <v>13285</v>
      </c>
      <c r="L1255" t="s">
        <v>15206</v>
      </c>
      <c r="M1255" t="s">
        <v>13293</v>
      </c>
      <c r="N1255" t="s">
        <v>15214</v>
      </c>
      <c r="O1255" t="s">
        <v>13294</v>
      </c>
      <c r="P1255" t="s">
        <v>13295</v>
      </c>
      <c r="Q1255">
        <v>199</v>
      </c>
      <c r="R1255">
        <v>199</v>
      </c>
      <c r="S1255">
        <v>999</v>
      </c>
      <c r="T1255">
        <v>999</v>
      </c>
      <c r="U1255" s="18">
        <v>0.80080080080080085</v>
      </c>
      <c r="V1255">
        <v>3.1</v>
      </c>
      <c r="W1255">
        <v>3.1</v>
      </c>
      <c r="X1255">
        <v>2</v>
      </c>
      <c r="Y1255">
        <v>2</v>
      </c>
    </row>
    <row r="1256" spans="1:25" x14ac:dyDescent="0.25">
      <c r="A1256">
        <v>1255</v>
      </c>
      <c r="B1256" t="s">
        <v>12865</v>
      </c>
      <c r="C1256" t="s">
        <v>16191</v>
      </c>
      <c r="D1256" t="s">
        <v>12866</v>
      </c>
      <c r="E1256" t="s">
        <v>12866</v>
      </c>
      <c r="F1256" t="s">
        <v>16179</v>
      </c>
      <c r="G1256" t="s">
        <v>16180</v>
      </c>
      <c r="H1256" t="s">
        <v>9541</v>
      </c>
      <c r="I1256" t="s">
        <v>13176</v>
      </c>
      <c r="J1256" t="s">
        <v>13399</v>
      </c>
      <c r="K1256" t="s">
        <v>13285</v>
      </c>
      <c r="L1256" t="s">
        <v>15206</v>
      </c>
      <c r="M1256" t="s">
        <v>13334</v>
      </c>
      <c r="N1256" t="s">
        <v>15444</v>
      </c>
      <c r="O1256" t="s">
        <v>13335</v>
      </c>
      <c r="Q1256">
        <v>379</v>
      </c>
      <c r="R1256">
        <v>379</v>
      </c>
      <c r="S1256">
        <v>919</v>
      </c>
      <c r="T1256">
        <v>919</v>
      </c>
      <c r="U1256" s="18">
        <v>0.58759521218715993</v>
      </c>
      <c r="V1256">
        <v>4</v>
      </c>
      <c r="W1256">
        <v>4</v>
      </c>
      <c r="X1256">
        <v>1090</v>
      </c>
      <c r="Y1256">
        <v>1090</v>
      </c>
    </row>
    <row r="1257" spans="1:25" x14ac:dyDescent="0.25">
      <c r="A1257">
        <v>1256</v>
      </c>
      <c r="B1257" t="s">
        <v>12875</v>
      </c>
      <c r="C1257" t="s">
        <v>16191</v>
      </c>
      <c r="D1257" t="s">
        <v>12876</v>
      </c>
      <c r="E1257" t="s">
        <v>12876</v>
      </c>
      <c r="F1257" t="s">
        <v>16181</v>
      </c>
      <c r="G1257" t="s">
        <v>16182</v>
      </c>
      <c r="H1257" t="s">
        <v>9603</v>
      </c>
      <c r="I1257" t="s">
        <v>13176</v>
      </c>
      <c r="J1257" t="s">
        <v>13399</v>
      </c>
      <c r="K1257" t="s">
        <v>13285</v>
      </c>
      <c r="L1257" t="s">
        <v>15206</v>
      </c>
      <c r="M1257" t="s">
        <v>13286</v>
      </c>
      <c r="N1257" t="s">
        <v>13286</v>
      </c>
      <c r="O1257" t="s">
        <v>13337</v>
      </c>
      <c r="Q1257">
        <v>2280</v>
      </c>
      <c r="R1257">
        <v>2280</v>
      </c>
      <c r="S1257">
        <v>3045</v>
      </c>
      <c r="T1257">
        <v>3045</v>
      </c>
      <c r="U1257" s="18">
        <v>0.25123152709359609</v>
      </c>
      <c r="V1257">
        <v>4.0999999999999996</v>
      </c>
      <c r="W1257">
        <v>4.0999999999999996</v>
      </c>
      <c r="X1257">
        <v>4118</v>
      </c>
      <c r="Y1257">
        <v>4118</v>
      </c>
    </row>
    <row r="1258" spans="1:25" x14ac:dyDescent="0.25">
      <c r="A1258">
        <v>1257</v>
      </c>
      <c r="B1258" t="s">
        <v>12885</v>
      </c>
      <c r="C1258" t="s">
        <v>16191</v>
      </c>
      <c r="D1258" t="s">
        <v>12886</v>
      </c>
      <c r="E1258" t="s">
        <v>12886</v>
      </c>
      <c r="F1258" t="s">
        <v>16183</v>
      </c>
      <c r="G1258" t="s">
        <v>15372</v>
      </c>
      <c r="H1258" t="s">
        <v>9387</v>
      </c>
      <c r="I1258" t="s">
        <v>13176</v>
      </c>
      <c r="J1258" t="s">
        <v>13399</v>
      </c>
      <c r="K1258" t="s">
        <v>13289</v>
      </c>
      <c r="L1258" t="s">
        <v>15209</v>
      </c>
      <c r="M1258" t="s">
        <v>13290</v>
      </c>
      <c r="N1258" t="s">
        <v>13290</v>
      </c>
      <c r="O1258" t="s">
        <v>13328</v>
      </c>
      <c r="Q1258">
        <v>2219</v>
      </c>
      <c r="R1258">
        <v>2219</v>
      </c>
      <c r="S1258">
        <v>3080</v>
      </c>
      <c r="T1258">
        <v>3080</v>
      </c>
      <c r="U1258" s="18">
        <v>0.27954545454545454</v>
      </c>
      <c r="V1258">
        <v>3.6</v>
      </c>
      <c r="W1258">
        <v>3.6</v>
      </c>
      <c r="X1258">
        <v>468</v>
      </c>
      <c r="Y1258">
        <v>468</v>
      </c>
    </row>
    <row r="1259" spans="1:25" x14ac:dyDescent="0.25">
      <c r="A1259">
        <v>1258</v>
      </c>
      <c r="B1259" t="s">
        <v>12895</v>
      </c>
      <c r="C1259" t="s">
        <v>16191</v>
      </c>
      <c r="D1259" t="s">
        <v>12896</v>
      </c>
      <c r="E1259" t="s">
        <v>12896</v>
      </c>
      <c r="F1259" t="s">
        <v>16184</v>
      </c>
      <c r="G1259" t="s">
        <v>16185</v>
      </c>
      <c r="H1259" t="s">
        <v>9499</v>
      </c>
      <c r="I1259" t="s">
        <v>13176</v>
      </c>
      <c r="J1259" t="s">
        <v>13399</v>
      </c>
      <c r="K1259" t="s">
        <v>13289</v>
      </c>
      <c r="L1259" t="s">
        <v>15209</v>
      </c>
      <c r="M1259" t="s">
        <v>13323</v>
      </c>
      <c r="N1259" t="s">
        <v>13323</v>
      </c>
      <c r="O1259" t="s">
        <v>13332</v>
      </c>
      <c r="Q1259">
        <v>1399</v>
      </c>
      <c r="R1259">
        <v>1399</v>
      </c>
      <c r="S1259">
        <v>1890</v>
      </c>
      <c r="T1259">
        <v>1890</v>
      </c>
      <c r="U1259" s="18">
        <v>0.25978835978835979</v>
      </c>
      <c r="V1259">
        <v>4</v>
      </c>
      <c r="W1259">
        <v>4</v>
      </c>
      <c r="X1259">
        <v>8031</v>
      </c>
      <c r="Y1259">
        <v>8031</v>
      </c>
    </row>
    <row r="1260" spans="1:25" x14ac:dyDescent="0.25">
      <c r="A1260">
        <v>1259</v>
      </c>
      <c r="B1260" t="s">
        <v>12905</v>
      </c>
      <c r="C1260" t="s">
        <v>16191</v>
      </c>
      <c r="D1260" t="s">
        <v>12906</v>
      </c>
      <c r="E1260" t="s">
        <v>12906</v>
      </c>
      <c r="F1260" t="s">
        <v>16186</v>
      </c>
      <c r="G1260" t="s">
        <v>13412</v>
      </c>
      <c r="H1260" t="s">
        <v>8969</v>
      </c>
      <c r="I1260" t="s">
        <v>13176</v>
      </c>
      <c r="J1260" t="s">
        <v>13399</v>
      </c>
      <c r="K1260" t="s">
        <v>13285</v>
      </c>
      <c r="L1260" t="s">
        <v>15206</v>
      </c>
      <c r="M1260" t="s">
        <v>13286</v>
      </c>
      <c r="N1260" t="s">
        <v>13286</v>
      </c>
      <c r="O1260" t="s">
        <v>13319</v>
      </c>
      <c r="Q1260">
        <v>2863</v>
      </c>
      <c r="R1260">
        <v>2863</v>
      </c>
      <c r="S1260">
        <v>3690</v>
      </c>
      <c r="T1260">
        <v>3690</v>
      </c>
      <c r="U1260" s="18">
        <v>0.22411924119241192</v>
      </c>
      <c r="V1260">
        <v>4.3</v>
      </c>
      <c r="W1260">
        <v>4.3</v>
      </c>
      <c r="X1260">
        <v>6987</v>
      </c>
      <c r="Y1260">
        <v>6987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CFE71-C705-4FE5-A6CA-8F2B9418FC64}">
  <dimension ref="A1:Y1471"/>
  <sheetViews>
    <sheetView topLeftCell="M1" workbookViewId="0">
      <selection activeCell="W2" sqref="W2"/>
    </sheetView>
  </sheetViews>
  <sheetFormatPr defaultRowHeight="15.75" x14ac:dyDescent="0.25"/>
  <cols>
    <col min="1" max="2" width="13.625" bestFit="1" customWidth="1"/>
    <col min="3" max="3" width="16.625" customWidth="1"/>
    <col min="4" max="4" width="255.625" bestFit="1" customWidth="1"/>
    <col min="5" max="5" width="40.625" hidden="1" customWidth="1"/>
    <col min="6" max="6" width="40.625" bestFit="1" customWidth="1"/>
    <col min="7" max="7" width="255.625" bestFit="1" customWidth="1"/>
    <col min="8" max="8" width="119.25" bestFit="1" customWidth="1"/>
    <col min="9" max="9" width="36.125" bestFit="1" customWidth="1"/>
    <col min="10" max="10" width="36.875" bestFit="1" customWidth="1"/>
    <col min="11" max="11" width="26" bestFit="1" customWidth="1"/>
    <col min="12" max="12" width="27.5" bestFit="1" customWidth="1"/>
    <col min="13" max="13" width="36.25" bestFit="1" customWidth="1"/>
    <col min="14" max="14" width="27" bestFit="1" customWidth="1"/>
    <col min="15" max="15" width="15.25" bestFit="1" customWidth="1"/>
    <col min="16" max="16" width="16.125" bestFit="1" customWidth="1"/>
    <col min="17" max="17" width="17" customWidth="1"/>
    <col min="18" max="18" width="17.875" customWidth="1"/>
    <col min="19" max="19" width="18.375" bestFit="1" customWidth="1"/>
    <col min="20" max="20" width="13.875" customWidth="1"/>
    <col min="21" max="21" width="20" customWidth="1"/>
    <col min="22" max="22" width="12.25" bestFit="1" customWidth="1"/>
    <col min="23" max="23" width="11.25" bestFit="1" customWidth="1"/>
    <col min="24" max="24" width="14" customWidth="1"/>
    <col min="25" max="25" width="13.125" customWidth="1"/>
  </cols>
  <sheetData>
    <row r="1" spans="1:25" x14ac:dyDescent="0.25">
      <c r="A1" s="5" t="s">
        <v>16187</v>
      </c>
      <c r="B1" s="5" t="s">
        <v>13082</v>
      </c>
      <c r="C1" s="5" t="s">
        <v>16190</v>
      </c>
      <c r="D1" s="5" t="s">
        <v>1</v>
      </c>
      <c r="E1" s="5" t="s">
        <v>13013</v>
      </c>
      <c r="F1" s="5" t="s">
        <v>13083</v>
      </c>
      <c r="G1" s="5" t="s">
        <v>12968</v>
      </c>
      <c r="H1" s="5" t="s">
        <v>13084</v>
      </c>
      <c r="I1" t="s">
        <v>13392</v>
      </c>
      <c r="J1" s="5" t="s">
        <v>12966</v>
      </c>
      <c r="K1" t="s">
        <v>13393</v>
      </c>
      <c r="L1" s="5" t="s">
        <v>13383</v>
      </c>
      <c r="M1" t="s">
        <v>13396</v>
      </c>
      <c r="N1" s="5" t="s">
        <v>13384</v>
      </c>
      <c r="O1" s="5" t="s">
        <v>13385</v>
      </c>
      <c r="P1" s="5" t="s">
        <v>13386</v>
      </c>
      <c r="Q1" t="s">
        <v>13387</v>
      </c>
      <c r="R1" s="9" t="s">
        <v>13381</v>
      </c>
      <c r="S1" t="s">
        <v>13388</v>
      </c>
      <c r="T1" s="9" t="s">
        <v>13382</v>
      </c>
      <c r="U1" s="5" t="s">
        <v>13389</v>
      </c>
      <c r="V1" t="s">
        <v>5</v>
      </c>
      <c r="W1" s="5" t="s">
        <v>16211</v>
      </c>
      <c r="X1" s="11" t="s">
        <v>6</v>
      </c>
      <c r="Y1" s="5" t="s">
        <v>13390</v>
      </c>
    </row>
    <row r="2" spans="1:25" x14ac:dyDescent="0.25">
      <c r="A2">
        <v>1</v>
      </c>
      <c r="B2" t="s">
        <v>15</v>
      </c>
      <c r="C2" t="str">
        <f>IF(COUNTIF(B:B, B2) &gt; 1, "Duplicate", "Unique")</f>
        <v>Duplicate</v>
      </c>
      <c r="D2" t="s">
        <v>16</v>
      </c>
      <c r="E2" t="str">
        <f t="shared" ref="E2:E65" si="0">TRIM(SUBSTITUTE(SUBSTITUTE(SUBSTITUTE(SUBSTITUTE(SUBSTITUTE(SUBSTITUTE(D2,"&amp;","and"),"&lt;",""),"&gt;",""),"/"," "),CHAR(160)," "),CHAR(10)," "))</f>
        <v>Wayona Nylon Braided USB to Lightning Fast Charging and Data Sync Cable Compatible for iPhone 13, 12,11, X, 8, 7, 6, 5, iPad Air, Pro, Mini (3 FT Pack of 1, Grey)</v>
      </c>
      <c r="F2" t="str" cm="1">
        <f t="array" ref="F2">PROPER(_xlfn.TEXTJOIN(" ", TRUE, INDEX(_xlfn.FILTERXML("&lt;t&gt;&lt;s&gt;" &amp; SUBSTITUTE(E2," ","&lt;/s&gt;&lt;s&gt;") &amp; "&lt;/s&gt;&lt;/t&gt;", "//s"), _xlfn.SEQUENCE(4))))</f>
        <v>Wayona Nylon Braided Usb</v>
      </c>
      <c r="G2" t="str">
        <f t="shared" ref="G2:G8" si="1">IFERROR(TRIM(MID(E2, FIND("~", SUBSTITUTE(E2, " ", "~", 6)) + 1, LEN(E2))), "")</f>
        <v>Fast Charging and Data Sync Cable Compatible for iPhone 13, 12,11, X, 8, 7, 6, 5, iPad Air, Pro, Mini (3 FT Pack of 1, Grey)</v>
      </c>
      <c r="H2" t="s">
        <v>17</v>
      </c>
      <c r="I2" s="7" t="s">
        <v>13085</v>
      </c>
      <c r="J2" s="7" t="str">
        <f t="shared" ref="J2:J65" si="2">TRIM(SUBSTITUTE(SUBSTITUTE(I2, "&amp;", " &amp; "), ",", " , "))</f>
        <v>Computers &amp; Accessories</v>
      </c>
      <c r="K2" t="s">
        <v>13086</v>
      </c>
      <c r="L2" t="str">
        <f t="shared" ref="L2:L65" si="3">TRIM(SUBSTITUTE(SUBSTITUTE(K2, "&amp;", " &amp; "), ",", " , "))</f>
        <v>Accessories &amp; Peripherals</v>
      </c>
      <c r="M2" s="2" t="s">
        <v>13087</v>
      </c>
      <c r="N2" s="2" t="str">
        <f t="shared" ref="N2:N65" si="4">TRIM(SUBSTITUTE(SUBSTITUTE(M2, "&amp;", " &amp; "), ",", " , "))</f>
        <v>Cables &amp; Accessories</v>
      </c>
      <c r="O2" s="1" t="s">
        <v>13088</v>
      </c>
      <c r="P2" t="s">
        <v>13089</v>
      </c>
      <c r="Q2">
        <v>399</v>
      </c>
      <c r="R2" s="8">
        <f t="shared" ref="R2:R65" si="5">VALUE(Q2)</f>
        <v>399</v>
      </c>
      <c r="S2" s="2">
        <v>1099</v>
      </c>
      <c r="T2" s="8">
        <f t="shared" ref="T2:T65" si="6">VALUE(S2)</f>
        <v>1099</v>
      </c>
      <c r="U2" s="1">
        <f t="shared" ref="U2:U65" si="7">IFERROR((T2- R2) / T2, 0)</f>
        <v>0.63694267515923564</v>
      </c>
      <c r="V2">
        <v>4.2</v>
      </c>
      <c r="W2" s="10">
        <f t="shared" ref="W2:W65" si="8">VALUE(V2)</f>
        <v>4.2</v>
      </c>
      <c r="X2" s="4">
        <v>24269</v>
      </c>
      <c r="Y2" s="12">
        <f t="shared" ref="Y2:Y65" si="9">VALUE(X2)</f>
        <v>24269</v>
      </c>
    </row>
    <row r="3" spans="1:25" x14ac:dyDescent="0.25">
      <c r="A3">
        <v>2</v>
      </c>
      <c r="B3" t="s">
        <v>26</v>
      </c>
      <c r="C3" t="str">
        <f t="shared" ref="C3:C66" si="10">IF(COUNTIF(B:B, B3) &gt; 1, "Duplicate", "Unique")</f>
        <v>Duplicate</v>
      </c>
      <c r="D3" t="s">
        <v>27</v>
      </c>
      <c r="E3" t="str">
        <f t="shared" si="0"/>
        <v>Ambrane Unbreakable 60W 3A Fast Charging 1.5m Braided Type C Cable for Smartphones, Tablets, Laptops and other Type C devices, PD Technology, 480Mbps Data Sync, Quick Charge 3.0 (RCT15A, Black)</v>
      </c>
      <c r="F3" t="str" cm="1">
        <f t="array" ref="F3">PROPER(_xlfn.TEXTJOIN(" ", TRUE, INDEX(_xlfn.FILTERXML("&lt;t&gt;&lt;s&gt;" &amp; SUBSTITUTE(E3," ","&lt;/s&gt;&lt;s&gt;") &amp; "&lt;/s&gt;&lt;/t&gt;", "//s"), _xlfn.SEQUENCE(4))))</f>
        <v>Ambrane Unbreakable 60W 3A</v>
      </c>
      <c r="G3" t="str">
        <f t="shared" si="1"/>
        <v>1.5m Braided Type C Cable for Smartphones, Tablets, Laptops and other Type C devices, PD Technology, 480Mbps Data Sync, Quick Charge 3.0 (RCT15A, Black)</v>
      </c>
      <c r="H3" t="s">
        <v>17</v>
      </c>
      <c r="I3" t="s">
        <v>13085</v>
      </c>
      <c r="J3" s="7" t="str">
        <f t="shared" si="2"/>
        <v>Computers &amp; Accessories</v>
      </c>
      <c r="K3" t="s">
        <v>13086</v>
      </c>
      <c r="L3" t="str">
        <f t="shared" si="3"/>
        <v>Accessories &amp; Peripherals</v>
      </c>
      <c r="M3" t="s">
        <v>13087</v>
      </c>
      <c r="N3" s="2" t="str">
        <f t="shared" si="4"/>
        <v>Cables &amp; Accessories</v>
      </c>
      <c r="O3" s="1" t="s">
        <v>13088</v>
      </c>
      <c r="P3" t="s">
        <v>13089</v>
      </c>
      <c r="Q3">
        <v>199</v>
      </c>
      <c r="R3" s="8">
        <f t="shared" si="5"/>
        <v>199</v>
      </c>
      <c r="S3">
        <v>349</v>
      </c>
      <c r="T3" s="8">
        <f t="shared" si="6"/>
        <v>349</v>
      </c>
      <c r="U3" s="1">
        <f t="shared" si="7"/>
        <v>0.42979942693409739</v>
      </c>
      <c r="V3">
        <v>4</v>
      </c>
      <c r="W3" s="10">
        <f t="shared" si="8"/>
        <v>4</v>
      </c>
      <c r="X3" s="4">
        <v>43994</v>
      </c>
      <c r="Y3" s="12">
        <f t="shared" si="9"/>
        <v>43994</v>
      </c>
    </row>
    <row r="4" spans="1:25" x14ac:dyDescent="0.25">
      <c r="A4">
        <v>3</v>
      </c>
      <c r="B4" t="s">
        <v>36</v>
      </c>
      <c r="C4" t="str">
        <f t="shared" si="10"/>
        <v>Duplicate</v>
      </c>
      <c r="D4" t="s">
        <v>37</v>
      </c>
      <c r="E4" t="str">
        <f t="shared" si="0"/>
        <v>Sounce Fast Phone Charging Cable and Data Sync USB Cable Compatible for iPhone 13, 12,11, X, 8, 7, 6, 5, iPad Air, Pro, Mini and iOS Devices</v>
      </c>
      <c r="F4" t="str" cm="1">
        <f t="array" ref="F4">PROPER(_xlfn.TEXTJOIN(" ", TRUE, INDEX(_xlfn.FILTERXML("&lt;t&gt;&lt;s&gt;" &amp; SUBSTITUTE(E4," ","&lt;/s&gt;&lt;s&gt;") &amp; "&lt;/s&gt;&lt;/t&gt;", "//s"), _xlfn.SEQUENCE(4))))</f>
        <v>Sounce Fast Phone Charging</v>
      </c>
      <c r="G4" t="str">
        <f t="shared" si="1"/>
        <v>Data Sync USB Cable Compatible for iPhone 13, 12,11, X, 8, 7, 6, 5, iPad Air, Pro, Mini and iOS Devices</v>
      </c>
      <c r="H4" t="s">
        <v>17</v>
      </c>
      <c r="I4" t="s">
        <v>13085</v>
      </c>
      <c r="J4" s="7" t="str">
        <f t="shared" si="2"/>
        <v>Computers &amp; Accessories</v>
      </c>
      <c r="K4" t="s">
        <v>13086</v>
      </c>
      <c r="L4" t="str">
        <f t="shared" si="3"/>
        <v>Accessories &amp; Peripherals</v>
      </c>
      <c r="M4" s="2" t="s">
        <v>13087</v>
      </c>
      <c r="N4" s="2" t="str">
        <f t="shared" si="4"/>
        <v>Cables &amp; Accessories</v>
      </c>
      <c r="O4" s="1" t="s">
        <v>13088</v>
      </c>
      <c r="P4" t="s">
        <v>13089</v>
      </c>
      <c r="Q4">
        <v>199</v>
      </c>
      <c r="R4" s="8">
        <f t="shared" si="5"/>
        <v>199</v>
      </c>
      <c r="S4" s="2">
        <v>1899</v>
      </c>
      <c r="T4" s="8">
        <f t="shared" si="6"/>
        <v>1899</v>
      </c>
      <c r="U4" s="1">
        <f t="shared" si="7"/>
        <v>0.8952080042127436</v>
      </c>
      <c r="V4">
        <v>3.9</v>
      </c>
      <c r="W4" s="10">
        <f t="shared" si="8"/>
        <v>3.9</v>
      </c>
      <c r="X4" s="4">
        <v>7928</v>
      </c>
      <c r="Y4" s="12">
        <f t="shared" si="9"/>
        <v>7928</v>
      </c>
    </row>
    <row r="5" spans="1:25" x14ac:dyDescent="0.25">
      <c r="A5">
        <v>4</v>
      </c>
      <c r="B5" t="s">
        <v>45</v>
      </c>
      <c r="C5" t="str">
        <f t="shared" si="10"/>
        <v>Duplicate</v>
      </c>
      <c r="D5" t="s">
        <v>46</v>
      </c>
      <c r="E5" t="str">
        <f t="shared" si="0"/>
        <v>boAt Deuce USB 300 2 in 1 Type-C and Micro USB Stress Resistant, Tangle-Free, Sturdy Cable with 3A Fast Charging and 480mbps Data Transmission, 10000+ Bends Lifespan and Extended 1.5m Length(Martian Red)</v>
      </c>
      <c r="F5" t="str" cm="1">
        <f t="array" ref="F5">PROPER(_xlfn.TEXTJOIN(" ", TRUE, INDEX(_xlfn.FILTERXML("&lt;t&gt;&lt;s&gt;" &amp; SUBSTITUTE(E5," ","&lt;/s&gt;&lt;s&gt;") &amp; "&lt;/s&gt;&lt;/t&gt;", "//s"), _xlfn.SEQUENCE(4))))</f>
        <v>Boat Deuce Usb 300</v>
      </c>
      <c r="G5" t="str">
        <f t="shared" si="1"/>
        <v>1 Type-C and Micro USB Stress Resistant, Tangle-Free, Sturdy Cable with 3A Fast Charging and 480mbps Data Transmission, 10000+ Bends Lifespan and Extended 1.5m Length(Martian Red)</v>
      </c>
      <c r="H5" t="s">
        <v>17</v>
      </c>
      <c r="I5" t="s">
        <v>13085</v>
      </c>
      <c r="J5" s="7" t="str">
        <f t="shared" si="2"/>
        <v>Computers &amp; Accessories</v>
      </c>
      <c r="K5" t="s">
        <v>13086</v>
      </c>
      <c r="L5" t="str">
        <f t="shared" si="3"/>
        <v>Accessories &amp; Peripherals</v>
      </c>
      <c r="M5" t="s">
        <v>13087</v>
      </c>
      <c r="N5" s="2" t="str">
        <f t="shared" si="4"/>
        <v>Cables &amp; Accessories</v>
      </c>
      <c r="O5" s="1" t="s">
        <v>13088</v>
      </c>
      <c r="P5" t="s">
        <v>13089</v>
      </c>
      <c r="Q5">
        <v>329</v>
      </c>
      <c r="R5" s="8">
        <f t="shared" si="5"/>
        <v>329</v>
      </c>
      <c r="S5">
        <v>699</v>
      </c>
      <c r="T5" s="8">
        <f t="shared" si="6"/>
        <v>699</v>
      </c>
      <c r="U5" s="1">
        <f t="shared" si="7"/>
        <v>0.52932761087267521</v>
      </c>
      <c r="V5">
        <v>4.2</v>
      </c>
      <c r="W5" s="10">
        <f t="shared" si="8"/>
        <v>4.2</v>
      </c>
      <c r="X5" s="4">
        <v>94363</v>
      </c>
      <c r="Y5" s="12">
        <f t="shared" si="9"/>
        <v>94363</v>
      </c>
    </row>
    <row r="6" spans="1:25" x14ac:dyDescent="0.25">
      <c r="A6">
        <v>5</v>
      </c>
      <c r="B6" t="s">
        <v>55</v>
      </c>
      <c r="C6" t="str">
        <f t="shared" si="10"/>
        <v>Duplicate</v>
      </c>
      <c r="D6" t="s">
        <v>56</v>
      </c>
      <c r="E6" t="str">
        <f t="shared" si="0"/>
        <v>Portronics Konnect L 1.2M Fast Charging 3A 8 Pin USB Cable with Charge and Sync Function for iPhone, iPad (Grey)</v>
      </c>
      <c r="F6" t="str" cm="1">
        <f t="array" ref="F6">PROPER(_xlfn.TEXTJOIN(" ", TRUE, INDEX(_xlfn.FILTERXML("&lt;t&gt;&lt;s&gt;" &amp; SUBSTITUTE(E6," ","&lt;/s&gt;&lt;s&gt;") &amp; "&lt;/s&gt;&lt;/t&gt;", "//s"), _xlfn.SEQUENCE(4))))</f>
        <v>Portronics Konnect L 1.2M</v>
      </c>
      <c r="G6" t="str">
        <f t="shared" si="1"/>
        <v>3A 8 Pin USB Cable with Charge and Sync Function for iPhone, iPad (Grey)</v>
      </c>
      <c r="H6" t="s">
        <v>17</v>
      </c>
      <c r="I6" t="s">
        <v>13085</v>
      </c>
      <c r="J6" s="7" t="str">
        <f t="shared" si="2"/>
        <v>Computers &amp; Accessories</v>
      </c>
      <c r="K6" t="s">
        <v>13086</v>
      </c>
      <c r="L6" t="str">
        <f t="shared" si="3"/>
        <v>Accessories &amp; Peripherals</v>
      </c>
      <c r="M6" t="s">
        <v>13087</v>
      </c>
      <c r="N6" s="2" t="str">
        <f t="shared" si="4"/>
        <v>Cables &amp; Accessories</v>
      </c>
      <c r="O6" s="1" t="s">
        <v>13088</v>
      </c>
      <c r="P6" t="s">
        <v>13089</v>
      </c>
      <c r="Q6">
        <v>154</v>
      </c>
      <c r="R6" s="8">
        <f t="shared" si="5"/>
        <v>154</v>
      </c>
      <c r="S6">
        <v>399</v>
      </c>
      <c r="T6" s="8">
        <f t="shared" si="6"/>
        <v>399</v>
      </c>
      <c r="U6" s="1">
        <f t="shared" si="7"/>
        <v>0.61403508771929827</v>
      </c>
      <c r="V6">
        <v>4.2</v>
      </c>
      <c r="W6" s="10">
        <f t="shared" si="8"/>
        <v>4.2</v>
      </c>
      <c r="X6" s="4">
        <v>16905</v>
      </c>
      <c r="Y6" s="12">
        <f t="shared" si="9"/>
        <v>16905</v>
      </c>
    </row>
    <row r="7" spans="1:25" x14ac:dyDescent="0.25">
      <c r="A7">
        <v>6</v>
      </c>
      <c r="B7" t="s">
        <v>64</v>
      </c>
      <c r="C7" t="str">
        <f t="shared" si="10"/>
        <v>Duplicate</v>
      </c>
      <c r="D7" t="s">
        <v>65</v>
      </c>
      <c r="E7" t="str">
        <f t="shared" si="0"/>
        <v>pTron Solero TB301 3A Type-C Data and Fast Charging Cable, Made in India, 480Mbps Data Sync, Strong and Durable 1.5-Meter Nylon Braided USB Cable for Type-C Devices for Charging Adapter (Black)</v>
      </c>
      <c r="F7" t="str" cm="1">
        <f t="array" ref="F7">PROPER(_xlfn.TEXTJOIN(" ", TRUE, INDEX(_xlfn.FILTERXML("&lt;t&gt;&lt;s&gt;" &amp; SUBSTITUTE(E7," ","&lt;/s&gt;&lt;s&gt;") &amp; "&lt;/s&gt;&lt;/t&gt;", "//s"), _xlfn.SEQUENCE(4))))</f>
        <v>Ptron Solero Tb301 3A</v>
      </c>
      <c r="G7" t="str">
        <f t="shared" si="1"/>
        <v>and Fast Charging Cable, Made in India, 480Mbps Data Sync, Strong and Durable 1.5-Meter Nylon Braided USB Cable for Type-C Devices for Charging Adapter (Black)</v>
      </c>
      <c r="H7" t="s">
        <v>17</v>
      </c>
      <c r="I7" t="s">
        <v>13085</v>
      </c>
      <c r="J7" s="7" t="str">
        <f t="shared" si="2"/>
        <v>Computers &amp; Accessories</v>
      </c>
      <c r="K7" t="s">
        <v>13086</v>
      </c>
      <c r="L7" t="str">
        <f t="shared" si="3"/>
        <v>Accessories &amp; Peripherals</v>
      </c>
      <c r="M7" s="2" t="s">
        <v>13087</v>
      </c>
      <c r="N7" s="2" t="str">
        <f t="shared" si="4"/>
        <v>Cables &amp; Accessories</v>
      </c>
      <c r="O7" s="1" t="s">
        <v>13088</v>
      </c>
      <c r="P7" t="s">
        <v>13089</v>
      </c>
      <c r="Q7">
        <v>149</v>
      </c>
      <c r="R7" s="8">
        <f t="shared" si="5"/>
        <v>149</v>
      </c>
      <c r="S7" s="2">
        <v>1000</v>
      </c>
      <c r="T7" s="8">
        <f t="shared" si="6"/>
        <v>1000</v>
      </c>
      <c r="U7" s="1">
        <f t="shared" si="7"/>
        <v>0.85099999999999998</v>
      </c>
      <c r="V7">
        <v>3.9</v>
      </c>
      <c r="W7" s="10">
        <f t="shared" si="8"/>
        <v>3.9</v>
      </c>
      <c r="X7" s="4">
        <v>24871</v>
      </c>
      <c r="Y7" s="12">
        <f t="shared" si="9"/>
        <v>24871</v>
      </c>
    </row>
    <row r="8" spans="1:25" x14ac:dyDescent="0.25">
      <c r="A8">
        <v>7</v>
      </c>
      <c r="B8" t="s">
        <v>74</v>
      </c>
      <c r="C8" t="str">
        <f t="shared" si="10"/>
        <v>Duplicate</v>
      </c>
      <c r="D8" t="s">
        <v>75</v>
      </c>
      <c r="E8" t="str">
        <f t="shared" si="0"/>
        <v>boAt Micro USB 55 Tangle-free, Sturdy Micro USB Cable with 3A Fast Charging and 480mbps Data Transmission (Black)</v>
      </c>
      <c r="F8" t="str" cm="1">
        <f t="array" ref="F8">PROPER(_xlfn.TEXTJOIN(" ", TRUE, INDEX(_xlfn.FILTERXML("&lt;t&gt;&lt;s&gt;" &amp; SUBSTITUTE(E8," ","&lt;/s&gt;&lt;s&gt;") &amp; "&lt;/s&gt;&lt;/t&gt;", "//s"), _xlfn.SEQUENCE(4))))</f>
        <v>Boat Micro Usb 55</v>
      </c>
      <c r="G8" t="str">
        <f t="shared" si="1"/>
        <v>Micro USB Cable with 3A Fast Charging and 480mbps Data Transmission (Black)</v>
      </c>
      <c r="H8" t="s">
        <v>17</v>
      </c>
      <c r="I8" t="s">
        <v>13085</v>
      </c>
      <c r="J8" s="7" t="str">
        <f t="shared" si="2"/>
        <v>Computers &amp; Accessories</v>
      </c>
      <c r="K8" t="s">
        <v>13086</v>
      </c>
      <c r="L8" t="str">
        <f t="shared" si="3"/>
        <v>Accessories &amp; Peripherals</v>
      </c>
      <c r="M8" t="s">
        <v>13087</v>
      </c>
      <c r="N8" s="2" t="str">
        <f t="shared" si="4"/>
        <v>Cables &amp; Accessories</v>
      </c>
      <c r="O8" s="1" t="s">
        <v>13088</v>
      </c>
      <c r="P8" t="s">
        <v>13089</v>
      </c>
      <c r="Q8">
        <v>176.63</v>
      </c>
      <c r="R8" s="8">
        <f t="shared" si="5"/>
        <v>176.63</v>
      </c>
      <c r="S8">
        <v>499</v>
      </c>
      <c r="T8" s="8">
        <f t="shared" si="6"/>
        <v>499</v>
      </c>
      <c r="U8" s="1">
        <f t="shared" si="7"/>
        <v>0.64603206412825653</v>
      </c>
      <c r="V8">
        <v>4.0999999999999996</v>
      </c>
      <c r="W8" s="10">
        <f t="shared" si="8"/>
        <v>4.0999999999999996</v>
      </c>
      <c r="X8" s="4">
        <v>15188</v>
      </c>
      <c r="Y8" s="12">
        <f t="shared" si="9"/>
        <v>15188</v>
      </c>
    </row>
    <row r="9" spans="1:25" x14ac:dyDescent="0.25">
      <c r="A9">
        <v>8</v>
      </c>
      <c r="B9" t="s">
        <v>84</v>
      </c>
      <c r="C9" t="str">
        <f t="shared" si="10"/>
        <v>Duplicate</v>
      </c>
      <c r="D9" t="s">
        <v>85</v>
      </c>
      <c r="E9" t="str">
        <f t="shared" si="0"/>
        <v>MI Usb Type-C Cable Smartphone (Black)</v>
      </c>
      <c r="F9" t="str" cm="1">
        <f t="array" ref="F9">PROPER(_xlfn.TEXTJOIN(" ", TRUE, INDEX(_xlfn.FILTERXML("&lt;t&gt;&lt;s&gt;" &amp; SUBSTITUTE(E9," ","&lt;/s&gt;&lt;s&gt;") &amp; "&lt;/s&gt;&lt;/t&gt;", "//s"), _xlfn.SEQUENCE(4))))</f>
        <v>Mi Usb Type-C Cable</v>
      </c>
      <c r="G9" t="str">
        <f>IFERROR(TRIM(MID(E9, FIND("~", SUBSTITUTE(E9, " ", "~", 5)) + 1, LEN(E9))), "")</f>
        <v>(Black)</v>
      </c>
      <c r="H9" t="s">
        <v>17</v>
      </c>
      <c r="I9" t="s">
        <v>13085</v>
      </c>
      <c r="J9" s="7" t="str">
        <f t="shared" si="2"/>
        <v>Computers &amp; Accessories</v>
      </c>
      <c r="K9" t="s">
        <v>13086</v>
      </c>
      <c r="L9" t="str">
        <f t="shared" si="3"/>
        <v>Accessories &amp; Peripherals</v>
      </c>
      <c r="M9" t="s">
        <v>13087</v>
      </c>
      <c r="N9" s="2" t="str">
        <f t="shared" si="4"/>
        <v>Cables &amp; Accessories</v>
      </c>
      <c r="O9" s="1" t="s">
        <v>13088</v>
      </c>
      <c r="P9" t="s">
        <v>13089</v>
      </c>
      <c r="Q9">
        <v>229</v>
      </c>
      <c r="R9" s="8">
        <f t="shared" si="5"/>
        <v>229</v>
      </c>
      <c r="S9">
        <v>299</v>
      </c>
      <c r="T9" s="8">
        <f t="shared" si="6"/>
        <v>299</v>
      </c>
      <c r="U9" s="1">
        <f t="shared" si="7"/>
        <v>0.23411371237458195</v>
      </c>
      <c r="V9">
        <v>4.3</v>
      </c>
      <c r="W9" s="10">
        <f t="shared" si="8"/>
        <v>4.3</v>
      </c>
      <c r="X9" s="4">
        <v>30411</v>
      </c>
      <c r="Y9" s="12">
        <f t="shared" si="9"/>
        <v>30411</v>
      </c>
    </row>
    <row r="10" spans="1:25" x14ac:dyDescent="0.25">
      <c r="A10">
        <v>9</v>
      </c>
      <c r="B10" t="s">
        <v>94</v>
      </c>
      <c r="C10" t="str">
        <f t="shared" si="10"/>
        <v>Unique</v>
      </c>
      <c r="D10" t="s">
        <v>95</v>
      </c>
      <c r="E10" t="str">
        <f t="shared" si="0"/>
        <v>TP-Link USB WiFi Adapter for PC(TL-WN725N), N150 Wireless Network Adapter for Desktop - Nano Size WiFi Dongle Compatible with Windows 11 10 7 8 8.1 XP Mac OS 10.9-10.15 Linux Kernel 2.6.18-4.4.3</v>
      </c>
      <c r="F10" t="str" cm="1">
        <f t="array" ref="F10">PROPER(_xlfn.TEXTJOIN(" ", TRUE, INDEX(_xlfn.FILTERXML("&lt;t&gt;&lt;s&gt;" &amp; SUBSTITUTE(E10," ","&lt;/s&gt;&lt;s&gt;") &amp; "&lt;/s&gt;&lt;/t&gt;", "//s"), _xlfn.SEQUENCE(4))))</f>
        <v>Tp-Link Usb Wifi Adapter</v>
      </c>
      <c r="G10" t="str">
        <f t="shared" ref="G10:G73" si="11">IFERROR(TRIM(MID(E10, FIND("~", SUBSTITUTE(E10, " ", "~", 6)) + 1, LEN(E10))), "")</f>
        <v>N150 Wireless Network Adapter for Desktop - Nano Size WiFi Dongle Compatible with Windows 11 10 7 8 8.1 XP Mac OS 10.9-10.15 Linux Kernel 2.6.18-4.4.3</v>
      </c>
      <c r="H10" t="s">
        <v>96</v>
      </c>
      <c r="I10" t="s">
        <v>13085</v>
      </c>
      <c r="J10" s="7" t="str">
        <f t="shared" si="2"/>
        <v>Computers &amp; Accessories</v>
      </c>
      <c r="K10" t="s">
        <v>13394</v>
      </c>
      <c r="L10" t="str">
        <f t="shared" si="3"/>
        <v>Networking Devices</v>
      </c>
      <c r="M10" t="s">
        <v>13395</v>
      </c>
      <c r="N10" s="2" t="str">
        <f t="shared" si="4"/>
        <v>Network Adapters</v>
      </c>
      <c r="O10" s="1" t="s">
        <v>13092</v>
      </c>
      <c r="Q10">
        <v>499</v>
      </c>
      <c r="R10" s="8">
        <f t="shared" si="5"/>
        <v>499</v>
      </c>
      <c r="S10">
        <v>999</v>
      </c>
      <c r="T10" s="8">
        <f t="shared" si="6"/>
        <v>999</v>
      </c>
      <c r="U10" s="1">
        <f t="shared" si="7"/>
        <v>0.50050050050050054</v>
      </c>
      <c r="V10">
        <v>4.2</v>
      </c>
      <c r="W10" s="10">
        <f t="shared" si="8"/>
        <v>4.2</v>
      </c>
      <c r="X10" s="4">
        <v>179691</v>
      </c>
      <c r="Y10" s="12">
        <f t="shared" si="9"/>
        <v>179691</v>
      </c>
    </row>
    <row r="11" spans="1:25" x14ac:dyDescent="0.25">
      <c r="A11">
        <v>10</v>
      </c>
      <c r="B11" t="s">
        <v>105</v>
      </c>
      <c r="C11" t="str">
        <f t="shared" si="10"/>
        <v>Duplicate</v>
      </c>
      <c r="D11" t="s">
        <v>106</v>
      </c>
      <c r="E11" t="str">
        <f t="shared" si="0"/>
        <v>Ambrane Unbreakable 60W 3A Fast Charging 1.5m Braided Micro USB Cable for Smartphones, Tablets, Laptops and Other Micro USB Devices, 480Mbps Data Sync, Quick Charge 3.0 (RCM15, Black)</v>
      </c>
      <c r="F11" t="str" cm="1">
        <f t="array" ref="F11">PROPER(_xlfn.TEXTJOIN(" ", TRUE, INDEX(_xlfn.FILTERXML("&lt;t&gt;&lt;s&gt;" &amp; SUBSTITUTE(E11," ","&lt;/s&gt;&lt;s&gt;") &amp; "&lt;/s&gt;&lt;/t&gt;", "//s"), _xlfn.SEQUENCE(4))))</f>
        <v>Ambrane Unbreakable 60W 3A</v>
      </c>
      <c r="G11" t="str">
        <f t="shared" si="11"/>
        <v>1.5m Braided Micro USB Cable for Smartphones, Tablets, Laptops and Other Micro USB Devices, 480Mbps Data Sync, Quick Charge 3.0 (RCM15, Black)</v>
      </c>
      <c r="H11" t="s">
        <v>17</v>
      </c>
      <c r="I11" t="s">
        <v>13085</v>
      </c>
      <c r="J11" s="7" t="str">
        <f t="shared" si="2"/>
        <v>Computers &amp; Accessories</v>
      </c>
      <c r="K11" t="s">
        <v>13086</v>
      </c>
      <c r="L11" t="str">
        <f t="shared" si="3"/>
        <v>Accessories &amp; Peripherals</v>
      </c>
      <c r="M11" t="s">
        <v>13087</v>
      </c>
      <c r="N11" s="2" t="str">
        <f t="shared" si="4"/>
        <v>Cables &amp; Accessories</v>
      </c>
      <c r="O11" s="1" t="s">
        <v>13088</v>
      </c>
      <c r="P11" t="s">
        <v>13089</v>
      </c>
      <c r="Q11">
        <v>199</v>
      </c>
      <c r="R11" s="8">
        <f t="shared" si="5"/>
        <v>199</v>
      </c>
      <c r="S11">
        <v>299</v>
      </c>
      <c r="T11" s="8">
        <f t="shared" si="6"/>
        <v>299</v>
      </c>
      <c r="U11" s="1">
        <f t="shared" si="7"/>
        <v>0.33444816053511706</v>
      </c>
      <c r="V11">
        <v>4</v>
      </c>
      <c r="W11" s="10">
        <f t="shared" si="8"/>
        <v>4</v>
      </c>
      <c r="X11" s="4">
        <v>43994</v>
      </c>
      <c r="Y11" s="12">
        <f t="shared" si="9"/>
        <v>43994</v>
      </c>
    </row>
    <row r="12" spans="1:25" x14ac:dyDescent="0.25">
      <c r="A12">
        <v>11</v>
      </c>
      <c r="B12" t="s">
        <v>110</v>
      </c>
      <c r="C12" t="str">
        <f t="shared" si="10"/>
        <v>Duplicate</v>
      </c>
      <c r="D12" t="s">
        <v>111</v>
      </c>
      <c r="E12" t="str">
        <f t="shared" si="0"/>
        <v>Portronics Konnect L POR-1081 Fast Charging 3A Type-C Cable 1.2Meter with Charge and Sync Function for All Type-C Devices (Grey)</v>
      </c>
      <c r="F12" t="str" cm="1">
        <f t="array" ref="F12">PROPER(_xlfn.TEXTJOIN(" ", TRUE, INDEX(_xlfn.FILTERXML("&lt;t&gt;&lt;s&gt;" &amp; SUBSTITUTE(E12," ","&lt;/s&gt;&lt;s&gt;") &amp; "&lt;/s&gt;&lt;/t&gt;", "//s"), _xlfn.SEQUENCE(4))))</f>
        <v>Portronics Konnect L Por-1081</v>
      </c>
      <c r="G12" t="str">
        <f t="shared" si="11"/>
        <v>3A Type-C Cable 1.2Meter with Charge and Sync Function for All Type-C Devices (Grey)</v>
      </c>
      <c r="H12" t="s">
        <v>17</v>
      </c>
      <c r="I12" t="s">
        <v>13085</v>
      </c>
      <c r="J12" s="7" t="str">
        <f t="shared" si="2"/>
        <v>Computers &amp; Accessories</v>
      </c>
      <c r="K12" t="s">
        <v>13086</v>
      </c>
      <c r="L12" t="str">
        <f t="shared" si="3"/>
        <v>Accessories &amp; Peripherals</v>
      </c>
      <c r="M12" t="s">
        <v>13087</v>
      </c>
      <c r="N12" s="2" t="str">
        <f t="shared" si="4"/>
        <v>Cables &amp; Accessories</v>
      </c>
      <c r="O12" s="1" t="s">
        <v>13088</v>
      </c>
      <c r="P12" t="s">
        <v>13089</v>
      </c>
      <c r="Q12">
        <v>154</v>
      </c>
      <c r="R12" s="8">
        <f t="shared" si="5"/>
        <v>154</v>
      </c>
      <c r="S12">
        <v>339</v>
      </c>
      <c r="T12" s="8">
        <f t="shared" si="6"/>
        <v>339</v>
      </c>
      <c r="U12" s="1">
        <f t="shared" si="7"/>
        <v>0.54572271386430682</v>
      </c>
      <c r="V12">
        <v>4.3</v>
      </c>
      <c r="W12" s="10">
        <f t="shared" si="8"/>
        <v>4.3</v>
      </c>
      <c r="X12" s="4">
        <v>13391</v>
      </c>
      <c r="Y12" s="12">
        <f t="shared" si="9"/>
        <v>13391</v>
      </c>
    </row>
    <row r="13" spans="1:25" x14ac:dyDescent="0.25">
      <c r="A13">
        <v>12</v>
      </c>
      <c r="B13" t="s">
        <v>120</v>
      </c>
      <c r="C13" t="str">
        <f t="shared" si="10"/>
        <v>Duplicate</v>
      </c>
      <c r="D13" t="s">
        <v>121</v>
      </c>
      <c r="E13" t="str">
        <f t="shared" si="0"/>
        <v>boAt Rugged v3 Extra Tough Unbreakable Braided Micro USB Cable 1.5 Meter (Black)</v>
      </c>
      <c r="F13" t="str" cm="1">
        <f t="array" ref="F13">PROPER(_xlfn.TEXTJOIN(" ", TRUE, INDEX(_xlfn.FILTERXML("&lt;t&gt;&lt;s&gt;" &amp; SUBSTITUTE(E13," ","&lt;/s&gt;&lt;s&gt;") &amp; "&lt;/s&gt;&lt;/t&gt;", "//s"), _xlfn.SEQUENCE(4))))</f>
        <v>Boat Rugged V3 Extra</v>
      </c>
      <c r="G13" t="str">
        <f t="shared" si="11"/>
        <v>Braided Micro USB Cable 1.5 Meter (Black)</v>
      </c>
      <c r="H13" t="s">
        <v>17</v>
      </c>
      <c r="I13" t="s">
        <v>13085</v>
      </c>
      <c r="J13" s="7" t="str">
        <f t="shared" si="2"/>
        <v>Computers &amp; Accessories</v>
      </c>
      <c r="K13" t="s">
        <v>13086</v>
      </c>
      <c r="L13" t="str">
        <f t="shared" si="3"/>
        <v>Accessories &amp; Peripherals</v>
      </c>
      <c r="M13" t="s">
        <v>13087</v>
      </c>
      <c r="N13" s="2" t="str">
        <f t="shared" si="4"/>
        <v>Cables &amp; Accessories</v>
      </c>
      <c r="O13" s="1" t="s">
        <v>13088</v>
      </c>
      <c r="P13" t="s">
        <v>13089</v>
      </c>
      <c r="Q13">
        <v>299</v>
      </c>
      <c r="R13" s="8">
        <f t="shared" si="5"/>
        <v>299</v>
      </c>
      <c r="S13">
        <v>799</v>
      </c>
      <c r="T13" s="8">
        <f t="shared" si="6"/>
        <v>799</v>
      </c>
      <c r="U13" s="1">
        <f t="shared" si="7"/>
        <v>0.62578222778473092</v>
      </c>
      <c r="V13">
        <v>4.2</v>
      </c>
      <c r="W13" s="10">
        <f t="shared" si="8"/>
        <v>4.2</v>
      </c>
      <c r="X13" s="4">
        <v>94363</v>
      </c>
      <c r="Y13" s="12">
        <f t="shared" si="9"/>
        <v>94363</v>
      </c>
    </row>
    <row r="14" spans="1:25" x14ac:dyDescent="0.25">
      <c r="A14">
        <v>13</v>
      </c>
      <c r="B14" t="s">
        <v>125</v>
      </c>
      <c r="C14" t="str">
        <f t="shared" si="10"/>
        <v>Duplicate</v>
      </c>
      <c r="D14" t="s">
        <v>126</v>
      </c>
      <c r="E14" t="str">
        <f t="shared" si="0"/>
        <v>AmazonBasics Flexible Premium HDMI Cable (Black, 4K@60Hz, 18Gbps), 3-Foot</v>
      </c>
      <c r="F14" t="str" cm="1">
        <f t="array" ref="F14">PROPER(_xlfn.TEXTJOIN(" ", TRUE, INDEX(_xlfn.FILTERXML("&lt;t&gt;&lt;s&gt;" &amp; SUBSTITUTE(E14," ","&lt;/s&gt;&lt;s&gt;") &amp; "&lt;/s&gt;&lt;/t&gt;", "//s"), _xlfn.SEQUENCE(4))))</f>
        <v>Amazonbasics Flexible Premium Hdmi</v>
      </c>
      <c r="G14" t="str">
        <f t="shared" si="11"/>
        <v>4K@60Hz, 18Gbps), 3-Foot</v>
      </c>
      <c r="H14" t="s">
        <v>127</v>
      </c>
      <c r="I14" t="s">
        <v>13093</v>
      </c>
      <c r="J14" s="7" t="str">
        <f t="shared" si="2"/>
        <v>Electronics</v>
      </c>
      <c r="K14" t="s">
        <v>13094</v>
      </c>
      <c r="L14" t="str">
        <f t="shared" si="3"/>
        <v>HomeTheater , TV &amp; Video</v>
      </c>
      <c r="M14" t="s">
        <v>13095</v>
      </c>
      <c r="N14" s="2" t="str">
        <f t="shared" si="4"/>
        <v>Accessories</v>
      </c>
      <c r="O14" s="1" t="s">
        <v>13088</v>
      </c>
      <c r="P14" t="s">
        <v>13096</v>
      </c>
      <c r="Q14">
        <v>219</v>
      </c>
      <c r="R14" s="8">
        <f t="shared" si="5"/>
        <v>219</v>
      </c>
      <c r="S14">
        <v>700</v>
      </c>
      <c r="T14" s="8">
        <f t="shared" si="6"/>
        <v>700</v>
      </c>
      <c r="U14" s="1">
        <f t="shared" si="7"/>
        <v>0.68714285714285717</v>
      </c>
      <c r="V14">
        <v>4.4000000000000004</v>
      </c>
      <c r="W14" s="10">
        <f t="shared" si="8"/>
        <v>4.4000000000000004</v>
      </c>
      <c r="X14" s="4">
        <v>426973</v>
      </c>
      <c r="Y14" s="12">
        <f t="shared" si="9"/>
        <v>426973</v>
      </c>
    </row>
    <row r="15" spans="1:25" x14ac:dyDescent="0.25">
      <c r="A15">
        <v>14</v>
      </c>
      <c r="B15" t="s">
        <v>136</v>
      </c>
      <c r="C15" t="str">
        <f t="shared" si="10"/>
        <v>Duplicate</v>
      </c>
      <c r="D15" t="s">
        <v>137</v>
      </c>
      <c r="E15" t="str">
        <f t="shared" si="0"/>
        <v>Portronics Konnect CL 20W POR-1067 Type-C to 8 Pin USB 1.2M Cable with Power Delivery and 3A Quick Charge Support, Nylon Braided for All Type-C and 8 Pin Devices, Green</v>
      </c>
      <c r="F15" t="str" cm="1">
        <f t="array" ref="F15">PROPER(_xlfn.TEXTJOIN(" ", TRUE, INDEX(_xlfn.FILTERXML("&lt;t&gt;&lt;s&gt;" &amp; SUBSTITUTE(E15," ","&lt;/s&gt;&lt;s&gt;") &amp; "&lt;/s&gt;&lt;/t&gt;", "//s"), _xlfn.SEQUENCE(4))))</f>
        <v>Portronics Konnect Cl 20W</v>
      </c>
      <c r="G15" t="str">
        <f t="shared" si="11"/>
        <v>to 8 Pin USB 1.2M Cable with Power Delivery and 3A Quick Charge Support, Nylon Braided for All Type-C and 8 Pin Devices, Green</v>
      </c>
      <c r="H15" t="s">
        <v>17</v>
      </c>
      <c r="I15" t="s">
        <v>13085</v>
      </c>
      <c r="J15" s="7" t="str">
        <f t="shared" si="2"/>
        <v>Computers &amp; Accessories</v>
      </c>
      <c r="K15" t="s">
        <v>13086</v>
      </c>
      <c r="L15" t="str">
        <f t="shared" si="3"/>
        <v>Accessories &amp; Peripherals</v>
      </c>
      <c r="M15" t="s">
        <v>13087</v>
      </c>
      <c r="N15" s="2" t="str">
        <f t="shared" si="4"/>
        <v>Cables &amp; Accessories</v>
      </c>
      <c r="O15" s="1" t="s">
        <v>13088</v>
      </c>
      <c r="P15" t="s">
        <v>13089</v>
      </c>
      <c r="Q15">
        <v>350</v>
      </c>
      <c r="R15" s="8">
        <f t="shared" si="5"/>
        <v>350</v>
      </c>
      <c r="S15">
        <v>899</v>
      </c>
      <c r="T15" s="8">
        <f t="shared" si="6"/>
        <v>899</v>
      </c>
      <c r="U15" s="1">
        <f t="shared" si="7"/>
        <v>0.61067853170189101</v>
      </c>
      <c r="V15">
        <v>4.2</v>
      </c>
      <c r="W15" s="10">
        <f t="shared" si="8"/>
        <v>4.2</v>
      </c>
      <c r="X15" s="4">
        <v>2262</v>
      </c>
      <c r="Y15" s="12">
        <f t="shared" si="9"/>
        <v>2262</v>
      </c>
    </row>
    <row r="16" spans="1:25" x14ac:dyDescent="0.25">
      <c r="A16">
        <v>15</v>
      </c>
      <c r="B16" t="s">
        <v>146</v>
      </c>
      <c r="C16" t="str">
        <f t="shared" si="10"/>
        <v>Duplicate</v>
      </c>
      <c r="D16" t="s">
        <v>147</v>
      </c>
      <c r="E16" t="str">
        <f t="shared" si="0"/>
        <v>Portronics Konnect L 1.2M POR-1401 Fast Charging 3A 8 Pin USB Cable with Charge and Sync Function (White)</v>
      </c>
      <c r="F16" t="str" cm="1">
        <f t="array" ref="F16">PROPER(_xlfn.TEXTJOIN(" ", TRUE, INDEX(_xlfn.FILTERXML("&lt;t&gt;&lt;s&gt;" &amp; SUBSTITUTE(E16," ","&lt;/s&gt;&lt;s&gt;") &amp; "&lt;/s&gt;&lt;/t&gt;", "//s"), _xlfn.SEQUENCE(4))))</f>
        <v>Portronics Konnect L 1.2M</v>
      </c>
      <c r="G16" t="str">
        <f t="shared" si="11"/>
        <v>Charging 3A 8 Pin USB Cable with Charge and Sync Function (White)</v>
      </c>
      <c r="H16" t="s">
        <v>17</v>
      </c>
      <c r="I16" t="s">
        <v>13085</v>
      </c>
      <c r="J16" s="7" t="str">
        <f t="shared" si="2"/>
        <v>Computers &amp; Accessories</v>
      </c>
      <c r="K16" t="s">
        <v>13086</v>
      </c>
      <c r="L16" t="str">
        <f t="shared" si="3"/>
        <v>Accessories &amp; Peripherals</v>
      </c>
      <c r="M16" t="s">
        <v>13087</v>
      </c>
      <c r="N16" s="2" t="str">
        <f t="shared" si="4"/>
        <v>Cables &amp; Accessories</v>
      </c>
      <c r="O16" s="1" t="s">
        <v>13088</v>
      </c>
      <c r="P16" t="s">
        <v>13089</v>
      </c>
      <c r="Q16">
        <v>159</v>
      </c>
      <c r="R16" s="8">
        <f t="shared" si="5"/>
        <v>159</v>
      </c>
      <c r="S16">
        <v>399</v>
      </c>
      <c r="T16" s="8">
        <f t="shared" si="6"/>
        <v>399</v>
      </c>
      <c r="U16" s="1">
        <f t="shared" si="7"/>
        <v>0.60150375939849621</v>
      </c>
      <c r="V16">
        <v>4.0999999999999996</v>
      </c>
      <c r="W16" s="10">
        <f t="shared" si="8"/>
        <v>4.0999999999999996</v>
      </c>
      <c r="X16" s="4">
        <v>4768</v>
      </c>
      <c r="Y16" s="12">
        <f t="shared" si="9"/>
        <v>4768</v>
      </c>
    </row>
    <row r="17" spans="1:25" x14ac:dyDescent="0.25">
      <c r="A17">
        <v>16</v>
      </c>
      <c r="B17" t="s">
        <v>155</v>
      </c>
      <c r="C17" t="str">
        <f t="shared" si="10"/>
        <v>Duplicate</v>
      </c>
      <c r="D17" t="s">
        <v>156</v>
      </c>
      <c r="E17" t="str">
        <f t="shared" si="0"/>
        <v>MI Braided USB Type-C Cable for Charging Adapter (Red)</v>
      </c>
      <c r="F17" t="str" cm="1">
        <f t="array" ref="F17">PROPER(_xlfn.TEXTJOIN(" ", TRUE, INDEX(_xlfn.FILTERXML("&lt;t&gt;&lt;s&gt;" &amp; SUBSTITUTE(E17," ","&lt;/s&gt;&lt;s&gt;") &amp; "&lt;/s&gt;&lt;/t&gt;", "//s"), _xlfn.SEQUENCE(4))))</f>
        <v>Mi Braided Usb Type-C</v>
      </c>
      <c r="G17" t="str">
        <f t="shared" si="11"/>
        <v>Charging Adapter (Red)</v>
      </c>
      <c r="H17" t="s">
        <v>17</v>
      </c>
      <c r="I17" t="s">
        <v>13085</v>
      </c>
      <c r="J17" s="7" t="str">
        <f t="shared" si="2"/>
        <v>Computers &amp; Accessories</v>
      </c>
      <c r="K17" t="s">
        <v>13086</v>
      </c>
      <c r="L17" t="str">
        <f t="shared" si="3"/>
        <v>Accessories &amp; Peripherals</v>
      </c>
      <c r="M17" t="s">
        <v>13087</v>
      </c>
      <c r="N17" s="2" t="str">
        <f t="shared" si="4"/>
        <v>Cables &amp; Accessories</v>
      </c>
      <c r="O17" s="1" t="s">
        <v>13088</v>
      </c>
      <c r="P17" t="s">
        <v>13089</v>
      </c>
      <c r="Q17">
        <v>349</v>
      </c>
      <c r="R17" s="8">
        <f t="shared" si="5"/>
        <v>349</v>
      </c>
      <c r="S17">
        <v>399</v>
      </c>
      <c r="T17" s="8">
        <f t="shared" si="6"/>
        <v>399</v>
      </c>
      <c r="U17" s="1">
        <f t="shared" si="7"/>
        <v>0.12531328320802004</v>
      </c>
      <c r="V17">
        <v>4.4000000000000004</v>
      </c>
      <c r="W17" s="10">
        <f t="shared" si="8"/>
        <v>4.4000000000000004</v>
      </c>
      <c r="X17" s="4">
        <v>18757</v>
      </c>
      <c r="Y17" s="12">
        <f t="shared" si="9"/>
        <v>18757</v>
      </c>
    </row>
    <row r="18" spans="1:25" x14ac:dyDescent="0.25">
      <c r="A18">
        <v>17</v>
      </c>
      <c r="B18" t="s">
        <v>165</v>
      </c>
      <c r="C18" t="str">
        <f t="shared" si="10"/>
        <v>Unique</v>
      </c>
      <c r="D18" t="s">
        <v>166</v>
      </c>
      <c r="E18" t="str">
        <f t="shared" si="0"/>
        <v>MI 80 cm (32 inches) 5A Series HD Ready Smart Android LED TV L32M7-5AIN (Black)</v>
      </c>
      <c r="F18" t="str" cm="1">
        <f t="array" ref="F18">PROPER(_xlfn.TEXTJOIN(" ", TRUE, INDEX(_xlfn.FILTERXML("&lt;t&gt;&lt;s&gt;" &amp; SUBSTITUTE(E18," ","&lt;/s&gt;&lt;s&gt;") &amp; "&lt;/s&gt;&lt;/t&gt;", "//s"), _xlfn.SEQUENCE(4))))</f>
        <v>Mi 80 Cm (32</v>
      </c>
      <c r="G18" t="str">
        <f t="shared" si="11"/>
        <v>Series HD Ready Smart Android LED TV L32M7-5AIN (Black)</v>
      </c>
      <c r="H18" t="s">
        <v>167</v>
      </c>
      <c r="I18" t="s">
        <v>13093</v>
      </c>
      <c r="J18" s="7" t="str">
        <f t="shared" si="2"/>
        <v>Electronics</v>
      </c>
      <c r="K18" s="2" t="s">
        <v>13094</v>
      </c>
      <c r="L18" t="str">
        <f t="shared" si="3"/>
        <v>HomeTheater , TV &amp; Video</v>
      </c>
      <c r="M18" s="2" t="s">
        <v>13097</v>
      </c>
      <c r="N18" s="2" t="str">
        <f t="shared" si="4"/>
        <v>Televisions</v>
      </c>
      <c r="O18" s="1" t="s">
        <v>13098</v>
      </c>
      <c r="Q18" s="2">
        <v>13999</v>
      </c>
      <c r="R18" s="8">
        <f t="shared" si="5"/>
        <v>13999</v>
      </c>
      <c r="S18" s="2">
        <v>24999</v>
      </c>
      <c r="T18" s="8">
        <f t="shared" si="6"/>
        <v>24999</v>
      </c>
      <c r="U18" s="1">
        <f t="shared" si="7"/>
        <v>0.44001760070402818</v>
      </c>
      <c r="V18">
        <v>4.2</v>
      </c>
      <c r="W18" s="10">
        <f t="shared" si="8"/>
        <v>4.2</v>
      </c>
      <c r="X18" s="4">
        <v>32840</v>
      </c>
      <c r="Y18" s="12">
        <f t="shared" si="9"/>
        <v>32840</v>
      </c>
    </row>
    <row r="19" spans="1:25" x14ac:dyDescent="0.25">
      <c r="A19">
        <v>18</v>
      </c>
      <c r="B19" t="s">
        <v>176</v>
      </c>
      <c r="C19" t="str">
        <f t="shared" si="10"/>
        <v>Duplicate</v>
      </c>
      <c r="D19" t="s">
        <v>177</v>
      </c>
      <c r="E19" t="str">
        <f t="shared" si="0"/>
        <v>Ambrane Unbreakable 60W 3A Fast Charging 1.5m Braided Type C to Type C Cable for Smartphones, Tablets, Laptops and Other Type C Devices, PD Technology, 480Mbps Data Sync (RCTT15, Black)</v>
      </c>
      <c r="F19" t="str" cm="1">
        <f t="array" ref="F19">PROPER(_xlfn.TEXTJOIN(" ", TRUE, INDEX(_xlfn.FILTERXML("&lt;t&gt;&lt;s&gt;" &amp; SUBSTITUTE(E19," ","&lt;/s&gt;&lt;s&gt;") &amp; "&lt;/s&gt;&lt;/t&gt;", "//s"), _xlfn.SEQUENCE(5))))</f>
        <v>Ambrane Unbreakable 60W 3A Fast</v>
      </c>
      <c r="G19" t="str">
        <f t="shared" si="11"/>
        <v>1.5m Braided Type C to Type C Cable for Smartphones, Tablets, Laptops and Other Type C Devices, PD Technology, 480Mbps Data Sync (RCTT15, Black)</v>
      </c>
      <c r="H19" t="s">
        <v>17</v>
      </c>
      <c r="I19" t="s">
        <v>13085</v>
      </c>
      <c r="J19" s="7" t="str">
        <f t="shared" si="2"/>
        <v>Computers &amp; Accessories</v>
      </c>
      <c r="K19" t="s">
        <v>13086</v>
      </c>
      <c r="L19" t="str">
        <f t="shared" si="3"/>
        <v>Accessories &amp; Peripherals</v>
      </c>
      <c r="M19" t="s">
        <v>13087</v>
      </c>
      <c r="N19" s="2" t="str">
        <f t="shared" si="4"/>
        <v>Cables &amp; Accessories</v>
      </c>
      <c r="O19" s="1" t="s">
        <v>13088</v>
      </c>
      <c r="P19" t="s">
        <v>13089</v>
      </c>
      <c r="Q19">
        <v>249</v>
      </c>
      <c r="R19" s="8">
        <f t="shared" si="5"/>
        <v>249</v>
      </c>
      <c r="S19">
        <v>399</v>
      </c>
      <c r="T19" s="8">
        <f t="shared" si="6"/>
        <v>399</v>
      </c>
      <c r="U19" s="1">
        <f t="shared" si="7"/>
        <v>0.37593984962406013</v>
      </c>
      <c r="V19">
        <v>4</v>
      </c>
      <c r="W19" s="10">
        <f t="shared" si="8"/>
        <v>4</v>
      </c>
      <c r="X19" s="4">
        <v>43994</v>
      </c>
      <c r="Y19" s="12">
        <f t="shared" si="9"/>
        <v>43994</v>
      </c>
    </row>
    <row r="20" spans="1:25" x14ac:dyDescent="0.25">
      <c r="A20">
        <v>19</v>
      </c>
      <c r="B20" t="s">
        <v>181</v>
      </c>
      <c r="C20" t="str">
        <f t="shared" si="10"/>
        <v>Duplicate</v>
      </c>
      <c r="D20" t="s">
        <v>182</v>
      </c>
      <c r="E20" t="str">
        <f t="shared" si="0"/>
        <v>boAt Type C A325 Tangle-free, Sturdy Type C Cable with 3A Rapid Charging and 480mbps Data Transmission(Black)</v>
      </c>
      <c r="F20" t="str" cm="1">
        <f t="array" ref="F20">PROPER(_xlfn.TEXTJOIN(" ", TRUE, INDEX(_xlfn.FILTERXML("&lt;t&gt;&lt;s&gt;" &amp; SUBSTITUTE(E20," ","&lt;/s&gt;&lt;s&gt;") &amp; "&lt;/s&gt;&lt;/t&gt;", "//s"), _xlfn.SEQUENCE(4))))</f>
        <v>Boat Type C A325</v>
      </c>
      <c r="G20" t="str">
        <f t="shared" si="11"/>
        <v>Type C Cable with 3A Rapid Charging and 480mbps Data Transmission(Black)</v>
      </c>
      <c r="H20" t="s">
        <v>17</v>
      </c>
      <c r="I20" t="s">
        <v>13085</v>
      </c>
      <c r="J20" s="7" t="str">
        <f t="shared" si="2"/>
        <v>Computers &amp; Accessories</v>
      </c>
      <c r="K20" t="s">
        <v>13086</v>
      </c>
      <c r="L20" t="str">
        <f t="shared" si="3"/>
        <v>Accessories &amp; Peripherals</v>
      </c>
      <c r="M20" t="s">
        <v>13087</v>
      </c>
      <c r="N20" s="2" t="str">
        <f t="shared" si="4"/>
        <v>Cables &amp; Accessories</v>
      </c>
      <c r="O20" s="1" t="s">
        <v>13088</v>
      </c>
      <c r="P20" t="s">
        <v>13089</v>
      </c>
      <c r="Q20">
        <v>199</v>
      </c>
      <c r="R20" s="8">
        <f t="shared" si="5"/>
        <v>199</v>
      </c>
      <c r="S20">
        <v>499</v>
      </c>
      <c r="T20" s="8">
        <f t="shared" si="6"/>
        <v>499</v>
      </c>
      <c r="U20" s="1">
        <f t="shared" si="7"/>
        <v>0.60120240480961928</v>
      </c>
      <c r="V20">
        <v>4.0999999999999996</v>
      </c>
      <c r="W20" s="10">
        <f t="shared" si="8"/>
        <v>4.0999999999999996</v>
      </c>
      <c r="X20" s="4">
        <v>13045</v>
      </c>
      <c r="Y20" s="12">
        <f t="shared" si="9"/>
        <v>13045</v>
      </c>
    </row>
    <row r="21" spans="1:25" x14ac:dyDescent="0.25">
      <c r="A21">
        <v>20</v>
      </c>
      <c r="B21" t="s">
        <v>191</v>
      </c>
      <c r="C21" t="str">
        <f t="shared" si="10"/>
        <v>Duplicate</v>
      </c>
      <c r="D21" t="s">
        <v>192</v>
      </c>
      <c r="E21" t="str">
        <f t="shared" si="0"/>
        <v>LG 80 cm (32 inches) HD Ready Smart LED TV 32LM563BPTC (Dark Iron Gray)</v>
      </c>
      <c r="F21" t="str" cm="1">
        <f t="array" ref="F21">PROPER(_xlfn.TEXTJOIN(" ", TRUE, INDEX(_xlfn.FILTERXML("&lt;t&gt;&lt;s&gt;" &amp; SUBSTITUTE(E21," ","&lt;/s&gt;&lt;s&gt;") &amp; "&lt;/s&gt;&lt;/t&gt;", "//s"), _xlfn.SEQUENCE(5))))</f>
        <v>Lg 80 Cm (32 Inches)</v>
      </c>
      <c r="G21" t="str">
        <f t="shared" si="11"/>
        <v>Ready Smart LED TV 32LM563BPTC (Dark Iron Gray)</v>
      </c>
      <c r="H21" t="s">
        <v>167</v>
      </c>
      <c r="I21" t="s">
        <v>13093</v>
      </c>
      <c r="J21" s="7" t="str">
        <f t="shared" si="2"/>
        <v>Electronics</v>
      </c>
      <c r="K21" s="2" t="s">
        <v>13094</v>
      </c>
      <c r="L21" t="str">
        <f t="shared" si="3"/>
        <v>HomeTheater , TV &amp; Video</v>
      </c>
      <c r="M21" s="2" t="s">
        <v>13097</v>
      </c>
      <c r="N21" s="2" t="str">
        <f t="shared" si="4"/>
        <v>Televisions</v>
      </c>
      <c r="O21" s="1" t="s">
        <v>13098</v>
      </c>
      <c r="Q21" s="2">
        <v>13490</v>
      </c>
      <c r="R21" s="8">
        <f t="shared" si="5"/>
        <v>13490</v>
      </c>
      <c r="S21" s="2">
        <v>21990</v>
      </c>
      <c r="T21" s="8">
        <f t="shared" si="6"/>
        <v>21990</v>
      </c>
      <c r="U21" s="1">
        <f t="shared" si="7"/>
        <v>0.38653933606184632</v>
      </c>
      <c r="V21">
        <v>4.3</v>
      </c>
      <c r="W21" s="10">
        <f t="shared" si="8"/>
        <v>4.3</v>
      </c>
      <c r="X21" s="4">
        <v>11976</v>
      </c>
      <c r="Y21" s="12">
        <f t="shared" si="9"/>
        <v>11976</v>
      </c>
    </row>
    <row r="22" spans="1:25" x14ac:dyDescent="0.25">
      <c r="A22">
        <v>21</v>
      </c>
      <c r="B22" t="s">
        <v>201</v>
      </c>
      <c r="C22" t="str">
        <f t="shared" si="10"/>
        <v>Duplicate</v>
      </c>
      <c r="D22" t="s">
        <v>202</v>
      </c>
      <c r="E22" t="str">
        <f t="shared" si="0"/>
        <v>Duracell USB Lightning Apple Certified (Mfi) Braided Sync and Charge Cable For Iphone, Ipad And Ipod. Fast Charging Lightning Cable, 3.9 Feet (1.2M) - Black</v>
      </c>
      <c r="F22" t="str" cm="1">
        <f t="array" ref="F22">PROPER(_xlfn.TEXTJOIN(" ", TRUE, INDEX(_xlfn.FILTERXML("&lt;t&gt;&lt;s&gt;" &amp; SUBSTITUTE(E22," ","&lt;/s&gt;&lt;s&gt;") &amp; "&lt;/s&gt;&lt;/t&gt;", "//s"), _xlfn.SEQUENCE(4))))</f>
        <v>Duracell Usb Lightning Apple</v>
      </c>
      <c r="G22" t="str">
        <f t="shared" si="11"/>
        <v>Braided Sync and Charge Cable For Iphone, Ipad And Ipod. Fast Charging Lightning Cable, 3.9 Feet (1.2M) - Black</v>
      </c>
      <c r="H22" t="s">
        <v>17</v>
      </c>
      <c r="I22" t="s">
        <v>13085</v>
      </c>
      <c r="J22" s="7" t="str">
        <f t="shared" si="2"/>
        <v>Computers &amp; Accessories</v>
      </c>
      <c r="K22" t="s">
        <v>13086</v>
      </c>
      <c r="L22" t="str">
        <f t="shared" si="3"/>
        <v>Accessories &amp; Peripherals</v>
      </c>
      <c r="M22" s="2" t="s">
        <v>13087</v>
      </c>
      <c r="N22" s="2" t="str">
        <f t="shared" si="4"/>
        <v>Cables &amp; Accessories</v>
      </c>
      <c r="O22" s="1" t="s">
        <v>13088</v>
      </c>
      <c r="P22" t="s">
        <v>13089</v>
      </c>
      <c r="Q22">
        <v>970</v>
      </c>
      <c r="R22" s="8">
        <f t="shared" si="5"/>
        <v>970</v>
      </c>
      <c r="S22" s="2">
        <v>1799</v>
      </c>
      <c r="T22" s="8">
        <f t="shared" si="6"/>
        <v>1799</v>
      </c>
      <c r="U22" s="1">
        <f t="shared" si="7"/>
        <v>0.46081156197887713</v>
      </c>
      <c r="V22">
        <v>4.5</v>
      </c>
      <c r="W22" s="10">
        <f t="shared" si="8"/>
        <v>4.5</v>
      </c>
      <c r="X22" s="4">
        <v>815</v>
      </c>
      <c r="Y22" s="12">
        <f t="shared" si="9"/>
        <v>815</v>
      </c>
    </row>
    <row r="23" spans="1:25" x14ac:dyDescent="0.25">
      <c r="A23">
        <v>22</v>
      </c>
      <c r="B23" t="s">
        <v>211</v>
      </c>
      <c r="C23" t="str">
        <f t="shared" si="10"/>
        <v>Duplicate</v>
      </c>
      <c r="D23" t="s">
        <v>212</v>
      </c>
      <c r="E23" t="str">
        <f t="shared" si="0"/>
        <v>tizum HDMI to VGA Adapter Cable 1080P for Projector, Computer, Laptop, TV, Projectors and TV</v>
      </c>
      <c r="F23" t="str" cm="1">
        <f t="array" ref="F23">PROPER(_xlfn.TEXTJOIN(" ", TRUE, INDEX(_xlfn.FILTERXML("&lt;t&gt;&lt;s&gt;" &amp; SUBSTITUTE(E23," ","&lt;/s&gt;&lt;s&gt;") &amp; "&lt;/s&gt;&lt;/t&gt;", "//s"), _xlfn.SEQUENCE(4))))</f>
        <v>Tizum Hdmi To Vga</v>
      </c>
      <c r="G23" t="str">
        <f t="shared" si="11"/>
        <v>1080P for Projector, Computer, Laptop, TV, Projectors and TV</v>
      </c>
      <c r="H23" t="s">
        <v>127</v>
      </c>
      <c r="I23" t="s">
        <v>13093</v>
      </c>
      <c r="J23" s="7" t="str">
        <f t="shared" si="2"/>
        <v>Electronics</v>
      </c>
      <c r="K23" t="s">
        <v>13094</v>
      </c>
      <c r="L23" t="str">
        <f t="shared" si="3"/>
        <v>HomeTheater , TV &amp; Video</v>
      </c>
      <c r="M23" t="s">
        <v>13095</v>
      </c>
      <c r="N23" s="2" t="str">
        <f t="shared" si="4"/>
        <v>Accessories</v>
      </c>
      <c r="O23" s="1" t="s">
        <v>13088</v>
      </c>
      <c r="P23" t="s">
        <v>13096</v>
      </c>
      <c r="Q23">
        <v>279</v>
      </c>
      <c r="R23" s="8">
        <f t="shared" si="5"/>
        <v>279</v>
      </c>
      <c r="S23">
        <v>499</v>
      </c>
      <c r="T23" s="8">
        <f t="shared" si="6"/>
        <v>499</v>
      </c>
      <c r="U23" s="1">
        <f t="shared" si="7"/>
        <v>0.4408817635270541</v>
      </c>
      <c r="V23">
        <v>3.7</v>
      </c>
      <c r="W23" s="10">
        <f t="shared" si="8"/>
        <v>3.7</v>
      </c>
      <c r="X23" s="4">
        <v>10962</v>
      </c>
      <c r="Y23" s="12">
        <f t="shared" si="9"/>
        <v>10962</v>
      </c>
    </row>
    <row r="24" spans="1:25" x14ac:dyDescent="0.25">
      <c r="A24">
        <v>23</v>
      </c>
      <c r="B24" t="s">
        <v>221</v>
      </c>
      <c r="C24" t="str">
        <f t="shared" si="10"/>
        <v>Duplicate</v>
      </c>
      <c r="D24" t="s">
        <v>222</v>
      </c>
      <c r="E24" t="str">
        <f t="shared" si="0"/>
        <v>Samsung 80 cm (32 Inches) Wondertainment Series HD Ready LED Smart TV UA32T4340BKXXL (Glossy Black)</v>
      </c>
      <c r="F24" t="str" cm="1">
        <f t="array" ref="F24">PROPER(_xlfn.TEXTJOIN(" ", TRUE, INDEX(_xlfn.FILTERXML("&lt;t&gt;&lt;s&gt;" &amp; SUBSTITUTE(E24," ","&lt;/s&gt;&lt;s&gt;") &amp; "&lt;/s&gt;&lt;/t&gt;", "//s"), _xlfn.SEQUENCE(5))))</f>
        <v>Samsung 80 Cm (32 Inches)</v>
      </c>
      <c r="G24" t="str">
        <f t="shared" si="11"/>
        <v>Series HD Ready LED Smart TV UA32T4340BKXXL (Glossy Black)</v>
      </c>
      <c r="H24" t="s">
        <v>167</v>
      </c>
      <c r="I24" t="s">
        <v>13093</v>
      </c>
      <c r="J24" s="7" t="str">
        <f t="shared" si="2"/>
        <v>Electronics</v>
      </c>
      <c r="K24" s="2" t="s">
        <v>13094</v>
      </c>
      <c r="L24" t="str">
        <f t="shared" si="3"/>
        <v>HomeTheater , TV &amp; Video</v>
      </c>
      <c r="M24" s="2" t="s">
        <v>13097</v>
      </c>
      <c r="N24" s="2" t="str">
        <f t="shared" si="4"/>
        <v>Televisions</v>
      </c>
      <c r="O24" s="1" t="s">
        <v>13098</v>
      </c>
      <c r="Q24" s="2">
        <v>13490</v>
      </c>
      <c r="R24" s="8">
        <f t="shared" si="5"/>
        <v>13490</v>
      </c>
      <c r="S24" s="2">
        <v>22900</v>
      </c>
      <c r="T24" s="8">
        <f t="shared" si="6"/>
        <v>22900</v>
      </c>
      <c r="U24" s="1">
        <f t="shared" si="7"/>
        <v>0.41091703056768558</v>
      </c>
      <c r="V24">
        <v>4.3</v>
      </c>
      <c r="W24" s="10">
        <f t="shared" si="8"/>
        <v>4.3</v>
      </c>
      <c r="X24" s="4">
        <v>16299</v>
      </c>
      <c r="Y24" s="12">
        <f t="shared" si="9"/>
        <v>16299</v>
      </c>
    </row>
    <row r="25" spans="1:25" x14ac:dyDescent="0.25">
      <c r="A25">
        <v>24</v>
      </c>
      <c r="B25" t="s">
        <v>231</v>
      </c>
      <c r="C25" t="str">
        <f t="shared" si="10"/>
        <v>Duplicate</v>
      </c>
      <c r="D25" t="s">
        <v>232</v>
      </c>
      <c r="E25" t="str">
        <f t="shared" si="0"/>
        <v>Flix Micro Usb Cable For Smartphone (Black)</v>
      </c>
      <c r="F25" t="str" cm="1">
        <f t="array" ref="F25">PROPER(_xlfn.TEXTJOIN(" ", TRUE, INDEX(_xlfn.FILTERXML("&lt;t&gt;&lt;s&gt;" &amp; SUBSTITUTE(E25," ","&lt;/s&gt;&lt;s&gt;") &amp; "&lt;/s&gt;&lt;/t&gt;", "//s"), _xlfn.SEQUENCE(4))))</f>
        <v>Flix Micro Usb Cable</v>
      </c>
      <c r="G25" t="str">
        <f t="shared" si="11"/>
        <v>(Black)</v>
      </c>
      <c r="H25" t="s">
        <v>17</v>
      </c>
      <c r="I25" t="s">
        <v>13085</v>
      </c>
      <c r="J25" s="7" t="str">
        <f t="shared" si="2"/>
        <v>Computers &amp; Accessories</v>
      </c>
      <c r="K25" t="s">
        <v>13086</v>
      </c>
      <c r="L25" t="str">
        <f t="shared" si="3"/>
        <v>Accessories &amp; Peripherals</v>
      </c>
      <c r="M25" t="s">
        <v>13087</v>
      </c>
      <c r="N25" s="2" t="str">
        <f t="shared" si="4"/>
        <v>Cables &amp; Accessories</v>
      </c>
      <c r="O25" s="1" t="s">
        <v>13088</v>
      </c>
      <c r="P25" t="s">
        <v>13089</v>
      </c>
      <c r="Q25">
        <v>59</v>
      </c>
      <c r="R25" s="8">
        <f t="shared" si="5"/>
        <v>59</v>
      </c>
      <c r="S25">
        <v>199</v>
      </c>
      <c r="T25" s="8">
        <f t="shared" si="6"/>
        <v>199</v>
      </c>
      <c r="U25" s="1">
        <f t="shared" si="7"/>
        <v>0.70351758793969854</v>
      </c>
      <c r="V25">
        <v>4</v>
      </c>
      <c r="W25" s="10">
        <f t="shared" si="8"/>
        <v>4</v>
      </c>
      <c r="X25" s="4">
        <v>9378</v>
      </c>
      <c r="Y25" s="12">
        <f t="shared" si="9"/>
        <v>9378</v>
      </c>
    </row>
    <row r="26" spans="1:25" x14ac:dyDescent="0.25">
      <c r="A26">
        <v>25</v>
      </c>
      <c r="B26" t="s">
        <v>241</v>
      </c>
      <c r="C26" t="str">
        <f t="shared" si="10"/>
        <v>Unique</v>
      </c>
      <c r="D26" t="s">
        <v>242</v>
      </c>
      <c r="E26" t="str">
        <f t="shared" si="0"/>
        <v>Acer 80 cm (32 inches) I Series HD Ready Android Smart LED TV AR32AR2841HDFL (Black)</v>
      </c>
      <c r="F26" t="str" cm="1">
        <f t="array" ref="F26">PROPER(_xlfn.TEXTJOIN(" ", TRUE, INDEX(_xlfn.FILTERXML("&lt;t&gt;&lt;s&gt;" &amp; SUBSTITUTE(E26," ","&lt;/s&gt;&lt;s&gt;") &amp; "&lt;/s&gt;&lt;/t&gt;", "//s"), _xlfn.SEQUENCE(5))))</f>
        <v>Acer 80 Cm (32 Inches)</v>
      </c>
      <c r="G26" t="str">
        <f t="shared" si="11"/>
        <v>Series HD Ready Android Smart LED TV AR32AR2841HDFL (Black)</v>
      </c>
      <c r="H26" t="s">
        <v>167</v>
      </c>
      <c r="I26" t="s">
        <v>13093</v>
      </c>
      <c r="J26" s="7" t="str">
        <f t="shared" si="2"/>
        <v>Electronics</v>
      </c>
      <c r="K26" s="2" t="s">
        <v>13094</v>
      </c>
      <c r="L26" t="str">
        <f t="shared" si="3"/>
        <v>HomeTheater , TV &amp; Video</v>
      </c>
      <c r="M26" s="2" t="s">
        <v>13097</v>
      </c>
      <c r="N26" s="2" t="str">
        <f t="shared" si="4"/>
        <v>Televisions</v>
      </c>
      <c r="O26" s="1" t="s">
        <v>13098</v>
      </c>
      <c r="Q26" s="2">
        <v>11499</v>
      </c>
      <c r="R26" s="8">
        <f t="shared" si="5"/>
        <v>11499</v>
      </c>
      <c r="S26" s="2">
        <v>19990</v>
      </c>
      <c r="T26" s="8">
        <f t="shared" si="6"/>
        <v>19990</v>
      </c>
      <c r="U26" s="1">
        <f t="shared" si="7"/>
        <v>0.42476238119059528</v>
      </c>
      <c r="V26">
        <v>4.3</v>
      </c>
      <c r="W26" s="10">
        <f t="shared" si="8"/>
        <v>4.3</v>
      </c>
      <c r="X26" s="4">
        <v>4703</v>
      </c>
      <c r="Y26" s="12">
        <f t="shared" si="9"/>
        <v>4703</v>
      </c>
    </row>
    <row r="27" spans="1:25" x14ac:dyDescent="0.25">
      <c r="A27">
        <v>26</v>
      </c>
      <c r="B27" t="s">
        <v>250</v>
      </c>
      <c r="C27" t="str">
        <f t="shared" si="10"/>
        <v>Duplicate</v>
      </c>
      <c r="D27" t="s">
        <v>251</v>
      </c>
      <c r="E27" t="str">
        <f t="shared" si="0"/>
        <v>Tizum High Speed HDMI Cable with Ethernet | Supports 3D 4K | for All HDMI Devices Laptop Computer Gaming Console TV Set Top Box (1.5 Meter 5 Feet)</v>
      </c>
      <c r="F27" t="str" cm="1">
        <f t="array" ref="F27">PROPER(_xlfn.TEXTJOIN(" ", TRUE, INDEX(_xlfn.FILTERXML("&lt;t&gt;&lt;s&gt;" &amp; SUBSTITUTE(E27," ","&lt;/s&gt;&lt;s&gt;") &amp; "&lt;/s&gt;&lt;/t&gt;", "//s"), _xlfn.SEQUENCE(4))))</f>
        <v>Tizum High Speed Hdmi</v>
      </c>
      <c r="G27" t="str">
        <f t="shared" si="11"/>
        <v>Ethernet | Supports 3D 4K | for All HDMI Devices Laptop Computer Gaming Console TV Set Top Box (1.5 Meter 5 Feet)</v>
      </c>
      <c r="H27" t="s">
        <v>127</v>
      </c>
      <c r="I27" t="s">
        <v>13093</v>
      </c>
      <c r="J27" s="7" t="str">
        <f t="shared" si="2"/>
        <v>Electronics</v>
      </c>
      <c r="K27" t="s">
        <v>13094</v>
      </c>
      <c r="L27" t="str">
        <f t="shared" si="3"/>
        <v>HomeTheater , TV &amp; Video</v>
      </c>
      <c r="M27" t="s">
        <v>13095</v>
      </c>
      <c r="N27" s="2" t="str">
        <f t="shared" si="4"/>
        <v>Accessories</v>
      </c>
      <c r="O27" s="1" t="s">
        <v>13088</v>
      </c>
      <c r="P27" t="s">
        <v>13096</v>
      </c>
      <c r="Q27">
        <v>199</v>
      </c>
      <c r="R27" s="8">
        <f t="shared" si="5"/>
        <v>199</v>
      </c>
      <c r="S27">
        <v>699</v>
      </c>
      <c r="T27" s="8">
        <f t="shared" si="6"/>
        <v>699</v>
      </c>
      <c r="U27" s="1">
        <f t="shared" si="7"/>
        <v>0.71530758226037194</v>
      </c>
      <c r="V27">
        <v>4.2</v>
      </c>
      <c r="W27" s="10">
        <f t="shared" si="8"/>
        <v>4.2</v>
      </c>
      <c r="X27" s="4">
        <v>12153</v>
      </c>
      <c r="Y27" s="12">
        <f t="shared" si="9"/>
        <v>12153</v>
      </c>
    </row>
    <row r="28" spans="1:25" x14ac:dyDescent="0.25">
      <c r="A28">
        <v>27</v>
      </c>
      <c r="B28" t="s">
        <v>260</v>
      </c>
      <c r="C28" t="str">
        <f t="shared" si="10"/>
        <v>Unique</v>
      </c>
      <c r="D28" t="s">
        <v>261</v>
      </c>
      <c r="E28" t="str">
        <f t="shared" si="0"/>
        <v>OnePlus 80 cm (32 inches) Y Series HD Ready LED Smart Android TV 32Y1 (Black)</v>
      </c>
      <c r="F28" t="str" cm="1">
        <f t="array" ref="F28">PROPER(_xlfn.TEXTJOIN(" ", TRUE, INDEX(_xlfn.FILTERXML("&lt;t&gt;&lt;s&gt;" &amp; SUBSTITUTE(E28," ","&lt;/s&gt;&lt;s&gt;") &amp; "&lt;/s&gt;&lt;/t&gt;", "//s"), _xlfn.SEQUENCE(5))))</f>
        <v>Oneplus 80 Cm (32 Inches)</v>
      </c>
      <c r="G28" t="str">
        <f t="shared" si="11"/>
        <v>Series HD Ready LED Smart Android TV 32Y1 (Black)</v>
      </c>
      <c r="H28" t="s">
        <v>167</v>
      </c>
      <c r="I28" t="s">
        <v>13093</v>
      </c>
      <c r="J28" s="7" t="str">
        <f t="shared" si="2"/>
        <v>Electronics</v>
      </c>
      <c r="K28" s="2" t="s">
        <v>13094</v>
      </c>
      <c r="L28" t="str">
        <f t="shared" si="3"/>
        <v>HomeTheater , TV &amp; Video</v>
      </c>
      <c r="M28" s="2" t="s">
        <v>13097</v>
      </c>
      <c r="N28" s="2" t="str">
        <f t="shared" si="4"/>
        <v>Televisions</v>
      </c>
      <c r="O28" s="1" t="s">
        <v>13098</v>
      </c>
      <c r="Q28" s="2">
        <v>14999</v>
      </c>
      <c r="R28" s="8">
        <f t="shared" si="5"/>
        <v>14999</v>
      </c>
      <c r="S28" s="2">
        <v>19999</v>
      </c>
      <c r="T28" s="8">
        <f t="shared" si="6"/>
        <v>19999</v>
      </c>
      <c r="U28" s="1">
        <f t="shared" si="7"/>
        <v>0.25001250062503128</v>
      </c>
      <c r="V28">
        <v>4.2</v>
      </c>
      <c r="W28" s="10">
        <f t="shared" si="8"/>
        <v>4.2</v>
      </c>
      <c r="X28" s="4">
        <v>34899</v>
      </c>
      <c r="Y28" s="12">
        <f t="shared" si="9"/>
        <v>34899</v>
      </c>
    </row>
    <row r="29" spans="1:25" x14ac:dyDescent="0.25">
      <c r="A29">
        <v>28</v>
      </c>
      <c r="B29" t="s">
        <v>270</v>
      </c>
      <c r="C29" t="str">
        <f t="shared" si="10"/>
        <v>Duplicate</v>
      </c>
      <c r="D29" t="s">
        <v>271</v>
      </c>
      <c r="E29" t="str">
        <f t="shared" si="0"/>
        <v>Ambrane Unbreakable 3 in 1 Fast Charging Braided Multipurpose Cable for Speaker with 2.1 A Speed - 1.25 meter, Black</v>
      </c>
      <c r="F29" t="str" cm="1">
        <f t="array" ref="F29">PROPER(_xlfn.TEXTJOIN(" ", TRUE, INDEX(_xlfn.FILTERXML("&lt;t&gt;&lt;s&gt;" &amp; SUBSTITUTE(E29," ","&lt;/s&gt;&lt;s&gt;") &amp; "&lt;/s&gt;&lt;/t&gt;", "//s"), _xlfn.SEQUENCE(5))))</f>
        <v>Ambrane Unbreakable 3 In 1</v>
      </c>
      <c r="G29" t="str">
        <f t="shared" si="11"/>
        <v>Charging Braided Multipurpose Cable for Speaker with 2.1 A Speed - 1.25 meter, Black</v>
      </c>
      <c r="H29" t="s">
        <v>17</v>
      </c>
      <c r="I29" t="s">
        <v>13085</v>
      </c>
      <c r="J29" s="7" t="str">
        <f t="shared" si="2"/>
        <v>Computers &amp; Accessories</v>
      </c>
      <c r="K29" t="s">
        <v>13086</v>
      </c>
      <c r="L29" t="str">
        <f t="shared" si="3"/>
        <v>Accessories &amp; Peripherals</v>
      </c>
      <c r="M29" t="s">
        <v>13087</v>
      </c>
      <c r="N29" s="2" t="str">
        <f t="shared" si="4"/>
        <v>Cables &amp; Accessories</v>
      </c>
      <c r="O29" s="1" t="s">
        <v>13088</v>
      </c>
      <c r="P29" t="s">
        <v>13089</v>
      </c>
      <c r="Q29">
        <v>299</v>
      </c>
      <c r="R29" s="8">
        <f t="shared" si="5"/>
        <v>299</v>
      </c>
      <c r="S29">
        <v>399</v>
      </c>
      <c r="T29" s="8">
        <f t="shared" si="6"/>
        <v>399</v>
      </c>
      <c r="U29" s="1">
        <f t="shared" si="7"/>
        <v>0.25062656641604009</v>
      </c>
      <c r="V29">
        <v>4</v>
      </c>
      <c r="W29" s="10">
        <f t="shared" si="8"/>
        <v>4</v>
      </c>
      <c r="X29" s="4">
        <v>2766</v>
      </c>
      <c r="Y29" s="12">
        <f t="shared" si="9"/>
        <v>2766</v>
      </c>
    </row>
    <row r="30" spans="1:25" x14ac:dyDescent="0.25">
      <c r="A30">
        <v>29</v>
      </c>
      <c r="B30" t="s">
        <v>280</v>
      </c>
      <c r="C30" t="str">
        <f t="shared" si="10"/>
        <v>Duplicate</v>
      </c>
      <c r="D30" t="s">
        <v>281</v>
      </c>
      <c r="E30" t="str">
        <f t="shared" si="0"/>
        <v>Duracell USB C To Lightning Apple Certified (Mfi) Braided Sync and Charge Cable For Iphone, Ipad And Ipod. Fast Charging Lightning Cable, 3.9 Feet (1.2M) - Black</v>
      </c>
      <c r="F30" t="str" cm="1">
        <f t="array" ref="F30">PROPER(_xlfn.TEXTJOIN(" ", TRUE, INDEX(_xlfn.FILTERXML("&lt;t&gt;&lt;s&gt;" &amp; SUBSTITUTE(E30," ","&lt;/s&gt;&lt;s&gt;") &amp; "&lt;/s&gt;&lt;/t&gt;", "//s"), _xlfn.SEQUENCE(5))))</f>
        <v>Duracell Usb C To Lightning</v>
      </c>
      <c r="G30" t="str">
        <f t="shared" si="11"/>
        <v>Certified (Mfi) Braided Sync and Charge Cable For Iphone, Ipad And Ipod. Fast Charging Lightning Cable, 3.9 Feet (1.2M) - Black</v>
      </c>
      <c r="H30" t="s">
        <v>17</v>
      </c>
      <c r="I30" t="s">
        <v>13085</v>
      </c>
      <c r="J30" s="7" t="str">
        <f t="shared" si="2"/>
        <v>Computers &amp; Accessories</v>
      </c>
      <c r="K30" t="s">
        <v>13086</v>
      </c>
      <c r="L30" t="str">
        <f t="shared" si="3"/>
        <v>Accessories &amp; Peripherals</v>
      </c>
      <c r="M30" s="2" t="s">
        <v>13087</v>
      </c>
      <c r="N30" s="2" t="str">
        <f t="shared" si="4"/>
        <v>Cables &amp; Accessories</v>
      </c>
      <c r="O30" s="1" t="s">
        <v>13088</v>
      </c>
      <c r="P30" t="s">
        <v>13089</v>
      </c>
      <c r="Q30">
        <v>970</v>
      </c>
      <c r="R30" s="8">
        <f t="shared" si="5"/>
        <v>970</v>
      </c>
      <c r="S30" s="2">
        <v>1999</v>
      </c>
      <c r="T30" s="8">
        <f t="shared" si="6"/>
        <v>1999</v>
      </c>
      <c r="U30" s="1">
        <f t="shared" si="7"/>
        <v>0.51475737868934468</v>
      </c>
      <c r="V30">
        <v>4.4000000000000004</v>
      </c>
      <c r="W30" s="10">
        <f t="shared" si="8"/>
        <v>4.4000000000000004</v>
      </c>
      <c r="X30" s="4">
        <v>184</v>
      </c>
      <c r="Y30" s="12">
        <f t="shared" si="9"/>
        <v>184</v>
      </c>
    </row>
    <row r="31" spans="1:25" x14ac:dyDescent="0.25">
      <c r="A31">
        <v>30</v>
      </c>
      <c r="B31" t="s">
        <v>290</v>
      </c>
      <c r="C31" t="str">
        <f t="shared" si="10"/>
        <v>Duplicate</v>
      </c>
      <c r="D31" t="s">
        <v>291</v>
      </c>
      <c r="E31" t="str">
        <f t="shared" si="0"/>
        <v>boAt A400 USB Type-C to USB-A 2.0 Male Data Cable, 2 Meter (Black)</v>
      </c>
      <c r="F31" t="str" cm="1">
        <f t="array" ref="F31">PROPER(_xlfn.TEXTJOIN(" ", TRUE, INDEX(_xlfn.FILTERXML("&lt;t&gt;&lt;s&gt;" &amp; SUBSTITUTE(E31," ","&lt;/s&gt;&lt;s&gt;") &amp; "&lt;/s&gt;&lt;/t&gt;", "//s"), _xlfn.SEQUENCE(4))))</f>
        <v>Boat A400 Usb Type-C</v>
      </c>
      <c r="G31" t="str">
        <f t="shared" si="11"/>
        <v>2.0 Male Data Cable, 2 Meter (Black)</v>
      </c>
      <c r="H31" t="s">
        <v>17</v>
      </c>
      <c r="I31" t="s">
        <v>13085</v>
      </c>
      <c r="J31" s="7" t="str">
        <f t="shared" si="2"/>
        <v>Computers &amp; Accessories</v>
      </c>
      <c r="K31" t="s">
        <v>13086</v>
      </c>
      <c r="L31" t="str">
        <f t="shared" si="3"/>
        <v>Accessories &amp; Peripherals</v>
      </c>
      <c r="M31" t="s">
        <v>13087</v>
      </c>
      <c r="N31" s="2" t="str">
        <f t="shared" si="4"/>
        <v>Cables &amp; Accessories</v>
      </c>
      <c r="O31" s="1" t="s">
        <v>13088</v>
      </c>
      <c r="P31" t="s">
        <v>13089</v>
      </c>
      <c r="Q31">
        <v>299</v>
      </c>
      <c r="R31" s="8">
        <f t="shared" si="5"/>
        <v>299</v>
      </c>
      <c r="S31">
        <v>999</v>
      </c>
      <c r="T31" s="8">
        <f t="shared" si="6"/>
        <v>999</v>
      </c>
      <c r="U31" s="1">
        <f t="shared" si="7"/>
        <v>0.70070070070070067</v>
      </c>
      <c r="V31">
        <v>4.3</v>
      </c>
      <c r="W31" s="10">
        <f t="shared" si="8"/>
        <v>4.3</v>
      </c>
      <c r="X31" s="4">
        <v>20850</v>
      </c>
      <c r="Y31" s="12">
        <f t="shared" si="9"/>
        <v>20850</v>
      </c>
    </row>
    <row r="32" spans="1:25" x14ac:dyDescent="0.25">
      <c r="A32">
        <v>31</v>
      </c>
      <c r="B32" t="s">
        <v>300</v>
      </c>
      <c r="C32" t="str">
        <f t="shared" si="10"/>
        <v>Duplicate</v>
      </c>
      <c r="D32" t="s">
        <v>301</v>
      </c>
      <c r="E32" t="str">
        <f t="shared" si="0"/>
        <v>AmazonBasics USB 2.0 - A-Male to A-Female Extension Cable for Personal Computer, Printer (Black, 9.8 Feet 3 Meters)</v>
      </c>
      <c r="F32" t="str" cm="1">
        <f t="array" ref="F32">PROPER(_xlfn.TEXTJOIN(" ", TRUE, INDEX(_xlfn.FILTERXML("&lt;t&gt;&lt;s&gt;" &amp; SUBSTITUTE(E32," ","&lt;/s&gt;&lt;s&gt;") &amp; "&lt;/s&gt;&lt;/t&gt;", "//s"), _xlfn.SEQUENCE(4))))</f>
        <v>Amazonbasics Usb 2 -</v>
      </c>
      <c r="G32" t="str">
        <f t="shared" si="11"/>
        <v>A-Female Extension Cable for Personal Computer, Printer (Black, 9.8 Feet 3 Meters)</v>
      </c>
      <c r="H32" t="s">
        <v>17</v>
      </c>
      <c r="I32" t="s">
        <v>13085</v>
      </c>
      <c r="J32" s="7" t="str">
        <f t="shared" si="2"/>
        <v>Computers &amp; Accessories</v>
      </c>
      <c r="K32" t="s">
        <v>13086</v>
      </c>
      <c r="L32" t="str">
        <f t="shared" si="3"/>
        <v>Accessories &amp; Peripherals</v>
      </c>
      <c r="M32" t="s">
        <v>13087</v>
      </c>
      <c r="N32" s="2" t="str">
        <f t="shared" si="4"/>
        <v>Cables &amp; Accessories</v>
      </c>
      <c r="O32" s="1" t="s">
        <v>13088</v>
      </c>
      <c r="P32" t="s">
        <v>13089</v>
      </c>
      <c r="Q32">
        <v>199</v>
      </c>
      <c r="R32" s="8">
        <f t="shared" si="5"/>
        <v>199</v>
      </c>
      <c r="S32">
        <v>750</v>
      </c>
      <c r="T32" s="8">
        <f t="shared" si="6"/>
        <v>750</v>
      </c>
      <c r="U32" s="1">
        <f t="shared" si="7"/>
        <v>0.73466666666666669</v>
      </c>
      <c r="V32">
        <v>4.5</v>
      </c>
      <c r="W32" s="10">
        <f t="shared" si="8"/>
        <v>4.5</v>
      </c>
      <c r="X32" s="4">
        <v>74976</v>
      </c>
      <c r="Y32" s="12">
        <f t="shared" si="9"/>
        <v>74976</v>
      </c>
    </row>
    <row r="33" spans="1:25" x14ac:dyDescent="0.25">
      <c r="A33">
        <v>32</v>
      </c>
      <c r="B33" t="s">
        <v>310</v>
      </c>
      <c r="C33" t="str">
        <f t="shared" si="10"/>
        <v>Duplicate</v>
      </c>
      <c r="D33" t="s">
        <v>311</v>
      </c>
      <c r="E33" t="str">
        <f t="shared" si="0"/>
        <v>Ambrane 60W 3A Type C Fast Charging Unbreakable 1.5m L Shaped Braided Cable, PD Technology, 480Mbps Data Transfer for Smartphones, Tablet, Laptops and other type c devices (ABLC10, Black)</v>
      </c>
      <c r="F33" t="str" cm="1">
        <f t="array" ref="F33">PROPER(_xlfn.TEXTJOIN(" ", TRUE, INDEX(_xlfn.FILTERXML("&lt;t&gt;&lt;s&gt;" &amp; SUBSTITUTE(E33," ","&lt;/s&gt;&lt;s&gt;") &amp; "&lt;/s&gt;&lt;/t&gt;", "//s"), _xlfn.SEQUENCE(4))))</f>
        <v>Ambrane 60W 3A Type</v>
      </c>
      <c r="G33" t="str">
        <f t="shared" si="11"/>
        <v>Charging Unbreakable 1.5m L Shaped Braided Cable, PD Technology, 480Mbps Data Transfer for Smartphones, Tablet, Laptops and other type c devices (ABLC10, Black)</v>
      </c>
      <c r="H33" t="s">
        <v>17</v>
      </c>
      <c r="I33" t="s">
        <v>13085</v>
      </c>
      <c r="J33" s="7" t="str">
        <f t="shared" si="2"/>
        <v>Computers &amp; Accessories</v>
      </c>
      <c r="K33" t="s">
        <v>13086</v>
      </c>
      <c r="L33" t="str">
        <f t="shared" si="3"/>
        <v>Accessories &amp; Peripherals</v>
      </c>
      <c r="M33" t="s">
        <v>13087</v>
      </c>
      <c r="N33" s="2" t="str">
        <f t="shared" si="4"/>
        <v>Cables &amp; Accessories</v>
      </c>
      <c r="O33" s="1" t="s">
        <v>13088</v>
      </c>
      <c r="P33" t="s">
        <v>13089</v>
      </c>
      <c r="Q33">
        <v>179</v>
      </c>
      <c r="R33" s="8">
        <f t="shared" si="5"/>
        <v>179</v>
      </c>
      <c r="S33">
        <v>499</v>
      </c>
      <c r="T33" s="8">
        <f t="shared" si="6"/>
        <v>499</v>
      </c>
      <c r="U33" s="1">
        <f t="shared" si="7"/>
        <v>0.6412825651302605</v>
      </c>
      <c r="V33">
        <v>4</v>
      </c>
      <c r="W33" s="10">
        <f t="shared" si="8"/>
        <v>4</v>
      </c>
      <c r="X33" s="4">
        <v>1934</v>
      </c>
      <c r="Y33" s="12">
        <f t="shared" si="9"/>
        <v>1934</v>
      </c>
    </row>
    <row r="34" spans="1:25" x14ac:dyDescent="0.25">
      <c r="A34">
        <v>33</v>
      </c>
      <c r="B34" t="s">
        <v>318</v>
      </c>
      <c r="C34" t="str">
        <f t="shared" si="10"/>
        <v>Duplicate</v>
      </c>
      <c r="D34" t="s">
        <v>319</v>
      </c>
      <c r="E34" t="str">
        <f t="shared" si="0"/>
        <v>Zoul USB C 60W Fast Charging 3A 6ft 2M Long Type C Nylon Braided Data Cable Quick Charger Cable QC 3.0 for Samsung Galaxy M31S M30 S10 S9 S20 Plus, Note 10 9 8, A20e A40 A50 A70 (2M, Grey)</v>
      </c>
      <c r="F34" t="str" cm="1">
        <f t="array" ref="F34">PROPER(_xlfn.TEXTJOIN(" ", TRUE, INDEX(_xlfn.FILTERXML("&lt;t&gt;&lt;s&gt;" &amp; SUBSTITUTE(E34," ","&lt;/s&gt;&lt;s&gt;") &amp; "&lt;/s&gt;&lt;/t&gt;", "//s"), _xlfn.SEQUENCE(4))))</f>
        <v>Zoul Usb C 60W</v>
      </c>
      <c r="G34" t="str">
        <f t="shared" si="11"/>
        <v>3A 6ft 2M Long Type C Nylon Braided Data Cable Quick Charger Cable QC 3.0 for Samsung Galaxy M31S M30 S10 S9 S20 Plus, Note 10 9 8, A20e A40 A50 A70 (2M, Grey)</v>
      </c>
      <c r="H34" t="s">
        <v>17</v>
      </c>
      <c r="I34" t="s">
        <v>13085</v>
      </c>
      <c r="J34" s="7" t="str">
        <f t="shared" si="2"/>
        <v>Computers &amp; Accessories</v>
      </c>
      <c r="K34" t="s">
        <v>13086</v>
      </c>
      <c r="L34" t="str">
        <f t="shared" si="3"/>
        <v>Accessories &amp; Peripherals</v>
      </c>
      <c r="M34" s="2" t="s">
        <v>13087</v>
      </c>
      <c r="N34" s="2" t="str">
        <f t="shared" si="4"/>
        <v>Cables &amp; Accessories</v>
      </c>
      <c r="O34" s="1" t="s">
        <v>13088</v>
      </c>
      <c r="P34" t="s">
        <v>13089</v>
      </c>
      <c r="Q34">
        <v>389</v>
      </c>
      <c r="R34" s="8">
        <f t="shared" si="5"/>
        <v>389</v>
      </c>
      <c r="S34" s="2">
        <v>1099</v>
      </c>
      <c r="T34" s="8">
        <f t="shared" si="6"/>
        <v>1099</v>
      </c>
      <c r="U34" s="1">
        <f t="shared" si="7"/>
        <v>0.64604185623293908</v>
      </c>
      <c r="V34">
        <v>4.3</v>
      </c>
      <c r="W34" s="10">
        <f t="shared" si="8"/>
        <v>4.3</v>
      </c>
      <c r="X34" s="4">
        <v>974</v>
      </c>
      <c r="Y34" s="12">
        <f t="shared" si="9"/>
        <v>974</v>
      </c>
    </row>
    <row r="35" spans="1:25" x14ac:dyDescent="0.25">
      <c r="A35">
        <v>34</v>
      </c>
      <c r="B35" t="s">
        <v>328</v>
      </c>
      <c r="C35" t="str">
        <f t="shared" si="10"/>
        <v>Duplicate</v>
      </c>
      <c r="D35" t="s">
        <v>329</v>
      </c>
      <c r="E35" t="str">
        <f t="shared" si="0"/>
        <v>Samsung Original Type C to C Cable - 3.28 Feet (1 Meter), White</v>
      </c>
      <c r="F35" t="str" cm="1">
        <f t="array" ref="F35">PROPER(_xlfn.TEXTJOIN(" ", TRUE, INDEX(_xlfn.FILTERXML("&lt;t&gt;&lt;s&gt;" &amp; SUBSTITUTE(E35," ","&lt;/s&gt;&lt;s&gt;") &amp; "&lt;/s&gt;&lt;/t&gt;", "//s"), _xlfn.SEQUENCE(4))))</f>
        <v>Samsung Original Type C</v>
      </c>
      <c r="G35" t="str">
        <f t="shared" si="11"/>
        <v>Cable - 3.28 Feet (1 Meter), White</v>
      </c>
      <c r="H35" t="s">
        <v>17</v>
      </c>
      <c r="I35" t="s">
        <v>13085</v>
      </c>
      <c r="J35" s="7" t="str">
        <f t="shared" si="2"/>
        <v>Computers &amp; Accessories</v>
      </c>
      <c r="K35" t="s">
        <v>13086</v>
      </c>
      <c r="L35" t="str">
        <f t="shared" si="3"/>
        <v>Accessories &amp; Peripherals</v>
      </c>
      <c r="M35" t="s">
        <v>13087</v>
      </c>
      <c r="N35" s="2" t="str">
        <f t="shared" si="4"/>
        <v>Cables &amp; Accessories</v>
      </c>
      <c r="O35" s="1" t="s">
        <v>13088</v>
      </c>
      <c r="P35" t="s">
        <v>13089</v>
      </c>
      <c r="Q35">
        <v>599</v>
      </c>
      <c r="R35" s="8">
        <f t="shared" si="5"/>
        <v>599</v>
      </c>
      <c r="S35">
        <v>599</v>
      </c>
      <c r="T35" s="8">
        <f t="shared" si="6"/>
        <v>599</v>
      </c>
      <c r="U35" s="1">
        <f t="shared" si="7"/>
        <v>0</v>
      </c>
      <c r="V35">
        <v>4.3</v>
      </c>
      <c r="W35" s="10">
        <f t="shared" si="8"/>
        <v>4.3</v>
      </c>
      <c r="X35" s="4">
        <v>355</v>
      </c>
      <c r="Y35" s="12">
        <f t="shared" si="9"/>
        <v>355</v>
      </c>
    </row>
    <row r="36" spans="1:25" x14ac:dyDescent="0.25">
      <c r="A36">
        <v>35</v>
      </c>
      <c r="B36" t="s">
        <v>338</v>
      </c>
      <c r="C36" t="str">
        <f t="shared" si="10"/>
        <v>Duplicate</v>
      </c>
      <c r="D36" t="s">
        <v>339</v>
      </c>
      <c r="E36" t="str">
        <f t="shared" si="0"/>
        <v>pTron Solero T351 3.5Amps Fast Charging Type-C to Type-C PD Data and Charging USB Cable, Made in India, 480Mbps Data Sync, Durable 1 Meter Long Cable for Type-C Smartphones, Tablets and Laptops (Black)</v>
      </c>
      <c r="F36" t="str" cm="1">
        <f t="array" ref="F36">PROPER(_xlfn.TEXTJOIN(" ", TRUE, INDEX(_xlfn.FILTERXML("&lt;t&gt;&lt;s&gt;" &amp; SUBSTITUTE(E36," ","&lt;/s&gt;&lt;s&gt;") &amp; "&lt;/s&gt;&lt;/t&gt;", "//s"), _xlfn.SEQUENCE(4))))</f>
        <v>Ptron Solero T351 3.5Amps</v>
      </c>
      <c r="G36" t="str">
        <f t="shared" si="11"/>
        <v>Type-C to Type-C PD Data and Charging USB Cable, Made in India, 480Mbps Data Sync, Durable 1 Meter Long Cable for Type-C Smartphones, Tablets and Laptops (Black)</v>
      </c>
      <c r="H36" t="s">
        <v>17</v>
      </c>
      <c r="I36" t="s">
        <v>13085</v>
      </c>
      <c r="J36" s="7" t="str">
        <f t="shared" si="2"/>
        <v>Computers &amp; Accessories</v>
      </c>
      <c r="K36" t="s">
        <v>13086</v>
      </c>
      <c r="L36" t="str">
        <f t="shared" si="3"/>
        <v>Accessories &amp; Peripherals</v>
      </c>
      <c r="M36" t="s">
        <v>13087</v>
      </c>
      <c r="N36" s="2" t="str">
        <f t="shared" si="4"/>
        <v>Cables &amp; Accessories</v>
      </c>
      <c r="O36" s="1" t="s">
        <v>13088</v>
      </c>
      <c r="P36" t="s">
        <v>13089</v>
      </c>
      <c r="Q36">
        <v>199</v>
      </c>
      <c r="R36" s="8">
        <f t="shared" si="5"/>
        <v>199</v>
      </c>
      <c r="S36">
        <v>999</v>
      </c>
      <c r="T36" s="8">
        <f t="shared" si="6"/>
        <v>999</v>
      </c>
      <c r="U36" s="1">
        <f t="shared" si="7"/>
        <v>0.80080080080080085</v>
      </c>
      <c r="V36">
        <v>3.9</v>
      </c>
      <c r="W36" s="10">
        <f t="shared" si="8"/>
        <v>3.9</v>
      </c>
      <c r="X36" s="4">
        <v>1075</v>
      </c>
      <c r="Y36" s="12">
        <f t="shared" si="9"/>
        <v>1075</v>
      </c>
    </row>
    <row r="37" spans="1:25" x14ac:dyDescent="0.25">
      <c r="A37">
        <v>36</v>
      </c>
      <c r="B37" t="s">
        <v>348</v>
      </c>
      <c r="C37" t="str">
        <f t="shared" si="10"/>
        <v>Duplicate</v>
      </c>
      <c r="D37" t="s">
        <v>349</v>
      </c>
      <c r="E37" t="str">
        <f t="shared" si="0"/>
        <v>pTron Solero MB301 3A Micro USB Data and Charging Cable, Made in India, 480Mbps Data Sync, Strong and Durable 1.5-Meter Nylon Braided USB Cable for Micro USB Devices - (Black)</v>
      </c>
      <c r="F37" t="str" cm="1">
        <f t="array" ref="F37">PROPER(_xlfn.TEXTJOIN(" ", TRUE, INDEX(_xlfn.FILTERXML("&lt;t&gt;&lt;s&gt;" &amp; SUBSTITUTE(E37," ","&lt;/s&gt;&lt;s&gt;") &amp; "&lt;/s&gt;&lt;/t&gt;", "//s"), _xlfn.SEQUENCE(4))))</f>
        <v>Ptron Solero Mb301 3A</v>
      </c>
      <c r="G37" t="str">
        <f t="shared" si="11"/>
        <v>Data and Charging Cable, Made in India, 480Mbps Data Sync, Strong and Durable 1.5-Meter Nylon Braided USB Cable for Micro USB Devices - (Black)</v>
      </c>
      <c r="H37" t="s">
        <v>17</v>
      </c>
      <c r="I37" t="s">
        <v>13085</v>
      </c>
      <c r="J37" s="7" t="str">
        <f t="shared" si="2"/>
        <v>Computers &amp; Accessories</v>
      </c>
      <c r="K37" t="s">
        <v>13086</v>
      </c>
      <c r="L37" t="str">
        <f t="shared" si="3"/>
        <v>Accessories &amp; Peripherals</v>
      </c>
      <c r="M37" t="s">
        <v>13087</v>
      </c>
      <c r="N37" s="2" t="str">
        <f t="shared" si="4"/>
        <v>Cables &amp; Accessories</v>
      </c>
      <c r="O37" s="1" t="s">
        <v>13088</v>
      </c>
      <c r="P37" t="s">
        <v>13089</v>
      </c>
      <c r="Q37">
        <v>99</v>
      </c>
      <c r="R37" s="8">
        <f t="shared" si="5"/>
        <v>99</v>
      </c>
      <c r="S37">
        <v>666.66</v>
      </c>
      <c r="T37" s="8">
        <f t="shared" si="6"/>
        <v>666.66</v>
      </c>
      <c r="U37" s="1">
        <f t="shared" si="7"/>
        <v>0.85149851498514983</v>
      </c>
      <c r="V37">
        <v>3.9</v>
      </c>
      <c r="W37" s="10">
        <f t="shared" si="8"/>
        <v>3.9</v>
      </c>
      <c r="X37" s="4">
        <v>24871</v>
      </c>
      <c r="Y37" s="12">
        <f t="shared" si="9"/>
        <v>24871</v>
      </c>
    </row>
    <row r="38" spans="1:25" x14ac:dyDescent="0.25">
      <c r="A38">
        <v>37</v>
      </c>
      <c r="B38" t="s">
        <v>354</v>
      </c>
      <c r="C38" t="str">
        <f t="shared" si="10"/>
        <v>Duplicate</v>
      </c>
      <c r="D38" t="s">
        <v>355</v>
      </c>
      <c r="E38" t="str">
        <f t="shared" si="0"/>
        <v>Amazonbasics Nylon Braided Usb-C To Lightning Cable, Fast Charging Mfi Certified Smartphone, Iphone Charger (6-Foot, Dark Grey)</v>
      </c>
      <c r="F38" t="str" cm="1">
        <f t="array" ref="F38">PROPER(_xlfn.TEXTJOIN(" ", TRUE, INDEX(_xlfn.FILTERXML("&lt;t&gt;&lt;s&gt;" &amp; SUBSTITUTE(E38," ","&lt;/s&gt;&lt;s&gt;") &amp; "&lt;/s&gt;&lt;/t&gt;", "//s"), _xlfn.SEQUENCE(4))))</f>
        <v>Amazonbasics Nylon Braided Usb-C</v>
      </c>
      <c r="G38" t="str">
        <f t="shared" si="11"/>
        <v>Cable, Fast Charging Mfi Certified Smartphone, Iphone Charger (6-Foot, Dark Grey)</v>
      </c>
      <c r="H38" t="s">
        <v>17</v>
      </c>
      <c r="I38" t="s">
        <v>13085</v>
      </c>
      <c r="J38" s="7" t="str">
        <f t="shared" si="2"/>
        <v>Computers &amp; Accessories</v>
      </c>
      <c r="K38" t="s">
        <v>13086</v>
      </c>
      <c r="L38" t="str">
        <f t="shared" si="3"/>
        <v>Accessories &amp; Peripherals</v>
      </c>
      <c r="M38" s="2" t="s">
        <v>13087</v>
      </c>
      <c r="N38" s="2" t="str">
        <f t="shared" si="4"/>
        <v>Cables &amp; Accessories</v>
      </c>
      <c r="O38" s="1" t="s">
        <v>13088</v>
      </c>
      <c r="P38" t="s">
        <v>13089</v>
      </c>
      <c r="Q38">
        <v>899</v>
      </c>
      <c r="R38" s="8">
        <f t="shared" si="5"/>
        <v>899</v>
      </c>
      <c r="S38" s="2">
        <v>1900</v>
      </c>
      <c r="T38" s="8">
        <f t="shared" si="6"/>
        <v>1900</v>
      </c>
      <c r="U38" s="1">
        <f t="shared" si="7"/>
        <v>0.52684210526315789</v>
      </c>
      <c r="V38">
        <v>4.4000000000000004</v>
      </c>
      <c r="W38" s="10">
        <f t="shared" si="8"/>
        <v>4.4000000000000004</v>
      </c>
      <c r="X38" s="4">
        <v>13552</v>
      </c>
      <c r="Y38" s="12">
        <f t="shared" si="9"/>
        <v>13552</v>
      </c>
    </row>
    <row r="39" spans="1:25" x14ac:dyDescent="0.25">
      <c r="A39">
        <v>38</v>
      </c>
      <c r="B39" t="s">
        <v>364</v>
      </c>
      <c r="C39" t="str">
        <f t="shared" si="10"/>
        <v>Duplicate</v>
      </c>
      <c r="D39" t="s">
        <v>365</v>
      </c>
      <c r="E39" t="str">
        <f t="shared" si="0"/>
        <v>Sounce 65W OnePlus Dash Warp Charge Cable, 6.5A Type-C to USB C PD Data Sync Fast Charging Cable Compatible with One Plus 8T 9 9R 9 pro 9RT 10R Nord and for All Type C Devices ‚Äì Red, 1 Meter</v>
      </c>
      <c r="F39" t="str" cm="1">
        <f t="array" ref="F39">PROPER(_xlfn.TEXTJOIN(" ", TRUE, INDEX(_xlfn.FILTERXML("&lt;t&gt;&lt;s&gt;" &amp; SUBSTITUTE(E39," ","&lt;/s&gt;&lt;s&gt;") &amp; "&lt;/s&gt;&lt;/t&gt;", "//s"), _xlfn.SEQUENCE(4))))</f>
        <v>Sounce 65W Oneplus Dash</v>
      </c>
      <c r="G39" t="str">
        <f t="shared" si="11"/>
        <v>Cable, 6.5A Type-C to USB C PD Data Sync Fast Charging Cable Compatible with One Plus 8T 9 9R 9 pro 9RT 10R Nord and for All Type C Devices ‚Äì Red, 1 Meter</v>
      </c>
      <c r="H39" t="s">
        <v>17</v>
      </c>
      <c r="I39" t="s">
        <v>13085</v>
      </c>
      <c r="J39" s="7" t="str">
        <f t="shared" si="2"/>
        <v>Computers &amp; Accessories</v>
      </c>
      <c r="K39" t="s">
        <v>13086</v>
      </c>
      <c r="L39" t="str">
        <f t="shared" si="3"/>
        <v>Accessories &amp; Peripherals</v>
      </c>
      <c r="M39" t="s">
        <v>13087</v>
      </c>
      <c r="N39" s="2" t="str">
        <f t="shared" si="4"/>
        <v>Cables &amp; Accessories</v>
      </c>
      <c r="O39" s="1" t="s">
        <v>13088</v>
      </c>
      <c r="P39" t="s">
        <v>13089</v>
      </c>
      <c r="Q39">
        <v>199</v>
      </c>
      <c r="R39" s="8">
        <f t="shared" si="5"/>
        <v>199</v>
      </c>
      <c r="S39">
        <v>999</v>
      </c>
      <c r="T39" s="8">
        <f t="shared" si="6"/>
        <v>999</v>
      </c>
      <c r="U39" s="1">
        <f t="shared" si="7"/>
        <v>0.80080080080080085</v>
      </c>
      <c r="V39">
        <v>4</v>
      </c>
      <c r="W39" s="10">
        <f t="shared" si="8"/>
        <v>4</v>
      </c>
      <c r="X39" s="4">
        <v>576</v>
      </c>
      <c r="Y39" s="12">
        <f t="shared" si="9"/>
        <v>576</v>
      </c>
    </row>
    <row r="40" spans="1:25" x14ac:dyDescent="0.25">
      <c r="A40">
        <v>39</v>
      </c>
      <c r="B40" t="s">
        <v>374</v>
      </c>
      <c r="C40" t="str">
        <f t="shared" si="10"/>
        <v>Unique</v>
      </c>
      <c r="D40" t="s">
        <v>375</v>
      </c>
      <c r="E40" t="str">
        <f t="shared" si="0"/>
        <v>OnePlus 126 cm (50 inches) Y Series 4K Ultra HD Smart Android LED TV 50Y1S Pro (Black)</v>
      </c>
      <c r="F40" t="str" cm="1">
        <f t="array" ref="F40">PROPER(_xlfn.TEXTJOIN(" ", TRUE, INDEX(_xlfn.FILTERXML("&lt;t&gt;&lt;s&gt;" &amp; SUBSTITUTE(E40," ","&lt;/s&gt;&lt;s&gt;") &amp; "&lt;/s&gt;&lt;/t&gt;", "//s"), _xlfn.SEQUENCE(4))))</f>
        <v>Oneplus 126 Cm (50</v>
      </c>
      <c r="G40" t="str">
        <f t="shared" si="11"/>
        <v>Series 4K Ultra HD Smart Android LED TV 50Y1S Pro (Black)</v>
      </c>
      <c r="H40" t="s">
        <v>167</v>
      </c>
      <c r="I40" t="s">
        <v>13093</v>
      </c>
      <c r="J40" s="7" t="str">
        <f t="shared" si="2"/>
        <v>Electronics</v>
      </c>
      <c r="K40" s="2" t="s">
        <v>13094</v>
      </c>
      <c r="L40" t="str">
        <f t="shared" si="3"/>
        <v>HomeTheater , TV &amp; Video</v>
      </c>
      <c r="M40" s="2" t="s">
        <v>13097</v>
      </c>
      <c r="N40" s="2" t="str">
        <f t="shared" si="4"/>
        <v>Televisions</v>
      </c>
      <c r="O40" s="1" t="s">
        <v>13098</v>
      </c>
      <c r="Q40" s="2">
        <v>32999</v>
      </c>
      <c r="R40" s="8">
        <f t="shared" si="5"/>
        <v>32999</v>
      </c>
      <c r="S40" s="2">
        <v>45999</v>
      </c>
      <c r="T40" s="8">
        <f t="shared" si="6"/>
        <v>45999</v>
      </c>
      <c r="U40" s="1">
        <f t="shared" si="7"/>
        <v>0.28261483945303156</v>
      </c>
      <c r="V40">
        <v>4.2</v>
      </c>
      <c r="W40" s="10">
        <f t="shared" si="8"/>
        <v>4.2</v>
      </c>
      <c r="X40" s="4">
        <v>7298</v>
      </c>
      <c r="Y40" s="12">
        <f t="shared" si="9"/>
        <v>7298</v>
      </c>
    </row>
    <row r="41" spans="1:25" x14ac:dyDescent="0.25">
      <c r="A41">
        <v>40</v>
      </c>
      <c r="B41" t="s">
        <v>384</v>
      </c>
      <c r="C41" t="str">
        <f t="shared" si="10"/>
        <v>Duplicate</v>
      </c>
      <c r="D41" t="s">
        <v>385</v>
      </c>
      <c r="E41" t="str">
        <f t="shared" si="0"/>
        <v>Duracell Type C To Type C 5A (100W) Braided Sync and Fast Charging Cable, 3.9 Feet (1.2M). USB C to C Cable, Supports PD and QC 3.0 Charging, 5 GBPS Data Transmission ‚Äì Black</v>
      </c>
      <c r="F41" t="str" cm="1">
        <f t="array" ref="F41">PROPER(_xlfn.TEXTJOIN(" ", TRUE, INDEX(_xlfn.FILTERXML("&lt;t&gt;&lt;s&gt;" &amp; SUBSTITUTE(E41," ","&lt;/s&gt;&lt;s&gt;") &amp; "&lt;/s&gt;&lt;/t&gt;", "//s"), _xlfn.SEQUENCE(4))))</f>
        <v>Duracell Type C To</v>
      </c>
      <c r="G41" t="str">
        <f t="shared" si="11"/>
        <v>5A (100W) Braided Sync and Fast Charging Cable, 3.9 Feet (1.2M). USB C to C Cable, Supports PD and QC 3.0 Charging, 5 GBPS Data Transmission ‚Äì Black</v>
      </c>
      <c r="H41" t="s">
        <v>17</v>
      </c>
      <c r="I41" t="s">
        <v>13085</v>
      </c>
      <c r="J41" s="7" t="str">
        <f t="shared" si="2"/>
        <v>Computers &amp; Accessories</v>
      </c>
      <c r="K41" t="s">
        <v>13086</v>
      </c>
      <c r="L41" t="str">
        <f t="shared" si="3"/>
        <v>Accessories &amp; Peripherals</v>
      </c>
      <c r="M41" s="2" t="s">
        <v>13087</v>
      </c>
      <c r="N41" s="2" t="str">
        <f t="shared" si="4"/>
        <v>Cables &amp; Accessories</v>
      </c>
      <c r="O41" s="1" t="s">
        <v>13088</v>
      </c>
      <c r="P41" t="s">
        <v>13089</v>
      </c>
      <c r="Q41">
        <v>970</v>
      </c>
      <c r="R41" s="8">
        <f t="shared" si="5"/>
        <v>970</v>
      </c>
      <c r="S41" s="2">
        <v>1999</v>
      </c>
      <c r="T41" s="8">
        <f t="shared" si="6"/>
        <v>1999</v>
      </c>
      <c r="U41" s="1">
        <f t="shared" si="7"/>
        <v>0.51475737868934468</v>
      </c>
      <c r="V41">
        <v>4.2</v>
      </c>
      <c r="W41" s="10">
        <f t="shared" si="8"/>
        <v>4.2</v>
      </c>
      <c r="X41" s="4">
        <v>462</v>
      </c>
      <c r="Y41" s="12">
        <f t="shared" si="9"/>
        <v>462</v>
      </c>
    </row>
    <row r="42" spans="1:25" x14ac:dyDescent="0.25">
      <c r="A42">
        <v>41</v>
      </c>
      <c r="B42" t="s">
        <v>394</v>
      </c>
      <c r="C42" t="str">
        <f t="shared" si="10"/>
        <v>Duplicate</v>
      </c>
      <c r="D42" t="s">
        <v>395</v>
      </c>
      <c r="E42" t="str">
        <f t="shared" si="0"/>
        <v>AmazonBasics USB 2.0 Cable - A-Male to B-Male - for Personal Computer, Printer- 6 Feet (1.8 Meters), Black</v>
      </c>
      <c r="F42" t="str" cm="1">
        <f t="array" ref="F42">PROPER(_xlfn.TEXTJOIN(" ", TRUE, INDEX(_xlfn.FILTERXML("&lt;t&gt;&lt;s&gt;" &amp; SUBSTITUTE(E42," ","&lt;/s&gt;&lt;s&gt;") &amp; "&lt;/s&gt;&lt;/t&gt;", "//s"), _xlfn.SEQUENCE(4))))</f>
        <v>Amazonbasics Usb 2 Cable</v>
      </c>
      <c r="G42" t="str">
        <f t="shared" si="11"/>
        <v>to B-Male - for Personal Computer, Printer- 6 Feet (1.8 Meters), Black</v>
      </c>
      <c r="H42" t="s">
        <v>17</v>
      </c>
      <c r="I42" t="s">
        <v>13085</v>
      </c>
      <c r="J42" s="7" t="str">
        <f t="shared" si="2"/>
        <v>Computers &amp; Accessories</v>
      </c>
      <c r="K42" t="s">
        <v>13086</v>
      </c>
      <c r="L42" t="str">
        <f t="shared" si="3"/>
        <v>Accessories &amp; Peripherals</v>
      </c>
      <c r="M42" t="s">
        <v>13087</v>
      </c>
      <c r="N42" s="2" t="str">
        <f t="shared" si="4"/>
        <v>Cables &amp; Accessories</v>
      </c>
      <c r="O42" s="1" t="s">
        <v>13088</v>
      </c>
      <c r="P42" t="s">
        <v>13089</v>
      </c>
      <c r="Q42">
        <v>209</v>
      </c>
      <c r="R42" s="8">
        <f t="shared" si="5"/>
        <v>209</v>
      </c>
      <c r="S42">
        <v>695</v>
      </c>
      <c r="T42" s="8">
        <f t="shared" si="6"/>
        <v>695</v>
      </c>
      <c r="U42" s="1">
        <f t="shared" si="7"/>
        <v>0.69928057553956835</v>
      </c>
      <c r="V42">
        <v>4.5</v>
      </c>
      <c r="W42" s="10">
        <f t="shared" si="8"/>
        <v>4.5</v>
      </c>
      <c r="X42" s="4">
        <v>107687</v>
      </c>
      <c r="Y42" s="12">
        <f t="shared" si="9"/>
        <v>107687</v>
      </c>
    </row>
    <row r="43" spans="1:25" x14ac:dyDescent="0.25">
      <c r="A43">
        <v>42</v>
      </c>
      <c r="B43" t="s">
        <v>404</v>
      </c>
      <c r="C43" t="str">
        <f t="shared" si="10"/>
        <v>Unique</v>
      </c>
      <c r="D43" t="s">
        <v>405</v>
      </c>
      <c r="E43" t="str">
        <f t="shared" si="0"/>
        <v>Mi 108 cm (43 inches) Full HD Android LED TV 4C | L43M6-INC (Black)</v>
      </c>
      <c r="F43" t="str" cm="1">
        <f t="array" ref="F43">PROPER(_xlfn.TEXTJOIN(" ", TRUE, INDEX(_xlfn.FILTERXML("&lt;t&gt;&lt;s&gt;" &amp; SUBSTITUTE(E43," ","&lt;/s&gt;&lt;s&gt;") &amp; "&lt;/s&gt;&lt;/t&gt;", "//s"), _xlfn.SEQUENCE(4))))</f>
        <v>Mi 108 Cm (43</v>
      </c>
      <c r="G43" t="str">
        <f t="shared" si="11"/>
        <v>HD Android LED TV 4C | L43M6-INC (Black)</v>
      </c>
      <c r="H43" t="s">
        <v>167</v>
      </c>
      <c r="I43" t="s">
        <v>13093</v>
      </c>
      <c r="J43" s="7" t="str">
        <f t="shared" si="2"/>
        <v>Electronics</v>
      </c>
      <c r="K43" s="2" t="s">
        <v>13094</v>
      </c>
      <c r="L43" t="str">
        <f t="shared" si="3"/>
        <v>HomeTheater , TV &amp; Video</v>
      </c>
      <c r="M43" s="2" t="s">
        <v>13097</v>
      </c>
      <c r="N43" s="2" t="str">
        <f t="shared" si="4"/>
        <v>Televisions</v>
      </c>
      <c r="O43" s="1" t="s">
        <v>13098</v>
      </c>
      <c r="Q43" s="2">
        <v>19999</v>
      </c>
      <c r="R43" s="8">
        <f t="shared" si="5"/>
        <v>19999</v>
      </c>
      <c r="S43" s="2">
        <v>34999</v>
      </c>
      <c r="T43" s="8">
        <f t="shared" si="6"/>
        <v>34999</v>
      </c>
      <c r="U43" s="1">
        <f t="shared" si="7"/>
        <v>0.428583673819252</v>
      </c>
      <c r="V43">
        <v>4.3</v>
      </c>
      <c r="W43" s="10">
        <f t="shared" si="8"/>
        <v>4.3</v>
      </c>
      <c r="X43" s="4">
        <v>27151</v>
      </c>
      <c r="Y43" s="12">
        <f t="shared" si="9"/>
        <v>27151</v>
      </c>
    </row>
    <row r="44" spans="1:25" x14ac:dyDescent="0.25">
      <c r="A44">
        <v>43</v>
      </c>
      <c r="B44" t="s">
        <v>413</v>
      </c>
      <c r="C44" t="str">
        <f t="shared" si="10"/>
        <v>Unique</v>
      </c>
      <c r="D44" t="s">
        <v>414</v>
      </c>
      <c r="E44" t="str">
        <f t="shared" si="0"/>
        <v>Wayona Nylon Braided 3A Lightning to USB A Syncing and Fast Charging Data Cable for iPhone, Ipad (3 FT Pack of 1, Black)</v>
      </c>
      <c r="F44" t="str" cm="1">
        <f t="array" ref="F44">PROPER(_xlfn.TEXTJOIN(" ", TRUE, INDEX(_xlfn.FILTERXML("&lt;t&gt;&lt;s&gt;" &amp; SUBSTITUTE(E44," ","&lt;/s&gt;&lt;s&gt;") &amp; "&lt;/s&gt;&lt;/t&gt;", "//s"), _xlfn.SEQUENCE(4))))</f>
        <v>Wayona Nylon Braided 3A</v>
      </c>
      <c r="G44" t="str">
        <f t="shared" si="11"/>
        <v>USB A Syncing and Fast Charging Data Cable for iPhone, Ipad (3 FT Pack of 1, Black)</v>
      </c>
      <c r="H44" t="s">
        <v>17</v>
      </c>
      <c r="I44" t="s">
        <v>13085</v>
      </c>
      <c r="J44" s="7" t="str">
        <f t="shared" si="2"/>
        <v>Computers &amp; Accessories</v>
      </c>
      <c r="K44" t="s">
        <v>13086</v>
      </c>
      <c r="L44" t="str">
        <f t="shared" si="3"/>
        <v>Accessories &amp; Peripherals</v>
      </c>
      <c r="M44" s="2" t="s">
        <v>13087</v>
      </c>
      <c r="N44" s="2" t="str">
        <f t="shared" si="4"/>
        <v>Cables &amp; Accessories</v>
      </c>
      <c r="O44" s="1" t="s">
        <v>13088</v>
      </c>
      <c r="P44" t="s">
        <v>13089</v>
      </c>
      <c r="Q44">
        <v>399</v>
      </c>
      <c r="R44" s="8">
        <f t="shared" si="5"/>
        <v>399</v>
      </c>
      <c r="S44" s="2">
        <v>1099</v>
      </c>
      <c r="T44" s="8">
        <f t="shared" si="6"/>
        <v>1099</v>
      </c>
      <c r="U44" s="1">
        <f t="shared" si="7"/>
        <v>0.63694267515923564</v>
      </c>
      <c r="V44">
        <v>4.2</v>
      </c>
      <c r="W44" s="10">
        <f t="shared" si="8"/>
        <v>4.2</v>
      </c>
      <c r="X44" s="4">
        <v>24269</v>
      </c>
      <c r="Y44" s="12">
        <f t="shared" si="9"/>
        <v>24269</v>
      </c>
    </row>
    <row r="45" spans="1:25" x14ac:dyDescent="0.25">
      <c r="A45">
        <v>44</v>
      </c>
      <c r="B45" t="s">
        <v>418</v>
      </c>
      <c r="C45" t="str">
        <f t="shared" si="10"/>
        <v>Duplicate</v>
      </c>
      <c r="D45" t="s">
        <v>419</v>
      </c>
      <c r="E45" t="str">
        <f t="shared" si="0"/>
        <v>TP-Link Nano AC600 USB Wi-Fi Adapter(Archer T2U Nano)- 2.4G 5G Dual Band Wireless Network Adapter for PC Desktop Laptop, Mini Travel Size, Supports Windows 11,10, 8.1, 8, 7, XP Mac OS 10.9-10.15</v>
      </c>
      <c r="F45" t="str" cm="1">
        <f t="array" ref="F45">PROPER(_xlfn.TEXTJOIN(" ", TRUE, INDEX(_xlfn.FILTERXML("&lt;t&gt;&lt;s&gt;" &amp; SUBSTITUTE(E45," ","&lt;/s&gt;&lt;s&gt;") &amp; "&lt;/s&gt;&lt;/t&gt;", "//s"), _xlfn.SEQUENCE(4))))</f>
        <v>Tp-Link Nano Ac600 Usb</v>
      </c>
      <c r="G45" t="str">
        <f t="shared" si="11"/>
        <v>T2U Nano)- 2.4G 5G Dual Band Wireless Network Adapter for PC Desktop Laptop, Mini Travel Size, Supports Windows 11,10, 8.1, 8, 7, XP Mac OS 10.9-10.15</v>
      </c>
      <c r="H45" t="s">
        <v>96</v>
      </c>
      <c r="I45" t="s">
        <v>13085</v>
      </c>
      <c r="J45" s="7" t="str">
        <f t="shared" si="2"/>
        <v>Computers &amp; Accessories</v>
      </c>
      <c r="K45" t="s">
        <v>13090</v>
      </c>
      <c r="L45" t="str">
        <f t="shared" si="3"/>
        <v>NetworkingDevices</v>
      </c>
      <c r="M45" s="2" t="s">
        <v>13091</v>
      </c>
      <c r="N45" s="2" t="str">
        <f t="shared" si="4"/>
        <v>NetworkAdapters</v>
      </c>
      <c r="O45" s="1" t="s">
        <v>13092</v>
      </c>
      <c r="Q45">
        <v>999</v>
      </c>
      <c r="R45" s="8">
        <f t="shared" si="5"/>
        <v>999</v>
      </c>
      <c r="S45" s="2">
        <v>1599</v>
      </c>
      <c r="T45" s="8">
        <f t="shared" si="6"/>
        <v>1599</v>
      </c>
      <c r="U45" s="1">
        <f t="shared" si="7"/>
        <v>0.37523452157598497</v>
      </c>
      <c r="V45">
        <v>4.3</v>
      </c>
      <c r="W45" s="10">
        <f t="shared" si="8"/>
        <v>4.3</v>
      </c>
      <c r="X45" s="4">
        <v>12093</v>
      </c>
      <c r="Y45" s="12">
        <f t="shared" si="9"/>
        <v>12093</v>
      </c>
    </row>
    <row r="46" spans="1:25" x14ac:dyDescent="0.25">
      <c r="A46">
        <v>45</v>
      </c>
      <c r="B46" t="s">
        <v>428</v>
      </c>
      <c r="C46" t="str">
        <f t="shared" si="10"/>
        <v>Unique</v>
      </c>
      <c r="D46" t="s">
        <v>429</v>
      </c>
      <c r="E46" t="str">
        <f t="shared" si="0"/>
        <v>FLiX (Beetel USB to Micro USB PVC Data Sync and 2A Fast Charging Cable, Made in India, 480Mbps Data Sync, Solid Cable, 1 Meter Long USB Cable for Micro USB Devices (White)(XCD-M11)</v>
      </c>
      <c r="F46" t="str" cm="1">
        <f t="array" ref="F46">PROPER(_xlfn.TEXTJOIN(" ", TRUE, INDEX(_xlfn.FILTERXML("&lt;t&gt;&lt;s&gt;" &amp; SUBSTITUTE(E46," ","&lt;/s&gt;&lt;s&gt;") &amp; "&lt;/s&gt;&lt;/t&gt;", "//s"), _xlfn.SEQUENCE(4))))</f>
        <v>Flix (Beetel Usb To</v>
      </c>
      <c r="G46" t="str">
        <f t="shared" si="11"/>
        <v>PVC Data Sync and 2A Fast Charging Cable, Made in India, 480Mbps Data Sync, Solid Cable, 1 Meter Long USB Cable for Micro USB Devices (White)(XCD-M11)</v>
      </c>
      <c r="H46" t="s">
        <v>17</v>
      </c>
      <c r="I46" t="s">
        <v>13085</v>
      </c>
      <c r="J46" s="7" t="str">
        <f t="shared" si="2"/>
        <v>Computers &amp; Accessories</v>
      </c>
      <c r="K46" t="s">
        <v>13086</v>
      </c>
      <c r="L46" t="str">
        <f t="shared" si="3"/>
        <v>Accessories &amp; Peripherals</v>
      </c>
      <c r="M46" t="s">
        <v>13087</v>
      </c>
      <c r="N46" s="2" t="str">
        <f t="shared" si="4"/>
        <v>Cables &amp; Accessories</v>
      </c>
      <c r="O46" s="1" t="s">
        <v>13088</v>
      </c>
      <c r="P46" t="s">
        <v>13089</v>
      </c>
      <c r="Q46">
        <v>59</v>
      </c>
      <c r="R46" s="8">
        <f t="shared" si="5"/>
        <v>59</v>
      </c>
      <c r="S46">
        <v>199</v>
      </c>
      <c r="T46" s="8">
        <f t="shared" si="6"/>
        <v>199</v>
      </c>
      <c r="U46" s="1">
        <f t="shared" si="7"/>
        <v>0.70351758793969854</v>
      </c>
      <c r="V46">
        <v>4</v>
      </c>
      <c r="W46" s="10">
        <f t="shared" si="8"/>
        <v>4</v>
      </c>
      <c r="X46" s="4">
        <v>9378</v>
      </c>
      <c r="Y46" s="12">
        <f t="shared" si="9"/>
        <v>9378</v>
      </c>
    </row>
    <row r="47" spans="1:25" x14ac:dyDescent="0.25">
      <c r="A47">
        <v>46</v>
      </c>
      <c r="B47" t="s">
        <v>433</v>
      </c>
      <c r="C47" t="str">
        <f t="shared" si="10"/>
        <v>Duplicate</v>
      </c>
      <c r="D47" t="s">
        <v>434</v>
      </c>
      <c r="E47" t="str">
        <f t="shared" si="0"/>
        <v>Wecool Nylon Braided Multifunction Fast Charging Cable For Android Smartphone, Ios And Type C Usb Devices, 3 In 1 Charging Cable, 3A, (3 Feet) (Black)</v>
      </c>
      <c r="F47" t="str" cm="1">
        <f t="array" ref="F47">PROPER(_xlfn.TEXTJOIN(" ", TRUE, INDEX(_xlfn.FILTERXML("&lt;t&gt;&lt;s&gt;" &amp; SUBSTITUTE(E47," ","&lt;/s&gt;&lt;s&gt;") &amp; "&lt;/s&gt;&lt;/t&gt;", "//s"), _xlfn.SEQUENCE(4))))</f>
        <v>Wecool Nylon Braided Multifunction</v>
      </c>
      <c r="G47" t="str">
        <f t="shared" si="11"/>
        <v>Cable For Android Smartphone, Ios And Type C Usb Devices, 3 In 1 Charging Cable, 3A, (3 Feet) (Black)</v>
      </c>
      <c r="H47" t="s">
        <v>17</v>
      </c>
      <c r="I47" t="s">
        <v>13085</v>
      </c>
      <c r="J47" s="7" t="str">
        <f t="shared" si="2"/>
        <v>Computers &amp; Accessories</v>
      </c>
      <c r="K47" t="s">
        <v>13086</v>
      </c>
      <c r="L47" t="str">
        <f t="shared" si="3"/>
        <v>Accessories &amp; Peripherals</v>
      </c>
      <c r="M47" t="s">
        <v>13087</v>
      </c>
      <c r="N47" s="2" t="str">
        <f t="shared" si="4"/>
        <v>Cables &amp; Accessories</v>
      </c>
      <c r="O47" s="1" t="s">
        <v>13088</v>
      </c>
      <c r="P47" t="s">
        <v>13089</v>
      </c>
      <c r="Q47">
        <v>333</v>
      </c>
      <c r="R47" s="8">
        <f t="shared" si="5"/>
        <v>333</v>
      </c>
      <c r="S47">
        <v>999</v>
      </c>
      <c r="T47" s="8">
        <f t="shared" si="6"/>
        <v>999</v>
      </c>
      <c r="U47" s="1">
        <f t="shared" si="7"/>
        <v>0.66666666666666663</v>
      </c>
      <c r="V47">
        <v>3.3</v>
      </c>
      <c r="W47" s="10">
        <f t="shared" si="8"/>
        <v>3.3</v>
      </c>
      <c r="X47" s="4">
        <v>9792</v>
      </c>
      <c r="Y47" s="12">
        <f t="shared" si="9"/>
        <v>9792</v>
      </c>
    </row>
    <row r="48" spans="1:25" x14ac:dyDescent="0.25">
      <c r="A48">
        <v>47</v>
      </c>
      <c r="B48" t="s">
        <v>443</v>
      </c>
      <c r="C48" t="str">
        <f t="shared" si="10"/>
        <v>Duplicate</v>
      </c>
      <c r="D48" t="s">
        <v>444</v>
      </c>
      <c r="E48" t="str">
        <f t="shared" si="0"/>
        <v>D-Link DWA-131 300 Mbps Wireless Nano USB Adapter (Black)</v>
      </c>
      <c r="F48" t="str" cm="1">
        <f t="array" ref="F48">PROPER(_xlfn.TEXTJOIN(" ", TRUE, INDEX(_xlfn.FILTERXML("&lt;t&gt;&lt;s&gt;" &amp; SUBSTITUTE(E48," ","&lt;/s&gt;&lt;s&gt;") &amp; "&lt;/s&gt;&lt;/t&gt;", "//s"), _xlfn.SEQUENCE(4))))</f>
        <v>D-Link Dwa-131 300 Mbps</v>
      </c>
      <c r="G48" t="str">
        <f t="shared" si="11"/>
        <v>USB Adapter (Black)</v>
      </c>
      <c r="H48" t="s">
        <v>96</v>
      </c>
      <c r="I48" t="s">
        <v>13085</v>
      </c>
      <c r="J48" s="7" t="str">
        <f t="shared" si="2"/>
        <v>Computers &amp; Accessories</v>
      </c>
      <c r="K48" t="s">
        <v>13090</v>
      </c>
      <c r="L48" t="str">
        <f t="shared" si="3"/>
        <v>NetworkingDevices</v>
      </c>
      <c r="M48" s="2" t="s">
        <v>13091</v>
      </c>
      <c r="N48" s="2" t="str">
        <f t="shared" si="4"/>
        <v>NetworkAdapters</v>
      </c>
      <c r="O48" s="1" t="s">
        <v>13092</v>
      </c>
      <c r="Q48">
        <v>507</v>
      </c>
      <c r="R48" s="8">
        <f t="shared" si="5"/>
        <v>507</v>
      </c>
      <c r="S48" s="2">
        <v>1208</v>
      </c>
      <c r="T48" s="8">
        <f t="shared" si="6"/>
        <v>1208</v>
      </c>
      <c r="U48" s="1">
        <f t="shared" si="7"/>
        <v>0.58029801324503316</v>
      </c>
      <c r="V48">
        <v>4.0999999999999996</v>
      </c>
      <c r="W48" s="10">
        <f t="shared" si="8"/>
        <v>4.0999999999999996</v>
      </c>
      <c r="X48" s="4">
        <v>8131</v>
      </c>
      <c r="Y48" s="12">
        <f t="shared" si="9"/>
        <v>8131</v>
      </c>
    </row>
    <row r="49" spans="1:25" x14ac:dyDescent="0.25">
      <c r="A49">
        <v>48</v>
      </c>
      <c r="B49" t="s">
        <v>453</v>
      </c>
      <c r="C49" t="str">
        <f t="shared" si="10"/>
        <v>Unique</v>
      </c>
      <c r="D49" t="s">
        <v>454</v>
      </c>
      <c r="E49" t="str">
        <f t="shared" si="0"/>
        <v>Amazon Basics High-Speed HDMI Cable, 6 Feet - Supports Ethernet, 3D, 4K video,Black</v>
      </c>
      <c r="F49" t="str" cm="1">
        <f t="array" ref="F49">PROPER(_xlfn.TEXTJOIN(" ", TRUE, INDEX(_xlfn.FILTERXML("&lt;t&gt;&lt;s&gt;" &amp; SUBSTITUTE(E49," ","&lt;/s&gt;&lt;s&gt;") &amp; "&lt;/s&gt;&lt;/t&gt;", "//s"), _xlfn.SEQUENCE(4))))</f>
        <v>Amazon Basics High-Speed Hdmi</v>
      </c>
      <c r="G49" t="str">
        <f t="shared" si="11"/>
        <v>Feet - Supports Ethernet, 3D, 4K video,Black</v>
      </c>
      <c r="H49" t="s">
        <v>127</v>
      </c>
      <c r="I49" t="s">
        <v>13093</v>
      </c>
      <c r="J49" s="7" t="str">
        <f t="shared" si="2"/>
        <v>Electronics</v>
      </c>
      <c r="K49" t="s">
        <v>13094</v>
      </c>
      <c r="L49" t="str">
        <f t="shared" si="3"/>
        <v>HomeTheater , TV &amp; Video</v>
      </c>
      <c r="M49" t="s">
        <v>13095</v>
      </c>
      <c r="N49" s="2" t="str">
        <f t="shared" si="4"/>
        <v>Accessories</v>
      </c>
      <c r="O49" s="1" t="s">
        <v>13088</v>
      </c>
      <c r="P49" t="s">
        <v>13096</v>
      </c>
      <c r="Q49">
        <v>309</v>
      </c>
      <c r="R49" s="8">
        <f t="shared" si="5"/>
        <v>309</v>
      </c>
      <c r="S49">
        <v>475</v>
      </c>
      <c r="T49" s="8">
        <f t="shared" si="6"/>
        <v>475</v>
      </c>
      <c r="U49" s="1">
        <f t="shared" si="7"/>
        <v>0.34947368421052633</v>
      </c>
      <c r="V49">
        <v>4.4000000000000004</v>
      </c>
      <c r="W49" s="10">
        <f t="shared" si="8"/>
        <v>4.4000000000000004</v>
      </c>
      <c r="X49" s="4">
        <v>426973</v>
      </c>
      <c r="Y49" s="12">
        <f t="shared" si="9"/>
        <v>426973</v>
      </c>
    </row>
    <row r="50" spans="1:25" x14ac:dyDescent="0.25">
      <c r="A50">
        <v>49</v>
      </c>
      <c r="B50" t="s">
        <v>458</v>
      </c>
      <c r="C50" t="str">
        <f t="shared" si="10"/>
        <v>Unique</v>
      </c>
      <c r="D50" t="s">
        <v>12969</v>
      </c>
      <c r="E50" t="str">
        <f t="shared" si="0"/>
        <v>7SEVEN Compatible for Samsung Smart 4K Ultra HD TV Monitor Remote Control Replacement of Original Samsung TV Remote for LED OLED UHD QLED and Suitable for 6 7 8 Series Samsung TV with Hot Keys BN59-01259E</v>
      </c>
      <c r="F50" t="str" cm="1">
        <f t="array" ref="F50">PROPER(_xlfn.TEXTJOIN(" ", TRUE, INDEX(_xlfn.FILTERXML("&lt;t&gt;&lt;s&gt;" &amp; SUBSTITUTE(E50," ","&lt;/s&gt;&lt;s&gt;") &amp; "&lt;/s&gt;&lt;/t&gt;", "//s"), _xlfn.SEQUENCE(4))))</f>
        <v>7Seven Compatible For Samsung</v>
      </c>
      <c r="G50" t="str">
        <f t="shared" si="11"/>
        <v>Ultra HD TV Monitor Remote Control Replacement of Original Samsung TV Remote for LED OLED UHD QLED and Suitable for 6 7 8 Series Samsung TV with Hot Keys BN59-01259E</v>
      </c>
      <c r="H50" t="s">
        <v>459</v>
      </c>
      <c r="I50" t="s">
        <v>13093</v>
      </c>
      <c r="J50" s="7" t="str">
        <f t="shared" si="2"/>
        <v>Electronics</v>
      </c>
      <c r="K50" t="s">
        <v>13094</v>
      </c>
      <c r="L50" t="str">
        <f t="shared" si="3"/>
        <v>HomeTheater , TV &amp; Video</v>
      </c>
      <c r="M50" t="s">
        <v>13095</v>
      </c>
      <c r="N50" s="2" t="str">
        <f t="shared" si="4"/>
        <v>Accessories</v>
      </c>
      <c r="O50" s="1" t="s">
        <v>13099</v>
      </c>
      <c r="Q50">
        <v>399</v>
      </c>
      <c r="R50" s="8">
        <f t="shared" si="5"/>
        <v>399</v>
      </c>
      <c r="S50">
        <v>999</v>
      </c>
      <c r="T50" s="8">
        <f t="shared" si="6"/>
        <v>999</v>
      </c>
      <c r="U50" s="1">
        <f t="shared" si="7"/>
        <v>0.60060060060060061</v>
      </c>
      <c r="V50">
        <v>3.6</v>
      </c>
      <c r="W50" s="10">
        <f t="shared" si="8"/>
        <v>3.6</v>
      </c>
      <c r="X50" s="4">
        <v>493</v>
      </c>
      <c r="Y50" s="12">
        <f t="shared" si="9"/>
        <v>493</v>
      </c>
    </row>
    <row r="51" spans="1:25" x14ac:dyDescent="0.25">
      <c r="A51">
        <v>50</v>
      </c>
      <c r="B51" t="s">
        <v>468</v>
      </c>
      <c r="C51" t="str">
        <f t="shared" si="10"/>
        <v>Duplicate</v>
      </c>
      <c r="D51" t="s">
        <v>469</v>
      </c>
      <c r="E51" t="str">
        <f t="shared" si="0"/>
        <v>Amazonbasics Micro Usb Fast Charging Cable For Android Smartphone,Personal Computer,Printer With Gold Plated Connectors (6 Feet, Black)</v>
      </c>
      <c r="F51" t="str" cm="1">
        <f t="array" ref="F51">PROPER(_xlfn.TEXTJOIN(" ", TRUE, INDEX(_xlfn.FILTERXML("&lt;t&gt;&lt;s&gt;" &amp; SUBSTITUTE(E51," ","&lt;/s&gt;&lt;s&gt;") &amp; "&lt;/s&gt;&lt;/t&gt;", "//s"), _xlfn.SEQUENCE(4))))</f>
        <v>Amazonbasics Micro Usb Fast</v>
      </c>
      <c r="G51" t="str">
        <f t="shared" si="11"/>
        <v>For Android Smartphone,Personal Computer,Printer With Gold Plated Connectors (6 Feet, Black)</v>
      </c>
      <c r="H51" t="s">
        <v>17</v>
      </c>
      <c r="I51" t="s">
        <v>13085</v>
      </c>
      <c r="J51" s="7" t="str">
        <f t="shared" si="2"/>
        <v>Computers &amp; Accessories</v>
      </c>
      <c r="K51" t="s">
        <v>13086</v>
      </c>
      <c r="L51" t="str">
        <f t="shared" si="3"/>
        <v>Accessories &amp; Peripherals</v>
      </c>
      <c r="M51" t="s">
        <v>13087</v>
      </c>
      <c r="N51" s="2" t="str">
        <f t="shared" si="4"/>
        <v>Cables &amp; Accessories</v>
      </c>
      <c r="O51" s="1" t="s">
        <v>13088</v>
      </c>
      <c r="P51" t="s">
        <v>13089</v>
      </c>
      <c r="Q51">
        <v>199</v>
      </c>
      <c r="R51" s="8">
        <f t="shared" si="5"/>
        <v>199</v>
      </c>
      <c r="S51">
        <v>395</v>
      </c>
      <c r="T51" s="8">
        <f t="shared" si="6"/>
        <v>395</v>
      </c>
      <c r="U51" s="1">
        <f t="shared" si="7"/>
        <v>0.4962025316455696</v>
      </c>
      <c r="V51">
        <v>4.2</v>
      </c>
      <c r="W51" s="10">
        <f t="shared" si="8"/>
        <v>4.2</v>
      </c>
      <c r="X51" s="4">
        <v>92595</v>
      </c>
      <c r="Y51" s="12">
        <f t="shared" si="9"/>
        <v>92595</v>
      </c>
    </row>
    <row r="52" spans="1:25" x14ac:dyDescent="0.25">
      <c r="A52">
        <v>51</v>
      </c>
      <c r="B52" t="s">
        <v>478</v>
      </c>
      <c r="C52" t="str">
        <f t="shared" si="10"/>
        <v>Duplicate</v>
      </c>
      <c r="D52" t="s">
        <v>479</v>
      </c>
      <c r="E52" t="str">
        <f t="shared" si="0"/>
        <v>TP-Link AC600 600 Mbps WiFi Wireless Network USB Adapter for Desktop PC with 2.4GHz 5GHz High Gain Dual Band 5dBi Antenna Wi-Fi, Supports Windows 11 10 8.1 8 7 XP, Mac OS 10.15 and earlier (Archer T2U Plus)</v>
      </c>
      <c r="F52" t="str" cm="1">
        <f t="array" ref="F52">PROPER(_xlfn.TEXTJOIN(" ", TRUE, INDEX(_xlfn.FILTERXML("&lt;t&gt;&lt;s&gt;" &amp; SUBSTITUTE(E52," ","&lt;/s&gt;&lt;s&gt;") &amp; "&lt;/s&gt;&lt;/t&gt;", "//s"), _xlfn.SEQUENCE(4))))</f>
        <v>Tp-Link Ac600 600 Mbps</v>
      </c>
      <c r="G52" t="str">
        <f t="shared" si="11"/>
        <v>Network USB Adapter for Desktop PC with 2.4GHz 5GHz High Gain Dual Band 5dBi Antenna Wi-Fi, Supports Windows 11 10 8.1 8 7 XP, Mac OS 10.15 and earlier (Archer T2U Plus)</v>
      </c>
      <c r="H52" t="s">
        <v>96</v>
      </c>
      <c r="I52" t="s">
        <v>13085</v>
      </c>
      <c r="J52" s="7" t="str">
        <f t="shared" si="2"/>
        <v>Computers &amp; Accessories</v>
      </c>
      <c r="K52" s="2" t="s">
        <v>13090</v>
      </c>
      <c r="L52" t="str">
        <f t="shared" si="3"/>
        <v>NetworkingDevices</v>
      </c>
      <c r="M52" s="2" t="s">
        <v>13091</v>
      </c>
      <c r="N52" s="2" t="str">
        <f t="shared" si="4"/>
        <v>NetworkAdapters</v>
      </c>
      <c r="O52" s="1" t="s">
        <v>13092</v>
      </c>
      <c r="Q52" s="2">
        <v>1199</v>
      </c>
      <c r="R52" s="8">
        <f t="shared" si="5"/>
        <v>1199</v>
      </c>
      <c r="S52" s="2">
        <v>2199</v>
      </c>
      <c r="T52" s="8">
        <f t="shared" si="6"/>
        <v>2199</v>
      </c>
      <c r="U52" s="1">
        <f t="shared" si="7"/>
        <v>0.45475216007276037</v>
      </c>
      <c r="V52">
        <v>4.4000000000000004</v>
      </c>
      <c r="W52" s="10">
        <f t="shared" si="8"/>
        <v>4.4000000000000004</v>
      </c>
      <c r="X52" s="4">
        <v>24780</v>
      </c>
      <c r="Y52" s="12">
        <f t="shared" si="9"/>
        <v>24780</v>
      </c>
    </row>
    <row r="53" spans="1:25" x14ac:dyDescent="0.25">
      <c r="A53">
        <v>52</v>
      </c>
      <c r="B53" t="s">
        <v>488</v>
      </c>
      <c r="C53" t="str">
        <f t="shared" si="10"/>
        <v>Unique</v>
      </c>
      <c r="D53" t="s">
        <v>489</v>
      </c>
      <c r="E53" t="str">
        <f t="shared" si="0"/>
        <v>AmazonBasics Micro USB Fast Charging Cable for Android Phones with Gold Plated Connectors (3 Feet, Black)</v>
      </c>
      <c r="F53" t="str" cm="1">
        <f t="array" ref="F53">PROPER(_xlfn.TEXTJOIN(" ", TRUE, INDEX(_xlfn.FILTERXML("&lt;t&gt;&lt;s&gt;" &amp; SUBSTITUTE(E53," ","&lt;/s&gt;&lt;s&gt;") &amp; "&lt;/s&gt;&lt;/t&gt;", "//s"), _xlfn.SEQUENCE(4))))</f>
        <v>Amazonbasics Micro Usb Fast</v>
      </c>
      <c r="G53" t="str">
        <f t="shared" si="11"/>
        <v>for Android Phones with Gold Plated Connectors (3 Feet, Black)</v>
      </c>
      <c r="H53" t="s">
        <v>17</v>
      </c>
      <c r="I53" t="s">
        <v>13085</v>
      </c>
      <c r="J53" s="7" t="str">
        <f t="shared" si="2"/>
        <v>Computers &amp; Accessories</v>
      </c>
      <c r="K53" t="s">
        <v>13086</v>
      </c>
      <c r="L53" t="str">
        <f t="shared" si="3"/>
        <v>Accessories &amp; Peripherals</v>
      </c>
      <c r="M53" t="s">
        <v>13087</v>
      </c>
      <c r="N53" s="2" t="str">
        <f t="shared" si="4"/>
        <v>Cables &amp; Accessories</v>
      </c>
      <c r="O53" s="1" t="s">
        <v>13088</v>
      </c>
      <c r="P53" t="s">
        <v>13089</v>
      </c>
      <c r="Q53">
        <v>179</v>
      </c>
      <c r="R53" s="8">
        <f t="shared" si="5"/>
        <v>179</v>
      </c>
      <c r="S53">
        <v>500</v>
      </c>
      <c r="T53" s="8">
        <f t="shared" si="6"/>
        <v>500</v>
      </c>
      <c r="U53" s="1">
        <f t="shared" si="7"/>
        <v>0.64200000000000002</v>
      </c>
      <c r="V53">
        <v>4.2</v>
      </c>
      <c r="W53" s="10">
        <f t="shared" si="8"/>
        <v>4.2</v>
      </c>
      <c r="X53" s="4">
        <v>92595</v>
      </c>
      <c r="Y53" s="12">
        <f t="shared" si="9"/>
        <v>92595</v>
      </c>
    </row>
    <row r="54" spans="1:25" x14ac:dyDescent="0.25">
      <c r="A54">
        <v>53</v>
      </c>
      <c r="B54" t="s">
        <v>493</v>
      </c>
      <c r="C54" t="str">
        <f t="shared" si="10"/>
        <v>Duplicate</v>
      </c>
      <c r="D54" t="s">
        <v>494</v>
      </c>
      <c r="E54" t="str">
        <f t="shared" si="0"/>
        <v>AmazonBasics New Release Nylon USB-A to Lightning Cable Cord, Fast Charging MFi Certified Charger for Apple iPhone, iPad (6-Ft, Rose Gold)</v>
      </c>
      <c r="F54" t="str" cm="1">
        <f t="array" ref="F54">PROPER(_xlfn.TEXTJOIN(" ", TRUE, INDEX(_xlfn.FILTERXML("&lt;t&gt;&lt;s&gt;" &amp; SUBSTITUTE(E54," ","&lt;/s&gt;&lt;s&gt;") &amp; "&lt;/s&gt;&lt;/t&gt;", "//s"), _xlfn.SEQUENCE(4))))</f>
        <v>Amazonbasics New Release Nylon</v>
      </c>
      <c r="G54" t="str">
        <f t="shared" si="11"/>
        <v>Lightning Cable Cord, Fast Charging MFi Certified Charger for Apple iPhone, iPad (6-Ft, Rose Gold)</v>
      </c>
      <c r="H54" t="s">
        <v>17</v>
      </c>
      <c r="I54" t="s">
        <v>13085</v>
      </c>
      <c r="J54" s="7" t="str">
        <f t="shared" si="2"/>
        <v>Computers &amp; Accessories</v>
      </c>
      <c r="K54" t="s">
        <v>13086</v>
      </c>
      <c r="L54" t="str">
        <f t="shared" si="3"/>
        <v>Accessories &amp; Peripherals</v>
      </c>
      <c r="M54" s="2" t="s">
        <v>13087</v>
      </c>
      <c r="N54" s="2" t="str">
        <f t="shared" si="4"/>
        <v>Cables &amp; Accessories</v>
      </c>
      <c r="O54" s="1" t="s">
        <v>13088</v>
      </c>
      <c r="P54" t="s">
        <v>13089</v>
      </c>
      <c r="Q54">
        <v>799</v>
      </c>
      <c r="R54" s="8">
        <f t="shared" si="5"/>
        <v>799</v>
      </c>
      <c r="S54" s="2">
        <v>2100</v>
      </c>
      <c r="T54" s="8">
        <f t="shared" si="6"/>
        <v>2100</v>
      </c>
      <c r="U54" s="1">
        <f t="shared" si="7"/>
        <v>0.61952380952380948</v>
      </c>
      <c r="V54">
        <v>4.3</v>
      </c>
      <c r="W54" s="10">
        <f t="shared" si="8"/>
        <v>4.3</v>
      </c>
      <c r="X54" s="4">
        <v>8188</v>
      </c>
      <c r="Y54" s="12">
        <f t="shared" si="9"/>
        <v>8188</v>
      </c>
    </row>
    <row r="55" spans="1:25" x14ac:dyDescent="0.25">
      <c r="A55">
        <v>54</v>
      </c>
      <c r="B55" t="s">
        <v>503</v>
      </c>
      <c r="C55" t="str">
        <f t="shared" si="10"/>
        <v>Unique</v>
      </c>
      <c r="D55" t="s">
        <v>504</v>
      </c>
      <c r="E55" t="str">
        <f t="shared" si="0"/>
        <v>VW 80 cm (32 inches) Frameless Series HD Ready LED TV VW32A (Black)</v>
      </c>
      <c r="F55" t="str" cm="1">
        <f t="array" ref="F55">PROPER(_xlfn.TEXTJOIN(" ", TRUE, INDEX(_xlfn.FILTERXML("&lt;t&gt;&lt;s&gt;" &amp; SUBSTITUTE(E55," ","&lt;/s&gt;&lt;s&gt;") &amp; "&lt;/s&gt;&lt;/t&gt;", "//s"), _xlfn.SEQUENCE(4))))</f>
        <v>Vw 80 Cm (32</v>
      </c>
      <c r="G55" t="str">
        <f t="shared" si="11"/>
        <v>Series HD Ready LED TV VW32A (Black)</v>
      </c>
      <c r="H55" t="s">
        <v>505</v>
      </c>
      <c r="I55" t="s">
        <v>13093</v>
      </c>
      <c r="J55" s="7" t="str">
        <f t="shared" si="2"/>
        <v>Electronics</v>
      </c>
      <c r="K55" s="2" t="s">
        <v>13094</v>
      </c>
      <c r="L55" t="str">
        <f t="shared" si="3"/>
        <v>HomeTheater , TV &amp; Video</v>
      </c>
      <c r="M55" s="2" t="s">
        <v>13097</v>
      </c>
      <c r="N55" s="2" t="str">
        <f t="shared" si="4"/>
        <v>Televisions</v>
      </c>
      <c r="O55" s="1" t="s">
        <v>13100</v>
      </c>
      <c r="Q55" s="2">
        <v>6999</v>
      </c>
      <c r="R55" s="8">
        <f t="shared" si="5"/>
        <v>6999</v>
      </c>
      <c r="S55" s="2">
        <v>12999</v>
      </c>
      <c r="T55" s="8">
        <f t="shared" si="6"/>
        <v>12999</v>
      </c>
      <c r="U55" s="1">
        <f t="shared" si="7"/>
        <v>0.46157396722824834</v>
      </c>
      <c r="V55">
        <v>4.2</v>
      </c>
      <c r="W55" s="10">
        <f t="shared" si="8"/>
        <v>4.2</v>
      </c>
      <c r="X55" s="4">
        <v>4003</v>
      </c>
      <c r="Y55" s="12">
        <f t="shared" si="9"/>
        <v>4003</v>
      </c>
    </row>
    <row r="56" spans="1:25" x14ac:dyDescent="0.25">
      <c r="A56">
        <v>55</v>
      </c>
      <c r="B56" t="s">
        <v>513</v>
      </c>
      <c r="C56" t="str">
        <f t="shared" si="10"/>
        <v>Duplicate</v>
      </c>
      <c r="D56" t="s">
        <v>514</v>
      </c>
      <c r="E56" t="str">
        <f t="shared" si="0"/>
        <v>Ambrane Unbreakable 3A Fast Charging Braided Type C Cable 1.5 Meter (RCT15, Blue) Supports QC 2.0 3.0 Charging</v>
      </c>
      <c r="F56" t="str" cm="1">
        <f t="array" ref="F56">PROPER(_xlfn.TEXTJOIN(" ", TRUE, INDEX(_xlfn.FILTERXML("&lt;t&gt;&lt;s&gt;" &amp; SUBSTITUTE(E56," ","&lt;/s&gt;&lt;s&gt;") &amp; "&lt;/s&gt;&lt;/t&gt;", "//s"), _xlfn.SEQUENCE(4))))</f>
        <v>Ambrane Unbreakable 3A Fast</v>
      </c>
      <c r="G56" t="str">
        <f t="shared" si="11"/>
        <v>Type C Cable 1.5 Meter (RCT15, Blue) Supports QC 2.0 3.0 Charging</v>
      </c>
      <c r="H56" t="s">
        <v>17</v>
      </c>
      <c r="I56" t="s">
        <v>13085</v>
      </c>
      <c r="J56" s="7" t="str">
        <f t="shared" si="2"/>
        <v>Computers &amp; Accessories</v>
      </c>
      <c r="K56" t="s">
        <v>13086</v>
      </c>
      <c r="L56" t="str">
        <f t="shared" si="3"/>
        <v>Accessories &amp; Peripherals</v>
      </c>
      <c r="M56" t="s">
        <v>13087</v>
      </c>
      <c r="N56" s="2" t="str">
        <f t="shared" si="4"/>
        <v>Cables &amp; Accessories</v>
      </c>
      <c r="O56" s="1" t="s">
        <v>13088</v>
      </c>
      <c r="P56" t="s">
        <v>13089</v>
      </c>
      <c r="Q56">
        <v>199</v>
      </c>
      <c r="R56" s="8">
        <f t="shared" si="5"/>
        <v>199</v>
      </c>
      <c r="S56">
        <v>349</v>
      </c>
      <c r="T56" s="8">
        <f t="shared" si="6"/>
        <v>349</v>
      </c>
      <c r="U56" s="1">
        <f t="shared" si="7"/>
        <v>0.42979942693409739</v>
      </c>
      <c r="V56">
        <v>4.0999999999999996</v>
      </c>
      <c r="W56" s="10">
        <f t="shared" si="8"/>
        <v>4.0999999999999996</v>
      </c>
      <c r="X56" s="4">
        <v>314</v>
      </c>
      <c r="Y56" s="12">
        <f t="shared" si="9"/>
        <v>314</v>
      </c>
    </row>
    <row r="57" spans="1:25" x14ac:dyDescent="0.25">
      <c r="A57">
        <v>56</v>
      </c>
      <c r="B57" t="s">
        <v>523</v>
      </c>
      <c r="C57" t="str">
        <f t="shared" si="10"/>
        <v>Unique</v>
      </c>
      <c r="D57" t="s">
        <v>524</v>
      </c>
      <c r="E57" t="str">
        <f t="shared" si="0"/>
        <v>Tata Sky Universal Remote</v>
      </c>
      <c r="F57" t="str" cm="1">
        <f t="array" ref="F57">PROPER(_xlfn.TEXTJOIN(" ", TRUE, INDEX(_xlfn.FILTERXML("&lt;t&gt;&lt;s&gt;" &amp; SUBSTITUTE(E57," ","&lt;/s&gt;&lt;s&gt;") &amp; "&lt;/s&gt;&lt;/t&gt;", "//s"), _xlfn.SEQUENCE(4))))</f>
        <v>Tata Sky Universal Remote</v>
      </c>
      <c r="G57" t="str">
        <f t="shared" si="11"/>
        <v/>
      </c>
      <c r="H57" t="s">
        <v>459</v>
      </c>
      <c r="I57" t="s">
        <v>13093</v>
      </c>
      <c r="J57" s="7" t="str">
        <f t="shared" si="2"/>
        <v>Electronics</v>
      </c>
      <c r="K57" t="s">
        <v>13094</v>
      </c>
      <c r="L57" t="str">
        <f t="shared" si="3"/>
        <v>HomeTheater , TV &amp; Video</v>
      </c>
      <c r="M57" t="s">
        <v>13095</v>
      </c>
      <c r="N57" s="2" t="str">
        <f t="shared" si="4"/>
        <v>Accessories</v>
      </c>
      <c r="O57" s="1" t="s">
        <v>13099</v>
      </c>
      <c r="Q57">
        <v>230</v>
      </c>
      <c r="R57" s="8">
        <f t="shared" si="5"/>
        <v>230</v>
      </c>
      <c r="S57">
        <v>499</v>
      </c>
      <c r="T57" s="8">
        <f t="shared" si="6"/>
        <v>499</v>
      </c>
      <c r="U57" s="1">
        <f t="shared" si="7"/>
        <v>0.53907815631262523</v>
      </c>
      <c r="V57">
        <v>3.7</v>
      </c>
      <c r="W57" s="10">
        <f t="shared" si="8"/>
        <v>3.7</v>
      </c>
      <c r="X57" s="4">
        <v>2960</v>
      </c>
      <c r="Y57" s="12">
        <f t="shared" si="9"/>
        <v>2960</v>
      </c>
    </row>
    <row r="58" spans="1:25" x14ac:dyDescent="0.25">
      <c r="A58">
        <v>57</v>
      </c>
      <c r="B58" t="s">
        <v>533</v>
      </c>
      <c r="C58" t="str">
        <f t="shared" si="10"/>
        <v>Unique</v>
      </c>
      <c r="D58" t="s">
        <v>534</v>
      </c>
      <c r="E58" t="str">
        <f t="shared" si="0"/>
        <v>TP-LINK WiFi Dongle 300 Mbps Mini Wireless Network USB Wi-Fi Adapter for PC Desktop Laptop(Supports Windows 11 10 8.1 8 7 XP, Mac OS 10.9-10.15 and Linux, WPS, Soft AP Mode, USB 2.0) (TL-WN823N),Black</v>
      </c>
      <c r="F58" t="str" cm="1">
        <f t="array" ref="F58">PROPER(_xlfn.TEXTJOIN(" ", TRUE, INDEX(_xlfn.FILTERXML("&lt;t&gt;&lt;s&gt;" &amp; SUBSTITUTE(E58," ","&lt;/s&gt;&lt;s&gt;") &amp; "&lt;/s&gt;&lt;/t&gt;", "//s"), _xlfn.SEQUENCE(4))))</f>
        <v>Tp-Link Wifi Dongle 300</v>
      </c>
      <c r="G58" t="str">
        <f t="shared" si="11"/>
        <v>Wireless Network USB Wi-Fi Adapter for PC Desktop Laptop(Supports Windows 11 10 8.1 8 7 XP, Mac OS 10.9-10.15 and Linux, WPS, Soft AP Mode, USB 2.0) (TL-WN823N),Black</v>
      </c>
      <c r="H58" t="s">
        <v>96</v>
      </c>
      <c r="I58" t="s">
        <v>13085</v>
      </c>
      <c r="J58" s="7" t="str">
        <f t="shared" si="2"/>
        <v>Computers &amp; Accessories</v>
      </c>
      <c r="K58" t="s">
        <v>13090</v>
      </c>
      <c r="L58" t="str">
        <f t="shared" si="3"/>
        <v>NetworkingDevices</v>
      </c>
      <c r="M58" s="2" t="s">
        <v>13091</v>
      </c>
      <c r="N58" s="2" t="str">
        <f t="shared" si="4"/>
        <v>NetworkAdapters</v>
      </c>
      <c r="O58" s="1" t="s">
        <v>13092</v>
      </c>
      <c r="Q58">
        <v>649</v>
      </c>
      <c r="R58" s="8">
        <f t="shared" si="5"/>
        <v>649</v>
      </c>
      <c r="S58" s="2">
        <v>1399</v>
      </c>
      <c r="T58" s="8">
        <f t="shared" si="6"/>
        <v>1399</v>
      </c>
      <c r="U58" s="1">
        <f t="shared" si="7"/>
        <v>0.53609721229449603</v>
      </c>
      <c r="V58">
        <v>4.2</v>
      </c>
      <c r="W58" s="10">
        <f t="shared" si="8"/>
        <v>4.2</v>
      </c>
      <c r="X58" s="4">
        <v>179691</v>
      </c>
      <c r="Y58" s="12">
        <f t="shared" si="9"/>
        <v>179691</v>
      </c>
    </row>
    <row r="59" spans="1:25" x14ac:dyDescent="0.25">
      <c r="A59">
        <v>58</v>
      </c>
      <c r="B59" t="s">
        <v>538</v>
      </c>
      <c r="C59" t="str">
        <f t="shared" si="10"/>
        <v>Unique</v>
      </c>
      <c r="D59" t="s">
        <v>539</v>
      </c>
      <c r="E59" t="str">
        <f t="shared" si="0"/>
        <v>OnePlus 80 cm (32 inches) Y Series HD Ready Smart Android LED TV 32 Y1S (Black)</v>
      </c>
      <c r="F59" t="str" cm="1">
        <f t="array" ref="F59">PROPER(_xlfn.TEXTJOIN(" ", TRUE, INDEX(_xlfn.FILTERXML("&lt;t&gt;&lt;s&gt;" &amp; SUBSTITUTE(E59," ","&lt;/s&gt;&lt;s&gt;") &amp; "&lt;/s&gt;&lt;/t&gt;", "//s"), _xlfn.SEQUENCE(4))))</f>
        <v>Oneplus 80 Cm (32</v>
      </c>
      <c r="G59" t="str">
        <f t="shared" si="11"/>
        <v>Series HD Ready Smart Android LED TV 32 Y1S (Black)</v>
      </c>
      <c r="H59" t="s">
        <v>167</v>
      </c>
      <c r="I59" t="s">
        <v>13093</v>
      </c>
      <c r="J59" s="7" t="str">
        <f t="shared" si="2"/>
        <v>Electronics</v>
      </c>
      <c r="K59" s="2" t="s">
        <v>13094</v>
      </c>
      <c r="L59" t="str">
        <f t="shared" si="3"/>
        <v>HomeTheater , TV &amp; Video</v>
      </c>
      <c r="M59" s="2" t="s">
        <v>13097</v>
      </c>
      <c r="N59" s="2" t="str">
        <f t="shared" si="4"/>
        <v>Televisions</v>
      </c>
      <c r="O59" s="1" t="s">
        <v>13098</v>
      </c>
      <c r="Q59" s="2">
        <v>15999</v>
      </c>
      <c r="R59" s="8">
        <f t="shared" si="5"/>
        <v>15999</v>
      </c>
      <c r="S59" s="2">
        <v>21999</v>
      </c>
      <c r="T59" s="8">
        <f t="shared" si="6"/>
        <v>21999</v>
      </c>
      <c r="U59" s="1">
        <f t="shared" si="7"/>
        <v>0.27273966998499932</v>
      </c>
      <c r="V59">
        <v>4.2</v>
      </c>
      <c r="W59" s="10">
        <f t="shared" si="8"/>
        <v>4.2</v>
      </c>
      <c r="X59" s="4">
        <v>34899</v>
      </c>
      <c r="Y59" s="12">
        <f t="shared" si="9"/>
        <v>34899</v>
      </c>
    </row>
    <row r="60" spans="1:25" x14ac:dyDescent="0.25">
      <c r="A60">
        <v>59</v>
      </c>
      <c r="B60" t="s">
        <v>543</v>
      </c>
      <c r="C60" t="str">
        <f t="shared" si="10"/>
        <v>Duplicate</v>
      </c>
      <c r="D60" t="s">
        <v>544</v>
      </c>
      <c r="E60" t="str">
        <f t="shared" si="0"/>
        <v>Wecool Unbreakable 3 in 1 Charging Cable with 3A Speed, Fast Charging Multi Purpose Cable 1.25 Mtr Long, Type C cable, Micro Usb Cable and Cable for iPhone, White</v>
      </c>
      <c r="F60" t="str" cm="1">
        <f t="array" ref="F60">PROPER(_xlfn.TEXTJOIN(" ", TRUE, INDEX(_xlfn.FILTERXML("&lt;t&gt;&lt;s&gt;" &amp; SUBSTITUTE(E60," ","&lt;/s&gt;&lt;s&gt;") &amp; "&lt;/s&gt;&lt;/t&gt;", "//s"), _xlfn.SEQUENCE(4))))</f>
        <v>Wecool Unbreakable 3 In</v>
      </c>
      <c r="G60" t="str">
        <f t="shared" si="11"/>
        <v>Cable with 3A Speed, Fast Charging Multi Purpose Cable 1.25 Mtr Long, Type C cable, Micro Usb Cable and Cable for iPhone, White</v>
      </c>
      <c r="H60" t="s">
        <v>17</v>
      </c>
      <c r="I60" t="s">
        <v>13085</v>
      </c>
      <c r="J60" s="7" t="str">
        <f t="shared" si="2"/>
        <v>Computers &amp; Accessories</v>
      </c>
      <c r="K60" t="s">
        <v>13086</v>
      </c>
      <c r="L60" t="str">
        <f t="shared" si="3"/>
        <v>Accessories &amp; Peripherals</v>
      </c>
      <c r="M60" s="2" t="s">
        <v>13087</v>
      </c>
      <c r="N60" s="2" t="str">
        <f t="shared" si="4"/>
        <v>Cables &amp; Accessories</v>
      </c>
      <c r="O60" s="1" t="s">
        <v>13088</v>
      </c>
      <c r="P60" t="s">
        <v>13089</v>
      </c>
      <c r="Q60">
        <v>348</v>
      </c>
      <c r="R60" s="8">
        <f t="shared" si="5"/>
        <v>348</v>
      </c>
      <c r="S60" s="2">
        <v>1499</v>
      </c>
      <c r="T60" s="8">
        <f t="shared" si="6"/>
        <v>1499</v>
      </c>
      <c r="U60" s="1">
        <f t="shared" si="7"/>
        <v>0.76784523015343564</v>
      </c>
      <c r="V60">
        <v>4.2</v>
      </c>
      <c r="W60" s="10">
        <f t="shared" si="8"/>
        <v>4.2</v>
      </c>
      <c r="X60" s="4">
        <v>656</v>
      </c>
      <c r="Y60" s="12">
        <f t="shared" si="9"/>
        <v>656</v>
      </c>
    </row>
    <row r="61" spans="1:25" x14ac:dyDescent="0.25">
      <c r="A61">
        <v>60</v>
      </c>
      <c r="B61" t="s">
        <v>553</v>
      </c>
      <c r="C61" t="str">
        <f t="shared" si="10"/>
        <v>Duplicate</v>
      </c>
      <c r="D61" t="s">
        <v>554</v>
      </c>
      <c r="E61" t="str">
        <f t="shared" si="0"/>
        <v>Portronics Konnect L 1.2Mtr, Fast Charging 3A Micro USB Cable with Charge and Sync Function (Grey)</v>
      </c>
      <c r="F61" t="str" cm="1">
        <f t="array" ref="F61">PROPER(_xlfn.TEXTJOIN(" ", TRUE, INDEX(_xlfn.FILTERXML("&lt;t&gt;&lt;s&gt;" &amp; SUBSTITUTE(E61," ","&lt;/s&gt;&lt;s&gt;") &amp; "&lt;/s&gt;&lt;/t&gt;", "//s"), _xlfn.SEQUENCE(4))))</f>
        <v>Portronics Konnect L 1.2Mtr,</v>
      </c>
      <c r="G61" t="str">
        <f t="shared" si="11"/>
        <v>3A Micro USB Cable with Charge and Sync Function (Grey)</v>
      </c>
      <c r="H61" t="s">
        <v>17</v>
      </c>
      <c r="I61" t="s">
        <v>13085</v>
      </c>
      <c r="J61" s="7" t="str">
        <f t="shared" si="2"/>
        <v>Computers &amp; Accessories</v>
      </c>
      <c r="K61" t="s">
        <v>13086</v>
      </c>
      <c r="L61" t="str">
        <f t="shared" si="3"/>
        <v>Accessories &amp; Peripherals</v>
      </c>
      <c r="M61" t="s">
        <v>13087</v>
      </c>
      <c r="N61" s="2" t="str">
        <f t="shared" si="4"/>
        <v>Cables &amp; Accessories</v>
      </c>
      <c r="O61" s="1" t="s">
        <v>13088</v>
      </c>
      <c r="P61" t="s">
        <v>13089</v>
      </c>
      <c r="Q61">
        <v>154</v>
      </c>
      <c r="R61" s="8">
        <f t="shared" si="5"/>
        <v>154</v>
      </c>
      <c r="S61">
        <v>349</v>
      </c>
      <c r="T61" s="8">
        <f t="shared" si="6"/>
        <v>349</v>
      </c>
      <c r="U61" s="1">
        <f t="shared" si="7"/>
        <v>0.55873925501432664</v>
      </c>
      <c r="V61">
        <v>4.3</v>
      </c>
      <c r="W61" s="10">
        <f t="shared" si="8"/>
        <v>4.3</v>
      </c>
      <c r="X61" s="4">
        <v>7064</v>
      </c>
      <c r="Y61" s="12">
        <f t="shared" si="9"/>
        <v>7064</v>
      </c>
    </row>
    <row r="62" spans="1:25" x14ac:dyDescent="0.25">
      <c r="A62">
        <v>61</v>
      </c>
      <c r="B62" t="s">
        <v>563</v>
      </c>
      <c r="C62" t="str">
        <f t="shared" si="10"/>
        <v>Unique</v>
      </c>
      <c r="D62" t="s">
        <v>564</v>
      </c>
      <c r="E62" t="str">
        <f t="shared" si="0"/>
        <v>Airtel DigitalTV DTH Television, Setup Box Remote Compatible for SD and HD Recording (Black)</v>
      </c>
      <c r="F62" t="str" cm="1">
        <f t="array" ref="F62">PROPER(_xlfn.TEXTJOIN(" ", TRUE, INDEX(_xlfn.FILTERXML("&lt;t&gt;&lt;s&gt;" &amp; SUBSTITUTE(E62," ","&lt;/s&gt;&lt;s&gt;") &amp; "&lt;/s&gt;&lt;/t&gt;", "//s"), _xlfn.SEQUENCE(4))))</f>
        <v>Airtel Digitaltv Dth Television,</v>
      </c>
      <c r="G62" t="str">
        <f t="shared" si="11"/>
        <v>Remote Compatible for SD and HD Recording (Black)</v>
      </c>
      <c r="H62" t="s">
        <v>459</v>
      </c>
      <c r="I62" t="s">
        <v>13093</v>
      </c>
      <c r="J62" s="7" t="str">
        <f t="shared" si="2"/>
        <v>Electronics</v>
      </c>
      <c r="K62" t="s">
        <v>13094</v>
      </c>
      <c r="L62" t="str">
        <f t="shared" si="3"/>
        <v>HomeTheater , TV &amp; Video</v>
      </c>
      <c r="M62" t="s">
        <v>13095</v>
      </c>
      <c r="N62" s="2" t="str">
        <f t="shared" si="4"/>
        <v>Accessories</v>
      </c>
      <c r="O62" s="1" t="s">
        <v>13099</v>
      </c>
      <c r="Q62">
        <v>179</v>
      </c>
      <c r="R62" s="8">
        <f t="shared" si="5"/>
        <v>179</v>
      </c>
      <c r="S62">
        <v>799</v>
      </c>
      <c r="T62" s="8">
        <f t="shared" si="6"/>
        <v>799</v>
      </c>
      <c r="U62" s="1">
        <f t="shared" si="7"/>
        <v>0.77596996245306638</v>
      </c>
      <c r="V62">
        <v>3.7</v>
      </c>
      <c r="W62" s="10">
        <f t="shared" si="8"/>
        <v>3.7</v>
      </c>
      <c r="X62" s="4">
        <v>2201</v>
      </c>
      <c r="Y62" s="12">
        <f t="shared" si="9"/>
        <v>2201</v>
      </c>
    </row>
    <row r="63" spans="1:25" x14ac:dyDescent="0.25">
      <c r="A63">
        <v>62</v>
      </c>
      <c r="B63" t="s">
        <v>573</v>
      </c>
      <c r="C63" t="str">
        <f t="shared" si="10"/>
        <v>Unique</v>
      </c>
      <c r="D63" t="s">
        <v>574</v>
      </c>
      <c r="E63" t="str">
        <f t="shared" si="0"/>
        <v>Samsung 108 cm (43 inches) Crystal 4K Neo Series Ultra HD Smart LED TV UA43AUE65AKXXL (Black)</v>
      </c>
      <c r="F63" t="str" cm="1">
        <f t="array" ref="F63">PROPER(_xlfn.TEXTJOIN(" ", TRUE, INDEX(_xlfn.FILTERXML("&lt;t&gt;&lt;s&gt;" &amp; SUBSTITUTE(E63," ","&lt;/s&gt;&lt;s&gt;") &amp; "&lt;/s&gt;&lt;/t&gt;", "//s"), _xlfn.SEQUENCE(4))))</f>
        <v>Samsung 108 Cm (43</v>
      </c>
      <c r="G63" t="str">
        <f t="shared" si="11"/>
        <v>4K Neo Series Ultra HD Smart LED TV UA43AUE65AKXXL (Black)</v>
      </c>
      <c r="H63" t="s">
        <v>167</v>
      </c>
      <c r="I63" t="s">
        <v>13093</v>
      </c>
      <c r="J63" s="7" t="str">
        <f t="shared" si="2"/>
        <v>Electronics</v>
      </c>
      <c r="K63" s="2" t="s">
        <v>13094</v>
      </c>
      <c r="L63" t="str">
        <f t="shared" si="3"/>
        <v>HomeTheater , TV &amp; Video</v>
      </c>
      <c r="M63" s="2" t="s">
        <v>13097</v>
      </c>
      <c r="N63" s="2" t="str">
        <f t="shared" si="4"/>
        <v>Televisions</v>
      </c>
      <c r="O63" s="1" t="s">
        <v>13098</v>
      </c>
      <c r="Q63" s="2">
        <v>32990</v>
      </c>
      <c r="R63" s="8">
        <f t="shared" si="5"/>
        <v>32990</v>
      </c>
      <c r="S63" s="2">
        <v>47900</v>
      </c>
      <c r="T63" s="8">
        <f t="shared" si="6"/>
        <v>47900</v>
      </c>
      <c r="U63" s="1">
        <f t="shared" si="7"/>
        <v>0.31127348643006264</v>
      </c>
      <c r="V63">
        <v>4.3</v>
      </c>
      <c r="W63" s="10">
        <f t="shared" si="8"/>
        <v>4.3</v>
      </c>
      <c r="X63" s="4">
        <v>7109</v>
      </c>
      <c r="Y63" s="12">
        <f t="shared" si="9"/>
        <v>7109</v>
      </c>
    </row>
    <row r="64" spans="1:25" x14ac:dyDescent="0.25">
      <c r="A64">
        <v>63</v>
      </c>
      <c r="B64" t="s">
        <v>583</v>
      </c>
      <c r="C64" t="str">
        <f t="shared" si="10"/>
        <v>Duplicate</v>
      </c>
      <c r="D64" t="s">
        <v>584</v>
      </c>
      <c r="E64" t="str">
        <f t="shared" si="0"/>
        <v>Lapster 1.5 mtr USB 2.0 Type A Male to USB A Male Cable for computer and laptop</v>
      </c>
      <c r="F64" t="str" cm="1">
        <f t="array" ref="F64">PROPER(_xlfn.TEXTJOIN(" ", TRUE, INDEX(_xlfn.FILTERXML("&lt;t&gt;&lt;s&gt;" &amp; SUBSTITUTE(E64," ","&lt;/s&gt;&lt;s&gt;") &amp; "&lt;/s&gt;&lt;/t&gt;", "//s"), _xlfn.SEQUENCE(4))))</f>
        <v>Lapster 1.5 Mtr Usb</v>
      </c>
      <c r="G64" t="str">
        <f t="shared" si="11"/>
        <v>A Male to USB A Male Cable for computer and laptop</v>
      </c>
      <c r="H64" t="s">
        <v>17</v>
      </c>
      <c r="I64" t="s">
        <v>13085</v>
      </c>
      <c r="J64" s="7" t="str">
        <f t="shared" si="2"/>
        <v>Computers &amp; Accessories</v>
      </c>
      <c r="K64" t="s">
        <v>13086</v>
      </c>
      <c r="L64" t="str">
        <f t="shared" si="3"/>
        <v>Accessories &amp; Peripherals</v>
      </c>
      <c r="M64" t="s">
        <v>13087</v>
      </c>
      <c r="N64" s="2" t="str">
        <f t="shared" si="4"/>
        <v>Cables &amp; Accessories</v>
      </c>
      <c r="O64" s="1" t="s">
        <v>13088</v>
      </c>
      <c r="P64" t="s">
        <v>13089</v>
      </c>
      <c r="Q64">
        <v>139</v>
      </c>
      <c r="R64" s="8">
        <f t="shared" si="5"/>
        <v>139</v>
      </c>
      <c r="S64">
        <v>999</v>
      </c>
      <c r="T64" s="8">
        <f t="shared" si="6"/>
        <v>999</v>
      </c>
      <c r="U64" s="1">
        <f t="shared" si="7"/>
        <v>0.86086086086086089</v>
      </c>
      <c r="V64">
        <v>4</v>
      </c>
      <c r="W64" s="10">
        <f t="shared" si="8"/>
        <v>4</v>
      </c>
      <c r="X64" s="4">
        <v>1313</v>
      </c>
      <c r="Y64" s="12">
        <f t="shared" si="9"/>
        <v>1313</v>
      </c>
    </row>
    <row r="65" spans="1:25" x14ac:dyDescent="0.25">
      <c r="A65">
        <v>64</v>
      </c>
      <c r="B65" t="s">
        <v>593</v>
      </c>
      <c r="C65" t="str">
        <f t="shared" si="10"/>
        <v>Duplicate</v>
      </c>
      <c r="D65" t="s">
        <v>594</v>
      </c>
      <c r="E65" t="str">
        <f t="shared" si="0"/>
        <v>AmazonBasics USB Type-C to USB Type-C 2.0 Cable - 3 Feet Laptop (0.9 Meters) - White</v>
      </c>
      <c r="F65" t="str" cm="1">
        <f t="array" ref="F65">PROPER(_xlfn.TEXTJOIN(" ", TRUE, INDEX(_xlfn.FILTERXML("&lt;t&gt;&lt;s&gt;" &amp; SUBSTITUTE(E65," ","&lt;/s&gt;&lt;s&gt;") &amp; "&lt;/s&gt;&lt;/t&gt;", "//s"), _xlfn.SEQUENCE(4))))</f>
        <v>Amazonbasics Usb Type-C To</v>
      </c>
      <c r="G65" t="str">
        <f t="shared" si="11"/>
        <v>2.0 Cable - 3 Feet Laptop (0.9 Meters) - White</v>
      </c>
      <c r="H65" t="s">
        <v>17</v>
      </c>
      <c r="I65" t="s">
        <v>13085</v>
      </c>
      <c r="J65" s="7" t="str">
        <f t="shared" si="2"/>
        <v>Computers &amp; Accessories</v>
      </c>
      <c r="K65" t="s">
        <v>13086</v>
      </c>
      <c r="L65" t="str">
        <f t="shared" si="3"/>
        <v>Accessories &amp; Peripherals</v>
      </c>
      <c r="M65" t="s">
        <v>13087</v>
      </c>
      <c r="N65" s="2" t="str">
        <f t="shared" si="4"/>
        <v>Cables &amp; Accessories</v>
      </c>
      <c r="O65" s="1" t="s">
        <v>13088</v>
      </c>
      <c r="P65" t="s">
        <v>13089</v>
      </c>
      <c r="Q65">
        <v>329</v>
      </c>
      <c r="R65" s="8">
        <f t="shared" si="5"/>
        <v>329</v>
      </c>
      <c r="S65">
        <v>845</v>
      </c>
      <c r="T65" s="8">
        <f t="shared" si="6"/>
        <v>845</v>
      </c>
      <c r="U65" s="1">
        <f t="shared" si="7"/>
        <v>0.61065088757396446</v>
      </c>
      <c r="V65">
        <v>4.2</v>
      </c>
      <c r="W65" s="10">
        <f t="shared" si="8"/>
        <v>4.2</v>
      </c>
      <c r="X65" s="4">
        <v>29746</v>
      </c>
      <c r="Y65" s="12">
        <f t="shared" si="9"/>
        <v>29746</v>
      </c>
    </row>
    <row r="66" spans="1:25" x14ac:dyDescent="0.25">
      <c r="A66">
        <v>65</v>
      </c>
      <c r="B66" t="s">
        <v>603</v>
      </c>
      <c r="C66" t="str">
        <f t="shared" si="10"/>
        <v>Duplicate</v>
      </c>
      <c r="D66" t="s">
        <v>604</v>
      </c>
      <c r="E66" t="str">
        <f t="shared" ref="E66:E129" si="12">TRIM(SUBSTITUTE(SUBSTITUTE(SUBSTITUTE(SUBSTITUTE(SUBSTITUTE(SUBSTITUTE(D66,"&amp;","and"),"&lt;",""),"&gt;",""),"/"," "),CHAR(160)," "),CHAR(10)," "))</f>
        <v>Redmi 80 cm (32 inches) Android 11 Series HD Ready Smart LED TV | L32M6-RA L32M7-RA (Black)</v>
      </c>
      <c r="F66" t="str" cm="1">
        <f t="array" ref="F66">PROPER(_xlfn.TEXTJOIN(" ", TRUE, INDEX(_xlfn.FILTERXML("&lt;t&gt;&lt;s&gt;" &amp; SUBSTITUTE(E66," ","&lt;/s&gt;&lt;s&gt;") &amp; "&lt;/s&gt;&lt;/t&gt;", "//s"), _xlfn.SEQUENCE(4))))</f>
        <v>Redmi 80 Cm (32</v>
      </c>
      <c r="G66" t="str">
        <f t="shared" si="11"/>
        <v>11 Series HD Ready Smart LED TV | L32M6-RA L32M7-RA (Black)</v>
      </c>
      <c r="H66" t="s">
        <v>167</v>
      </c>
      <c r="I66" t="s">
        <v>13093</v>
      </c>
      <c r="J66" s="7" t="str">
        <f t="shared" ref="J66:J129" si="13">TRIM(SUBSTITUTE(SUBSTITUTE(I66, "&amp;", " &amp; "), ",", " , "))</f>
        <v>Electronics</v>
      </c>
      <c r="K66" s="2" t="s">
        <v>13094</v>
      </c>
      <c r="L66" t="str">
        <f t="shared" ref="L66:L129" si="14">TRIM(SUBSTITUTE(SUBSTITUTE(K66, "&amp;", " &amp; "), ",", " , "))</f>
        <v>HomeTheater , TV &amp; Video</v>
      </c>
      <c r="M66" s="2" t="s">
        <v>13097</v>
      </c>
      <c r="N66" s="2" t="str">
        <f t="shared" ref="N66:N129" si="15">TRIM(SUBSTITUTE(SUBSTITUTE(M66, "&amp;", " &amp; "), ",", " , "))</f>
        <v>Televisions</v>
      </c>
      <c r="O66" s="1" t="s">
        <v>13098</v>
      </c>
      <c r="Q66" s="2">
        <v>13999</v>
      </c>
      <c r="R66" s="8">
        <f t="shared" ref="R66:R129" si="16">VALUE(Q66)</f>
        <v>13999</v>
      </c>
      <c r="S66" s="2">
        <v>24999</v>
      </c>
      <c r="T66" s="8">
        <f t="shared" ref="T66:T129" si="17">VALUE(S66)</f>
        <v>24999</v>
      </c>
      <c r="U66" s="1">
        <f t="shared" ref="U66:U129" si="18">IFERROR((T66- R66) / T66, 0)</f>
        <v>0.44001760070402818</v>
      </c>
      <c r="V66">
        <v>4.2</v>
      </c>
      <c r="W66" s="10">
        <f t="shared" ref="W66:W129" si="19">VALUE(V66)</f>
        <v>4.2</v>
      </c>
      <c r="X66" s="4">
        <v>45238</v>
      </c>
      <c r="Y66" s="12">
        <f t="shared" ref="Y66:Y129" si="20">VALUE(X66)</f>
        <v>45238</v>
      </c>
    </row>
    <row r="67" spans="1:25" x14ac:dyDescent="0.25">
      <c r="A67">
        <v>66</v>
      </c>
      <c r="B67" t="s">
        <v>613</v>
      </c>
      <c r="C67" t="str">
        <f t="shared" ref="C67:C130" si="21">IF(COUNTIF(B:B, B67) &gt; 1, "Duplicate", "Unique")</f>
        <v>Unique</v>
      </c>
      <c r="D67" t="s">
        <v>614</v>
      </c>
      <c r="E67" t="str">
        <f t="shared" si="12"/>
        <v>Amazon Basics High-Speed HDMI Cable, 6 Feet (2-Pack),Black</v>
      </c>
      <c r="F67" t="str" cm="1">
        <f t="array" ref="F67">PROPER(_xlfn.TEXTJOIN(" ", TRUE, INDEX(_xlfn.FILTERXML("&lt;t&gt;&lt;s&gt;" &amp; SUBSTITUTE(E67," ","&lt;/s&gt;&lt;s&gt;") &amp; "&lt;/s&gt;&lt;/t&gt;", "//s"), _xlfn.SEQUENCE(4))))</f>
        <v>Amazon Basics High-Speed Hdmi</v>
      </c>
      <c r="G67" t="str">
        <f t="shared" si="11"/>
        <v>Feet (2-Pack),Black</v>
      </c>
      <c r="H67" t="s">
        <v>127</v>
      </c>
      <c r="I67" t="s">
        <v>13093</v>
      </c>
      <c r="J67" s="7" t="str">
        <f t="shared" si="13"/>
        <v>Electronics</v>
      </c>
      <c r="K67" t="s">
        <v>13094</v>
      </c>
      <c r="L67" t="str">
        <f t="shared" si="14"/>
        <v>HomeTheater , TV &amp; Video</v>
      </c>
      <c r="M67" s="2" t="s">
        <v>13095</v>
      </c>
      <c r="N67" s="2" t="str">
        <f t="shared" si="15"/>
        <v>Accessories</v>
      </c>
      <c r="O67" s="1" t="s">
        <v>13088</v>
      </c>
      <c r="P67" t="s">
        <v>13096</v>
      </c>
      <c r="Q67">
        <v>309</v>
      </c>
      <c r="R67" s="8">
        <f t="shared" si="16"/>
        <v>309</v>
      </c>
      <c r="S67" s="2">
        <v>1400</v>
      </c>
      <c r="T67" s="8">
        <f t="shared" si="17"/>
        <v>1400</v>
      </c>
      <c r="U67" s="1">
        <f t="shared" si="18"/>
        <v>0.77928571428571425</v>
      </c>
      <c r="V67">
        <v>4.4000000000000004</v>
      </c>
      <c r="W67" s="10">
        <f t="shared" si="19"/>
        <v>4.4000000000000004</v>
      </c>
      <c r="X67" s="4">
        <v>426973</v>
      </c>
      <c r="Y67" s="12">
        <f t="shared" si="20"/>
        <v>426973</v>
      </c>
    </row>
    <row r="68" spans="1:25" x14ac:dyDescent="0.25">
      <c r="A68">
        <v>67</v>
      </c>
      <c r="B68" t="s">
        <v>618</v>
      </c>
      <c r="C68" t="str">
        <f t="shared" si="21"/>
        <v>Duplicate</v>
      </c>
      <c r="D68" t="s">
        <v>619</v>
      </c>
      <c r="E68" t="str">
        <f t="shared" si="12"/>
        <v>Portronics Konnect L 20W PD Quick Charge Type-C to 8-Pin USB Mobile Charging Cable, 1.2M, Tangle Resistant, Fast Data Sync(Grey)</v>
      </c>
      <c r="F68" t="str" cm="1">
        <f t="array" ref="F68">PROPER(_xlfn.TEXTJOIN(" ", TRUE, INDEX(_xlfn.FILTERXML("&lt;t&gt;&lt;s&gt;" &amp; SUBSTITUTE(E68," ","&lt;/s&gt;&lt;s&gt;") &amp; "&lt;/s&gt;&lt;/t&gt;", "//s"), _xlfn.SEQUENCE(4))))</f>
        <v>Portronics Konnect L 20W</v>
      </c>
      <c r="G68" t="str">
        <f t="shared" si="11"/>
        <v>Charge Type-C to 8-Pin USB Mobile Charging Cable, 1.2M, Tangle Resistant, Fast Data Sync(Grey)</v>
      </c>
      <c r="H68" t="s">
        <v>17</v>
      </c>
      <c r="I68" t="s">
        <v>13085</v>
      </c>
      <c r="J68" s="7" t="str">
        <f t="shared" si="13"/>
        <v>Computers &amp; Accessories</v>
      </c>
      <c r="K68" t="s">
        <v>13086</v>
      </c>
      <c r="L68" t="str">
        <f t="shared" si="14"/>
        <v>Accessories &amp; Peripherals</v>
      </c>
      <c r="M68" t="s">
        <v>13087</v>
      </c>
      <c r="N68" s="2" t="str">
        <f t="shared" si="15"/>
        <v>Cables &amp; Accessories</v>
      </c>
      <c r="O68" s="1" t="s">
        <v>13088</v>
      </c>
      <c r="P68" t="s">
        <v>13089</v>
      </c>
      <c r="Q68">
        <v>263</v>
      </c>
      <c r="R68" s="8">
        <f t="shared" si="16"/>
        <v>263</v>
      </c>
      <c r="S68">
        <v>699</v>
      </c>
      <c r="T68" s="8">
        <f t="shared" si="17"/>
        <v>699</v>
      </c>
      <c r="U68" s="1">
        <f t="shared" si="18"/>
        <v>0.62374821173104433</v>
      </c>
      <c r="V68">
        <v>4.0999999999999996</v>
      </c>
      <c r="W68" s="10">
        <f t="shared" si="19"/>
        <v>4.0999999999999996</v>
      </c>
      <c r="X68" s="4">
        <v>450</v>
      </c>
      <c r="Y68" s="12">
        <f t="shared" si="20"/>
        <v>450</v>
      </c>
    </row>
    <row r="69" spans="1:25" x14ac:dyDescent="0.25">
      <c r="A69">
        <v>68</v>
      </c>
      <c r="B69" t="s">
        <v>628</v>
      </c>
      <c r="C69" t="str">
        <f t="shared" si="21"/>
        <v>Unique</v>
      </c>
      <c r="D69" t="s">
        <v>629</v>
      </c>
      <c r="E69" t="str">
        <f t="shared" si="12"/>
        <v>Acer 80 cm (32 inches) N Series HD Ready TV AR32NSV53HD (Black)</v>
      </c>
      <c r="F69" t="str" cm="1">
        <f t="array" ref="F69">PROPER(_xlfn.TEXTJOIN(" ", TRUE, INDEX(_xlfn.FILTERXML("&lt;t&gt;&lt;s&gt;" &amp; SUBSTITUTE(E69," ","&lt;/s&gt;&lt;s&gt;") &amp; "&lt;/s&gt;&lt;/t&gt;", "//s"), _xlfn.SEQUENCE(4))))</f>
        <v>Acer 80 Cm (32</v>
      </c>
      <c r="G69" t="str">
        <f t="shared" si="11"/>
        <v>Series HD Ready TV AR32NSV53HD (Black)</v>
      </c>
      <c r="H69" t="s">
        <v>505</v>
      </c>
      <c r="I69" t="s">
        <v>13093</v>
      </c>
      <c r="J69" s="7" t="str">
        <f t="shared" si="13"/>
        <v>Electronics</v>
      </c>
      <c r="K69" s="2" t="s">
        <v>13094</v>
      </c>
      <c r="L69" t="str">
        <f t="shared" si="14"/>
        <v>HomeTheater , TV &amp; Video</v>
      </c>
      <c r="M69" s="2" t="s">
        <v>13097</v>
      </c>
      <c r="N69" s="2" t="str">
        <f t="shared" si="15"/>
        <v>Televisions</v>
      </c>
      <c r="O69" s="1" t="s">
        <v>13100</v>
      </c>
      <c r="Q69" s="2">
        <v>7999</v>
      </c>
      <c r="R69" s="8">
        <f t="shared" si="16"/>
        <v>7999</v>
      </c>
      <c r="S69" s="2">
        <v>14990</v>
      </c>
      <c r="T69" s="8">
        <f t="shared" si="17"/>
        <v>14990</v>
      </c>
      <c r="U69" s="1">
        <f t="shared" si="18"/>
        <v>0.46637758505670446</v>
      </c>
      <c r="V69">
        <v>4.3</v>
      </c>
      <c r="W69" s="10">
        <f t="shared" si="19"/>
        <v>4.3</v>
      </c>
      <c r="X69" s="4">
        <v>457</v>
      </c>
      <c r="Y69" s="12">
        <f t="shared" si="20"/>
        <v>457</v>
      </c>
    </row>
    <row r="70" spans="1:25" x14ac:dyDescent="0.25">
      <c r="A70">
        <v>69</v>
      </c>
      <c r="B70" t="s">
        <v>638</v>
      </c>
      <c r="C70" t="str">
        <f t="shared" si="21"/>
        <v>Unique</v>
      </c>
      <c r="D70" t="s">
        <v>639</v>
      </c>
      <c r="E70" t="str">
        <f t="shared" si="12"/>
        <v>Model-P4 6 Way Swivel Tilt Wall Mount 32-55-inch Full Motion Cantilever for LED,LCD and Plasma TV's</v>
      </c>
      <c r="F70" t="str" cm="1">
        <f t="array" ref="F70">PROPER(_xlfn.TEXTJOIN(" ", TRUE, INDEX(_xlfn.FILTERXML("&lt;t&gt;&lt;s&gt;" &amp; SUBSTITUTE(E70," ","&lt;/s&gt;&lt;s&gt;") &amp; "&lt;/s&gt;&lt;/t&gt;", "//s"), _xlfn.SEQUENCE(4))))</f>
        <v>Model-P4 6 Way Swivel</v>
      </c>
      <c r="G70" t="str">
        <f t="shared" si="11"/>
        <v>Mount 32-55-inch Full Motion Cantilever for LED,LCD and Plasma TV's</v>
      </c>
      <c r="H70" t="s">
        <v>640</v>
      </c>
      <c r="I70" t="s">
        <v>13093</v>
      </c>
      <c r="J70" s="7" t="str">
        <f t="shared" si="13"/>
        <v>Electronics</v>
      </c>
      <c r="K70" s="2" t="s">
        <v>13094</v>
      </c>
      <c r="L70" t="str">
        <f t="shared" si="14"/>
        <v>HomeTheater , TV &amp; Video</v>
      </c>
      <c r="M70" s="2" t="s">
        <v>13095</v>
      </c>
      <c r="N70" s="2" t="str">
        <f t="shared" si="15"/>
        <v>Accessories</v>
      </c>
      <c r="O70" s="1" t="s">
        <v>13101</v>
      </c>
      <c r="P70" t="s">
        <v>13102</v>
      </c>
      <c r="Q70" s="2">
        <v>1599</v>
      </c>
      <c r="R70" s="8">
        <f t="shared" si="16"/>
        <v>1599</v>
      </c>
      <c r="S70" s="2">
        <v>2999</v>
      </c>
      <c r="T70" s="8">
        <f t="shared" si="17"/>
        <v>2999</v>
      </c>
      <c r="U70" s="1">
        <f t="shared" si="18"/>
        <v>0.46682227409136379</v>
      </c>
      <c r="V70">
        <v>4.2</v>
      </c>
      <c r="W70" s="10">
        <f t="shared" si="19"/>
        <v>4.2</v>
      </c>
      <c r="X70" s="4">
        <v>2727</v>
      </c>
      <c r="Y70" s="12">
        <f t="shared" si="20"/>
        <v>2727</v>
      </c>
    </row>
    <row r="71" spans="1:25" x14ac:dyDescent="0.25">
      <c r="A71">
        <v>70</v>
      </c>
      <c r="B71" t="s">
        <v>649</v>
      </c>
      <c r="C71" t="str">
        <f t="shared" si="21"/>
        <v>Duplicate</v>
      </c>
      <c r="D71" t="s">
        <v>650</v>
      </c>
      <c r="E71" t="str">
        <f t="shared" si="12"/>
        <v>Amazon Basics USB Type-C to USB-A 2.0 Male Fast Charging Cable for Laptop - 3 Feet (0.9 Meters), Black</v>
      </c>
      <c r="F71" t="str" cm="1">
        <f t="array" ref="F71">PROPER(_xlfn.TEXTJOIN(" ", TRUE, INDEX(_xlfn.FILTERXML("&lt;t&gt;&lt;s&gt;" &amp; SUBSTITUTE(E71," ","&lt;/s&gt;&lt;s&gt;") &amp; "&lt;/s&gt;&lt;/t&gt;", "//s"), _xlfn.SEQUENCE(4))))</f>
        <v>Amazon Basics Usb Type-C</v>
      </c>
      <c r="G71" t="str">
        <f t="shared" si="11"/>
        <v>2.0 Male Fast Charging Cable for Laptop - 3 Feet (0.9 Meters), Black</v>
      </c>
      <c r="H71" t="s">
        <v>17</v>
      </c>
      <c r="I71" t="s">
        <v>13085</v>
      </c>
      <c r="J71" s="7" t="str">
        <f t="shared" si="13"/>
        <v>Computers &amp; Accessories</v>
      </c>
      <c r="K71" t="s">
        <v>13086</v>
      </c>
      <c r="L71" t="str">
        <f t="shared" si="14"/>
        <v>Accessories &amp; Peripherals</v>
      </c>
      <c r="M71" t="s">
        <v>13087</v>
      </c>
      <c r="N71" s="2" t="str">
        <f t="shared" si="15"/>
        <v>Cables &amp; Accessories</v>
      </c>
      <c r="O71" s="1" t="s">
        <v>13088</v>
      </c>
      <c r="P71" t="s">
        <v>13089</v>
      </c>
      <c r="Q71">
        <v>219</v>
      </c>
      <c r="R71" s="8">
        <f t="shared" si="16"/>
        <v>219</v>
      </c>
      <c r="S71">
        <v>700</v>
      </c>
      <c r="T71" s="8">
        <f t="shared" si="17"/>
        <v>700</v>
      </c>
      <c r="U71" s="1">
        <f t="shared" si="18"/>
        <v>0.68714285714285717</v>
      </c>
      <c r="V71">
        <v>4.3</v>
      </c>
      <c r="W71" s="10">
        <f t="shared" si="19"/>
        <v>4.3</v>
      </c>
      <c r="X71" s="4">
        <v>20053</v>
      </c>
      <c r="Y71" s="12">
        <f t="shared" si="20"/>
        <v>20053</v>
      </c>
    </row>
    <row r="72" spans="1:25" x14ac:dyDescent="0.25">
      <c r="A72">
        <v>71</v>
      </c>
      <c r="B72" t="s">
        <v>659</v>
      </c>
      <c r="C72" t="str">
        <f t="shared" si="21"/>
        <v>Duplicate</v>
      </c>
      <c r="D72" t="s">
        <v>660</v>
      </c>
      <c r="E72" t="str">
        <f t="shared" si="12"/>
        <v>oraimo 65W Type C to C Fast Charging Cable USB C to USB C Cable High Speed Syncing, Nylon Braided 1M length with LED Indicator Compatible For Laptop, Macbook, Samsung Galaxy S22 S20 S10 S20Fe S21 S21 Ultra A70 A51 A71 A50S M31 M51 M31S M53 5G</v>
      </c>
      <c r="F72" t="str" cm="1">
        <f t="array" ref="F72">PROPER(_xlfn.TEXTJOIN(" ", TRUE, INDEX(_xlfn.FILTERXML("&lt;t&gt;&lt;s&gt;" &amp; SUBSTITUTE(E72," ","&lt;/s&gt;&lt;s&gt;") &amp; "&lt;/s&gt;&lt;/t&gt;", "//s"), _xlfn.SEQUENCE(4))))</f>
        <v>Oraimo 65W Type C</v>
      </c>
      <c r="G72" t="str">
        <f t="shared" si="11"/>
        <v>Fast Charging Cable USB C to USB C Cable High Speed Syncing, Nylon Braided 1M length with LED Indicator Compatible For Laptop, Macbook, Samsung Galaxy S22 S20 S10 S20Fe S21 S21 Ultra A70 A51 A71 A50S M31 M51 M31S M53 5G</v>
      </c>
      <c r="H72" t="s">
        <v>17</v>
      </c>
      <c r="I72" t="s">
        <v>13085</v>
      </c>
      <c r="J72" s="7" t="str">
        <f t="shared" si="13"/>
        <v>Computers &amp; Accessories</v>
      </c>
      <c r="K72" t="s">
        <v>13086</v>
      </c>
      <c r="L72" t="str">
        <f t="shared" si="14"/>
        <v>Accessories &amp; Peripherals</v>
      </c>
      <c r="M72" t="s">
        <v>13087</v>
      </c>
      <c r="N72" s="2" t="str">
        <f t="shared" si="15"/>
        <v>Cables &amp; Accessories</v>
      </c>
      <c r="O72" s="1" t="s">
        <v>13088</v>
      </c>
      <c r="P72" t="s">
        <v>13089</v>
      </c>
      <c r="Q72">
        <v>349</v>
      </c>
      <c r="R72" s="8">
        <f t="shared" si="16"/>
        <v>349</v>
      </c>
      <c r="S72">
        <v>899</v>
      </c>
      <c r="T72" s="8">
        <f t="shared" si="17"/>
        <v>899</v>
      </c>
      <c r="U72" s="1">
        <f t="shared" si="18"/>
        <v>0.61179087875417126</v>
      </c>
      <c r="V72">
        <v>4.5</v>
      </c>
      <c r="W72" s="10">
        <f t="shared" si="19"/>
        <v>4.5</v>
      </c>
      <c r="X72" s="4">
        <v>149</v>
      </c>
      <c r="Y72" s="12">
        <f t="shared" si="20"/>
        <v>149</v>
      </c>
    </row>
    <row r="73" spans="1:25" x14ac:dyDescent="0.25">
      <c r="A73">
        <v>72</v>
      </c>
      <c r="B73" t="s">
        <v>668</v>
      </c>
      <c r="C73" t="str">
        <f t="shared" si="21"/>
        <v>Duplicate</v>
      </c>
      <c r="D73" t="s">
        <v>669</v>
      </c>
      <c r="E73" t="str">
        <f t="shared" si="12"/>
        <v>CEDO 65W OnePlus Dash Warp Charge Cable, USB A to Type C Data Sync Fast Charging Cable Compatible with One Plus 3 3T 5 5T 6 6T 7 7T 7 pro and for All Type C Devices - 1 Meter, Red</v>
      </c>
      <c r="F73" t="str" cm="1">
        <f t="array" ref="F73">PROPER(_xlfn.TEXTJOIN(" ", TRUE, INDEX(_xlfn.FILTERXML("&lt;t&gt;&lt;s&gt;" &amp; SUBSTITUTE(E73," ","&lt;/s&gt;&lt;s&gt;") &amp; "&lt;/s&gt;&lt;/t&gt;", "//s"), _xlfn.SEQUENCE(4))))</f>
        <v>Cedo 65W Oneplus Dash</v>
      </c>
      <c r="G73" t="str">
        <f t="shared" si="11"/>
        <v>Cable, USB A to Type C Data Sync Fast Charging Cable Compatible with One Plus 3 3T 5 5T 6 6T 7 7T 7 pro and for All Type C Devices - 1 Meter, Red</v>
      </c>
      <c r="H73" t="s">
        <v>17</v>
      </c>
      <c r="I73" t="s">
        <v>13085</v>
      </c>
      <c r="J73" s="7" t="str">
        <f t="shared" si="13"/>
        <v>Computers &amp; Accessories</v>
      </c>
      <c r="K73" t="s">
        <v>13086</v>
      </c>
      <c r="L73" t="str">
        <f t="shared" si="14"/>
        <v>Accessories &amp; Peripherals</v>
      </c>
      <c r="M73" t="s">
        <v>13087</v>
      </c>
      <c r="N73" s="2" t="str">
        <f t="shared" si="15"/>
        <v>Cables &amp; Accessories</v>
      </c>
      <c r="O73" s="1" t="s">
        <v>13088</v>
      </c>
      <c r="P73" t="s">
        <v>13089</v>
      </c>
      <c r="Q73">
        <v>349</v>
      </c>
      <c r="R73" s="8">
        <f t="shared" si="16"/>
        <v>349</v>
      </c>
      <c r="S73">
        <v>599</v>
      </c>
      <c r="T73" s="8">
        <f t="shared" si="17"/>
        <v>599</v>
      </c>
      <c r="U73" s="1">
        <f t="shared" si="18"/>
        <v>0.41736227045075125</v>
      </c>
      <c r="V73">
        <v>4.0999999999999996</v>
      </c>
      <c r="W73" s="10">
        <f t="shared" si="19"/>
        <v>4.0999999999999996</v>
      </c>
      <c r="X73" s="4">
        <v>210</v>
      </c>
      <c r="Y73" s="12">
        <f t="shared" si="20"/>
        <v>210</v>
      </c>
    </row>
    <row r="74" spans="1:25" x14ac:dyDescent="0.25">
      <c r="A74">
        <v>73</v>
      </c>
      <c r="B74" t="s">
        <v>678</v>
      </c>
      <c r="C74" t="str">
        <f t="shared" si="21"/>
        <v>Unique</v>
      </c>
      <c r="D74" t="s">
        <v>679</v>
      </c>
      <c r="E74" t="str">
        <f t="shared" si="12"/>
        <v>Redmi 108 cm (43 inches) 4K Ultra HD Android Smart LED TV X43 | L43R7-7AIN (Black)</v>
      </c>
      <c r="F74" t="str" cm="1">
        <f t="array" ref="F74">PROPER(_xlfn.TEXTJOIN(" ", TRUE, INDEX(_xlfn.FILTERXML("&lt;t&gt;&lt;s&gt;" &amp; SUBSTITUTE(E74," ","&lt;/s&gt;&lt;s&gt;") &amp; "&lt;/s&gt;&lt;/t&gt;", "//s"), _xlfn.SEQUENCE(4))))</f>
        <v>Redmi 108 Cm (43</v>
      </c>
      <c r="G74" t="str">
        <f t="shared" ref="G74:G137" si="22">IFERROR(TRIM(MID(E74, FIND("~", SUBSTITUTE(E74, " ", "~", 6)) + 1, LEN(E74))), "")</f>
        <v>Ultra HD Android Smart LED TV X43 | L43R7-7AIN (Black)</v>
      </c>
      <c r="H74" t="s">
        <v>167</v>
      </c>
      <c r="I74" t="s">
        <v>13093</v>
      </c>
      <c r="J74" s="7" t="str">
        <f t="shared" si="13"/>
        <v>Electronics</v>
      </c>
      <c r="K74" s="2" t="s">
        <v>13094</v>
      </c>
      <c r="L74" t="str">
        <f t="shared" si="14"/>
        <v>HomeTheater , TV &amp; Video</v>
      </c>
      <c r="M74" s="2" t="s">
        <v>13097</v>
      </c>
      <c r="N74" s="2" t="str">
        <f t="shared" si="15"/>
        <v>Televisions</v>
      </c>
      <c r="O74" s="1" t="s">
        <v>13098</v>
      </c>
      <c r="Q74" s="2">
        <v>26999</v>
      </c>
      <c r="R74" s="8">
        <f t="shared" si="16"/>
        <v>26999</v>
      </c>
      <c r="S74" s="2">
        <v>42999</v>
      </c>
      <c r="T74" s="8">
        <f t="shared" si="17"/>
        <v>42999</v>
      </c>
      <c r="U74" s="1">
        <f t="shared" si="18"/>
        <v>0.37210167678318101</v>
      </c>
      <c r="V74">
        <v>4.2</v>
      </c>
      <c r="W74" s="10">
        <f t="shared" si="19"/>
        <v>4.2</v>
      </c>
      <c r="X74" s="4">
        <v>45238</v>
      </c>
      <c r="Y74" s="12">
        <f t="shared" si="20"/>
        <v>45238</v>
      </c>
    </row>
    <row r="75" spans="1:25" x14ac:dyDescent="0.25">
      <c r="A75">
        <v>74</v>
      </c>
      <c r="B75" t="s">
        <v>683</v>
      </c>
      <c r="C75" t="str">
        <f t="shared" si="21"/>
        <v>Duplicate</v>
      </c>
      <c r="D75" t="s">
        <v>684</v>
      </c>
      <c r="E75" t="str">
        <f t="shared" si="12"/>
        <v>Pinnaclz Original Combo of 2 Micro USB Fast Charging Cable, USB Charging Cable for Data Transfer Perfect for Android Smart Phones White 1.2 Meter Made in India (Pack of 2)</v>
      </c>
      <c r="F75" t="str" cm="1">
        <f t="array" ref="F75">PROPER(_xlfn.TEXTJOIN(" ", TRUE, INDEX(_xlfn.FILTERXML("&lt;t&gt;&lt;s&gt;" &amp; SUBSTITUTE(E75," ","&lt;/s&gt;&lt;s&gt;") &amp; "&lt;/s&gt;&lt;/t&gt;", "//s"), _xlfn.SEQUENCE(4))))</f>
        <v>Pinnaclz Original Combo Of</v>
      </c>
      <c r="G75" t="str">
        <f t="shared" si="22"/>
        <v>USB Fast Charging Cable, USB Charging Cable for Data Transfer Perfect for Android Smart Phones White 1.2 Meter Made in India (Pack of 2)</v>
      </c>
      <c r="H75" t="s">
        <v>17</v>
      </c>
      <c r="I75" t="s">
        <v>13085</v>
      </c>
      <c r="J75" s="7" t="str">
        <f t="shared" si="13"/>
        <v>Computers &amp; Accessories</v>
      </c>
      <c r="K75" t="s">
        <v>13086</v>
      </c>
      <c r="L75" t="str">
        <f t="shared" si="14"/>
        <v>Accessories &amp; Peripherals</v>
      </c>
      <c r="M75" t="s">
        <v>13087</v>
      </c>
      <c r="N75" s="2" t="str">
        <f t="shared" si="15"/>
        <v>Cables &amp; Accessories</v>
      </c>
      <c r="O75" s="1" t="s">
        <v>13088</v>
      </c>
      <c r="P75" t="s">
        <v>13089</v>
      </c>
      <c r="Q75">
        <v>115</v>
      </c>
      <c r="R75" s="8">
        <f t="shared" si="16"/>
        <v>115</v>
      </c>
      <c r="S75">
        <v>499</v>
      </c>
      <c r="T75" s="8">
        <f t="shared" si="17"/>
        <v>499</v>
      </c>
      <c r="U75" s="1">
        <f t="shared" si="18"/>
        <v>0.76953907815631262</v>
      </c>
      <c r="V75">
        <v>4</v>
      </c>
      <c r="W75" s="10">
        <f t="shared" si="19"/>
        <v>4</v>
      </c>
      <c r="X75" s="4">
        <v>7732</v>
      </c>
      <c r="Y75" s="12">
        <f t="shared" si="20"/>
        <v>7732</v>
      </c>
    </row>
    <row r="76" spans="1:25" x14ac:dyDescent="0.25">
      <c r="A76">
        <v>75</v>
      </c>
      <c r="B76" t="s">
        <v>693</v>
      </c>
      <c r="C76" t="str">
        <f t="shared" si="21"/>
        <v>Duplicate</v>
      </c>
      <c r="D76" t="s">
        <v>694</v>
      </c>
      <c r="E76" t="str">
        <f t="shared" si="12"/>
        <v>boAt Type C A750 Stress Resistant, Tangle-free, Sturdy Flat Cable with 6.5A Fast Charging and 480Mbps Data Transmission, 10000+ Bends Lifespan and Extended 1.5m Length(Rebellious Black)</v>
      </c>
      <c r="F76" t="str" cm="1">
        <f t="array" ref="F76">PROPER(_xlfn.TEXTJOIN(" ", TRUE, INDEX(_xlfn.FILTERXML("&lt;t&gt;&lt;s&gt;" &amp; SUBSTITUTE(E76," ","&lt;/s&gt;&lt;s&gt;") &amp; "&lt;/s&gt;&lt;/t&gt;", "//s"), _xlfn.SEQUENCE(4))))</f>
        <v>Boat Type C A750</v>
      </c>
      <c r="G76" t="str">
        <f t="shared" si="22"/>
        <v>Tangle-free, Sturdy Flat Cable with 6.5A Fast Charging and 480Mbps Data Transmission, 10000+ Bends Lifespan and Extended 1.5m Length(Rebellious Black)</v>
      </c>
      <c r="H76" t="s">
        <v>17</v>
      </c>
      <c r="I76" t="s">
        <v>13085</v>
      </c>
      <c r="J76" s="7" t="str">
        <f t="shared" si="13"/>
        <v>Computers &amp; Accessories</v>
      </c>
      <c r="K76" t="s">
        <v>13086</v>
      </c>
      <c r="L76" t="str">
        <f t="shared" si="14"/>
        <v>Accessories &amp; Peripherals</v>
      </c>
      <c r="M76" t="s">
        <v>13087</v>
      </c>
      <c r="N76" s="2" t="str">
        <f t="shared" si="15"/>
        <v>Cables &amp; Accessories</v>
      </c>
      <c r="O76" s="1" t="s">
        <v>13088</v>
      </c>
      <c r="P76" t="s">
        <v>13089</v>
      </c>
      <c r="Q76">
        <v>399</v>
      </c>
      <c r="R76" s="8">
        <f t="shared" si="16"/>
        <v>399</v>
      </c>
      <c r="S76">
        <v>999</v>
      </c>
      <c r="T76" s="8">
        <f t="shared" si="17"/>
        <v>999</v>
      </c>
      <c r="U76" s="1">
        <f t="shared" si="18"/>
        <v>0.60060060060060061</v>
      </c>
      <c r="V76">
        <v>4.0999999999999996</v>
      </c>
      <c r="W76" s="10">
        <f t="shared" si="19"/>
        <v>4.0999999999999996</v>
      </c>
      <c r="X76" s="4">
        <v>1780</v>
      </c>
      <c r="Y76" s="12">
        <f t="shared" si="20"/>
        <v>1780</v>
      </c>
    </row>
    <row r="77" spans="1:25" x14ac:dyDescent="0.25">
      <c r="A77">
        <v>76</v>
      </c>
      <c r="B77" t="s">
        <v>703</v>
      </c>
      <c r="C77" t="str">
        <f t="shared" si="21"/>
        <v>Duplicate</v>
      </c>
      <c r="D77" t="s">
        <v>704</v>
      </c>
      <c r="E77" t="str">
        <f t="shared" si="12"/>
        <v>Ambrane 2 in 1 Type-C and Micro USB Cable with 60W 3A Fast Charging, 480 mbps High Data, PD Technology and Quick Charge 3.0, Compatible with All Type-C and Micro USB Devices (ABDC-10, Black)</v>
      </c>
      <c r="F77" t="str" cm="1">
        <f t="array" ref="F77">PROPER(_xlfn.TEXTJOIN(" ", TRUE, INDEX(_xlfn.FILTERXML("&lt;t&gt;&lt;s&gt;" &amp; SUBSTITUTE(E77," ","&lt;/s&gt;&lt;s&gt;") &amp; "&lt;/s&gt;&lt;/t&gt;", "//s"), _xlfn.SEQUENCE(4))))</f>
        <v>Ambrane 2 In 1</v>
      </c>
      <c r="G77" t="str">
        <f t="shared" si="22"/>
        <v>Micro USB Cable with 60W 3A Fast Charging, 480 mbps High Data, PD Technology and Quick Charge 3.0, Compatible with All Type-C and Micro USB Devices (ABDC-10, Black)</v>
      </c>
      <c r="H77" t="s">
        <v>17</v>
      </c>
      <c r="I77" t="s">
        <v>13085</v>
      </c>
      <c r="J77" s="7" t="str">
        <f t="shared" si="13"/>
        <v>Computers &amp; Accessories</v>
      </c>
      <c r="K77" t="s">
        <v>13086</v>
      </c>
      <c r="L77" t="str">
        <f t="shared" si="14"/>
        <v>Accessories &amp; Peripherals</v>
      </c>
      <c r="M77" t="s">
        <v>13087</v>
      </c>
      <c r="N77" s="2" t="str">
        <f t="shared" si="15"/>
        <v>Cables &amp; Accessories</v>
      </c>
      <c r="O77" s="1" t="s">
        <v>13088</v>
      </c>
      <c r="P77" t="s">
        <v>13089</v>
      </c>
      <c r="Q77">
        <v>199</v>
      </c>
      <c r="R77" s="8">
        <f t="shared" si="16"/>
        <v>199</v>
      </c>
      <c r="S77">
        <v>499</v>
      </c>
      <c r="T77" s="8">
        <f t="shared" si="17"/>
        <v>499</v>
      </c>
      <c r="U77" s="1">
        <f t="shared" si="18"/>
        <v>0.60120240480961928</v>
      </c>
      <c r="V77">
        <v>4.0999999999999996</v>
      </c>
      <c r="W77" s="10">
        <f t="shared" si="19"/>
        <v>4.0999999999999996</v>
      </c>
      <c r="X77" s="4">
        <v>602</v>
      </c>
      <c r="Y77" s="12">
        <f t="shared" si="20"/>
        <v>602</v>
      </c>
    </row>
    <row r="78" spans="1:25" x14ac:dyDescent="0.25">
      <c r="A78">
        <v>77</v>
      </c>
      <c r="B78" t="s">
        <v>713</v>
      </c>
      <c r="C78" t="str">
        <f t="shared" si="21"/>
        <v>Duplicate</v>
      </c>
      <c r="D78" t="s">
        <v>714</v>
      </c>
      <c r="E78" t="str">
        <f t="shared" si="12"/>
        <v>Ambrane 60W 3A Fast Charging Output Cable with Type-C to USB for Mobile, Neckband, True Wireless Earphone Charging, 480mbps Data Sync Speed, 1m Length (ACT - AZ10, Black)</v>
      </c>
      <c r="F78" t="str" cm="1">
        <f t="array" ref="F78">PROPER(_xlfn.TEXTJOIN(" ", TRUE, INDEX(_xlfn.FILTERXML("&lt;t&gt;&lt;s&gt;" &amp; SUBSTITUTE(E78," ","&lt;/s&gt;&lt;s&gt;") &amp; "&lt;/s&gt;&lt;/t&gt;", "//s"), _xlfn.SEQUENCE(4))))</f>
        <v>Ambrane 60W 3A Fast</v>
      </c>
      <c r="G78" t="str">
        <f t="shared" si="22"/>
        <v>Cable with Type-C to USB for Mobile, Neckband, True Wireless Earphone Charging, 480mbps Data Sync Speed, 1m Length (ACT - AZ10, Black)</v>
      </c>
      <c r="H78" t="s">
        <v>17</v>
      </c>
      <c r="I78" t="s">
        <v>13085</v>
      </c>
      <c r="J78" s="7" t="str">
        <f t="shared" si="13"/>
        <v>Computers &amp; Accessories</v>
      </c>
      <c r="K78" t="s">
        <v>13086</v>
      </c>
      <c r="L78" t="str">
        <f t="shared" si="14"/>
        <v>Accessories &amp; Peripherals</v>
      </c>
      <c r="M78" t="s">
        <v>13087</v>
      </c>
      <c r="N78" s="2" t="str">
        <f t="shared" si="15"/>
        <v>Cables &amp; Accessories</v>
      </c>
      <c r="O78" s="1" t="s">
        <v>13088</v>
      </c>
      <c r="P78" t="s">
        <v>13089</v>
      </c>
      <c r="Q78">
        <v>179</v>
      </c>
      <c r="R78" s="8">
        <f t="shared" si="16"/>
        <v>179</v>
      </c>
      <c r="S78">
        <v>399</v>
      </c>
      <c r="T78" s="8">
        <f t="shared" si="17"/>
        <v>399</v>
      </c>
      <c r="U78" s="1">
        <f t="shared" si="18"/>
        <v>0.55137844611528819</v>
      </c>
      <c r="V78">
        <v>4</v>
      </c>
      <c r="W78" s="10">
        <f t="shared" si="19"/>
        <v>4</v>
      </c>
      <c r="X78" s="4">
        <v>1423</v>
      </c>
      <c r="Y78" s="12">
        <f t="shared" si="20"/>
        <v>1423</v>
      </c>
    </row>
    <row r="79" spans="1:25" x14ac:dyDescent="0.25">
      <c r="A79">
        <v>78</v>
      </c>
      <c r="B79" t="s">
        <v>722</v>
      </c>
      <c r="C79" t="str">
        <f t="shared" si="21"/>
        <v>Unique</v>
      </c>
      <c r="D79" t="s">
        <v>723</v>
      </c>
      <c r="E79" t="str">
        <f t="shared" si="12"/>
        <v>TCL 80 cm (32 inches) HD Ready Certified Android Smart LED TV 32S5205 (Black)</v>
      </c>
      <c r="F79" t="str" cm="1">
        <f t="array" ref="F79">PROPER(_xlfn.TEXTJOIN(" ", TRUE, INDEX(_xlfn.FILTERXML("&lt;t&gt;&lt;s&gt;" &amp; SUBSTITUTE(E79," ","&lt;/s&gt;&lt;s&gt;") &amp; "&lt;/s&gt;&lt;/t&gt;", "//s"), _xlfn.SEQUENCE(4))))</f>
        <v>Tcl 80 Cm (32</v>
      </c>
      <c r="G79" t="str">
        <f t="shared" si="22"/>
        <v>Ready Certified Android Smart LED TV 32S5205 (Black)</v>
      </c>
      <c r="H79" t="s">
        <v>167</v>
      </c>
      <c r="I79" t="s">
        <v>13093</v>
      </c>
      <c r="J79" s="7" t="str">
        <f t="shared" si="13"/>
        <v>Electronics</v>
      </c>
      <c r="K79" s="2" t="s">
        <v>13094</v>
      </c>
      <c r="L79" t="str">
        <f t="shared" si="14"/>
        <v>HomeTheater , TV &amp; Video</v>
      </c>
      <c r="M79" s="2" t="s">
        <v>13097</v>
      </c>
      <c r="N79" s="2" t="str">
        <f t="shared" si="15"/>
        <v>Televisions</v>
      </c>
      <c r="O79" s="1" t="s">
        <v>13098</v>
      </c>
      <c r="Q79" s="2">
        <v>10901</v>
      </c>
      <c r="R79" s="8">
        <f t="shared" si="16"/>
        <v>10901</v>
      </c>
      <c r="S79" s="2">
        <v>30990</v>
      </c>
      <c r="T79" s="8">
        <f t="shared" si="17"/>
        <v>30990</v>
      </c>
      <c r="U79" s="1">
        <f t="shared" si="18"/>
        <v>0.64824136818328493</v>
      </c>
      <c r="V79">
        <v>4.0999999999999996</v>
      </c>
      <c r="W79" s="10">
        <f t="shared" si="19"/>
        <v>4.0999999999999996</v>
      </c>
      <c r="X79" s="4">
        <v>398</v>
      </c>
      <c r="Y79" s="12">
        <f t="shared" si="20"/>
        <v>398</v>
      </c>
    </row>
    <row r="80" spans="1:25" x14ac:dyDescent="0.25">
      <c r="A80">
        <v>79</v>
      </c>
      <c r="B80" t="s">
        <v>732</v>
      </c>
      <c r="C80" t="str">
        <f t="shared" si="21"/>
        <v>Duplicate</v>
      </c>
      <c r="D80" t="s">
        <v>733</v>
      </c>
      <c r="E80" t="str">
        <f t="shared" si="12"/>
        <v>SWAPKART Fast Charging Cable and Data Sync USB Cable Compatible for iPhone 6 6S 7 7+ 8 8+ 10 11, 12, 13 Pro max iPad Air Mini, iPod and iOS Devices (White)</v>
      </c>
      <c r="F80" t="str" cm="1">
        <f t="array" ref="F80">PROPER(_xlfn.TEXTJOIN(" ", TRUE, INDEX(_xlfn.FILTERXML("&lt;t&gt;&lt;s&gt;" &amp; SUBSTITUTE(E80," ","&lt;/s&gt;&lt;s&gt;") &amp; "&lt;/s&gt;&lt;/t&gt;", "//s"), _xlfn.SEQUENCE(4))))</f>
        <v>Swapkart Fast Charging Cable</v>
      </c>
      <c r="G80" t="str">
        <f t="shared" si="22"/>
        <v>Sync USB Cable Compatible for iPhone 6 6S 7 7+ 8 8+ 10 11, 12, 13 Pro max iPad Air Mini, iPod and iOS Devices (White)</v>
      </c>
      <c r="H80" t="s">
        <v>17</v>
      </c>
      <c r="I80" t="s">
        <v>13085</v>
      </c>
      <c r="J80" s="7" t="str">
        <f t="shared" si="13"/>
        <v>Computers &amp; Accessories</v>
      </c>
      <c r="K80" t="s">
        <v>13086</v>
      </c>
      <c r="L80" t="str">
        <f t="shared" si="14"/>
        <v>Accessories &amp; Peripherals</v>
      </c>
      <c r="M80" t="s">
        <v>13087</v>
      </c>
      <c r="N80" s="2" t="str">
        <f t="shared" si="15"/>
        <v>Cables &amp; Accessories</v>
      </c>
      <c r="O80" s="1" t="s">
        <v>13088</v>
      </c>
      <c r="P80" t="s">
        <v>13089</v>
      </c>
      <c r="Q80">
        <v>209</v>
      </c>
      <c r="R80" s="8">
        <f t="shared" si="16"/>
        <v>209</v>
      </c>
      <c r="S80">
        <v>499</v>
      </c>
      <c r="T80" s="8">
        <f t="shared" si="17"/>
        <v>499</v>
      </c>
      <c r="U80" s="1">
        <f t="shared" si="18"/>
        <v>0.58116232464929862</v>
      </c>
      <c r="V80">
        <v>3.9</v>
      </c>
      <c r="W80" s="10">
        <f t="shared" si="19"/>
        <v>3.9</v>
      </c>
      <c r="X80" s="4">
        <v>536</v>
      </c>
      <c r="Y80" s="12">
        <f t="shared" si="20"/>
        <v>536</v>
      </c>
    </row>
    <row r="81" spans="1:25" x14ac:dyDescent="0.25">
      <c r="A81">
        <v>80</v>
      </c>
      <c r="B81" t="s">
        <v>741</v>
      </c>
      <c r="C81" t="str">
        <f t="shared" si="21"/>
        <v>Unique</v>
      </c>
      <c r="D81" t="s">
        <v>742</v>
      </c>
      <c r="E81" t="str">
        <f t="shared" si="12"/>
        <v>Firestick Remote</v>
      </c>
      <c r="F81" t="str" cm="1">
        <f t="array" ref="F81">PROPER(_xlfn.TEXTJOIN(" ", TRUE, INDEX(_xlfn.FILTERXML("&lt;t&gt;&lt;s&gt;" &amp; SUBSTITUTE(E81," ","&lt;/s&gt;&lt;s&gt;") &amp; "&lt;/s&gt;&lt;/t&gt;", "//s"), _xlfn.SEQUENCE(2))))</f>
        <v>Firestick Remote</v>
      </c>
      <c r="G81" t="str">
        <f t="shared" si="22"/>
        <v/>
      </c>
      <c r="H81" t="s">
        <v>459</v>
      </c>
      <c r="I81" t="s">
        <v>13093</v>
      </c>
      <c r="J81" s="7" t="str">
        <f t="shared" si="13"/>
        <v>Electronics</v>
      </c>
      <c r="K81" s="2" t="s">
        <v>13094</v>
      </c>
      <c r="L81" t="str">
        <f t="shared" si="14"/>
        <v>HomeTheater , TV &amp; Video</v>
      </c>
      <c r="M81" s="2" t="s">
        <v>13095</v>
      </c>
      <c r="N81" s="2" t="str">
        <f t="shared" si="15"/>
        <v>Accessories</v>
      </c>
      <c r="O81" s="1" t="s">
        <v>13099</v>
      </c>
      <c r="Q81" s="2">
        <v>1434</v>
      </c>
      <c r="R81" s="8">
        <f t="shared" si="16"/>
        <v>1434</v>
      </c>
      <c r="S81" s="2">
        <v>3999</v>
      </c>
      <c r="T81" s="8">
        <f t="shared" si="17"/>
        <v>3999</v>
      </c>
      <c r="U81" s="1">
        <f t="shared" si="18"/>
        <v>0.64141035258814705</v>
      </c>
      <c r="V81">
        <v>4</v>
      </c>
      <c r="W81" s="10">
        <f t="shared" si="19"/>
        <v>4</v>
      </c>
      <c r="X81" s="4">
        <v>32</v>
      </c>
      <c r="Y81" s="12">
        <f t="shared" si="20"/>
        <v>32</v>
      </c>
    </row>
    <row r="82" spans="1:25" x14ac:dyDescent="0.25">
      <c r="A82">
        <v>81</v>
      </c>
      <c r="B82" t="s">
        <v>751</v>
      </c>
      <c r="C82" t="str">
        <f t="shared" si="21"/>
        <v>Unique</v>
      </c>
      <c r="D82" t="s">
        <v>752</v>
      </c>
      <c r="E82" t="str">
        <f t="shared" si="12"/>
        <v>Wayona Usb Nylon Braided Data Sync And Charging Cable For Iphone, Ipad Tablet (Red, Black)</v>
      </c>
      <c r="F82" t="str" cm="1">
        <f t="array" ref="F82">PROPER(_xlfn.TEXTJOIN(" ", TRUE, INDEX(_xlfn.FILTERXML("&lt;t&gt;&lt;s&gt;" &amp; SUBSTITUTE(E82," ","&lt;/s&gt;&lt;s&gt;") &amp; "&lt;/s&gt;&lt;/t&gt;", "//s"), _xlfn.SEQUENCE(4))))</f>
        <v>Wayona Usb Nylon Braided</v>
      </c>
      <c r="G82" t="str">
        <f t="shared" si="22"/>
        <v>And Charging Cable For Iphone, Ipad Tablet (Red, Black)</v>
      </c>
      <c r="H82" t="s">
        <v>17</v>
      </c>
      <c r="I82" t="s">
        <v>13085</v>
      </c>
      <c r="J82" s="7" t="str">
        <f t="shared" si="13"/>
        <v>Computers &amp; Accessories</v>
      </c>
      <c r="K82" t="s">
        <v>13086</v>
      </c>
      <c r="L82" t="str">
        <f t="shared" si="14"/>
        <v>Accessories &amp; Peripherals</v>
      </c>
      <c r="M82" s="2" t="s">
        <v>13087</v>
      </c>
      <c r="N82" s="2" t="str">
        <f t="shared" si="15"/>
        <v>Cables &amp; Accessories</v>
      </c>
      <c r="O82" s="1" t="s">
        <v>13088</v>
      </c>
      <c r="P82" t="s">
        <v>13089</v>
      </c>
      <c r="Q82">
        <v>399</v>
      </c>
      <c r="R82" s="8">
        <f t="shared" si="16"/>
        <v>399</v>
      </c>
      <c r="S82" s="2">
        <v>1099</v>
      </c>
      <c r="T82" s="8">
        <f t="shared" si="17"/>
        <v>1099</v>
      </c>
      <c r="U82" s="1">
        <f t="shared" si="18"/>
        <v>0.63694267515923564</v>
      </c>
      <c r="V82">
        <v>4.2</v>
      </c>
      <c r="W82" s="10">
        <f t="shared" si="19"/>
        <v>4.2</v>
      </c>
      <c r="X82" s="4">
        <v>24269</v>
      </c>
      <c r="Y82" s="12">
        <f t="shared" si="20"/>
        <v>24269</v>
      </c>
    </row>
    <row r="83" spans="1:25" x14ac:dyDescent="0.25">
      <c r="A83">
        <v>82</v>
      </c>
      <c r="B83" t="s">
        <v>757</v>
      </c>
      <c r="C83" t="str">
        <f t="shared" si="21"/>
        <v>Unique</v>
      </c>
      <c r="D83" t="s">
        <v>758</v>
      </c>
      <c r="E83" t="str">
        <f t="shared" si="12"/>
        <v>Flix (Beetel) Usb To Type C Pvc Data Sync And 2A 480Mbps Data Sync, Tough Fast Charging Long Cable For Usb Type C Devices, Charging Adapter (White, 1 Meter) - Xcd-C12</v>
      </c>
      <c r="F83" t="str" cm="1">
        <f t="array" ref="F83">PROPER(_xlfn.TEXTJOIN(" ", TRUE, INDEX(_xlfn.FILTERXML("&lt;t&gt;&lt;s&gt;" &amp; SUBSTITUTE(E83," ","&lt;/s&gt;&lt;s&gt;") &amp; "&lt;/s&gt;&lt;/t&gt;", "//s"), _xlfn.SEQUENCE(4))))</f>
        <v>Flix (Beetel) Usb To</v>
      </c>
      <c r="G83" t="str">
        <f t="shared" si="22"/>
        <v>Pvc Data Sync And 2A 480Mbps Data Sync, Tough Fast Charging Long Cable For Usb Type C Devices, Charging Adapter (White, 1 Meter) - Xcd-C12</v>
      </c>
      <c r="H83" t="s">
        <v>17</v>
      </c>
      <c r="I83" t="s">
        <v>13085</v>
      </c>
      <c r="J83" s="7" t="str">
        <f t="shared" si="13"/>
        <v>Computers &amp; Accessories</v>
      </c>
      <c r="K83" t="s">
        <v>13086</v>
      </c>
      <c r="L83" t="str">
        <f t="shared" si="14"/>
        <v>Accessories &amp; Peripherals</v>
      </c>
      <c r="M83" t="s">
        <v>13087</v>
      </c>
      <c r="N83" s="2" t="str">
        <f t="shared" si="15"/>
        <v>Cables &amp; Accessories</v>
      </c>
      <c r="O83" s="1" t="s">
        <v>13088</v>
      </c>
      <c r="P83" t="s">
        <v>13089</v>
      </c>
      <c r="Q83">
        <v>139</v>
      </c>
      <c r="R83" s="8">
        <f t="shared" si="16"/>
        <v>139</v>
      </c>
      <c r="S83">
        <v>249</v>
      </c>
      <c r="T83" s="8">
        <f t="shared" si="17"/>
        <v>249</v>
      </c>
      <c r="U83" s="1">
        <f t="shared" si="18"/>
        <v>0.44176706827309237</v>
      </c>
      <c r="V83">
        <v>4</v>
      </c>
      <c r="W83" s="10">
        <f t="shared" si="19"/>
        <v>4</v>
      </c>
      <c r="X83" s="4">
        <v>9378</v>
      </c>
      <c r="Y83" s="12">
        <f t="shared" si="20"/>
        <v>9378</v>
      </c>
    </row>
    <row r="84" spans="1:25" x14ac:dyDescent="0.25">
      <c r="A84">
        <v>83</v>
      </c>
      <c r="B84" t="s">
        <v>763</v>
      </c>
      <c r="C84" t="str">
        <f t="shared" si="21"/>
        <v>Unique</v>
      </c>
      <c r="D84" t="s">
        <v>764</v>
      </c>
      <c r="E84" t="str">
        <f t="shared" si="12"/>
        <v>SKYWALL 81.28 cm (32 inches) HD Ready Smart LED TV 32SWELS-PRO (Black)</v>
      </c>
      <c r="F84" t="str" cm="1">
        <f t="array" ref="F84">PROPER(_xlfn.TEXTJOIN(" ", TRUE, INDEX(_xlfn.FILTERXML("&lt;t&gt;&lt;s&gt;" &amp; SUBSTITUTE(E84," ","&lt;/s&gt;&lt;s&gt;") &amp; "&lt;/s&gt;&lt;/t&gt;", "//s"), _xlfn.SEQUENCE(4))))</f>
        <v>Skywall 81.28 Cm (32</v>
      </c>
      <c r="G84" t="str">
        <f t="shared" si="22"/>
        <v>Ready Smart LED TV 32SWELS-PRO (Black)</v>
      </c>
      <c r="H84" t="s">
        <v>167</v>
      </c>
      <c r="I84" t="s">
        <v>13093</v>
      </c>
      <c r="J84" s="7" t="str">
        <f t="shared" si="13"/>
        <v>Electronics</v>
      </c>
      <c r="K84" s="2" t="s">
        <v>13094</v>
      </c>
      <c r="L84" t="str">
        <f t="shared" si="14"/>
        <v>HomeTheater , TV &amp; Video</v>
      </c>
      <c r="M84" s="2" t="s">
        <v>13097</v>
      </c>
      <c r="N84" s="2" t="str">
        <f t="shared" si="15"/>
        <v>Televisions</v>
      </c>
      <c r="O84" s="1" t="s">
        <v>13098</v>
      </c>
      <c r="Q84" s="2">
        <v>7299</v>
      </c>
      <c r="R84" s="8">
        <f t="shared" si="16"/>
        <v>7299</v>
      </c>
      <c r="S84" s="2">
        <v>19125</v>
      </c>
      <c r="T84" s="8">
        <f t="shared" si="17"/>
        <v>19125</v>
      </c>
      <c r="U84" s="1">
        <f t="shared" si="18"/>
        <v>0.61835294117647055</v>
      </c>
      <c r="V84">
        <v>3.4</v>
      </c>
      <c r="W84" s="10">
        <f t="shared" si="19"/>
        <v>3.4</v>
      </c>
      <c r="X84" s="4">
        <v>902</v>
      </c>
      <c r="Y84" s="12">
        <f t="shared" si="20"/>
        <v>902</v>
      </c>
    </row>
    <row r="85" spans="1:25" x14ac:dyDescent="0.25">
      <c r="A85">
        <v>84</v>
      </c>
      <c r="B85" t="s">
        <v>773</v>
      </c>
      <c r="C85" t="str">
        <f t="shared" si="21"/>
        <v>Unique</v>
      </c>
      <c r="D85" t="s">
        <v>774</v>
      </c>
      <c r="E85" t="str">
        <f t="shared" si="12"/>
        <v>boAt A 350 Type C Cable for Smartphone, Charging Adapter (1.5m, Carbon Black)</v>
      </c>
      <c r="F85" t="str" cm="1">
        <f t="array" ref="F85">PROPER(_xlfn.TEXTJOIN(" ", TRUE, INDEX(_xlfn.FILTERXML("&lt;t&gt;&lt;s&gt;" &amp; SUBSTITUTE(E85," ","&lt;/s&gt;&lt;s&gt;") &amp; "&lt;/s&gt;&lt;/t&gt;", "//s"), _xlfn.SEQUENCE(4))))</f>
        <v>Boat A 350 Type</v>
      </c>
      <c r="G85" t="str">
        <f t="shared" si="22"/>
        <v>for Smartphone, Charging Adapter (1.5m, Carbon Black)</v>
      </c>
      <c r="H85" t="s">
        <v>17</v>
      </c>
      <c r="I85" t="s">
        <v>13085</v>
      </c>
      <c r="J85" s="7" t="str">
        <f t="shared" si="13"/>
        <v>Computers &amp; Accessories</v>
      </c>
      <c r="K85" t="s">
        <v>13086</v>
      </c>
      <c r="L85" t="str">
        <f t="shared" si="14"/>
        <v>Accessories &amp; Peripherals</v>
      </c>
      <c r="M85" t="s">
        <v>13087</v>
      </c>
      <c r="N85" s="2" t="str">
        <f t="shared" si="15"/>
        <v>Cables &amp; Accessories</v>
      </c>
      <c r="O85" s="1" t="s">
        <v>13088</v>
      </c>
      <c r="P85" t="s">
        <v>13089</v>
      </c>
      <c r="Q85">
        <v>299</v>
      </c>
      <c r="R85" s="8">
        <f t="shared" si="16"/>
        <v>299</v>
      </c>
      <c r="S85">
        <v>799</v>
      </c>
      <c r="T85" s="8">
        <f t="shared" si="17"/>
        <v>799</v>
      </c>
      <c r="U85" s="1">
        <f t="shared" si="18"/>
        <v>0.62578222778473092</v>
      </c>
      <c r="V85">
        <v>4.4000000000000004</v>
      </c>
      <c r="W85" s="10">
        <f t="shared" si="19"/>
        <v>4.4000000000000004</v>
      </c>
      <c r="X85" s="4">
        <v>28791</v>
      </c>
      <c r="Y85" s="12">
        <f t="shared" si="20"/>
        <v>28791</v>
      </c>
    </row>
    <row r="86" spans="1:25" x14ac:dyDescent="0.25">
      <c r="A86">
        <v>85</v>
      </c>
      <c r="B86" t="s">
        <v>783</v>
      </c>
      <c r="C86" t="str">
        <f t="shared" si="21"/>
        <v>Duplicate</v>
      </c>
      <c r="D86" t="s">
        <v>784</v>
      </c>
      <c r="E86" t="str">
        <f t="shared" si="12"/>
        <v>Wayona Usb Type C Fast Charger Cable Fast Charging Usb C Cable Cord Compatible For Samsung Galaxy S10E S10 S9 S8 Plus S10+,Note 10 Note 9 Note 8,S20,M31S,M40,Realme X3,Pixel 2 Xl (3 Ft Pack Of 1,Grey)</v>
      </c>
      <c r="F86" t="str" cm="1">
        <f t="array" ref="F86">PROPER(_xlfn.TEXTJOIN(" ", TRUE, INDEX(_xlfn.FILTERXML("&lt;t&gt;&lt;s&gt;" &amp; SUBSTITUTE(E86," ","&lt;/s&gt;&lt;s&gt;") &amp; "&lt;/s&gt;&lt;/t&gt;", "//s"), _xlfn.SEQUENCE(4))))</f>
        <v>Wayona Usb Type C</v>
      </c>
      <c r="G86" t="str">
        <f t="shared" si="22"/>
        <v>Cable Fast Charging Usb C Cable Cord Compatible For Samsung Galaxy S10E S10 S9 S8 Plus S10+,Note 10 Note 9 Note 8,S20,M31S,M40,Realme X3,Pixel 2 Xl (3 Ft Pack Of 1,Grey)</v>
      </c>
      <c r="H86" t="s">
        <v>17</v>
      </c>
      <c r="I86" t="s">
        <v>13085</v>
      </c>
      <c r="J86" s="7" t="str">
        <f t="shared" si="13"/>
        <v>Computers &amp; Accessories</v>
      </c>
      <c r="K86" t="s">
        <v>13086</v>
      </c>
      <c r="L86" t="str">
        <f t="shared" si="14"/>
        <v>Accessories &amp; Peripherals</v>
      </c>
      <c r="M86" s="2" t="s">
        <v>13087</v>
      </c>
      <c r="N86" s="2" t="str">
        <f t="shared" si="15"/>
        <v>Cables &amp; Accessories</v>
      </c>
      <c r="O86" s="1" t="s">
        <v>13088</v>
      </c>
      <c r="P86" t="s">
        <v>13089</v>
      </c>
      <c r="Q86">
        <v>325</v>
      </c>
      <c r="R86" s="8">
        <f t="shared" si="16"/>
        <v>325</v>
      </c>
      <c r="S86" s="2">
        <v>1299</v>
      </c>
      <c r="T86" s="8">
        <f t="shared" si="17"/>
        <v>1299</v>
      </c>
      <c r="U86" s="1">
        <f t="shared" si="18"/>
        <v>0.7498075442648191</v>
      </c>
      <c r="V86">
        <v>4.2</v>
      </c>
      <c r="W86" s="10">
        <f t="shared" si="19"/>
        <v>4.2</v>
      </c>
      <c r="X86" s="4">
        <v>10576</v>
      </c>
      <c r="Y86" s="12">
        <f t="shared" si="20"/>
        <v>10576</v>
      </c>
    </row>
    <row r="87" spans="1:25" x14ac:dyDescent="0.25">
      <c r="A87">
        <v>86</v>
      </c>
      <c r="B87" t="s">
        <v>793</v>
      </c>
      <c r="C87" t="str">
        <f t="shared" si="21"/>
        <v>Unique</v>
      </c>
      <c r="D87" t="s">
        <v>794</v>
      </c>
      <c r="E87" t="str">
        <f t="shared" si="12"/>
        <v>OnePlus 108 cm (43 inches) Y Series 4K Ultra HD Smart Android LED TV 43Y1S Pro (Black)</v>
      </c>
      <c r="F87" t="str" cm="1">
        <f t="array" ref="F87">PROPER(_xlfn.TEXTJOIN(" ", TRUE, INDEX(_xlfn.FILTERXML("&lt;t&gt;&lt;s&gt;" &amp; SUBSTITUTE(E87," ","&lt;/s&gt;&lt;s&gt;") &amp; "&lt;/s&gt;&lt;/t&gt;", "//s"), _xlfn.SEQUENCE(4))))</f>
        <v>Oneplus 108 Cm (43</v>
      </c>
      <c r="G87" t="str">
        <f t="shared" si="22"/>
        <v>Series 4K Ultra HD Smart Android LED TV 43Y1S Pro (Black)</v>
      </c>
      <c r="H87" t="s">
        <v>167</v>
      </c>
      <c r="I87" t="s">
        <v>13093</v>
      </c>
      <c r="J87" s="7" t="str">
        <f t="shared" si="13"/>
        <v>Electronics</v>
      </c>
      <c r="K87" s="2" t="s">
        <v>13094</v>
      </c>
      <c r="L87" t="str">
        <f t="shared" si="14"/>
        <v>HomeTheater , TV &amp; Video</v>
      </c>
      <c r="M87" s="2" t="s">
        <v>13097</v>
      </c>
      <c r="N87" s="2" t="str">
        <f t="shared" si="15"/>
        <v>Televisions</v>
      </c>
      <c r="O87" s="1" t="s">
        <v>13098</v>
      </c>
      <c r="Q87" s="2">
        <v>29999</v>
      </c>
      <c r="R87" s="8">
        <f t="shared" si="16"/>
        <v>29999</v>
      </c>
      <c r="S87" s="2">
        <v>39999</v>
      </c>
      <c r="T87" s="8">
        <f t="shared" si="17"/>
        <v>39999</v>
      </c>
      <c r="U87" s="1">
        <f t="shared" si="18"/>
        <v>0.25000625015625388</v>
      </c>
      <c r="V87">
        <v>4.2</v>
      </c>
      <c r="W87" s="10">
        <f t="shared" si="19"/>
        <v>4.2</v>
      </c>
      <c r="X87" s="4">
        <v>7298</v>
      </c>
      <c r="Y87" s="12">
        <f t="shared" si="20"/>
        <v>7298</v>
      </c>
    </row>
    <row r="88" spans="1:25" x14ac:dyDescent="0.25">
      <c r="A88">
        <v>87</v>
      </c>
      <c r="B88" t="s">
        <v>798</v>
      </c>
      <c r="C88" t="str">
        <f t="shared" si="21"/>
        <v>Unique</v>
      </c>
      <c r="D88" t="s">
        <v>799</v>
      </c>
      <c r="E88" t="str">
        <f t="shared" si="12"/>
        <v>Acer 127 cm (50 inches) I Series 4K Ultra HD Android Smart LED TV AR50AR2851UDFL (Black)</v>
      </c>
      <c r="F88" t="str" cm="1">
        <f t="array" ref="F88">PROPER(_xlfn.TEXTJOIN(" ", TRUE, INDEX(_xlfn.FILTERXML("&lt;t&gt;&lt;s&gt;" &amp; SUBSTITUTE(E88," ","&lt;/s&gt;&lt;s&gt;") &amp; "&lt;/s&gt;&lt;/t&gt;", "//s"), _xlfn.SEQUENCE(4))))</f>
        <v>Acer 127 Cm (50</v>
      </c>
      <c r="G88" t="str">
        <f t="shared" si="22"/>
        <v>Series 4K Ultra HD Android Smart LED TV AR50AR2851UDFL (Black)</v>
      </c>
      <c r="H88" t="s">
        <v>167</v>
      </c>
      <c r="I88" t="s">
        <v>13093</v>
      </c>
      <c r="J88" s="7" t="str">
        <f t="shared" si="13"/>
        <v>Electronics</v>
      </c>
      <c r="K88" s="2" t="s">
        <v>13094</v>
      </c>
      <c r="L88" t="str">
        <f t="shared" si="14"/>
        <v>HomeTheater , TV &amp; Video</v>
      </c>
      <c r="M88" s="2" t="s">
        <v>13097</v>
      </c>
      <c r="N88" s="2" t="str">
        <f t="shared" si="15"/>
        <v>Televisions</v>
      </c>
      <c r="O88" s="1" t="s">
        <v>13098</v>
      </c>
      <c r="Q88" s="2">
        <v>27999</v>
      </c>
      <c r="R88" s="8">
        <f t="shared" si="16"/>
        <v>27999</v>
      </c>
      <c r="S88" s="2">
        <v>40990</v>
      </c>
      <c r="T88" s="8">
        <f t="shared" si="17"/>
        <v>40990</v>
      </c>
      <c r="U88" s="1">
        <f t="shared" si="18"/>
        <v>0.31693095877043181</v>
      </c>
      <c r="V88">
        <v>4.3</v>
      </c>
      <c r="W88" s="10">
        <f t="shared" si="19"/>
        <v>4.3</v>
      </c>
      <c r="X88" s="4">
        <v>4703</v>
      </c>
      <c r="Y88" s="12">
        <f t="shared" si="20"/>
        <v>4703</v>
      </c>
    </row>
    <row r="89" spans="1:25" x14ac:dyDescent="0.25">
      <c r="A89">
        <v>88</v>
      </c>
      <c r="B89" t="s">
        <v>803</v>
      </c>
      <c r="C89" t="str">
        <f t="shared" si="21"/>
        <v>Unique</v>
      </c>
      <c r="D89" t="s">
        <v>804</v>
      </c>
      <c r="E89" t="str">
        <f t="shared" si="12"/>
        <v>Samsung 108 cm (43 inches) Crystal 4K Series Ultra HD Smart LED TV UA43AUE60AKLXL (Black)</v>
      </c>
      <c r="F89" t="str" cm="1">
        <f t="array" ref="F89">PROPER(_xlfn.TEXTJOIN(" ", TRUE, INDEX(_xlfn.FILTERXML("&lt;t&gt;&lt;s&gt;" &amp; SUBSTITUTE(E89," ","&lt;/s&gt;&lt;s&gt;") &amp; "&lt;/s&gt;&lt;/t&gt;", "//s"), _xlfn.SEQUENCE(4))))</f>
        <v>Samsung 108 Cm (43</v>
      </c>
      <c r="G89" t="str">
        <f t="shared" si="22"/>
        <v>4K Series Ultra HD Smart LED TV UA43AUE60AKLXL (Black)</v>
      </c>
      <c r="H89" t="s">
        <v>167</v>
      </c>
      <c r="I89" t="s">
        <v>13093</v>
      </c>
      <c r="J89" s="7" t="str">
        <f t="shared" si="13"/>
        <v>Electronics</v>
      </c>
      <c r="K89" s="2" t="s">
        <v>13094</v>
      </c>
      <c r="L89" t="str">
        <f t="shared" si="14"/>
        <v>HomeTheater , TV &amp; Video</v>
      </c>
      <c r="M89" s="2" t="s">
        <v>13097</v>
      </c>
      <c r="N89" s="2" t="str">
        <f t="shared" si="15"/>
        <v>Televisions</v>
      </c>
      <c r="O89" s="1" t="s">
        <v>13098</v>
      </c>
      <c r="Q89" s="2">
        <v>30990</v>
      </c>
      <c r="R89" s="8">
        <f t="shared" si="16"/>
        <v>30990</v>
      </c>
      <c r="S89" s="2">
        <v>52900</v>
      </c>
      <c r="T89" s="8">
        <f t="shared" si="17"/>
        <v>52900</v>
      </c>
      <c r="U89" s="1">
        <f t="shared" si="18"/>
        <v>0.41417769376181474</v>
      </c>
      <c r="V89">
        <v>4.3</v>
      </c>
      <c r="W89" s="10">
        <f t="shared" si="19"/>
        <v>4.3</v>
      </c>
      <c r="X89" s="4">
        <v>7109</v>
      </c>
      <c r="Y89" s="12">
        <f t="shared" si="20"/>
        <v>7109</v>
      </c>
    </row>
    <row r="90" spans="1:25" x14ac:dyDescent="0.25">
      <c r="A90">
        <v>89</v>
      </c>
      <c r="B90" t="s">
        <v>808</v>
      </c>
      <c r="C90" t="str">
        <f t="shared" si="21"/>
        <v>Duplicate</v>
      </c>
      <c r="D90" t="s">
        <v>809</v>
      </c>
      <c r="E90" t="str">
        <f t="shared" si="12"/>
        <v>Lapster 65W compatible for OnePlus Dash Warp Charge Cable , type c to c cable fast charging Data Sync Cable Compatible with One Plus 10R 9RT 9 pro 9R 8T 9 Nord and for All Type C Devices ‚Äì Red, 1 Meter</v>
      </c>
      <c r="F90" t="str" cm="1">
        <f t="array" ref="F90">PROPER(_xlfn.TEXTJOIN(" ", TRUE, INDEX(_xlfn.FILTERXML("&lt;t&gt;&lt;s&gt;" &amp; SUBSTITUTE(E90," ","&lt;/s&gt;&lt;s&gt;") &amp; "&lt;/s&gt;&lt;/t&gt;", "//s"), _xlfn.SEQUENCE(4))))</f>
        <v>Lapster 65W Compatible For</v>
      </c>
      <c r="G90" t="str">
        <f t="shared" si="22"/>
        <v>Warp Charge Cable , type c to c cable fast charging Data Sync Cable Compatible with One Plus 10R 9RT 9 pro 9R 8T 9 Nord and for All Type C Devices ‚Äì Red, 1 Meter</v>
      </c>
      <c r="H90" t="s">
        <v>17</v>
      </c>
      <c r="I90" t="s">
        <v>13085</v>
      </c>
      <c r="J90" s="7" t="str">
        <f t="shared" si="13"/>
        <v>Computers &amp; Accessories</v>
      </c>
      <c r="K90" t="s">
        <v>13086</v>
      </c>
      <c r="L90" t="str">
        <f t="shared" si="14"/>
        <v>Accessories &amp; Peripherals</v>
      </c>
      <c r="M90" t="s">
        <v>13087</v>
      </c>
      <c r="N90" s="2" t="str">
        <f t="shared" si="15"/>
        <v>Cables &amp; Accessories</v>
      </c>
      <c r="O90" s="1" t="s">
        <v>13088</v>
      </c>
      <c r="P90" t="s">
        <v>13089</v>
      </c>
      <c r="Q90">
        <v>199</v>
      </c>
      <c r="R90" s="8">
        <f t="shared" si="16"/>
        <v>199</v>
      </c>
      <c r="S90">
        <v>999</v>
      </c>
      <c r="T90" s="8">
        <f t="shared" si="17"/>
        <v>999</v>
      </c>
      <c r="U90" s="1">
        <f t="shared" si="18"/>
        <v>0.80080080080080085</v>
      </c>
      <c r="V90">
        <v>4.5</v>
      </c>
      <c r="W90" s="10">
        <f t="shared" si="19"/>
        <v>4.5</v>
      </c>
      <c r="X90" s="4">
        <v>127</v>
      </c>
      <c r="Y90" s="12">
        <f t="shared" si="20"/>
        <v>127</v>
      </c>
    </row>
    <row r="91" spans="1:25" x14ac:dyDescent="0.25">
      <c r="A91">
        <v>90</v>
      </c>
      <c r="B91" t="s">
        <v>818</v>
      </c>
      <c r="C91" t="str">
        <f t="shared" si="21"/>
        <v>Unique</v>
      </c>
      <c r="D91" t="s">
        <v>819</v>
      </c>
      <c r="E91" t="str">
        <f t="shared" si="12"/>
        <v>Wayona Nylon Braided (2 Pack) Lightning Fast Usb Data Cable Fast Charger Cord For Iphone, Ipad Tablet (3 Ft Pack Of 2, Grey)</v>
      </c>
      <c r="F91" t="str" cm="1">
        <f t="array" ref="F91">PROPER(_xlfn.TEXTJOIN(" ", TRUE, INDEX(_xlfn.FILTERXML("&lt;t&gt;&lt;s&gt;" &amp; SUBSTITUTE(E91," ","&lt;/s&gt;&lt;s&gt;") &amp; "&lt;/s&gt;&lt;/t&gt;", "//s"), _xlfn.SEQUENCE(4))))</f>
        <v>Wayona Nylon Braided (2</v>
      </c>
      <c r="G91" t="str">
        <f t="shared" si="22"/>
        <v>Fast Usb Data Cable Fast Charger Cord For Iphone, Ipad Tablet (3 Ft Pack Of 2, Grey)</v>
      </c>
      <c r="H91" t="s">
        <v>17</v>
      </c>
      <c r="I91" t="s">
        <v>13085</v>
      </c>
      <c r="J91" s="7" t="str">
        <f t="shared" si="13"/>
        <v>Computers &amp; Accessories</v>
      </c>
      <c r="K91" t="s">
        <v>13086</v>
      </c>
      <c r="L91" t="str">
        <f t="shared" si="14"/>
        <v>Accessories &amp; Peripherals</v>
      </c>
      <c r="M91" s="2" t="s">
        <v>13087</v>
      </c>
      <c r="N91" s="2" t="str">
        <f t="shared" si="15"/>
        <v>Cables &amp; Accessories</v>
      </c>
      <c r="O91" s="1" t="s">
        <v>13088</v>
      </c>
      <c r="P91" t="s">
        <v>13089</v>
      </c>
      <c r="Q91">
        <v>649</v>
      </c>
      <c r="R91" s="8">
        <f t="shared" si="16"/>
        <v>649</v>
      </c>
      <c r="S91" s="2">
        <v>1999</v>
      </c>
      <c r="T91" s="8">
        <f t="shared" si="17"/>
        <v>1999</v>
      </c>
      <c r="U91" s="1">
        <f t="shared" si="18"/>
        <v>0.67533766883441726</v>
      </c>
      <c r="V91">
        <v>4.2</v>
      </c>
      <c r="W91" s="10">
        <f t="shared" si="19"/>
        <v>4.2</v>
      </c>
      <c r="X91" s="4">
        <v>24269</v>
      </c>
      <c r="Y91" s="12">
        <f t="shared" si="20"/>
        <v>24269</v>
      </c>
    </row>
    <row r="92" spans="1:25" x14ac:dyDescent="0.25">
      <c r="A92">
        <v>91</v>
      </c>
      <c r="B92" t="s">
        <v>823</v>
      </c>
      <c r="C92" t="str">
        <f t="shared" si="21"/>
        <v>Duplicate</v>
      </c>
      <c r="D92" t="s">
        <v>824</v>
      </c>
      <c r="E92" t="str">
        <f t="shared" si="12"/>
        <v>Gizga Essentials USB WiFi Adapter for PC, 150 Mbps Wireless Network Adapter for Desktop - Nano Size WiFi Dongle Compatible with Windows, Mac OS and Linux Kernel | WPA WPA2 Encryption Standards| Black</v>
      </c>
      <c r="F92" t="str" cm="1">
        <f t="array" ref="F92">PROPER(_xlfn.TEXTJOIN(" ", TRUE, INDEX(_xlfn.FILTERXML("&lt;t&gt;&lt;s&gt;" &amp; SUBSTITUTE(E92," ","&lt;/s&gt;&lt;s&gt;") &amp; "&lt;/s&gt;&lt;/t&gt;", "//s"), _xlfn.SEQUENCE(4))))</f>
        <v>Gizga Essentials Usb Wifi</v>
      </c>
      <c r="G92" t="str">
        <f t="shared" si="22"/>
        <v>PC, 150 Mbps Wireless Network Adapter for Desktop - Nano Size WiFi Dongle Compatible with Windows, Mac OS and Linux Kernel | WPA WPA2 Encryption Standards| Black</v>
      </c>
      <c r="H92" t="s">
        <v>96</v>
      </c>
      <c r="I92" t="s">
        <v>13085</v>
      </c>
      <c r="J92" s="7" t="str">
        <f t="shared" si="13"/>
        <v>Computers &amp; Accessories</v>
      </c>
      <c r="K92" t="s">
        <v>13090</v>
      </c>
      <c r="L92" t="str">
        <f t="shared" si="14"/>
        <v>NetworkingDevices</v>
      </c>
      <c r="M92" t="s">
        <v>13091</v>
      </c>
      <c r="N92" s="2" t="str">
        <f t="shared" si="15"/>
        <v>NetworkAdapters</v>
      </c>
      <c r="O92" s="1" t="s">
        <v>13092</v>
      </c>
      <c r="Q92">
        <v>269</v>
      </c>
      <c r="R92" s="8">
        <f t="shared" si="16"/>
        <v>269</v>
      </c>
      <c r="S92">
        <v>800</v>
      </c>
      <c r="T92" s="8">
        <f t="shared" si="17"/>
        <v>800</v>
      </c>
      <c r="U92" s="1">
        <f t="shared" si="18"/>
        <v>0.66374999999999995</v>
      </c>
      <c r="V92">
        <v>3.6</v>
      </c>
      <c r="W92" s="10">
        <f t="shared" si="19"/>
        <v>3.6</v>
      </c>
      <c r="X92" s="4">
        <v>10134</v>
      </c>
      <c r="Y92" s="12">
        <f t="shared" si="20"/>
        <v>10134</v>
      </c>
    </row>
    <row r="93" spans="1:25" x14ac:dyDescent="0.25">
      <c r="A93">
        <v>92</v>
      </c>
      <c r="B93" t="s">
        <v>833</v>
      </c>
      <c r="C93" t="str">
        <f t="shared" si="21"/>
        <v>Unique</v>
      </c>
      <c r="D93" t="s">
        <v>834</v>
      </c>
      <c r="E93" t="str">
        <f t="shared" si="12"/>
        <v>OnePlus 108 cm (43 inches) Y Series Full HD Smart Android LED TV 43 Y1S (Black)</v>
      </c>
      <c r="F93" t="str" cm="1">
        <f t="array" ref="F93">PROPER(_xlfn.TEXTJOIN(" ", TRUE, INDEX(_xlfn.FILTERXML("&lt;t&gt;&lt;s&gt;" &amp; SUBSTITUTE(E93," ","&lt;/s&gt;&lt;s&gt;") &amp; "&lt;/s&gt;&lt;/t&gt;", "//s"), _xlfn.SEQUENCE(4))))</f>
        <v>Oneplus 108 Cm (43</v>
      </c>
      <c r="G93" t="str">
        <f t="shared" si="22"/>
        <v>Series Full HD Smart Android LED TV 43 Y1S (Black)</v>
      </c>
      <c r="H93" t="s">
        <v>167</v>
      </c>
      <c r="I93" t="s">
        <v>13093</v>
      </c>
      <c r="J93" s="7" t="str">
        <f t="shared" si="13"/>
        <v>Electronics</v>
      </c>
      <c r="K93" s="2" t="s">
        <v>13094</v>
      </c>
      <c r="L93" t="str">
        <f t="shared" si="14"/>
        <v>HomeTheater , TV &amp; Video</v>
      </c>
      <c r="M93" s="2" t="s">
        <v>13097</v>
      </c>
      <c r="N93" s="2" t="str">
        <f t="shared" si="15"/>
        <v>Televisions</v>
      </c>
      <c r="O93" s="1" t="s">
        <v>13098</v>
      </c>
      <c r="Q93" s="2">
        <v>24999</v>
      </c>
      <c r="R93" s="8">
        <f t="shared" si="16"/>
        <v>24999</v>
      </c>
      <c r="S93" s="2">
        <v>31999</v>
      </c>
      <c r="T93" s="8">
        <f t="shared" si="17"/>
        <v>31999</v>
      </c>
      <c r="U93" s="1">
        <f t="shared" si="18"/>
        <v>0.21875683615112973</v>
      </c>
      <c r="V93">
        <v>4.2</v>
      </c>
      <c r="W93" s="10">
        <f t="shared" si="19"/>
        <v>4.2</v>
      </c>
      <c r="X93" s="4">
        <v>34899</v>
      </c>
      <c r="Y93" s="12">
        <f t="shared" si="20"/>
        <v>34899</v>
      </c>
    </row>
    <row r="94" spans="1:25" x14ac:dyDescent="0.25">
      <c r="A94">
        <v>93</v>
      </c>
      <c r="B94" t="s">
        <v>838</v>
      </c>
      <c r="C94" t="str">
        <f t="shared" si="21"/>
        <v>Unique</v>
      </c>
      <c r="D94" t="s">
        <v>839</v>
      </c>
      <c r="E94" t="str">
        <f t="shared" si="12"/>
        <v>boAt Deuce USB 300 2 in 1 Type-C and Micro USB Stress Resistant, Sturdy Cable with 3A Fast Charging and 480mbps Data Transmission, 10000+ Bends Lifespan and Extended 1.5m Length(Mercurial Black)</v>
      </c>
      <c r="F94" t="str" cm="1">
        <f t="array" ref="F94">PROPER(_xlfn.TEXTJOIN(" ", TRUE, INDEX(_xlfn.FILTERXML("&lt;t&gt;&lt;s&gt;" &amp; SUBSTITUTE(E94," ","&lt;/s&gt;&lt;s&gt;") &amp; "&lt;/s&gt;&lt;/t&gt;", "//s"), _xlfn.SEQUENCE(4))))</f>
        <v>Boat Deuce Usb 300</v>
      </c>
      <c r="G94" t="str">
        <f t="shared" si="22"/>
        <v>1 Type-C and Micro USB Stress Resistant, Sturdy Cable with 3A Fast Charging and 480mbps Data Transmission, 10000+ Bends Lifespan and Extended 1.5m Length(Mercurial Black)</v>
      </c>
      <c r="H94" t="s">
        <v>17</v>
      </c>
      <c r="I94" t="s">
        <v>13085</v>
      </c>
      <c r="J94" s="7" t="str">
        <f t="shared" si="13"/>
        <v>Computers &amp; Accessories</v>
      </c>
      <c r="K94" t="s">
        <v>13086</v>
      </c>
      <c r="L94" t="str">
        <f t="shared" si="14"/>
        <v>Accessories &amp; Peripherals</v>
      </c>
      <c r="M94" t="s">
        <v>13087</v>
      </c>
      <c r="N94" s="2" t="str">
        <f t="shared" si="15"/>
        <v>Cables &amp; Accessories</v>
      </c>
      <c r="O94" s="1" t="s">
        <v>13088</v>
      </c>
      <c r="P94" t="s">
        <v>13089</v>
      </c>
      <c r="Q94">
        <v>299</v>
      </c>
      <c r="R94" s="8">
        <f t="shared" si="16"/>
        <v>299</v>
      </c>
      <c r="S94">
        <v>699</v>
      </c>
      <c r="T94" s="8">
        <f t="shared" si="17"/>
        <v>699</v>
      </c>
      <c r="U94" s="1">
        <f t="shared" si="18"/>
        <v>0.57224606580829762</v>
      </c>
      <c r="V94">
        <v>4.2</v>
      </c>
      <c r="W94" s="10">
        <f t="shared" si="19"/>
        <v>4.2</v>
      </c>
      <c r="X94" s="4">
        <v>94363</v>
      </c>
      <c r="Y94" s="12">
        <f t="shared" si="20"/>
        <v>94363</v>
      </c>
    </row>
    <row r="95" spans="1:25" x14ac:dyDescent="0.25">
      <c r="A95">
        <v>94</v>
      </c>
      <c r="B95" t="s">
        <v>842</v>
      </c>
      <c r="C95" t="str">
        <f t="shared" si="21"/>
        <v>Unique</v>
      </c>
      <c r="D95" t="s">
        <v>843</v>
      </c>
      <c r="E95" t="str">
        <f t="shared" si="12"/>
        <v>Lapster USB 3.0 A to Micro B SuperSpeed for hard disk cable - short cable</v>
      </c>
      <c r="F95" t="str" cm="1">
        <f t="array" ref="F95">PROPER(_xlfn.TEXTJOIN(" ", TRUE, INDEX(_xlfn.FILTERXML("&lt;t&gt;&lt;s&gt;" &amp; SUBSTITUTE(E95," ","&lt;/s&gt;&lt;s&gt;") &amp; "&lt;/s&gt;&lt;/t&gt;", "//s"), _xlfn.SEQUENCE(4))))</f>
        <v>Lapster Usb 3 A</v>
      </c>
      <c r="G95" t="str">
        <f t="shared" si="22"/>
        <v>B SuperSpeed for hard disk cable - short cable</v>
      </c>
      <c r="H95" t="s">
        <v>17</v>
      </c>
      <c r="I95" t="s">
        <v>13085</v>
      </c>
      <c r="J95" s="7" t="str">
        <f t="shared" si="13"/>
        <v>Computers &amp; Accessories</v>
      </c>
      <c r="K95" t="s">
        <v>13086</v>
      </c>
      <c r="L95" t="str">
        <f t="shared" si="14"/>
        <v>Accessories &amp; Peripherals</v>
      </c>
      <c r="M95" t="s">
        <v>13087</v>
      </c>
      <c r="N95" s="2" t="str">
        <f t="shared" si="15"/>
        <v>Cables &amp; Accessories</v>
      </c>
      <c r="O95" s="1" t="s">
        <v>13088</v>
      </c>
      <c r="P95" t="s">
        <v>13089</v>
      </c>
      <c r="Q95">
        <v>199</v>
      </c>
      <c r="R95" s="8">
        <f t="shared" si="16"/>
        <v>199</v>
      </c>
      <c r="S95">
        <v>999</v>
      </c>
      <c r="T95" s="8">
        <f t="shared" si="17"/>
        <v>999</v>
      </c>
      <c r="U95" s="1">
        <f t="shared" si="18"/>
        <v>0.80080080080080085</v>
      </c>
      <c r="V95">
        <v>4.0999999999999996</v>
      </c>
      <c r="W95" s="10">
        <f t="shared" si="19"/>
        <v>4.0999999999999996</v>
      </c>
      <c r="X95" s="4">
        <v>425</v>
      </c>
      <c r="Y95" s="12">
        <f t="shared" si="20"/>
        <v>425</v>
      </c>
    </row>
    <row r="96" spans="1:25" x14ac:dyDescent="0.25">
      <c r="A96">
        <v>95</v>
      </c>
      <c r="B96" t="s">
        <v>852</v>
      </c>
      <c r="C96" t="str">
        <f t="shared" si="21"/>
        <v>Unique</v>
      </c>
      <c r="D96" t="s">
        <v>853</v>
      </c>
      <c r="E96" t="str">
        <f t="shared" si="12"/>
        <v>TCL 100 cm (40 inches) Full HD Certified Android R Smart LED TV 40S6505 (Black)</v>
      </c>
      <c r="F96" t="str" cm="1">
        <f t="array" ref="F96">PROPER(_xlfn.TEXTJOIN(" ", TRUE, INDEX(_xlfn.FILTERXML("&lt;t&gt;&lt;s&gt;" &amp; SUBSTITUTE(E96," ","&lt;/s&gt;&lt;s&gt;") &amp; "&lt;/s&gt;&lt;/t&gt;", "//s"), _xlfn.SEQUENCE(4))))</f>
        <v>Tcl 100 Cm (40</v>
      </c>
      <c r="G96" t="str">
        <f t="shared" si="22"/>
        <v>HD Certified Android R Smart LED TV 40S6505 (Black)</v>
      </c>
      <c r="H96" t="s">
        <v>167</v>
      </c>
      <c r="I96" t="s">
        <v>13093</v>
      </c>
      <c r="J96" s="7" t="str">
        <f t="shared" si="13"/>
        <v>Electronics</v>
      </c>
      <c r="K96" s="2" t="s">
        <v>13094</v>
      </c>
      <c r="L96" t="str">
        <f t="shared" si="14"/>
        <v>HomeTheater , TV &amp; Video</v>
      </c>
      <c r="M96" s="2" t="s">
        <v>13097</v>
      </c>
      <c r="N96" s="2" t="str">
        <f t="shared" si="15"/>
        <v>Televisions</v>
      </c>
      <c r="O96" s="1" t="s">
        <v>13098</v>
      </c>
      <c r="Q96" s="2">
        <v>18990</v>
      </c>
      <c r="R96" s="8">
        <f t="shared" si="16"/>
        <v>18990</v>
      </c>
      <c r="S96" s="2">
        <v>40990</v>
      </c>
      <c r="T96" s="8">
        <f t="shared" si="17"/>
        <v>40990</v>
      </c>
      <c r="U96" s="1">
        <f t="shared" si="18"/>
        <v>0.53671627226152718</v>
      </c>
      <c r="V96">
        <v>4.2</v>
      </c>
      <c r="W96" s="10">
        <f t="shared" si="19"/>
        <v>4.2</v>
      </c>
      <c r="X96" s="4">
        <v>6659</v>
      </c>
      <c r="Y96" s="12">
        <f t="shared" si="20"/>
        <v>6659</v>
      </c>
    </row>
    <row r="97" spans="1:25" x14ac:dyDescent="0.25">
      <c r="A97">
        <v>96</v>
      </c>
      <c r="B97" t="s">
        <v>862</v>
      </c>
      <c r="C97" t="str">
        <f t="shared" si="21"/>
        <v>Unique</v>
      </c>
      <c r="D97" t="s">
        <v>863</v>
      </c>
      <c r="E97" t="str">
        <f t="shared" si="12"/>
        <v>ZEBRONICS ZEB-USB150WF1 WiFi USB Mini Adapter Supports 150 Mbps Wireless Data, Comes with Advanced Security WPA WPA2 encryption Standards</v>
      </c>
      <c r="F97" t="str" cm="1">
        <f t="array" ref="F97">PROPER(_xlfn.TEXTJOIN(" ", TRUE, INDEX(_xlfn.FILTERXML("&lt;t&gt;&lt;s&gt;" &amp; SUBSTITUTE(E97," ","&lt;/s&gt;&lt;s&gt;") &amp; "&lt;/s&gt;&lt;/t&gt;", "//s"), _xlfn.SEQUENCE(4))))</f>
        <v>Zebronics Zeb-Usb150Wf1 Wifi Usb</v>
      </c>
      <c r="G97" t="str">
        <f t="shared" si="22"/>
        <v>Supports 150 Mbps Wireless Data, Comes with Advanced Security WPA WPA2 encryption Standards</v>
      </c>
      <c r="H97" t="s">
        <v>96</v>
      </c>
      <c r="I97" t="s">
        <v>13085</v>
      </c>
      <c r="J97" s="7" t="str">
        <f t="shared" si="13"/>
        <v>Computers &amp; Accessories</v>
      </c>
      <c r="K97" t="s">
        <v>13090</v>
      </c>
      <c r="L97" t="str">
        <f t="shared" si="14"/>
        <v>NetworkingDevices</v>
      </c>
      <c r="M97" t="s">
        <v>13091</v>
      </c>
      <c r="N97" s="2" t="str">
        <f t="shared" si="15"/>
        <v>NetworkAdapters</v>
      </c>
      <c r="O97" s="1" t="s">
        <v>13092</v>
      </c>
      <c r="Q97">
        <v>290</v>
      </c>
      <c r="R97" s="8">
        <f t="shared" si="16"/>
        <v>290</v>
      </c>
      <c r="S97">
        <v>349</v>
      </c>
      <c r="T97" s="8">
        <f t="shared" si="17"/>
        <v>349</v>
      </c>
      <c r="U97" s="1">
        <f t="shared" si="18"/>
        <v>0.16905444126074498</v>
      </c>
      <c r="V97">
        <v>3.7</v>
      </c>
      <c r="W97" s="10">
        <f t="shared" si="19"/>
        <v>3.7</v>
      </c>
      <c r="X97" s="4">
        <v>1977</v>
      </c>
      <c r="Y97" s="12">
        <f t="shared" si="20"/>
        <v>1977</v>
      </c>
    </row>
    <row r="98" spans="1:25" x14ac:dyDescent="0.25">
      <c r="A98">
        <v>97</v>
      </c>
      <c r="B98" t="s">
        <v>872</v>
      </c>
      <c r="C98" t="str">
        <f t="shared" si="21"/>
        <v>Unique</v>
      </c>
      <c r="D98" t="s">
        <v>873</v>
      </c>
      <c r="E98" t="str">
        <f t="shared" si="12"/>
        <v>LOHAYA Remote Compatible for Mi Smart LED TV 4A Remote Control (32" 43") [ Compatible for Mi Tv Remote Control ] [ Compatible for Mi Smart LED Tv Remote Control ]</v>
      </c>
      <c r="F98" t="str" cm="1">
        <f t="array" ref="F98">PROPER(_xlfn.TEXTJOIN(" ", TRUE, INDEX(_xlfn.FILTERXML("&lt;t&gt;&lt;s&gt;" &amp; SUBSTITUTE(E98," ","&lt;/s&gt;&lt;s&gt;") &amp; "&lt;/s&gt;&lt;/t&gt;", "//s"), _xlfn.SEQUENCE(4))))</f>
        <v>Lohaya Remote Compatible For</v>
      </c>
      <c r="G98" t="str">
        <f t="shared" si="22"/>
        <v>LED TV 4A Remote Control (32" 43") [ Compatible for Mi Tv Remote Control ] [ Compatible for Mi Smart LED Tv Remote Control ]</v>
      </c>
      <c r="H98" t="s">
        <v>459</v>
      </c>
      <c r="I98" t="s">
        <v>13093</v>
      </c>
      <c r="J98" s="7" t="str">
        <f t="shared" si="13"/>
        <v>Electronics</v>
      </c>
      <c r="K98" t="s">
        <v>13094</v>
      </c>
      <c r="L98" t="str">
        <f t="shared" si="14"/>
        <v>HomeTheater , TV &amp; Video</v>
      </c>
      <c r="M98" t="s">
        <v>13095</v>
      </c>
      <c r="N98" s="2" t="str">
        <f t="shared" si="15"/>
        <v>Accessories</v>
      </c>
      <c r="O98" s="1" t="s">
        <v>13099</v>
      </c>
      <c r="Q98">
        <v>249</v>
      </c>
      <c r="R98" s="8">
        <f t="shared" si="16"/>
        <v>249</v>
      </c>
      <c r="S98">
        <v>799</v>
      </c>
      <c r="T98" s="8">
        <f t="shared" si="17"/>
        <v>799</v>
      </c>
      <c r="U98" s="1">
        <f t="shared" si="18"/>
        <v>0.68836045056320405</v>
      </c>
      <c r="V98">
        <v>3.8</v>
      </c>
      <c r="W98" s="10">
        <f t="shared" si="19"/>
        <v>3.8</v>
      </c>
      <c r="X98" s="4">
        <v>1079</v>
      </c>
      <c r="Y98" s="12">
        <f t="shared" si="20"/>
        <v>1079</v>
      </c>
    </row>
    <row r="99" spans="1:25" x14ac:dyDescent="0.25">
      <c r="A99">
        <v>98</v>
      </c>
      <c r="B99" t="s">
        <v>882</v>
      </c>
      <c r="C99" t="str">
        <f t="shared" si="21"/>
        <v>Unique</v>
      </c>
      <c r="D99" t="s">
        <v>883</v>
      </c>
      <c r="E99" t="str">
        <f t="shared" si="12"/>
        <v>Gilary Multi Charging Cable, 3 in 1 Nylon Braided Fast Charging Cable for iPhone Micro USB Type C Mobile Phone | Colour May Vary |</v>
      </c>
      <c r="F99" t="str" cm="1">
        <f t="array" ref="F99">PROPER(_xlfn.TEXTJOIN(" ", TRUE, INDEX(_xlfn.FILTERXML("&lt;t&gt;&lt;s&gt;" &amp; SUBSTITUTE(E99," ","&lt;/s&gt;&lt;s&gt;") &amp; "&lt;/s&gt;&lt;/t&gt;", "//s"), _xlfn.SEQUENCE(4))))</f>
        <v>Gilary Multi Charging Cable,</v>
      </c>
      <c r="G99" t="str">
        <f t="shared" si="22"/>
        <v>1 Nylon Braided Fast Charging Cable for iPhone Micro USB Type C Mobile Phone | Colour May Vary |</v>
      </c>
      <c r="H99" t="s">
        <v>17</v>
      </c>
      <c r="I99" t="s">
        <v>13085</v>
      </c>
      <c r="J99" s="7" t="str">
        <f t="shared" si="13"/>
        <v>Computers &amp; Accessories</v>
      </c>
      <c r="K99" t="s">
        <v>13086</v>
      </c>
      <c r="L99" t="str">
        <f t="shared" si="14"/>
        <v>Accessories &amp; Peripherals</v>
      </c>
      <c r="M99" t="s">
        <v>13087</v>
      </c>
      <c r="N99" s="2" t="str">
        <f t="shared" si="15"/>
        <v>Cables &amp; Accessories</v>
      </c>
      <c r="O99" s="1" t="s">
        <v>13088</v>
      </c>
      <c r="P99" t="s">
        <v>13089</v>
      </c>
      <c r="Q99">
        <v>345</v>
      </c>
      <c r="R99" s="8">
        <f t="shared" si="16"/>
        <v>345</v>
      </c>
      <c r="S99">
        <v>999</v>
      </c>
      <c r="T99" s="8">
        <f t="shared" si="17"/>
        <v>999</v>
      </c>
      <c r="U99" s="1">
        <f t="shared" si="18"/>
        <v>0.65465465465465467</v>
      </c>
      <c r="V99">
        <v>3.7</v>
      </c>
      <c r="W99" s="10">
        <f t="shared" si="19"/>
        <v>3.7</v>
      </c>
      <c r="X99" s="4">
        <v>1097</v>
      </c>
      <c r="Y99" s="12">
        <f t="shared" si="20"/>
        <v>1097</v>
      </c>
    </row>
    <row r="100" spans="1:25" x14ac:dyDescent="0.25">
      <c r="A100">
        <v>99</v>
      </c>
      <c r="B100" t="s">
        <v>892</v>
      </c>
      <c r="C100" t="str">
        <f t="shared" si="21"/>
        <v>Unique</v>
      </c>
      <c r="D100" t="s">
        <v>893</v>
      </c>
      <c r="E100" t="str">
        <f t="shared" si="12"/>
        <v>TP-Link UE300 USB 3.0 to RJ45 Gigabit Ethernet Network Adapter - Plug and Play</v>
      </c>
      <c r="F100" t="str" cm="1">
        <f t="array" ref="F100">PROPER(_xlfn.TEXTJOIN(" ", TRUE, INDEX(_xlfn.FILTERXML("&lt;t&gt;&lt;s&gt;" &amp; SUBSTITUTE(E100," ","&lt;/s&gt;&lt;s&gt;") &amp; "&lt;/s&gt;&lt;/t&gt;", "//s"), _xlfn.SEQUENCE(4))))</f>
        <v>Tp-Link Ue300 Usb 3</v>
      </c>
      <c r="G100" t="str">
        <f t="shared" si="22"/>
        <v>Gigabit Ethernet Network Adapter - Plug and Play</v>
      </c>
      <c r="H100" t="s">
        <v>96</v>
      </c>
      <c r="I100" t="s">
        <v>13085</v>
      </c>
      <c r="J100" s="7" t="str">
        <f t="shared" si="13"/>
        <v>Computers &amp; Accessories</v>
      </c>
      <c r="K100" s="2" t="s">
        <v>13090</v>
      </c>
      <c r="L100" t="str">
        <f t="shared" si="14"/>
        <v>NetworkingDevices</v>
      </c>
      <c r="M100" s="2" t="s">
        <v>13091</v>
      </c>
      <c r="N100" s="2" t="str">
        <f t="shared" si="15"/>
        <v>NetworkAdapters</v>
      </c>
      <c r="O100" s="1" t="s">
        <v>13092</v>
      </c>
      <c r="Q100" s="2">
        <v>1099</v>
      </c>
      <c r="R100" s="8">
        <f t="shared" si="16"/>
        <v>1099</v>
      </c>
      <c r="S100" s="2">
        <v>1899</v>
      </c>
      <c r="T100" s="8">
        <f t="shared" si="17"/>
        <v>1899</v>
      </c>
      <c r="U100" s="1">
        <f t="shared" si="18"/>
        <v>0.42127435492364401</v>
      </c>
      <c r="V100">
        <v>4.5</v>
      </c>
      <c r="W100" s="10">
        <f t="shared" si="19"/>
        <v>4.5</v>
      </c>
      <c r="X100" s="4">
        <v>22420</v>
      </c>
      <c r="Y100" s="12">
        <f t="shared" si="20"/>
        <v>22420</v>
      </c>
    </row>
    <row r="101" spans="1:25" x14ac:dyDescent="0.25">
      <c r="A101">
        <v>100</v>
      </c>
      <c r="B101" t="s">
        <v>902</v>
      </c>
      <c r="C101" t="str">
        <f t="shared" si="21"/>
        <v>Unique</v>
      </c>
      <c r="D101" t="s">
        <v>903</v>
      </c>
      <c r="E101" t="str">
        <f t="shared" si="12"/>
        <v>Wayona Type C to Lightning MFI Certified 20W Fast charging Nylon Braided USB C Cable for iPhone 14, 14 Pro, 14 Pro Max, 14 Plus, 13, 13 Pro, 13 Pro Max, 13 Mini, 12, 12 Pro, 11, 11 Pro Max iPhone 12 Mini, X, 8 (2M, Grey)</v>
      </c>
      <c r="F101" t="str" cm="1">
        <f t="array" ref="F101">PROPER(_xlfn.TEXTJOIN(" ", TRUE, INDEX(_xlfn.FILTERXML("&lt;t&gt;&lt;s&gt;" &amp; SUBSTITUTE(E101," ","&lt;/s&gt;&lt;s&gt;") &amp; "&lt;/s&gt;&lt;/t&gt;", "//s"), _xlfn.SEQUENCE(4))))</f>
        <v>Wayona Type C To</v>
      </c>
      <c r="G101" t="str">
        <f t="shared" si="22"/>
        <v>Certified 20W Fast charging Nylon Braided USB C Cable for iPhone 14, 14 Pro, 14 Pro Max, 14 Plus, 13, 13 Pro, 13 Pro Max, 13 Mini, 12, 12 Pro, 11, 11 Pro Max iPhone 12 Mini, X, 8 (2M, Grey)</v>
      </c>
      <c r="H101" t="s">
        <v>17</v>
      </c>
      <c r="I101" t="s">
        <v>13085</v>
      </c>
      <c r="J101" s="7" t="str">
        <f t="shared" si="13"/>
        <v>Computers &amp; Accessories</v>
      </c>
      <c r="K101" t="s">
        <v>13086</v>
      </c>
      <c r="L101" t="str">
        <f t="shared" si="14"/>
        <v>Accessories &amp; Peripherals</v>
      </c>
      <c r="M101" s="2" t="s">
        <v>13087</v>
      </c>
      <c r="N101" s="2" t="str">
        <f t="shared" si="15"/>
        <v>Cables &amp; Accessories</v>
      </c>
      <c r="O101" s="1" t="s">
        <v>13088</v>
      </c>
      <c r="P101" t="s">
        <v>13089</v>
      </c>
      <c r="Q101">
        <v>719</v>
      </c>
      <c r="R101" s="8">
        <f t="shared" si="16"/>
        <v>719</v>
      </c>
      <c r="S101" s="2">
        <v>1499</v>
      </c>
      <c r="T101" s="8">
        <f t="shared" si="17"/>
        <v>1499</v>
      </c>
      <c r="U101" s="1">
        <f t="shared" si="18"/>
        <v>0.52034689793195466</v>
      </c>
      <c r="V101">
        <v>4.0999999999999996</v>
      </c>
      <c r="W101" s="10">
        <f t="shared" si="19"/>
        <v>4.0999999999999996</v>
      </c>
      <c r="X101" s="4">
        <v>1045</v>
      </c>
      <c r="Y101" s="12">
        <f t="shared" si="20"/>
        <v>1045</v>
      </c>
    </row>
    <row r="102" spans="1:25" x14ac:dyDescent="0.25">
      <c r="A102">
        <v>101</v>
      </c>
      <c r="B102" t="s">
        <v>911</v>
      </c>
      <c r="C102" t="str">
        <f t="shared" si="21"/>
        <v>Unique</v>
      </c>
      <c r="D102" t="s">
        <v>912</v>
      </c>
      <c r="E102" t="str">
        <f t="shared" si="12"/>
        <v>Dealfreez Case Compatible with Fire TV Stick 3rd Gen 2021 Full Wrap Silicone Remote Cover Anti-Lost with Loop (D-Black)</v>
      </c>
      <c r="F102" t="str" cm="1">
        <f t="array" ref="F102">PROPER(_xlfn.TEXTJOIN(" ", TRUE, INDEX(_xlfn.FILTERXML("&lt;t&gt;&lt;s&gt;" &amp; SUBSTITUTE(E102," ","&lt;/s&gt;&lt;s&gt;") &amp; "&lt;/s&gt;&lt;/t&gt;", "//s"), _xlfn.SEQUENCE(4))))</f>
        <v>Dealfreez Case Compatible With</v>
      </c>
      <c r="G102" t="str">
        <f t="shared" si="22"/>
        <v>Stick 3rd Gen 2021 Full Wrap Silicone Remote Cover Anti-Lost with Loop (D-Black)</v>
      </c>
      <c r="H102" t="s">
        <v>459</v>
      </c>
      <c r="I102" t="s">
        <v>13093</v>
      </c>
      <c r="J102" s="7" t="str">
        <f t="shared" si="13"/>
        <v>Electronics</v>
      </c>
      <c r="K102" t="s">
        <v>13094</v>
      </c>
      <c r="L102" t="str">
        <f t="shared" si="14"/>
        <v>HomeTheater , TV &amp; Video</v>
      </c>
      <c r="M102" s="2" t="s">
        <v>13095</v>
      </c>
      <c r="N102" s="2" t="str">
        <f t="shared" si="15"/>
        <v>Accessories</v>
      </c>
      <c r="O102" s="1" t="s">
        <v>13099</v>
      </c>
      <c r="Q102">
        <v>349</v>
      </c>
      <c r="R102" s="8">
        <f t="shared" si="16"/>
        <v>349</v>
      </c>
      <c r="S102" s="2">
        <v>1499</v>
      </c>
      <c r="T102" s="8">
        <f t="shared" si="17"/>
        <v>1499</v>
      </c>
      <c r="U102" s="1">
        <f t="shared" si="18"/>
        <v>0.76717811874583053</v>
      </c>
      <c r="V102">
        <v>4.3</v>
      </c>
      <c r="W102" s="10">
        <f t="shared" si="19"/>
        <v>4.3</v>
      </c>
      <c r="X102" s="4">
        <v>4145</v>
      </c>
      <c r="Y102" s="12">
        <f t="shared" si="20"/>
        <v>4145</v>
      </c>
    </row>
    <row r="103" spans="1:25" x14ac:dyDescent="0.25">
      <c r="A103">
        <v>102</v>
      </c>
      <c r="B103" t="s">
        <v>920</v>
      </c>
      <c r="C103" t="str">
        <f t="shared" si="21"/>
        <v>Unique</v>
      </c>
      <c r="D103" t="s">
        <v>921</v>
      </c>
      <c r="E103" t="str">
        <f t="shared" si="12"/>
        <v>Amazon Basics New Release Nylon USB-A to Lightning Cable Cord, Fast Charging MFi Certified Charger for Apple iPhone, iPad (3-Ft, Rose Gold)</v>
      </c>
      <c r="F103" t="str" cm="1">
        <f t="array" ref="F103">PROPER(_xlfn.TEXTJOIN(" ", TRUE, INDEX(_xlfn.FILTERXML("&lt;t&gt;&lt;s&gt;" &amp; SUBSTITUTE(E103," ","&lt;/s&gt;&lt;s&gt;") &amp; "&lt;/s&gt;&lt;/t&gt;", "//s"), _xlfn.SEQUENCE(4))))</f>
        <v>Amazon Basics New Release</v>
      </c>
      <c r="G103" t="str">
        <f t="shared" si="22"/>
        <v>to Lightning Cable Cord, Fast Charging MFi Certified Charger for Apple iPhone, iPad (3-Ft, Rose Gold)</v>
      </c>
      <c r="H103" t="s">
        <v>17</v>
      </c>
      <c r="I103" t="s">
        <v>13085</v>
      </c>
      <c r="J103" s="7" t="str">
        <f t="shared" si="13"/>
        <v>Computers &amp; Accessories</v>
      </c>
      <c r="K103" t="s">
        <v>13086</v>
      </c>
      <c r="L103" t="str">
        <f t="shared" si="14"/>
        <v>Accessories &amp; Peripherals</v>
      </c>
      <c r="M103" s="2" t="s">
        <v>13087</v>
      </c>
      <c r="N103" s="2" t="str">
        <f t="shared" si="15"/>
        <v>Cables &amp; Accessories</v>
      </c>
      <c r="O103" s="1" t="s">
        <v>13088</v>
      </c>
      <c r="P103" t="s">
        <v>13089</v>
      </c>
      <c r="Q103">
        <v>849</v>
      </c>
      <c r="R103" s="8">
        <f t="shared" si="16"/>
        <v>849</v>
      </c>
      <c r="S103" s="2">
        <v>1809</v>
      </c>
      <c r="T103" s="8">
        <f t="shared" si="17"/>
        <v>1809</v>
      </c>
      <c r="U103" s="1">
        <f t="shared" si="18"/>
        <v>0.53067993366500832</v>
      </c>
      <c r="V103">
        <v>4.3</v>
      </c>
      <c r="W103" s="10">
        <f t="shared" si="19"/>
        <v>4.3</v>
      </c>
      <c r="X103" s="4">
        <v>6547</v>
      </c>
      <c r="Y103" s="12">
        <f t="shared" si="20"/>
        <v>6547</v>
      </c>
    </row>
    <row r="104" spans="1:25" x14ac:dyDescent="0.25">
      <c r="A104">
        <v>103</v>
      </c>
      <c r="B104" t="s">
        <v>928</v>
      </c>
      <c r="C104" t="str">
        <f t="shared" si="21"/>
        <v>Unique</v>
      </c>
      <c r="D104" t="s">
        <v>929</v>
      </c>
      <c r="E104" t="str">
        <f t="shared" si="12"/>
        <v>Isoelite Remote Compatible for Samsung LED LCD Remote Control Works with All Samsung LED LCD TV Model No :- BN59-607A (Please Match The Image with Your Old Remote)</v>
      </c>
      <c r="F104" t="str" cm="1">
        <f t="array" ref="F104">PROPER(_xlfn.TEXTJOIN(" ", TRUE, INDEX(_xlfn.FILTERXML("&lt;t&gt;&lt;s&gt;" &amp; SUBSTITUTE(E104," ","&lt;/s&gt;&lt;s&gt;") &amp; "&lt;/s&gt;&lt;/t&gt;", "//s"), _xlfn.SEQUENCE(4))))</f>
        <v>Isoelite Remote Compatible For</v>
      </c>
      <c r="G104" t="str">
        <f t="shared" si="22"/>
        <v>LCD Remote Control Works with All Samsung LED LCD TV Model No :- BN59-607A (Please Match The Image with Your Old Remote)</v>
      </c>
      <c r="H104" t="s">
        <v>459</v>
      </c>
      <c r="I104" t="s">
        <v>13093</v>
      </c>
      <c r="J104" s="7" t="str">
        <f t="shared" si="13"/>
        <v>Electronics</v>
      </c>
      <c r="K104" t="s">
        <v>13094</v>
      </c>
      <c r="L104" t="str">
        <f t="shared" si="14"/>
        <v>HomeTheater , TV &amp; Video</v>
      </c>
      <c r="M104" t="s">
        <v>13095</v>
      </c>
      <c r="N104" s="2" t="str">
        <f t="shared" si="15"/>
        <v>Accessories</v>
      </c>
      <c r="O104" s="1" t="s">
        <v>13099</v>
      </c>
      <c r="Q104">
        <v>299</v>
      </c>
      <c r="R104" s="8">
        <f t="shared" si="16"/>
        <v>299</v>
      </c>
      <c r="S104">
        <v>899</v>
      </c>
      <c r="T104" s="8">
        <f t="shared" si="17"/>
        <v>899</v>
      </c>
      <c r="U104" s="1">
        <f t="shared" si="18"/>
        <v>0.66740823136818683</v>
      </c>
      <c r="V104">
        <v>4</v>
      </c>
      <c r="W104" s="10">
        <f t="shared" si="19"/>
        <v>4</v>
      </c>
      <c r="X104" s="4">
        <v>1588</v>
      </c>
      <c r="Y104" s="12">
        <f t="shared" si="20"/>
        <v>1588</v>
      </c>
    </row>
    <row r="105" spans="1:25" x14ac:dyDescent="0.25">
      <c r="A105">
        <v>104</v>
      </c>
      <c r="B105" t="s">
        <v>938</v>
      </c>
      <c r="C105" t="str">
        <f t="shared" si="21"/>
        <v>Unique</v>
      </c>
      <c r="D105" t="s">
        <v>939</v>
      </c>
      <c r="E105" t="str">
        <f t="shared" si="12"/>
        <v>MI 100 cm (40 inches) 5A Series Full HD Smart Android LED TV with 24W Dolby Audio and Metal Bezel-Less Frame (Black) (2022 Model)</v>
      </c>
      <c r="F105" t="str" cm="1">
        <f t="array" ref="F105">PROPER(_xlfn.TEXTJOIN(" ", TRUE, INDEX(_xlfn.FILTERXML("&lt;t&gt;&lt;s&gt;" &amp; SUBSTITUTE(E105," ","&lt;/s&gt;&lt;s&gt;") &amp; "&lt;/s&gt;&lt;/t&gt;", "//s"), _xlfn.SEQUENCE(4))))</f>
        <v>Mi 100 Cm (40</v>
      </c>
      <c r="G105" t="str">
        <f t="shared" si="22"/>
        <v>Series Full HD Smart Android LED TV with 24W Dolby Audio and Metal Bezel-Less Frame (Black) (2022 Model)</v>
      </c>
      <c r="H105" t="s">
        <v>167</v>
      </c>
      <c r="I105" t="s">
        <v>13093</v>
      </c>
      <c r="J105" s="7" t="str">
        <f t="shared" si="13"/>
        <v>Electronics</v>
      </c>
      <c r="K105" s="2" t="s">
        <v>13094</v>
      </c>
      <c r="L105" t="str">
        <f t="shared" si="14"/>
        <v>HomeTheater , TV &amp; Video</v>
      </c>
      <c r="M105" s="2" t="s">
        <v>13097</v>
      </c>
      <c r="N105" s="2" t="str">
        <f t="shared" si="15"/>
        <v>Televisions</v>
      </c>
      <c r="O105" s="1" t="s">
        <v>13098</v>
      </c>
      <c r="Q105" s="2">
        <v>21999</v>
      </c>
      <c r="R105" s="8">
        <f t="shared" si="16"/>
        <v>21999</v>
      </c>
      <c r="S105" s="2">
        <v>29999</v>
      </c>
      <c r="T105" s="8">
        <f t="shared" si="17"/>
        <v>29999</v>
      </c>
      <c r="U105" s="1">
        <f t="shared" si="18"/>
        <v>0.26667555585186176</v>
      </c>
      <c r="V105">
        <v>4.2</v>
      </c>
      <c r="W105" s="10">
        <f t="shared" si="19"/>
        <v>4.2</v>
      </c>
      <c r="X105" s="4">
        <v>32840</v>
      </c>
      <c r="Y105" s="12">
        <f t="shared" si="20"/>
        <v>32840</v>
      </c>
    </row>
    <row r="106" spans="1:25" x14ac:dyDescent="0.25">
      <c r="A106">
        <v>105</v>
      </c>
      <c r="B106" t="s">
        <v>944</v>
      </c>
      <c r="C106" t="str">
        <f t="shared" si="21"/>
        <v>Unique</v>
      </c>
      <c r="D106" t="s">
        <v>945</v>
      </c>
      <c r="E106" t="str">
        <f t="shared" si="12"/>
        <v>Wayona Nylon Braided USB Data Sync and Fast Charging 3A Short Power Bank Cable For iPhones, iPad Air, iPad mini, iPod Nano and iPod Touch (Grey)</v>
      </c>
      <c r="F106" t="str" cm="1">
        <f t="array" ref="F106">PROPER(_xlfn.TEXTJOIN(" ", TRUE, INDEX(_xlfn.FILTERXML("&lt;t&gt;&lt;s&gt;" &amp; SUBSTITUTE(E106," ","&lt;/s&gt;&lt;s&gt;") &amp; "&lt;/s&gt;&lt;/t&gt;", "//s"), _xlfn.SEQUENCE(4))))</f>
        <v>Wayona Nylon Braided Usb</v>
      </c>
      <c r="G106" t="str">
        <f t="shared" si="22"/>
        <v>and Fast Charging 3A Short Power Bank Cable For iPhones, iPad Air, iPad mini, iPod Nano and iPod Touch (Grey)</v>
      </c>
      <c r="H106" t="s">
        <v>17</v>
      </c>
      <c r="I106" t="s">
        <v>13085</v>
      </c>
      <c r="J106" s="7" t="str">
        <f t="shared" si="13"/>
        <v>Computers &amp; Accessories</v>
      </c>
      <c r="K106" t="s">
        <v>13086</v>
      </c>
      <c r="L106" t="str">
        <f t="shared" si="14"/>
        <v>Accessories &amp; Peripherals</v>
      </c>
      <c r="M106" t="s">
        <v>13087</v>
      </c>
      <c r="N106" s="2" t="str">
        <f t="shared" si="15"/>
        <v>Cables &amp; Accessories</v>
      </c>
      <c r="O106" s="1" t="s">
        <v>13088</v>
      </c>
      <c r="P106" t="s">
        <v>13089</v>
      </c>
      <c r="Q106">
        <v>349</v>
      </c>
      <c r="R106" s="8">
        <f t="shared" si="16"/>
        <v>349</v>
      </c>
      <c r="S106">
        <v>999</v>
      </c>
      <c r="T106" s="8">
        <f t="shared" si="17"/>
        <v>999</v>
      </c>
      <c r="U106" s="1">
        <f t="shared" si="18"/>
        <v>0.65065065065065064</v>
      </c>
      <c r="V106">
        <v>4.2</v>
      </c>
      <c r="W106" s="10">
        <f t="shared" si="19"/>
        <v>4.2</v>
      </c>
      <c r="X106" s="4">
        <v>13120</v>
      </c>
      <c r="Y106" s="12">
        <f t="shared" si="20"/>
        <v>13120</v>
      </c>
    </row>
    <row r="107" spans="1:25" x14ac:dyDescent="0.25">
      <c r="A107">
        <v>106</v>
      </c>
      <c r="B107" t="s">
        <v>953</v>
      </c>
      <c r="C107" t="str">
        <f t="shared" si="21"/>
        <v>Unique</v>
      </c>
      <c r="D107" t="s">
        <v>954</v>
      </c>
      <c r="E107" t="str">
        <f t="shared" si="12"/>
        <v>Wayona Type C To Type C Long Fast Charging Cable Type C Charger Cord Compatible With Samsung S22 S20 S20 Fe 2022 S22 Ultra S21 Ultra A70 A51 A53 A33 A73 M51 M31 M33 M53 (Grey, 2M, 65W, 6Ft)</v>
      </c>
      <c r="F107" t="str" cm="1">
        <f t="array" ref="F107">PROPER(_xlfn.TEXTJOIN(" ", TRUE, INDEX(_xlfn.FILTERXML("&lt;t&gt;&lt;s&gt;" &amp; SUBSTITUTE(E107," ","&lt;/s&gt;&lt;s&gt;") &amp; "&lt;/s&gt;&lt;/t&gt;", "//s"), _xlfn.SEQUENCE(4))))</f>
        <v>Wayona Type C To</v>
      </c>
      <c r="G107" t="str">
        <f t="shared" si="22"/>
        <v>Long Fast Charging Cable Type C Charger Cord Compatible With Samsung S22 S20 S20 Fe 2022 S22 Ultra S21 Ultra A70 A51 A53 A33 A73 M51 M31 M33 M53 (Grey, 2M, 65W, 6Ft)</v>
      </c>
      <c r="H107" t="s">
        <v>17</v>
      </c>
      <c r="I107" t="s">
        <v>13085</v>
      </c>
      <c r="J107" s="7" t="str">
        <f t="shared" si="13"/>
        <v>Computers &amp; Accessories</v>
      </c>
      <c r="K107" t="s">
        <v>13086</v>
      </c>
      <c r="L107" t="str">
        <f t="shared" si="14"/>
        <v>Accessories &amp; Peripherals</v>
      </c>
      <c r="M107" t="s">
        <v>13087</v>
      </c>
      <c r="N107" s="2" t="str">
        <f t="shared" si="15"/>
        <v>Cables &amp; Accessories</v>
      </c>
      <c r="O107" s="1" t="s">
        <v>13088</v>
      </c>
      <c r="P107" t="s">
        <v>13089</v>
      </c>
      <c r="Q107">
        <v>399</v>
      </c>
      <c r="R107" s="8">
        <f t="shared" si="16"/>
        <v>399</v>
      </c>
      <c r="S107">
        <v>999</v>
      </c>
      <c r="T107" s="8">
        <f t="shared" si="17"/>
        <v>999</v>
      </c>
      <c r="U107" s="1">
        <f t="shared" si="18"/>
        <v>0.60060060060060061</v>
      </c>
      <c r="V107">
        <v>4.3</v>
      </c>
      <c r="W107" s="10">
        <f t="shared" si="19"/>
        <v>4.3</v>
      </c>
      <c r="X107" s="4">
        <v>2806</v>
      </c>
      <c r="Y107" s="12">
        <f t="shared" si="20"/>
        <v>2806</v>
      </c>
    </row>
    <row r="108" spans="1:25" x14ac:dyDescent="0.25">
      <c r="A108">
        <v>107</v>
      </c>
      <c r="B108" t="s">
        <v>962</v>
      </c>
      <c r="C108" t="str">
        <f t="shared" si="21"/>
        <v>Unique</v>
      </c>
      <c r="D108" t="s">
        <v>963</v>
      </c>
      <c r="E108" t="str">
        <f t="shared" si="12"/>
        <v>Wayona Nylon Braided 2M 6Ft Fast Charge Usb To Lightning Data Sync And Charging Cable For Iphone, Ipad Tablet (6 Ft Pack Of 1, Grey)</v>
      </c>
      <c r="F108" t="str" cm="1">
        <f t="array" ref="F108">PROPER(_xlfn.TEXTJOIN(" ", TRUE, INDEX(_xlfn.FILTERXML("&lt;t&gt;&lt;s&gt;" &amp; SUBSTITUTE(E108," ","&lt;/s&gt;&lt;s&gt;") &amp; "&lt;/s&gt;&lt;/t&gt;", "//s"), _xlfn.SEQUENCE(4))))</f>
        <v>Wayona Nylon Braided 2M</v>
      </c>
      <c r="G108" t="str">
        <f t="shared" si="22"/>
        <v>Charge Usb To Lightning Data Sync And Charging Cable For Iphone, Ipad Tablet (6 Ft Pack Of 1, Grey)</v>
      </c>
      <c r="H108" t="s">
        <v>17</v>
      </c>
      <c r="I108" t="s">
        <v>13085</v>
      </c>
      <c r="J108" s="7" t="str">
        <f t="shared" si="13"/>
        <v>Computers &amp; Accessories</v>
      </c>
      <c r="K108" t="s">
        <v>13086</v>
      </c>
      <c r="L108" t="str">
        <f t="shared" si="14"/>
        <v>Accessories &amp; Peripherals</v>
      </c>
      <c r="M108" s="2" t="s">
        <v>13087</v>
      </c>
      <c r="N108" s="2" t="str">
        <f t="shared" si="15"/>
        <v>Cables &amp; Accessories</v>
      </c>
      <c r="O108" s="1" t="s">
        <v>13088</v>
      </c>
      <c r="P108" t="s">
        <v>13089</v>
      </c>
      <c r="Q108">
        <v>449</v>
      </c>
      <c r="R108" s="8">
        <f t="shared" si="16"/>
        <v>449</v>
      </c>
      <c r="S108" s="2">
        <v>1299</v>
      </c>
      <c r="T108" s="8">
        <f t="shared" si="17"/>
        <v>1299</v>
      </c>
      <c r="U108" s="1">
        <f t="shared" si="18"/>
        <v>0.65434949961508848</v>
      </c>
      <c r="V108">
        <v>4.2</v>
      </c>
      <c r="W108" s="10">
        <f t="shared" si="19"/>
        <v>4.2</v>
      </c>
      <c r="X108" s="4">
        <v>24269</v>
      </c>
      <c r="Y108" s="12">
        <f t="shared" si="20"/>
        <v>24269</v>
      </c>
    </row>
    <row r="109" spans="1:25" x14ac:dyDescent="0.25">
      <c r="A109">
        <v>108</v>
      </c>
      <c r="B109" t="s">
        <v>966</v>
      </c>
      <c r="C109" t="str">
        <f t="shared" si="21"/>
        <v>Unique</v>
      </c>
      <c r="D109" t="s">
        <v>967</v>
      </c>
      <c r="E109" t="str">
        <f t="shared" si="12"/>
        <v>CROSSVOLT Compatible Dash Warp Data Sync Fast Charging Cable Supported for All C Type Devices (Cable)</v>
      </c>
      <c r="F109" t="str" cm="1">
        <f t="array" ref="F109">PROPER(_xlfn.TEXTJOIN(" ", TRUE, INDEX(_xlfn.FILTERXML("&lt;t&gt;&lt;s&gt;" &amp; SUBSTITUTE(E109," ","&lt;/s&gt;&lt;s&gt;") &amp; "&lt;/s&gt;&lt;/t&gt;", "//s"), _xlfn.SEQUENCE(4))))</f>
        <v>Crossvolt Compatible Dash Warp</v>
      </c>
      <c r="G109" t="str">
        <f t="shared" si="22"/>
        <v>Fast Charging Cable Supported for All C Type Devices (Cable)</v>
      </c>
      <c r="H109" t="s">
        <v>17</v>
      </c>
      <c r="I109" t="s">
        <v>13085</v>
      </c>
      <c r="J109" s="7" t="str">
        <f t="shared" si="13"/>
        <v>Computers &amp; Accessories</v>
      </c>
      <c r="K109" t="s">
        <v>13086</v>
      </c>
      <c r="L109" t="str">
        <f t="shared" si="14"/>
        <v>Accessories &amp; Peripherals</v>
      </c>
      <c r="M109" t="s">
        <v>13087</v>
      </c>
      <c r="N109" s="2" t="str">
        <f t="shared" si="15"/>
        <v>Cables &amp; Accessories</v>
      </c>
      <c r="O109" s="1" t="s">
        <v>13088</v>
      </c>
      <c r="P109" t="s">
        <v>13089</v>
      </c>
      <c r="Q109">
        <v>299</v>
      </c>
      <c r="R109" s="8">
        <f t="shared" si="16"/>
        <v>299</v>
      </c>
      <c r="S109">
        <v>999</v>
      </c>
      <c r="T109" s="8">
        <f t="shared" si="17"/>
        <v>999</v>
      </c>
      <c r="U109" s="1">
        <f t="shared" si="18"/>
        <v>0.70070070070070067</v>
      </c>
      <c r="V109">
        <v>4.3</v>
      </c>
      <c r="W109" s="10">
        <f t="shared" si="19"/>
        <v>4.3</v>
      </c>
      <c r="X109" s="4">
        <v>766</v>
      </c>
      <c r="Y109" s="12">
        <f t="shared" si="20"/>
        <v>766</v>
      </c>
    </row>
    <row r="110" spans="1:25" x14ac:dyDescent="0.25">
      <c r="A110">
        <v>109</v>
      </c>
      <c r="B110" t="s">
        <v>976</v>
      </c>
      <c r="C110" t="str">
        <f t="shared" si="21"/>
        <v>Unique</v>
      </c>
      <c r="D110" t="s">
        <v>977</v>
      </c>
      <c r="E110" t="str">
        <f t="shared" si="12"/>
        <v>VU 139 cm (55 inches) The GloLED Series 4K Smart LED Google TV 55GloLED (Grey)</v>
      </c>
      <c r="F110" t="str" cm="1">
        <f t="array" ref="F110">PROPER(_xlfn.TEXTJOIN(" ", TRUE, INDEX(_xlfn.FILTERXML("&lt;t&gt;&lt;s&gt;" &amp; SUBSTITUTE(E110," ","&lt;/s&gt;&lt;s&gt;") &amp; "&lt;/s&gt;&lt;/t&gt;", "//s"), _xlfn.SEQUENCE(4))))</f>
        <v>Vu 139 Cm (55</v>
      </c>
      <c r="G110" t="str">
        <f t="shared" si="22"/>
        <v>GloLED Series 4K Smart LED Google TV 55GloLED (Grey)</v>
      </c>
      <c r="H110" t="s">
        <v>167</v>
      </c>
      <c r="I110" t="s">
        <v>13093</v>
      </c>
      <c r="J110" s="7" t="str">
        <f t="shared" si="13"/>
        <v>Electronics</v>
      </c>
      <c r="K110" s="2" t="s">
        <v>13094</v>
      </c>
      <c r="L110" t="str">
        <f t="shared" si="14"/>
        <v>HomeTheater , TV &amp; Video</v>
      </c>
      <c r="M110" s="2" t="s">
        <v>13097</v>
      </c>
      <c r="N110" s="2" t="str">
        <f t="shared" si="15"/>
        <v>Televisions</v>
      </c>
      <c r="O110" s="1" t="s">
        <v>13098</v>
      </c>
      <c r="Q110" s="2">
        <v>37999</v>
      </c>
      <c r="R110" s="8">
        <f t="shared" si="16"/>
        <v>37999</v>
      </c>
      <c r="S110" s="2">
        <v>65000</v>
      </c>
      <c r="T110" s="8">
        <f t="shared" si="17"/>
        <v>65000</v>
      </c>
      <c r="U110" s="1">
        <f t="shared" si="18"/>
        <v>0.41539999999999999</v>
      </c>
      <c r="V110">
        <v>4.3</v>
      </c>
      <c r="W110" s="10">
        <f t="shared" si="19"/>
        <v>4.3</v>
      </c>
      <c r="X110" s="4">
        <v>3587</v>
      </c>
      <c r="Y110" s="12">
        <f t="shared" si="20"/>
        <v>3587</v>
      </c>
    </row>
    <row r="111" spans="1:25" x14ac:dyDescent="0.25">
      <c r="A111">
        <v>110</v>
      </c>
      <c r="B111" t="s">
        <v>986</v>
      </c>
      <c r="C111" t="str">
        <f t="shared" si="21"/>
        <v>Unique</v>
      </c>
      <c r="D111" t="s">
        <v>987</v>
      </c>
      <c r="E111" t="str">
        <f t="shared" si="12"/>
        <v>PTron Solero T241 2.4A Type-C Data and Charging USB Cable, Made in India, 480Mbps Data Sync, Durable 1-Meter Long USB Cable for Type-C USB Devices for Charging Adapter (Black)</v>
      </c>
      <c r="F111" t="str" cm="1">
        <f t="array" ref="F111">PROPER(_xlfn.TEXTJOIN(" ", TRUE, INDEX(_xlfn.FILTERXML("&lt;t&gt;&lt;s&gt;" &amp; SUBSTITUTE(E111," ","&lt;/s&gt;&lt;s&gt;") &amp; "&lt;/s&gt;&lt;/t&gt;", "//s"), _xlfn.SEQUENCE(4))))</f>
        <v>Ptron Solero T241 2.4A</v>
      </c>
      <c r="G111" t="str">
        <f t="shared" si="22"/>
        <v>and Charging USB Cable, Made in India, 480Mbps Data Sync, Durable 1-Meter Long USB Cable for Type-C USB Devices for Charging Adapter (Black)</v>
      </c>
      <c r="H111" t="s">
        <v>17</v>
      </c>
      <c r="I111" t="s">
        <v>13085</v>
      </c>
      <c r="J111" s="7" t="str">
        <f t="shared" si="13"/>
        <v>Computers &amp; Accessories</v>
      </c>
      <c r="K111" t="s">
        <v>13086</v>
      </c>
      <c r="L111" t="str">
        <f t="shared" si="14"/>
        <v>Accessories &amp; Peripherals</v>
      </c>
      <c r="M111" t="s">
        <v>13087</v>
      </c>
      <c r="N111" s="2" t="str">
        <f t="shared" si="15"/>
        <v>Cables &amp; Accessories</v>
      </c>
      <c r="O111" s="1" t="s">
        <v>13088</v>
      </c>
      <c r="P111" t="s">
        <v>13089</v>
      </c>
      <c r="Q111">
        <v>99</v>
      </c>
      <c r="R111" s="8">
        <f t="shared" si="16"/>
        <v>99</v>
      </c>
      <c r="S111">
        <v>800</v>
      </c>
      <c r="T111" s="8">
        <f t="shared" si="17"/>
        <v>800</v>
      </c>
      <c r="U111" s="1">
        <f t="shared" si="18"/>
        <v>0.87624999999999997</v>
      </c>
      <c r="V111">
        <v>3.9</v>
      </c>
      <c r="W111" s="10">
        <f t="shared" si="19"/>
        <v>3.9</v>
      </c>
      <c r="X111" s="4">
        <v>24871</v>
      </c>
      <c r="Y111" s="12">
        <f t="shared" si="20"/>
        <v>24871</v>
      </c>
    </row>
    <row r="112" spans="1:25" x14ac:dyDescent="0.25">
      <c r="A112">
        <v>111</v>
      </c>
      <c r="B112" t="s">
        <v>992</v>
      </c>
      <c r="C112" t="str">
        <f t="shared" si="21"/>
        <v>Unique</v>
      </c>
      <c r="D112" t="s">
        <v>993</v>
      </c>
      <c r="E112" t="str">
        <f t="shared" si="12"/>
        <v>Croma 80 cm (32 Inches) HD Ready LED TV (CREL7369, Black) (2021 Model)</v>
      </c>
      <c r="F112" t="str" cm="1">
        <f t="array" ref="F112">PROPER(_xlfn.TEXTJOIN(" ", TRUE, INDEX(_xlfn.FILTERXML("&lt;t&gt;&lt;s&gt;" &amp; SUBSTITUTE(E112," ","&lt;/s&gt;&lt;s&gt;") &amp; "&lt;/s&gt;&lt;/t&gt;", "//s"), _xlfn.SEQUENCE(4))))</f>
        <v>Croma 80 Cm (32</v>
      </c>
      <c r="G112" t="str">
        <f t="shared" si="22"/>
        <v>Ready LED TV (CREL7369, Black) (2021 Model)</v>
      </c>
      <c r="H112" t="s">
        <v>505</v>
      </c>
      <c r="I112" t="s">
        <v>13093</v>
      </c>
      <c r="J112" s="7" t="str">
        <f t="shared" si="13"/>
        <v>Electronics</v>
      </c>
      <c r="K112" s="2" t="s">
        <v>13094</v>
      </c>
      <c r="L112" t="str">
        <f t="shared" si="14"/>
        <v>HomeTheater , TV &amp; Video</v>
      </c>
      <c r="M112" s="2" t="s">
        <v>13097</v>
      </c>
      <c r="N112" s="2" t="str">
        <f t="shared" si="15"/>
        <v>Televisions</v>
      </c>
      <c r="O112" s="1" t="s">
        <v>13100</v>
      </c>
      <c r="Q112" s="2">
        <v>7390</v>
      </c>
      <c r="R112" s="8">
        <f t="shared" si="16"/>
        <v>7390</v>
      </c>
      <c r="S112" s="2">
        <v>20000</v>
      </c>
      <c r="T112" s="8">
        <f t="shared" si="17"/>
        <v>20000</v>
      </c>
      <c r="U112" s="1">
        <f t="shared" si="18"/>
        <v>0.63049999999999995</v>
      </c>
      <c r="V112">
        <v>4.0999999999999996</v>
      </c>
      <c r="W112" s="10">
        <f t="shared" si="19"/>
        <v>4.0999999999999996</v>
      </c>
      <c r="X112" s="4">
        <v>2581</v>
      </c>
      <c r="Y112" s="12">
        <f t="shared" si="20"/>
        <v>2581</v>
      </c>
    </row>
    <row r="113" spans="1:25" x14ac:dyDescent="0.25">
      <c r="A113">
        <v>112</v>
      </c>
      <c r="B113" t="s">
        <v>1002</v>
      </c>
      <c r="C113" t="str">
        <f t="shared" si="21"/>
        <v>Unique</v>
      </c>
      <c r="D113" t="s">
        <v>1003</v>
      </c>
      <c r="E113" t="str">
        <f t="shared" si="12"/>
        <v>boAt Laptop, Smartphone Type-c A400 Male Data Cable (Carbon Black)</v>
      </c>
      <c r="F113" t="str" cm="1">
        <f t="array" ref="F113">PROPER(_xlfn.TEXTJOIN(" ", TRUE, INDEX(_xlfn.FILTERXML("&lt;t&gt;&lt;s&gt;" &amp; SUBSTITUTE(E113," ","&lt;/s&gt;&lt;s&gt;") &amp; "&lt;/s&gt;&lt;/t&gt;", "//s"), _xlfn.SEQUENCE(4))))</f>
        <v>Boat Laptop, Smartphone Type-C</v>
      </c>
      <c r="G113" t="str">
        <f t="shared" si="22"/>
        <v>Data Cable (Carbon Black)</v>
      </c>
      <c r="H113" t="s">
        <v>17</v>
      </c>
      <c r="I113" t="s">
        <v>13085</v>
      </c>
      <c r="J113" s="7" t="str">
        <f t="shared" si="13"/>
        <v>Computers &amp; Accessories</v>
      </c>
      <c r="K113" t="s">
        <v>13086</v>
      </c>
      <c r="L113" t="str">
        <f t="shared" si="14"/>
        <v>Accessories &amp; Peripherals</v>
      </c>
      <c r="M113" t="s">
        <v>13087</v>
      </c>
      <c r="N113" s="2" t="str">
        <f t="shared" si="15"/>
        <v>Cables &amp; Accessories</v>
      </c>
      <c r="O113" s="1" t="s">
        <v>13088</v>
      </c>
      <c r="P113" t="s">
        <v>13089</v>
      </c>
      <c r="Q113">
        <v>273.10000000000002</v>
      </c>
      <c r="R113" s="8">
        <f t="shared" si="16"/>
        <v>273.10000000000002</v>
      </c>
      <c r="S113">
        <v>999</v>
      </c>
      <c r="T113" s="8">
        <f t="shared" si="17"/>
        <v>999</v>
      </c>
      <c r="U113" s="1">
        <f t="shared" si="18"/>
        <v>0.72662662662662658</v>
      </c>
      <c r="V113">
        <v>4.3</v>
      </c>
      <c r="W113" s="10">
        <f t="shared" si="19"/>
        <v>4.3</v>
      </c>
      <c r="X113" s="4">
        <v>20850</v>
      </c>
      <c r="Y113" s="12">
        <f t="shared" si="20"/>
        <v>20850</v>
      </c>
    </row>
    <row r="114" spans="1:25" x14ac:dyDescent="0.25">
      <c r="A114">
        <v>113</v>
      </c>
      <c r="B114" t="s">
        <v>1007</v>
      </c>
      <c r="C114" t="str">
        <f t="shared" si="21"/>
        <v>Unique</v>
      </c>
      <c r="D114" t="s">
        <v>1008</v>
      </c>
      <c r="E114" t="str">
        <f t="shared" si="12"/>
        <v>LG 80 cm (32 inches) HD Ready Smart LED TV 32LQ576BPSA (Ceramic Black)</v>
      </c>
      <c r="F114" t="str" cm="1">
        <f t="array" ref="F114">PROPER(_xlfn.TEXTJOIN(" ", TRUE, INDEX(_xlfn.FILTERXML("&lt;t&gt;&lt;s&gt;" &amp; SUBSTITUTE(E114," ","&lt;/s&gt;&lt;s&gt;") &amp; "&lt;/s&gt;&lt;/t&gt;", "//s"), _xlfn.SEQUENCE(4))))</f>
        <v>Lg 80 Cm (32</v>
      </c>
      <c r="G114" t="str">
        <f t="shared" si="22"/>
        <v>Ready Smart LED TV 32LQ576BPSA (Ceramic Black)</v>
      </c>
      <c r="H114" t="s">
        <v>167</v>
      </c>
      <c r="I114" t="s">
        <v>13093</v>
      </c>
      <c r="J114" s="7" t="str">
        <f t="shared" si="13"/>
        <v>Electronics</v>
      </c>
      <c r="K114" s="2" t="s">
        <v>13094</v>
      </c>
      <c r="L114" t="str">
        <f t="shared" si="14"/>
        <v>HomeTheater , TV &amp; Video</v>
      </c>
      <c r="M114" s="2" t="s">
        <v>13097</v>
      </c>
      <c r="N114" s="2" t="str">
        <f t="shared" si="15"/>
        <v>Televisions</v>
      </c>
      <c r="O114" s="1" t="s">
        <v>13098</v>
      </c>
      <c r="Q114" s="2">
        <v>15990</v>
      </c>
      <c r="R114" s="8">
        <f t="shared" si="16"/>
        <v>15990</v>
      </c>
      <c r="S114" s="2">
        <v>23990</v>
      </c>
      <c r="T114" s="8">
        <f t="shared" si="17"/>
        <v>23990</v>
      </c>
      <c r="U114" s="1">
        <f t="shared" si="18"/>
        <v>0.33347228011671531</v>
      </c>
      <c r="V114">
        <v>4.3</v>
      </c>
      <c r="W114" s="10">
        <f t="shared" si="19"/>
        <v>4.3</v>
      </c>
      <c r="X114" s="4">
        <v>1035</v>
      </c>
      <c r="Y114" s="12">
        <f t="shared" si="20"/>
        <v>1035</v>
      </c>
    </row>
    <row r="115" spans="1:25" x14ac:dyDescent="0.25">
      <c r="A115">
        <v>114</v>
      </c>
      <c r="B115" t="s">
        <v>1017</v>
      </c>
      <c r="C115" t="str">
        <f t="shared" si="21"/>
        <v>Unique</v>
      </c>
      <c r="D115" t="s">
        <v>1018</v>
      </c>
      <c r="E115" t="str">
        <f t="shared" si="12"/>
        <v>boAt Type C A750 Stress Resistant, Tangle-free, Sturdy Flat Cable with 6.5A Fast Charging and 480Mbps Data Transmission, 10000+ Bends Lifespan and Extended 1.5m Length(Radiant Red)</v>
      </c>
      <c r="F115" t="str" cm="1">
        <f t="array" ref="F115">PROPER(_xlfn.TEXTJOIN(" ", TRUE, INDEX(_xlfn.FILTERXML("&lt;t&gt;&lt;s&gt;" &amp; SUBSTITUTE(E115," ","&lt;/s&gt;&lt;s&gt;") &amp; "&lt;/s&gt;&lt;/t&gt;", "//s"), _xlfn.SEQUENCE(4))))</f>
        <v>Boat Type C A750</v>
      </c>
      <c r="G115" t="str">
        <f t="shared" si="22"/>
        <v>Tangle-free, Sturdy Flat Cable with 6.5A Fast Charging and 480Mbps Data Transmission, 10000+ Bends Lifespan and Extended 1.5m Length(Radiant Red)</v>
      </c>
      <c r="H115" t="s">
        <v>17</v>
      </c>
      <c r="I115" t="s">
        <v>13085</v>
      </c>
      <c r="J115" s="7" t="str">
        <f t="shared" si="13"/>
        <v>Computers &amp; Accessories</v>
      </c>
      <c r="K115" t="s">
        <v>13086</v>
      </c>
      <c r="L115" t="str">
        <f t="shared" si="14"/>
        <v>Accessories &amp; Peripherals</v>
      </c>
      <c r="M115" t="s">
        <v>13087</v>
      </c>
      <c r="N115" s="2" t="str">
        <f t="shared" si="15"/>
        <v>Cables &amp; Accessories</v>
      </c>
      <c r="O115" s="1" t="s">
        <v>13088</v>
      </c>
      <c r="P115" t="s">
        <v>13089</v>
      </c>
      <c r="Q115">
        <v>399</v>
      </c>
      <c r="R115" s="8">
        <f t="shared" si="16"/>
        <v>399</v>
      </c>
      <c r="S115">
        <v>999</v>
      </c>
      <c r="T115" s="8">
        <f t="shared" si="17"/>
        <v>999</v>
      </c>
      <c r="U115" s="1">
        <f t="shared" si="18"/>
        <v>0.60060060060060061</v>
      </c>
      <c r="V115">
        <v>4.0999999999999996</v>
      </c>
      <c r="W115" s="10">
        <f t="shared" si="19"/>
        <v>4.0999999999999996</v>
      </c>
      <c r="X115" s="4">
        <v>1780</v>
      </c>
      <c r="Y115" s="12">
        <f t="shared" si="20"/>
        <v>1780</v>
      </c>
    </row>
    <row r="116" spans="1:25" x14ac:dyDescent="0.25">
      <c r="A116">
        <v>115</v>
      </c>
      <c r="B116" t="s">
        <v>1022</v>
      </c>
      <c r="C116" t="str">
        <f t="shared" si="21"/>
        <v>Unique</v>
      </c>
      <c r="D116" t="s">
        <v>1023</v>
      </c>
      <c r="E116" t="str">
        <f t="shared" si="12"/>
        <v>Cotbolt Silicone Protective Case Cover for LG an MR21GA Magic Remote Shockproof for LG Smart TV Remote 2021 Protective Skin Waterproof Anti Lost (Black) (Remote Not Included)</v>
      </c>
      <c r="F116" t="str" cm="1">
        <f t="array" ref="F116">PROPER(_xlfn.TEXTJOIN(" ", TRUE, INDEX(_xlfn.FILTERXML("&lt;t&gt;&lt;s&gt;" &amp; SUBSTITUTE(E116," ","&lt;/s&gt;&lt;s&gt;") &amp; "&lt;/s&gt;&lt;/t&gt;", "//s"), _xlfn.SEQUENCE(4))))</f>
        <v>Cotbolt Silicone Protective Case</v>
      </c>
      <c r="G116" t="str">
        <f t="shared" si="22"/>
        <v>LG an MR21GA Magic Remote Shockproof for LG Smart TV Remote 2021 Protective Skin Waterproof Anti Lost (Black) (Remote Not Included)</v>
      </c>
      <c r="H116" t="s">
        <v>459</v>
      </c>
      <c r="I116" t="s">
        <v>13093</v>
      </c>
      <c r="J116" s="7" t="str">
        <f t="shared" si="13"/>
        <v>Electronics</v>
      </c>
      <c r="K116" t="s">
        <v>13094</v>
      </c>
      <c r="L116" t="str">
        <f t="shared" si="14"/>
        <v>HomeTheater , TV &amp; Video</v>
      </c>
      <c r="M116" s="2" t="s">
        <v>13095</v>
      </c>
      <c r="N116" s="2" t="str">
        <f t="shared" si="15"/>
        <v>Accessories</v>
      </c>
      <c r="O116" s="1" t="s">
        <v>13099</v>
      </c>
      <c r="Q116">
        <v>399</v>
      </c>
      <c r="R116" s="8">
        <f t="shared" si="16"/>
        <v>399</v>
      </c>
      <c r="S116" s="2">
        <v>1999</v>
      </c>
      <c r="T116" s="8">
        <f t="shared" si="17"/>
        <v>1999</v>
      </c>
      <c r="U116" s="1">
        <f t="shared" si="18"/>
        <v>0.80040020010004997</v>
      </c>
      <c r="V116">
        <v>4.5</v>
      </c>
      <c r="W116" s="10">
        <f t="shared" si="19"/>
        <v>4.5</v>
      </c>
      <c r="X116" s="4">
        <v>505</v>
      </c>
      <c r="Y116" s="12">
        <f t="shared" si="20"/>
        <v>505</v>
      </c>
    </row>
    <row r="117" spans="1:25" x14ac:dyDescent="0.25">
      <c r="A117">
        <v>116</v>
      </c>
      <c r="B117" t="s">
        <v>1031</v>
      </c>
      <c r="C117" t="str">
        <f t="shared" si="21"/>
        <v>Unique</v>
      </c>
      <c r="D117" t="s">
        <v>1032</v>
      </c>
      <c r="E117" t="str">
        <f t="shared" si="12"/>
        <v>Portronics Konnect L POR-1403 Fast Charging 3A Type-C Cable 1.2 Meter with Charge and Sync Function for All Type-C Devices (White)</v>
      </c>
      <c r="F117" t="str" cm="1">
        <f t="array" ref="F117">PROPER(_xlfn.TEXTJOIN(" ", TRUE, INDEX(_xlfn.FILTERXML("&lt;t&gt;&lt;s&gt;" &amp; SUBSTITUTE(E117," ","&lt;/s&gt;&lt;s&gt;") &amp; "&lt;/s&gt;&lt;/t&gt;", "//s"), _xlfn.SEQUENCE(4))))</f>
        <v>Portronics Konnect L Por-1403</v>
      </c>
      <c r="G117" t="str">
        <f t="shared" si="22"/>
        <v>3A Type-C Cable 1.2 Meter with Charge and Sync Function for All Type-C Devices (White)</v>
      </c>
      <c r="H117" t="s">
        <v>17</v>
      </c>
      <c r="I117" t="s">
        <v>13085</v>
      </c>
      <c r="J117" s="7" t="str">
        <f t="shared" si="13"/>
        <v>Computers &amp; Accessories</v>
      </c>
      <c r="K117" t="s">
        <v>13086</v>
      </c>
      <c r="L117" t="str">
        <f t="shared" si="14"/>
        <v>Accessories &amp; Peripherals</v>
      </c>
      <c r="M117" t="s">
        <v>13087</v>
      </c>
      <c r="N117" s="2" t="str">
        <f t="shared" si="15"/>
        <v>Cables &amp; Accessories</v>
      </c>
      <c r="O117" s="1" t="s">
        <v>13088</v>
      </c>
      <c r="P117" t="s">
        <v>13089</v>
      </c>
      <c r="Q117">
        <v>210</v>
      </c>
      <c r="R117" s="8">
        <f t="shared" si="16"/>
        <v>210</v>
      </c>
      <c r="S117">
        <v>399</v>
      </c>
      <c r="T117" s="8">
        <f t="shared" si="17"/>
        <v>399</v>
      </c>
      <c r="U117" s="1">
        <f t="shared" si="18"/>
        <v>0.47368421052631576</v>
      </c>
      <c r="V117">
        <v>4.0999999999999996</v>
      </c>
      <c r="W117" s="10">
        <f t="shared" si="19"/>
        <v>4.0999999999999996</v>
      </c>
      <c r="X117" s="4">
        <v>1717</v>
      </c>
      <c r="Y117" s="12">
        <f t="shared" si="20"/>
        <v>1717</v>
      </c>
    </row>
    <row r="118" spans="1:25" x14ac:dyDescent="0.25">
      <c r="A118">
        <v>117</v>
      </c>
      <c r="B118" t="s">
        <v>1041</v>
      </c>
      <c r="C118" t="str">
        <f t="shared" si="21"/>
        <v>Unique</v>
      </c>
      <c r="D118" t="s">
        <v>1042</v>
      </c>
      <c r="E118" t="str">
        <f t="shared" si="12"/>
        <v>Electvision Remote Control Compatible with Amazon Fire tv Stick (Pairing Manual Will be Back Side Remote Control)(P)</v>
      </c>
      <c r="F118" t="str" cm="1">
        <f t="array" ref="F118">PROPER(_xlfn.TEXTJOIN(" ", TRUE, INDEX(_xlfn.FILTERXML("&lt;t&gt;&lt;s&gt;" &amp; SUBSTITUTE(E118," ","&lt;/s&gt;&lt;s&gt;") &amp; "&lt;/s&gt;&lt;/t&gt;", "//s"), _xlfn.SEQUENCE(4))))</f>
        <v>Electvision Remote Control Compatible</v>
      </c>
      <c r="G118" t="str">
        <f t="shared" si="22"/>
        <v>Fire tv Stick (Pairing Manual Will be Back Side Remote Control)(P)</v>
      </c>
      <c r="H118" t="s">
        <v>459</v>
      </c>
      <c r="I118" t="s">
        <v>13093</v>
      </c>
      <c r="J118" s="7" t="str">
        <f t="shared" si="13"/>
        <v>Electronics</v>
      </c>
      <c r="K118" s="2" t="s">
        <v>13094</v>
      </c>
      <c r="L118" t="str">
        <f t="shared" si="14"/>
        <v>HomeTheater , TV &amp; Video</v>
      </c>
      <c r="M118" s="2" t="s">
        <v>13095</v>
      </c>
      <c r="N118" s="2" t="str">
        <f t="shared" si="15"/>
        <v>Accessories</v>
      </c>
      <c r="O118" s="1" t="s">
        <v>13099</v>
      </c>
      <c r="Q118" s="2">
        <v>1299</v>
      </c>
      <c r="R118" s="8">
        <f t="shared" si="16"/>
        <v>1299</v>
      </c>
      <c r="S118" s="2">
        <v>1999</v>
      </c>
      <c r="T118" s="8">
        <f t="shared" si="17"/>
        <v>1999</v>
      </c>
      <c r="U118" s="1">
        <f t="shared" si="18"/>
        <v>0.35017508754377191</v>
      </c>
      <c r="V118">
        <v>3.6</v>
      </c>
      <c r="W118" s="10">
        <f t="shared" si="19"/>
        <v>3.6</v>
      </c>
      <c r="X118" s="4">
        <v>590</v>
      </c>
      <c r="Y118" s="12">
        <f t="shared" si="20"/>
        <v>590</v>
      </c>
    </row>
    <row r="119" spans="1:25" x14ac:dyDescent="0.25">
      <c r="A119">
        <v>118</v>
      </c>
      <c r="B119" t="s">
        <v>1051</v>
      </c>
      <c r="C119" t="str">
        <f t="shared" si="21"/>
        <v>Unique</v>
      </c>
      <c r="D119" t="s">
        <v>1052</v>
      </c>
      <c r="E119" t="str">
        <f t="shared" si="12"/>
        <v>King Shine Multi Retractable 3.0A Fast Charger Cord, Multiple Charging Cable 4Ft 1.2m 3-in-1 USB Charge Cord Compatible with Phone Type C Micro USB for All Android and iOS Smartphones (Random Colour)</v>
      </c>
      <c r="F119" t="str" cm="1">
        <f t="array" ref="F119">PROPER(_xlfn.TEXTJOIN(" ", TRUE, INDEX(_xlfn.FILTERXML("&lt;t&gt;&lt;s&gt;" &amp; SUBSTITUTE(E119," ","&lt;/s&gt;&lt;s&gt;") &amp; "&lt;/s&gt;&lt;/t&gt;", "//s"), _xlfn.SEQUENCE(4))))</f>
        <v>King Shine Multi Retractable</v>
      </c>
      <c r="G119" t="str">
        <f t="shared" si="22"/>
        <v>Charger Cord, Multiple Charging Cable 4Ft 1.2m 3-in-1 USB Charge Cord Compatible with Phone Type C Micro USB for All Android and iOS Smartphones (Random Colour)</v>
      </c>
      <c r="H119" t="s">
        <v>17</v>
      </c>
      <c r="I119" t="s">
        <v>13085</v>
      </c>
      <c r="J119" s="7" t="str">
        <f t="shared" si="13"/>
        <v>Computers &amp; Accessories</v>
      </c>
      <c r="K119" t="s">
        <v>13086</v>
      </c>
      <c r="L119" t="str">
        <f t="shared" si="14"/>
        <v>Accessories &amp; Peripherals</v>
      </c>
      <c r="M119" t="s">
        <v>13087</v>
      </c>
      <c r="N119" s="2" t="str">
        <f t="shared" si="15"/>
        <v>Cables &amp; Accessories</v>
      </c>
      <c r="O119" s="1" t="s">
        <v>13088</v>
      </c>
      <c r="P119" t="s">
        <v>13089</v>
      </c>
      <c r="Q119">
        <v>347</v>
      </c>
      <c r="R119" s="8">
        <f t="shared" si="16"/>
        <v>347</v>
      </c>
      <c r="S119">
        <v>999</v>
      </c>
      <c r="T119" s="8">
        <f t="shared" si="17"/>
        <v>999</v>
      </c>
      <c r="U119" s="1">
        <f t="shared" si="18"/>
        <v>0.6526526526526526</v>
      </c>
      <c r="V119">
        <v>3.5</v>
      </c>
      <c r="W119" s="10">
        <f t="shared" si="19"/>
        <v>3.5</v>
      </c>
      <c r="X119" s="4">
        <v>1121</v>
      </c>
      <c r="Y119" s="12">
        <f t="shared" si="20"/>
        <v>1121</v>
      </c>
    </row>
    <row r="120" spans="1:25" x14ac:dyDescent="0.25">
      <c r="A120">
        <v>119</v>
      </c>
      <c r="B120" t="s">
        <v>1061</v>
      </c>
      <c r="C120" t="str">
        <f t="shared" si="21"/>
        <v>Unique</v>
      </c>
      <c r="D120" t="s">
        <v>1062</v>
      </c>
      <c r="E120" t="str">
        <f t="shared" si="12"/>
        <v>Lapster 5 pin mini usb cable, usb b cable,camera cable usb2.0 for External HDDS Card Readers Camera etc.</v>
      </c>
      <c r="F120" t="str" cm="1">
        <f t="array" ref="F120">PROPER(_xlfn.TEXTJOIN(" ", TRUE, INDEX(_xlfn.FILTERXML("&lt;t&gt;&lt;s&gt;" &amp; SUBSTITUTE(E120," ","&lt;/s&gt;&lt;s&gt;") &amp; "&lt;/s&gt;&lt;/t&gt;", "//s"), _xlfn.SEQUENCE(4))))</f>
        <v>Lapster 5 Pin Mini</v>
      </c>
      <c r="G120" t="str">
        <f t="shared" si="22"/>
        <v>usb b cable,camera cable usb2.0 for External HDDS Card Readers Camera etc.</v>
      </c>
      <c r="H120" t="s">
        <v>17</v>
      </c>
      <c r="I120" t="s">
        <v>13085</v>
      </c>
      <c r="J120" s="7" t="str">
        <f t="shared" si="13"/>
        <v>Computers &amp; Accessories</v>
      </c>
      <c r="K120" t="s">
        <v>13086</v>
      </c>
      <c r="L120" t="str">
        <f t="shared" si="14"/>
        <v>Accessories &amp; Peripherals</v>
      </c>
      <c r="M120" t="s">
        <v>13087</v>
      </c>
      <c r="N120" s="2" t="str">
        <f t="shared" si="15"/>
        <v>Cables &amp; Accessories</v>
      </c>
      <c r="O120" s="1" t="s">
        <v>13088</v>
      </c>
      <c r="P120" t="s">
        <v>13089</v>
      </c>
      <c r="Q120">
        <v>149</v>
      </c>
      <c r="R120" s="8">
        <f t="shared" si="16"/>
        <v>149</v>
      </c>
      <c r="S120">
        <v>999</v>
      </c>
      <c r="T120" s="8">
        <f t="shared" si="17"/>
        <v>999</v>
      </c>
      <c r="U120" s="1">
        <f t="shared" si="18"/>
        <v>0.85085085085085088</v>
      </c>
      <c r="V120">
        <v>4</v>
      </c>
      <c r="W120" s="10">
        <f t="shared" si="19"/>
        <v>4</v>
      </c>
      <c r="X120" s="4">
        <v>1313</v>
      </c>
      <c r="Y120" s="12">
        <f t="shared" si="20"/>
        <v>1313</v>
      </c>
    </row>
    <row r="121" spans="1:25" x14ac:dyDescent="0.25">
      <c r="A121">
        <v>120</v>
      </c>
      <c r="B121" t="s">
        <v>1066</v>
      </c>
      <c r="C121" t="str">
        <f t="shared" si="21"/>
        <v>Unique</v>
      </c>
      <c r="D121" t="s">
        <v>1067</v>
      </c>
      <c r="E121" t="str">
        <f t="shared" si="12"/>
        <v>Portronics Konnect Spydr 31 3-in-1 Multi Functional Cable with 3.0A Output, Tangle Resistant, 1.2M Length, Nylon Braided(Zebra)</v>
      </c>
      <c r="F121" t="str" cm="1">
        <f t="array" ref="F121">PROPER(_xlfn.TEXTJOIN(" ", TRUE, INDEX(_xlfn.FILTERXML("&lt;t&gt;&lt;s&gt;" &amp; SUBSTITUTE(E121," ","&lt;/s&gt;&lt;s&gt;") &amp; "&lt;/s&gt;&lt;/t&gt;", "//s"), _xlfn.SEQUENCE(4))))</f>
        <v>Portronics Konnect Spydr 31</v>
      </c>
      <c r="G121" t="str">
        <f t="shared" si="22"/>
        <v>Functional Cable with 3.0A Output, Tangle Resistant, 1.2M Length, Nylon Braided(Zebra)</v>
      </c>
      <c r="H121" t="s">
        <v>17</v>
      </c>
      <c r="I121" t="s">
        <v>13085</v>
      </c>
      <c r="J121" s="7" t="str">
        <f t="shared" si="13"/>
        <v>Computers &amp; Accessories</v>
      </c>
      <c r="K121" t="s">
        <v>13086</v>
      </c>
      <c r="L121" t="str">
        <f t="shared" si="14"/>
        <v>Accessories &amp; Peripherals</v>
      </c>
      <c r="M121" t="s">
        <v>13087</v>
      </c>
      <c r="N121" s="2" t="str">
        <f t="shared" si="15"/>
        <v>Cables &amp; Accessories</v>
      </c>
      <c r="O121" s="1" t="s">
        <v>13088</v>
      </c>
      <c r="P121" t="s">
        <v>13089</v>
      </c>
      <c r="Q121">
        <v>228</v>
      </c>
      <c r="R121" s="8">
        <f t="shared" si="16"/>
        <v>228</v>
      </c>
      <c r="S121">
        <v>899</v>
      </c>
      <c r="T121" s="8">
        <f t="shared" si="17"/>
        <v>899</v>
      </c>
      <c r="U121" s="1">
        <f t="shared" si="18"/>
        <v>0.74638487208008897</v>
      </c>
      <c r="V121">
        <v>3.8</v>
      </c>
      <c r="W121" s="10">
        <f t="shared" si="19"/>
        <v>3.8</v>
      </c>
      <c r="X121" s="4">
        <v>132</v>
      </c>
      <c r="Y121" s="12">
        <f t="shared" si="20"/>
        <v>132</v>
      </c>
    </row>
    <row r="122" spans="1:25" x14ac:dyDescent="0.25">
      <c r="A122">
        <v>121</v>
      </c>
      <c r="B122" t="s">
        <v>1076</v>
      </c>
      <c r="C122" t="str">
        <f t="shared" si="21"/>
        <v>Unique</v>
      </c>
      <c r="D122" t="s">
        <v>1077</v>
      </c>
      <c r="E122" t="str">
        <f t="shared" si="12"/>
        <v>Belkin Apple Certified Lightning To Type C Cable, Tough Unbreakable Braided Fast Charging For Iphone, Ipad, Air Pods, 3.3 Feet (1 Meters) White</v>
      </c>
      <c r="F122" t="str" cm="1">
        <f t="array" ref="F122">PROPER(_xlfn.TEXTJOIN(" ", TRUE, INDEX(_xlfn.FILTERXML("&lt;t&gt;&lt;s&gt;" &amp; SUBSTITUTE(E122," ","&lt;/s&gt;&lt;s&gt;") &amp; "&lt;/s&gt;&lt;/t&gt;", "//s"), _xlfn.SEQUENCE(4))))</f>
        <v>Belkin Apple Certified Lightning</v>
      </c>
      <c r="G122" t="str">
        <f t="shared" si="22"/>
        <v>C Cable, Tough Unbreakable Braided Fast Charging For Iphone, Ipad, Air Pods, 3.3 Feet (1 Meters) White</v>
      </c>
      <c r="H122" t="s">
        <v>17</v>
      </c>
      <c r="I122" t="s">
        <v>13085</v>
      </c>
      <c r="J122" s="7" t="str">
        <f t="shared" si="13"/>
        <v>Computers &amp; Accessories</v>
      </c>
      <c r="K122" s="2" t="s">
        <v>13086</v>
      </c>
      <c r="L122" t="str">
        <f t="shared" si="14"/>
        <v>Accessories &amp; Peripherals</v>
      </c>
      <c r="M122" s="2" t="s">
        <v>13087</v>
      </c>
      <c r="N122" s="2" t="str">
        <f t="shared" si="15"/>
        <v>Cables &amp; Accessories</v>
      </c>
      <c r="O122" s="1" t="s">
        <v>13088</v>
      </c>
      <c r="P122" t="s">
        <v>13089</v>
      </c>
      <c r="Q122" s="2">
        <v>1599</v>
      </c>
      <c r="R122" s="8">
        <f t="shared" si="16"/>
        <v>1599</v>
      </c>
      <c r="S122" s="2">
        <v>1999</v>
      </c>
      <c r="T122" s="8">
        <f t="shared" si="17"/>
        <v>1999</v>
      </c>
      <c r="U122" s="1">
        <f t="shared" si="18"/>
        <v>0.20010005002501249</v>
      </c>
      <c r="V122">
        <v>4.4000000000000004</v>
      </c>
      <c r="W122" s="10">
        <f t="shared" si="19"/>
        <v>4.4000000000000004</v>
      </c>
      <c r="X122" s="4">
        <v>1951</v>
      </c>
      <c r="Y122" s="12">
        <f t="shared" si="20"/>
        <v>1951</v>
      </c>
    </row>
    <row r="123" spans="1:25" x14ac:dyDescent="0.25">
      <c r="A123">
        <v>122</v>
      </c>
      <c r="B123" t="s">
        <v>1086</v>
      </c>
      <c r="C123" t="str">
        <f t="shared" si="21"/>
        <v>Unique</v>
      </c>
      <c r="D123" t="s">
        <v>1087</v>
      </c>
      <c r="E123" t="str">
        <f t="shared" si="12"/>
        <v>Remote Control Compatible for Amazon Fire Tv Stick Remote Control [ 3rd Gen ](Not Compatible for Fire TV Edition Smart TV) from basesailor</v>
      </c>
      <c r="F123" t="str" cm="1">
        <f t="array" ref="F123">PROPER(_xlfn.TEXTJOIN(" ", TRUE, INDEX(_xlfn.FILTERXML("&lt;t&gt;&lt;s&gt;" &amp; SUBSTITUTE(E123," ","&lt;/s&gt;&lt;s&gt;") &amp; "&lt;/s&gt;&lt;/t&gt;", "//s"), _xlfn.SEQUENCE(4))))</f>
        <v>Remote Control Compatible For</v>
      </c>
      <c r="G123" t="str">
        <f t="shared" si="22"/>
        <v>Tv Stick Remote Control [ 3rd Gen ](Not Compatible for Fire TV Edition Smart TV) from basesailor</v>
      </c>
      <c r="H123" t="s">
        <v>459</v>
      </c>
      <c r="I123" t="s">
        <v>13093</v>
      </c>
      <c r="J123" s="7" t="str">
        <f t="shared" si="13"/>
        <v>Electronics</v>
      </c>
      <c r="K123" s="2" t="s">
        <v>13094</v>
      </c>
      <c r="L123" t="str">
        <f t="shared" si="14"/>
        <v>HomeTheater , TV &amp; Video</v>
      </c>
      <c r="M123" s="2" t="s">
        <v>13095</v>
      </c>
      <c r="N123" s="2" t="str">
        <f t="shared" si="15"/>
        <v>Accessories</v>
      </c>
      <c r="O123" s="1" t="s">
        <v>13099</v>
      </c>
      <c r="Q123" s="2">
        <v>1499</v>
      </c>
      <c r="R123" s="8">
        <f t="shared" si="16"/>
        <v>1499</v>
      </c>
      <c r="S123" s="2">
        <v>3999</v>
      </c>
      <c r="T123" s="8">
        <f t="shared" si="17"/>
        <v>3999</v>
      </c>
      <c r="U123" s="1">
        <f t="shared" si="18"/>
        <v>0.62515628907226806</v>
      </c>
      <c r="V123">
        <v>3.7</v>
      </c>
      <c r="W123" s="10">
        <f t="shared" si="19"/>
        <v>3.7</v>
      </c>
      <c r="X123" s="4">
        <v>37</v>
      </c>
      <c r="Y123" s="12">
        <f t="shared" si="20"/>
        <v>37</v>
      </c>
    </row>
    <row r="124" spans="1:25" x14ac:dyDescent="0.25">
      <c r="A124">
        <v>123</v>
      </c>
      <c r="B124" t="s">
        <v>1096</v>
      </c>
      <c r="C124" t="str">
        <f t="shared" si="21"/>
        <v>Unique</v>
      </c>
      <c r="D124" t="s">
        <v>1097</v>
      </c>
      <c r="E124" t="str">
        <f t="shared" si="12"/>
        <v>VW 80 cm (32 inches) Playwall Frameless Series HD Ready Android Smart LED TV VW3251 (Black)</v>
      </c>
      <c r="F124" t="str" cm="1">
        <f t="array" ref="F124">PROPER(_xlfn.TEXTJOIN(" ", TRUE, INDEX(_xlfn.FILTERXML("&lt;t&gt;&lt;s&gt;" &amp; SUBSTITUTE(E124," ","&lt;/s&gt;&lt;s&gt;") &amp; "&lt;/s&gt;&lt;/t&gt;", "//s"), _xlfn.SEQUENCE(4))))</f>
        <v>Vw 80 Cm (32</v>
      </c>
      <c r="G124" t="str">
        <f t="shared" si="22"/>
        <v>Frameless Series HD Ready Android Smart LED TV VW3251 (Black)</v>
      </c>
      <c r="H124" t="s">
        <v>167</v>
      </c>
      <c r="I124" t="s">
        <v>13093</v>
      </c>
      <c r="J124" s="7" t="str">
        <f t="shared" si="13"/>
        <v>Electronics</v>
      </c>
      <c r="K124" s="2" t="s">
        <v>13094</v>
      </c>
      <c r="L124" t="str">
        <f t="shared" si="14"/>
        <v>HomeTheater , TV &amp; Video</v>
      </c>
      <c r="M124" s="2" t="s">
        <v>13097</v>
      </c>
      <c r="N124" s="2" t="str">
        <f t="shared" si="15"/>
        <v>Televisions</v>
      </c>
      <c r="O124" s="1" t="s">
        <v>13098</v>
      </c>
      <c r="Q124" s="2">
        <v>8499</v>
      </c>
      <c r="R124" s="8">
        <f t="shared" si="16"/>
        <v>8499</v>
      </c>
      <c r="S124" s="2">
        <v>15999</v>
      </c>
      <c r="T124" s="8">
        <f t="shared" si="17"/>
        <v>15999</v>
      </c>
      <c r="U124" s="1">
        <f t="shared" si="18"/>
        <v>0.46877929870616913</v>
      </c>
      <c r="V124">
        <v>4.3</v>
      </c>
      <c r="W124" s="10">
        <f t="shared" si="19"/>
        <v>4.3</v>
      </c>
      <c r="X124" s="4">
        <v>592</v>
      </c>
      <c r="Y124" s="12">
        <f t="shared" si="20"/>
        <v>592</v>
      </c>
    </row>
    <row r="125" spans="1:25" x14ac:dyDescent="0.25">
      <c r="A125">
        <v>124</v>
      </c>
      <c r="B125" t="s">
        <v>1106</v>
      </c>
      <c r="C125" t="str">
        <f t="shared" si="21"/>
        <v>Unique</v>
      </c>
      <c r="D125" t="s">
        <v>1107</v>
      </c>
      <c r="E125" t="str">
        <f t="shared" si="12"/>
        <v>Hisense 108 cm (43 inches) 4K Ultra HD Smart Certified Android LED TV 43A6GE (Black)</v>
      </c>
      <c r="F125" t="str" cm="1">
        <f t="array" ref="F125">PROPER(_xlfn.TEXTJOIN(" ", TRUE, INDEX(_xlfn.FILTERXML("&lt;t&gt;&lt;s&gt;" &amp; SUBSTITUTE(E125," ","&lt;/s&gt;&lt;s&gt;") &amp; "&lt;/s&gt;&lt;/t&gt;", "//s"), _xlfn.SEQUENCE(4))))</f>
        <v>Hisense 108 Cm (43</v>
      </c>
      <c r="G125" t="str">
        <f t="shared" si="22"/>
        <v>Ultra HD Smart Certified Android LED TV 43A6GE (Black)</v>
      </c>
      <c r="H125" t="s">
        <v>167</v>
      </c>
      <c r="I125" t="s">
        <v>13093</v>
      </c>
      <c r="J125" s="7" t="str">
        <f t="shared" si="13"/>
        <v>Electronics</v>
      </c>
      <c r="K125" s="2" t="s">
        <v>13094</v>
      </c>
      <c r="L125" t="str">
        <f t="shared" si="14"/>
        <v>HomeTheater , TV &amp; Video</v>
      </c>
      <c r="M125" s="2" t="s">
        <v>13097</v>
      </c>
      <c r="N125" s="2" t="str">
        <f t="shared" si="15"/>
        <v>Televisions</v>
      </c>
      <c r="O125" s="1" t="s">
        <v>13098</v>
      </c>
      <c r="Q125" s="2">
        <v>20990</v>
      </c>
      <c r="R125" s="8">
        <f t="shared" si="16"/>
        <v>20990</v>
      </c>
      <c r="S125" s="2">
        <v>44990</v>
      </c>
      <c r="T125" s="8">
        <f t="shared" si="17"/>
        <v>44990</v>
      </c>
      <c r="U125" s="1">
        <f t="shared" si="18"/>
        <v>0.53345187819515449</v>
      </c>
      <c r="V125">
        <v>4.0999999999999996</v>
      </c>
      <c r="W125" s="10">
        <f t="shared" si="19"/>
        <v>4.0999999999999996</v>
      </c>
      <c r="X125" s="4">
        <v>1259</v>
      </c>
      <c r="Y125" s="12">
        <f t="shared" si="20"/>
        <v>1259</v>
      </c>
    </row>
    <row r="126" spans="1:25" x14ac:dyDescent="0.25">
      <c r="A126">
        <v>125</v>
      </c>
      <c r="B126" t="s">
        <v>1116</v>
      </c>
      <c r="C126" t="str">
        <f t="shared" si="21"/>
        <v>Unique</v>
      </c>
      <c r="D126" t="s">
        <v>1117</v>
      </c>
      <c r="E126" t="str">
        <f t="shared" si="12"/>
        <v>Redmi 126 cm (50 inches) 4K Ultra HD Android Smart LED TV X50 | L50M6-RA (Black)</v>
      </c>
      <c r="F126" t="str" cm="1">
        <f t="array" ref="F126">PROPER(_xlfn.TEXTJOIN(" ", TRUE, INDEX(_xlfn.FILTERXML("&lt;t&gt;&lt;s&gt;" &amp; SUBSTITUTE(E126," ","&lt;/s&gt;&lt;s&gt;") &amp; "&lt;/s&gt;&lt;/t&gt;", "//s"), _xlfn.SEQUENCE(4))))</f>
        <v>Redmi 126 Cm (50</v>
      </c>
      <c r="G126" t="str">
        <f t="shared" si="22"/>
        <v>Ultra HD Android Smart LED TV X50 | L50M6-RA (Black)</v>
      </c>
      <c r="H126" t="s">
        <v>167</v>
      </c>
      <c r="I126" t="s">
        <v>13093</v>
      </c>
      <c r="J126" s="7" t="str">
        <f t="shared" si="13"/>
        <v>Electronics</v>
      </c>
      <c r="K126" s="2" t="s">
        <v>13094</v>
      </c>
      <c r="L126" t="str">
        <f t="shared" si="14"/>
        <v>HomeTheater , TV &amp; Video</v>
      </c>
      <c r="M126" s="2" t="s">
        <v>13097</v>
      </c>
      <c r="N126" s="2" t="str">
        <f t="shared" si="15"/>
        <v>Televisions</v>
      </c>
      <c r="O126" s="1" t="s">
        <v>13098</v>
      </c>
      <c r="Q126" s="2">
        <v>32999</v>
      </c>
      <c r="R126" s="8">
        <f t="shared" si="16"/>
        <v>32999</v>
      </c>
      <c r="S126" s="2">
        <v>44999</v>
      </c>
      <c r="T126" s="8">
        <f t="shared" si="17"/>
        <v>44999</v>
      </c>
      <c r="U126" s="1">
        <f t="shared" si="18"/>
        <v>0.26667259272428279</v>
      </c>
      <c r="V126">
        <v>4.2</v>
      </c>
      <c r="W126" s="10">
        <f t="shared" si="19"/>
        <v>4.2</v>
      </c>
      <c r="X126" s="4">
        <v>45238</v>
      </c>
      <c r="Y126" s="12">
        <f t="shared" si="20"/>
        <v>45238</v>
      </c>
    </row>
    <row r="127" spans="1:25" x14ac:dyDescent="0.25">
      <c r="A127">
        <v>126</v>
      </c>
      <c r="B127" t="s">
        <v>1121</v>
      </c>
      <c r="C127" t="str">
        <f t="shared" si="21"/>
        <v>Unique</v>
      </c>
      <c r="D127" t="s">
        <v>1122</v>
      </c>
      <c r="E127" t="str">
        <f t="shared" si="12"/>
        <v>AmazonBasics 6-Feet DisplayPort (not USB port) to HDMI Cable Black</v>
      </c>
      <c r="F127" t="str" cm="1">
        <f t="array" ref="F127">PROPER(_xlfn.TEXTJOIN(" ", TRUE, INDEX(_xlfn.FILTERXML("&lt;t&gt;&lt;s&gt;" &amp; SUBSTITUTE(E127," ","&lt;/s&gt;&lt;s&gt;") &amp; "&lt;/s&gt;&lt;/t&gt;", "//s"), _xlfn.SEQUENCE(4))))</f>
        <v>Amazonbasics 6-Feet Displayport (Not</v>
      </c>
      <c r="G127" t="str">
        <f t="shared" si="22"/>
        <v>to HDMI Cable Black</v>
      </c>
      <c r="H127" t="s">
        <v>127</v>
      </c>
      <c r="I127" t="s">
        <v>13093</v>
      </c>
      <c r="J127" s="7" t="str">
        <f t="shared" si="13"/>
        <v>Electronics</v>
      </c>
      <c r="K127" t="s">
        <v>13094</v>
      </c>
      <c r="L127" t="str">
        <f t="shared" si="14"/>
        <v>HomeTheater , TV &amp; Video</v>
      </c>
      <c r="M127" s="2" t="s">
        <v>13095</v>
      </c>
      <c r="N127" s="2" t="str">
        <f t="shared" si="15"/>
        <v>Accessories</v>
      </c>
      <c r="O127" s="1" t="s">
        <v>13088</v>
      </c>
      <c r="P127" t="s">
        <v>13096</v>
      </c>
      <c r="Q127">
        <v>799</v>
      </c>
      <c r="R127" s="8">
        <f t="shared" si="16"/>
        <v>799</v>
      </c>
      <c r="S127" s="2">
        <v>1700</v>
      </c>
      <c r="T127" s="8">
        <f t="shared" si="17"/>
        <v>1700</v>
      </c>
      <c r="U127" s="1">
        <f t="shared" si="18"/>
        <v>0.53</v>
      </c>
      <c r="V127">
        <v>4.0999999999999996</v>
      </c>
      <c r="W127" s="10">
        <f t="shared" si="19"/>
        <v>4.0999999999999996</v>
      </c>
      <c r="X127" s="4">
        <v>28638</v>
      </c>
      <c r="Y127" s="12">
        <f t="shared" si="20"/>
        <v>28638</v>
      </c>
    </row>
    <row r="128" spans="1:25" x14ac:dyDescent="0.25">
      <c r="A128">
        <v>127</v>
      </c>
      <c r="B128" t="s">
        <v>1131</v>
      </c>
      <c r="C128" t="str">
        <f t="shared" si="21"/>
        <v>Unique</v>
      </c>
      <c r="D128" t="s">
        <v>1132</v>
      </c>
      <c r="E128" t="str">
        <f t="shared" si="12"/>
        <v>AmazonBasics 3 Feet High Speed HDMI Male to Female 2.0 Extension Cable</v>
      </c>
      <c r="F128" t="str" cm="1">
        <f t="array" ref="F128">PROPER(_xlfn.TEXTJOIN(" ", TRUE, INDEX(_xlfn.FILTERXML("&lt;t&gt;&lt;s&gt;" &amp; SUBSTITUTE(E128," ","&lt;/s&gt;&lt;s&gt;") &amp; "&lt;/s&gt;&lt;/t&gt;", "//s"), _xlfn.SEQUENCE(4))))</f>
        <v>Amazonbasics 3 Feet High</v>
      </c>
      <c r="G128" t="str">
        <f t="shared" si="22"/>
        <v>Male to Female 2.0 Extension Cable</v>
      </c>
      <c r="H128" t="s">
        <v>127</v>
      </c>
      <c r="I128" t="s">
        <v>13093</v>
      </c>
      <c r="J128" s="7" t="str">
        <f t="shared" si="13"/>
        <v>Electronics</v>
      </c>
      <c r="K128" t="s">
        <v>13094</v>
      </c>
      <c r="L128" t="str">
        <f t="shared" si="14"/>
        <v>HomeTheater , TV &amp; Video</v>
      </c>
      <c r="M128" t="s">
        <v>13095</v>
      </c>
      <c r="N128" s="2" t="str">
        <f t="shared" si="15"/>
        <v>Accessories</v>
      </c>
      <c r="O128" s="1" t="s">
        <v>13088</v>
      </c>
      <c r="P128" t="s">
        <v>13096</v>
      </c>
      <c r="Q128">
        <v>229</v>
      </c>
      <c r="R128" s="8">
        <f t="shared" si="16"/>
        <v>229</v>
      </c>
      <c r="S128">
        <v>595</v>
      </c>
      <c r="T128" s="8">
        <f t="shared" si="17"/>
        <v>595</v>
      </c>
      <c r="U128" s="1">
        <f t="shared" si="18"/>
        <v>0.6151260504201681</v>
      </c>
      <c r="V128">
        <v>4.3</v>
      </c>
      <c r="W128" s="10">
        <f t="shared" si="19"/>
        <v>4.3</v>
      </c>
      <c r="X128" s="4">
        <v>12835</v>
      </c>
      <c r="Y128" s="12">
        <f t="shared" si="20"/>
        <v>12835</v>
      </c>
    </row>
    <row r="129" spans="1:25" x14ac:dyDescent="0.25">
      <c r="A129">
        <v>128</v>
      </c>
      <c r="B129" t="s">
        <v>1141</v>
      </c>
      <c r="C129" t="str">
        <f t="shared" si="21"/>
        <v>Unique</v>
      </c>
      <c r="D129" t="s">
        <v>1142</v>
      </c>
      <c r="E129" t="str">
        <f t="shared" si="12"/>
        <v>iFFALCON 80 cm (32 inches) HD Ready Smart LED TV¬†32F53 (Black)</v>
      </c>
      <c r="F129" t="str" cm="1">
        <f t="array" ref="F129">PROPER(_xlfn.TEXTJOIN(" ", TRUE, INDEX(_xlfn.FILTERXML("&lt;t&gt;&lt;s&gt;" &amp; SUBSTITUTE(E129," ","&lt;/s&gt;&lt;s&gt;") &amp; "&lt;/s&gt;&lt;/t&gt;", "//s"), _xlfn.SEQUENCE(4))))</f>
        <v>Iffalcon 80 Cm (32</v>
      </c>
      <c r="G129" t="str">
        <f t="shared" si="22"/>
        <v>Ready Smart LED TV¬†32F53 (Black)</v>
      </c>
      <c r="H129" t="s">
        <v>167</v>
      </c>
      <c r="I129" t="s">
        <v>13093</v>
      </c>
      <c r="J129" s="7" t="str">
        <f t="shared" si="13"/>
        <v>Electronics</v>
      </c>
      <c r="K129" s="2" t="s">
        <v>13094</v>
      </c>
      <c r="L129" t="str">
        <f t="shared" si="14"/>
        <v>HomeTheater , TV &amp; Video</v>
      </c>
      <c r="M129" s="2" t="s">
        <v>13097</v>
      </c>
      <c r="N129" s="2" t="str">
        <f t="shared" si="15"/>
        <v>Televisions</v>
      </c>
      <c r="O129" s="1" t="s">
        <v>13098</v>
      </c>
      <c r="Q129" s="2">
        <v>9999</v>
      </c>
      <c r="R129" s="8">
        <f t="shared" si="16"/>
        <v>9999</v>
      </c>
      <c r="S129" s="2">
        <v>27990</v>
      </c>
      <c r="T129" s="8">
        <f t="shared" si="17"/>
        <v>27990</v>
      </c>
      <c r="U129" s="1">
        <f t="shared" si="18"/>
        <v>0.64276527331189715</v>
      </c>
      <c r="V129">
        <v>4.2</v>
      </c>
      <c r="W129" s="10">
        <f t="shared" si="19"/>
        <v>4.2</v>
      </c>
      <c r="X129" s="4">
        <v>1269</v>
      </c>
      <c r="Y129" s="12">
        <f t="shared" si="20"/>
        <v>1269</v>
      </c>
    </row>
    <row r="130" spans="1:25" x14ac:dyDescent="0.25">
      <c r="A130">
        <v>129</v>
      </c>
      <c r="B130" t="s">
        <v>1151</v>
      </c>
      <c r="C130" t="str">
        <f t="shared" si="21"/>
        <v>Unique</v>
      </c>
      <c r="D130" t="s">
        <v>12970</v>
      </c>
      <c r="E130" t="str">
        <f t="shared" ref="E130:E193" si="23">TRIM(SUBSTITUTE(SUBSTITUTE(SUBSTITUTE(SUBSTITUTE(SUBSTITUTE(SUBSTITUTE(D130,"&amp;","and"),"&lt;",""),"&gt;",""),"/"," "),CHAR(160)," "),CHAR(10)," "))</f>
        <v>7SEVEN Compatible Lg Smart Tv Remote Suitable for Any LG LED OLED LCD UHD Plasma Android Television and AKB75095303 replacement of Original Lg Tv Remote Control</v>
      </c>
      <c r="F130" t="str" cm="1">
        <f t="array" ref="F130">PROPER(_xlfn.TEXTJOIN(" ", TRUE, INDEX(_xlfn.FILTERXML("&lt;t&gt;&lt;s&gt;" &amp; SUBSTITUTE(E130," ","&lt;/s&gt;&lt;s&gt;") &amp; "&lt;/s&gt;&lt;/t&gt;", "//s"), _xlfn.SEQUENCE(4))))</f>
        <v>7Seven Compatible Lg Smart</v>
      </c>
      <c r="G130" t="str">
        <f t="shared" si="22"/>
        <v>Suitable for Any LG LED OLED LCD UHD Plasma Android Television and AKB75095303 replacement of Original Lg Tv Remote Control</v>
      </c>
      <c r="H130" t="s">
        <v>459</v>
      </c>
      <c r="I130" t="s">
        <v>13093</v>
      </c>
      <c r="J130" s="7" t="str">
        <f t="shared" ref="J130:J193" si="24">TRIM(SUBSTITUTE(SUBSTITUTE(I130, "&amp;", " &amp; "), ",", " , "))</f>
        <v>Electronics</v>
      </c>
      <c r="K130" t="s">
        <v>13094</v>
      </c>
      <c r="L130" t="str">
        <f t="shared" ref="L130:L193" si="25">TRIM(SUBSTITUTE(SUBSTITUTE(K130, "&amp;", " &amp; "), ",", " , "))</f>
        <v>HomeTheater , TV &amp; Video</v>
      </c>
      <c r="M130" t="s">
        <v>13095</v>
      </c>
      <c r="N130" s="2" t="str">
        <f t="shared" ref="N130:N193" si="26">TRIM(SUBSTITUTE(SUBSTITUTE(M130, "&amp;", " &amp; "), ",", " , "))</f>
        <v>Accessories</v>
      </c>
      <c r="O130" s="1" t="s">
        <v>13099</v>
      </c>
      <c r="Q130">
        <v>349</v>
      </c>
      <c r="R130" s="8">
        <f t="shared" ref="R130:R193" si="27">VALUE(Q130)</f>
        <v>349</v>
      </c>
      <c r="S130">
        <v>599</v>
      </c>
      <c r="T130" s="8">
        <f t="shared" ref="T130:T193" si="28">VALUE(S130)</f>
        <v>599</v>
      </c>
      <c r="U130" s="1">
        <f t="shared" ref="U130:U193" si="29">IFERROR((T130- R130) / T130, 0)</f>
        <v>0.41736227045075125</v>
      </c>
      <c r="V130">
        <v>4.2</v>
      </c>
      <c r="W130" s="10">
        <f t="shared" ref="W130:W193" si="30">VALUE(V130)</f>
        <v>4.2</v>
      </c>
      <c r="X130" s="4">
        <v>284</v>
      </c>
      <c r="Y130" s="12">
        <f t="shared" ref="Y130:Y193" si="31">VALUE(X130)</f>
        <v>284</v>
      </c>
    </row>
    <row r="131" spans="1:25" x14ac:dyDescent="0.25">
      <c r="A131">
        <v>130</v>
      </c>
      <c r="B131" t="s">
        <v>1160</v>
      </c>
      <c r="C131" t="str">
        <f t="shared" ref="C131:C194" si="32">IF(COUNTIF(B:B, B131) &gt; 1, "Duplicate", "Unique")</f>
        <v>Unique</v>
      </c>
      <c r="D131" t="s">
        <v>1161</v>
      </c>
      <c r="E131" t="str">
        <f t="shared" si="23"/>
        <v>AmazonBasics 3.5mm to 2-Male RCA Adapter Cable For Tablet, Smartphone (Black, 15 feet)</v>
      </c>
      <c r="F131" t="str" cm="1">
        <f t="array" ref="F131">PROPER(_xlfn.TEXTJOIN(" ", TRUE, INDEX(_xlfn.FILTERXML("&lt;t&gt;&lt;s&gt;" &amp; SUBSTITUTE(E131," ","&lt;/s&gt;&lt;s&gt;") &amp; "&lt;/s&gt;&lt;/t&gt;", "//s"), _xlfn.SEQUENCE(4))))</f>
        <v>Amazonbasics 3.5Mm To 2-Male</v>
      </c>
      <c r="G131" t="str">
        <f t="shared" si="22"/>
        <v>Cable For Tablet, Smartphone (Black, 15 feet)</v>
      </c>
      <c r="H131" t="s">
        <v>1162</v>
      </c>
      <c r="I131" t="s">
        <v>13093</v>
      </c>
      <c r="J131" s="7" t="str">
        <f t="shared" si="24"/>
        <v>Electronics</v>
      </c>
      <c r="K131" t="s">
        <v>13094</v>
      </c>
      <c r="L131" t="str">
        <f t="shared" si="25"/>
        <v>HomeTheater , TV &amp; Video</v>
      </c>
      <c r="M131" s="2" t="s">
        <v>13095</v>
      </c>
      <c r="N131" s="2" t="str">
        <f t="shared" si="26"/>
        <v>Accessories</v>
      </c>
      <c r="O131" s="1" t="s">
        <v>13088</v>
      </c>
      <c r="P131" t="s">
        <v>13103</v>
      </c>
      <c r="Q131">
        <v>489</v>
      </c>
      <c r="R131" s="8">
        <f t="shared" si="27"/>
        <v>489</v>
      </c>
      <c r="S131" s="2">
        <v>1200</v>
      </c>
      <c r="T131" s="8">
        <f t="shared" si="28"/>
        <v>1200</v>
      </c>
      <c r="U131" s="1">
        <f t="shared" si="29"/>
        <v>0.59250000000000003</v>
      </c>
      <c r="V131">
        <v>4.4000000000000004</v>
      </c>
      <c r="W131" s="10">
        <f t="shared" si="30"/>
        <v>4.4000000000000004</v>
      </c>
      <c r="X131" s="4">
        <v>69538</v>
      </c>
      <c r="Y131" s="12">
        <f t="shared" si="31"/>
        <v>69538</v>
      </c>
    </row>
    <row r="132" spans="1:25" x14ac:dyDescent="0.25">
      <c r="A132">
        <v>131</v>
      </c>
      <c r="B132" t="s">
        <v>1171</v>
      </c>
      <c r="C132" t="str">
        <f t="shared" si="32"/>
        <v>Unique</v>
      </c>
      <c r="D132" t="s">
        <v>1172</v>
      </c>
      <c r="E132" t="str">
        <f t="shared" si="23"/>
        <v>Acer 109 cm (43 inches) I Series 4K Ultra HD Android Smart LED TV AR43AR2851UDFL (Black)</v>
      </c>
      <c r="F132" t="str" cm="1">
        <f t="array" ref="F132">PROPER(_xlfn.TEXTJOIN(" ", TRUE, INDEX(_xlfn.FILTERXML("&lt;t&gt;&lt;s&gt;" &amp; SUBSTITUTE(E132," ","&lt;/s&gt;&lt;s&gt;") &amp; "&lt;/s&gt;&lt;/t&gt;", "//s"), _xlfn.SEQUENCE(4))))</f>
        <v>Acer 109 Cm (43</v>
      </c>
      <c r="G132" t="str">
        <f t="shared" si="22"/>
        <v>Series 4K Ultra HD Android Smart LED TV AR43AR2851UDFL (Black)</v>
      </c>
      <c r="H132" t="s">
        <v>167</v>
      </c>
      <c r="I132" t="s">
        <v>13093</v>
      </c>
      <c r="J132" s="7" t="str">
        <f t="shared" si="24"/>
        <v>Electronics</v>
      </c>
      <c r="K132" s="2" t="s">
        <v>13094</v>
      </c>
      <c r="L132" t="str">
        <f t="shared" si="25"/>
        <v>HomeTheater , TV &amp; Video</v>
      </c>
      <c r="M132" s="2" t="s">
        <v>13097</v>
      </c>
      <c r="N132" s="2" t="str">
        <f t="shared" si="26"/>
        <v>Televisions</v>
      </c>
      <c r="O132" s="1" t="s">
        <v>13098</v>
      </c>
      <c r="Q132" s="2">
        <v>23999</v>
      </c>
      <c r="R132" s="8">
        <f t="shared" si="27"/>
        <v>23999</v>
      </c>
      <c r="S132" s="2">
        <v>34990</v>
      </c>
      <c r="T132" s="8">
        <f t="shared" si="28"/>
        <v>34990</v>
      </c>
      <c r="U132" s="1">
        <f t="shared" si="29"/>
        <v>0.3141183195198628</v>
      </c>
      <c r="V132">
        <v>4.3</v>
      </c>
      <c r="W132" s="10">
        <f t="shared" si="30"/>
        <v>4.3</v>
      </c>
      <c r="X132" s="4">
        <v>4703</v>
      </c>
      <c r="Y132" s="12">
        <f t="shared" si="31"/>
        <v>4703</v>
      </c>
    </row>
    <row r="133" spans="1:25" x14ac:dyDescent="0.25">
      <c r="A133">
        <v>132</v>
      </c>
      <c r="B133" t="s">
        <v>1175</v>
      </c>
      <c r="C133" t="str">
        <f t="shared" si="32"/>
        <v>Unique</v>
      </c>
      <c r="D133" t="s">
        <v>1176</v>
      </c>
      <c r="E133" t="str">
        <f t="shared" si="23"/>
        <v>Wayona Usb Type C 65W 6Ft 2M Long Fast Charging Cable Compatible For Samsung S22 S20 Fe S21 Ultra A33 A53 A01 A73 A70 A51 M33 M53 M51 M31(2M, Black)</v>
      </c>
      <c r="F133" t="str" cm="1">
        <f t="array" ref="F133">PROPER(_xlfn.TEXTJOIN(" ", TRUE, INDEX(_xlfn.FILTERXML("&lt;t&gt;&lt;s&gt;" &amp; SUBSTITUTE(E133," ","&lt;/s&gt;&lt;s&gt;") &amp; "&lt;/s&gt;&lt;/t&gt;", "//s"), _xlfn.SEQUENCE(4))))</f>
        <v>Wayona Usb Type C</v>
      </c>
      <c r="G133" t="str">
        <f t="shared" si="22"/>
        <v>2M Long Fast Charging Cable Compatible For Samsung S22 S20 Fe S21 Ultra A33 A53 A01 A73 A70 A51 M33 M53 M51 M31(2M, Black)</v>
      </c>
      <c r="H133" t="s">
        <v>17</v>
      </c>
      <c r="I133" t="s">
        <v>13085</v>
      </c>
      <c r="J133" s="7" t="str">
        <f t="shared" si="24"/>
        <v>Computers &amp; Accessories</v>
      </c>
      <c r="K133" t="s">
        <v>13086</v>
      </c>
      <c r="L133" t="str">
        <f t="shared" si="25"/>
        <v>Accessories &amp; Peripherals</v>
      </c>
      <c r="M133" t="s">
        <v>13087</v>
      </c>
      <c r="N133" s="2" t="str">
        <f t="shared" si="26"/>
        <v>Cables &amp; Accessories</v>
      </c>
      <c r="O133" s="1" t="s">
        <v>13088</v>
      </c>
      <c r="P133" t="s">
        <v>13089</v>
      </c>
      <c r="Q133">
        <v>399</v>
      </c>
      <c r="R133" s="8">
        <f t="shared" si="27"/>
        <v>399</v>
      </c>
      <c r="S133">
        <v>999</v>
      </c>
      <c r="T133" s="8">
        <f t="shared" si="28"/>
        <v>999</v>
      </c>
      <c r="U133" s="1">
        <f t="shared" si="29"/>
        <v>0.60060060060060061</v>
      </c>
      <c r="V133">
        <v>4.3</v>
      </c>
      <c r="W133" s="10">
        <f t="shared" si="30"/>
        <v>4.3</v>
      </c>
      <c r="X133" s="4">
        <v>2806</v>
      </c>
      <c r="Y133" s="12">
        <f t="shared" si="31"/>
        <v>2806</v>
      </c>
    </row>
    <row r="134" spans="1:25" x14ac:dyDescent="0.25">
      <c r="A134">
        <v>133</v>
      </c>
      <c r="B134" t="s">
        <v>1179</v>
      </c>
      <c r="C134" t="str">
        <f t="shared" si="32"/>
        <v>Unique</v>
      </c>
      <c r="D134" t="s">
        <v>1180</v>
      </c>
      <c r="E134" t="str">
        <f t="shared" si="23"/>
        <v>Saifsmart Outlet Wall Mount Hanger Holder for Dot 3rd Gen, Compact Bracket Case Plug and Built-in Cable Management for Kitchen Bathroom, Bedroom (Black)</v>
      </c>
      <c r="F134" t="str" cm="1">
        <f t="array" ref="F134">PROPER(_xlfn.TEXTJOIN(" ", TRUE, INDEX(_xlfn.FILTERXML("&lt;t&gt;&lt;s&gt;" &amp; SUBSTITUTE(E134," ","&lt;/s&gt;&lt;s&gt;") &amp; "&lt;/s&gt;&lt;/t&gt;", "//s"), _xlfn.SEQUENCE(4))))</f>
        <v>Saifsmart Outlet Wall Mount</v>
      </c>
      <c r="G134" t="str">
        <f t="shared" si="22"/>
        <v>for Dot 3rd Gen, Compact Bracket Case Plug and Built-in Cable Management for Kitchen Bathroom, Bedroom (Black)</v>
      </c>
      <c r="H134" t="s">
        <v>1181</v>
      </c>
      <c r="I134" t="s">
        <v>13093</v>
      </c>
      <c r="J134" s="7" t="str">
        <f t="shared" si="24"/>
        <v>Electronics</v>
      </c>
      <c r="K134" t="s">
        <v>13104</v>
      </c>
      <c r="L134" t="str">
        <f t="shared" si="25"/>
        <v>HomeAudio</v>
      </c>
      <c r="M134" s="2" t="s">
        <v>13095</v>
      </c>
      <c r="N134" s="2" t="str">
        <f t="shared" si="26"/>
        <v>Accessories</v>
      </c>
      <c r="O134" s="1" t="s">
        <v>13105</v>
      </c>
      <c r="P134" t="s">
        <v>13106</v>
      </c>
      <c r="Q134">
        <v>349</v>
      </c>
      <c r="R134" s="8">
        <f t="shared" si="27"/>
        <v>349</v>
      </c>
      <c r="S134" s="2">
        <v>1299</v>
      </c>
      <c r="T134" s="8">
        <f t="shared" si="28"/>
        <v>1299</v>
      </c>
      <c r="U134" s="1">
        <f t="shared" si="29"/>
        <v>0.73133179368745194</v>
      </c>
      <c r="V134">
        <v>4</v>
      </c>
      <c r="W134" s="10">
        <f t="shared" si="30"/>
        <v>4</v>
      </c>
      <c r="X134" s="4">
        <v>3295</v>
      </c>
      <c r="Y134" s="12">
        <f t="shared" si="31"/>
        <v>3295</v>
      </c>
    </row>
    <row r="135" spans="1:25" x14ac:dyDescent="0.25">
      <c r="A135">
        <v>134</v>
      </c>
      <c r="B135" t="s">
        <v>1190</v>
      </c>
      <c r="C135" t="str">
        <f t="shared" si="32"/>
        <v>Unique</v>
      </c>
      <c r="D135" t="s">
        <v>1191</v>
      </c>
      <c r="E135" t="str">
        <f t="shared" si="23"/>
        <v>MI 2-in-1 USB Type C Cable (Micro USB to Type C) 30cm for Smartphone, Headphone, Laptop (White)</v>
      </c>
      <c r="F135" t="str" cm="1">
        <f t="array" ref="F135">PROPER(_xlfn.TEXTJOIN(" ", TRUE, INDEX(_xlfn.FILTERXML("&lt;t&gt;&lt;s&gt;" &amp; SUBSTITUTE(E135," ","&lt;/s&gt;&lt;s&gt;") &amp; "&lt;/s&gt;&lt;/t&gt;", "//s"), _xlfn.SEQUENCE(4))))</f>
        <v>Mi 2-In-1 Usb Type</v>
      </c>
      <c r="G135" t="str">
        <f t="shared" si="22"/>
        <v>(Micro USB to Type C) 30cm for Smartphone, Headphone, Laptop (White)</v>
      </c>
      <c r="H135" t="s">
        <v>17</v>
      </c>
      <c r="I135" t="s">
        <v>13085</v>
      </c>
      <c r="J135" s="7" t="str">
        <f t="shared" si="24"/>
        <v>Computers &amp; Accessories</v>
      </c>
      <c r="K135" t="s">
        <v>13086</v>
      </c>
      <c r="L135" t="str">
        <f t="shared" si="25"/>
        <v>Accessories &amp; Peripherals</v>
      </c>
      <c r="M135" t="s">
        <v>13087</v>
      </c>
      <c r="N135" s="2" t="str">
        <f t="shared" si="26"/>
        <v>Cables &amp; Accessories</v>
      </c>
      <c r="O135" s="1" t="s">
        <v>13088</v>
      </c>
      <c r="P135" t="s">
        <v>13089</v>
      </c>
      <c r="Q135">
        <v>179</v>
      </c>
      <c r="R135" s="8">
        <f t="shared" si="27"/>
        <v>179</v>
      </c>
      <c r="S135">
        <v>299</v>
      </c>
      <c r="T135" s="8">
        <f t="shared" si="28"/>
        <v>299</v>
      </c>
      <c r="U135" s="1">
        <f t="shared" si="29"/>
        <v>0.40133779264214048</v>
      </c>
      <c r="V135">
        <v>3.9</v>
      </c>
      <c r="W135" s="10">
        <f t="shared" si="30"/>
        <v>3.9</v>
      </c>
      <c r="X135" s="4">
        <v>81</v>
      </c>
      <c r="Y135" s="12">
        <f t="shared" si="31"/>
        <v>81</v>
      </c>
    </row>
    <row r="136" spans="1:25" x14ac:dyDescent="0.25">
      <c r="A136">
        <v>135</v>
      </c>
      <c r="B136" t="s">
        <v>1200</v>
      </c>
      <c r="C136" t="str">
        <f t="shared" si="32"/>
        <v>Unique</v>
      </c>
      <c r="D136" t="s">
        <v>1201</v>
      </c>
      <c r="E136" t="str">
        <f t="shared" si="23"/>
        <v>AmazonBasics New Release ABS USB-A to Lightning Cable Cord, Fast Charging MFi Certified Charger for Apple iPhone, iPad Tablet (3-Ft, White)</v>
      </c>
      <c r="F136" t="str" cm="1">
        <f t="array" ref="F136">PROPER(_xlfn.TEXTJOIN(" ", TRUE, INDEX(_xlfn.FILTERXML("&lt;t&gt;&lt;s&gt;" &amp; SUBSTITUTE(E136," ","&lt;/s&gt;&lt;s&gt;") &amp; "&lt;/s&gt;&lt;/t&gt;", "//s"), _xlfn.SEQUENCE(4))))</f>
        <v>Amazonbasics New Release Abs</v>
      </c>
      <c r="G136" t="str">
        <f t="shared" si="22"/>
        <v>Lightning Cable Cord, Fast Charging MFi Certified Charger for Apple iPhone, iPad Tablet (3-Ft, White)</v>
      </c>
      <c r="H136" t="s">
        <v>17</v>
      </c>
      <c r="I136" t="s">
        <v>13085</v>
      </c>
      <c r="J136" s="7" t="str">
        <f t="shared" si="24"/>
        <v>Computers &amp; Accessories</v>
      </c>
      <c r="K136" t="s">
        <v>13086</v>
      </c>
      <c r="L136" t="str">
        <f t="shared" si="25"/>
        <v>Accessories &amp; Peripherals</v>
      </c>
      <c r="M136" s="2" t="s">
        <v>13087</v>
      </c>
      <c r="N136" s="2" t="str">
        <f t="shared" si="26"/>
        <v>Cables &amp; Accessories</v>
      </c>
      <c r="O136" s="1" t="s">
        <v>13088</v>
      </c>
      <c r="P136" t="s">
        <v>13089</v>
      </c>
      <c r="Q136">
        <v>689</v>
      </c>
      <c r="R136" s="8">
        <f t="shared" si="27"/>
        <v>689</v>
      </c>
      <c r="S136" s="2">
        <v>1500</v>
      </c>
      <c r="T136" s="8">
        <f t="shared" si="28"/>
        <v>1500</v>
      </c>
      <c r="U136" s="1">
        <f t="shared" si="29"/>
        <v>0.54066666666666663</v>
      </c>
      <c r="V136">
        <v>4.2</v>
      </c>
      <c r="W136" s="10">
        <f t="shared" si="30"/>
        <v>4.2</v>
      </c>
      <c r="X136" s="4">
        <v>42301</v>
      </c>
      <c r="Y136" s="12">
        <f t="shared" si="31"/>
        <v>42301</v>
      </c>
    </row>
    <row r="137" spans="1:25" x14ac:dyDescent="0.25">
      <c r="A137">
        <v>136</v>
      </c>
      <c r="B137" t="s">
        <v>1210</v>
      </c>
      <c r="C137" t="str">
        <f t="shared" si="32"/>
        <v>Unique</v>
      </c>
      <c r="D137" t="s">
        <v>1211</v>
      </c>
      <c r="E137" t="str">
        <f t="shared" si="23"/>
        <v>LG 108 cm (43 inches) 4K Ultra HD Smart LED TV 43UQ7500PSF (Ceramic Black)</v>
      </c>
      <c r="F137" t="str" cm="1">
        <f t="array" ref="F137">PROPER(_xlfn.TEXTJOIN(" ", TRUE, INDEX(_xlfn.FILTERXML("&lt;t&gt;&lt;s&gt;" &amp; SUBSTITUTE(E137," ","&lt;/s&gt;&lt;s&gt;") &amp; "&lt;/s&gt;&lt;/t&gt;", "//s"), _xlfn.SEQUENCE(4))))</f>
        <v>Lg 108 Cm (43</v>
      </c>
      <c r="G137" t="str">
        <f t="shared" si="22"/>
        <v>Ultra HD Smart LED TV 43UQ7500PSF (Ceramic Black)</v>
      </c>
      <c r="H137" t="s">
        <v>167</v>
      </c>
      <c r="I137" t="s">
        <v>13093</v>
      </c>
      <c r="J137" s="7" t="str">
        <f t="shared" si="24"/>
        <v>Electronics</v>
      </c>
      <c r="K137" s="2" t="s">
        <v>13094</v>
      </c>
      <c r="L137" t="str">
        <f t="shared" si="25"/>
        <v>HomeTheater , TV &amp; Video</v>
      </c>
      <c r="M137" s="2" t="s">
        <v>13097</v>
      </c>
      <c r="N137" s="2" t="str">
        <f t="shared" si="26"/>
        <v>Televisions</v>
      </c>
      <c r="O137" s="1" t="s">
        <v>13098</v>
      </c>
      <c r="Q137" s="2">
        <v>30990</v>
      </c>
      <c r="R137" s="8">
        <f t="shared" si="27"/>
        <v>30990</v>
      </c>
      <c r="S137" s="2">
        <v>49990</v>
      </c>
      <c r="T137" s="8">
        <f t="shared" si="28"/>
        <v>49990</v>
      </c>
      <c r="U137" s="1">
        <f t="shared" si="29"/>
        <v>0.38007601520304063</v>
      </c>
      <c r="V137">
        <v>4.3</v>
      </c>
      <c r="W137" s="10">
        <f t="shared" si="30"/>
        <v>4.3</v>
      </c>
      <c r="X137" s="4">
        <v>1376</v>
      </c>
      <c r="Y137" s="12">
        <f t="shared" si="31"/>
        <v>1376</v>
      </c>
    </row>
    <row r="138" spans="1:25" x14ac:dyDescent="0.25">
      <c r="A138">
        <v>137</v>
      </c>
      <c r="B138" t="s">
        <v>1220</v>
      </c>
      <c r="C138" t="str">
        <f t="shared" si="32"/>
        <v>Unique</v>
      </c>
      <c r="D138" t="s">
        <v>1221</v>
      </c>
      <c r="E138" t="str">
        <f t="shared" si="23"/>
        <v>pTron Solero 331 3.4Amps Multifunction Fast Charging Cable, 3-in-1 USB Cable Micro USB Type-C iOS, Made in India, Durable and Strong and Tangle-free 118cm in Length (Black)</v>
      </c>
      <c r="F138" t="str" cm="1">
        <f t="array" ref="F138">PROPER(_xlfn.TEXTJOIN(" ", TRUE, INDEX(_xlfn.FILTERXML("&lt;t&gt;&lt;s&gt;" &amp; SUBSTITUTE(E138," ","&lt;/s&gt;&lt;s&gt;") &amp; "&lt;/s&gt;&lt;/t&gt;", "//s"), _xlfn.SEQUENCE(4))))</f>
        <v>Ptron Solero 331 3.4Amps</v>
      </c>
      <c r="G138" t="str">
        <f t="shared" ref="G138:G201" si="33">IFERROR(TRIM(MID(E138, FIND("~", SUBSTITUTE(E138, " ", "~", 6)) + 1, LEN(E138))), "")</f>
        <v>Charging Cable, 3-in-1 USB Cable Micro USB Type-C iOS, Made in India, Durable and Strong and Tangle-free 118cm in Length (Black)</v>
      </c>
      <c r="H138" t="s">
        <v>17</v>
      </c>
      <c r="I138" t="s">
        <v>13085</v>
      </c>
      <c r="J138" s="7" t="str">
        <f t="shared" si="24"/>
        <v>Computers &amp; Accessories</v>
      </c>
      <c r="K138" t="s">
        <v>13086</v>
      </c>
      <c r="L138" t="str">
        <f t="shared" si="25"/>
        <v>Accessories &amp; Peripherals</v>
      </c>
      <c r="M138" t="s">
        <v>13087</v>
      </c>
      <c r="N138" s="2" t="str">
        <f t="shared" si="26"/>
        <v>Cables &amp; Accessories</v>
      </c>
      <c r="O138" s="1" t="s">
        <v>13088</v>
      </c>
      <c r="P138" t="s">
        <v>13089</v>
      </c>
      <c r="Q138">
        <v>249</v>
      </c>
      <c r="R138" s="8">
        <f t="shared" si="27"/>
        <v>249</v>
      </c>
      <c r="S138">
        <v>931</v>
      </c>
      <c r="T138" s="8">
        <f t="shared" si="28"/>
        <v>931</v>
      </c>
      <c r="U138" s="1">
        <f t="shared" si="29"/>
        <v>0.73254564983888293</v>
      </c>
      <c r="V138">
        <v>3.9</v>
      </c>
      <c r="W138" s="10">
        <f t="shared" si="30"/>
        <v>3.9</v>
      </c>
      <c r="X138" s="4">
        <v>1075</v>
      </c>
      <c r="Y138" s="12">
        <f t="shared" si="31"/>
        <v>1075</v>
      </c>
    </row>
    <row r="139" spans="1:25" x14ac:dyDescent="0.25">
      <c r="A139">
        <v>138</v>
      </c>
      <c r="B139" t="s">
        <v>1225</v>
      </c>
      <c r="C139" t="str">
        <f t="shared" si="32"/>
        <v>Unique</v>
      </c>
      <c r="D139" t="s">
        <v>1226</v>
      </c>
      <c r="E139" t="str">
        <f t="shared" si="23"/>
        <v>10k 8k 4k HDMI Cable, Certified 48Gbps 1ms Ultra High Speed HDMI 2.1 Cable 4k 120Hz 144Hz 2k 165Hz 8k 60Hz Dynamic HDR ARC eARC DTS:X Compatible for Mac Gaming PC Soundbar TV Monitor Laptop PS5 4 Xbox</v>
      </c>
      <c r="F139" t="str" cm="1">
        <f t="array" ref="F139">PROPER(_xlfn.TEXTJOIN(" ", TRUE, INDEX(_xlfn.FILTERXML("&lt;t&gt;&lt;s&gt;" &amp; SUBSTITUTE(E139," ","&lt;/s&gt;&lt;s&gt;") &amp; "&lt;/s&gt;&lt;/t&gt;", "//s"), _xlfn.SEQUENCE(4))))</f>
        <v>10K 8K 4K Hdmi</v>
      </c>
      <c r="G139" t="str">
        <f t="shared" si="33"/>
        <v>48Gbps 1ms Ultra High Speed HDMI 2.1 Cable 4k 120Hz 144Hz 2k 165Hz 8k 60Hz Dynamic HDR ARC eARC DTS:X Compatible for Mac Gaming PC Soundbar TV Monitor Laptop PS5 4 Xbox</v>
      </c>
      <c r="H139" t="s">
        <v>127</v>
      </c>
      <c r="I139" t="s">
        <v>13093</v>
      </c>
      <c r="J139" s="7" t="str">
        <f t="shared" si="24"/>
        <v>Electronics</v>
      </c>
      <c r="K139" t="s">
        <v>13094</v>
      </c>
      <c r="L139" t="str">
        <f t="shared" si="25"/>
        <v>HomeTheater , TV &amp; Video</v>
      </c>
      <c r="M139" s="2" t="s">
        <v>13095</v>
      </c>
      <c r="N139" s="2" t="str">
        <f t="shared" si="26"/>
        <v>Accessories</v>
      </c>
      <c r="O139" s="1" t="s">
        <v>13088</v>
      </c>
      <c r="P139" t="s">
        <v>13096</v>
      </c>
      <c r="Q139">
        <v>999</v>
      </c>
      <c r="R139" s="8">
        <f t="shared" si="27"/>
        <v>999</v>
      </c>
      <c r="S139" s="2">
        <v>2399</v>
      </c>
      <c r="T139" s="8">
        <f t="shared" si="28"/>
        <v>2399</v>
      </c>
      <c r="U139" s="1">
        <f t="shared" si="29"/>
        <v>0.58357649020425173</v>
      </c>
      <c r="V139">
        <v>4.5999999999999996</v>
      </c>
      <c r="W139" s="10">
        <f t="shared" si="30"/>
        <v>4.5999999999999996</v>
      </c>
      <c r="X139" s="4">
        <v>3664</v>
      </c>
      <c r="Y139" s="12">
        <f t="shared" si="31"/>
        <v>3664</v>
      </c>
    </row>
    <row r="140" spans="1:25" x14ac:dyDescent="0.25">
      <c r="A140">
        <v>139</v>
      </c>
      <c r="B140" t="s">
        <v>1235</v>
      </c>
      <c r="C140" t="str">
        <f t="shared" si="32"/>
        <v>Unique</v>
      </c>
      <c r="D140" t="s">
        <v>1236</v>
      </c>
      <c r="E140" t="str">
        <f t="shared" si="23"/>
        <v>LRIPL Compatible Sony Bravia LCD led Remote Works with Almost All Sony led LCD tv's</v>
      </c>
      <c r="F140" t="str" cm="1">
        <f t="array" ref="F140">PROPER(_xlfn.TEXTJOIN(" ", TRUE, INDEX(_xlfn.FILTERXML("&lt;t&gt;&lt;s&gt;" &amp; SUBSTITUTE(E140," ","&lt;/s&gt;&lt;s&gt;") &amp; "&lt;/s&gt;&lt;/t&gt;", "//s"), _xlfn.SEQUENCE(4))))</f>
        <v>Lripl Compatible Sony Bravia</v>
      </c>
      <c r="G140" t="str">
        <f t="shared" si="33"/>
        <v>Remote Works with Almost All Sony led LCD tv's</v>
      </c>
      <c r="H140" t="s">
        <v>459</v>
      </c>
      <c r="I140" t="s">
        <v>13093</v>
      </c>
      <c r="J140" s="7" t="str">
        <f t="shared" si="24"/>
        <v>Electronics</v>
      </c>
      <c r="K140" t="s">
        <v>13094</v>
      </c>
      <c r="L140" t="str">
        <f t="shared" si="25"/>
        <v>HomeTheater , TV &amp; Video</v>
      </c>
      <c r="M140" t="s">
        <v>13095</v>
      </c>
      <c r="N140" s="2" t="str">
        <f t="shared" si="26"/>
        <v>Accessories</v>
      </c>
      <c r="O140" s="1" t="s">
        <v>13099</v>
      </c>
      <c r="Q140">
        <v>399</v>
      </c>
      <c r="R140" s="8">
        <f t="shared" si="27"/>
        <v>399</v>
      </c>
      <c r="S140">
        <v>399</v>
      </c>
      <c r="T140" s="8">
        <f t="shared" si="28"/>
        <v>399</v>
      </c>
      <c r="U140" s="1">
        <f t="shared" si="29"/>
        <v>0</v>
      </c>
      <c r="V140">
        <v>3.9</v>
      </c>
      <c r="W140" s="10">
        <f t="shared" si="30"/>
        <v>3.9</v>
      </c>
      <c r="X140" s="4">
        <v>1951</v>
      </c>
      <c r="Y140" s="12">
        <f t="shared" si="31"/>
        <v>1951</v>
      </c>
    </row>
    <row r="141" spans="1:25" x14ac:dyDescent="0.25">
      <c r="A141">
        <v>140</v>
      </c>
      <c r="B141" t="s">
        <v>1245</v>
      </c>
      <c r="C141" t="str">
        <f t="shared" si="32"/>
        <v>Unique</v>
      </c>
      <c r="D141" t="s">
        <v>1246</v>
      </c>
      <c r="E141" t="str">
        <f t="shared" si="23"/>
        <v>boAt Type-c A400 Type-c to USB A Cable for All Type C Phones (Lg nexus 5x), 1Mtr(Black)</v>
      </c>
      <c r="F141" t="str" cm="1">
        <f t="array" ref="F141">PROPER(_xlfn.TEXTJOIN(" ", TRUE, INDEX(_xlfn.FILTERXML("&lt;t&gt;&lt;s&gt;" &amp; SUBSTITUTE(E141," ","&lt;/s&gt;&lt;s&gt;") &amp; "&lt;/s&gt;&lt;/t&gt;", "//s"), _xlfn.SEQUENCE(4))))</f>
        <v>Boat Type-C A400 Type-C</v>
      </c>
      <c r="G141" t="str">
        <f t="shared" si="33"/>
        <v>A Cable for All Type C Phones (Lg nexus 5x), 1Mtr(Black)</v>
      </c>
      <c r="H141" t="s">
        <v>17</v>
      </c>
      <c r="I141" t="s">
        <v>13085</v>
      </c>
      <c r="J141" s="7" t="str">
        <f t="shared" si="24"/>
        <v>Computers &amp; Accessories</v>
      </c>
      <c r="K141" t="s">
        <v>13086</v>
      </c>
      <c r="L141" t="str">
        <f t="shared" si="25"/>
        <v>Accessories &amp; Peripherals</v>
      </c>
      <c r="M141" t="s">
        <v>13087</v>
      </c>
      <c r="N141" s="2" t="str">
        <f t="shared" si="26"/>
        <v>Cables &amp; Accessories</v>
      </c>
      <c r="O141" s="1" t="s">
        <v>13088</v>
      </c>
      <c r="P141" t="s">
        <v>13089</v>
      </c>
      <c r="Q141">
        <v>349</v>
      </c>
      <c r="R141" s="8">
        <f t="shared" si="27"/>
        <v>349</v>
      </c>
      <c r="S141">
        <v>699</v>
      </c>
      <c r="T141" s="8">
        <f t="shared" si="28"/>
        <v>699</v>
      </c>
      <c r="U141" s="1">
        <f t="shared" si="29"/>
        <v>0.50071530758226035</v>
      </c>
      <c r="V141">
        <v>4.3</v>
      </c>
      <c r="W141" s="10">
        <f t="shared" si="30"/>
        <v>4.3</v>
      </c>
      <c r="X141" s="4">
        <v>20850</v>
      </c>
      <c r="Y141" s="12">
        <f t="shared" si="31"/>
        <v>20850</v>
      </c>
    </row>
    <row r="142" spans="1:25" x14ac:dyDescent="0.25">
      <c r="A142">
        <v>141</v>
      </c>
      <c r="B142" t="s">
        <v>1250</v>
      </c>
      <c r="C142" t="str">
        <f t="shared" si="32"/>
        <v>Unique</v>
      </c>
      <c r="D142" t="s">
        <v>1251</v>
      </c>
      <c r="E142" t="str">
        <f t="shared" si="23"/>
        <v>Zoul Type C to Type C Fast Charging Cable 65W 2M 6ft USB C Nylon Braided Cord Compatible with MacBook Oneplus 9 9R Samsung Galaxy S21 Ultra S20+ (2M, Black)</v>
      </c>
      <c r="F142" t="str" cm="1">
        <f t="array" ref="F142">PROPER(_xlfn.TEXTJOIN(" ", TRUE, INDEX(_xlfn.FILTERXML("&lt;t&gt;&lt;s&gt;" &amp; SUBSTITUTE(E142," ","&lt;/s&gt;&lt;s&gt;") &amp; "&lt;/s&gt;&lt;/t&gt;", "//s"), _xlfn.SEQUENCE(4))))</f>
        <v>Zoul Type C To</v>
      </c>
      <c r="G142" t="str">
        <f t="shared" si="33"/>
        <v>Fast Charging Cable 65W 2M 6ft USB C Nylon Braided Cord Compatible with MacBook Oneplus 9 9R Samsung Galaxy S21 Ultra S20+ (2M, Black)</v>
      </c>
      <c r="H142" t="s">
        <v>17</v>
      </c>
      <c r="I142" t="s">
        <v>13085</v>
      </c>
      <c r="J142" s="7" t="str">
        <f t="shared" si="24"/>
        <v>Computers &amp; Accessories</v>
      </c>
      <c r="K142" t="s">
        <v>13086</v>
      </c>
      <c r="L142" t="str">
        <f t="shared" si="25"/>
        <v>Accessories &amp; Peripherals</v>
      </c>
      <c r="M142" s="2" t="s">
        <v>13087</v>
      </c>
      <c r="N142" s="2" t="str">
        <f t="shared" si="26"/>
        <v>Cables &amp; Accessories</v>
      </c>
      <c r="O142" s="1" t="s">
        <v>13088</v>
      </c>
      <c r="P142" t="s">
        <v>13089</v>
      </c>
      <c r="Q142">
        <v>399</v>
      </c>
      <c r="R142" s="8">
        <f t="shared" si="27"/>
        <v>399</v>
      </c>
      <c r="S142" s="2">
        <v>1099</v>
      </c>
      <c r="T142" s="8">
        <f t="shared" si="28"/>
        <v>1099</v>
      </c>
      <c r="U142" s="1">
        <f t="shared" si="29"/>
        <v>0.63694267515923564</v>
      </c>
      <c r="V142">
        <v>4.0999999999999996</v>
      </c>
      <c r="W142" s="10">
        <f t="shared" si="30"/>
        <v>4.0999999999999996</v>
      </c>
      <c r="X142" s="4">
        <v>2685</v>
      </c>
      <c r="Y142" s="12">
        <f t="shared" si="31"/>
        <v>2685</v>
      </c>
    </row>
    <row r="143" spans="1:25" x14ac:dyDescent="0.25">
      <c r="A143">
        <v>142</v>
      </c>
      <c r="B143" t="s">
        <v>1259</v>
      </c>
      <c r="C143" t="str">
        <f t="shared" si="32"/>
        <v>Unique</v>
      </c>
      <c r="D143" t="s">
        <v>1260</v>
      </c>
      <c r="E143" t="str">
        <f t="shared" si="23"/>
        <v>TP-LINK AC1300 Archer T3U Plus High Gain USB 3.0 Wi-Fi Dongle, Wireless Dual Band MU-MIMO WiFi Adapter with High Gain Antenna, Supports Windows 11 10 8.1 8 7 XP MacOS</v>
      </c>
      <c r="F143" t="str" cm="1">
        <f t="array" ref="F143">PROPER(_xlfn.TEXTJOIN(" ", TRUE, INDEX(_xlfn.FILTERXML("&lt;t&gt;&lt;s&gt;" &amp; SUBSTITUTE(E143," ","&lt;/s&gt;&lt;s&gt;") &amp; "&lt;/s&gt;&lt;/t&gt;", "//s"), _xlfn.SEQUENCE(4))))</f>
        <v>Tp-Link Ac1300 Archer T3U</v>
      </c>
      <c r="G143" t="str">
        <f t="shared" si="33"/>
        <v>Gain USB 3.0 Wi-Fi Dongle, Wireless Dual Band MU-MIMO WiFi Adapter with High Gain Antenna, Supports Windows 11 10 8.1 8 7 XP MacOS</v>
      </c>
      <c r="H143" t="s">
        <v>96</v>
      </c>
      <c r="I143" t="s">
        <v>13085</v>
      </c>
      <c r="J143" s="7" t="str">
        <f t="shared" si="24"/>
        <v>Computers &amp; Accessories</v>
      </c>
      <c r="K143" s="2" t="s">
        <v>13090</v>
      </c>
      <c r="L143" t="str">
        <f t="shared" si="25"/>
        <v>NetworkingDevices</v>
      </c>
      <c r="M143" s="2" t="s">
        <v>13091</v>
      </c>
      <c r="N143" s="2" t="str">
        <f t="shared" si="26"/>
        <v>NetworkAdapters</v>
      </c>
      <c r="O143" s="1" t="s">
        <v>13092</v>
      </c>
      <c r="Q143" s="2">
        <v>1699</v>
      </c>
      <c r="R143" s="8">
        <f t="shared" si="27"/>
        <v>1699</v>
      </c>
      <c r="S143" s="2">
        <v>2999</v>
      </c>
      <c r="T143" s="8">
        <f t="shared" si="28"/>
        <v>2999</v>
      </c>
      <c r="U143" s="1">
        <f t="shared" si="29"/>
        <v>0.43347782594198064</v>
      </c>
      <c r="V143">
        <v>4.4000000000000004</v>
      </c>
      <c r="W143" s="10">
        <f t="shared" si="30"/>
        <v>4.4000000000000004</v>
      </c>
      <c r="X143" s="4">
        <v>24780</v>
      </c>
      <c r="Y143" s="12">
        <f t="shared" si="31"/>
        <v>24780</v>
      </c>
    </row>
    <row r="144" spans="1:25" x14ac:dyDescent="0.25">
      <c r="A144">
        <v>143</v>
      </c>
      <c r="B144" t="s">
        <v>1264</v>
      </c>
      <c r="C144" t="str">
        <f t="shared" si="32"/>
        <v>Unique</v>
      </c>
      <c r="D144" t="s">
        <v>1265</v>
      </c>
      <c r="E144" t="str">
        <f t="shared" si="23"/>
        <v>LRIPL Mi Remote Control with Netflix and Prime Video Button Compatible for Mi 4X LED Android Smart TV 4A Remote Control (32" 43") with Voice Command (Pairing Required)</v>
      </c>
      <c r="F144" t="str" cm="1">
        <f t="array" ref="F144">PROPER(_xlfn.TEXTJOIN(" ", TRUE, INDEX(_xlfn.FILTERXML("&lt;t&gt;&lt;s&gt;" &amp; SUBSTITUTE(E144," ","&lt;/s&gt;&lt;s&gt;") &amp; "&lt;/s&gt;&lt;/t&gt;", "//s"), _xlfn.SEQUENCE(4))))</f>
        <v>Lripl Mi Remote Control</v>
      </c>
      <c r="G144" t="str">
        <f t="shared" si="33"/>
        <v>and Prime Video Button Compatible for Mi 4X LED Android Smart TV 4A Remote Control (32" 43") with Voice Command (Pairing Required)</v>
      </c>
      <c r="H144" t="s">
        <v>459</v>
      </c>
      <c r="I144" t="s">
        <v>13093</v>
      </c>
      <c r="J144" s="7" t="str">
        <f t="shared" si="24"/>
        <v>Electronics</v>
      </c>
      <c r="K144" t="s">
        <v>13094</v>
      </c>
      <c r="L144" t="str">
        <f t="shared" si="25"/>
        <v>HomeTheater , TV &amp; Video</v>
      </c>
      <c r="M144" s="2" t="s">
        <v>13095</v>
      </c>
      <c r="N144" s="2" t="str">
        <f t="shared" si="26"/>
        <v>Accessories</v>
      </c>
      <c r="O144" s="1" t="s">
        <v>13099</v>
      </c>
      <c r="Q144">
        <v>655</v>
      </c>
      <c r="R144" s="8">
        <f t="shared" si="27"/>
        <v>655</v>
      </c>
      <c r="S144" s="2">
        <v>1099</v>
      </c>
      <c r="T144" s="8">
        <f t="shared" si="28"/>
        <v>1099</v>
      </c>
      <c r="U144" s="1">
        <f t="shared" si="29"/>
        <v>0.40400363967242947</v>
      </c>
      <c r="V144">
        <v>3.2</v>
      </c>
      <c r="W144" s="10">
        <f t="shared" si="30"/>
        <v>3.2</v>
      </c>
      <c r="X144" s="4">
        <v>285</v>
      </c>
      <c r="Y144" s="12">
        <f t="shared" si="31"/>
        <v>285</v>
      </c>
    </row>
    <row r="145" spans="1:25" x14ac:dyDescent="0.25">
      <c r="A145">
        <v>144</v>
      </c>
      <c r="B145" t="s">
        <v>1274</v>
      </c>
      <c r="C145" t="str">
        <f t="shared" si="32"/>
        <v>Unique</v>
      </c>
      <c r="D145" t="s">
        <v>1275</v>
      </c>
      <c r="E145" t="str">
        <f t="shared" si="23"/>
        <v>TP-Link Nano USB WiFi Dongle 150Mbps High Gain Wireless Network Wi-Fi Adapter for PC Desktop and Laptops, Supports Windows 10 8.1 8 7 XP, Linux, Mac OS X (TL-WN722N)</v>
      </c>
      <c r="F145" t="str" cm="1">
        <f t="array" ref="F145">PROPER(_xlfn.TEXTJOIN(" ", TRUE, INDEX(_xlfn.FILTERXML("&lt;t&gt;&lt;s&gt;" &amp; SUBSTITUTE(E145," ","&lt;/s&gt;&lt;s&gt;") &amp; "&lt;/s&gt;&lt;/t&gt;", "//s"), _xlfn.SEQUENCE(4))))</f>
        <v>Tp-Link Nano Usb Wifi</v>
      </c>
      <c r="G145" t="str">
        <f t="shared" si="33"/>
        <v>High Gain Wireless Network Wi-Fi Adapter for PC Desktop and Laptops, Supports Windows 10 8.1 8 7 XP, Linux, Mac OS X (TL-WN722N)</v>
      </c>
      <c r="H145" t="s">
        <v>96</v>
      </c>
      <c r="I145" t="s">
        <v>13085</v>
      </c>
      <c r="J145" s="7" t="str">
        <f t="shared" si="24"/>
        <v>Computers &amp; Accessories</v>
      </c>
      <c r="K145" t="s">
        <v>13090</v>
      </c>
      <c r="L145" t="str">
        <f t="shared" si="25"/>
        <v>NetworkingDevices</v>
      </c>
      <c r="M145" s="2" t="s">
        <v>13091</v>
      </c>
      <c r="N145" s="2" t="str">
        <f t="shared" si="26"/>
        <v>NetworkAdapters</v>
      </c>
      <c r="O145" s="1" t="s">
        <v>13092</v>
      </c>
      <c r="Q145">
        <v>749</v>
      </c>
      <c r="R145" s="8">
        <f t="shared" si="27"/>
        <v>749</v>
      </c>
      <c r="S145" s="2">
        <v>1339</v>
      </c>
      <c r="T145" s="8">
        <f t="shared" si="28"/>
        <v>1339</v>
      </c>
      <c r="U145" s="1">
        <f t="shared" si="29"/>
        <v>0.44062733383121733</v>
      </c>
      <c r="V145">
        <v>4.2</v>
      </c>
      <c r="W145" s="10">
        <f t="shared" si="30"/>
        <v>4.2</v>
      </c>
      <c r="X145" s="4">
        <v>179692</v>
      </c>
      <c r="Y145" s="12">
        <f t="shared" si="31"/>
        <v>179692</v>
      </c>
    </row>
    <row r="146" spans="1:25" x14ac:dyDescent="0.25">
      <c r="A146">
        <v>145</v>
      </c>
      <c r="B146" t="s">
        <v>1279</v>
      </c>
      <c r="C146" t="str">
        <f t="shared" si="32"/>
        <v>Unique</v>
      </c>
      <c r="D146" t="s">
        <v>1280</v>
      </c>
      <c r="E146" t="str">
        <f t="shared" si="23"/>
        <v>Kodak 80 cm (32 inches) HD Ready Certified Android LED TV 32HDX7XPRO (Black)</v>
      </c>
      <c r="F146" t="str" cm="1">
        <f t="array" ref="F146">PROPER(_xlfn.TEXTJOIN(" ", TRUE, INDEX(_xlfn.FILTERXML("&lt;t&gt;&lt;s&gt;" &amp; SUBSTITUTE(E146," ","&lt;/s&gt;&lt;s&gt;") &amp; "&lt;/s&gt;&lt;/t&gt;", "//s"), _xlfn.SEQUENCE(4))))</f>
        <v>Kodak 80 Cm (32</v>
      </c>
      <c r="G146" t="str">
        <f t="shared" si="33"/>
        <v>Ready Certified Android LED TV 32HDX7XPRO (Black)</v>
      </c>
      <c r="H146" t="s">
        <v>167</v>
      </c>
      <c r="I146" t="s">
        <v>13093</v>
      </c>
      <c r="J146" s="7" t="str">
        <f t="shared" si="24"/>
        <v>Electronics</v>
      </c>
      <c r="K146" s="2" t="s">
        <v>13094</v>
      </c>
      <c r="L146" t="str">
        <f t="shared" si="25"/>
        <v>HomeTheater , TV &amp; Video</v>
      </c>
      <c r="M146" s="2" t="s">
        <v>13097</v>
      </c>
      <c r="N146" s="2" t="str">
        <f t="shared" si="26"/>
        <v>Televisions</v>
      </c>
      <c r="O146" s="1" t="s">
        <v>13098</v>
      </c>
      <c r="Q146" s="2">
        <v>9999</v>
      </c>
      <c r="R146" s="8">
        <f t="shared" si="27"/>
        <v>9999</v>
      </c>
      <c r="S146" s="2">
        <v>12999</v>
      </c>
      <c r="T146" s="8">
        <f t="shared" si="28"/>
        <v>12999</v>
      </c>
      <c r="U146" s="1">
        <f t="shared" si="29"/>
        <v>0.23078698361412417</v>
      </c>
      <c r="V146">
        <v>4.2</v>
      </c>
      <c r="W146" s="10">
        <f t="shared" si="30"/>
        <v>4.2</v>
      </c>
      <c r="X146" s="4">
        <v>6088</v>
      </c>
      <c r="Y146" s="12">
        <f t="shared" si="31"/>
        <v>6088</v>
      </c>
    </row>
    <row r="147" spans="1:25" x14ac:dyDescent="0.25">
      <c r="A147">
        <v>146</v>
      </c>
      <c r="B147" t="s">
        <v>1289</v>
      </c>
      <c r="C147" t="str">
        <f t="shared" si="32"/>
        <v>Unique</v>
      </c>
      <c r="D147" t="s">
        <v>1290</v>
      </c>
      <c r="E147" t="str">
        <f t="shared" si="23"/>
        <v>Airtel DigitalTV DTH Remote SD HD HD Recording Compatible for Television (Shining Black )</v>
      </c>
      <c r="F147" t="str" cm="1">
        <f t="array" ref="F147">PROPER(_xlfn.TEXTJOIN(" ", TRUE, INDEX(_xlfn.FILTERXML("&lt;t&gt;&lt;s&gt;" &amp; SUBSTITUTE(E147," ","&lt;/s&gt;&lt;s&gt;") &amp; "&lt;/s&gt;&lt;/t&gt;", "//s"), _xlfn.SEQUENCE(4))))</f>
        <v>Airtel Digitaltv Dth Remote</v>
      </c>
      <c r="G147" t="str">
        <f t="shared" si="33"/>
        <v>HD Recording Compatible for Television (Shining Black )</v>
      </c>
      <c r="H147" t="s">
        <v>459</v>
      </c>
      <c r="I147" t="s">
        <v>13093</v>
      </c>
      <c r="J147" s="7" t="str">
        <f t="shared" si="24"/>
        <v>Electronics</v>
      </c>
      <c r="K147" t="s">
        <v>13094</v>
      </c>
      <c r="L147" t="str">
        <f t="shared" si="25"/>
        <v>HomeTheater , TV &amp; Video</v>
      </c>
      <c r="M147" t="s">
        <v>13095</v>
      </c>
      <c r="N147" s="2" t="str">
        <f t="shared" si="26"/>
        <v>Accessories</v>
      </c>
      <c r="O147" s="1" t="s">
        <v>13099</v>
      </c>
      <c r="Q147">
        <v>195</v>
      </c>
      <c r="R147" s="8">
        <f t="shared" si="27"/>
        <v>195</v>
      </c>
      <c r="S147">
        <v>499</v>
      </c>
      <c r="T147" s="8">
        <f t="shared" si="28"/>
        <v>499</v>
      </c>
      <c r="U147" s="1">
        <f t="shared" si="29"/>
        <v>0.60921843687374755</v>
      </c>
      <c r="V147">
        <v>3.7</v>
      </c>
      <c r="W147" s="10">
        <f t="shared" si="30"/>
        <v>3.7</v>
      </c>
      <c r="X147" s="4">
        <v>1383</v>
      </c>
      <c r="Y147" s="12">
        <f t="shared" si="31"/>
        <v>1383</v>
      </c>
    </row>
    <row r="148" spans="1:25" x14ac:dyDescent="0.25">
      <c r="A148">
        <v>147</v>
      </c>
      <c r="B148" t="s">
        <v>1299</v>
      </c>
      <c r="C148" t="str">
        <f t="shared" si="32"/>
        <v>Unique</v>
      </c>
      <c r="D148" t="s">
        <v>1300</v>
      </c>
      <c r="E148" t="str">
        <f t="shared" si="23"/>
        <v>AmazonBasics New Release Nylon USB-A to Lightning Cable Cord, MFi Certified Charger for Apple iPhone, iPad, Silver, 6-Ft</v>
      </c>
      <c r="F148" t="str" cm="1">
        <f t="array" ref="F148">PROPER(_xlfn.TEXTJOIN(" ", TRUE, INDEX(_xlfn.FILTERXML("&lt;t&gt;&lt;s&gt;" &amp; SUBSTITUTE(E148," ","&lt;/s&gt;&lt;s&gt;") &amp; "&lt;/s&gt;&lt;/t&gt;", "//s"), _xlfn.SEQUENCE(4))))</f>
        <v>Amazonbasics New Release Nylon</v>
      </c>
      <c r="G148" t="str">
        <f t="shared" si="33"/>
        <v>Lightning Cable Cord, MFi Certified Charger for Apple iPhone, iPad, Silver, 6-Ft</v>
      </c>
      <c r="H148" t="s">
        <v>17</v>
      </c>
      <c r="I148" t="s">
        <v>13085</v>
      </c>
      <c r="J148" s="7" t="str">
        <f t="shared" si="24"/>
        <v>Computers &amp; Accessories</v>
      </c>
      <c r="K148" t="s">
        <v>13086</v>
      </c>
      <c r="L148" t="str">
        <f t="shared" si="25"/>
        <v>Accessories &amp; Peripherals</v>
      </c>
      <c r="M148" s="2" t="s">
        <v>13087</v>
      </c>
      <c r="N148" s="2" t="str">
        <f t="shared" si="26"/>
        <v>Cables &amp; Accessories</v>
      </c>
      <c r="O148" s="1" t="s">
        <v>13088</v>
      </c>
      <c r="P148" t="s">
        <v>13089</v>
      </c>
      <c r="Q148">
        <v>999</v>
      </c>
      <c r="R148" s="8">
        <f t="shared" si="27"/>
        <v>999</v>
      </c>
      <c r="S148" s="2">
        <v>2100</v>
      </c>
      <c r="T148" s="8">
        <f t="shared" si="28"/>
        <v>2100</v>
      </c>
      <c r="U148" s="1">
        <f t="shared" si="29"/>
        <v>0.52428571428571424</v>
      </c>
      <c r="V148">
        <v>4.5</v>
      </c>
      <c r="W148" s="10">
        <f t="shared" si="30"/>
        <v>4.5</v>
      </c>
      <c r="X148" s="4">
        <v>5492</v>
      </c>
      <c r="Y148" s="12">
        <f t="shared" si="31"/>
        <v>5492</v>
      </c>
    </row>
    <row r="149" spans="1:25" x14ac:dyDescent="0.25">
      <c r="A149">
        <v>148</v>
      </c>
      <c r="B149" t="s">
        <v>1308</v>
      </c>
      <c r="C149" t="str">
        <f t="shared" si="32"/>
        <v>Unique</v>
      </c>
      <c r="D149" t="s">
        <v>1309</v>
      </c>
      <c r="E149" t="str">
        <f t="shared" si="23"/>
        <v>Ambrane Fast 100W Output Cable with Type-C to Type-C for Mobile, Laptop, Macbook and Table Charging, 480mbps Data Sync Speed, Braided Cable, 1.5m Length (ABCC-100, Black-Grey)</v>
      </c>
      <c r="F149" t="str" cm="1">
        <f t="array" ref="F149">PROPER(_xlfn.TEXTJOIN(" ", TRUE, INDEX(_xlfn.FILTERXML("&lt;t&gt;&lt;s&gt;" &amp; SUBSTITUTE(E149," ","&lt;/s&gt;&lt;s&gt;") &amp; "&lt;/s&gt;&lt;/t&gt;", "//s"), _xlfn.SEQUENCE(4))))</f>
        <v>Ambrane Fast 100W Output</v>
      </c>
      <c r="G149" t="str">
        <f t="shared" si="33"/>
        <v>Type-C to Type-C for Mobile, Laptop, Macbook and Table Charging, 480mbps Data Sync Speed, Braided Cable, 1.5m Length (ABCC-100, Black-Grey)</v>
      </c>
      <c r="H149" t="s">
        <v>17</v>
      </c>
      <c r="I149" t="s">
        <v>13085</v>
      </c>
      <c r="J149" s="7" t="str">
        <f t="shared" si="24"/>
        <v>Computers &amp; Accessories</v>
      </c>
      <c r="K149" t="s">
        <v>13086</v>
      </c>
      <c r="L149" t="str">
        <f t="shared" si="25"/>
        <v>Accessories &amp; Peripherals</v>
      </c>
      <c r="M149" t="s">
        <v>13087</v>
      </c>
      <c r="N149" s="2" t="str">
        <f t="shared" si="26"/>
        <v>Cables &amp; Accessories</v>
      </c>
      <c r="O149" s="1" t="s">
        <v>13088</v>
      </c>
      <c r="P149" t="s">
        <v>13089</v>
      </c>
      <c r="Q149">
        <v>499</v>
      </c>
      <c r="R149" s="8">
        <f t="shared" si="27"/>
        <v>499</v>
      </c>
      <c r="S149">
        <v>899</v>
      </c>
      <c r="T149" s="8">
        <f t="shared" si="28"/>
        <v>899</v>
      </c>
      <c r="U149" s="1">
        <f t="shared" si="29"/>
        <v>0.44493882091212456</v>
      </c>
      <c r="V149">
        <v>4.2</v>
      </c>
      <c r="W149" s="10">
        <f t="shared" si="30"/>
        <v>4.2</v>
      </c>
      <c r="X149" s="4">
        <v>919</v>
      </c>
      <c r="Y149" s="12">
        <f t="shared" si="31"/>
        <v>919</v>
      </c>
    </row>
    <row r="150" spans="1:25" x14ac:dyDescent="0.25">
      <c r="A150">
        <v>149</v>
      </c>
      <c r="B150" t="s">
        <v>1318</v>
      </c>
      <c r="C150" t="str">
        <f t="shared" si="32"/>
        <v>Unique</v>
      </c>
      <c r="D150" t="s">
        <v>1319</v>
      </c>
      <c r="E150" t="str">
        <f t="shared" si="23"/>
        <v>BlueRigger Digital Optical Audio Toslink Cable (3.3 Feet 1 Meter) With 8 Channel (7.1) Audio Support (for Home Theatre, Xbox, Playstation etc.)</v>
      </c>
      <c r="F150" t="str" cm="1">
        <f t="array" ref="F150">PROPER(_xlfn.TEXTJOIN(" ", TRUE, INDEX(_xlfn.FILTERXML("&lt;t&gt;&lt;s&gt;" &amp; SUBSTITUTE(E150," ","&lt;/s&gt;&lt;s&gt;") &amp; "&lt;/s&gt;&lt;/t&gt;", "//s"), _xlfn.SEQUENCE(4))))</f>
        <v>Bluerigger Digital Optical Audio</v>
      </c>
      <c r="G150" t="str">
        <f t="shared" si="33"/>
        <v>(3.3 Feet 1 Meter) With 8 Channel (7.1) Audio Support (for Home Theatre, Xbox, Playstation etc.)</v>
      </c>
      <c r="H150" t="s">
        <v>1320</v>
      </c>
      <c r="I150" t="s">
        <v>13093</v>
      </c>
      <c r="J150" s="7" t="str">
        <f t="shared" si="24"/>
        <v>Electronics</v>
      </c>
      <c r="K150" t="s">
        <v>13094</v>
      </c>
      <c r="L150" t="str">
        <f t="shared" si="25"/>
        <v>HomeTheater , TV &amp; Video</v>
      </c>
      <c r="M150" t="s">
        <v>13095</v>
      </c>
      <c r="N150" s="2" t="str">
        <f t="shared" si="26"/>
        <v>Accessories</v>
      </c>
      <c r="O150" s="1" t="s">
        <v>13088</v>
      </c>
      <c r="P150" t="s">
        <v>13107</v>
      </c>
      <c r="Q150">
        <v>416</v>
      </c>
      <c r="R150" s="8">
        <f t="shared" si="27"/>
        <v>416</v>
      </c>
      <c r="S150">
        <v>599</v>
      </c>
      <c r="T150" s="8">
        <f t="shared" si="28"/>
        <v>599</v>
      </c>
      <c r="U150" s="1">
        <f t="shared" si="29"/>
        <v>0.30550918196994992</v>
      </c>
      <c r="V150">
        <v>4.2</v>
      </c>
      <c r="W150" s="10">
        <f t="shared" si="30"/>
        <v>4.2</v>
      </c>
      <c r="X150" s="4">
        <v>30023</v>
      </c>
      <c r="Y150" s="12">
        <f t="shared" si="31"/>
        <v>30023</v>
      </c>
    </row>
    <row r="151" spans="1:25" x14ac:dyDescent="0.25">
      <c r="A151">
        <v>150</v>
      </c>
      <c r="B151" t="s">
        <v>1329</v>
      </c>
      <c r="C151" t="str">
        <f t="shared" si="32"/>
        <v>Unique</v>
      </c>
      <c r="D151" t="s">
        <v>1330</v>
      </c>
      <c r="E151" t="str">
        <f t="shared" si="23"/>
        <v>Duracell Type-C To Micro 1.2M braided Sync and Charge Cable, USB C to Micro Fast Charge Compatible for fast data transmission (Black)</v>
      </c>
      <c r="F151" t="str" cm="1">
        <f t="array" ref="F151">PROPER(_xlfn.TEXTJOIN(" ", TRUE, INDEX(_xlfn.FILTERXML("&lt;t&gt;&lt;s&gt;" &amp; SUBSTITUTE(E151," ","&lt;/s&gt;&lt;s&gt;") &amp; "&lt;/s&gt;&lt;/t&gt;", "//s"), _xlfn.SEQUENCE(4))))</f>
        <v>Duracell Type-C To Micro</v>
      </c>
      <c r="G151" t="str">
        <f t="shared" si="33"/>
        <v>Sync and Charge Cable, USB C to Micro Fast Charge Compatible for fast data transmission (Black)</v>
      </c>
      <c r="H151" t="s">
        <v>17</v>
      </c>
      <c r="I151" t="s">
        <v>13085</v>
      </c>
      <c r="J151" s="7" t="str">
        <f t="shared" si="24"/>
        <v>Computers &amp; Accessories</v>
      </c>
      <c r="K151" t="s">
        <v>13086</v>
      </c>
      <c r="L151" t="str">
        <f t="shared" si="25"/>
        <v>Accessories &amp; Peripherals</v>
      </c>
      <c r="M151" t="s">
        <v>13087</v>
      </c>
      <c r="N151" s="2" t="str">
        <f t="shared" si="26"/>
        <v>Cables &amp; Accessories</v>
      </c>
      <c r="O151" s="1" t="s">
        <v>13088</v>
      </c>
      <c r="P151" t="s">
        <v>13089</v>
      </c>
      <c r="Q151">
        <v>368</v>
      </c>
      <c r="R151" s="8">
        <f t="shared" si="27"/>
        <v>368</v>
      </c>
      <c r="S151">
        <v>699</v>
      </c>
      <c r="T151" s="8">
        <f t="shared" si="28"/>
        <v>699</v>
      </c>
      <c r="U151" s="1">
        <f t="shared" si="29"/>
        <v>0.47353361945636624</v>
      </c>
      <c r="V151">
        <v>4.2</v>
      </c>
      <c r="W151" s="10">
        <f t="shared" si="30"/>
        <v>4.2</v>
      </c>
      <c r="X151" s="4">
        <v>387</v>
      </c>
      <c r="Y151" s="12">
        <f t="shared" si="31"/>
        <v>387</v>
      </c>
    </row>
    <row r="152" spans="1:25" x14ac:dyDescent="0.25">
      <c r="A152">
        <v>151</v>
      </c>
      <c r="B152" t="s">
        <v>1339</v>
      </c>
      <c r="C152" t="str">
        <f t="shared" si="32"/>
        <v>Unique</v>
      </c>
      <c r="D152" t="s">
        <v>1340</v>
      </c>
      <c r="E152" t="str">
        <f t="shared" si="23"/>
        <v>VU 138 cm (55 inches) Premium Series 4K Ultra HD Smart IPS LED TV 55UT (Black)</v>
      </c>
      <c r="F152" t="str" cm="1">
        <f t="array" ref="F152">PROPER(_xlfn.TEXTJOIN(" ", TRUE, INDEX(_xlfn.FILTERXML("&lt;t&gt;&lt;s&gt;" &amp; SUBSTITUTE(E152," ","&lt;/s&gt;&lt;s&gt;") &amp; "&lt;/s&gt;&lt;/t&gt;", "//s"), _xlfn.SEQUENCE(4))))</f>
        <v>Vu 138 Cm (55</v>
      </c>
      <c r="G152" t="str">
        <f t="shared" si="33"/>
        <v>Series 4K Ultra HD Smart IPS LED TV 55UT (Black)</v>
      </c>
      <c r="H152" t="s">
        <v>167</v>
      </c>
      <c r="I152" t="s">
        <v>13093</v>
      </c>
      <c r="J152" s="7" t="str">
        <f t="shared" si="24"/>
        <v>Electronics</v>
      </c>
      <c r="K152" s="2" t="s">
        <v>13094</v>
      </c>
      <c r="L152" t="str">
        <f t="shared" si="25"/>
        <v>HomeTheater , TV &amp; Video</v>
      </c>
      <c r="M152" s="2" t="s">
        <v>13097</v>
      </c>
      <c r="N152" s="2" t="str">
        <f t="shared" si="26"/>
        <v>Televisions</v>
      </c>
      <c r="O152" s="1" t="s">
        <v>13098</v>
      </c>
      <c r="Q152" s="2">
        <v>29990</v>
      </c>
      <c r="R152" s="8">
        <f t="shared" si="27"/>
        <v>29990</v>
      </c>
      <c r="S152" s="2">
        <v>65000</v>
      </c>
      <c r="T152" s="8">
        <f t="shared" si="28"/>
        <v>65000</v>
      </c>
      <c r="U152" s="1">
        <f t="shared" si="29"/>
        <v>0.53861538461538461</v>
      </c>
      <c r="V152">
        <v>4.0999999999999996</v>
      </c>
      <c r="W152" s="10">
        <f t="shared" si="30"/>
        <v>4.0999999999999996</v>
      </c>
      <c r="X152" s="4">
        <v>211</v>
      </c>
      <c r="Y152" s="12">
        <f t="shared" si="31"/>
        <v>211</v>
      </c>
    </row>
    <row r="153" spans="1:25" x14ac:dyDescent="0.25">
      <c r="A153">
        <v>152</v>
      </c>
      <c r="B153" t="s">
        <v>1349</v>
      </c>
      <c r="C153" t="str">
        <f t="shared" si="32"/>
        <v>Unique</v>
      </c>
      <c r="D153" t="s">
        <v>1350</v>
      </c>
      <c r="E153" t="str">
        <f t="shared" si="23"/>
        <v>Zoul USB Type C Fast Charging 3A Nylon Braided Data Cable Quick Charger Cable QC 3.0 for Samsung Galaxy M31s M30 S10 S9 S20 Plus, Note 10 9 8, A20e A40 A50 A70 (1M, Grey)</v>
      </c>
      <c r="F153" t="str" cm="1">
        <f t="array" ref="F153">PROPER(_xlfn.TEXTJOIN(" ", TRUE, INDEX(_xlfn.FILTERXML("&lt;t&gt;&lt;s&gt;" &amp; SUBSTITUTE(E153," ","&lt;/s&gt;&lt;s&gt;") &amp; "&lt;/s&gt;&lt;/t&gt;", "//s"), _xlfn.SEQUENCE(4))))</f>
        <v>Zoul Usb Type C</v>
      </c>
      <c r="G153" t="str">
        <f t="shared" si="33"/>
        <v>3A Nylon Braided Data Cable Quick Charger Cable QC 3.0 for Samsung Galaxy M31s M30 S10 S9 S20 Plus, Note 10 9 8, A20e A40 A50 A70 (1M, Grey)</v>
      </c>
      <c r="H153" t="s">
        <v>17</v>
      </c>
      <c r="I153" t="s">
        <v>13085</v>
      </c>
      <c r="J153" s="7" t="str">
        <f t="shared" si="24"/>
        <v>Computers &amp; Accessories</v>
      </c>
      <c r="K153" t="s">
        <v>13086</v>
      </c>
      <c r="L153" t="str">
        <f t="shared" si="25"/>
        <v>Accessories &amp; Peripherals</v>
      </c>
      <c r="M153" s="2" t="s">
        <v>13087</v>
      </c>
      <c r="N153" s="2" t="str">
        <f t="shared" si="26"/>
        <v>Cables &amp; Accessories</v>
      </c>
      <c r="O153" s="1" t="s">
        <v>13088</v>
      </c>
      <c r="P153" t="s">
        <v>13089</v>
      </c>
      <c r="Q153">
        <v>339</v>
      </c>
      <c r="R153" s="8">
        <f t="shared" si="27"/>
        <v>339</v>
      </c>
      <c r="S153" s="2">
        <v>1099</v>
      </c>
      <c r="T153" s="8">
        <f t="shared" si="28"/>
        <v>1099</v>
      </c>
      <c r="U153" s="1">
        <f t="shared" si="29"/>
        <v>0.69153776160145586</v>
      </c>
      <c r="V153">
        <v>4.3</v>
      </c>
      <c r="W153" s="10">
        <f t="shared" si="30"/>
        <v>4.3</v>
      </c>
      <c r="X153" s="4">
        <v>974</v>
      </c>
      <c r="Y153" s="12">
        <f t="shared" si="31"/>
        <v>974</v>
      </c>
    </row>
    <row r="154" spans="1:25" x14ac:dyDescent="0.25">
      <c r="A154">
        <v>153</v>
      </c>
      <c r="B154" t="s">
        <v>1354</v>
      </c>
      <c r="C154" t="str">
        <f t="shared" si="32"/>
        <v>Unique</v>
      </c>
      <c r="D154" t="s">
        <v>1355</v>
      </c>
      <c r="E154" t="str">
        <f t="shared" si="23"/>
        <v>Samsung 80 cm (32 inches) Wondertainment Series HD Ready LED Smart TV UA32TE40AAKBXL (Titan Gray)</v>
      </c>
      <c r="F154" t="str" cm="1">
        <f t="array" ref="F154">PROPER(_xlfn.TEXTJOIN(" ", TRUE, INDEX(_xlfn.FILTERXML("&lt;t&gt;&lt;s&gt;" &amp; SUBSTITUTE(E154," ","&lt;/s&gt;&lt;s&gt;") &amp; "&lt;/s&gt;&lt;/t&gt;", "//s"), _xlfn.SEQUENCE(4))))</f>
        <v>Samsung 80 Cm (32</v>
      </c>
      <c r="G154" t="str">
        <f t="shared" si="33"/>
        <v>Series HD Ready LED Smart TV UA32TE40AAKBXL (Titan Gray)</v>
      </c>
      <c r="H154" t="s">
        <v>167</v>
      </c>
      <c r="I154" t="s">
        <v>13093</v>
      </c>
      <c r="J154" s="7" t="str">
        <f t="shared" si="24"/>
        <v>Electronics</v>
      </c>
      <c r="K154" s="2" t="s">
        <v>13094</v>
      </c>
      <c r="L154" t="str">
        <f t="shared" si="25"/>
        <v>HomeTheater , TV &amp; Video</v>
      </c>
      <c r="M154" s="2" t="s">
        <v>13097</v>
      </c>
      <c r="N154" s="2" t="str">
        <f t="shared" si="26"/>
        <v>Televisions</v>
      </c>
      <c r="O154" s="1" t="s">
        <v>13098</v>
      </c>
      <c r="Q154" s="2">
        <v>15490</v>
      </c>
      <c r="R154" s="8">
        <f t="shared" si="27"/>
        <v>15490</v>
      </c>
      <c r="S154" s="2">
        <v>20900</v>
      </c>
      <c r="T154" s="8">
        <f t="shared" si="28"/>
        <v>20900</v>
      </c>
      <c r="U154" s="1">
        <f t="shared" si="29"/>
        <v>0.25885167464114833</v>
      </c>
      <c r="V154">
        <v>4.3</v>
      </c>
      <c r="W154" s="10">
        <f t="shared" si="30"/>
        <v>4.3</v>
      </c>
      <c r="X154" s="4">
        <v>16299</v>
      </c>
      <c r="Y154" s="12">
        <f t="shared" si="31"/>
        <v>16299</v>
      </c>
    </row>
    <row r="155" spans="1:25" x14ac:dyDescent="0.25">
      <c r="A155">
        <v>154</v>
      </c>
      <c r="B155" t="s">
        <v>1359</v>
      </c>
      <c r="C155" t="str">
        <f t="shared" si="32"/>
        <v>Unique</v>
      </c>
      <c r="D155" t="s">
        <v>1360</v>
      </c>
      <c r="E155" t="str">
        <f t="shared" si="23"/>
        <v>MI Xiaomi USB Type C HYperCharge Cable 6A 100cm Sturdy and Durable Black Supports 120W HyperCharging</v>
      </c>
      <c r="F155" t="str" cm="1">
        <f t="array" ref="F155">PROPER(_xlfn.TEXTJOIN(" ", TRUE, INDEX(_xlfn.FILTERXML("&lt;t&gt;&lt;s&gt;" &amp; SUBSTITUTE(E155," ","&lt;/s&gt;&lt;s&gt;") &amp; "&lt;/s&gt;&lt;/t&gt;", "//s"), _xlfn.SEQUENCE(4))))</f>
        <v>Mi Xiaomi Usb Type</v>
      </c>
      <c r="G155" t="str">
        <f t="shared" si="33"/>
        <v>Cable 6A 100cm Sturdy and Durable Black Supports 120W HyperCharging</v>
      </c>
      <c r="H155" t="s">
        <v>17</v>
      </c>
      <c r="I155" t="s">
        <v>13085</v>
      </c>
      <c r="J155" s="7" t="str">
        <f t="shared" si="24"/>
        <v>Computers &amp; Accessories</v>
      </c>
      <c r="K155" t="s">
        <v>13086</v>
      </c>
      <c r="L155" t="str">
        <f t="shared" si="25"/>
        <v>Accessories &amp; Peripherals</v>
      </c>
      <c r="M155" s="2" t="s">
        <v>13087</v>
      </c>
      <c r="N155" s="2" t="str">
        <f t="shared" si="26"/>
        <v>Cables &amp; Accessories</v>
      </c>
      <c r="O155" s="1" t="s">
        <v>13088</v>
      </c>
      <c r="P155" t="s">
        <v>13089</v>
      </c>
      <c r="Q155">
        <v>499</v>
      </c>
      <c r="R155" s="8">
        <f t="shared" si="27"/>
        <v>499</v>
      </c>
      <c r="S155" s="2">
        <v>1299</v>
      </c>
      <c r="T155" s="8">
        <f t="shared" si="28"/>
        <v>1299</v>
      </c>
      <c r="U155" s="1">
        <f t="shared" si="29"/>
        <v>0.61585835257890686</v>
      </c>
      <c r="V155">
        <v>4.3</v>
      </c>
      <c r="W155" s="10">
        <f t="shared" si="30"/>
        <v>4.3</v>
      </c>
      <c r="X155" s="4">
        <v>30411</v>
      </c>
      <c r="Y155" s="12">
        <f t="shared" si="31"/>
        <v>30411</v>
      </c>
    </row>
    <row r="156" spans="1:25" x14ac:dyDescent="0.25">
      <c r="A156">
        <v>155</v>
      </c>
      <c r="B156" t="s">
        <v>1364</v>
      </c>
      <c r="C156" t="str">
        <f t="shared" si="32"/>
        <v>Unique</v>
      </c>
      <c r="D156" t="s">
        <v>1365</v>
      </c>
      <c r="E156" t="str">
        <f t="shared" si="23"/>
        <v>GENERIC Ultra-Mini Bluetooth CSR 4.0 USB Dongle Adapter for Windows Computer ( Black:Golden)</v>
      </c>
      <c r="F156" t="str" cm="1">
        <f t="array" ref="F156">PROPER(_xlfn.TEXTJOIN(" ", TRUE, INDEX(_xlfn.FILTERXML("&lt;t&gt;&lt;s&gt;" &amp; SUBSTITUTE(E156," ","&lt;/s&gt;&lt;s&gt;") &amp; "&lt;/s&gt;&lt;/t&gt;", "//s"), _xlfn.SEQUENCE(4))))</f>
        <v>Generic Ultra-Mini Bluetooth Csr</v>
      </c>
      <c r="G156" t="str">
        <f t="shared" si="33"/>
        <v>Dongle Adapter for Windows Computer ( Black:Golden)</v>
      </c>
      <c r="H156" t="s">
        <v>96</v>
      </c>
      <c r="I156" t="s">
        <v>13085</v>
      </c>
      <c r="J156" s="7" t="str">
        <f t="shared" si="24"/>
        <v>Computers &amp; Accessories</v>
      </c>
      <c r="K156" t="s">
        <v>13090</v>
      </c>
      <c r="L156" t="str">
        <f t="shared" si="25"/>
        <v>NetworkingDevices</v>
      </c>
      <c r="M156" t="s">
        <v>13091</v>
      </c>
      <c r="N156" s="2" t="str">
        <f t="shared" si="26"/>
        <v>NetworkAdapters</v>
      </c>
      <c r="O156" s="1" t="s">
        <v>13092</v>
      </c>
      <c r="Q156">
        <v>249</v>
      </c>
      <c r="R156" s="8">
        <f t="shared" si="27"/>
        <v>249</v>
      </c>
      <c r="S156">
        <v>399</v>
      </c>
      <c r="T156" s="8">
        <f t="shared" si="28"/>
        <v>399</v>
      </c>
      <c r="U156" s="1">
        <f t="shared" si="29"/>
        <v>0.37593984962406013</v>
      </c>
      <c r="V156">
        <v>3.4</v>
      </c>
      <c r="W156" s="10">
        <f t="shared" si="30"/>
        <v>3.4</v>
      </c>
      <c r="X156" s="4">
        <v>4642</v>
      </c>
      <c r="Y156" s="12">
        <f t="shared" si="31"/>
        <v>4642</v>
      </c>
    </row>
    <row r="157" spans="1:25" x14ac:dyDescent="0.25">
      <c r="A157">
        <v>156</v>
      </c>
      <c r="B157" t="s">
        <v>1374</v>
      </c>
      <c r="C157" t="str">
        <f t="shared" si="32"/>
        <v>Unique</v>
      </c>
      <c r="D157" t="s">
        <v>12971</v>
      </c>
      <c r="E157" t="str">
        <f t="shared" si="23"/>
        <v>7SEVEN Compatible for Tata Sky Remote Original Set Top¬†HD Box and Suitable for SD Tata Play setup Box Remote Control</v>
      </c>
      <c r="F157" t="str" cm="1">
        <f t="array" ref="F157">PROPER(_xlfn.TEXTJOIN(" ", TRUE, INDEX(_xlfn.FILTERXML("&lt;t&gt;&lt;s&gt;" &amp; SUBSTITUTE(E157," ","&lt;/s&gt;&lt;s&gt;") &amp; "&lt;/s&gt;&lt;/t&gt;", "//s"), _xlfn.SEQUENCE(4))))</f>
        <v>7Seven Compatible For Tata</v>
      </c>
      <c r="G157" t="str">
        <f t="shared" si="33"/>
        <v>Original Set Top¬†HD Box and Suitable for SD Tata Play setup Box Remote Control</v>
      </c>
      <c r="H157" t="s">
        <v>459</v>
      </c>
      <c r="I157" t="s">
        <v>13093</v>
      </c>
      <c r="J157" s="7" t="str">
        <f t="shared" si="24"/>
        <v>Electronics</v>
      </c>
      <c r="K157" t="s">
        <v>13094</v>
      </c>
      <c r="L157" t="str">
        <f t="shared" si="25"/>
        <v>HomeTheater , TV &amp; Video</v>
      </c>
      <c r="M157" t="s">
        <v>13095</v>
      </c>
      <c r="N157" s="2" t="str">
        <f t="shared" si="26"/>
        <v>Accessories</v>
      </c>
      <c r="O157" s="1" t="s">
        <v>13099</v>
      </c>
      <c r="Q157">
        <v>399</v>
      </c>
      <c r="R157" s="8">
        <f t="shared" si="27"/>
        <v>399</v>
      </c>
      <c r="S157">
        <v>799</v>
      </c>
      <c r="T157" s="8">
        <f t="shared" si="28"/>
        <v>799</v>
      </c>
      <c r="U157" s="1">
        <f t="shared" si="29"/>
        <v>0.50062578222778475</v>
      </c>
      <c r="V157">
        <v>4.3</v>
      </c>
      <c r="W157" s="10">
        <f t="shared" si="30"/>
        <v>4.3</v>
      </c>
      <c r="X157" s="4">
        <v>12</v>
      </c>
      <c r="Y157" s="12">
        <f t="shared" si="31"/>
        <v>12</v>
      </c>
    </row>
    <row r="158" spans="1:25" x14ac:dyDescent="0.25">
      <c r="A158">
        <v>157</v>
      </c>
      <c r="B158" t="s">
        <v>1383</v>
      </c>
      <c r="C158" t="str">
        <f t="shared" si="32"/>
        <v>Unique</v>
      </c>
      <c r="D158" t="s">
        <v>1384</v>
      </c>
      <c r="E158" t="str">
        <f t="shared" si="23"/>
        <v>Belkin Apple Certified Lightning To Type C Cable, Fast Charging For Iphone, Ipad, Air Pods, 3.3 Feet (1 Meters) White</v>
      </c>
      <c r="F158" t="str" cm="1">
        <f t="array" ref="F158">PROPER(_xlfn.TEXTJOIN(" ", TRUE, INDEX(_xlfn.FILTERXML("&lt;t&gt;&lt;s&gt;" &amp; SUBSTITUTE(E158," ","&lt;/s&gt;&lt;s&gt;") &amp; "&lt;/s&gt;&lt;/t&gt;", "//s"), _xlfn.SEQUENCE(4))))</f>
        <v>Belkin Apple Certified Lightning</v>
      </c>
      <c r="G158" t="str">
        <f t="shared" si="33"/>
        <v>C Cable, Fast Charging For Iphone, Ipad, Air Pods, 3.3 Feet (1 Meters) White</v>
      </c>
      <c r="H158" t="s">
        <v>17</v>
      </c>
      <c r="I158" t="s">
        <v>13085</v>
      </c>
      <c r="J158" s="7" t="str">
        <f t="shared" si="24"/>
        <v>Computers &amp; Accessories</v>
      </c>
      <c r="K158" s="2" t="s">
        <v>13086</v>
      </c>
      <c r="L158" t="str">
        <f t="shared" si="25"/>
        <v>Accessories &amp; Peripherals</v>
      </c>
      <c r="M158" s="2" t="s">
        <v>13087</v>
      </c>
      <c r="N158" s="2" t="str">
        <f t="shared" si="26"/>
        <v>Cables &amp; Accessories</v>
      </c>
      <c r="O158" s="1" t="s">
        <v>13088</v>
      </c>
      <c r="P158" t="s">
        <v>13089</v>
      </c>
      <c r="Q158" s="2">
        <v>1499</v>
      </c>
      <c r="R158" s="8">
        <f t="shared" si="27"/>
        <v>1499</v>
      </c>
      <c r="S158" s="2">
        <v>1999</v>
      </c>
      <c r="T158" s="8">
        <f t="shared" si="28"/>
        <v>1999</v>
      </c>
      <c r="U158" s="1">
        <f t="shared" si="29"/>
        <v>0.25012506253126565</v>
      </c>
      <c r="V158">
        <v>4.4000000000000004</v>
      </c>
      <c r="W158" s="10">
        <f t="shared" si="30"/>
        <v>4.4000000000000004</v>
      </c>
      <c r="X158" s="4">
        <v>1951</v>
      </c>
      <c r="Y158" s="12">
        <f t="shared" si="31"/>
        <v>1951</v>
      </c>
    </row>
    <row r="159" spans="1:25" x14ac:dyDescent="0.25">
      <c r="A159">
        <v>158</v>
      </c>
      <c r="B159" t="s">
        <v>1388</v>
      </c>
      <c r="C159" t="str">
        <f t="shared" si="32"/>
        <v>Unique</v>
      </c>
      <c r="D159" t="s">
        <v>1389</v>
      </c>
      <c r="E159" t="str">
        <f t="shared" si="23"/>
        <v>EGate i9 Pro-Max 1080p Native Full HD Projector 4k Support | 3600 L (330 ANSI ) | 150" (381 cm) Large Screen | VGA, AV, HDMI, SD Card, USB, Audio Out | (E03i31 E04i32) Black</v>
      </c>
      <c r="F159" t="str" cm="1">
        <f t="array" ref="F159">PROPER(_xlfn.TEXTJOIN(" ", TRUE, INDEX(_xlfn.FILTERXML("&lt;t&gt;&lt;s&gt;" &amp; SUBSTITUTE(E159," ","&lt;/s&gt;&lt;s&gt;") &amp; "&lt;/s&gt;&lt;/t&gt;", "//s"), _xlfn.SEQUENCE(4))))</f>
        <v>Egate I9 Pro-Max 1080P</v>
      </c>
      <c r="G159" t="str">
        <f t="shared" si="33"/>
        <v>HD Projector 4k Support | 3600 L (330 ANSI ) | 150" (381 cm) Large Screen | VGA, AV, HDMI, SD Card, USB, Audio Out | (E03i31 E04i32) Black</v>
      </c>
      <c r="H159" t="s">
        <v>1390</v>
      </c>
      <c r="I159" t="s">
        <v>13093</v>
      </c>
      <c r="J159" s="7" t="str">
        <f t="shared" si="24"/>
        <v>Electronics</v>
      </c>
      <c r="K159" s="2" t="s">
        <v>13094</v>
      </c>
      <c r="L159" t="str">
        <f t="shared" si="25"/>
        <v>HomeTheater , TV &amp; Video</v>
      </c>
      <c r="M159" s="2" t="s">
        <v>13108</v>
      </c>
      <c r="N159" s="2" t="str">
        <f t="shared" si="26"/>
        <v>Projectors</v>
      </c>
      <c r="O159" s="1"/>
      <c r="Q159" s="2">
        <v>9490</v>
      </c>
      <c r="R159" s="8">
        <f t="shared" si="27"/>
        <v>9490</v>
      </c>
      <c r="S159" s="2">
        <v>15990</v>
      </c>
      <c r="T159" s="8">
        <f t="shared" si="28"/>
        <v>15990</v>
      </c>
      <c r="U159" s="1">
        <f t="shared" si="29"/>
        <v>0.4065040650406504</v>
      </c>
      <c r="V159">
        <v>3.9</v>
      </c>
      <c r="W159" s="10">
        <f t="shared" si="30"/>
        <v>3.9</v>
      </c>
      <c r="X159" s="4">
        <v>10480</v>
      </c>
      <c r="Y159" s="12">
        <f t="shared" si="31"/>
        <v>10480</v>
      </c>
    </row>
    <row r="160" spans="1:25" x14ac:dyDescent="0.25">
      <c r="A160">
        <v>159</v>
      </c>
      <c r="B160" t="s">
        <v>1399</v>
      </c>
      <c r="C160" t="str">
        <f t="shared" si="32"/>
        <v>Unique</v>
      </c>
      <c r="D160" t="s">
        <v>1400</v>
      </c>
      <c r="E160" t="str">
        <f t="shared" si="23"/>
        <v>ZEBRONICS HAA2021 HDMI version 2.1 cable with 8K @ 60Hz, 4K @ 120Hz, eARC and CEC support, 3D compatible, 2 meters length, 48Gbps max and Gold-plated connectors</v>
      </c>
      <c r="F160" t="str" cm="1">
        <f t="array" ref="F160">PROPER(_xlfn.TEXTJOIN(" ", TRUE, INDEX(_xlfn.FILTERXML("&lt;t&gt;&lt;s&gt;" &amp; SUBSTITUTE(E160," ","&lt;/s&gt;&lt;s&gt;") &amp; "&lt;/s&gt;&lt;/t&gt;", "//s"), _xlfn.SEQUENCE(4))))</f>
        <v>Zebronics Haa2021 Hdmi Version</v>
      </c>
      <c r="G160" t="str">
        <f t="shared" si="33"/>
        <v>with 8K @ 60Hz, 4K @ 120Hz, eARC and CEC support, 3D compatible, 2 meters length, 48Gbps max and Gold-plated connectors</v>
      </c>
      <c r="H160" t="s">
        <v>127</v>
      </c>
      <c r="I160" t="s">
        <v>13093</v>
      </c>
      <c r="J160" s="7" t="str">
        <f t="shared" si="24"/>
        <v>Electronics</v>
      </c>
      <c r="K160" t="s">
        <v>13094</v>
      </c>
      <c r="L160" t="str">
        <f t="shared" si="25"/>
        <v>HomeTheater , TV &amp; Video</v>
      </c>
      <c r="M160" s="2" t="s">
        <v>13095</v>
      </c>
      <c r="N160" s="2" t="str">
        <f t="shared" si="26"/>
        <v>Accessories</v>
      </c>
      <c r="O160" s="1" t="s">
        <v>13088</v>
      </c>
      <c r="P160" t="s">
        <v>13096</v>
      </c>
      <c r="Q160">
        <v>637</v>
      </c>
      <c r="R160" s="8">
        <f t="shared" si="27"/>
        <v>637</v>
      </c>
      <c r="S160" s="2">
        <v>1499</v>
      </c>
      <c r="T160" s="8">
        <f t="shared" si="28"/>
        <v>1499</v>
      </c>
      <c r="U160" s="1">
        <f t="shared" si="29"/>
        <v>0.57505003335557037</v>
      </c>
      <c r="V160">
        <v>4.0999999999999996</v>
      </c>
      <c r="W160" s="10">
        <f t="shared" si="30"/>
        <v>4.0999999999999996</v>
      </c>
      <c r="X160" s="4">
        <v>24</v>
      </c>
      <c r="Y160" s="12">
        <f t="shared" si="31"/>
        <v>24</v>
      </c>
    </row>
    <row r="161" spans="1:25" x14ac:dyDescent="0.25">
      <c r="A161">
        <v>160</v>
      </c>
      <c r="B161" t="s">
        <v>1409</v>
      </c>
      <c r="C161" t="str">
        <f t="shared" si="32"/>
        <v>Unique</v>
      </c>
      <c r="D161" t="s">
        <v>12972</v>
      </c>
      <c r="E161" t="str">
        <f t="shared" si="23"/>
        <v>7SEVEN Compatible for Sony Bravia LCD LED UHD OLED QLED 4K Ultra HD TV remote control with YouTube and NETFLIX Hotkeys. Universal Replacement for Original Sony Smart Android tv Remote Control</v>
      </c>
      <c r="F161" t="str" cm="1">
        <f t="array" ref="F161">PROPER(_xlfn.TEXTJOIN(" ", TRUE, INDEX(_xlfn.FILTERXML("&lt;t&gt;&lt;s&gt;" &amp; SUBSTITUTE(E161," ","&lt;/s&gt;&lt;s&gt;") &amp; "&lt;/s&gt;&lt;/t&gt;", "//s"), _xlfn.SEQUENCE(4))))</f>
        <v>7Seven Compatible For Sony</v>
      </c>
      <c r="G161" t="str">
        <f t="shared" si="33"/>
        <v>LED UHD OLED QLED 4K Ultra HD TV remote control with YouTube and NETFLIX Hotkeys. Universal Replacement for Original Sony Smart Android tv Remote Control</v>
      </c>
      <c r="H161" t="s">
        <v>459</v>
      </c>
      <c r="I161" t="s">
        <v>13093</v>
      </c>
      <c r="J161" s="7" t="str">
        <f t="shared" si="24"/>
        <v>Electronics</v>
      </c>
      <c r="K161" t="s">
        <v>13094</v>
      </c>
      <c r="L161" t="str">
        <f t="shared" si="25"/>
        <v>HomeTheater , TV &amp; Video</v>
      </c>
      <c r="M161" t="s">
        <v>13095</v>
      </c>
      <c r="N161" s="2" t="str">
        <f t="shared" si="26"/>
        <v>Accessories</v>
      </c>
      <c r="O161" s="1" t="s">
        <v>13099</v>
      </c>
      <c r="Q161">
        <v>399</v>
      </c>
      <c r="R161" s="8">
        <f t="shared" si="27"/>
        <v>399</v>
      </c>
      <c r="S161">
        <v>899</v>
      </c>
      <c r="T161" s="8">
        <f t="shared" si="28"/>
        <v>899</v>
      </c>
      <c r="U161" s="1">
        <f t="shared" si="29"/>
        <v>0.55617352614015569</v>
      </c>
      <c r="V161">
        <v>3.9</v>
      </c>
      <c r="W161" s="10">
        <f t="shared" si="30"/>
        <v>3.9</v>
      </c>
      <c r="X161" s="4">
        <v>254</v>
      </c>
      <c r="Y161" s="12">
        <f t="shared" si="31"/>
        <v>254</v>
      </c>
    </row>
    <row r="162" spans="1:25" x14ac:dyDescent="0.25">
      <c r="A162">
        <v>161</v>
      </c>
      <c r="B162" t="s">
        <v>1418</v>
      </c>
      <c r="C162" t="str">
        <f t="shared" si="32"/>
        <v>Unique</v>
      </c>
      <c r="D162" t="s">
        <v>1419</v>
      </c>
      <c r="E162" t="str">
        <f t="shared" si="23"/>
        <v>AmazonBasics Digital Optical Coax to Analog RCA Audio Converter Adapter with Fiber Cable</v>
      </c>
      <c r="F162" t="str" cm="1">
        <f t="array" ref="F162">PROPER(_xlfn.TEXTJOIN(" ", TRUE, INDEX(_xlfn.FILTERXML("&lt;t&gt;&lt;s&gt;" &amp; SUBSTITUTE(E162," ","&lt;/s&gt;&lt;s&gt;") &amp; "&lt;/s&gt;&lt;/t&gt;", "//s"), _xlfn.SEQUENCE(4))))</f>
        <v>Amazonbasics Digital Optical Coax</v>
      </c>
      <c r="G162" t="str">
        <f t="shared" si="33"/>
        <v>RCA Audio Converter Adapter with Fiber Cable</v>
      </c>
      <c r="H162" t="s">
        <v>1320</v>
      </c>
      <c r="I162" t="s">
        <v>13093</v>
      </c>
      <c r="J162" s="7" t="str">
        <f t="shared" si="24"/>
        <v>Electronics</v>
      </c>
      <c r="K162" s="2" t="s">
        <v>13094</v>
      </c>
      <c r="L162" t="str">
        <f t="shared" si="25"/>
        <v>HomeTheater , TV &amp; Video</v>
      </c>
      <c r="M162" s="2" t="s">
        <v>13095</v>
      </c>
      <c r="N162" s="2" t="str">
        <f t="shared" si="26"/>
        <v>Accessories</v>
      </c>
      <c r="O162" s="1" t="s">
        <v>13088</v>
      </c>
      <c r="P162" t="s">
        <v>13107</v>
      </c>
      <c r="Q162" s="2">
        <v>1089</v>
      </c>
      <c r="R162" s="8">
        <f t="shared" si="27"/>
        <v>1089</v>
      </c>
      <c r="S162" s="2">
        <v>1600</v>
      </c>
      <c r="T162" s="8">
        <f t="shared" si="28"/>
        <v>1600</v>
      </c>
      <c r="U162" s="1">
        <f t="shared" si="29"/>
        <v>0.31937500000000002</v>
      </c>
      <c r="V162">
        <v>4</v>
      </c>
      <c r="W162" s="10">
        <f t="shared" si="30"/>
        <v>4</v>
      </c>
      <c r="X162" s="4">
        <v>3565</v>
      </c>
      <c r="Y162" s="12">
        <f t="shared" si="31"/>
        <v>3565</v>
      </c>
    </row>
    <row r="163" spans="1:25" x14ac:dyDescent="0.25">
      <c r="A163">
        <v>162</v>
      </c>
      <c r="B163" t="s">
        <v>1428</v>
      </c>
      <c r="C163" t="str">
        <f t="shared" si="32"/>
        <v>Unique</v>
      </c>
      <c r="D163" t="s">
        <v>1429</v>
      </c>
      <c r="E163" t="str">
        <f t="shared" si="23"/>
        <v>Wayona Type C Cable Nylon Braided USB C QC 3.0 Fast Charging Short Power Bank Cable for Samsung Galaxy S10e S10+ S10 S9 S9+ Note 9 S8 Note 8, LG G7 G5 G6, Moto G6 G7 (0.25M, Black)</v>
      </c>
      <c r="F163" t="str" cm="1">
        <f t="array" ref="F163">PROPER(_xlfn.TEXTJOIN(" ", TRUE, INDEX(_xlfn.FILTERXML("&lt;t&gt;&lt;s&gt;" &amp; SUBSTITUTE(E163," ","&lt;/s&gt;&lt;s&gt;") &amp; "&lt;/s&gt;&lt;/t&gt;", "//s"), _xlfn.SEQUENCE(4))))</f>
        <v>Wayona Type C Cable</v>
      </c>
      <c r="G163" t="str">
        <f t="shared" si="33"/>
        <v>USB C QC 3.0 Fast Charging Short Power Bank Cable for Samsung Galaxy S10e S10+ S10 S9 S9+ Note 9 S8 Note 8, LG G7 G5 G6, Moto G6 G7 (0.25M, Black)</v>
      </c>
      <c r="H163" t="s">
        <v>17</v>
      </c>
      <c r="I163" t="s">
        <v>13085</v>
      </c>
      <c r="J163" s="7" t="str">
        <f t="shared" si="24"/>
        <v>Computers &amp; Accessories</v>
      </c>
      <c r="K163" t="s">
        <v>13086</v>
      </c>
      <c r="L163" t="str">
        <f t="shared" si="25"/>
        <v>Accessories &amp; Peripherals</v>
      </c>
      <c r="M163" t="s">
        <v>13087</v>
      </c>
      <c r="N163" s="2" t="str">
        <f t="shared" si="26"/>
        <v>Cables &amp; Accessories</v>
      </c>
      <c r="O163" s="1" t="s">
        <v>13088</v>
      </c>
      <c r="P163" t="s">
        <v>13089</v>
      </c>
      <c r="Q163">
        <v>339</v>
      </c>
      <c r="R163" s="8">
        <f t="shared" si="27"/>
        <v>339</v>
      </c>
      <c r="S163">
        <v>999</v>
      </c>
      <c r="T163" s="8">
        <f t="shared" si="28"/>
        <v>999</v>
      </c>
      <c r="U163" s="1">
        <f t="shared" si="29"/>
        <v>0.66066066066066065</v>
      </c>
      <c r="V163">
        <v>4.3</v>
      </c>
      <c r="W163" s="10">
        <f t="shared" si="30"/>
        <v>4.3</v>
      </c>
      <c r="X163" s="4">
        <v>6255</v>
      </c>
      <c r="Y163" s="12">
        <f t="shared" si="31"/>
        <v>6255</v>
      </c>
    </row>
    <row r="164" spans="1:25" x14ac:dyDescent="0.25">
      <c r="A164">
        <v>163</v>
      </c>
      <c r="B164" t="s">
        <v>1436</v>
      </c>
      <c r="C164" t="str">
        <f t="shared" si="32"/>
        <v>Unique</v>
      </c>
      <c r="D164" t="s">
        <v>1437</v>
      </c>
      <c r="E164" t="str">
        <f t="shared" si="23"/>
        <v>Pinnaclz Original Combo of 2 USB Type C Fast Charging Cable, USB C Data Cable for Charging and Data Transfer Smart Phones White 1.2 Meter Made in India (Pack of 2)</v>
      </c>
      <c r="F164" t="str" cm="1">
        <f t="array" ref="F164">PROPER(_xlfn.TEXTJOIN(" ", TRUE, INDEX(_xlfn.FILTERXML("&lt;t&gt;&lt;s&gt;" &amp; SUBSTITUTE(E164," ","&lt;/s&gt;&lt;s&gt;") &amp; "&lt;/s&gt;&lt;/t&gt;", "//s"), _xlfn.SEQUENCE(4))))</f>
        <v>Pinnaclz Original Combo Of</v>
      </c>
      <c r="G164" t="str">
        <f t="shared" si="33"/>
        <v>Type C Fast Charging Cable, USB C Data Cable for Charging and Data Transfer Smart Phones White 1.2 Meter Made in India (Pack of 2)</v>
      </c>
      <c r="H164" t="s">
        <v>17</v>
      </c>
      <c r="I164" t="s">
        <v>13085</v>
      </c>
      <c r="J164" s="7" t="str">
        <f t="shared" si="24"/>
        <v>Computers &amp; Accessories</v>
      </c>
      <c r="K164" t="s">
        <v>13086</v>
      </c>
      <c r="L164" t="str">
        <f t="shared" si="25"/>
        <v>Accessories &amp; Peripherals</v>
      </c>
      <c r="M164" t="s">
        <v>13087</v>
      </c>
      <c r="N164" s="2" t="str">
        <f t="shared" si="26"/>
        <v>Cables &amp; Accessories</v>
      </c>
      <c r="O164" s="1" t="s">
        <v>13088</v>
      </c>
      <c r="P164" t="s">
        <v>13089</v>
      </c>
      <c r="Q164">
        <v>149</v>
      </c>
      <c r="R164" s="8">
        <f t="shared" si="27"/>
        <v>149</v>
      </c>
      <c r="S164">
        <v>499</v>
      </c>
      <c r="T164" s="8">
        <f t="shared" si="28"/>
        <v>499</v>
      </c>
      <c r="U164" s="1">
        <f t="shared" si="29"/>
        <v>0.70140280561122248</v>
      </c>
      <c r="V164">
        <v>4</v>
      </c>
      <c r="W164" s="10">
        <f t="shared" si="30"/>
        <v>4</v>
      </c>
      <c r="X164" s="4">
        <v>7732</v>
      </c>
      <c r="Y164" s="12">
        <f t="shared" si="31"/>
        <v>7732</v>
      </c>
    </row>
    <row r="165" spans="1:25" x14ac:dyDescent="0.25">
      <c r="A165">
        <v>164</v>
      </c>
      <c r="B165" t="s">
        <v>1441</v>
      </c>
      <c r="C165" t="str">
        <f t="shared" si="32"/>
        <v>Unique</v>
      </c>
      <c r="D165" t="s">
        <v>1442</v>
      </c>
      <c r="E165" t="str">
        <f t="shared" si="23"/>
        <v>Ambrane BCL-15 Lightning Cable for Smartphone (1.5m Black)</v>
      </c>
      <c r="F165" t="str" cm="1">
        <f t="array" ref="F165">PROPER(_xlfn.TEXTJOIN(" ", TRUE, INDEX(_xlfn.FILTERXML("&lt;t&gt;&lt;s&gt;" &amp; SUBSTITUTE(E165," ","&lt;/s&gt;&lt;s&gt;") &amp; "&lt;/s&gt;&lt;/t&gt;", "//s"), _xlfn.SEQUENCE(4))))</f>
        <v>Ambrane Bcl-15 Lightning Cable</v>
      </c>
      <c r="G165" t="str">
        <f t="shared" si="33"/>
        <v>(1.5m Black)</v>
      </c>
      <c r="H165" t="s">
        <v>17</v>
      </c>
      <c r="I165" t="s">
        <v>13085</v>
      </c>
      <c r="J165" s="7" t="str">
        <f t="shared" si="24"/>
        <v>Computers &amp; Accessories</v>
      </c>
      <c r="K165" t="s">
        <v>13086</v>
      </c>
      <c r="L165" t="str">
        <f t="shared" si="25"/>
        <v>Accessories &amp; Peripherals</v>
      </c>
      <c r="M165" t="s">
        <v>13087</v>
      </c>
      <c r="N165" s="2" t="str">
        <f t="shared" si="26"/>
        <v>Cables &amp; Accessories</v>
      </c>
      <c r="O165" s="1" t="s">
        <v>13088</v>
      </c>
      <c r="P165" t="s">
        <v>13089</v>
      </c>
      <c r="Q165">
        <v>149</v>
      </c>
      <c r="R165" s="8">
        <f t="shared" si="27"/>
        <v>149</v>
      </c>
      <c r="S165">
        <v>399</v>
      </c>
      <c r="T165" s="8">
        <f t="shared" si="28"/>
        <v>399</v>
      </c>
      <c r="U165" s="1">
        <f t="shared" si="29"/>
        <v>0.62656641604010022</v>
      </c>
      <c r="V165">
        <v>3.9</v>
      </c>
      <c r="W165" s="10">
        <f t="shared" si="30"/>
        <v>3.9</v>
      </c>
      <c r="X165" s="4">
        <v>57</v>
      </c>
      <c r="Y165" s="12">
        <f t="shared" si="31"/>
        <v>57</v>
      </c>
    </row>
    <row r="166" spans="1:25" x14ac:dyDescent="0.25">
      <c r="A166">
        <v>165</v>
      </c>
      <c r="B166" t="s">
        <v>1450</v>
      </c>
      <c r="C166" t="str">
        <f t="shared" si="32"/>
        <v>Unique</v>
      </c>
      <c r="D166" t="s">
        <v>1451</v>
      </c>
      <c r="E166" t="str">
        <f t="shared" si="23"/>
        <v>Belkin USB C to USB-C Fast Charging Type C Cable, 60W PD, 3.3 feet (1 meter) for Laptop, Personal Computer, Tablet, Smartphone - Black, USB-IF Certified</v>
      </c>
      <c r="F166" t="str" cm="1">
        <f t="array" ref="F166">PROPER(_xlfn.TEXTJOIN(" ", TRUE, INDEX(_xlfn.FILTERXML("&lt;t&gt;&lt;s&gt;" &amp; SUBSTITUTE(E166," ","&lt;/s&gt;&lt;s&gt;") &amp; "&lt;/s&gt;&lt;/t&gt;", "//s"), _xlfn.SEQUENCE(4))))</f>
        <v>Belkin Usb C To</v>
      </c>
      <c r="G166" t="str">
        <f t="shared" si="33"/>
        <v>Charging Type C Cable, 60W PD, 3.3 feet (1 meter) for Laptop, Personal Computer, Tablet, Smartphone - Black, USB-IF Certified</v>
      </c>
      <c r="H166" t="s">
        <v>17</v>
      </c>
      <c r="I166" t="s">
        <v>13085</v>
      </c>
      <c r="J166" s="7" t="str">
        <f t="shared" si="24"/>
        <v>Computers &amp; Accessories</v>
      </c>
      <c r="K166" t="s">
        <v>13086</v>
      </c>
      <c r="L166" t="str">
        <f t="shared" si="25"/>
        <v>Accessories &amp; Peripherals</v>
      </c>
      <c r="M166" t="s">
        <v>13087</v>
      </c>
      <c r="N166" s="2" t="str">
        <f t="shared" si="26"/>
        <v>Cables &amp; Accessories</v>
      </c>
      <c r="O166" s="1" t="s">
        <v>13088</v>
      </c>
      <c r="P166" t="s">
        <v>13089</v>
      </c>
      <c r="Q166">
        <v>599</v>
      </c>
      <c r="R166" s="8">
        <f t="shared" si="27"/>
        <v>599</v>
      </c>
      <c r="S166">
        <v>849</v>
      </c>
      <c r="T166" s="8">
        <f t="shared" si="28"/>
        <v>849</v>
      </c>
      <c r="U166" s="1">
        <f t="shared" si="29"/>
        <v>0.29446407538280328</v>
      </c>
      <c r="V166">
        <v>4.5</v>
      </c>
      <c r="W166" s="10">
        <f t="shared" si="30"/>
        <v>4.5</v>
      </c>
      <c r="X166" s="4">
        <v>577</v>
      </c>
      <c r="Y166" s="12">
        <f t="shared" si="31"/>
        <v>577</v>
      </c>
    </row>
    <row r="167" spans="1:25" x14ac:dyDescent="0.25">
      <c r="A167">
        <v>166</v>
      </c>
      <c r="B167" t="s">
        <v>1460</v>
      </c>
      <c r="C167" t="str">
        <f t="shared" si="32"/>
        <v>Unique</v>
      </c>
      <c r="D167" t="s">
        <v>1461</v>
      </c>
      <c r="E167" t="str">
        <f t="shared" si="23"/>
        <v>LOHAYA Television Remote Compatible with Samsung Smart LED LCD HD TV Remote Control [ Compatible for All Samsung Tv Remote Control ]</v>
      </c>
      <c r="F167" t="str" cm="1">
        <f t="array" ref="F167">PROPER(_xlfn.TEXTJOIN(" ", TRUE, INDEX(_xlfn.FILTERXML("&lt;t&gt;&lt;s&gt;" &amp; SUBSTITUTE(E167," ","&lt;/s&gt;&lt;s&gt;") &amp; "&lt;/s&gt;&lt;/t&gt;", "//s"), _xlfn.SEQUENCE(4))))</f>
        <v>Lohaya Television Remote Compatible</v>
      </c>
      <c r="G167" t="str">
        <f t="shared" si="33"/>
        <v>Smart LED LCD HD TV Remote Control [ Compatible for All Samsung Tv Remote Control ]</v>
      </c>
      <c r="H167" t="s">
        <v>459</v>
      </c>
      <c r="I167" t="s">
        <v>13093</v>
      </c>
      <c r="J167" s="7" t="str">
        <f t="shared" si="24"/>
        <v>Electronics</v>
      </c>
      <c r="K167" t="s">
        <v>13094</v>
      </c>
      <c r="L167" t="str">
        <f t="shared" si="25"/>
        <v>HomeTheater , TV &amp; Video</v>
      </c>
      <c r="M167" s="2" t="s">
        <v>13095</v>
      </c>
      <c r="N167" s="2" t="str">
        <f t="shared" si="26"/>
        <v>Accessories</v>
      </c>
      <c r="O167" s="1" t="s">
        <v>13099</v>
      </c>
      <c r="Q167">
        <v>299</v>
      </c>
      <c r="R167" s="8">
        <f t="shared" si="27"/>
        <v>299</v>
      </c>
      <c r="S167" s="2">
        <v>1199</v>
      </c>
      <c r="T167" s="8">
        <f t="shared" si="28"/>
        <v>1199</v>
      </c>
      <c r="U167" s="1">
        <f t="shared" si="29"/>
        <v>0.75062552126772308</v>
      </c>
      <c r="V167">
        <v>3.9</v>
      </c>
      <c r="W167" s="10">
        <f t="shared" si="30"/>
        <v>3.9</v>
      </c>
      <c r="X167" s="4">
        <v>1193</v>
      </c>
      <c r="Y167" s="12">
        <f t="shared" si="31"/>
        <v>1193</v>
      </c>
    </row>
    <row r="168" spans="1:25" x14ac:dyDescent="0.25">
      <c r="A168">
        <v>167</v>
      </c>
      <c r="B168" t="s">
        <v>1470</v>
      </c>
      <c r="C168" t="str">
        <f t="shared" si="32"/>
        <v>Unique</v>
      </c>
      <c r="D168" t="s">
        <v>1471</v>
      </c>
      <c r="E168" t="str">
        <f t="shared" si="23"/>
        <v>Wayona Nylon Braided Lightning USB Data Sync and 3A Charging Cable for iPhones, iPad Air, iPad Mini, iPod Nano and iPod Touch (3 FT Pack of 1, Grey)</v>
      </c>
      <c r="F168" t="str" cm="1">
        <f t="array" ref="F168">PROPER(_xlfn.TEXTJOIN(" ", TRUE, INDEX(_xlfn.FILTERXML("&lt;t&gt;&lt;s&gt;" &amp; SUBSTITUTE(E168," ","&lt;/s&gt;&lt;s&gt;") &amp; "&lt;/s&gt;&lt;/t&gt;", "//s"), _xlfn.SEQUENCE(4))))</f>
        <v>Wayona Nylon Braided Lightning</v>
      </c>
      <c r="G168" t="str">
        <f t="shared" si="33"/>
        <v>Sync and 3A Charging Cable for iPhones, iPad Air, iPad Mini, iPod Nano and iPod Touch (3 FT Pack of 1, Grey)</v>
      </c>
      <c r="H168" t="s">
        <v>17</v>
      </c>
      <c r="I168" t="s">
        <v>13085</v>
      </c>
      <c r="J168" s="7" t="str">
        <f t="shared" si="24"/>
        <v>Computers &amp; Accessories</v>
      </c>
      <c r="K168" t="s">
        <v>13086</v>
      </c>
      <c r="L168" t="str">
        <f t="shared" si="25"/>
        <v>Accessories &amp; Peripherals</v>
      </c>
      <c r="M168" s="2" t="s">
        <v>13087</v>
      </c>
      <c r="N168" s="2" t="str">
        <f t="shared" si="26"/>
        <v>Cables &amp; Accessories</v>
      </c>
      <c r="O168" s="1" t="s">
        <v>13088</v>
      </c>
      <c r="P168" t="s">
        <v>13089</v>
      </c>
      <c r="Q168">
        <v>399</v>
      </c>
      <c r="R168" s="8">
        <f t="shared" si="27"/>
        <v>399</v>
      </c>
      <c r="S168" s="2">
        <v>1299</v>
      </c>
      <c r="T168" s="8">
        <f t="shared" si="28"/>
        <v>1299</v>
      </c>
      <c r="U168" s="1">
        <f t="shared" si="29"/>
        <v>0.69284064665127021</v>
      </c>
      <c r="V168">
        <v>4.2</v>
      </c>
      <c r="W168" s="10">
        <f t="shared" si="30"/>
        <v>4.2</v>
      </c>
      <c r="X168" s="4">
        <v>13120</v>
      </c>
      <c r="Y168" s="12">
        <f t="shared" si="31"/>
        <v>13120</v>
      </c>
    </row>
    <row r="169" spans="1:25" x14ac:dyDescent="0.25">
      <c r="A169">
        <v>168</v>
      </c>
      <c r="B169" t="s">
        <v>1475</v>
      </c>
      <c r="C169" t="str">
        <f t="shared" si="32"/>
        <v>Unique</v>
      </c>
      <c r="D169" t="s">
        <v>1476</v>
      </c>
      <c r="E169" t="str">
        <f t="shared" si="23"/>
        <v>Electvision Remote Control Compatible with Kodak Thomson Smart led tv (Without Voice) Before Placing Order for verification Contact Our coustmer Care 7738090464</v>
      </c>
      <c r="F169" t="str" cm="1">
        <f t="array" ref="F169">PROPER(_xlfn.TEXTJOIN(" ", TRUE, INDEX(_xlfn.FILTERXML("&lt;t&gt;&lt;s&gt;" &amp; SUBSTITUTE(E169," ","&lt;/s&gt;&lt;s&gt;") &amp; "&lt;/s&gt;&lt;/t&gt;", "//s"), _xlfn.SEQUENCE(4))))</f>
        <v>Electvision Remote Control Compatible</v>
      </c>
      <c r="G169" t="str">
        <f t="shared" si="33"/>
        <v>Thomson Smart led tv (Without Voice) Before Placing Order for verification Contact Our coustmer Care 7738090464</v>
      </c>
      <c r="H169" t="s">
        <v>459</v>
      </c>
      <c r="I169" t="s">
        <v>13093</v>
      </c>
      <c r="J169" s="7" t="str">
        <f t="shared" si="24"/>
        <v>Electronics</v>
      </c>
      <c r="K169" t="s">
        <v>13094</v>
      </c>
      <c r="L169" t="str">
        <f t="shared" si="25"/>
        <v>HomeTheater , TV &amp; Video</v>
      </c>
      <c r="M169" s="2" t="s">
        <v>13095</v>
      </c>
      <c r="N169" s="2" t="str">
        <f t="shared" si="26"/>
        <v>Accessories</v>
      </c>
      <c r="O169" s="1" t="s">
        <v>13099</v>
      </c>
      <c r="Q169">
        <v>339</v>
      </c>
      <c r="R169" s="8">
        <f t="shared" si="27"/>
        <v>339</v>
      </c>
      <c r="S169" s="2">
        <v>1999</v>
      </c>
      <c r="T169" s="8">
        <f t="shared" si="28"/>
        <v>1999</v>
      </c>
      <c r="U169" s="1">
        <f t="shared" si="29"/>
        <v>0.83041520760380194</v>
      </c>
      <c r="V169">
        <v>4</v>
      </c>
      <c r="W169" s="10">
        <f t="shared" si="30"/>
        <v>4</v>
      </c>
      <c r="X169" s="4">
        <v>343</v>
      </c>
      <c r="Y169" s="12">
        <f t="shared" si="31"/>
        <v>343</v>
      </c>
    </row>
    <row r="170" spans="1:25" x14ac:dyDescent="0.25">
      <c r="A170">
        <v>169</v>
      </c>
      <c r="B170" t="s">
        <v>1485</v>
      </c>
      <c r="C170" t="str">
        <f t="shared" si="32"/>
        <v>Unique</v>
      </c>
      <c r="D170" t="s">
        <v>1486</v>
      </c>
      <c r="E170" t="str">
        <f t="shared" si="23"/>
        <v>Acer 80 cm (32 inches) S Series HD Ready Android Smart LED TV AR32AR2841HDSB (Black)</v>
      </c>
      <c r="F170" t="str" cm="1">
        <f t="array" ref="F170">PROPER(_xlfn.TEXTJOIN(" ", TRUE, INDEX(_xlfn.FILTERXML("&lt;t&gt;&lt;s&gt;" &amp; SUBSTITUTE(E170," ","&lt;/s&gt;&lt;s&gt;") &amp; "&lt;/s&gt;&lt;/t&gt;", "//s"), _xlfn.SEQUENCE(4))))</f>
        <v>Acer 80 Cm (32</v>
      </c>
      <c r="G170" t="str">
        <f t="shared" si="33"/>
        <v>Series HD Ready Android Smart LED TV AR32AR2841HDSB (Black)</v>
      </c>
      <c r="H170" t="s">
        <v>167</v>
      </c>
      <c r="I170" t="s">
        <v>13093</v>
      </c>
      <c r="J170" s="7" t="str">
        <f t="shared" si="24"/>
        <v>Electronics</v>
      </c>
      <c r="K170" s="2" t="s">
        <v>13094</v>
      </c>
      <c r="L170" t="str">
        <f t="shared" si="25"/>
        <v>HomeTheater , TV &amp; Video</v>
      </c>
      <c r="M170" s="2" t="s">
        <v>13097</v>
      </c>
      <c r="N170" s="2" t="str">
        <f t="shared" si="26"/>
        <v>Televisions</v>
      </c>
      <c r="O170" s="1" t="s">
        <v>13098</v>
      </c>
      <c r="Q170" s="2">
        <v>12499</v>
      </c>
      <c r="R170" s="8">
        <f t="shared" si="27"/>
        <v>12499</v>
      </c>
      <c r="S170" s="2">
        <v>22990</v>
      </c>
      <c r="T170" s="8">
        <f t="shared" si="28"/>
        <v>22990</v>
      </c>
      <c r="U170" s="1">
        <f t="shared" si="29"/>
        <v>0.45632883862548934</v>
      </c>
      <c r="V170">
        <v>4.3</v>
      </c>
      <c r="W170" s="10">
        <f t="shared" si="30"/>
        <v>4.3</v>
      </c>
      <c r="X170" s="4">
        <v>1611</v>
      </c>
      <c r="Y170" s="12">
        <f t="shared" si="31"/>
        <v>1611</v>
      </c>
    </row>
    <row r="171" spans="1:25" x14ac:dyDescent="0.25">
      <c r="A171">
        <v>170</v>
      </c>
      <c r="B171" t="s">
        <v>1495</v>
      </c>
      <c r="C171" t="str">
        <f t="shared" si="32"/>
        <v>Unique</v>
      </c>
      <c r="D171" t="s">
        <v>1496</v>
      </c>
      <c r="E171" t="str">
        <f t="shared" si="23"/>
        <v>realme 10W Fast Charging Micro-USB Cable (Braided, Black)</v>
      </c>
      <c r="F171" t="str" cm="1">
        <f t="array" ref="F171">PROPER(_xlfn.TEXTJOIN(" ", TRUE, INDEX(_xlfn.FILTERXML("&lt;t&gt;&lt;s&gt;" &amp; SUBSTITUTE(E171," ","&lt;/s&gt;&lt;s&gt;") &amp; "&lt;/s&gt;&lt;/t&gt;", "//s"), _xlfn.SEQUENCE(4))))</f>
        <v>Realme 10W Fast Charging</v>
      </c>
      <c r="G171" t="str">
        <f t="shared" si="33"/>
        <v>(Braided, Black)</v>
      </c>
      <c r="H171" t="s">
        <v>17</v>
      </c>
      <c r="I171" t="s">
        <v>13085</v>
      </c>
      <c r="J171" s="7" t="str">
        <f t="shared" si="24"/>
        <v>Computers &amp; Accessories</v>
      </c>
      <c r="K171" t="s">
        <v>13086</v>
      </c>
      <c r="L171" t="str">
        <f t="shared" si="25"/>
        <v>Accessories &amp; Peripherals</v>
      </c>
      <c r="M171" t="s">
        <v>13087</v>
      </c>
      <c r="N171" s="2" t="str">
        <f t="shared" si="26"/>
        <v>Cables &amp; Accessories</v>
      </c>
      <c r="O171" s="1" t="s">
        <v>13088</v>
      </c>
      <c r="P171" t="s">
        <v>13089</v>
      </c>
      <c r="Q171">
        <v>249</v>
      </c>
      <c r="R171" s="8">
        <f t="shared" si="27"/>
        <v>249</v>
      </c>
      <c r="S171">
        <v>399</v>
      </c>
      <c r="T171" s="8">
        <f t="shared" si="28"/>
        <v>399</v>
      </c>
      <c r="U171" s="1">
        <f t="shared" si="29"/>
        <v>0.37593984962406013</v>
      </c>
      <c r="V171">
        <v>4</v>
      </c>
      <c r="W171" s="10">
        <f t="shared" si="30"/>
        <v>4</v>
      </c>
      <c r="X171" s="4">
        <v>6558</v>
      </c>
      <c r="Y171" s="12">
        <f t="shared" si="31"/>
        <v>6558</v>
      </c>
    </row>
    <row r="172" spans="1:25" x14ac:dyDescent="0.25">
      <c r="A172">
        <v>171</v>
      </c>
      <c r="B172" t="s">
        <v>1505</v>
      </c>
      <c r="C172" t="str">
        <f t="shared" si="32"/>
        <v>Unique</v>
      </c>
      <c r="D172" t="s">
        <v>1506</v>
      </c>
      <c r="E172" t="str">
        <f t="shared" si="23"/>
        <v>TP-Link AC1300 USB WiFi Adapter (Archer T3U) - 2.4G 5G Dual Band Mini Wireless Network Adapter for PC Desktop, MU-MIMO Wi-Fi Dongle, USB 3.0, Supports Windows 11,10, 8.1, 8, 7, XP Mac OS 10.15 and earlier</v>
      </c>
      <c r="F172" t="str" cm="1">
        <f t="array" ref="F172">PROPER(_xlfn.TEXTJOIN(" ", TRUE, INDEX(_xlfn.FILTERXML("&lt;t&gt;&lt;s&gt;" &amp; SUBSTITUTE(E172," ","&lt;/s&gt;&lt;s&gt;") &amp; "&lt;/s&gt;&lt;/t&gt;", "//s"), _xlfn.SEQUENCE(4))))</f>
        <v>Tp-Link Ac1300 Usb Wifi</v>
      </c>
      <c r="G172" t="str">
        <f t="shared" si="33"/>
        <v>T3U) - 2.4G 5G Dual Band Mini Wireless Network Adapter for PC Desktop, MU-MIMO Wi-Fi Dongle, USB 3.0, Supports Windows 11,10, 8.1, 8, 7, XP Mac OS 10.15 and earlier</v>
      </c>
      <c r="H172" t="s">
        <v>96</v>
      </c>
      <c r="I172" t="s">
        <v>13085</v>
      </c>
      <c r="J172" s="7" t="str">
        <f t="shared" si="24"/>
        <v>Computers &amp; Accessories</v>
      </c>
      <c r="K172" s="2" t="s">
        <v>13090</v>
      </c>
      <c r="L172" t="str">
        <f t="shared" si="25"/>
        <v>NetworkingDevices</v>
      </c>
      <c r="M172" s="2" t="s">
        <v>13091</v>
      </c>
      <c r="N172" s="2" t="str">
        <f t="shared" si="26"/>
        <v>NetworkAdapters</v>
      </c>
      <c r="O172" s="1" t="s">
        <v>13092</v>
      </c>
      <c r="Q172" s="2">
        <v>1399</v>
      </c>
      <c r="R172" s="8">
        <f t="shared" si="27"/>
        <v>1399</v>
      </c>
      <c r="S172" s="2">
        <v>2499</v>
      </c>
      <c r="T172" s="8">
        <f t="shared" si="28"/>
        <v>2499</v>
      </c>
      <c r="U172" s="1">
        <f t="shared" si="29"/>
        <v>0.44017607042817125</v>
      </c>
      <c r="V172">
        <v>4.4000000000000004</v>
      </c>
      <c r="W172" s="10">
        <f t="shared" si="30"/>
        <v>4.4000000000000004</v>
      </c>
      <c r="X172" s="4">
        <v>23169</v>
      </c>
      <c r="Y172" s="12">
        <f t="shared" si="31"/>
        <v>23169</v>
      </c>
    </row>
    <row r="173" spans="1:25" x14ac:dyDescent="0.25">
      <c r="A173">
        <v>172</v>
      </c>
      <c r="B173" t="s">
        <v>1515</v>
      </c>
      <c r="C173" t="str">
        <f t="shared" si="32"/>
        <v>Unique</v>
      </c>
      <c r="D173" t="s">
        <v>1516</v>
      </c>
      <c r="E173" t="str">
        <f t="shared" si="23"/>
        <v>Acer 139 cm (55 inches) I Series 4K Ultra HD Android Smart LED TV AR55AR2851UDFL (Black)</v>
      </c>
      <c r="F173" t="str" cm="1">
        <f t="array" ref="F173">PROPER(_xlfn.TEXTJOIN(" ", TRUE, INDEX(_xlfn.FILTERXML("&lt;t&gt;&lt;s&gt;" &amp; SUBSTITUTE(E173," ","&lt;/s&gt;&lt;s&gt;") &amp; "&lt;/s&gt;&lt;/t&gt;", "//s"), _xlfn.SEQUENCE(4))))</f>
        <v>Acer 139 Cm (55</v>
      </c>
      <c r="G173" t="str">
        <f t="shared" si="33"/>
        <v>Series 4K Ultra HD Android Smart LED TV AR55AR2851UDFL (Black)</v>
      </c>
      <c r="H173" t="s">
        <v>167</v>
      </c>
      <c r="I173" t="s">
        <v>13093</v>
      </c>
      <c r="J173" s="7" t="str">
        <f t="shared" si="24"/>
        <v>Electronics</v>
      </c>
      <c r="K173" s="2" t="s">
        <v>13094</v>
      </c>
      <c r="L173" t="str">
        <f t="shared" si="25"/>
        <v>HomeTheater , TV &amp; Video</v>
      </c>
      <c r="M173" s="2" t="s">
        <v>13097</v>
      </c>
      <c r="N173" s="2" t="str">
        <f t="shared" si="26"/>
        <v>Televisions</v>
      </c>
      <c r="O173" s="1" t="s">
        <v>13098</v>
      </c>
      <c r="Q173" s="2">
        <v>32999</v>
      </c>
      <c r="R173" s="8">
        <f t="shared" si="27"/>
        <v>32999</v>
      </c>
      <c r="S173" s="2">
        <v>47990</v>
      </c>
      <c r="T173" s="8">
        <f t="shared" si="28"/>
        <v>47990</v>
      </c>
      <c r="U173" s="1">
        <f t="shared" si="29"/>
        <v>0.31237757866222132</v>
      </c>
      <c r="V173">
        <v>4.3</v>
      </c>
      <c r="W173" s="10">
        <f t="shared" si="30"/>
        <v>4.3</v>
      </c>
      <c r="X173" s="4">
        <v>4703</v>
      </c>
      <c r="Y173" s="12">
        <f t="shared" si="31"/>
        <v>4703</v>
      </c>
    </row>
    <row r="174" spans="1:25" x14ac:dyDescent="0.25">
      <c r="A174">
        <v>173</v>
      </c>
      <c r="B174" t="s">
        <v>1519</v>
      </c>
      <c r="C174" t="str">
        <f t="shared" si="32"/>
        <v>Unique</v>
      </c>
      <c r="D174" t="s">
        <v>1520</v>
      </c>
      <c r="E174" t="str">
        <f t="shared" si="23"/>
        <v>Ambrane 60W 3A Fast Charging Output Cable with Micro to USB for Mobile, Neckband, True Wireless Earphone Charging, 480mbps Data Sync Speed, 1m Length (ACM - AZ1, Black)</v>
      </c>
      <c r="F174" t="str" cm="1">
        <f t="array" ref="F174">PROPER(_xlfn.TEXTJOIN(" ", TRUE, INDEX(_xlfn.FILTERXML("&lt;t&gt;&lt;s&gt;" &amp; SUBSTITUTE(E174," ","&lt;/s&gt;&lt;s&gt;") &amp; "&lt;/s&gt;&lt;/t&gt;", "//s"), _xlfn.SEQUENCE(4))))</f>
        <v>Ambrane 60W 3A Fast</v>
      </c>
      <c r="G174" t="str">
        <f t="shared" si="33"/>
        <v>Cable with Micro to USB for Mobile, Neckband, True Wireless Earphone Charging, 480mbps Data Sync Speed, 1m Length (ACM - AZ1, Black)</v>
      </c>
      <c r="H174" t="s">
        <v>17</v>
      </c>
      <c r="I174" t="s">
        <v>13085</v>
      </c>
      <c r="J174" s="7" t="str">
        <f t="shared" si="24"/>
        <v>Computers &amp; Accessories</v>
      </c>
      <c r="K174" t="s">
        <v>13086</v>
      </c>
      <c r="L174" t="str">
        <f t="shared" si="25"/>
        <v>Accessories &amp; Peripherals</v>
      </c>
      <c r="M174" t="s">
        <v>13087</v>
      </c>
      <c r="N174" s="2" t="str">
        <f t="shared" si="26"/>
        <v>Cables &amp; Accessories</v>
      </c>
      <c r="O174" s="1" t="s">
        <v>13088</v>
      </c>
      <c r="P174" t="s">
        <v>13089</v>
      </c>
      <c r="Q174">
        <v>149</v>
      </c>
      <c r="R174" s="8">
        <f t="shared" si="27"/>
        <v>149</v>
      </c>
      <c r="S174">
        <v>399</v>
      </c>
      <c r="T174" s="8">
        <f t="shared" si="28"/>
        <v>399</v>
      </c>
      <c r="U174" s="1">
        <f t="shared" si="29"/>
        <v>0.62656641604010022</v>
      </c>
      <c r="V174">
        <v>4</v>
      </c>
      <c r="W174" s="10">
        <f t="shared" si="30"/>
        <v>4</v>
      </c>
      <c r="X174" s="4">
        <v>1423</v>
      </c>
      <c r="Y174" s="12">
        <f t="shared" si="31"/>
        <v>1423</v>
      </c>
    </row>
    <row r="175" spans="1:25" x14ac:dyDescent="0.25">
      <c r="A175">
        <v>174</v>
      </c>
      <c r="B175" t="s">
        <v>1524</v>
      </c>
      <c r="C175" t="str">
        <f t="shared" si="32"/>
        <v>Unique</v>
      </c>
      <c r="D175" t="s">
        <v>1525</v>
      </c>
      <c r="E175" t="str">
        <f t="shared" si="23"/>
        <v>Wayona USB Type C 65W Fast Charging 2M 6Ft Long Flash Charge Cable 3A QC 3.0 Data Cable Compatible with Samsung Galaxy S21 S10 S9 S8, iQOO Z3, Vivo, Note 10 9 8, A20e A40 A50 A70, Moto G7 G8 (2M, Grey)</v>
      </c>
      <c r="F175" t="str" cm="1">
        <f t="array" ref="F175">PROPER(_xlfn.TEXTJOIN(" ", TRUE, INDEX(_xlfn.FILTERXML("&lt;t&gt;&lt;s&gt;" &amp; SUBSTITUTE(E175," ","&lt;/s&gt;&lt;s&gt;") &amp; "&lt;/s&gt;&lt;/t&gt;", "//s"), _xlfn.SEQUENCE(4))))</f>
        <v>Wayona Usb Type C</v>
      </c>
      <c r="G175" t="str">
        <f t="shared" si="33"/>
        <v>Charging 2M 6Ft Long Flash Charge Cable 3A QC 3.0 Data Cable Compatible with Samsung Galaxy S21 S10 S9 S8, iQOO Z3, Vivo, Note 10 9 8, A20e A40 A50 A70, Moto G7 G8 (2M, Grey)</v>
      </c>
      <c r="H175" t="s">
        <v>17</v>
      </c>
      <c r="I175" t="s">
        <v>13085</v>
      </c>
      <c r="J175" s="7" t="str">
        <f t="shared" si="24"/>
        <v>Computers &amp; Accessories</v>
      </c>
      <c r="K175" t="s">
        <v>13086</v>
      </c>
      <c r="L175" t="str">
        <f t="shared" si="25"/>
        <v>Accessories &amp; Peripherals</v>
      </c>
      <c r="M175" t="s">
        <v>13087</v>
      </c>
      <c r="N175" s="2" t="str">
        <f t="shared" si="26"/>
        <v>Cables &amp; Accessories</v>
      </c>
      <c r="O175" s="1" t="s">
        <v>13088</v>
      </c>
      <c r="P175" t="s">
        <v>13089</v>
      </c>
      <c r="Q175">
        <v>325</v>
      </c>
      <c r="R175" s="8">
        <f t="shared" si="27"/>
        <v>325</v>
      </c>
      <c r="S175">
        <v>999</v>
      </c>
      <c r="T175" s="8">
        <f t="shared" si="28"/>
        <v>999</v>
      </c>
      <c r="U175" s="1">
        <f t="shared" si="29"/>
        <v>0.67467467467467468</v>
      </c>
      <c r="V175">
        <v>4.3</v>
      </c>
      <c r="W175" s="10">
        <f t="shared" si="30"/>
        <v>4.3</v>
      </c>
      <c r="X175" s="4">
        <v>2651</v>
      </c>
      <c r="Y175" s="12">
        <f t="shared" si="31"/>
        <v>2651</v>
      </c>
    </row>
    <row r="176" spans="1:25" x14ac:dyDescent="0.25">
      <c r="A176">
        <v>175</v>
      </c>
      <c r="B176" t="s">
        <v>1534</v>
      </c>
      <c r="C176" t="str">
        <f t="shared" si="32"/>
        <v>Unique</v>
      </c>
      <c r="D176" t="s">
        <v>1535</v>
      </c>
      <c r="E176" t="str">
        <f t="shared" si="23"/>
        <v>Syncwire LTG to USB Cable for Fast Charging Compatible with Phone 5 5C 5S 6 6S 7 8 X XR XS Max 11 12 13 Series and Pad Air Mini, Pod and Other Devices (1.1 Meter, White)</v>
      </c>
      <c r="F176" t="str" cm="1">
        <f t="array" ref="F176">PROPER(_xlfn.TEXTJOIN(" ", TRUE, INDEX(_xlfn.FILTERXML("&lt;t&gt;&lt;s&gt;" &amp; SUBSTITUTE(E176," ","&lt;/s&gt;&lt;s&gt;") &amp; "&lt;/s&gt;&lt;/t&gt;", "//s"), _xlfn.SEQUENCE(4))))</f>
        <v>Syncwire Ltg To Usb</v>
      </c>
      <c r="G176" t="str">
        <f t="shared" si="33"/>
        <v>Fast Charging Compatible with Phone 5 5C 5S 6 6S 7 8 X XR XS Max 11 12 13 Series and Pad Air Mini, Pod and Other Devices (1.1 Meter, White)</v>
      </c>
      <c r="H176" t="s">
        <v>17</v>
      </c>
      <c r="I176" t="s">
        <v>13085</v>
      </c>
      <c r="J176" s="7" t="str">
        <f t="shared" si="24"/>
        <v>Computers &amp; Accessories</v>
      </c>
      <c r="K176" t="s">
        <v>13086</v>
      </c>
      <c r="L176" t="str">
        <f t="shared" si="25"/>
        <v>Accessories &amp; Peripherals</v>
      </c>
      <c r="M176" s="2" t="s">
        <v>13087</v>
      </c>
      <c r="N176" s="2" t="str">
        <f t="shared" si="26"/>
        <v>Cables &amp; Accessories</v>
      </c>
      <c r="O176" s="1" t="s">
        <v>13088</v>
      </c>
      <c r="P176" t="s">
        <v>13089</v>
      </c>
      <c r="Q176">
        <v>399</v>
      </c>
      <c r="R176" s="8">
        <f t="shared" si="27"/>
        <v>399</v>
      </c>
      <c r="S176" s="2">
        <v>1999</v>
      </c>
      <c r="T176" s="8">
        <f t="shared" si="28"/>
        <v>1999</v>
      </c>
      <c r="U176" s="1">
        <f t="shared" si="29"/>
        <v>0.80040020010004997</v>
      </c>
      <c r="V176">
        <v>5</v>
      </c>
      <c r="W176" s="10">
        <f t="shared" si="30"/>
        <v>5</v>
      </c>
      <c r="X176" s="4">
        <v>5</v>
      </c>
      <c r="Y176" s="12">
        <f t="shared" si="31"/>
        <v>5</v>
      </c>
    </row>
    <row r="177" spans="1:25" x14ac:dyDescent="0.25">
      <c r="A177">
        <v>176</v>
      </c>
      <c r="B177" t="s">
        <v>1544</v>
      </c>
      <c r="C177" t="str">
        <f t="shared" si="32"/>
        <v>Unique</v>
      </c>
      <c r="D177" t="s">
        <v>1545</v>
      </c>
      <c r="E177" t="str">
        <f t="shared" si="23"/>
        <v>Skadioo WiFi Adapter for pc | Car Accessories, WiFi Dongle for pc | USB WiFi Adapter for pc | Wi-Fi Receiver 2.4GHz, 802.11b g n UNano Size WiFi Dongle Compatible Adapter,WiFi dongle for pc</v>
      </c>
      <c r="F177" t="str" cm="1">
        <f t="array" ref="F177">PROPER(_xlfn.TEXTJOIN(" ", TRUE, INDEX(_xlfn.FILTERXML("&lt;t&gt;&lt;s&gt;" &amp; SUBSTITUTE(E177," ","&lt;/s&gt;&lt;s&gt;") &amp; "&lt;/s&gt;&lt;/t&gt;", "//s"), _xlfn.SEQUENCE(4))))</f>
        <v>Skadioo Wifi Adapter For</v>
      </c>
      <c r="G177" t="str">
        <f t="shared" si="33"/>
        <v>Car Accessories, WiFi Dongle for pc | USB WiFi Adapter for pc | Wi-Fi Receiver 2.4GHz, 802.11b g n UNano Size WiFi Dongle Compatible Adapter,WiFi dongle for pc</v>
      </c>
      <c r="H177" t="s">
        <v>96</v>
      </c>
      <c r="I177" t="s">
        <v>13085</v>
      </c>
      <c r="J177" s="7" t="str">
        <f t="shared" si="24"/>
        <v>Computers &amp; Accessories</v>
      </c>
      <c r="K177" t="s">
        <v>13090</v>
      </c>
      <c r="L177" t="str">
        <f t="shared" si="25"/>
        <v>NetworkingDevices</v>
      </c>
      <c r="M177" t="s">
        <v>13091</v>
      </c>
      <c r="N177" s="2" t="str">
        <f t="shared" si="26"/>
        <v>NetworkAdapters</v>
      </c>
      <c r="O177" s="1" t="s">
        <v>13092</v>
      </c>
      <c r="Q177">
        <v>199</v>
      </c>
      <c r="R177" s="8">
        <f t="shared" si="27"/>
        <v>199</v>
      </c>
      <c r="S177">
        <v>499</v>
      </c>
      <c r="T177" s="8">
        <f t="shared" si="28"/>
        <v>499</v>
      </c>
      <c r="U177" s="1">
        <f t="shared" si="29"/>
        <v>0.60120240480961928</v>
      </c>
      <c r="V177">
        <v>3.7</v>
      </c>
      <c r="W177" s="10">
        <f t="shared" si="30"/>
        <v>3.7</v>
      </c>
      <c r="X177" s="4">
        <v>612</v>
      </c>
      <c r="Y177" s="12">
        <f t="shared" si="31"/>
        <v>612</v>
      </c>
    </row>
    <row r="178" spans="1:25" x14ac:dyDescent="0.25">
      <c r="A178">
        <v>177</v>
      </c>
      <c r="B178" t="s">
        <v>1553</v>
      </c>
      <c r="C178" t="str">
        <f t="shared" si="32"/>
        <v>Unique</v>
      </c>
      <c r="D178" t="s">
        <v>1554</v>
      </c>
      <c r="E178" t="str">
        <f t="shared" si="23"/>
        <v>FLiX (Beetel USB to Type C PVC Data Sync and 15W(3A) TPE Fast Charging Cable, Made in India, 480Mbps Data Sync, 1 Meter Long cable for all Andriod and all Type C Devices (Black)(XCD - FPC02)</v>
      </c>
      <c r="F178" t="str" cm="1">
        <f t="array" ref="F178">PROPER(_xlfn.TEXTJOIN(" ", TRUE, INDEX(_xlfn.FILTERXML("&lt;t&gt;&lt;s&gt;" &amp; SUBSTITUTE(E178," ","&lt;/s&gt;&lt;s&gt;") &amp; "&lt;/s&gt;&lt;/t&gt;", "//s"), _xlfn.SEQUENCE(4))))</f>
        <v>Flix (Beetel Usb To</v>
      </c>
      <c r="G178" t="str">
        <f t="shared" si="33"/>
        <v>PVC Data Sync and 15W(3A) TPE Fast Charging Cable, Made in India, 480Mbps Data Sync, 1 Meter Long cable for all Andriod and all Type C Devices (Black)(XCD - FPC02)</v>
      </c>
      <c r="H178" t="s">
        <v>17</v>
      </c>
      <c r="I178" t="s">
        <v>13085</v>
      </c>
      <c r="J178" s="7" t="str">
        <f t="shared" si="24"/>
        <v>Computers &amp; Accessories</v>
      </c>
      <c r="K178" t="s">
        <v>13086</v>
      </c>
      <c r="L178" t="str">
        <f t="shared" si="25"/>
        <v>Accessories &amp; Peripherals</v>
      </c>
      <c r="M178" t="s">
        <v>13087</v>
      </c>
      <c r="N178" s="2" t="str">
        <f t="shared" si="26"/>
        <v>Cables &amp; Accessories</v>
      </c>
      <c r="O178" s="1" t="s">
        <v>13088</v>
      </c>
      <c r="P178" t="s">
        <v>13089</v>
      </c>
      <c r="Q178">
        <v>88</v>
      </c>
      <c r="R178" s="8">
        <f t="shared" si="27"/>
        <v>88</v>
      </c>
      <c r="S178">
        <v>299</v>
      </c>
      <c r="T178" s="8">
        <f t="shared" si="28"/>
        <v>299</v>
      </c>
      <c r="U178" s="1">
        <f t="shared" si="29"/>
        <v>0.70568561872909696</v>
      </c>
      <c r="V178">
        <v>4</v>
      </c>
      <c r="W178" s="10">
        <f t="shared" si="30"/>
        <v>4</v>
      </c>
      <c r="X178" s="4">
        <v>9378</v>
      </c>
      <c r="Y178" s="12">
        <f t="shared" si="31"/>
        <v>9378</v>
      </c>
    </row>
    <row r="179" spans="1:25" x14ac:dyDescent="0.25">
      <c r="A179">
        <v>178</v>
      </c>
      <c r="B179" t="s">
        <v>1559</v>
      </c>
      <c r="C179" t="str">
        <f t="shared" si="32"/>
        <v>Unique</v>
      </c>
      <c r="D179" t="s">
        <v>1560</v>
      </c>
      <c r="E179" t="str">
        <f t="shared" si="23"/>
        <v>Zoul USB C to USB C Fast Charging Cable 65W Type C to Type C Nylon Braided Cord Compatible with Macbook Oneplus 9 10R Samsung Galaxy S22 S21 Ultra Z Flip3 Macbook Air Pro M1 Google Pixel 11'' iPad Pro 2020 2018 (2M, Grey)</v>
      </c>
      <c r="F179" t="str" cm="1">
        <f t="array" ref="F179">PROPER(_xlfn.TEXTJOIN(" ", TRUE, INDEX(_xlfn.FILTERXML("&lt;t&gt;&lt;s&gt;" &amp; SUBSTITUTE(E179," ","&lt;/s&gt;&lt;s&gt;") &amp; "&lt;/s&gt;&lt;/t&gt;", "//s"), _xlfn.SEQUENCE(4))))</f>
        <v>Zoul Usb C To</v>
      </c>
      <c r="G179" t="str">
        <f t="shared" si="33"/>
        <v>Fast Charging Cable 65W Type C to Type C Nylon Braided Cord Compatible with Macbook Oneplus 9 10R Samsung Galaxy S22 S21 Ultra Z Flip3 Macbook Air Pro M1 Google Pixel 11'' iPad Pro 2020 2018 (2M, Grey)</v>
      </c>
      <c r="H179" t="s">
        <v>17</v>
      </c>
      <c r="I179" t="s">
        <v>13085</v>
      </c>
      <c r="J179" s="7" t="str">
        <f t="shared" si="24"/>
        <v>Computers &amp; Accessories</v>
      </c>
      <c r="K179" t="s">
        <v>13086</v>
      </c>
      <c r="L179" t="str">
        <f t="shared" si="25"/>
        <v>Accessories &amp; Peripherals</v>
      </c>
      <c r="M179" s="2" t="s">
        <v>13087</v>
      </c>
      <c r="N179" s="2" t="str">
        <f t="shared" si="26"/>
        <v>Cables &amp; Accessories</v>
      </c>
      <c r="O179" s="1" t="s">
        <v>13088</v>
      </c>
      <c r="P179" t="s">
        <v>13089</v>
      </c>
      <c r="Q179">
        <v>399</v>
      </c>
      <c r="R179" s="8">
        <f t="shared" si="27"/>
        <v>399</v>
      </c>
      <c r="S179" s="2">
        <v>1099</v>
      </c>
      <c r="T179" s="8">
        <f t="shared" si="28"/>
        <v>1099</v>
      </c>
      <c r="U179" s="1">
        <f t="shared" si="29"/>
        <v>0.63694267515923564</v>
      </c>
      <c r="V179">
        <v>4.0999999999999996</v>
      </c>
      <c r="W179" s="10">
        <f t="shared" si="30"/>
        <v>4.0999999999999996</v>
      </c>
      <c r="X179" s="4">
        <v>2685</v>
      </c>
      <c r="Y179" s="12">
        <f t="shared" si="31"/>
        <v>2685</v>
      </c>
    </row>
    <row r="180" spans="1:25" x14ac:dyDescent="0.25">
      <c r="A180">
        <v>179</v>
      </c>
      <c r="B180" t="s">
        <v>1563</v>
      </c>
      <c r="C180" t="str">
        <f t="shared" si="32"/>
        <v>Unique</v>
      </c>
      <c r="D180" t="s">
        <v>1564</v>
      </c>
      <c r="E180" t="str">
        <f t="shared" si="23"/>
        <v>FLiX (Beetel Flow USB to Micro USB PVC Data Sync and 12W(2.4A) Fast Charging Cable,Made in India,480Mbps Data Sync,Solid Cable,1 Meter Long cable for all Andriod and Micro USB Devices (Black)(XCD-FPM01)</v>
      </c>
      <c r="F180" t="str" cm="1">
        <f t="array" ref="F180">PROPER(_xlfn.TEXTJOIN(" ", TRUE, INDEX(_xlfn.FILTERXML("&lt;t&gt;&lt;s&gt;" &amp; SUBSTITUTE(E180," ","&lt;/s&gt;&lt;s&gt;") &amp; "&lt;/s&gt;&lt;/t&gt;", "//s"), _xlfn.SEQUENCE(4))))</f>
        <v>Flix (Beetel Flow Usb</v>
      </c>
      <c r="G180" t="str">
        <f t="shared" si="33"/>
        <v>USB PVC Data Sync and 12W(2.4A) Fast Charging Cable,Made in India,480Mbps Data Sync,Solid Cable,1 Meter Long cable for all Andriod and Micro USB Devices (Black)(XCD-FPM01)</v>
      </c>
      <c r="H180" t="s">
        <v>17</v>
      </c>
      <c r="I180" t="s">
        <v>13085</v>
      </c>
      <c r="J180" s="7" t="str">
        <f t="shared" si="24"/>
        <v>Computers &amp; Accessories</v>
      </c>
      <c r="K180" t="s">
        <v>13086</v>
      </c>
      <c r="L180" t="str">
        <f t="shared" si="25"/>
        <v>Accessories &amp; Peripherals</v>
      </c>
      <c r="M180" t="s">
        <v>13087</v>
      </c>
      <c r="N180" s="2" t="str">
        <f t="shared" si="26"/>
        <v>Cables &amp; Accessories</v>
      </c>
      <c r="O180" s="1" t="s">
        <v>13088</v>
      </c>
      <c r="P180" t="s">
        <v>13089</v>
      </c>
      <c r="Q180">
        <v>57.89</v>
      </c>
      <c r="R180" s="8">
        <f t="shared" si="27"/>
        <v>57.89</v>
      </c>
      <c r="S180">
        <v>199</v>
      </c>
      <c r="T180" s="8">
        <f t="shared" si="28"/>
        <v>199</v>
      </c>
      <c r="U180" s="1">
        <f t="shared" si="29"/>
        <v>0.70909547738693479</v>
      </c>
      <c r="V180">
        <v>4</v>
      </c>
      <c r="W180" s="10">
        <f t="shared" si="30"/>
        <v>4</v>
      </c>
      <c r="X180" s="4">
        <v>9378</v>
      </c>
      <c r="Y180" s="12">
        <f t="shared" si="31"/>
        <v>9378</v>
      </c>
    </row>
    <row r="181" spans="1:25" x14ac:dyDescent="0.25">
      <c r="A181">
        <v>180</v>
      </c>
      <c r="B181" t="s">
        <v>1568</v>
      </c>
      <c r="C181" t="str">
        <f t="shared" si="32"/>
        <v>Unique</v>
      </c>
      <c r="D181" t="s">
        <v>12973</v>
      </c>
      <c r="E181" t="str">
        <f t="shared" si="23"/>
        <v>7SEVEN Bluetooth Voice Command Remote for Xiaomi Redmi Mi Smart TV with Netflix and Prime Video Hot Keys XMRM-00A</v>
      </c>
      <c r="F181" t="str" cm="1">
        <f t="array" ref="F181">PROPER(_xlfn.TEXTJOIN(" ", TRUE, INDEX(_xlfn.FILTERXML("&lt;t&gt;&lt;s&gt;" &amp; SUBSTITUTE(E181," ","&lt;/s&gt;&lt;s&gt;") &amp; "&lt;/s&gt;&lt;/t&gt;", "//s"), _xlfn.SEQUENCE(4))))</f>
        <v>7Seven Bluetooth Voice Command</v>
      </c>
      <c r="G181" t="str">
        <f t="shared" si="33"/>
        <v>Xiaomi Redmi Mi Smart TV with Netflix and Prime Video Hot Keys XMRM-00A</v>
      </c>
      <c r="H181" t="s">
        <v>459</v>
      </c>
      <c r="I181" t="s">
        <v>13093</v>
      </c>
      <c r="J181" s="7" t="str">
        <f t="shared" si="24"/>
        <v>Electronics</v>
      </c>
      <c r="K181" t="s">
        <v>13094</v>
      </c>
      <c r="L181" t="str">
        <f t="shared" si="25"/>
        <v>HomeTheater , TV &amp; Video</v>
      </c>
      <c r="M181" s="2" t="s">
        <v>13095</v>
      </c>
      <c r="N181" s="2" t="str">
        <f t="shared" si="26"/>
        <v>Accessories</v>
      </c>
      <c r="O181" s="1" t="s">
        <v>13099</v>
      </c>
      <c r="Q181">
        <v>799</v>
      </c>
      <c r="R181" s="8">
        <f t="shared" si="27"/>
        <v>799</v>
      </c>
      <c r="S181" s="2">
        <v>1999</v>
      </c>
      <c r="T181" s="8">
        <f t="shared" si="28"/>
        <v>1999</v>
      </c>
      <c r="U181" s="1">
        <f t="shared" si="29"/>
        <v>0.60030015007503756</v>
      </c>
      <c r="V181">
        <v>3.3</v>
      </c>
      <c r="W181" s="10">
        <f t="shared" si="30"/>
        <v>3.3</v>
      </c>
      <c r="X181" s="4">
        <v>576</v>
      </c>
      <c r="Y181" s="12">
        <f t="shared" si="31"/>
        <v>576</v>
      </c>
    </row>
    <row r="182" spans="1:25" x14ac:dyDescent="0.25">
      <c r="A182">
        <v>181</v>
      </c>
      <c r="B182" t="s">
        <v>1577</v>
      </c>
      <c r="C182" t="str">
        <f t="shared" si="32"/>
        <v>Unique</v>
      </c>
      <c r="D182" t="s">
        <v>1578</v>
      </c>
      <c r="E182" t="str">
        <f t="shared" si="23"/>
        <v>Sony TV - Remote Compatible for Sony LED Remote Control Works with Sony LED TV by Trend Trail Speed tech and Remote hi Remote and REO India only</v>
      </c>
      <c r="F182" t="str" cm="1">
        <f t="array" ref="F182">PROPER(_xlfn.TEXTJOIN(" ", TRUE, INDEX(_xlfn.FILTERXML("&lt;t&gt;&lt;s&gt;" &amp; SUBSTITUTE(E182," ","&lt;/s&gt;&lt;s&gt;") &amp; "&lt;/s&gt;&lt;/t&gt;", "//s"), _xlfn.SEQUENCE(4))))</f>
        <v>Sony Tv - Remote</v>
      </c>
      <c r="G182" t="str">
        <f t="shared" si="33"/>
        <v>Sony LED Remote Control Works with Sony LED TV by Trend Trail Speed tech and Remote hi Remote and REO India only</v>
      </c>
      <c r="H182" t="s">
        <v>459</v>
      </c>
      <c r="I182" t="s">
        <v>13093</v>
      </c>
      <c r="J182" s="7" t="str">
        <f t="shared" si="24"/>
        <v>Electronics</v>
      </c>
      <c r="K182" t="s">
        <v>13094</v>
      </c>
      <c r="L182" t="str">
        <f t="shared" si="25"/>
        <v>HomeTheater , TV &amp; Video</v>
      </c>
      <c r="M182" t="s">
        <v>13095</v>
      </c>
      <c r="N182" s="2" t="str">
        <f t="shared" si="26"/>
        <v>Accessories</v>
      </c>
      <c r="O182" s="1" t="s">
        <v>13099</v>
      </c>
      <c r="Q182">
        <v>205</v>
      </c>
      <c r="R182" s="8">
        <f t="shared" si="27"/>
        <v>205</v>
      </c>
      <c r="S182">
        <v>499</v>
      </c>
      <c r="T182" s="8">
        <f t="shared" si="28"/>
        <v>499</v>
      </c>
      <c r="U182" s="1">
        <f t="shared" si="29"/>
        <v>0.58917835671342689</v>
      </c>
      <c r="V182">
        <v>3.8</v>
      </c>
      <c r="W182" s="10">
        <f t="shared" si="30"/>
        <v>3.8</v>
      </c>
      <c r="X182" s="4">
        <v>313</v>
      </c>
      <c r="Y182" s="12">
        <f t="shared" si="31"/>
        <v>313</v>
      </c>
    </row>
    <row r="183" spans="1:25" x14ac:dyDescent="0.25">
      <c r="A183">
        <v>182</v>
      </c>
      <c r="B183" t="s">
        <v>1587</v>
      </c>
      <c r="C183" t="str">
        <f t="shared" si="32"/>
        <v>Unique</v>
      </c>
      <c r="D183" t="s">
        <v>1588</v>
      </c>
      <c r="E183" t="str">
        <f t="shared" si="23"/>
        <v>Storite USB 3.0 Cable A to Micro B high Speed Upto 5 Gbps Data Transfer Cable for Portable External Hard Drive - (20cm), Black</v>
      </c>
      <c r="F183" t="str" cm="1">
        <f t="array" ref="F183">PROPER(_xlfn.TEXTJOIN(" ", TRUE, INDEX(_xlfn.FILTERXML("&lt;t&gt;&lt;s&gt;" &amp; SUBSTITUTE(E183," ","&lt;/s&gt;&lt;s&gt;") &amp; "&lt;/s&gt;&lt;/t&gt;", "//s"), _xlfn.SEQUENCE(4))))</f>
        <v>Storite Usb 3 Cable</v>
      </c>
      <c r="G183" t="str">
        <f t="shared" si="33"/>
        <v>Micro B high Speed Upto 5 Gbps Data Transfer Cable for Portable External Hard Drive - (20cm), Black</v>
      </c>
      <c r="H183" t="s">
        <v>17</v>
      </c>
      <c r="I183" t="s">
        <v>13085</v>
      </c>
      <c r="J183" s="7" t="str">
        <f t="shared" si="24"/>
        <v>Computers &amp; Accessories</v>
      </c>
      <c r="K183" t="s">
        <v>13086</v>
      </c>
      <c r="L183" t="str">
        <f t="shared" si="25"/>
        <v>Accessories &amp; Peripherals</v>
      </c>
      <c r="M183" t="s">
        <v>13087</v>
      </c>
      <c r="N183" s="2" t="str">
        <f t="shared" si="26"/>
        <v>Cables &amp; Accessories</v>
      </c>
      <c r="O183" s="1" t="s">
        <v>13088</v>
      </c>
      <c r="P183" t="s">
        <v>13089</v>
      </c>
      <c r="Q183">
        <v>299</v>
      </c>
      <c r="R183" s="8">
        <f t="shared" si="27"/>
        <v>299</v>
      </c>
      <c r="S183">
        <v>699</v>
      </c>
      <c r="T183" s="8">
        <f t="shared" si="28"/>
        <v>699</v>
      </c>
      <c r="U183" s="1">
        <f t="shared" si="29"/>
        <v>0.57224606580829762</v>
      </c>
      <c r="V183">
        <v>4.0999999999999996</v>
      </c>
      <c r="W183" s="10">
        <f t="shared" si="30"/>
        <v>4.0999999999999996</v>
      </c>
      <c r="X183" s="4">
        <v>2957</v>
      </c>
      <c r="Y183" s="12">
        <f t="shared" si="31"/>
        <v>2957</v>
      </c>
    </row>
    <row r="184" spans="1:25" x14ac:dyDescent="0.25">
      <c r="A184">
        <v>183</v>
      </c>
      <c r="B184" t="s">
        <v>1597</v>
      </c>
      <c r="C184" t="str">
        <f t="shared" si="32"/>
        <v>Unique</v>
      </c>
      <c r="D184" t="s">
        <v>1598</v>
      </c>
      <c r="E184" t="str">
        <f t="shared" si="23"/>
        <v>boAt LTG 500 Apple MFI Certified for iPhone, iPad and iPod 2Mtr Data Cable(Space Grey)</v>
      </c>
      <c r="F184" t="str" cm="1">
        <f t="array" ref="F184">PROPER(_xlfn.TEXTJOIN(" ", TRUE, INDEX(_xlfn.FILTERXML("&lt;t&gt;&lt;s&gt;" &amp; SUBSTITUTE(E184," ","&lt;/s&gt;&lt;s&gt;") &amp; "&lt;/s&gt;&lt;/t&gt;", "//s"), _xlfn.SEQUENCE(4))))</f>
        <v>Boat Ltg 500 Apple</v>
      </c>
      <c r="G184" t="str">
        <f t="shared" si="33"/>
        <v>for iPhone, iPad and iPod 2Mtr Data Cable(Space Grey)</v>
      </c>
      <c r="H184" t="s">
        <v>17</v>
      </c>
      <c r="I184" t="s">
        <v>13085</v>
      </c>
      <c r="J184" s="7" t="str">
        <f t="shared" si="24"/>
        <v>Computers &amp; Accessories</v>
      </c>
      <c r="K184" t="s">
        <v>13086</v>
      </c>
      <c r="L184" t="str">
        <f t="shared" si="25"/>
        <v>Accessories &amp; Peripherals</v>
      </c>
      <c r="M184" t="s">
        <v>13087</v>
      </c>
      <c r="N184" s="2" t="str">
        <f t="shared" si="26"/>
        <v>Cables &amp; Accessories</v>
      </c>
      <c r="O184" s="1" t="s">
        <v>13088</v>
      </c>
      <c r="P184" t="s">
        <v>13089</v>
      </c>
      <c r="Q184">
        <v>849</v>
      </c>
      <c r="R184" s="8">
        <f t="shared" si="27"/>
        <v>849</v>
      </c>
      <c r="S184">
        <v>999</v>
      </c>
      <c r="T184" s="8">
        <f t="shared" si="28"/>
        <v>999</v>
      </c>
      <c r="U184" s="1">
        <f t="shared" si="29"/>
        <v>0.15015015015015015</v>
      </c>
      <c r="V184">
        <v>4.0999999999999996</v>
      </c>
      <c r="W184" s="10">
        <f t="shared" si="30"/>
        <v>4.0999999999999996</v>
      </c>
      <c r="X184" s="4">
        <v>6736</v>
      </c>
      <c r="Y184" s="12">
        <f t="shared" si="31"/>
        <v>6736</v>
      </c>
    </row>
    <row r="185" spans="1:25" x14ac:dyDescent="0.25">
      <c r="A185">
        <v>184</v>
      </c>
      <c r="B185" t="s">
        <v>1607</v>
      </c>
      <c r="C185" t="str">
        <f t="shared" si="32"/>
        <v>Unique</v>
      </c>
      <c r="D185" t="s">
        <v>1608</v>
      </c>
      <c r="E185" t="str">
        <f t="shared" si="23"/>
        <v>AmazonBasics USB C to Lightning Aluminum with Nylon Braided MFi Certified Charging Cable (Grey, 1.2 meter)</v>
      </c>
      <c r="F185" t="str" cm="1">
        <f t="array" ref="F185">PROPER(_xlfn.TEXTJOIN(" ", TRUE, INDEX(_xlfn.FILTERXML("&lt;t&gt;&lt;s&gt;" &amp; SUBSTITUTE(E185," ","&lt;/s&gt;&lt;s&gt;") &amp; "&lt;/s&gt;&lt;/t&gt;", "//s"), _xlfn.SEQUENCE(4))))</f>
        <v>Amazonbasics Usb C To</v>
      </c>
      <c r="G185" t="str">
        <f t="shared" si="33"/>
        <v>with Nylon Braided MFi Certified Charging Cable (Grey, 1.2 meter)</v>
      </c>
      <c r="H185" t="s">
        <v>17</v>
      </c>
      <c r="I185" t="s">
        <v>13085</v>
      </c>
      <c r="J185" s="7" t="str">
        <f t="shared" si="24"/>
        <v>Computers &amp; Accessories</v>
      </c>
      <c r="K185" t="s">
        <v>13086</v>
      </c>
      <c r="L185" t="str">
        <f t="shared" si="25"/>
        <v>Accessories &amp; Peripherals</v>
      </c>
      <c r="M185" s="2" t="s">
        <v>13087</v>
      </c>
      <c r="N185" s="2" t="str">
        <f t="shared" si="26"/>
        <v>Cables &amp; Accessories</v>
      </c>
      <c r="O185" s="1" t="s">
        <v>13088</v>
      </c>
      <c r="P185" t="s">
        <v>13089</v>
      </c>
      <c r="Q185">
        <v>949</v>
      </c>
      <c r="R185" s="8">
        <f t="shared" si="27"/>
        <v>949</v>
      </c>
      <c r="S185" s="2">
        <v>1999</v>
      </c>
      <c r="T185" s="8">
        <f t="shared" si="28"/>
        <v>1999</v>
      </c>
      <c r="U185" s="1">
        <f t="shared" si="29"/>
        <v>0.52526263131565787</v>
      </c>
      <c r="V185">
        <v>4.4000000000000004</v>
      </c>
      <c r="W185" s="10">
        <f t="shared" si="30"/>
        <v>4.4000000000000004</v>
      </c>
      <c r="X185" s="4">
        <v>13552</v>
      </c>
      <c r="Y185" s="12">
        <f t="shared" si="31"/>
        <v>13552</v>
      </c>
    </row>
    <row r="186" spans="1:25" x14ac:dyDescent="0.25">
      <c r="A186">
        <v>185</v>
      </c>
      <c r="B186" t="s">
        <v>1612</v>
      </c>
      <c r="C186" t="str">
        <f t="shared" si="32"/>
        <v>Unique</v>
      </c>
      <c r="D186" t="s">
        <v>1613</v>
      </c>
      <c r="E186" t="str">
        <f t="shared" si="23"/>
        <v>AmazonBasics Double Braided Nylon USB Type-C to Type-C 2.0 Cable Smartphone (Dark Grey, 3 feet)</v>
      </c>
      <c r="F186" t="str" cm="1">
        <f t="array" ref="F186">PROPER(_xlfn.TEXTJOIN(" ", TRUE, INDEX(_xlfn.FILTERXML("&lt;t&gt;&lt;s&gt;" &amp; SUBSTITUTE(E186," ","&lt;/s&gt;&lt;s&gt;") &amp; "&lt;/s&gt;&lt;/t&gt;", "//s"), _xlfn.SEQUENCE(4))))</f>
        <v>Amazonbasics Double Braided Nylon</v>
      </c>
      <c r="G186" t="str">
        <f t="shared" si="33"/>
        <v>to Type-C 2.0 Cable Smartphone (Dark Grey, 3 feet)</v>
      </c>
      <c r="H186" t="s">
        <v>17</v>
      </c>
      <c r="I186" t="s">
        <v>13085</v>
      </c>
      <c r="J186" s="7" t="str">
        <f t="shared" si="24"/>
        <v>Computers &amp; Accessories</v>
      </c>
      <c r="K186" t="s">
        <v>13086</v>
      </c>
      <c r="L186" t="str">
        <f t="shared" si="25"/>
        <v>Accessories &amp; Peripherals</v>
      </c>
      <c r="M186" s="2" t="s">
        <v>13087</v>
      </c>
      <c r="N186" s="2" t="str">
        <f t="shared" si="26"/>
        <v>Cables &amp; Accessories</v>
      </c>
      <c r="O186" s="1" t="s">
        <v>13088</v>
      </c>
      <c r="P186" t="s">
        <v>13089</v>
      </c>
      <c r="Q186">
        <v>499</v>
      </c>
      <c r="R186" s="8">
        <f t="shared" si="27"/>
        <v>499</v>
      </c>
      <c r="S186" s="2">
        <v>1200</v>
      </c>
      <c r="T186" s="8">
        <f t="shared" si="28"/>
        <v>1200</v>
      </c>
      <c r="U186" s="1">
        <f t="shared" si="29"/>
        <v>0.58416666666666661</v>
      </c>
      <c r="V186">
        <v>4.3</v>
      </c>
      <c r="W186" s="10">
        <f t="shared" si="30"/>
        <v>4.3</v>
      </c>
      <c r="X186" s="4">
        <v>5451</v>
      </c>
      <c r="Y186" s="12">
        <f t="shared" si="31"/>
        <v>5451</v>
      </c>
    </row>
    <row r="187" spans="1:25" x14ac:dyDescent="0.25">
      <c r="A187">
        <v>186</v>
      </c>
      <c r="B187" t="s">
        <v>1622</v>
      </c>
      <c r="C187" t="str">
        <f t="shared" si="32"/>
        <v>Unique</v>
      </c>
      <c r="D187" t="s">
        <v>1623</v>
      </c>
      <c r="E187" t="str">
        <f t="shared" si="23"/>
        <v>Amazon Basics USB 3.0 Cable - A Male to Micro B - 6 Feet (1.8 Meters), Black</v>
      </c>
      <c r="F187" t="str" cm="1">
        <f t="array" ref="F187">PROPER(_xlfn.TEXTJOIN(" ", TRUE, INDEX(_xlfn.FILTERXML("&lt;t&gt;&lt;s&gt;" &amp; SUBSTITUTE(E187," ","&lt;/s&gt;&lt;s&gt;") &amp; "&lt;/s&gt;&lt;/t&gt;", "//s"), _xlfn.SEQUENCE(4))))</f>
        <v>Amazon Basics Usb 3</v>
      </c>
      <c r="G187" t="str">
        <f t="shared" si="33"/>
        <v>A Male to Micro B - 6 Feet (1.8 Meters), Black</v>
      </c>
      <c r="H187" t="s">
        <v>17</v>
      </c>
      <c r="I187" t="s">
        <v>13085</v>
      </c>
      <c r="J187" s="7" t="str">
        <f t="shared" si="24"/>
        <v>Computers &amp; Accessories</v>
      </c>
      <c r="K187" t="s">
        <v>13086</v>
      </c>
      <c r="L187" t="str">
        <f t="shared" si="25"/>
        <v>Accessories &amp; Peripherals</v>
      </c>
      <c r="M187" t="s">
        <v>13087</v>
      </c>
      <c r="N187" s="2" t="str">
        <f t="shared" si="26"/>
        <v>Cables &amp; Accessories</v>
      </c>
      <c r="O187" s="1" t="s">
        <v>13088</v>
      </c>
      <c r="P187" t="s">
        <v>13089</v>
      </c>
      <c r="Q187">
        <v>299</v>
      </c>
      <c r="R187" s="8">
        <f t="shared" si="27"/>
        <v>299</v>
      </c>
      <c r="S187">
        <v>485</v>
      </c>
      <c r="T187" s="8">
        <f t="shared" si="28"/>
        <v>485</v>
      </c>
      <c r="U187" s="1">
        <f t="shared" si="29"/>
        <v>0.38350515463917528</v>
      </c>
      <c r="V187">
        <v>4.3</v>
      </c>
      <c r="W187" s="10">
        <f t="shared" si="30"/>
        <v>4.3</v>
      </c>
      <c r="X187" s="4">
        <v>10911</v>
      </c>
      <c r="Y187" s="12">
        <f t="shared" si="31"/>
        <v>10911</v>
      </c>
    </row>
    <row r="188" spans="1:25" x14ac:dyDescent="0.25">
      <c r="A188">
        <v>187</v>
      </c>
      <c r="B188" t="s">
        <v>1632</v>
      </c>
      <c r="C188" t="str">
        <f t="shared" si="32"/>
        <v>Unique</v>
      </c>
      <c r="D188" t="s">
        <v>1633</v>
      </c>
      <c r="E188" t="str">
        <f t="shared" si="23"/>
        <v>AmazonBasics USB C to Lightning Aluminum with Nylon Braided MFi Certified Charging Cable (Grey, 1.8 meter)</v>
      </c>
      <c r="F188" t="str" cm="1">
        <f t="array" ref="F188">PROPER(_xlfn.TEXTJOIN(" ", TRUE, INDEX(_xlfn.FILTERXML("&lt;t&gt;&lt;s&gt;" &amp; SUBSTITUTE(E188," ","&lt;/s&gt;&lt;s&gt;") &amp; "&lt;/s&gt;&lt;/t&gt;", "//s"), _xlfn.SEQUENCE(4))))</f>
        <v>Amazonbasics Usb C To</v>
      </c>
      <c r="G188" t="str">
        <f t="shared" si="33"/>
        <v>with Nylon Braided MFi Certified Charging Cable (Grey, 1.8 meter)</v>
      </c>
      <c r="H188" t="s">
        <v>17</v>
      </c>
      <c r="I188" t="s">
        <v>13085</v>
      </c>
      <c r="J188" s="7" t="str">
        <f t="shared" si="24"/>
        <v>Computers &amp; Accessories</v>
      </c>
      <c r="K188" t="s">
        <v>13086</v>
      </c>
      <c r="L188" t="str">
        <f t="shared" si="25"/>
        <v>Accessories &amp; Peripherals</v>
      </c>
      <c r="M188" s="2" t="s">
        <v>13087</v>
      </c>
      <c r="N188" s="2" t="str">
        <f t="shared" si="26"/>
        <v>Cables &amp; Accessories</v>
      </c>
      <c r="O188" s="1" t="s">
        <v>13088</v>
      </c>
      <c r="P188" t="s">
        <v>13089</v>
      </c>
      <c r="Q188">
        <v>949</v>
      </c>
      <c r="R188" s="8">
        <f t="shared" si="27"/>
        <v>949</v>
      </c>
      <c r="S188" s="2">
        <v>1999</v>
      </c>
      <c r="T188" s="8">
        <f t="shared" si="28"/>
        <v>1999</v>
      </c>
      <c r="U188" s="1">
        <f t="shared" si="29"/>
        <v>0.52526263131565787</v>
      </c>
      <c r="V188">
        <v>4.4000000000000004</v>
      </c>
      <c r="W188" s="10">
        <f t="shared" si="30"/>
        <v>4.4000000000000004</v>
      </c>
      <c r="X188" s="4">
        <v>13552</v>
      </c>
      <c r="Y188" s="12">
        <f t="shared" si="31"/>
        <v>13552</v>
      </c>
    </row>
    <row r="189" spans="1:25" x14ac:dyDescent="0.25">
      <c r="A189">
        <v>188</v>
      </c>
      <c r="B189" t="s">
        <v>1637</v>
      </c>
      <c r="C189" t="str">
        <f t="shared" si="32"/>
        <v>Unique</v>
      </c>
      <c r="D189" t="s">
        <v>1638</v>
      </c>
      <c r="E189" t="str">
        <f t="shared" si="23"/>
        <v>Wayona Usb C 65W Fast Charging Cable Compatible For Tablets Samsung S22 S20 S10 S20Fe S21 S21 Ultra A70 A51 A71 A50S M31 M51 M31S M53 5G (1M, Black)</v>
      </c>
      <c r="F189" t="str" cm="1">
        <f t="array" ref="F189">PROPER(_xlfn.TEXTJOIN(" ", TRUE, INDEX(_xlfn.FILTERXML("&lt;t&gt;&lt;s&gt;" &amp; SUBSTITUTE(E189," ","&lt;/s&gt;&lt;s&gt;") &amp; "&lt;/s&gt;&lt;/t&gt;", "//s"), _xlfn.SEQUENCE(4))))</f>
        <v>Wayona Usb C 65W</v>
      </c>
      <c r="G189" t="str">
        <f t="shared" si="33"/>
        <v>Cable Compatible For Tablets Samsung S22 S20 S10 S20Fe S21 S21 Ultra A70 A51 A71 A50S M31 M51 M31S M53 5G (1M, Black)</v>
      </c>
      <c r="H189" t="s">
        <v>17</v>
      </c>
      <c r="I189" t="s">
        <v>13085</v>
      </c>
      <c r="J189" s="7" t="str">
        <f t="shared" si="24"/>
        <v>Computers &amp; Accessories</v>
      </c>
      <c r="K189" t="s">
        <v>13086</v>
      </c>
      <c r="L189" t="str">
        <f t="shared" si="25"/>
        <v>Accessories &amp; Peripherals</v>
      </c>
      <c r="M189" s="2" t="s">
        <v>13087</v>
      </c>
      <c r="N189" s="2" t="str">
        <f t="shared" si="26"/>
        <v>Cables &amp; Accessories</v>
      </c>
      <c r="O189" s="1" t="s">
        <v>13088</v>
      </c>
      <c r="P189" t="s">
        <v>13089</v>
      </c>
      <c r="Q189">
        <v>379</v>
      </c>
      <c r="R189" s="8">
        <f t="shared" si="27"/>
        <v>379</v>
      </c>
      <c r="S189" s="2">
        <v>1099</v>
      </c>
      <c r="T189" s="8">
        <f t="shared" si="28"/>
        <v>1099</v>
      </c>
      <c r="U189" s="1">
        <f t="shared" si="29"/>
        <v>0.65514103730664242</v>
      </c>
      <c r="V189">
        <v>4.3</v>
      </c>
      <c r="W189" s="10">
        <f t="shared" si="30"/>
        <v>4.3</v>
      </c>
      <c r="X189" s="4">
        <v>2806</v>
      </c>
      <c r="Y189" s="12">
        <f t="shared" si="31"/>
        <v>2806</v>
      </c>
    </row>
    <row r="190" spans="1:25" x14ac:dyDescent="0.25">
      <c r="A190">
        <v>189</v>
      </c>
      <c r="B190" t="s">
        <v>1641</v>
      </c>
      <c r="C190" t="str">
        <f t="shared" si="32"/>
        <v>Unique</v>
      </c>
      <c r="D190" t="s">
        <v>1642</v>
      </c>
      <c r="E190" t="str">
        <f t="shared" si="23"/>
        <v>Karbonn 80 cm (32 inches) Millenium Bezel-Less Series HD Ready Smart LED TV KJW32SKHD (Phantom Black)</v>
      </c>
      <c r="F190" t="str" cm="1">
        <f t="array" ref="F190">PROPER(_xlfn.TEXTJOIN(" ", TRUE, INDEX(_xlfn.FILTERXML("&lt;t&gt;&lt;s&gt;" &amp; SUBSTITUTE(E190," ","&lt;/s&gt;&lt;s&gt;") &amp; "&lt;/s&gt;&lt;/t&gt;", "//s"), _xlfn.SEQUENCE(4))))</f>
        <v>Karbonn 80 Cm (32</v>
      </c>
      <c r="G190" t="str">
        <f t="shared" si="33"/>
        <v>Bezel-Less Series HD Ready Smart LED TV KJW32SKHD (Phantom Black)</v>
      </c>
      <c r="H190" t="s">
        <v>167</v>
      </c>
      <c r="I190" t="s">
        <v>13093</v>
      </c>
      <c r="J190" s="7" t="str">
        <f t="shared" si="24"/>
        <v>Electronics</v>
      </c>
      <c r="K190" s="2" t="s">
        <v>13094</v>
      </c>
      <c r="L190" t="str">
        <f t="shared" si="25"/>
        <v>HomeTheater , TV &amp; Video</v>
      </c>
      <c r="M190" s="2" t="s">
        <v>13097</v>
      </c>
      <c r="N190" s="2" t="str">
        <f t="shared" si="26"/>
        <v>Televisions</v>
      </c>
      <c r="O190" s="1" t="s">
        <v>13098</v>
      </c>
      <c r="Q190" s="2">
        <v>8990</v>
      </c>
      <c r="R190" s="8">
        <f t="shared" si="27"/>
        <v>8990</v>
      </c>
      <c r="S190" s="2">
        <v>18990</v>
      </c>
      <c r="T190" s="8">
        <f t="shared" si="28"/>
        <v>18990</v>
      </c>
      <c r="U190" s="1">
        <f t="shared" si="29"/>
        <v>0.526592943654555</v>
      </c>
      <c r="V190">
        <v>3.9</v>
      </c>
      <c r="W190" s="10">
        <f t="shared" si="30"/>
        <v>3.9</v>
      </c>
      <c r="X190" s="4">
        <v>350</v>
      </c>
      <c r="Y190" s="12">
        <f t="shared" si="31"/>
        <v>350</v>
      </c>
    </row>
    <row r="191" spans="1:25" x14ac:dyDescent="0.25">
      <c r="A191">
        <v>190</v>
      </c>
      <c r="B191" t="s">
        <v>1651</v>
      </c>
      <c r="C191" t="str">
        <f t="shared" si="32"/>
        <v>Unique</v>
      </c>
      <c r="D191" t="s">
        <v>1652</v>
      </c>
      <c r="E191" t="str">
        <f t="shared" si="23"/>
        <v>BlueRigger Digital Optical Audio Toslink Cable (6 Feet 1.8 Meter) With 8 Channel (7.1) Audio Support (for Home Theatre, Xbox, Playstation etc.)</v>
      </c>
      <c r="F191" t="str" cm="1">
        <f t="array" ref="F191">PROPER(_xlfn.TEXTJOIN(" ", TRUE, INDEX(_xlfn.FILTERXML("&lt;t&gt;&lt;s&gt;" &amp; SUBSTITUTE(E191," ","&lt;/s&gt;&lt;s&gt;") &amp; "&lt;/s&gt;&lt;/t&gt;", "//s"), _xlfn.SEQUENCE(4))))</f>
        <v>Bluerigger Digital Optical Audio</v>
      </c>
      <c r="G191" t="str">
        <f t="shared" si="33"/>
        <v>(6 Feet 1.8 Meter) With 8 Channel (7.1) Audio Support (for Home Theatre, Xbox, Playstation etc.)</v>
      </c>
      <c r="H191" t="s">
        <v>1320</v>
      </c>
      <c r="I191" t="s">
        <v>13093</v>
      </c>
      <c r="J191" s="7" t="str">
        <f t="shared" si="24"/>
        <v>Electronics</v>
      </c>
      <c r="K191" t="s">
        <v>13094</v>
      </c>
      <c r="L191" t="str">
        <f t="shared" si="25"/>
        <v>HomeTheater , TV &amp; Video</v>
      </c>
      <c r="M191" s="2" t="s">
        <v>13095</v>
      </c>
      <c r="N191" s="2" t="str">
        <f t="shared" si="26"/>
        <v>Accessories</v>
      </c>
      <c r="O191" s="1" t="s">
        <v>13088</v>
      </c>
      <c r="P191" t="s">
        <v>13107</v>
      </c>
      <c r="Q191">
        <v>486</v>
      </c>
      <c r="R191" s="8">
        <f t="shared" si="27"/>
        <v>486</v>
      </c>
      <c r="S191" s="2">
        <v>1999</v>
      </c>
      <c r="T191" s="8">
        <f t="shared" si="28"/>
        <v>1999</v>
      </c>
      <c r="U191" s="1">
        <f t="shared" si="29"/>
        <v>0.75687843921960984</v>
      </c>
      <c r="V191">
        <v>4.2</v>
      </c>
      <c r="W191" s="10">
        <f t="shared" si="30"/>
        <v>4.2</v>
      </c>
      <c r="X191" s="4">
        <v>30023</v>
      </c>
      <c r="Y191" s="12">
        <f t="shared" si="31"/>
        <v>30023</v>
      </c>
    </row>
    <row r="192" spans="1:25" x14ac:dyDescent="0.25">
      <c r="A192">
        <v>191</v>
      </c>
      <c r="B192" t="s">
        <v>1656</v>
      </c>
      <c r="C192" t="str">
        <f t="shared" si="32"/>
        <v>Unique</v>
      </c>
      <c r="D192" t="s">
        <v>1657</v>
      </c>
      <c r="E192" t="str">
        <f t="shared" si="23"/>
        <v>VW 60 cm (24 inches) Premium Series HD Ready LED TV VW24A (Black)</v>
      </c>
      <c r="F192" t="str" cm="1">
        <f t="array" ref="F192">PROPER(_xlfn.TEXTJOIN(" ", TRUE, INDEX(_xlfn.FILTERXML("&lt;t&gt;&lt;s&gt;" &amp; SUBSTITUTE(E192," ","&lt;/s&gt;&lt;s&gt;") &amp; "&lt;/s&gt;&lt;/t&gt;", "//s"), _xlfn.SEQUENCE(4))))</f>
        <v>Vw 60 Cm (24</v>
      </c>
      <c r="G192" t="str">
        <f t="shared" si="33"/>
        <v>Series HD Ready LED TV VW24A (Black)</v>
      </c>
      <c r="H192" t="s">
        <v>505</v>
      </c>
      <c r="I192" t="s">
        <v>13093</v>
      </c>
      <c r="J192" s="7" t="str">
        <f t="shared" si="24"/>
        <v>Electronics</v>
      </c>
      <c r="K192" s="2" t="s">
        <v>13094</v>
      </c>
      <c r="L192" t="str">
        <f t="shared" si="25"/>
        <v>HomeTheater , TV &amp; Video</v>
      </c>
      <c r="M192" s="2" t="s">
        <v>13097</v>
      </c>
      <c r="N192" s="2" t="str">
        <f t="shared" si="26"/>
        <v>Televisions</v>
      </c>
      <c r="O192" s="1" t="s">
        <v>13100</v>
      </c>
      <c r="Q192" s="2">
        <v>5699</v>
      </c>
      <c r="R192" s="8">
        <f t="shared" si="27"/>
        <v>5699</v>
      </c>
      <c r="S192" s="2">
        <v>11000</v>
      </c>
      <c r="T192" s="8">
        <f t="shared" si="28"/>
        <v>11000</v>
      </c>
      <c r="U192" s="1">
        <f t="shared" si="29"/>
        <v>0.4819090909090909</v>
      </c>
      <c r="V192">
        <v>4.2</v>
      </c>
      <c r="W192" s="10">
        <f t="shared" si="30"/>
        <v>4.2</v>
      </c>
      <c r="X192" s="4">
        <v>4003</v>
      </c>
      <c r="Y192" s="12">
        <f t="shared" si="31"/>
        <v>4003</v>
      </c>
    </row>
    <row r="193" spans="1:25" x14ac:dyDescent="0.25">
      <c r="A193">
        <v>192</v>
      </c>
      <c r="B193" t="s">
        <v>1661</v>
      </c>
      <c r="C193" t="str">
        <f t="shared" si="32"/>
        <v>Unique</v>
      </c>
      <c r="D193" t="s">
        <v>1662</v>
      </c>
      <c r="E193" t="str">
        <f t="shared" si="23"/>
        <v>Amazon Basics USB A to Lightning MFi Certified Charging Cable (White, 1.2 meter)</v>
      </c>
      <c r="F193" t="str" cm="1">
        <f t="array" ref="F193">PROPER(_xlfn.TEXTJOIN(" ", TRUE, INDEX(_xlfn.FILTERXML("&lt;t&gt;&lt;s&gt;" &amp; SUBSTITUTE(E193," ","&lt;/s&gt;&lt;s&gt;") &amp; "&lt;/s&gt;&lt;/t&gt;", "//s"), _xlfn.SEQUENCE(4))))</f>
        <v>Amazon Basics Usb A</v>
      </c>
      <c r="G193" t="str">
        <f t="shared" si="33"/>
        <v>MFi Certified Charging Cable (White, 1.2 meter)</v>
      </c>
      <c r="H193" t="s">
        <v>17</v>
      </c>
      <c r="I193" t="s">
        <v>13085</v>
      </c>
      <c r="J193" s="7" t="str">
        <f t="shared" si="24"/>
        <v>Computers &amp; Accessories</v>
      </c>
      <c r="K193" t="s">
        <v>13086</v>
      </c>
      <c r="L193" t="str">
        <f t="shared" si="25"/>
        <v>Accessories &amp; Peripherals</v>
      </c>
      <c r="M193" s="2" t="s">
        <v>13087</v>
      </c>
      <c r="N193" s="2" t="str">
        <f t="shared" si="26"/>
        <v>Cables &amp; Accessories</v>
      </c>
      <c r="O193" s="1" t="s">
        <v>13088</v>
      </c>
      <c r="P193" t="s">
        <v>13089</v>
      </c>
      <c r="Q193">
        <v>709</v>
      </c>
      <c r="R193" s="8">
        <f t="shared" si="27"/>
        <v>709</v>
      </c>
      <c r="S193" s="2">
        <v>1999</v>
      </c>
      <c r="T193" s="8">
        <f t="shared" si="28"/>
        <v>1999</v>
      </c>
      <c r="U193" s="1">
        <f t="shared" si="29"/>
        <v>0.64532266133066529</v>
      </c>
      <c r="V193">
        <v>4.0999999999999996</v>
      </c>
      <c r="W193" s="10">
        <f t="shared" si="30"/>
        <v>4.0999999999999996</v>
      </c>
      <c r="X193" s="4">
        <v>178817</v>
      </c>
      <c r="Y193" s="12">
        <f t="shared" si="31"/>
        <v>178817</v>
      </c>
    </row>
    <row r="194" spans="1:25" x14ac:dyDescent="0.25">
      <c r="A194">
        <v>193</v>
      </c>
      <c r="B194" t="s">
        <v>1670</v>
      </c>
      <c r="C194" t="str">
        <f t="shared" si="32"/>
        <v>Unique</v>
      </c>
      <c r="D194" t="s">
        <v>1671</v>
      </c>
      <c r="E194" t="str">
        <f t="shared" ref="E194:E257" si="34">TRIM(SUBSTITUTE(SUBSTITUTE(SUBSTITUTE(SUBSTITUTE(SUBSTITUTE(SUBSTITUTE(D194,"&amp;","and"),"&lt;",""),"&gt;",""),"/"," "),CHAR(160)," "),CHAR(10)," "))</f>
        <v>Samsung 138 cm (55 inches) Crystal 4K Neo Series Ultra HD Smart LED TV UA55AUE65AKXXL (Black)</v>
      </c>
      <c r="F194" t="str" cm="1">
        <f t="array" ref="F194">PROPER(_xlfn.TEXTJOIN(" ", TRUE, INDEX(_xlfn.FILTERXML("&lt;t&gt;&lt;s&gt;" &amp; SUBSTITUTE(E194," ","&lt;/s&gt;&lt;s&gt;") &amp; "&lt;/s&gt;&lt;/t&gt;", "//s"), _xlfn.SEQUENCE(4))))</f>
        <v>Samsung 138 Cm (55</v>
      </c>
      <c r="G194" t="str">
        <f t="shared" si="33"/>
        <v>4K Neo Series Ultra HD Smart LED TV UA55AUE65AKXXL (Black)</v>
      </c>
      <c r="H194" t="s">
        <v>167</v>
      </c>
      <c r="I194" t="s">
        <v>13093</v>
      </c>
      <c r="J194" s="7" t="str">
        <f t="shared" ref="J194:J257" si="35">TRIM(SUBSTITUTE(SUBSTITUTE(I194, "&amp;", " &amp; "), ",", " , "))</f>
        <v>Electronics</v>
      </c>
      <c r="K194" s="2" t="s">
        <v>13094</v>
      </c>
      <c r="L194" t="str">
        <f t="shared" ref="L194:L257" si="36">TRIM(SUBSTITUTE(SUBSTITUTE(K194, "&amp;", " &amp; "), ",", " , "))</f>
        <v>HomeTheater , TV &amp; Video</v>
      </c>
      <c r="M194" s="2" t="s">
        <v>13097</v>
      </c>
      <c r="N194" s="2" t="str">
        <f t="shared" ref="N194:N257" si="37">TRIM(SUBSTITUTE(SUBSTITUTE(M194, "&amp;", " &amp; "), ",", " , "))</f>
        <v>Televisions</v>
      </c>
      <c r="O194" s="1" t="s">
        <v>13098</v>
      </c>
      <c r="Q194" s="2">
        <v>47990</v>
      </c>
      <c r="R194" s="8">
        <f t="shared" ref="R194:R257" si="38">VALUE(Q194)</f>
        <v>47990</v>
      </c>
      <c r="S194" s="2">
        <v>70900</v>
      </c>
      <c r="T194" s="8">
        <f t="shared" ref="T194:T257" si="39">VALUE(S194)</f>
        <v>70900</v>
      </c>
      <c r="U194" s="1">
        <f t="shared" ref="U194:U257" si="40">IFERROR((T194- R194) / T194, 0)</f>
        <v>0.32313117066290548</v>
      </c>
      <c r="V194">
        <v>4.3</v>
      </c>
      <c r="W194" s="10">
        <f t="shared" ref="W194:W257" si="41">VALUE(V194)</f>
        <v>4.3</v>
      </c>
      <c r="X194" s="4">
        <v>7109</v>
      </c>
      <c r="Y194" s="12">
        <f t="shared" ref="Y194:Y257" si="42">VALUE(X194)</f>
        <v>7109</v>
      </c>
    </row>
    <row r="195" spans="1:25" x14ac:dyDescent="0.25">
      <c r="A195">
        <v>194</v>
      </c>
      <c r="B195" t="s">
        <v>1674</v>
      </c>
      <c r="C195" t="str">
        <f t="shared" ref="C195:C258" si="43">IF(COUNTIF(B:B, B195) &gt; 1, "Duplicate", "Unique")</f>
        <v>Unique</v>
      </c>
      <c r="D195" t="s">
        <v>1675</v>
      </c>
      <c r="E195" t="str">
        <f t="shared" si="34"/>
        <v>LOHAYA Television Remote Compatible for VU LED LCD HD Tv Remote Control Model No :- EN2B27V</v>
      </c>
      <c r="F195" t="str" cm="1">
        <f t="array" ref="F195">PROPER(_xlfn.TEXTJOIN(" ", TRUE, INDEX(_xlfn.FILTERXML("&lt;t&gt;&lt;s&gt;" &amp; SUBSTITUTE(E195," ","&lt;/s&gt;&lt;s&gt;") &amp; "&lt;/s&gt;&lt;/t&gt;", "//s"), _xlfn.SEQUENCE(4))))</f>
        <v>Lohaya Television Remote Compatible</v>
      </c>
      <c r="G195" t="str">
        <f t="shared" si="33"/>
        <v>LED LCD HD Tv Remote Control Model No :- EN2B27V</v>
      </c>
      <c r="H195" t="s">
        <v>459</v>
      </c>
      <c r="I195" t="s">
        <v>13093</v>
      </c>
      <c r="J195" s="7" t="str">
        <f t="shared" si="35"/>
        <v>Electronics</v>
      </c>
      <c r="K195" t="s">
        <v>13094</v>
      </c>
      <c r="L195" t="str">
        <f t="shared" si="36"/>
        <v>HomeTheater , TV &amp; Video</v>
      </c>
      <c r="M195" s="2" t="s">
        <v>13095</v>
      </c>
      <c r="N195" s="2" t="str">
        <f t="shared" si="37"/>
        <v>Accessories</v>
      </c>
      <c r="O195" s="1" t="s">
        <v>13099</v>
      </c>
      <c r="Q195">
        <v>299</v>
      </c>
      <c r="R195" s="8">
        <f t="shared" si="38"/>
        <v>299</v>
      </c>
      <c r="S195" s="2">
        <v>1199</v>
      </c>
      <c r="T195" s="8">
        <f t="shared" si="39"/>
        <v>1199</v>
      </c>
      <c r="U195" s="1">
        <f t="shared" si="40"/>
        <v>0.75062552126772308</v>
      </c>
      <c r="V195">
        <v>3.7</v>
      </c>
      <c r="W195" s="10">
        <f t="shared" si="41"/>
        <v>3.7</v>
      </c>
      <c r="X195" s="4">
        <v>490</v>
      </c>
      <c r="Y195" s="12">
        <f t="shared" si="42"/>
        <v>490</v>
      </c>
    </row>
    <row r="196" spans="1:25" x14ac:dyDescent="0.25">
      <c r="A196">
        <v>195</v>
      </c>
      <c r="B196" t="s">
        <v>1684</v>
      </c>
      <c r="C196" t="str">
        <f t="shared" si="43"/>
        <v>Unique</v>
      </c>
      <c r="D196" t="s">
        <v>1685</v>
      </c>
      <c r="E196" t="str">
        <f t="shared" si="34"/>
        <v>Duracell Micro USB 3A Braided Sync and Fast Charging Cable, 3.9 Feet (1.2M). Supports QC 2.0 3.0 Charging, High Speed Data Transmission - Black</v>
      </c>
      <c r="F196" t="str" cm="1">
        <f t="array" ref="F196">PROPER(_xlfn.TEXTJOIN(" ", TRUE, INDEX(_xlfn.FILTERXML("&lt;t&gt;&lt;s&gt;" &amp; SUBSTITUTE(E196," ","&lt;/s&gt;&lt;s&gt;") &amp; "&lt;/s&gt;&lt;/t&gt;", "//s"), _xlfn.SEQUENCE(4))))</f>
        <v>Duracell Micro Usb 3A</v>
      </c>
      <c r="G196" t="str">
        <f t="shared" si="33"/>
        <v>and Fast Charging Cable, 3.9 Feet (1.2M). Supports QC 2.0 3.0 Charging, High Speed Data Transmission - Black</v>
      </c>
      <c r="H196" t="s">
        <v>17</v>
      </c>
      <c r="I196" t="s">
        <v>13085</v>
      </c>
      <c r="J196" s="7" t="str">
        <f t="shared" si="35"/>
        <v>Computers &amp; Accessories</v>
      </c>
      <c r="K196" t="s">
        <v>13086</v>
      </c>
      <c r="L196" t="str">
        <f t="shared" si="36"/>
        <v>Accessories &amp; Peripherals</v>
      </c>
      <c r="M196" t="s">
        <v>13087</v>
      </c>
      <c r="N196" s="2" t="str">
        <f t="shared" si="37"/>
        <v>Cables &amp; Accessories</v>
      </c>
      <c r="O196" s="1" t="s">
        <v>13088</v>
      </c>
      <c r="P196" t="s">
        <v>13089</v>
      </c>
      <c r="Q196">
        <v>320</v>
      </c>
      <c r="R196" s="8">
        <f t="shared" si="38"/>
        <v>320</v>
      </c>
      <c r="S196">
        <v>599</v>
      </c>
      <c r="T196" s="8">
        <f t="shared" si="39"/>
        <v>599</v>
      </c>
      <c r="U196" s="1">
        <f t="shared" si="40"/>
        <v>0.46577629382303842</v>
      </c>
      <c r="V196">
        <v>4.0999999999999996</v>
      </c>
      <c r="W196" s="10">
        <f t="shared" si="41"/>
        <v>4.0999999999999996</v>
      </c>
      <c r="X196" s="4">
        <v>491</v>
      </c>
      <c r="Y196" s="12">
        <f t="shared" si="42"/>
        <v>491</v>
      </c>
    </row>
    <row r="197" spans="1:25" x14ac:dyDescent="0.25">
      <c r="A197">
        <v>196</v>
      </c>
      <c r="B197" t="s">
        <v>1694</v>
      </c>
      <c r="C197" t="str">
        <f t="shared" si="43"/>
        <v>Unique</v>
      </c>
      <c r="D197" t="s">
        <v>1695</v>
      </c>
      <c r="E197" t="str">
        <f t="shared" si="34"/>
        <v>Zebronics CU3100V Fast charging Type C cable with QC 18W support, 3A max capacity, 1 meter braided cable, Data transfer and Superior durability (Braided Black + White)</v>
      </c>
      <c r="F197" t="str" cm="1">
        <f t="array" ref="F197">PROPER(_xlfn.TEXTJOIN(" ", TRUE, INDEX(_xlfn.FILTERXML("&lt;t&gt;&lt;s&gt;" &amp; SUBSTITUTE(E197," ","&lt;/s&gt;&lt;s&gt;") &amp; "&lt;/s&gt;&lt;/t&gt;", "//s"), _xlfn.SEQUENCE(4))))</f>
        <v>Zebronics Cu3100V Fast Charging</v>
      </c>
      <c r="G197" t="str">
        <f t="shared" si="33"/>
        <v>cable with QC 18W support, 3A max capacity, 1 meter braided cable, Data transfer and Superior durability (Braided Black + White)</v>
      </c>
      <c r="H197" t="s">
        <v>17</v>
      </c>
      <c r="I197" t="s">
        <v>13085</v>
      </c>
      <c r="J197" s="7" t="str">
        <f t="shared" si="35"/>
        <v>Computers &amp; Accessories</v>
      </c>
      <c r="K197" t="s">
        <v>13086</v>
      </c>
      <c r="L197" t="str">
        <f t="shared" si="36"/>
        <v>Accessories &amp; Peripherals</v>
      </c>
      <c r="M197" t="s">
        <v>13087</v>
      </c>
      <c r="N197" s="2" t="str">
        <f t="shared" si="37"/>
        <v>Cables &amp; Accessories</v>
      </c>
      <c r="O197" s="1" t="s">
        <v>13088</v>
      </c>
      <c r="P197" t="s">
        <v>13089</v>
      </c>
      <c r="Q197">
        <v>139</v>
      </c>
      <c r="R197" s="8">
        <f t="shared" si="38"/>
        <v>139</v>
      </c>
      <c r="S197">
        <v>549</v>
      </c>
      <c r="T197" s="8">
        <f t="shared" si="39"/>
        <v>549</v>
      </c>
      <c r="U197" s="1">
        <f t="shared" si="40"/>
        <v>0.74681238615664847</v>
      </c>
      <c r="V197">
        <v>3.9</v>
      </c>
      <c r="W197" s="10">
        <f t="shared" si="41"/>
        <v>3.9</v>
      </c>
      <c r="X197" s="4">
        <v>61</v>
      </c>
      <c r="Y197" s="12">
        <f t="shared" si="42"/>
        <v>61</v>
      </c>
    </row>
    <row r="198" spans="1:25" x14ac:dyDescent="0.25">
      <c r="A198">
        <v>197</v>
      </c>
      <c r="B198" t="s">
        <v>1704</v>
      </c>
      <c r="C198" t="str">
        <f t="shared" si="43"/>
        <v>Unique</v>
      </c>
      <c r="D198" t="s">
        <v>1705</v>
      </c>
      <c r="E198" t="str">
        <f t="shared" si="34"/>
        <v>FLiX (Beetel) USB to iPhone Lightning Textured Pattern Data Sync and 2A Fast Charging Cable, Made in India, 480Mbps Data Sync, Tough Cable, 1 Meter Long USB Cable for Apple Devices (Black)(XCD-L102)</v>
      </c>
      <c r="F198" t="str" cm="1">
        <f t="array" ref="F198">PROPER(_xlfn.TEXTJOIN(" ", TRUE, INDEX(_xlfn.FILTERXML("&lt;t&gt;&lt;s&gt;" &amp; SUBSTITUTE(E198," ","&lt;/s&gt;&lt;s&gt;") &amp; "&lt;/s&gt;&lt;/t&gt;", "//s"), _xlfn.SEQUENCE(4))))</f>
        <v>Flix (Beetel) Usb To</v>
      </c>
      <c r="G198" t="str">
        <f t="shared" si="33"/>
        <v>Textured Pattern Data Sync and 2A Fast Charging Cable, Made in India, 480Mbps Data Sync, Tough Cable, 1 Meter Long USB Cable for Apple Devices (Black)(XCD-L102)</v>
      </c>
      <c r="H198" t="s">
        <v>17</v>
      </c>
      <c r="I198" t="s">
        <v>13085</v>
      </c>
      <c r="J198" s="7" t="str">
        <f t="shared" si="35"/>
        <v>Computers &amp; Accessories</v>
      </c>
      <c r="K198" t="s">
        <v>13086</v>
      </c>
      <c r="L198" t="str">
        <f t="shared" si="36"/>
        <v>Accessories &amp; Peripherals</v>
      </c>
      <c r="M198" t="s">
        <v>13087</v>
      </c>
      <c r="N198" s="2" t="str">
        <f t="shared" si="37"/>
        <v>Cables &amp; Accessories</v>
      </c>
      <c r="O198" s="1" t="s">
        <v>13088</v>
      </c>
      <c r="P198" t="s">
        <v>13089</v>
      </c>
      <c r="Q198">
        <v>129</v>
      </c>
      <c r="R198" s="8">
        <f t="shared" si="38"/>
        <v>129</v>
      </c>
      <c r="S198">
        <v>249</v>
      </c>
      <c r="T198" s="8">
        <f t="shared" si="39"/>
        <v>249</v>
      </c>
      <c r="U198" s="1">
        <f t="shared" si="40"/>
        <v>0.48192771084337349</v>
      </c>
      <c r="V198">
        <v>4</v>
      </c>
      <c r="W198" s="10">
        <f t="shared" si="41"/>
        <v>4</v>
      </c>
      <c r="X198" s="4">
        <v>9378</v>
      </c>
      <c r="Y198" s="12">
        <f t="shared" si="42"/>
        <v>9378</v>
      </c>
    </row>
    <row r="199" spans="1:25" x14ac:dyDescent="0.25">
      <c r="A199">
        <v>198</v>
      </c>
      <c r="B199" t="s">
        <v>1709</v>
      </c>
      <c r="C199" t="str">
        <f t="shared" si="43"/>
        <v>Unique</v>
      </c>
      <c r="D199" t="s">
        <v>1710</v>
      </c>
      <c r="E199" t="str">
        <f t="shared" si="34"/>
        <v>MI 108 cm (43 inches) 5A Series Full HD Smart Android LED TV L43M7-EAIN (Black)</v>
      </c>
      <c r="F199" t="str" cm="1">
        <f t="array" ref="F199">PROPER(_xlfn.TEXTJOIN(" ", TRUE, INDEX(_xlfn.FILTERXML("&lt;t&gt;&lt;s&gt;" &amp; SUBSTITUTE(E199," ","&lt;/s&gt;&lt;s&gt;") &amp; "&lt;/s&gt;&lt;/t&gt;", "//s"), _xlfn.SEQUENCE(4))))</f>
        <v>Mi 108 Cm (43</v>
      </c>
      <c r="G199" t="str">
        <f t="shared" si="33"/>
        <v>Series Full HD Smart Android LED TV L43M7-EAIN (Black)</v>
      </c>
      <c r="H199" t="s">
        <v>167</v>
      </c>
      <c r="I199" t="s">
        <v>13093</v>
      </c>
      <c r="J199" s="7" t="str">
        <f t="shared" si="35"/>
        <v>Electronics</v>
      </c>
      <c r="K199" s="2" t="s">
        <v>13094</v>
      </c>
      <c r="L199" t="str">
        <f t="shared" si="36"/>
        <v>HomeTheater , TV &amp; Video</v>
      </c>
      <c r="M199" s="2" t="s">
        <v>13097</v>
      </c>
      <c r="N199" s="2" t="str">
        <f t="shared" si="37"/>
        <v>Televisions</v>
      </c>
      <c r="O199" s="1" t="s">
        <v>13098</v>
      </c>
      <c r="Q199" s="2">
        <v>24999</v>
      </c>
      <c r="R199" s="8">
        <f t="shared" si="38"/>
        <v>24999</v>
      </c>
      <c r="S199" s="2">
        <v>35999</v>
      </c>
      <c r="T199" s="8">
        <f t="shared" si="39"/>
        <v>35999</v>
      </c>
      <c r="U199" s="1">
        <f t="shared" si="40"/>
        <v>0.30556404344565125</v>
      </c>
      <c r="V199">
        <v>4.2</v>
      </c>
      <c r="W199" s="10">
        <f t="shared" si="41"/>
        <v>4.2</v>
      </c>
      <c r="X199" s="4">
        <v>32840</v>
      </c>
      <c r="Y199" s="12">
        <f t="shared" si="42"/>
        <v>32840</v>
      </c>
    </row>
    <row r="200" spans="1:25" x14ac:dyDescent="0.25">
      <c r="A200">
        <v>199</v>
      </c>
      <c r="B200" t="s">
        <v>1714</v>
      </c>
      <c r="C200" t="str">
        <f t="shared" si="43"/>
        <v>Unique</v>
      </c>
      <c r="D200" t="s">
        <v>1715</v>
      </c>
      <c r="E200" t="str">
        <f t="shared" si="34"/>
        <v>Belkin Apple Certified Lightning to USB Charge and Sync Cable for iPhone, iPad, Air Pods, 39.6 inch (100cm) ‚Äì Black</v>
      </c>
      <c r="F200" t="str" cm="1">
        <f t="array" ref="F200">PROPER(_xlfn.TEXTJOIN(" ", TRUE, INDEX(_xlfn.FILTERXML("&lt;t&gt;&lt;s&gt;" &amp; SUBSTITUTE(E200," ","&lt;/s&gt;&lt;s&gt;") &amp; "&lt;/s&gt;&lt;/t&gt;", "//s"), _xlfn.SEQUENCE(4))))</f>
        <v>Belkin Apple Certified Lightning</v>
      </c>
      <c r="G200" t="str">
        <f t="shared" si="33"/>
        <v>Charge and Sync Cable for iPhone, iPad, Air Pods, 39.6 inch (100cm) ‚Äì Black</v>
      </c>
      <c r="H200" t="s">
        <v>17</v>
      </c>
      <c r="I200" t="s">
        <v>13085</v>
      </c>
      <c r="J200" s="7" t="str">
        <f t="shared" si="35"/>
        <v>Computers &amp; Accessories</v>
      </c>
      <c r="K200" t="s">
        <v>13086</v>
      </c>
      <c r="L200" t="str">
        <f t="shared" si="36"/>
        <v>Accessories &amp; Peripherals</v>
      </c>
      <c r="M200" s="2" t="s">
        <v>13087</v>
      </c>
      <c r="N200" s="2" t="str">
        <f t="shared" si="37"/>
        <v>Cables &amp; Accessories</v>
      </c>
      <c r="O200" s="1" t="s">
        <v>13088</v>
      </c>
      <c r="P200" t="s">
        <v>13089</v>
      </c>
      <c r="Q200">
        <v>999</v>
      </c>
      <c r="R200" s="8">
        <f t="shared" si="38"/>
        <v>999</v>
      </c>
      <c r="S200" s="2">
        <v>1699</v>
      </c>
      <c r="T200" s="8">
        <f t="shared" si="39"/>
        <v>1699</v>
      </c>
      <c r="U200" s="1">
        <f t="shared" si="40"/>
        <v>0.41200706297822248</v>
      </c>
      <c r="V200">
        <v>4.4000000000000004</v>
      </c>
      <c r="W200" s="10">
        <f t="shared" si="41"/>
        <v>4.4000000000000004</v>
      </c>
      <c r="X200" s="4">
        <v>7318</v>
      </c>
      <c r="Y200" s="12">
        <f t="shared" si="42"/>
        <v>7318</v>
      </c>
    </row>
    <row r="201" spans="1:25" x14ac:dyDescent="0.25">
      <c r="A201">
        <v>200</v>
      </c>
      <c r="B201" t="s">
        <v>1724</v>
      </c>
      <c r="C201" t="str">
        <f t="shared" si="43"/>
        <v>Unique</v>
      </c>
      <c r="D201" t="s">
        <v>1725</v>
      </c>
      <c r="E201" t="str">
        <f t="shared" si="34"/>
        <v>Time Office Scanner Replacement Cable for Startek FM220U (Type C) Ivory</v>
      </c>
      <c r="F201" t="str" cm="1">
        <f t="array" ref="F201">PROPER(_xlfn.TEXTJOIN(" ", TRUE, INDEX(_xlfn.FILTERXML("&lt;t&gt;&lt;s&gt;" &amp; SUBSTITUTE(E201," ","&lt;/s&gt;&lt;s&gt;") &amp; "&lt;/s&gt;&lt;/t&gt;", "//s"), _xlfn.SEQUENCE(4))))</f>
        <v>Time Office Scanner Replacement</v>
      </c>
      <c r="G201" t="str">
        <f t="shared" si="33"/>
        <v>Startek FM220U (Type C) Ivory</v>
      </c>
      <c r="H201" t="s">
        <v>17</v>
      </c>
      <c r="I201" t="s">
        <v>13085</v>
      </c>
      <c r="J201" s="7" t="str">
        <f t="shared" si="35"/>
        <v>Computers &amp; Accessories</v>
      </c>
      <c r="K201" t="s">
        <v>13086</v>
      </c>
      <c r="L201" t="str">
        <f t="shared" si="36"/>
        <v>Accessories &amp; Peripherals</v>
      </c>
      <c r="M201" t="s">
        <v>13087</v>
      </c>
      <c r="N201" s="2" t="str">
        <f t="shared" si="37"/>
        <v>Cables &amp; Accessories</v>
      </c>
      <c r="O201" s="1" t="s">
        <v>13088</v>
      </c>
      <c r="P201" t="s">
        <v>13089</v>
      </c>
      <c r="Q201">
        <v>225</v>
      </c>
      <c r="R201" s="8">
        <f t="shared" si="38"/>
        <v>225</v>
      </c>
      <c r="S201">
        <v>499</v>
      </c>
      <c r="T201" s="8">
        <f t="shared" si="39"/>
        <v>499</v>
      </c>
      <c r="U201" s="1">
        <f t="shared" si="40"/>
        <v>0.54909819639278556</v>
      </c>
      <c r="V201">
        <v>4.0999999999999996</v>
      </c>
      <c r="W201" s="10">
        <f t="shared" si="41"/>
        <v>4.0999999999999996</v>
      </c>
      <c r="X201" s="4">
        <v>789</v>
      </c>
      <c r="Y201" s="12">
        <f t="shared" si="42"/>
        <v>789</v>
      </c>
    </row>
    <row r="202" spans="1:25" x14ac:dyDescent="0.25">
      <c r="A202">
        <v>201</v>
      </c>
      <c r="B202" t="s">
        <v>1734</v>
      </c>
      <c r="C202" t="str">
        <f t="shared" si="43"/>
        <v>Unique</v>
      </c>
      <c r="D202" t="s">
        <v>1735</v>
      </c>
      <c r="E202" t="str">
        <f t="shared" si="34"/>
        <v>Caldipree Silicone Case Cover Compatible for 2022 Samsung Smart TV Remote QLED TV BN68-13897A TM2280E (2022-BLACK)</v>
      </c>
      <c r="F202" t="str" cm="1">
        <f t="array" ref="F202">PROPER(_xlfn.TEXTJOIN(" ", TRUE, INDEX(_xlfn.FILTERXML("&lt;t&gt;&lt;s&gt;" &amp; SUBSTITUTE(E202," ","&lt;/s&gt;&lt;s&gt;") &amp; "&lt;/s&gt;&lt;/t&gt;", "//s"), _xlfn.SEQUENCE(4))))</f>
        <v>Caldipree Silicone Case Cover</v>
      </c>
      <c r="G202" t="str">
        <f t="shared" ref="G202:G219" si="44">IFERROR(TRIM(MID(E202, FIND("~", SUBSTITUTE(E202, " ", "~", 6)) + 1, LEN(E202))), "")</f>
        <v>2022 Samsung Smart TV Remote QLED TV BN68-13897A TM2280E (2022-BLACK)</v>
      </c>
      <c r="H202" t="s">
        <v>459</v>
      </c>
      <c r="I202" t="s">
        <v>13093</v>
      </c>
      <c r="J202" s="7" t="str">
        <f t="shared" si="35"/>
        <v>Electronics</v>
      </c>
      <c r="K202" t="s">
        <v>13094</v>
      </c>
      <c r="L202" t="str">
        <f t="shared" si="36"/>
        <v>HomeTheater , TV &amp; Video</v>
      </c>
      <c r="M202" s="2" t="s">
        <v>13095</v>
      </c>
      <c r="N202" s="2" t="str">
        <f t="shared" si="37"/>
        <v>Accessories</v>
      </c>
      <c r="O202" s="1" t="s">
        <v>13099</v>
      </c>
      <c r="Q202">
        <v>547</v>
      </c>
      <c r="R202" s="8">
        <f t="shared" si="38"/>
        <v>547</v>
      </c>
      <c r="S202" s="2">
        <v>2999</v>
      </c>
      <c r="T202" s="8">
        <f t="shared" si="39"/>
        <v>2999</v>
      </c>
      <c r="U202" s="1">
        <f t="shared" si="40"/>
        <v>0.81760586862287432</v>
      </c>
      <c r="V202">
        <v>4.3</v>
      </c>
      <c r="W202" s="10">
        <f t="shared" si="41"/>
        <v>4.3</v>
      </c>
      <c r="X202" s="4">
        <v>407</v>
      </c>
      <c r="Y202" s="12">
        <f t="shared" si="42"/>
        <v>407</v>
      </c>
    </row>
    <row r="203" spans="1:25" x14ac:dyDescent="0.25">
      <c r="A203">
        <v>202</v>
      </c>
      <c r="B203" t="s">
        <v>1744</v>
      </c>
      <c r="C203" t="str">
        <f t="shared" si="43"/>
        <v>Unique</v>
      </c>
      <c r="D203" t="s">
        <v>1745</v>
      </c>
      <c r="E203" t="str">
        <f t="shared" si="34"/>
        <v>Storite USB 2.0 A to Mini 5 pin B Cable for External HDDS Camera Card Readers 35cm</v>
      </c>
      <c r="F203" t="str" cm="1">
        <f t="array" ref="F203">PROPER(_xlfn.TEXTJOIN(" ", TRUE, INDEX(_xlfn.FILTERXML("&lt;t&gt;&lt;s&gt;" &amp; SUBSTITUTE(E203," ","&lt;/s&gt;&lt;s&gt;") &amp; "&lt;/s&gt;&lt;/t&gt;", "//s"), _xlfn.SEQUENCE(4))))</f>
        <v>Storite Usb 2 A</v>
      </c>
      <c r="G203" t="str">
        <f t="shared" si="44"/>
        <v>5 pin B Cable for External HDDS Camera Card Readers 35cm</v>
      </c>
      <c r="H203" t="s">
        <v>17</v>
      </c>
      <c r="I203" t="s">
        <v>13085</v>
      </c>
      <c r="J203" s="7" t="str">
        <f t="shared" si="35"/>
        <v>Computers &amp; Accessories</v>
      </c>
      <c r="K203" t="s">
        <v>13086</v>
      </c>
      <c r="L203" t="str">
        <f t="shared" si="36"/>
        <v>Accessories &amp; Peripherals</v>
      </c>
      <c r="M203" t="s">
        <v>13087</v>
      </c>
      <c r="N203" s="2" t="str">
        <f t="shared" si="37"/>
        <v>Cables &amp; Accessories</v>
      </c>
      <c r="O203" s="1" t="s">
        <v>13088</v>
      </c>
      <c r="P203" t="s">
        <v>13089</v>
      </c>
      <c r="Q203">
        <v>259</v>
      </c>
      <c r="R203" s="8">
        <f t="shared" si="38"/>
        <v>259</v>
      </c>
      <c r="S203">
        <v>699</v>
      </c>
      <c r="T203" s="8">
        <f t="shared" si="39"/>
        <v>699</v>
      </c>
      <c r="U203" s="1">
        <f t="shared" si="40"/>
        <v>0.62947067238912735</v>
      </c>
      <c r="V203">
        <v>3.8</v>
      </c>
      <c r="W203" s="10">
        <f t="shared" si="41"/>
        <v>3.8</v>
      </c>
      <c r="X203" s="4">
        <v>2399</v>
      </c>
      <c r="Y203" s="12">
        <f t="shared" si="42"/>
        <v>2399</v>
      </c>
    </row>
    <row r="204" spans="1:25" x14ac:dyDescent="0.25">
      <c r="A204">
        <v>203</v>
      </c>
      <c r="B204" t="s">
        <v>1754</v>
      </c>
      <c r="C204" t="str">
        <f t="shared" si="43"/>
        <v>Unique</v>
      </c>
      <c r="D204" t="s">
        <v>1755</v>
      </c>
      <c r="E204" t="str">
        <f t="shared" si="34"/>
        <v>Universal Remote Control for All Sony TV for All LCD LED and Bravia TVs Remote</v>
      </c>
      <c r="F204" t="str" cm="1">
        <f t="array" ref="F204">PROPER(_xlfn.TEXTJOIN(" ", TRUE, INDEX(_xlfn.FILTERXML("&lt;t&gt;&lt;s&gt;" &amp; SUBSTITUTE(E204," ","&lt;/s&gt;&lt;s&gt;") &amp; "&lt;/s&gt;&lt;/t&gt;", "//s"), _xlfn.SEQUENCE(4))))</f>
        <v>Universal Remote Control For</v>
      </c>
      <c r="G204" t="str">
        <f t="shared" si="44"/>
        <v>TV for All LCD LED and Bravia TVs Remote</v>
      </c>
      <c r="H204" t="s">
        <v>459</v>
      </c>
      <c r="I204" t="s">
        <v>13093</v>
      </c>
      <c r="J204" s="7" t="str">
        <f t="shared" si="35"/>
        <v>Electronics</v>
      </c>
      <c r="K204" t="s">
        <v>13094</v>
      </c>
      <c r="L204" t="str">
        <f t="shared" si="36"/>
        <v>HomeTheater , TV &amp; Video</v>
      </c>
      <c r="M204" t="s">
        <v>13095</v>
      </c>
      <c r="N204" s="2" t="str">
        <f t="shared" si="37"/>
        <v>Accessories</v>
      </c>
      <c r="O204" s="1" t="s">
        <v>13099</v>
      </c>
      <c r="Q204">
        <v>239</v>
      </c>
      <c r="R204" s="8">
        <f t="shared" si="38"/>
        <v>239</v>
      </c>
      <c r="S204">
        <v>699</v>
      </c>
      <c r="T204" s="8">
        <f t="shared" si="39"/>
        <v>699</v>
      </c>
      <c r="U204" s="1">
        <f t="shared" si="40"/>
        <v>0.65808297567954221</v>
      </c>
      <c r="V204">
        <v>4.4000000000000004</v>
      </c>
      <c r="W204" s="10">
        <f t="shared" si="41"/>
        <v>4.4000000000000004</v>
      </c>
      <c r="X204" s="4">
        <v>2640</v>
      </c>
      <c r="Y204" s="12">
        <f t="shared" si="42"/>
        <v>2640</v>
      </c>
    </row>
    <row r="205" spans="1:25" x14ac:dyDescent="0.25">
      <c r="A205">
        <v>204</v>
      </c>
      <c r="B205" t="s">
        <v>1764</v>
      </c>
      <c r="C205" t="str">
        <f t="shared" si="43"/>
        <v>Unique</v>
      </c>
      <c r="D205" t="s">
        <v>1765</v>
      </c>
      <c r="E205" t="str">
        <f t="shared" si="34"/>
        <v>Cotbolt Silicone Case Cover Compatible for Samsung BN59-01312A QLED 8K 4K Smart TV Remote Shockproof Protective Remote Cover (Black)</v>
      </c>
      <c r="F205" t="str" cm="1">
        <f t="array" ref="F205">PROPER(_xlfn.TEXTJOIN(" ", TRUE, INDEX(_xlfn.FILTERXML("&lt;t&gt;&lt;s&gt;" &amp; SUBSTITUTE(E205," ","&lt;/s&gt;&lt;s&gt;") &amp; "&lt;/s&gt;&lt;/t&gt;", "//s"), _xlfn.SEQUENCE(4))))</f>
        <v>Cotbolt Silicone Case Cover</v>
      </c>
      <c r="G205" t="str">
        <f t="shared" si="44"/>
        <v>Samsung BN59-01312A QLED 8K 4K Smart TV Remote Shockproof Protective Remote Cover (Black)</v>
      </c>
      <c r="H205" t="s">
        <v>459</v>
      </c>
      <c r="I205" t="s">
        <v>13093</v>
      </c>
      <c r="J205" s="7" t="str">
        <f t="shared" si="35"/>
        <v>Electronics</v>
      </c>
      <c r="K205" t="s">
        <v>13094</v>
      </c>
      <c r="L205" t="str">
        <f t="shared" si="36"/>
        <v>HomeTheater , TV &amp; Video</v>
      </c>
      <c r="M205" t="s">
        <v>13095</v>
      </c>
      <c r="N205" s="2" t="str">
        <f t="shared" si="37"/>
        <v>Accessories</v>
      </c>
      <c r="O205" s="1" t="s">
        <v>13099</v>
      </c>
      <c r="Q205">
        <v>349</v>
      </c>
      <c r="R205" s="8">
        <f t="shared" si="38"/>
        <v>349</v>
      </c>
      <c r="S205">
        <v>999</v>
      </c>
      <c r="T205" s="8">
        <f t="shared" si="39"/>
        <v>999</v>
      </c>
      <c r="U205" s="1">
        <f t="shared" si="40"/>
        <v>0.65065065065065064</v>
      </c>
      <c r="V205">
        <v>4</v>
      </c>
      <c r="W205" s="10">
        <f t="shared" si="41"/>
        <v>4</v>
      </c>
      <c r="X205" s="4">
        <v>839</v>
      </c>
      <c r="Y205" s="12">
        <f t="shared" si="42"/>
        <v>839</v>
      </c>
    </row>
    <row r="206" spans="1:25" x14ac:dyDescent="0.25">
      <c r="A206">
        <v>205</v>
      </c>
      <c r="B206" t="s">
        <v>1774</v>
      </c>
      <c r="C206" t="str">
        <f t="shared" si="43"/>
        <v>Unique</v>
      </c>
      <c r="D206" t="s">
        <v>1775</v>
      </c>
      <c r="E206" t="str">
        <f t="shared" si="34"/>
        <v>BlueRigger High Speed HDMI Cable with Ethernet - Supports 3D, 4K 60Hz and Audio Return - Latest Version (3 Feet 0.9 Meter)</v>
      </c>
      <c r="F206" t="str" cm="1">
        <f t="array" ref="F206">PROPER(_xlfn.TEXTJOIN(" ", TRUE, INDEX(_xlfn.FILTERXML("&lt;t&gt;&lt;s&gt;" &amp; SUBSTITUTE(E206," ","&lt;/s&gt;&lt;s&gt;") &amp; "&lt;/s&gt;&lt;/t&gt;", "//s"), _xlfn.SEQUENCE(4))))</f>
        <v>Bluerigger High Speed Hdmi</v>
      </c>
      <c r="G206" t="str">
        <f t="shared" si="44"/>
        <v>Ethernet - Supports 3D, 4K 60Hz and Audio Return - Latest Version (3 Feet 0.9 Meter)</v>
      </c>
      <c r="H206" t="s">
        <v>127</v>
      </c>
      <c r="I206" t="s">
        <v>13093</v>
      </c>
      <c r="J206" s="7" t="str">
        <f t="shared" si="35"/>
        <v>Electronics</v>
      </c>
      <c r="K206" t="s">
        <v>13094</v>
      </c>
      <c r="L206" t="str">
        <f t="shared" si="36"/>
        <v>HomeTheater , TV &amp; Video</v>
      </c>
      <c r="M206" t="s">
        <v>13095</v>
      </c>
      <c r="N206" s="2" t="str">
        <f t="shared" si="37"/>
        <v>Accessories</v>
      </c>
      <c r="O206" s="1" t="s">
        <v>13088</v>
      </c>
      <c r="P206" t="s">
        <v>13096</v>
      </c>
      <c r="Q206">
        <v>467</v>
      </c>
      <c r="R206" s="8">
        <f t="shared" si="38"/>
        <v>467</v>
      </c>
      <c r="S206">
        <v>599</v>
      </c>
      <c r="T206" s="8">
        <f t="shared" si="39"/>
        <v>599</v>
      </c>
      <c r="U206" s="1">
        <f t="shared" si="40"/>
        <v>0.22036727879799667</v>
      </c>
      <c r="V206">
        <v>4.4000000000000004</v>
      </c>
      <c r="W206" s="10">
        <f t="shared" si="41"/>
        <v>4.4000000000000004</v>
      </c>
      <c r="X206" s="4">
        <v>44054</v>
      </c>
      <c r="Y206" s="12">
        <f t="shared" si="42"/>
        <v>44054</v>
      </c>
    </row>
    <row r="207" spans="1:25" x14ac:dyDescent="0.25">
      <c r="A207">
        <v>206</v>
      </c>
      <c r="B207" t="s">
        <v>1784</v>
      </c>
      <c r="C207" t="str">
        <f t="shared" si="43"/>
        <v>Unique</v>
      </c>
      <c r="D207" t="s">
        <v>1785</v>
      </c>
      <c r="E207" t="str">
        <f t="shared" si="34"/>
        <v>Amkette 30 Pin to USB Charging and Data Sync Cable for iPhone 3G 3GS 4 4s iPad 1 2 3, iPod Nano 5th 6th Gen and iPod Touch 3rd 4th Gen -1.5m (Black)</v>
      </c>
      <c r="F207" t="str" cm="1">
        <f t="array" ref="F207">PROPER(_xlfn.TEXTJOIN(" ", TRUE, INDEX(_xlfn.FILTERXML("&lt;t&gt;&lt;s&gt;" &amp; SUBSTITUTE(E207," ","&lt;/s&gt;&lt;s&gt;") &amp; "&lt;/s&gt;&lt;/t&gt;", "//s"), _xlfn.SEQUENCE(4))))</f>
        <v>Amkette 30 Pin To</v>
      </c>
      <c r="G207" t="str">
        <f t="shared" si="44"/>
        <v>and Data Sync Cable for iPhone 3G 3GS 4 4s iPad 1 2 3, iPod Nano 5th 6th Gen and iPod Touch 3rd 4th Gen -1.5m (Black)</v>
      </c>
      <c r="H207" t="s">
        <v>17</v>
      </c>
      <c r="I207" t="s">
        <v>13085</v>
      </c>
      <c r="J207" s="7" t="str">
        <f t="shared" si="35"/>
        <v>Computers &amp; Accessories</v>
      </c>
      <c r="K207" t="s">
        <v>13086</v>
      </c>
      <c r="L207" t="str">
        <f t="shared" si="36"/>
        <v>Accessories &amp; Peripherals</v>
      </c>
      <c r="M207" t="s">
        <v>13087</v>
      </c>
      <c r="N207" s="2" t="str">
        <f t="shared" si="37"/>
        <v>Cables &amp; Accessories</v>
      </c>
      <c r="O207" s="1" t="s">
        <v>13088</v>
      </c>
      <c r="P207" t="s">
        <v>13089</v>
      </c>
      <c r="Q207">
        <v>449</v>
      </c>
      <c r="R207" s="8">
        <f t="shared" si="38"/>
        <v>449</v>
      </c>
      <c r="S207">
        <v>599</v>
      </c>
      <c r="T207" s="8">
        <f t="shared" si="39"/>
        <v>599</v>
      </c>
      <c r="U207" s="1">
        <f t="shared" si="40"/>
        <v>0.25041736227045075</v>
      </c>
      <c r="V207">
        <v>4</v>
      </c>
      <c r="W207" s="10">
        <f t="shared" si="41"/>
        <v>4</v>
      </c>
      <c r="X207" s="4">
        <v>3231</v>
      </c>
      <c r="Y207" s="12">
        <f t="shared" si="42"/>
        <v>3231</v>
      </c>
    </row>
    <row r="208" spans="1:25" x14ac:dyDescent="0.25">
      <c r="A208">
        <v>207</v>
      </c>
      <c r="B208" t="s">
        <v>1794</v>
      </c>
      <c r="C208" t="str">
        <f t="shared" si="43"/>
        <v>Unique</v>
      </c>
      <c r="D208" t="s">
        <v>1795</v>
      </c>
      <c r="E208" t="str">
        <f t="shared" si="34"/>
        <v>TCL 80 cm (32 inches) HD Ready Certified Android Smart LED TV 32S615 (Black)</v>
      </c>
      <c r="F208" t="str" cm="1">
        <f t="array" ref="F208">PROPER(_xlfn.TEXTJOIN(" ", TRUE, INDEX(_xlfn.FILTERXML("&lt;t&gt;&lt;s&gt;" &amp; SUBSTITUTE(E208," ","&lt;/s&gt;&lt;s&gt;") &amp; "&lt;/s&gt;&lt;/t&gt;", "//s"), _xlfn.SEQUENCE(4))))</f>
        <v>Tcl 80 Cm (32</v>
      </c>
      <c r="G208" t="str">
        <f t="shared" si="44"/>
        <v>Ready Certified Android Smart LED TV 32S615 (Black)</v>
      </c>
      <c r="H208" t="s">
        <v>167</v>
      </c>
      <c r="I208" t="s">
        <v>13093</v>
      </c>
      <c r="J208" s="7" t="str">
        <f t="shared" si="35"/>
        <v>Electronics</v>
      </c>
      <c r="K208" s="2" t="s">
        <v>13094</v>
      </c>
      <c r="L208" t="str">
        <f t="shared" si="36"/>
        <v>HomeTheater , TV &amp; Video</v>
      </c>
      <c r="M208" s="2" t="s">
        <v>13097</v>
      </c>
      <c r="N208" s="2" t="str">
        <f t="shared" si="37"/>
        <v>Televisions</v>
      </c>
      <c r="O208" s="1" t="s">
        <v>13098</v>
      </c>
      <c r="Q208" s="2">
        <v>11990</v>
      </c>
      <c r="R208" s="8">
        <f t="shared" si="38"/>
        <v>11990</v>
      </c>
      <c r="S208" s="2">
        <v>31990</v>
      </c>
      <c r="T208" s="8">
        <f t="shared" si="39"/>
        <v>31990</v>
      </c>
      <c r="U208" s="1">
        <f t="shared" si="40"/>
        <v>0.62519537355423571</v>
      </c>
      <c r="V208">
        <v>4.2</v>
      </c>
      <c r="W208" s="10">
        <f t="shared" si="41"/>
        <v>4.2</v>
      </c>
      <c r="X208" s="4">
        <v>64</v>
      </c>
      <c r="Y208" s="12">
        <f t="shared" si="42"/>
        <v>64</v>
      </c>
    </row>
    <row r="209" spans="1:25" x14ac:dyDescent="0.25">
      <c r="A209">
        <v>208</v>
      </c>
      <c r="B209" t="s">
        <v>1803</v>
      </c>
      <c r="C209" t="str">
        <f t="shared" si="43"/>
        <v>Unique</v>
      </c>
      <c r="D209" t="s">
        <v>1804</v>
      </c>
      <c r="E209" t="str">
        <f t="shared" si="34"/>
        <v>POPIO Type C Dash Charging USB Data Cable for OnePlus Devices</v>
      </c>
      <c r="F209" t="str" cm="1">
        <f t="array" ref="F209">PROPER(_xlfn.TEXTJOIN(" ", TRUE, INDEX(_xlfn.FILTERXML("&lt;t&gt;&lt;s&gt;" &amp; SUBSTITUTE(E209," ","&lt;/s&gt;&lt;s&gt;") &amp; "&lt;/s&gt;&lt;/t&gt;", "//s"), _xlfn.SEQUENCE(4))))</f>
        <v>Popio Type C Dash</v>
      </c>
      <c r="G209" t="str">
        <f t="shared" si="44"/>
        <v>Data Cable for OnePlus Devices</v>
      </c>
      <c r="H209" t="s">
        <v>17</v>
      </c>
      <c r="I209" t="s">
        <v>13085</v>
      </c>
      <c r="J209" s="7" t="str">
        <f t="shared" si="35"/>
        <v>Computers &amp; Accessories</v>
      </c>
      <c r="K209" t="s">
        <v>13086</v>
      </c>
      <c r="L209" t="str">
        <f t="shared" si="36"/>
        <v>Accessories &amp; Peripherals</v>
      </c>
      <c r="M209" t="s">
        <v>13087</v>
      </c>
      <c r="N209" s="2" t="str">
        <f t="shared" si="37"/>
        <v>Cables &amp; Accessories</v>
      </c>
      <c r="O209" s="1" t="s">
        <v>13088</v>
      </c>
      <c r="P209" t="s">
        <v>13089</v>
      </c>
      <c r="Q209">
        <v>350</v>
      </c>
      <c r="R209" s="8">
        <f t="shared" si="38"/>
        <v>350</v>
      </c>
      <c r="S209">
        <v>599</v>
      </c>
      <c r="T209" s="8">
        <f t="shared" si="39"/>
        <v>599</v>
      </c>
      <c r="U209" s="1">
        <f t="shared" si="40"/>
        <v>0.41569282136894825</v>
      </c>
      <c r="V209">
        <v>3.9</v>
      </c>
      <c r="W209" s="10">
        <f t="shared" si="41"/>
        <v>3.9</v>
      </c>
      <c r="X209" s="4">
        <v>8314</v>
      </c>
      <c r="Y209" s="12">
        <f t="shared" si="42"/>
        <v>8314</v>
      </c>
    </row>
    <row r="210" spans="1:25" x14ac:dyDescent="0.25">
      <c r="A210">
        <v>209</v>
      </c>
      <c r="B210" t="s">
        <v>1813</v>
      </c>
      <c r="C210" t="str">
        <f t="shared" si="43"/>
        <v>Unique</v>
      </c>
      <c r="D210" t="s">
        <v>1814</v>
      </c>
      <c r="E210" t="str">
        <f t="shared" si="34"/>
        <v>MYVN LTG to USB for¬†Fast Charging and Data Sync USB Cable Compatible for iPhone 5 5s 6 6S 7 7+ 8 8+ 10 11, iPad Air Mini, iPod and iOS Devices (1 M)</v>
      </c>
      <c r="F210" t="str" cm="1">
        <f t="array" ref="F210">PROPER(_xlfn.TEXTJOIN(" ", TRUE, INDEX(_xlfn.FILTERXML("&lt;t&gt;&lt;s&gt;" &amp; SUBSTITUTE(E210," ","&lt;/s&gt;&lt;s&gt;") &amp; "&lt;/s&gt;&lt;/t&gt;", "//s"), _xlfn.SEQUENCE(4))))</f>
        <v>Myvn Ltg To Usb</v>
      </c>
      <c r="G210" t="str">
        <f t="shared" si="44"/>
        <v>and Data Sync USB Cable Compatible for iPhone 5 5s 6 6S 7 7+ 8 8+ 10 11, iPad Air Mini, iPod and iOS Devices (1 M)</v>
      </c>
      <c r="H210" t="s">
        <v>17</v>
      </c>
      <c r="I210" t="s">
        <v>13085</v>
      </c>
      <c r="J210" s="7" t="str">
        <f t="shared" si="35"/>
        <v>Computers &amp; Accessories</v>
      </c>
      <c r="K210" t="s">
        <v>13086</v>
      </c>
      <c r="L210" t="str">
        <f t="shared" si="36"/>
        <v>Accessories &amp; Peripherals</v>
      </c>
      <c r="M210" t="s">
        <v>13087</v>
      </c>
      <c r="N210" s="2" t="str">
        <f t="shared" si="37"/>
        <v>Cables &amp; Accessories</v>
      </c>
      <c r="O210" s="1" t="s">
        <v>13088</v>
      </c>
      <c r="P210" t="s">
        <v>13089</v>
      </c>
      <c r="Q210">
        <v>252</v>
      </c>
      <c r="R210" s="8">
        <f t="shared" si="38"/>
        <v>252</v>
      </c>
      <c r="S210">
        <v>999</v>
      </c>
      <c r="T210" s="8">
        <f t="shared" si="39"/>
        <v>999</v>
      </c>
      <c r="U210" s="1">
        <f t="shared" si="40"/>
        <v>0.74774774774774777</v>
      </c>
      <c r="V210">
        <v>3.7</v>
      </c>
      <c r="W210" s="10">
        <f t="shared" si="41"/>
        <v>3.7</v>
      </c>
      <c r="X210" s="4">
        <v>2249</v>
      </c>
      <c r="Y210" s="12">
        <f t="shared" si="42"/>
        <v>2249</v>
      </c>
    </row>
    <row r="211" spans="1:25" x14ac:dyDescent="0.25">
      <c r="A211">
        <v>210</v>
      </c>
      <c r="B211" t="s">
        <v>1823</v>
      </c>
      <c r="C211" t="str">
        <f t="shared" si="43"/>
        <v>Unique</v>
      </c>
      <c r="D211" t="s">
        <v>1824</v>
      </c>
      <c r="E211" t="str">
        <f t="shared" si="34"/>
        <v>Tata Sky Universal Remote Compatible for SD HD</v>
      </c>
      <c r="F211" t="str" cm="1">
        <f t="array" ref="F211">PROPER(_xlfn.TEXTJOIN(" ", TRUE, INDEX(_xlfn.FILTERXML("&lt;t&gt;&lt;s&gt;" &amp; SUBSTITUTE(E211," ","&lt;/s&gt;&lt;s&gt;") &amp; "&lt;/s&gt;&lt;/t&gt;", "//s"), _xlfn.SEQUENCE(4))))</f>
        <v>Tata Sky Universal Remote</v>
      </c>
      <c r="G211" t="str">
        <f t="shared" si="44"/>
        <v>SD HD</v>
      </c>
      <c r="H211" t="s">
        <v>459</v>
      </c>
      <c r="I211" t="s">
        <v>13093</v>
      </c>
      <c r="J211" s="7" t="str">
        <f t="shared" si="35"/>
        <v>Electronics</v>
      </c>
      <c r="K211" t="s">
        <v>13094</v>
      </c>
      <c r="L211" t="str">
        <f t="shared" si="36"/>
        <v>HomeTheater , TV &amp; Video</v>
      </c>
      <c r="M211" t="s">
        <v>13095</v>
      </c>
      <c r="N211" s="2" t="str">
        <f t="shared" si="37"/>
        <v>Accessories</v>
      </c>
      <c r="O211" s="1" t="s">
        <v>13099</v>
      </c>
      <c r="Q211">
        <v>204</v>
      </c>
      <c r="R211" s="8">
        <f t="shared" si="38"/>
        <v>204</v>
      </c>
      <c r="S211">
        <v>599</v>
      </c>
      <c r="T211" s="8">
        <f t="shared" si="39"/>
        <v>599</v>
      </c>
      <c r="U211" s="1">
        <f t="shared" si="40"/>
        <v>0.65943238731218701</v>
      </c>
      <c r="V211">
        <v>3.6</v>
      </c>
      <c r="W211" s="10">
        <f t="shared" si="41"/>
        <v>3.6</v>
      </c>
      <c r="X211" s="4">
        <v>339</v>
      </c>
      <c r="Y211" s="12">
        <f t="shared" si="42"/>
        <v>339</v>
      </c>
    </row>
    <row r="212" spans="1:25" x14ac:dyDescent="0.25">
      <c r="A212">
        <v>211</v>
      </c>
      <c r="B212" t="s">
        <v>1833</v>
      </c>
      <c r="C212" t="str">
        <f t="shared" si="43"/>
        <v>Unique</v>
      </c>
      <c r="D212" t="s">
        <v>1834</v>
      </c>
      <c r="E212" t="str">
        <f t="shared" si="34"/>
        <v>WZATCO Pixel | Portable LED Projector | Native 720p with Full HD 1080P Support | 2000 Lumens (200 ANSI) | 176" Large Screen | Projector for Home and Outdoor | Compatible with TV Stick, PC, PS4</v>
      </c>
      <c r="F212" t="str" cm="1">
        <f t="array" ref="F212">PROPER(_xlfn.TEXTJOIN(" ", TRUE, INDEX(_xlfn.FILTERXML("&lt;t&gt;&lt;s&gt;" &amp; SUBSTITUTE(E212," ","&lt;/s&gt;&lt;s&gt;") &amp; "&lt;/s&gt;&lt;/t&gt;", "//s"), _xlfn.SEQUENCE(4))))</f>
        <v>Wzatco Pixel | Portable</v>
      </c>
      <c r="G212" t="str">
        <f t="shared" si="44"/>
        <v>| Native 720p with Full HD 1080P Support | 2000 Lumens (200 ANSI) | 176" Large Screen | Projector for Home and Outdoor | Compatible with TV Stick, PC, PS4</v>
      </c>
      <c r="H212" t="s">
        <v>1390</v>
      </c>
      <c r="I212" t="s">
        <v>13093</v>
      </c>
      <c r="J212" s="7" t="str">
        <f t="shared" si="35"/>
        <v>Electronics</v>
      </c>
      <c r="K212" s="2" t="s">
        <v>13094</v>
      </c>
      <c r="L212" t="str">
        <f t="shared" si="36"/>
        <v>HomeTheater , TV &amp; Video</v>
      </c>
      <c r="M212" s="2" t="s">
        <v>13108</v>
      </c>
      <c r="N212" s="2" t="str">
        <f t="shared" si="37"/>
        <v>Projectors</v>
      </c>
      <c r="O212" s="1"/>
      <c r="Q212" s="2">
        <v>6490</v>
      </c>
      <c r="R212" s="8">
        <f t="shared" si="38"/>
        <v>6490</v>
      </c>
      <c r="S212" s="2">
        <v>9990</v>
      </c>
      <c r="T212" s="8">
        <f t="shared" si="39"/>
        <v>9990</v>
      </c>
      <c r="U212" s="1">
        <f t="shared" si="40"/>
        <v>0.35035035035035034</v>
      </c>
      <c r="V212">
        <v>4</v>
      </c>
      <c r="W212" s="10">
        <f t="shared" si="41"/>
        <v>4</v>
      </c>
      <c r="X212" s="4">
        <v>27</v>
      </c>
      <c r="Y212" s="12">
        <f t="shared" si="42"/>
        <v>27</v>
      </c>
    </row>
    <row r="213" spans="1:25" x14ac:dyDescent="0.25">
      <c r="A213">
        <v>212</v>
      </c>
      <c r="B213" t="s">
        <v>1843</v>
      </c>
      <c r="C213" t="str">
        <f t="shared" si="43"/>
        <v>Unique</v>
      </c>
      <c r="D213" t="s">
        <v>12974</v>
      </c>
      <c r="E213" t="str">
        <f t="shared" si="34"/>
        <v>7SEVEN Compatible Tata Sky Remote Control Replacement of Original dth SD HD tata Play Set top Box Remote - IR Learning Universal Remote for Any Brand TV - Pairing Must</v>
      </c>
      <c r="F213" t="str" cm="1">
        <f t="array" ref="F213">PROPER(_xlfn.TEXTJOIN(" ", TRUE, INDEX(_xlfn.FILTERXML("&lt;t&gt;&lt;s&gt;" &amp; SUBSTITUTE(E213," ","&lt;/s&gt;&lt;s&gt;") &amp; "&lt;/s&gt;&lt;/t&gt;", "//s"), _xlfn.SEQUENCE(4))))</f>
        <v>7Seven Compatible Tata Sky</v>
      </c>
      <c r="G213" t="str">
        <f t="shared" si="44"/>
        <v>Replacement of Original dth SD HD tata Play Set top Box Remote - IR Learning Universal Remote for Any Brand TV - Pairing Must</v>
      </c>
      <c r="H213" t="s">
        <v>459</v>
      </c>
      <c r="I213" t="s">
        <v>13093</v>
      </c>
      <c r="J213" s="7" t="str">
        <f t="shared" si="35"/>
        <v>Electronics</v>
      </c>
      <c r="K213" t="s">
        <v>13094</v>
      </c>
      <c r="L213" t="str">
        <f t="shared" si="36"/>
        <v>HomeTheater , TV &amp; Video</v>
      </c>
      <c r="M213" t="s">
        <v>13095</v>
      </c>
      <c r="N213" s="2" t="str">
        <f t="shared" si="37"/>
        <v>Accessories</v>
      </c>
      <c r="O213" s="1" t="s">
        <v>13099</v>
      </c>
      <c r="Q213">
        <v>235</v>
      </c>
      <c r="R213" s="8">
        <f t="shared" si="38"/>
        <v>235</v>
      </c>
      <c r="S213">
        <v>599</v>
      </c>
      <c r="T213" s="8">
        <f t="shared" si="39"/>
        <v>599</v>
      </c>
      <c r="U213" s="1">
        <f t="shared" si="40"/>
        <v>0.60767946577629384</v>
      </c>
      <c r="V213">
        <v>3.5</v>
      </c>
      <c r="W213" s="10">
        <f t="shared" si="41"/>
        <v>3.5</v>
      </c>
      <c r="X213" s="4">
        <v>197</v>
      </c>
      <c r="Y213" s="12">
        <f t="shared" si="42"/>
        <v>197</v>
      </c>
    </row>
    <row r="214" spans="1:25" x14ac:dyDescent="0.25">
      <c r="A214">
        <v>213</v>
      </c>
      <c r="B214" t="s">
        <v>1852</v>
      </c>
      <c r="C214" t="str">
        <f t="shared" si="43"/>
        <v>Unique</v>
      </c>
      <c r="D214" t="s">
        <v>1853</v>
      </c>
      <c r="E214" t="str">
        <f t="shared" si="34"/>
        <v>AmazonBasics USB 2.0 Extension Cable for Personal Computer, Printer, 2-Pack - A-Male to A-Female - 3.3 Feet (1 Meter, Black)</v>
      </c>
      <c r="F214" t="str" cm="1">
        <f t="array" ref="F214">PROPER(_xlfn.TEXTJOIN(" ", TRUE, INDEX(_xlfn.FILTERXML("&lt;t&gt;&lt;s&gt;" &amp; SUBSTITUTE(E214," ","&lt;/s&gt;&lt;s&gt;") &amp; "&lt;/s&gt;&lt;/t&gt;", "//s"), _xlfn.SEQUENCE(4))))</f>
        <v>Amazonbasics Usb 2 Extension</v>
      </c>
      <c r="G214" t="str">
        <f t="shared" si="44"/>
        <v>Personal Computer, Printer, 2-Pack - A-Male to A-Female - 3.3 Feet (1 Meter, Black)</v>
      </c>
      <c r="H214" t="s">
        <v>17</v>
      </c>
      <c r="I214" t="s">
        <v>13085</v>
      </c>
      <c r="J214" s="7" t="str">
        <f t="shared" si="35"/>
        <v>Computers &amp; Accessories</v>
      </c>
      <c r="K214" t="s">
        <v>13086</v>
      </c>
      <c r="L214" t="str">
        <f t="shared" si="36"/>
        <v>Accessories &amp; Peripherals</v>
      </c>
      <c r="M214" t="s">
        <v>13087</v>
      </c>
      <c r="N214" s="2" t="str">
        <f t="shared" si="37"/>
        <v>Cables &amp; Accessories</v>
      </c>
      <c r="O214" s="1" t="s">
        <v>13088</v>
      </c>
      <c r="P214" t="s">
        <v>13089</v>
      </c>
      <c r="Q214">
        <v>299</v>
      </c>
      <c r="R214" s="8">
        <f t="shared" si="38"/>
        <v>299</v>
      </c>
      <c r="S214">
        <v>800</v>
      </c>
      <c r="T214" s="8">
        <f t="shared" si="39"/>
        <v>800</v>
      </c>
      <c r="U214" s="1">
        <f t="shared" si="40"/>
        <v>0.62624999999999997</v>
      </c>
      <c r="V214">
        <v>4.5</v>
      </c>
      <c r="W214" s="10">
        <f t="shared" si="41"/>
        <v>4.5</v>
      </c>
      <c r="X214" s="4">
        <v>74977</v>
      </c>
      <c r="Y214" s="12">
        <f t="shared" si="42"/>
        <v>74977</v>
      </c>
    </row>
    <row r="215" spans="1:25" x14ac:dyDescent="0.25">
      <c r="A215">
        <v>214</v>
      </c>
      <c r="B215" t="s">
        <v>1857</v>
      </c>
      <c r="C215" t="str">
        <f t="shared" si="43"/>
        <v>Unique</v>
      </c>
      <c r="D215" t="s">
        <v>1858</v>
      </c>
      <c r="E215" t="str">
        <f t="shared" si="34"/>
        <v>Amazon Basics USB C to Lightning TPE MFi Certified Charging Cable (White, 1.2 meter)</v>
      </c>
      <c r="F215" t="str" cm="1">
        <f t="array" ref="F215">PROPER(_xlfn.TEXTJOIN(" ", TRUE, INDEX(_xlfn.FILTERXML("&lt;t&gt;&lt;s&gt;" &amp; SUBSTITUTE(E215," ","&lt;/s&gt;&lt;s&gt;") &amp; "&lt;/s&gt;&lt;/t&gt;", "//s"), _xlfn.SEQUENCE(4))))</f>
        <v>Amazon Basics Usb C</v>
      </c>
      <c r="G215" t="str">
        <f t="shared" si="44"/>
        <v>TPE MFi Certified Charging Cable (White, 1.2 meter)</v>
      </c>
      <c r="H215" t="s">
        <v>17</v>
      </c>
      <c r="I215" t="s">
        <v>13085</v>
      </c>
      <c r="J215" s="7" t="str">
        <f t="shared" si="35"/>
        <v>Computers &amp; Accessories</v>
      </c>
      <c r="K215" t="s">
        <v>13086</v>
      </c>
      <c r="L215" t="str">
        <f t="shared" si="36"/>
        <v>Accessories &amp; Peripherals</v>
      </c>
      <c r="M215" s="2" t="s">
        <v>13087</v>
      </c>
      <c r="N215" s="2" t="str">
        <f t="shared" si="37"/>
        <v>Cables &amp; Accessories</v>
      </c>
      <c r="O215" s="1" t="s">
        <v>13088</v>
      </c>
      <c r="P215" t="s">
        <v>13089</v>
      </c>
      <c r="Q215">
        <v>799</v>
      </c>
      <c r="R215" s="8">
        <f t="shared" si="38"/>
        <v>799</v>
      </c>
      <c r="S215" s="2">
        <v>1999</v>
      </c>
      <c r="T215" s="8">
        <f t="shared" si="39"/>
        <v>1999</v>
      </c>
      <c r="U215" s="1">
        <f t="shared" si="40"/>
        <v>0.60030015007503756</v>
      </c>
      <c r="V215">
        <v>4.2</v>
      </c>
      <c r="W215" s="10">
        <f t="shared" si="41"/>
        <v>4.2</v>
      </c>
      <c r="X215" s="4">
        <v>8583</v>
      </c>
      <c r="Y215" s="12">
        <f t="shared" si="42"/>
        <v>8583</v>
      </c>
    </row>
    <row r="216" spans="1:25" x14ac:dyDescent="0.25">
      <c r="A216">
        <v>215</v>
      </c>
      <c r="B216" t="s">
        <v>1867</v>
      </c>
      <c r="C216" t="str">
        <f t="shared" si="43"/>
        <v>Unique</v>
      </c>
      <c r="D216" t="s">
        <v>1868</v>
      </c>
      <c r="E216" t="str">
        <f t="shared" si="34"/>
        <v>Crypo‚Ñ¢ Universal Remote Compatible with Tata Sky Universal HD and SD Set top Box (Also Works with All TV)</v>
      </c>
      <c r="F216" t="str" cm="1">
        <f t="array" ref="F216">PROPER(_xlfn.TEXTJOIN(" ", TRUE, INDEX(_xlfn.FILTERXML("&lt;t&gt;&lt;s&gt;" &amp; SUBSTITUTE(E216," ","&lt;/s&gt;&lt;s&gt;") &amp; "&lt;/s&gt;&lt;/t&gt;", "//s"), _xlfn.SEQUENCE(4))))</f>
        <v>Crypo‚Ñ¢ Universal Remote Compatible</v>
      </c>
      <c r="G216" t="str">
        <f t="shared" si="44"/>
        <v>Sky Universal HD and SD Set top Box (Also Works with All TV)</v>
      </c>
      <c r="H216" t="s">
        <v>459</v>
      </c>
      <c r="I216" t="s">
        <v>13093</v>
      </c>
      <c r="J216" s="7" t="str">
        <f t="shared" si="35"/>
        <v>Electronics</v>
      </c>
      <c r="K216" t="s">
        <v>13094</v>
      </c>
      <c r="L216" t="str">
        <f t="shared" si="36"/>
        <v>HomeTheater , TV &amp; Video</v>
      </c>
      <c r="M216" t="s">
        <v>13095</v>
      </c>
      <c r="N216" s="2" t="str">
        <f t="shared" si="37"/>
        <v>Accessories</v>
      </c>
      <c r="O216" s="1" t="s">
        <v>13099</v>
      </c>
      <c r="Q216">
        <v>299</v>
      </c>
      <c r="R216" s="8">
        <f t="shared" si="38"/>
        <v>299</v>
      </c>
      <c r="S216">
        <v>999</v>
      </c>
      <c r="T216" s="8">
        <f t="shared" si="39"/>
        <v>999</v>
      </c>
      <c r="U216" s="1">
        <f t="shared" si="40"/>
        <v>0.70070070070070067</v>
      </c>
      <c r="V216">
        <v>3.8</v>
      </c>
      <c r="W216" s="10">
        <f t="shared" si="41"/>
        <v>3.8</v>
      </c>
      <c r="X216" s="4">
        <v>928</v>
      </c>
      <c r="Y216" s="12">
        <f t="shared" si="42"/>
        <v>928</v>
      </c>
    </row>
    <row r="217" spans="1:25" x14ac:dyDescent="0.25">
      <c r="A217">
        <v>216</v>
      </c>
      <c r="B217" t="s">
        <v>1877</v>
      </c>
      <c r="C217" t="str">
        <f t="shared" si="43"/>
        <v>Unique</v>
      </c>
      <c r="D217" t="s">
        <v>1878</v>
      </c>
      <c r="E217" t="str">
        <f t="shared" si="34"/>
        <v>Karbonn 80 cm (32 Inches) Millennium Series HD Ready LED TV KJW32NSHDF (Phantom Black) with Bezel-Less Design</v>
      </c>
      <c r="F217" t="str" cm="1">
        <f t="array" ref="F217">PROPER(_xlfn.TEXTJOIN(" ", TRUE, INDEX(_xlfn.FILTERXML("&lt;t&gt;&lt;s&gt;" &amp; SUBSTITUTE(E217," ","&lt;/s&gt;&lt;s&gt;") &amp; "&lt;/s&gt;&lt;/t&gt;", "//s"), _xlfn.SEQUENCE(4))))</f>
        <v>Karbonn 80 Cm (32</v>
      </c>
      <c r="G217" t="str">
        <f t="shared" si="44"/>
        <v>Series HD Ready LED TV KJW32NSHDF (Phantom Black) with Bezel-Less Design</v>
      </c>
      <c r="H217" t="s">
        <v>505</v>
      </c>
      <c r="I217" t="s">
        <v>13093</v>
      </c>
      <c r="J217" s="7" t="str">
        <f t="shared" si="35"/>
        <v>Electronics</v>
      </c>
      <c r="K217" s="2" t="s">
        <v>13094</v>
      </c>
      <c r="L217" t="str">
        <f t="shared" si="36"/>
        <v>HomeTheater , TV &amp; Video</v>
      </c>
      <c r="M217" s="2" t="s">
        <v>13097</v>
      </c>
      <c r="N217" s="2" t="str">
        <f t="shared" si="37"/>
        <v>Televisions</v>
      </c>
      <c r="O217" s="1" t="s">
        <v>13100</v>
      </c>
      <c r="Q217" s="2">
        <v>6999</v>
      </c>
      <c r="R217" s="8">
        <f t="shared" si="38"/>
        <v>6999</v>
      </c>
      <c r="S217" s="2">
        <v>16990</v>
      </c>
      <c r="T217" s="8">
        <f t="shared" si="39"/>
        <v>16990</v>
      </c>
      <c r="U217" s="1">
        <f t="shared" si="40"/>
        <v>0.5880517951736316</v>
      </c>
      <c r="V217">
        <v>3.8</v>
      </c>
      <c r="W217" s="10">
        <f t="shared" si="41"/>
        <v>3.8</v>
      </c>
      <c r="X217" s="4">
        <v>110</v>
      </c>
      <c r="Y217" s="12">
        <f t="shared" si="42"/>
        <v>110</v>
      </c>
    </row>
    <row r="218" spans="1:25" x14ac:dyDescent="0.25">
      <c r="A218">
        <v>217</v>
      </c>
      <c r="B218" t="s">
        <v>1887</v>
      </c>
      <c r="C218" t="str">
        <f t="shared" si="43"/>
        <v>Unique</v>
      </c>
      <c r="D218" t="s">
        <v>1888</v>
      </c>
      <c r="E218" t="str">
        <f t="shared" si="34"/>
        <v>OnePlus 138.7 cm (55 inches) U Series 4K LED Smart Android TV 55U1S (Black)</v>
      </c>
      <c r="F218" t="str" cm="1">
        <f t="array" ref="F218">PROPER(_xlfn.TEXTJOIN(" ", TRUE, INDEX(_xlfn.FILTERXML("&lt;t&gt;&lt;s&gt;" &amp; SUBSTITUTE(E218," ","&lt;/s&gt;&lt;s&gt;") &amp; "&lt;/s&gt;&lt;/t&gt;", "//s"), _xlfn.SEQUENCE(4))))</f>
        <v>Oneplus 138.7 Cm (55</v>
      </c>
      <c r="G218" t="str">
        <f t="shared" si="44"/>
        <v>Series 4K LED Smart Android TV 55U1S (Black)</v>
      </c>
      <c r="H218" t="s">
        <v>167</v>
      </c>
      <c r="I218" t="s">
        <v>13093</v>
      </c>
      <c r="J218" s="7" t="str">
        <f t="shared" si="35"/>
        <v>Electronics</v>
      </c>
      <c r="K218" s="2" t="s">
        <v>13094</v>
      </c>
      <c r="L218" t="str">
        <f t="shared" si="36"/>
        <v>HomeTheater , TV &amp; Video</v>
      </c>
      <c r="M218" s="2" t="s">
        <v>13097</v>
      </c>
      <c r="N218" s="2" t="str">
        <f t="shared" si="37"/>
        <v>Televisions</v>
      </c>
      <c r="O218" s="1" t="s">
        <v>13098</v>
      </c>
      <c r="Q218" s="2">
        <v>42999</v>
      </c>
      <c r="R218" s="8">
        <f t="shared" si="38"/>
        <v>42999</v>
      </c>
      <c r="S218" s="2">
        <v>59999</v>
      </c>
      <c r="T218" s="8">
        <f t="shared" si="39"/>
        <v>59999</v>
      </c>
      <c r="U218" s="1">
        <f t="shared" si="40"/>
        <v>0.28333805563426057</v>
      </c>
      <c r="V218">
        <v>4.0999999999999996</v>
      </c>
      <c r="W218" s="10">
        <f t="shared" si="41"/>
        <v>4.0999999999999996</v>
      </c>
      <c r="X218" s="4">
        <v>6753</v>
      </c>
      <c r="Y218" s="12">
        <f t="shared" si="42"/>
        <v>6753</v>
      </c>
    </row>
    <row r="219" spans="1:25" x14ac:dyDescent="0.25">
      <c r="A219">
        <v>218</v>
      </c>
      <c r="B219" t="s">
        <v>1897</v>
      </c>
      <c r="C219" t="str">
        <f t="shared" si="43"/>
        <v>Unique</v>
      </c>
      <c r="D219" t="s">
        <v>1898</v>
      </c>
      <c r="E219" t="str">
        <f t="shared" si="34"/>
        <v>Posh 1.5 Meter High Speed Gold Plated HDMI Male to Female Extension Cable (Black)</v>
      </c>
      <c r="F219" t="str" cm="1">
        <f t="array" ref="F219">PROPER(_xlfn.TEXTJOIN(" ", TRUE, INDEX(_xlfn.FILTERXML("&lt;t&gt;&lt;s&gt;" &amp; SUBSTITUTE(E219," ","&lt;/s&gt;&lt;s&gt;") &amp; "&lt;/s&gt;&lt;/t&gt;", "//s"), _xlfn.SEQUENCE(4))))</f>
        <v>Posh 1.5 Meter High</v>
      </c>
      <c r="G219" t="str">
        <f t="shared" si="44"/>
        <v>Plated HDMI Male to Female Extension Cable (Black)</v>
      </c>
      <c r="H219" t="s">
        <v>127</v>
      </c>
      <c r="I219" t="s">
        <v>13093</v>
      </c>
      <c r="J219" s="7" t="str">
        <f t="shared" si="35"/>
        <v>Electronics</v>
      </c>
      <c r="K219" t="s">
        <v>13094</v>
      </c>
      <c r="L219" t="str">
        <f t="shared" si="36"/>
        <v>HomeTheater , TV &amp; Video</v>
      </c>
      <c r="M219" t="s">
        <v>13095</v>
      </c>
      <c r="N219" s="2" t="str">
        <f t="shared" si="37"/>
        <v>Accessories</v>
      </c>
      <c r="O219" s="1" t="s">
        <v>13088</v>
      </c>
      <c r="P219" t="s">
        <v>13096</v>
      </c>
      <c r="Q219">
        <v>173</v>
      </c>
      <c r="R219" s="8">
        <f t="shared" si="38"/>
        <v>173</v>
      </c>
      <c r="S219">
        <v>999</v>
      </c>
      <c r="T219" s="8">
        <f t="shared" si="39"/>
        <v>999</v>
      </c>
      <c r="U219" s="1">
        <f t="shared" si="40"/>
        <v>0.82682682682682684</v>
      </c>
      <c r="V219">
        <v>4.3</v>
      </c>
      <c r="W219" s="10">
        <f t="shared" si="41"/>
        <v>4.3</v>
      </c>
      <c r="X219" s="4">
        <v>1237</v>
      </c>
      <c r="Y219" s="12">
        <f t="shared" si="42"/>
        <v>1237</v>
      </c>
    </row>
    <row r="220" spans="1:25" x14ac:dyDescent="0.25">
      <c r="A220">
        <v>219</v>
      </c>
      <c r="B220" t="s">
        <v>1907</v>
      </c>
      <c r="C220" t="str">
        <f t="shared" si="43"/>
        <v>Unique</v>
      </c>
      <c r="D220" t="s">
        <v>1908</v>
      </c>
      <c r="E220" t="str">
        <f t="shared" si="34"/>
        <v>Amazon Basics HDMI Coupler,Black</v>
      </c>
      <c r="F220" t="str" cm="1">
        <f t="array" ref="F220">PROPER(_xlfn.TEXTJOIN(" ", TRUE, INDEX(_xlfn.FILTERXML("&lt;t&gt;&lt;s&gt;" &amp; SUBSTITUTE(E220," ","&lt;/s&gt;&lt;s&gt;") &amp; "&lt;/s&gt;&lt;/t&gt;", "//s"), _xlfn.SEQUENCE(3))))</f>
        <v>Amazon Basics Hdmi</v>
      </c>
      <c r="G220" t="str">
        <f>IFERROR(TRIM(MID(E220, FIND("~", SUBSTITUTE(E220, " ", "~", 3)) + 1, LEN(E220))), "")</f>
        <v>Coupler,Black</v>
      </c>
      <c r="H220" t="s">
        <v>1909</v>
      </c>
      <c r="I220" t="s">
        <v>13093</v>
      </c>
      <c r="J220" s="7" t="str">
        <f t="shared" si="35"/>
        <v>Electronics</v>
      </c>
      <c r="K220" t="s">
        <v>13104</v>
      </c>
      <c r="L220" t="str">
        <f t="shared" si="36"/>
        <v>HomeAudio</v>
      </c>
      <c r="M220" t="s">
        <v>13095</v>
      </c>
      <c r="N220" s="2" t="str">
        <f t="shared" si="37"/>
        <v>Accessories</v>
      </c>
      <c r="O220" s="1" t="s">
        <v>13109</v>
      </c>
      <c r="Q220">
        <v>209</v>
      </c>
      <c r="R220" s="8">
        <f t="shared" si="38"/>
        <v>209</v>
      </c>
      <c r="S220">
        <v>600</v>
      </c>
      <c r="T220" s="8">
        <f t="shared" si="39"/>
        <v>600</v>
      </c>
      <c r="U220" s="1">
        <f t="shared" si="40"/>
        <v>0.65166666666666662</v>
      </c>
      <c r="V220">
        <v>4.4000000000000004</v>
      </c>
      <c r="W220" s="10">
        <f t="shared" si="41"/>
        <v>4.4000000000000004</v>
      </c>
      <c r="X220" s="4">
        <v>18872</v>
      </c>
      <c r="Y220" s="12">
        <f t="shared" si="42"/>
        <v>18872</v>
      </c>
    </row>
    <row r="221" spans="1:25" x14ac:dyDescent="0.25">
      <c r="A221">
        <v>220</v>
      </c>
      <c r="B221" t="s">
        <v>1918</v>
      </c>
      <c r="C221" t="str">
        <f t="shared" si="43"/>
        <v>Unique</v>
      </c>
      <c r="D221" t="s">
        <v>1919</v>
      </c>
      <c r="E221" t="str">
        <f t="shared" si="34"/>
        <v>boAt LTG 550v3 Lightning Apple MFi Certified Cable with Spaceship Grade Aluminium Housing,Stress Resistance, Rapid 2.4A Charging and 480mbps Data Sync, 1m Length and 10000+ Bends Lifespan(Mercurial Black)</v>
      </c>
      <c r="F221" t="str" cm="1">
        <f t="array" ref="F221">PROPER(_xlfn.TEXTJOIN(" ", TRUE, INDEX(_xlfn.FILTERXML("&lt;t&gt;&lt;s&gt;" &amp; SUBSTITUTE(E221," ","&lt;/s&gt;&lt;s&gt;") &amp; "&lt;/s&gt;&lt;/t&gt;", "//s"), _xlfn.SEQUENCE(4))))</f>
        <v>Boat Ltg 550V3 Lightning</v>
      </c>
      <c r="G221" t="str">
        <f t="shared" ref="G221:G284" si="45">IFERROR(TRIM(MID(E221, FIND("~", SUBSTITUTE(E221, " ", "~", 6)) + 1, LEN(E221))), "")</f>
        <v>Certified Cable with Spaceship Grade Aluminium Housing,Stress Resistance, Rapid 2.4A Charging and 480mbps Data Sync, 1m Length and 10000+ Bends Lifespan(Mercurial Black)</v>
      </c>
      <c r="H221" t="s">
        <v>17</v>
      </c>
      <c r="I221" t="s">
        <v>13085</v>
      </c>
      <c r="J221" s="7" t="str">
        <f t="shared" si="35"/>
        <v>Computers &amp; Accessories</v>
      </c>
      <c r="K221" t="s">
        <v>13086</v>
      </c>
      <c r="L221" t="str">
        <f t="shared" si="36"/>
        <v>Accessories &amp; Peripherals</v>
      </c>
      <c r="M221" s="2" t="s">
        <v>13087</v>
      </c>
      <c r="N221" s="2" t="str">
        <f t="shared" si="37"/>
        <v>Cables &amp; Accessories</v>
      </c>
      <c r="O221" s="1" t="s">
        <v>13088</v>
      </c>
      <c r="P221" t="s">
        <v>13089</v>
      </c>
      <c r="Q221">
        <v>848.99</v>
      </c>
      <c r="R221" s="8">
        <f t="shared" si="38"/>
        <v>848.99</v>
      </c>
      <c r="S221" s="2">
        <v>1490</v>
      </c>
      <c r="T221" s="8">
        <f t="shared" si="39"/>
        <v>1490</v>
      </c>
      <c r="U221" s="1">
        <f t="shared" si="40"/>
        <v>0.43020805369127518</v>
      </c>
      <c r="V221">
        <v>3.9</v>
      </c>
      <c r="W221" s="10">
        <f t="shared" si="41"/>
        <v>3.9</v>
      </c>
      <c r="X221" s="4">
        <v>356</v>
      </c>
      <c r="Y221" s="12">
        <f t="shared" si="42"/>
        <v>356</v>
      </c>
    </row>
    <row r="222" spans="1:25" x14ac:dyDescent="0.25">
      <c r="A222">
        <v>221</v>
      </c>
      <c r="B222" t="s">
        <v>1928</v>
      </c>
      <c r="C222" t="str">
        <f t="shared" si="43"/>
        <v>Unique</v>
      </c>
      <c r="D222" t="s">
        <v>1929</v>
      </c>
      <c r="E222" t="str">
        <f t="shared" si="34"/>
        <v>Wayona Nylon Braided Usb Syncing And Charging Cable Sync And Charging Cable For Iphone, Ipad (3 Ft, Black) - Pack Of 2</v>
      </c>
      <c r="F222" t="str" cm="1">
        <f t="array" ref="F222">PROPER(_xlfn.TEXTJOIN(" ", TRUE, INDEX(_xlfn.FILTERXML("&lt;t&gt;&lt;s&gt;" &amp; SUBSTITUTE(E222," ","&lt;/s&gt;&lt;s&gt;") &amp; "&lt;/s&gt;&lt;/t&gt;", "//s"), _xlfn.SEQUENCE(4))))</f>
        <v>Wayona Nylon Braided Usb</v>
      </c>
      <c r="G222" t="str">
        <f t="shared" si="45"/>
        <v>Charging Cable Sync And Charging Cable For Iphone, Ipad (3 Ft, Black) - Pack Of 2</v>
      </c>
      <c r="H222" t="s">
        <v>17</v>
      </c>
      <c r="I222" t="s">
        <v>13085</v>
      </c>
      <c r="J222" s="7" t="str">
        <f t="shared" si="35"/>
        <v>Computers &amp; Accessories</v>
      </c>
      <c r="K222" t="s">
        <v>13086</v>
      </c>
      <c r="L222" t="str">
        <f t="shared" si="36"/>
        <v>Accessories &amp; Peripherals</v>
      </c>
      <c r="M222" s="2" t="s">
        <v>13087</v>
      </c>
      <c r="N222" s="2" t="str">
        <f t="shared" si="37"/>
        <v>Cables &amp; Accessories</v>
      </c>
      <c r="O222" s="1" t="s">
        <v>13088</v>
      </c>
      <c r="P222" t="s">
        <v>13089</v>
      </c>
      <c r="Q222">
        <v>649</v>
      </c>
      <c r="R222" s="8">
        <f t="shared" si="38"/>
        <v>649</v>
      </c>
      <c r="S222" s="2">
        <v>1999</v>
      </c>
      <c r="T222" s="8">
        <f t="shared" si="39"/>
        <v>1999</v>
      </c>
      <c r="U222" s="1">
        <f t="shared" si="40"/>
        <v>0.67533766883441726</v>
      </c>
      <c r="V222">
        <v>4.2</v>
      </c>
      <c r="W222" s="10">
        <f t="shared" si="41"/>
        <v>4.2</v>
      </c>
      <c r="X222" s="4">
        <v>24269</v>
      </c>
      <c r="Y222" s="12">
        <f t="shared" si="42"/>
        <v>24269</v>
      </c>
    </row>
    <row r="223" spans="1:25" x14ac:dyDescent="0.25">
      <c r="A223">
        <v>222</v>
      </c>
      <c r="B223" t="s">
        <v>1933</v>
      </c>
      <c r="C223" t="str">
        <f t="shared" si="43"/>
        <v>Unique</v>
      </c>
      <c r="D223" t="s">
        <v>1934</v>
      </c>
      <c r="E223" t="str">
        <f t="shared" si="34"/>
        <v>Astigo Compatible Remote for Airtel Digital Set Top Box (Pairing Required with TV Remote)</v>
      </c>
      <c r="F223" t="str" cm="1">
        <f t="array" ref="F223">PROPER(_xlfn.TEXTJOIN(" ", TRUE, INDEX(_xlfn.FILTERXML("&lt;t&gt;&lt;s&gt;" &amp; SUBSTITUTE(E223," ","&lt;/s&gt;&lt;s&gt;") &amp; "&lt;/s&gt;&lt;/t&gt;", "//s"), _xlfn.SEQUENCE(4))))</f>
        <v>Astigo Compatible Remote For</v>
      </c>
      <c r="G223" t="str">
        <f t="shared" si="45"/>
        <v>Set Top Box (Pairing Required with TV Remote)</v>
      </c>
      <c r="H223" t="s">
        <v>459</v>
      </c>
      <c r="I223" t="s">
        <v>13093</v>
      </c>
      <c r="J223" s="7" t="str">
        <f t="shared" si="35"/>
        <v>Electronics</v>
      </c>
      <c r="K223" t="s">
        <v>13094</v>
      </c>
      <c r="L223" t="str">
        <f t="shared" si="36"/>
        <v>HomeTheater , TV &amp; Video</v>
      </c>
      <c r="M223" t="s">
        <v>13095</v>
      </c>
      <c r="N223" s="2" t="str">
        <f t="shared" si="37"/>
        <v>Accessories</v>
      </c>
      <c r="O223" s="1" t="s">
        <v>13099</v>
      </c>
      <c r="Q223">
        <v>299</v>
      </c>
      <c r="R223" s="8">
        <f t="shared" si="38"/>
        <v>299</v>
      </c>
      <c r="S223">
        <v>899</v>
      </c>
      <c r="T223" s="8">
        <f t="shared" si="39"/>
        <v>899</v>
      </c>
      <c r="U223" s="1">
        <f t="shared" si="40"/>
        <v>0.66740823136818683</v>
      </c>
      <c r="V223">
        <v>3.8</v>
      </c>
      <c r="W223" s="10">
        <f t="shared" si="41"/>
        <v>3.8</v>
      </c>
      <c r="X223" s="4">
        <v>425</v>
      </c>
      <c r="Y223" s="12">
        <f t="shared" si="42"/>
        <v>425</v>
      </c>
    </row>
    <row r="224" spans="1:25" x14ac:dyDescent="0.25">
      <c r="A224">
        <v>223</v>
      </c>
      <c r="B224" t="s">
        <v>1943</v>
      </c>
      <c r="C224" t="str">
        <f t="shared" si="43"/>
        <v>Unique</v>
      </c>
      <c r="D224" t="s">
        <v>1944</v>
      </c>
      <c r="E224" t="str">
        <f t="shared" si="34"/>
        <v>Caprigo Heavy Duty TV Wall Mount Stand for 12 to 27 inches LED LCD Monitor Screen's, Full Motion Rotatable Universal TV and Monitor Wall Mount Bracket with Swivel and Tilt Adjustments (Single Arm - M416)</v>
      </c>
      <c r="F224" t="str" cm="1">
        <f t="array" ref="F224">PROPER(_xlfn.TEXTJOIN(" ", TRUE, INDEX(_xlfn.FILTERXML("&lt;t&gt;&lt;s&gt;" &amp; SUBSTITUTE(E224," ","&lt;/s&gt;&lt;s&gt;") &amp; "&lt;/s&gt;&lt;/t&gt;", "//s"), _xlfn.SEQUENCE(4))))</f>
        <v>Caprigo Heavy Duty Tv</v>
      </c>
      <c r="G224" t="str">
        <f t="shared" si="45"/>
        <v>Stand for 12 to 27 inches LED LCD Monitor Screen's, Full Motion Rotatable Universal TV and Monitor Wall Mount Bracket with Swivel and Tilt Adjustments (Single Arm - M416)</v>
      </c>
      <c r="H224" t="s">
        <v>640</v>
      </c>
      <c r="I224" t="s">
        <v>13093</v>
      </c>
      <c r="J224" s="7" t="str">
        <f t="shared" si="35"/>
        <v>Electronics</v>
      </c>
      <c r="K224" t="s">
        <v>13094</v>
      </c>
      <c r="L224" t="str">
        <f t="shared" si="36"/>
        <v>HomeTheater , TV &amp; Video</v>
      </c>
      <c r="M224" t="s">
        <v>13095</v>
      </c>
      <c r="N224" s="2" t="str">
        <f t="shared" si="37"/>
        <v>Accessories</v>
      </c>
      <c r="O224" s="1" t="s">
        <v>13101</v>
      </c>
      <c r="P224" t="s">
        <v>13102</v>
      </c>
      <c r="Q224">
        <v>399</v>
      </c>
      <c r="R224" s="8">
        <f t="shared" si="38"/>
        <v>399</v>
      </c>
      <c r="S224">
        <v>799</v>
      </c>
      <c r="T224" s="8">
        <f t="shared" si="39"/>
        <v>799</v>
      </c>
      <c r="U224" s="1">
        <f t="shared" si="40"/>
        <v>0.50062578222778475</v>
      </c>
      <c r="V224">
        <v>4.0999999999999996</v>
      </c>
      <c r="W224" s="10">
        <f t="shared" si="41"/>
        <v>4.0999999999999996</v>
      </c>
      <c r="X224" s="4">
        <v>1161</v>
      </c>
      <c r="Y224" s="12">
        <f t="shared" si="42"/>
        <v>1161</v>
      </c>
    </row>
    <row r="225" spans="1:25" x14ac:dyDescent="0.25">
      <c r="A225">
        <v>224</v>
      </c>
      <c r="B225" t="s">
        <v>1953</v>
      </c>
      <c r="C225" t="str">
        <f t="shared" si="43"/>
        <v>Unique</v>
      </c>
      <c r="D225" t="s">
        <v>1954</v>
      </c>
      <c r="E225" t="str">
        <f t="shared" si="34"/>
        <v>Portronics Konnect L 60W PD Type C to Type C Mobile Charging Cable, 1.2M, Fast Data Sync, Tangle Resistant, TPE+Nylon Braided(Grey)</v>
      </c>
      <c r="F225" t="str" cm="1">
        <f t="array" ref="F225">PROPER(_xlfn.TEXTJOIN(" ", TRUE, INDEX(_xlfn.FILTERXML("&lt;t&gt;&lt;s&gt;" &amp; SUBSTITUTE(E225," ","&lt;/s&gt;&lt;s&gt;") &amp; "&lt;/s&gt;&lt;/t&gt;", "//s"), _xlfn.SEQUENCE(4))))</f>
        <v>Portronics Konnect L 60W</v>
      </c>
      <c r="G225" t="str">
        <f t="shared" si="45"/>
        <v>C to Type C Mobile Charging Cable, 1.2M, Fast Data Sync, Tangle Resistant, TPE+Nylon Braided(Grey)</v>
      </c>
      <c r="H225" t="s">
        <v>17</v>
      </c>
      <c r="I225" t="s">
        <v>13085</v>
      </c>
      <c r="J225" s="7" t="str">
        <f t="shared" si="35"/>
        <v>Computers &amp; Accessories</v>
      </c>
      <c r="K225" t="s">
        <v>13086</v>
      </c>
      <c r="L225" t="str">
        <f t="shared" si="36"/>
        <v>Accessories &amp; Peripherals</v>
      </c>
      <c r="M225" t="s">
        <v>13087</v>
      </c>
      <c r="N225" s="2" t="str">
        <f t="shared" si="37"/>
        <v>Cables &amp; Accessories</v>
      </c>
      <c r="O225" s="1" t="s">
        <v>13088</v>
      </c>
      <c r="P225" t="s">
        <v>13089</v>
      </c>
      <c r="Q225">
        <v>249</v>
      </c>
      <c r="R225" s="8">
        <f t="shared" si="38"/>
        <v>249</v>
      </c>
      <c r="S225">
        <v>499</v>
      </c>
      <c r="T225" s="8">
        <f t="shared" si="39"/>
        <v>499</v>
      </c>
      <c r="U225" s="1">
        <f t="shared" si="40"/>
        <v>0.50100200400801598</v>
      </c>
      <c r="V225">
        <v>4.0999999999999996</v>
      </c>
      <c r="W225" s="10">
        <f t="shared" si="41"/>
        <v>4.0999999999999996</v>
      </c>
      <c r="X225" s="4">
        <v>1508</v>
      </c>
      <c r="Y225" s="12">
        <f t="shared" si="42"/>
        <v>1508</v>
      </c>
    </row>
    <row r="226" spans="1:25" x14ac:dyDescent="0.25">
      <c r="A226">
        <v>225</v>
      </c>
      <c r="B226" t="s">
        <v>1962</v>
      </c>
      <c r="C226" t="str">
        <f t="shared" si="43"/>
        <v>Unique</v>
      </c>
      <c r="D226" t="s">
        <v>1963</v>
      </c>
      <c r="E226" t="str">
        <f t="shared" si="34"/>
        <v>TATA SKY HD Connection with 1 month basic package and free installation</v>
      </c>
      <c r="F226" t="str" cm="1">
        <f t="array" ref="F226">PROPER(_xlfn.TEXTJOIN(" ", TRUE, INDEX(_xlfn.FILTERXML("&lt;t&gt;&lt;s&gt;" &amp; SUBSTITUTE(E226," ","&lt;/s&gt;&lt;s&gt;") &amp; "&lt;/s&gt;&lt;/t&gt;", "//s"), _xlfn.SEQUENCE(4))))</f>
        <v>Tata Sky Hd Connection</v>
      </c>
      <c r="G226" t="str">
        <f t="shared" si="45"/>
        <v>month basic package and free installation</v>
      </c>
      <c r="H226" t="s">
        <v>1964</v>
      </c>
      <c r="I226" t="s">
        <v>13093</v>
      </c>
      <c r="J226" s="7" t="str">
        <f t="shared" si="35"/>
        <v>Electronics</v>
      </c>
      <c r="K226" s="2" t="s">
        <v>13094</v>
      </c>
      <c r="L226" t="str">
        <f t="shared" si="36"/>
        <v>HomeTheater , TV &amp; Video</v>
      </c>
      <c r="M226" s="2" t="s">
        <v>13110</v>
      </c>
      <c r="N226" s="2" t="str">
        <f t="shared" si="37"/>
        <v>SatelliteEquipment</v>
      </c>
      <c r="O226" s="1" t="s">
        <v>13111</v>
      </c>
      <c r="Q226" s="2">
        <v>1249</v>
      </c>
      <c r="R226" s="8">
        <f t="shared" si="38"/>
        <v>1249</v>
      </c>
      <c r="S226" s="2">
        <v>2299</v>
      </c>
      <c r="T226" s="8">
        <f t="shared" si="39"/>
        <v>2299</v>
      </c>
      <c r="U226" s="1">
        <f t="shared" si="40"/>
        <v>0.45672031317964334</v>
      </c>
      <c r="V226">
        <v>4.3</v>
      </c>
      <c r="W226" s="10">
        <f t="shared" si="41"/>
        <v>4.3</v>
      </c>
      <c r="X226" s="4">
        <v>7636</v>
      </c>
      <c r="Y226" s="12">
        <f t="shared" si="42"/>
        <v>7636</v>
      </c>
    </row>
    <row r="227" spans="1:25" x14ac:dyDescent="0.25">
      <c r="A227">
        <v>226</v>
      </c>
      <c r="B227" t="s">
        <v>1973</v>
      </c>
      <c r="C227" t="str">
        <f t="shared" si="43"/>
        <v>Unique</v>
      </c>
      <c r="D227" t="s">
        <v>1974</v>
      </c>
      <c r="E227" t="str">
        <f t="shared" si="34"/>
        <v>Remote Compatible for Samsung LED LCD Remote Control Works with Samsung LED LCD TV by Trend Trail</v>
      </c>
      <c r="F227" t="str" cm="1">
        <f t="array" ref="F227">PROPER(_xlfn.TEXTJOIN(" ", TRUE, INDEX(_xlfn.FILTERXML("&lt;t&gt;&lt;s&gt;" &amp; SUBSTITUTE(E227," ","&lt;/s&gt;&lt;s&gt;") &amp; "&lt;/s&gt;&lt;/t&gt;", "//s"), _xlfn.SEQUENCE(4))))</f>
        <v>Remote Compatible For Samsung</v>
      </c>
      <c r="G227" t="str">
        <f t="shared" si="45"/>
        <v>Remote Control Works with Samsung LED LCD TV by Trend Trail</v>
      </c>
      <c r="H227" t="s">
        <v>459</v>
      </c>
      <c r="I227" t="s">
        <v>13093</v>
      </c>
      <c r="J227" s="7" t="str">
        <f t="shared" si="35"/>
        <v>Electronics</v>
      </c>
      <c r="K227" t="s">
        <v>13094</v>
      </c>
      <c r="L227" t="str">
        <f t="shared" si="36"/>
        <v>HomeTheater , TV &amp; Video</v>
      </c>
      <c r="M227" t="s">
        <v>13095</v>
      </c>
      <c r="N227" s="2" t="str">
        <f t="shared" si="37"/>
        <v>Accessories</v>
      </c>
      <c r="O227" s="1" t="s">
        <v>13099</v>
      </c>
      <c r="Q227">
        <v>213</v>
      </c>
      <c r="R227" s="8">
        <f t="shared" si="38"/>
        <v>213</v>
      </c>
      <c r="S227">
        <v>499</v>
      </c>
      <c r="T227" s="8">
        <f t="shared" si="39"/>
        <v>499</v>
      </c>
      <c r="U227" s="1">
        <f t="shared" si="40"/>
        <v>0.57314629258517036</v>
      </c>
      <c r="V227">
        <v>3.7</v>
      </c>
      <c r="W227" s="10">
        <f t="shared" si="41"/>
        <v>3.7</v>
      </c>
      <c r="X227" s="4">
        <v>246</v>
      </c>
      <c r="Y227" s="12">
        <f t="shared" si="42"/>
        <v>246</v>
      </c>
    </row>
    <row r="228" spans="1:25" x14ac:dyDescent="0.25">
      <c r="A228">
        <v>227</v>
      </c>
      <c r="B228" t="s">
        <v>1983</v>
      </c>
      <c r="C228" t="str">
        <f t="shared" si="43"/>
        <v>Unique</v>
      </c>
      <c r="D228" t="s">
        <v>1984</v>
      </c>
      <c r="E228" t="str">
        <f t="shared" si="34"/>
        <v>SoniVision SA-D10 SA-D100 SA-D40 Home Theater Systems Remote Compatible with Sony RM-ANU156</v>
      </c>
      <c r="F228" t="str" cm="1">
        <f t="array" ref="F228">PROPER(_xlfn.TEXTJOIN(" ", TRUE, INDEX(_xlfn.FILTERXML("&lt;t&gt;&lt;s&gt;" &amp; SUBSTITUTE(E228," ","&lt;/s&gt;&lt;s&gt;") &amp; "&lt;/s&gt;&lt;/t&gt;", "//s"), _xlfn.SEQUENCE(4))))</f>
        <v>Sonivision Sa-D10 Sa-D100 Sa-D40</v>
      </c>
      <c r="G228" t="str">
        <f t="shared" si="45"/>
        <v>Systems Remote Compatible with Sony RM-ANU156</v>
      </c>
      <c r="H228" t="s">
        <v>459</v>
      </c>
      <c r="I228" t="s">
        <v>13093</v>
      </c>
      <c r="J228" s="7" t="str">
        <f t="shared" si="35"/>
        <v>Electronics</v>
      </c>
      <c r="K228" t="s">
        <v>13094</v>
      </c>
      <c r="L228" t="str">
        <f t="shared" si="36"/>
        <v>HomeTheater , TV &amp; Video</v>
      </c>
      <c r="M228" t="s">
        <v>13095</v>
      </c>
      <c r="N228" s="2" t="str">
        <f t="shared" si="37"/>
        <v>Accessories</v>
      </c>
      <c r="O228" s="1" t="s">
        <v>13099</v>
      </c>
      <c r="Q228">
        <v>209</v>
      </c>
      <c r="R228" s="8">
        <f t="shared" si="38"/>
        <v>209</v>
      </c>
      <c r="S228">
        <v>499</v>
      </c>
      <c r="T228" s="8">
        <f t="shared" si="39"/>
        <v>499</v>
      </c>
      <c r="U228" s="1">
        <f t="shared" si="40"/>
        <v>0.58116232464929862</v>
      </c>
      <c r="V228">
        <v>4</v>
      </c>
      <c r="W228" s="10">
        <f t="shared" si="41"/>
        <v>4</v>
      </c>
      <c r="X228" s="4">
        <v>479</v>
      </c>
      <c r="Y228" s="12">
        <f t="shared" si="42"/>
        <v>479</v>
      </c>
    </row>
    <row r="229" spans="1:25" x14ac:dyDescent="0.25">
      <c r="A229">
        <v>228</v>
      </c>
      <c r="B229" t="s">
        <v>1993</v>
      </c>
      <c r="C229" t="str">
        <f t="shared" si="43"/>
        <v>Unique</v>
      </c>
      <c r="D229" t="s">
        <v>1994</v>
      </c>
      <c r="E229" t="str">
        <f t="shared" si="34"/>
        <v>Rts‚Ñ¢ High Speed 3D Full HD 1080p Support (10 Meters) HDMI Male to HDMI Male Cable TV Lead 1.4V for All Hdmi Devices- Black (10M - 30 FEET)</v>
      </c>
      <c r="F229" t="str" cm="1">
        <f t="array" ref="F229">PROPER(_xlfn.TEXTJOIN(" ", TRUE, INDEX(_xlfn.FILTERXML("&lt;t&gt;&lt;s&gt;" &amp; SUBSTITUTE(E229," ","&lt;/s&gt;&lt;s&gt;") &amp; "&lt;/s&gt;&lt;/t&gt;", "//s"), _xlfn.SEQUENCE(4))))</f>
        <v>Rts‚Ñ¢ High Speed 3D</v>
      </c>
      <c r="G229" t="str">
        <f t="shared" si="45"/>
        <v>1080p Support (10 Meters) HDMI Male to HDMI Male Cable TV Lead 1.4V for All Hdmi Devices- Black (10M - 30 FEET)</v>
      </c>
      <c r="H229" t="s">
        <v>127</v>
      </c>
      <c r="I229" t="s">
        <v>13093</v>
      </c>
      <c r="J229" s="7" t="str">
        <f t="shared" si="35"/>
        <v>Electronics</v>
      </c>
      <c r="K229" t="s">
        <v>13094</v>
      </c>
      <c r="L229" t="str">
        <f t="shared" si="36"/>
        <v>HomeTheater , TV &amp; Video</v>
      </c>
      <c r="M229" s="2" t="s">
        <v>13095</v>
      </c>
      <c r="N229" s="2" t="str">
        <f t="shared" si="37"/>
        <v>Accessories</v>
      </c>
      <c r="O229" s="1" t="s">
        <v>13088</v>
      </c>
      <c r="P229" t="s">
        <v>13096</v>
      </c>
      <c r="Q229">
        <v>598</v>
      </c>
      <c r="R229" s="8">
        <f t="shared" si="38"/>
        <v>598</v>
      </c>
      <c r="S229" s="2">
        <v>4999</v>
      </c>
      <c r="T229" s="8">
        <f t="shared" si="39"/>
        <v>4999</v>
      </c>
      <c r="U229" s="1">
        <f t="shared" si="40"/>
        <v>0.88037607521504302</v>
      </c>
      <c r="V229">
        <v>4.2</v>
      </c>
      <c r="W229" s="10">
        <f t="shared" si="41"/>
        <v>4.2</v>
      </c>
      <c r="X229" s="4">
        <v>910</v>
      </c>
      <c r="Y229" s="12">
        <f t="shared" si="42"/>
        <v>910</v>
      </c>
    </row>
    <row r="230" spans="1:25" x14ac:dyDescent="0.25">
      <c r="A230">
        <v>229</v>
      </c>
      <c r="B230" t="s">
        <v>2003</v>
      </c>
      <c r="C230" t="str">
        <f t="shared" si="43"/>
        <v>Unique</v>
      </c>
      <c r="D230" t="s">
        <v>2004</v>
      </c>
      <c r="E230" t="str">
        <f t="shared" si="34"/>
        <v>boAt LTG 500 Apple MFI Certified for iPhone, iPad and iPod 2Mtr Data Cable(Metallic Silver)</v>
      </c>
      <c r="F230" t="str" cm="1">
        <f t="array" ref="F230">PROPER(_xlfn.TEXTJOIN(" ", TRUE, INDEX(_xlfn.FILTERXML("&lt;t&gt;&lt;s&gt;" &amp; SUBSTITUTE(E230," ","&lt;/s&gt;&lt;s&gt;") &amp; "&lt;/s&gt;&lt;/t&gt;", "//s"), _xlfn.SEQUENCE(4))))</f>
        <v>Boat Ltg 500 Apple</v>
      </c>
      <c r="G230" t="str">
        <f t="shared" si="45"/>
        <v>for iPhone, iPad and iPod 2Mtr Data Cable(Metallic Silver)</v>
      </c>
      <c r="H230" t="s">
        <v>17</v>
      </c>
      <c r="I230" t="s">
        <v>13085</v>
      </c>
      <c r="J230" s="7" t="str">
        <f t="shared" si="35"/>
        <v>Computers &amp; Accessories</v>
      </c>
      <c r="K230" t="s">
        <v>13086</v>
      </c>
      <c r="L230" t="str">
        <f t="shared" si="36"/>
        <v>Accessories &amp; Peripherals</v>
      </c>
      <c r="M230" s="2" t="s">
        <v>13087</v>
      </c>
      <c r="N230" s="2" t="str">
        <f t="shared" si="37"/>
        <v>Cables &amp; Accessories</v>
      </c>
      <c r="O230" s="1" t="s">
        <v>13088</v>
      </c>
      <c r="P230" t="s">
        <v>13089</v>
      </c>
      <c r="Q230">
        <v>799</v>
      </c>
      <c r="R230" s="8">
        <f t="shared" si="38"/>
        <v>799</v>
      </c>
      <c r="S230" s="2">
        <v>1749</v>
      </c>
      <c r="T230" s="8">
        <f t="shared" si="39"/>
        <v>1749</v>
      </c>
      <c r="U230" s="1">
        <f t="shared" si="40"/>
        <v>0.5431675242995998</v>
      </c>
      <c r="V230">
        <v>4.0999999999999996</v>
      </c>
      <c r="W230" s="10">
        <f t="shared" si="41"/>
        <v>4.0999999999999996</v>
      </c>
      <c r="X230" s="4">
        <v>5626</v>
      </c>
      <c r="Y230" s="12">
        <f t="shared" si="42"/>
        <v>5626</v>
      </c>
    </row>
    <row r="231" spans="1:25" x14ac:dyDescent="0.25">
      <c r="A231">
        <v>230</v>
      </c>
      <c r="B231" t="s">
        <v>2013</v>
      </c>
      <c r="C231" t="str">
        <f t="shared" si="43"/>
        <v>Unique</v>
      </c>
      <c r="D231" t="s">
        <v>2014</v>
      </c>
      <c r="E231" t="str">
        <f t="shared" si="34"/>
        <v>Agaro Blaze USBA to micro +Type C 2in1 Braided 1.2M Cable</v>
      </c>
      <c r="F231" t="str" cm="1">
        <f t="array" ref="F231">PROPER(_xlfn.TEXTJOIN(" ", TRUE, INDEX(_xlfn.FILTERXML("&lt;t&gt;&lt;s&gt;" &amp; SUBSTITUTE(E231," ","&lt;/s&gt;&lt;s&gt;") &amp; "&lt;/s&gt;&lt;/t&gt;", "//s"), _xlfn.SEQUENCE(4))))</f>
        <v>Agaro Blaze Usba To</v>
      </c>
      <c r="G231" t="str">
        <f t="shared" si="45"/>
        <v>C 2in1 Braided 1.2M Cable</v>
      </c>
      <c r="H231" t="s">
        <v>17</v>
      </c>
      <c r="I231" t="s">
        <v>13085</v>
      </c>
      <c r="J231" s="7" t="str">
        <f t="shared" si="35"/>
        <v>Computers &amp; Accessories</v>
      </c>
      <c r="K231" t="s">
        <v>13086</v>
      </c>
      <c r="L231" t="str">
        <f t="shared" si="36"/>
        <v>Accessories &amp; Peripherals</v>
      </c>
      <c r="M231" t="s">
        <v>13087</v>
      </c>
      <c r="N231" s="2" t="str">
        <f t="shared" si="37"/>
        <v>Cables &amp; Accessories</v>
      </c>
      <c r="O231" s="1" t="s">
        <v>13088</v>
      </c>
      <c r="P231" t="s">
        <v>13089</v>
      </c>
      <c r="Q231">
        <v>159</v>
      </c>
      <c r="R231" s="8">
        <f t="shared" si="38"/>
        <v>159</v>
      </c>
      <c r="S231">
        <v>595</v>
      </c>
      <c r="T231" s="8">
        <f t="shared" si="39"/>
        <v>595</v>
      </c>
      <c r="U231" s="1">
        <f t="shared" si="40"/>
        <v>0.73277310924369743</v>
      </c>
      <c r="V231">
        <v>4.3</v>
      </c>
      <c r="W231" s="10">
        <f t="shared" si="41"/>
        <v>4.3</v>
      </c>
      <c r="X231" s="4">
        <v>14184</v>
      </c>
      <c r="Y231" s="12">
        <f t="shared" si="42"/>
        <v>14184</v>
      </c>
    </row>
    <row r="232" spans="1:25" x14ac:dyDescent="0.25">
      <c r="A232">
        <v>231</v>
      </c>
      <c r="B232" t="s">
        <v>2023</v>
      </c>
      <c r="C232" t="str">
        <f t="shared" si="43"/>
        <v>Unique</v>
      </c>
      <c r="D232" t="s">
        <v>2024</v>
      </c>
      <c r="E232" t="str">
        <f t="shared" si="34"/>
        <v>AmazonBasics 6 Feet DisplayPort to DisplayPort Cable - (Not HDMI Cable) (Gold)</v>
      </c>
      <c r="F232" t="str" cm="1">
        <f t="array" ref="F232">PROPER(_xlfn.TEXTJOIN(" ", TRUE, INDEX(_xlfn.FILTERXML("&lt;t&gt;&lt;s&gt;" &amp; SUBSTITUTE(E232," ","&lt;/s&gt;&lt;s&gt;") &amp; "&lt;/s&gt;&lt;/t&gt;", "//s"), _xlfn.SEQUENCE(4))))</f>
        <v>Amazonbasics 6 Feet Displayport</v>
      </c>
      <c r="G232" t="str">
        <f t="shared" si="45"/>
        <v>Cable - (Not HDMI Cable) (Gold)</v>
      </c>
      <c r="H232" t="s">
        <v>2025</v>
      </c>
      <c r="I232" t="s">
        <v>13085</v>
      </c>
      <c r="J232" s="7" t="str">
        <f t="shared" si="35"/>
        <v>Computers &amp; Accessories</v>
      </c>
      <c r="K232" t="s">
        <v>13086</v>
      </c>
      <c r="L232" t="str">
        <f t="shared" si="36"/>
        <v>Accessories &amp; Peripherals</v>
      </c>
      <c r="M232" s="2" t="s">
        <v>13087</v>
      </c>
      <c r="N232" s="2" t="str">
        <f t="shared" si="37"/>
        <v>Cables &amp; Accessories</v>
      </c>
      <c r="O232" s="1" t="s">
        <v>13088</v>
      </c>
      <c r="P232" t="s">
        <v>13112</v>
      </c>
      <c r="Q232">
        <v>499</v>
      </c>
      <c r="R232" s="8">
        <f t="shared" si="38"/>
        <v>499</v>
      </c>
      <c r="S232" s="2">
        <v>1100</v>
      </c>
      <c r="T232" s="8">
        <f t="shared" si="39"/>
        <v>1100</v>
      </c>
      <c r="U232" s="1">
        <f t="shared" si="40"/>
        <v>0.54636363636363638</v>
      </c>
      <c r="V232">
        <v>4.4000000000000004</v>
      </c>
      <c r="W232" s="10">
        <f t="shared" si="41"/>
        <v>4.4000000000000004</v>
      </c>
      <c r="X232" s="4">
        <v>25177</v>
      </c>
      <c r="Y232" s="12">
        <f t="shared" si="42"/>
        <v>25177</v>
      </c>
    </row>
    <row r="233" spans="1:25" x14ac:dyDescent="0.25">
      <c r="A233">
        <v>232</v>
      </c>
      <c r="B233" t="s">
        <v>2034</v>
      </c>
      <c r="C233" t="str">
        <f t="shared" si="43"/>
        <v>Unique</v>
      </c>
      <c r="D233" t="s">
        <v>2035</v>
      </c>
      <c r="E233" t="str">
        <f t="shared" si="34"/>
        <v>MI 108 cm (43 inches) 5X Series 4K Ultra HD LED Smart Android TV L43M6-ES (Grey)</v>
      </c>
      <c r="F233" t="str" cm="1">
        <f t="array" ref="F233">PROPER(_xlfn.TEXTJOIN(" ", TRUE, INDEX(_xlfn.FILTERXML("&lt;t&gt;&lt;s&gt;" &amp; SUBSTITUTE(E233," ","&lt;/s&gt;&lt;s&gt;") &amp; "&lt;/s&gt;&lt;/t&gt;", "//s"), _xlfn.SEQUENCE(4))))</f>
        <v>Mi 108 Cm (43</v>
      </c>
      <c r="G233" t="str">
        <f t="shared" si="45"/>
        <v>Series 4K Ultra HD LED Smart Android TV L43M6-ES (Grey)</v>
      </c>
      <c r="H233" t="s">
        <v>167</v>
      </c>
      <c r="I233" t="s">
        <v>13093</v>
      </c>
      <c r="J233" s="7" t="str">
        <f t="shared" si="35"/>
        <v>Electronics</v>
      </c>
      <c r="K233" s="2" t="s">
        <v>13094</v>
      </c>
      <c r="L233" t="str">
        <f t="shared" si="36"/>
        <v>HomeTheater , TV &amp; Video</v>
      </c>
      <c r="M233" s="2" t="s">
        <v>13097</v>
      </c>
      <c r="N233" s="2" t="str">
        <f t="shared" si="37"/>
        <v>Televisions</v>
      </c>
      <c r="O233" s="1" t="s">
        <v>13098</v>
      </c>
      <c r="Q233" s="2">
        <v>31999</v>
      </c>
      <c r="R233" s="8">
        <f t="shared" si="38"/>
        <v>31999</v>
      </c>
      <c r="S233" s="2">
        <v>49999</v>
      </c>
      <c r="T233" s="8">
        <f t="shared" si="39"/>
        <v>49999</v>
      </c>
      <c r="U233" s="1">
        <f t="shared" si="40"/>
        <v>0.36000720014400289</v>
      </c>
      <c r="V233">
        <v>4.3</v>
      </c>
      <c r="W233" s="10">
        <f t="shared" si="41"/>
        <v>4.3</v>
      </c>
      <c r="X233" s="4">
        <v>21252</v>
      </c>
      <c r="Y233" s="12">
        <f t="shared" si="42"/>
        <v>21252</v>
      </c>
    </row>
    <row r="234" spans="1:25" x14ac:dyDescent="0.25">
      <c r="A234">
        <v>233</v>
      </c>
      <c r="B234" t="s">
        <v>2044</v>
      </c>
      <c r="C234" t="str">
        <f t="shared" si="43"/>
        <v>Unique</v>
      </c>
      <c r="D234" t="s">
        <v>2045</v>
      </c>
      <c r="E234" t="str">
        <f t="shared" si="34"/>
        <v>Sansui 140cm (55 inches) 4K Ultra HD Certified Android LED TV with Dolby Audio and Dolby Vision JSW55ASUHD (Mystique Black)</v>
      </c>
      <c r="F234" t="str" cm="1">
        <f t="array" ref="F234">PROPER(_xlfn.TEXTJOIN(" ", TRUE, INDEX(_xlfn.FILTERXML("&lt;t&gt;&lt;s&gt;" &amp; SUBSTITUTE(E234," ","&lt;/s&gt;&lt;s&gt;") &amp; "&lt;/s&gt;&lt;/t&gt;", "//s"), _xlfn.SEQUENCE(4))))</f>
        <v>Sansui 140Cm (55 Inches)</v>
      </c>
      <c r="G234" t="str">
        <f t="shared" si="45"/>
        <v>HD Certified Android LED TV with Dolby Audio and Dolby Vision JSW55ASUHD (Mystique Black)</v>
      </c>
      <c r="H234" t="s">
        <v>167</v>
      </c>
      <c r="I234" t="s">
        <v>13093</v>
      </c>
      <c r="J234" s="7" t="str">
        <f t="shared" si="35"/>
        <v>Electronics</v>
      </c>
      <c r="K234" s="2" t="s">
        <v>13094</v>
      </c>
      <c r="L234" t="str">
        <f t="shared" si="36"/>
        <v>HomeTheater , TV &amp; Video</v>
      </c>
      <c r="M234" s="2" t="s">
        <v>13097</v>
      </c>
      <c r="N234" s="2" t="str">
        <f t="shared" si="37"/>
        <v>Televisions</v>
      </c>
      <c r="O234" s="1" t="s">
        <v>13098</v>
      </c>
      <c r="Q234" s="2">
        <v>32990</v>
      </c>
      <c r="R234" s="8">
        <f t="shared" si="38"/>
        <v>32990</v>
      </c>
      <c r="S234" s="2">
        <v>56790</v>
      </c>
      <c r="T234" s="8">
        <f t="shared" si="39"/>
        <v>56790</v>
      </c>
      <c r="U234" s="1">
        <f t="shared" si="40"/>
        <v>0.41908786758232081</v>
      </c>
      <c r="V234">
        <v>4.3</v>
      </c>
      <c r="W234" s="10">
        <f t="shared" si="41"/>
        <v>4.3</v>
      </c>
      <c r="X234" s="4">
        <v>567</v>
      </c>
      <c r="Y234" s="12">
        <f t="shared" si="42"/>
        <v>567</v>
      </c>
    </row>
    <row r="235" spans="1:25" x14ac:dyDescent="0.25">
      <c r="A235">
        <v>234</v>
      </c>
      <c r="B235" t="s">
        <v>2054</v>
      </c>
      <c r="C235" t="str">
        <f t="shared" si="43"/>
        <v>Unique</v>
      </c>
      <c r="D235" t="s">
        <v>2055</v>
      </c>
      <c r="E235" t="str">
        <f t="shared" si="34"/>
        <v>LOHAYA LCD LED Remote Compatible for Sony Bravia Smart LCD LED UHD OLED QLED 4K Ultra HD TV Remote Control with YouTube and Netflix Function [ Compatible for Sony Tv Remote Control ]</v>
      </c>
      <c r="F235" t="str" cm="1">
        <f t="array" ref="F235">PROPER(_xlfn.TEXTJOIN(" ", TRUE, INDEX(_xlfn.FILTERXML("&lt;t&gt;&lt;s&gt;" &amp; SUBSTITUTE(E235," ","&lt;/s&gt;&lt;s&gt;") &amp; "&lt;/s&gt;&lt;/t&gt;", "//s"), _xlfn.SEQUENCE(4))))</f>
        <v>Lohaya Lcd Led Remote</v>
      </c>
      <c r="G235" t="str">
        <f t="shared" si="45"/>
        <v>Sony Bravia Smart LCD LED UHD OLED QLED 4K Ultra HD TV Remote Control with YouTube and Netflix Function [ Compatible for Sony Tv Remote Control ]</v>
      </c>
      <c r="H235" t="s">
        <v>459</v>
      </c>
      <c r="I235" t="s">
        <v>13093</v>
      </c>
      <c r="J235" s="7" t="str">
        <f t="shared" si="35"/>
        <v>Electronics</v>
      </c>
      <c r="K235" t="s">
        <v>13094</v>
      </c>
      <c r="L235" t="str">
        <f t="shared" si="36"/>
        <v>HomeTheater , TV &amp; Video</v>
      </c>
      <c r="M235" s="2" t="s">
        <v>13095</v>
      </c>
      <c r="N235" s="2" t="str">
        <f t="shared" si="37"/>
        <v>Accessories</v>
      </c>
      <c r="O235" s="1" t="s">
        <v>13099</v>
      </c>
      <c r="Q235">
        <v>299</v>
      </c>
      <c r="R235" s="8">
        <f t="shared" si="38"/>
        <v>299</v>
      </c>
      <c r="S235" s="2">
        <v>1199</v>
      </c>
      <c r="T235" s="8">
        <f t="shared" si="39"/>
        <v>1199</v>
      </c>
      <c r="U235" s="1">
        <f t="shared" si="40"/>
        <v>0.75062552126772308</v>
      </c>
      <c r="V235">
        <v>3.5</v>
      </c>
      <c r="W235" s="10">
        <f t="shared" si="41"/>
        <v>3.5</v>
      </c>
      <c r="X235" s="4">
        <v>466</v>
      </c>
      <c r="Y235" s="12">
        <f t="shared" si="42"/>
        <v>466</v>
      </c>
    </row>
    <row r="236" spans="1:25" x14ac:dyDescent="0.25">
      <c r="A236">
        <v>235</v>
      </c>
      <c r="B236" t="s">
        <v>2064</v>
      </c>
      <c r="C236" t="str">
        <f t="shared" si="43"/>
        <v>Unique</v>
      </c>
      <c r="D236" t="s">
        <v>2065</v>
      </c>
      <c r="E236" t="str">
        <f t="shared" si="34"/>
        <v>Zebronics CU3100V Fast charging Type C cable with QC 18W support, 3A max capacity, 1 meter braided cable, Data transfer and Superior durability (Braided Black )</v>
      </c>
      <c r="F236" t="str" cm="1">
        <f t="array" ref="F236">PROPER(_xlfn.TEXTJOIN(" ", TRUE, INDEX(_xlfn.FILTERXML("&lt;t&gt;&lt;s&gt;" &amp; SUBSTITUTE(E236," ","&lt;/s&gt;&lt;s&gt;") &amp; "&lt;/s&gt;&lt;/t&gt;", "//s"), _xlfn.SEQUENCE(4))))</f>
        <v>Zebronics Cu3100V Fast Charging</v>
      </c>
      <c r="G236" t="str">
        <f t="shared" si="45"/>
        <v>cable with QC 18W support, 3A max capacity, 1 meter braided cable, Data transfer and Superior durability (Braided Black )</v>
      </c>
      <c r="H236" t="s">
        <v>17</v>
      </c>
      <c r="I236" t="s">
        <v>13085</v>
      </c>
      <c r="J236" s="7" t="str">
        <f t="shared" si="35"/>
        <v>Computers &amp; Accessories</v>
      </c>
      <c r="K236" t="s">
        <v>13086</v>
      </c>
      <c r="L236" t="str">
        <f t="shared" si="36"/>
        <v>Accessories &amp; Peripherals</v>
      </c>
      <c r="M236" t="s">
        <v>13087</v>
      </c>
      <c r="N236" s="2" t="str">
        <f t="shared" si="37"/>
        <v>Cables &amp; Accessories</v>
      </c>
      <c r="O236" s="1" t="s">
        <v>13088</v>
      </c>
      <c r="P236" t="s">
        <v>13089</v>
      </c>
      <c r="Q236">
        <v>128.31</v>
      </c>
      <c r="R236" s="8">
        <f t="shared" si="38"/>
        <v>128.31</v>
      </c>
      <c r="S236">
        <v>549</v>
      </c>
      <c r="T236" s="8">
        <f t="shared" si="39"/>
        <v>549</v>
      </c>
      <c r="U236" s="1">
        <f t="shared" si="40"/>
        <v>0.76628415300546449</v>
      </c>
      <c r="V236">
        <v>3.9</v>
      </c>
      <c r="W236" s="10">
        <f t="shared" si="41"/>
        <v>3.9</v>
      </c>
      <c r="X236" s="4">
        <v>61</v>
      </c>
      <c r="Y236" s="12">
        <f t="shared" si="42"/>
        <v>61</v>
      </c>
    </row>
    <row r="237" spans="1:25" x14ac:dyDescent="0.25">
      <c r="A237">
        <v>236</v>
      </c>
      <c r="B237" t="s">
        <v>2068</v>
      </c>
      <c r="C237" t="str">
        <f t="shared" si="43"/>
        <v>Unique</v>
      </c>
      <c r="D237" t="s">
        <v>2069</v>
      </c>
      <c r="E237" t="str">
        <f t="shared" si="34"/>
        <v>Belkin USB C to USB-C Fast Charging Type C Cable, 60W PD, 3.3 feet (1 meter) for Laptop, Personal Computer, Tablet, Smartphone - White, USB-IF Certified</v>
      </c>
      <c r="F237" t="str" cm="1">
        <f t="array" ref="F237">PROPER(_xlfn.TEXTJOIN(" ", TRUE, INDEX(_xlfn.FILTERXML("&lt;t&gt;&lt;s&gt;" &amp; SUBSTITUTE(E237," ","&lt;/s&gt;&lt;s&gt;") &amp; "&lt;/s&gt;&lt;/t&gt;", "//s"), _xlfn.SEQUENCE(4))))</f>
        <v>Belkin Usb C To</v>
      </c>
      <c r="G237" t="str">
        <f t="shared" si="45"/>
        <v>Charging Type C Cable, 60W PD, 3.3 feet (1 meter) for Laptop, Personal Computer, Tablet, Smartphone - White, USB-IF Certified</v>
      </c>
      <c r="H237" t="s">
        <v>17</v>
      </c>
      <c r="I237" t="s">
        <v>13085</v>
      </c>
      <c r="J237" s="7" t="str">
        <f t="shared" si="35"/>
        <v>Computers &amp; Accessories</v>
      </c>
      <c r="K237" t="s">
        <v>13086</v>
      </c>
      <c r="L237" t="str">
        <f t="shared" si="36"/>
        <v>Accessories &amp; Peripherals</v>
      </c>
      <c r="M237" t="s">
        <v>13087</v>
      </c>
      <c r="N237" s="2" t="str">
        <f t="shared" si="37"/>
        <v>Cables &amp; Accessories</v>
      </c>
      <c r="O237" s="1" t="s">
        <v>13088</v>
      </c>
      <c r="P237" t="s">
        <v>13089</v>
      </c>
      <c r="Q237">
        <v>599</v>
      </c>
      <c r="R237" s="8">
        <f t="shared" si="38"/>
        <v>599</v>
      </c>
      <c r="S237">
        <v>849</v>
      </c>
      <c r="T237" s="8">
        <f t="shared" si="39"/>
        <v>849</v>
      </c>
      <c r="U237" s="1">
        <f t="shared" si="40"/>
        <v>0.29446407538280328</v>
      </c>
      <c r="V237">
        <v>4.5</v>
      </c>
      <c r="W237" s="10">
        <f t="shared" si="41"/>
        <v>4.5</v>
      </c>
      <c r="X237" s="4">
        <v>474</v>
      </c>
      <c r="Y237" s="12">
        <f t="shared" si="42"/>
        <v>474</v>
      </c>
    </row>
    <row r="238" spans="1:25" x14ac:dyDescent="0.25">
      <c r="A238">
        <v>237</v>
      </c>
      <c r="B238" t="s">
        <v>2077</v>
      </c>
      <c r="C238" t="str">
        <f t="shared" si="43"/>
        <v>Unique</v>
      </c>
      <c r="D238" t="s">
        <v>12975</v>
      </c>
      <c r="E238" t="str">
        <f t="shared" si="34"/>
        <v>7SEVEN TCL Remote Control Smart TV RC802V Remote Compatible for TCL TV Remote Original 55EP680 40A325 49S6500 55P8S 55P8 50P8 65P8 40S6500 43S6500FS 49S6800FS 49S6800 49S6510FS(Without Voice Function Google Assistant and Non-Bluetooth remote)</v>
      </c>
      <c r="F238" t="str" cm="1">
        <f t="array" ref="F238">PROPER(_xlfn.TEXTJOIN(" ", TRUE, INDEX(_xlfn.FILTERXML("&lt;t&gt;&lt;s&gt;" &amp; SUBSTITUTE(E238," ","&lt;/s&gt;&lt;s&gt;") &amp; "&lt;/s&gt;&lt;/t&gt;", "//s"), _xlfn.SEQUENCE(4))))</f>
        <v>7Seven Tcl Remote Control</v>
      </c>
      <c r="G238" t="str">
        <f t="shared" si="45"/>
        <v>RC802V Remote Compatible for TCL TV Remote Original 55EP680 40A325 49S6500 55P8S 55P8 50P8 65P8 40S6500 43S6500FS 49S6800FS 49S6800 49S6510FS(Without Voice Function Google Assistant and Non-Bluetooth remote)</v>
      </c>
      <c r="H238" t="s">
        <v>459</v>
      </c>
      <c r="I238" t="s">
        <v>13093</v>
      </c>
      <c r="J238" s="7" t="str">
        <f t="shared" si="35"/>
        <v>Electronics</v>
      </c>
      <c r="K238" t="s">
        <v>13094</v>
      </c>
      <c r="L238" t="str">
        <f t="shared" si="36"/>
        <v>HomeTheater , TV &amp; Video</v>
      </c>
      <c r="M238" t="s">
        <v>13095</v>
      </c>
      <c r="N238" s="2" t="str">
        <f t="shared" si="37"/>
        <v>Accessories</v>
      </c>
      <c r="O238" s="1" t="s">
        <v>13099</v>
      </c>
      <c r="Q238">
        <v>399</v>
      </c>
      <c r="R238" s="8">
        <f t="shared" si="38"/>
        <v>399</v>
      </c>
      <c r="S238">
        <v>899</v>
      </c>
      <c r="T238" s="8">
        <f t="shared" si="39"/>
        <v>899</v>
      </c>
      <c r="U238" s="1">
        <f t="shared" si="40"/>
        <v>0.55617352614015569</v>
      </c>
      <c r="V238">
        <v>3.4</v>
      </c>
      <c r="W238" s="10">
        <f t="shared" si="41"/>
        <v>3.4</v>
      </c>
      <c r="X238" s="4">
        <v>431</v>
      </c>
      <c r="Y238" s="12">
        <f t="shared" si="42"/>
        <v>431</v>
      </c>
    </row>
    <row r="239" spans="1:25" x14ac:dyDescent="0.25">
      <c r="A239">
        <v>238</v>
      </c>
      <c r="B239" t="s">
        <v>2086</v>
      </c>
      <c r="C239" t="str">
        <f t="shared" si="43"/>
        <v>Unique</v>
      </c>
      <c r="D239" t="s">
        <v>2087</v>
      </c>
      <c r="E239" t="str">
        <f t="shared" si="34"/>
        <v>Wayona 3in1 Nylon Braided 66W USB Fast Charging Cable with Type C, Lightening and Micro USB Port, Compatible with iPhone, iPad, Samsung Galaxy, OnePlus, Mi, Oppo, Vivo, iQOO, Xiaomi (1M, Black)</v>
      </c>
      <c r="F239" t="str" cm="1">
        <f t="array" ref="F239">PROPER(_xlfn.TEXTJOIN(" ", TRUE, INDEX(_xlfn.FILTERXML("&lt;t&gt;&lt;s&gt;" &amp; SUBSTITUTE(E239," ","&lt;/s&gt;&lt;s&gt;") &amp; "&lt;/s&gt;&lt;/t&gt;", "//s"), _xlfn.SEQUENCE(4))))</f>
        <v>Wayona 3In1 Nylon Braided</v>
      </c>
      <c r="G239" t="str">
        <f t="shared" si="45"/>
        <v>Fast Charging Cable with Type C, Lightening and Micro USB Port, Compatible with iPhone, iPad, Samsung Galaxy, OnePlus, Mi, Oppo, Vivo, iQOO, Xiaomi (1M, Black)</v>
      </c>
      <c r="H239" t="s">
        <v>17</v>
      </c>
      <c r="I239" t="s">
        <v>13085</v>
      </c>
      <c r="J239" s="7" t="str">
        <f t="shared" si="35"/>
        <v>Computers &amp; Accessories</v>
      </c>
      <c r="K239" t="s">
        <v>13086</v>
      </c>
      <c r="L239" t="str">
        <f t="shared" si="36"/>
        <v>Accessories &amp; Peripherals</v>
      </c>
      <c r="M239" s="2" t="s">
        <v>13087</v>
      </c>
      <c r="N239" s="2" t="str">
        <f t="shared" si="37"/>
        <v>Cables &amp; Accessories</v>
      </c>
      <c r="O239" s="1" t="s">
        <v>13088</v>
      </c>
      <c r="P239" t="s">
        <v>13089</v>
      </c>
      <c r="Q239">
        <v>449</v>
      </c>
      <c r="R239" s="8">
        <f t="shared" si="38"/>
        <v>449</v>
      </c>
      <c r="S239" s="2">
        <v>1099</v>
      </c>
      <c r="T239" s="8">
        <f t="shared" si="39"/>
        <v>1099</v>
      </c>
      <c r="U239" s="1">
        <f t="shared" si="40"/>
        <v>0.59144676979071886</v>
      </c>
      <c r="V239">
        <v>4</v>
      </c>
      <c r="W239" s="10">
        <f t="shared" si="41"/>
        <v>4</v>
      </c>
      <c r="X239" s="4">
        <v>242</v>
      </c>
      <c r="Y239" s="12">
        <f t="shared" si="42"/>
        <v>242</v>
      </c>
    </row>
    <row r="240" spans="1:25" x14ac:dyDescent="0.25">
      <c r="A240">
        <v>239</v>
      </c>
      <c r="B240" t="s">
        <v>2096</v>
      </c>
      <c r="C240" t="str">
        <f t="shared" si="43"/>
        <v>Unique</v>
      </c>
      <c r="D240" t="s">
        <v>2097</v>
      </c>
      <c r="E240" t="str">
        <f t="shared" si="34"/>
        <v>Hi-Mobiler iPhone Charger Lightning Cable,2 Pack Apple MFi Certified USB iPhone Fast Chargering Cord,Data Sync Transfer for 13 12 11 Pro Max Xs X XR 8 7 6 5 5s iPad iPod More Model Cell Phone Cables</v>
      </c>
      <c r="F240" t="str" cm="1">
        <f t="array" ref="F240">PROPER(_xlfn.TEXTJOIN(" ", TRUE, INDEX(_xlfn.FILTERXML("&lt;t&gt;&lt;s&gt;" &amp; SUBSTITUTE(E240," ","&lt;/s&gt;&lt;s&gt;") &amp; "&lt;/s&gt;&lt;/t&gt;", "//s"), _xlfn.SEQUENCE(4))))</f>
        <v>Hi-Mobiler Iphone Charger Lightning</v>
      </c>
      <c r="G240" t="str">
        <f t="shared" si="45"/>
        <v>Apple MFi Certified USB iPhone Fast Chargering Cord,Data Sync Transfer for 13 12 11 Pro Max Xs X XR 8 7 6 5 5s iPad iPod More Model Cell Phone Cables</v>
      </c>
      <c r="H240" t="s">
        <v>17</v>
      </c>
      <c r="I240" t="s">
        <v>13085</v>
      </c>
      <c r="J240" s="7" t="str">
        <f t="shared" si="35"/>
        <v>Computers &amp; Accessories</v>
      </c>
      <c r="K240" t="s">
        <v>13086</v>
      </c>
      <c r="L240" t="str">
        <f t="shared" si="36"/>
        <v>Accessories &amp; Peripherals</v>
      </c>
      <c r="M240" t="s">
        <v>13087</v>
      </c>
      <c r="N240" s="2" t="str">
        <f t="shared" si="37"/>
        <v>Cables &amp; Accessories</v>
      </c>
      <c r="O240" s="1" t="s">
        <v>13088</v>
      </c>
      <c r="P240" t="s">
        <v>13089</v>
      </c>
      <c r="Q240">
        <v>254</v>
      </c>
      <c r="R240" s="8">
        <f t="shared" si="38"/>
        <v>254</v>
      </c>
      <c r="S240">
        <v>799</v>
      </c>
      <c r="T240" s="8">
        <f t="shared" si="39"/>
        <v>799</v>
      </c>
      <c r="U240" s="1">
        <f t="shared" si="40"/>
        <v>0.68210262828535673</v>
      </c>
      <c r="V240">
        <v>4</v>
      </c>
      <c r="W240" s="10">
        <f t="shared" si="41"/>
        <v>4</v>
      </c>
      <c r="X240" s="4">
        <v>2905</v>
      </c>
      <c r="Y240" s="12">
        <f t="shared" si="42"/>
        <v>2905</v>
      </c>
    </row>
    <row r="241" spans="1:25" x14ac:dyDescent="0.25">
      <c r="A241">
        <v>240</v>
      </c>
      <c r="B241" t="s">
        <v>2106</v>
      </c>
      <c r="C241" t="str">
        <f t="shared" si="43"/>
        <v>Unique</v>
      </c>
      <c r="D241" t="s">
        <v>2107</v>
      </c>
      <c r="E241" t="str">
        <f t="shared" si="34"/>
        <v>Amazon Basics 16-Gauge Speaker Wire - 50 Feet</v>
      </c>
      <c r="F241" t="str" cm="1">
        <f t="array" ref="F241">PROPER(_xlfn.TEXTJOIN(" ", TRUE, INDEX(_xlfn.FILTERXML("&lt;t&gt;&lt;s&gt;" &amp; SUBSTITUTE(E241," ","&lt;/s&gt;&lt;s&gt;") &amp; "&lt;/s&gt;&lt;/t&gt;", "//s"), _xlfn.SEQUENCE(4))))</f>
        <v>Amazon Basics 16-Gauge Speaker</v>
      </c>
      <c r="G241" t="str">
        <f t="shared" si="45"/>
        <v>50 Feet</v>
      </c>
      <c r="H241" t="s">
        <v>2108</v>
      </c>
      <c r="I241" t="s">
        <v>13093</v>
      </c>
      <c r="J241" s="7" t="str">
        <f t="shared" si="35"/>
        <v>Electronics</v>
      </c>
      <c r="K241" t="s">
        <v>13094</v>
      </c>
      <c r="L241" t="str">
        <f t="shared" si="36"/>
        <v>HomeTheater , TV &amp; Video</v>
      </c>
      <c r="M241" t="s">
        <v>13095</v>
      </c>
      <c r="N241" s="2" t="str">
        <f t="shared" si="37"/>
        <v>Accessories</v>
      </c>
      <c r="O241" s="1" t="s">
        <v>13088</v>
      </c>
      <c r="P241" t="s">
        <v>13113</v>
      </c>
      <c r="Q241">
        <v>399</v>
      </c>
      <c r="R241" s="8">
        <f t="shared" si="38"/>
        <v>399</v>
      </c>
      <c r="S241">
        <v>795</v>
      </c>
      <c r="T241" s="8">
        <f t="shared" si="39"/>
        <v>795</v>
      </c>
      <c r="U241" s="1">
        <f t="shared" si="40"/>
        <v>0.49811320754716981</v>
      </c>
      <c r="V241">
        <v>4.4000000000000004</v>
      </c>
      <c r="W241" s="10">
        <f t="shared" si="41"/>
        <v>4.4000000000000004</v>
      </c>
      <c r="X241" s="4">
        <v>12091</v>
      </c>
      <c r="Y241" s="12">
        <f t="shared" si="42"/>
        <v>12091</v>
      </c>
    </row>
    <row r="242" spans="1:25" x14ac:dyDescent="0.25">
      <c r="A242">
        <v>241</v>
      </c>
      <c r="B242" t="s">
        <v>2117</v>
      </c>
      <c r="C242" t="str">
        <f t="shared" si="43"/>
        <v>Unique</v>
      </c>
      <c r="D242" t="s">
        <v>2118</v>
      </c>
      <c r="E242" t="str">
        <f t="shared" si="34"/>
        <v>Ambrane 60W 3A Fast Charging Output Cable with Type-C to USB for Mobile, Neckband, True Wireless Earphone Charging, 480mbps Data Sync Speed, 1m Length (ACT - AZ10, White)</v>
      </c>
      <c r="F242" t="str" cm="1">
        <f t="array" ref="F242">PROPER(_xlfn.TEXTJOIN(" ", TRUE, INDEX(_xlfn.FILTERXML("&lt;t&gt;&lt;s&gt;" &amp; SUBSTITUTE(E242," ","&lt;/s&gt;&lt;s&gt;") &amp; "&lt;/s&gt;&lt;/t&gt;", "//s"), _xlfn.SEQUENCE(4))))</f>
        <v>Ambrane 60W 3A Fast</v>
      </c>
      <c r="G242" t="str">
        <f t="shared" si="45"/>
        <v>Cable with Type-C to USB for Mobile, Neckband, True Wireless Earphone Charging, 480mbps Data Sync Speed, 1m Length (ACT - AZ10, White)</v>
      </c>
      <c r="H242" t="s">
        <v>17</v>
      </c>
      <c r="I242" t="s">
        <v>13085</v>
      </c>
      <c r="J242" s="7" t="str">
        <f t="shared" si="35"/>
        <v>Computers &amp; Accessories</v>
      </c>
      <c r="K242" t="s">
        <v>13086</v>
      </c>
      <c r="L242" t="str">
        <f t="shared" si="36"/>
        <v>Accessories &amp; Peripherals</v>
      </c>
      <c r="M242" t="s">
        <v>13087</v>
      </c>
      <c r="N242" s="2" t="str">
        <f t="shared" si="37"/>
        <v>Cables &amp; Accessories</v>
      </c>
      <c r="O242" s="1" t="s">
        <v>13088</v>
      </c>
      <c r="P242" t="s">
        <v>13089</v>
      </c>
      <c r="Q242">
        <v>179</v>
      </c>
      <c r="R242" s="8">
        <f t="shared" si="38"/>
        <v>179</v>
      </c>
      <c r="S242">
        <v>399</v>
      </c>
      <c r="T242" s="8">
        <f t="shared" si="39"/>
        <v>399</v>
      </c>
      <c r="U242" s="1">
        <f t="shared" si="40"/>
        <v>0.55137844611528819</v>
      </c>
      <c r="V242">
        <v>4</v>
      </c>
      <c r="W242" s="10">
        <f t="shared" si="41"/>
        <v>4</v>
      </c>
      <c r="X242" s="4">
        <v>1423</v>
      </c>
      <c r="Y242" s="12">
        <f t="shared" si="42"/>
        <v>1423</v>
      </c>
    </row>
    <row r="243" spans="1:25" x14ac:dyDescent="0.25">
      <c r="A243">
        <v>242</v>
      </c>
      <c r="B243" t="s">
        <v>2121</v>
      </c>
      <c r="C243" t="str">
        <f t="shared" si="43"/>
        <v>Unique</v>
      </c>
      <c r="D243" t="s">
        <v>2122</v>
      </c>
      <c r="E243" t="str">
        <f t="shared" si="34"/>
        <v>Wayona Usb Type C To Usb Nylon Braided Quick Charger Fast Charging Short Cable For Smartphone (Samsung Galaxy S21 S20 S10 S9 S9+ Note 9 S8 Note 8, Lg G7 G5 G6, Moto G6 G7) (0.25M,Grey)</v>
      </c>
      <c r="F243" t="str" cm="1">
        <f t="array" ref="F243">PROPER(_xlfn.TEXTJOIN(" ", TRUE, INDEX(_xlfn.FILTERXML("&lt;t&gt;&lt;s&gt;" &amp; SUBSTITUTE(E243," ","&lt;/s&gt;&lt;s&gt;") &amp; "&lt;/s&gt;&lt;/t&gt;", "//s"), _xlfn.SEQUENCE(4))))</f>
        <v>Wayona Usb Type C</v>
      </c>
      <c r="G243" t="str">
        <f t="shared" si="45"/>
        <v>Nylon Braided Quick Charger Fast Charging Short Cable For Smartphone (Samsung Galaxy S21 S20 S10 S9 S9+ Note 9 S8 Note 8, Lg G7 G5 G6, Moto G6 G7) (0.25M,Grey)</v>
      </c>
      <c r="H243" t="s">
        <v>17</v>
      </c>
      <c r="I243" t="s">
        <v>13085</v>
      </c>
      <c r="J243" s="7" t="str">
        <f t="shared" si="35"/>
        <v>Computers &amp; Accessories</v>
      </c>
      <c r="K243" t="s">
        <v>13086</v>
      </c>
      <c r="L243" t="str">
        <f t="shared" si="36"/>
        <v>Accessories &amp; Peripherals</v>
      </c>
      <c r="M243" t="s">
        <v>13087</v>
      </c>
      <c r="N243" s="2" t="str">
        <f t="shared" si="37"/>
        <v>Cables &amp; Accessories</v>
      </c>
      <c r="O243" s="1" t="s">
        <v>13088</v>
      </c>
      <c r="P243" t="s">
        <v>13089</v>
      </c>
      <c r="Q243">
        <v>339</v>
      </c>
      <c r="R243" s="8">
        <f t="shared" si="38"/>
        <v>339</v>
      </c>
      <c r="S243">
        <v>999</v>
      </c>
      <c r="T243" s="8">
        <f t="shared" si="39"/>
        <v>999</v>
      </c>
      <c r="U243" s="1">
        <f t="shared" si="40"/>
        <v>0.66066066066066065</v>
      </c>
      <c r="V243">
        <v>4.3</v>
      </c>
      <c r="W243" s="10">
        <f t="shared" si="41"/>
        <v>4.3</v>
      </c>
      <c r="X243" s="4">
        <v>6255</v>
      </c>
      <c r="Y243" s="12">
        <f t="shared" si="42"/>
        <v>6255</v>
      </c>
    </row>
    <row r="244" spans="1:25" x14ac:dyDescent="0.25">
      <c r="A244">
        <v>243</v>
      </c>
      <c r="B244" t="s">
        <v>2125</v>
      </c>
      <c r="C244" t="str">
        <f t="shared" si="43"/>
        <v>Unique</v>
      </c>
      <c r="D244" t="s">
        <v>2126</v>
      </c>
      <c r="E244" t="str">
        <f t="shared" si="34"/>
        <v>Caprigo Heavy Duty TV Wall Mount Bracket for 14 to 32 Inch LED HD Smart TV‚Äôs, Universal Fixed TV Wall Mount Stand (M452)</v>
      </c>
      <c r="F244" t="str" cm="1">
        <f t="array" ref="F244">PROPER(_xlfn.TEXTJOIN(" ", TRUE, INDEX(_xlfn.FILTERXML("&lt;t&gt;&lt;s&gt;" &amp; SUBSTITUTE(E244," ","&lt;/s&gt;&lt;s&gt;") &amp; "&lt;/s&gt;&lt;/t&gt;", "//s"), _xlfn.SEQUENCE(4))))</f>
        <v>Caprigo Heavy Duty Tv</v>
      </c>
      <c r="G244" t="str">
        <f t="shared" si="45"/>
        <v>Bracket for 14 to 32 Inch LED HD Smart TV‚Äôs, Universal Fixed TV Wall Mount Stand (M452)</v>
      </c>
      <c r="H244" t="s">
        <v>640</v>
      </c>
      <c r="I244" t="s">
        <v>13093</v>
      </c>
      <c r="J244" s="7" t="str">
        <f t="shared" si="35"/>
        <v>Electronics</v>
      </c>
      <c r="K244" t="s">
        <v>13094</v>
      </c>
      <c r="L244" t="str">
        <f t="shared" si="36"/>
        <v>HomeTheater , TV &amp; Video</v>
      </c>
      <c r="M244" t="s">
        <v>13095</v>
      </c>
      <c r="N244" s="2" t="str">
        <f t="shared" si="37"/>
        <v>Accessories</v>
      </c>
      <c r="O244" s="1" t="s">
        <v>13101</v>
      </c>
      <c r="P244" t="s">
        <v>13102</v>
      </c>
      <c r="Q244">
        <v>399</v>
      </c>
      <c r="R244" s="8">
        <f t="shared" si="38"/>
        <v>399</v>
      </c>
      <c r="S244">
        <v>999</v>
      </c>
      <c r="T244" s="8">
        <f t="shared" si="39"/>
        <v>999</v>
      </c>
      <c r="U244" s="1">
        <f t="shared" si="40"/>
        <v>0.60060060060060061</v>
      </c>
      <c r="V244">
        <v>4</v>
      </c>
      <c r="W244" s="10">
        <f t="shared" si="41"/>
        <v>4</v>
      </c>
      <c r="X244" s="4">
        <v>1236</v>
      </c>
      <c r="Y244" s="12">
        <f t="shared" si="42"/>
        <v>1236</v>
      </c>
    </row>
    <row r="245" spans="1:25" x14ac:dyDescent="0.25">
      <c r="A245">
        <v>244</v>
      </c>
      <c r="B245" t="s">
        <v>2135</v>
      </c>
      <c r="C245" t="str">
        <f t="shared" si="43"/>
        <v>Unique</v>
      </c>
      <c r="D245" t="s">
        <v>12976</v>
      </c>
      <c r="E245" t="str">
        <f t="shared" si="34"/>
        <v>Smashtronics - Case for Firetv Remote, Fire Stick Remote Cover Case, Silicone Cover for TV Firestick 4K TV 2nd Gen(3rd Gen) Remote Control - Light Weight Anti Slip Shockproof (Black)</v>
      </c>
      <c r="F245" t="str" cm="1">
        <f t="array" ref="F245">PROPER(_xlfn.TEXTJOIN(" ", TRUE, INDEX(_xlfn.FILTERXML("&lt;t&gt;&lt;s&gt;" &amp; SUBSTITUTE(E245," ","&lt;/s&gt;&lt;s&gt;") &amp; "&lt;/s&gt;&lt;/t&gt;", "//s"), _xlfn.SEQUENCE(4))))</f>
        <v>Smashtronics - Case For</v>
      </c>
      <c r="G245" t="str">
        <f t="shared" si="45"/>
        <v>Fire Stick Remote Cover Case, Silicone Cover for TV Firestick 4K TV 2nd Gen(3rd Gen) Remote Control - Light Weight Anti Slip Shockproof (Black)</v>
      </c>
      <c r="H245" t="s">
        <v>459</v>
      </c>
      <c r="I245" t="s">
        <v>13093</v>
      </c>
      <c r="J245" s="7" t="str">
        <f t="shared" si="35"/>
        <v>Electronics</v>
      </c>
      <c r="K245" t="s">
        <v>13094</v>
      </c>
      <c r="L245" t="str">
        <f t="shared" si="36"/>
        <v>HomeTheater , TV &amp; Video</v>
      </c>
      <c r="M245" t="s">
        <v>13095</v>
      </c>
      <c r="N245" s="2" t="str">
        <f t="shared" si="37"/>
        <v>Accessories</v>
      </c>
      <c r="O245" s="1" t="s">
        <v>13099</v>
      </c>
      <c r="Q245">
        <v>199</v>
      </c>
      <c r="R245" s="8">
        <f t="shared" si="38"/>
        <v>199</v>
      </c>
      <c r="S245">
        <v>399</v>
      </c>
      <c r="T245" s="8">
        <f t="shared" si="39"/>
        <v>399</v>
      </c>
      <c r="U245" s="1">
        <f t="shared" si="40"/>
        <v>0.50125313283208017</v>
      </c>
      <c r="V245">
        <v>4.2</v>
      </c>
      <c r="W245" s="10">
        <f t="shared" si="41"/>
        <v>4.2</v>
      </c>
      <c r="X245" s="4">
        <v>1335</v>
      </c>
      <c r="Y245" s="12">
        <f t="shared" si="42"/>
        <v>1335</v>
      </c>
    </row>
    <row r="246" spans="1:25" x14ac:dyDescent="0.25">
      <c r="A246">
        <v>245</v>
      </c>
      <c r="B246" t="s">
        <v>2143</v>
      </c>
      <c r="C246" t="str">
        <f t="shared" si="43"/>
        <v>Unique</v>
      </c>
      <c r="D246" t="s">
        <v>2144</v>
      </c>
      <c r="E246" t="str">
        <f t="shared" si="34"/>
        <v>Electvision Remote Control for led Smart tv Compatible with VU Smart Led (Without Voice)</v>
      </c>
      <c r="F246" t="str" cm="1">
        <f t="array" ref="F246">PROPER(_xlfn.TEXTJOIN(" ", TRUE, INDEX(_xlfn.FILTERXML("&lt;t&gt;&lt;s&gt;" &amp; SUBSTITUTE(E246," ","&lt;/s&gt;&lt;s&gt;") &amp; "&lt;/s&gt;&lt;/t&gt;", "//s"), _xlfn.SEQUENCE(4))))</f>
        <v>Electvision Remote Control For</v>
      </c>
      <c r="G246" t="str">
        <f t="shared" si="45"/>
        <v>tv Compatible with VU Smart Led (Without Voice)</v>
      </c>
      <c r="H246" t="s">
        <v>459</v>
      </c>
      <c r="I246" t="s">
        <v>13093</v>
      </c>
      <c r="J246" s="7" t="str">
        <f t="shared" si="35"/>
        <v>Electronics</v>
      </c>
      <c r="K246" t="s">
        <v>13094</v>
      </c>
      <c r="L246" t="str">
        <f t="shared" si="36"/>
        <v>HomeTheater , TV &amp; Video</v>
      </c>
      <c r="M246" s="2" t="s">
        <v>13095</v>
      </c>
      <c r="N246" s="2" t="str">
        <f t="shared" si="37"/>
        <v>Accessories</v>
      </c>
      <c r="O246" s="1" t="s">
        <v>13099</v>
      </c>
      <c r="Q246">
        <v>349</v>
      </c>
      <c r="R246" s="8">
        <f t="shared" si="38"/>
        <v>349</v>
      </c>
      <c r="S246" s="2">
        <v>1999</v>
      </c>
      <c r="T246" s="8">
        <f t="shared" si="39"/>
        <v>1999</v>
      </c>
      <c r="U246" s="1">
        <f t="shared" si="40"/>
        <v>0.82541270635317654</v>
      </c>
      <c r="V246">
        <v>3.8</v>
      </c>
      <c r="W246" s="10">
        <f t="shared" si="41"/>
        <v>3.8</v>
      </c>
      <c r="X246" s="4">
        <v>197</v>
      </c>
      <c r="Y246" s="12">
        <f t="shared" si="42"/>
        <v>197</v>
      </c>
    </row>
    <row r="247" spans="1:25" x14ac:dyDescent="0.25">
      <c r="A247">
        <v>246</v>
      </c>
      <c r="B247" t="s">
        <v>2153</v>
      </c>
      <c r="C247" t="str">
        <f t="shared" si="43"/>
        <v>Unique</v>
      </c>
      <c r="D247" t="s">
        <v>2154</v>
      </c>
      <c r="E247" t="str">
        <f t="shared" si="34"/>
        <v>Boat A 350 Type C Cable 1.5m(Jet Black)</v>
      </c>
      <c r="F247" t="str" cm="1">
        <f t="array" ref="F247">PROPER(_xlfn.TEXTJOIN(" ", TRUE, INDEX(_xlfn.FILTERXML("&lt;t&gt;&lt;s&gt;" &amp; SUBSTITUTE(E247," ","&lt;/s&gt;&lt;s&gt;") &amp; "&lt;/s&gt;&lt;/t&gt;", "//s"), _xlfn.SEQUENCE(4))))</f>
        <v>Boat A 350 Type</v>
      </c>
      <c r="G247" t="str">
        <f t="shared" si="45"/>
        <v>1.5m(Jet Black)</v>
      </c>
      <c r="H247" t="s">
        <v>17</v>
      </c>
      <c r="I247" t="s">
        <v>13085</v>
      </c>
      <c r="J247" s="7" t="str">
        <f t="shared" si="35"/>
        <v>Computers &amp; Accessories</v>
      </c>
      <c r="K247" t="s">
        <v>13086</v>
      </c>
      <c r="L247" t="str">
        <f t="shared" si="36"/>
        <v>Accessories &amp; Peripherals</v>
      </c>
      <c r="M247" t="s">
        <v>13087</v>
      </c>
      <c r="N247" s="2" t="str">
        <f t="shared" si="37"/>
        <v>Cables &amp; Accessories</v>
      </c>
      <c r="O247" s="1" t="s">
        <v>13088</v>
      </c>
      <c r="P247" t="s">
        <v>13089</v>
      </c>
      <c r="Q247">
        <v>299</v>
      </c>
      <c r="R247" s="8">
        <f t="shared" si="38"/>
        <v>299</v>
      </c>
      <c r="S247">
        <v>798</v>
      </c>
      <c r="T247" s="8">
        <f t="shared" si="39"/>
        <v>798</v>
      </c>
      <c r="U247" s="1">
        <f t="shared" si="40"/>
        <v>0.62531328320802004</v>
      </c>
      <c r="V247">
        <v>4.4000000000000004</v>
      </c>
      <c r="W247" s="10">
        <f t="shared" si="41"/>
        <v>4.4000000000000004</v>
      </c>
      <c r="X247" s="4">
        <v>28791</v>
      </c>
      <c r="Y247" s="12">
        <f t="shared" si="42"/>
        <v>28791</v>
      </c>
    </row>
    <row r="248" spans="1:25" x14ac:dyDescent="0.25">
      <c r="A248">
        <v>247</v>
      </c>
      <c r="B248" t="s">
        <v>2157</v>
      </c>
      <c r="C248" t="str">
        <f t="shared" si="43"/>
        <v>Unique</v>
      </c>
      <c r="D248" t="s">
        <v>2158</v>
      </c>
      <c r="E248" t="str">
        <f t="shared" si="34"/>
        <v>pTron Solero M241 2.4A Micro USB Data and Charging Cable, Made in India, 480Mbps Data Sync, Durable 1-Meter Long USB Cable for Micro USB Devices (White)</v>
      </c>
      <c r="F248" t="str" cm="1">
        <f t="array" ref="F248">PROPER(_xlfn.TEXTJOIN(" ", TRUE, INDEX(_xlfn.FILTERXML("&lt;t&gt;&lt;s&gt;" &amp; SUBSTITUTE(E248," ","&lt;/s&gt;&lt;s&gt;") &amp; "&lt;/s&gt;&lt;/t&gt;", "//s"), _xlfn.SEQUENCE(4))))</f>
        <v>Ptron Solero M241 2.4A</v>
      </c>
      <c r="G248" t="str">
        <f t="shared" si="45"/>
        <v>Data and Charging Cable, Made in India, 480Mbps Data Sync, Durable 1-Meter Long USB Cable for Micro USB Devices (White)</v>
      </c>
      <c r="H248" t="s">
        <v>17</v>
      </c>
      <c r="I248" t="s">
        <v>13085</v>
      </c>
      <c r="J248" s="7" t="str">
        <f t="shared" si="35"/>
        <v>Computers &amp; Accessories</v>
      </c>
      <c r="K248" t="s">
        <v>13086</v>
      </c>
      <c r="L248" t="str">
        <f t="shared" si="36"/>
        <v>Accessories &amp; Peripherals</v>
      </c>
      <c r="M248" t="s">
        <v>13087</v>
      </c>
      <c r="N248" s="2" t="str">
        <f t="shared" si="37"/>
        <v>Cables &amp; Accessories</v>
      </c>
      <c r="O248" s="1" t="s">
        <v>13088</v>
      </c>
      <c r="P248" t="s">
        <v>13089</v>
      </c>
      <c r="Q248">
        <v>89</v>
      </c>
      <c r="R248" s="8">
        <f t="shared" si="38"/>
        <v>89</v>
      </c>
      <c r="S248">
        <v>800</v>
      </c>
      <c r="T248" s="8">
        <f t="shared" si="39"/>
        <v>800</v>
      </c>
      <c r="U248" s="1">
        <f t="shared" si="40"/>
        <v>0.88875000000000004</v>
      </c>
      <c r="V248">
        <v>3.9</v>
      </c>
      <c r="W248" s="10">
        <f t="shared" si="41"/>
        <v>3.9</v>
      </c>
      <c r="X248" s="4">
        <v>1075</v>
      </c>
      <c r="Y248" s="12">
        <f t="shared" si="42"/>
        <v>1075</v>
      </c>
    </row>
    <row r="249" spans="1:25" x14ac:dyDescent="0.25">
      <c r="A249">
        <v>248</v>
      </c>
      <c r="B249" t="s">
        <v>2162</v>
      </c>
      <c r="C249" t="str">
        <f t="shared" si="43"/>
        <v>Unique</v>
      </c>
      <c r="D249" t="s">
        <v>2163</v>
      </c>
      <c r="E249" t="str">
        <f t="shared" si="34"/>
        <v>AmazonBasics USB Type-C to USB Type-C 2.0 Cable for Charging Adapter, Smartphone - 9 Feet (2.7 Meters) - White</v>
      </c>
      <c r="F249" t="str" cm="1">
        <f t="array" ref="F249">PROPER(_xlfn.TEXTJOIN(" ", TRUE, INDEX(_xlfn.FILTERXML("&lt;t&gt;&lt;s&gt;" &amp; SUBSTITUTE(E249," ","&lt;/s&gt;&lt;s&gt;") &amp; "&lt;/s&gt;&lt;/t&gt;", "//s"), _xlfn.SEQUENCE(4))))</f>
        <v>Amazonbasics Usb Type-C To</v>
      </c>
      <c r="G249" t="str">
        <f t="shared" si="45"/>
        <v>2.0 Cable for Charging Adapter, Smartphone - 9 Feet (2.7 Meters) - White</v>
      </c>
      <c r="H249" t="s">
        <v>17</v>
      </c>
      <c r="I249" t="s">
        <v>13085</v>
      </c>
      <c r="J249" s="7" t="str">
        <f t="shared" si="35"/>
        <v>Computers &amp; Accessories</v>
      </c>
      <c r="K249" t="s">
        <v>13086</v>
      </c>
      <c r="L249" t="str">
        <f t="shared" si="36"/>
        <v>Accessories &amp; Peripherals</v>
      </c>
      <c r="M249" t="s">
        <v>13087</v>
      </c>
      <c r="N249" s="2" t="str">
        <f t="shared" si="37"/>
        <v>Cables &amp; Accessories</v>
      </c>
      <c r="O249" s="1" t="s">
        <v>13088</v>
      </c>
      <c r="P249" t="s">
        <v>13089</v>
      </c>
      <c r="Q249">
        <v>549</v>
      </c>
      <c r="R249" s="8">
        <f t="shared" si="38"/>
        <v>549</v>
      </c>
      <c r="S249">
        <v>995</v>
      </c>
      <c r="T249" s="8">
        <f t="shared" si="39"/>
        <v>995</v>
      </c>
      <c r="U249" s="1">
        <f t="shared" si="40"/>
        <v>0.44824120603015077</v>
      </c>
      <c r="V249">
        <v>4.2</v>
      </c>
      <c r="W249" s="10">
        <f t="shared" si="41"/>
        <v>4.2</v>
      </c>
      <c r="X249" s="4">
        <v>29746</v>
      </c>
      <c r="Y249" s="12">
        <f t="shared" si="42"/>
        <v>29746</v>
      </c>
    </row>
    <row r="250" spans="1:25" x14ac:dyDescent="0.25">
      <c r="A250">
        <v>249</v>
      </c>
      <c r="B250" t="s">
        <v>2167</v>
      </c>
      <c r="C250" t="str">
        <f t="shared" si="43"/>
        <v>Unique</v>
      </c>
      <c r="D250" t="s">
        <v>2168</v>
      </c>
      <c r="E250" t="str">
        <f t="shared" si="34"/>
        <v>Croma 3A Fast charge 1m Type-C to All Type-C Phones sync and charge cable, Made in India, 480Mbps Data transfer rate, Tested Durability with 8000+ bends (12 months warranty) - CRCMA0106sTC10, Black</v>
      </c>
      <c r="F250" t="str" cm="1">
        <f t="array" ref="F250">PROPER(_xlfn.TEXTJOIN(" ", TRUE, INDEX(_xlfn.FILTERXML("&lt;t&gt;&lt;s&gt;" &amp; SUBSTITUTE(E250," ","&lt;/s&gt;&lt;s&gt;") &amp; "&lt;/s&gt;&lt;/t&gt;", "//s"), _xlfn.SEQUENCE(4))))</f>
        <v>Croma 3A Fast Charge</v>
      </c>
      <c r="G250" t="str">
        <f t="shared" si="45"/>
        <v>to All Type-C Phones sync and charge cable, Made in India, 480Mbps Data transfer rate, Tested Durability with 8000+ bends (12 months warranty) - CRCMA0106sTC10, Black</v>
      </c>
      <c r="H250" t="s">
        <v>17</v>
      </c>
      <c r="I250" t="s">
        <v>13085</v>
      </c>
      <c r="J250" s="7" t="str">
        <f t="shared" si="35"/>
        <v>Computers &amp; Accessories</v>
      </c>
      <c r="K250" t="s">
        <v>13086</v>
      </c>
      <c r="L250" t="str">
        <f t="shared" si="36"/>
        <v>Accessories &amp; Peripherals</v>
      </c>
      <c r="M250" s="2" t="s">
        <v>13087</v>
      </c>
      <c r="N250" s="2" t="str">
        <f t="shared" si="37"/>
        <v>Cables &amp; Accessories</v>
      </c>
      <c r="O250" s="1" t="s">
        <v>13088</v>
      </c>
      <c r="P250" t="s">
        <v>13089</v>
      </c>
      <c r="Q250">
        <v>129</v>
      </c>
      <c r="R250" s="8">
        <f t="shared" si="38"/>
        <v>129</v>
      </c>
      <c r="S250" s="2">
        <v>1000</v>
      </c>
      <c r="T250" s="8">
        <f t="shared" si="39"/>
        <v>1000</v>
      </c>
      <c r="U250" s="1">
        <f t="shared" si="40"/>
        <v>0.871</v>
      </c>
      <c r="V250">
        <v>3.9</v>
      </c>
      <c r="W250" s="10">
        <f t="shared" si="41"/>
        <v>3.9</v>
      </c>
      <c r="X250" s="4">
        <v>295</v>
      </c>
      <c r="Y250" s="12">
        <f t="shared" si="42"/>
        <v>295</v>
      </c>
    </row>
    <row r="251" spans="1:25" x14ac:dyDescent="0.25">
      <c r="A251">
        <v>250</v>
      </c>
      <c r="B251" t="s">
        <v>2177</v>
      </c>
      <c r="C251" t="str">
        <f t="shared" si="43"/>
        <v>Unique</v>
      </c>
      <c r="D251" t="s">
        <v>2178</v>
      </c>
      <c r="E251" t="str">
        <f t="shared" si="34"/>
        <v>Sony Bravia 164 cm (65 inches) 4K Ultra HD Smart LED Google TV KD-65X74K (Black)</v>
      </c>
      <c r="F251" t="str" cm="1">
        <f t="array" ref="F251">PROPER(_xlfn.TEXTJOIN(" ", TRUE, INDEX(_xlfn.FILTERXML("&lt;t&gt;&lt;s&gt;" &amp; SUBSTITUTE(E251," ","&lt;/s&gt;&lt;s&gt;") &amp; "&lt;/s&gt;&lt;/t&gt;", "//s"), _xlfn.SEQUENCE(4))))</f>
        <v>Sony Bravia 164 Cm</v>
      </c>
      <c r="G251" t="str">
        <f t="shared" si="45"/>
        <v>4K Ultra HD Smart LED Google TV KD-65X74K (Black)</v>
      </c>
      <c r="H251" t="s">
        <v>167</v>
      </c>
      <c r="I251" t="s">
        <v>13093</v>
      </c>
      <c r="J251" s="7" t="str">
        <f t="shared" si="35"/>
        <v>Electronics</v>
      </c>
      <c r="K251" s="2" t="s">
        <v>13094</v>
      </c>
      <c r="L251" t="str">
        <f t="shared" si="36"/>
        <v>HomeTheater , TV &amp; Video</v>
      </c>
      <c r="M251" t="s">
        <v>13097</v>
      </c>
      <c r="N251" s="2" t="str">
        <f t="shared" si="37"/>
        <v>Televisions</v>
      </c>
      <c r="O251" s="1" t="s">
        <v>13098</v>
      </c>
      <c r="Q251" s="2">
        <v>77990</v>
      </c>
      <c r="R251" s="8">
        <f t="shared" si="38"/>
        <v>77990</v>
      </c>
      <c r="S251" s="2">
        <v>139900</v>
      </c>
      <c r="T251" s="8">
        <f t="shared" si="39"/>
        <v>139900</v>
      </c>
      <c r="U251" s="1">
        <f t="shared" si="40"/>
        <v>0.44253037884203</v>
      </c>
      <c r="V251">
        <v>4.7</v>
      </c>
      <c r="W251" s="10">
        <f t="shared" si="41"/>
        <v>4.7</v>
      </c>
      <c r="X251" s="4">
        <v>5935</v>
      </c>
      <c r="Y251" s="12">
        <f t="shared" si="42"/>
        <v>5935</v>
      </c>
    </row>
    <row r="252" spans="1:25" x14ac:dyDescent="0.25">
      <c r="A252">
        <v>251</v>
      </c>
      <c r="B252" t="s">
        <v>2187</v>
      </c>
      <c r="C252" t="str">
        <f t="shared" si="43"/>
        <v>Unique</v>
      </c>
      <c r="D252" t="s">
        <v>12977</v>
      </c>
      <c r="E252" t="str">
        <f t="shared" si="34"/>
        <v>7SEVEN Compatible for Mi tv Remote Control Original Suitable with Smart Android 4K LED Non Voice Command Xiaomi Redmi Remote of 4A Model 32 43 55 65 inches</v>
      </c>
      <c r="F252" t="str" cm="1">
        <f t="array" ref="F252">PROPER(_xlfn.TEXTJOIN(" ", TRUE, INDEX(_xlfn.FILTERXML("&lt;t&gt;&lt;s&gt;" &amp; SUBSTITUTE(E252," ","&lt;/s&gt;&lt;s&gt;") &amp; "&lt;/s&gt;&lt;/t&gt;", "//s"), _xlfn.SEQUENCE(4))))</f>
        <v>7Seven Compatible For Mi</v>
      </c>
      <c r="G252" t="str">
        <f t="shared" si="45"/>
        <v>Control Original Suitable with Smart Android 4K LED Non Voice Command Xiaomi Redmi Remote of 4A Model 32 43 55 65 inches</v>
      </c>
      <c r="H252" t="s">
        <v>459</v>
      </c>
      <c r="I252" t="s">
        <v>13093</v>
      </c>
      <c r="J252" s="7" t="str">
        <f t="shared" si="35"/>
        <v>Electronics</v>
      </c>
      <c r="K252" t="s">
        <v>13094</v>
      </c>
      <c r="L252" t="str">
        <f t="shared" si="36"/>
        <v>HomeTheater , TV &amp; Video</v>
      </c>
      <c r="M252" t="s">
        <v>13095</v>
      </c>
      <c r="N252" s="2" t="str">
        <f t="shared" si="37"/>
        <v>Accessories</v>
      </c>
      <c r="O252" s="1" t="s">
        <v>13099</v>
      </c>
      <c r="Q252">
        <v>349</v>
      </c>
      <c r="R252" s="8">
        <f t="shared" si="38"/>
        <v>349</v>
      </c>
      <c r="S252">
        <v>799</v>
      </c>
      <c r="T252" s="8">
        <f t="shared" si="39"/>
        <v>799</v>
      </c>
      <c r="U252" s="1">
        <f t="shared" si="40"/>
        <v>0.56320400500625778</v>
      </c>
      <c r="V252">
        <v>3.6</v>
      </c>
      <c r="W252" s="10">
        <f t="shared" si="41"/>
        <v>3.6</v>
      </c>
      <c r="X252" s="4">
        <v>323</v>
      </c>
      <c r="Y252" s="12">
        <f t="shared" si="42"/>
        <v>323</v>
      </c>
    </row>
    <row r="253" spans="1:25" x14ac:dyDescent="0.25">
      <c r="A253">
        <v>252</v>
      </c>
      <c r="B253" t="s">
        <v>2196</v>
      </c>
      <c r="C253" t="str">
        <f t="shared" si="43"/>
        <v>Unique</v>
      </c>
      <c r="D253" t="s">
        <v>12978</v>
      </c>
      <c r="E253" t="str">
        <f t="shared" si="34"/>
        <v>7SEVEN Compatible Vu Smart Tv Remote Control Suitable for Original 4K Android LED Ultra HD UHD Vu Tv Remote with Non Voice Feature without google assistant</v>
      </c>
      <c r="F253" t="str" cm="1">
        <f t="array" ref="F253">PROPER(_xlfn.TEXTJOIN(" ", TRUE, INDEX(_xlfn.FILTERXML("&lt;t&gt;&lt;s&gt;" &amp; SUBSTITUTE(E253," ","&lt;/s&gt;&lt;s&gt;") &amp; "&lt;/s&gt;&lt;/t&gt;", "//s"), _xlfn.SEQUENCE(4))))</f>
        <v>7Seven Compatible Vu Smart</v>
      </c>
      <c r="G253" t="str">
        <f t="shared" si="45"/>
        <v>Control Suitable for Original 4K Android LED Ultra HD UHD Vu Tv Remote with Non Voice Feature without google assistant</v>
      </c>
      <c r="H253" t="s">
        <v>459</v>
      </c>
      <c r="I253" t="s">
        <v>13093</v>
      </c>
      <c r="J253" s="7" t="str">
        <f t="shared" si="35"/>
        <v>Electronics</v>
      </c>
      <c r="K253" t="s">
        <v>13094</v>
      </c>
      <c r="L253" t="str">
        <f t="shared" si="36"/>
        <v>HomeTheater , TV &amp; Video</v>
      </c>
      <c r="M253" t="s">
        <v>13095</v>
      </c>
      <c r="N253" s="2" t="str">
        <f t="shared" si="37"/>
        <v>Accessories</v>
      </c>
      <c r="O253" s="1" t="s">
        <v>13099</v>
      </c>
      <c r="Q253">
        <v>499</v>
      </c>
      <c r="R253" s="8">
        <f t="shared" si="38"/>
        <v>499</v>
      </c>
      <c r="S253">
        <v>899</v>
      </c>
      <c r="T253" s="8">
        <f t="shared" si="39"/>
        <v>899</v>
      </c>
      <c r="U253" s="1">
        <f t="shared" si="40"/>
        <v>0.44493882091212456</v>
      </c>
      <c r="V253">
        <v>3.7</v>
      </c>
      <c r="W253" s="10">
        <f t="shared" si="41"/>
        <v>3.7</v>
      </c>
      <c r="X253" s="4">
        <v>185</v>
      </c>
      <c r="Y253" s="12">
        <f t="shared" si="42"/>
        <v>185</v>
      </c>
    </row>
    <row r="254" spans="1:25" x14ac:dyDescent="0.25">
      <c r="A254">
        <v>253</v>
      </c>
      <c r="B254" t="s">
        <v>2205</v>
      </c>
      <c r="C254" t="str">
        <f t="shared" si="43"/>
        <v>Unique</v>
      </c>
      <c r="D254" t="s">
        <v>2206</v>
      </c>
      <c r="E254" t="str">
        <f t="shared" si="34"/>
        <v>Storite High Speed Micro USB 3.0 Cable A to Micro B for External and Desktop Hard Drives 45cm</v>
      </c>
      <c r="F254" t="str" cm="1">
        <f t="array" ref="F254">PROPER(_xlfn.TEXTJOIN(" ", TRUE, INDEX(_xlfn.FILTERXML("&lt;t&gt;&lt;s&gt;" &amp; SUBSTITUTE(E254," ","&lt;/s&gt;&lt;s&gt;") &amp; "&lt;/s&gt;&lt;/t&gt;", "//s"), _xlfn.SEQUENCE(4))))</f>
        <v>Storite High Speed Micro</v>
      </c>
      <c r="G254" t="str">
        <f t="shared" si="45"/>
        <v>Cable A to Micro B for External and Desktop Hard Drives 45cm</v>
      </c>
      <c r="H254" t="s">
        <v>17</v>
      </c>
      <c r="I254" t="s">
        <v>13085</v>
      </c>
      <c r="J254" s="7" t="str">
        <f t="shared" si="35"/>
        <v>Computers &amp; Accessories</v>
      </c>
      <c r="K254" t="s">
        <v>13086</v>
      </c>
      <c r="L254" t="str">
        <f t="shared" si="36"/>
        <v>Accessories &amp; Peripherals</v>
      </c>
      <c r="M254" t="s">
        <v>13087</v>
      </c>
      <c r="N254" s="2" t="str">
        <f t="shared" si="37"/>
        <v>Cables &amp; Accessories</v>
      </c>
      <c r="O254" s="1" t="s">
        <v>13088</v>
      </c>
      <c r="P254" t="s">
        <v>13089</v>
      </c>
      <c r="Q254">
        <v>299</v>
      </c>
      <c r="R254" s="8">
        <f t="shared" si="38"/>
        <v>299</v>
      </c>
      <c r="S254">
        <v>799</v>
      </c>
      <c r="T254" s="8">
        <f t="shared" si="39"/>
        <v>799</v>
      </c>
      <c r="U254" s="1">
        <f t="shared" si="40"/>
        <v>0.62578222778473092</v>
      </c>
      <c r="V254">
        <v>4.2</v>
      </c>
      <c r="W254" s="10">
        <f t="shared" si="41"/>
        <v>4.2</v>
      </c>
      <c r="X254" s="4">
        <v>2117</v>
      </c>
      <c r="Y254" s="12">
        <f t="shared" si="42"/>
        <v>2117</v>
      </c>
    </row>
    <row r="255" spans="1:25" x14ac:dyDescent="0.25">
      <c r="A255">
        <v>254</v>
      </c>
      <c r="B255" t="s">
        <v>2215</v>
      </c>
      <c r="C255" t="str">
        <f t="shared" si="43"/>
        <v>Unique</v>
      </c>
      <c r="D255" t="s">
        <v>2216</v>
      </c>
      <c r="E255" t="str">
        <f t="shared" si="34"/>
        <v>FLiX (Beetel) 3in1 (Type C|Micro|Iphone Lightening) Textured Pattern 3A Fast Charging Cable with QC and PD Support for Type C,Micro USB and Lightning Iphone Cable,Made in India,1.5 Meter Long Cable(T101)</v>
      </c>
      <c r="F255" t="str" cm="1">
        <f t="array" ref="F255">PROPER(_xlfn.TEXTJOIN(" ", TRUE, INDEX(_xlfn.FILTERXML("&lt;t&gt;&lt;s&gt;" &amp; SUBSTITUTE(E255," ","&lt;/s&gt;&lt;s&gt;") &amp; "&lt;/s&gt;&lt;/t&gt;", "//s"), _xlfn.SEQUENCE(4))))</f>
        <v>Flix (Beetel) 3In1 (Type</v>
      </c>
      <c r="G255" t="str">
        <f t="shared" si="45"/>
        <v>Textured Pattern 3A Fast Charging Cable with QC and PD Support for Type C,Micro USB and Lightning Iphone Cable,Made in India,1.5 Meter Long Cable(T101)</v>
      </c>
      <c r="H255" t="s">
        <v>17</v>
      </c>
      <c r="I255" t="s">
        <v>13085</v>
      </c>
      <c r="J255" s="7" t="str">
        <f t="shared" si="35"/>
        <v>Computers &amp; Accessories</v>
      </c>
      <c r="K255" t="s">
        <v>13086</v>
      </c>
      <c r="L255" t="str">
        <f t="shared" si="36"/>
        <v>Accessories &amp; Peripherals</v>
      </c>
      <c r="M255" t="s">
        <v>13087</v>
      </c>
      <c r="N255" s="2" t="str">
        <f t="shared" si="37"/>
        <v>Cables &amp; Accessories</v>
      </c>
      <c r="O255" s="1" t="s">
        <v>13088</v>
      </c>
      <c r="P255" t="s">
        <v>13089</v>
      </c>
      <c r="Q255">
        <v>182</v>
      </c>
      <c r="R255" s="8">
        <f t="shared" si="38"/>
        <v>182</v>
      </c>
      <c r="S255">
        <v>599</v>
      </c>
      <c r="T255" s="8">
        <f t="shared" si="39"/>
        <v>599</v>
      </c>
      <c r="U255" s="1">
        <f t="shared" si="40"/>
        <v>0.69616026711185308</v>
      </c>
      <c r="V255">
        <v>4</v>
      </c>
      <c r="W255" s="10">
        <f t="shared" si="41"/>
        <v>4</v>
      </c>
      <c r="X255" s="4">
        <v>9378</v>
      </c>
      <c r="Y255" s="12">
        <f t="shared" si="42"/>
        <v>9378</v>
      </c>
    </row>
    <row r="256" spans="1:25" x14ac:dyDescent="0.25">
      <c r="A256">
        <v>255</v>
      </c>
      <c r="B256" t="s">
        <v>2220</v>
      </c>
      <c r="C256" t="str">
        <f t="shared" si="43"/>
        <v>Unique</v>
      </c>
      <c r="D256" t="s">
        <v>2221</v>
      </c>
      <c r="E256" t="str">
        <f t="shared" si="34"/>
        <v>SVM Products Unbreakable Set Top Box Stand with Dual Remote Holder (Black)</v>
      </c>
      <c r="F256" t="str" cm="1">
        <f t="array" ref="F256">PROPER(_xlfn.TEXTJOIN(" ", TRUE, INDEX(_xlfn.FILTERXML("&lt;t&gt;&lt;s&gt;" &amp; SUBSTITUTE(E256," ","&lt;/s&gt;&lt;s&gt;") &amp; "&lt;/s&gt;&lt;/t&gt;", "//s"), _xlfn.SEQUENCE(4))))</f>
        <v>Svm Products Unbreakable Set</v>
      </c>
      <c r="G256" t="str">
        <f t="shared" si="45"/>
        <v>Stand with Dual Remote Holder (Black)</v>
      </c>
      <c r="H256" t="s">
        <v>640</v>
      </c>
      <c r="I256" t="s">
        <v>13093</v>
      </c>
      <c r="J256" s="7" t="str">
        <f t="shared" si="35"/>
        <v>Electronics</v>
      </c>
      <c r="K256" t="s">
        <v>13094</v>
      </c>
      <c r="L256" t="str">
        <f t="shared" si="36"/>
        <v>HomeTheater , TV &amp; Video</v>
      </c>
      <c r="M256" t="s">
        <v>13095</v>
      </c>
      <c r="N256" s="2" t="str">
        <f t="shared" si="37"/>
        <v>Accessories</v>
      </c>
      <c r="O256" s="1" t="s">
        <v>13101</v>
      </c>
      <c r="P256" t="s">
        <v>13102</v>
      </c>
      <c r="Q256">
        <v>96</v>
      </c>
      <c r="R256" s="8">
        <f t="shared" si="38"/>
        <v>96</v>
      </c>
      <c r="S256">
        <v>399</v>
      </c>
      <c r="T256" s="8">
        <f t="shared" si="39"/>
        <v>399</v>
      </c>
      <c r="U256" s="1">
        <f t="shared" si="40"/>
        <v>0.75939849624060152</v>
      </c>
      <c r="V256">
        <v>3.6</v>
      </c>
      <c r="W256" s="10">
        <f t="shared" si="41"/>
        <v>3.6</v>
      </c>
      <c r="X256" s="4">
        <v>1796</v>
      </c>
      <c r="Y256" s="12">
        <f t="shared" si="42"/>
        <v>1796</v>
      </c>
    </row>
    <row r="257" spans="1:25" x14ac:dyDescent="0.25">
      <c r="A257">
        <v>256</v>
      </c>
      <c r="B257" t="s">
        <v>2230</v>
      </c>
      <c r="C257" t="str">
        <f t="shared" si="43"/>
        <v>Unique</v>
      </c>
      <c r="D257" t="s">
        <v>2231</v>
      </c>
      <c r="E257" t="str">
        <f t="shared" si="34"/>
        <v>VU 164 cm (65 inches) The GloLED Series 4K Smart LED Google TV 65GloLED (Grey)</v>
      </c>
      <c r="F257" t="str" cm="1">
        <f t="array" ref="F257">PROPER(_xlfn.TEXTJOIN(" ", TRUE, INDEX(_xlfn.FILTERXML("&lt;t&gt;&lt;s&gt;" &amp; SUBSTITUTE(E257," ","&lt;/s&gt;&lt;s&gt;") &amp; "&lt;/s&gt;&lt;/t&gt;", "//s"), _xlfn.SEQUENCE(4))))</f>
        <v>Vu 164 Cm (65</v>
      </c>
      <c r="G257" t="str">
        <f t="shared" si="45"/>
        <v>GloLED Series 4K Smart LED Google TV 65GloLED (Grey)</v>
      </c>
      <c r="H257" t="s">
        <v>167</v>
      </c>
      <c r="I257" t="s">
        <v>13093</v>
      </c>
      <c r="J257" s="7" t="str">
        <f t="shared" si="35"/>
        <v>Electronics</v>
      </c>
      <c r="K257" s="2" t="s">
        <v>13094</v>
      </c>
      <c r="L257" t="str">
        <f t="shared" si="36"/>
        <v>HomeTheater , TV &amp; Video</v>
      </c>
      <c r="M257" s="2" t="s">
        <v>13097</v>
      </c>
      <c r="N257" s="2" t="str">
        <f t="shared" si="37"/>
        <v>Televisions</v>
      </c>
      <c r="O257" s="1" t="s">
        <v>13098</v>
      </c>
      <c r="Q257" s="2">
        <v>54990</v>
      </c>
      <c r="R257" s="8">
        <f t="shared" si="38"/>
        <v>54990</v>
      </c>
      <c r="S257" s="2">
        <v>85000</v>
      </c>
      <c r="T257" s="8">
        <f t="shared" si="39"/>
        <v>85000</v>
      </c>
      <c r="U257" s="1">
        <f t="shared" si="40"/>
        <v>0.35305882352941176</v>
      </c>
      <c r="V257">
        <v>4.3</v>
      </c>
      <c r="W257" s="10">
        <f t="shared" si="41"/>
        <v>4.3</v>
      </c>
      <c r="X257" s="4">
        <v>3587</v>
      </c>
      <c r="Y257" s="12">
        <f t="shared" si="42"/>
        <v>3587</v>
      </c>
    </row>
    <row r="258" spans="1:25" x14ac:dyDescent="0.25">
      <c r="A258">
        <v>257</v>
      </c>
      <c r="B258" t="s">
        <v>2234</v>
      </c>
      <c r="C258" t="str">
        <f t="shared" si="43"/>
        <v>Unique</v>
      </c>
      <c r="D258" t="s">
        <v>2235</v>
      </c>
      <c r="E258" t="str">
        <f t="shared" ref="E258:E321" si="46">TRIM(SUBSTITUTE(SUBSTITUTE(SUBSTITUTE(SUBSTITUTE(SUBSTITUTE(SUBSTITUTE(D258,"&amp;","and"),"&lt;",""),"&gt;",""),"/"," "),CHAR(160)," "),CHAR(10)," "))</f>
        <v>CableCreation RCA to 3.5mm Male Audio Cable, 3.5mm to 2RCA Cable Male RCA Cable,Y Splitter Stereo Jack Cable for Home Theater,Subwoofer, Receiver, Speakers and More (3Feet 0.9Meter,Black)</v>
      </c>
      <c r="F258" t="str" cm="1">
        <f t="array" ref="F258">PROPER(_xlfn.TEXTJOIN(" ", TRUE, INDEX(_xlfn.FILTERXML("&lt;t&gt;&lt;s&gt;" &amp; SUBSTITUTE(E258," ","&lt;/s&gt;&lt;s&gt;") &amp; "&lt;/s&gt;&lt;/t&gt;", "//s"), _xlfn.SEQUENCE(4))))</f>
        <v>Cablecreation Rca To 3.5Mm</v>
      </c>
      <c r="G258" t="str">
        <f t="shared" si="45"/>
        <v>Cable, 3.5mm to 2RCA Cable Male RCA Cable,Y Splitter Stereo Jack Cable for Home Theater,Subwoofer, Receiver, Speakers and More (3Feet 0.9Meter,Black)</v>
      </c>
      <c r="H258" t="s">
        <v>1162</v>
      </c>
      <c r="I258" t="s">
        <v>13093</v>
      </c>
      <c r="J258" s="7" t="str">
        <f t="shared" ref="J258:J321" si="47">TRIM(SUBSTITUTE(SUBSTITUTE(I258, "&amp;", " &amp; "), ",", " , "))</f>
        <v>Electronics</v>
      </c>
      <c r="K258" t="s">
        <v>13094</v>
      </c>
      <c r="L258" t="str">
        <f t="shared" ref="L258:L321" si="48">TRIM(SUBSTITUTE(SUBSTITUTE(K258, "&amp;", " &amp; "), ",", " , "))</f>
        <v>HomeTheater , TV &amp; Video</v>
      </c>
      <c r="M258" t="s">
        <v>13095</v>
      </c>
      <c r="N258" s="2" t="str">
        <f t="shared" ref="N258:N321" si="49">TRIM(SUBSTITUTE(SUBSTITUTE(M258, "&amp;", " &amp; "), ",", " , "))</f>
        <v>Accessories</v>
      </c>
      <c r="O258" s="1" t="s">
        <v>13088</v>
      </c>
      <c r="P258" t="s">
        <v>13103</v>
      </c>
      <c r="Q258">
        <v>439</v>
      </c>
      <c r="R258" s="8">
        <f t="shared" ref="R258:R321" si="50">VALUE(Q258)</f>
        <v>439</v>
      </c>
      <c r="S258">
        <v>758</v>
      </c>
      <c r="T258" s="8">
        <f t="shared" ref="T258:T321" si="51">VALUE(S258)</f>
        <v>758</v>
      </c>
      <c r="U258" s="1">
        <f t="shared" ref="U258:U321" si="52">IFERROR((T258- R258) / T258, 0)</f>
        <v>0.420844327176781</v>
      </c>
      <c r="V258">
        <v>4.2</v>
      </c>
      <c r="W258" s="10">
        <f t="shared" ref="W258:W321" si="53">VALUE(V258)</f>
        <v>4.2</v>
      </c>
      <c r="X258" s="4">
        <v>4296</v>
      </c>
      <c r="Y258" s="12">
        <f t="shared" ref="Y258:Y321" si="54">VALUE(X258)</f>
        <v>4296</v>
      </c>
    </row>
    <row r="259" spans="1:25" x14ac:dyDescent="0.25">
      <c r="A259">
        <v>258</v>
      </c>
      <c r="B259" t="s">
        <v>2243</v>
      </c>
      <c r="C259" t="str">
        <f t="shared" ref="C259:C322" si="55">IF(COUNTIF(B:B, B259) &gt; 1, "Duplicate", "Unique")</f>
        <v>Unique</v>
      </c>
      <c r="D259" t="s">
        <v>2244</v>
      </c>
      <c r="E259" t="str">
        <f t="shared" si="46"/>
        <v>Wayona USB Type C Fast Charging Cable Charger Cord 3A QC 3.0 Data Cable Compatible with Samsung Galaxy S10e S10 S9 S8 S20 Plus, Note 10 9 8, M51 A40 A50 A70, Moto G7 G8 (1M, Grey)</v>
      </c>
      <c r="F259" t="str" cm="1">
        <f t="array" ref="F259">PROPER(_xlfn.TEXTJOIN(" ", TRUE, INDEX(_xlfn.FILTERXML("&lt;t&gt;&lt;s&gt;" &amp; SUBSTITUTE(E259," ","&lt;/s&gt;&lt;s&gt;") &amp; "&lt;/s&gt;&lt;/t&gt;", "//s"), _xlfn.SEQUENCE(4))))</f>
        <v>Wayona Usb Type C</v>
      </c>
      <c r="G259" t="str">
        <f t="shared" si="45"/>
        <v>Cable Charger Cord 3A QC 3.0 Data Cable Compatible with Samsung Galaxy S10e S10 S9 S8 S20 Plus, Note 10 9 8, M51 A40 A50 A70, Moto G7 G8 (1M, Grey)</v>
      </c>
      <c r="H259" t="s">
        <v>17</v>
      </c>
      <c r="I259" t="s">
        <v>13085</v>
      </c>
      <c r="J259" s="7" t="str">
        <f t="shared" si="47"/>
        <v>Computers &amp; Accessories</v>
      </c>
      <c r="K259" t="s">
        <v>13086</v>
      </c>
      <c r="L259" t="str">
        <f t="shared" si="48"/>
        <v>Accessories &amp; Peripherals</v>
      </c>
      <c r="M259" t="s">
        <v>13087</v>
      </c>
      <c r="N259" s="2" t="str">
        <f t="shared" si="49"/>
        <v>Cables &amp; Accessories</v>
      </c>
      <c r="O259" s="1" t="s">
        <v>13088</v>
      </c>
      <c r="P259" t="s">
        <v>13089</v>
      </c>
      <c r="Q259">
        <v>299</v>
      </c>
      <c r="R259" s="8">
        <f t="shared" si="50"/>
        <v>299</v>
      </c>
      <c r="S259">
        <v>999</v>
      </c>
      <c r="T259" s="8">
        <f t="shared" si="51"/>
        <v>999</v>
      </c>
      <c r="U259" s="1">
        <f t="shared" si="52"/>
        <v>0.70070070070070067</v>
      </c>
      <c r="V259">
        <v>4.3</v>
      </c>
      <c r="W259" s="10">
        <f t="shared" si="53"/>
        <v>4.3</v>
      </c>
      <c r="X259" s="4">
        <v>2651</v>
      </c>
      <c r="Y259" s="12">
        <f t="shared" si="54"/>
        <v>2651</v>
      </c>
    </row>
    <row r="260" spans="1:25" x14ac:dyDescent="0.25">
      <c r="A260">
        <v>259</v>
      </c>
      <c r="B260" t="s">
        <v>2247</v>
      </c>
      <c r="C260" t="str">
        <f t="shared" si="55"/>
        <v>Unique</v>
      </c>
      <c r="D260" t="s">
        <v>2248</v>
      </c>
      <c r="E260" t="str">
        <f t="shared" si="46"/>
        <v>boAt Rugged V3 Braided Micro USB Cable (Pearl White)</v>
      </c>
      <c r="F260" t="str" cm="1">
        <f t="array" ref="F260">PROPER(_xlfn.TEXTJOIN(" ", TRUE, INDEX(_xlfn.FILTERXML("&lt;t&gt;&lt;s&gt;" &amp; SUBSTITUTE(E260," ","&lt;/s&gt;&lt;s&gt;") &amp; "&lt;/s&gt;&lt;/t&gt;", "//s"), _xlfn.SEQUENCE(4))))</f>
        <v>Boat Rugged V3 Braided</v>
      </c>
      <c r="G260" t="str">
        <f t="shared" si="45"/>
        <v>Cable (Pearl White)</v>
      </c>
      <c r="H260" t="s">
        <v>17</v>
      </c>
      <c r="I260" t="s">
        <v>13085</v>
      </c>
      <c r="J260" s="7" t="str">
        <f t="shared" si="47"/>
        <v>Computers &amp; Accessories</v>
      </c>
      <c r="K260" t="s">
        <v>13086</v>
      </c>
      <c r="L260" t="str">
        <f t="shared" si="48"/>
        <v>Accessories &amp; Peripherals</v>
      </c>
      <c r="M260" t="s">
        <v>13087</v>
      </c>
      <c r="N260" s="2" t="str">
        <f t="shared" si="49"/>
        <v>Cables &amp; Accessories</v>
      </c>
      <c r="O260" s="1" t="s">
        <v>13088</v>
      </c>
      <c r="P260" t="s">
        <v>13089</v>
      </c>
      <c r="Q260">
        <v>299</v>
      </c>
      <c r="R260" s="8">
        <f t="shared" si="50"/>
        <v>299</v>
      </c>
      <c r="S260">
        <v>799</v>
      </c>
      <c r="T260" s="8">
        <f t="shared" si="51"/>
        <v>799</v>
      </c>
      <c r="U260" s="1">
        <f t="shared" si="52"/>
        <v>0.62578222778473092</v>
      </c>
      <c r="V260">
        <v>4.2</v>
      </c>
      <c r="W260" s="10">
        <f t="shared" si="53"/>
        <v>4.2</v>
      </c>
      <c r="X260" s="4">
        <v>94363</v>
      </c>
      <c r="Y260" s="12">
        <f t="shared" si="54"/>
        <v>94363</v>
      </c>
    </row>
    <row r="261" spans="1:25" x14ac:dyDescent="0.25">
      <c r="A261">
        <v>260</v>
      </c>
      <c r="B261" t="s">
        <v>2252</v>
      </c>
      <c r="C261" t="str">
        <f t="shared" si="55"/>
        <v>Unique</v>
      </c>
      <c r="D261" t="s">
        <v>2253</v>
      </c>
      <c r="E261" t="str">
        <f t="shared" si="46"/>
        <v>Amazon Basics USB A to Lightning PVC Molded Nylon MFi Certified Charging Cable (Black, 1.2 meter)</v>
      </c>
      <c r="F261" t="str" cm="1">
        <f t="array" ref="F261">PROPER(_xlfn.TEXTJOIN(" ", TRUE, INDEX(_xlfn.FILTERXML("&lt;t&gt;&lt;s&gt;" &amp; SUBSTITUTE(E261," ","&lt;/s&gt;&lt;s&gt;") &amp; "&lt;/s&gt;&lt;/t&gt;", "//s"), _xlfn.SEQUENCE(4))))</f>
        <v>Amazon Basics Usb A</v>
      </c>
      <c r="G261" t="str">
        <f t="shared" si="45"/>
        <v>PVC Molded Nylon MFi Certified Charging Cable (Black, 1.2 meter)</v>
      </c>
      <c r="H261" t="s">
        <v>17</v>
      </c>
      <c r="I261" t="s">
        <v>13085</v>
      </c>
      <c r="J261" s="7" t="str">
        <f t="shared" si="47"/>
        <v>Computers &amp; Accessories</v>
      </c>
      <c r="K261" t="s">
        <v>13086</v>
      </c>
      <c r="L261" t="str">
        <f t="shared" si="48"/>
        <v>Accessories &amp; Peripherals</v>
      </c>
      <c r="M261" s="2" t="s">
        <v>13087</v>
      </c>
      <c r="N261" s="2" t="str">
        <f t="shared" si="49"/>
        <v>Cables &amp; Accessories</v>
      </c>
      <c r="O261" s="1" t="s">
        <v>13088</v>
      </c>
      <c r="P261" t="s">
        <v>13089</v>
      </c>
      <c r="Q261">
        <v>789</v>
      </c>
      <c r="R261" s="8">
        <f t="shared" si="50"/>
        <v>789</v>
      </c>
      <c r="S261" s="2">
        <v>1999</v>
      </c>
      <c r="T261" s="8">
        <f t="shared" si="51"/>
        <v>1999</v>
      </c>
      <c r="U261" s="1">
        <f t="shared" si="52"/>
        <v>0.60530265132566285</v>
      </c>
      <c r="V261">
        <v>4.2</v>
      </c>
      <c r="W261" s="10">
        <f t="shared" si="53"/>
        <v>4.2</v>
      </c>
      <c r="X261" s="4">
        <v>34540</v>
      </c>
      <c r="Y261" s="12">
        <f t="shared" si="54"/>
        <v>34540</v>
      </c>
    </row>
    <row r="262" spans="1:25" x14ac:dyDescent="0.25">
      <c r="A262">
        <v>261</v>
      </c>
      <c r="B262" t="s">
        <v>2262</v>
      </c>
      <c r="C262" t="str">
        <f t="shared" si="55"/>
        <v>Unique</v>
      </c>
      <c r="D262" t="s">
        <v>2263</v>
      </c>
      <c r="E262" t="str">
        <f t="shared" si="46"/>
        <v>AmazonBasics - High-Speed Male to Female HDMI Extension Cable - 6 Feet</v>
      </c>
      <c r="F262" t="str" cm="1">
        <f t="array" ref="F262">PROPER(_xlfn.TEXTJOIN(" ", TRUE, INDEX(_xlfn.FILTERXML("&lt;t&gt;&lt;s&gt;" &amp; SUBSTITUTE(E262," ","&lt;/s&gt;&lt;s&gt;") &amp; "&lt;/s&gt;&lt;/t&gt;", "//s"), _xlfn.SEQUENCE(4))))</f>
        <v>Amazonbasics - High-Speed Male</v>
      </c>
      <c r="G262" t="str">
        <f t="shared" si="45"/>
        <v>HDMI Extension Cable - 6 Feet</v>
      </c>
      <c r="H262" t="s">
        <v>127</v>
      </c>
      <c r="I262" t="s">
        <v>13093</v>
      </c>
      <c r="J262" s="7" t="str">
        <f t="shared" si="47"/>
        <v>Electronics</v>
      </c>
      <c r="K262" t="s">
        <v>13094</v>
      </c>
      <c r="L262" t="str">
        <f t="shared" si="48"/>
        <v>HomeTheater , TV &amp; Video</v>
      </c>
      <c r="M262" t="s">
        <v>13095</v>
      </c>
      <c r="N262" s="2" t="str">
        <f t="shared" si="49"/>
        <v>Accessories</v>
      </c>
      <c r="O262" s="1" t="s">
        <v>13088</v>
      </c>
      <c r="P262" t="s">
        <v>13096</v>
      </c>
      <c r="Q262">
        <v>299</v>
      </c>
      <c r="R262" s="8">
        <f t="shared" si="50"/>
        <v>299</v>
      </c>
      <c r="S262">
        <v>700</v>
      </c>
      <c r="T262" s="8">
        <f t="shared" si="51"/>
        <v>700</v>
      </c>
      <c r="U262" s="1">
        <f t="shared" si="52"/>
        <v>0.57285714285714284</v>
      </c>
      <c r="V262">
        <v>4.4000000000000004</v>
      </c>
      <c r="W262" s="10">
        <f t="shared" si="53"/>
        <v>4.4000000000000004</v>
      </c>
      <c r="X262" s="4">
        <v>8714</v>
      </c>
      <c r="Y262" s="12">
        <f t="shared" si="54"/>
        <v>8714</v>
      </c>
    </row>
    <row r="263" spans="1:25" x14ac:dyDescent="0.25">
      <c r="A263">
        <v>262</v>
      </c>
      <c r="B263" t="s">
        <v>2272</v>
      </c>
      <c r="C263" t="str">
        <f t="shared" si="55"/>
        <v>Unique</v>
      </c>
      <c r="D263" t="s">
        <v>2273</v>
      </c>
      <c r="E263" t="str">
        <f t="shared" si="46"/>
        <v>Wayona Nylon Braided Usb Type C 3Ft 1M 3A Fast Charger Cable For Samsung Galaxy S9 S8 (Wc3Cb1, Black)</v>
      </c>
      <c r="F263" t="str" cm="1">
        <f t="array" ref="F263">PROPER(_xlfn.TEXTJOIN(" ", TRUE, INDEX(_xlfn.FILTERXML("&lt;t&gt;&lt;s&gt;" &amp; SUBSTITUTE(E263," ","&lt;/s&gt;&lt;s&gt;") &amp; "&lt;/s&gt;&lt;/t&gt;", "//s"), _xlfn.SEQUENCE(4))))</f>
        <v>Wayona Nylon Braided Usb</v>
      </c>
      <c r="G263" t="str">
        <f t="shared" si="45"/>
        <v>3Ft 1M 3A Fast Charger Cable For Samsung Galaxy S9 S8 (Wc3Cb1, Black)</v>
      </c>
      <c r="H263" t="s">
        <v>17</v>
      </c>
      <c r="I263" t="s">
        <v>13085</v>
      </c>
      <c r="J263" s="7" t="str">
        <f t="shared" si="47"/>
        <v>Computers &amp; Accessories</v>
      </c>
      <c r="K263" t="s">
        <v>13086</v>
      </c>
      <c r="L263" t="str">
        <f t="shared" si="48"/>
        <v>Accessories &amp; Peripherals</v>
      </c>
      <c r="M263" s="2" t="s">
        <v>13087</v>
      </c>
      <c r="N263" s="2" t="str">
        <f t="shared" si="49"/>
        <v>Cables &amp; Accessories</v>
      </c>
      <c r="O263" s="1" t="s">
        <v>13088</v>
      </c>
      <c r="P263" t="s">
        <v>13089</v>
      </c>
      <c r="Q263">
        <v>325</v>
      </c>
      <c r="R263" s="8">
        <f t="shared" si="50"/>
        <v>325</v>
      </c>
      <c r="S263" s="2">
        <v>1099</v>
      </c>
      <c r="T263" s="8">
        <f t="shared" si="51"/>
        <v>1099</v>
      </c>
      <c r="U263" s="1">
        <f t="shared" si="52"/>
        <v>0.70427661510464057</v>
      </c>
      <c r="V263">
        <v>4.2</v>
      </c>
      <c r="W263" s="10">
        <f t="shared" si="53"/>
        <v>4.2</v>
      </c>
      <c r="X263" s="4">
        <v>10576</v>
      </c>
      <c r="Y263" s="12">
        <f t="shared" si="54"/>
        <v>10576</v>
      </c>
    </row>
    <row r="264" spans="1:25" x14ac:dyDescent="0.25">
      <c r="A264">
        <v>263</v>
      </c>
      <c r="B264" t="s">
        <v>2277</v>
      </c>
      <c r="C264" t="str">
        <f t="shared" si="55"/>
        <v>Unique</v>
      </c>
      <c r="D264" t="s">
        <v>2278</v>
      </c>
      <c r="E264" t="str">
        <f t="shared" si="46"/>
        <v>Belkin Apple Certified Lightning to USB Charge and Sync Tough Braided Cable for iPhone, iPad, Air Pods, 3.3 feet (1 meters) ‚Äì Black</v>
      </c>
      <c r="F264" t="str" cm="1">
        <f t="array" ref="F264">PROPER(_xlfn.TEXTJOIN(" ", TRUE, INDEX(_xlfn.FILTERXML("&lt;t&gt;&lt;s&gt;" &amp; SUBSTITUTE(E264," ","&lt;/s&gt;&lt;s&gt;") &amp; "&lt;/s&gt;&lt;/t&gt;", "//s"), _xlfn.SEQUENCE(4))))</f>
        <v>Belkin Apple Certified Lightning</v>
      </c>
      <c r="G264" t="str">
        <f t="shared" si="45"/>
        <v>Charge and Sync Tough Braided Cable for iPhone, iPad, Air Pods, 3.3 feet (1 meters) ‚Äì Black</v>
      </c>
      <c r="H264" t="s">
        <v>17</v>
      </c>
      <c r="I264" t="s">
        <v>13085</v>
      </c>
      <c r="J264" s="7" t="str">
        <f t="shared" si="47"/>
        <v>Computers &amp; Accessories</v>
      </c>
      <c r="K264" s="2" t="s">
        <v>13086</v>
      </c>
      <c r="L264" t="str">
        <f t="shared" si="48"/>
        <v>Accessories &amp; Peripherals</v>
      </c>
      <c r="M264" s="2" t="s">
        <v>13087</v>
      </c>
      <c r="N264" s="2" t="str">
        <f t="shared" si="49"/>
        <v>Cables &amp; Accessories</v>
      </c>
      <c r="O264" s="1" t="s">
        <v>13088</v>
      </c>
      <c r="P264" t="s">
        <v>13089</v>
      </c>
      <c r="Q264" s="2">
        <v>1299</v>
      </c>
      <c r="R264" s="8">
        <f t="shared" si="50"/>
        <v>1299</v>
      </c>
      <c r="S264" s="2">
        <v>1999</v>
      </c>
      <c r="T264" s="8">
        <f t="shared" si="51"/>
        <v>1999</v>
      </c>
      <c r="U264" s="1">
        <f t="shared" si="52"/>
        <v>0.35017508754377191</v>
      </c>
      <c r="V264">
        <v>4.4000000000000004</v>
      </c>
      <c r="W264" s="10">
        <f t="shared" si="53"/>
        <v>4.4000000000000004</v>
      </c>
      <c r="X264" s="4">
        <v>7318</v>
      </c>
      <c r="Y264" s="12">
        <f t="shared" si="54"/>
        <v>7318</v>
      </c>
    </row>
    <row r="265" spans="1:25" x14ac:dyDescent="0.25">
      <c r="A265">
        <v>264</v>
      </c>
      <c r="B265" t="s">
        <v>2282</v>
      </c>
      <c r="C265" t="str">
        <f t="shared" si="55"/>
        <v>Unique</v>
      </c>
      <c r="D265" t="s">
        <v>2283</v>
      </c>
      <c r="E265" t="str">
        <f t="shared" si="46"/>
        <v>7SEVEN Compatible LG TV Remote Suitable for LG Non Magic Smart tv Remote Control (Mouse and Voice Non-Support) MR20GA Prime Video and Netflix Hotkeys</v>
      </c>
      <c r="F265" t="str" cm="1">
        <f t="array" ref="F265">PROPER(_xlfn.TEXTJOIN(" ", TRUE, INDEX(_xlfn.FILTERXML("&lt;t&gt;&lt;s&gt;" &amp; SUBSTITUTE(E265," ","&lt;/s&gt;&lt;s&gt;") &amp; "&lt;/s&gt;&lt;/t&gt;", "//s"), _xlfn.SEQUENCE(4))))</f>
        <v>7Seven Compatible Lg Tv</v>
      </c>
      <c r="G265" t="str">
        <f t="shared" si="45"/>
        <v>for LG Non Magic Smart tv Remote Control (Mouse and Voice Non-Support) MR20GA Prime Video and Netflix Hotkeys</v>
      </c>
      <c r="H265" t="s">
        <v>459</v>
      </c>
      <c r="I265" t="s">
        <v>13093</v>
      </c>
      <c r="J265" s="7" t="str">
        <f t="shared" si="47"/>
        <v>Electronics</v>
      </c>
      <c r="K265" t="s">
        <v>13094</v>
      </c>
      <c r="L265" t="str">
        <f t="shared" si="48"/>
        <v>HomeTheater , TV &amp; Video</v>
      </c>
      <c r="M265" s="2" t="s">
        <v>13095</v>
      </c>
      <c r="N265" s="2" t="str">
        <f t="shared" si="49"/>
        <v>Accessories</v>
      </c>
      <c r="O265" s="1" t="s">
        <v>13099</v>
      </c>
      <c r="Q265">
        <v>790</v>
      </c>
      <c r="R265" s="8">
        <f t="shared" si="50"/>
        <v>790</v>
      </c>
      <c r="S265" s="2">
        <v>1999</v>
      </c>
      <c r="T265" s="8">
        <f t="shared" si="51"/>
        <v>1999</v>
      </c>
      <c r="U265" s="1">
        <f t="shared" si="52"/>
        <v>0.60480240120060025</v>
      </c>
      <c r="V265">
        <v>3</v>
      </c>
      <c r="W265" s="10">
        <f t="shared" si="53"/>
        <v>3</v>
      </c>
      <c r="X265" s="4">
        <v>103</v>
      </c>
      <c r="Y265" s="12">
        <f t="shared" si="54"/>
        <v>103</v>
      </c>
    </row>
    <row r="266" spans="1:25" x14ac:dyDescent="0.25">
      <c r="A266">
        <v>265</v>
      </c>
      <c r="B266" t="s">
        <v>2292</v>
      </c>
      <c r="C266" t="str">
        <f t="shared" si="55"/>
        <v>Unique</v>
      </c>
      <c r="D266" t="s">
        <v>2293</v>
      </c>
      <c r="E266" t="str">
        <f t="shared" si="46"/>
        <v>Realme Smart TV Stick 4K</v>
      </c>
      <c r="F266" t="str" cm="1">
        <f t="array" ref="F266">PROPER(_xlfn.TEXTJOIN(" ", TRUE, INDEX(_xlfn.FILTERXML("&lt;t&gt;&lt;s&gt;" &amp; SUBSTITUTE(E266," ","&lt;/s&gt;&lt;s&gt;") &amp; "&lt;/s&gt;&lt;/t&gt;", "//s"), _xlfn.SEQUENCE(4))))</f>
        <v>Realme Smart Tv Stick</v>
      </c>
      <c r="G266" t="str">
        <f t="shared" si="45"/>
        <v/>
      </c>
      <c r="H266" t="s">
        <v>2294</v>
      </c>
      <c r="I266" t="s">
        <v>13093</v>
      </c>
      <c r="J266" s="7" t="str">
        <f t="shared" si="47"/>
        <v>Electronics</v>
      </c>
      <c r="K266" s="2" t="s">
        <v>13104</v>
      </c>
      <c r="L266" t="str">
        <f t="shared" si="48"/>
        <v>HomeAudio</v>
      </c>
      <c r="M266" s="2" t="s">
        <v>13114</v>
      </c>
      <c r="N266" s="2" t="str">
        <f t="shared" si="49"/>
        <v>MediaStreamingDevices</v>
      </c>
      <c r="O266" s="1" t="s">
        <v>13115</v>
      </c>
      <c r="Q266" s="2">
        <v>4699</v>
      </c>
      <c r="R266" s="8">
        <f t="shared" si="50"/>
        <v>4699</v>
      </c>
      <c r="S266" s="2">
        <v>4699</v>
      </c>
      <c r="T266" s="8">
        <f t="shared" si="51"/>
        <v>4699</v>
      </c>
      <c r="U266" s="1">
        <f t="shared" si="52"/>
        <v>0</v>
      </c>
      <c r="V266">
        <v>4.5</v>
      </c>
      <c r="W266" s="10">
        <f t="shared" si="53"/>
        <v>4.5</v>
      </c>
      <c r="X266" s="4">
        <v>224</v>
      </c>
      <c r="Y266" s="12">
        <f t="shared" si="54"/>
        <v>224</v>
      </c>
    </row>
    <row r="267" spans="1:25" x14ac:dyDescent="0.25">
      <c r="A267">
        <v>266</v>
      </c>
      <c r="B267" t="s">
        <v>2303</v>
      </c>
      <c r="C267" t="str">
        <f t="shared" si="55"/>
        <v>Unique</v>
      </c>
      <c r="D267" t="s">
        <v>2304</v>
      </c>
      <c r="E267" t="str">
        <f t="shared" si="46"/>
        <v>Acer 100 cm (40 inches) P Series Full HD Android Smart LED TV AR40AR2841FDFL (Black)</v>
      </c>
      <c r="F267" t="str" cm="1">
        <f t="array" ref="F267">PROPER(_xlfn.TEXTJOIN(" ", TRUE, INDEX(_xlfn.FILTERXML("&lt;t&gt;&lt;s&gt;" &amp; SUBSTITUTE(E267," ","&lt;/s&gt;&lt;s&gt;") &amp; "&lt;/s&gt;&lt;/t&gt;", "//s"), _xlfn.SEQUENCE(4))))</f>
        <v>Acer 100 Cm (40</v>
      </c>
      <c r="G267" t="str">
        <f t="shared" si="45"/>
        <v>Series Full HD Android Smart LED TV AR40AR2841FDFL (Black)</v>
      </c>
      <c r="H267" t="s">
        <v>167</v>
      </c>
      <c r="I267" t="s">
        <v>13093</v>
      </c>
      <c r="J267" s="7" t="str">
        <f t="shared" si="47"/>
        <v>Electronics</v>
      </c>
      <c r="K267" s="2" t="s">
        <v>13094</v>
      </c>
      <c r="L267" t="str">
        <f t="shared" si="48"/>
        <v>HomeTheater , TV &amp; Video</v>
      </c>
      <c r="M267" s="2" t="s">
        <v>13097</v>
      </c>
      <c r="N267" s="2" t="str">
        <f t="shared" si="49"/>
        <v>Televisions</v>
      </c>
      <c r="O267" s="1" t="s">
        <v>13098</v>
      </c>
      <c r="Q267" s="2">
        <v>18999</v>
      </c>
      <c r="R267" s="8">
        <f t="shared" si="50"/>
        <v>18999</v>
      </c>
      <c r="S267" s="2">
        <v>24990</v>
      </c>
      <c r="T267" s="8">
        <f t="shared" si="51"/>
        <v>24990</v>
      </c>
      <c r="U267" s="1">
        <f t="shared" si="52"/>
        <v>0.23973589435774309</v>
      </c>
      <c r="V267">
        <v>4.3</v>
      </c>
      <c r="W267" s="10">
        <f t="shared" si="53"/>
        <v>4.3</v>
      </c>
      <c r="X267" s="4">
        <v>4702</v>
      </c>
      <c r="Y267" s="12">
        <f t="shared" si="54"/>
        <v>4702</v>
      </c>
    </row>
    <row r="268" spans="1:25" x14ac:dyDescent="0.25">
      <c r="A268">
        <v>267</v>
      </c>
      <c r="B268" t="s">
        <v>2308</v>
      </c>
      <c r="C268" t="str">
        <f t="shared" si="55"/>
        <v>Unique</v>
      </c>
      <c r="D268" t="s">
        <v>2309</v>
      </c>
      <c r="E268" t="str">
        <f t="shared" si="46"/>
        <v>Lapster usb 2.0 mantra cable, mantra mfs 100 data cable (black)</v>
      </c>
      <c r="F268" t="str" cm="1">
        <f t="array" ref="F268">PROPER(_xlfn.TEXTJOIN(" ", TRUE, INDEX(_xlfn.FILTERXML("&lt;t&gt;&lt;s&gt;" &amp; SUBSTITUTE(E268," ","&lt;/s&gt;&lt;s&gt;") &amp; "&lt;/s&gt;&lt;/t&gt;", "//s"), _xlfn.SEQUENCE(4))))</f>
        <v>Lapster Usb 2 Mantra</v>
      </c>
      <c r="G268" t="str">
        <f t="shared" si="45"/>
        <v>mfs 100 data cable (black)</v>
      </c>
      <c r="H268" t="s">
        <v>17</v>
      </c>
      <c r="I268" t="s">
        <v>13085</v>
      </c>
      <c r="J268" s="7" t="str">
        <f t="shared" si="47"/>
        <v>Computers &amp; Accessories</v>
      </c>
      <c r="K268" t="s">
        <v>13086</v>
      </c>
      <c r="L268" t="str">
        <f t="shared" si="48"/>
        <v>Accessories &amp; Peripherals</v>
      </c>
      <c r="M268" t="s">
        <v>13087</v>
      </c>
      <c r="N268" s="2" t="str">
        <f t="shared" si="49"/>
        <v>Cables &amp; Accessories</v>
      </c>
      <c r="O268" s="1" t="s">
        <v>13088</v>
      </c>
      <c r="P268" t="s">
        <v>13089</v>
      </c>
      <c r="Q268">
        <v>199</v>
      </c>
      <c r="R268" s="8">
        <f t="shared" si="50"/>
        <v>199</v>
      </c>
      <c r="S268">
        <v>999</v>
      </c>
      <c r="T268" s="8">
        <f t="shared" si="51"/>
        <v>999</v>
      </c>
      <c r="U268" s="1">
        <f t="shared" si="52"/>
        <v>0.80080080080080085</v>
      </c>
      <c r="V268">
        <v>4.2</v>
      </c>
      <c r="W268" s="10">
        <f t="shared" si="53"/>
        <v>4.2</v>
      </c>
      <c r="X268" s="4">
        <v>85</v>
      </c>
      <c r="Y268" s="12">
        <f t="shared" si="54"/>
        <v>85</v>
      </c>
    </row>
    <row r="269" spans="1:25" x14ac:dyDescent="0.25">
      <c r="A269">
        <v>268</v>
      </c>
      <c r="B269" t="s">
        <v>2318</v>
      </c>
      <c r="C269" t="str">
        <f t="shared" si="55"/>
        <v>Unique</v>
      </c>
      <c r="D269" t="s">
        <v>2319</v>
      </c>
      <c r="E269" t="str">
        <f t="shared" si="46"/>
        <v>AmazonBasics High-Speed Braided HDMI Cable - 3 Feet - Supports Ethernet, 3D, 4K and Audio Return (Black)</v>
      </c>
      <c r="F269" t="str" cm="1">
        <f t="array" ref="F269">PROPER(_xlfn.TEXTJOIN(" ", TRUE, INDEX(_xlfn.FILTERXML("&lt;t&gt;&lt;s&gt;" &amp; SUBSTITUTE(E269," ","&lt;/s&gt;&lt;s&gt;") &amp; "&lt;/s&gt;&lt;/t&gt;", "//s"), _xlfn.SEQUENCE(4))))</f>
        <v>Amazonbasics High-Speed Braided Hdmi</v>
      </c>
      <c r="G269" t="str">
        <f t="shared" si="45"/>
        <v>3 Feet - Supports Ethernet, 3D, 4K and Audio Return (Black)</v>
      </c>
      <c r="H269" t="s">
        <v>127</v>
      </c>
      <c r="I269" t="s">
        <v>13093</v>
      </c>
      <c r="J269" s="7" t="str">
        <f t="shared" si="47"/>
        <v>Electronics</v>
      </c>
      <c r="K269" t="s">
        <v>13094</v>
      </c>
      <c r="L269" t="str">
        <f t="shared" si="48"/>
        <v>HomeTheater , TV &amp; Video</v>
      </c>
      <c r="M269" t="s">
        <v>13095</v>
      </c>
      <c r="N269" s="2" t="str">
        <f t="shared" si="49"/>
        <v>Accessories</v>
      </c>
      <c r="O269" s="1" t="s">
        <v>13088</v>
      </c>
      <c r="P269" t="s">
        <v>13096</v>
      </c>
      <c r="Q269">
        <v>269</v>
      </c>
      <c r="R269" s="8">
        <f t="shared" si="50"/>
        <v>269</v>
      </c>
      <c r="S269">
        <v>650</v>
      </c>
      <c r="T269" s="8">
        <f t="shared" si="51"/>
        <v>650</v>
      </c>
      <c r="U269" s="1">
        <f t="shared" si="52"/>
        <v>0.58615384615384614</v>
      </c>
      <c r="V269">
        <v>4.4000000000000004</v>
      </c>
      <c r="W269" s="10">
        <f t="shared" si="53"/>
        <v>4.4000000000000004</v>
      </c>
      <c r="X269" s="4">
        <v>35877</v>
      </c>
      <c r="Y269" s="12">
        <f t="shared" si="54"/>
        <v>35877</v>
      </c>
    </row>
    <row r="270" spans="1:25" x14ac:dyDescent="0.25">
      <c r="A270">
        <v>269</v>
      </c>
      <c r="B270" t="s">
        <v>2328</v>
      </c>
      <c r="C270" t="str">
        <f t="shared" si="55"/>
        <v>Unique</v>
      </c>
      <c r="D270" t="s">
        <v>2329</v>
      </c>
      <c r="E270" t="str">
        <f t="shared" si="46"/>
        <v>Cubetek 3 in 1 LCD Display V5.0 Bluetooth Transmitter Receiver, Bypass Audio Adapter with Aux, Optical, Dual Link Support for TV, Home Stereo, PC, Headphones, Speakers, Model: CB-BT27</v>
      </c>
      <c r="F270" t="str" cm="1">
        <f t="array" ref="F270">PROPER(_xlfn.TEXTJOIN(" ", TRUE, INDEX(_xlfn.FILTERXML("&lt;t&gt;&lt;s&gt;" &amp; SUBSTITUTE(E270," ","&lt;/s&gt;&lt;s&gt;") &amp; "&lt;/s&gt;&lt;/t&gt;", "//s"), _xlfn.SEQUENCE(4))))</f>
        <v>Cubetek 3 In 1</v>
      </c>
      <c r="G270" t="str">
        <f t="shared" si="45"/>
        <v>V5.0 Bluetooth Transmitter Receiver, Bypass Audio Adapter with Aux, Optical, Dual Link Support for TV, Home Stereo, PC, Headphones, Speakers, Model: CB-BT27</v>
      </c>
      <c r="H270" t="s">
        <v>2330</v>
      </c>
      <c r="I270" t="s">
        <v>13093</v>
      </c>
      <c r="J270" s="7" t="str">
        <f t="shared" si="47"/>
        <v>Electronics</v>
      </c>
      <c r="K270" s="2" t="s">
        <v>13094</v>
      </c>
      <c r="L270" t="str">
        <f t="shared" si="48"/>
        <v>HomeTheater , TV &amp; Video</v>
      </c>
      <c r="M270" s="2" t="s">
        <v>13116</v>
      </c>
      <c r="N270" s="2" t="str">
        <f t="shared" si="49"/>
        <v>AVReceivers &amp; Amplifiers</v>
      </c>
      <c r="O270" s="1"/>
      <c r="Q270" s="2">
        <v>1990</v>
      </c>
      <c r="R270" s="8">
        <f t="shared" si="50"/>
        <v>1990</v>
      </c>
      <c r="S270" s="2">
        <v>3100</v>
      </c>
      <c r="T270" s="8">
        <f t="shared" si="51"/>
        <v>3100</v>
      </c>
      <c r="U270" s="1">
        <f t="shared" si="52"/>
        <v>0.35806451612903228</v>
      </c>
      <c r="V270">
        <v>4</v>
      </c>
      <c r="W270" s="10">
        <f t="shared" si="53"/>
        <v>4</v>
      </c>
      <c r="X270" s="4">
        <v>897</v>
      </c>
      <c r="Y270" s="12">
        <f t="shared" si="54"/>
        <v>897</v>
      </c>
    </row>
    <row r="271" spans="1:25" x14ac:dyDescent="0.25">
      <c r="A271">
        <v>270</v>
      </c>
      <c r="B271" t="s">
        <v>2339</v>
      </c>
      <c r="C271" t="str">
        <f t="shared" si="55"/>
        <v>Unique</v>
      </c>
      <c r="D271" t="s">
        <v>2340</v>
      </c>
      <c r="E271" t="str">
        <f t="shared" si="46"/>
        <v>KRISONS Thunder Speaker, Multimedia Home Theatre, Floor Standing Speaker, LED Display with Bluetooth, FM, USB, Micro SD Card, AUX Connectivity</v>
      </c>
      <c r="F271" t="str" cm="1">
        <f t="array" ref="F271">PROPER(_xlfn.TEXTJOIN(" ", TRUE, INDEX(_xlfn.FILTERXML("&lt;t&gt;&lt;s&gt;" &amp; SUBSTITUTE(E271," ","&lt;/s&gt;&lt;s&gt;") &amp; "&lt;/s&gt;&lt;/t&gt;", "//s"), _xlfn.SEQUENCE(4))))</f>
        <v>Krisons Thunder Speaker, Multimedia</v>
      </c>
      <c r="G271" t="str">
        <f t="shared" si="45"/>
        <v>Floor Standing Speaker, LED Display with Bluetooth, FM, USB, Micro SD Card, AUX Connectivity</v>
      </c>
      <c r="H271" t="s">
        <v>2341</v>
      </c>
      <c r="I271" t="s">
        <v>13093</v>
      </c>
      <c r="J271" s="7" t="str">
        <f t="shared" si="47"/>
        <v>Electronics</v>
      </c>
      <c r="K271" s="2" t="s">
        <v>13104</v>
      </c>
      <c r="L271" t="str">
        <f t="shared" si="48"/>
        <v>HomeAudio</v>
      </c>
      <c r="M271" s="2" t="s">
        <v>13117</v>
      </c>
      <c r="N271" s="2" t="str">
        <f t="shared" si="49"/>
        <v>Speakers</v>
      </c>
      <c r="O271" s="1" t="s">
        <v>13118</v>
      </c>
      <c r="Q271" s="2">
        <v>2299</v>
      </c>
      <c r="R271" s="8">
        <f t="shared" si="50"/>
        <v>2299</v>
      </c>
      <c r="S271" s="2">
        <v>3999</v>
      </c>
      <c r="T271" s="8">
        <f t="shared" si="51"/>
        <v>3999</v>
      </c>
      <c r="U271" s="1">
        <f t="shared" si="52"/>
        <v>0.42510627656914229</v>
      </c>
      <c r="V271">
        <v>3.8</v>
      </c>
      <c r="W271" s="10">
        <f t="shared" si="53"/>
        <v>3.8</v>
      </c>
      <c r="X271" s="4">
        <v>282</v>
      </c>
      <c r="Y271" s="12">
        <f t="shared" si="54"/>
        <v>282</v>
      </c>
    </row>
    <row r="272" spans="1:25" x14ac:dyDescent="0.25">
      <c r="A272">
        <v>271</v>
      </c>
      <c r="B272" t="s">
        <v>2350</v>
      </c>
      <c r="C272" t="str">
        <f t="shared" si="55"/>
        <v>Unique</v>
      </c>
      <c r="D272" t="s">
        <v>2351</v>
      </c>
      <c r="E272" t="str">
        <f t="shared" si="46"/>
        <v>Acer 139 cm (55 inches) H Series 4K Ultra HD Android Smart LED TV AR55AR2851UDPRO (Black)</v>
      </c>
      <c r="F272" t="str" cm="1">
        <f t="array" ref="F272">PROPER(_xlfn.TEXTJOIN(" ", TRUE, INDEX(_xlfn.FILTERXML("&lt;t&gt;&lt;s&gt;" &amp; SUBSTITUTE(E272," ","&lt;/s&gt;&lt;s&gt;") &amp; "&lt;/s&gt;&lt;/t&gt;", "//s"), _xlfn.SEQUENCE(4))))</f>
        <v>Acer 139 Cm (55</v>
      </c>
      <c r="G272" t="str">
        <f t="shared" si="45"/>
        <v>Series 4K Ultra HD Android Smart LED TV AR55AR2851UDPRO (Black)</v>
      </c>
      <c r="H272" t="s">
        <v>167</v>
      </c>
      <c r="I272" t="s">
        <v>13093</v>
      </c>
      <c r="J272" s="7" t="str">
        <f t="shared" si="47"/>
        <v>Electronics</v>
      </c>
      <c r="K272" s="2" t="s">
        <v>13094</v>
      </c>
      <c r="L272" t="str">
        <f t="shared" si="48"/>
        <v>HomeTheater , TV &amp; Video</v>
      </c>
      <c r="M272" s="2" t="s">
        <v>13097</v>
      </c>
      <c r="N272" s="2" t="str">
        <f t="shared" si="49"/>
        <v>Televisions</v>
      </c>
      <c r="O272" s="1" t="s">
        <v>13098</v>
      </c>
      <c r="Q272" s="2">
        <v>35999</v>
      </c>
      <c r="R272" s="8">
        <f t="shared" si="50"/>
        <v>35999</v>
      </c>
      <c r="S272" s="2">
        <v>49990</v>
      </c>
      <c r="T272" s="8">
        <f t="shared" si="51"/>
        <v>49990</v>
      </c>
      <c r="U272" s="1">
        <f t="shared" si="52"/>
        <v>0.27987597519503898</v>
      </c>
      <c r="V272">
        <v>4.3</v>
      </c>
      <c r="W272" s="10">
        <f t="shared" si="53"/>
        <v>4.3</v>
      </c>
      <c r="X272" s="4">
        <v>1611</v>
      </c>
      <c r="Y272" s="12">
        <f t="shared" si="54"/>
        <v>1611</v>
      </c>
    </row>
    <row r="273" spans="1:25" x14ac:dyDescent="0.25">
      <c r="A273">
        <v>272</v>
      </c>
      <c r="B273" t="s">
        <v>2355</v>
      </c>
      <c r="C273" t="str">
        <f t="shared" si="55"/>
        <v>Unique</v>
      </c>
      <c r="D273" t="s">
        <v>2356</v>
      </c>
      <c r="E273" t="str">
        <f t="shared" si="46"/>
        <v>Dealfreez Case Compatible for Fire TV Stick 4K All Alexa Voice Remote Shockproof Silicone Anti-Lost Cover with Loop (C-Black)</v>
      </c>
      <c r="F273" t="str" cm="1">
        <f t="array" ref="F273">PROPER(_xlfn.TEXTJOIN(" ", TRUE, INDEX(_xlfn.FILTERXML("&lt;t&gt;&lt;s&gt;" &amp; SUBSTITUTE(E273," ","&lt;/s&gt;&lt;s&gt;") &amp; "&lt;/s&gt;&lt;/t&gt;", "//s"), _xlfn.SEQUENCE(4))))</f>
        <v>Dealfreez Case Compatible For</v>
      </c>
      <c r="G273" t="str">
        <f t="shared" si="45"/>
        <v>Stick 4K All Alexa Voice Remote Shockproof Silicone Anti-Lost Cover with Loop (C-Black)</v>
      </c>
      <c r="H273" t="s">
        <v>459</v>
      </c>
      <c r="I273" t="s">
        <v>13093</v>
      </c>
      <c r="J273" s="7" t="str">
        <f t="shared" si="47"/>
        <v>Electronics</v>
      </c>
      <c r="K273" t="s">
        <v>13094</v>
      </c>
      <c r="L273" t="str">
        <f t="shared" si="48"/>
        <v>HomeTheater , TV &amp; Video</v>
      </c>
      <c r="M273" t="s">
        <v>13095</v>
      </c>
      <c r="N273" s="2" t="str">
        <f t="shared" si="49"/>
        <v>Accessories</v>
      </c>
      <c r="O273" s="1" t="s">
        <v>13099</v>
      </c>
      <c r="Q273">
        <v>349</v>
      </c>
      <c r="R273" s="8">
        <f t="shared" si="50"/>
        <v>349</v>
      </c>
      <c r="S273">
        <v>999</v>
      </c>
      <c r="T273" s="8">
        <f t="shared" si="51"/>
        <v>999</v>
      </c>
      <c r="U273" s="1">
        <f t="shared" si="52"/>
        <v>0.65065065065065064</v>
      </c>
      <c r="V273">
        <v>4.2</v>
      </c>
      <c r="W273" s="10">
        <f t="shared" si="53"/>
        <v>4.2</v>
      </c>
      <c r="X273" s="4">
        <v>513</v>
      </c>
      <c r="Y273" s="12">
        <f t="shared" si="54"/>
        <v>513</v>
      </c>
    </row>
    <row r="274" spans="1:25" x14ac:dyDescent="0.25">
      <c r="A274">
        <v>273</v>
      </c>
      <c r="B274" t="s">
        <v>2364</v>
      </c>
      <c r="C274" t="str">
        <f t="shared" si="55"/>
        <v>Unique</v>
      </c>
      <c r="D274" t="s">
        <v>2365</v>
      </c>
      <c r="E274" t="str">
        <f t="shared" si="46"/>
        <v>Wayona Type C to Lightning MFI Certified 20W Fast charging Nylon Braided USB C Cable for iPhone 14 Pro, 14 Pro Max, 14, 14 Plus, 13, 13 Pro, 13 Pro Max, 13 Mini, 12, 12 Pro, 11, 11 Pro Max, iPhone 12 Mini (2M, Black)</v>
      </c>
      <c r="F274" t="str" cm="1">
        <f t="array" ref="F274">PROPER(_xlfn.TEXTJOIN(" ", TRUE, INDEX(_xlfn.FILTERXML("&lt;t&gt;&lt;s&gt;" &amp; SUBSTITUTE(E274," ","&lt;/s&gt;&lt;s&gt;") &amp; "&lt;/s&gt;&lt;/t&gt;", "//s"), _xlfn.SEQUENCE(4))))</f>
        <v>Wayona Type C To</v>
      </c>
      <c r="G274" t="str">
        <f t="shared" si="45"/>
        <v>Certified 20W Fast charging Nylon Braided USB C Cable for iPhone 14 Pro, 14 Pro Max, 14, 14 Plus, 13, 13 Pro, 13 Pro Max, 13 Mini, 12, 12 Pro, 11, 11 Pro Max, iPhone 12 Mini (2M, Black)</v>
      </c>
      <c r="H274" t="s">
        <v>17</v>
      </c>
      <c r="I274" t="s">
        <v>13085</v>
      </c>
      <c r="J274" s="7" t="str">
        <f t="shared" si="47"/>
        <v>Computers &amp; Accessories</v>
      </c>
      <c r="K274" t="s">
        <v>13086</v>
      </c>
      <c r="L274" t="str">
        <f t="shared" si="48"/>
        <v>Accessories &amp; Peripherals</v>
      </c>
      <c r="M274" s="2" t="s">
        <v>13087</v>
      </c>
      <c r="N274" s="2" t="str">
        <f t="shared" si="49"/>
        <v>Cables &amp; Accessories</v>
      </c>
      <c r="O274" s="1" t="s">
        <v>13088</v>
      </c>
      <c r="P274" t="s">
        <v>13089</v>
      </c>
      <c r="Q274">
        <v>719</v>
      </c>
      <c r="R274" s="8">
        <f t="shared" si="50"/>
        <v>719</v>
      </c>
      <c r="S274" s="2">
        <v>1499</v>
      </c>
      <c r="T274" s="8">
        <f t="shared" si="51"/>
        <v>1499</v>
      </c>
      <c r="U274" s="1">
        <f t="shared" si="52"/>
        <v>0.52034689793195466</v>
      </c>
      <c r="V274">
        <v>4.0999999999999996</v>
      </c>
      <c r="W274" s="10">
        <f t="shared" si="53"/>
        <v>4.0999999999999996</v>
      </c>
      <c r="X274" s="4">
        <v>1045</v>
      </c>
      <c r="Y274" s="12">
        <f t="shared" si="54"/>
        <v>1045</v>
      </c>
    </row>
    <row r="275" spans="1:25" x14ac:dyDescent="0.25">
      <c r="A275">
        <v>274</v>
      </c>
      <c r="B275" t="s">
        <v>2368</v>
      </c>
      <c r="C275" t="str">
        <f t="shared" si="55"/>
        <v>Unique</v>
      </c>
      <c r="D275" t="s">
        <v>2369</v>
      </c>
      <c r="E275" t="str">
        <f t="shared" si="46"/>
        <v>VW 80 cm (32 inches) HD Ready Android Smart LED TV VW32PRO (Black)</v>
      </c>
      <c r="F275" t="str" cm="1">
        <f t="array" ref="F275">PROPER(_xlfn.TEXTJOIN(" ", TRUE, INDEX(_xlfn.FILTERXML("&lt;t&gt;&lt;s&gt;" &amp; SUBSTITUTE(E275," ","&lt;/s&gt;&lt;s&gt;") &amp; "&lt;/s&gt;&lt;/t&gt;", "//s"), _xlfn.SEQUENCE(4))))</f>
        <v>Vw 80 Cm (32</v>
      </c>
      <c r="G275" t="str">
        <f t="shared" si="45"/>
        <v>Ready Android Smart LED TV VW32PRO (Black)</v>
      </c>
      <c r="H275" t="s">
        <v>167</v>
      </c>
      <c r="I275" t="s">
        <v>13093</v>
      </c>
      <c r="J275" s="7" t="str">
        <f t="shared" si="47"/>
        <v>Electronics</v>
      </c>
      <c r="K275" s="2" t="s">
        <v>13094</v>
      </c>
      <c r="L275" t="str">
        <f t="shared" si="48"/>
        <v>HomeTheater , TV &amp; Video</v>
      </c>
      <c r="M275" s="2" t="s">
        <v>13097</v>
      </c>
      <c r="N275" s="2" t="str">
        <f t="shared" si="49"/>
        <v>Televisions</v>
      </c>
      <c r="O275" s="1" t="s">
        <v>13098</v>
      </c>
      <c r="Q275" s="2">
        <v>8999</v>
      </c>
      <c r="R275" s="8">
        <f t="shared" si="50"/>
        <v>8999</v>
      </c>
      <c r="S275" s="2">
        <v>18999</v>
      </c>
      <c r="T275" s="8">
        <f t="shared" si="51"/>
        <v>18999</v>
      </c>
      <c r="U275" s="1">
        <f t="shared" si="52"/>
        <v>0.52634349176272432</v>
      </c>
      <c r="V275">
        <v>4</v>
      </c>
      <c r="W275" s="10">
        <f t="shared" si="53"/>
        <v>4</v>
      </c>
      <c r="X275" s="4">
        <v>6347</v>
      </c>
      <c r="Y275" s="12">
        <f t="shared" si="54"/>
        <v>6347</v>
      </c>
    </row>
    <row r="276" spans="1:25" x14ac:dyDescent="0.25">
      <c r="A276">
        <v>275</v>
      </c>
      <c r="B276" t="s">
        <v>2378</v>
      </c>
      <c r="C276" t="str">
        <f t="shared" si="55"/>
        <v>Unique</v>
      </c>
      <c r="D276" t="s">
        <v>2379</v>
      </c>
      <c r="E276" t="str">
        <f t="shared" si="46"/>
        <v>Airtel Digital TV HD Set Top Box with 1 Month Basic Pack with Recording + Free Standard Installation</v>
      </c>
      <c r="F276" t="str" cm="1">
        <f t="array" ref="F276">PROPER(_xlfn.TEXTJOIN(" ", TRUE, INDEX(_xlfn.FILTERXML("&lt;t&gt;&lt;s&gt;" &amp; SUBSTITUTE(E276," ","&lt;/s&gt;&lt;s&gt;") &amp; "&lt;/s&gt;&lt;/t&gt;", "//s"), _xlfn.SEQUENCE(4))))</f>
        <v>Airtel Digital Tv Hd</v>
      </c>
      <c r="G276" t="str">
        <f t="shared" si="45"/>
        <v>Box with 1 Month Basic Pack with Recording + Free Standard Installation</v>
      </c>
      <c r="H276" t="s">
        <v>1964</v>
      </c>
      <c r="I276" t="s">
        <v>13093</v>
      </c>
      <c r="J276" s="7" t="str">
        <f t="shared" si="47"/>
        <v>Electronics</v>
      </c>
      <c r="K276" t="s">
        <v>13094</v>
      </c>
      <c r="L276" t="str">
        <f t="shared" si="48"/>
        <v>HomeTheater , TV &amp; Video</v>
      </c>
      <c r="M276" s="2" t="s">
        <v>13110</v>
      </c>
      <c r="N276" s="2" t="str">
        <f t="shared" si="49"/>
        <v>SatelliteEquipment</v>
      </c>
      <c r="O276" s="1" t="s">
        <v>13111</v>
      </c>
      <c r="Q276">
        <v>917</v>
      </c>
      <c r="R276" s="8">
        <f t="shared" si="50"/>
        <v>917</v>
      </c>
      <c r="S276" s="2">
        <v>2299</v>
      </c>
      <c r="T276" s="8">
        <f t="shared" si="51"/>
        <v>2299</v>
      </c>
      <c r="U276" s="1">
        <f t="shared" si="52"/>
        <v>0.60113092648977817</v>
      </c>
      <c r="V276">
        <v>4.2</v>
      </c>
      <c r="W276" s="10">
        <f t="shared" si="53"/>
        <v>4.2</v>
      </c>
      <c r="X276" s="4">
        <v>3300</v>
      </c>
      <c r="Y276" s="12">
        <f t="shared" si="54"/>
        <v>3300</v>
      </c>
    </row>
    <row r="277" spans="1:25" x14ac:dyDescent="0.25">
      <c r="A277">
        <v>276</v>
      </c>
      <c r="B277" t="s">
        <v>2388</v>
      </c>
      <c r="C277" t="str">
        <f t="shared" si="55"/>
        <v>Unique</v>
      </c>
      <c r="D277" t="s">
        <v>2389</v>
      </c>
      <c r="E277" t="str">
        <f t="shared" si="46"/>
        <v>LOHAYA Voice Assistant Remote Compatible for Airtel Xstream Set-Top Box Remote Control with Netflix Function (Black) (Non - Voice)</v>
      </c>
      <c r="F277" t="str" cm="1">
        <f t="array" ref="F277">PROPER(_xlfn.TEXTJOIN(" ", TRUE, INDEX(_xlfn.FILTERXML("&lt;t&gt;&lt;s&gt;" &amp; SUBSTITUTE(E277," ","&lt;/s&gt;&lt;s&gt;") &amp; "&lt;/s&gt;&lt;/t&gt;", "//s"), _xlfn.SEQUENCE(4))))</f>
        <v>Lohaya Voice Assistant Remote</v>
      </c>
      <c r="G277" t="str">
        <f t="shared" si="45"/>
        <v>Airtel Xstream Set-Top Box Remote Control with Netflix Function (Black) (Non - Voice)</v>
      </c>
      <c r="H277" t="s">
        <v>459</v>
      </c>
      <c r="I277" t="s">
        <v>13093</v>
      </c>
      <c r="J277" s="7" t="str">
        <f t="shared" si="47"/>
        <v>Electronics</v>
      </c>
      <c r="K277" t="s">
        <v>13094</v>
      </c>
      <c r="L277" t="str">
        <f t="shared" si="48"/>
        <v>HomeTheater , TV &amp; Video</v>
      </c>
      <c r="M277" t="s">
        <v>13095</v>
      </c>
      <c r="N277" s="2" t="str">
        <f t="shared" si="49"/>
        <v>Accessories</v>
      </c>
      <c r="O277" s="1" t="s">
        <v>13099</v>
      </c>
      <c r="Q277">
        <v>399</v>
      </c>
      <c r="R277" s="8">
        <f t="shared" si="50"/>
        <v>399</v>
      </c>
      <c r="S277">
        <v>999</v>
      </c>
      <c r="T277" s="8">
        <f t="shared" si="51"/>
        <v>999</v>
      </c>
      <c r="U277" s="1">
        <f t="shared" si="52"/>
        <v>0.60060060060060061</v>
      </c>
      <c r="V277">
        <v>3.3</v>
      </c>
      <c r="W277" s="10">
        <f t="shared" si="53"/>
        <v>3.3</v>
      </c>
      <c r="X277" s="4">
        <v>23</v>
      </c>
      <c r="Y277" s="12">
        <f t="shared" si="54"/>
        <v>23</v>
      </c>
    </row>
    <row r="278" spans="1:25" x14ac:dyDescent="0.25">
      <c r="A278">
        <v>277</v>
      </c>
      <c r="B278" t="s">
        <v>2398</v>
      </c>
      <c r="C278" t="str">
        <f t="shared" si="55"/>
        <v>Unique</v>
      </c>
      <c r="D278" t="s">
        <v>2399</v>
      </c>
      <c r="E278" t="str">
        <f t="shared" si="46"/>
        <v>Samsung 138 cm (55 inches) Crystal 4K Series Ultra HD Smart LED TV UA55AUE60AKLXL (Black)</v>
      </c>
      <c r="F278" t="str" cm="1">
        <f t="array" ref="F278">PROPER(_xlfn.TEXTJOIN(" ", TRUE, INDEX(_xlfn.FILTERXML("&lt;t&gt;&lt;s&gt;" &amp; SUBSTITUTE(E278," ","&lt;/s&gt;&lt;s&gt;") &amp; "&lt;/s&gt;&lt;/t&gt;", "//s"), _xlfn.SEQUENCE(4))))</f>
        <v>Samsung 138 Cm (55</v>
      </c>
      <c r="G278" t="str">
        <f t="shared" si="45"/>
        <v>4K Series Ultra HD Smart LED TV UA55AUE60AKLXL (Black)</v>
      </c>
      <c r="H278" t="s">
        <v>167</v>
      </c>
      <c r="I278" t="s">
        <v>13093</v>
      </c>
      <c r="J278" s="7" t="str">
        <f t="shared" si="47"/>
        <v>Electronics</v>
      </c>
      <c r="K278" s="2" t="s">
        <v>13094</v>
      </c>
      <c r="L278" t="str">
        <f t="shared" si="48"/>
        <v>HomeTheater , TV &amp; Video</v>
      </c>
      <c r="M278" s="2" t="s">
        <v>13097</v>
      </c>
      <c r="N278" s="2" t="str">
        <f t="shared" si="49"/>
        <v>Televisions</v>
      </c>
      <c r="O278" s="1" t="s">
        <v>13098</v>
      </c>
      <c r="Q278" s="2">
        <v>45999</v>
      </c>
      <c r="R278" s="8">
        <f t="shared" si="50"/>
        <v>45999</v>
      </c>
      <c r="S278" s="2">
        <v>69900</v>
      </c>
      <c r="T278" s="8">
        <f t="shared" si="51"/>
        <v>69900</v>
      </c>
      <c r="U278" s="1">
        <f t="shared" si="52"/>
        <v>0.341931330472103</v>
      </c>
      <c r="V278">
        <v>4.3</v>
      </c>
      <c r="W278" s="10">
        <f t="shared" si="53"/>
        <v>4.3</v>
      </c>
      <c r="X278" s="4">
        <v>7109</v>
      </c>
      <c r="Y278" s="12">
        <f t="shared" si="54"/>
        <v>7109</v>
      </c>
    </row>
    <row r="279" spans="1:25" x14ac:dyDescent="0.25">
      <c r="A279">
        <v>278</v>
      </c>
      <c r="B279" t="s">
        <v>2403</v>
      </c>
      <c r="C279" t="str">
        <f t="shared" si="55"/>
        <v>Unique</v>
      </c>
      <c r="D279" t="s">
        <v>2404</v>
      </c>
      <c r="E279" t="str">
        <f t="shared" si="46"/>
        <v>Amazon Brand - Solimo 3A Fast Charging Tough Type C USB Data Cable¬† ‚Äì 1 Meter</v>
      </c>
      <c r="F279" t="str" cm="1">
        <f t="array" ref="F279">PROPER(_xlfn.TEXTJOIN(" ", TRUE, INDEX(_xlfn.FILTERXML("&lt;t&gt;&lt;s&gt;" &amp; SUBSTITUTE(E279," ","&lt;/s&gt;&lt;s&gt;") &amp; "&lt;/s&gt;&lt;/t&gt;", "//s"), _xlfn.SEQUENCE(4))))</f>
        <v>Amazon Brand - Solimo</v>
      </c>
      <c r="G279" t="str">
        <f t="shared" si="45"/>
        <v>Charging Tough Type C USB Data Cable¬† ‚Äì 1 Meter</v>
      </c>
      <c r="H279" t="s">
        <v>17</v>
      </c>
      <c r="I279" t="s">
        <v>13085</v>
      </c>
      <c r="J279" s="7" t="str">
        <f t="shared" si="47"/>
        <v>Computers &amp; Accessories</v>
      </c>
      <c r="K279" t="s">
        <v>13086</v>
      </c>
      <c r="L279" t="str">
        <f t="shared" si="48"/>
        <v>Accessories &amp; Peripherals</v>
      </c>
      <c r="M279" t="s">
        <v>13087</v>
      </c>
      <c r="N279" s="2" t="str">
        <f t="shared" si="49"/>
        <v>Cables &amp; Accessories</v>
      </c>
      <c r="O279" s="1" t="s">
        <v>13088</v>
      </c>
      <c r="P279" t="s">
        <v>13089</v>
      </c>
      <c r="Q279">
        <v>119</v>
      </c>
      <c r="R279" s="8">
        <f t="shared" si="50"/>
        <v>119</v>
      </c>
      <c r="S279">
        <v>299</v>
      </c>
      <c r="T279" s="8">
        <f t="shared" si="51"/>
        <v>299</v>
      </c>
      <c r="U279" s="1">
        <f t="shared" si="52"/>
        <v>0.60200668896321075</v>
      </c>
      <c r="V279">
        <v>3.8</v>
      </c>
      <c r="W279" s="10">
        <f t="shared" si="53"/>
        <v>3.8</v>
      </c>
      <c r="X279" s="4">
        <v>51</v>
      </c>
      <c r="Y279" s="12">
        <f t="shared" si="54"/>
        <v>51</v>
      </c>
    </row>
    <row r="280" spans="1:25" x14ac:dyDescent="0.25">
      <c r="A280">
        <v>279</v>
      </c>
      <c r="B280" t="s">
        <v>2413</v>
      </c>
      <c r="C280" t="str">
        <f t="shared" si="55"/>
        <v>Unique</v>
      </c>
      <c r="D280" t="s">
        <v>2414</v>
      </c>
      <c r="E280" t="str">
        <f t="shared" si="46"/>
        <v>Mi 100 cm (40 inches) Horizon Edition Full HD Android LED TV 4A | L40M6-EI (Black)</v>
      </c>
      <c r="F280" t="str" cm="1">
        <f t="array" ref="F280">PROPER(_xlfn.TEXTJOIN(" ", TRUE, INDEX(_xlfn.FILTERXML("&lt;t&gt;&lt;s&gt;" &amp; SUBSTITUTE(E280," ","&lt;/s&gt;&lt;s&gt;") &amp; "&lt;/s&gt;&lt;/t&gt;", "//s"), _xlfn.SEQUENCE(4))))</f>
        <v>Mi 100 Cm (40</v>
      </c>
      <c r="G280" t="str">
        <f t="shared" si="45"/>
        <v>Edition Full HD Android LED TV 4A | L40M6-EI (Black)</v>
      </c>
      <c r="H280" t="s">
        <v>167</v>
      </c>
      <c r="I280" t="s">
        <v>13093</v>
      </c>
      <c r="J280" s="7" t="str">
        <f t="shared" si="47"/>
        <v>Electronics</v>
      </c>
      <c r="K280" s="2" t="s">
        <v>13094</v>
      </c>
      <c r="L280" t="str">
        <f t="shared" si="48"/>
        <v>HomeTheater , TV &amp; Video</v>
      </c>
      <c r="M280" s="2" t="s">
        <v>13097</v>
      </c>
      <c r="N280" s="2" t="str">
        <f t="shared" si="49"/>
        <v>Televisions</v>
      </c>
      <c r="O280" s="1" t="s">
        <v>13098</v>
      </c>
      <c r="Q280" s="2">
        <v>21999</v>
      </c>
      <c r="R280" s="8">
        <f t="shared" si="50"/>
        <v>21999</v>
      </c>
      <c r="S280" s="2">
        <v>29999</v>
      </c>
      <c r="T280" s="8">
        <f t="shared" si="51"/>
        <v>29999</v>
      </c>
      <c r="U280" s="1">
        <f t="shared" si="52"/>
        <v>0.26667555585186176</v>
      </c>
      <c r="V280">
        <v>4.2</v>
      </c>
      <c r="W280" s="10">
        <f t="shared" si="53"/>
        <v>4.2</v>
      </c>
      <c r="X280" s="4">
        <v>32840</v>
      </c>
      <c r="Y280" s="12">
        <f t="shared" si="54"/>
        <v>32840</v>
      </c>
    </row>
    <row r="281" spans="1:25" x14ac:dyDescent="0.25">
      <c r="A281">
        <v>280</v>
      </c>
      <c r="B281" t="s">
        <v>2418</v>
      </c>
      <c r="C281" t="str">
        <f t="shared" si="55"/>
        <v>Unique</v>
      </c>
      <c r="D281" t="s">
        <v>2419</v>
      </c>
      <c r="E281" t="str">
        <f t="shared" si="46"/>
        <v>Astigo Compatible Remote Control for Mi Smart LED 4A (43" 32")</v>
      </c>
      <c r="F281" t="str" cm="1">
        <f t="array" ref="F281">PROPER(_xlfn.TEXTJOIN(" ", TRUE, INDEX(_xlfn.FILTERXML("&lt;t&gt;&lt;s&gt;" &amp; SUBSTITUTE(E281," ","&lt;/s&gt;&lt;s&gt;") &amp; "&lt;/s&gt;&lt;/t&gt;", "//s"), _xlfn.SEQUENCE(4))))</f>
        <v>Astigo Compatible Remote Control</v>
      </c>
      <c r="G281" t="str">
        <f t="shared" si="45"/>
        <v>Smart LED 4A (43" 32")</v>
      </c>
      <c r="H281" t="s">
        <v>459</v>
      </c>
      <c r="I281" t="s">
        <v>13093</v>
      </c>
      <c r="J281" s="7" t="str">
        <f t="shared" si="47"/>
        <v>Electronics</v>
      </c>
      <c r="K281" t="s">
        <v>13094</v>
      </c>
      <c r="L281" t="str">
        <f t="shared" si="48"/>
        <v>HomeTheater , TV &amp; Video</v>
      </c>
      <c r="M281" t="s">
        <v>13095</v>
      </c>
      <c r="N281" s="2" t="str">
        <f t="shared" si="49"/>
        <v>Accessories</v>
      </c>
      <c r="O281" s="1" t="s">
        <v>13099</v>
      </c>
      <c r="Q281">
        <v>299</v>
      </c>
      <c r="R281" s="8">
        <f t="shared" si="50"/>
        <v>299</v>
      </c>
      <c r="S281">
        <v>599</v>
      </c>
      <c r="T281" s="8">
        <f t="shared" si="51"/>
        <v>599</v>
      </c>
      <c r="U281" s="1">
        <f t="shared" si="52"/>
        <v>0.5008347245409015</v>
      </c>
      <c r="V281">
        <v>3.7</v>
      </c>
      <c r="W281" s="10">
        <f t="shared" si="53"/>
        <v>3.7</v>
      </c>
      <c r="X281" s="4">
        <v>708</v>
      </c>
      <c r="Y281" s="12">
        <f t="shared" si="54"/>
        <v>708</v>
      </c>
    </row>
    <row r="282" spans="1:25" x14ac:dyDescent="0.25">
      <c r="A282">
        <v>281</v>
      </c>
      <c r="B282" t="s">
        <v>2428</v>
      </c>
      <c r="C282" t="str">
        <f t="shared" si="55"/>
        <v>Unique</v>
      </c>
      <c r="D282" t="s">
        <v>2429</v>
      </c>
      <c r="E282" t="str">
        <f t="shared" si="46"/>
        <v>Toshiba 108 cm (43 inches) V Series Full HD Smart Android LED TV 43V35KP (Silver)</v>
      </c>
      <c r="F282" t="str" cm="1">
        <f t="array" ref="F282">PROPER(_xlfn.TEXTJOIN(" ", TRUE, INDEX(_xlfn.FILTERXML("&lt;t&gt;&lt;s&gt;" &amp; SUBSTITUTE(E282," ","&lt;/s&gt;&lt;s&gt;") &amp; "&lt;/s&gt;&lt;/t&gt;", "//s"), _xlfn.SEQUENCE(4))))</f>
        <v>Toshiba 108 Cm (43</v>
      </c>
      <c r="G282" t="str">
        <f t="shared" si="45"/>
        <v>Series Full HD Smart Android LED TV 43V35KP (Silver)</v>
      </c>
      <c r="H282" t="s">
        <v>167</v>
      </c>
      <c r="I282" t="s">
        <v>13093</v>
      </c>
      <c r="J282" s="7" t="str">
        <f t="shared" si="47"/>
        <v>Electronics</v>
      </c>
      <c r="K282" s="2" t="s">
        <v>13094</v>
      </c>
      <c r="L282" t="str">
        <f t="shared" si="48"/>
        <v>HomeTheater , TV &amp; Video</v>
      </c>
      <c r="M282" s="2" t="s">
        <v>13097</v>
      </c>
      <c r="N282" s="2" t="str">
        <f t="shared" si="49"/>
        <v>Televisions</v>
      </c>
      <c r="O282" s="1" t="s">
        <v>13098</v>
      </c>
      <c r="Q282" s="2">
        <v>21990</v>
      </c>
      <c r="R282" s="8">
        <f t="shared" si="50"/>
        <v>21990</v>
      </c>
      <c r="S282" s="2">
        <v>34990</v>
      </c>
      <c r="T282" s="8">
        <f t="shared" si="51"/>
        <v>34990</v>
      </c>
      <c r="U282" s="1">
        <f t="shared" si="52"/>
        <v>0.37153472420691624</v>
      </c>
      <c r="V282">
        <v>4.3</v>
      </c>
      <c r="W282" s="10">
        <f t="shared" si="53"/>
        <v>4.3</v>
      </c>
      <c r="X282" s="4">
        <v>1657</v>
      </c>
      <c r="Y282" s="12">
        <f t="shared" si="54"/>
        <v>1657</v>
      </c>
    </row>
    <row r="283" spans="1:25" x14ac:dyDescent="0.25">
      <c r="A283">
        <v>282</v>
      </c>
      <c r="B283" t="s">
        <v>2438</v>
      </c>
      <c r="C283" t="str">
        <f t="shared" si="55"/>
        <v>Unique</v>
      </c>
      <c r="D283" t="s">
        <v>2439</v>
      </c>
      <c r="E283" t="str">
        <f t="shared" si="46"/>
        <v>Lenovo USB A to Type-C Tangle-free¬†¬†Aramid fiber braided¬†1.2m cable with 4A Fast charging and 480 MBPS data transmission, certified 10000+ bend lifespan, Metallic Grey</v>
      </c>
      <c r="F283" t="str" cm="1">
        <f t="array" ref="F283">PROPER(_xlfn.TEXTJOIN(" ", TRUE, INDEX(_xlfn.FILTERXML("&lt;t&gt;&lt;s&gt;" &amp; SUBSTITUTE(E283," ","&lt;/s&gt;&lt;s&gt;") &amp; "&lt;/s&gt;&lt;/t&gt;", "//s"), _xlfn.SEQUENCE(4))))</f>
        <v>Lenovo Usb A To</v>
      </c>
      <c r="G283" t="str">
        <f t="shared" si="45"/>
        <v>fiber braided¬†1.2m cable with 4A Fast charging and 480 MBPS data transmission, certified 10000+ bend lifespan, Metallic Grey</v>
      </c>
      <c r="H283" t="s">
        <v>17</v>
      </c>
      <c r="I283" t="s">
        <v>13085</v>
      </c>
      <c r="J283" s="7" t="str">
        <f t="shared" si="47"/>
        <v>Computers &amp; Accessories</v>
      </c>
      <c r="K283" t="s">
        <v>13086</v>
      </c>
      <c r="L283" t="str">
        <f t="shared" si="48"/>
        <v>Accessories &amp; Peripherals</v>
      </c>
      <c r="M283" t="s">
        <v>13087</v>
      </c>
      <c r="N283" s="2" t="str">
        <f t="shared" si="49"/>
        <v>Cables &amp; Accessories</v>
      </c>
      <c r="O283" s="1" t="s">
        <v>13088</v>
      </c>
      <c r="P283" t="s">
        <v>13089</v>
      </c>
      <c r="Q283">
        <v>417.44</v>
      </c>
      <c r="R283" s="8">
        <f t="shared" si="50"/>
        <v>417.44</v>
      </c>
      <c r="S283">
        <v>670</v>
      </c>
      <c r="T283" s="8">
        <f t="shared" si="51"/>
        <v>670</v>
      </c>
      <c r="U283" s="1">
        <f t="shared" si="52"/>
        <v>0.37695522388059705</v>
      </c>
      <c r="V283">
        <v>3.9</v>
      </c>
      <c r="W283" s="10">
        <f t="shared" si="53"/>
        <v>3.9</v>
      </c>
      <c r="X283" s="4">
        <v>523</v>
      </c>
      <c r="Y283" s="12">
        <f t="shared" si="54"/>
        <v>523</v>
      </c>
    </row>
    <row r="284" spans="1:25" x14ac:dyDescent="0.25">
      <c r="A284">
        <v>283</v>
      </c>
      <c r="B284" t="s">
        <v>2448</v>
      </c>
      <c r="C284" t="str">
        <f t="shared" si="55"/>
        <v>Unique</v>
      </c>
      <c r="D284" t="s">
        <v>2449</v>
      </c>
      <c r="E284" t="str">
        <f t="shared" si="46"/>
        <v>Amazon Brand - Solimo 65W Fast Charging Braided Type C to C Data Cable | Suitable For All Supported Mobile Phones (1 Meter, Black)</v>
      </c>
      <c r="F284" t="str" cm="1">
        <f t="array" ref="F284">PROPER(_xlfn.TEXTJOIN(" ", TRUE, INDEX(_xlfn.FILTERXML("&lt;t&gt;&lt;s&gt;" &amp; SUBSTITUTE(E284," ","&lt;/s&gt;&lt;s&gt;") &amp; "&lt;/s&gt;&lt;/t&gt;", "//s"), _xlfn.SEQUENCE(4))))</f>
        <v>Amazon Brand - Solimo</v>
      </c>
      <c r="G284" t="str">
        <f t="shared" si="45"/>
        <v>Charging Braided Type C to C Data Cable | Suitable For All Supported Mobile Phones (1 Meter, Black)</v>
      </c>
      <c r="H284" t="s">
        <v>17</v>
      </c>
      <c r="I284" t="s">
        <v>13085</v>
      </c>
      <c r="J284" s="7" t="str">
        <f t="shared" si="47"/>
        <v>Computers &amp; Accessories</v>
      </c>
      <c r="K284" t="s">
        <v>13086</v>
      </c>
      <c r="L284" t="str">
        <f t="shared" si="48"/>
        <v>Accessories &amp; Peripherals</v>
      </c>
      <c r="M284" t="s">
        <v>13087</v>
      </c>
      <c r="N284" s="2" t="str">
        <f t="shared" si="49"/>
        <v>Cables &amp; Accessories</v>
      </c>
      <c r="O284" s="1" t="s">
        <v>13088</v>
      </c>
      <c r="P284" t="s">
        <v>13089</v>
      </c>
      <c r="Q284">
        <v>199</v>
      </c>
      <c r="R284" s="8">
        <f t="shared" si="50"/>
        <v>199</v>
      </c>
      <c r="S284">
        <v>999</v>
      </c>
      <c r="T284" s="8">
        <f t="shared" si="51"/>
        <v>999</v>
      </c>
      <c r="U284" s="1">
        <f t="shared" si="52"/>
        <v>0.80080080080080085</v>
      </c>
      <c r="V284">
        <v>3</v>
      </c>
      <c r="W284" s="10">
        <f t="shared" si="53"/>
        <v>3</v>
      </c>
      <c r="X284" s="4"/>
      <c r="Y284" s="12">
        <f t="shared" si="54"/>
        <v>0</v>
      </c>
    </row>
    <row r="285" spans="1:25" x14ac:dyDescent="0.25">
      <c r="A285">
        <v>284</v>
      </c>
      <c r="B285" t="s">
        <v>2458</v>
      </c>
      <c r="C285" t="str">
        <f t="shared" si="55"/>
        <v>Unique</v>
      </c>
      <c r="D285" t="s">
        <v>2459</v>
      </c>
      <c r="E285" t="str">
        <f t="shared" si="46"/>
        <v>LG 139 cm (55 inches) 4K Ultra HD Smart LED TV 55UQ7500PSF (Ceramic Black)</v>
      </c>
      <c r="F285" t="str" cm="1">
        <f t="array" ref="F285">PROPER(_xlfn.TEXTJOIN(" ", TRUE, INDEX(_xlfn.FILTERXML("&lt;t&gt;&lt;s&gt;" &amp; SUBSTITUTE(E285," ","&lt;/s&gt;&lt;s&gt;") &amp; "&lt;/s&gt;&lt;/t&gt;", "//s"), _xlfn.SEQUENCE(4))))</f>
        <v>Lg 139 Cm (55</v>
      </c>
      <c r="G285" t="str">
        <f t="shared" ref="G285:G348" si="56">IFERROR(TRIM(MID(E285, FIND("~", SUBSTITUTE(E285, " ", "~", 6)) + 1, LEN(E285))), "")</f>
        <v>Ultra HD Smart LED TV 55UQ7500PSF (Ceramic Black)</v>
      </c>
      <c r="H285" t="s">
        <v>167</v>
      </c>
      <c r="I285" t="s">
        <v>13093</v>
      </c>
      <c r="J285" s="7" t="str">
        <f t="shared" si="47"/>
        <v>Electronics</v>
      </c>
      <c r="K285" s="2" t="s">
        <v>13094</v>
      </c>
      <c r="L285" t="str">
        <f t="shared" si="48"/>
        <v>HomeTheater , TV &amp; Video</v>
      </c>
      <c r="M285" s="2" t="s">
        <v>13097</v>
      </c>
      <c r="N285" s="2" t="str">
        <f t="shared" si="49"/>
        <v>Televisions</v>
      </c>
      <c r="O285" s="1" t="s">
        <v>13098</v>
      </c>
      <c r="Q285" s="2">
        <v>47990</v>
      </c>
      <c r="R285" s="8">
        <f t="shared" si="50"/>
        <v>47990</v>
      </c>
      <c r="S285" s="2">
        <v>79990</v>
      </c>
      <c r="T285" s="8">
        <f t="shared" si="51"/>
        <v>79990</v>
      </c>
      <c r="U285" s="1">
        <f t="shared" si="52"/>
        <v>0.40005000625078135</v>
      </c>
      <c r="V285">
        <v>4.3</v>
      </c>
      <c r="W285" s="10">
        <f t="shared" si="53"/>
        <v>4.3</v>
      </c>
      <c r="X285" s="4">
        <v>1376</v>
      </c>
      <c r="Y285" s="12">
        <f t="shared" si="54"/>
        <v>1376</v>
      </c>
    </row>
    <row r="286" spans="1:25" x14ac:dyDescent="0.25">
      <c r="A286">
        <v>285</v>
      </c>
      <c r="B286" t="s">
        <v>2462</v>
      </c>
      <c r="C286" t="str">
        <f t="shared" si="55"/>
        <v>Unique</v>
      </c>
      <c r="D286" t="s">
        <v>2463</v>
      </c>
      <c r="E286" t="str">
        <f t="shared" si="46"/>
        <v>Tata Sky Digital TV HD Setup Box Remote</v>
      </c>
      <c r="F286" t="str" cm="1">
        <f t="array" ref="F286">PROPER(_xlfn.TEXTJOIN(" ", TRUE, INDEX(_xlfn.FILTERXML("&lt;t&gt;&lt;s&gt;" &amp; SUBSTITUTE(E286," ","&lt;/s&gt;&lt;s&gt;") &amp; "&lt;/s&gt;&lt;/t&gt;", "//s"), _xlfn.SEQUENCE(4))))</f>
        <v>Tata Sky Digital Tv</v>
      </c>
      <c r="G286" t="str">
        <f t="shared" si="56"/>
        <v>Box Remote</v>
      </c>
      <c r="H286" t="s">
        <v>459</v>
      </c>
      <c r="I286" t="s">
        <v>13093</v>
      </c>
      <c r="J286" s="7" t="str">
        <f t="shared" si="47"/>
        <v>Electronics</v>
      </c>
      <c r="K286" t="s">
        <v>13094</v>
      </c>
      <c r="L286" t="str">
        <f t="shared" si="48"/>
        <v>HomeTheater , TV &amp; Video</v>
      </c>
      <c r="M286" t="s">
        <v>13095</v>
      </c>
      <c r="N286" s="2" t="str">
        <f t="shared" si="49"/>
        <v>Accessories</v>
      </c>
      <c r="O286" s="1" t="s">
        <v>13099</v>
      </c>
      <c r="Q286">
        <v>215</v>
      </c>
      <c r="R286" s="8">
        <f t="shared" si="50"/>
        <v>215</v>
      </c>
      <c r="S286">
        <v>499</v>
      </c>
      <c r="T286" s="8">
        <f t="shared" si="51"/>
        <v>499</v>
      </c>
      <c r="U286" s="1">
        <f t="shared" si="52"/>
        <v>0.56913827655310623</v>
      </c>
      <c r="V286">
        <v>3.5</v>
      </c>
      <c r="W286" s="10">
        <f t="shared" si="53"/>
        <v>3.5</v>
      </c>
      <c r="X286" s="4">
        <v>121</v>
      </c>
      <c r="Y286" s="12">
        <f t="shared" si="54"/>
        <v>121</v>
      </c>
    </row>
    <row r="287" spans="1:25" x14ac:dyDescent="0.25">
      <c r="A287">
        <v>286</v>
      </c>
      <c r="B287" t="s">
        <v>2472</v>
      </c>
      <c r="C287" t="str">
        <f t="shared" si="55"/>
        <v>Unique</v>
      </c>
      <c r="D287" t="s">
        <v>2473</v>
      </c>
      <c r="E287" t="str">
        <f t="shared" si="46"/>
        <v>pTron Solero T241 2.4A Type-C Data and Charging USB Cable, Made in India, 480Mbps Data Sync, Durable 1-Meter Long USB Cable for Smartphone, Type-C USB Devices (White)</v>
      </c>
      <c r="F287" t="str" cm="1">
        <f t="array" ref="F287">PROPER(_xlfn.TEXTJOIN(" ", TRUE, INDEX(_xlfn.FILTERXML("&lt;t&gt;&lt;s&gt;" &amp; SUBSTITUTE(E287," ","&lt;/s&gt;&lt;s&gt;") &amp; "&lt;/s&gt;&lt;/t&gt;", "//s"), _xlfn.SEQUENCE(4))))</f>
        <v>Ptron Solero T241 2.4A</v>
      </c>
      <c r="G287" t="str">
        <f t="shared" si="56"/>
        <v>and Charging USB Cable, Made in India, 480Mbps Data Sync, Durable 1-Meter Long USB Cable for Smartphone, Type-C USB Devices (White)</v>
      </c>
      <c r="H287" t="s">
        <v>17</v>
      </c>
      <c r="I287" t="s">
        <v>13085</v>
      </c>
      <c r="J287" s="7" t="str">
        <f t="shared" si="47"/>
        <v>Computers &amp; Accessories</v>
      </c>
      <c r="K287" t="s">
        <v>13086</v>
      </c>
      <c r="L287" t="str">
        <f t="shared" si="48"/>
        <v>Accessories &amp; Peripherals</v>
      </c>
      <c r="M287" t="s">
        <v>13087</v>
      </c>
      <c r="N287" s="2" t="str">
        <f t="shared" si="49"/>
        <v>Cables &amp; Accessories</v>
      </c>
      <c r="O287" s="1" t="s">
        <v>13088</v>
      </c>
      <c r="P287" t="s">
        <v>13089</v>
      </c>
      <c r="Q287">
        <v>99</v>
      </c>
      <c r="R287" s="8">
        <f t="shared" si="50"/>
        <v>99</v>
      </c>
      <c r="S287">
        <v>800</v>
      </c>
      <c r="T287" s="8">
        <f t="shared" si="51"/>
        <v>800</v>
      </c>
      <c r="U287" s="1">
        <f t="shared" si="52"/>
        <v>0.87624999999999997</v>
      </c>
      <c r="V287">
        <v>3.9</v>
      </c>
      <c r="W287" s="10">
        <f t="shared" si="53"/>
        <v>3.9</v>
      </c>
      <c r="X287" s="4">
        <v>1075</v>
      </c>
      <c r="Y287" s="12">
        <f t="shared" si="54"/>
        <v>1075</v>
      </c>
    </row>
    <row r="288" spans="1:25" x14ac:dyDescent="0.25">
      <c r="A288">
        <v>287</v>
      </c>
      <c r="B288" t="s">
        <v>2477</v>
      </c>
      <c r="C288" t="str">
        <f t="shared" si="55"/>
        <v>Unique</v>
      </c>
      <c r="D288" t="s">
        <v>2478</v>
      </c>
      <c r="E288" t="str">
        <f t="shared" si="46"/>
        <v>VU 108 cm (43 inches) Premium Series Full HD Smart LED TV 43GA (Black)</v>
      </c>
      <c r="F288" t="str" cm="1">
        <f t="array" ref="F288">PROPER(_xlfn.TEXTJOIN(" ", TRUE, INDEX(_xlfn.FILTERXML("&lt;t&gt;&lt;s&gt;" &amp; SUBSTITUTE(E288," ","&lt;/s&gt;&lt;s&gt;") &amp; "&lt;/s&gt;&lt;/t&gt;", "//s"), _xlfn.SEQUENCE(4))))</f>
        <v>Vu 108 Cm (43</v>
      </c>
      <c r="G288" t="str">
        <f t="shared" si="56"/>
        <v>Series Full HD Smart LED TV 43GA (Black)</v>
      </c>
      <c r="H288" t="s">
        <v>167</v>
      </c>
      <c r="I288" t="s">
        <v>13093</v>
      </c>
      <c r="J288" s="7" t="str">
        <f t="shared" si="47"/>
        <v>Electronics</v>
      </c>
      <c r="K288" s="2" t="s">
        <v>13094</v>
      </c>
      <c r="L288" t="str">
        <f t="shared" si="48"/>
        <v>HomeTheater , TV &amp; Video</v>
      </c>
      <c r="M288" s="2" t="s">
        <v>13097</v>
      </c>
      <c r="N288" s="2" t="str">
        <f t="shared" si="49"/>
        <v>Televisions</v>
      </c>
      <c r="O288" s="1" t="s">
        <v>13098</v>
      </c>
      <c r="Q288" s="2">
        <v>18999</v>
      </c>
      <c r="R288" s="8">
        <f t="shared" si="50"/>
        <v>18999</v>
      </c>
      <c r="S288" s="2">
        <v>35000</v>
      </c>
      <c r="T288" s="8">
        <f t="shared" si="51"/>
        <v>35000</v>
      </c>
      <c r="U288" s="1">
        <f t="shared" si="52"/>
        <v>0.45717142857142856</v>
      </c>
      <c r="V288">
        <v>4</v>
      </c>
      <c r="W288" s="10">
        <f t="shared" si="53"/>
        <v>4</v>
      </c>
      <c r="X288" s="4">
        <v>1001</v>
      </c>
      <c r="Y288" s="12">
        <f t="shared" si="54"/>
        <v>1001</v>
      </c>
    </row>
    <row r="289" spans="1:25" x14ac:dyDescent="0.25">
      <c r="A289">
        <v>288</v>
      </c>
      <c r="B289" t="s">
        <v>2487</v>
      </c>
      <c r="C289" t="str">
        <f t="shared" si="55"/>
        <v>Unique</v>
      </c>
      <c r="D289" t="s">
        <v>2488</v>
      </c>
      <c r="E289" t="str">
        <f t="shared" si="46"/>
        <v>Storite Super Speed USB 3.0 Male to Male Cable for Hard Drive Enclosures, Laptop Cooling Pad, DVD Players(60cm,Black)</v>
      </c>
      <c r="F289" t="str" cm="1">
        <f t="array" ref="F289">PROPER(_xlfn.TEXTJOIN(" ", TRUE, INDEX(_xlfn.FILTERXML("&lt;t&gt;&lt;s&gt;" &amp; SUBSTITUTE(E289," ","&lt;/s&gt;&lt;s&gt;") &amp; "&lt;/s&gt;&lt;/t&gt;", "//s"), _xlfn.SEQUENCE(4))))</f>
        <v>Storite Super Speed Usb</v>
      </c>
      <c r="G289" t="str">
        <f t="shared" si="56"/>
        <v>to Male Cable for Hard Drive Enclosures, Laptop Cooling Pad, DVD Players(60cm,Black)</v>
      </c>
      <c r="H289" t="s">
        <v>17</v>
      </c>
      <c r="I289" t="s">
        <v>13085</v>
      </c>
      <c r="J289" s="7" t="str">
        <f t="shared" si="47"/>
        <v>Computers &amp; Accessories</v>
      </c>
      <c r="K289" t="s">
        <v>13086</v>
      </c>
      <c r="L289" t="str">
        <f t="shared" si="48"/>
        <v>Accessories &amp; Peripherals</v>
      </c>
      <c r="M289" t="s">
        <v>13087</v>
      </c>
      <c r="N289" s="2" t="str">
        <f t="shared" si="49"/>
        <v>Cables &amp; Accessories</v>
      </c>
      <c r="O289" s="1" t="s">
        <v>13088</v>
      </c>
      <c r="P289" t="s">
        <v>13089</v>
      </c>
      <c r="Q289">
        <v>249</v>
      </c>
      <c r="R289" s="8">
        <f t="shared" si="50"/>
        <v>249</v>
      </c>
      <c r="S289">
        <v>999</v>
      </c>
      <c r="T289" s="8">
        <f t="shared" si="51"/>
        <v>999</v>
      </c>
      <c r="U289" s="1">
        <f t="shared" si="52"/>
        <v>0.75075075075075071</v>
      </c>
      <c r="V289">
        <v>4.3</v>
      </c>
      <c r="W289" s="10">
        <f t="shared" si="53"/>
        <v>4.3</v>
      </c>
      <c r="X289" s="4">
        <v>112</v>
      </c>
      <c r="Y289" s="12">
        <f t="shared" si="54"/>
        <v>112</v>
      </c>
    </row>
    <row r="290" spans="1:25" x14ac:dyDescent="0.25">
      <c r="A290">
        <v>289</v>
      </c>
      <c r="B290" t="s">
        <v>2497</v>
      </c>
      <c r="C290" t="str">
        <f t="shared" si="55"/>
        <v>Unique</v>
      </c>
      <c r="D290" t="s">
        <v>2498</v>
      </c>
      <c r="E290" t="str">
        <f t="shared" si="46"/>
        <v>Kodak 80 cm (32 Inches) HD Ready LED TV Kodak 32HDX900S (Black)</v>
      </c>
      <c r="F290" t="str" cm="1">
        <f t="array" ref="F290">PROPER(_xlfn.TEXTJOIN(" ", TRUE, INDEX(_xlfn.FILTERXML("&lt;t&gt;&lt;s&gt;" &amp; SUBSTITUTE(E290," ","&lt;/s&gt;&lt;s&gt;") &amp; "&lt;/s&gt;&lt;/t&gt;", "//s"), _xlfn.SEQUENCE(4))))</f>
        <v>Kodak 80 Cm (32</v>
      </c>
      <c r="G290" t="str">
        <f t="shared" si="56"/>
        <v>Ready LED TV Kodak 32HDX900S (Black)</v>
      </c>
      <c r="H290" t="s">
        <v>505</v>
      </c>
      <c r="I290" t="s">
        <v>13093</v>
      </c>
      <c r="J290" s="7" t="str">
        <f t="shared" si="47"/>
        <v>Electronics</v>
      </c>
      <c r="K290" s="2" t="s">
        <v>13094</v>
      </c>
      <c r="L290" t="str">
        <f t="shared" si="48"/>
        <v>HomeTheater , TV &amp; Video</v>
      </c>
      <c r="M290" s="2" t="s">
        <v>13097</v>
      </c>
      <c r="N290" s="2" t="str">
        <f t="shared" si="49"/>
        <v>Televisions</v>
      </c>
      <c r="O290" s="1" t="s">
        <v>13100</v>
      </c>
      <c r="Q290" s="2">
        <v>7999</v>
      </c>
      <c r="R290" s="8">
        <f t="shared" si="50"/>
        <v>7999</v>
      </c>
      <c r="S290" s="2">
        <v>15999</v>
      </c>
      <c r="T290" s="8">
        <f t="shared" si="51"/>
        <v>15999</v>
      </c>
      <c r="U290" s="1">
        <f t="shared" si="52"/>
        <v>0.50003125195324705</v>
      </c>
      <c r="V290">
        <v>3.8</v>
      </c>
      <c r="W290" s="10">
        <f t="shared" si="53"/>
        <v>3.8</v>
      </c>
      <c r="X290" s="4">
        <v>3022</v>
      </c>
      <c r="Y290" s="12">
        <f t="shared" si="54"/>
        <v>3022</v>
      </c>
    </row>
    <row r="291" spans="1:25" x14ac:dyDescent="0.25">
      <c r="A291">
        <v>290</v>
      </c>
      <c r="B291" t="s">
        <v>2507</v>
      </c>
      <c r="C291" t="str">
        <f t="shared" si="55"/>
        <v>Unique</v>
      </c>
      <c r="D291" t="s">
        <v>2508</v>
      </c>
      <c r="E291" t="str">
        <f t="shared" si="46"/>
        <v>AmazonBasics Double Braided Nylon USB Type-C to Type-C 2.0 Cable, Charging Adapter, Smartphone 6 feet, Dark Grey</v>
      </c>
      <c r="F291" t="str" cm="1">
        <f t="array" ref="F291">PROPER(_xlfn.TEXTJOIN(" ", TRUE, INDEX(_xlfn.FILTERXML("&lt;t&gt;&lt;s&gt;" &amp; SUBSTITUTE(E291," ","&lt;/s&gt;&lt;s&gt;") &amp; "&lt;/s&gt;&lt;/t&gt;", "//s"), _xlfn.SEQUENCE(4))))</f>
        <v>Amazonbasics Double Braided Nylon</v>
      </c>
      <c r="G291" t="str">
        <f t="shared" si="56"/>
        <v>to Type-C 2.0 Cable, Charging Adapter, Smartphone 6 feet, Dark Grey</v>
      </c>
      <c r="H291" t="s">
        <v>17</v>
      </c>
      <c r="I291" t="s">
        <v>13085</v>
      </c>
      <c r="J291" s="7" t="str">
        <f t="shared" si="47"/>
        <v>Computers &amp; Accessories</v>
      </c>
      <c r="K291" t="s">
        <v>13086</v>
      </c>
      <c r="L291" t="str">
        <f t="shared" si="48"/>
        <v>Accessories &amp; Peripherals</v>
      </c>
      <c r="M291" s="2" t="s">
        <v>13087</v>
      </c>
      <c r="N291" s="2" t="str">
        <f t="shared" si="49"/>
        <v>Cables &amp; Accessories</v>
      </c>
      <c r="O291" s="1" t="s">
        <v>13088</v>
      </c>
      <c r="P291" t="s">
        <v>13089</v>
      </c>
      <c r="Q291">
        <v>649</v>
      </c>
      <c r="R291" s="8">
        <f t="shared" si="50"/>
        <v>649</v>
      </c>
      <c r="S291" s="2">
        <v>1600</v>
      </c>
      <c r="T291" s="8">
        <f t="shared" si="51"/>
        <v>1600</v>
      </c>
      <c r="U291" s="1">
        <f t="shared" si="52"/>
        <v>0.59437499999999999</v>
      </c>
      <c r="V291">
        <v>4.3</v>
      </c>
      <c r="W291" s="10">
        <f t="shared" si="53"/>
        <v>4.3</v>
      </c>
      <c r="X291" s="4">
        <v>5451</v>
      </c>
      <c r="Y291" s="12">
        <f t="shared" si="54"/>
        <v>5451</v>
      </c>
    </row>
    <row r="292" spans="1:25" x14ac:dyDescent="0.25">
      <c r="A292">
        <v>291</v>
      </c>
      <c r="B292" t="s">
        <v>2512</v>
      </c>
      <c r="C292" t="str">
        <f t="shared" si="55"/>
        <v>Unique</v>
      </c>
      <c r="D292" t="s">
        <v>742</v>
      </c>
      <c r="E292" t="str">
        <f t="shared" si="46"/>
        <v>Firestick Remote</v>
      </c>
      <c r="F292" t="str" cm="1">
        <f t="array" ref="F292">PROPER(_xlfn.TEXTJOIN(" ", TRUE, INDEX(_xlfn.FILTERXML("&lt;t&gt;&lt;s&gt;" &amp; SUBSTITUTE(E292," ","&lt;/s&gt;&lt;s&gt;") &amp; "&lt;/s&gt;&lt;/t&gt;", "//s"), _xlfn.SEQUENCE(2))))</f>
        <v>Firestick Remote</v>
      </c>
      <c r="G292" t="str">
        <f t="shared" si="56"/>
        <v/>
      </c>
      <c r="H292" t="s">
        <v>459</v>
      </c>
      <c r="I292" t="s">
        <v>13093</v>
      </c>
      <c r="J292" s="7" t="str">
        <f t="shared" si="47"/>
        <v>Electronics</v>
      </c>
      <c r="K292" s="2" t="s">
        <v>13094</v>
      </c>
      <c r="L292" t="str">
        <f t="shared" si="48"/>
        <v>HomeTheater , TV &amp; Video</v>
      </c>
      <c r="M292" s="2" t="s">
        <v>13095</v>
      </c>
      <c r="N292" s="2" t="str">
        <f t="shared" si="49"/>
        <v>Accessories</v>
      </c>
      <c r="O292" s="1" t="s">
        <v>13099</v>
      </c>
      <c r="Q292" s="2">
        <v>1289</v>
      </c>
      <c r="R292" s="8">
        <f t="shared" si="50"/>
        <v>1289</v>
      </c>
      <c r="S292" s="2">
        <v>2499</v>
      </c>
      <c r="T292" s="8">
        <f t="shared" si="51"/>
        <v>2499</v>
      </c>
      <c r="U292" s="1">
        <f t="shared" si="52"/>
        <v>0.4841936774709884</v>
      </c>
      <c r="V292">
        <v>3.3</v>
      </c>
      <c r="W292" s="10">
        <f t="shared" si="53"/>
        <v>3.3</v>
      </c>
      <c r="X292" s="4">
        <v>73</v>
      </c>
      <c r="Y292" s="12">
        <f t="shared" si="54"/>
        <v>73</v>
      </c>
    </row>
    <row r="293" spans="1:25" x14ac:dyDescent="0.25">
      <c r="A293">
        <v>292</v>
      </c>
      <c r="B293" t="s">
        <v>2521</v>
      </c>
      <c r="C293" t="str">
        <f t="shared" si="55"/>
        <v>Unique</v>
      </c>
      <c r="D293" t="s">
        <v>2522</v>
      </c>
      <c r="E293" t="str">
        <f t="shared" si="46"/>
        <v>AmazonBasics 10.2 Gbps High-Speed 4K HDMI Cable with Braided Cord (10-Foot, Dark Grey)</v>
      </c>
      <c r="F293" t="str" cm="1">
        <f t="array" ref="F293">PROPER(_xlfn.TEXTJOIN(" ", TRUE, INDEX(_xlfn.FILTERXML("&lt;t&gt;&lt;s&gt;" &amp; SUBSTITUTE(E293," ","&lt;/s&gt;&lt;s&gt;") &amp; "&lt;/s&gt;&lt;/t&gt;", "//s"), _xlfn.SEQUENCE(4))))</f>
        <v>Amazonbasics 10.2 Gbps High-Speed</v>
      </c>
      <c r="G293" t="str">
        <f t="shared" si="56"/>
        <v>Cable with Braided Cord (10-Foot, Dark Grey)</v>
      </c>
      <c r="H293" t="s">
        <v>127</v>
      </c>
      <c r="I293" t="s">
        <v>13093</v>
      </c>
      <c r="J293" s="7" t="str">
        <f t="shared" si="47"/>
        <v>Electronics</v>
      </c>
      <c r="K293" t="s">
        <v>13094</v>
      </c>
      <c r="L293" t="str">
        <f t="shared" si="48"/>
        <v>HomeTheater , TV &amp; Video</v>
      </c>
      <c r="M293" s="2" t="s">
        <v>13095</v>
      </c>
      <c r="N293" s="2" t="str">
        <f t="shared" si="49"/>
        <v>Accessories</v>
      </c>
      <c r="O293" s="1" t="s">
        <v>13088</v>
      </c>
      <c r="P293" t="s">
        <v>13096</v>
      </c>
      <c r="Q293">
        <v>609</v>
      </c>
      <c r="R293" s="8">
        <f t="shared" si="50"/>
        <v>609</v>
      </c>
      <c r="S293" s="2">
        <v>1500</v>
      </c>
      <c r="T293" s="8">
        <f t="shared" si="51"/>
        <v>1500</v>
      </c>
      <c r="U293" s="1">
        <f t="shared" si="52"/>
        <v>0.59399999999999997</v>
      </c>
      <c r="V293">
        <v>4.5</v>
      </c>
      <c r="W293" s="10">
        <f t="shared" si="53"/>
        <v>4.5</v>
      </c>
      <c r="X293" s="4">
        <v>1029</v>
      </c>
      <c r="Y293" s="12">
        <f t="shared" si="54"/>
        <v>1029</v>
      </c>
    </row>
    <row r="294" spans="1:25" x14ac:dyDescent="0.25">
      <c r="A294">
        <v>293</v>
      </c>
      <c r="B294" t="s">
        <v>2531</v>
      </c>
      <c r="C294" t="str">
        <f t="shared" si="55"/>
        <v>Unique</v>
      </c>
      <c r="D294" t="s">
        <v>2532</v>
      </c>
      <c r="E294" t="str">
        <f t="shared" si="46"/>
        <v>Hisense 126 cm (50 inches) Bezelless Series 4K Ultra HD Smart LED Google TV 50A6H (Black)</v>
      </c>
      <c r="F294" t="str" cm="1">
        <f t="array" ref="F294">PROPER(_xlfn.TEXTJOIN(" ", TRUE, INDEX(_xlfn.FILTERXML("&lt;t&gt;&lt;s&gt;" &amp; SUBSTITUTE(E294," ","&lt;/s&gt;&lt;s&gt;") &amp; "&lt;/s&gt;&lt;/t&gt;", "//s"), _xlfn.SEQUENCE(4))))</f>
        <v>Hisense 126 Cm (50</v>
      </c>
      <c r="G294" t="str">
        <f t="shared" si="56"/>
        <v>Series 4K Ultra HD Smart LED Google TV 50A6H (Black)</v>
      </c>
      <c r="H294" t="s">
        <v>167</v>
      </c>
      <c r="I294" t="s">
        <v>13093</v>
      </c>
      <c r="J294" s="7" t="str">
        <f t="shared" si="47"/>
        <v>Electronics</v>
      </c>
      <c r="K294" s="2" t="s">
        <v>13094</v>
      </c>
      <c r="L294" t="str">
        <f t="shared" si="48"/>
        <v>HomeTheater , TV &amp; Video</v>
      </c>
      <c r="M294" s="2" t="s">
        <v>13097</v>
      </c>
      <c r="N294" s="2" t="str">
        <f t="shared" si="49"/>
        <v>Televisions</v>
      </c>
      <c r="O294" s="1" t="s">
        <v>13098</v>
      </c>
      <c r="Q294" s="2">
        <v>32990</v>
      </c>
      <c r="R294" s="8">
        <f t="shared" si="50"/>
        <v>32990</v>
      </c>
      <c r="S294" s="2">
        <v>54990</v>
      </c>
      <c r="T294" s="8">
        <f t="shared" si="51"/>
        <v>54990</v>
      </c>
      <c r="U294" s="1">
        <f t="shared" si="52"/>
        <v>0.40007274049827241</v>
      </c>
      <c r="V294">
        <v>4.0999999999999996</v>
      </c>
      <c r="W294" s="10">
        <f t="shared" si="53"/>
        <v>4.0999999999999996</v>
      </c>
      <c r="X294" s="4">
        <v>1555</v>
      </c>
      <c r="Y294" s="12">
        <f t="shared" si="54"/>
        <v>1555</v>
      </c>
    </row>
    <row r="295" spans="1:25" x14ac:dyDescent="0.25">
      <c r="A295">
        <v>294</v>
      </c>
      <c r="B295" t="s">
        <v>2541</v>
      </c>
      <c r="C295" t="str">
        <f t="shared" si="55"/>
        <v>Unique</v>
      </c>
      <c r="D295" t="s">
        <v>2542</v>
      </c>
      <c r="E295" t="str">
        <f t="shared" si="46"/>
        <v>Tuarso 8K HDMI 2.1 Cable 48Gbps , 1.5 Meter High-Speed Braided HDMI Cable ( 8K@60HZ„ÄÅ4K@120HZ„ÄÅ2K@240HZ ) HDMI 2.1 Cable Compatible with Monitors , Television , Laptops , Projectors , Game Consoles and more with HDMI Ports Device</v>
      </c>
      <c r="F295" t="str" cm="1">
        <f t="array" ref="F295">PROPER(_xlfn.TEXTJOIN(" ", TRUE, INDEX(_xlfn.FILTERXML("&lt;t&gt;&lt;s&gt;" &amp; SUBSTITUTE(E295," ","&lt;/s&gt;&lt;s&gt;") &amp; "&lt;/s&gt;&lt;/t&gt;", "//s"), _xlfn.SEQUENCE(4))))</f>
        <v>Tuarso 8K Hdmi 2.1</v>
      </c>
      <c r="G295" t="str">
        <f t="shared" si="56"/>
        <v>, 1.5 Meter High-Speed Braided HDMI Cable ( 8K@60HZ„ÄÅ4K@120HZ„ÄÅ2K@240HZ ) HDMI 2.1 Cable Compatible with Monitors , Television , Laptops , Projectors , Game Consoles and more with HDMI Ports Device</v>
      </c>
      <c r="H295" t="s">
        <v>127</v>
      </c>
      <c r="I295" t="s">
        <v>13093</v>
      </c>
      <c r="J295" s="7" t="str">
        <f t="shared" si="47"/>
        <v>Electronics</v>
      </c>
      <c r="K295" t="s">
        <v>13094</v>
      </c>
      <c r="L295" t="str">
        <f t="shared" si="48"/>
        <v>HomeTheater , TV &amp; Video</v>
      </c>
      <c r="M295" s="2" t="s">
        <v>13095</v>
      </c>
      <c r="N295" s="2" t="str">
        <f t="shared" si="49"/>
        <v>Accessories</v>
      </c>
      <c r="O295" s="1" t="s">
        <v>13088</v>
      </c>
      <c r="P295" t="s">
        <v>13096</v>
      </c>
      <c r="Q295">
        <v>599</v>
      </c>
      <c r="R295" s="8">
        <f t="shared" si="50"/>
        <v>599</v>
      </c>
      <c r="S295" s="2">
        <v>1999</v>
      </c>
      <c r="T295" s="8">
        <f t="shared" si="51"/>
        <v>1999</v>
      </c>
      <c r="U295" s="1">
        <f t="shared" si="52"/>
        <v>0.70035017508754382</v>
      </c>
      <c r="V295">
        <v>4.2</v>
      </c>
      <c r="W295" s="10">
        <f t="shared" si="53"/>
        <v>4.2</v>
      </c>
      <c r="X295" s="4">
        <v>47</v>
      </c>
      <c r="Y295" s="12">
        <f t="shared" si="54"/>
        <v>47</v>
      </c>
    </row>
    <row r="296" spans="1:25" x14ac:dyDescent="0.25">
      <c r="A296">
        <v>295</v>
      </c>
      <c r="B296" t="s">
        <v>2551</v>
      </c>
      <c r="C296" t="str">
        <f t="shared" si="55"/>
        <v>Unique</v>
      </c>
      <c r="D296" t="s">
        <v>2552</v>
      </c>
      <c r="E296" t="str">
        <f t="shared" si="46"/>
        <v>AmazonBasics USB Type-C to Micro-B 2.0 Cable - 6 Inches (15.2 Centimeters) - White</v>
      </c>
      <c r="F296" t="str" cm="1">
        <f t="array" ref="F296">PROPER(_xlfn.TEXTJOIN(" ", TRUE, INDEX(_xlfn.FILTERXML("&lt;t&gt;&lt;s&gt;" &amp; SUBSTITUTE(E296," ","&lt;/s&gt;&lt;s&gt;") &amp; "&lt;/s&gt;&lt;/t&gt;", "//s"), _xlfn.SEQUENCE(4))))</f>
        <v>Amazonbasics Usb Type-C To</v>
      </c>
      <c r="G296" t="str">
        <f t="shared" si="56"/>
        <v>Cable - 6 Inches (15.2 Centimeters) - White</v>
      </c>
      <c r="H296" t="s">
        <v>17</v>
      </c>
      <c r="I296" t="s">
        <v>13085</v>
      </c>
      <c r="J296" s="7" t="str">
        <f t="shared" si="47"/>
        <v>Computers &amp; Accessories</v>
      </c>
      <c r="K296" t="s">
        <v>13086</v>
      </c>
      <c r="L296" t="str">
        <f t="shared" si="48"/>
        <v>Accessories &amp; Peripherals</v>
      </c>
      <c r="M296" t="s">
        <v>13087</v>
      </c>
      <c r="N296" s="2" t="str">
        <f t="shared" si="49"/>
        <v>Cables &amp; Accessories</v>
      </c>
      <c r="O296" s="1" t="s">
        <v>13088</v>
      </c>
      <c r="P296" t="s">
        <v>13089</v>
      </c>
      <c r="Q296">
        <v>349</v>
      </c>
      <c r="R296" s="8">
        <f t="shared" si="50"/>
        <v>349</v>
      </c>
      <c r="S296">
        <v>899</v>
      </c>
      <c r="T296" s="8">
        <f t="shared" si="51"/>
        <v>899</v>
      </c>
      <c r="U296" s="1">
        <f t="shared" si="52"/>
        <v>0.61179087875417126</v>
      </c>
      <c r="V296">
        <v>4.0999999999999996</v>
      </c>
      <c r="W296" s="10">
        <f t="shared" si="53"/>
        <v>4.0999999999999996</v>
      </c>
      <c r="X296" s="4">
        <v>14896</v>
      </c>
      <c r="Y296" s="12">
        <f t="shared" si="54"/>
        <v>14896</v>
      </c>
    </row>
    <row r="297" spans="1:25" x14ac:dyDescent="0.25">
      <c r="A297">
        <v>296</v>
      </c>
      <c r="B297" t="s">
        <v>2561</v>
      </c>
      <c r="C297" t="str">
        <f t="shared" si="55"/>
        <v>Unique</v>
      </c>
      <c r="D297" t="s">
        <v>2562</v>
      </c>
      <c r="E297" t="str">
        <f t="shared" si="46"/>
        <v>Kodak 139 cm (55 inches) 4K Ultra HD Smart LED TV 55CA0909 (Black)</v>
      </c>
      <c r="F297" t="str" cm="1">
        <f t="array" ref="F297">PROPER(_xlfn.TEXTJOIN(" ", TRUE, INDEX(_xlfn.FILTERXML("&lt;t&gt;&lt;s&gt;" &amp; SUBSTITUTE(E297," ","&lt;/s&gt;&lt;s&gt;") &amp; "&lt;/s&gt;&lt;/t&gt;", "//s"), _xlfn.SEQUENCE(4))))</f>
        <v>Kodak 139 Cm (55</v>
      </c>
      <c r="G297" t="str">
        <f t="shared" si="56"/>
        <v>Ultra HD Smart LED TV 55CA0909 (Black)</v>
      </c>
      <c r="H297" t="s">
        <v>167</v>
      </c>
      <c r="I297" t="s">
        <v>13093</v>
      </c>
      <c r="J297" s="7" t="str">
        <f t="shared" si="47"/>
        <v>Electronics</v>
      </c>
      <c r="K297" s="2" t="s">
        <v>13094</v>
      </c>
      <c r="L297" t="str">
        <f t="shared" si="48"/>
        <v>HomeTheater , TV &amp; Video</v>
      </c>
      <c r="M297" s="2" t="s">
        <v>13097</v>
      </c>
      <c r="N297" s="2" t="str">
        <f t="shared" si="49"/>
        <v>Televisions</v>
      </c>
      <c r="O297" s="1" t="s">
        <v>13098</v>
      </c>
      <c r="Q297" s="2">
        <v>29999</v>
      </c>
      <c r="R297" s="8">
        <f t="shared" si="50"/>
        <v>29999</v>
      </c>
      <c r="S297" s="2">
        <v>50999</v>
      </c>
      <c r="T297" s="8">
        <f t="shared" si="51"/>
        <v>50999</v>
      </c>
      <c r="U297" s="1">
        <f t="shared" si="52"/>
        <v>0.41177277985842858</v>
      </c>
      <c r="V297">
        <v>4.4000000000000004</v>
      </c>
      <c r="W297" s="10">
        <f t="shared" si="53"/>
        <v>4.4000000000000004</v>
      </c>
      <c r="X297" s="4">
        <v>1712</v>
      </c>
      <c r="Y297" s="12">
        <f t="shared" si="54"/>
        <v>1712</v>
      </c>
    </row>
    <row r="298" spans="1:25" x14ac:dyDescent="0.25">
      <c r="A298">
        <v>297</v>
      </c>
      <c r="B298" t="s">
        <v>2571</v>
      </c>
      <c r="C298" t="str">
        <f t="shared" si="55"/>
        <v>Unique</v>
      </c>
      <c r="D298" t="s">
        <v>12976</v>
      </c>
      <c r="E298" t="str">
        <f t="shared" si="46"/>
        <v>Smashtronics - Case for Firetv Remote, Fire Stick Remote Cover Case, Silicone Cover for TV Firestick 4K TV 2nd Gen(3rd Gen) Remote Control - Light Weight Anti Slip Shockproof (Black)</v>
      </c>
      <c r="F298" t="str" cm="1">
        <f t="array" ref="F298">PROPER(_xlfn.TEXTJOIN(" ", TRUE, INDEX(_xlfn.FILTERXML("&lt;t&gt;&lt;s&gt;" &amp; SUBSTITUTE(E298," ","&lt;/s&gt;&lt;s&gt;") &amp; "&lt;/s&gt;&lt;/t&gt;", "//s"), _xlfn.SEQUENCE(4))))</f>
        <v>Smashtronics - Case For</v>
      </c>
      <c r="G298" t="str">
        <f t="shared" si="56"/>
        <v>Fire Stick Remote Cover Case, Silicone Cover for TV Firestick 4K TV 2nd Gen(3rd Gen) Remote Control - Light Weight Anti Slip Shockproof (Black)</v>
      </c>
      <c r="H298" t="s">
        <v>459</v>
      </c>
      <c r="I298" t="s">
        <v>13093</v>
      </c>
      <c r="J298" s="7" t="str">
        <f t="shared" si="47"/>
        <v>Electronics</v>
      </c>
      <c r="K298" t="s">
        <v>13094</v>
      </c>
      <c r="L298" t="str">
        <f t="shared" si="48"/>
        <v>HomeTheater , TV &amp; Video</v>
      </c>
      <c r="M298" t="s">
        <v>13095</v>
      </c>
      <c r="N298" s="2" t="str">
        <f t="shared" si="49"/>
        <v>Accessories</v>
      </c>
      <c r="O298" s="1" t="s">
        <v>13099</v>
      </c>
      <c r="Q298">
        <v>199</v>
      </c>
      <c r="R298" s="8">
        <f t="shared" si="50"/>
        <v>199</v>
      </c>
      <c r="S298">
        <v>399</v>
      </c>
      <c r="T298" s="8">
        <f t="shared" si="51"/>
        <v>399</v>
      </c>
      <c r="U298" s="1">
        <f t="shared" si="52"/>
        <v>0.50125313283208017</v>
      </c>
      <c r="V298">
        <v>4.2</v>
      </c>
      <c r="W298" s="10">
        <f t="shared" si="53"/>
        <v>4.2</v>
      </c>
      <c r="X298" s="4">
        <v>1335</v>
      </c>
      <c r="Y298" s="12">
        <f t="shared" si="54"/>
        <v>1335</v>
      </c>
    </row>
    <row r="299" spans="1:25" x14ac:dyDescent="0.25">
      <c r="A299">
        <v>298</v>
      </c>
      <c r="B299" t="s">
        <v>2573</v>
      </c>
      <c r="C299" t="str">
        <f t="shared" si="55"/>
        <v>Unique</v>
      </c>
      <c r="D299" t="s">
        <v>12979</v>
      </c>
      <c r="E299" t="str">
        <f t="shared" si="46"/>
        <v>7SEVEN Suitable Sony Tv Remote Original Bravia for Smart Android Television Compatible for Any Model of LCD LED OLED UHD 4K Universal Sony Remote Control</v>
      </c>
      <c r="F299" t="str" cm="1">
        <f t="array" ref="F299">PROPER(_xlfn.TEXTJOIN(" ", TRUE, INDEX(_xlfn.FILTERXML("&lt;t&gt;&lt;s&gt;" &amp; SUBSTITUTE(E299," ","&lt;/s&gt;&lt;s&gt;") &amp; "&lt;/s&gt;&lt;/t&gt;", "//s"), _xlfn.SEQUENCE(4))))</f>
        <v>7Seven Suitable Sony Tv</v>
      </c>
      <c r="G299" t="str">
        <f t="shared" si="56"/>
        <v>Bravia for Smart Android Television Compatible for Any Model of LCD LED OLED UHD 4K Universal Sony Remote Control</v>
      </c>
      <c r="H299" t="s">
        <v>459</v>
      </c>
      <c r="I299" t="s">
        <v>13093</v>
      </c>
      <c r="J299" s="7" t="str">
        <f t="shared" si="47"/>
        <v>Electronics</v>
      </c>
      <c r="K299" t="s">
        <v>13094</v>
      </c>
      <c r="L299" t="str">
        <f t="shared" si="48"/>
        <v>HomeTheater , TV &amp; Video</v>
      </c>
      <c r="M299" t="s">
        <v>13095</v>
      </c>
      <c r="N299" s="2" t="str">
        <f t="shared" si="49"/>
        <v>Accessories</v>
      </c>
      <c r="O299" s="1" t="s">
        <v>13099</v>
      </c>
      <c r="Q299">
        <v>349</v>
      </c>
      <c r="R299" s="8">
        <f t="shared" si="50"/>
        <v>349</v>
      </c>
      <c r="S299">
        <v>699</v>
      </c>
      <c r="T299" s="8">
        <f t="shared" si="51"/>
        <v>699</v>
      </c>
      <c r="U299" s="1">
        <f t="shared" si="52"/>
        <v>0.50071530758226035</v>
      </c>
      <c r="V299">
        <v>3.9</v>
      </c>
      <c r="W299" s="10">
        <f t="shared" si="53"/>
        <v>3.9</v>
      </c>
      <c r="X299" s="4">
        <v>214</v>
      </c>
      <c r="Y299" s="12">
        <f t="shared" si="54"/>
        <v>214</v>
      </c>
    </row>
    <row r="300" spans="1:25" x14ac:dyDescent="0.25">
      <c r="A300">
        <v>299</v>
      </c>
      <c r="B300" t="s">
        <v>2582</v>
      </c>
      <c r="C300" t="str">
        <f t="shared" si="55"/>
        <v>Unique</v>
      </c>
      <c r="D300" t="s">
        <v>12980</v>
      </c>
      <c r="E300" t="str">
        <f t="shared" si="46"/>
        <v>PROLEGEND PL-T002 Universal TV Stand Table Top for Most 22 to 65 inch LCD Flat Screen TV, VESA up to 800 by 400mm</v>
      </c>
      <c r="F300" t="str" cm="1">
        <f t="array" ref="F300">PROPER(_xlfn.TEXTJOIN(" ", TRUE, INDEX(_xlfn.FILTERXML("&lt;t&gt;&lt;s&gt;" &amp; SUBSTITUTE(E300," ","&lt;/s&gt;&lt;s&gt;") &amp; "&lt;/s&gt;&lt;/t&gt;", "//s"), _xlfn.SEQUENCE(4))))</f>
        <v>Prolegend Pl-T002 Universal Tv</v>
      </c>
      <c r="G300" t="str">
        <f t="shared" si="56"/>
        <v>Top for Most 22 to 65 inch LCD Flat Screen TV, VESA up to 800 by 400mm</v>
      </c>
      <c r="H300" t="s">
        <v>640</v>
      </c>
      <c r="I300" t="s">
        <v>13093</v>
      </c>
      <c r="J300" s="7" t="str">
        <f t="shared" si="47"/>
        <v>Electronics</v>
      </c>
      <c r="K300" s="2" t="s">
        <v>13094</v>
      </c>
      <c r="L300" t="str">
        <f t="shared" si="48"/>
        <v>HomeTheater , TV &amp; Video</v>
      </c>
      <c r="M300" s="2" t="s">
        <v>13095</v>
      </c>
      <c r="N300" s="2" t="str">
        <f t="shared" si="49"/>
        <v>Accessories</v>
      </c>
      <c r="O300" s="1" t="s">
        <v>13101</v>
      </c>
      <c r="P300" t="s">
        <v>13102</v>
      </c>
      <c r="Q300" s="2">
        <v>1850</v>
      </c>
      <c r="R300" s="8">
        <f t="shared" si="50"/>
        <v>1850</v>
      </c>
      <c r="S300" s="2">
        <v>4500</v>
      </c>
      <c r="T300" s="8">
        <f t="shared" si="51"/>
        <v>4500</v>
      </c>
      <c r="U300" s="1">
        <f t="shared" si="52"/>
        <v>0.58888888888888891</v>
      </c>
      <c r="V300">
        <v>4</v>
      </c>
      <c r="W300" s="10">
        <f t="shared" si="53"/>
        <v>4</v>
      </c>
      <c r="X300" s="4">
        <v>184</v>
      </c>
      <c r="Y300" s="12">
        <f t="shared" si="54"/>
        <v>184</v>
      </c>
    </row>
    <row r="301" spans="1:25" x14ac:dyDescent="0.25">
      <c r="A301">
        <v>300</v>
      </c>
      <c r="B301" t="s">
        <v>2590</v>
      </c>
      <c r="C301" t="str">
        <f t="shared" si="55"/>
        <v>Unique</v>
      </c>
      <c r="D301" t="s">
        <v>2591</v>
      </c>
      <c r="E301" t="str">
        <f t="shared" si="46"/>
        <v>WANBO X1 Pro (Upgraded) | Native 1080P Full HD | Android 9 | Projector for Home | LED Cinema | 350ANSI | 3900 lumens | WiFi Bluetooth | HDMI ARC | Dolby DTS | 4D Keystone Correction (Global Version)</v>
      </c>
      <c r="F301" t="str" cm="1">
        <f t="array" ref="F301">PROPER(_xlfn.TEXTJOIN(" ", TRUE, INDEX(_xlfn.FILTERXML("&lt;t&gt;&lt;s&gt;" &amp; SUBSTITUTE(E301," ","&lt;/s&gt;&lt;s&gt;") &amp; "&lt;/s&gt;&lt;/t&gt;", "//s"), _xlfn.SEQUENCE(4))))</f>
        <v>Wanbo X1 Pro (Upgraded)</v>
      </c>
      <c r="G301" t="str">
        <f t="shared" si="56"/>
        <v>1080P Full HD | Android 9 | Projector for Home | LED Cinema | 350ANSI | 3900 lumens | WiFi Bluetooth | HDMI ARC | Dolby DTS | 4D Keystone Correction (Global Version)</v>
      </c>
      <c r="H301" t="s">
        <v>1390</v>
      </c>
      <c r="I301" t="s">
        <v>13093</v>
      </c>
      <c r="J301" s="7" t="str">
        <f t="shared" si="47"/>
        <v>Electronics</v>
      </c>
      <c r="K301" s="2" t="s">
        <v>13094</v>
      </c>
      <c r="L301" t="str">
        <f t="shared" si="48"/>
        <v>HomeTheater , TV &amp; Video</v>
      </c>
      <c r="M301" s="2" t="s">
        <v>13108</v>
      </c>
      <c r="N301" s="2" t="str">
        <f t="shared" si="49"/>
        <v>Projectors</v>
      </c>
      <c r="O301" s="1"/>
      <c r="Q301" s="2">
        <v>13990</v>
      </c>
      <c r="R301" s="8">
        <f t="shared" si="50"/>
        <v>13990</v>
      </c>
      <c r="S301" s="2">
        <v>28900</v>
      </c>
      <c r="T301" s="8">
        <f t="shared" si="51"/>
        <v>28900</v>
      </c>
      <c r="U301" s="1">
        <f t="shared" si="52"/>
        <v>0.51591695501730106</v>
      </c>
      <c r="V301">
        <v>4.5</v>
      </c>
      <c r="W301" s="10">
        <f t="shared" si="53"/>
        <v>4.5</v>
      </c>
      <c r="X301" s="4">
        <v>7</v>
      </c>
      <c r="Y301" s="12">
        <f t="shared" si="54"/>
        <v>7</v>
      </c>
    </row>
    <row r="302" spans="1:25" x14ac:dyDescent="0.25">
      <c r="A302">
        <v>301</v>
      </c>
      <c r="B302" t="s">
        <v>2600</v>
      </c>
      <c r="C302" t="str">
        <f t="shared" si="55"/>
        <v>Unique</v>
      </c>
      <c r="D302" t="s">
        <v>2601</v>
      </c>
      <c r="E302" t="str">
        <f t="shared" si="46"/>
        <v>Lava Charging Adapter Elements D3 2A Fast Charging Speed Usb Type C Data Cable, White</v>
      </c>
      <c r="F302" t="str" cm="1">
        <f t="array" ref="F302">PROPER(_xlfn.TEXTJOIN(" ", TRUE, INDEX(_xlfn.FILTERXML("&lt;t&gt;&lt;s&gt;" &amp; SUBSTITUTE(E302," ","&lt;/s&gt;&lt;s&gt;") &amp; "&lt;/s&gt;&lt;/t&gt;", "//s"), _xlfn.SEQUENCE(4))))</f>
        <v>Lava Charging Adapter Elements</v>
      </c>
      <c r="G302" t="str">
        <f t="shared" si="56"/>
        <v>Fast Charging Speed Usb Type C Data Cable, White</v>
      </c>
      <c r="H302" t="s">
        <v>17</v>
      </c>
      <c r="I302" t="s">
        <v>13085</v>
      </c>
      <c r="J302" s="7" t="str">
        <f t="shared" si="47"/>
        <v>Computers &amp; Accessories</v>
      </c>
      <c r="K302" t="s">
        <v>13086</v>
      </c>
      <c r="L302" t="str">
        <f t="shared" si="48"/>
        <v>Accessories &amp; Peripherals</v>
      </c>
      <c r="M302" t="s">
        <v>13087</v>
      </c>
      <c r="N302" s="2" t="str">
        <f t="shared" si="49"/>
        <v>Cables &amp; Accessories</v>
      </c>
      <c r="O302" s="1" t="s">
        <v>13088</v>
      </c>
      <c r="P302" t="s">
        <v>13089</v>
      </c>
      <c r="Q302">
        <v>129</v>
      </c>
      <c r="R302" s="8">
        <f t="shared" si="50"/>
        <v>129</v>
      </c>
      <c r="S302">
        <v>449</v>
      </c>
      <c r="T302" s="8">
        <f t="shared" si="51"/>
        <v>449</v>
      </c>
      <c r="U302" s="1">
        <f t="shared" si="52"/>
        <v>0.71269487750556793</v>
      </c>
      <c r="V302">
        <v>3.7</v>
      </c>
      <c r="W302" s="10">
        <f t="shared" si="53"/>
        <v>3.7</v>
      </c>
      <c r="X302" s="4">
        <v>41</v>
      </c>
      <c r="Y302" s="12">
        <f t="shared" si="54"/>
        <v>41</v>
      </c>
    </row>
    <row r="303" spans="1:25" x14ac:dyDescent="0.25">
      <c r="A303">
        <v>302</v>
      </c>
      <c r="B303" t="s">
        <v>2610</v>
      </c>
      <c r="C303" t="str">
        <f t="shared" si="55"/>
        <v>Unique</v>
      </c>
      <c r="D303" t="s">
        <v>2611</v>
      </c>
      <c r="E303" t="str">
        <f t="shared" si="46"/>
        <v>TIZUM High Speed HDMI Cable Aura -Gold Plated-High Speed Data 10.2Gbps, 3D, 4K, HD 1080P (10 Ft 3 M)</v>
      </c>
      <c r="F303" t="str" cm="1">
        <f t="array" ref="F303">PROPER(_xlfn.TEXTJOIN(" ", TRUE, INDEX(_xlfn.FILTERXML("&lt;t&gt;&lt;s&gt;" &amp; SUBSTITUTE(E303," ","&lt;/s&gt;&lt;s&gt;") &amp; "&lt;/s&gt;&lt;/t&gt;", "//s"), _xlfn.SEQUENCE(4))))</f>
        <v>Tizum High Speed Hdmi</v>
      </c>
      <c r="G303" t="str">
        <f t="shared" si="56"/>
        <v>-Gold Plated-High Speed Data 10.2Gbps, 3D, 4K, HD 1080P (10 Ft 3 M)</v>
      </c>
      <c r="H303" t="s">
        <v>127</v>
      </c>
      <c r="I303" t="s">
        <v>13093</v>
      </c>
      <c r="J303" s="7" t="str">
        <f t="shared" si="47"/>
        <v>Electronics</v>
      </c>
      <c r="K303" t="s">
        <v>13094</v>
      </c>
      <c r="L303" t="str">
        <f t="shared" si="48"/>
        <v>HomeTheater , TV &amp; Video</v>
      </c>
      <c r="M303" t="s">
        <v>13095</v>
      </c>
      <c r="N303" s="2" t="str">
        <f t="shared" si="49"/>
        <v>Accessories</v>
      </c>
      <c r="O303" s="1" t="s">
        <v>13088</v>
      </c>
      <c r="P303" t="s">
        <v>13096</v>
      </c>
      <c r="Q303">
        <v>379</v>
      </c>
      <c r="R303" s="8">
        <f t="shared" si="50"/>
        <v>379</v>
      </c>
      <c r="S303">
        <v>999</v>
      </c>
      <c r="T303" s="8">
        <f t="shared" si="51"/>
        <v>999</v>
      </c>
      <c r="U303" s="1">
        <f t="shared" si="52"/>
        <v>0.62062062062062062</v>
      </c>
      <c r="V303">
        <v>4.2</v>
      </c>
      <c r="W303" s="10">
        <f t="shared" si="53"/>
        <v>4.2</v>
      </c>
      <c r="X303" s="4">
        <v>12153</v>
      </c>
      <c r="Y303" s="12">
        <f t="shared" si="54"/>
        <v>12153</v>
      </c>
    </row>
    <row r="304" spans="1:25" x14ac:dyDescent="0.25">
      <c r="A304">
        <v>303</v>
      </c>
      <c r="B304" t="s">
        <v>2615</v>
      </c>
      <c r="C304" t="str">
        <f t="shared" si="55"/>
        <v>Unique</v>
      </c>
      <c r="D304" t="s">
        <v>2616</v>
      </c>
      <c r="E304" t="str">
        <f t="shared" si="46"/>
        <v>Technotech High Speed HDMI Cable 5 Meter V1.4 - Supports Full HD 1080p (Color May Vary)</v>
      </c>
      <c r="F304" t="str" cm="1">
        <f t="array" ref="F304">PROPER(_xlfn.TEXTJOIN(" ", TRUE, INDEX(_xlfn.FILTERXML("&lt;t&gt;&lt;s&gt;" &amp; SUBSTITUTE(E304," ","&lt;/s&gt;&lt;s&gt;") &amp; "&lt;/s&gt;&lt;/t&gt;", "//s"), _xlfn.SEQUENCE(4))))</f>
        <v>Technotech High Speed Hdmi</v>
      </c>
      <c r="G304" t="str">
        <f t="shared" si="56"/>
        <v>Meter V1.4 - Supports Full HD 1080p (Color May Vary)</v>
      </c>
      <c r="H304" t="s">
        <v>127</v>
      </c>
      <c r="I304" t="s">
        <v>13093</v>
      </c>
      <c r="J304" s="7" t="str">
        <f t="shared" si="47"/>
        <v>Electronics</v>
      </c>
      <c r="K304" t="s">
        <v>13094</v>
      </c>
      <c r="L304" t="str">
        <f t="shared" si="48"/>
        <v>HomeTheater , TV &amp; Video</v>
      </c>
      <c r="M304" t="s">
        <v>13095</v>
      </c>
      <c r="N304" s="2" t="str">
        <f t="shared" si="49"/>
        <v>Accessories</v>
      </c>
      <c r="O304" s="1" t="s">
        <v>13088</v>
      </c>
      <c r="P304" t="s">
        <v>13096</v>
      </c>
      <c r="Q304">
        <v>185</v>
      </c>
      <c r="R304" s="8">
        <f t="shared" si="50"/>
        <v>185</v>
      </c>
      <c r="S304">
        <v>499</v>
      </c>
      <c r="T304" s="8">
        <f t="shared" si="51"/>
        <v>499</v>
      </c>
      <c r="U304" s="1">
        <f t="shared" si="52"/>
        <v>0.6292585170340681</v>
      </c>
      <c r="V304">
        <v>4.2</v>
      </c>
      <c r="W304" s="10">
        <f t="shared" si="53"/>
        <v>4.2</v>
      </c>
      <c r="X304" s="4">
        <v>25</v>
      </c>
      <c r="Y304" s="12">
        <f t="shared" si="54"/>
        <v>25</v>
      </c>
    </row>
    <row r="305" spans="1:25" x14ac:dyDescent="0.25">
      <c r="A305">
        <v>304</v>
      </c>
      <c r="B305" t="s">
        <v>2625</v>
      </c>
      <c r="C305" t="str">
        <f t="shared" si="55"/>
        <v>Unique</v>
      </c>
      <c r="D305" t="s">
        <v>2626</v>
      </c>
      <c r="E305" t="str">
        <f t="shared" si="46"/>
        <v>NK STAR 950 Mbps USB WiFi Adapter Wireless Network Receiver Dongle for Desktop Laptop, (Support- Windows XP 7 8 10 and MAC OS) NOt Support to DVR and HDTV</v>
      </c>
      <c r="F305" t="str" cm="1">
        <f t="array" ref="F305">PROPER(_xlfn.TEXTJOIN(" ", TRUE, INDEX(_xlfn.FILTERXML("&lt;t&gt;&lt;s&gt;" &amp; SUBSTITUTE(E305," ","&lt;/s&gt;&lt;s&gt;") &amp; "&lt;/s&gt;&lt;/t&gt;", "//s"), _xlfn.SEQUENCE(4))))</f>
        <v>Nk Star 950 Mbps</v>
      </c>
      <c r="G305" t="str">
        <f t="shared" si="56"/>
        <v>Adapter Wireless Network Receiver Dongle for Desktop Laptop, (Support- Windows XP 7 8 10 and MAC OS) NOt Support to DVR and HDTV</v>
      </c>
      <c r="H305" t="s">
        <v>96</v>
      </c>
      <c r="I305" t="s">
        <v>13085</v>
      </c>
      <c r="J305" s="7" t="str">
        <f t="shared" si="47"/>
        <v>Computers &amp; Accessories</v>
      </c>
      <c r="K305" t="s">
        <v>13090</v>
      </c>
      <c r="L305" t="str">
        <f t="shared" si="48"/>
        <v>NetworkingDevices</v>
      </c>
      <c r="M305" t="s">
        <v>13091</v>
      </c>
      <c r="N305" s="2" t="str">
        <f t="shared" si="49"/>
        <v>NetworkAdapters</v>
      </c>
      <c r="O305" s="1" t="s">
        <v>13092</v>
      </c>
      <c r="Q305">
        <v>218</v>
      </c>
      <c r="R305" s="8">
        <f t="shared" si="50"/>
        <v>218</v>
      </c>
      <c r="S305">
        <v>999</v>
      </c>
      <c r="T305" s="8">
        <f t="shared" si="51"/>
        <v>999</v>
      </c>
      <c r="U305" s="1">
        <f t="shared" si="52"/>
        <v>0.78178178178178181</v>
      </c>
      <c r="V305">
        <v>4.2</v>
      </c>
      <c r="W305" s="10">
        <f t="shared" si="53"/>
        <v>4.2</v>
      </c>
      <c r="X305" s="4">
        <v>163</v>
      </c>
      <c r="Y305" s="12">
        <f t="shared" si="54"/>
        <v>163</v>
      </c>
    </row>
    <row r="306" spans="1:25" x14ac:dyDescent="0.25">
      <c r="A306">
        <v>305</v>
      </c>
      <c r="B306" t="s">
        <v>2635</v>
      </c>
      <c r="C306" t="str">
        <f t="shared" si="55"/>
        <v>Unique</v>
      </c>
      <c r="D306" t="s">
        <v>2636</v>
      </c>
      <c r="E306" t="str">
        <f t="shared" si="46"/>
        <v>LS LAPSTER Quality Assured USB 2.0 morpho cable, morpho device cable for Mso 1300 E3 E2 E Biometric Finger Print Scanner morpho USB cable (Black)</v>
      </c>
      <c r="F306" t="str" cm="1">
        <f t="array" ref="F306">PROPER(_xlfn.TEXTJOIN(" ", TRUE, INDEX(_xlfn.FILTERXML("&lt;t&gt;&lt;s&gt;" &amp; SUBSTITUTE(E306," ","&lt;/s&gt;&lt;s&gt;") &amp; "&lt;/s&gt;&lt;/t&gt;", "//s"), _xlfn.SEQUENCE(4))))</f>
        <v>Ls Lapster Quality Assured</v>
      </c>
      <c r="G306" t="str">
        <f t="shared" si="56"/>
        <v>morpho cable, morpho device cable for Mso 1300 E3 E2 E Biometric Finger Print Scanner morpho USB cable (Black)</v>
      </c>
      <c r="H306" t="s">
        <v>17</v>
      </c>
      <c r="I306" t="s">
        <v>13085</v>
      </c>
      <c r="J306" s="7" t="str">
        <f t="shared" si="47"/>
        <v>Computers &amp; Accessories</v>
      </c>
      <c r="K306" t="s">
        <v>13086</v>
      </c>
      <c r="L306" t="str">
        <f t="shared" si="48"/>
        <v>Accessories &amp; Peripherals</v>
      </c>
      <c r="M306" t="s">
        <v>13087</v>
      </c>
      <c r="N306" s="2" t="str">
        <f t="shared" si="49"/>
        <v>Cables &amp; Accessories</v>
      </c>
      <c r="O306" s="1" t="s">
        <v>13088</v>
      </c>
      <c r="P306" t="s">
        <v>13089</v>
      </c>
      <c r="Q306">
        <v>199</v>
      </c>
      <c r="R306" s="8">
        <f t="shared" si="50"/>
        <v>199</v>
      </c>
      <c r="S306">
        <v>999</v>
      </c>
      <c r="T306" s="8">
        <f t="shared" si="51"/>
        <v>999</v>
      </c>
      <c r="U306" s="1">
        <f t="shared" si="52"/>
        <v>0.80080080080080085</v>
      </c>
      <c r="V306">
        <v>4.3</v>
      </c>
      <c r="W306" s="10">
        <f t="shared" si="53"/>
        <v>4.3</v>
      </c>
      <c r="X306" s="4">
        <v>87</v>
      </c>
      <c r="Y306" s="12">
        <f t="shared" si="54"/>
        <v>87</v>
      </c>
    </row>
    <row r="307" spans="1:25" x14ac:dyDescent="0.25">
      <c r="A307">
        <v>306</v>
      </c>
      <c r="B307" t="s">
        <v>2645</v>
      </c>
      <c r="C307" t="str">
        <f t="shared" si="55"/>
        <v>Unique</v>
      </c>
      <c r="D307" t="s">
        <v>2646</v>
      </c>
      <c r="E307" t="str">
        <f t="shared" si="46"/>
        <v>Amazon Basics 10.2 Gbps High-Speed 4K HDMI Cable with Braided Cord, 1.8 Meter, Dark Grey</v>
      </c>
      <c r="F307" t="str" cm="1">
        <f t="array" ref="F307">PROPER(_xlfn.TEXTJOIN(" ", TRUE, INDEX(_xlfn.FILTERXML("&lt;t&gt;&lt;s&gt;" &amp; SUBSTITUTE(E307," ","&lt;/s&gt;&lt;s&gt;") &amp; "&lt;/s&gt;&lt;/t&gt;", "//s"), _xlfn.SEQUENCE(4))))</f>
        <v>Amazon Basics 10.2 Gbps</v>
      </c>
      <c r="G307" t="str">
        <f t="shared" si="56"/>
        <v>HDMI Cable with Braided Cord, 1.8 Meter, Dark Grey</v>
      </c>
      <c r="H307" t="s">
        <v>127</v>
      </c>
      <c r="I307" t="s">
        <v>13093</v>
      </c>
      <c r="J307" s="7" t="str">
        <f t="shared" si="47"/>
        <v>Electronics</v>
      </c>
      <c r="K307" t="s">
        <v>13094</v>
      </c>
      <c r="L307" t="str">
        <f t="shared" si="48"/>
        <v>HomeTheater , TV &amp; Video</v>
      </c>
      <c r="M307" t="s">
        <v>13095</v>
      </c>
      <c r="N307" s="2" t="str">
        <f t="shared" si="49"/>
        <v>Accessories</v>
      </c>
      <c r="O307" s="1" t="s">
        <v>13088</v>
      </c>
      <c r="P307" t="s">
        <v>13096</v>
      </c>
      <c r="Q307">
        <v>499</v>
      </c>
      <c r="R307" s="8">
        <f t="shared" si="50"/>
        <v>499</v>
      </c>
      <c r="S307">
        <v>900</v>
      </c>
      <c r="T307" s="8">
        <f t="shared" si="51"/>
        <v>900</v>
      </c>
      <c r="U307" s="1">
        <f t="shared" si="52"/>
        <v>0.44555555555555554</v>
      </c>
      <c r="V307">
        <v>4.4000000000000004</v>
      </c>
      <c r="W307" s="10">
        <f t="shared" si="53"/>
        <v>4.4000000000000004</v>
      </c>
      <c r="X307" s="4">
        <v>2165</v>
      </c>
      <c r="Y307" s="12">
        <f t="shared" si="54"/>
        <v>2165</v>
      </c>
    </row>
    <row r="308" spans="1:25" x14ac:dyDescent="0.25">
      <c r="A308">
        <v>307</v>
      </c>
      <c r="B308" t="s">
        <v>2654</v>
      </c>
      <c r="C308" t="str">
        <f t="shared" si="55"/>
        <v>Unique</v>
      </c>
      <c r="D308" t="s">
        <v>2655</v>
      </c>
      <c r="E308" t="str">
        <f t="shared" si="46"/>
        <v>Kodak 126 cm (50 inches) Bezel-Less Design Series 4K Ultra HD Smart Android LED TV 50UHDX7XPROBL (Black)</v>
      </c>
      <c r="F308" t="str" cm="1">
        <f t="array" ref="F308">PROPER(_xlfn.TEXTJOIN(" ", TRUE, INDEX(_xlfn.FILTERXML("&lt;t&gt;&lt;s&gt;" &amp; SUBSTITUTE(E308," ","&lt;/s&gt;&lt;s&gt;") &amp; "&lt;/s&gt;&lt;/t&gt;", "//s"), _xlfn.SEQUENCE(4))))</f>
        <v>Kodak 126 Cm (50</v>
      </c>
      <c r="G308" t="str">
        <f t="shared" si="56"/>
        <v>Design Series 4K Ultra HD Smart Android LED TV 50UHDX7XPROBL (Black)</v>
      </c>
      <c r="H308" t="s">
        <v>167</v>
      </c>
      <c r="I308" t="s">
        <v>13093</v>
      </c>
      <c r="J308" s="7" t="str">
        <f t="shared" si="47"/>
        <v>Electronics</v>
      </c>
      <c r="K308" s="2" t="s">
        <v>13094</v>
      </c>
      <c r="L308" t="str">
        <f t="shared" si="48"/>
        <v>HomeTheater , TV &amp; Video</v>
      </c>
      <c r="M308" s="2" t="s">
        <v>13097</v>
      </c>
      <c r="N308" s="2" t="str">
        <f t="shared" si="49"/>
        <v>Televisions</v>
      </c>
      <c r="O308" s="1" t="s">
        <v>13098</v>
      </c>
      <c r="Q308" s="2">
        <v>26999</v>
      </c>
      <c r="R308" s="8">
        <f t="shared" si="50"/>
        <v>26999</v>
      </c>
      <c r="S308" s="2">
        <v>42999</v>
      </c>
      <c r="T308" s="8">
        <f t="shared" si="51"/>
        <v>42999</v>
      </c>
      <c r="U308" s="1">
        <f t="shared" si="52"/>
        <v>0.37210167678318101</v>
      </c>
      <c r="V308">
        <v>4.2</v>
      </c>
      <c r="W308" s="10">
        <f t="shared" si="53"/>
        <v>4.2</v>
      </c>
      <c r="X308" s="4">
        <v>1510</v>
      </c>
      <c r="Y308" s="12">
        <f t="shared" si="54"/>
        <v>1510</v>
      </c>
    </row>
    <row r="309" spans="1:25" x14ac:dyDescent="0.25">
      <c r="A309">
        <v>308</v>
      </c>
      <c r="B309" t="s">
        <v>2664</v>
      </c>
      <c r="C309" t="str">
        <f t="shared" si="55"/>
        <v>Unique</v>
      </c>
      <c r="D309" t="s">
        <v>12981</v>
      </c>
      <c r="E309" t="str">
        <f t="shared" si="46"/>
        <v>ZORBES Wall Adapter Holder for Alexa Echo Dot 4th Generation,A Space-Saving Solution with Cord Management for Your Smart Home Speakers -White (Holder Only)</v>
      </c>
      <c r="F309" t="str" cm="1">
        <f t="array" ref="F309">PROPER(_xlfn.TEXTJOIN(" ", TRUE, INDEX(_xlfn.FILTERXML("&lt;t&gt;&lt;s&gt;" &amp; SUBSTITUTE(E309," ","&lt;/s&gt;&lt;s&gt;") &amp; "&lt;/s&gt;&lt;/t&gt;", "//s"), _xlfn.SEQUENCE(4))))</f>
        <v>Zorbes Wall Adapter Holder</v>
      </c>
      <c r="G309" t="str">
        <f t="shared" si="56"/>
        <v>Echo Dot 4th Generation,A Space-Saving Solution with Cord Management for Your Smart Home Speakers -White (Holder Only)</v>
      </c>
      <c r="H309" t="s">
        <v>640</v>
      </c>
      <c r="I309" t="s">
        <v>13093</v>
      </c>
      <c r="J309" s="7" t="str">
        <f t="shared" si="47"/>
        <v>Electronics</v>
      </c>
      <c r="K309" t="s">
        <v>13094</v>
      </c>
      <c r="L309" t="str">
        <f t="shared" si="48"/>
        <v>HomeTheater , TV &amp; Video</v>
      </c>
      <c r="M309" s="2" t="s">
        <v>13095</v>
      </c>
      <c r="N309" s="2" t="str">
        <f t="shared" si="49"/>
        <v>Accessories</v>
      </c>
      <c r="O309" s="1" t="s">
        <v>13101</v>
      </c>
      <c r="P309" t="s">
        <v>13102</v>
      </c>
      <c r="Q309">
        <v>893</v>
      </c>
      <c r="R309" s="8">
        <f t="shared" si="50"/>
        <v>893</v>
      </c>
      <c r="S309" s="2">
        <v>1052</v>
      </c>
      <c r="T309" s="8">
        <f t="shared" si="51"/>
        <v>1052</v>
      </c>
      <c r="U309" s="1">
        <f t="shared" si="52"/>
        <v>0.15114068441064638</v>
      </c>
      <c r="V309">
        <v>4.3</v>
      </c>
      <c r="W309" s="10">
        <f t="shared" si="53"/>
        <v>4.3</v>
      </c>
      <c r="X309" s="4">
        <v>106</v>
      </c>
      <c r="Y309" s="12">
        <f t="shared" si="54"/>
        <v>106</v>
      </c>
    </row>
    <row r="310" spans="1:25" x14ac:dyDescent="0.25">
      <c r="A310">
        <v>309</v>
      </c>
      <c r="B310" t="s">
        <v>2673</v>
      </c>
      <c r="C310" t="str">
        <f t="shared" si="55"/>
        <v>Unique</v>
      </c>
      <c r="D310" t="s">
        <v>2674</v>
      </c>
      <c r="E310" t="str">
        <f t="shared" si="46"/>
        <v>Sansui 80cm (32 inches) HD Ready Smart LED TV JSY32SKHD (BLACK) With Bezel-less Design</v>
      </c>
      <c r="F310" t="str" cm="1">
        <f t="array" ref="F310">PROPER(_xlfn.TEXTJOIN(" ", TRUE, INDEX(_xlfn.FILTERXML("&lt;t&gt;&lt;s&gt;" &amp; SUBSTITUTE(E310," ","&lt;/s&gt;&lt;s&gt;") &amp; "&lt;/s&gt;&lt;/t&gt;", "//s"), _xlfn.SEQUENCE(4))))</f>
        <v>Sansui 80Cm (32 Inches)</v>
      </c>
      <c r="G310" t="str">
        <f t="shared" si="56"/>
        <v>Smart LED TV JSY32SKHD (BLACK) With Bezel-less Design</v>
      </c>
      <c r="H310" t="s">
        <v>167</v>
      </c>
      <c r="I310" t="s">
        <v>13093</v>
      </c>
      <c r="J310" s="7" t="str">
        <f t="shared" si="47"/>
        <v>Electronics</v>
      </c>
      <c r="K310" s="2" t="s">
        <v>13094</v>
      </c>
      <c r="L310" t="str">
        <f t="shared" si="48"/>
        <v>HomeTheater , TV &amp; Video</v>
      </c>
      <c r="M310" s="2" t="s">
        <v>13097</v>
      </c>
      <c r="N310" s="2" t="str">
        <f t="shared" si="49"/>
        <v>Televisions</v>
      </c>
      <c r="O310" s="1" t="s">
        <v>13098</v>
      </c>
      <c r="Q310" s="2">
        <v>10990</v>
      </c>
      <c r="R310" s="8">
        <f t="shared" si="50"/>
        <v>10990</v>
      </c>
      <c r="S310" s="2">
        <v>19990</v>
      </c>
      <c r="T310" s="8">
        <f t="shared" si="51"/>
        <v>19990</v>
      </c>
      <c r="U310" s="1">
        <f t="shared" si="52"/>
        <v>0.45022511255627812</v>
      </c>
      <c r="V310">
        <v>3.7</v>
      </c>
      <c r="W310" s="10">
        <f t="shared" si="53"/>
        <v>3.7</v>
      </c>
      <c r="X310" s="4">
        <v>129</v>
      </c>
      <c r="Y310" s="12">
        <f t="shared" si="54"/>
        <v>129</v>
      </c>
    </row>
    <row r="311" spans="1:25" x14ac:dyDescent="0.25">
      <c r="A311">
        <v>310</v>
      </c>
      <c r="B311" t="s">
        <v>2683</v>
      </c>
      <c r="C311" t="str">
        <f t="shared" si="55"/>
        <v>Unique</v>
      </c>
      <c r="D311" t="s">
        <v>2684</v>
      </c>
      <c r="E311" t="str">
        <f t="shared" si="46"/>
        <v>Synqe USB Type C Fast Charging Cable 2M Charger Cord Data Cable Compatible with Samsung Galaxy M51,Galaxy M31S, S10e S10 S9 S20 Plus, Note10 9 8,M40 A50 A70, Redmi Note 9, Moto G7, Poco F1 (2M, Grey)</v>
      </c>
      <c r="F311" t="str" cm="1">
        <f t="array" ref="F311">PROPER(_xlfn.TEXTJOIN(" ", TRUE, INDEX(_xlfn.FILTERXML("&lt;t&gt;&lt;s&gt;" &amp; SUBSTITUTE(E311," ","&lt;/s&gt;&lt;s&gt;") &amp; "&lt;/s&gt;&lt;/t&gt;", "//s"), _xlfn.SEQUENCE(4))))</f>
        <v>Synqe Usb Type C</v>
      </c>
      <c r="G311" t="str">
        <f t="shared" si="56"/>
        <v>Cable 2M Charger Cord Data Cable Compatible with Samsung Galaxy M51,Galaxy M31S, S10e S10 S9 S20 Plus, Note10 9 8,M40 A50 A70, Redmi Note 9, Moto G7, Poco F1 (2M, Grey)</v>
      </c>
      <c r="H311" t="s">
        <v>17</v>
      </c>
      <c r="I311" t="s">
        <v>13085</v>
      </c>
      <c r="J311" s="7" t="str">
        <f t="shared" si="47"/>
        <v>Computers &amp; Accessories</v>
      </c>
      <c r="K311" t="s">
        <v>13086</v>
      </c>
      <c r="L311" t="str">
        <f t="shared" si="48"/>
        <v>Accessories &amp; Peripherals</v>
      </c>
      <c r="M311" s="2" t="s">
        <v>13087</v>
      </c>
      <c r="N311" s="2" t="str">
        <f t="shared" si="49"/>
        <v>Cables &amp; Accessories</v>
      </c>
      <c r="O311" s="1" t="s">
        <v>13088</v>
      </c>
      <c r="P311" t="s">
        <v>13089</v>
      </c>
      <c r="Q311">
        <v>379</v>
      </c>
      <c r="R311" s="8">
        <f t="shared" si="50"/>
        <v>379</v>
      </c>
      <c r="S311" s="2">
        <v>1099</v>
      </c>
      <c r="T311" s="8">
        <f t="shared" si="51"/>
        <v>1099</v>
      </c>
      <c r="U311" s="1">
        <f t="shared" si="52"/>
        <v>0.65514103730664242</v>
      </c>
      <c r="V311">
        <v>4.3</v>
      </c>
      <c r="W311" s="10">
        <f t="shared" si="53"/>
        <v>4.3</v>
      </c>
      <c r="X311" s="4">
        <v>3049</v>
      </c>
      <c r="Y311" s="12">
        <f t="shared" si="54"/>
        <v>3049</v>
      </c>
    </row>
    <row r="312" spans="1:25" x14ac:dyDescent="0.25">
      <c r="A312">
        <v>311</v>
      </c>
      <c r="B312" t="s">
        <v>2693</v>
      </c>
      <c r="C312" t="str">
        <f t="shared" si="55"/>
        <v>Unique</v>
      </c>
      <c r="D312" t="s">
        <v>2694</v>
      </c>
      <c r="E312" t="str">
        <f t="shared" si="46"/>
        <v>MI 80 cm (32 inches) HD Ready Smart Android LED TV 5A Pro | L32M7-EAIN (Black)</v>
      </c>
      <c r="F312" t="str" cm="1">
        <f t="array" ref="F312">PROPER(_xlfn.TEXTJOIN(" ", TRUE, INDEX(_xlfn.FILTERXML("&lt;t&gt;&lt;s&gt;" &amp; SUBSTITUTE(E312," ","&lt;/s&gt;&lt;s&gt;") &amp; "&lt;/s&gt;&lt;/t&gt;", "//s"), _xlfn.SEQUENCE(4))))</f>
        <v>Mi 80 Cm (32</v>
      </c>
      <c r="G312" t="str">
        <f t="shared" si="56"/>
        <v>Ready Smart Android LED TV 5A Pro | L32M7-EAIN (Black)</v>
      </c>
      <c r="H312" t="s">
        <v>167</v>
      </c>
      <c r="I312" t="s">
        <v>13093</v>
      </c>
      <c r="J312" s="7" t="str">
        <f t="shared" si="47"/>
        <v>Electronics</v>
      </c>
      <c r="K312" s="2" t="s">
        <v>13094</v>
      </c>
      <c r="L312" t="str">
        <f t="shared" si="48"/>
        <v>HomeTheater , TV &amp; Video</v>
      </c>
      <c r="M312" s="2" t="s">
        <v>13097</v>
      </c>
      <c r="N312" s="2" t="str">
        <f t="shared" si="49"/>
        <v>Televisions</v>
      </c>
      <c r="O312" s="1" t="s">
        <v>13098</v>
      </c>
      <c r="Q312" s="2">
        <v>16999</v>
      </c>
      <c r="R312" s="8">
        <f t="shared" si="50"/>
        <v>16999</v>
      </c>
      <c r="S312" s="2">
        <v>25999</v>
      </c>
      <c r="T312" s="8">
        <f t="shared" si="51"/>
        <v>25999</v>
      </c>
      <c r="U312" s="1">
        <f t="shared" si="52"/>
        <v>0.34616716027539518</v>
      </c>
      <c r="V312">
        <v>4.2</v>
      </c>
      <c r="W312" s="10">
        <f t="shared" si="53"/>
        <v>4.2</v>
      </c>
      <c r="X312" s="4">
        <v>32840</v>
      </c>
      <c r="Y312" s="12">
        <f t="shared" si="54"/>
        <v>32840</v>
      </c>
    </row>
    <row r="313" spans="1:25" x14ac:dyDescent="0.25">
      <c r="A313">
        <v>312</v>
      </c>
      <c r="B313" t="s">
        <v>2698</v>
      </c>
      <c r="C313" t="str">
        <f t="shared" si="55"/>
        <v>Unique</v>
      </c>
      <c r="D313" t="s">
        <v>12982</v>
      </c>
      <c r="E313" t="str">
        <f t="shared" si="46"/>
        <v>Bestor 8K Hdmi 2.1 Cable 48Gbps 9.80Ft Ultra High Speed Hdmi Braided Cord For Roku Tv Ps5 Hdtv Blu-Ray Projector, Laptop, Television, Personal Computer, Xbox, Ps4, Ps5, Ps4 Pro (1 M, Grey)</v>
      </c>
      <c r="F313" t="str" cm="1">
        <f t="array" ref="F313">PROPER(_xlfn.TEXTJOIN(" ", TRUE, INDEX(_xlfn.FILTERXML("&lt;t&gt;&lt;s&gt;" &amp; SUBSTITUTE(E313," ","&lt;/s&gt;&lt;s&gt;") &amp; "&lt;/s&gt;&lt;/t&gt;", "//s"), _xlfn.SEQUENCE(4))))</f>
        <v>Bestor 8K Hdmi 2.1</v>
      </c>
      <c r="G313" t="str">
        <f t="shared" si="56"/>
        <v>9.80Ft Ultra High Speed Hdmi Braided Cord For Roku Tv Ps5 Hdtv Blu-Ray Projector, Laptop, Television, Personal Computer, Xbox, Ps4, Ps5, Ps4 Pro (1 M, Grey)</v>
      </c>
      <c r="H313" t="s">
        <v>127</v>
      </c>
      <c r="I313" t="s">
        <v>13093</v>
      </c>
      <c r="J313" s="7" t="str">
        <f t="shared" si="47"/>
        <v>Electronics</v>
      </c>
      <c r="K313" t="s">
        <v>13094</v>
      </c>
      <c r="L313" t="str">
        <f t="shared" si="48"/>
        <v>HomeTheater , TV &amp; Video</v>
      </c>
      <c r="M313" s="2" t="s">
        <v>13095</v>
      </c>
      <c r="N313" s="2" t="str">
        <f t="shared" si="49"/>
        <v>Accessories</v>
      </c>
      <c r="O313" s="1" t="s">
        <v>13088</v>
      </c>
      <c r="P313" t="s">
        <v>13096</v>
      </c>
      <c r="Q313">
        <v>699</v>
      </c>
      <c r="R313" s="8">
        <f t="shared" si="50"/>
        <v>699</v>
      </c>
      <c r="S313" s="2">
        <v>1899</v>
      </c>
      <c r="T313" s="8">
        <f t="shared" si="51"/>
        <v>1899</v>
      </c>
      <c r="U313" s="1">
        <f t="shared" si="52"/>
        <v>0.63191153238546605</v>
      </c>
      <c r="V313">
        <v>4.4000000000000004</v>
      </c>
      <c r="W313" s="10">
        <f t="shared" si="53"/>
        <v>4.4000000000000004</v>
      </c>
      <c r="X313" s="4">
        <v>390</v>
      </c>
      <c r="Y313" s="12">
        <f t="shared" si="54"/>
        <v>390</v>
      </c>
    </row>
    <row r="314" spans="1:25" x14ac:dyDescent="0.25">
      <c r="A314">
        <v>313</v>
      </c>
      <c r="B314" t="s">
        <v>2707</v>
      </c>
      <c r="C314" t="str">
        <f t="shared" si="55"/>
        <v>Unique</v>
      </c>
      <c r="D314" t="s">
        <v>2708</v>
      </c>
      <c r="E314" t="str">
        <f t="shared" si="46"/>
        <v>Irusu Play VR Plus Virtual Reality Headset with Headphones for Gaming (Black)</v>
      </c>
      <c r="F314" t="str" cm="1">
        <f t="array" ref="F314">PROPER(_xlfn.TEXTJOIN(" ", TRUE, INDEX(_xlfn.FILTERXML("&lt;t&gt;&lt;s&gt;" &amp; SUBSTITUTE(E314," ","&lt;/s&gt;&lt;s&gt;") &amp; "&lt;/s&gt;&lt;/t&gt;", "//s"), _xlfn.SEQUENCE(4))))</f>
        <v>Irusu Play Vr Plus</v>
      </c>
      <c r="G314" t="str">
        <f t="shared" si="56"/>
        <v>Headset with Headphones for Gaming (Black)</v>
      </c>
      <c r="H314" t="s">
        <v>2709</v>
      </c>
      <c r="I314" t="s">
        <v>13093</v>
      </c>
      <c r="J314" s="7" t="str">
        <f t="shared" si="47"/>
        <v>Electronics</v>
      </c>
      <c r="K314" s="2" t="s">
        <v>13094</v>
      </c>
      <c r="L314" t="str">
        <f t="shared" si="48"/>
        <v>HomeTheater , TV &amp; Video</v>
      </c>
      <c r="M314" s="2" t="s">
        <v>13095</v>
      </c>
      <c r="N314" s="2" t="str">
        <f t="shared" si="49"/>
        <v>Accessories</v>
      </c>
      <c r="O314" s="1" t="s">
        <v>13119</v>
      </c>
      <c r="Q314" s="2">
        <v>2699</v>
      </c>
      <c r="R314" s="8">
        <f t="shared" si="50"/>
        <v>2699</v>
      </c>
      <c r="S314" s="2">
        <v>3500</v>
      </c>
      <c r="T314" s="8">
        <f t="shared" si="51"/>
        <v>3500</v>
      </c>
      <c r="U314" s="1">
        <f t="shared" si="52"/>
        <v>0.22885714285714287</v>
      </c>
      <c r="V314">
        <v>3.5</v>
      </c>
      <c r="W314" s="10">
        <f t="shared" si="53"/>
        <v>3.5</v>
      </c>
      <c r="X314" s="4">
        <v>621</v>
      </c>
      <c r="Y314" s="12">
        <f t="shared" si="54"/>
        <v>621</v>
      </c>
    </row>
    <row r="315" spans="1:25" x14ac:dyDescent="0.25">
      <c r="A315">
        <v>314</v>
      </c>
      <c r="B315" t="s">
        <v>2718</v>
      </c>
      <c r="C315" t="str">
        <f t="shared" si="55"/>
        <v>Unique</v>
      </c>
      <c r="D315" t="s">
        <v>2719</v>
      </c>
      <c r="E315" t="str">
        <f t="shared" si="46"/>
        <v>Amazon Brand - Solimo Fast Charging Braided Type C Data Cable Seam, Suitable For All Supported Mobile Phones (1 Meter, Black)</v>
      </c>
      <c r="F315" t="str" cm="1">
        <f t="array" ref="F315">PROPER(_xlfn.TEXTJOIN(" ", TRUE, INDEX(_xlfn.FILTERXML("&lt;t&gt;&lt;s&gt;" &amp; SUBSTITUTE(E315," ","&lt;/s&gt;&lt;s&gt;") &amp; "&lt;/s&gt;&lt;/t&gt;", "//s"), _xlfn.SEQUENCE(4))))</f>
        <v>Amazon Brand - Solimo</v>
      </c>
      <c r="G315" t="str">
        <f t="shared" si="56"/>
        <v>Braided Type C Data Cable Seam, Suitable For All Supported Mobile Phones (1 Meter, Black)</v>
      </c>
      <c r="H315" t="s">
        <v>17</v>
      </c>
      <c r="I315" t="s">
        <v>13085</v>
      </c>
      <c r="J315" s="7" t="str">
        <f t="shared" si="47"/>
        <v>Computers &amp; Accessories</v>
      </c>
      <c r="K315" t="s">
        <v>13086</v>
      </c>
      <c r="L315" t="str">
        <f t="shared" si="48"/>
        <v>Accessories &amp; Peripherals</v>
      </c>
      <c r="M315" t="s">
        <v>13087</v>
      </c>
      <c r="N315" s="2" t="str">
        <f t="shared" si="49"/>
        <v>Cables &amp; Accessories</v>
      </c>
      <c r="O315" s="1" t="s">
        <v>13088</v>
      </c>
      <c r="P315" t="s">
        <v>13089</v>
      </c>
      <c r="Q315">
        <v>129</v>
      </c>
      <c r="R315" s="8">
        <f t="shared" si="50"/>
        <v>129</v>
      </c>
      <c r="S315">
        <v>599</v>
      </c>
      <c r="T315" s="8">
        <f t="shared" si="51"/>
        <v>599</v>
      </c>
      <c r="U315" s="1">
        <f t="shared" si="52"/>
        <v>0.78464106844741233</v>
      </c>
      <c r="V315">
        <v>4.0999999999999996</v>
      </c>
      <c r="W315" s="10">
        <f t="shared" si="53"/>
        <v>4.0999999999999996</v>
      </c>
      <c r="X315" s="4">
        <v>265</v>
      </c>
      <c r="Y315" s="12">
        <f t="shared" si="54"/>
        <v>265</v>
      </c>
    </row>
    <row r="316" spans="1:25" x14ac:dyDescent="0.25">
      <c r="A316">
        <v>315</v>
      </c>
      <c r="B316" t="s">
        <v>2728</v>
      </c>
      <c r="C316" t="str">
        <f t="shared" si="55"/>
        <v>Unique</v>
      </c>
      <c r="D316" t="s">
        <v>2729</v>
      </c>
      <c r="E316" t="str">
        <f t="shared" si="46"/>
        <v>Synqe USB C to USB C 60W Nylon Braided Fast Charging Type C to Type C Cable Compatible with Samsung Galaxy Note 20 Ultra, S20 S22 S21 S20 FE A73 A53 A33 (2M, Black)</v>
      </c>
      <c r="F316" t="str" cm="1">
        <f t="array" ref="F316">PROPER(_xlfn.TEXTJOIN(" ", TRUE, INDEX(_xlfn.FILTERXML("&lt;t&gt;&lt;s&gt;" &amp; SUBSTITUTE(E316," ","&lt;/s&gt;&lt;s&gt;") &amp; "&lt;/s&gt;&lt;/t&gt;", "//s"), _xlfn.SEQUENCE(4))))</f>
        <v>Synqe Usb C To</v>
      </c>
      <c r="G316" t="str">
        <f t="shared" si="56"/>
        <v>60W Nylon Braided Fast Charging Type C to Type C Cable Compatible with Samsung Galaxy Note 20 Ultra, S20 S22 S21 S20 FE A73 A53 A33 (2M, Black)</v>
      </c>
      <c r="H316" t="s">
        <v>17</v>
      </c>
      <c r="I316" t="s">
        <v>13085</v>
      </c>
      <c r="J316" s="7" t="str">
        <f t="shared" si="47"/>
        <v>Computers &amp; Accessories</v>
      </c>
      <c r="K316" t="s">
        <v>13086</v>
      </c>
      <c r="L316" t="str">
        <f t="shared" si="48"/>
        <v>Accessories &amp; Peripherals</v>
      </c>
      <c r="M316" t="s">
        <v>13087</v>
      </c>
      <c r="N316" s="2" t="str">
        <f t="shared" si="49"/>
        <v>Cables &amp; Accessories</v>
      </c>
      <c r="O316" s="1" t="s">
        <v>13088</v>
      </c>
      <c r="P316" t="s">
        <v>13089</v>
      </c>
      <c r="Q316">
        <v>389</v>
      </c>
      <c r="R316" s="8">
        <f t="shared" si="50"/>
        <v>389</v>
      </c>
      <c r="S316">
        <v>999</v>
      </c>
      <c r="T316" s="8">
        <f t="shared" si="51"/>
        <v>999</v>
      </c>
      <c r="U316" s="1">
        <f t="shared" si="52"/>
        <v>0.61061061061061062</v>
      </c>
      <c r="V316">
        <v>4.3</v>
      </c>
      <c r="W316" s="10">
        <f t="shared" si="53"/>
        <v>4.3</v>
      </c>
      <c r="X316" s="4">
        <v>838</v>
      </c>
      <c r="Y316" s="12">
        <f t="shared" si="54"/>
        <v>838</v>
      </c>
    </row>
    <row r="317" spans="1:25" x14ac:dyDescent="0.25">
      <c r="A317">
        <v>316</v>
      </c>
      <c r="B317" t="s">
        <v>2737</v>
      </c>
      <c r="C317" t="str">
        <f t="shared" si="55"/>
        <v>Unique</v>
      </c>
      <c r="D317" t="s">
        <v>2738</v>
      </c>
      <c r="E317" t="str">
        <f t="shared" si="46"/>
        <v>Shopoflux Silicone Remote Cover for Mi Smart TV and Mi TV Stick MI Box S 3S MI 4X 4A Smart LED TV (Black)</v>
      </c>
      <c r="F317" t="str" cm="1">
        <f t="array" ref="F317">PROPER(_xlfn.TEXTJOIN(" ", TRUE, INDEX(_xlfn.FILTERXML("&lt;t&gt;&lt;s&gt;" &amp; SUBSTITUTE(E317," ","&lt;/s&gt;&lt;s&gt;") &amp; "&lt;/s&gt;&lt;/t&gt;", "//s"), _xlfn.SEQUENCE(4))))</f>
        <v>Shopoflux Silicone Remote Cover</v>
      </c>
      <c r="G317" t="str">
        <f t="shared" si="56"/>
        <v>Smart TV and Mi TV Stick MI Box S 3S MI 4X 4A Smart LED TV (Black)</v>
      </c>
      <c r="H317" t="s">
        <v>459</v>
      </c>
      <c r="I317" t="s">
        <v>13093</v>
      </c>
      <c r="J317" s="7" t="str">
        <f t="shared" si="47"/>
        <v>Electronics</v>
      </c>
      <c r="K317" t="s">
        <v>13094</v>
      </c>
      <c r="L317" t="str">
        <f t="shared" si="48"/>
        <v>HomeTheater , TV &amp; Video</v>
      </c>
      <c r="M317" t="s">
        <v>13095</v>
      </c>
      <c r="N317" s="2" t="str">
        <f t="shared" si="49"/>
        <v>Accessories</v>
      </c>
      <c r="O317" s="1" t="s">
        <v>13099</v>
      </c>
      <c r="Q317">
        <v>246</v>
      </c>
      <c r="R317" s="8">
        <f t="shared" si="50"/>
        <v>246</v>
      </c>
      <c r="S317">
        <v>600</v>
      </c>
      <c r="T317" s="8">
        <f t="shared" si="51"/>
        <v>600</v>
      </c>
      <c r="U317" s="1">
        <f t="shared" si="52"/>
        <v>0.59</v>
      </c>
      <c r="V317">
        <v>4.2</v>
      </c>
      <c r="W317" s="10">
        <f t="shared" si="53"/>
        <v>4.2</v>
      </c>
      <c r="X317" s="4">
        <v>143</v>
      </c>
      <c r="Y317" s="12">
        <f t="shared" si="54"/>
        <v>143</v>
      </c>
    </row>
    <row r="318" spans="1:25" x14ac:dyDescent="0.25">
      <c r="A318">
        <v>317</v>
      </c>
      <c r="B318" t="s">
        <v>2747</v>
      </c>
      <c r="C318" t="str">
        <f t="shared" si="55"/>
        <v>Unique</v>
      </c>
      <c r="D318" t="s">
        <v>2748</v>
      </c>
      <c r="E318" t="str">
        <f t="shared" si="46"/>
        <v>EYNK Extra Long Micro USB Fast Charging USB Cable | Micro USB Data Cable | Quick Fast Charging Cable | Charger Sync Cable | High Speed Transfer Android Smartphones V8 Cable (2.4 Amp, 3m,) (White)</v>
      </c>
      <c r="F318" t="str" cm="1">
        <f t="array" ref="F318">PROPER(_xlfn.TEXTJOIN(" ", TRUE, INDEX(_xlfn.FILTERXML("&lt;t&gt;&lt;s&gt;" &amp; SUBSTITUTE(E318," ","&lt;/s&gt;&lt;s&gt;") &amp; "&lt;/s&gt;&lt;/t&gt;", "//s"), _xlfn.SEQUENCE(4))))</f>
        <v>Eynk Extra Long Micro</v>
      </c>
      <c r="G318" t="str">
        <f t="shared" si="56"/>
        <v>Charging USB Cable | Micro USB Data Cable | Quick Fast Charging Cable | Charger Sync Cable | High Speed Transfer Android Smartphones V8 Cable (2.4 Amp, 3m,) (White)</v>
      </c>
      <c r="H318" t="s">
        <v>17</v>
      </c>
      <c r="I318" t="s">
        <v>13085</v>
      </c>
      <c r="J318" s="7" t="str">
        <f t="shared" si="47"/>
        <v>Computers &amp; Accessories</v>
      </c>
      <c r="K318" t="s">
        <v>13086</v>
      </c>
      <c r="L318" t="str">
        <f t="shared" si="48"/>
        <v>Accessories &amp; Peripherals</v>
      </c>
      <c r="M318" t="s">
        <v>13087</v>
      </c>
      <c r="N318" s="2" t="str">
        <f t="shared" si="49"/>
        <v>Cables &amp; Accessories</v>
      </c>
      <c r="O318" s="1" t="s">
        <v>13088</v>
      </c>
      <c r="P318" t="s">
        <v>13089</v>
      </c>
      <c r="Q318">
        <v>299</v>
      </c>
      <c r="R318" s="8">
        <f t="shared" si="50"/>
        <v>299</v>
      </c>
      <c r="S318">
        <v>799</v>
      </c>
      <c r="T318" s="8">
        <f t="shared" si="51"/>
        <v>799</v>
      </c>
      <c r="U318" s="1">
        <f t="shared" si="52"/>
        <v>0.62578222778473092</v>
      </c>
      <c r="V318">
        <v>4</v>
      </c>
      <c r="W318" s="10">
        <f t="shared" si="53"/>
        <v>4</v>
      </c>
      <c r="X318" s="4">
        <v>151</v>
      </c>
      <c r="Y318" s="12">
        <f t="shared" si="54"/>
        <v>151</v>
      </c>
    </row>
    <row r="319" spans="1:25" x14ac:dyDescent="0.25">
      <c r="A319">
        <v>318</v>
      </c>
      <c r="B319" t="s">
        <v>2757</v>
      </c>
      <c r="C319" t="str">
        <f t="shared" si="55"/>
        <v>Unique</v>
      </c>
      <c r="D319" t="s">
        <v>12983</v>
      </c>
      <c r="E319" t="str">
        <f t="shared" si="46"/>
        <v>LUNAGARIYA, Protective Case Compatible with JIO Settop Box Remote Control,PU Leather Cover Holder (Before Placing Order,Please Compare The Dimensions of The Product with Your Remote)</v>
      </c>
      <c r="F319" t="str" cm="1">
        <f t="array" ref="F319">PROPER(_xlfn.TEXTJOIN(" ", TRUE, INDEX(_xlfn.FILTERXML("&lt;t&gt;&lt;s&gt;" &amp; SUBSTITUTE(E319," ","&lt;/s&gt;&lt;s&gt;") &amp; "&lt;/s&gt;&lt;/t&gt;", "//s"), _xlfn.SEQUENCE(4))))</f>
        <v>Lunagariya, Protective Case Compatible</v>
      </c>
      <c r="G319" t="str">
        <f t="shared" si="56"/>
        <v>Settop Box Remote Control,PU Leather Cover Holder (Before Placing Order,Please Compare The Dimensions of The Product with Your Remote)</v>
      </c>
      <c r="H319" t="s">
        <v>459</v>
      </c>
      <c r="I319" t="s">
        <v>13093</v>
      </c>
      <c r="J319" s="7" t="str">
        <f t="shared" si="47"/>
        <v>Electronics</v>
      </c>
      <c r="K319" t="s">
        <v>13094</v>
      </c>
      <c r="L319" t="str">
        <f t="shared" si="48"/>
        <v>HomeTheater , TV &amp; Video</v>
      </c>
      <c r="M319" t="s">
        <v>13095</v>
      </c>
      <c r="N319" s="2" t="str">
        <f t="shared" si="49"/>
        <v>Accessories</v>
      </c>
      <c r="O319" s="1" t="s">
        <v>13099</v>
      </c>
      <c r="Q319">
        <v>247</v>
      </c>
      <c r="R319" s="8">
        <f t="shared" si="50"/>
        <v>247</v>
      </c>
      <c r="S319">
        <v>399</v>
      </c>
      <c r="T319" s="8">
        <f t="shared" si="51"/>
        <v>399</v>
      </c>
      <c r="U319" s="1">
        <f t="shared" si="52"/>
        <v>0.38095238095238093</v>
      </c>
      <c r="V319">
        <v>3.9</v>
      </c>
      <c r="W319" s="10">
        <f t="shared" si="53"/>
        <v>3.9</v>
      </c>
      <c r="X319" s="4">
        <v>200</v>
      </c>
      <c r="Y319" s="12">
        <f t="shared" si="54"/>
        <v>200</v>
      </c>
    </row>
    <row r="320" spans="1:25" x14ac:dyDescent="0.25">
      <c r="A320">
        <v>319</v>
      </c>
      <c r="B320" t="s">
        <v>2765</v>
      </c>
      <c r="C320" t="str">
        <f t="shared" si="55"/>
        <v>Unique</v>
      </c>
      <c r="D320" t="s">
        <v>12984</v>
      </c>
      <c r="E320" t="str">
        <f t="shared" si="46"/>
        <v>7SEVEN Compatible with Fire Tv Stick Remote with Voice Command Feature Suitable for Second Generation Amazon Fire Tv Stick Remote Only - Pairing Must</v>
      </c>
      <c r="F320" t="str" cm="1">
        <f t="array" ref="F320">PROPER(_xlfn.TEXTJOIN(" ", TRUE, INDEX(_xlfn.FILTERXML("&lt;t&gt;&lt;s&gt;" &amp; SUBSTITUTE(E320," ","&lt;/s&gt;&lt;s&gt;") &amp; "&lt;/s&gt;&lt;/t&gt;", "//s"), _xlfn.SEQUENCE(4))))</f>
        <v>7Seven Compatible With Fire</v>
      </c>
      <c r="G320" t="str">
        <f t="shared" si="56"/>
        <v>Remote with Voice Command Feature Suitable for Second Generation Amazon Fire Tv Stick Remote Only - Pairing Must</v>
      </c>
      <c r="H320" t="s">
        <v>459</v>
      </c>
      <c r="I320" t="s">
        <v>13093</v>
      </c>
      <c r="J320" s="7" t="str">
        <f t="shared" si="47"/>
        <v>Electronics</v>
      </c>
      <c r="K320" s="2" t="s">
        <v>13094</v>
      </c>
      <c r="L320" t="str">
        <f t="shared" si="48"/>
        <v>HomeTheater , TV &amp; Video</v>
      </c>
      <c r="M320" s="2" t="s">
        <v>13095</v>
      </c>
      <c r="N320" s="2" t="str">
        <f t="shared" si="49"/>
        <v>Accessories</v>
      </c>
      <c r="O320" s="1" t="s">
        <v>13099</v>
      </c>
      <c r="Q320" s="2">
        <v>1369</v>
      </c>
      <c r="R320" s="8">
        <f t="shared" si="50"/>
        <v>1369</v>
      </c>
      <c r="S320" s="2">
        <v>2999</v>
      </c>
      <c r="T320" s="8">
        <f t="shared" si="51"/>
        <v>2999</v>
      </c>
      <c r="U320" s="1">
        <f t="shared" si="52"/>
        <v>0.54351450483494501</v>
      </c>
      <c r="V320">
        <v>3.3</v>
      </c>
      <c r="W320" s="10">
        <f t="shared" si="53"/>
        <v>3.3</v>
      </c>
      <c r="X320" s="4">
        <v>227</v>
      </c>
      <c r="Y320" s="12">
        <f t="shared" si="54"/>
        <v>227</v>
      </c>
    </row>
    <row r="321" spans="1:25" x14ac:dyDescent="0.25">
      <c r="A321">
        <v>320</v>
      </c>
      <c r="B321" t="s">
        <v>2774</v>
      </c>
      <c r="C321" t="str">
        <f t="shared" si="55"/>
        <v>Unique</v>
      </c>
      <c r="D321" t="s">
        <v>2775</v>
      </c>
      <c r="E321" t="str">
        <f t="shared" si="46"/>
        <v>PRUSHTI COVER AND BAGS, Protective Case for Airtel Xstream settop Box Remote Remote Control Pouch Cover Holder PU Leather Cover Holder(only Cover for Selling Purpose)</v>
      </c>
      <c r="F321" t="str" cm="1">
        <f t="array" ref="F321">PROPER(_xlfn.TEXTJOIN(" ", TRUE, INDEX(_xlfn.FILTERXML("&lt;t&gt;&lt;s&gt;" &amp; SUBSTITUTE(E321," ","&lt;/s&gt;&lt;s&gt;") &amp; "&lt;/s&gt;&lt;/t&gt;", "//s"), _xlfn.SEQUENCE(4))))</f>
        <v>Prushti Cover And Bags,</v>
      </c>
      <c r="G321" t="str">
        <f t="shared" si="56"/>
        <v>for Airtel Xstream settop Box Remote Remote Control Pouch Cover Holder PU Leather Cover Holder(only Cover for Selling Purpose)</v>
      </c>
      <c r="H321" t="s">
        <v>459</v>
      </c>
      <c r="I321" t="s">
        <v>13093</v>
      </c>
      <c r="J321" s="7" t="str">
        <f t="shared" si="47"/>
        <v>Electronics</v>
      </c>
      <c r="K321" t="s">
        <v>13094</v>
      </c>
      <c r="L321" t="str">
        <f t="shared" si="48"/>
        <v>HomeTheater , TV &amp; Video</v>
      </c>
      <c r="M321" t="s">
        <v>13095</v>
      </c>
      <c r="N321" s="2" t="str">
        <f t="shared" si="49"/>
        <v>Accessories</v>
      </c>
      <c r="O321" s="1" t="s">
        <v>13099</v>
      </c>
      <c r="Q321">
        <v>199</v>
      </c>
      <c r="R321" s="8">
        <f t="shared" si="50"/>
        <v>199</v>
      </c>
      <c r="S321">
        <v>499</v>
      </c>
      <c r="T321" s="8">
        <f t="shared" si="51"/>
        <v>499</v>
      </c>
      <c r="U321" s="1">
        <f t="shared" si="52"/>
        <v>0.60120240480961928</v>
      </c>
      <c r="V321">
        <v>3.8</v>
      </c>
      <c r="W321" s="10">
        <f t="shared" si="53"/>
        <v>3.8</v>
      </c>
      <c r="X321" s="4">
        <v>538</v>
      </c>
      <c r="Y321" s="12">
        <f t="shared" si="54"/>
        <v>538</v>
      </c>
    </row>
    <row r="322" spans="1:25" x14ac:dyDescent="0.25">
      <c r="A322">
        <v>321</v>
      </c>
      <c r="B322" t="s">
        <v>2784</v>
      </c>
      <c r="C322" t="str">
        <f t="shared" si="55"/>
        <v>Unique</v>
      </c>
      <c r="D322" t="s">
        <v>2785</v>
      </c>
      <c r="E322" t="str">
        <f t="shared" ref="E322:E385" si="57">TRIM(SUBSTITUTE(SUBSTITUTE(SUBSTITUTE(SUBSTITUTE(SUBSTITUTE(SUBSTITUTE(D322,"&amp;","and"),"&lt;",""),"&gt;",""),"/"," "),CHAR(160)," "),CHAR(10)," "))</f>
        <v>Aine HDMI Male to VGA Female Video Converter Adapter Cable (Black)</v>
      </c>
      <c r="F322" t="str" cm="1">
        <f t="array" ref="F322">PROPER(_xlfn.TEXTJOIN(" ", TRUE, INDEX(_xlfn.FILTERXML("&lt;t&gt;&lt;s&gt;" &amp; SUBSTITUTE(E322," ","&lt;/s&gt;&lt;s&gt;") &amp; "&lt;/s&gt;&lt;/t&gt;", "//s"), _xlfn.SEQUENCE(4))))</f>
        <v>Aine Hdmi Male To</v>
      </c>
      <c r="G322" t="str">
        <f t="shared" si="56"/>
        <v>Video Converter Adapter Cable (Black)</v>
      </c>
      <c r="H322" t="s">
        <v>127</v>
      </c>
      <c r="I322" t="s">
        <v>13093</v>
      </c>
      <c r="J322" s="7" t="str">
        <f t="shared" ref="J322:J385" si="58">TRIM(SUBSTITUTE(SUBSTITUTE(I322, "&amp;", " &amp; "), ",", " , "))</f>
        <v>Electronics</v>
      </c>
      <c r="K322" t="s">
        <v>13094</v>
      </c>
      <c r="L322" t="str">
        <f t="shared" ref="L322:L385" si="59">TRIM(SUBSTITUTE(SUBSTITUTE(K322, "&amp;", " &amp; "), ",", " , "))</f>
        <v>HomeTheater , TV &amp; Video</v>
      </c>
      <c r="M322" t="s">
        <v>13095</v>
      </c>
      <c r="N322" s="2" t="str">
        <f t="shared" ref="N322:N385" si="60">TRIM(SUBSTITUTE(SUBSTITUTE(M322, "&amp;", " &amp; "), ",", " , "))</f>
        <v>Accessories</v>
      </c>
      <c r="O322" s="1" t="s">
        <v>13088</v>
      </c>
      <c r="P322" t="s">
        <v>13096</v>
      </c>
      <c r="Q322">
        <v>299</v>
      </c>
      <c r="R322" s="8">
        <f t="shared" ref="R322:R385" si="61">VALUE(Q322)</f>
        <v>299</v>
      </c>
      <c r="S322">
        <v>599</v>
      </c>
      <c r="T322" s="8">
        <f t="shared" ref="T322:T385" si="62">VALUE(S322)</f>
        <v>599</v>
      </c>
      <c r="U322" s="1">
        <f t="shared" ref="U322:U385" si="63">IFERROR((T322- R322) / T322, 0)</f>
        <v>0.5008347245409015</v>
      </c>
      <c r="V322">
        <v>4</v>
      </c>
      <c r="W322" s="10">
        <f t="shared" ref="W322:W385" si="64">VALUE(V322)</f>
        <v>4</v>
      </c>
      <c r="X322" s="4">
        <v>171</v>
      </c>
      <c r="Y322" s="12">
        <f t="shared" ref="Y322:Y385" si="65">VALUE(X322)</f>
        <v>171</v>
      </c>
    </row>
    <row r="323" spans="1:25" x14ac:dyDescent="0.25">
      <c r="A323">
        <v>322</v>
      </c>
      <c r="B323" t="s">
        <v>2794</v>
      </c>
      <c r="C323" t="str">
        <f t="shared" ref="C323:C386" si="66">IF(COUNTIF(B:B, B323) &gt; 1, "Duplicate", "Unique")</f>
        <v>Unique</v>
      </c>
      <c r="D323" t="s">
        <v>2795</v>
      </c>
      <c r="E323" t="str">
        <f t="shared" si="57"/>
        <v>Mi 80 cm (32 inches) HD Ready Android Smart LED TV 4A PRO | L32M5-AL (Black)</v>
      </c>
      <c r="F323" t="str" cm="1">
        <f t="array" ref="F323">PROPER(_xlfn.TEXTJOIN(" ", TRUE, INDEX(_xlfn.FILTERXML("&lt;t&gt;&lt;s&gt;" &amp; SUBSTITUTE(E323," ","&lt;/s&gt;&lt;s&gt;") &amp; "&lt;/s&gt;&lt;/t&gt;", "//s"), _xlfn.SEQUENCE(4))))</f>
        <v>Mi 80 Cm (32</v>
      </c>
      <c r="G323" t="str">
        <f t="shared" si="56"/>
        <v>Ready Android Smart LED TV 4A PRO | L32M5-AL (Black)</v>
      </c>
      <c r="H323" t="s">
        <v>167</v>
      </c>
      <c r="I323" t="s">
        <v>13093</v>
      </c>
      <c r="J323" s="7" t="str">
        <f t="shared" si="58"/>
        <v>Electronics</v>
      </c>
      <c r="K323" s="2" t="s">
        <v>13094</v>
      </c>
      <c r="L323" t="str">
        <f t="shared" si="59"/>
        <v>HomeTheater , TV &amp; Video</v>
      </c>
      <c r="M323" s="2" t="s">
        <v>13097</v>
      </c>
      <c r="N323" s="2" t="str">
        <f t="shared" si="60"/>
        <v>Televisions</v>
      </c>
      <c r="O323" s="1" t="s">
        <v>13098</v>
      </c>
      <c r="Q323" s="2">
        <v>14999</v>
      </c>
      <c r="R323" s="8">
        <f t="shared" si="61"/>
        <v>14999</v>
      </c>
      <c r="S323" s="2">
        <v>14999</v>
      </c>
      <c r="T323" s="8">
        <f t="shared" si="62"/>
        <v>14999</v>
      </c>
      <c r="U323" s="1">
        <f t="shared" si="63"/>
        <v>0</v>
      </c>
      <c r="V323">
        <v>4.3</v>
      </c>
      <c r="W323" s="10">
        <f t="shared" si="64"/>
        <v>4.3</v>
      </c>
      <c r="X323" s="4">
        <v>27508</v>
      </c>
      <c r="Y323" s="12">
        <f t="shared" si="65"/>
        <v>27508</v>
      </c>
    </row>
    <row r="324" spans="1:25" x14ac:dyDescent="0.25">
      <c r="A324">
        <v>323</v>
      </c>
      <c r="B324" t="s">
        <v>2804</v>
      </c>
      <c r="C324" t="str">
        <f t="shared" si="66"/>
        <v>Unique</v>
      </c>
      <c r="D324" t="s">
        <v>2805</v>
      </c>
      <c r="E324" t="str">
        <f t="shared" si="57"/>
        <v>Storite USB 2.0 A to Mini 5 pin B Cable for External HDDS Camera Card Readers (150cm - 1.5M)</v>
      </c>
      <c r="F324" t="str" cm="1">
        <f t="array" ref="F324">PROPER(_xlfn.TEXTJOIN(" ", TRUE, INDEX(_xlfn.FILTERXML("&lt;t&gt;&lt;s&gt;" &amp; SUBSTITUTE(E324," ","&lt;/s&gt;&lt;s&gt;") &amp; "&lt;/s&gt;&lt;/t&gt;", "//s"), _xlfn.SEQUENCE(4))))</f>
        <v>Storite Usb 2 A</v>
      </c>
      <c r="G324" t="str">
        <f t="shared" si="56"/>
        <v>5 pin B Cable for External HDDS Camera Card Readers (150cm - 1.5M)</v>
      </c>
      <c r="H324" t="s">
        <v>17</v>
      </c>
      <c r="I324" t="s">
        <v>13085</v>
      </c>
      <c r="J324" s="7" t="str">
        <f t="shared" si="58"/>
        <v>Computers &amp; Accessories</v>
      </c>
      <c r="K324" t="s">
        <v>13086</v>
      </c>
      <c r="L324" t="str">
        <f t="shared" si="59"/>
        <v>Accessories &amp; Peripherals</v>
      </c>
      <c r="M324" t="s">
        <v>13087</v>
      </c>
      <c r="N324" s="2" t="str">
        <f t="shared" si="60"/>
        <v>Cables &amp; Accessories</v>
      </c>
      <c r="O324" s="1" t="s">
        <v>13088</v>
      </c>
      <c r="P324" t="s">
        <v>13089</v>
      </c>
      <c r="Q324">
        <v>299</v>
      </c>
      <c r="R324" s="8">
        <f t="shared" si="61"/>
        <v>299</v>
      </c>
      <c r="S324">
        <v>699</v>
      </c>
      <c r="T324" s="8">
        <f t="shared" si="62"/>
        <v>699</v>
      </c>
      <c r="U324" s="1">
        <f t="shared" si="63"/>
        <v>0.57224606580829762</v>
      </c>
      <c r="V324">
        <v>3.9</v>
      </c>
      <c r="W324" s="10">
        <f t="shared" si="64"/>
        <v>3.9</v>
      </c>
      <c r="X324" s="4">
        <v>1454</v>
      </c>
      <c r="Y324" s="12">
        <f t="shared" si="65"/>
        <v>1454</v>
      </c>
    </row>
    <row r="325" spans="1:25" x14ac:dyDescent="0.25">
      <c r="A325">
        <v>324</v>
      </c>
      <c r="B325" t="s">
        <v>2814</v>
      </c>
      <c r="C325" t="str">
        <f t="shared" si="66"/>
        <v>Unique</v>
      </c>
      <c r="D325" t="s">
        <v>2815</v>
      </c>
      <c r="E325" t="str">
        <f t="shared" si="57"/>
        <v>TCL 108 cm (43 inches) 4K Ultra HD Certified Android Smart LED TV 43P615 (Black)</v>
      </c>
      <c r="F325" t="str" cm="1">
        <f t="array" ref="F325">PROPER(_xlfn.TEXTJOIN(" ", TRUE, INDEX(_xlfn.FILTERXML("&lt;t&gt;&lt;s&gt;" &amp; SUBSTITUTE(E325," ","&lt;/s&gt;&lt;s&gt;") &amp; "&lt;/s&gt;&lt;/t&gt;", "//s"), _xlfn.SEQUENCE(4))))</f>
        <v>Tcl 108 Cm (43</v>
      </c>
      <c r="G325" t="str">
        <f t="shared" si="56"/>
        <v>Ultra HD Certified Android Smart LED TV 43P615 (Black)</v>
      </c>
      <c r="H325" t="s">
        <v>167</v>
      </c>
      <c r="I325" t="s">
        <v>13093</v>
      </c>
      <c r="J325" s="7" t="str">
        <f t="shared" si="58"/>
        <v>Electronics</v>
      </c>
      <c r="K325" s="2" t="s">
        <v>13094</v>
      </c>
      <c r="L325" t="str">
        <f t="shared" si="59"/>
        <v>HomeTheater , TV &amp; Video</v>
      </c>
      <c r="M325" s="2" t="s">
        <v>13097</v>
      </c>
      <c r="N325" s="2" t="str">
        <f t="shared" si="60"/>
        <v>Televisions</v>
      </c>
      <c r="O325" s="1" t="s">
        <v>13098</v>
      </c>
      <c r="Q325" s="2">
        <v>24990</v>
      </c>
      <c r="R325" s="8">
        <f t="shared" si="61"/>
        <v>24990</v>
      </c>
      <c r="S325" s="2">
        <v>51990</v>
      </c>
      <c r="T325" s="8">
        <f t="shared" si="62"/>
        <v>51990</v>
      </c>
      <c r="U325" s="1">
        <f t="shared" si="63"/>
        <v>0.51933064050778999</v>
      </c>
      <c r="V325">
        <v>4.2</v>
      </c>
      <c r="W325" s="10">
        <f t="shared" si="64"/>
        <v>4.2</v>
      </c>
      <c r="X325" s="4">
        <v>2951</v>
      </c>
      <c r="Y325" s="12">
        <f t="shared" si="65"/>
        <v>2951</v>
      </c>
    </row>
    <row r="326" spans="1:25" x14ac:dyDescent="0.25">
      <c r="A326">
        <v>325</v>
      </c>
      <c r="B326" t="s">
        <v>2824</v>
      </c>
      <c r="C326" t="str">
        <f t="shared" si="66"/>
        <v>Unique</v>
      </c>
      <c r="D326" t="s">
        <v>2825</v>
      </c>
      <c r="E326" t="str">
        <f t="shared" si="57"/>
        <v>REDTECH USB-C to Lightning Cable 3.3FT, [Apple MFi Certified] Lightning to Type C Fast Charging Cord Compatible with iPhone 14 13 13 pro Max 12 11 X XS XR 8, Supports Power Delivery - White</v>
      </c>
      <c r="F326" t="str" cm="1">
        <f t="array" ref="F326">PROPER(_xlfn.TEXTJOIN(" ", TRUE, INDEX(_xlfn.FILTERXML("&lt;t&gt;&lt;s&gt;" &amp; SUBSTITUTE(E326," ","&lt;/s&gt;&lt;s&gt;") &amp; "&lt;/s&gt;&lt;/t&gt;", "//s"), _xlfn.SEQUENCE(4))))</f>
        <v>Redtech Usb-C To Lightning</v>
      </c>
      <c r="G326" t="str">
        <f t="shared" si="56"/>
        <v>[Apple MFi Certified] Lightning to Type C Fast Charging Cord Compatible with iPhone 14 13 13 pro Max 12 11 X XS XR 8, Supports Power Delivery - White</v>
      </c>
      <c r="H326" t="s">
        <v>17</v>
      </c>
      <c r="I326" t="s">
        <v>13085</v>
      </c>
      <c r="J326" s="7" t="str">
        <f t="shared" si="58"/>
        <v>Computers &amp; Accessories</v>
      </c>
      <c r="K326" t="s">
        <v>13086</v>
      </c>
      <c r="L326" t="str">
        <f t="shared" si="59"/>
        <v>Accessories &amp; Peripherals</v>
      </c>
      <c r="M326" t="s">
        <v>13087</v>
      </c>
      <c r="N326" s="2" t="str">
        <f t="shared" si="60"/>
        <v>Cables &amp; Accessories</v>
      </c>
      <c r="O326" s="1" t="s">
        <v>13088</v>
      </c>
      <c r="P326" t="s">
        <v>13089</v>
      </c>
      <c r="Q326">
        <v>249</v>
      </c>
      <c r="R326" s="8">
        <f t="shared" si="61"/>
        <v>249</v>
      </c>
      <c r="S326">
        <v>999</v>
      </c>
      <c r="T326" s="8">
        <f t="shared" si="62"/>
        <v>999</v>
      </c>
      <c r="U326" s="1">
        <f t="shared" si="63"/>
        <v>0.75075075075075071</v>
      </c>
      <c r="V326">
        <v>5</v>
      </c>
      <c r="W326" s="10">
        <f t="shared" si="64"/>
        <v>5</v>
      </c>
      <c r="X326" s="4"/>
      <c r="Y326" s="12">
        <f t="shared" si="65"/>
        <v>0</v>
      </c>
    </row>
    <row r="327" spans="1:25" x14ac:dyDescent="0.25">
      <c r="A327">
        <v>326</v>
      </c>
      <c r="B327" t="s">
        <v>2834</v>
      </c>
      <c r="C327" t="str">
        <f t="shared" si="66"/>
        <v>Unique</v>
      </c>
      <c r="D327" t="s">
        <v>2835</v>
      </c>
      <c r="E327" t="str">
        <f t="shared" si="57"/>
        <v>OnePlus 163.8 cm (65 inches) U Series 4K LED Smart Android TV 65U1S (Black)</v>
      </c>
      <c r="F327" t="str" cm="1">
        <f t="array" ref="F327">PROPER(_xlfn.TEXTJOIN(" ", TRUE, INDEX(_xlfn.FILTERXML("&lt;t&gt;&lt;s&gt;" &amp; SUBSTITUTE(E327," ","&lt;/s&gt;&lt;s&gt;") &amp; "&lt;/s&gt;&lt;/t&gt;", "//s"), _xlfn.SEQUENCE(4))))</f>
        <v>Oneplus 163.8 Cm (65</v>
      </c>
      <c r="G327" t="str">
        <f t="shared" si="56"/>
        <v>Series 4K LED Smart Android TV 65U1S (Black)</v>
      </c>
      <c r="H327" t="s">
        <v>167</v>
      </c>
      <c r="I327" t="s">
        <v>13093</v>
      </c>
      <c r="J327" s="7" t="str">
        <f t="shared" si="58"/>
        <v>Electronics</v>
      </c>
      <c r="K327" s="2" t="s">
        <v>13094</v>
      </c>
      <c r="L327" t="str">
        <f t="shared" si="59"/>
        <v>HomeTheater , TV &amp; Video</v>
      </c>
      <c r="M327" s="2" t="s">
        <v>13097</v>
      </c>
      <c r="N327" s="2" t="str">
        <f t="shared" si="60"/>
        <v>Televisions</v>
      </c>
      <c r="O327" s="1" t="s">
        <v>13098</v>
      </c>
      <c r="Q327" s="2">
        <v>61999</v>
      </c>
      <c r="R327" s="8">
        <f t="shared" si="61"/>
        <v>61999</v>
      </c>
      <c r="S327" s="2">
        <v>69999</v>
      </c>
      <c r="T327" s="8">
        <f t="shared" si="62"/>
        <v>69999</v>
      </c>
      <c r="U327" s="1">
        <f t="shared" si="63"/>
        <v>0.11428734696209945</v>
      </c>
      <c r="V327">
        <v>4.0999999999999996</v>
      </c>
      <c r="W327" s="10">
        <f t="shared" si="64"/>
        <v>4.0999999999999996</v>
      </c>
      <c r="X327" s="4">
        <v>6753</v>
      </c>
      <c r="Y327" s="12">
        <f t="shared" si="65"/>
        <v>6753</v>
      </c>
    </row>
    <row r="328" spans="1:25" x14ac:dyDescent="0.25">
      <c r="A328">
        <v>327</v>
      </c>
      <c r="B328" t="s">
        <v>2839</v>
      </c>
      <c r="C328" t="str">
        <f t="shared" si="66"/>
        <v>Unique</v>
      </c>
      <c r="D328" t="s">
        <v>2840</v>
      </c>
      <c r="E328" t="str">
        <f t="shared" si="57"/>
        <v>AmazonBasics 108 cm (43 inches) 4K Ultra HD Smart LED Fire TV AB43U20PS (Black)</v>
      </c>
      <c r="F328" t="str" cm="1">
        <f t="array" ref="F328">PROPER(_xlfn.TEXTJOIN(" ", TRUE, INDEX(_xlfn.FILTERXML("&lt;t&gt;&lt;s&gt;" &amp; SUBSTITUTE(E328," ","&lt;/s&gt;&lt;s&gt;") &amp; "&lt;/s&gt;&lt;/t&gt;", "//s"), _xlfn.SEQUENCE(4))))</f>
        <v>Amazonbasics 108 Cm (43</v>
      </c>
      <c r="G328" t="str">
        <f t="shared" si="56"/>
        <v>Ultra HD Smart LED Fire TV AB43U20PS (Black)</v>
      </c>
      <c r="H328" t="s">
        <v>167</v>
      </c>
      <c r="I328" t="s">
        <v>13093</v>
      </c>
      <c r="J328" s="7" t="str">
        <f t="shared" si="58"/>
        <v>Electronics</v>
      </c>
      <c r="K328" s="2" t="s">
        <v>13094</v>
      </c>
      <c r="L328" t="str">
        <f t="shared" si="59"/>
        <v>HomeTheater , TV &amp; Video</v>
      </c>
      <c r="M328" s="2" t="s">
        <v>13097</v>
      </c>
      <c r="N328" s="2" t="str">
        <f t="shared" si="60"/>
        <v>Televisions</v>
      </c>
      <c r="O328" s="1" t="s">
        <v>13098</v>
      </c>
      <c r="Q328" s="2">
        <v>24499</v>
      </c>
      <c r="R328" s="8">
        <f t="shared" si="61"/>
        <v>24499</v>
      </c>
      <c r="S328" s="2">
        <v>50000</v>
      </c>
      <c r="T328" s="8">
        <f t="shared" si="62"/>
        <v>50000</v>
      </c>
      <c r="U328" s="1">
        <f t="shared" si="63"/>
        <v>0.51002000000000003</v>
      </c>
      <c r="V328">
        <v>3.9</v>
      </c>
      <c r="W328" s="10">
        <f t="shared" si="64"/>
        <v>3.9</v>
      </c>
      <c r="X328" s="4">
        <v>3518</v>
      </c>
      <c r="Y328" s="12">
        <f t="shared" si="65"/>
        <v>3518</v>
      </c>
    </row>
    <row r="329" spans="1:25" x14ac:dyDescent="0.25">
      <c r="A329">
        <v>328</v>
      </c>
      <c r="B329" t="s">
        <v>2849</v>
      </c>
      <c r="C329" t="str">
        <f t="shared" si="66"/>
        <v>Unique</v>
      </c>
      <c r="D329" t="s">
        <v>2850</v>
      </c>
      <c r="E329" t="str">
        <f t="shared" si="57"/>
        <v>Kodak 80 cm (32 inches) HD Ready Certified Android Smart LED TV 32HDX7XPROBL (Black)</v>
      </c>
      <c r="F329" t="str" cm="1">
        <f t="array" ref="F329">PROPER(_xlfn.TEXTJOIN(" ", TRUE, INDEX(_xlfn.FILTERXML("&lt;t&gt;&lt;s&gt;" &amp; SUBSTITUTE(E329," ","&lt;/s&gt;&lt;s&gt;") &amp; "&lt;/s&gt;&lt;/t&gt;", "//s"), _xlfn.SEQUENCE(4))))</f>
        <v>Kodak 80 Cm (32</v>
      </c>
      <c r="G329" t="str">
        <f t="shared" si="56"/>
        <v>Ready Certified Android Smart LED TV 32HDX7XPROBL (Black)</v>
      </c>
      <c r="H329" t="s">
        <v>167</v>
      </c>
      <c r="I329" t="s">
        <v>13093</v>
      </c>
      <c r="J329" s="7" t="str">
        <f t="shared" si="58"/>
        <v>Electronics</v>
      </c>
      <c r="K329" s="2" t="s">
        <v>13094</v>
      </c>
      <c r="L329" t="str">
        <f t="shared" si="59"/>
        <v>HomeTheater , TV &amp; Video</v>
      </c>
      <c r="M329" s="2" t="s">
        <v>13097</v>
      </c>
      <c r="N329" s="2" t="str">
        <f t="shared" si="60"/>
        <v>Televisions</v>
      </c>
      <c r="O329" s="1" t="s">
        <v>13098</v>
      </c>
      <c r="Q329" s="2">
        <v>10499</v>
      </c>
      <c r="R329" s="8">
        <f t="shared" si="61"/>
        <v>10499</v>
      </c>
      <c r="S329" s="2">
        <v>19499</v>
      </c>
      <c r="T329" s="8">
        <f t="shared" si="62"/>
        <v>19499</v>
      </c>
      <c r="U329" s="1">
        <f t="shared" si="63"/>
        <v>0.46156213139135338</v>
      </c>
      <c r="V329">
        <v>4.2</v>
      </c>
      <c r="W329" s="10">
        <f t="shared" si="64"/>
        <v>4.2</v>
      </c>
      <c r="X329" s="4">
        <v>1510</v>
      </c>
      <c r="Y329" s="12">
        <f t="shared" si="65"/>
        <v>1510</v>
      </c>
    </row>
    <row r="330" spans="1:25" x14ac:dyDescent="0.25">
      <c r="A330">
        <v>329</v>
      </c>
      <c r="B330" t="s">
        <v>2854</v>
      </c>
      <c r="C330" t="str">
        <f t="shared" si="66"/>
        <v>Unique</v>
      </c>
      <c r="D330" t="s">
        <v>2855</v>
      </c>
      <c r="E330" t="str">
        <f t="shared" si="57"/>
        <v>Synqe Type C to Type C Short Fast Charging 60W Cable Compatible with Samsung Galaxy Z Fold3 5G, Z Flip3 5G, S22 5G, S22 Ultra, S21, S20, S20FE, A52, A73, A53 (0.25M, Black)</v>
      </c>
      <c r="F330" t="str" cm="1">
        <f t="array" ref="F330">PROPER(_xlfn.TEXTJOIN(" ", TRUE, INDEX(_xlfn.FILTERXML("&lt;t&gt;&lt;s&gt;" &amp; SUBSTITUTE(E330," ","&lt;/s&gt;&lt;s&gt;") &amp; "&lt;/s&gt;&lt;/t&gt;", "//s"), _xlfn.SEQUENCE(4))))</f>
        <v>Synqe Type C To</v>
      </c>
      <c r="G330" t="str">
        <f t="shared" si="56"/>
        <v>Short Fast Charging 60W Cable Compatible with Samsung Galaxy Z Fold3 5G, Z Flip3 5G, S22 5G, S22 Ultra, S21, S20, S20FE, A52, A73, A53 (0.25M, Black)</v>
      </c>
      <c r="H330" t="s">
        <v>17</v>
      </c>
      <c r="I330" t="s">
        <v>13085</v>
      </c>
      <c r="J330" s="7" t="str">
        <f t="shared" si="58"/>
        <v>Computers &amp; Accessories</v>
      </c>
      <c r="K330" t="s">
        <v>13086</v>
      </c>
      <c r="L330" t="str">
        <f t="shared" si="59"/>
        <v>Accessories &amp; Peripherals</v>
      </c>
      <c r="M330" t="s">
        <v>13087</v>
      </c>
      <c r="N330" s="2" t="str">
        <f t="shared" si="60"/>
        <v>Cables &amp; Accessories</v>
      </c>
      <c r="O330" s="1" t="s">
        <v>13088</v>
      </c>
      <c r="P330" t="s">
        <v>13089</v>
      </c>
      <c r="Q330">
        <v>349</v>
      </c>
      <c r="R330" s="8">
        <f t="shared" si="61"/>
        <v>349</v>
      </c>
      <c r="S330">
        <v>999</v>
      </c>
      <c r="T330" s="8">
        <f t="shared" si="62"/>
        <v>999</v>
      </c>
      <c r="U330" s="1">
        <f t="shared" si="63"/>
        <v>0.65065065065065064</v>
      </c>
      <c r="V330">
        <v>4.3</v>
      </c>
      <c r="W330" s="10">
        <f t="shared" si="64"/>
        <v>4.3</v>
      </c>
      <c r="X330" s="4">
        <v>838</v>
      </c>
      <c r="Y330" s="12">
        <f t="shared" si="65"/>
        <v>838</v>
      </c>
    </row>
    <row r="331" spans="1:25" x14ac:dyDescent="0.25">
      <c r="A331">
        <v>330</v>
      </c>
      <c r="B331" t="s">
        <v>2858</v>
      </c>
      <c r="C331" t="str">
        <f t="shared" si="66"/>
        <v>Unique</v>
      </c>
      <c r="D331" t="s">
        <v>2859</v>
      </c>
      <c r="E331" t="str">
        <f t="shared" si="57"/>
        <v>Airtel DigitalTV HD Setup Box Remote</v>
      </c>
      <c r="F331" t="str" cm="1">
        <f t="array" ref="F331">PROPER(_xlfn.TEXTJOIN(" ", TRUE, INDEX(_xlfn.FILTERXML("&lt;t&gt;&lt;s&gt;" &amp; SUBSTITUTE(E331," ","&lt;/s&gt;&lt;s&gt;") &amp; "&lt;/s&gt;&lt;/t&gt;", "//s"), _xlfn.SEQUENCE(4))))</f>
        <v>Airtel Digitaltv Hd Setup</v>
      </c>
      <c r="G331" t="str">
        <f t="shared" si="56"/>
        <v/>
      </c>
      <c r="H331" t="s">
        <v>459</v>
      </c>
      <c r="I331" t="s">
        <v>13093</v>
      </c>
      <c r="J331" s="7" t="str">
        <f t="shared" si="58"/>
        <v>Electronics</v>
      </c>
      <c r="K331" t="s">
        <v>13094</v>
      </c>
      <c r="L331" t="str">
        <f t="shared" si="59"/>
        <v>HomeTheater , TV &amp; Video</v>
      </c>
      <c r="M331" t="s">
        <v>13095</v>
      </c>
      <c r="N331" s="2" t="str">
        <f t="shared" si="60"/>
        <v>Accessories</v>
      </c>
      <c r="O331" s="1" t="s">
        <v>13099</v>
      </c>
      <c r="Q331">
        <v>197</v>
      </c>
      <c r="R331" s="8">
        <f t="shared" si="61"/>
        <v>197</v>
      </c>
      <c r="S331">
        <v>499</v>
      </c>
      <c r="T331" s="8">
        <f t="shared" si="62"/>
        <v>499</v>
      </c>
      <c r="U331" s="1">
        <f t="shared" si="63"/>
        <v>0.60521042084168342</v>
      </c>
      <c r="V331">
        <v>3.8</v>
      </c>
      <c r="W331" s="10">
        <f t="shared" si="64"/>
        <v>3.8</v>
      </c>
      <c r="X331" s="4">
        <v>136</v>
      </c>
      <c r="Y331" s="12">
        <f t="shared" si="65"/>
        <v>136</v>
      </c>
    </row>
    <row r="332" spans="1:25" x14ac:dyDescent="0.25">
      <c r="A332">
        <v>331</v>
      </c>
      <c r="B332" t="s">
        <v>2868</v>
      </c>
      <c r="C332" t="str">
        <f t="shared" si="66"/>
        <v>Unique</v>
      </c>
      <c r="D332" t="s">
        <v>2869</v>
      </c>
      <c r="E332" t="str">
        <f t="shared" si="57"/>
        <v>Airtel Digital TV HD Set Top Box with FTA Pack | Unlimited Entertainment + Recording Feature + Free Standard Installation (6 Months Pack)</v>
      </c>
      <c r="F332" t="str" cm="1">
        <f t="array" ref="F332">PROPER(_xlfn.TEXTJOIN(" ", TRUE, INDEX(_xlfn.FILTERXML("&lt;t&gt;&lt;s&gt;" &amp; SUBSTITUTE(E332," ","&lt;/s&gt;&lt;s&gt;") &amp; "&lt;/s&gt;&lt;/t&gt;", "//s"), _xlfn.SEQUENCE(4))))</f>
        <v>Airtel Digital Tv Hd</v>
      </c>
      <c r="G332" t="str">
        <f t="shared" si="56"/>
        <v>Box with FTA Pack | Unlimited Entertainment + Recording Feature + Free Standard Installation (6 Months Pack)</v>
      </c>
      <c r="H332" t="s">
        <v>1964</v>
      </c>
      <c r="I332" t="s">
        <v>13093</v>
      </c>
      <c r="J332" s="7" t="str">
        <f t="shared" si="58"/>
        <v>Electronics</v>
      </c>
      <c r="K332" s="2" t="s">
        <v>13094</v>
      </c>
      <c r="L332" t="str">
        <f t="shared" si="59"/>
        <v>HomeTheater , TV &amp; Video</v>
      </c>
      <c r="M332" s="2" t="s">
        <v>13110</v>
      </c>
      <c r="N332" s="2" t="str">
        <f t="shared" si="60"/>
        <v>SatelliteEquipment</v>
      </c>
      <c r="O332" s="1" t="s">
        <v>13111</v>
      </c>
      <c r="Q332" s="2">
        <v>1299</v>
      </c>
      <c r="R332" s="8">
        <f t="shared" si="61"/>
        <v>1299</v>
      </c>
      <c r="S332" s="2">
        <v>2499</v>
      </c>
      <c r="T332" s="8">
        <f t="shared" si="62"/>
        <v>2499</v>
      </c>
      <c r="U332" s="1">
        <f t="shared" si="63"/>
        <v>0.48019207683073228</v>
      </c>
      <c r="V332">
        <v>4.3</v>
      </c>
      <c r="W332" s="10">
        <f t="shared" si="64"/>
        <v>4.3</v>
      </c>
      <c r="X332" s="4">
        <v>301</v>
      </c>
      <c r="Y332" s="12">
        <f t="shared" si="65"/>
        <v>301</v>
      </c>
    </row>
    <row r="333" spans="1:25" x14ac:dyDescent="0.25">
      <c r="A333">
        <v>332</v>
      </c>
      <c r="B333" t="s">
        <v>2878</v>
      </c>
      <c r="C333" t="str">
        <f t="shared" si="66"/>
        <v>Unique</v>
      </c>
      <c r="D333" t="s">
        <v>2879</v>
      </c>
      <c r="E333" t="str">
        <f t="shared" si="57"/>
        <v>ESR USB C to Lightning Cable, 10 ft (3 m), MFi-Certified, Braided Nylon Power Delivery Fast Charging for iPhone 14 14 Plus 14 Pro 14 Pro Max, iPhone 13 12 11 X 8 Series, Use with Type-C Chargers, Black</v>
      </c>
      <c r="F333" t="str" cm="1">
        <f t="array" ref="F333">PROPER(_xlfn.TEXTJOIN(" ", TRUE, INDEX(_xlfn.FILTERXML("&lt;t&gt;&lt;s&gt;" &amp; SUBSTITUTE(E333," ","&lt;/s&gt;&lt;s&gt;") &amp; "&lt;/s&gt;&lt;/t&gt;", "//s"), _xlfn.SEQUENCE(4))))</f>
        <v>Esr Usb C To</v>
      </c>
      <c r="G333" t="str">
        <f t="shared" si="56"/>
        <v>10 ft (3 m), MFi-Certified, Braided Nylon Power Delivery Fast Charging for iPhone 14 14 Plus 14 Pro 14 Pro Max, iPhone 13 12 11 X 8 Series, Use with Type-C Chargers, Black</v>
      </c>
      <c r="H333" t="s">
        <v>17</v>
      </c>
      <c r="I333" t="s">
        <v>13085</v>
      </c>
      <c r="J333" s="7" t="str">
        <f t="shared" si="58"/>
        <v>Computers &amp; Accessories</v>
      </c>
      <c r="K333" s="2" t="s">
        <v>13086</v>
      </c>
      <c r="L333" t="str">
        <f t="shared" si="59"/>
        <v>Accessories &amp; Peripherals</v>
      </c>
      <c r="M333" s="2" t="s">
        <v>13087</v>
      </c>
      <c r="N333" s="2" t="str">
        <f t="shared" si="60"/>
        <v>Cables &amp; Accessories</v>
      </c>
      <c r="O333" s="1" t="s">
        <v>13088</v>
      </c>
      <c r="P333" t="s">
        <v>13089</v>
      </c>
      <c r="Q333" s="2">
        <v>1519</v>
      </c>
      <c r="R333" s="8">
        <f t="shared" si="61"/>
        <v>1519</v>
      </c>
      <c r="S333" s="2">
        <v>1899</v>
      </c>
      <c r="T333" s="8">
        <f t="shared" si="62"/>
        <v>1899</v>
      </c>
      <c r="U333" s="1">
        <f t="shared" si="63"/>
        <v>0.2001053185887309</v>
      </c>
      <c r="V333">
        <v>4.4000000000000004</v>
      </c>
      <c r="W333" s="10">
        <f t="shared" si="64"/>
        <v>4.4000000000000004</v>
      </c>
      <c r="X333" s="4">
        <v>19763</v>
      </c>
      <c r="Y333" s="12">
        <f t="shared" si="65"/>
        <v>19763</v>
      </c>
    </row>
    <row r="334" spans="1:25" x14ac:dyDescent="0.25">
      <c r="A334">
        <v>333</v>
      </c>
      <c r="B334" t="s">
        <v>2888</v>
      </c>
      <c r="C334" t="str">
        <f t="shared" si="66"/>
        <v>Unique</v>
      </c>
      <c r="D334" t="s">
        <v>2889</v>
      </c>
      <c r="E334" t="str">
        <f t="shared" si="57"/>
        <v>MI 138.8 cm (55 inches) 5X Series 4K Ultra HD LED Smart Android TV L55M6-ES (Grey)</v>
      </c>
      <c r="F334" t="str" cm="1">
        <f t="array" ref="F334">PROPER(_xlfn.TEXTJOIN(" ", TRUE, INDEX(_xlfn.FILTERXML("&lt;t&gt;&lt;s&gt;" &amp; SUBSTITUTE(E334," ","&lt;/s&gt;&lt;s&gt;") &amp; "&lt;/s&gt;&lt;/t&gt;", "//s"), _xlfn.SEQUENCE(4))))</f>
        <v>Mi 138.8 Cm (55</v>
      </c>
      <c r="G334" t="str">
        <f t="shared" si="56"/>
        <v>Series 4K Ultra HD LED Smart Android TV L55M6-ES (Grey)</v>
      </c>
      <c r="H334" t="s">
        <v>167</v>
      </c>
      <c r="I334" t="s">
        <v>13093</v>
      </c>
      <c r="J334" s="7" t="str">
        <f t="shared" si="58"/>
        <v>Electronics</v>
      </c>
      <c r="K334" s="2" t="s">
        <v>13094</v>
      </c>
      <c r="L334" t="str">
        <f t="shared" si="59"/>
        <v>HomeTheater , TV &amp; Video</v>
      </c>
      <c r="M334" s="2" t="s">
        <v>13097</v>
      </c>
      <c r="N334" s="2" t="str">
        <f t="shared" si="60"/>
        <v>Televisions</v>
      </c>
      <c r="O334" s="1" t="s">
        <v>13098</v>
      </c>
      <c r="Q334" s="2">
        <v>46999</v>
      </c>
      <c r="R334" s="8">
        <f t="shared" si="61"/>
        <v>46999</v>
      </c>
      <c r="S334" s="2">
        <v>69999</v>
      </c>
      <c r="T334" s="8">
        <f t="shared" si="62"/>
        <v>69999</v>
      </c>
      <c r="U334" s="1">
        <f t="shared" si="63"/>
        <v>0.32857612251603596</v>
      </c>
      <c r="V334">
        <v>4.3</v>
      </c>
      <c r="W334" s="10">
        <f t="shared" si="64"/>
        <v>4.3</v>
      </c>
      <c r="X334" s="4">
        <v>21252</v>
      </c>
      <c r="Y334" s="12">
        <f t="shared" si="65"/>
        <v>21252</v>
      </c>
    </row>
    <row r="335" spans="1:25" x14ac:dyDescent="0.25">
      <c r="A335">
        <v>334</v>
      </c>
      <c r="B335" t="s">
        <v>2898</v>
      </c>
      <c r="C335" t="str">
        <f t="shared" si="66"/>
        <v>Unique</v>
      </c>
      <c r="D335" t="s">
        <v>2899</v>
      </c>
      <c r="E335" t="str">
        <f t="shared" si="57"/>
        <v>Storite USB Extension Cable USB 3.0 Male to Female Extension Cable High Speed 5GBps Extension Cable Data Transfer for Keyboard, Mouse, Flash Drive, Hard Drive, Printer and More- 1.5M - Blue</v>
      </c>
      <c r="F335" t="str" cm="1">
        <f t="array" ref="F335">PROPER(_xlfn.TEXTJOIN(" ", TRUE, INDEX(_xlfn.FILTERXML("&lt;t&gt;&lt;s&gt;" &amp; SUBSTITUTE(E335," ","&lt;/s&gt;&lt;s&gt;") &amp; "&lt;/s&gt;&lt;/t&gt;", "//s"), _xlfn.SEQUENCE(4))))</f>
        <v>Storite Usb Extension Cable</v>
      </c>
      <c r="G335" t="str">
        <f t="shared" si="56"/>
        <v>Male to Female Extension Cable High Speed 5GBps Extension Cable Data Transfer for Keyboard, Mouse, Flash Drive, Hard Drive, Printer and More- 1.5M - Blue</v>
      </c>
      <c r="H335" t="s">
        <v>17</v>
      </c>
      <c r="I335" t="s">
        <v>13085</v>
      </c>
      <c r="J335" s="7" t="str">
        <f t="shared" si="58"/>
        <v>Computers &amp; Accessories</v>
      </c>
      <c r="K335" t="s">
        <v>13086</v>
      </c>
      <c r="L335" t="str">
        <f t="shared" si="59"/>
        <v>Accessories &amp; Peripherals</v>
      </c>
      <c r="M335" t="s">
        <v>13087</v>
      </c>
      <c r="N335" s="2" t="str">
        <f t="shared" si="60"/>
        <v>Cables &amp; Accessories</v>
      </c>
      <c r="O335" s="1" t="s">
        <v>13088</v>
      </c>
      <c r="P335" t="s">
        <v>13089</v>
      </c>
      <c r="Q335">
        <v>299</v>
      </c>
      <c r="R335" s="8">
        <f t="shared" si="61"/>
        <v>299</v>
      </c>
      <c r="S335">
        <v>799</v>
      </c>
      <c r="T335" s="8">
        <f t="shared" si="62"/>
        <v>799</v>
      </c>
      <c r="U335" s="1">
        <f t="shared" si="63"/>
        <v>0.62578222778473092</v>
      </c>
      <c r="V335">
        <v>4.3</v>
      </c>
      <c r="W335" s="10">
        <f t="shared" si="64"/>
        <v>4.3</v>
      </c>
      <c r="X335" s="4">
        <v>1902</v>
      </c>
      <c r="Y335" s="12">
        <f t="shared" si="65"/>
        <v>1902</v>
      </c>
    </row>
    <row r="336" spans="1:25" x14ac:dyDescent="0.25">
      <c r="A336">
        <v>335</v>
      </c>
      <c r="B336" t="s">
        <v>2908</v>
      </c>
      <c r="C336" t="str">
        <f t="shared" si="66"/>
        <v>Unique</v>
      </c>
      <c r="D336" t="s">
        <v>2909</v>
      </c>
      <c r="E336" t="str">
        <f t="shared" si="57"/>
        <v>Fire-Boltt Ninja Call Pro Plus 1.83" Smart Watch with Bluetooth Calling, AI Voice Assistance, 100 Sports Modes IP67 Rating, 240*280 Pixel High Resolution</v>
      </c>
      <c r="F336" t="str" cm="1">
        <f t="array" ref="F336">PROPER(_xlfn.TEXTJOIN(" ", TRUE, INDEX(_xlfn.FILTERXML("&lt;t&gt;&lt;s&gt;" &amp; SUBSTITUTE(E336," ","&lt;/s&gt;&lt;s&gt;") &amp; "&lt;/s&gt;&lt;/t&gt;", "//s"), _xlfn.SEQUENCE(4))))</f>
        <v>Fire-Boltt Ninja Call Pro</v>
      </c>
      <c r="G336" t="str">
        <f t="shared" si="56"/>
        <v>Smart Watch with Bluetooth Calling, AI Voice Assistance, 100 Sports Modes IP67 Rating, 240*280 Pixel High Resolution</v>
      </c>
      <c r="H336" t="s">
        <v>2910</v>
      </c>
      <c r="I336" t="s">
        <v>13093</v>
      </c>
      <c r="J336" s="7" t="str">
        <f t="shared" si="58"/>
        <v>Electronics</v>
      </c>
      <c r="K336" s="2" t="s">
        <v>13120</v>
      </c>
      <c r="L336" t="str">
        <f t="shared" si="59"/>
        <v>WearableTechnology</v>
      </c>
      <c r="M336" s="2" t="s">
        <v>13121</v>
      </c>
      <c r="N336" s="2" t="str">
        <f t="shared" si="60"/>
        <v>SmartWatches</v>
      </c>
      <c r="O336" s="1"/>
      <c r="Q336" s="2">
        <v>1799</v>
      </c>
      <c r="R336" s="8">
        <f t="shared" si="61"/>
        <v>1799</v>
      </c>
      <c r="S336" s="2">
        <v>19999</v>
      </c>
      <c r="T336" s="8">
        <f t="shared" si="62"/>
        <v>19999</v>
      </c>
      <c r="U336" s="1">
        <f t="shared" si="63"/>
        <v>0.91004550227511372</v>
      </c>
      <c r="V336">
        <v>4.2</v>
      </c>
      <c r="W336" s="10">
        <f t="shared" si="64"/>
        <v>4.2</v>
      </c>
      <c r="X336" s="4">
        <v>13937</v>
      </c>
      <c r="Y336" s="12">
        <f t="shared" si="65"/>
        <v>13937</v>
      </c>
    </row>
    <row r="337" spans="1:25" x14ac:dyDescent="0.25">
      <c r="A337">
        <v>336</v>
      </c>
      <c r="B337" t="s">
        <v>2918</v>
      </c>
      <c r="C337" t="str">
        <f t="shared" si="66"/>
        <v>Duplicate</v>
      </c>
      <c r="D337" t="s">
        <v>2919</v>
      </c>
      <c r="E337" t="str">
        <f t="shared" si="57"/>
        <v>Fire-Boltt Phoenix Smart Watch with Bluetooth Calling 1.3",120+ Sports Modes, 240*240 PX High Res with SpO2, Heart Rate Monitoring and IP67 Rating</v>
      </c>
      <c r="F337" t="str" cm="1">
        <f t="array" ref="F337">PROPER(_xlfn.TEXTJOIN(" ", TRUE, INDEX(_xlfn.FILTERXML("&lt;t&gt;&lt;s&gt;" &amp; SUBSTITUTE(E337," ","&lt;/s&gt;&lt;s&gt;") &amp; "&lt;/s&gt;&lt;/t&gt;", "//s"), _xlfn.SEQUENCE(4))))</f>
        <v>Fire-Boltt Phoenix Smart Watch</v>
      </c>
      <c r="G337" t="str">
        <f t="shared" si="56"/>
        <v>Calling 1.3",120+ Sports Modes, 240*240 PX High Res with SpO2, Heart Rate Monitoring and IP67 Rating</v>
      </c>
      <c r="H337" t="s">
        <v>2910</v>
      </c>
      <c r="I337" t="s">
        <v>13093</v>
      </c>
      <c r="J337" s="7" t="str">
        <f t="shared" si="58"/>
        <v>Electronics</v>
      </c>
      <c r="K337" s="2" t="s">
        <v>13120</v>
      </c>
      <c r="L337" t="str">
        <f t="shared" si="59"/>
        <v>WearableTechnology</v>
      </c>
      <c r="M337" s="2" t="s">
        <v>13121</v>
      </c>
      <c r="N337" s="2" t="str">
        <f t="shared" si="60"/>
        <v>SmartWatches</v>
      </c>
      <c r="O337" s="1"/>
      <c r="Q337" s="2">
        <v>1998</v>
      </c>
      <c r="R337" s="8">
        <f t="shared" si="61"/>
        <v>1998</v>
      </c>
      <c r="S337" s="2">
        <v>9999</v>
      </c>
      <c r="T337" s="8">
        <f t="shared" si="62"/>
        <v>9999</v>
      </c>
      <c r="U337" s="1">
        <f t="shared" si="63"/>
        <v>0.80018001800180016</v>
      </c>
      <c r="V337">
        <v>4.3</v>
      </c>
      <c r="W337" s="10">
        <f t="shared" si="64"/>
        <v>4.3</v>
      </c>
      <c r="X337" s="4">
        <v>27696</v>
      </c>
      <c r="Y337" s="12">
        <f t="shared" si="65"/>
        <v>27696</v>
      </c>
    </row>
    <row r="338" spans="1:25" x14ac:dyDescent="0.25">
      <c r="A338">
        <v>337</v>
      </c>
      <c r="B338" t="s">
        <v>2927</v>
      </c>
      <c r="C338" t="str">
        <f t="shared" si="66"/>
        <v>Duplicate</v>
      </c>
      <c r="D338" t="s">
        <v>2928</v>
      </c>
      <c r="E338" t="str">
        <f t="shared" si="57"/>
        <v>boAt Wave Call Smart Watch, Smart Talk with Advanced Dedicated Bluetooth Calling Chip, 1.69‚Äù HD Display with 550 NITS and 70% Color Gamut, 150+ Watch Faces, Multi-Sport Modes,HR,SpO2, IP68(Active Black)</v>
      </c>
      <c r="F338" t="str" cm="1">
        <f t="array" ref="F338">PROPER(_xlfn.TEXTJOIN(" ", TRUE, INDEX(_xlfn.FILTERXML("&lt;t&gt;&lt;s&gt;" &amp; SUBSTITUTE(E338," ","&lt;/s&gt;&lt;s&gt;") &amp; "&lt;/s&gt;&lt;/t&gt;", "//s"), _xlfn.SEQUENCE(4))))</f>
        <v>Boat Wave Call Smart</v>
      </c>
      <c r="G338" t="str">
        <f t="shared" si="56"/>
        <v>Talk with Advanced Dedicated Bluetooth Calling Chip, 1.69‚Äù HD Display with 550 NITS and 70% Color Gamut, 150+ Watch Faces, Multi-Sport Modes,HR,SpO2, IP68(Active Black)</v>
      </c>
      <c r="H338" t="s">
        <v>2910</v>
      </c>
      <c r="I338" t="s">
        <v>13093</v>
      </c>
      <c r="J338" s="7" t="str">
        <f t="shared" si="58"/>
        <v>Electronics</v>
      </c>
      <c r="K338" s="2" t="s">
        <v>13120</v>
      </c>
      <c r="L338" t="str">
        <f t="shared" si="59"/>
        <v>WearableTechnology</v>
      </c>
      <c r="M338" s="2" t="s">
        <v>13121</v>
      </c>
      <c r="N338" s="2" t="str">
        <f t="shared" si="60"/>
        <v>SmartWatches</v>
      </c>
      <c r="O338" s="1"/>
      <c r="Q338" s="2">
        <v>1999</v>
      </c>
      <c r="R338" s="8">
        <f t="shared" si="61"/>
        <v>1999</v>
      </c>
      <c r="S338" s="2">
        <v>7990</v>
      </c>
      <c r="T338" s="8">
        <f t="shared" si="62"/>
        <v>7990</v>
      </c>
      <c r="U338" s="1">
        <f t="shared" si="63"/>
        <v>0.74981226533166456</v>
      </c>
      <c r="V338">
        <v>3.8</v>
      </c>
      <c r="W338" s="10">
        <f t="shared" si="64"/>
        <v>3.8</v>
      </c>
      <c r="X338" s="4">
        <v>17831</v>
      </c>
      <c r="Y338" s="12">
        <f t="shared" si="65"/>
        <v>17831</v>
      </c>
    </row>
    <row r="339" spans="1:25" x14ac:dyDescent="0.25">
      <c r="A339">
        <v>338</v>
      </c>
      <c r="B339" t="s">
        <v>2937</v>
      </c>
      <c r="C339" t="str">
        <f t="shared" si="66"/>
        <v>Unique</v>
      </c>
      <c r="D339" t="s">
        <v>2938</v>
      </c>
      <c r="E339" t="str">
        <f t="shared" si="57"/>
        <v>MI Power Bank 3i 20000mAh Lithium Polymer 18W Fast Power Delivery Charging | Input- Type C | Micro USB| Triple Output | Sandstone Black</v>
      </c>
      <c r="F339" t="str" cm="1">
        <f t="array" ref="F339">PROPER(_xlfn.TEXTJOIN(" ", TRUE, INDEX(_xlfn.FILTERXML("&lt;t&gt;&lt;s&gt;" &amp; SUBSTITUTE(E339," ","&lt;/s&gt;&lt;s&gt;") &amp; "&lt;/s&gt;&lt;/t&gt;", "//s"), _xlfn.SEQUENCE(4))))</f>
        <v>Mi Power Bank 3I</v>
      </c>
      <c r="G339" t="str">
        <f t="shared" si="56"/>
        <v>Polymer 18W Fast Power Delivery Charging | Input- Type C | Micro USB| Triple Output | Sandstone Black</v>
      </c>
      <c r="H339" t="s">
        <v>2939</v>
      </c>
      <c r="I339" t="s">
        <v>13093</v>
      </c>
      <c r="J339" s="7" t="str">
        <f t="shared" si="58"/>
        <v>Electronics</v>
      </c>
      <c r="K339" s="2" t="s">
        <v>13122</v>
      </c>
      <c r="L339" t="str">
        <f t="shared" si="59"/>
        <v>Mobiles &amp; Accessories</v>
      </c>
      <c r="M339" s="2" t="s">
        <v>13123</v>
      </c>
      <c r="N339" s="2" t="str">
        <f t="shared" si="60"/>
        <v>MobileAccessories</v>
      </c>
      <c r="O339" s="1" t="s">
        <v>13124</v>
      </c>
      <c r="P339" t="s">
        <v>13125</v>
      </c>
      <c r="Q339" s="2">
        <v>2049</v>
      </c>
      <c r="R339" s="8">
        <f t="shared" si="61"/>
        <v>2049</v>
      </c>
      <c r="S339" s="2">
        <v>2199</v>
      </c>
      <c r="T339" s="8">
        <f t="shared" si="62"/>
        <v>2199</v>
      </c>
      <c r="U339" s="1">
        <f t="shared" si="63"/>
        <v>6.8212824010914053E-2</v>
      </c>
      <c r="V339">
        <v>4.3</v>
      </c>
      <c r="W339" s="10">
        <f t="shared" si="64"/>
        <v>4.3</v>
      </c>
      <c r="X339" s="4">
        <v>178912</v>
      </c>
      <c r="Y339" s="12">
        <f t="shared" si="65"/>
        <v>178912</v>
      </c>
    </row>
    <row r="340" spans="1:25" x14ac:dyDescent="0.25">
      <c r="A340">
        <v>339</v>
      </c>
      <c r="B340" t="s">
        <v>2948</v>
      </c>
      <c r="C340" t="str">
        <f t="shared" si="66"/>
        <v>Unique</v>
      </c>
      <c r="D340" t="s">
        <v>2949</v>
      </c>
      <c r="E340" t="str">
        <f t="shared" si="57"/>
        <v>Redmi A1 (Light Blue, 2GB RAM, 32GB Storage) | Segment Best AI Dual Cam | 5000mAh Battery | Leather Texture Design | Android 12</v>
      </c>
      <c r="F340" t="str" cm="1">
        <f t="array" ref="F340">PROPER(_xlfn.TEXTJOIN(" ", TRUE, INDEX(_xlfn.FILTERXML("&lt;t&gt;&lt;s&gt;" &amp; SUBSTITUTE(E340," ","&lt;/s&gt;&lt;s&gt;") &amp; "&lt;/s&gt;&lt;/t&gt;", "//s"), _xlfn.SEQUENCE(4))))</f>
        <v>Redmi A1 (Light Blue,</v>
      </c>
      <c r="G340" t="str">
        <f t="shared" si="56"/>
        <v>32GB Storage) | Segment Best AI Dual Cam | 5000mAh Battery | Leather Texture Design | Android 12</v>
      </c>
      <c r="H340" t="s">
        <v>2950</v>
      </c>
      <c r="I340" t="s">
        <v>13093</v>
      </c>
      <c r="J340" s="7" t="str">
        <f t="shared" si="58"/>
        <v>Electronics</v>
      </c>
      <c r="K340" s="2" t="s">
        <v>13122</v>
      </c>
      <c r="L340" t="str">
        <f t="shared" si="59"/>
        <v>Mobiles &amp; Accessories</v>
      </c>
      <c r="M340" s="2" t="s">
        <v>13126</v>
      </c>
      <c r="N340" s="2" t="str">
        <f t="shared" si="60"/>
        <v>Smartphones &amp; BasicMobiles</v>
      </c>
      <c r="O340" s="1" t="s">
        <v>13127</v>
      </c>
      <c r="Q340" s="2">
        <v>6499</v>
      </c>
      <c r="R340" s="8">
        <f t="shared" si="61"/>
        <v>6499</v>
      </c>
      <c r="S340" s="2">
        <v>8999</v>
      </c>
      <c r="T340" s="8">
        <f t="shared" si="62"/>
        <v>8999</v>
      </c>
      <c r="U340" s="1">
        <f t="shared" si="63"/>
        <v>0.27780864540504502</v>
      </c>
      <c r="V340">
        <v>4</v>
      </c>
      <c r="W340" s="10">
        <f t="shared" si="64"/>
        <v>4</v>
      </c>
      <c r="X340" s="4">
        <v>7807</v>
      </c>
      <c r="Y340" s="12">
        <f t="shared" si="65"/>
        <v>7807</v>
      </c>
    </row>
    <row r="341" spans="1:25" x14ac:dyDescent="0.25">
      <c r="A341">
        <v>340</v>
      </c>
      <c r="B341" t="s">
        <v>2959</v>
      </c>
      <c r="C341" t="str">
        <f t="shared" si="66"/>
        <v>Unique</v>
      </c>
      <c r="D341" t="s">
        <v>2960</v>
      </c>
      <c r="E341" t="str">
        <f t="shared" si="57"/>
        <v>OnePlus Nord 2T 5G (Jade Fog, 8GB RAM, 128GB Storage)</v>
      </c>
      <c r="F341" t="str" cm="1">
        <f t="array" ref="F341">PROPER(_xlfn.TEXTJOIN(" ", TRUE, INDEX(_xlfn.FILTERXML("&lt;t&gt;&lt;s&gt;" &amp; SUBSTITUTE(E341," ","&lt;/s&gt;&lt;s&gt;") &amp; "&lt;/s&gt;&lt;/t&gt;", "//s"), _xlfn.SEQUENCE(4))))</f>
        <v>Oneplus Nord 2T 5G</v>
      </c>
      <c r="G341" t="str">
        <f t="shared" si="56"/>
        <v>8GB RAM, 128GB Storage)</v>
      </c>
      <c r="H341" t="s">
        <v>2950</v>
      </c>
      <c r="I341" t="s">
        <v>13093</v>
      </c>
      <c r="J341" s="7" t="str">
        <f t="shared" si="58"/>
        <v>Electronics</v>
      </c>
      <c r="K341" s="2" t="s">
        <v>13122</v>
      </c>
      <c r="L341" t="str">
        <f t="shared" si="59"/>
        <v>Mobiles &amp; Accessories</v>
      </c>
      <c r="M341" s="2" t="s">
        <v>13126</v>
      </c>
      <c r="N341" s="2" t="str">
        <f t="shared" si="60"/>
        <v>Smartphones &amp; BasicMobiles</v>
      </c>
      <c r="O341" s="1" t="s">
        <v>13127</v>
      </c>
      <c r="Q341" s="2">
        <v>28999</v>
      </c>
      <c r="R341" s="8">
        <f t="shared" si="61"/>
        <v>28999</v>
      </c>
      <c r="S341" s="2">
        <v>28999</v>
      </c>
      <c r="T341" s="8">
        <f t="shared" si="62"/>
        <v>28999</v>
      </c>
      <c r="U341" s="1">
        <f t="shared" si="63"/>
        <v>0</v>
      </c>
      <c r="V341">
        <v>4.3</v>
      </c>
      <c r="W341" s="10">
        <f t="shared" si="64"/>
        <v>4.3</v>
      </c>
      <c r="X341" s="4">
        <v>17415</v>
      </c>
      <c r="Y341" s="12">
        <f t="shared" si="65"/>
        <v>17415</v>
      </c>
    </row>
    <row r="342" spans="1:25" x14ac:dyDescent="0.25">
      <c r="A342">
        <v>341</v>
      </c>
      <c r="B342" t="s">
        <v>2969</v>
      </c>
      <c r="C342" t="str">
        <f t="shared" si="66"/>
        <v>Unique</v>
      </c>
      <c r="D342" t="s">
        <v>2970</v>
      </c>
      <c r="E342" t="str">
        <f t="shared" si="57"/>
        <v>OnePlus Nord 2T 5G (Gray Shadow, 8GB RAM, 128GB Storage)</v>
      </c>
      <c r="F342" t="str" cm="1">
        <f t="array" ref="F342">PROPER(_xlfn.TEXTJOIN(" ", TRUE, INDEX(_xlfn.FILTERXML("&lt;t&gt;&lt;s&gt;" &amp; SUBSTITUTE(E342," ","&lt;/s&gt;&lt;s&gt;") &amp; "&lt;/s&gt;&lt;/t&gt;", "//s"), _xlfn.SEQUENCE(4))))</f>
        <v>Oneplus Nord 2T 5G</v>
      </c>
      <c r="G342" t="str">
        <f t="shared" si="56"/>
        <v>8GB RAM, 128GB Storage)</v>
      </c>
      <c r="H342" t="s">
        <v>2950</v>
      </c>
      <c r="I342" t="s">
        <v>13093</v>
      </c>
      <c r="J342" s="7" t="str">
        <f t="shared" si="58"/>
        <v>Electronics</v>
      </c>
      <c r="K342" s="2" t="s">
        <v>13122</v>
      </c>
      <c r="L342" t="str">
        <f t="shared" si="59"/>
        <v>Mobiles &amp; Accessories</v>
      </c>
      <c r="M342" s="2" t="s">
        <v>13126</v>
      </c>
      <c r="N342" s="2" t="str">
        <f t="shared" si="60"/>
        <v>Smartphones &amp; BasicMobiles</v>
      </c>
      <c r="O342" s="1" t="s">
        <v>13127</v>
      </c>
      <c r="Q342" s="2">
        <v>28999</v>
      </c>
      <c r="R342" s="8">
        <f t="shared" si="61"/>
        <v>28999</v>
      </c>
      <c r="S342" s="2">
        <v>28999</v>
      </c>
      <c r="T342" s="8">
        <f t="shared" si="62"/>
        <v>28999</v>
      </c>
      <c r="U342" s="1">
        <f t="shared" si="63"/>
        <v>0</v>
      </c>
      <c r="V342">
        <v>4.3</v>
      </c>
      <c r="W342" s="10">
        <f t="shared" si="64"/>
        <v>4.3</v>
      </c>
      <c r="X342" s="4">
        <v>17415</v>
      </c>
      <c r="Y342" s="12">
        <f t="shared" si="65"/>
        <v>17415</v>
      </c>
    </row>
    <row r="343" spans="1:25" x14ac:dyDescent="0.25">
      <c r="A343">
        <v>342</v>
      </c>
      <c r="B343" t="s">
        <v>2974</v>
      </c>
      <c r="C343" t="str">
        <f t="shared" si="66"/>
        <v>Unique</v>
      </c>
      <c r="D343" t="s">
        <v>2975</v>
      </c>
      <c r="E343" t="str">
        <f t="shared" si="57"/>
        <v>Redmi A1 (Black, 2GB RAM, 32GB Storage) | Segment Best AI Dual Cam | 5000mAh Battery | Leather Texture Design | Android 12</v>
      </c>
      <c r="F343" t="str" cm="1">
        <f t="array" ref="F343">PROPER(_xlfn.TEXTJOIN(" ", TRUE, INDEX(_xlfn.FILTERXML("&lt;t&gt;&lt;s&gt;" &amp; SUBSTITUTE(E343," ","&lt;/s&gt;&lt;s&gt;") &amp; "&lt;/s&gt;&lt;/t&gt;", "//s"), _xlfn.SEQUENCE(4))))</f>
        <v>Redmi A1 (Black, 2Gb</v>
      </c>
      <c r="G343" t="str">
        <f t="shared" si="56"/>
        <v>Storage) | Segment Best AI Dual Cam | 5000mAh Battery | Leather Texture Design | Android 12</v>
      </c>
      <c r="H343" t="s">
        <v>2950</v>
      </c>
      <c r="I343" t="s">
        <v>13093</v>
      </c>
      <c r="J343" s="7" t="str">
        <f t="shared" si="58"/>
        <v>Electronics</v>
      </c>
      <c r="K343" s="2" t="s">
        <v>13122</v>
      </c>
      <c r="L343" t="str">
        <f t="shared" si="59"/>
        <v>Mobiles &amp; Accessories</v>
      </c>
      <c r="M343" s="2" t="s">
        <v>13126</v>
      </c>
      <c r="N343" s="2" t="str">
        <f t="shared" si="60"/>
        <v>Smartphones &amp; BasicMobiles</v>
      </c>
      <c r="O343" s="1" t="s">
        <v>13127</v>
      </c>
      <c r="Q343" s="2">
        <v>6499</v>
      </c>
      <c r="R343" s="8">
        <f t="shared" si="61"/>
        <v>6499</v>
      </c>
      <c r="S343" s="2">
        <v>8999</v>
      </c>
      <c r="T343" s="8">
        <f t="shared" si="62"/>
        <v>8999</v>
      </c>
      <c r="U343" s="1">
        <f t="shared" si="63"/>
        <v>0.27780864540504502</v>
      </c>
      <c r="V343">
        <v>4</v>
      </c>
      <c r="W343" s="10">
        <f t="shared" si="64"/>
        <v>4</v>
      </c>
      <c r="X343" s="4">
        <v>7807</v>
      </c>
      <c r="Y343" s="12">
        <f t="shared" si="65"/>
        <v>7807</v>
      </c>
    </row>
    <row r="344" spans="1:25" x14ac:dyDescent="0.25">
      <c r="A344">
        <v>343</v>
      </c>
      <c r="B344" t="s">
        <v>2978</v>
      </c>
      <c r="C344" t="str">
        <f t="shared" si="66"/>
        <v>Unique</v>
      </c>
      <c r="D344" t="s">
        <v>2979</v>
      </c>
      <c r="E344" t="str">
        <f t="shared" si="57"/>
        <v>Redmi A1 (Light Green, 2GB RAM 32GB ROM) | Segment Best AI Dual Cam | 5000mAh Battery | Leather Texture Design | Android 12</v>
      </c>
      <c r="F344" t="str" cm="1">
        <f t="array" ref="F344">PROPER(_xlfn.TEXTJOIN(" ", TRUE, INDEX(_xlfn.FILTERXML("&lt;t&gt;&lt;s&gt;" &amp; SUBSTITUTE(E344," ","&lt;/s&gt;&lt;s&gt;") &amp; "&lt;/s&gt;&lt;/t&gt;", "//s"), _xlfn.SEQUENCE(4))))</f>
        <v>Redmi A1 (Light Green,</v>
      </c>
      <c r="G344" t="str">
        <f t="shared" si="56"/>
        <v>32GB ROM) | Segment Best AI Dual Cam | 5000mAh Battery | Leather Texture Design | Android 12</v>
      </c>
      <c r="H344" t="s">
        <v>2950</v>
      </c>
      <c r="I344" t="s">
        <v>13093</v>
      </c>
      <c r="J344" s="7" t="str">
        <f t="shared" si="58"/>
        <v>Electronics</v>
      </c>
      <c r="K344" s="2" t="s">
        <v>13122</v>
      </c>
      <c r="L344" t="str">
        <f t="shared" si="59"/>
        <v>Mobiles &amp; Accessories</v>
      </c>
      <c r="M344" s="2" t="s">
        <v>13126</v>
      </c>
      <c r="N344" s="2" t="str">
        <f t="shared" si="60"/>
        <v>Smartphones &amp; BasicMobiles</v>
      </c>
      <c r="O344" s="1" t="s">
        <v>13127</v>
      </c>
      <c r="Q344" s="2">
        <v>6499</v>
      </c>
      <c r="R344" s="8">
        <f t="shared" si="61"/>
        <v>6499</v>
      </c>
      <c r="S344" s="2">
        <v>8999</v>
      </c>
      <c r="T344" s="8">
        <f t="shared" si="62"/>
        <v>8999</v>
      </c>
      <c r="U344" s="1">
        <f t="shared" si="63"/>
        <v>0.27780864540504502</v>
      </c>
      <c r="V344">
        <v>4</v>
      </c>
      <c r="W344" s="10">
        <f t="shared" si="64"/>
        <v>4</v>
      </c>
      <c r="X344" s="4">
        <v>7807</v>
      </c>
      <c r="Y344" s="12">
        <f t="shared" si="65"/>
        <v>7807</v>
      </c>
    </row>
    <row r="345" spans="1:25" x14ac:dyDescent="0.25">
      <c r="A345">
        <v>344</v>
      </c>
      <c r="B345" t="s">
        <v>2982</v>
      </c>
      <c r="C345" t="str">
        <f t="shared" si="66"/>
        <v>Duplicate</v>
      </c>
      <c r="D345" t="s">
        <v>12985</v>
      </c>
      <c r="E345" t="str">
        <f t="shared" si="57"/>
        <v>SanDisk Ultra microSDXC‚Ñ¢ UHS-I Card, 64GB, 140MB s R, 10 Y Warranty, for Smartphones</v>
      </c>
      <c r="F345" t="str" cm="1">
        <f t="array" ref="F345">PROPER(_xlfn.TEXTJOIN(" ", TRUE, INDEX(_xlfn.FILTERXML("&lt;t&gt;&lt;s&gt;" &amp; SUBSTITUTE(E345," ","&lt;/s&gt;&lt;s&gt;") &amp; "&lt;/s&gt;&lt;/t&gt;", "//s"), _xlfn.SEQUENCE(4))))</f>
        <v>Sandisk Ultra Microsdxc‚Ñ¢ Uhs-I</v>
      </c>
      <c r="G345" t="str">
        <f t="shared" si="56"/>
        <v>140MB s R, 10 Y Warranty, for Smartphones</v>
      </c>
      <c r="H345" t="s">
        <v>2983</v>
      </c>
      <c r="I345" t="s">
        <v>13093</v>
      </c>
      <c r="J345" s="7" t="str">
        <f t="shared" si="58"/>
        <v>Electronics</v>
      </c>
      <c r="K345" t="s">
        <v>13095</v>
      </c>
      <c r="L345" t="str">
        <f t="shared" si="59"/>
        <v>Accessories</v>
      </c>
      <c r="M345" s="2" t="s">
        <v>13128</v>
      </c>
      <c r="N345" s="2" t="str">
        <f t="shared" si="60"/>
        <v>MemoryCards</v>
      </c>
      <c r="O345" s="1" t="s">
        <v>13129</v>
      </c>
      <c r="Q345">
        <v>569</v>
      </c>
      <c r="R345" s="8">
        <f t="shared" si="61"/>
        <v>569</v>
      </c>
      <c r="S345" s="2">
        <v>1000</v>
      </c>
      <c r="T345" s="8">
        <f t="shared" si="62"/>
        <v>1000</v>
      </c>
      <c r="U345" s="1">
        <f t="shared" si="63"/>
        <v>0.43099999999999999</v>
      </c>
      <c r="V345">
        <v>4.4000000000000004</v>
      </c>
      <c r="W345" s="10">
        <f t="shared" si="64"/>
        <v>4.4000000000000004</v>
      </c>
      <c r="X345" s="4">
        <v>67259</v>
      </c>
      <c r="Y345" s="12">
        <f t="shared" si="65"/>
        <v>67259</v>
      </c>
    </row>
    <row r="346" spans="1:25" x14ac:dyDescent="0.25">
      <c r="A346">
        <v>345</v>
      </c>
      <c r="B346" t="s">
        <v>2992</v>
      </c>
      <c r="C346" t="str">
        <f t="shared" si="66"/>
        <v>Duplicate</v>
      </c>
      <c r="D346" t="s">
        <v>2993</v>
      </c>
      <c r="E346" t="str">
        <f t="shared" si="57"/>
        <v>Noise Pulse Go Buzz Smart Watch Bluetooth Calling with 1.69" Display, 550 NITS, 150+ Cloud Watch Face, SPo2, Heart Rate Tracking, 100 Sports Mode with Auto Detection, Longer Battery (Jet Black)</v>
      </c>
      <c r="F346" t="str" cm="1">
        <f t="array" ref="F346">PROPER(_xlfn.TEXTJOIN(" ", TRUE, INDEX(_xlfn.FILTERXML("&lt;t&gt;&lt;s&gt;" &amp; SUBSTITUTE(E346," ","&lt;/s&gt;&lt;s&gt;") &amp; "&lt;/s&gt;&lt;/t&gt;", "//s"), _xlfn.SEQUENCE(4))))</f>
        <v>Noise Pulse Go Buzz</v>
      </c>
      <c r="G346" t="str">
        <f t="shared" si="56"/>
        <v>Bluetooth Calling with 1.69" Display, 550 NITS, 150+ Cloud Watch Face, SPo2, Heart Rate Tracking, 100 Sports Mode with Auto Detection, Longer Battery (Jet Black)</v>
      </c>
      <c r="H346" t="s">
        <v>2910</v>
      </c>
      <c r="I346" t="s">
        <v>13093</v>
      </c>
      <c r="J346" s="7" t="str">
        <f t="shared" si="58"/>
        <v>Electronics</v>
      </c>
      <c r="K346" s="2" t="s">
        <v>13120</v>
      </c>
      <c r="L346" t="str">
        <f t="shared" si="59"/>
        <v>WearableTechnology</v>
      </c>
      <c r="M346" s="2" t="s">
        <v>13121</v>
      </c>
      <c r="N346" s="2" t="str">
        <f t="shared" si="60"/>
        <v>SmartWatches</v>
      </c>
      <c r="O346" s="1"/>
      <c r="Q346" s="2">
        <v>1898</v>
      </c>
      <c r="R346" s="8">
        <f t="shared" si="61"/>
        <v>1898</v>
      </c>
      <c r="S346" s="2">
        <v>4999</v>
      </c>
      <c r="T346" s="8">
        <f t="shared" si="62"/>
        <v>4999</v>
      </c>
      <c r="U346" s="1">
        <f t="shared" si="63"/>
        <v>0.62032406481296254</v>
      </c>
      <c r="V346">
        <v>4.0999999999999996</v>
      </c>
      <c r="W346" s="10">
        <f t="shared" si="64"/>
        <v>4.0999999999999996</v>
      </c>
      <c r="X346" s="4">
        <v>10689</v>
      </c>
      <c r="Y346" s="12">
        <f t="shared" si="65"/>
        <v>10689</v>
      </c>
    </row>
    <row r="347" spans="1:25" x14ac:dyDescent="0.25">
      <c r="A347">
        <v>346</v>
      </c>
      <c r="B347" t="s">
        <v>3002</v>
      </c>
      <c r="C347" t="str">
        <f t="shared" si="66"/>
        <v>Unique</v>
      </c>
      <c r="D347" t="s">
        <v>3003</v>
      </c>
      <c r="E347" t="str">
        <f t="shared" si="57"/>
        <v>Nokia 105 Single SIM, Keypad Mobile Phone with Wireless FM Radio | Charcoal</v>
      </c>
      <c r="F347" t="str" cm="1">
        <f t="array" ref="F347">PROPER(_xlfn.TEXTJOIN(" ", TRUE, INDEX(_xlfn.FILTERXML("&lt;t&gt;&lt;s&gt;" &amp; SUBSTITUTE(E347," ","&lt;/s&gt;&lt;s&gt;") &amp; "&lt;/s&gt;&lt;/t&gt;", "//s"), _xlfn.SEQUENCE(4))))</f>
        <v>Nokia 105 Single Sim,</v>
      </c>
      <c r="G347" t="str">
        <f t="shared" si="56"/>
        <v>Phone with Wireless FM Radio | Charcoal</v>
      </c>
      <c r="H347" t="s">
        <v>3004</v>
      </c>
      <c r="I347" t="s">
        <v>13093</v>
      </c>
      <c r="J347" s="7" t="str">
        <f t="shared" si="58"/>
        <v>Electronics</v>
      </c>
      <c r="K347" s="2" t="s">
        <v>13122</v>
      </c>
      <c r="L347" t="str">
        <f t="shared" si="59"/>
        <v>Mobiles &amp; Accessories</v>
      </c>
      <c r="M347" s="2" t="s">
        <v>13126</v>
      </c>
      <c r="N347" s="2" t="str">
        <f t="shared" si="60"/>
        <v>Smartphones &amp; BasicMobiles</v>
      </c>
      <c r="O347" s="1" t="s">
        <v>13130</v>
      </c>
      <c r="Q347" s="2">
        <v>1299</v>
      </c>
      <c r="R347" s="8">
        <f t="shared" si="61"/>
        <v>1299</v>
      </c>
      <c r="S347" s="2">
        <v>1599</v>
      </c>
      <c r="T347" s="8">
        <f t="shared" si="62"/>
        <v>1599</v>
      </c>
      <c r="U347" s="1">
        <f t="shared" si="63"/>
        <v>0.18761726078799248</v>
      </c>
      <c r="V347">
        <v>4</v>
      </c>
      <c r="W347" s="10">
        <f t="shared" si="64"/>
        <v>4</v>
      </c>
      <c r="X347" s="4">
        <v>128311</v>
      </c>
      <c r="Y347" s="12">
        <f t="shared" si="65"/>
        <v>128311</v>
      </c>
    </row>
    <row r="348" spans="1:25" x14ac:dyDescent="0.25">
      <c r="A348">
        <v>347</v>
      </c>
      <c r="B348" t="s">
        <v>3013</v>
      </c>
      <c r="C348" t="str">
        <f t="shared" si="66"/>
        <v>Duplicate</v>
      </c>
      <c r="D348" t="s">
        <v>3014</v>
      </c>
      <c r="E348" t="str">
        <f t="shared" si="57"/>
        <v>boAt Wave Lite Smartwatch with 1.69" HD Display, Sleek Metal Body, HR and SpO2 Level Monitor, 140+ Watch Faces, Activity Tracker, Multiple Sports Modes, IP68 and 7 Days Battery Life(Active Black)</v>
      </c>
      <c r="F348" t="str" cm="1">
        <f t="array" ref="F348">PROPER(_xlfn.TEXTJOIN(" ", TRUE, INDEX(_xlfn.FILTERXML("&lt;t&gt;&lt;s&gt;" &amp; SUBSTITUTE(E348," ","&lt;/s&gt;&lt;s&gt;") &amp; "&lt;/s&gt;&lt;/t&gt;", "//s"), _xlfn.SEQUENCE(4))))</f>
        <v>Boat Wave Lite Smartwatch</v>
      </c>
      <c r="G348" t="str">
        <f t="shared" si="56"/>
        <v>HD Display, Sleek Metal Body, HR and SpO2 Level Monitor, 140+ Watch Faces, Activity Tracker, Multiple Sports Modes, IP68 and 7 Days Battery Life(Active Black)</v>
      </c>
      <c r="H348" t="s">
        <v>2910</v>
      </c>
      <c r="I348" t="s">
        <v>13093</v>
      </c>
      <c r="J348" s="7" t="str">
        <f t="shared" si="58"/>
        <v>Electronics</v>
      </c>
      <c r="K348" s="2" t="s">
        <v>13120</v>
      </c>
      <c r="L348" t="str">
        <f t="shared" si="59"/>
        <v>WearableTechnology</v>
      </c>
      <c r="M348" s="2" t="s">
        <v>13121</v>
      </c>
      <c r="N348" s="2" t="str">
        <f t="shared" si="60"/>
        <v>SmartWatches</v>
      </c>
      <c r="O348" s="1"/>
      <c r="Q348" s="2">
        <v>1499</v>
      </c>
      <c r="R348" s="8">
        <f t="shared" si="61"/>
        <v>1499</v>
      </c>
      <c r="S348" s="2">
        <v>6990</v>
      </c>
      <c r="T348" s="8">
        <f t="shared" si="62"/>
        <v>6990</v>
      </c>
      <c r="U348" s="1">
        <f t="shared" si="63"/>
        <v>0.78555078683834045</v>
      </c>
      <c r="V348">
        <v>3.9</v>
      </c>
      <c r="W348" s="10">
        <f t="shared" si="64"/>
        <v>3.9</v>
      </c>
      <c r="X348" s="4">
        <v>21796</v>
      </c>
      <c r="Y348" s="12">
        <f t="shared" si="65"/>
        <v>21796</v>
      </c>
    </row>
    <row r="349" spans="1:25" x14ac:dyDescent="0.25">
      <c r="A349">
        <v>348</v>
      </c>
      <c r="B349" t="s">
        <v>3023</v>
      </c>
      <c r="C349" t="str">
        <f t="shared" si="66"/>
        <v>Duplicate</v>
      </c>
      <c r="D349" t="s">
        <v>3024</v>
      </c>
      <c r="E349" t="str">
        <f t="shared" si="57"/>
        <v>JBL C100SI Wired In Ear Headphones with Mic, JBL Pure Bass Sound, One Button Multi-function Remote, Angled Buds for Comfort fit (Black)</v>
      </c>
      <c r="F349" t="str" cm="1">
        <f t="array" ref="F349">PROPER(_xlfn.TEXTJOIN(" ", TRUE, INDEX(_xlfn.FILTERXML("&lt;t&gt;&lt;s&gt;" &amp; SUBSTITUTE(E349," ","&lt;/s&gt;&lt;s&gt;") &amp; "&lt;/s&gt;&lt;/t&gt;", "//s"), _xlfn.SEQUENCE(4))))</f>
        <v>Jbl C100Si Wired In</v>
      </c>
      <c r="G349" t="str">
        <f t="shared" ref="G349:G412" si="67">IFERROR(TRIM(MID(E349, FIND("~", SUBSTITUTE(E349, " ", "~", 6)) + 1, LEN(E349))), "")</f>
        <v>with Mic, JBL Pure Bass Sound, One Button Multi-function Remote, Angled Buds for Comfort fit (Black)</v>
      </c>
      <c r="H349" t="s">
        <v>3025</v>
      </c>
      <c r="I349" t="s">
        <v>13093</v>
      </c>
      <c r="J349" s="7" t="str">
        <f t="shared" si="58"/>
        <v>Electronics</v>
      </c>
      <c r="K349" t="s">
        <v>13131</v>
      </c>
      <c r="L349" t="str">
        <f t="shared" si="59"/>
        <v>Headphones , Earbuds &amp; Accessories</v>
      </c>
      <c r="M349" t="s">
        <v>13132</v>
      </c>
      <c r="N349" s="2" t="str">
        <f t="shared" si="60"/>
        <v>Headphones</v>
      </c>
      <c r="O349" s="1" t="s">
        <v>13133</v>
      </c>
      <c r="Q349">
        <v>599</v>
      </c>
      <c r="R349" s="8">
        <f t="shared" si="61"/>
        <v>599</v>
      </c>
      <c r="S349">
        <v>999</v>
      </c>
      <c r="T349" s="8">
        <f t="shared" si="62"/>
        <v>999</v>
      </c>
      <c r="U349" s="1">
        <f t="shared" si="63"/>
        <v>0.40040040040040042</v>
      </c>
      <c r="V349">
        <v>4.0999999999999996</v>
      </c>
      <c r="W349" s="10">
        <f t="shared" si="64"/>
        <v>4.0999999999999996</v>
      </c>
      <c r="X349" s="4">
        <v>192590</v>
      </c>
      <c r="Y349" s="12">
        <f t="shared" si="65"/>
        <v>192590</v>
      </c>
    </row>
    <row r="350" spans="1:25" x14ac:dyDescent="0.25">
      <c r="A350">
        <v>349</v>
      </c>
      <c r="B350" t="s">
        <v>3034</v>
      </c>
      <c r="C350" t="str">
        <f t="shared" si="66"/>
        <v>Unique</v>
      </c>
      <c r="D350" t="s">
        <v>3035</v>
      </c>
      <c r="E350" t="str">
        <f t="shared" si="57"/>
        <v>Samsung Galaxy M04 Dark Blue, 4GB RAM, 64GB Storage | Upto 8GB RAM with RAM Plus | MediaTek Helio P35 | 5000 mAh Battery</v>
      </c>
      <c r="F350" t="str" cm="1">
        <f t="array" ref="F350">PROPER(_xlfn.TEXTJOIN(" ", TRUE, INDEX(_xlfn.FILTERXML("&lt;t&gt;&lt;s&gt;" &amp; SUBSTITUTE(E350," ","&lt;/s&gt;&lt;s&gt;") &amp; "&lt;/s&gt;&lt;/t&gt;", "//s"), _xlfn.SEQUENCE(4))))</f>
        <v>Samsung Galaxy M04 Dark</v>
      </c>
      <c r="G350" t="str">
        <f t="shared" si="67"/>
        <v>RAM, 64GB Storage | Upto 8GB RAM with RAM Plus | MediaTek Helio P35 | 5000 mAh Battery</v>
      </c>
      <c r="H350" t="s">
        <v>2950</v>
      </c>
      <c r="I350" t="s">
        <v>13093</v>
      </c>
      <c r="J350" s="7" t="str">
        <f t="shared" si="58"/>
        <v>Electronics</v>
      </c>
      <c r="K350" s="2" t="s">
        <v>13122</v>
      </c>
      <c r="L350" t="str">
        <f t="shared" si="59"/>
        <v>Mobiles &amp; Accessories</v>
      </c>
      <c r="M350" s="2" t="s">
        <v>13126</v>
      </c>
      <c r="N350" s="2" t="str">
        <f t="shared" si="60"/>
        <v>Smartphones &amp; BasicMobiles</v>
      </c>
      <c r="O350" s="1" t="s">
        <v>13127</v>
      </c>
      <c r="Q350" s="2">
        <v>9499</v>
      </c>
      <c r="R350" s="8">
        <f t="shared" si="61"/>
        <v>9499</v>
      </c>
      <c r="S350" s="2">
        <v>11999</v>
      </c>
      <c r="T350" s="8">
        <f t="shared" si="62"/>
        <v>11999</v>
      </c>
      <c r="U350" s="1">
        <f t="shared" si="63"/>
        <v>0.20835069589132427</v>
      </c>
      <c r="V350">
        <v>4.2</v>
      </c>
      <c r="W350" s="10">
        <f t="shared" si="64"/>
        <v>4.2</v>
      </c>
      <c r="X350" s="4">
        <v>284</v>
      </c>
      <c r="Y350" s="12">
        <f t="shared" si="65"/>
        <v>284</v>
      </c>
    </row>
    <row r="351" spans="1:25" x14ac:dyDescent="0.25">
      <c r="A351">
        <v>350</v>
      </c>
      <c r="B351" t="s">
        <v>3044</v>
      </c>
      <c r="C351" t="str">
        <f t="shared" si="66"/>
        <v>Unique</v>
      </c>
      <c r="D351" t="s">
        <v>3045</v>
      </c>
      <c r="E351" t="str">
        <f t="shared" si="57"/>
        <v>PTron Tangentbeat in-Ear Bluetooth 5.0 Wireless Headphones with Mic, Enhanced Bass, 10mm Drivers, Clear Calls, Snug-Fit, Fast Charging, Magnetic Buds, Voice Assistant and IPX4 Wireless Neckband (Black)</v>
      </c>
      <c r="F351" t="str" cm="1">
        <f t="array" ref="F351">PROPER(_xlfn.TEXTJOIN(" ", TRUE, INDEX(_xlfn.FILTERXML("&lt;t&gt;&lt;s&gt;" &amp; SUBSTITUTE(E351," ","&lt;/s&gt;&lt;s&gt;") &amp; "&lt;/s&gt;&lt;/t&gt;", "//s"), _xlfn.SEQUENCE(4))))</f>
        <v>Ptron Tangentbeat In-Ear Bluetooth</v>
      </c>
      <c r="G351" t="str">
        <f t="shared" si="67"/>
        <v>Headphones with Mic, Enhanced Bass, 10mm Drivers, Clear Calls, Snug-Fit, Fast Charging, Magnetic Buds, Voice Assistant and IPX4 Wireless Neckband (Black)</v>
      </c>
      <c r="H351" t="s">
        <v>3025</v>
      </c>
      <c r="I351" t="s">
        <v>13093</v>
      </c>
      <c r="J351" s="7" t="str">
        <f t="shared" si="58"/>
        <v>Electronics</v>
      </c>
      <c r="K351" t="s">
        <v>13131</v>
      </c>
      <c r="L351" t="str">
        <f t="shared" si="59"/>
        <v>Headphones , Earbuds &amp; Accessories</v>
      </c>
      <c r="M351" s="2" t="s">
        <v>13132</v>
      </c>
      <c r="N351" s="2" t="str">
        <f t="shared" si="60"/>
        <v>Headphones</v>
      </c>
      <c r="O351" s="1" t="s">
        <v>13133</v>
      </c>
      <c r="Q351">
        <v>599</v>
      </c>
      <c r="R351" s="8">
        <f t="shared" si="61"/>
        <v>599</v>
      </c>
      <c r="S351" s="2">
        <v>2499</v>
      </c>
      <c r="T351" s="8">
        <f t="shared" si="62"/>
        <v>2499</v>
      </c>
      <c r="U351" s="1">
        <f t="shared" si="63"/>
        <v>0.76030412164865946</v>
      </c>
      <c r="V351">
        <v>3.9</v>
      </c>
      <c r="W351" s="10">
        <f t="shared" si="64"/>
        <v>3.9</v>
      </c>
      <c r="X351" s="4">
        <v>58162</v>
      </c>
      <c r="Y351" s="12">
        <f t="shared" si="65"/>
        <v>58162</v>
      </c>
    </row>
    <row r="352" spans="1:25" x14ac:dyDescent="0.25">
      <c r="A352">
        <v>351</v>
      </c>
      <c r="B352" t="s">
        <v>3054</v>
      </c>
      <c r="C352" t="str">
        <f t="shared" si="66"/>
        <v>Unique</v>
      </c>
      <c r="D352" t="s">
        <v>3055</v>
      </c>
      <c r="E352" t="str">
        <f t="shared" si="57"/>
        <v>Redmi 10A (Charcoal Black, 4GB RAM, 64GB Storage) | 2 Ghz Octa Core Helio G25 | 5000 mAh Battery | Finger Print Sensor | Upto 5GB RAM with RAM Booster</v>
      </c>
      <c r="F352" t="str" cm="1">
        <f t="array" ref="F352">PROPER(_xlfn.TEXTJOIN(" ", TRUE, INDEX(_xlfn.FILTERXML("&lt;t&gt;&lt;s&gt;" &amp; SUBSTITUTE(E352," ","&lt;/s&gt;&lt;s&gt;") &amp; "&lt;/s&gt;&lt;/t&gt;", "//s"), _xlfn.SEQUENCE(4))))</f>
        <v>Redmi 10A (Charcoal Black,</v>
      </c>
      <c r="G352" t="str">
        <f t="shared" si="67"/>
        <v>64GB Storage) | 2 Ghz Octa Core Helio G25 | 5000 mAh Battery | Finger Print Sensor | Upto 5GB RAM with RAM Booster</v>
      </c>
      <c r="H352" t="s">
        <v>2950</v>
      </c>
      <c r="I352" t="s">
        <v>13093</v>
      </c>
      <c r="J352" s="7" t="str">
        <f t="shared" si="58"/>
        <v>Electronics</v>
      </c>
      <c r="K352" s="2" t="s">
        <v>13122</v>
      </c>
      <c r="L352" t="str">
        <f t="shared" si="59"/>
        <v>Mobiles &amp; Accessories</v>
      </c>
      <c r="M352" s="2" t="s">
        <v>13126</v>
      </c>
      <c r="N352" s="2" t="str">
        <f t="shared" si="60"/>
        <v>Smartphones &amp; BasicMobiles</v>
      </c>
      <c r="O352" s="1" t="s">
        <v>13127</v>
      </c>
      <c r="Q352" s="2">
        <v>8999</v>
      </c>
      <c r="R352" s="8">
        <f t="shared" si="61"/>
        <v>8999</v>
      </c>
      <c r="S352" s="2">
        <v>11999</v>
      </c>
      <c r="T352" s="8">
        <f t="shared" si="62"/>
        <v>11999</v>
      </c>
      <c r="U352" s="1">
        <f t="shared" si="63"/>
        <v>0.25002083506958911</v>
      </c>
      <c r="V352">
        <v>4</v>
      </c>
      <c r="W352" s="10">
        <f t="shared" si="64"/>
        <v>4</v>
      </c>
      <c r="X352" s="4">
        <v>12796</v>
      </c>
      <c r="Y352" s="12">
        <f t="shared" si="65"/>
        <v>12796</v>
      </c>
    </row>
    <row r="353" spans="1:25" x14ac:dyDescent="0.25">
      <c r="A353">
        <v>352</v>
      </c>
      <c r="B353" t="s">
        <v>3064</v>
      </c>
      <c r="C353" t="str">
        <f t="shared" si="66"/>
        <v>Duplicate</v>
      </c>
      <c r="D353" t="s">
        <v>3065</v>
      </c>
      <c r="E353" t="str">
        <f t="shared" si="57"/>
        <v>pTron Bullet Pro 36W PD Quick Charger, 3 Port Fast Car Charger Adapter - Compatible with All Smartphones and Tablets (Black)</v>
      </c>
      <c r="F353" t="str" cm="1">
        <f t="array" ref="F353">PROPER(_xlfn.TEXTJOIN(" ", TRUE, INDEX(_xlfn.FILTERXML("&lt;t&gt;&lt;s&gt;" &amp; SUBSTITUTE(E353," ","&lt;/s&gt;&lt;s&gt;") &amp; "&lt;/s&gt;&lt;/t&gt;", "//s"), _xlfn.SEQUENCE(4))))</f>
        <v>Ptron Bullet Pro 36W</v>
      </c>
      <c r="G353" t="str">
        <f t="shared" si="67"/>
        <v>Charger, 3 Port Fast Car Charger Adapter - Compatible with All Smartphones and Tablets (Black)</v>
      </c>
      <c r="H353" t="s">
        <v>3066</v>
      </c>
      <c r="I353" t="s">
        <v>13093</v>
      </c>
      <c r="J353" s="7" t="str">
        <f t="shared" si="58"/>
        <v>Electronics</v>
      </c>
      <c r="K353" t="s">
        <v>13122</v>
      </c>
      <c r="L353" t="str">
        <f t="shared" si="59"/>
        <v>Mobiles &amp; Accessories</v>
      </c>
      <c r="M353" s="2" t="s">
        <v>13123</v>
      </c>
      <c r="N353" s="2" t="str">
        <f t="shared" si="60"/>
        <v>MobileAccessories</v>
      </c>
      <c r="O353" s="1" t="s">
        <v>13124</v>
      </c>
      <c r="P353" t="s">
        <v>13134</v>
      </c>
      <c r="Q353">
        <v>349</v>
      </c>
      <c r="R353" s="8">
        <f t="shared" si="61"/>
        <v>349</v>
      </c>
      <c r="S353" s="2">
        <v>1299</v>
      </c>
      <c r="T353" s="8">
        <f t="shared" si="62"/>
        <v>1299</v>
      </c>
      <c r="U353" s="1">
        <f t="shared" si="63"/>
        <v>0.73133179368745194</v>
      </c>
      <c r="V353">
        <v>4</v>
      </c>
      <c r="W353" s="10">
        <f t="shared" si="64"/>
        <v>4</v>
      </c>
      <c r="X353" s="4">
        <v>14282</v>
      </c>
      <c r="Y353" s="12">
        <f t="shared" si="65"/>
        <v>14282</v>
      </c>
    </row>
    <row r="354" spans="1:25" x14ac:dyDescent="0.25">
      <c r="A354">
        <v>353</v>
      </c>
      <c r="B354" t="s">
        <v>3075</v>
      </c>
      <c r="C354" t="str">
        <f t="shared" si="66"/>
        <v>Unique</v>
      </c>
      <c r="D354" t="s">
        <v>3076</v>
      </c>
      <c r="E354" t="str">
        <f t="shared" si="57"/>
        <v>boAt Bassheads 100 in Ear Wired Earphones with Mic(Taffy Pink)</v>
      </c>
      <c r="F354" t="str" cm="1">
        <f t="array" ref="F354">PROPER(_xlfn.TEXTJOIN(" ", TRUE, INDEX(_xlfn.FILTERXML("&lt;t&gt;&lt;s&gt;" &amp; SUBSTITUTE(E354," ","&lt;/s&gt;&lt;s&gt;") &amp; "&lt;/s&gt;&lt;/t&gt;", "//s"), _xlfn.SEQUENCE(4))))</f>
        <v>Boat Bassheads 100 In</v>
      </c>
      <c r="G354" t="str">
        <f t="shared" si="67"/>
        <v>Earphones with Mic(Taffy Pink)</v>
      </c>
      <c r="H354" t="s">
        <v>3025</v>
      </c>
      <c r="I354" t="s">
        <v>13093</v>
      </c>
      <c r="J354" s="7" t="str">
        <f t="shared" si="58"/>
        <v>Electronics</v>
      </c>
      <c r="K354" t="s">
        <v>13131</v>
      </c>
      <c r="L354" t="str">
        <f t="shared" si="59"/>
        <v>Headphones , Earbuds &amp; Accessories</v>
      </c>
      <c r="M354" t="s">
        <v>13132</v>
      </c>
      <c r="N354" s="2" t="str">
        <f t="shared" si="60"/>
        <v>Headphones</v>
      </c>
      <c r="O354" s="1" t="s">
        <v>13133</v>
      </c>
      <c r="Q354">
        <v>349</v>
      </c>
      <c r="R354" s="8">
        <f t="shared" si="61"/>
        <v>349</v>
      </c>
      <c r="S354">
        <v>999</v>
      </c>
      <c r="T354" s="8">
        <f t="shared" si="62"/>
        <v>999</v>
      </c>
      <c r="U354" s="1">
        <f t="shared" si="63"/>
        <v>0.65065065065065064</v>
      </c>
      <c r="V354">
        <v>4.0999999999999996</v>
      </c>
      <c r="W354" s="10">
        <f t="shared" si="64"/>
        <v>4.0999999999999996</v>
      </c>
      <c r="X354" s="4">
        <v>363713</v>
      </c>
      <c r="Y354" s="12">
        <f t="shared" si="65"/>
        <v>363713</v>
      </c>
    </row>
    <row r="355" spans="1:25" x14ac:dyDescent="0.25">
      <c r="A355">
        <v>354</v>
      </c>
      <c r="B355" t="s">
        <v>3085</v>
      </c>
      <c r="C355" t="str">
        <f t="shared" si="66"/>
        <v>Unique</v>
      </c>
      <c r="D355" t="s">
        <v>12986</v>
      </c>
      <c r="E355" t="str">
        <f t="shared" si="57"/>
        <v>SanDisk Ultra microSDXC‚Ñ¢ UHS-I Card, 128GB, 140MB s R, 10 Y Warranty, for Smartphones</v>
      </c>
      <c r="F355" t="str" cm="1">
        <f t="array" ref="F355">PROPER(_xlfn.TEXTJOIN(" ", TRUE, INDEX(_xlfn.FILTERXML("&lt;t&gt;&lt;s&gt;" &amp; SUBSTITUTE(E355," ","&lt;/s&gt;&lt;s&gt;") &amp; "&lt;/s&gt;&lt;/t&gt;", "//s"), _xlfn.SEQUENCE(4))))</f>
        <v>Sandisk Ultra Microsdxc‚Ñ¢ Uhs-I</v>
      </c>
      <c r="G355" t="str">
        <f t="shared" si="67"/>
        <v>140MB s R, 10 Y Warranty, for Smartphones</v>
      </c>
      <c r="H355" t="s">
        <v>2983</v>
      </c>
      <c r="I355" t="s">
        <v>13093</v>
      </c>
      <c r="J355" s="7" t="str">
        <f t="shared" si="58"/>
        <v>Electronics</v>
      </c>
      <c r="K355" t="s">
        <v>13095</v>
      </c>
      <c r="L355" t="str">
        <f t="shared" si="59"/>
        <v>Accessories</v>
      </c>
      <c r="M355" s="2" t="s">
        <v>13128</v>
      </c>
      <c r="N355" s="2" t="str">
        <f t="shared" si="60"/>
        <v>MemoryCards</v>
      </c>
      <c r="O355" s="1" t="s">
        <v>13129</v>
      </c>
      <c r="Q355">
        <v>959</v>
      </c>
      <c r="R355" s="8">
        <f t="shared" si="61"/>
        <v>959</v>
      </c>
      <c r="S355" s="2">
        <v>1800</v>
      </c>
      <c r="T355" s="8">
        <f t="shared" si="62"/>
        <v>1800</v>
      </c>
      <c r="U355" s="1">
        <f t="shared" si="63"/>
        <v>0.46722222222222221</v>
      </c>
      <c r="V355">
        <v>4.4000000000000004</v>
      </c>
      <c r="W355" s="10">
        <f t="shared" si="64"/>
        <v>4.4000000000000004</v>
      </c>
      <c r="X355" s="4">
        <v>67259</v>
      </c>
      <c r="Y355" s="12">
        <f t="shared" si="65"/>
        <v>67259</v>
      </c>
    </row>
    <row r="356" spans="1:25" x14ac:dyDescent="0.25">
      <c r="A356">
        <v>355</v>
      </c>
      <c r="B356" t="s">
        <v>3088</v>
      </c>
      <c r="C356" t="str">
        <f t="shared" si="66"/>
        <v>Unique</v>
      </c>
      <c r="D356" t="s">
        <v>3089</v>
      </c>
      <c r="E356" t="str">
        <f t="shared" si="57"/>
        <v>Samsung Galaxy M04 Light Green, 4GB RAM, 64GB Storage | Upto 8GB RAM with RAM Plus | MediaTek Helio P35 | 5000 mAh Battery</v>
      </c>
      <c r="F356" t="str" cm="1">
        <f t="array" ref="F356">PROPER(_xlfn.TEXTJOIN(" ", TRUE, INDEX(_xlfn.FILTERXML("&lt;t&gt;&lt;s&gt;" &amp; SUBSTITUTE(E356," ","&lt;/s&gt;&lt;s&gt;") &amp; "&lt;/s&gt;&lt;/t&gt;", "//s"), _xlfn.SEQUENCE(4))))</f>
        <v>Samsung Galaxy M04 Light</v>
      </c>
      <c r="G356" t="str">
        <f t="shared" si="67"/>
        <v>RAM, 64GB Storage | Upto 8GB RAM with RAM Plus | MediaTek Helio P35 | 5000 mAh Battery</v>
      </c>
      <c r="H356" t="s">
        <v>2950</v>
      </c>
      <c r="I356" t="s">
        <v>13093</v>
      </c>
      <c r="J356" s="7" t="str">
        <f t="shared" si="58"/>
        <v>Electronics</v>
      </c>
      <c r="K356" s="2" t="s">
        <v>13122</v>
      </c>
      <c r="L356" t="str">
        <f t="shared" si="59"/>
        <v>Mobiles &amp; Accessories</v>
      </c>
      <c r="M356" s="2" t="s">
        <v>13126</v>
      </c>
      <c r="N356" s="2" t="str">
        <f t="shared" si="60"/>
        <v>Smartphones &amp; BasicMobiles</v>
      </c>
      <c r="O356" s="1" t="s">
        <v>13127</v>
      </c>
      <c r="Q356" s="2">
        <v>9499</v>
      </c>
      <c r="R356" s="8">
        <f t="shared" si="61"/>
        <v>9499</v>
      </c>
      <c r="S356" s="2">
        <v>11999</v>
      </c>
      <c r="T356" s="8">
        <f t="shared" si="62"/>
        <v>11999</v>
      </c>
      <c r="U356" s="1">
        <f t="shared" si="63"/>
        <v>0.20835069589132427</v>
      </c>
      <c r="V356">
        <v>4.2</v>
      </c>
      <c r="W356" s="10">
        <f t="shared" si="64"/>
        <v>4.2</v>
      </c>
      <c r="X356" s="4">
        <v>284</v>
      </c>
      <c r="Y356" s="12">
        <f t="shared" si="65"/>
        <v>284</v>
      </c>
    </row>
    <row r="357" spans="1:25" x14ac:dyDescent="0.25">
      <c r="A357">
        <v>356</v>
      </c>
      <c r="B357" t="s">
        <v>3092</v>
      </c>
      <c r="C357" t="str">
        <f t="shared" si="66"/>
        <v>Unique</v>
      </c>
      <c r="D357" t="s">
        <v>3093</v>
      </c>
      <c r="E357" t="str">
        <f t="shared" si="57"/>
        <v>MI 10000mAh Lithium Ion, Lithium Polymer Power Bank Pocket Pro with 22.5 Watt Fast Charging, Dual Input Ports(Micro-USB and Type C), Triple Output Ports, (Black)</v>
      </c>
      <c r="F357" t="str" cm="1">
        <f t="array" ref="F357">PROPER(_xlfn.TEXTJOIN(" ", TRUE, INDEX(_xlfn.FILTERXML("&lt;t&gt;&lt;s&gt;" &amp; SUBSTITUTE(E357," ","&lt;/s&gt;&lt;s&gt;") &amp; "&lt;/s&gt;&lt;/t&gt;", "//s"), _xlfn.SEQUENCE(4))))</f>
        <v>Mi 10000Mah Lithium Ion,</v>
      </c>
      <c r="G357" t="str">
        <f t="shared" si="67"/>
        <v>Power Bank Pocket Pro with 22.5 Watt Fast Charging, Dual Input Ports(Micro-USB and Type C), Triple Output Ports, (Black)</v>
      </c>
      <c r="H357" t="s">
        <v>2939</v>
      </c>
      <c r="I357" t="s">
        <v>13093</v>
      </c>
      <c r="J357" s="7" t="str">
        <f t="shared" si="58"/>
        <v>Electronics</v>
      </c>
      <c r="K357" s="2" t="s">
        <v>13122</v>
      </c>
      <c r="L357" t="str">
        <f t="shared" si="59"/>
        <v>Mobiles &amp; Accessories</v>
      </c>
      <c r="M357" s="2" t="s">
        <v>13123</v>
      </c>
      <c r="N357" s="2" t="str">
        <f t="shared" si="60"/>
        <v>MobileAccessories</v>
      </c>
      <c r="O357" s="1" t="s">
        <v>13124</v>
      </c>
      <c r="P357" t="s">
        <v>13125</v>
      </c>
      <c r="Q357" s="2">
        <v>1499</v>
      </c>
      <c r="R357" s="8">
        <f t="shared" si="61"/>
        <v>1499</v>
      </c>
      <c r="S357" s="2">
        <v>2499</v>
      </c>
      <c r="T357" s="8">
        <f t="shared" si="62"/>
        <v>2499</v>
      </c>
      <c r="U357" s="1">
        <f t="shared" si="63"/>
        <v>0.40016006402561022</v>
      </c>
      <c r="V357">
        <v>4.3</v>
      </c>
      <c r="W357" s="10">
        <f t="shared" si="64"/>
        <v>4.3</v>
      </c>
      <c r="X357" s="4">
        <v>15970</v>
      </c>
      <c r="Y357" s="12">
        <f t="shared" si="65"/>
        <v>15970</v>
      </c>
    </row>
    <row r="358" spans="1:25" x14ac:dyDescent="0.25">
      <c r="A358">
        <v>357</v>
      </c>
      <c r="B358" t="s">
        <v>3102</v>
      </c>
      <c r="C358" t="str">
        <f t="shared" si="66"/>
        <v>Unique</v>
      </c>
      <c r="D358" t="s">
        <v>3103</v>
      </c>
      <c r="E358" t="str">
        <f t="shared" si="57"/>
        <v>Mi 10000mAH Li-Polymer, Micro-USB and Type C Input Port, Power Bank 3i with 18W Fast Charging (Midnight Black)</v>
      </c>
      <c r="F358" t="str" cm="1">
        <f t="array" ref="F358">PROPER(_xlfn.TEXTJOIN(" ", TRUE, INDEX(_xlfn.FILTERXML("&lt;t&gt;&lt;s&gt;" &amp; SUBSTITUTE(E358," ","&lt;/s&gt;&lt;s&gt;") &amp; "&lt;/s&gt;&lt;/t&gt;", "//s"), _xlfn.SEQUENCE(4))))</f>
        <v>Mi 10000Mah Li-Polymer, Micro-Usb</v>
      </c>
      <c r="G358" t="str">
        <f t="shared" si="67"/>
        <v>C Input Port, Power Bank 3i with 18W Fast Charging (Midnight Black)</v>
      </c>
      <c r="H358" t="s">
        <v>2939</v>
      </c>
      <c r="I358" t="s">
        <v>13093</v>
      </c>
      <c r="J358" s="7" t="str">
        <f t="shared" si="58"/>
        <v>Electronics</v>
      </c>
      <c r="K358" s="2" t="s">
        <v>13122</v>
      </c>
      <c r="L358" t="str">
        <f t="shared" si="59"/>
        <v>Mobiles &amp; Accessories</v>
      </c>
      <c r="M358" s="2" t="s">
        <v>13123</v>
      </c>
      <c r="N358" s="2" t="str">
        <f t="shared" si="60"/>
        <v>MobileAccessories</v>
      </c>
      <c r="O358" s="1" t="s">
        <v>13124</v>
      </c>
      <c r="P358" t="s">
        <v>13125</v>
      </c>
      <c r="Q358" s="2">
        <v>1149</v>
      </c>
      <c r="R358" s="8">
        <f t="shared" si="61"/>
        <v>1149</v>
      </c>
      <c r="S358" s="2">
        <v>2199</v>
      </c>
      <c r="T358" s="8">
        <f t="shared" si="62"/>
        <v>2199</v>
      </c>
      <c r="U358" s="1">
        <f t="shared" si="63"/>
        <v>0.47748976807639837</v>
      </c>
      <c r="V358">
        <v>4.3</v>
      </c>
      <c r="W358" s="10">
        <f t="shared" si="64"/>
        <v>4.3</v>
      </c>
      <c r="X358" s="4">
        <v>178912</v>
      </c>
      <c r="Y358" s="12">
        <f t="shared" si="65"/>
        <v>178912</v>
      </c>
    </row>
    <row r="359" spans="1:25" x14ac:dyDescent="0.25">
      <c r="A359">
        <v>358</v>
      </c>
      <c r="B359" t="s">
        <v>3107</v>
      </c>
      <c r="C359" t="str">
        <f t="shared" si="66"/>
        <v>Unique</v>
      </c>
      <c r="D359" t="s">
        <v>3108</v>
      </c>
      <c r="E359" t="str">
        <f t="shared" si="57"/>
        <v>ELV Car Mount Adjustable Car Phone Holder Universal Long Arm, Windshield for Smartphones - Black</v>
      </c>
      <c r="F359" t="str" cm="1">
        <f t="array" ref="F359">PROPER(_xlfn.TEXTJOIN(" ", TRUE, INDEX(_xlfn.FILTERXML("&lt;t&gt;&lt;s&gt;" &amp; SUBSTITUTE(E359," ","&lt;/s&gt;&lt;s&gt;") &amp; "&lt;/s&gt;&lt;/t&gt;", "//s"), _xlfn.SEQUENCE(4))))</f>
        <v>Elv Car Mount Adjustable</v>
      </c>
      <c r="G359" t="str">
        <f t="shared" si="67"/>
        <v>Holder Universal Long Arm, Windshield for Smartphones - Black</v>
      </c>
      <c r="H359" t="s">
        <v>3109</v>
      </c>
      <c r="I359" t="s">
        <v>13093</v>
      </c>
      <c r="J359" s="7" t="str">
        <f t="shared" si="58"/>
        <v>Electronics</v>
      </c>
      <c r="K359" t="s">
        <v>13122</v>
      </c>
      <c r="L359" t="str">
        <f t="shared" si="59"/>
        <v>Mobiles &amp; Accessories</v>
      </c>
      <c r="M359" t="s">
        <v>13123</v>
      </c>
      <c r="N359" s="2" t="str">
        <f t="shared" si="60"/>
        <v>MobileAccessories</v>
      </c>
      <c r="O359" s="1" t="s">
        <v>13135</v>
      </c>
      <c r="P359" t="s">
        <v>13136</v>
      </c>
      <c r="Q359">
        <v>349</v>
      </c>
      <c r="R359" s="8">
        <f t="shared" si="61"/>
        <v>349</v>
      </c>
      <c r="S359">
        <v>999</v>
      </c>
      <c r="T359" s="8">
        <f t="shared" si="62"/>
        <v>999</v>
      </c>
      <c r="U359" s="1">
        <f t="shared" si="63"/>
        <v>0.65065065065065064</v>
      </c>
      <c r="V359">
        <v>3.9</v>
      </c>
      <c r="W359" s="10">
        <f t="shared" si="64"/>
        <v>3.9</v>
      </c>
      <c r="X359" s="4">
        <v>46399</v>
      </c>
      <c r="Y359" s="12">
        <f t="shared" si="65"/>
        <v>46399</v>
      </c>
    </row>
    <row r="360" spans="1:25" x14ac:dyDescent="0.25">
      <c r="A360">
        <v>359</v>
      </c>
      <c r="B360" t="s">
        <v>3118</v>
      </c>
      <c r="C360" t="str">
        <f t="shared" si="66"/>
        <v>Unique</v>
      </c>
      <c r="D360" t="s">
        <v>3119</v>
      </c>
      <c r="E360" t="str">
        <f t="shared" si="57"/>
        <v>Samsung 25W USB Travel Adapter for Cellular Phones - White</v>
      </c>
      <c r="F360" t="str" cm="1">
        <f t="array" ref="F360">PROPER(_xlfn.TEXTJOIN(" ", TRUE, INDEX(_xlfn.FILTERXML("&lt;t&gt;&lt;s&gt;" &amp; SUBSTITUTE(E360," ","&lt;/s&gt;&lt;s&gt;") &amp; "&lt;/s&gt;&lt;/t&gt;", "//s"), _xlfn.SEQUENCE(4))))</f>
        <v>Samsung 25W Usb Travel</v>
      </c>
      <c r="G360" t="str">
        <f t="shared" si="67"/>
        <v>Cellular Phones - White</v>
      </c>
      <c r="H360" t="s">
        <v>3120</v>
      </c>
      <c r="I360" t="s">
        <v>13093</v>
      </c>
      <c r="J360" s="7" t="str">
        <f t="shared" si="58"/>
        <v>Electronics</v>
      </c>
      <c r="K360" s="2" t="s">
        <v>13122</v>
      </c>
      <c r="L360" t="str">
        <f t="shared" si="59"/>
        <v>Mobiles &amp; Accessories</v>
      </c>
      <c r="M360" s="2" t="s">
        <v>13123</v>
      </c>
      <c r="N360" s="2" t="str">
        <f t="shared" si="60"/>
        <v>MobileAccessories</v>
      </c>
      <c r="O360" s="1" t="s">
        <v>13124</v>
      </c>
      <c r="P360" t="s">
        <v>13137</v>
      </c>
      <c r="Q360" s="2">
        <v>1219</v>
      </c>
      <c r="R360" s="8">
        <f t="shared" si="61"/>
        <v>1219</v>
      </c>
      <c r="S360" s="2">
        <v>1699</v>
      </c>
      <c r="T360" s="8">
        <f t="shared" si="62"/>
        <v>1699</v>
      </c>
      <c r="U360" s="1">
        <f t="shared" si="63"/>
        <v>0.28251912889935255</v>
      </c>
      <c r="V360">
        <v>4.4000000000000004</v>
      </c>
      <c r="W360" s="10">
        <f t="shared" si="64"/>
        <v>4.4000000000000004</v>
      </c>
      <c r="X360" s="4">
        <v>8891</v>
      </c>
      <c r="Y360" s="12">
        <f t="shared" si="65"/>
        <v>8891</v>
      </c>
    </row>
    <row r="361" spans="1:25" x14ac:dyDescent="0.25">
      <c r="A361">
        <v>360</v>
      </c>
      <c r="B361" t="s">
        <v>3129</v>
      </c>
      <c r="C361" t="str">
        <f t="shared" si="66"/>
        <v>Duplicate</v>
      </c>
      <c r="D361" t="s">
        <v>3130</v>
      </c>
      <c r="E361" t="str">
        <f t="shared" si="57"/>
        <v>Noise ColorFit Pulse Grand Smart Watch with 1.69"(4.29cm) HD Display, 60 Sports Modes, 150 Watch Faces, Fast Charge, Spo2, Stress, Sleep, Heart Rate Monitoring and IP68 Waterproof (Jet Black)</v>
      </c>
      <c r="F361" t="str" cm="1">
        <f t="array" ref="F361">PROPER(_xlfn.TEXTJOIN(" ", TRUE, INDEX(_xlfn.FILTERXML("&lt;t&gt;&lt;s&gt;" &amp; SUBSTITUTE(E361," ","&lt;/s&gt;&lt;s&gt;") &amp; "&lt;/s&gt;&lt;/t&gt;", "//s"), _xlfn.SEQUENCE(4))))</f>
        <v>Noise Colorfit Pulse Grand</v>
      </c>
      <c r="G361" t="str">
        <f t="shared" si="67"/>
        <v>with 1.69"(4.29cm) HD Display, 60 Sports Modes, 150 Watch Faces, Fast Charge, Spo2, Stress, Sleep, Heart Rate Monitoring and IP68 Waterproof (Jet Black)</v>
      </c>
      <c r="H361" t="s">
        <v>2910</v>
      </c>
      <c r="I361" t="s">
        <v>13093</v>
      </c>
      <c r="J361" s="7" t="str">
        <f t="shared" si="58"/>
        <v>Electronics</v>
      </c>
      <c r="K361" s="2" t="s">
        <v>13120</v>
      </c>
      <c r="L361" t="str">
        <f t="shared" si="59"/>
        <v>WearableTechnology</v>
      </c>
      <c r="M361" s="2" t="s">
        <v>13121</v>
      </c>
      <c r="N361" s="2" t="str">
        <f t="shared" si="60"/>
        <v>SmartWatches</v>
      </c>
      <c r="O361" s="1"/>
      <c r="Q361" s="2">
        <v>1599</v>
      </c>
      <c r="R361" s="8">
        <f t="shared" si="61"/>
        <v>1599</v>
      </c>
      <c r="S361" s="2">
        <v>3999</v>
      </c>
      <c r="T361" s="8">
        <f t="shared" si="62"/>
        <v>3999</v>
      </c>
      <c r="U361" s="1">
        <f t="shared" si="63"/>
        <v>0.60015003750937734</v>
      </c>
      <c r="V361">
        <v>4</v>
      </c>
      <c r="W361" s="10">
        <f t="shared" si="64"/>
        <v>4</v>
      </c>
      <c r="X361" s="4">
        <v>30254</v>
      </c>
      <c r="Y361" s="12">
        <f t="shared" si="65"/>
        <v>30254</v>
      </c>
    </row>
    <row r="362" spans="1:25" x14ac:dyDescent="0.25">
      <c r="A362">
        <v>361</v>
      </c>
      <c r="B362" t="s">
        <v>3139</v>
      </c>
      <c r="C362" t="str">
        <f t="shared" si="66"/>
        <v>Duplicate</v>
      </c>
      <c r="D362" t="s">
        <v>3140</v>
      </c>
      <c r="E362" t="str">
        <f t="shared" si="57"/>
        <v>Fire-Boltt Ninja 3 Smartwatch Full Touch 1.69 and 60 Sports Modes with IP68, Sp02 Tracking, Over 100 Cloud based watch faces - Black</v>
      </c>
      <c r="F362" t="str" cm="1">
        <f t="array" ref="F362">PROPER(_xlfn.TEXTJOIN(" ", TRUE, INDEX(_xlfn.FILTERXML("&lt;t&gt;&lt;s&gt;" &amp; SUBSTITUTE(E362," ","&lt;/s&gt;&lt;s&gt;") &amp; "&lt;/s&gt;&lt;/t&gt;", "//s"), _xlfn.SEQUENCE(4))))</f>
        <v>Fire-Boltt Ninja 3 Smartwatch</v>
      </c>
      <c r="G362" t="str">
        <f t="shared" si="67"/>
        <v>1.69 and 60 Sports Modes with IP68, Sp02 Tracking, Over 100 Cloud based watch faces - Black</v>
      </c>
      <c r="H362" t="s">
        <v>2910</v>
      </c>
      <c r="I362" t="s">
        <v>13093</v>
      </c>
      <c r="J362" s="7" t="str">
        <f t="shared" si="58"/>
        <v>Electronics</v>
      </c>
      <c r="K362" s="2" t="s">
        <v>13120</v>
      </c>
      <c r="L362" t="str">
        <f t="shared" si="59"/>
        <v>WearableTechnology</v>
      </c>
      <c r="M362" s="2" t="s">
        <v>13121</v>
      </c>
      <c r="N362" s="2" t="str">
        <f t="shared" si="60"/>
        <v>SmartWatches</v>
      </c>
      <c r="O362" s="1"/>
      <c r="Q362" s="2">
        <v>1499</v>
      </c>
      <c r="R362" s="8">
        <f t="shared" si="61"/>
        <v>1499</v>
      </c>
      <c r="S362" s="2">
        <v>7999</v>
      </c>
      <c r="T362" s="8">
        <f t="shared" si="62"/>
        <v>7999</v>
      </c>
      <c r="U362" s="1">
        <f t="shared" si="63"/>
        <v>0.81260157519689957</v>
      </c>
      <c r="V362">
        <v>4.2</v>
      </c>
      <c r="W362" s="10">
        <f t="shared" si="64"/>
        <v>4.2</v>
      </c>
      <c r="X362" s="4">
        <v>22636</v>
      </c>
      <c r="Y362" s="12">
        <f t="shared" si="65"/>
        <v>22636</v>
      </c>
    </row>
    <row r="363" spans="1:25" x14ac:dyDescent="0.25">
      <c r="A363">
        <v>362</v>
      </c>
      <c r="B363" t="s">
        <v>3148</v>
      </c>
      <c r="C363" t="str">
        <f t="shared" si="66"/>
        <v>Unique</v>
      </c>
      <c r="D363" t="s">
        <v>3149</v>
      </c>
      <c r="E363" t="str">
        <f t="shared" si="57"/>
        <v>Samsung Galaxy M33 5G (Mystique Green, 8GB, 128GB Storage) | 6000mAh Battery | Upto 16GB RAM with RAM Plus | Travel Adapter to be Purchased Separately</v>
      </c>
      <c r="F363" t="str" cm="1">
        <f t="array" ref="F363">PROPER(_xlfn.TEXTJOIN(" ", TRUE, INDEX(_xlfn.FILTERXML("&lt;t&gt;&lt;s&gt;" &amp; SUBSTITUTE(E363," ","&lt;/s&gt;&lt;s&gt;") &amp; "&lt;/s&gt;&lt;/t&gt;", "//s"), _xlfn.SEQUENCE(4))))</f>
        <v>Samsung Galaxy M33 5G</v>
      </c>
      <c r="G363" t="str">
        <f t="shared" si="67"/>
        <v>8GB, 128GB Storage) | 6000mAh Battery | Upto 16GB RAM with RAM Plus | Travel Adapter to be Purchased Separately</v>
      </c>
      <c r="H363" t="s">
        <v>2950</v>
      </c>
      <c r="I363" t="s">
        <v>13093</v>
      </c>
      <c r="J363" s="7" t="str">
        <f t="shared" si="58"/>
        <v>Electronics</v>
      </c>
      <c r="K363" s="2" t="s">
        <v>13122</v>
      </c>
      <c r="L363" t="str">
        <f t="shared" si="59"/>
        <v>Mobiles &amp; Accessories</v>
      </c>
      <c r="M363" s="2" t="s">
        <v>13126</v>
      </c>
      <c r="N363" s="2" t="str">
        <f t="shared" si="60"/>
        <v>Smartphones &amp; BasicMobiles</v>
      </c>
      <c r="O363" s="1" t="s">
        <v>13127</v>
      </c>
      <c r="Q363" s="2">
        <v>18499</v>
      </c>
      <c r="R363" s="8">
        <f t="shared" si="61"/>
        <v>18499</v>
      </c>
      <c r="S363" s="2">
        <v>25999</v>
      </c>
      <c r="T363" s="8">
        <f t="shared" si="62"/>
        <v>25999</v>
      </c>
      <c r="U363" s="1">
        <f t="shared" si="63"/>
        <v>0.28847263356282932</v>
      </c>
      <c r="V363">
        <v>4.0999999999999996</v>
      </c>
      <c r="W363" s="10">
        <f t="shared" si="64"/>
        <v>4.0999999999999996</v>
      </c>
      <c r="X363" s="4">
        <v>22318</v>
      </c>
      <c r="Y363" s="12">
        <f t="shared" si="65"/>
        <v>22318</v>
      </c>
    </row>
    <row r="364" spans="1:25" x14ac:dyDescent="0.25">
      <c r="A364">
        <v>363</v>
      </c>
      <c r="B364" t="s">
        <v>3158</v>
      </c>
      <c r="C364" t="str">
        <f t="shared" si="66"/>
        <v>Unique</v>
      </c>
      <c r="D364" t="s">
        <v>3159</v>
      </c>
      <c r="E364" t="str">
        <f t="shared" si="57"/>
        <v>SanDisk Ultra microSD UHS-I Card 32GB, 120MB s R</v>
      </c>
      <c r="F364" t="str" cm="1">
        <f t="array" ref="F364">PROPER(_xlfn.TEXTJOIN(" ", TRUE, INDEX(_xlfn.FILTERXML("&lt;t&gt;&lt;s&gt;" &amp; SUBSTITUTE(E364," ","&lt;/s&gt;&lt;s&gt;") &amp; "&lt;/s&gt;&lt;/t&gt;", "//s"), _xlfn.SEQUENCE(4))))</f>
        <v>Sandisk Ultra Microsd Uhs-I</v>
      </c>
      <c r="G364" t="str">
        <f t="shared" si="67"/>
        <v>120MB s R</v>
      </c>
      <c r="H364" t="s">
        <v>2983</v>
      </c>
      <c r="I364" t="s">
        <v>13093</v>
      </c>
      <c r="J364" s="7" t="str">
        <f t="shared" si="58"/>
        <v>Electronics</v>
      </c>
      <c r="K364" t="s">
        <v>13095</v>
      </c>
      <c r="L364" t="str">
        <f t="shared" si="59"/>
        <v>Accessories</v>
      </c>
      <c r="M364" t="s">
        <v>13128</v>
      </c>
      <c r="N364" s="2" t="str">
        <f t="shared" si="60"/>
        <v>MemoryCards</v>
      </c>
      <c r="O364" s="1" t="s">
        <v>13129</v>
      </c>
      <c r="Q364">
        <v>369</v>
      </c>
      <c r="R364" s="8">
        <f t="shared" si="61"/>
        <v>369</v>
      </c>
      <c r="S364">
        <v>700</v>
      </c>
      <c r="T364" s="8">
        <f t="shared" si="62"/>
        <v>700</v>
      </c>
      <c r="U364" s="1">
        <f t="shared" si="63"/>
        <v>0.47285714285714286</v>
      </c>
      <c r="V364">
        <v>4.4000000000000004</v>
      </c>
      <c r="W364" s="10">
        <f t="shared" si="64"/>
        <v>4.4000000000000004</v>
      </c>
      <c r="X364" s="4">
        <v>67259</v>
      </c>
      <c r="Y364" s="12">
        <f t="shared" si="65"/>
        <v>67259</v>
      </c>
    </row>
    <row r="365" spans="1:25" x14ac:dyDescent="0.25">
      <c r="A365">
        <v>364</v>
      </c>
      <c r="B365" t="s">
        <v>3163</v>
      </c>
      <c r="C365" t="str">
        <f t="shared" si="66"/>
        <v>Unique</v>
      </c>
      <c r="D365" t="s">
        <v>3164</v>
      </c>
      <c r="E365" t="str">
        <f t="shared" si="57"/>
        <v>Samsung Galaxy M13 (Aqua Green, 6GB, 128GB Storage) | 6000mAh Battery | Upto 12GB RAM with RAM Plus</v>
      </c>
      <c r="F365" t="str" cm="1">
        <f t="array" ref="F365">PROPER(_xlfn.TEXTJOIN(" ", TRUE, INDEX(_xlfn.FILTERXML("&lt;t&gt;&lt;s&gt;" &amp; SUBSTITUTE(E365," ","&lt;/s&gt;&lt;s&gt;") &amp; "&lt;/s&gt;&lt;/t&gt;", "//s"), _xlfn.SEQUENCE(4))))</f>
        <v>Samsung Galaxy M13 (Aqua</v>
      </c>
      <c r="G365" t="str">
        <f t="shared" si="67"/>
        <v>128GB Storage) | 6000mAh Battery | Upto 12GB RAM with RAM Plus</v>
      </c>
      <c r="H365" t="s">
        <v>2950</v>
      </c>
      <c r="I365" t="s">
        <v>13093</v>
      </c>
      <c r="J365" s="7" t="str">
        <f t="shared" si="58"/>
        <v>Electronics</v>
      </c>
      <c r="K365" s="2" t="s">
        <v>13122</v>
      </c>
      <c r="L365" t="str">
        <f t="shared" si="59"/>
        <v>Mobiles &amp; Accessories</v>
      </c>
      <c r="M365" s="2" t="s">
        <v>13126</v>
      </c>
      <c r="N365" s="2" t="str">
        <f t="shared" si="60"/>
        <v>Smartphones &amp; BasicMobiles</v>
      </c>
      <c r="O365" s="1" t="s">
        <v>13127</v>
      </c>
      <c r="Q365" s="2">
        <v>12999</v>
      </c>
      <c r="R365" s="8">
        <f t="shared" si="61"/>
        <v>12999</v>
      </c>
      <c r="S365" s="2">
        <v>17999</v>
      </c>
      <c r="T365" s="8">
        <f t="shared" si="62"/>
        <v>17999</v>
      </c>
      <c r="U365" s="1">
        <f t="shared" si="63"/>
        <v>0.27779321073392965</v>
      </c>
      <c r="V365">
        <v>4.0999999999999996</v>
      </c>
      <c r="W365" s="10">
        <f t="shared" si="64"/>
        <v>4.0999999999999996</v>
      </c>
      <c r="X365" s="4">
        <v>18998</v>
      </c>
      <c r="Y365" s="12">
        <f t="shared" si="65"/>
        <v>18998</v>
      </c>
    </row>
    <row r="366" spans="1:25" x14ac:dyDescent="0.25">
      <c r="A366">
        <v>365</v>
      </c>
      <c r="B366" t="s">
        <v>3173</v>
      </c>
      <c r="C366" t="str">
        <f t="shared" si="66"/>
        <v>Unique</v>
      </c>
      <c r="D366" t="s">
        <v>2909</v>
      </c>
      <c r="E366" t="str">
        <f t="shared" si="57"/>
        <v>Fire-Boltt Ninja Call Pro Plus 1.83" Smart Watch with Bluetooth Calling, AI Voice Assistance, 100 Sports Modes IP67 Rating, 240*280 Pixel High Resolution</v>
      </c>
      <c r="F366" t="str" cm="1">
        <f t="array" ref="F366">PROPER(_xlfn.TEXTJOIN(" ", TRUE, INDEX(_xlfn.FILTERXML("&lt;t&gt;&lt;s&gt;" &amp; SUBSTITUTE(E366," ","&lt;/s&gt;&lt;s&gt;") &amp; "&lt;/s&gt;&lt;/t&gt;", "//s"), _xlfn.SEQUENCE(4))))</f>
        <v>Fire-Boltt Ninja Call Pro</v>
      </c>
      <c r="G366" t="str">
        <f t="shared" si="67"/>
        <v>Smart Watch with Bluetooth Calling, AI Voice Assistance, 100 Sports Modes IP67 Rating, 240*280 Pixel High Resolution</v>
      </c>
      <c r="H366" t="s">
        <v>2910</v>
      </c>
      <c r="I366" t="s">
        <v>13093</v>
      </c>
      <c r="J366" s="7" t="str">
        <f t="shared" si="58"/>
        <v>Electronics</v>
      </c>
      <c r="K366" s="2" t="s">
        <v>13120</v>
      </c>
      <c r="L366" t="str">
        <f t="shared" si="59"/>
        <v>WearableTechnology</v>
      </c>
      <c r="M366" s="2" t="s">
        <v>13121</v>
      </c>
      <c r="N366" s="2" t="str">
        <f t="shared" si="60"/>
        <v>SmartWatches</v>
      </c>
      <c r="O366" s="1"/>
      <c r="Q366" s="2">
        <v>1799</v>
      </c>
      <c r="R366" s="8">
        <f t="shared" si="61"/>
        <v>1799</v>
      </c>
      <c r="S366" s="2">
        <v>19999</v>
      </c>
      <c r="T366" s="8">
        <f t="shared" si="62"/>
        <v>19999</v>
      </c>
      <c r="U366" s="1">
        <f t="shared" si="63"/>
        <v>0.91004550227511372</v>
      </c>
      <c r="V366">
        <v>4.2</v>
      </c>
      <c r="W366" s="10">
        <f t="shared" si="64"/>
        <v>4.2</v>
      </c>
      <c r="X366" s="4">
        <v>13937</v>
      </c>
      <c r="Y366" s="12">
        <f t="shared" si="65"/>
        <v>13937</v>
      </c>
    </row>
    <row r="367" spans="1:25" x14ac:dyDescent="0.25">
      <c r="A367">
        <v>366</v>
      </c>
      <c r="B367" t="s">
        <v>3176</v>
      </c>
      <c r="C367" t="str">
        <f t="shared" si="66"/>
        <v>Duplicate</v>
      </c>
      <c r="D367" t="s">
        <v>3177</v>
      </c>
      <c r="E367" t="str">
        <f t="shared" si="57"/>
        <v>Fire-Boltt India's No 1 Smartwatch Brand Talk 2 Bluetooth Calling Smartwatch with Dual Button, Hands On Voice Assistance, 60 Sports Modes, in Built Mic and Speaker with IP68 Rating</v>
      </c>
      <c r="F367" t="str" cm="1">
        <f t="array" ref="F367">PROPER(_xlfn.TEXTJOIN(" ", TRUE, INDEX(_xlfn.FILTERXML("&lt;t&gt;&lt;s&gt;" &amp; SUBSTITUTE(E367," ","&lt;/s&gt;&lt;s&gt;") &amp; "&lt;/s&gt;&lt;/t&gt;", "//s"), _xlfn.SEQUENCE(4))))</f>
        <v>Fire-Boltt India'S No 1</v>
      </c>
      <c r="G367" t="str">
        <f t="shared" si="67"/>
        <v>Talk 2 Bluetooth Calling Smartwatch with Dual Button, Hands On Voice Assistance, 60 Sports Modes, in Built Mic and Speaker with IP68 Rating</v>
      </c>
      <c r="H367" t="s">
        <v>2910</v>
      </c>
      <c r="I367" t="s">
        <v>13093</v>
      </c>
      <c r="J367" s="7" t="str">
        <f t="shared" si="58"/>
        <v>Electronics</v>
      </c>
      <c r="K367" s="2" t="s">
        <v>13120</v>
      </c>
      <c r="L367" t="str">
        <f t="shared" si="59"/>
        <v>WearableTechnology</v>
      </c>
      <c r="M367" s="2" t="s">
        <v>13121</v>
      </c>
      <c r="N367" s="2" t="str">
        <f t="shared" si="60"/>
        <v>SmartWatches</v>
      </c>
      <c r="O367" s="1"/>
      <c r="Q367" s="2">
        <v>2199</v>
      </c>
      <c r="R367" s="8">
        <f t="shared" si="61"/>
        <v>2199</v>
      </c>
      <c r="S367" s="2">
        <v>9999</v>
      </c>
      <c r="T367" s="8">
        <f t="shared" si="62"/>
        <v>9999</v>
      </c>
      <c r="U367" s="1">
        <f t="shared" si="63"/>
        <v>0.78007800780078007</v>
      </c>
      <c r="V367">
        <v>4.2</v>
      </c>
      <c r="W367" s="10">
        <f t="shared" si="64"/>
        <v>4.2</v>
      </c>
      <c r="X367" s="4">
        <v>29471</v>
      </c>
      <c r="Y367" s="12">
        <f t="shared" si="65"/>
        <v>29471</v>
      </c>
    </row>
    <row r="368" spans="1:25" x14ac:dyDescent="0.25">
      <c r="A368">
        <v>367</v>
      </c>
      <c r="B368" t="s">
        <v>3185</v>
      </c>
      <c r="C368" t="str">
        <f t="shared" si="66"/>
        <v>Unique</v>
      </c>
      <c r="D368" t="s">
        <v>3186</v>
      </c>
      <c r="E368" t="str">
        <f t="shared" si="57"/>
        <v>Samsung Galaxy M33 5G (Emerald Brown, 6GB, 128GB Storage) | 6000mAh Battery | Upto 12GB RAM with RAM Plus | Travel Adapter to be Purchased Separately</v>
      </c>
      <c r="F368" t="str" cm="1">
        <f t="array" ref="F368">PROPER(_xlfn.TEXTJOIN(" ", TRUE, INDEX(_xlfn.FILTERXML("&lt;t&gt;&lt;s&gt;" &amp; SUBSTITUTE(E368," ","&lt;/s&gt;&lt;s&gt;") &amp; "&lt;/s&gt;&lt;/t&gt;", "//s"), _xlfn.SEQUENCE(4))))</f>
        <v>Samsung Galaxy M33 5G</v>
      </c>
      <c r="G368" t="str">
        <f t="shared" si="67"/>
        <v>6GB, 128GB Storage) | 6000mAh Battery | Upto 12GB RAM with RAM Plus | Travel Adapter to be Purchased Separately</v>
      </c>
      <c r="H368" t="s">
        <v>2950</v>
      </c>
      <c r="I368" t="s">
        <v>13093</v>
      </c>
      <c r="J368" s="7" t="str">
        <f t="shared" si="58"/>
        <v>Electronics</v>
      </c>
      <c r="K368" s="2" t="s">
        <v>13122</v>
      </c>
      <c r="L368" t="str">
        <f t="shared" si="59"/>
        <v>Mobiles &amp; Accessories</v>
      </c>
      <c r="M368" s="2" t="s">
        <v>13126</v>
      </c>
      <c r="N368" s="2" t="str">
        <f t="shared" si="60"/>
        <v>Smartphones &amp; BasicMobiles</v>
      </c>
      <c r="O368" s="1" t="s">
        <v>13127</v>
      </c>
      <c r="Q368" s="2">
        <v>16999</v>
      </c>
      <c r="R368" s="8">
        <f t="shared" si="61"/>
        <v>16999</v>
      </c>
      <c r="S368" s="2">
        <v>24999</v>
      </c>
      <c r="T368" s="8">
        <f t="shared" si="62"/>
        <v>24999</v>
      </c>
      <c r="U368" s="1">
        <f t="shared" si="63"/>
        <v>0.32001280051202047</v>
      </c>
      <c r="V368">
        <v>4.0999999999999996</v>
      </c>
      <c r="W368" s="10">
        <f t="shared" si="64"/>
        <v>4.0999999999999996</v>
      </c>
      <c r="X368" s="4">
        <v>22318</v>
      </c>
      <c r="Y368" s="12">
        <f t="shared" si="65"/>
        <v>22318</v>
      </c>
    </row>
    <row r="369" spans="1:25" x14ac:dyDescent="0.25">
      <c r="A369">
        <v>368</v>
      </c>
      <c r="B369" t="s">
        <v>3190</v>
      </c>
      <c r="C369" t="str">
        <f t="shared" si="66"/>
        <v>Unique</v>
      </c>
      <c r="D369" t="s">
        <v>3191</v>
      </c>
      <c r="E369" t="str">
        <f t="shared" si="57"/>
        <v>iQOO vivo Z6 5G (Chromatic Blue, 6GB RAM, 128GB Storage) | Snapdragon 695-6nm Processor | 120Hz FHD+ Display | 5000mAh Battery</v>
      </c>
      <c r="F369" t="str" cm="1">
        <f t="array" ref="F369">PROPER(_xlfn.TEXTJOIN(" ", TRUE, INDEX(_xlfn.FILTERXML("&lt;t&gt;&lt;s&gt;" &amp; SUBSTITUTE(E369," ","&lt;/s&gt;&lt;s&gt;") &amp; "&lt;/s&gt;&lt;/t&gt;", "//s"), _xlfn.SEQUENCE(4))))</f>
        <v>Iqoo Vivo Z6 5G</v>
      </c>
      <c r="G369" t="str">
        <f t="shared" si="67"/>
        <v>6GB RAM, 128GB Storage) | Snapdragon 695-6nm Processor | 120Hz FHD+ Display | 5000mAh Battery</v>
      </c>
      <c r="H369" t="s">
        <v>2950</v>
      </c>
      <c r="I369" t="s">
        <v>13093</v>
      </c>
      <c r="J369" s="7" t="str">
        <f t="shared" si="58"/>
        <v>Electronics</v>
      </c>
      <c r="K369" s="2" t="s">
        <v>13122</v>
      </c>
      <c r="L369" t="str">
        <f t="shared" si="59"/>
        <v>Mobiles &amp; Accessories</v>
      </c>
      <c r="M369" s="2" t="s">
        <v>13126</v>
      </c>
      <c r="N369" s="2" t="str">
        <f t="shared" si="60"/>
        <v>Smartphones &amp; BasicMobiles</v>
      </c>
      <c r="O369" s="1" t="s">
        <v>13127</v>
      </c>
      <c r="Q369" s="2">
        <v>16499</v>
      </c>
      <c r="R369" s="8">
        <f t="shared" si="61"/>
        <v>16499</v>
      </c>
      <c r="S369" s="2">
        <v>20999</v>
      </c>
      <c r="T369" s="8">
        <f t="shared" si="62"/>
        <v>20999</v>
      </c>
      <c r="U369" s="1">
        <f t="shared" si="63"/>
        <v>0.21429591885327873</v>
      </c>
      <c r="V369">
        <v>4</v>
      </c>
      <c r="W369" s="10">
        <f t="shared" si="64"/>
        <v>4</v>
      </c>
      <c r="X369" s="4">
        <v>21350</v>
      </c>
      <c r="Y369" s="12">
        <f t="shared" si="65"/>
        <v>21350</v>
      </c>
    </row>
    <row r="370" spans="1:25" x14ac:dyDescent="0.25">
      <c r="A370">
        <v>369</v>
      </c>
      <c r="B370" t="s">
        <v>3200</v>
      </c>
      <c r="C370" t="str">
        <f t="shared" si="66"/>
        <v>Unique</v>
      </c>
      <c r="D370" t="s">
        <v>2909</v>
      </c>
      <c r="E370" t="str">
        <f t="shared" si="57"/>
        <v>Fire-Boltt Ninja Call Pro Plus 1.83" Smart Watch with Bluetooth Calling, AI Voice Assistance, 100 Sports Modes IP67 Rating, 240*280 Pixel High Resolution</v>
      </c>
      <c r="F370" t="str" cm="1">
        <f t="array" ref="F370">PROPER(_xlfn.TEXTJOIN(" ", TRUE, INDEX(_xlfn.FILTERXML("&lt;t&gt;&lt;s&gt;" &amp; SUBSTITUTE(E370," ","&lt;/s&gt;&lt;s&gt;") &amp; "&lt;/s&gt;&lt;/t&gt;", "//s"), _xlfn.SEQUENCE(4))))</f>
        <v>Fire-Boltt Ninja Call Pro</v>
      </c>
      <c r="G370" t="str">
        <f t="shared" si="67"/>
        <v>Smart Watch with Bluetooth Calling, AI Voice Assistance, 100 Sports Modes IP67 Rating, 240*280 Pixel High Resolution</v>
      </c>
      <c r="H370" t="s">
        <v>2910</v>
      </c>
      <c r="I370" t="s">
        <v>13093</v>
      </c>
      <c r="J370" s="7" t="str">
        <f t="shared" si="58"/>
        <v>Electronics</v>
      </c>
      <c r="K370" s="2" t="s">
        <v>13120</v>
      </c>
      <c r="L370" t="str">
        <f t="shared" si="59"/>
        <v>WearableTechnology</v>
      </c>
      <c r="M370" s="2" t="s">
        <v>13121</v>
      </c>
      <c r="N370" s="2" t="str">
        <f t="shared" si="60"/>
        <v>SmartWatches</v>
      </c>
      <c r="O370" s="1"/>
      <c r="Q370" s="2">
        <v>1799</v>
      </c>
      <c r="R370" s="8">
        <f t="shared" si="61"/>
        <v>1799</v>
      </c>
      <c r="S370" s="2">
        <v>19999</v>
      </c>
      <c r="T370" s="8">
        <f t="shared" si="62"/>
        <v>19999</v>
      </c>
      <c r="U370" s="1">
        <f t="shared" si="63"/>
        <v>0.91004550227511372</v>
      </c>
      <c r="V370">
        <v>4.2</v>
      </c>
      <c r="W370" s="10">
        <f t="shared" si="64"/>
        <v>4.2</v>
      </c>
      <c r="X370" s="4">
        <v>13937</v>
      </c>
      <c r="Y370" s="12">
        <f t="shared" si="65"/>
        <v>13937</v>
      </c>
    </row>
    <row r="371" spans="1:25" x14ac:dyDescent="0.25">
      <c r="A371">
        <v>370</v>
      </c>
      <c r="B371" t="s">
        <v>15</v>
      </c>
      <c r="C371" t="str">
        <f t="shared" si="66"/>
        <v>Duplicate</v>
      </c>
      <c r="D371" t="s">
        <v>16</v>
      </c>
      <c r="E371" t="str">
        <f t="shared" si="57"/>
        <v>Wayona Nylon Braided USB to Lightning Fast Charging and Data Sync Cable Compatible for iPhone 13, 12,11, X, 8, 7, 6, 5, iPad Air, Pro, Mini (3 FT Pack of 1, Grey)</v>
      </c>
      <c r="F371" t="str" cm="1">
        <f t="array" ref="F371">PROPER(_xlfn.TEXTJOIN(" ", TRUE, INDEX(_xlfn.FILTERXML("&lt;t&gt;&lt;s&gt;" &amp; SUBSTITUTE(E371," ","&lt;/s&gt;&lt;s&gt;") &amp; "&lt;/s&gt;&lt;/t&gt;", "//s"), _xlfn.SEQUENCE(4))))</f>
        <v>Wayona Nylon Braided Usb</v>
      </c>
      <c r="G371" t="str">
        <f t="shared" si="67"/>
        <v>Fast Charging and Data Sync Cable Compatible for iPhone 13, 12,11, X, 8, 7, 6, 5, iPad Air, Pro, Mini (3 FT Pack of 1, Grey)</v>
      </c>
      <c r="H371" t="s">
        <v>17</v>
      </c>
      <c r="I371" t="s">
        <v>13085</v>
      </c>
      <c r="J371" s="7" t="str">
        <f t="shared" si="58"/>
        <v>Computers &amp; Accessories</v>
      </c>
      <c r="K371" t="s">
        <v>13086</v>
      </c>
      <c r="L371" t="str">
        <f t="shared" si="59"/>
        <v>Accessories &amp; Peripherals</v>
      </c>
      <c r="M371" s="2" t="s">
        <v>13087</v>
      </c>
      <c r="N371" s="2" t="str">
        <f t="shared" si="60"/>
        <v>Cables &amp; Accessories</v>
      </c>
      <c r="O371" s="1" t="s">
        <v>13088</v>
      </c>
      <c r="P371" t="s">
        <v>13089</v>
      </c>
      <c r="Q371">
        <v>399</v>
      </c>
      <c r="R371" s="8">
        <f t="shared" si="61"/>
        <v>399</v>
      </c>
      <c r="S371" s="2">
        <v>1099</v>
      </c>
      <c r="T371" s="8">
        <f t="shared" si="62"/>
        <v>1099</v>
      </c>
      <c r="U371" s="1">
        <f t="shared" si="63"/>
        <v>0.63694267515923564</v>
      </c>
      <c r="V371">
        <v>4.2</v>
      </c>
      <c r="W371" s="10">
        <f t="shared" si="64"/>
        <v>4.2</v>
      </c>
      <c r="X371" s="4">
        <v>24270</v>
      </c>
      <c r="Y371" s="12">
        <f t="shared" si="65"/>
        <v>24270</v>
      </c>
    </row>
    <row r="372" spans="1:25" x14ac:dyDescent="0.25">
      <c r="A372">
        <v>371</v>
      </c>
      <c r="B372" t="s">
        <v>3205</v>
      </c>
      <c r="C372" t="str">
        <f t="shared" si="66"/>
        <v>Unique</v>
      </c>
      <c r="D372" t="s">
        <v>3206</v>
      </c>
      <c r="E372" t="str">
        <f t="shared" si="57"/>
        <v>Redmi 9 Activ (Carbon Black, 4GB RAM, 64GB Storage) | Octa-core Helio G35 | 5000 mAh Battery</v>
      </c>
      <c r="F372" t="str" cm="1">
        <f t="array" ref="F372">PROPER(_xlfn.TEXTJOIN(" ", TRUE, INDEX(_xlfn.FILTERXML("&lt;t&gt;&lt;s&gt;" &amp; SUBSTITUTE(E372," ","&lt;/s&gt;&lt;s&gt;") &amp; "&lt;/s&gt;&lt;/t&gt;", "//s"), _xlfn.SEQUENCE(4))))</f>
        <v>Redmi 9 Activ (Carbon</v>
      </c>
      <c r="G372" t="str">
        <f t="shared" si="67"/>
        <v>RAM, 64GB Storage) | Octa-core Helio G35 | 5000 mAh Battery</v>
      </c>
      <c r="H372" t="s">
        <v>2950</v>
      </c>
      <c r="I372" t="s">
        <v>13093</v>
      </c>
      <c r="J372" s="7" t="str">
        <f t="shared" si="58"/>
        <v>Electronics</v>
      </c>
      <c r="K372" s="2" t="s">
        <v>13122</v>
      </c>
      <c r="L372" t="str">
        <f t="shared" si="59"/>
        <v>Mobiles &amp; Accessories</v>
      </c>
      <c r="M372" s="2" t="s">
        <v>13126</v>
      </c>
      <c r="N372" s="2" t="str">
        <f t="shared" si="60"/>
        <v>Smartphones &amp; BasicMobiles</v>
      </c>
      <c r="O372" s="1" t="s">
        <v>13127</v>
      </c>
      <c r="Q372" s="2">
        <v>8499</v>
      </c>
      <c r="R372" s="8">
        <f t="shared" si="61"/>
        <v>8499</v>
      </c>
      <c r="S372" s="2">
        <v>10999</v>
      </c>
      <c r="T372" s="8">
        <f t="shared" si="62"/>
        <v>10999</v>
      </c>
      <c r="U372" s="1">
        <f t="shared" si="63"/>
        <v>0.22729339030820983</v>
      </c>
      <c r="V372">
        <v>4.0999999999999996</v>
      </c>
      <c r="W372" s="10">
        <f t="shared" si="64"/>
        <v>4.0999999999999996</v>
      </c>
      <c r="X372" s="4">
        <v>313836</v>
      </c>
      <c r="Y372" s="12">
        <f t="shared" si="65"/>
        <v>313836</v>
      </c>
    </row>
    <row r="373" spans="1:25" x14ac:dyDescent="0.25">
      <c r="A373">
        <v>372</v>
      </c>
      <c r="B373" t="s">
        <v>3215</v>
      </c>
      <c r="C373" t="str">
        <f t="shared" si="66"/>
        <v>Unique</v>
      </c>
      <c r="D373" t="s">
        <v>3216</v>
      </c>
      <c r="E373" t="str">
        <f t="shared" si="57"/>
        <v>Redmi 9A Sport (Coral Green, 2GB RAM, 32GB Storage) | 2GHz Octa-core Helio G25 Processor | 5000 mAh Battery</v>
      </c>
      <c r="F373" t="str" cm="1">
        <f t="array" ref="F373">PROPER(_xlfn.TEXTJOIN(" ", TRUE, INDEX(_xlfn.FILTERXML("&lt;t&gt;&lt;s&gt;" &amp; SUBSTITUTE(E373," ","&lt;/s&gt;&lt;s&gt;") &amp; "&lt;/s&gt;&lt;/t&gt;", "//s"), _xlfn.SEQUENCE(4))))</f>
        <v>Redmi 9A Sport (Coral</v>
      </c>
      <c r="G373" t="str">
        <f t="shared" si="67"/>
        <v>RAM, 32GB Storage) | 2GHz Octa-core Helio G25 Processor | 5000 mAh Battery</v>
      </c>
      <c r="H373" t="s">
        <v>2950</v>
      </c>
      <c r="I373" t="s">
        <v>13093</v>
      </c>
      <c r="J373" s="7" t="str">
        <f t="shared" si="58"/>
        <v>Electronics</v>
      </c>
      <c r="K373" s="2" t="s">
        <v>13122</v>
      </c>
      <c r="L373" t="str">
        <f t="shared" si="59"/>
        <v>Mobiles &amp; Accessories</v>
      </c>
      <c r="M373" s="2" t="s">
        <v>13126</v>
      </c>
      <c r="N373" s="2" t="str">
        <f t="shared" si="60"/>
        <v>Smartphones &amp; BasicMobiles</v>
      </c>
      <c r="O373" s="1" t="s">
        <v>13127</v>
      </c>
      <c r="Q373" s="2">
        <v>6499</v>
      </c>
      <c r="R373" s="8">
        <f t="shared" si="61"/>
        <v>6499</v>
      </c>
      <c r="S373" s="2">
        <v>8499</v>
      </c>
      <c r="T373" s="8">
        <f t="shared" si="62"/>
        <v>8499</v>
      </c>
      <c r="U373" s="1">
        <f t="shared" si="63"/>
        <v>0.23532180256500765</v>
      </c>
      <c r="V373">
        <v>4.0999999999999996</v>
      </c>
      <c r="W373" s="10">
        <f t="shared" si="64"/>
        <v>4.0999999999999996</v>
      </c>
      <c r="X373" s="4">
        <v>313836</v>
      </c>
      <c r="Y373" s="12">
        <f t="shared" si="65"/>
        <v>313836</v>
      </c>
    </row>
    <row r="374" spans="1:25" x14ac:dyDescent="0.25">
      <c r="A374">
        <v>373</v>
      </c>
      <c r="B374" t="s">
        <v>3220</v>
      </c>
      <c r="C374" t="str">
        <f t="shared" si="66"/>
        <v>Unique</v>
      </c>
      <c r="D374" t="s">
        <v>2909</v>
      </c>
      <c r="E374" t="str">
        <f t="shared" si="57"/>
        <v>Fire-Boltt Ninja Call Pro Plus 1.83" Smart Watch with Bluetooth Calling, AI Voice Assistance, 100 Sports Modes IP67 Rating, 240*280 Pixel High Resolution</v>
      </c>
      <c r="F374" t="str" cm="1">
        <f t="array" ref="F374">PROPER(_xlfn.TEXTJOIN(" ", TRUE, INDEX(_xlfn.FILTERXML("&lt;t&gt;&lt;s&gt;" &amp; SUBSTITUTE(E374," ","&lt;/s&gt;&lt;s&gt;") &amp; "&lt;/s&gt;&lt;/t&gt;", "//s"), _xlfn.SEQUENCE(4))))</f>
        <v>Fire-Boltt Ninja Call Pro</v>
      </c>
      <c r="G374" t="str">
        <f t="shared" si="67"/>
        <v>Smart Watch with Bluetooth Calling, AI Voice Assistance, 100 Sports Modes IP67 Rating, 240*280 Pixel High Resolution</v>
      </c>
      <c r="H374" t="s">
        <v>2910</v>
      </c>
      <c r="I374" t="s">
        <v>13093</v>
      </c>
      <c r="J374" s="7" t="str">
        <f t="shared" si="58"/>
        <v>Electronics</v>
      </c>
      <c r="K374" s="2" t="s">
        <v>13120</v>
      </c>
      <c r="L374" t="str">
        <f t="shared" si="59"/>
        <v>WearableTechnology</v>
      </c>
      <c r="M374" s="2" t="s">
        <v>13121</v>
      </c>
      <c r="N374" s="2" t="str">
        <f t="shared" si="60"/>
        <v>SmartWatches</v>
      </c>
      <c r="O374" s="1"/>
      <c r="Q374" s="2">
        <v>1799</v>
      </c>
      <c r="R374" s="8">
        <f t="shared" si="61"/>
        <v>1799</v>
      </c>
      <c r="S374" s="2">
        <v>19999</v>
      </c>
      <c r="T374" s="8">
        <f t="shared" si="62"/>
        <v>19999</v>
      </c>
      <c r="U374" s="1">
        <f t="shared" si="63"/>
        <v>0.91004550227511372</v>
      </c>
      <c r="V374">
        <v>4.2</v>
      </c>
      <c r="W374" s="10">
        <f t="shared" si="64"/>
        <v>4.2</v>
      </c>
      <c r="X374" s="4">
        <v>13937</v>
      </c>
      <c r="Y374" s="12">
        <f t="shared" si="65"/>
        <v>13937</v>
      </c>
    </row>
    <row r="375" spans="1:25" x14ac:dyDescent="0.25">
      <c r="A375">
        <v>374</v>
      </c>
      <c r="B375" t="s">
        <v>3223</v>
      </c>
      <c r="C375" t="str">
        <f t="shared" si="66"/>
        <v>Unique</v>
      </c>
      <c r="D375" t="s">
        <v>3224</v>
      </c>
      <c r="E375" t="str">
        <f t="shared" si="57"/>
        <v>Redmi 10A (Sea Blue, 4GB RAM, 64GB Storage) | 2 Ghz Octa Core Helio G25 | 5000 mAh Battery | Finger Print Sensor | Upto 5GB RAM with RAM Booster</v>
      </c>
      <c r="F375" t="str" cm="1">
        <f t="array" ref="F375">PROPER(_xlfn.TEXTJOIN(" ", TRUE, INDEX(_xlfn.FILTERXML("&lt;t&gt;&lt;s&gt;" &amp; SUBSTITUTE(E375," ","&lt;/s&gt;&lt;s&gt;") &amp; "&lt;/s&gt;&lt;/t&gt;", "//s"), _xlfn.SEQUENCE(4))))</f>
        <v>Redmi 10A (Sea Blue,</v>
      </c>
      <c r="G375" t="str">
        <f t="shared" si="67"/>
        <v>64GB Storage) | 2 Ghz Octa Core Helio G25 | 5000 mAh Battery | Finger Print Sensor | Upto 5GB RAM with RAM Booster</v>
      </c>
      <c r="H375" t="s">
        <v>2950</v>
      </c>
      <c r="I375" t="s">
        <v>13093</v>
      </c>
      <c r="J375" s="7" t="str">
        <f t="shared" si="58"/>
        <v>Electronics</v>
      </c>
      <c r="K375" s="2" t="s">
        <v>13122</v>
      </c>
      <c r="L375" t="str">
        <f t="shared" si="59"/>
        <v>Mobiles &amp; Accessories</v>
      </c>
      <c r="M375" s="2" t="s">
        <v>13126</v>
      </c>
      <c r="N375" s="2" t="str">
        <f t="shared" si="60"/>
        <v>Smartphones &amp; BasicMobiles</v>
      </c>
      <c r="O375" s="1" t="s">
        <v>13127</v>
      </c>
      <c r="Q375" s="2">
        <v>8999</v>
      </c>
      <c r="R375" s="8">
        <f t="shared" si="61"/>
        <v>8999</v>
      </c>
      <c r="S375" s="2">
        <v>11999</v>
      </c>
      <c r="T375" s="8">
        <f t="shared" si="62"/>
        <v>11999</v>
      </c>
      <c r="U375" s="1">
        <f t="shared" si="63"/>
        <v>0.25002083506958911</v>
      </c>
      <c r="V375">
        <v>4</v>
      </c>
      <c r="W375" s="10">
        <f t="shared" si="64"/>
        <v>4</v>
      </c>
      <c r="X375" s="4">
        <v>12796</v>
      </c>
      <c r="Y375" s="12">
        <f t="shared" si="65"/>
        <v>12796</v>
      </c>
    </row>
    <row r="376" spans="1:25" x14ac:dyDescent="0.25">
      <c r="A376">
        <v>375</v>
      </c>
      <c r="B376" t="s">
        <v>3227</v>
      </c>
      <c r="C376" t="str">
        <f t="shared" si="66"/>
        <v>Unique</v>
      </c>
      <c r="D376" t="s">
        <v>3228</v>
      </c>
      <c r="E376" t="str">
        <f t="shared" si="57"/>
        <v>AGARO Blaze USB 3.0 to USB Type C OTG Adapter</v>
      </c>
      <c r="F376" t="str" cm="1">
        <f t="array" ref="F376">PROPER(_xlfn.TEXTJOIN(" ", TRUE, INDEX(_xlfn.FILTERXML("&lt;t&gt;&lt;s&gt;" &amp; SUBSTITUTE(E376," ","&lt;/s&gt;&lt;s&gt;") &amp; "&lt;/s&gt;&lt;/t&gt;", "//s"), _xlfn.SEQUENCE(4))))</f>
        <v>Agaro Blaze Usb 3</v>
      </c>
      <c r="G376" t="str">
        <f t="shared" si="67"/>
        <v>Type C OTG Adapter</v>
      </c>
      <c r="H376" t="s">
        <v>3229</v>
      </c>
      <c r="I376" t="s">
        <v>13093</v>
      </c>
      <c r="J376" s="7" t="str">
        <f t="shared" si="58"/>
        <v>Electronics</v>
      </c>
      <c r="K376" t="s">
        <v>13122</v>
      </c>
      <c r="L376" t="str">
        <f t="shared" si="59"/>
        <v>Mobiles &amp; Accessories</v>
      </c>
      <c r="M376" t="s">
        <v>13123</v>
      </c>
      <c r="N376" s="2" t="str">
        <f t="shared" si="60"/>
        <v>MobileAccessories</v>
      </c>
      <c r="O376" s="1" t="s">
        <v>13138</v>
      </c>
      <c r="P376" t="s">
        <v>13139</v>
      </c>
      <c r="Q376">
        <v>139</v>
      </c>
      <c r="R376" s="8">
        <f t="shared" si="61"/>
        <v>139</v>
      </c>
      <c r="S376">
        <v>495</v>
      </c>
      <c r="T376" s="8">
        <f t="shared" si="62"/>
        <v>495</v>
      </c>
      <c r="U376" s="1">
        <f t="shared" si="63"/>
        <v>0.71919191919191916</v>
      </c>
      <c r="V376">
        <v>4.3</v>
      </c>
      <c r="W376" s="10">
        <f t="shared" si="64"/>
        <v>4.3</v>
      </c>
      <c r="X376" s="4">
        <v>14185</v>
      </c>
      <c r="Y376" s="12">
        <f t="shared" si="65"/>
        <v>14185</v>
      </c>
    </row>
    <row r="377" spans="1:25" x14ac:dyDescent="0.25">
      <c r="A377">
        <v>376</v>
      </c>
      <c r="B377" t="s">
        <v>3234</v>
      </c>
      <c r="C377" t="str">
        <f t="shared" si="66"/>
        <v>Duplicate</v>
      </c>
      <c r="D377" t="s">
        <v>3235</v>
      </c>
      <c r="E377" t="str">
        <f t="shared" si="57"/>
        <v>Fire-Boltt Visionary 1.78" AMOLED Bluetooth Calling Smartwatch with 368*448 Pixel Resolution 100+ Sports Mode, TWS Connection, Voice Assistance, SPO2 and Heart Rate Monitoring</v>
      </c>
      <c r="F377" t="str" cm="1">
        <f t="array" ref="F377">PROPER(_xlfn.TEXTJOIN(" ", TRUE, INDEX(_xlfn.FILTERXML("&lt;t&gt;&lt;s&gt;" &amp; SUBSTITUTE(E377," ","&lt;/s&gt;&lt;s&gt;") &amp; "&lt;/s&gt;&lt;/t&gt;", "//s"), _xlfn.SEQUENCE(4))))</f>
        <v>Fire-Boltt Visionary 1.78" Amoled</v>
      </c>
      <c r="G377" t="str">
        <f t="shared" si="67"/>
        <v>Smartwatch with 368*448 Pixel Resolution 100+ Sports Mode, TWS Connection, Voice Assistance, SPO2 and Heart Rate Monitoring</v>
      </c>
      <c r="H377" t="s">
        <v>2910</v>
      </c>
      <c r="I377" t="s">
        <v>13093</v>
      </c>
      <c r="J377" s="7" t="str">
        <f t="shared" si="58"/>
        <v>Electronics</v>
      </c>
      <c r="K377" s="2" t="s">
        <v>13120</v>
      </c>
      <c r="L377" t="str">
        <f t="shared" si="59"/>
        <v>WearableTechnology</v>
      </c>
      <c r="M377" s="2" t="s">
        <v>13121</v>
      </c>
      <c r="N377" s="2" t="str">
        <f t="shared" si="60"/>
        <v>SmartWatches</v>
      </c>
      <c r="O377" s="1"/>
      <c r="Q377" s="2">
        <v>3999</v>
      </c>
      <c r="R377" s="8">
        <f t="shared" si="61"/>
        <v>3999</v>
      </c>
      <c r="S377" s="2">
        <v>16999</v>
      </c>
      <c r="T377" s="8">
        <f t="shared" si="62"/>
        <v>16999</v>
      </c>
      <c r="U377" s="1">
        <f t="shared" si="63"/>
        <v>0.76475086769809986</v>
      </c>
      <c r="V377">
        <v>4.3</v>
      </c>
      <c r="W377" s="10">
        <f t="shared" si="64"/>
        <v>4.3</v>
      </c>
      <c r="X377" s="4">
        <v>17159</v>
      </c>
      <c r="Y377" s="12">
        <f t="shared" si="65"/>
        <v>17159</v>
      </c>
    </row>
    <row r="378" spans="1:25" x14ac:dyDescent="0.25">
      <c r="A378">
        <v>377</v>
      </c>
      <c r="B378" t="s">
        <v>3243</v>
      </c>
      <c r="C378" t="str">
        <f t="shared" si="66"/>
        <v>Duplicate</v>
      </c>
      <c r="D378" t="s">
        <v>3244</v>
      </c>
      <c r="E378" t="str">
        <f t="shared" si="57"/>
        <v>Noise ColorFit Pro 4 Advanced Bluetooth Calling Smart Watch with 1.72" TruView Display, Fully-Functional Digital Crown, 311 PPI, 60Hz Refresh Rate, 500 NITS Brightness (Charcoal Black)</v>
      </c>
      <c r="F378" t="str" cm="1">
        <f t="array" ref="F378">PROPER(_xlfn.TEXTJOIN(" ", TRUE, INDEX(_xlfn.FILTERXML("&lt;t&gt;&lt;s&gt;" &amp; SUBSTITUTE(E378," ","&lt;/s&gt;&lt;s&gt;") &amp; "&lt;/s&gt;&lt;/t&gt;", "//s"), _xlfn.SEQUENCE(4))))</f>
        <v>Noise Colorfit Pro 4</v>
      </c>
      <c r="G378" t="str">
        <f t="shared" si="67"/>
        <v>Calling Smart Watch with 1.72" TruView Display, Fully-Functional Digital Crown, 311 PPI, 60Hz Refresh Rate, 500 NITS Brightness (Charcoal Black)</v>
      </c>
      <c r="H378" t="s">
        <v>2910</v>
      </c>
      <c r="I378" t="s">
        <v>13093</v>
      </c>
      <c r="J378" s="7" t="str">
        <f t="shared" si="58"/>
        <v>Electronics</v>
      </c>
      <c r="K378" s="2" t="s">
        <v>13120</v>
      </c>
      <c r="L378" t="str">
        <f t="shared" si="59"/>
        <v>WearableTechnology</v>
      </c>
      <c r="M378" s="2" t="s">
        <v>13121</v>
      </c>
      <c r="N378" s="2" t="str">
        <f t="shared" si="60"/>
        <v>SmartWatches</v>
      </c>
      <c r="O378" s="1"/>
      <c r="Q378" s="2">
        <v>2998</v>
      </c>
      <c r="R378" s="8">
        <f t="shared" si="61"/>
        <v>2998</v>
      </c>
      <c r="S378" s="2">
        <v>5999</v>
      </c>
      <c r="T378" s="8">
        <f t="shared" si="62"/>
        <v>5999</v>
      </c>
      <c r="U378" s="1">
        <f t="shared" si="63"/>
        <v>0.50025004167361231</v>
      </c>
      <c r="V378">
        <v>4.0999999999999996</v>
      </c>
      <c r="W378" s="10">
        <f t="shared" si="64"/>
        <v>4.0999999999999996</v>
      </c>
      <c r="X378" s="4">
        <v>5179</v>
      </c>
      <c r="Y378" s="12">
        <f t="shared" si="65"/>
        <v>5179</v>
      </c>
    </row>
    <row r="379" spans="1:25" x14ac:dyDescent="0.25">
      <c r="A379">
        <v>378</v>
      </c>
      <c r="B379" t="s">
        <v>26</v>
      </c>
      <c r="C379" t="str">
        <f t="shared" si="66"/>
        <v>Duplicate</v>
      </c>
      <c r="D379" t="s">
        <v>27</v>
      </c>
      <c r="E379" t="str">
        <f t="shared" si="57"/>
        <v>Ambrane Unbreakable 60W 3A Fast Charging 1.5m Braided Type C Cable for Smartphones, Tablets, Laptops and other Type C devices, PD Technology, 480Mbps Data Sync, Quick Charge 3.0 (RCT15A, Black)</v>
      </c>
      <c r="F379" t="str" cm="1">
        <f t="array" ref="F379">PROPER(_xlfn.TEXTJOIN(" ", TRUE, INDEX(_xlfn.FILTERXML("&lt;t&gt;&lt;s&gt;" &amp; SUBSTITUTE(E379," ","&lt;/s&gt;&lt;s&gt;") &amp; "&lt;/s&gt;&lt;/t&gt;", "//s"), _xlfn.SEQUENCE(4))))</f>
        <v>Ambrane Unbreakable 60W 3A</v>
      </c>
      <c r="G379" t="str">
        <f t="shared" si="67"/>
        <v>1.5m Braided Type C Cable for Smartphones, Tablets, Laptops and other Type C devices, PD Technology, 480Mbps Data Sync, Quick Charge 3.0 (RCT15A, Black)</v>
      </c>
      <c r="H379" t="s">
        <v>17</v>
      </c>
      <c r="I379" t="s">
        <v>13085</v>
      </c>
      <c r="J379" s="7" t="str">
        <f t="shared" si="58"/>
        <v>Computers &amp; Accessories</v>
      </c>
      <c r="K379" t="s">
        <v>13086</v>
      </c>
      <c r="L379" t="str">
        <f t="shared" si="59"/>
        <v>Accessories &amp; Peripherals</v>
      </c>
      <c r="M379" t="s">
        <v>13087</v>
      </c>
      <c r="N379" s="2" t="str">
        <f t="shared" si="60"/>
        <v>Cables &amp; Accessories</v>
      </c>
      <c r="O379" s="1" t="s">
        <v>13088</v>
      </c>
      <c r="P379" t="s">
        <v>13089</v>
      </c>
      <c r="Q379">
        <v>199</v>
      </c>
      <c r="R379" s="8">
        <f t="shared" si="61"/>
        <v>199</v>
      </c>
      <c r="S379">
        <v>349</v>
      </c>
      <c r="T379" s="8">
        <f t="shared" si="62"/>
        <v>349</v>
      </c>
      <c r="U379" s="1">
        <f t="shared" si="63"/>
        <v>0.42979942693409739</v>
      </c>
      <c r="V379">
        <v>4</v>
      </c>
      <c r="W379" s="10">
        <f t="shared" si="64"/>
        <v>4</v>
      </c>
      <c r="X379" s="4">
        <v>43993</v>
      </c>
      <c r="Y379" s="12">
        <f t="shared" si="65"/>
        <v>43993</v>
      </c>
    </row>
    <row r="380" spans="1:25" x14ac:dyDescent="0.25">
      <c r="A380">
        <v>379</v>
      </c>
      <c r="B380" t="s">
        <v>3255</v>
      </c>
      <c r="C380" t="str">
        <f t="shared" si="66"/>
        <v>Unique</v>
      </c>
      <c r="D380" t="s">
        <v>3256</v>
      </c>
      <c r="E380" t="str">
        <f t="shared" si="57"/>
        <v>iQOO Z6 Lite 5G by vivo (Stellar Green, 6GB RAM, 128GB Storage) | World's First Snapdragon 4 Gen 1 | 120Hz Refresh Rate | 5000mAh Battery | Travel Adapter to be Purchased Separately</v>
      </c>
      <c r="F380" t="str" cm="1">
        <f t="array" ref="F380">PROPER(_xlfn.TEXTJOIN(" ", TRUE, INDEX(_xlfn.FILTERXML("&lt;t&gt;&lt;s&gt;" &amp; SUBSTITUTE(E380," ","&lt;/s&gt;&lt;s&gt;") &amp; "&lt;/s&gt;&lt;/t&gt;", "//s"), _xlfn.SEQUENCE(4))))</f>
        <v>Iqoo Z6 Lite 5G</v>
      </c>
      <c r="G380" t="str">
        <f t="shared" si="67"/>
        <v>(Stellar Green, 6GB RAM, 128GB Storage) | World's First Snapdragon 4 Gen 1 | 120Hz Refresh Rate | 5000mAh Battery | Travel Adapter to be Purchased Separately</v>
      </c>
      <c r="H380" t="s">
        <v>2950</v>
      </c>
      <c r="I380" t="s">
        <v>13093</v>
      </c>
      <c r="J380" s="7" t="str">
        <f t="shared" si="58"/>
        <v>Electronics</v>
      </c>
      <c r="K380" s="2" t="s">
        <v>13122</v>
      </c>
      <c r="L380" t="str">
        <f t="shared" si="59"/>
        <v>Mobiles &amp; Accessories</v>
      </c>
      <c r="M380" s="2" t="s">
        <v>13126</v>
      </c>
      <c r="N380" s="2" t="str">
        <f t="shared" si="60"/>
        <v>Smartphones &amp; BasicMobiles</v>
      </c>
      <c r="O380" s="1" t="s">
        <v>13127</v>
      </c>
      <c r="Q380" s="2">
        <v>15499</v>
      </c>
      <c r="R380" s="8">
        <f t="shared" si="61"/>
        <v>15499</v>
      </c>
      <c r="S380" s="2">
        <v>18999</v>
      </c>
      <c r="T380" s="8">
        <f t="shared" si="62"/>
        <v>18999</v>
      </c>
      <c r="U380" s="1">
        <f t="shared" si="63"/>
        <v>0.18422022211695352</v>
      </c>
      <c r="V380">
        <v>4.0999999999999996</v>
      </c>
      <c r="W380" s="10">
        <f t="shared" si="64"/>
        <v>4.0999999999999996</v>
      </c>
      <c r="X380" s="4">
        <v>19252</v>
      </c>
      <c r="Y380" s="12">
        <f t="shared" si="65"/>
        <v>19252</v>
      </c>
    </row>
    <row r="381" spans="1:25" x14ac:dyDescent="0.25">
      <c r="A381">
        <v>380</v>
      </c>
      <c r="B381" t="s">
        <v>36</v>
      </c>
      <c r="C381" t="str">
        <f t="shared" si="66"/>
        <v>Duplicate</v>
      </c>
      <c r="D381" t="s">
        <v>37</v>
      </c>
      <c r="E381" t="str">
        <f t="shared" si="57"/>
        <v>Sounce Fast Phone Charging Cable and Data Sync USB Cable Compatible for iPhone 13, 12,11, X, 8, 7, 6, 5, iPad Air, Pro, Mini and iOS Devices</v>
      </c>
      <c r="F381" t="str" cm="1">
        <f t="array" ref="F381">PROPER(_xlfn.TEXTJOIN(" ", TRUE, INDEX(_xlfn.FILTERXML("&lt;t&gt;&lt;s&gt;" &amp; SUBSTITUTE(E381," ","&lt;/s&gt;&lt;s&gt;") &amp; "&lt;/s&gt;&lt;/t&gt;", "//s"), _xlfn.SEQUENCE(4))))</f>
        <v>Sounce Fast Phone Charging</v>
      </c>
      <c r="G381" t="str">
        <f t="shared" si="67"/>
        <v>Data Sync USB Cable Compatible for iPhone 13, 12,11, X, 8, 7, 6, 5, iPad Air, Pro, Mini and iOS Devices</v>
      </c>
      <c r="H381" t="s">
        <v>17</v>
      </c>
      <c r="I381" t="s">
        <v>13085</v>
      </c>
      <c r="J381" s="7" t="str">
        <f t="shared" si="58"/>
        <v>Computers &amp; Accessories</v>
      </c>
      <c r="K381" t="s">
        <v>13086</v>
      </c>
      <c r="L381" t="str">
        <f t="shared" si="59"/>
        <v>Accessories &amp; Peripherals</v>
      </c>
      <c r="M381" t="s">
        <v>13087</v>
      </c>
      <c r="N381" s="2" t="str">
        <f t="shared" si="60"/>
        <v>Cables &amp; Accessories</v>
      </c>
      <c r="O381" s="1" t="s">
        <v>13088</v>
      </c>
      <c r="P381" t="s">
        <v>13089</v>
      </c>
      <c r="Q381">
        <v>199</v>
      </c>
      <c r="R381" s="8">
        <f t="shared" si="61"/>
        <v>199</v>
      </c>
      <c r="S381">
        <v>999</v>
      </c>
      <c r="T381" s="8">
        <f t="shared" si="62"/>
        <v>999</v>
      </c>
      <c r="U381" s="1">
        <f t="shared" si="63"/>
        <v>0.80080080080080085</v>
      </c>
      <c r="V381">
        <v>3.9</v>
      </c>
      <c r="W381" s="10">
        <f t="shared" si="64"/>
        <v>3.9</v>
      </c>
      <c r="X381" s="4">
        <v>7928</v>
      </c>
      <c r="Y381" s="12">
        <f t="shared" si="65"/>
        <v>7928</v>
      </c>
    </row>
    <row r="382" spans="1:25" x14ac:dyDescent="0.25">
      <c r="A382">
        <v>381</v>
      </c>
      <c r="B382" t="s">
        <v>3268</v>
      </c>
      <c r="C382" t="str">
        <f t="shared" si="66"/>
        <v>Unique</v>
      </c>
      <c r="D382" t="s">
        <v>2909</v>
      </c>
      <c r="E382" t="str">
        <f t="shared" si="57"/>
        <v>Fire-Boltt Ninja Call Pro Plus 1.83" Smart Watch with Bluetooth Calling, AI Voice Assistance, 100 Sports Modes IP67 Rating, 240*280 Pixel High Resolution</v>
      </c>
      <c r="F382" t="str" cm="1">
        <f t="array" ref="F382">PROPER(_xlfn.TEXTJOIN(" ", TRUE, INDEX(_xlfn.FILTERXML("&lt;t&gt;&lt;s&gt;" &amp; SUBSTITUTE(E382," ","&lt;/s&gt;&lt;s&gt;") &amp; "&lt;/s&gt;&lt;/t&gt;", "//s"), _xlfn.SEQUENCE(4))))</f>
        <v>Fire-Boltt Ninja Call Pro</v>
      </c>
      <c r="G382" t="str">
        <f t="shared" si="67"/>
        <v>Smart Watch with Bluetooth Calling, AI Voice Assistance, 100 Sports Modes IP67 Rating, 240*280 Pixel High Resolution</v>
      </c>
      <c r="H382" t="s">
        <v>2910</v>
      </c>
      <c r="I382" t="s">
        <v>13093</v>
      </c>
      <c r="J382" s="7" t="str">
        <f t="shared" si="58"/>
        <v>Electronics</v>
      </c>
      <c r="K382" s="2" t="s">
        <v>13120</v>
      </c>
      <c r="L382" t="str">
        <f t="shared" si="59"/>
        <v>WearableTechnology</v>
      </c>
      <c r="M382" s="2" t="s">
        <v>13121</v>
      </c>
      <c r="N382" s="2" t="str">
        <f t="shared" si="60"/>
        <v>SmartWatches</v>
      </c>
      <c r="O382" s="1"/>
      <c r="Q382" s="2">
        <v>1799</v>
      </c>
      <c r="R382" s="8">
        <f t="shared" si="61"/>
        <v>1799</v>
      </c>
      <c r="S382" s="2">
        <v>19999</v>
      </c>
      <c r="T382" s="8">
        <f t="shared" si="62"/>
        <v>19999</v>
      </c>
      <c r="U382" s="1">
        <f t="shared" si="63"/>
        <v>0.91004550227511372</v>
      </c>
      <c r="V382">
        <v>4.2</v>
      </c>
      <c r="W382" s="10">
        <f t="shared" si="64"/>
        <v>4.2</v>
      </c>
      <c r="X382" s="4">
        <v>13937</v>
      </c>
      <c r="Y382" s="12">
        <f t="shared" si="65"/>
        <v>13937</v>
      </c>
    </row>
    <row r="383" spans="1:25" x14ac:dyDescent="0.25">
      <c r="A383">
        <v>382</v>
      </c>
      <c r="B383" t="s">
        <v>3271</v>
      </c>
      <c r="C383" t="str">
        <f t="shared" si="66"/>
        <v>Unique</v>
      </c>
      <c r="D383" t="s">
        <v>3272</v>
      </c>
      <c r="E383" t="str">
        <f t="shared" si="57"/>
        <v>Redmi 10A (Slate Grey, 4GB RAM, 64GB Storage) | 2 Ghz Octa Core Helio G25 | 5000 mAh Battery | Finger Print Sensor | Upto 5GB RAM with RAM Booster</v>
      </c>
      <c r="F383" t="str" cm="1">
        <f t="array" ref="F383">PROPER(_xlfn.TEXTJOIN(" ", TRUE, INDEX(_xlfn.FILTERXML("&lt;t&gt;&lt;s&gt;" &amp; SUBSTITUTE(E383," ","&lt;/s&gt;&lt;s&gt;") &amp; "&lt;/s&gt;&lt;/t&gt;", "//s"), _xlfn.SEQUENCE(4))))</f>
        <v>Redmi 10A (Slate Grey,</v>
      </c>
      <c r="G383" t="str">
        <f t="shared" si="67"/>
        <v>64GB Storage) | 2 Ghz Octa Core Helio G25 | 5000 mAh Battery | Finger Print Sensor | Upto 5GB RAM with RAM Booster</v>
      </c>
      <c r="H383" t="s">
        <v>2950</v>
      </c>
      <c r="I383" t="s">
        <v>13093</v>
      </c>
      <c r="J383" s="7" t="str">
        <f t="shared" si="58"/>
        <v>Electronics</v>
      </c>
      <c r="K383" s="2" t="s">
        <v>13122</v>
      </c>
      <c r="L383" t="str">
        <f t="shared" si="59"/>
        <v>Mobiles &amp; Accessories</v>
      </c>
      <c r="M383" s="2" t="s">
        <v>13126</v>
      </c>
      <c r="N383" s="2" t="str">
        <f t="shared" si="60"/>
        <v>Smartphones &amp; BasicMobiles</v>
      </c>
      <c r="O383" s="1" t="s">
        <v>13127</v>
      </c>
      <c r="Q383" s="2">
        <v>8999</v>
      </c>
      <c r="R383" s="8">
        <f t="shared" si="61"/>
        <v>8999</v>
      </c>
      <c r="S383" s="2">
        <v>11999</v>
      </c>
      <c r="T383" s="8">
        <f t="shared" si="62"/>
        <v>11999</v>
      </c>
      <c r="U383" s="1">
        <f t="shared" si="63"/>
        <v>0.25002083506958911</v>
      </c>
      <c r="V383">
        <v>4</v>
      </c>
      <c r="W383" s="10">
        <f t="shared" si="64"/>
        <v>4</v>
      </c>
      <c r="X383" s="4">
        <v>12796</v>
      </c>
      <c r="Y383" s="12">
        <f t="shared" si="65"/>
        <v>12796</v>
      </c>
    </row>
    <row r="384" spans="1:25" x14ac:dyDescent="0.25">
      <c r="A384">
        <v>383</v>
      </c>
      <c r="B384" t="s">
        <v>3275</v>
      </c>
      <c r="C384" t="str">
        <f t="shared" si="66"/>
        <v>Unique</v>
      </c>
      <c r="D384" t="s">
        <v>3276</v>
      </c>
      <c r="E384" t="str">
        <f t="shared" si="57"/>
        <v>Duracell 38W Fast Car Charger Adapter with Dual Output. Quick Charge, Type C PD 20W and Qualcomm Certified 3.0 Compatible for iPhone, All Smartphones, Tablets and More (Copper and Black)</v>
      </c>
      <c r="F384" t="str" cm="1">
        <f t="array" ref="F384">PROPER(_xlfn.TEXTJOIN(" ", TRUE, INDEX(_xlfn.FILTERXML("&lt;t&gt;&lt;s&gt;" &amp; SUBSTITUTE(E384," ","&lt;/s&gt;&lt;s&gt;") &amp; "&lt;/s&gt;&lt;/t&gt;", "//s"), _xlfn.SEQUENCE(4))))</f>
        <v>Duracell 38W Fast Car</v>
      </c>
      <c r="G384" t="str">
        <f t="shared" si="67"/>
        <v>with Dual Output. Quick Charge, Type C PD 20W and Qualcomm Certified 3.0 Compatible for iPhone, All Smartphones, Tablets and More (Copper and Black)</v>
      </c>
      <c r="H384" t="s">
        <v>3066</v>
      </c>
      <c r="I384" t="s">
        <v>13093</v>
      </c>
      <c r="J384" s="7" t="str">
        <f t="shared" si="58"/>
        <v>Electronics</v>
      </c>
      <c r="K384" t="s">
        <v>13122</v>
      </c>
      <c r="L384" t="str">
        <f t="shared" si="59"/>
        <v>Mobiles &amp; Accessories</v>
      </c>
      <c r="M384" s="2" t="s">
        <v>13123</v>
      </c>
      <c r="N384" s="2" t="str">
        <f t="shared" si="60"/>
        <v>MobileAccessories</v>
      </c>
      <c r="O384" s="1" t="s">
        <v>13124</v>
      </c>
      <c r="P384" t="s">
        <v>13134</v>
      </c>
      <c r="Q384">
        <v>873</v>
      </c>
      <c r="R384" s="8">
        <f t="shared" si="61"/>
        <v>873</v>
      </c>
      <c r="S384" s="2">
        <v>1699</v>
      </c>
      <c r="T384" s="8">
        <f t="shared" si="62"/>
        <v>1699</v>
      </c>
      <c r="U384" s="1">
        <f t="shared" si="63"/>
        <v>0.48616833431430251</v>
      </c>
      <c r="V384">
        <v>4.4000000000000004</v>
      </c>
      <c r="W384" s="10">
        <f t="shared" si="64"/>
        <v>4.4000000000000004</v>
      </c>
      <c r="X384" s="4">
        <v>1680</v>
      </c>
      <c r="Y384" s="12">
        <f t="shared" si="65"/>
        <v>1680</v>
      </c>
    </row>
    <row r="385" spans="1:25" x14ac:dyDescent="0.25">
      <c r="A385">
        <v>384</v>
      </c>
      <c r="B385" t="s">
        <v>3285</v>
      </c>
      <c r="C385" t="str">
        <f t="shared" si="66"/>
        <v>Unique</v>
      </c>
      <c r="D385" t="s">
        <v>3286</v>
      </c>
      <c r="E385" t="str">
        <f t="shared" si="57"/>
        <v>realme narzo 50 (Speed Blue, 4GB RAM+64GB Storage) Helio G96 Processor | 50MP AI Triple Camera | 120Hz Ultra Smooth Display</v>
      </c>
      <c r="F385" t="str" cm="1">
        <f t="array" ref="F385">PROPER(_xlfn.TEXTJOIN(" ", TRUE, INDEX(_xlfn.FILTERXML("&lt;t&gt;&lt;s&gt;" &amp; SUBSTITUTE(E385," ","&lt;/s&gt;&lt;s&gt;") &amp; "&lt;/s&gt;&lt;/t&gt;", "//s"), _xlfn.SEQUENCE(4))))</f>
        <v>Realme Narzo 50 (Speed</v>
      </c>
      <c r="G385" t="str">
        <f t="shared" si="67"/>
        <v>RAM+64GB Storage) Helio G96 Processor | 50MP AI Triple Camera | 120Hz Ultra Smooth Display</v>
      </c>
      <c r="H385" t="s">
        <v>2950</v>
      </c>
      <c r="I385" t="s">
        <v>13093</v>
      </c>
      <c r="J385" s="7" t="str">
        <f t="shared" si="58"/>
        <v>Electronics</v>
      </c>
      <c r="K385" s="2" t="s">
        <v>13122</v>
      </c>
      <c r="L385" t="str">
        <f t="shared" si="59"/>
        <v>Mobiles &amp; Accessories</v>
      </c>
      <c r="M385" s="2" t="s">
        <v>13126</v>
      </c>
      <c r="N385" s="2" t="str">
        <f t="shared" si="60"/>
        <v>Smartphones &amp; BasicMobiles</v>
      </c>
      <c r="O385" s="1" t="s">
        <v>13127</v>
      </c>
      <c r="Q385" s="2">
        <v>12999</v>
      </c>
      <c r="R385" s="8">
        <f t="shared" si="61"/>
        <v>12999</v>
      </c>
      <c r="S385" s="2">
        <v>15999</v>
      </c>
      <c r="T385" s="8">
        <f t="shared" si="62"/>
        <v>15999</v>
      </c>
      <c r="U385" s="1">
        <f t="shared" si="63"/>
        <v>0.18751171948246764</v>
      </c>
      <c r="V385">
        <v>4.2</v>
      </c>
      <c r="W385" s="10">
        <f t="shared" si="64"/>
        <v>4.2</v>
      </c>
      <c r="X385" s="4">
        <v>13246</v>
      </c>
      <c r="Y385" s="12">
        <f t="shared" si="65"/>
        <v>13246</v>
      </c>
    </row>
    <row r="386" spans="1:25" x14ac:dyDescent="0.25">
      <c r="A386">
        <v>385</v>
      </c>
      <c r="B386" t="s">
        <v>3295</v>
      </c>
      <c r="C386" t="str">
        <f t="shared" si="66"/>
        <v>Unique</v>
      </c>
      <c r="D386" t="s">
        <v>3296</v>
      </c>
      <c r="E386" t="str">
        <f t="shared" ref="E386:E449" si="68">TRIM(SUBSTITUTE(SUBSTITUTE(SUBSTITUTE(SUBSTITUTE(SUBSTITUTE(SUBSTITUTE(D386,"&amp;","and"),"&lt;",""),"&gt;",""),"/"," "),CHAR(160)," "),CHAR(10)," "))</f>
        <v>WeCool Bluetooth Extendable Selfie Sticks with Wireless Remote and Tripod Stand, 3-in-1 Multifunctional Selfie Stick with Tripod Stand Compatible with iPhone OnePlus Samsung Oppo Vivo and All Phones</v>
      </c>
      <c r="F386" t="str" cm="1">
        <f t="array" ref="F386">PROPER(_xlfn.TEXTJOIN(" ", TRUE, INDEX(_xlfn.FILTERXML("&lt;t&gt;&lt;s&gt;" &amp; SUBSTITUTE(E386," ","&lt;/s&gt;&lt;s&gt;") &amp; "&lt;/s&gt;&lt;/t&gt;", "//s"), _xlfn.SEQUENCE(4))))</f>
        <v>Wecool Bluetooth Extendable Selfie</v>
      </c>
      <c r="G386" t="str">
        <f t="shared" si="67"/>
        <v>Wireless Remote and Tripod Stand, 3-in-1 Multifunctional Selfie Stick with Tripod Stand Compatible with iPhone OnePlus Samsung Oppo Vivo and All Phones</v>
      </c>
      <c r="H386" t="s">
        <v>3297</v>
      </c>
      <c r="I386" t="s">
        <v>13093</v>
      </c>
      <c r="J386" s="7" t="str">
        <f t="shared" ref="J386:J449" si="69">TRIM(SUBSTITUTE(SUBSTITUTE(I386, "&amp;", " &amp; "), ",", " , "))</f>
        <v>Electronics</v>
      </c>
      <c r="K386" t="s">
        <v>13122</v>
      </c>
      <c r="L386" t="str">
        <f t="shared" ref="L386:L449" si="70">TRIM(SUBSTITUTE(SUBSTITUTE(K386, "&amp;", " &amp; "), ",", " , "))</f>
        <v>Mobiles &amp; Accessories</v>
      </c>
      <c r="M386" s="2" t="s">
        <v>13123</v>
      </c>
      <c r="N386" s="2" t="str">
        <f t="shared" ref="N386:N449" si="71">TRIM(SUBSTITUTE(SUBSTITUTE(M386, "&amp;", " &amp; "), ",", " , "))</f>
        <v>MobileAccessories</v>
      </c>
      <c r="O386" s="1" t="s">
        <v>13140</v>
      </c>
      <c r="P386" t="s">
        <v>13141</v>
      </c>
      <c r="Q386">
        <v>539</v>
      </c>
      <c r="R386" s="8">
        <f t="shared" ref="R386:R449" si="72">VALUE(Q386)</f>
        <v>539</v>
      </c>
      <c r="S386" s="2">
        <v>1599</v>
      </c>
      <c r="T386" s="8">
        <f t="shared" ref="T386:T449" si="73">VALUE(S386)</f>
        <v>1599</v>
      </c>
      <c r="U386" s="1">
        <f t="shared" ref="U386:U449" si="74">IFERROR((T386- R386) / T386, 0)</f>
        <v>0.66291432145090678</v>
      </c>
      <c r="V386">
        <v>3.8</v>
      </c>
      <c r="W386" s="10">
        <f t="shared" ref="W386:W449" si="75">VALUE(V386)</f>
        <v>3.8</v>
      </c>
      <c r="X386" s="4">
        <v>14648</v>
      </c>
      <c r="Y386" s="12">
        <f t="shared" ref="Y386:Y449" si="76">VALUE(X386)</f>
        <v>14648</v>
      </c>
    </row>
    <row r="387" spans="1:25" x14ac:dyDescent="0.25">
      <c r="A387">
        <v>386</v>
      </c>
      <c r="B387" t="s">
        <v>3306</v>
      </c>
      <c r="C387" t="str">
        <f t="shared" ref="C387:C450" si="77">IF(COUNTIF(B:B, B387) &gt; 1, "Duplicate", "Unique")</f>
        <v>Unique</v>
      </c>
      <c r="D387" t="s">
        <v>2919</v>
      </c>
      <c r="E387" t="str">
        <f t="shared" si="68"/>
        <v>Fire-Boltt Phoenix Smart Watch with Bluetooth Calling 1.3",120+ Sports Modes, 240*240 PX High Res with SpO2, Heart Rate Monitoring and IP67 Rating</v>
      </c>
      <c r="F387" t="str" cm="1">
        <f t="array" ref="F387">PROPER(_xlfn.TEXTJOIN(" ", TRUE, INDEX(_xlfn.FILTERXML("&lt;t&gt;&lt;s&gt;" &amp; SUBSTITUTE(E387," ","&lt;/s&gt;&lt;s&gt;") &amp; "&lt;/s&gt;&lt;/t&gt;", "//s"), _xlfn.SEQUENCE(4))))</f>
        <v>Fire-Boltt Phoenix Smart Watch</v>
      </c>
      <c r="G387" t="str">
        <f t="shared" si="67"/>
        <v>Calling 1.3",120+ Sports Modes, 240*240 PX High Res with SpO2, Heart Rate Monitoring and IP67 Rating</v>
      </c>
      <c r="H387" t="s">
        <v>2910</v>
      </c>
      <c r="I387" t="s">
        <v>13093</v>
      </c>
      <c r="J387" s="7" t="str">
        <f t="shared" si="69"/>
        <v>Electronics</v>
      </c>
      <c r="K387" s="2" t="s">
        <v>13120</v>
      </c>
      <c r="L387" t="str">
        <f t="shared" si="70"/>
        <v>WearableTechnology</v>
      </c>
      <c r="M387" s="2" t="s">
        <v>13121</v>
      </c>
      <c r="N387" s="2" t="str">
        <f t="shared" si="71"/>
        <v>SmartWatches</v>
      </c>
      <c r="O387" s="1"/>
      <c r="Q387" s="2">
        <v>1999</v>
      </c>
      <c r="R387" s="8">
        <f t="shared" si="72"/>
        <v>1999</v>
      </c>
      <c r="S387" s="2">
        <v>9999</v>
      </c>
      <c r="T387" s="8">
        <f t="shared" si="73"/>
        <v>9999</v>
      </c>
      <c r="U387" s="1">
        <f t="shared" si="74"/>
        <v>0.80008000800080004</v>
      </c>
      <c r="V387">
        <v>4.3</v>
      </c>
      <c r="W387" s="10">
        <f t="shared" si="75"/>
        <v>4.3</v>
      </c>
      <c r="X387" s="4">
        <v>27696</v>
      </c>
      <c r="Y387" s="12">
        <f t="shared" si="76"/>
        <v>27696</v>
      </c>
    </row>
    <row r="388" spans="1:25" x14ac:dyDescent="0.25">
      <c r="A388">
        <v>387</v>
      </c>
      <c r="B388" t="s">
        <v>3309</v>
      </c>
      <c r="C388" t="str">
        <f t="shared" si="77"/>
        <v>Unique</v>
      </c>
      <c r="D388" t="s">
        <v>3310</v>
      </c>
      <c r="E388" t="str">
        <f t="shared" si="68"/>
        <v>OPPO A74 5G (Fantastic Purple,6GB RAM,128GB Storage) with No Cost EMI Additional Exchange Offers</v>
      </c>
      <c r="F388" t="str" cm="1">
        <f t="array" ref="F388">PROPER(_xlfn.TEXTJOIN(" ", TRUE, INDEX(_xlfn.FILTERXML("&lt;t&gt;&lt;s&gt;" &amp; SUBSTITUTE(E388," ","&lt;/s&gt;&lt;s&gt;") &amp; "&lt;/s&gt;&lt;/t&gt;", "//s"), _xlfn.SEQUENCE(4))))</f>
        <v>Oppo A74 5G (Fantastic</v>
      </c>
      <c r="G388" t="str">
        <f t="shared" si="67"/>
        <v>Storage) with No Cost EMI Additional Exchange Offers</v>
      </c>
      <c r="H388" t="s">
        <v>2950</v>
      </c>
      <c r="I388" t="s">
        <v>13093</v>
      </c>
      <c r="J388" s="7" t="str">
        <f t="shared" si="69"/>
        <v>Electronics</v>
      </c>
      <c r="K388" s="2" t="s">
        <v>13122</v>
      </c>
      <c r="L388" t="str">
        <f t="shared" si="70"/>
        <v>Mobiles &amp; Accessories</v>
      </c>
      <c r="M388" s="2" t="s">
        <v>13126</v>
      </c>
      <c r="N388" s="2" t="str">
        <f t="shared" si="71"/>
        <v>Smartphones &amp; BasicMobiles</v>
      </c>
      <c r="O388" s="1" t="s">
        <v>13127</v>
      </c>
      <c r="Q388" s="2">
        <v>15490</v>
      </c>
      <c r="R388" s="8">
        <f t="shared" si="72"/>
        <v>15490</v>
      </c>
      <c r="S388" s="2">
        <v>20990</v>
      </c>
      <c r="T388" s="8">
        <f t="shared" si="73"/>
        <v>20990</v>
      </c>
      <c r="U388" s="1">
        <f t="shared" si="74"/>
        <v>0.26202953787517863</v>
      </c>
      <c r="V388">
        <v>4.2</v>
      </c>
      <c r="W388" s="10">
        <f t="shared" si="75"/>
        <v>4.2</v>
      </c>
      <c r="X388" s="4">
        <v>32916</v>
      </c>
      <c r="Y388" s="12">
        <f t="shared" si="76"/>
        <v>32916</v>
      </c>
    </row>
    <row r="389" spans="1:25" x14ac:dyDescent="0.25">
      <c r="A389">
        <v>388</v>
      </c>
      <c r="B389" t="s">
        <v>3319</v>
      </c>
      <c r="C389" t="str">
        <f t="shared" si="77"/>
        <v>Unique</v>
      </c>
      <c r="D389" t="s">
        <v>3320</v>
      </c>
      <c r="E389" t="str">
        <f t="shared" si="68"/>
        <v>Redmi Note 11 Pro + 5G (Stealth Black, 6GB RAM, 128GB Storage) | 67W Turbo Charge | 120Hz Super AMOLED Display | Additional Exchange Offers | Charger Included</v>
      </c>
      <c r="F389" t="str" cm="1">
        <f t="array" ref="F389">PROPER(_xlfn.TEXTJOIN(" ", TRUE, INDEX(_xlfn.FILTERXML("&lt;t&gt;&lt;s&gt;" &amp; SUBSTITUTE(E389," ","&lt;/s&gt;&lt;s&gt;") &amp; "&lt;/s&gt;&lt;/t&gt;", "//s"), _xlfn.SEQUENCE(4))))</f>
        <v>Redmi Note 11 Pro</v>
      </c>
      <c r="G389" t="str">
        <f t="shared" si="67"/>
        <v>(Stealth Black, 6GB RAM, 128GB Storage) | 67W Turbo Charge | 120Hz Super AMOLED Display | Additional Exchange Offers | Charger Included</v>
      </c>
      <c r="H389" t="s">
        <v>2950</v>
      </c>
      <c r="I389" t="s">
        <v>13093</v>
      </c>
      <c r="J389" s="7" t="str">
        <f t="shared" si="69"/>
        <v>Electronics</v>
      </c>
      <c r="K389" s="2" t="s">
        <v>13122</v>
      </c>
      <c r="L389" t="str">
        <f t="shared" si="70"/>
        <v>Mobiles &amp; Accessories</v>
      </c>
      <c r="M389" s="2" t="s">
        <v>13126</v>
      </c>
      <c r="N389" s="2" t="str">
        <f t="shared" si="71"/>
        <v>Smartphones &amp; BasicMobiles</v>
      </c>
      <c r="O389" s="1" t="s">
        <v>13127</v>
      </c>
      <c r="Q389" s="2">
        <v>19999</v>
      </c>
      <c r="R389" s="8">
        <f t="shared" si="72"/>
        <v>19999</v>
      </c>
      <c r="S389" s="2">
        <v>24999</v>
      </c>
      <c r="T389" s="8">
        <f t="shared" si="73"/>
        <v>24999</v>
      </c>
      <c r="U389" s="1">
        <f t="shared" si="74"/>
        <v>0.20000800032001281</v>
      </c>
      <c r="V389">
        <v>3.9</v>
      </c>
      <c r="W389" s="10">
        <f t="shared" si="75"/>
        <v>3.9</v>
      </c>
      <c r="X389" s="4">
        <v>25824</v>
      </c>
      <c r="Y389" s="12">
        <f t="shared" si="76"/>
        <v>25824</v>
      </c>
    </row>
    <row r="390" spans="1:25" x14ac:dyDescent="0.25">
      <c r="A390">
        <v>389</v>
      </c>
      <c r="B390" t="s">
        <v>3329</v>
      </c>
      <c r="C390" t="str">
        <f t="shared" si="77"/>
        <v>Unique</v>
      </c>
      <c r="D390" t="s">
        <v>3330</v>
      </c>
      <c r="E390" t="str">
        <f t="shared" si="68"/>
        <v>Samsung Original 25W USB Travel Lightning Adapter for Cellular Phones, Black</v>
      </c>
      <c r="F390" t="str" cm="1">
        <f t="array" ref="F390">PROPER(_xlfn.TEXTJOIN(" ", TRUE, INDEX(_xlfn.FILTERXML("&lt;t&gt;&lt;s&gt;" &amp; SUBSTITUTE(E390," ","&lt;/s&gt;&lt;s&gt;") &amp; "&lt;/s&gt;&lt;/t&gt;", "//s"), _xlfn.SEQUENCE(4))))</f>
        <v>Samsung Original 25W Usb</v>
      </c>
      <c r="G390" t="str">
        <f t="shared" si="67"/>
        <v>Adapter for Cellular Phones, Black</v>
      </c>
      <c r="H390" t="s">
        <v>3120</v>
      </c>
      <c r="I390" t="s">
        <v>13093</v>
      </c>
      <c r="J390" s="7" t="str">
        <f t="shared" si="69"/>
        <v>Electronics</v>
      </c>
      <c r="K390" s="2" t="s">
        <v>13122</v>
      </c>
      <c r="L390" t="str">
        <f t="shared" si="70"/>
        <v>Mobiles &amp; Accessories</v>
      </c>
      <c r="M390" s="2" t="s">
        <v>13123</v>
      </c>
      <c r="N390" s="2" t="str">
        <f t="shared" si="71"/>
        <v>MobileAccessories</v>
      </c>
      <c r="O390" s="1" t="s">
        <v>13124</v>
      </c>
      <c r="P390" t="s">
        <v>13137</v>
      </c>
      <c r="Q390" s="2">
        <v>1075</v>
      </c>
      <c r="R390" s="8">
        <f t="shared" si="72"/>
        <v>1075</v>
      </c>
      <c r="S390" s="2">
        <v>1699</v>
      </c>
      <c r="T390" s="8">
        <f t="shared" si="73"/>
        <v>1699</v>
      </c>
      <c r="U390" s="1">
        <f t="shared" si="74"/>
        <v>0.36727486756915834</v>
      </c>
      <c r="V390">
        <v>4.4000000000000004</v>
      </c>
      <c r="W390" s="10">
        <f t="shared" si="75"/>
        <v>4.4000000000000004</v>
      </c>
      <c r="X390" s="4">
        <v>7462</v>
      </c>
      <c r="Y390" s="12">
        <f t="shared" si="76"/>
        <v>7462</v>
      </c>
    </row>
    <row r="391" spans="1:25" x14ac:dyDescent="0.25">
      <c r="A391">
        <v>390</v>
      </c>
      <c r="B391" t="s">
        <v>3339</v>
      </c>
      <c r="C391" t="str">
        <f t="shared" si="77"/>
        <v>Unique</v>
      </c>
      <c r="D391" t="s">
        <v>3340</v>
      </c>
      <c r="E391" t="str">
        <f t="shared" si="68"/>
        <v>realme Buds Classic Wired in Ear Earphones with Mic (Black)</v>
      </c>
      <c r="F391" t="str" cm="1">
        <f t="array" ref="F391">PROPER(_xlfn.TEXTJOIN(" ", TRUE, INDEX(_xlfn.FILTERXML("&lt;t&gt;&lt;s&gt;" &amp; SUBSTITUTE(E391," ","&lt;/s&gt;&lt;s&gt;") &amp; "&lt;/s&gt;&lt;/t&gt;", "//s"), _xlfn.SEQUENCE(4))))</f>
        <v>Realme Buds Classic Wired</v>
      </c>
      <c r="G391" t="str">
        <f t="shared" si="67"/>
        <v>Earphones with Mic (Black)</v>
      </c>
      <c r="H391" t="s">
        <v>3025</v>
      </c>
      <c r="I391" t="s">
        <v>13093</v>
      </c>
      <c r="J391" s="7" t="str">
        <f t="shared" si="69"/>
        <v>Electronics</v>
      </c>
      <c r="K391" t="s">
        <v>13131</v>
      </c>
      <c r="L391" t="str">
        <f t="shared" si="70"/>
        <v>Headphones , Earbuds &amp; Accessories</v>
      </c>
      <c r="M391" t="s">
        <v>13132</v>
      </c>
      <c r="N391" s="2" t="str">
        <f t="shared" si="71"/>
        <v>Headphones</v>
      </c>
      <c r="O391" s="1" t="s">
        <v>13133</v>
      </c>
      <c r="Q391">
        <v>399</v>
      </c>
      <c r="R391" s="8">
        <f t="shared" si="72"/>
        <v>399</v>
      </c>
      <c r="S391">
        <v>699</v>
      </c>
      <c r="T391" s="8">
        <f t="shared" si="73"/>
        <v>699</v>
      </c>
      <c r="U391" s="1">
        <f t="shared" si="74"/>
        <v>0.42918454935622319</v>
      </c>
      <c r="V391">
        <v>4</v>
      </c>
      <c r="W391" s="10">
        <f t="shared" si="75"/>
        <v>4</v>
      </c>
      <c r="X391" s="4">
        <v>37817</v>
      </c>
      <c r="Y391" s="12">
        <f t="shared" si="76"/>
        <v>37817</v>
      </c>
    </row>
    <row r="392" spans="1:25" x14ac:dyDescent="0.25">
      <c r="A392">
        <v>391</v>
      </c>
      <c r="B392" t="s">
        <v>3349</v>
      </c>
      <c r="C392" t="str">
        <f t="shared" si="77"/>
        <v>Unique</v>
      </c>
      <c r="D392" t="s">
        <v>3350</v>
      </c>
      <c r="E392" t="str">
        <f t="shared" si="68"/>
        <v>Noise ColorFit Pulse Grand Smart Watch with 1.69" HD Display, 60 Sports Modes, 150 Watch Faces, Spo2 Monitoring, Call Notification, Quick Replies to Text and Calls (Rose Pink)</v>
      </c>
      <c r="F392" t="str" cm="1">
        <f t="array" ref="F392">PROPER(_xlfn.TEXTJOIN(" ", TRUE, INDEX(_xlfn.FILTERXML("&lt;t&gt;&lt;s&gt;" &amp; SUBSTITUTE(E392," ","&lt;/s&gt;&lt;s&gt;") &amp; "&lt;/s&gt;&lt;/t&gt;", "//s"), _xlfn.SEQUENCE(4))))</f>
        <v>Noise Colorfit Pulse Grand</v>
      </c>
      <c r="G392" t="str">
        <f t="shared" si="67"/>
        <v>with 1.69" HD Display, 60 Sports Modes, 150 Watch Faces, Spo2 Monitoring, Call Notification, Quick Replies to Text and Calls (Rose Pink)</v>
      </c>
      <c r="H392" t="s">
        <v>2910</v>
      </c>
      <c r="I392" t="s">
        <v>13093</v>
      </c>
      <c r="J392" s="7" t="str">
        <f t="shared" si="69"/>
        <v>Electronics</v>
      </c>
      <c r="K392" s="2" t="s">
        <v>13120</v>
      </c>
      <c r="L392" t="str">
        <f t="shared" si="70"/>
        <v>WearableTechnology</v>
      </c>
      <c r="M392" s="2" t="s">
        <v>13121</v>
      </c>
      <c r="N392" s="2" t="str">
        <f t="shared" si="71"/>
        <v>SmartWatches</v>
      </c>
      <c r="O392" s="1"/>
      <c r="Q392" s="2">
        <v>1999</v>
      </c>
      <c r="R392" s="8">
        <f t="shared" si="72"/>
        <v>1999</v>
      </c>
      <c r="S392" s="2">
        <v>3990</v>
      </c>
      <c r="T392" s="8">
        <f t="shared" si="73"/>
        <v>3990</v>
      </c>
      <c r="U392" s="1">
        <f t="shared" si="74"/>
        <v>0.49899749373433583</v>
      </c>
      <c r="V392">
        <v>4</v>
      </c>
      <c r="W392" s="10">
        <f t="shared" si="75"/>
        <v>4</v>
      </c>
      <c r="X392" s="4">
        <v>30254</v>
      </c>
      <c r="Y392" s="12">
        <f t="shared" si="76"/>
        <v>30254</v>
      </c>
    </row>
    <row r="393" spans="1:25" x14ac:dyDescent="0.25">
      <c r="A393">
        <v>392</v>
      </c>
      <c r="B393" t="s">
        <v>3354</v>
      </c>
      <c r="C393" t="str">
        <f t="shared" si="77"/>
        <v>Unique</v>
      </c>
      <c r="D393" t="s">
        <v>3355</v>
      </c>
      <c r="E393" t="str">
        <f t="shared" si="68"/>
        <v>boAt Wave Call Smart Watch, Smart Talk with Advanced Dedicated Bluetooth Calling Chip, 1.69‚Äù HD Display with 550 NITS and 70% Color Gamut, 150+ Watch Faces, Multi-Sport Modes, HR, SpO2, IP68(Mauve)</v>
      </c>
      <c r="F393" t="str" cm="1">
        <f t="array" ref="F393">PROPER(_xlfn.TEXTJOIN(" ", TRUE, INDEX(_xlfn.FILTERXML("&lt;t&gt;&lt;s&gt;" &amp; SUBSTITUTE(E393," ","&lt;/s&gt;&lt;s&gt;") &amp; "&lt;/s&gt;&lt;/t&gt;", "//s"), _xlfn.SEQUENCE(4))))</f>
        <v>Boat Wave Call Smart</v>
      </c>
      <c r="G393" t="str">
        <f t="shared" si="67"/>
        <v>Talk with Advanced Dedicated Bluetooth Calling Chip, 1.69‚Äù HD Display with 550 NITS and 70% Color Gamut, 150+ Watch Faces, Multi-Sport Modes, HR, SpO2, IP68(Mauve)</v>
      </c>
      <c r="H393" t="s">
        <v>2910</v>
      </c>
      <c r="I393" t="s">
        <v>13093</v>
      </c>
      <c r="J393" s="7" t="str">
        <f t="shared" si="69"/>
        <v>Electronics</v>
      </c>
      <c r="K393" s="2" t="s">
        <v>13120</v>
      </c>
      <c r="L393" t="str">
        <f t="shared" si="70"/>
        <v>WearableTechnology</v>
      </c>
      <c r="M393" s="2" t="s">
        <v>13121</v>
      </c>
      <c r="N393" s="2" t="str">
        <f t="shared" si="71"/>
        <v>SmartWatches</v>
      </c>
      <c r="O393" s="1"/>
      <c r="Q393" s="2">
        <v>1999</v>
      </c>
      <c r="R393" s="8">
        <f t="shared" si="72"/>
        <v>1999</v>
      </c>
      <c r="S393" s="2">
        <v>7990</v>
      </c>
      <c r="T393" s="8">
        <f t="shared" si="73"/>
        <v>7990</v>
      </c>
      <c r="U393" s="1">
        <f t="shared" si="74"/>
        <v>0.74981226533166456</v>
      </c>
      <c r="V393">
        <v>3.8</v>
      </c>
      <c r="W393" s="10">
        <f t="shared" si="75"/>
        <v>3.8</v>
      </c>
      <c r="X393" s="4">
        <v>17831</v>
      </c>
      <c r="Y393" s="12">
        <f t="shared" si="76"/>
        <v>17831</v>
      </c>
    </row>
    <row r="394" spans="1:25" x14ac:dyDescent="0.25">
      <c r="A394">
        <v>393</v>
      </c>
      <c r="B394" t="s">
        <v>45</v>
      </c>
      <c r="C394" t="str">
        <f t="shared" si="77"/>
        <v>Duplicate</v>
      </c>
      <c r="D394" t="s">
        <v>46</v>
      </c>
      <c r="E394" t="str">
        <f t="shared" si="68"/>
        <v>boAt Deuce USB 300 2 in 1 Type-C and Micro USB Stress Resistant, Tangle-Free, Sturdy Cable with 3A Fast Charging and 480mbps Data Transmission, 10000+ Bends Lifespan and Extended 1.5m Length(Martian Red)</v>
      </c>
      <c r="F394" t="str" cm="1">
        <f t="array" ref="F394">PROPER(_xlfn.TEXTJOIN(" ", TRUE, INDEX(_xlfn.FILTERXML("&lt;t&gt;&lt;s&gt;" &amp; SUBSTITUTE(E394," ","&lt;/s&gt;&lt;s&gt;") &amp; "&lt;/s&gt;&lt;/t&gt;", "//s"), _xlfn.SEQUENCE(4))))</f>
        <v>Boat Deuce Usb 300</v>
      </c>
      <c r="G394" t="str">
        <f t="shared" si="67"/>
        <v>1 Type-C and Micro USB Stress Resistant, Tangle-Free, Sturdy Cable with 3A Fast Charging and 480mbps Data Transmission, 10000+ Bends Lifespan and Extended 1.5m Length(Martian Red)</v>
      </c>
      <c r="H394" t="s">
        <v>17</v>
      </c>
      <c r="I394" t="s">
        <v>13085</v>
      </c>
      <c r="J394" s="7" t="str">
        <f t="shared" si="69"/>
        <v>Computers &amp; Accessories</v>
      </c>
      <c r="K394" t="s">
        <v>13086</v>
      </c>
      <c r="L394" t="str">
        <f t="shared" si="70"/>
        <v>Accessories &amp; Peripherals</v>
      </c>
      <c r="M394" t="s">
        <v>13087</v>
      </c>
      <c r="N394" s="2" t="str">
        <f t="shared" si="71"/>
        <v>Cables &amp; Accessories</v>
      </c>
      <c r="O394" s="1" t="s">
        <v>13088</v>
      </c>
      <c r="P394" t="s">
        <v>13089</v>
      </c>
      <c r="Q394">
        <v>329</v>
      </c>
      <c r="R394" s="8">
        <f t="shared" si="72"/>
        <v>329</v>
      </c>
      <c r="S394">
        <v>699</v>
      </c>
      <c r="T394" s="8">
        <f t="shared" si="73"/>
        <v>699</v>
      </c>
      <c r="U394" s="1">
        <f t="shared" si="74"/>
        <v>0.52932761087267521</v>
      </c>
      <c r="V394">
        <v>4.2</v>
      </c>
      <c r="W394" s="10">
        <f t="shared" si="75"/>
        <v>4.2</v>
      </c>
      <c r="X394" s="4">
        <v>94364</v>
      </c>
      <c r="Y394" s="12">
        <f t="shared" si="76"/>
        <v>94364</v>
      </c>
    </row>
    <row r="395" spans="1:25" x14ac:dyDescent="0.25">
      <c r="A395">
        <v>394</v>
      </c>
      <c r="B395" t="s">
        <v>55</v>
      </c>
      <c r="C395" t="str">
        <f t="shared" si="77"/>
        <v>Duplicate</v>
      </c>
      <c r="D395" t="s">
        <v>56</v>
      </c>
      <c r="E395" t="str">
        <f t="shared" si="68"/>
        <v>Portronics Konnect L 1.2M Fast Charging 3A 8 Pin USB Cable with Charge and Sync Function for iPhone, iPad (Grey)</v>
      </c>
      <c r="F395" t="str" cm="1">
        <f t="array" ref="F395">PROPER(_xlfn.TEXTJOIN(" ", TRUE, INDEX(_xlfn.FILTERXML("&lt;t&gt;&lt;s&gt;" &amp; SUBSTITUTE(E395," ","&lt;/s&gt;&lt;s&gt;") &amp; "&lt;/s&gt;&lt;/t&gt;", "//s"), _xlfn.SEQUENCE(4))))</f>
        <v>Portronics Konnect L 1.2M</v>
      </c>
      <c r="G395" t="str">
        <f t="shared" si="67"/>
        <v>3A 8 Pin USB Cable with Charge and Sync Function for iPhone, iPad (Grey)</v>
      </c>
      <c r="H395" t="s">
        <v>17</v>
      </c>
      <c r="I395" t="s">
        <v>13085</v>
      </c>
      <c r="J395" s="7" t="str">
        <f t="shared" si="69"/>
        <v>Computers &amp; Accessories</v>
      </c>
      <c r="K395" t="s">
        <v>13086</v>
      </c>
      <c r="L395" t="str">
        <f t="shared" si="70"/>
        <v>Accessories &amp; Peripherals</v>
      </c>
      <c r="M395" t="s">
        <v>13087</v>
      </c>
      <c r="N395" s="2" t="str">
        <f t="shared" si="71"/>
        <v>Cables &amp; Accessories</v>
      </c>
      <c r="O395" s="1" t="s">
        <v>13088</v>
      </c>
      <c r="P395" t="s">
        <v>13089</v>
      </c>
      <c r="Q395">
        <v>154</v>
      </c>
      <c r="R395" s="8">
        <f t="shared" si="72"/>
        <v>154</v>
      </c>
      <c r="S395">
        <v>399</v>
      </c>
      <c r="T395" s="8">
        <f t="shared" si="73"/>
        <v>399</v>
      </c>
      <c r="U395" s="1">
        <f t="shared" si="74"/>
        <v>0.61403508771929827</v>
      </c>
      <c r="V395">
        <v>4.2</v>
      </c>
      <c r="W395" s="10">
        <f t="shared" si="75"/>
        <v>4.2</v>
      </c>
      <c r="X395" s="4">
        <v>16905</v>
      </c>
      <c r="Y395" s="12">
        <f t="shared" si="76"/>
        <v>16905</v>
      </c>
    </row>
    <row r="396" spans="1:25" x14ac:dyDescent="0.25">
      <c r="A396">
        <v>395</v>
      </c>
      <c r="B396" t="s">
        <v>3362</v>
      </c>
      <c r="C396" t="str">
        <f t="shared" si="77"/>
        <v>Unique</v>
      </c>
      <c r="D396" t="s">
        <v>12987</v>
      </c>
      <c r="E396" t="str">
        <f t="shared" si="68"/>
        <v>iQOO Neo 6 5G (Dark Nova, 8GB RAM, 128GB Storage) | Snapdragon 870 5G | 80W FlashCharge</v>
      </c>
      <c r="F396" t="str" cm="1">
        <f t="array" ref="F396">PROPER(_xlfn.TEXTJOIN(" ", TRUE, INDEX(_xlfn.FILTERXML("&lt;t&gt;&lt;s&gt;" &amp; SUBSTITUTE(E396," ","&lt;/s&gt;&lt;s&gt;") &amp; "&lt;/s&gt;&lt;/t&gt;", "//s"), _xlfn.SEQUENCE(4))))</f>
        <v>Iqoo Neo 6 5G</v>
      </c>
      <c r="G396" t="str">
        <f t="shared" si="67"/>
        <v>8GB RAM, 128GB Storage) | Snapdragon 870 5G | 80W FlashCharge</v>
      </c>
      <c r="H396" t="s">
        <v>2950</v>
      </c>
      <c r="I396" t="s">
        <v>13093</v>
      </c>
      <c r="J396" s="7" t="str">
        <f t="shared" si="69"/>
        <v>Electronics</v>
      </c>
      <c r="K396" s="2" t="s">
        <v>13122</v>
      </c>
      <c r="L396" t="str">
        <f t="shared" si="70"/>
        <v>Mobiles &amp; Accessories</v>
      </c>
      <c r="M396" s="2" t="s">
        <v>13126</v>
      </c>
      <c r="N396" s="2" t="str">
        <f t="shared" si="71"/>
        <v>Smartphones &amp; BasicMobiles</v>
      </c>
      <c r="O396" s="1" t="s">
        <v>13127</v>
      </c>
      <c r="Q396" s="2">
        <v>28999</v>
      </c>
      <c r="R396" s="8">
        <f t="shared" si="72"/>
        <v>28999</v>
      </c>
      <c r="S396" s="2">
        <v>34999</v>
      </c>
      <c r="T396" s="8">
        <f t="shared" si="73"/>
        <v>34999</v>
      </c>
      <c r="U396" s="1">
        <f t="shared" si="74"/>
        <v>0.1714334695277008</v>
      </c>
      <c r="V396">
        <v>4.4000000000000004</v>
      </c>
      <c r="W396" s="10">
        <f t="shared" si="75"/>
        <v>4.4000000000000004</v>
      </c>
      <c r="X396" s="4">
        <v>20311</v>
      </c>
      <c r="Y396" s="12">
        <f t="shared" si="76"/>
        <v>20311</v>
      </c>
    </row>
    <row r="397" spans="1:25" x14ac:dyDescent="0.25">
      <c r="A397">
        <v>396</v>
      </c>
      <c r="B397" t="s">
        <v>3371</v>
      </c>
      <c r="C397" t="str">
        <f t="shared" si="77"/>
        <v>Duplicate</v>
      </c>
      <c r="D397" t="s">
        <v>3372</v>
      </c>
      <c r="E397" t="str">
        <f t="shared" si="68"/>
        <v>boAt Xtend Smartwatch with Alexa Built-in, 1.69‚Äù HD Display, Multiple Watch Faces, Stress Monitor, Heart and SpO2 Monitoring, 14 Sports Modes, Sleep Monitor, 5 ATM and 7 Days Battery(Charcoal Black)</v>
      </c>
      <c r="F397" t="str" cm="1">
        <f t="array" ref="F397">PROPER(_xlfn.TEXTJOIN(" ", TRUE, INDEX(_xlfn.FILTERXML("&lt;t&gt;&lt;s&gt;" &amp; SUBSTITUTE(E397," ","&lt;/s&gt;&lt;s&gt;") &amp; "&lt;/s&gt;&lt;/t&gt;", "//s"), _xlfn.SEQUENCE(4))))</f>
        <v>Boat Xtend Smartwatch With</v>
      </c>
      <c r="G397" t="str">
        <f t="shared" si="67"/>
        <v>1.69‚Äù HD Display, Multiple Watch Faces, Stress Monitor, Heart and SpO2 Monitoring, 14 Sports Modes, Sleep Monitor, 5 ATM and 7 Days Battery(Charcoal Black)</v>
      </c>
      <c r="H397" t="s">
        <v>2910</v>
      </c>
      <c r="I397" t="s">
        <v>13093</v>
      </c>
      <c r="J397" s="7" t="str">
        <f t="shared" si="69"/>
        <v>Electronics</v>
      </c>
      <c r="K397" s="2" t="s">
        <v>13120</v>
      </c>
      <c r="L397" t="str">
        <f t="shared" si="70"/>
        <v>WearableTechnology</v>
      </c>
      <c r="M397" s="2" t="s">
        <v>13121</v>
      </c>
      <c r="N397" s="2" t="str">
        <f t="shared" si="71"/>
        <v>SmartWatches</v>
      </c>
      <c r="O397" s="1"/>
      <c r="Q397" s="2">
        <v>2299</v>
      </c>
      <c r="R397" s="8">
        <f t="shared" si="72"/>
        <v>2299</v>
      </c>
      <c r="S397" s="2">
        <v>7990</v>
      </c>
      <c r="T397" s="8">
        <f t="shared" si="73"/>
        <v>7990</v>
      </c>
      <c r="U397" s="1">
        <f t="shared" si="74"/>
        <v>0.71226533166458073</v>
      </c>
      <c r="V397">
        <v>4.2</v>
      </c>
      <c r="W397" s="10">
        <f t="shared" si="75"/>
        <v>4.2</v>
      </c>
      <c r="X397" s="4">
        <v>69622</v>
      </c>
      <c r="Y397" s="12">
        <f t="shared" si="76"/>
        <v>69622</v>
      </c>
    </row>
    <row r="398" spans="1:25" x14ac:dyDescent="0.25">
      <c r="A398">
        <v>397</v>
      </c>
      <c r="B398" t="s">
        <v>3381</v>
      </c>
      <c r="C398" t="str">
        <f t="shared" si="77"/>
        <v>Duplicate</v>
      </c>
      <c r="D398" t="s">
        <v>3382</v>
      </c>
      <c r="E398" t="str">
        <f t="shared" si="68"/>
        <v>Tygot Bluetooth Extendable Selfie Sticks with Wireless Remote and Tripod Stand, 3-in-1 Multifunctional Selfie Stick with Tripod Stand Compatible with iPhone OnePlus Samsung Oppo Vivo and All Phones</v>
      </c>
      <c r="F398" t="str" cm="1">
        <f t="array" ref="F398">PROPER(_xlfn.TEXTJOIN(" ", TRUE, INDEX(_xlfn.FILTERXML("&lt;t&gt;&lt;s&gt;" &amp; SUBSTITUTE(E398," ","&lt;/s&gt;&lt;s&gt;") &amp; "&lt;/s&gt;&lt;/t&gt;", "//s"), _xlfn.SEQUENCE(4))))</f>
        <v>Tygot Bluetooth Extendable Selfie</v>
      </c>
      <c r="G398" t="str">
        <f t="shared" si="67"/>
        <v>Wireless Remote and Tripod Stand, 3-in-1 Multifunctional Selfie Stick with Tripod Stand Compatible with iPhone OnePlus Samsung Oppo Vivo and All Phones</v>
      </c>
      <c r="H398" t="s">
        <v>3383</v>
      </c>
      <c r="I398" t="s">
        <v>13093</v>
      </c>
      <c r="J398" s="7" t="str">
        <f t="shared" si="69"/>
        <v>Electronics</v>
      </c>
      <c r="K398" t="s">
        <v>13122</v>
      </c>
      <c r="L398" t="str">
        <f t="shared" si="70"/>
        <v>Mobiles &amp; Accessories</v>
      </c>
      <c r="M398" s="2" t="s">
        <v>13123</v>
      </c>
      <c r="N398" s="2" t="str">
        <f t="shared" si="71"/>
        <v>MobileAccessories</v>
      </c>
      <c r="O398" s="1" t="s">
        <v>13140</v>
      </c>
      <c r="P398" t="s">
        <v>13142</v>
      </c>
      <c r="Q398">
        <v>399</v>
      </c>
      <c r="R398" s="8">
        <f t="shared" si="72"/>
        <v>399</v>
      </c>
      <c r="S398" s="2">
        <v>1999</v>
      </c>
      <c r="T398" s="8">
        <f t="shared" si="73"/>
        <v>1999</v>
      </c>
      <c r="U398" s="1">
        <f t="shared" si="74"/>
        <v>0.80040020010004997</v>
      </c>
      <c r="V398">
        <v>4</v>
      </c>
      <c r="W398" s="10">
        <f t="shared" si="75"/>
        <v>4</v>
      </c>
      <c r="X398" s="4">
        <v>3382</v>
      </c>
      <c r="Y398" s="12">
        <f t="shared" si="76"/>
        <v>3382</v>
      </c>
    </row>
    <row r="399" spans="1:25" x14ac:dyDescent="0.25">
      <c r="A399">
        <v>398</v>
      </c>
      <c r="B399" t="s">
        <v>3391</v>
      </c>
      <c r="C399" t="str">
        <f t="shared" si="77"/>
        <v>Duplicate</v>
      </c>
      <c r="D399" t="s">
        <v>3392</v>
      </c>
      <c r="E399" t="str">
        <f t="shared" si="68"/>
        <v>Samsung EVO Plus 128GB microSDXC UHS-I U3 130MB s Full HD and 4K UHD Memory Card with Adapter (MB-MC128KA), Blue</v>
      </c>
      <c r="F399" t="str" cm="1">
        <f t="array" ref="F399">PROPER(_xlfn.TEXTJOIN(" ", TRUE, INDEX(_xlfn.FILTERXML("&lt;t&gt;&lt;s&gt;" &amp; SUBSTITUTE(E399," ","&lt;/s&gt;&lt;s&gt;") &amp; "&lt;/s&gt;&lt;/t&gt;", "//s"), _xlfn.SEQUENCE(4))))</f>
        <v>Samsung Evo Plus 128Gb</v>
      </c>
      <c r="G399" t="str">
        <f t="shared" si="67"/>
        <v>U3 130MB s Full HD and 4K UHD Memory Card with Adapter (MB-MC128KA), Blue</v>
      </c>
      <c r="H399" t="s">
        <v>2983</v>
      </c>
      <c r="I399" t="s">
        <v>13093</v>
      </c>
      <c r="J399" s="7" t="str">
        <f t="shared" si="69"/>
        <v>Electronics</v>
      </c>
      <c r="K399" s="2" t="s">
        <v>13095</v>
      </c>
      <c r="L399" t="str">
        <f t="shared" si="70"/>
        <v>Accessories</v>
      </c>
      <c r="M399" s="2" t="s">
        <v>13128</v>
      </c>
      <c r="N399" s="2" t="str">
        <f t="shared" si="71"/>
        <v>MemoryCards</v>
      </c>
      <c r="O399" s="1" t="s">
        <v>13129</v>
      </c>
      <c r="Q399" s="2">
        <v>1149</v>
      </c>
      <c r="R399" s="8">
        <f t="shared" si="72"/>
        <v>1149</v>
      </c>
      <c r="S399" s="2">
        <v>3999</v>
      </c>
      <c r="T399" s="8">
        <f t="shared" si="73"/>
        <v>3999</v>
      </c>
      <c r="U399" s="1">
        <f t="shared" si="74"/>
        <v>0.71267816954238561</v>
      </c>
      <c r="V399">
        <v>4.3</v>
      </c>
      <c r="W399" s="10">
        <f t="shared" si="75"/>
        <v>4.3</v>
      </c>
      <c r="X399" s="4">
        <v>140036</v>
      </c>
      <c r="Y399" s="12">
        <f t="shared" si="76"/>
        <v>140036</v>
      </c>
    </row>
    <row r="400" spans="1:25" x14ac:dyDescent="0.25">
      <c r="A400">
        <v>399</v>
      </c>
      <c r="B400" t="s">
        <v>3401</v>
      </c>
      <c r="C400" t="str">
        <f t="shared" si="77"/>
        <v>Unique</v>
      </c>
      <c r="D400" t="s">
        <v>3402</v>
      </c>
      <c r="E400" t="str">
        <f t="shared" si="68"/>
        <v>Portronics Adapto 20 Type C 20W Fast PD Type C Adapter Charger with Fast Charging for iPhone 12 12 Pro 12 Mini 12 Pro Max 11 XS XR X 8 Plus, iPad Pro Air Mini, Galaxy 10 9 8 (Adapter Only) White</v>
      </c>
      <c r="F400" t="str" cm="1">
        <f t="array" ref="F400">PROPER(_xlfn.TEXTJOIN(" ", TRUE, INDEX(_xlfn.FILTERXML("&lt;t&gt;&lt;s&gt;" &amp; SUBSTITUTE(E400," ","&lt;/s&gt;&lt;s&gt;") &amp; "&lt;/s&gt;&lt;/t&gt;", "//s"), _xlfn.SEQUENCE(4))))</f>
        <v>Portronics Adapto 20 Type</v>
      </c>
      <c r="G400" t="str">
        <f t="shared" si="67"/>
        <v>Fast PD Type C Adapter Charger with Fast Charging for iPhone 12 12 Pro 12 Mini 12 Pro Max 11 XS XR X 8 Plus, iPad Pro Air Mini, Galaxy 10 9 8 (Adapter Only) White</v>
      </c>
      <c r="H400" t="s">
        <v>3120</v>
      </c>
      <c r="I400" t="s">
        <v>13093</v>
      </c>
      <c r="J400" s="7" t="str">
        <f t="shared" si="69"/>
        <v>Electronics</v>
      </c>
      <c r="K400" t="s">
        <v>13122</v>
      </c>
      <c r="L400" t="str">
        <f t="shared" si="70"/>
        <v>Mobiles &amp; Accessories</v>
      </c>
      <c r="M400" s="2" t="s">
        <v>13123</v>
      </c>
      <c r="N400" s="2" t="str">
        <f t="shared" si="71"/>
        <v>MobileAccessories</v>
      </c>
      <c r="O400" s="1" t="s">
        <v>13124</v>
      </c>
      <c r="P400" t="s">
        <v>13137</v>
      </c>
      <c r="Q400">
        <v>529</v>
      </c>
      <c r="R400" s="8">
        <f t="shared" si="72"/>
        <v>529</v>
      </c>
      <c r="S400" s="2">
        <v>1499</v>
      </c>
      <c r="T400" s="8">
        <f t="shared" si="73"/>
        <v>1499</v>
      </c>
      <c r="U400" s="1">
        <f t="shared" si="74"/>
        <v>0.64709806537691794</v>
      </c>
      <c r="V400">
        <v>4.0999999999999996</v>
      </c>
      <c r="W400" s="10">
        <f t="shared" si="75"/>
        <v>4.0999999999999996</v>
      </c>
      <c r="X400" s="4">
        <v>8599</v>
      </c>
      <c r="Y400" s="12">
        <f t="shared" si="76"/>
        <v>8599</v>
      </c>
    </row>
    <row r="401" spans="1:25" x14ac:dyDescent="0.25">
      <c r="A401">
        <v>400</v>
      </c>
      <c r="B401" t="s">
        <v>3411</v>
      </c>
      <c r="C401" t="str">
        <f t="shared" si="77"/>
        <v>Unique</v>
      </c>
      <c r="D401" t="s">
        <v>3412</v>
      </c>
      <c r="E401" t="str">
        <f t="shared" si="68"/>
        <v>Samsung Galaxy M13 5G (Aqua Green, 6GB, 128GB Storage) | 5000mAh Battery | Upto 12GB RAM with RAM Plus</v>
      </c>
      <c r="F401" t="str" cm="1">
        <f t="array" ref="F401">PROPER(_xlfn.TEXTJOIN(" ", TRUE, INDEX(_xlfn.FILTERXML("&lt;t&gt;&lt;s&gt;" &amp; SUBSTITUTE(E401," ","&lt;/s&gt;&lt;s&gt;") &amp; "&lt;/s&gt;&lt;/t&gt;", "//s"), _xlfn.SEQUENCE(4))))</f>
        <v>Samsung Galaxy M13 5G</v>
      </c>
      <c r="G401" t="str">
        <f t="shared" si="67"/>
        <v>6GB, 128GB Storage) | 5000mAh Battery | Upto 12GB RAM with RAM Plus</v>
      </c>
      <c r="H401" t="s">
        <v>2950</v>
      </c>
      <c r="I401" t="s">
        <v>13093</v>
      </c>
      <c r="J401" s="7" t="str">
        <f t="shared" si="69"/>
        <v>Electronics</v>
      </c>
      <c r="K401" s="2" t="s">
        <v>13122</v>
      </c>
      <c r="L401" t="str">
        <f t="shared" si="70"/>
        <v>Mobiles &amp; Accessories</v>
      </c>
      <c r="M401" s="2" t="s">
        <v>13126</v>
      </c>
      <c r="N401" s="2" t="str">
        <f t="shared" si="71"/>
        <v>Smartphones &amp; BasicMobiles</v>
      </c>
      <c r="O401" s="1" t="s">
        <v>13127</v>
      </c>
      <c r="Q401" s="2">
        <v>13999</v>
      </c>
      <c r="R401" s="8">
        <f t="shared" si="72"/>
        <v>13999</v>
      </c>
      <c r="S401" s="2">
        <v>19499</v>
      </c>
      <c r="T401" s="8">
        <f t="shared" si="73"/>
        <v>19499</v>
      </c>
      <c r="U401" s="1">
        <f t="shared" si="74"/>
        <v>0.28206574696138265</v>
      </c>
      <c r="V401">
        <v>4.0999999999999996</v>
      </c>
      <c r="W401" s="10">
        <f t="shared" si="75"/>
        <v>4.0999999999999996</v>
      </c>
      <c r="X401" s="4">
        <v>18998</v>
      </c>
      <c r="Y401" s="12">
        <f t="shared" si="76"/>
        <v>18998</v>
      </c>
    </row>
    <row r="402" spans="1:25" x14ac:dyDescent="0.25">
      <c r="A402">
        <v>401</v>
      </c>
      <c r="B402" t="s">
        <v>3416</v>
      </c>
      <c r="C402" t="str">
        <f t="shared" si="77"/>
        <v>Unique</v>
      </c>
      <c r="D402" t="s">
        <v>3417</v>
      </c>
      <c r="E402" t="str">
        <f t="shared" si="68"/>
        <v>boAt Bassheads 100 in Ear Wired Earphones with Mic(Furious Red)</v>
      </c>
      <c r="F402" t="str" cm="1">
        <f t="array" ref="F402">PROPER(_xlfn.TEXTJOIN(" ", TRUE, INDEX(_xlfn.FILTERXML("&lt;t&gt;&lt;s&gt;" &amp; SUBSTITUTE(E402," ","&lt;/s&gt;&lt;s&gt;") &amp; "&lt;/s&gt;&lt;/t&gt;", "//s"), _xlfn.SEQUENCE(4))))</f>
        <v>Boat Bassheads 100 In</v>
      </c>
      <c r="G402" t="str">
        <f t="shared" si="67"/>
        <v>Earphones with Mic(Furious Red)</v>
      </c>
      <c r="H402" t="s">
        <v>3025</v>
      </c>
      <c r="I402" t="s">
        <v>13093</v>
      </c>
      <c r="J402" s="7" t="str">
        <f t="shared" si="69"/>
        <v>Electronics</v>
      </c>
      <c r="K402" t="s">
        <v>13131</v>
      </c>
      <c r="L402" t="str">
        <f t="shared" si="70"/>
        <v>Headphones , Earbuds &amp; Accessories</v>
      </c>
      <c r="M402" t="s">
        <v>13132</v>
      </c>
      <c r="N402" s="2" t="str">
        <f t="shared" si="71"/>
        <v>Headphones</v>
      </c>
      <c r="O402" s="1" t="s">
        <v>13133</v>
      </c>
      <c r="Q402">
        <v>379</v>
      </c>
      <c r="R402" s="8">
        <f t="shared" si="72"/>
        <v>379</v>
      </c>
      <c r="S402">
        <v>999</v>
      </c>
      <c r="T402" s="8">
        <f t="shared" si="73"/>
        <v>999</v>
      </c>
      <c r="U402" s="1">
        <f t="shared" si="74"/>
        <v>0.62062062062062062</v>
      </c>
      <c r="V402">
        <v>4.0999999999999996</v>
      </c>
      <c r="W402" s="10">
        <f t="shared" si="75"/>
        <v>4.0999999999999996</v>
      </c>
      <c r="X402" s="4">
        <v>363713</v>
      </c>
      <c r="Y402" s="12">
        <f t="shared" si="76"/>
        <v>363713</v>
      </c>
    </row>
    <row r="403" spans="1:25" x14ac:dyDescent="0.25">
      <c r="A403">
        <v>402</v>
      </c>
      <c r="B403" t="s">
        <v>3421</v>
      </c>
      <c r="C403" t="str">
        <f t="shared" si="77"/>
        <v>Unique</v>
      </c>
      <c r="D403" t="s">
        <v>3422</v>
      </c>
      <c r="E403" t="str">
        <f t="shared" si="68"/>
        <v>iQOO Z6 44W by vivo (Lumina Blue, 4GB RAM, 128GB Storage) | 6.44" FHD+ AMOLED Display | 50% Charge in just 27 mins | in-Display Fingerprint Scanning</v>
      </c>
      <c r="F403" t="str" cm="1">
        <f t="array" ref="F403">PROPER(_xlfn.TEXTJOIN(" ", TRUE, INDEX(_xlfn.FILTERXML("&lt;t&gt;&lt;s&gt;" &amp; SUBSTITUTE(E403," ","&lt;/s&gt;&lt;s&gt;") &amp; "&lt;/s&gt;&lt;/t&gt;", "//s"), _xlfn.SEQUENCE(4))))</f>
        <v>Iqoo Z6 44W By</v>
      </c>
      <c r="G403" t="str">
        <f t="shared" si="67"/>
        <v>Blue, 4GB RAM, 128GB Storage) | 6.44" FHD+ AMOLED Display | 50% Charge in just 27 mins | in-Display Fingerprint Scanning</v>
      </c>
      <c r="H403" t="s">
        <v>2950</v>
      </c>
      <c r="I403" t="s">
        <v>13093</v>
      </c>
      <c r="J403" s="7" t="str">
        <f t="shared" si="69"/>
        <v>Electronics</v>
      </c>
      <c r="K403" s="2" t="s">
        <v>13122</v>
      </c>
      <c r="L403" t="str">
        <f t="shared" si="70"/>
        <v>Mobiles &amp; Accessories</v>
      </c>
      <c r="M403" s="2" t="s">
        <v>13126</v>
      </c>
      <c r="N403" s="2" t="str">
        <f t="shared" si="71"/>
        <v>Smartphones &amp; BasicMobiles</v>
      </c>
      <c r="O403" s="1" t="s">
        <v>13127</v>
      </c>
      <c r="Q403" s="2">
        <v>13999</v>
      </c>
      <c r="R403" s="8">
        <f t="shared" si="72"/>
        <v>13999</v>
      </c>
      <c r="S403" s="2">
        <v>19999</v>
      </c>
      <c r="T403" s="8">
        <f t="shared" si="73"/>
        <v>19999</v>
      </c>
      <c r="U403" s="1">
        <f t="shared" si="74"/>
        <v>0.30001500075003751</v>
      </c>
      <c r="V403">
        <v>4.0999999999999996</v>
      </c>
      <c r="W403" s="10">
        <f t="shared" si="75"/>
        <v>4.0999999999999996</v>
      </c>
      <c r="X403" s="4">
        <v>19252</v>
      </c>
      <c r="Y403" s="12">
        <f t="shared" si="76"/>
        <v>19252</v>
      </c>
    </row>
    <row r="404" spans="1:25" x14ac:dyDescent="0.25">
      <c r="A404">
        <v>403</v>
      </c>
      <c r="B404" t="s">
        <v>3426</v>
      </c>
      <c r="C404" t="str">
        <f t="shared" si="77"/>
        <v>Unique</v>
      </c>
      <c r="D404" t="s">
        <v>3427</v>
      </c>
      <c r="E404" t="str">
        <f t="shared" si="68"/>
        <v>Fire-Boltt Gladiator 1.96" Biggest Display Smart Watch with Bluetooth Calling, Voice Assistant and123 Sports Modes, 8 Unique UI Interactions, SpO2, 24 7 Heart Rate Tracking</v>
      </c>
      <c r="F404" t="str" cm="1">
        <f t="array" ref="F404">PROPER(_xlfn.TEXTJOIN(" ", TRUE, INDEX(_xlfn.FILTERXML("&lt;t&gt;&lt;s&gt;" &amp; SUBSTITUTE(E404," ","&lt;/s&gt;&lt;s&gt;") &amp; "&lt;/s&gt;&lt;/t&gt;", "//s"), _xlfn.SEQUENCE(4))))</f>
        <v>Fire-Boltt Gladiator 1.96" Biggest</v>
      </c>
      <c r="G404" t="str">
        <f t="shared" si="67"/>
        <v>Watch with Bluetooth Calling, Voice Assistant and123 Sports Modes, 8 Unique UI Interactions, SpO2, 24 7 Heart Rate Tracking</v>
      </c>
      <c r="H404" t="s">
        <v>2910</v>
      </c>
      <c r="I404" t="s">
        <v>13093</v>
      </c>
      <c r="J404" s="7" t="str">
        <f t="shared" si="69"/>
        <v>Electronics</v>
      </c>
      <c r="K404" s="2" t="s">
        <v>13120</v>
      </c>
      <c r="L404" t="str">
        <f t="shared" si="70"/>
        <v>WearableTechnology</v>
      </c>
      <c r="M404" s="2" t="s">
        <v>13121</v>
      </c>
      <c r="N404" s="2" t="str">
        <f t="shared" si="71"/>
        <v>SmartWatches</v>
      </c>
      <c r="O404" s="1"/>
      <c r="Q404" s="2">
        <v>3999</v>
      </c>
      <c r="R404" s="8">
        <f t="shared" si="72"/>
        <v>3999</v>
      </c>
      <c r="S404" s="2">
        <v>9999</v>
      </c>
      <c r="T404" s="8">
        <f t="shared" si="73"/>
        <v>9999</v>
      </c>
      <c r="U404" s="1">
        <f t="shared" si="74"/>
        <v>0.60006000600060005</v>
      </c>
      <c r="V404">
        <v>4.4000000000000004</v>
      </c>
      <c r="W404" s="10">
        <f t="shared" si="75"/>
        <v>4.4000000000000004</v>
      </c>
      <c r="X404" s="4">
        <v>73</v>
      </c>
      <c r="Y404" s="12">
        <f t="shared" si="76"/>
        <v>73</v>
      </c>
    </row>
    <row r="405" spans="1:25" x14ac:dyDescent="0.25">
      <c r="A405">
        <v>404</v>
      </c>
      <c r="B405" t="s">
        <v>64</v>
      </c>
      <c r="C405" t="str">
        <f t="shared" si="77"/>
        <v>Duplicate</v>
      </c>
      <c r="D405" t="s">
        <v>65</v>
      </c>
      <c r="E405" t="str">
        <f t="shared" si="68"/>
        <v>pTron Solero TB301 3A Type-C Data and Fast Charging Cable, Made in India, 480Mbps Data Sync, Strong and Durable 1.5-Meter Nylon Braided USB Cable for Type-C Devices for Charging Adapter (Black)</v>
      </c>
      <c r="F405" t="str" cm="1">
        <f t="array" ref="F405">PROPER(_xlfn.TEXTJOIN(" ", TRUE, INDEX(_xlfn.FILTERXML("&lt;t&gt;&lt;s&gt;" &amp; SUBSTITUTE(E405," ","&lt;/s&gt;&lt;s&gt;") &amp; "&lt;/s&gt;&lt;/t&gt;", "//s"), _xlfn.SEQUENCE(4))))</f>
        <v>Ptron Solero Tb301 3A</v>
      </c>
      <c r="G405" t="str">
        <f t="shared" si="67"/>
        <v>and Fast Charging Cable, Made in India, 480Mbps Data Sync, Strong and Durable 1.5-Meter Nylon Braided USB Cable for Type-C Devices for Charging Adapter (Black)</v>
      </c>
      <c r="H405" t="s">
        <v>17</v>
      </c>
      <c r="I405" t="s">
        <v>13085</v>
      </c>
      <c r="J405" s="7" t="str">
        <f t="shared" si="69"/>
        <v>Computers &amp; Accessories</v>
      </c>
      <c r="K405" t="s">
        <v>13086</v>
      </c>
      <c r="L405" t="str">
        <f t="shared" si="70"/>
        <v>Accessories &amp; Peripherals</v>
      </c>
      <c r="M405" s="2" t="s">
        <v>13087</v>
      </c>
      <c r="N405" s="2" t="str">
        <f t="shared" si="71"/>
        <v>Cables &amp; Accessories</v>
      </c>
      <c r="O405" s="1" t="s">
        <v>13088</v>
      </c>
      <c r="P405" t="s">
        <v>13089</v>
      </c>
      <c r="Q405">
        <v>149</v>
      </c>
      <c r="R405" s="8">
        <f t="shared" si="72"/>
        <v>149</v>
      </c>
      <c r="S405" s="2">
        <v>1000</v>
      </c>
      <c r="T405" s="8">
        <f t="shared" si="73"/>
        <v>1000</v>
      </c>
      <c r="U405" s="1">
        <f t="shared" si="74"/>
        <v>0.85099999999999998</v>
      </c>
      <c r="V405">
        <v>3.9</v>
      </c>
      <c r="W405" s="10">
        <f t="shared" si="75"/>
        <v>3.9</v>
      </c>
      <c r="X405" s="4">
        <v>24870</v>
      </c>
      <c r="Y405" s="12">
        <f t="shared" si="76"/>
        <v>24870</v>
      </c>
    </row>
    <row r="406" spans="1:25" x14ac:dyDescent="0.25">
      <c r="A406">
        <v>405</v>
      </c>
      <c r="B406" t="s">
        <v>3443</v>
      </c>
      <c r="C406" t="str">
        <f t="shared" si="77"/>
        <v>Unique</v>
      </c>
      <c r="D406" t="s">
        <v>3444</v>
      </c>
      <c r="E406" t="str">
        <f t="shared" si="68"/>
        <v>STRIFF PS2_01 Multi Angle Mobile Tablet Tabletop Stand. Phone Holder for iPhone, Android, Samsung, OnePlus, Xiaomi. Portable, Foldable Cell Phone Stand. Perfect for Bed, Office, Home and Desktop (Black)</v>
      </c>
      <c r="F406" t="str" cm="1">
        <f t="array" ref="F406">PROPER(_xlfn.TEXTJOIN(" ", TRUE, INDEX(_xlfn.FILTERXML("&lt;t&gt;&lt;s&gt;" &amp; SUBSTITUTE(E406," ","&lt;/s&gt;&lt;s&gt;") &amp; "&lt;/s&gt;&lt;/t&gt;", "//s"), _xlfn.SEQUENCE(4))))</f>
        <v>Striff Ps2_01 Multi Angle</v>
      </c>
      <c r="G406" t="str">
        <f t="shared" si="67"/>
        <v>Tabletop Stand. Phone Holder for iPhone, Android, Samsung, OnePlus, Xiaomi. Portable, Foldable Cell Phone Stand. Perfect for Bed, Office, Home and Desktop (Black)</v>
      </c>
      <c r="H406" t="s">
        <v>3445</v>
      </c>
      <c r="I406" t="s">
        <v>13093</v>
      </c>
      <c r="J406" s="7" t="str">
        <f t="shared" si="69"/>
        <v>Electronics</v>
      </c>
      <c r="K406" t="s">
        <v>13122</v>
      </c>
      <c r="L406" t="str">
        <f t="shared" si="70"/>
        <v>Mobiles &amp; Accessories</v>
      </c>
      <c r="M406" t="s">
        <v>13123</v>
      </c>
      <c r="N406" s="2" t="str">
        <f t="shared" si="71"/>
        <v>MobileAccessories</v>
      </c>
      <c r="O406" s="1" t="s">
        <v>13143</v>
      </c>
      <c r="Q406">
        <v>99</v>
      </c>
      <c r="R406" s="8">
        <f t="shared" si="72"/>
        <v>99</v>
      </c>
      <c r="S406">
        <v>499</v>
      </c>
      <c r="T406" s="8">
        <f t="shared" si="73"/>
        <v>499</v>
      </c>
      <c r="U406" s="1">
        <f t="shared" si="74"/>
        <v>0.80160320641282568</v>
      </c>
      <c r="V406">
        <v>4.3</v>
      </c>
      <c r="W406" s="10">
        <f t="shared" si="75"/>
        <v>4.3</v>
      </c>
      <c r="X406" s="4">
        <v>42641</v>
      </c>
      <c r="Y406" s="12">
        <f t="shared" si="76"/>
        <v>42641</v>
      </c>
    </row>
    <row r="407" spans="1:25" x14ac:dyDescent="0.25">
      <c r="A407">
        <v>406</v>
      </c>
      <c r="B407" t="s">
        <v>3453</v>
      </c>
      <c r="C407" t="str">
        <f t="shared" si="77"/>
        <v>Unique</v>
      </c>
      <c r="D407" t="s">
        <v>3454</v>
      </c>
      <c r="E407" t="str">
        <f t="shared" si="68"/>
        <v>Samsung Galaxy Buds Live Bluetooth Truly Wireless in Ear Earbuds with Mic, Upto 21 Hours Playtime, Mystic Black</v>
      </c>
      <c r="F407" t="str" cm="1">
        <f t="array" ref="F407">PROPER(_xlfn.TEXTJOIN(" ", TRUE, INDEX(_xlfn.FILTERXML("&lt;t&gt;&lt;s&gt;" &amp; SUBSTITUTE(E407," ","&lt;/s&gt;&lt;s&gt;") &amp; "&lt;/s&gt;&lt;/t&gt;", "//s"), _xlfn.SEQUENCE(4))))</f>
        <v>Samsung Galaxy Buds Live</v>
      </c>
      <c r="G407" t="str">
        <f t="shared" si="67"/>
        <v>Wireless in Ear Earbuds with Mic, Upto 21 Hours Playtime, Mystic Black</v>
      </c>
      <c r="H407" t="s">
        <v>3025</v>
      </c>
      <c r="I407" t="s">
        <v>13093</v>
      </c>
      <c r="J407" s="7" t="str">
        <f t="shared" si="69"/>
        <v>Electronics</v>
      </c>
      <c r="K407" s="2" t="s">
        <v>13131</v>
      </c>
      <c r="L407" t="str">
        <f t="shared" si="70"/>
        <v>Headphones , Earbuds &amp; Accessories</v>
      </c>
      <c r="M407" s="2" t="s">
        <v>13132</v>
      </c>
      <c r="N407" s="2" t="str">
        <f t="shared" si="71"/>
        <v>Headphones</v>
      </c>
      <c r="O407" s="1" t="s">
        <v>13133</v>
      </c>
      <c r="Q407" s="2">
        <v>4790</v>
      </c>
      <c r="R407" s="8">
        <f t="shared" si="72"/>
        <v>4790</v>
      </c>
      <c r="S407" s="2">
        <v>15990</v>
      </c>
      <c r="T407" s="8">
        <f t="shared" si="73"/>
        <v>15990</v>
      </c>
      <c r="U407" s="1">
        <f t="shared" si="74"/>
        <v>0.70043777360850534</v>
      </c>
      <c r="V407">
        <v>4</v>
      </c>
      <c r="W407" s="10">
        <f t="shared" si="75"/>
        <v>4</v>
      </c>
      <c r="X407" s="4">
        <v>4390</v>
      </c>
      <c r="Y407" s="12">
        <f t="shared" si="76"/>
        <v>4390</v>
      </c>
    </row>
    <row r="408" spans="1:25" x14ac:dyDescent="0.25">
      <c r="A408">
        <v>407</v>
      </c>
      <c r="B408" t="s">
        <v>3463</v>
      </c>
      <c r="C408" t="str">
        <f t="shared" si="77"/>
        <v>Unique</v>
      </c>
      <c r="D408" t="s">
        <v>3464</v>
      </c>
      <c r="E408" t="str">
        <f t="shared" si="68"/>
        <v>OnePlus Nord 2T 5G (Jade Fog, 12GB RAM, 256GB Storage)</v>
      </c>
      <c r="F408" t="str" cm="1">
        <f t="array" ref="F408">PROPER(_xlfn.TEXTJOIN(" ", TRUE, INDEX(_xlfn.FILTERXML("&lt;t&gt;&lt;s&gt;" &amp; SUBSTITUTE(E408," ","&lt;/s&gt;&lt;s&gt;") &amp; "&lt;/s&gt;&lt;/t&gt;", "//s"), _xlfn.SEQUENCE(4))))</f>
        <v>Oneplus Nord 2T 5G</v>
      </c>
      <c r="G408" t="str">
        <f t="shared" si="67"/>
        <v>12GB RAM, 256GB Storage)</v>
      </c>
      <c r="H408" t="s">
        <v>2950</v>
      </c>
      <c r="I408" t="s">
        <v>13093</v>
      </c>
      <c r="J408" s="7" t="str">
        <f t="shared" si="69"/>
        <v>Electronics</v>
      </c>
      <c r="K408" s="2" t="s">
        <v>13122</v>
      </c>
      <c r="L408" t="str">
        <f t="shared" si="70"/>
        <v>Mobiles &amp; Accessories</v>
      </c>
      <c r="M408" s="2" t="s">
        <v>13126</v>
      </c>
      <c r="N408" s="2" t="str">
        <f t="shared" si="71"/>
        <v>Smartphones &amp; BasicMobiles</v>
      </c>
      <c r="O408" s="1" t="s">
        <v>13127</v>
      </c>
      <c r="Q408" s="2">
        <v>33999</v>
      </c>
      <c r="R408" s="8">
        <f t="shared" si="72"/>
        <v>33999</v>
      </c>
      <c r="S408" s="2">
        <v>33999</v>
      </c>
      <c r="T408" s="8">
        <f t="shared" si="73"/>
        <v>33999</v>
      </c>
      <c r="U408" s="1">
        <f t="shared" si="74"/>
        <v>0</v>
      </c>
      <c r="V408">
        <v>4.3</v>
      </c>
      <c r="W408" s="10">
        <f t="shared" si="75"/>
        <v>4.3</v>
      </c>
      <c r="X408" s="4">
        <v>17415</v>
      </c>
      <c r="Y408" s="12">
        <f t="shared" si="76"/>
        <v>17415</v>
      </c>
    </row>
    <row r="409" spans="1:25" x14ac:dyDescent="0.25">
      <c r="A409">
        <v>408</v>
      </c>
      <c r="B409" t="s">
        <v>3467</v>
      </c>
      <c r="C409" t="str">
        <f t="shared" si="77"/>
        <v>Duplicate</v>
      </c>
      <c r="D409" t="s">
        <v>3468</v>
      </c>
      <c r="E409" t="str">
        <f t="shared" si="68"/>
        <v>Sounce Spiral Charger Cable Protector Data Cable Saver Charging Cord Protective Cable Cover Headphone MacBook Laptop Earphone Cell Phone Set of 3 (Cable Protector (12 Units))</v>
      </c>
      <c r="F409" t="str" cm="1">
        <f t="array" ref="F409">PROPER(_xlfn.TEXTJOIN(" ", TRUE, INDEX(_xlfn.FILTERXML("&lt;t&gt;&lt;s&gt;" &amp; SUBSTITUTE(E409," ","&lt;/s&gt;&lt;s&gt;") &amp; "&lt;/s&gt;&lt;/t&gt;", "//s"), _xlfn.SEQUENCE(4))))</f>
        <v>Sounce Spiral Charger Cable</v>
      </c>
      <c r="G409" t="str">
        <f t="shared" si="67"/>
        <v>Cable Saver Charging Cord Protective Cable Cover Headphone MacBook Laptop Earphone Cell Phone Set of 3 (Cable Protector (12 Units))</v>
      </c>
      <c r="H409" t="s">
        <v>3469</v>
      </c>
      <c r="I409" t="s">
        <v>13085</v>
      </c>
      <c r="J409" s="7" t="str">
        <f t="shared" si="69"/>
        <v>Computers &amp; Accessories</v>
      </c>
      <c r="K409" t="s">
        <v>13086</v>
      </c>
      <c r="L409" t="str">
        <f t="shared" si="70"/>
        <v>Accessories &amp; Peripherals</v>
      </c>
      <c r="M409" t="s">
        <v>13087</v>
      </c>
      <c r="N409" s="2" t="str">
        <f t="shared" si="71"/>
        <v>Cables &amp; Accessories</v>
      </c>
      <c r="O409" s="1" t="s">
        <v>13144</v>
      </c>
      <c r="Q409">
        <v>99</v>
      </c>
      <c r="R409" s="8">
        <f t="shared" si="72"/>
        <v>99</v>
      </c>
      <c r="S409">
        <v>999</v>
      </c>
      <c r="T409" s="8">
        <f t="shared" si="73"/>
        <v>999</v>
      </c>
      <c r="U409" s="1">
        <f t="shared" si="74"/>
        <v>0.90090090090090091</v>
      </c>
      <c r="V409">
        <v>4</v>
      </c>
      <c r="W409" s="10">
        <f t="shared" si="75"/>
        <v>4</v>
      </c>
      <c r="X409" s="4">
        <v>1396</v>
      </c>
      <c r="Y409" s="12">
        <f t="shared" si="76"/>
        <v>1396</v>
      </c>
    </row>
    <row r="410" spans="1:25" x14ac:dyDescent="0.25">
      <c r="A410">
        <v>409</v>
      </c>
      <c r="B410" t="s">
        <v>3478</v>
      </c>
      <c r="C410" t="str">
        <f t="shared" si="77"/>
        <v>Unique</v>
      </c>
      <c r="D410" t="s">
        <v>3479</v>
      </c>
      <c r="E410" t="str">
        <f t="shared" si="68"/>
        <v>PTron Boom Ultima 4D Dual Driver, in-Ear Gaming Wired Headphones with in-line Mic, Volume Control and Passive Noise Cancelling Boom 3 Earphones - (Dark Blue)</v>
      </c>
      <c r="F410" t="str" cm="1">
        <f t="array" ref="F410">PROPER(_xlfn.TEXTJOIN(" ", TRUE, INDEX(_xlfn.FILTERXML("&lt;t&gt;&lt;s&gt;" &amp; SUBSTITUTE(E410," ","&lt;/s&gt;&lt;s&gt;") &amp; "&lt;/s&gt;&lt;/t&gt;", "//s"), _xlfn.SEQUENCE(4))))</f>
        <v>Ptron Boom Ultima 4D</v>
      </c>
      <c r="G410" t="str">
        <f t="shared" si="67"/>
        <v>in-Ear Gaming Wired Headphones with in-line Mic, Volume Control and Passive Noise Cancelling Boom 3 Earphones - (Dark Blue)</v>
      </c>
      <c r="H410" t="s">
        <v>3025</v>
      </c>
      <c r="I410" t="s">
        <v>13093</v>
      </c>
      <c r="J410" s="7" t="str">
        <f t="shared" si="69"/>
        <v>Electronics</v>
      </c>
      <c r="K410" t="s">
        <v>13131</v>
      </c>
      <c r="L410" t="str">
        <f t="shared" si="70"/>
        <v>Headphones , Earbuds &amp; Accessories</v>
      </c>
      <c r="M410" s="2" t="s">
        <v>13132</v>
      </c>
      <c r="N410" s="2" t="str">
        <f t="shared" si="71"/>
        <v>Headphones</v>
      </c>
      <c r="O410" s="1" t="s">
        <v>13133</v>
      </c>
      <c r="Q410">
        <v>299</v>
      </c>
      <c r="R410" s="8">
        <f t="shared" si="72"/>
        <v>299</v>
      </c>
      <c r="S410" s="2">
        <v>1900</v>
      </c>
      <c r="T410" s="8">
        <f t="shared" si="73"/>
        <v>1900</v>
      </c>
      <c r="U410" s="1">
        <f t="shared" si="74"/>
        <v>0.8426315789473684</v>
      </c>
      <c r="V410">
        <v>3.6</v>
      </c>
      <c r="W410" s="10">
        <f t="shared" si="75"/>
        <v>3.6</v>
      </c>
      <c r="X410" s="4">
        <v>18202</v>
      </c>
      <c r="Y410" s="12">
        <f t="shared" si="76"/>
        <v>18202</v>
      </c>
    </row>
    <row r="411" spans="1:25" x14ac:dyDescent="0.25">
      <c r="A411">
        <v>410</v>
      </c>
      <c r="B411" t="s">
        <v>3488</v>
      </c>
      <c r="C411" t="str">
        <f t="shared" si="77"/>
        <v>Unique</v>
      </c>
      <c r="D411" t="s">
        <v>3489</v>
      </c>
      <c r="E411" t="str">
        <f t="shared" si="68"/>
        <v>Samsung Galaxy M13 (Aqua Green, 4GB, 64GB Storage) | 6000mAh Battery | Upto 8GB RAM with RAM Plus</v>
      </c>
      <c r="F411" t="str" cm="1">
        <f t="array" ref="F411">PROPER(_xlfn.TEXTJOIN(" ", TRUE, INDEX(_xlfn.FILTERXML("&lt;t&gt;&lt;s&gt;" &amp; SUBSTITUTE(E411," ","&lt;/s&gt;&lt;s&gt;") &amp; "&lt;/s&gt;&lt;/t&gt;", "//s"), _xlfn.SEQUENCE(4))))</f>
        <v>Samsung Galaxy M13 (Aqua</v>
      </c>
      <c r="G411" t="str">
        <f t="shared" si="67"/>
        <v>64GB Storage) | 6000mAh Battery | Upto 8GB RAM with RAM Plus</v>
      </c>
      <c r="H411" t="s">
        <v>2950</v>
      </c>
      <c r="I411" t="s">
        <v>13093</v>
      </c>
      <c r="J411" s="7" t="str">
        <f t="shared" si="69"/>
        <v>Electronics</v>
      </c>
      <c r="K411" s="2" t="s">
        <v>13122</v>
      </c>
      <c r="L411" t="str">
        <f t="shared" si="70"/>
        <v>Mobiles &amp; Accessories</v>
      </c>
      <c r="M411" s="2" t="s">
        <v>13126</v>
      </c>
      <c r="N411" s="2" t="str">
        <f t="shared" si="71"/>
        <v>Smartphones &amp; BasicMobiles</v>
      </c>
      <c r="O411" s="1" t="s">
        <v>13127</v>
      </c>
      <c r="Q411" s="2">
        <v>10999</v>
      </c>
      <c r="R411" s="8">
        <f t="shared" si="72"/>
        <v>10999</v>
      </c>
      <c r="S411" s="2">
        <v>14999</v>
      </c>
      <c r="T411" s="8">
        <f t="shared" si="73"/>
        <v>14999</v>
      </c>
      <c r="U411" s="1">
        <f t="shared" si="74"/>
        <v>0.26668444562970867</v>
      </c>
      <c r="V411">
        <v>4.0999999999999996</v>
      </c>
      <c r="W411" s="10">
        <f t="shared" si="75"/>
        <v>4.0999999999999996</v>
      </c>
      <c r="X411" s="4">
        <v>18998</v>
      </c>
      <c r="Y411" s="12">
        <f t="shared" si="76"/>
        <v>18998</v>
      </c>
    </row>
    <row r="412" spans="1:25" x14ac:dyDescent="0.25">
      <c r="A412">
        <v>411</v>
      </c>
      <c r="B412" t="s">
        <v>3492</v>
      </c>
      <c r="C412" t="str">
        <f t="shared" si="77"/>
        <v>Unique</v>
      </c>
      <c r="D412" t="s">
        <v>3493</v>
      </c>
      <c r="E412" t="str">
        <f t="shared" si="68"/>
        <v>OnePlus 10R 5G (Forest Green, 8GB RAM, 128GB Storage, 80W SuperVOOC)</v>
      </c>
      <c r="F412" t="str" cm="1">
        <f t="array" ref="F412">PROPER(_xlfn.TEXTJOIN(" ", TRUE, INDEX(_xlfn.FILTERXML("&lt;t&gt;&lt;s&gt;" &amp; SUBSTITUTE(E412," ","&lt;/s&gt;&lt;s&gt;") &amp; "&lt;/s&gt;&lt;/t&gt;", "//s"), _xlfn.SEQUENCE(4))))</f>
        <v>Oneplus 10R 5G (Forest</v>
      </c>
      <c r="G412" t="str">
        <f t="shared" si="67"/>
        <v>RAM, 128GB Storage, 80W SuperVOOC)</v>
      </c>
      <c r="H412" t="s">
        <v>2950</v>
      </c>
      <c r="I412" t="s">
        <v>13093</v>
      </c>
      <c r="J412" s="7" t="str">
        <f t="shared" si="69"/>
        <v>Electronics</v>
      </c>
      <c r="K412" s="2" t="s">
        <v>13122</v>
      </c>
      <c r="L412" t="str">
        <f t="shared" si="70"/>
        <v>Mobiles &amp; Accessories</v>
      </c>
      <c r="M412" s="2" t="s">
        <v>13126</v>
      </c>
      <c r="N412" s="2" t="str">
        <f t="shared" si="71"/>
        <v>Smartphones &amp; BasicMobiles</v>
      </c>
      <c r="O412" s="1" t="s">
        <v>13127</v>
      </c>
      <c r="Q412" s="2">
        <v>34999</v>
      </c>
      <c r="R412" s="8">
        <f t="shared" si="72"/>
        <v>34999</v>
      </c>
      <c r="S412" s="2">
        <v>38999</v>
      </c>
      <c r="T412" s="8">
        <f t="shared" si="73"/>
        <v>38999</v>
      </c>
      <c r="U412" s="1">
        <f t="shared" si="74"/>
        <v>0.10256673248032001</v>
      </c>
      <c r="V412">
        <v>4.2</v>
      </c>
      <c r="W412" s="10">
        <f t="shared" si="75"/>
        <v>4.2</v>
      </c>
      <c r="X412" s="4">
        <v>11029</v>
      </c>
      <c r="Y412" s="12">
        <f t="shared" si="76"/>
        <v>11029</v>
      </c>
    </row>
    <row r="413" spans="1:25" x14ac:dyDescent="0.25">
      <c r="A413">
        <v>412</v>
      </c>
      <c r="B413" t="s">
        <v>3502</v>
      </c>
      <c r="C413" t="str">
        <f t="shared" si="77"/>
        <v>Unique</v>
      </c>
      <c r="D413" t="s">
        <v>3186</v>
      </c>
      <c r="E413" t="str">
        <f t="shared" si="68"/>
        <v>Samsung Galaxy M33 5G (Emerald Brown, 6GB, 128GB Storage) | 6000mAh Battery | Upto 12GB RAM with RAM Plus | Travel Adapter to be Purchased Separately</v>
      </c>
      <c r="F413" t="str" cm="1">
        <f t="array" ref="F413">PROPER(_xlfn.TEXTJOIN(" ", TRUE, INDEX(_xlfn.FILTERXML("&lt;t&gt;&lt;s&gt;" &amp; SUBSTITUTE(E413," ","&lt;/s&gt;&lt;s&gt;") &amp; "&lt;/s&gt;&lt;/t&gt;", "//s"), _xlfn.SEQUENCE(4))))</f>
        <v>Samsung Galaxy M33 5G</v>
      </c>
      <c r="G413" t="str">
        <f t="shared" ref="G413:G476" si="78">IFERROR(TRIM(MID(E413, FIND("~", SUBSTITUTE(E413, " ", "~", 6)) + 1, LEN(E413))), "")</f>
        <v>6GB, 128GB Storage) | 6000mAh Battery | Upto 12GB RAM with RAM Plus | Travel Adapter to be Purchased Separately</v>
      </c>
      <c r="H413" t="s">
        <v>2950</v>
      </c>
      <c r="I413" t="s">
        <v>13093</v>
      </c>
      <c r="J413" s="7" t="str">
        <f t="shared" si="69"/>
        <v>Electronics</v>
      </c>
      <c r="K413" s="2" t="s">
        <v>13122</v>
      </c>
      <c r="L413" t="str">
        <f t="shared" si="70"/>
        <v>Mobiles &amp; Accessories</v>
      </c>
      <c r="M413" s="2" t="s">
        <v>13126</v>
      </c>
      <c r="N413" s="2" t="str">
        <f t="shared" si="71"/>
        <v>Smartphones &amp; BasicMobiles</v>
      </c>
      <c r="O413" s="1" t="s">
        <v>13127</v>
      </c>
      <c r="Q413" s="2">
        <v>16999</v>
      </c>
      <c r="R413" s="8">
        <f t="shared" si="72"/>
        <v>16999</v>
      </c>
      <c r="S413" s="2">
        <v>24999</v>
      </c>
      <c r="T413" s="8">
        <f t="shared" si="73"/>
        <v>24999</v>
      </c>
      <c r="U413" s="1">
        <f t="shared" si="74"/>
        <v>0.32001280051202047</v>
      </c>
      <c r="V413">
        <v>4.0999999999999996</v>
      </c>
      <c r="W413" s="10">
        <f t="shared" si="75"/>
        <v>4.0999999999999996</v>
      </c>
      <c r="X413" s="4">
        <v>22318</v>
      </c>
      <c r="Y413" s="12">
        <f t="shared" si="76"/>
        <v>22318</v>
      </c>
    </row>
    <row r="414" spans="1:25" x14ac:dyDescent="0.25">
      <c r="A414">
        <v>413</v>
      </c>
      <c r="B414" t="s">
        <v>3504</v>
      </c>
      <c r="C414" t="str">
        <f t="shared" si="77"/>
        <v>Unique</v>
      </c>
      <c r="D414" t="s">
        <v>3505</v>
      </c>
      <c r="E414" t="str">
        <f t="shared" si="68"/>
        <v>Ambrane Mobile Holding Stand, 180¬∞ Perfect View, Height Adjustment, Wide Compatibility, Multipurpose, Anti-Skid Design (Twistand, Black)</v>
      </c>
      <c r="F414" t="str" cm="1">
        <f t="array" ref="F414">PROPER(_xlfn.TEXTJOIN(" ", TRUE, INDEX(_xlfn.FILTERXML("&lt;t&gt;&lt;s&gt;" &amp; SUBSTITUTE(E414," ","&lt;/s&gt;&lt;s&gt;") &amp; "&lt;/s&gt;&lt;/t&gt;", "//s"), _xlfn.SEQUENCE(4))))</f>
        <v>Ambrane Mobile Holding Stand,</v>
      </c>
      <c r="G414" t="str">
        <f t="shared" si="78"/>
        <v>View, Height Adjustment, Wide Compatibility, Multipurpose, Anti-Skid Design (Twistand, Black)</v>
      </c>
      <c r="H414" t="s">
        <v>3445</v>
      </c>
      <c r="I414" t="s">
        <v>13093</v>
      </c>
      <c r="J414" s="7" t="str">
        <f t="shared" si="69"/>
        <v>Electronics</v>
      </c>
      <c r="K414" t="s">
        <v>13122</v>
      </c>
      <c r="L414" t="str">
        <f t="shared" si="70"/>
        <v>Mobiles &amp; Accessories</v>
      </c>
      <c r="M414" t="s">
        <v>13123</v>
      </c>
      <c r="N414" s="2" t="str">
        <f t="shared" si="71"/>
        <v>MobileAccessories</v>
      </c>
      <c r="O414" s="1" t="s">
        <v>13143</v>
      </c>
      <c r="Q414">
        <v>199</v>
      </c>
      <c r="R414" s="8">
        <f t="shared" si="72"/>
        <v>199</v>
      </c>
      <c r="S414">
        <v>499</v>
      </c>
      <c r="T414" s="8">
        <f t="shared" si="73"/>
        <v>499</v>
      </c>
      <c r="U414" s="1">
        <f t="shared" si="74"/>
        <v>0.60120240480961928</v>
      </c>
      <c r="V414">
        <v>4.0999999999999996</v>
      </c>
      <c r="W414" s="10">
        <f t="shared" si="75"/>
        <v>4.0999999999999996</v>
      </c>
      <c r="X414" s="4">
        <v>1786</v>
      </c>
      <c r="Y414" s="12">
        <f t="shared" si="76"/>
        <v>1786</v>
      </c>
    </row>
    <row r="415" spans="1:25" x14ac:dyDescent="0.25">
      <c r="A415">
        <v>414</v>
      </c>
      <c r="B415" t="s">
        <v>3514</v>
      </c>
      <c r="C415" t="str">
        <f t="shared" si="77"/>
        <v>Unique</v>
      </c>
      <c r="D415" t="s">
        <v>3515</v>
      </c>
      <c r="E415" t="str">
        <f t="shared" si="68"/>
        <v>Ambrane 10000mAh Slim Power Bank, 20W Fast Charging, Dual Output, Type C PD (Input and Output), Quick Charge, Li-Polymer, Multi-Layer Protection for iPhone, Anrdoid and Other Devices (Stylo 10K, Black)</v>
      </c>
      <c r="F415" t="str" cm="1">
        <f t="array" ref="F415">PROPER(_xlfn.TEXTJOIN(" ", TRUE, INDEX(_xlfn.FILTERXML("&lt;t&gt;&lt;s&gt;" &amp; SUBSTITUTE(E415," ","&lt;/s&gt;&lt;s&gt;") &amp; "&lt;/s&gt;&lt;/t&gt;", "//s"), _xlfn.SEQUENCE(4))))</f>
        <v>Ambrane 10000Mah Slim Power</v>
      </c>
      <c r="G415" t="str">
        <f t="shared" si="78"/>
        <v>Fast Charging, Dual Output, Type C PD (Input and Output), Quick Charge, Li-Polymer, Multi-Layer Protection for iPhone, Anrdoid and Other Devices (Stylo 10K, Black)</v>
      </c>
      <c r="H415" t="s">
        <v>2939</v>
      </c>
      <c r="I415" t="s">
        <v>13093</v>
      </c>
      <c r="J415" s="7" t="str">
        <f t="shared" si="69"/>
        <v>Electronics</v>
      </c>
      <c r="K415" t="s">
        <v>13122</v>
      </c>
      <c r="L415" t="str">
        <f t="shared" si="70"/>
        <v>Mobiles &amp; Accessories</v>
      </c>
      <c r="M415" s="2" t="s">
        <v>13123</v>
      </c>
      <c r="N415" s="2" t="str">
        <f t="shared" si="71"/>
        <v>MobileAccessories</v>
      </c>
      <c r="O415" s="1" t="s">
        <v>13124</v>
      </c>
      <c r="P415" t="s">
        <v>13125</v>
      </c>
      <c r="Q415">
        <v>999</v>
      </c>
      <c r="R415" s="8">
        <f t="shared" si="72"/>
        <v>999</v>
      </c>
      <c r="S415" s="2">
        <v>1599</v>
      </c>
      <c r="T415" s="8">
        <f t="shared" si="73"/>
        <v>1599</v>
      </c>
      <c r="U415" s="1">
        <f t="shared" si="74"/>
        <v>0.37523452157598497</v>
      </c>
      <c r="V415">
        <v>4</v>
      </c>
      <c r="W415" s="10">
        <f t="shared" si="75"/>
        <v>4</v>
      </c>
      <c r="X415" s="4">
        <v>7222</v>
      </c>
      <c r="Y415" s="12">
        <f t="shared" si="76"/>
        <v>7222</v>
      </c>
    </row>
    <row r="416" spans="1:25" x14ac:dyDescent="0.25">
      <c r="A416">
        <v>415</v>
      </c>
      <c r="B416" t="s">
        <v>3524</v>
      </c>
      <c r="C416" t="str">
        <f t="shared" si="77"/>
        <v>Unique</v>
      </c>
      <c r="D416" t="s">
        <v>3525</v>
      </c>
      <c r="E416" t="str">
        <f t="shared" si="68"/>
        <v>Nokia 105 Single SIM, Keypad Mobile Phone with Wireless FM Radio | Blue</v>
      </c>
      <c r="F416" t="str" cm="1">
        <f t="array" ref="F416">PROPER(_xlfn.TEXTJOIN(" ", TRUE, INDEX(_xlfn.FILTERXML("&lt;t&gt;&lt;s&gt;" &amp; SUBSTITUTE(E416," ","&lt;/s&gt;&lt;s&gt;") &amp; "&lt;/s&gt;&lt;/t&gt;", "//s"), _xlfn.SEQUENCE(4))))</f>
        <v>Nokia 105 Single Sim,</v>
      </c>
      <c r="G416" t="str">
        <f t="shared" si="78"/>
        <v>Phone with Wireless FM Radio | Blue</v>
      </c>
      <c r="H416" t="s">
        <v>3004</v>
      </c>
      <c r="I416" t="s">
        <v>13093</v>
      </c>
      <c r="J416" s="7" t="str">
        <f t="shared" si="69"/>
        <v>Electronics</v>
      </c>
      <c r="K416" s="2" t="s">
        <v>13122</v>
      </c>
      <c r="L416" t="str">
        <f t="shared" si="70"/>
        <v>Mobiles &amp; Accessories</v>
      </c>
      <c r="M416" s="2" t="s">
        <v>13126</v>
      </c>
      <c r="N416" s="2" t="str">
        <f t="shared" si="71"/>
        <v>Smartphones &amp; BasicMobiles</v>
      </c>
      <c r="O416" s="1" t="s">
        <v>13130</v>
      </c>
      <c r="Q416" s="2">
        <v>1299</v>
      </c>
      <c r="R416" s="8">
        <f t="shared" si="72"/>
        <v>1299</v>
      </c>
      <c r="S416" s="2">
        <v>1599</v>
      </c>
      <c r="T416" s="8">
        <f t="shared" si="73"/>
        <v>1599</v>
      </c>
      <c r="U416" s="1">
        <f t="shared" si="74"/>
        <v>0.18761726078799248</v>
      </c>
      <c r="V416">
        <v>4</v>
      </c>
      <c r="W416" s="10">
        <f t="shared" si="75"/>
        <v>4</v>
      </c>
      <c r="X416" s="4">
        <v>128311</v>
      </c>
      <c r="Y416" s="12">
        <f t="shared" si="76"/>
        <v>128311</v>
      </c>
    </row>
    <row r="417" spans="1:25" x14ac:dyDescent="0.25">
      <c r="A417">
        <v>416</v>
      </c>
      <c r="B417" t="s">
        <v>3528</v>
      </c>
      <c r="C417" t="str">
        <f t="shared" si="77"/>
        <v>Unique</v>
      </c>
      <c r="D417" t="s">
        <v>3529</v>
      </c>
      <c r="E417" t="str">
        <f t="shared" si="68"/>
        <v>PTron Tangent Lite Bluetooth 5.0 Earphones with Mic, Hi-Fi Stereo Sound Neckband, 8Hrs Playtime, Lightweight Snug-fit in-Ear Headphones, IPX4 Water Resistant, Fast Charge and Voice Assistant (Black)</v>
      </c>
      <c r="F417" t="str" cm="1">
        <f t="array" ref="F417">PROPER(_xlfn.TEXTJOIN(" ", TRUE, INDEX(_xlfn.FILTERXML("&lt;t&gt;&lt;s&gt;" &amp; SUBSTITUTE(E417," ","&lt;/s&gt;&lt;s&gt;") &amp; "&lt;/s&gt;&lt;/t&gt;", "//s"), _xlfn.SEQUENCE(4))))</f>
        <v>Ptron Tangent Lite Bluetooth</v>
      </c>
      <c r="G417" t="str">
        <f t="shared" si="78"/>
        <v>with Mic, Hi-Fi Stereo Sound Neckband, 8Hrs Playtime, Lightweight Snug-fit in-Ear Headphones, IPX4 Water Resistant, Fast Charge and Voice Assistant (Black)</v>
      </c>
      <c r="H417" t="s">
        <v>3025</v>
      </c>
      <c r="I417" t="s">
        <v>13093</v>
      </c>
      <c r="J417" s="7" t="str">
        <f t="shared" si="69"/>
        <v>Electronics</v>
      </c>
      <c r="K417" t="s">
        <v>13131</v>
      </c>
      <c r="L417" t="str">
        <f t="shared" si="70"/>
        <v>Headphones , Earbuds &amp; Accessories</v>
      </c>
      <c r="M417" s="2" t="s">
        <v>13132</v>
      </c>
      <c r="N417" s="2" t="str">
        <f t="shared" si="71"/>
        <v>Headphones</v>
      </c>
      <c r="O417" s="1" t="s">
        <v>13133</v>
      </c>
      <c r="Q417">
        <v>599</v>
      </c>
      <c r="R417" s="8">
        <f t="shared" si="72"/>
        <v>599</v>
      </c>
      <c r="S417" s="2">
        <v>1800</v>
      </c>
      <c r="T417" s="8">
        <f t="shared" si="73"/>
        <v>1800</v>
      </c>
      <c r="U417" s="1">
        <f t="shared" si="74"/>
        <v>0.66722222222222227</v>
      </c>
      <c r="V417">
        <v>3.5</v>
      </c>
      <c r="W417" s="10">
        <f t="shared" si="75"/>
        <v>3.5</v>
      </c>
      <c r="X417" s="4">
        <v>83996</v>
      </c>
      <c r="Y417" s="12">
        <f t="shared" si="76"/>
        <v>83996</v>
      </c>
    </row>
    <row r="418" spans="1:25" x14ac:dyDescent="0.25">
      <c r="A418">
        <v>417</v>
      </c>
      <c r="B418" t="s">
        <v>3538</v>
      </c>
      <c r="C418" t="str">
        <f t="shared" si="77"/>
        <v>Unique</v>
      </c>
      <c r="D418" t="s">
        <v>3539</v>
      </c>
      <c r="E418" t="str">
        <f t="shared" si="68"/>
        <v>Samsung EVO Plus 64GB microSDXC UHS-I U1 130MB s Full HD and 4K UHD Memory Card with Adapter (MB-MC64KA), Blue</v>
      </c>
      <c r="F418" t="str" cm="1">
        <f t="array" ref="F418">PROPER(_xlfn.TEXTJOIN(" ", TRUE, INDEX(_xlfn.FILTERXML("&lt;t&gt;&lt;s&gt;" &amp; SUBSTITUTE(E418," ","&lt;/s&gt;&lt;s&gt;") &amp; "&lt;/s&gt;&lt;/t&gt;", "//s"), _xlfn.SEQUENCE(4))))</f>
        <v>Samsung Evo Plus 64Gb</v>
      </c>
      <c r="G418" t="str">
        <f t="shared" si="78"/>
        <v>U1 130MB s Full HD and 4K UHD Memory Card with Adapter (MB-MC64KA), Blue</v>
      </c>
      <c r="H418" t="s">
        <v>2983</v>
      </c>
      <c r="I418" t="s">
        <v>13093</v>
      </c>
      <c r="J418" s="7" t="str">
        <f t="shared" si="69"/>
        <v>Electronics</v>
      </c>
      <c r="K418" t="s">
        <v>13095</v>
      </c>
      <c r="L418" t="str">
        <f t="shared" si="70"/>
        <v>Accessories</v>
      </c>
      <c r="M418" s="2" t="s">
        <v>13128</v>
      </c>
      <c r="N418" s="2" t="str">
        <f t="shared" si="71"/>
        <v>MemoryCards</v>
      </c>
      <c r="O418" s="1" t="s">
        <v>13129</v>
      </c>
      <c r="Q418">
        <v>599</v>
      </c>
      <c r="R418" s="8">
        <f t="shared" si="72"/>
        <v>599</v>
      </c>
      <c r="S418" s="2">
        <v>1899</v>
      </c>
      <c r="T418" s="8">
        <f t="shared" si="73"/>
        <v>1899</v>
      </c>
      <c r="U418" s="1">
        <f t="shared" si="74"/>
        <v>0.68457082675092151</v>
      </c>
      <c r="V418">
        <v>4.3</v>
      </c>
      <c r="W418" s="10">
        <f t="shared" si="75"/>
        <v>4.3</v>
      </c>
      <c r="X418" s="4">
        <v>140036</v>
      </c>
      <c r="Y418" s="12">
        <f t="shared" si="76"/>
        <v>140036</v>
      </c>
    </row>
    <row r="419" spans="1:25" x14ac:dyDescent="0.25">
      <c r="A419">
        <v>418</v>
      </c>
      <c r="B419" t="s">
        <v>3542</v>
      </c>
      <c r="C419" t="str">
        <f t="shared" si="77"/>
        <v>Duplicate</v>
      </c>
      <c r="D419" t="s">
        <v>3543</v>
      </c>
      <c r="E419" t="str">
        <f t="shared" si="68"/>
        <v>Ambrane 20000mAh Power Bank with 20W Fast Charging, Triple Output, Power Delivery, Type C Input, Made in India, Multi-Layer Protection, Li-Polymer + Type C Cable (Stylo-20k, Black)</v>
      </c>
      <c r="F419" t="str" cm="1">
        <f t="array" ref="F419">PROPER(_xlfn.TEXTJOIN(" ", TRUE, INDEX(_xlfn.FILTERXML("&lt;t&gt;&lt;s&gt;" &amp; SUBSTITUTE(E419," ","&lt;/s&gt;&lt;s&gt;") &amp; "&lt;/s&gt;&lt;/t&gt;", "//s"), _xlfn.SEQUENCE(4))))</f>
        <v>Ambrane 20000Mah Power Bank</v>
      </c>
      <c r="G419" t="str">
        <f t="shared" si="78"/>
        <v>Fast Charging, Triple Output, Power Delivery, Type C Input, Made in India, Multi-Layer Protection, Li-Polymer + Type C Cable (Stylo-20k, Black)</v>
      </c>
      <c r="H419" t="s">
        <v>2939</v>
      </c>
      <c r="I419" t="s">
        <v>13093</v>
      </c>
      <c r="J419" s="7" t="str">
        <f t="shared" si="69"/>
        <v>Electronics</v>
      </c>
      <c r="K419" s="2" t="s">
        <v>13122</v>
      </c>
      <c r="L419" t="str">
        <f t="shared" si="70"/>
        <v>Mobiles &amp; Accessories</v>
      </c>
      <c r="M419" s="2" t="s">
        <v>13123</v>
      </c>
      <c r="N419" s="2" t="str">
        <f t="shared" si="71"/>
        <v>MobileAccessories</v>
      </c>
      <c r="O419" s="1" t="s">
        <v>13124</v>
      </c>
      <c r="P419" t="s">
        <v>13125</v>
      </c>
      <c r="Q419" s="2">
        <v>1799</v>
      </c>
      <c r="R419" s="8">
        <f t="shared" si="72"/>
        <v>1799</v>
      </c>
      <c r="S419" s="2">
        <v>2499</v>
      </c>
      <c r="T419" s="8">
        <f t="shared" si="73"/>
        <v>2499</v>
      </c>
      <c r="U419" s="1">
        <f t="shared" si="74"/>
        <v>0.28011204481792717</v>
      </c>
      <c r="V419">
        <v>4.0999999999999996</v>
      </c>
      <c r="W419" s="10">
        <f t="shared" si="75"/>
        <v>4.0999999999999996</v>
      </c>
      <c r="X419" s="4">
        <v>18678</v>
      </c>
      <c r="Y419" s="12">
        <f t="shared" si="76"/>
        <v>18678</v>
      </c>
    </row>
    <row r="420" spans="1:25" x14ac:dyDescent="0.25">
      <c r="A420">
        <v>419</v>
      </c>
      <c r="B420" t="s">
        <v>74</v>
      </c>
      <c r="C420" t="str">
        <f t="shared" si="77"/>
        <v>Duplicate</v>
      </c>
      <c r="D420" t="s">
        <v>75</v>
      </c>
      <c r="E420" t="str">
        <f t="shared" si="68"/>
        <v>boAt Micro USB 55 Tangle-free, Sturdy Micro USB Cable with 3A Fast Charging and 480mbps Data Transmission (Black)</v>
      </c>
      <c r="F420" t="str" cm="1">
        <f t="array" ref="F420">PROPER(_xlfn.TEXTJOIN(" ", TRUE, INDEX(_xlfn.FILTERXML("&lt;t&gt;&lt;s&gt;" &amp; SUBSTITUTE(E420," ","&lt;/s&gt;&lt;s&gt;") &amp; "&lt;/s&gt;&lt;/t&gt;", "//s"), _xlfn.SEQUENCE(4))))</f>
        <v>Boat Micro Usb 55</v>
      </c>
      <c r="G420" t="str">
        <f t="shared" si="78"/>
        <v>Micro USB Cable with 3A Fast Charging and 480mbps Data Transmission (Black)</v>
      </c>
      <c r="H420" t="s">
        <v>17</v>
      </c>
      <c r="I420" t="s">
        <v>13085</v>
      </c>
      <c r="J420" s="7" t="str">
        <f t="shared" si="69"/>
        <v>Computers &amp; Accessories</v>
      </c>
      <c r="K420" t="s">
        <v>13086</v>
      </c>
      <c r="L420" t="str">
        <f t="shared" si="70"/>
        <v>Accessories &amp; Peripherals</v>
      </c>
      <c r="M420" t="s">
        <v>13087</v>
      </c>
      <c r="N420" s="2" t="str">
        <f t="shared" si="71"/>
        <v>Cables &amp; Accessories</v>
      </c>
      <c r="O420" s="1" t="s">
        <v>13088</v>
      </c>
      <c r="P420" t="s">
        <v>13089</v>
      </c>
      <c r="Q420">
        <v>176.63</v>
      </c>
      <c r="R420" s="8">
        <f t="shared" si="72"/>
        <v>176.63</v>
      </c>
      <c r="S420">
        <v>499</v>
      </c>
      <c r="T420" s="8">
        <f t="shared" si="73"/>
        <v>499</v>
      </c>
      <c r="U420" s="1">
        <f t="shared" si="74"/>
        <v>0.64603206412825653</v>
      </c>
      <c r="V420">
        <v>4.0999999999999996</v>
      </c>
      <c r="W420" s="10">
        <f t="shared" si="75"/>
        <v>4.0999999999999996</v>
      </c>
      <c r="X420" s="4">
        <v>15189</v>
      </c>
      <c r="Y420" s="12">
        <f t="shared" si="76"/>
        <v>15189</v>
      </c>
    </row>
    <row r="421" spans="1:25" x14ac:dyDescent="0.25">
      <c r="A421">
        <v>420</v>
      </c>
      <c r="B421" t="s">
        <v>3553</v>
      </c>
      <c r="C421" t="str">
        <f t="shared" si="77"/>
        <v>Unique</v>
      </c>
      <c r="D421" t="s">
        <v>3554</v>
      </c>
      <c r="E421" t="str">
        <f t="shared" si="68"/>
        <v>Samsung Galaxy M13 (Midnight Blue, 4GB, 64GB Storage) | 6000mAh Battery | Upto 8GB RAM with RAM Plus</v>
      </c>
      <c r="F421" t="str" cm="1">
        <f t="array" ref="F421">PROPER(_xlfn.TEXTJOIN(" ", TRUE, INDEX(_xlfn.FILTERXML("&lt;t&gt;&lt;s&gt;" &amp; SUBSTITUTE(E421," ","&lt;/s&gt;&lt;s&gt;") &amp; "&lt;/s&gt;&lt;/t&gt;", "//s"), _xlfn.SEQUENCE(4))))</f>
        <v>Samsung Galaxy M13 (Midnight</v>
      </c>
      <c r="G421" t="str">
        <f t="shared" si="78"/>
        <v>64GB Storage) | 6000mAh Battery | Upto 8GB RAM with RAM Plus</v>
      </c>
      <c r="H421" t="s">
        <v>2950</v>
      </c>
      <c r="I421" t="s">
        <v>13093</v>
      </c>
      <c r="J421" s="7" t="str">
        <f t="shared" si="69"/>
        <v>Electronics</v>
      </c>
      <c r="K421" s="2" t="s">
        <v>13122</v>
      </c>
      <c r="L421" t="str">
        <f t="shared" si="70"/>
        <v>Mobiles &amp; Accessories</v>
      </c>
      <c r="M421" s="2" t="s">
        <v>13126</v>
      </c>
      <c r="N421" s="2" t="str">
        <f t="shared" si="71"/>
        <v>Smartphones &amp; BasicMobiles</v>
      </c>
      <c r="O421" s="1" t="s">
        <v>13127</v>
      </c>
      <c r="Q421" s="2">
        <v>10999</v>
      </c>
      <c r="R421" s="8">
        <f t="shared" si="72"/>
        <v>10999</v>
      </c>
      <c r="S421" s="2">
        <v>14999</v>
      </c>
      <c r="T421" s="8">
        <f t="shared" si="73"/>
        <v>14999</v>
      </c>
      <c r="U421" s="1">
        <f t="shared" si="74"/>
        <v>0.26668444562970867</v>
      </c>
      <c r="V421">
        <v>4.0999999999999996</v>
      </c>
      <c r="W421" s="10">
        <f t="shared" si="75"/>
        <v>4.0999999999999996</v>
      </c>
      <c r="X421" s="4">
        <v>18998</v>
      </c>
      <c r="Y421" s="12">
        <f t="shared" si="76"/>
        <v>18998</v>
      </c>
    </row>
    <row r="422" spans="1:25" x14ac:dyDescent="0.25">
      <c r="A422">
        <v>421</v>
      </c>
      <c r="B422" t="s">
        <v>3557</v>
      </c>
      <c r="C422" t="str">
        <f t="shared" si="77"/>
        <v>Duplicate</v>
      </c>
      <c r="D422" t="s">
        <v>3558</v>
      </c>
      <c r="E422" t="str">
        <f t="shared" si="68"/>
        <v>boAt Xtend Smartwatch with Alexa Built-in, 1.69‚Äù HD Display, Multiple Watch Faces, Stress Monitor, Heart and SpO2 Monitoring, 14 Sports Modes, Sleep Monitor, 5 ATM and 7 Days Battery(Pitch Black)</v>
      </c>
      <c r="F422" t="str" cm="1">
        <f t="array" ref="F422">PROPER(_xlfn.TEXTJOIN(" ", TRUE, INDEX(_xlfn.FILTERXML("&lt;t&gt;&lt;s&gt;" &amp; SUBSTITUTE(E422," ","&lt;/s&gt;&lt;s&gt;") &amp; "&lt;/s&gt;&lt;/t&gt;", "//s"), _xlfn.SEQUENCE(4))))</f>
        <v>Boat Xtend Smartwatch With</v>
      </c>
      <c r="G422" t="str">
        <f t="shared" si="78"/>
        <v>1.69‚Äù HD Display, Multiple Watch Faces, Stress Monitor, Heart and SpO2 Monitoring, 14 Sports Modes, Sleep Monitor, 5 ATM and 7 Days Battery(Pitch Black)</v>
      </c>
      <c r="H422" t="s">
        <v>2910</v>
      </c>
      <c r="I422" t="s">
        <v>13093</v>
      </c>
      <c r="J422" s="7" t="str">
        <f t="shared" si="69"/>
        <v>Electronics</v>
      </c>
      <c r="K422" s="2" t="s">
        <v>13120</v>
      </c>
      <c r="L422" t="str">
        <f t="shared" si="70"/>
        <v>WearableTechnology</v>
      </c>
      <c r="M422" s="2" t="s">
        <v>13121</v>
      </c>
      <c r="N422" s="2" t="str">
        <f t="shared" si="71"/>
        <v>SmartWatches</v>
      </c>
      <c r="O422" s="1"/>
      <c r="Q422" s="2">
        <v>2999</v>
      </c>
      <c r="R422" s="8">
        <f t="shared" si="72"/>
        <v>2999</v>
      </c>
      <c r="S422" s="2">
        <v>7990</v>
      </c>
      <c r="T422" s="8">
        <f t="shared" si="73"/>
        <v>7990</v>
      </c>
      <c r="U422" s="1">
        <f t="shared" si="74"/>
        <v>0.6246558197747184</v>
      </c>
      <c r="V422">
        <v>4.0999999999999996</v>
      </c>
      <c r="W422" s="10">
        <f t="shared" si="75"/>
        <v>4.0999999999999996</v>
      </c>
      <c r="X422" s="4">
        <v>48449</v>
      </c>
      <c r="Y422" s="12">
        <f t="shared" si="76"/>
        <v>48449</v>
      </c>
    </row>
    <row r="423" spans="1:25" x14ac:dyDescent="0.25">
      <c r="A423">
        <v>422</v>
      </c>
      <c r="B423" t="s">
        <v>3566</v>
      </c>
      <c r="C423" t="str">
        <f t="shared" si="77"/>
        <v>Unique</v>
      </c>
      <c r="D423" t="s">
        <v>3567</v>
      </c>
      <c r="E423" t="str">
        <f t="shared" si="68"/>
        <v>boAt Wave Call Smart Watch, Smart Talk with Advanced Dedicated Bluetooth Calling Chip, 1.69‚Äù HD Display with 550 NITS and 70% Color Gamut, 150+ Watch Faces, Multi-Sport Modes, HR, SpO2, IP68(Deep Blue)</v>
      </c>
      <c r="F423" t="str" cm="1">
        <f t="array" ref="F423">PROPER(_xlfn.TEXTJOIN(" ", TRUE, INDEX(_xlfn.FILTERXML("&lt;t&gt;&lt;s&gt;" &amp; SUBSTITUTE(E423," ","&lt;/s&gt;&lt;s&gt;") &amp; "&lt;/s&gt;&lt;/t&gt;", "//s"), _xlfn.SEQUENCE(4))))</f>
        <v>Boat Wave Call Smart</v>
      </c>
      <c r="G423" t="str">
        <f t="shared" si="78"/>
        <v>Talk with Advanced Dedicated Bluetooth Calling Chip, 1.69‚Äù HD Display with 550 NITS and 70% Color Gamut, 150+ Watch Faces, Multi-Sport Modes, HR, SpO2, IP68(Deep Blue)</v>
      </c>
      <c r="H423" t="s">
        <v>2910</v>
      </c>
      <c r="I423" t="s">
        <v>13093</v>
      </c>
      <c r="J423" s="7" t="str">
        <f t="shared" si="69"/>
        <v>Electronics</v>
      </c>
      <c r="K423" s="2" t="s">
        <v>13120</v>
      </c>
      <c r="L423" t="str">
        <f t="shared" si="70"/>
        <v>WearableTechnology</v>
      </c>
      <c r="M423" s="2" t="s">
        <v>13121</v>
      </c>
      <c r="N423" s="2" t="str">
        <f t="shared" si="71"/>
        <v>SmartWatches</v>
      </c>
      <c r="O423" s="1"/>
      <c r="Q423" s="2">
        <v>1999</v>
      </c>
      <c r="R423" s="8">
        <f t="shared" si="72"/>
        <v>1999</v>
      </c>
      <c r="S423" s="2">
        <v>7990</v>
      </c>
      <c r="T423" s="8">
        <f t="shared" si="73"/>
        <v>7990</v>
      </c>
      <c r="U423" s="1">
        <f t="shared" si="74"/>
        <v>0.74981226533166456</v>
      </c>
      <c r="V423">
        <v>3.8</v>
      </c>
      <c r="W423" s="10">
        <f t="shared" si="75"/>
        <v>3.8</v>
      </c>
      <c r="X423" s="4">
        <v>17831</v>
      </c>
      <c r="Y423" s="12">
        <f t="shared" si="76"/>
        <v>17831</v>
      </c>
    </row>
    <row r="424" spans="1:25" x14ac:dyDescent="0.25">
      <c r="A424">
        <v>423</v>
      </c>
      <c r="B424" t="s">
        <v>84</v>
      </c>
      <c r="C424" t="str">
        <f t="shared" si="77"/>
        <v>Duplicate</v>
      </c>
      <c r="D424" t="s">
        <v>85</v>
      </c>
      <c r="E424" t="str">
        <f t="shared" si="68"/>
        <v>MI Usb Type-C Cable Smartphone (Black)</v>
      </c>
      <c r="F424" t="str" cm="1">
        <f t="array" ref="F424">PROPER(_xlfn.TEXTJOIN(" ", TRUE, INDEX(_xlfn.FILTERXML("&lt;t&gt;&lt;s&gt;" &amp; SUBSTITUTE(E424," ","&lt;/s&gt;&lt;s&gt;") &amp; "&lt;/s&gt;&lt;/t&gt;", "//s"), _xlfn.SEQUENCE(4))))</f>
        <v>Mi Usb Type-C Cable</v>
      </c>
      <c r="G424" t="str">
        <f t="shared" si="78"/>
        <v/>
      </c>
      <c r="H424" t="s">
        <v>17</v>
      </c>
      <c r="I424" t="s">
        <v>13085</v>
      </c>
      <c r="J424" s="7" t="str">
        <f t="shared" si="69"/>
        <v>Computers &amp; Accessories</v>
      </c>
      <c r="K424" t="s">
        <v>13086</v>
      </c>
      <c r="L424" t="str">
        <f t="shared" si="70"/>
        <v>Accessories &amp; Peripherals</v>
      </c>
      <c r="M424" t="s">
        <v>13087</v>
      </c>
      <c r="N424" s="2" t="str">
        <f t="shared" si="71"/>
        <v>Cables &amp; Accessories</v>
      </c>
      <c r="O424" s="1" t="s">
        <v>13088</v>
      </c>
      <c r="P424" t="s">
        <v>13089</v>
      </c>
      <c r="Q424">
        <v>229</v>
      </c>
      <c r="R424" s="8">
        <f t="shared" si="72"/>
        <v>229</v>
      </c>
      <c r="S424">
        <v>299</v>
      </c>
      <c r="T424" s="8">
        <f t="shared" si="73"/>
        <v>299</v>
      </c>
      <c r="U424" s="1">
        <f t="shared" si="74"/>
        <v>0.23411371237458195</v>
      </c>
      <c r="V424">
        <v>4.3</v>
      </c>
      <c r="W424" s="10">
        <f t="shared" si="75"/>
        <v>4.3</v>
      </c>
      <c r="X424" s="4">
        <v>30411</v>
      </c>
      <c r="Y424" s="12">
        <f t="shared" si="76"/>
        <v>30411</v>
      </c>
    </row>
    <row r="425" spans="1:25" x14ac:dyDescent="0.25">
      <c r="A425">
        <v>424</v>
      </c>
      <c r="B425" t="s">
        <v>105</v>
      </c>
      <c r="C425" t="str">
        <f t="shared" si="77"/>
        <v>Duplicate</v>
      </c>
      <c r="D425" t="s">
        <v>106</v>
      </c>
      <c r="E425" t="str">
        <f t="shared" si="68"/>
        <v>Ambrane Unbreakable 60W 3A Fast Charging 1.5m Braided Micro USB Cable for Smartphones, Tablets, Laptops and Other Micro USB Devices, 480Mbps Data Sync, Quick Charge 3.0 (RCM15, Black)</v>
      </c>
      <c r="F425" t="str" cm="1">
        <f t="array" ref="F425">PROPER(_xlfn.TEXTJOIN(" ", TRUE, INDEX(_xlfn.FILTERXML("&lt;t&gt;&lt;s&gt;" &amp; SUBSTITUTE(E425," ","&lt;/s&gt;&lt;s&gt;") &amp; "&lt;/s&gt;&lt;/t&gt;", "//s"), _xlfn.SEQUENCE(4))))</f>
        <v>Ambrane Unbreakable 60W 3A</v>
      </c>
      <c r="G425" t="str">
        <f t="shared" si="78"/>
        <v>1.5m Braided Micro USB Cable for Smartphones, Tablets, Laptops and Other Micro USB Devices, 480Mbps Data Sync, Quick Charge 3.0 (RCM15, Black)</v>
      </c>
      <c r="H425" t="s">
        <v>17</v>
      </c>
      <c r="I425" t="s">
        <v>13085</v>
      </c>
      <c r="J425" s="7" t="str">
        <f t="shared" si="69"/>
        <v>Computers &amp; Accessories</v>
      </c>
      <c r="K425" t="s">
        <v>13086</v>
      </c>
      <c r="L425" t="str">
        <f t="shared" si="70"/>
        <v>Accessories &amp; Peripherals</v>
      </c>
      <c r="M425" t="s">
        <v>13087</v>
      </c>
      <c r="N425" s="2" t="str">
        <f t="shared" si="71"/>
        <v>Cables &amp; Accessories</v>
      </c>
      <c r="O425" s="1" t="s">
        <v>13088</v>
      </c>
      <c r="P425" t="s">
        <v>13089</v>
      </c>
      <c r="Q425">
        <v>199</v>
      </c>
      <c r="R425" s="8">
        <f t="shared" si="72"/>
        <v>199</v>
      </c>
      <c r="S425">
        <v>299</v>
      </c>
      <c r="T425" s="8">
        <f t="shared" si="73"/>
        <v>299</v>
      </c>
      <c r="U425" s="1">
        <f t="shared" si="74"/>
        <v>0.33444816053511706</v>
      </c>
      <c r="V425">
        <v>4</v>
      </c>
      <c r="W425" s="10">
        <f t="shared" si="75"/>
        <v>4</v>
      </c>
      <c r="X425" s="4">
        <v>43994</v>
      </c>
      <c r="Y425" s="12">
        <f t="shared" si="76"/>
        <v>43994</v>
      </c>
    </row>
    <row r="426" spans="1:25" x14ac:dyDescent="0.25">
      <c r="A426">
        <v>425</v>
      </c>
      <c r="B426" t="s">
        <v>3574</v>
      </c>
      <c r="C426" t="str">
        <f t="shared" si="77"/>
        <v>Unique</v>
      </c>
      <c r="D426" t="s">
        <v>3575</v>
      </c>
      <c r="E426" t="str">
        <f t="shared" si="68"/>
        <v>MI Xiaomi 22.5W Fast USB Type C Charger Combo for Tablets - White</v>
      </c>
      <c r="F426" t="str" cm="1">
        <f t="array" ref="F426">PROPER(_xlfn.TEXTJOIN(" ", TRUE, INDEX(_xlfn.FILTERXML("&lt;t&gt;&lt;s&gt;" &amp; SUBSTITUTE(E426," ","&lt;/s&gt;&lt;s&gt;") &amp; "&lt;/s&gt;&lt;/t&gt;", "//s"), _xlfn.SEQUENCE(4))))</f>
        <v>Mi Xiaomi 22.5W Fast</v>
      </c>
      <c r="G426" t="str">
        <f t="shared" si="78"/>
        <v>C Charger Combo for Tablets - White</v>
      </c>
      <c r="H426" t="s">
        <v>3120</v>
      </c>
      <c r="I426" t="s">
        <v>13093</v>
      </c>
      <c r="J426" s="7" t="str">
        <f t="shared" si="69"/>
        <v>Electronics</v>
      </c>
      <c r="K426" t="s">
        <v>13122</v>
      </c>
      <c r="L426" t="str">
        <f t="shared" si="70"/>
        <v>Mobiles &amp; Accessories</v>
      </c>
      <c r="M426" t="s">
        <v>13123</v>
      </c>
      <c r="N426" s="2" t="str">
        <f t="shared" si="71"/>
        <v>MobileAccessories</v>
      </c>
      <c r="O426" s="1" t="s">
        <v>13124</v>
      </c>
      <c r="P426" t="s">
        <v>13137</v>
      </c>
      <c r="Q426">
        <v>649</v>
      </c>
      <c r="R426" s="8">
        <f t="shared" si="72"/>
        <v>649</v>
      </c>
      <c r="S426">
        <v>999</v>
      </c>
      <c r="T426" s="8">
        <f t="shared" si="73"/>
        <v>999</v>
      </c>
      <c r="U426" s="1">
        <f t="shared" si="74"/>
        <v>0.35035035035035034</v>
      </c>
      <c r="V426">
        <v>4.2</v>
      </c>
      <c r="W426" s="10">
        <f t="shared" si="75"/>
        <v>4.2</v>
      </c>
      <c r="X426" s="4">
        <v>1315</v>
      </c>
      <c r="Y426" s="12">
        <f t="shared" si="76"/>
        <v>1315</v>
      </c>
    </row>
    <row r="427" spans="1:25" x14ac:dyDescent="0.25">
      <c r="A427">
        <v>426</v>
      </c>
      <c r="B427" t="s">
        <v>3584</v>
      </c>
      <c r="C427" t="str">
        <f t="shared" si="77"/>
        <v>Unique</v>
      </c>
      <c r="D427" t="s">
        <v>3412</v>
      </c>
      <c r="E427" t="str">
        <f t="shared" si="68"/>
        <v>Samsung Galaxy M13 5G (Aqua Green, 6GB, 128GB Storage) | 5000mAh Battery | Upto 12GB RAM with RAM Plus</v>
      </c>
      <c r="F427" t="str" cm="1">
        <f t="array" ref="F427">PROPER(_xlfn.TEXTJOIN(" ", TRUE, INDEX(_xlfn.FILTERXML("&lt;t&gt;&lt;s&gt;" &amp; SUBSTITUTE(E427," ","&lt;/s&gt;&lt;s&gt;") &amp; "&lt;/s&gt;&lt;/t&gt;", "//s"), _xlfn.SEQUENCE(4))))</f>
        <v>Samsung Galaxy M13 5G</v>
      </c>
      <c r="G427" t="str">
        <f t="shared" si="78"/>
        <v>6GB, 128GB Storage) | 5000mAh Battery | Upto 12GB RAM with RAM Plus</v>
      </c>
      <c r="H427" t="s">
        <v>2950</v>
      </c>
      <c r="I427" t="s">
        <v>13093</v>
      </c>
      <c r="J427" s="7" t="str">
        <f t="shared" si="69"/>
        <v>Electronics</v>
      </c>
      <c r="K427" s="2" t="s">
        <v>13122</v>
      </c>
      <c r="L427" t="str">
        <f t="shared" si="70"/>
        <v>Mobiles &amp; Accessories</v>
      </c>
      <c r="M427" s="2" t="s">
        <v>13126</v>
      </c>
      <c r="N427" s="2" t="str">
        <f t="shared" si="71"/>
        <v>Smartphones &amp; BasicMobiles</v>
      </c>
      <c r="O427" s="1" t="s">
        <v>13127</v>
      </c>
      <c r="Q427" s="2">
        <v>13999</v>
      </c>
      <c r="R427" s="8">
        <f t="shared" si="72"/>
        <v>13999</v>
      </c>
      <c r="S427" s="2">
        <v>19499</v>
      </c>
      <c r="T427" s="8">
        <f t="shared" si="73"/>
        <v>19499</v>
      </c>
      <c r="U427" s="1">
        <f t="shared" si="74"/>
        <v>0.28206574696138265</v>
      </c>
      <c r="V427">
        <v>4.0999999999999996</v>
      </c>
      <c r="W427" s="10">
        <f t="shared" si="75"/>
        <v>4.0999999999999996</v>
      </c>
      <c r="X427" s="4">
        <v>18998</v>
      </c>
      <c r="Y427" s="12">
        <f t="shared" si="76"/>
        <v>18998</v>
      </c>
    </row>
    <row r="428" spans="1:25" x14ac:dyDescent="0.25">
      <c r="A428">
        <v>427</v>
      </c>
      <c r="B428" t="s">
        <v>3586</v>
      </c>
      <c r="C428" t="str">
        <f t="shared" si="77"/>
        <v>Duplicate</v>
      </c>
      <c r="D428" t="s">
        <v>3587</v>
      </c>
      <c r="E428" t="str">
        <f t="shared" si="68"/>
        <v>Gizga Essentials Spiral Cable Protector Cord Saver for Mac Charger, iPhone Charger, Wire Protector, Lightweight Durable Flexible Wire Winder for Charging Cables, Data Cables, Earphones, Pack of 10</v>
      </c>
      <c r="F428" t="str" cm="1">
        <f t="array" ref="F428">PROPER(_xlfn.TEXTJOIN(" ", TRUE, INDEX(_xlfn.FILTERXML("&lt;t&gt;&lt;s&gt;" &amp; SUBSTITUTE(E428," ","&lt;/s&gt;&lt;s&gt;") &amp; "&lt;/s&gt;&lt;/t&gt;", "//s"), _xlfn.SEQUENCE(4))))</f>
        <v>Gizga Essentials Spiral Cable</v>
      </c>
      <c r="G428" t="str">
        <f t="shared" si="78"/>
        <v>Saver for Mac Charger, iPhone Charger, Wire Protector, Lightweight Durable Flexible Wire Winder for Charging Cables, Data Cables, Earphones, Pack of 10</v>
      </c>
      <c r="H428" t="s">
        <v>3588</v>
      </c>
      <c r="I428" t="s">
        <v>13093</v>
      </c>
      <c r="J428" s="7" t="str">
        <f t="shared" si="69"/>
        <v>Electronics</v>
      </c>
      <c r="K428" t="s">
        <v>13122</v>
      </c>
      <c r="L428" t="str">
        <f t="shared" si="70"/>
        <v>Mobiles &amp; Accessories</v>
      </c>
      <c r="M428" t="s">
        <v>13123</v>
      </c>
      <c r="N428" s="2" t="str">
        <f t="shared" si="71"/>
        <v>MobileAccessories</v>
      </c>
      <c r="O428" s="1" t="s">
        <v>13145</v>
      </c>
      <c r="Q428">
        <v>119</v>
      </c>
      <c r="R428" s="8">
        <f t="shared" si="72"/>
        <v>119</v>
      </c>
      <c r="S428">
        <v>299</v>
      </c>
      <c r="T428" s="8">
        <f t="shared" si="73"/>
        <v>299</v>
      </c>
      <c r="U428" s="1">
        <f t="shared" si="74"/>
        <v>0.60200668896321075</v>
      </c>
      <c r="V428">
        <v>4.0999999999999996</v>
      </c>
      <c r="W428" s="10">
        <f t="shared" si="75"/>
        <v>4.0999999999999996</v>
      </c>
      <c r="X428" s="4">
        <v>5999</v>
      </c>
      <c r="Y428" s="12">
        <f t="shared" si="76"/>
        <v>5999</v>
      </c>
    </row>
    <row r="429" spans="1:25" x14ac:dyDescent="0.25">
      <c r="A429">
        <v>428</v>
      </c>
      <c r="B429" t="s">
        <v>3597</v>
      </c>
      <c r="C429" t="str">
        <f t="shared" si="77"/>
        <v>Unique</v>
      </c>
      <c r="D429" t="s">
        <v>12988</v>
      </c>
      <c r="E429" t="str">
        <f t="shared" si="68"/>
        <v>Redmi Note 11 (Space Black, 4GB RAM, 64GB Storage)|90Hz FHD+ AMOLED Display | Qualcomm Snapdragon‚Ñ¢ 680-6nm | 33W Charger Included</v>
      </c>
      <c r="F429" t="str" cm="1">
        <f t="array" ref="F429">PROPER(_xlfn.TEXTJOIN(" ", TRUE, INDEX(_xlfn.FILTERXML("&lt;t&gt;&lt;s&gt;" &amp; SUBSTITUTE(E429," ","&lt;/s&gt;&lt;s&gt;") &amp; "&lt;/s&gt;&lt;/t&gt;", "//s"), _xlfn.SEQUENCE(4))))</f>
        <v>Redmi Note 11 (Space</v>
      </c>
      <c r="G429" t="str">
        <f t="shared" si="78"/>
        <v>RAM, 64GB Storage)|90Hz FHD+ AMOLED Display | Qualcomm Snapdragon‚Ñ¢ 680-6nm | 33W Charger Included</v>
      </c>
      <c r="H429" t="s">
        <v>2950</v>
      </c>
      <c r="I429" t="s">
        <v>13093</v>
      </c>
      <c r="J429" s="7" t="str">
        <f t="shared" si="69"/>
        <v>Electronics</v>
      </c>
      <c r="K429" s="2" t="s">
        <v>13122</v>
      </c>
      <c r="L429" t="str">
        <f t="shared" si="70"/>
        <v>Mobiles &amp; Accessories</v>
      </c>
      <c r="M429" s="2" t="s">
        <v>13126</v>
      </c>
      <c r="N429" s="2" t="str">
        <f t="shared" si="71"/>
        <v>Smartphones &amp; BasicMobiles</v>
      </c>
      <c r="O429" s="1" t="s">
        <v>13127</v>
      </c>
      <c r="Q429" s="2">
        <v>12999</v>
      </c>
      <c r="R429" s="8">
        <f t="shared" si="72"/>
        <v>12999</v>
      </c>
      <c r="S429" s="2">
        <v>17999</v>
      </c>
      <c r="T429" s="8">
        <f t="shared" si="73"/>
        <v>17999</v>
      </c>
      <c r="U429" s="1">
        <f t="shared" si="74"/>
        <v>0.27779321073392965</v>
      </c>
      <c r="V429">
        <v>4.0999999999999996</v>
      </c>
      <c r="W429" s="10">
        <f t="shared" si="75"/>
        <v>4.0999999999999996</v>
      </c>
      <c r="X429" s="4">
        <v>50772</v>
      </c>
      <c r="Y429" s="12">
        <f t="shared" si="76"/>
        <v>50772</v>
      </c>
    </row>
    <row r="430" spans="1:25" x14ac:dyDescent="0.25">
      <c r="A430">
        <v>429</v>
      </c>
      <c r="B430" t="s">
        <v>110</v>
      </c>
      <c r="C430" t="str">
        <f t="shared" si="77"/>
        <v>Duplicate</v>
      </c>
      <c r="D430" t="s">
        <v>111</v>
      </c>
      <c r="E430" t="str">
        <f t="shared" si="68"/>
        <v>Portronics Konnect L POR-1081 Fast Charging 3A Type-C Cable 1.2Meter with Charge and Sync Function for All Type-C Devices (Grey)</v>
      </c>
      <c r="F430" t="str" cm="1">
        <f t="array" ref="F430">PROPER(_xlfn.TEXTJOIN(" ", TRUE, INDEX(_xlfn.FILTERXML("&lt;t&gt;&lt;s&gt;" &amp; SUBSTITUTE(E430," ","&lt;/s&gt;&lt;s&gt;") &amp; "&lt;/s&gt;&lt;/t&gt;", "//s"), _xlfn.SEQUENCE(4))))</f>
        <v>Portronics Konnect L Por-1081</v>
      </c>
      <c r="G430" t="str">
        <f t="shared" si="78"/>
        <v>3A Type-C Cable 1.2Meter with Charge and Sync Function for All Type-C Devices (Grey)</v>
      </c>
      <c r="H430" t="s">
        <v>17</v>
      </c>
      <c r="I430" t="s">
        <v>13085</v>
      </c>
      <c r="J430" s="7" t="str">
        <f t="shared" si="69"/>
        <v>Computers &amp; Accessories</v>
      </c>
      <c r="K430" t="s">
        <v>13086</v>
      </c>
      <c r="L430" t="str">
        <f t="shared" si="70"/>
        <v>Accessories &amp; Peripherals</v>
      </c>
      <c r="M430" t="s">
        <v>13087</v>
      </c>
      <c r="N430" s="2" t="str">
        <f t="shared" si="71"/>
        <v>Cables &amp; Accessories</v>
      </c>
      <c r="O430" s="1" t="s">
        <v>13088</v>
      </c>
      <c r="P430" t="s">
        <v>13089</v>
      </c>
      <c r="Q430">
        <v>154</v>
      </c>
      <c r="R430" s="8">
        <f t="shared" si="72"/>
        <v>154</v>
      </c>
      <c r="S430">
        <v>339</v>
      </c>
      <c r="T430" s="8">
        <f t="shared" si="73"/>
        <v>339</v>
      </c>
      <c r="U430" s="1">
        <f t="shared" si="74"/>
        <v>0.54572271386430682</v>
      </c>
      <c r="V430">
        <v>4.3</v>
      </c>
      <c r="W430" s="10">
        <f t="shared" si="75"/>
        <v>4.3</v>
      </c>
      <c r="X430" s="4">
        <v>13391</v>
      </c>
      <c r="Y430" s="12">
        <f t="shared" si="76"/>
        <v>13391</v>
      </c>
    </row>
    <row r="431" spans="1:25" x14ac:dyDescent="0.25">
      <c r="A431">
        <v>430</v>
      </c>
      <c r="B431" t="s">
        <v>3607</v>
      </c>
      <c r="C431" t="str">
        <f t="shared" si="77"/>
        <v>Unique</v>
      </c>
      <c r="D431" t="s">
        <v>3608</v>
      </c>
      <c r="E431" t="str">
        <f t="shared" si="68"/>
        <v>Redmi Note 11 Pro + 5G (Phantom White, 8GB RAM, 128GB Storage) | 67W Turbo Charge | 120Hz Super AMOLED Display | Additional Exchange Offers | Charger Included</v>
      </c>
      <c r="F431" t="str" cm="1">
        <f t="array" ref="F431">PROPER(_xlfn.TEXTJOIN(" ", TRUE, INDEX(_xlfn.FILTERXML("&lt;t&gt;&lt;s&gt;" &amp; SUBSTITUTE(E431," ","&lt;/s&gt;&lt;s&gt;") &amp; "&lt;/s&gt;&lt;/t&gt;", "//s"), _xlfn.SEQUENCE(4))))</f>
        <v>Redmi Note 11 Pro</v>
      </c>
      <c r="G431" t="str">
        <f t="shared" si="78"/>
        <v>(Phantom White, 8GB RAM, 128GB Storage) | 67W Turbo Charge | 120Hz Super AMOLED Display | Additional Exchange Offers | Charger Included</v>
      </c>
      <c r="H431" t="s">
        <v>2950</v>
      </c>
      <c r="I431" t="s">
        <v>13093</v>
      </c>
      <c r="J431" s="7" t="str">
        <f t="shared" si="69"/>
        <v>Electronics</v>
      </c>
      <c r="K431" s="2" t="s">
        <v>13122</v>
      </c>
      <c r="L431" t="str">
        <f t="shared" si="70"/>
        <v>Mobiles &amp; Accessories</v>
      </c>
      <c r="M431" s="2" t="s">
        <v>13126</v>
      </c>
      <c r="N431" s="2" t="str">
        <f t="shared" si="71"/>
        <v>Smartphones &amp; BasicMobiles</v>
      </c>
      <c r="O431" s="1" t="s">
        <v>13127</v>
      </c>
      <c r="Q431" s="2">
        <v>20999</v>
      </c>
      <c r="R431" s="8">
        <f t="shared" si="72"/>
        <v>20999</v>
      </c>
      <c r="S431" s="2">
        <v>26999</v>
      </c>
      <c r="T431" s="8">
        <f t="shared" si="73"/>
        <v>26999</v>
      </c>
      <c r="U431" s="1">
        <f t="shared" si="74"/>
        <v>0.22223045297973998</v>
      </c>
      <c r="V431">
        <v>3.9</v>
      </c>
      <c r="W431" s="10">
        <f t="shared" si="75"/>
        <v>3.9</v>
      </c>
      <c r="X431" s="4">
        <v>25824</v>
      </c>
      <c r="Y431" s="12">
        <f t="shared" si="76"/>
        <v>25824</v>
      </c>
    </row>
    <row r="432" spans="1:25" x14ac:dyDescent="0.25">
      <c r="A432">
        <v>431</v>
      </c>
      <c r="B432" t="s">
        <v>3612</v>
      </c>
      <c r="C432" t="str">
        <f t="shared" si="77"/>
        <v>Unique</v>
      </c>
      <c r="D432" t="s">
        <v>3613</v>
      </c>
      <c r="E432" t="str">
        <f t="shared" si="68"/>
        <v>USB Charger, Oraimo Elite Dual Port 5V 2.4A Wall Charger, USB Wall Charger Adapter for iPhone 11 Xs XS Max XR X 8 7 6 Plus, iPad Pro Air 2 Mini 3 Mini 4, Samsung S4 S5, and More</v>
      </c>
      <c r="F432" t="str" cm="1">
        <f t="array" ref="F432">PROPER(_xlfn.TEXTJOIN(" ", TRUE, INDEX(_xlfn.FILTERXML("&lt;t&gt;&lt;s&gt;" &amp; SUBSTITUTE(E432," ","&lt;/s&gt;&lt;s&gt;") &amp; "&lt;/s&gt;&lt;/t&gt;", "//s"), _xlfn.SEQUENCE(4))))</f>
        <v>Usb Charger, Oraimo Elite</v>
      </c>
      <c r="G432" t="str">
        <f t="shared" si="78"/>
        <v>5V 2.4A Wall Charger, USB Wall Charger Adapter for iPhone 11 Xs XS Max XR X 8 7 6 Plus, iPad Pro Air 2 Mini 3 Mini 4, Samsung S4 S5, and More</v>
      </c>
      <c r="H432" t="s">
        <v>3120</v>
      </c>
      <c r="I432" t="s">
        <v>13093</v>
      </c>
      <c r="J432" s="7" t="str">
        <f t="shared" si="69"/>
        <v>Electronics</v>
      </c>
      <c r="K432" t="s">
        <v>13122</v>
      </c>
      <c r="L432" t="str">
        <f t="shared" si="70"/>
        <v>Mobiles &amp; Accessories</v>
      </c>
      <c r="M432" t="s">
        <v>13123</v>
      </c>
      <c r="N432" s="2" t="str">
        <f t="shared" si="71"/>
        <v>MobileAccessories</v>
      </c>
      <c r="O432" s="1" t="s">
        <v>13124</v>
      </c>
      <c r="P432" t="s">
        <v>13137</v>
      </c>
      <c r="Q432">
        <v>249</v>
      </c>
      <c r="R432" s="8">
        <f t="shared" si="72"/>
        <v>249</v>
      </c>
      <c r="S432">
        <v>649</v>
      </c>
      <c r="T432" s="8">
        <f t="shared" si="73"/>
        <v>649</v>
      </c>
      <c r="U432" s="1">
        <f t="shared" si="74"/>
        <v>0.61633281972265019</v>
      </c>
      <c r="V432">
        <v>4</v>
      </c>
      <c r="W432" s="10">
        <f t="shared" si="75"/>
        <v>4</v>
      </c>
      <c r="X432" s="4">
        <v>14404</v>
      </c>
      <c r="Y432" s="12">
        <f t="shared" si="76"/>
        <v>14404</v>
      </c>
    </row>
    <row r="433" spans="1:25" x14ac:dyDescent="0.25">
      <c r="A433">
        <v>432</v>
      </c>
      <c r="B433" t="s">
        <v>3621</v>
      </c>
      <c r="C433" t="str">
        <f t="shared" si="77"/>
        <v>Unique</v>
      </c>
      <c r="D433" t="s">
        <v>3622</v>
      </c>
      <c r="E433" t="str">
        <f t="shared" si="68"/>
        <v>Goldmedal Curve Plus 202042 Plastic Spice 3-Pin 240V Universal Travel Adaptor (White)</v>
      </c>
      <c r="F433" t="str" cm="1">
        <f t="array" ref="F433">PROPER(_xlfn.TEXTJOIN(" ", TRUE, INDEX(_xlfn.FILTERXML("&lt;t&gt;&lt;s&gt;" &amp; SUBSTITUTE(E433," ","&lt;/s&gt;&lt;s&gt;") &amp; "&lt;/s&gt;&lt;/t&gt;", "//s"), _xlfn.SEQUENCE(4))))</f>
        <v>Goldmedal Curve Plus 202042</v>
      </c>
      <c r="G433" t="str">
        <f t="shared" si="78"/>
        <v>3-Pin 240V Universal Travel Adaptor (White)</v>
      </c>
      <c r="H433" t="s">
        <v>3120</v>
      </c>
      <c r="I433" t="s">
        <v>13093</v>
      </c>
      <c r="J433" s="7" t="str">
        <f t="shared" si="69"/>
        <v>Electronics</v>
      </c>
      <c r="K433" t="s">
        <v>13122</v>
      </c>
      <c r="L433" t="str">
        <f t="shared" si="70"/>
        <v>Mobiles &amp; Accessories</v>
      </c>
      <c r="M433" t="s">
        <v>13123</v>
      </c>
      <c r="N433" s="2" t="str">
        <f t="shared" si="71"/>
        <v>MobileAccessories</v>
      </c>
      <c r="O433" s="1" t="s">
        <v>13124</v>
      </c>
      <c r="P433" t="s">
        <v>13137</v>
      </c>
      <c r="Q433">
        <v>99</v>
      </c>
      <c r="R433" s="8">
        <f t="shared" si="72"/>
        <v>99</v>
      </c>
      <c r="S433">
        <v>171</v>
      </c>
      <c r="T433" s="8">
        <f t="shared" si="73"/>
        <v>171</v>
      </c>
      <c r="U433" s="1">
        <f t="shared" si="74"/>
        <v>0.42105263157894735</v>
      </c>
      <c r="V433">
        <v>4.5</v>
      </c>
      <c r="W433" s="10">
        <f t="shared" si="75"/>
        <v>4.5</v>
      </c>
      <c r="X433" s="4">
        <v>11339</v>
      </c>
      <c r="Y433" s="12">
        <f t="shared" si="76"/>
        <v>11339</v>
      </c>
    </row>
    <row r="434" spans="1:25" x14ac:dyDescent="0.25">
      <c r="A434">
        <v>433</v>
      </c>
      <c r="B434" t="s">
        <v>3631</v>
      </c>
      <c r="C434" t="str">
        <f t="shared" si="77"/>
        <v>Unique</v>
      </c>
      <c r="D434" t="s">
        <v>3632</v>
      </c>
      <c r="E434" t="str">
        <f t="shared" si="68"/>
        <v>WeCool C1 Car Mobile Holder with One Click Technology,360¬∞ Rotational, Strong Suction Cup,Compatible with 4 to 6 Inch Devices, Wildshield and Dashboard Mobile Holder for Car, and Use</v>
      </c>
      <c r="F434" t="str" cm="1">
        <f t="array" ref="F434">PROPER(_xlfn.TEXTJOIN(" ", TRUE, INDEX(_xlfn.FILTERXML("&lt;t&gt;&lt;s&gt;" &amp; SUBSTITUTE(E434," ","&lt;/s&gt;&lt;s&gt;") &amp; "&lt;/s&gt;&lt;/t&gt;", "//s"), _xlfn.SEQUENCE(4))))</f>
        <v>Wecool C1 Car Mobile</v>
      </c>
      <c r="G434" t="str">
        <f t="shared" si="78"/>
        <v>One Click Technology,360¬∞ Rotational, Strong Suction Cup,Compatible with 4 to 6 Inch Devices, Wildshield and Dashboard Mobile Holder for Car, and Use</v>
      </c>
      <c r="H434" t="s">
        <v>3109</v>
      </c>
      <c r="I434" t="s">
        <v>13093</v>
      </c>
      <c r="J434" s="7" t="str">
        <f t="shared" si="69"/>
        <v>Electronics</v>
      </c>
      <c r="K434" t="s">
        <v>13122</v>
      </c>
      <c r="L434" t="str">
        <f t="shared" si="70"/>
        <v>Mobiles &amp; Accessories</v>
      </c>
      <c r="M434" s="2" t="s">
        <v>13123</v>
      </c>
      <c r="N434" s="2" t="str">
        <f t="shared" si="71"/>
        <v>MobileAccessories</v>
      </c>
      <c r="O434" s="1" t="s">
        <v>13135</v>
      </c>
      <c r="P434" t="s">
        <v>13136</v>
      </c>
      <c r="Q434">
        <v>489</v>
      </c>
      <c r="R434" s="8">
        <f t="shared" si="72"/>
        <v>489</v>
      </c>
      <c r="S434" s="2">
        <v>1999</v>
      </c>
      <c r="T434" s="8">
        <f t="shared" si="73"/>
        <v>1999</v>
      </c>
      <c r="U434" s="1">
        <f t="shared" si="74"/>
        <v>0.75537768884442225</v>
      </c>
      <c r="V434">
        <v>4</v>
      </c>
      <c r="W434" s="10">
        <f t="shared" si="75"/>
        <v>4</v>
      </c>
      <c r="X434" s="4">
        <v>3626</v>
      </c>
      <c r="Y434" s="12">
        <f t="shared" si="76"/>
        <v>3626</v>
      </c>
    </row>
    <row r="435" spans="1:25" x14ac:dyDescent="0.25">
      <c r="A435">
        <v>434</v>
      </c>
      <c r="B435" t="s">
        <v>3641</v>
      </c>
      <c r="C435" t="str">
        <f t="shared" si="77"/>
        <v>Duplicate</v>
      </c>
      <c r="D435" t="s">
        <v>3642</v>
      </c>
      <c r="E435" t="str">
        <f t="shared" si="68"/>
        <v>HP 32GB Class 10 MicroSD Memory Card (U1 TF Card¬†32GB)</v>
      </c>
      <c r="F435" t="str" cm="1">
        <f t="array" ref="F435">PROPER(_xlfn.TEXTJOIN(" ", TRUE, INDEX(_xlfn.FILTERXML("&lt;t&gt;&lt;s&gt;" &amp; SUBSTITUTE(E435," ","&lt;/s&gt;&lt;s&gt;") &amp; "&lt;/s&gt;&lt;/t&gt;", "//s"), _xlfn.SEQUENCE(4))))</f>
        <v>Hp 32Gb Class 10</v>
      </c>
      <c r="G435" t="str">
        <f t="shared" si="78"/>
        <v>Card (U1 TF Card¬†32GB)</v>
      </c>
      <c r="H435" t="s">
        <v>2983</v>
      </c>
      <c r="I435" t="s">
        <v>13093</v>
      </c>
      <c r="J435" s="7" t="str">
        <f t="shared" si="69"/>
        <v>Electronics</v>
      </c>
      <c r="K435" t="s">
        <v>13095</v>
      </c>
      <c r="L435" t="str">
        <f t="shared" si="70"/>
        <v>Accessories</v>
      </c>
      <c r="M435" s="2" t="s">
        <v>13128</v>
      </c>
      <c r="N435" s="2" t="str">
        <f t="shared" si="71"/>
        <v>MemoryCards</v>
      </c>
      <c r="O435" s="1" t="s">
        <v>13129</v>
      </c>
      <c r="Q435">
        <v>369</v>
      </c>
      <c r="R435" s="8">
        <f t="shared" si="72"/>
        <v>369</v>
      </c>
      <c r="S435" s="2">
        <v>1600</v>
      </c>
      <c r="T435" s="8">
        <f t="shared" si="73"/>
        <v>1600</v>
      </c>
      <c r="U435" s="1">
        <f t="shared" si="74"/>
        <v>0.76937500000000003</v>
      </c>
      <c r="V435">
        <v>4</v>
      </c>
      <c r="W435" s="10">
        <f t="shared" si="75"/>
        <v>4</v>
      </c>
      <c r="X435" s="4">
        <v>32625</v>
      </c>
      <c r="Y435" s="12">
        <f t="shared" si="76"/>
        <v>32625</v>
      </c>
    </row>
    <row r="436" spans="1:25" x14ac:dyDescent="0.25">
      <c r="A436">
        <v>435</v>
      </c>
      <c r="B436" t="s">
        <v>3651</v>
      </c>
      <c r="C436" t="str">
        <f t="shared" si="77"/>
        <v>Unique</v>
      </c>
      <c r="D436" t="s">
        <v>3652</v>
      </c>
      <c r="E436" t="str">
        <f t="shared" si="68"/>
        <v>iQOO Z6 44W by vivo (Lumina Blue, 6GB RAM, 128GB Storage) | 6.44" FHD+ AMOLED Display | 50% Charge in just 27 mins | in-Display Fingerprint Scanning</v>
      </c>
      <c r="F436" t="str" cm="1">
        <f t="array" ref="F436">PROPER(_xlfn.TEXTJOIN(" ", TRUE, INDEX(_xlfn.FILTERXML("&lt;t&gt;&lt;s&gt;" &amp; SUBSTITUTE(E436," ","&lt;/s&gt;&lt;s&gt;") &amp; "&lt;/s&gt;&lt;/t&gt;", "//s"), _xlfn.SEQUENCE(4))))</f>
        <v>Iqoo Z6 44W By</v>
      </c>
      <c r="G436" t="str">
        <f t="shared" si="78"/>
        <v>Blue, 6GB RAM, 128GB Storage) | 6.44" FHD+ AMOLED Display | 50% Charge in just 27 mins | in-Display Fingerprint Scanning</v>
      </c>
      <c r="H436" t="s">
        <v>2950</v>
      </c>
      <c r="I436" t="s">
        <v>13093</v>
      </c>
      <c r="J436" s="7" t="str">
        <f t="shared" si="69"/>
        <v>Electronics</v>
      </c>
      <c r="K436" s="2" t="s">
        <v>13122</v>
      </c>
      <c r="L436" t="str">
        <f t="shared" si="70"/>
        <v>Mobiles &amp; Accessories</v>
      </c>
      <c r="M436" s="2" t="s">
        <v>13126</v>
      </c>
      <c r="N436" s="2" t="str">
        <f t="shared" si="71"/>
        <v>Smartphones &amp; BasicMobiles</v>
      </c>
      <c r="O436" s="1" t="s">
        <v>13127</v>
      </c>
      <c r="Q436" s="2">
        <v>15499</v>
      </c>
      <c r="R436" s="8">
        <f t="shared" si="72"/>
        <v>15499</v>
      </c>
      <c r="S436" s="2">
        <v>20999</v>
      </c>
      <c r="T436" s="8">
        <f t="shared" si="73"/>
        <v>20999</v>
      </c>
      <c r="U436" s="1">
        <f t="shared" si="74"/>
        <v>0.26191723415400736</v>
      </c>
      <c r="V436">
        <v>4.0999999999999996</v>
      </c>
      <c r="W436" s="10">
        <f t="shared" si="75"/>
        <v>4.0999999999999996</v>
      </c>
      <c r="X436" s="4">
        <v>19252</v>
      </c>
      <c r="Y436" s="12">
        <f t="shared" si="76"/>
        <v>19252</v>
      </c>
    </row>
    <row r="437" spans="1:25" x14ac:dyDescent="0.25">
      <c r="A437">
        <v>436</v>
      </c>
      <c r="B437" t="s">
        <v>3655</v>
      </c>
      <c r="C437" t="str">
        <f t="shared" si="77"/>
        <v>Unique</v>
      </c>
      <c r="D437" t="s">
        <v>3656</v>
      </c>
      <c r="E437" t="str">
        <f t="shared" si="68"/>
        <v>iQOO Z6 Lite 5G by vivo (Mystic Night, 6GB RAM, 128GB Storage) | World's First Snapdragon 4 Gen 1 | 120Hz Refresh Rate | 5000mAh Battery | Travel Adapter to be Purchased Separately</v>
      </c>
      <c r="F437" t="str" cm="1">
        <f t="array" ref="F437">PROPER(_xlfn.TEXTJOIN(" ", TRUE, INDEX(_xlfn.FILTERXML("&lt;t&gt;&lt;s&gt;" &amp; SUBSTITUTE(E437," ","&lt;/s&gt;&lt;s&gt;") &amp; "&lt;/s&gt;&lt;/t&gt;", "//s"), _xlfn.SEQUENCE(4))))</f>
        <v>Iqoo Z6 Lite 5G</v>
      </c>
      <c r="G437" t="str">
        <f t="shared" si="78"/>
        <v>(Mystic Night, 6GB RAM, 128GB Storage) | World's First Snapdragon 4 Gen 1 | 120Hz Refresh Rate | 5000mAh Battery | Travel Adapter to be Purchased Separately</v>
      </c>
      <c r="H437" t="s">
        <v>2950</v>
      </c>
      <c r="I437" t="s">
        <v>13093</v>
      </c>
      <c r="J437" s="7" t="str">
        <f t="shared" si="69"/>
        <v>Electronics</v>
      </c>
      <c r="K437" s="2" t="s">
        <v>13122</v>
      </c>
      <c r="L437" t="str">
        <f t="shared" si="70"/>
        <v>Mobiles &amp; Accessories</v>
      </c>
      <c r="M437" s="2" t="s">
        <v>13126</v>
      </c>
      <c r="N437" s="2" t="str">
        <f t="shared" si="71"/>
        <v>Smartphones &amp; BasicMobiles</v>
      </c>
      <c r="O437" s="1" t="s">
        <v>13127</v>
      </c>
      <c r="Q437" s="2">
        <v>15499</v>
      </c>
      <c r="R437" s="8">
        <f t="shared" si="72"/>
        <v>15499</v>
      </c>
      <c r="S437" s="2">
        <v>18999</v>
      </c>
      <c r="T437" s="8">
        <f t="shared" si="73"/>
        <v>18999</v>
      </c>
      <c r="U437" s="1">
        <f t="shared" si="74"/>
        <v>0.18422022211695352</v>
      </c>
      <c r="V437">
        <v>4.0999999999999996</v>
      </c>
      <c r="W437" s="10">
        <f t="shared" si="75"/>
        <v>4.0999999999999996</v>
      </c>
      <c r="X437" s="4">
        <v>19252</v>
      </c>
      <c r="Y437" s="12">
        <f t="shared" si="76"/>
        <v>19252</v>
      </c>
    </row>
    <row r="438" spans="1:25" x14ac:dyDescent="0.25">
      <c r="A438">
        <v>437</v>
      </c>
      <c r="B438" t="s">
        <v>3659</v>
      </c>
      <c r="C438" t="str">
        <f t="shared" si="77"/>
        <v>Unique</v>
      </c>
      <c r="D438" t="s">
        <v>3660</v>
      </c>
      <c r="E438" t="str">
        <f t="shared" si="68"/>
        <v>Redmi Note 11 Pro + 5G (Stealth Black, 8GB RAM, 256GB Storage) | 67W Turbo Charge | 120Hz Super AMOLED Display | Additional Exchange Offers | Charger Included</v>
      </c>
      <c r="F438" t="str" cm="1">
        <f t="array" ref="F438">PROPER(_xlfn.TEXTJOIN(" ", TRUE, INDEX(_xlfn.FILTERXML("&lt;t&gt;&lt;s&gt;" &amp; SUBSTITUTE(E438," ","&lt;/s&gt;&lt;s&gt;") &amp; "&lt;/s&gt;&lt;/t&gt;", "//s"), _xlfn.SEQUENCE(4))))</f>
        <v>Redmi Note 11 Pro</v>
      </c>
      <c r="G438" t="str">
        <f t="shared" si="78"/>
        <v>(Stealth Black, 8GB RAM, 256GB Storage) | 67W Turbo Charge | 120Hz Super AMOLED Display | Additional Exchange Offers | Charger Included</v>
      </c>
      <c r="H438" t="s">
        <v>2950</v>
      </c>
      <c r="I438" t="s">
        <v>13093</v>
      </c>
      <c r="J438" s="7" t="str">
        <f t="shared" si="69"/>
        <v>Electronics</v>
      </c>
      <c r="K438" s="2" t="s">
        <v>13122</v>
      </c>
      <c r="L438" t="str">
        <f t="shared" si="70"/>
        <v>Mobiles &amp; Accessories</v>
      </c>
      <c r="M438" s="2" t="s">
        <v>13126</v>
      </c>
      <c r="N438" s="2" t="str">
        <f t="shared" si="71"/>
        <v>Smartphones &amp; BasicMobiles</v>
      </c>
      <c r="O438" s="1" t="s">
        <v>13127</v>
      </c>
      <c r="Q438" s="2">
        <v>22999</v>
      </c>
      <c r="R438" s="8">
        <f t="shared" si="72"/>
        <v>22999</v>
      </c>
      <c r="S438" s="2">
        <v>28999</v>
      </c>
      <c r="T438" s="8">
        <f t="shared" si="73"/>
        <v>28999</v>
      </c>
      <c r="U438" s="1">
        <f t="shared" si="74"/>
        <v>0.20690368633401152</v>
      </c>
      <c r="V438">
        <v>3.9</v>
      </c>
      <c r="W438" s="10">
        <f t="shared" si="75"/>
        <v>3.9</v>
      </c>
      <c r="X438" s="4">
        <v>25824</v>
      </c>
      <c r="Y438" s="12">
        <f t="shared" si="76"/>
        <v>25824</v>
      </c>
    </row>
    <row r="439" spans="1:25" x14ac:dyDescent="0.25">
      <c r="A439">
        <v>438</v>
      </c>
      <c r="B439" t="s">
        <v>3663</v>
      </c>
      <c r="C439" t="str">
        <f t="shared" si="77"/>
        <v>Unique</v>
      </c>
      <c r="D439" t="s">
        <v>3664</v>
      </c>
      <c r="E439" t="str">
        <f t="shared" si="68"/>
        <v>boAt Bassheads 242 in Ear Wired Earphones with Mic(Active Black)</v>
      </c>
      <c r="F439" t="str" cm="1">
        <f t="array" ref="F439">PROPER(_xlfn.TEXTJOIN(" ", TRUE, INDEX(_xlfn.FILTERXML("&lt;t&gt;&lt;s&gt;" &amp; SUBSTITUTE(E439," ","&lt;/s&gt;&lt;s&gt;") &amp; "&lt;/s&gt;&lt;/t&gt;", "//s"), _xlfn.SEQUENCE(4))))</f>
        <v>Boat Bassheads 242 In</v>
      </c>
      <c r="G439" t="str">
        <f t="shared" si="78"/>
        <v>Earphones with Mic(Active Black)</v>
      </c>
      <c r="H439" t="s">
        <v>3025</v>
      </c>
      <c r="I439" t="s">
        <v>13093</v>
      </c>
      <c r="J439" s="7" t="str">
        <f t="shared" si="69"/>
        <v>Electronics</v>
      </c>
      <c r="K439" t="s">
        <v>13131</v>
      </c>
      <c r="L439" t="str">
        <f t="shared" si="70"/>
        <v>Headphones , Earbuds &amp; Accessories</v>
      </c>
      <c r="M439" s="2" t="s">
        <v>13132</v>
      </c>
      <c r="N439" s="2" t="str">
        <f t="shared" si="71"/>
        <v>Headphones</v>
      </c>
      <c r="O439" s="1" t="s">
        <v>13133</v>
      </c>
      <c r="Q439">
        <v>599</v>
      </c>
      <c r="R439" s="8">
        <f t="shared" si="72"/>
        <v>599</v>
      </c>
      <c r="S439" s="2">
        <v>1490</v>
      </c>
      <c r="T439" s="8">
        <f t="shared" si="73"/>
        <v>1490</v>
      </c>
      <c r="U439" s="1">
        <f t="shared" si="74"/>
        <v>0.59798657718120807</v>
      </c>
      <c r="V439">
        <v>4.0999999999999996</v>
      </c>
      <c r="W439" s="10">
        <f t="shared" si="75"/>
        <v>4.0999999999999996</v>
      </c>
      <c r="X439" s="4">
        <v>161679</v>
      </c>
      <c r="Y439" s="12">
        <f t="shared" si="76"/>
        <v>161679</v>
      </c>
    </row>
    <row r="440" spans="1:25" x14ac:dyDescent="0.25">
      <c r="A440">
        <v>439</v>
      </c>
      <c r="B440" t="s">
        <v>3673</v>
      </c>
      <c r="C440" t="str">
        <f t="shared" si="77"/>
        <v>Unique</v>
      </c>
      <c r="D440" t="s">
        <v>3674</v>
      </c>
      <c r="E440" t="str">
        <f t="shared" si="68"/>
        <v>Portronics MODESK POR-122 Universal Mobile Tabletop Holder (Black)</v>
      </c>
      <c r="F440" t="str" cm="1">
        <f t="array" ref="F440">PROPER(_xlfn.TEXTJOIN(" ", TRUE, INDEX(_xlfn.FILTERXML("&lt;t&gt;&lt;s&gt;" &amp; SUBSTITUTE(E440," ","&lt;/s&gt;&lt;s&gt;") &amp; "&lt;/s&gt;&lt;/t&gt;", "//s"), _xlfn.SEQUENCE(4))))</f>
        <v>Portronics Modesk Por-122 Universal</v>
      </c>
      <c r="G440" t="str">
        <f t="shared" si="78"/>
        <v>Holder (Black)</v>
      </c>
      <c r="H440" t="s">
        <v>3445</v>
      </c>
      <c r="I440" t="s">
        <v>13093</v>
      </c>
      <c r="J440" s="7" t="str">
        <f t="shared" si="69"/>
        <v>Electronics</v>
      </c>
      <c r="K440" t="s">
        <v>13122</v>
      </c>
      <c r="L440" t="str">
        <f t="shared" si="70"/>
        <v>Mobiles &amp; Accessories</v>
      </c>
      <c r="M440" t="s">
        <v>13123</v>
      </c>
      <c r="N440" s="2" t="str">
        <f t="shared" si="71"/>
        <v>MobileAccessories</v>
      </c>
      <c r="O440" s="1" t="s">
        <v>13143</v>
      </c>
      <c r="Q440">
        <v>134</v>
      </c>
      <c r="R440" s="8">
        <f t="shared" si="72"/>
        <v>134</v>
      </c>
      <c r="S440">
        <v>699</v>
      </c>
      <c r="T440" s="8">
        <f t="shared" si="73"/>
        <v>699</v>
      </c>
      <c r="U440" s="1">
        <f t="shared" si="74"/>
        <v>0.80829756795422036</v>
      </c>
      <c r="V440">
        <v>4.0999999999999996</v>
      </c>
      <c r="W440" s="10">
        <f t="shared" si="75"/>
        <v>4.0999999999999996</v>
      </c>
      <c r="X440" s="4">
        <v>16685</v>
      </c>
      <c r="Y440" s="12">
        <f t="shared" si="76"/>
        <v>16685</v>
      </c>
    </row>
    <row r="441" spans="1:25" x14ac:dyDescent="0.25">
      <c r="A441">
        <v>440</v>
      </c>
      <c r="B441" t="s">
        <v>3683</v>
      </c>
      <c r="C441" t="str">
        <f t="shared" si="77"/>
        <v>Unique</v>
      </c>
      <c r="D441" t="s">
        <v>3684</v>
      </c>
      <c r="E441" t="str">
        <f t="shared" si="68"/>
        <v>realme narzo 50i (Mint Green, 2GB RAM+32GB Storage) Octa Core Processor | 6.5" inch Large Display</v>
      </c>
      <c r="F441" t="str" cm="1">
        <f t="array" ref="F441">PROPER(_xlfn.TEXTJOIN(" ", TRUE, INDEX(_xlfn.FILTERXML("&lt;t&gt;&lt;s&gt;" &amp; SUBSTITUTE(E441," ","&lt;/s&gt;&lt;s&gt;") &amp; "&lt;/s&gt;&lt;/t&gt;", "//s"), _xlfn.SEQUENCE(4))))</f>
        <v>Realme Narzo 50I (Mint</v>
      </c>
      <c r="G441" t="str">
        <f t="shared" si="78"/>
        <v>RAM+32GB Storage) Octa Core Processor | 6.5" inch Large Display</v>
      </c>
      <c r="H441" t="s">
        <v>2950</v>
      </c>
      <c r="I441" t="s">
        <v>13093</v>
      </c>
      <c r="J441" s="7" t="str">
        <f t="shared" si="69"/>
        <v>Electronics</v>
      </c>
      <c r="K441" s="2" t="s">
        <v>13122</v>
      </c>
      <c r="L441" t="str">
        <f t="shared" si="70"/>
        <v>Mobiles &amp; Accessories</v>
      </c>
      <c r="M441" s="2" t="s">
        <v>13126</v>
      </c>
      <c r="N441" s="2" t="str">
        <f t="shared" si="71"/>
        <v>Smartphones &amp; BasicMobiles</v>
      </c>
      <c r="O441" s="1" t="s">
        <v>13127</v>
      </c>
      <c r="Q441" s="2">
        <v>7499</v>
      </c>
      <c r="R441" s="8">
        <f t="shared" si="72"/>
        <v>7499</v>
      </c>
      <c r="S441" s="2">
        <v>7999</v>
      </c>
      <c r="T441" s="8">
        <f t="shared" si="73"/>
        <v>7999</v>
      </c>
      <c r="U441" s="1">
        <f t="shared" si="74"/>
        <v>6.250781347668459E-2</v>
      </c>
      <c r="V441">
        <v>4</v>
      </c>
      <c r="W441" s="10">
        <f t="shared" si="75"/>
        <v>4</v>
      </c>
      <c r="X441" s="4">
        <v>30907</v>
      </c>
      <c r="Y441" s="12">
        <f t="shared" si="76"/>
        <v>30907</v>
      </c>
    </row>
    <row r="442" spans="1:25" x14ac:dyDescent="0.25">
      <c r="A442">
        <v>441</v>
      </c>
      <c r="B442" t="s">
        <v>3693</v>
      </c>
      <c r="C442" t="str">
        <f t="shared" si="77"/>
        <v>Unique</v>
      </c>
      <c r="D442" t="s">
        <v>3694</v>
      </c>
      <c r="E442" t="str">
        <f t="shared" si="68"/>
        <v>MI 10000mAh 3i Lithium Polymer Power Bank Dual Input(Micro-USB and Type C) and Output Ports 18W Fast Charging (Metallic Blue)</v>
      </c>
      <c r="F442" t="str" cm="1">
        <f t="array" ref="F442">PROPER(_xlfn.TEXTJOIN(" ", TRUE, INDEX(_xlfn.FILTERXML("&lt;t&gt;&lt;s&gt;" &amp; SUBSTITUTE(E442," ","&lt;/s&gt;&lt;s&gt;") &amp; "&lt;/s&gt;&lt;/t&gt;", "//s"), _xlfn.SEQUENCE(4))))</f>
        <v>Mi 10000Mah 3I Lithium</v>
      </c>
      <c r="G442" t="str">
        <f t="shared" si="78"/>
        <v>Bank Dual Input(Micro-USB and Type C) and Output Ports 18W Fast Charging (Metallic Blue)</v>
      </c>
      <c r="H442" t="s">
        <v>2939</v>
      </c>
      <c r="I442" t="s">
        <v>13093</v>
      </c>
      <c r="J442" s="7" t="str">
        <f t="shared" si="69"/>
        <v>Electronics</v>
      </c>
      <c r="K442" s="2" t="s">
        <v>13122</v>
      </c>
      <c r="L442" t="str">
        <f t="shared" si="70"/>
        <v>Mobiles &amp; Accessories</v>
      </c>
      <c r="M442" s="2" t="s">
        <v>13123</v>
      </c>
      <c r="N442" s="2" t="str">
        <f t="shared" si="71"/>
        <v>MobileAccessories</v>
      </c>
      <c r="O442" s="1" t="s">
        <v>13124</v>
      </c>
      <c r="P442" t="s">
        <v>13125</v>
      </c>
      <c r="Q442" s="2">
        <v>1149</v>
      </c>
      <c r="R442" s="8">
        <f t="shared" si="72"/>
        <v>1149</v>
      </c>
      <c r="S442" s="2">
        <v>2199</v>
      </c>
      <c r="T442" s="8">
        <f t="shared" si="73"/>
        <v>2199</v>
      </c>
      <c r="U442" s="1">
        <f t="shared" si="74"/>
        <v>0.47748976807639837</v>
      </c>
      <c r="V442">
        <v>4.3</v>
      </c>
      <c r="W442" s="10">
        <f t="shared" si="75"/>
        <v>4.3</v>
      </c>
      <c r="X442" s="4">
        <v>178912</v>
      </c>
      <c r="Y442" s="12">
        <f t="shared" si="76"/>
        <v>178912</v>
      </c>
    </row>
    <row r="443" spans="1:25" x14ac:dyDescent="0.25">
      <c r="A443">
        <v>442</v>
      </c>
      <c r="B443" t="s">
        <v>3698</v>
      </c>
      <c r="C443" t="str">
        <f t="shared" si="77"/>
        <v>Unique</v>
      </c>
      <c r="D443" t="s">
        <v>3699</v>
      </c>
      <c r="E443" t="str">
        <f t="shared" si="68"/>
        <v>Nokia 105 Plus Single SIM, Keypad Mobile Phone with Wireless FM Radio, Memory Card Slot and MP3 Player | Red</v>
      </c>
      <c r="F443" t="str" cm="1">
        <f t="array" ref="F443">PROPER(_xlfn.TEXTJOIN(" ", TRUE, INDEX(_xlfn.FILTERXML("&lt;t&gt;&lt;s&gt;" &amp; SUBSTITUTE(E443," ","&lt;/s&gt;&lt;s&gt;") &amp; "&lt;/s&gt;&lt;/t&gt;", "//s"), _xlfn.SEQUENCE(4))))</f>
        <v>Nokia 105 Plus Single</v>
      </c>
      <c r="G443" t="str">
        <f t="shared" si="78"/>
        <v>Mobile Phone with Wireless FM Radio, Memory Card Slot and MP3 Player | Red</v>
      </c>
      <c r="H443" t="s">
        <v>3004</v>
      </c>
      <c r="I443" t="s">
        <v>13093</v>
      </c>
      <c r="J443" s="7" t="str">
        <f t="shared" si="69"/>
        <v>Electronics</v>
      </c>
      <c r="K443" s="2" t="s">
        <v>13122</v>
      </c>
      <c r="L443" t="str">
        <f t="shared" si="70"/>
        <v>Mobiles &amp; Accessories</v>
      </c>
      <c r="M443" s="2" t="s">
        <v>13126</v>
      </c>
      <c r="N443" s="2" t="str">
        <f t="shared" si="71"/>
        <v>Smartphones &amp; BasicMobiles</v>
      </c>
      <c r="O443" s="1" t="s">
        <v>13130</v>
      </c>
      <c r="Q443" s="2">
        <v>1324</v>
      </c>
      <c r="R443" s="8">
        <f t="shared" si="72"/>
        <v>1324</v>
      </c>
      <c r="S443" s="2">
        <v>1699</v>
      </c>
      <c r="T443" s="8">
        <f t="shared" si="73"/>
        <v>1699</v>
      </c>
      <c r="U443" s="1">
        <f t="shared" si="74"/>
        <v>0.22071806945261918</v>
      </c>
      <c r="V443">
        <v>4</v>
      </c>
      <c r="W443" s="10">
        <f t="shared" si="75"/>
        <v>4</v>
      </c>
      <c r="X443" s="4">
        <v>128311</v>
      </c>
      <c r="Y443" s="12">
        <f t="shared" si="76"/>
        <v>128311</v>
      </c>
    </row>
    <row r="444" spans="1:25" x14ac:dyDescent="0.25">
      <c r="A444">
        <v>443</v>
      </c>
      <c r="B444" t="s">
        <v>3703</v>
      </c>
      <c r="C444" t="str">
        <f t="shared" si="77"/>
        <v>Unique</v>
      </c>
      <c r="D444" t="s">
        <v>3704</v>
      </c>
      <c r="E444" t="str">
        <f t="shared" si="68"/>
        <v>iQOO Z6 44W by vivo (Raven Black, 4GB RAM, 128GB Storage) | 6.44" FHD+ AMOLED Display | 50% Charge in just 27 mins | in-Display Fingerprint Scanning</v>
      </c>
      <c r="F444" t="str" cm="1">
        <f t="array" ref="F444">PROPER(_xlfn.TEXTJOIN(" ", TRUE, INDEX(_xlfn.FILTERXML("&lt;t&gt;&lt;s&gt;" &amp; SUBSTITUTE(E444," ","&lt;/s&gt;&lt;s&gt;") &amp; "&lt;/s&gt;&lt;/t&gt;", "//s"), _xlfn.SEQUENCE(4))))</f>
        <v>Iqoo Z6 44W By</v>
      </c>
      <c r="G444" t="str">
        <f t="shared" si="78"/>
        <v>Black, 4GB RAM, 128GB Storage) | 6.44" FHD+ AMOLED Display | 50% Charge in just 27 mins | in-Display Fingerprint Scanning</v>
      </c>
      <c r="H444" t="s">
        <v>2950</v>
      </c>
      <c r="I444" t="s">
        <v>13093</v>
      </c>
      <c r="J444" s="7" t="str">
        <f t="shared" si="69"/>
        <v>Electronics</v>
      </c>
      <c r="K444" s="2" t="s">
        <v>13122</v>
      </c>
      <c r="L444" t="str">
        <f t="shared" si="70"/>
        <v>Mobiles &amp; Accessories</v>
      </c>
      <c r="M444" s="2" t="s">
        <v>13126</v>
      </c>
      <c r="N444" s="2" t="str">
        <f t="shared" si="71"/>
        <v>Smartphones &amp; BasicMobiles</v>
      </c>
      <c r="O444" s="1" t="s">
        <v>13127</v>
      </c>
      <c r="Q444" s="2">
        <v>13999</v>
      </c>
      <c r="R444" s="8">
        <f t="shared" si="72"/>
        <v>13999</v>
      </c>
      <c r="S444" s="2">
        <v>19999</v>
      </c>
      <c r="T444" s="8">
        <f t="shared" si="73"/>
        <v>19999</v>
      </c>
      <c r="U444" s="1">
        <f t="shared" si="74"/>
        <v>0.30001500075003751</v>
      </c>
      <c r="V444">
        <v>4.0999999999999996</v>
      </c>
      <c r="W444" s="10">
        <f t="shared" si="75"/>
        <v>4.0999999999999996</v>
      </c>
      <c r="X444" s="4">
        <v>19252</v>
      </c>
      <c r="Y444" s="12">
        <f t="shared" si="76"/>
        <v>19252</v>
      </c>
    </row>
    <row r="445" spans="1:25" x14ac:dyDescent="0.25">
      <c r="A445">
        <v>444</v>
      </c>
      <c r="B445" t="s">
        <v>120</v>
      </c>
      <c r="C445" t="str">
        <f t="shared" si="77"/>
        <v>Duplicate</v>
      </c>
      <c r="D445" t="s">
        <v>121</v>
      </c>
      <c r="E445" t="str">
        <f t="shared" si="68"/>
        <v>boAt Rugged v3 Extra Tough Unbreakable Braided Micro USB Cable 1.5 Meter (Black)</v>
      </c>
      <c r="F445" t="str" cm="1">
        <f t="array" ref="F445">PROPER(_xlfn.TEXTJOIN(" ", TRUE, INDEX(_xlfn.FILTERXML("&lt;t&gt;&lt;s&gt;" &amp; SUBSTITUTE(E445," ","&lt;/s&gt;&lt;s&gt;") &amp; "&lt;/s&gt;&lt;/t&gt;", "//s"), _xlfn.SEQUENCE(4))))</f>
        <v>Boat Rugged V3 Extra</v>
      </c>
      <c r="G445" t="str">
        <f t="shared" si="78"/>
        <v>Braided Micro USB Cable 1.5 Meter (Black)</v>
      </c>
      <c r="H445" t="s">
        <v>17</v>
      </c>
      <c r="I445" t="s">
        <v>13085</v>
      </c>
      <c r="J445" s="7" t="str">
        <f t="shared" si="69"/>
        <v>Computers &amp; Accessories</v>
      </c>
      <c r="K445" t="s">
        <v>13086</v>
      </c>
      <c r="L445" t="str">
        <f t="shared" si="70"/>
        <v>Accessories &amp; Peripherals</v>
      </c>
      <c r="M445" t="s">
        <v>13087</v>
      </c>
      <c r="N445" s="2" t="str">
        <f t="shared" si="71"/>
        <v>Cables &amp; Accessories</v>
      </c>
      <c r="O445" s="1" t="s">
        <v>13088</v>
      </c>
      <c r="P445" t="s">
        <v>13089</v>
      </c>
      <c r="Q445">
        <v>299</v>
      </c>
      <c r="R445" s="8">
        <f t="shared" si="72"/>
        <v>299</v>
      </c>
      <c r="S445">
        <v>799</v>
      </c>
      <c r="T445" s="8">
        <f t="shared" si="73"/>
        <v>799</v>
      </c>
      <c r="U445" s="1">
        <f t="shared" si="74"/>
        <v>0.62578222778473092</v>
      </c>
      <c r="V445">
        <v>4.2</v>
      </c>
      <c r="W445" s="10">
        <f t="shared" si="75"/>
        <v>4.2</v>
      </c>
      <c r="X445" s="4">
        <v>94364</v>
      </c>
      <c r="Y445" s="12">
        <f t="shared" si="76"/>
        <v>94364</v>
      </c>
    </row>
    <row r="446" spans="1:25" x14ac:dyDescent="0.25">
      <c r="A446">
        <v>445</v>
      </c>
      <c r="B446" t="s">
        <v>3709</v>
      </c>
      <c r="C446" t="str">
        <f t="shared" si="77"/>
        <v>Unique</v>
      </c>
      <c r="D446" t="s">
        <v>3710</v>
      </c>
      <c r="E446" t="str">
        <f t="shared" si="68"/>
        <v>Ambrane 10000mAh Slim Power Bank, 20W Fast Charging, Dual Output, Type C PD (Input and Output), Quick Charge, Li-Polymer, Multi-Layer Protection for iPhone, Anrdoid and Other Devices (Stylo 10K, Green)</v>
      </c>
      <c r="F446" t="str" cm="1">
        <f t="array" ref="F446">PROPER(_xlfn.TEXTJOIN(" ", TRUE, INDEX(_xlfn.FILTERXML("&lt;t&gt;&lt;s&gt;" &amp; SUBSTITUTE(E446," ","&lt;/s&gt;&lt;s&gt;") &amp; "&lt;/s&gt;&lt;/t&gt;", "//s"), _xlfn.SEQUENCE(4))))</f>
        <v>Ambrane 10000Mah Slim Power</v>
      </c>
      <c r="G446" t="str">
        <f t="shared" si="78"/>
        <v>Fast Charging, Dual Output, Type C PD (Input and Output), Quick Charge, Li-Polymer, Multi-Layer Protection for iPhone, Anrdoid and Other Devices (Stylo 10K, Green)</v>
      </c>
      <c r="H446" t="s">
        <v>2939</v>
      </c>
      <c r="I446" t="s">
        <v>13093</v>
      </c>
      <c r="J446" s="7" t="str">
        <f t="shared" si="69"/>
        <v>Electronics</v>
      </c>
      <c r="K446" t="s">
        <v>13122</v>
      </c>
      <c r="L446" t="str">
        <f t="shared" si="70"/>
        <v>Mobiles &amp; Accessories</v>
      </c>
      <c r="M446" s="2" t="s">
        <v>13123</v>
      </c>
      <c r="N446" s="2" t="str">
        <f t="shared" si="71"/>
        <v>MobileAccessories</v>
      </c>
      <c r="O446" s="1" t="s">
        <v>13124</v>
      </c>
      <c r="P446" t="s">
        <v>13125</v>
      </c>
      <c r="Q446">
        <v>999</v>
      </c>
      <c r="R446" s="8">
        <f t="shared" si="72"/>
        <v>999</v>
      </c>
      <c r="S446" s="2">
        <v>1599</v>
      </c>
      <c r="T446" s="8">
        <f t="shared" si="73"/>
        <v>1599</v>
      </c>
      <c r="U446" s="1">
        <f t="shared" si="74"/>
        <v>0.37523452157598497</v>
      </c>
      <c r="V446">
        <v>4</v>
      </c>
      <c r="W446" s="10">
        <f t="shared" si="75"/>
        <v>4</v>
      </c>
      <c r="X446" s="4">
        <v>7222</v>
      </c>
      <c r="Y446" s="12">
        <f t="shared" si="76"/>
        <v>7222</v>
      </c>
    </row>
    <row r="447" spans="1:25" x14ac:dyDescent="0.25">
      <c r="A447">
        <v>446</v>
      </c>
      <c r="B447" t="s">
        <v>3714</v>
      </c>
      <c r="C447" t="str">
        <f t="shared" si="77"/>
        <v>Unique</v>
      </c>
      <c r="D447" t="s">
        <v>3715</v>
      </c>
      <c r="E447" t="str">
        <f t="shared" si="68"/>
        <v>Samsung Galaxy M13 (Stardust Brown, 6GB, 128GB Storage) | 6000mAh Battery | Upto 12GB RAM with RAM Plus</v>
      </c>
      <c r="F447" t="str" cm="1">
        <f t="array" ref="F447">PROPER(_xlfn.TEXTJOIN(" ", TRUE, INDEX(_xlfn.FILTERXML("&lt;t&gt;&lt;s&gt;" &amp; SUBSTITUTE(E447," ","&lt;/s&gt;&lt;s&gt;") &amp; "&lt;/s&gt;&lt;/t&gt;", "//s"), _xlfn.SEQUENCE(4))))</f>
        <v>Samsung Galaxy M13 (Stardust</v>
      </c>
      <c r="G447" t="str">
        <f t="shared" si="78"/>
        <v>128GB Storage) | 6000mAh Battery | Upto 12GB RAM with RAM Plus</v>
      </c>
      <c r="H447" t="s">
        <v>2950</v>
      </c>
      <c r="I447" t="s">
        <v>13093</v>
      </c>
      <c r="J447" s="7" t="str">
        <f t="shared" si="69"/>
        <v>Electronics</v>
      </c>
      <c r="K447" s="2" t="s">
        <v>13122</v>
      </c>
      <c r="L447" t="str">
        <f t="shared" si="70"/>
        <v>Mobiles &amp; Accessories</v>
      </c>
      <c r="M447" s="2" t="s">
        <v>13126</v>
      </c>
      <c r="N447" s="2" t="str">
        <f t="shared" si="71"/>
        <v>Smartphones &amp; BasicMobiles</v>
      </c>
      <c r="O447" s="1" t="s">
        <v>13127</v>
      </c>
      <c r="Q447" s="2">
        <v>12999</v>
      </c>
      <c r="R447" s="8">
        <f t="shared" si="72"/>
        <v>12999</v>
      </c>
      <c r="S447" s="2">
        <v>17999</v>
      </c>
      <c r="T447" s="8">
        <f t="shared" si="73"/>
        <v>17999</v>
      </c>
      <c r="U447" s="1">
        <f t="shared" si="74"/>
        <v>0.27779321073392965</v>
      </c>
      <c r="V447">
        <v>4.0999999999999996</v>
      </c>
      <c r="W447" s="10">
        <f t="shared" si="75"/>
        <v>4.0999999999999996</v>
      </c>
      <c r="X447" s="4">
        <v>18998</v>
      </c>
      <c r="Y447" s="12">
        <f t="shared" si="76"/>
        <v>18998</v>
      </c>
    </row>
    <row r="448" spans="1:25" x14ac:dyDescent="0.25">
      <c r="A448">
        <v>447</v>
      </c>
      <c r="B448" t="s">
        <v>3718</v>
      </c>
      <c r="C448" t="str">
        <f t="shared" si="77"/>
        <v>Unique</v>
      </c>
      <c r="D448" t="s">
        <v>3719</v>
      </c>
      <c r="E448" t="str">
        <f t="shared" si="68"/>
        <v>OPPO A74 5G (Fluid Black, 6GB RAM, 128GB Storage) with No Cost EMI Additional Exchange Offers</v>
      </c>
      <c r="F448" t="str" cm="1">
        <f t="array" ref="F448">PROPER(_xlfn.TEXTJOIN(" ", TRUE, INDEX(_xlfn.FILTERXML("&lt;t&gt;&lt;s&gt;" &amp; SUBSTITUTE(E448," ","&lt;/s&gt;&lt;s&gt;") &amp; "&lt;/s&gt;&lt;/t&gt;", "//s"), _xlfn.SEQUENCE(4))))</f>
        <v>Oppo A74 5G (Fluid</v>
      </c>
      <c r="G448" t="str">
        <f t="shared" si="78"/>
        <v>RAM, 128GB Storage) with No Cost EMI Additional Exchange Offers</v>
      </c>
      <c r="H448" t="s">
        <v>2950</v>
      </c>
      <c r="I448" t="s">
        <v>13093</v>
      </c>
      <c r="J448" s="7" t="str">
        <f t="shared" si="69"/>
        <v>Electronics</v>
      </c>
      <c r="K448" s="2" t="s">
        <v>13122</v>
      </c>
      <c r="L448" t="str">
        <f t="shared" si="70"/>
        <v>Mobiles &amp; Accessories</v>
      </c>
      <c r="M448" s="2" t="s">
        <v>13126</v>
      </c>
      <c r="N448" s="2" t="str">
        <f t="shared" si="71"/>
        <v>Smartphones &amp; BasicMobiles</v>
      </c>
      <c r="O448" s="1" t="s">
        <v>13127</v>
      </c>
      <c r="Q448" s="2">
        <v>15490</v>
      </c>
      <c r="R448" s="8">
        <f t="shared" si="72"/>
        <v>15490</v>
      </c>
      <c r="S448" s="2">
        <v>20990</v>
      </c>
      <c r="T448" s="8">
        <f t="shared" si="73"/>
        <v>20990</v>
      </c>
      <c r="U448" s="1">
        <f t="shared" si="74"/>
        <v>0.26202953787517863</v>
      </c>
      <c r="V448">
        <v>4.2</v>
      </c>
      <c r="W448" s="10">
        <f t="shared" si="75"/>
        <v>4.2</v>
      </c>
      <c r="X448" s="4">
        <v>32916</v>
      </c>
      <c r="Y448" s="12">
        <f t="shared" si="76"/>
        <v>32916</v>
      </c>
    </row>
    <row r="449" spans="1:25" x14ac:dyDescent="0.25">
      <c r="A449">
        <v>448</v>
      </c>
      <c r="B449" t="s">
        <v>3723</v>
      </c>
      <c r="C449" t="str">
        <f t="shared" si="77"/>
        <v>Unique</v>
      </c>
      <c r="D449" t="s">
        <v>3724</v>
      </c>
      <c r="E449" t="str">
        <f t="shared" si="68"/>
        <v>Spigen EZ Fit Tempered Glass Screen Protector Guard for iPhone 14 13 13 Pro - 2 Pack</v>
      </c>
      <c r="F449" t="str" cm="1">
        <f t="array" ref="F449">PROPER(_xlfn.TEXTJOIN(" ", TRUE, INDEX(_xlfn.FILTERXML("&lt;t&gt;&lt;s&gt;" &amp; SUBSTITUTE(E449," ","&lt;/s&gt;&lt;s&gt;") &amp; "&lt;/s&gt;&lt;/t&gt;", "//s"), _xlfn.SEQUENCE(4))))</f>
        <v>Spigen Ez Fit Tempered</v>
      </c>
      <c r="G449" t="str">
        <f t="shared" si="78"/>
        <v>Protector Guard for iPhone 14 13 13 Pro - 2 Pack</v>
      </c>
      <c r="H449" t="s">
        <v>3725</v>
      </c>
      <c r="I449" t="s">
        <v>13093</v>
      </c>
      <c r="J449" s="7" t="str">
        <f t="shared" si="69"/>
        <v>Electronics</v>
      </c>
      <c r="K449" t="s">
        <v>13122</v>
      </c>
      <c r="L449" t="str">
        <f t="shared" si="70"/>
        <v>Mobiles &amp; Accessories</v>
      </c>
      <c r="M449" s="2" t="s">
        <v>13123</v>
      </c>
      <c r="N449" s="2" t="str">
        <f t="shared" si="71"/>
        <v>MobileAccessories</v>
      </c>
      <c r="O449" s="1" t="s">
        <v>13146</v>
      </c>
      <c r="P449" t="s">
        <v>13147</v>
      </c>
      <c r="Q449">
        <v>999</v>
      </c>
      <c r="R449" s="8">
        <f t="shared" si="72"/>
        <v>999</v>
      </c>
      <c r="S449" s="2">
        <v>2899</v>
      </c>
      <c r="T449" s="8">
        <f t="shared" si="73"/>
        <v>2899</v>
      </c>
      <c r="U449" s="1">
        <f t="shared" si="74"/>
        <v>0.65539841324594683</v>
      </c>
      <c r="V449">
        <v>4.5999999999999996</v>
      </c>
      <c r="W449" s="10">
        <f t="shared" si="75"/>
        <v>4.5999999999999996</v>
      </c>
      <c r="X449" s="4">
        <v>26603</v>
      </c>
      <c r="Y449" s="12">
        <f t="shared" si="76"/>
        <v>26603</v>
      </c>
    </row>
    <row r="450" spans="1:25" x14ac:dyDescent="0.25">
      <c r="A450">
        <v>449</v>
      </c>
      <c r="B450" t="s">
        <v>3734</v>
      </c>
      <c r="C450" t="str">
        <f t="shared" si="77"/>
        <v>Duplicate</v>
      </c>
      <c r="D450" t="s">
        <v>3735</v>
      </c>
      <c r="E450" t="str">
        <f t="shared" ref="E450:E513" si="79">TRIM(SUBSTITUTE(SUBSTITUTE(SUBSTITUTE(SUBSTITUTE(SUBSTITUTE(SUBSTITUTE(D450,"&amp;","and"),"&lt;",""),"&gt;",""),"/"," "),CHAR(160)," "),CHAR(10)," "))</f>
        <v>Noise ColorFit Pulse Smartwatch with 3.56 cm (1.4") Full Touch HD Display, SpO2, Heart Rate, Sleep Monitors and 10-Day Battery - Jet Black</v>
      </c>
      <c r="F450" t="str" cm="1">
        <f t="array" ref="F450">PROPER(_xlfn.TEXTJOIN(" ", TRUE, INDEX(_xlfn.FILTERXML("&lt;t&gt;&lt;s&gt;" &amp; SUBSTITUTE(E450," ","&lt;/s&gt;&lt;s&gt;") &amp; "&lt;/s&gt;&lt;/t&gt;", "//s"), _xlfn.SEQUENCE(4))))</f>
        <v>Noise Colorfit Pulse Smartwatch</v>
      </c>
      <c r="G450" t="str">
        <f t="shared" si="78"/>
        <v>cm (1.4") Full Touch HD Display, SpO2, Heart Rate, Sleep Monitors and 10-Day Battery - Jet Black</v>
      </c>
      <c r="H450" t="s">
        <v>2910</v>
      </c>
      <c r="I450" t="s">
        <v>13093</v>
      </c>
      <c r="J450" s="7" t="str">
        <f t="shared" ref="J450:J513" si="80">TRIM(SUBSTITUTE(SUBSTITUTE(I450, "&amp;", " &amp; "), ",", " , "))</f>
        <v>Electronics</v>
      </c>
      <c r="K450" s="2" t="s">
        <v>13120</v>
      </c>
      <c r="L450" t="str">
        <f t="shared" ref="L450:L513" si="81">TRIM(SUBSTITUTE(SUBSTITUTE(K450, "&amp;", " &amp; "), ",", " , "))</f>
        <v>WearableTechnology</v>
      </c>
      <c r="M450" s="2" t="s">
        <v>13121</v>
      </c>
      <c r="N450" s="2" t="str">
        <f t="shared" ref="N450:N513" si="82">TRIM(SUBSTITUTE(SUBSTITUTE(M450, "&amp;", " &amp; "), ",", " , "))</f>
        <v>SmartWatches</v>
      </c>
      <c r="O450" s="1"/>
      <c r="Q450" s="2">
        <v>1599</v>
      </c>
      <c r="R450" s="8">
        <f t="shared" ref="R450:R513" si="83">VALUE(Q450)</f>
        <v>1599</v>
      </c>
      <c r="S450" s="2">
        <v>4999</v>
      </c>
      <c r="T450" s="8">
        <f t="shared" ref="T450:T513" si="84">VALUE(S450)</f>
        <v>4999</v>
      </c>
      <c r="U450" s="1">
        <f t="shared" ref="U450:U513" si="85">IFERROR((T450- R450) / T450, 0)</f>
        <v>0.68013602720544108</v>
      </c>
      <c r="V450">
        <v>4</v>
      </c>
      <c r="W450" s="10">
        <f t="shared" ref="W450:W513" si="86">VALUE(V450)</f>
        <v>4</v>
      </c>
      <c r="X450" s="4">
        <v>67950</v>
      </c>
      <c r="Y450" s="12">
        <f t="shared" ref="Y450:Y513" si="87">VALUE(X450)</f>
        <v>67950</v>
      </c>
    </row>
    <row r="451" spans="1:25" x14ac:dyDescent="0.25">
      <c r="A451">
        <v>450</v>
      </c>
      <c r="B451" t="s">
        <v>3744</v>
      </c>
      <c r="C451" t="str">
        <f t="shared" ref="C451:C514" si="88">IF(COUNTIF(B:B, B451) &gt; 1, "Duplicate", "Unique")</f>
        <v>Unique</v>
      </c>
      <c r="D451" t="s">
        <v>3745</v>
      </c>
      <c r="E451" t="str">
        <f t="shared" si="79"/>
        <v>Nokia 105 Plus Single SIM, Keypad Mobile Phone with Wireless FM Radio, Memory Card Slot and MP3 Player | Charcoal</v>
      </c>
      <c r="F451" t="str" cm="1">
        <f t="array" ref="F451">PROPER(_xlfn.TEXTJOIN(" ", TRUE, INDEX(_xlfn.FILTERXML("&lt;t&gt;&lt;s&gt;" &amp; SUBSTITUTE(E451," ","&lt;/s&gt;&lt;s&gt;") &amp; "&lt;/s&gt;&lt;/t&gt;", "//s"), _xlfn.SEQUENCE(4))))</f>
        <v>Nokia 105 Plus Single</v>
      </c>
      <c r="G451" t="str">
        <f t="shared" si="78"/>
        <v>Mobile Phone with Wireless FM Radio, Memory Card Slot and MP3 Player | Charcoal</v>
      </c>
      <c r="H451" t="s">
        <v>3004</v>
      </c>
      <c r="I451" t="s">
        <v>13093</v>
      </c>
      <c r="J451" s="7" t="str">
        <f t="shared" si="80"/>
        <v>Electronics</v>
      </c>
      <c r="K451" s="2" t="s">
        <v>13122</v>
      </c>
      <c r="L451" t="str">
        <f t="shared" si="81"/>
        <v>Mobiles &amp; Accessories</v>
      </c>
      <c r="M451" s="2" t="s">
        <v>13126</v>
      </c>
      <c r="N451" s="2" t="str">
        <f t="shared" si="82"/>
        <v>Smartphones &amp; BasicMobiles</v>
      </c>
      <c r="O451" s="1" t="s">
        <v>13130</v>
      </c>
      <c r="Q451" s="2">
        <v>1324</v>
      </c>
      <c r="R451" s="8">
        <f t="shared" si="83"/>
        <v>1324</v>
      </c>
      <c r="S451" s="2">
        <v>1699</v>
      </c>
      <c r="T451" s="8">
        <f t="shared" si="84"/>
        <v>1699</v>
      </c>
      <c r="U451" s="1">
        <f t="shared" si="85"/>
        <v>0.22071806945261918</v>
      </c>
      <c r="V451">
        <v>4</v>
      </c>
      <c r="W451" s="10">
        <f t="shared" si="86"/>
        <v>4</v>
      </c>
      <c r="X451" s="4">
        <v>128311</v>
      </c>
      <c r="Y451" s="12">
        <f t="shared" si="87"/>
        <v>128311</v>
      </c>
    </row>
    <row r="452" spans="1:25" x14ac:dyDescent="0.25">
      <c r="A452">
        <v>451</v>
      </c>
      <c r="B452" t="s">
        <v>3747</v>
      </c>
      <c r="C452" t="str">
        <f t="shared" si="88"/>
        <v>Unique</v>
      </c>
      <c r="D452" t="s">
        <v>3748</v>
      </c>
      <c r="E452" t="str">
        <f t="shared" si="79"/>
        <v>iQOO Z6 Pro 5G by vivo (Legion Sky, 8GB RAM, 128GB Storage) | Snapdragon 778G 5G | 66W FlashCharge | 1300 nits Peak Brightness | HDR10+</v>
      </c>
      <c r="F452" t="str" cm="1">
        <f t="array" ref="F452">PROPER(_xlfn.TEXTJOIN(" ", TRUE, INDEX(_xlfn.FILTERXML("&lt;t&gt;&lt;s&gt;" &amp; SUBSTITUTE(E452," ","&lt;/s&gt;&lt;s&gt;") &amp; "&lt;/s&gt;&lt;/t&gt;", "//s"), _xlfn.SEQUENCE(4))))</f>
        <v>Iqoo Z6 Pro 5G</v>
      </c>
      <c r="G452" t="str">
        <f t="shared" si="78"/>
        <v>(Legion Sky, 8GB RAM, 128GB Storage) | Snapdragon 778G 5G | 66W FlashCharge | 1300 nits Peak Brightness | HDR10+</v>
      </c>
      <c r="H452" t="s">
        <v>2950</v>
      </c>
      <c r="I452" t="s">
        <v>13093</v>
      </c>
      <c r="J452" s="7" t="str">
        <f t="shared" si="80"/>
        <v>Electronics</v>
      </c>
      <c r="K452" s="2" t="s">
        <v>13122</v>
      </c>
      <c r="L452" t="str">
        <f t="shared" si="81"/>
        <v>Mobiles &amp; Accessories</v>
      </c>
      <c r="M452" s="2" t="s">
        <v>13126</v>
      </c>
      <c r="N452" s="2" t="str">
        <f t="shared" si="82"/>
        <v>Smartphones &amp; BasicMobiles</v>
      </c>
      <c r="O452" s="1" t="s">
        <v>13127</v>
      </c>
      <c r="Q452" s="2">
        <v>20999</v>
      </c>
      <c r="R452" s="8">
        <f t="shared" si="83"/>
        <v>20999</v>
      </c>
      <c r="S452" s="2">
        <v>29990</v>
      </c>
      <c r="T452" s="8">
        <f t="shared" si="84"/>
        <v>29990</v>
      </c>
      <c r="U452" s="1">
        <f t="shared" si="85"/>
        <v>0.29979993331110372</v>
      </c>
      <c r="V452">
        <v>4.3</v>
      </c>
      <c r="W452" s="10">
        <f t="shared" si="86"/>
        <v>4.3</v>
      </c>
      <c r="X452" s="4">
        <v>9499</v>
      </c>
      <c r="Y452" s="12">
        <f t="shared" si="87"/>
        <v>9499</v>
      </c>
    </row>
    <row r="453" spans="1:25" x14ac:dyDescent="0.25">
      <c r="A453">
        <v>452</v>
      </c>
      <c r="B453" t="s">
        <v>3757</v>
      </c>
      <c r="C453" t="str">
        <f t="shared" si="88"/>
        <v>Unique</v>
      </c>
      <c r="D453" t="s">
        <v>3758</v>
      </c>
      <c r="E453" t="str">
        <f t="shared" si="79"/>
        <v>MI 33W SonicCharge 2.0 USB Charger for Cellular Phones - White</v>
      </c>
      <c r="F453" t="str" cm="1">
        <f t="array" ref="F453">PROPER(_xlfn.TEXTJOIN(" ", TRUE, INDEX(_xlfn.FILTERXML("&lt;t&gt;&lt;s&gt;" &amp; SUBSTITUTE(E453," ","&lt;/s&gt;&lt;s&gt;") &amp; "&lt;/s&gt;&lt;/t&gt;", "//s"), _xlfn.SEQUENCE(4))))</f>
        <v>Mi 33W Soniccharge 2</v>
      </c>
      <c r="G453" t="str">
        <f t="shared" si="78"/>
        <v>for Cellular Phones - White</v>
      </c>
      <c r="H453" t="s">
        <v>3120</v>
      </c>
      <c r="I453" t="s">
        <v>13093</v>
      </c>
      <c r="J453" s="7" t="str">
        <f t="shared" si="80"/>
        <v>Electronics</v>
      </c>
      <c r="K453" t="s">
        <v>13122</v>
      </c>
      <c r="L453" t="str">
        <f t="shared" si="81"/>
        <v>Mobiles &amp; Accessories</v>
      </c>
      <c r="M453" s="2" t="s">
        <v>13123</v>
      </c>
      <c r="N453" s="2" t="str">
        <f t="shared" si="82"/>
        <v>MobileAccessories</v>
      </c>
      <c r="O453" s="1" t="s">
        <v>13124</v>
      </c>
      <c r="P453" t="s">
        <v>13137</v>
      </c>
      <c r="Q453">
        <v>999</v>
      </c>
      <c r="R453" s="8">
        <f t="shared" si="83"/>
        <v>999</v>
      </c>
      <c r="S453" s="2">
        <v>1999</v>
      </c>
      <c r="T453" s="8">
        <f t="shared" si="84"/>
        <v>1999</v>
      </c>
      <c r="U453" s="1">
        <f t="shared" si="85"/>
        <v>0.5002501250625313</v>
      </c>
      <c r="V453">
        <v>4.3</v>
      </c>
      <c r="W453" s="10">
        <f t="shared" si="86"/>
        <v>4.3</v>
      </c>
      <c r="X453" s="4">
        <v>1777</v>
      </c>
      <c r="Y453" s="12">
        <f t="shared" si="87"/>
        <v>1777</v>
      </c>
    </row>
    <row r="454" spans="1:25" x14ac:dyDescent="0.25">
      <c r="A454">
        <v>453</v>
      </c>
      <c r="B454" t="s">
        <v>3767</v>
      </c>
      <c r="C454" t="str">
        <f t="shared" si="88"/>
        <v>Unique</v>
      </c>
      <c r="D454" t="s">
        <v>3768</v>
      </c>
      <c r="E454" t="str">
        <f t="shared" si="79"/>
        <v>OPPO A31 (Mystery Black, 6GB RAM, 128GB Storage) with No Cost EMI Additional Exchange Offers</v>
      </c>
      <c r="F454" t="str" cm="1">
        <f t="array" ref="F454">PROPER(_xlfn.TEXTJOIN(" ", TRUE, INDEX(_xlfn.FILTERXML("&lt;t&gt;&lt;s&gt;" &amp; SUBSTITUTE(E454," ","&lt;/s&gt;&lt;s&gt;") &amp; "&lt;/s&gt;&lt;/t&gt;", "//s"), _xlfn.SEQUENCE(4))))</f>
        <v>Oppo A31 (Mystery Black,</v>
      </c>
      <c r="G454" t="str">
        <f t="shared" si="78"/>
        <v>128GB Storage) with No Cost EMI Additional Exchange Offers</v>
      </c>
      <c r="H454" t="s">
        <v>2950</v>
      </c>
      <c r="I454" t="s">
        <v>13093</v>
      </c>
      <c r="J454" s="7" t="str">
        <f t="shared" si="80"/>
        <v>Electronics</v>
      </c>
      <c r="K454" s="2" t="s">
        <v>13122</v>
      </c>
      <c r="L454" t="str">
        <f t="shared" si="81"/>
        <v>Mobiles &amp; Accessories</v>
      </c>
      <c r="M454" s="2" t="s">
        <v>13126</v>
      </c>
      <c r="N454" s="2" t="str">
        <f t="shared" si="82"/>
        <v>Smartphones &amp; BasicMobiles</v>
      </c>
      <c r="O454" s="1" t="s">
        <v>13127</v>
      </c>
      <c r="Q454" s="2">
        <v>12490</v>
      </c>
      <c r="R454" s="8">
        <f t="shared" si="83"/>
        <v>12490</v>
      </c>
      <c r="S454" s="2">
        <v>15990</v>
      </c>
      <c r="T454" s="8">
        <f t="shared" si="84"/>
        <v>15990</v>
      </c>
      <c r="U454" s="1">
        <f t="shared" si="85"/>
        <v>0.21888680425265791</v>
      </c>
      <c r="V454">
        <v>4.2</v>
      </c>
      <c r="W454" s="10">
        <f t="shared" si="86"/>
        <v>4.2</v>
      </c>
      <c r="X454" s="4">
        <v>58506</v>
      </c>
      <c r="Y454" s="12">
        <f t="shared" si="87"/>
        <v>58506</v>
      </c>
    </row>
    <row r="455" spans="1:25" x14ac:dyDescent="0.25">
      <c r="A455">
        <v>454</v>
      </c>
      <c r="B455" t="s">
        <v>3777</v>
      </c>
      <c r="C455" t="str">
        <f t="shared" si="88"/>
        <v>Unique</v>
      </c>
      <c r="D455" t="s">
        <v>3778</v>
      </c>
      <c r="E455" t="str">
        <f t="shared" si="79"/>
        <v>iQOO vivo Z6 5G (Chromatic Blue, 8GB RAM, 128GB Storage) | Snapdragon 695-6nm Processor | 120Hz FHD+ Display | 5000mAh Battery</v>
      </c>
      <c r="F455" t="str" cm="1">
        <f t="array" ref="F455">PROPER(_xlfn.TEXTJOIN(" ", TRUE, INDEX(_xlfn.FILTERXML("&lt;t&gt;&lt;s&gt;" &amp; SUBSTITUTE(E455," ","&lt;/s&gt;&lt;s&gt;") &amp; "&lt;/s&gt;&lt;/t&gt;", "//s"), _xlfn.SEQUENCE(4))))</f>
        <v>Iqoo Vivo Z6 5G</v>
      </c>
      <c r="G455" t="str">
        <f t="shared" si="78"/>
        <v>8GB RAM, 128GB Storage) | Snapdragon 695-6nm Processor | 120Hz FHD+ Display | 5000mAh Battery</v>
      </c>
      <c r="H455" t="s">
        <v>2950</v>
      </c>
      <c r="I455" t="s">
        <v>13093</v>
      </c>
      <c r="J455" s="7" t="str">
        <f t="shared" si="80"/>
        <v>Electronics</v>
      </c>
      <c r="K455" s="2" t="s">
        <v>13122</v>
      </c>
      <c r="L455" t="str">
        <f t="shared" si="81"/>
        <v>Mobiles &amp; Accessories</v>
      </c>
      <c r="M455" s="2" t="s">
        <v>13126</v>
      </c>
      <c r="N455" s="2" t="str">
        <f t="shared" si="82"/>
        <v>Smartphones &amp; BasicMobiles</v>
      </c>
      <c r="O455" s="1" t="s">
        <v>13127</v>
      </c>
      <c r="Q455" s="2">
        <v>17999</v>
      </c>
      <c r="R455" s="8">
        <f t="shared" si="83"/>
        <v>17999</v>
      </c>
      <c r="S455" s="2">
        <v>21990</v>
      </c>
      <c r="T455" s="8">
        <f t="shared" si="84"/>
        <v>21990</v>
      </c>
      <c r="U455" s="1">
        <f t="shared" si="85"/>
        <v>0.18149158708503865</v>
      </c>
      <c r="V455">
        <v>4</v>
      </c>
      <c r="W455" s="10">
        <f t="shared" si="86"/>
        <v>4</v>
      </c>
      <c r="X455" s="4">
        <v>21350</v>
      </c>
      <c r="Y455" s="12">
        <f t="shared" si="87"/>
        <v>21350</v>
      </c>
    </row>
    <row r="456" spans="1:25" x14ac:dyDescent="0.25">
      <c r="A456">
        <v>455</v>
      </c>
      <c r="B456" t="s">
        <v>136</v>
      </c>
      <c r="C456" t="str">
        <f t="shared" si="88"/>
        <v>Duplicate</v>
      </c>
      <c r="D456" t="s">
        <v>137</v>
      </c>
      <c r="E456" t="str">
        <f t="shared" si="79"/>
        <v>Portronics Konnect CL 20W POR-1067 Type-C to 8 Pin USB 1.2M Cable with Power Delivery and 3A Quick Charge Support, Nylon Braided for All Type-C and 8 Pin Devices, Green</v>
      </c>
      <c r="F456" t="str" cm="1">
        <f t="array" ref="F456">PROPER(_xlfn.TEXTJOIN(" ", TRUE, INDEX(_xlfn.FILTERXML("&lt;t&gt;&lt;s&gt;" &amp; SUBSTITUTE(E456," ","&lt;/s&gt;&lt;s&gt;") &amp; "&lt;/s&gt;&lt;/t&gt;", "//s"), _xlfn.SEQUENCE(4))))</f>
        <v>Portronics Konnect Cl 20W</v>
      </c>
      <c r="G456" t="str">
        <f t="shared" si="78"/>
        <v>to 8 Pin USB 1.2M Cable with Power Delivery and 3A Quick Charge Support, Nylon Braided for All Type-C and 8 Pin Devices, Green</v>
      </c>
      <c r="H456" t="s">
        <v>17</v>
      </c>
      <c r="I456" t="s">
        <v>13085</v>
      </c>
      <c r="J456" s="7" t="str">
        <f t="shared" si="80"/>
        <v>Computers &amp; Accessories</v>
      </c>
      <c r="K456" t="s">
        <v>13086</v>
      </c>
      <c r="L456" t="str">
        <f t="shared" si="81"/>
        <v>Accessories &amp; Peripherals</v>
      </c>
      <c r="M456" t="s">
        <v>13087</v>
      </c>
      <c r="N456" s="2" t="str">
        <f t="shared" si="82"/>
        <v>Cables &amp; Accessories</v>
      </c>
      <c r="O456" s="1" t="s">
        <v>13088</v>
      </c>
      <c r="P456" t="s">
        <v>13089</v>
      </c>
      <c r="Q456">
        <v>350</v>
      </c>
      <c r="R456" s="8">
        <f t="shared" si="83"/>
        <v>350</v>
      </c>
      <c r="S456">
        <v>899</v>
      </c>
      <c r="T456" s="8">
        <f t="shared" si="84"/>
        <v>899</v>
      </c>
      <c r="U456" s="1">
        <f t="shared" si="85"/>
        <v>0.61067853170189101</v>
      </c>
      <c r="V456">
        <v>4.2</v>
      </c>
      <c r="W456" s="10">
        <f t="shared" si="86"/>
        <v>4.2</v>
      </c>
      <c r="X456" s="4">
        <v>2263</v>
      </c>
      <c r="Y456" s="12">
        <f t="shared" si="87"/>
        <v>2263</v>
      </c>
    </row>
    <row r="457" spans="1:25" x14ac:dyDescent="0.25">
      <c r="A457">
        <v>456</v>
      </c>
      <c r="B457" t="s">
        <v>3783</v>
      </c>
      <c r="C457" t="str">
        <f t="shared" si="88"/>
        <v>Unique</v>
      </c>
      <c r="D457" t="s">
        <v>3784</v>
      </c>
      <c r="E457" t="str">
        <f t="shared" si="79"/>
        <v>Motorola a10 Dual Sim keypad Mobile with 1750 mAh Battery, Expandable Storage Upto 32GB, Wireless FM with Recording - Rose Gold</v>
      </c>
      <c r="F457" t="str" cm="1">
        <f t="array" ref="F457">PROPER(_xlfn.TEXTJOIN(" ", TRUE, INDEX(_xlfn.FILTERXML("&lt;t&gt;&lt;s&gt;" &amp; SUBSTITUTE(E457," ","&lt;/s&gt;&lt;s&gt;") &amp; "&lt;/s&gt;&lt;/t&gt;", "//s"), _xlfn.SEQUENCE(4))))</f>
        <v>Motorola A10 Dual Sim</v>
      </c>
      <c r="G457" t="str">
        <f t="shared" si="78"/>
        <v>with 1750 mAh Battery, Expandable Storage Upto 32GB, Wireless FM with Recording - Rose Gold</v>
      </c>
      <c r="H457" t="s">
        <v>3004</v>
      </c>
      <c r="I457" t="s">
        <v>13093</v>
      </c>
      <c r="J457" s="7" t="str">
        <f t="shared" si="80"/>
        <v>Electronics</v>
      </c>
      <c r="K457" s="2" t="s">
        <v>13122</v>
      </c>
      <c r="L457" t="str">
        <f t="shared" si="81"/>
        <v>Mobiles &amp; Accessories</v>
      </c>
      <c r="M457" s="2" t="s">
        <v>13126</v>
      </c>
      <c r="N457" s="2" t="str">
        <f t="shared" si="82"/>
        <v>Smartphones &amp; BasicMobiles</v>
      </c>
      <c r="O457" s="1" t="s">
        <v>13130</v>
      </c>
      <c r="Q457" s="2">
        <v>1399</v>
      </c>
      <c r="R457" s="8">
        <f t="shared" si="83"/>
        <v>1399</v>
      </c>
      <c r="S457" s="2">
        <v>1630</v>
      </c>
      <c r="T457" s="8">
        <f t="shared" si="84"/>
        <v>1630</v>
      </c>
      <c r="U457" s="1">
        <f t="shared" si="85"/>
        <v>0.14171779141104293</v>
      </c>
      <c r="V457">
        <v>4</v>
      </c>
      <c r="W457" s="10">
        <f t="shared" si="86"/>
        <v>4</v>
      </c>
      <c r="X457" s="4">
        <v>9378</v>
      </c>
      <c r="Y457" s="12">
        <f t="shared" si="87"/>
        <v>9378</v>
      </c>
    </row>
    <row r="458" spans="1:25" x14ac:dyDescent="0.25">
      <c r="A458">
        <v>457</v>
      </c>
      <c r="B458" t="s">
        <v>146</v>
      </c>
      <c r="C458" t="str">
        <f t="shared" si="88"/>
        <v>Duplicate</v>
      </c>
      <c r="D458" t="s">
        <v>147</v>
      </c>
      <c r="E458" t="str">
        <f t="shared" si="79"/>
        <v>Portronics Konnect L 1.2M POR-1401 Fast Charging 3A 8 Pin USB Cable with Charge and Sync Function (White)</v>
      </c>
      <c r="F458" t="str" cm="1">
        <f t="array" ref="F458">PROPER(_xlfn.TEXTJOIN(" ", TRUE, INDEX(_xlfn.FILTERXML("&lt;t&gt;&lt;s&gt;" &amp; SUBSTITUTE(E458," ","&lt;/s&gt;&lt;s&gt;") &amp; "&lt;/s&gt;&lt;/t&gt;", "//s"), _xlfn.SEQUENCE(4))))</f>
        <v>Portronics Konnect L 1.2M</v>
      </c>
      <c r="G458" t="str">
        <f t="shared" si="78"/>
        <v>Charging 3A 8 Pin USB Cable with Charge and Sync Function (White)</v>
      </c>
      <c r="H458" t="s">
        <v>17</v>
      </c>
      <c r="I458" t="s">
        <v>13085</v>
      </c>
      <c r="J458" s="7" t="str">
        <f t="shared" si="80"/>
        <v>Computers &amp; Accessories</v>
      </c>
      <c r="K458" t="s">
        <v>13086</v>
      </c>
      <c r="L458" t="str">
        <f t="shared" si="81"/>
        <v>Accessories &amp; Peripherals</v>
      </c>
      <c r="M458" t="s">
        <v>13087</v>
      </c>
      <c r="N458" s="2" t="str">
        <f t="shared" si="82"/>
        <v>Cables &amp; Accessories</v>
      </c>
      <c r="O458" s="1" t="s">
        <v>13088</v>
      </c>
      <c r="P458" t="s">
        <v>13089</v>
      </c>
      <c r="Q458">
        <v>159</v>
      </c>
      <c r="R458" s="8">
        <f t="shared" si="83"/>
        <v>159</v>
      </c>
      <c r="S458">
        <v>399</v>
      </c>
      <c r="T458" s="8">
        <f t="shared" si="84"/>
        <v>399</v>
      </c>
      <c r="U458" s="1">
        <f t="shared" si="85"/>
        <v>0.60150375939849621</v>
      </c>
      <c r="V458">
        <v>4.0999999999999996</v>
      </c>
      <c r="W458" s="10">
        <f t="shared" si="86"/>
        <v>4.0999999999999996</v>
      </c>
      <c r="X458" s="4">
        <v>4768</v>
      </c>
      <c r="Y458" s="12">
        <f t="shared" si="87"/>
        <v>4768</v>
      </c>
    </row>
    <row r="459" spans="1:25" x14ac:dyDescent="0.25">
      <c r="A459">
        <v>458</v>
      </c>
      <c r="B459" t="s">
        <v>3795</v>
      </c>
      <c r="C459" t="str">
        <f t="shared" si="88"/>
        <v>Unique</v>
      </c>
      <c r="D459" t="s">
        <v>3796</v>
      </c>
      <c r="E459" t="str">
        <f t="shared" si="79"/>
        <v>boAt Wave Lite Smartwatch with 1.69" HD Display, Heart Rate and SpO2 Level Monitor, Multiple Watch Faces, Activity Tracker, Multiple Sports Modes and IP68 (Deep Blue)</v>
      </c>
      <c r="F459" t="str" cm="1">
        <f t="array" ref="F459">PROPER(_xlfn.TEXTJOIN(" ", TRUE, INDEX(_xlfn.FILTERXML("&lt;t&gt;&lt;s&gt;" &amp; SUBSTITUTE(E459," ","&lt;/s&gt;&lt;s&gt;") &amp; "&lt;/s&gt;&lt;/t&gt;", "//s"), _xlfn.SEQUENCE(4))))</f>
        <v>Boat Wave Lite Smartwatch</v>
      </c>
      <c r="G459" t="str">
        <f t="shared" si="78"/>
        <v>HD Display, Heart Rate and SpO2 Level Monitor, Multiple Watch Faces, Activity Tracker, Multiple Sports Modes and IP68 (Deep Blue)</v>
      </c>
      <c r="H459" t="s">
        <v>2910</v>
      </c>
      <c r="I459" t="s">
        <v>13093</v>
      </c>
      <c r="J459" s="7" t="str">
        <f t="shared" si="80"/>
        <v>Electronics</v>
      </c>
      <c r="K459" s="2" t="s">
        <v>13120</v>
      </c>
      <c r="L459" t="str">
        <f t="shared" si="81"/>
        <v>WearableTechnology</v>
      </c>
      <c r="M459" s="2" t="s">
        <v>13121</v>
      </c>
      <c r="N459" s="2" t="str">
        <f t="shared" si="82"/>
        <v>SmartWatches</v>
      </c>
      <c r="O459" s="1"/>
      <c r="Q459" s="2">
        <v>1499</v>
      </c>
      <c r="R459" s="8">
        <f t="shared" si="83"/>
        <v>1499</v>
      </c>
      <c r="S459" s="2">
        <v>6990</v>
      </c>
      <c r="T459" s="8">
        <f t="shared" si="84"/>
        <v>6990</v>
      </c>
      <c r="U459" s="1">
        <f t="shared" si="85"/>
        <v>0.78555078683834045</v>
      </c>
      <c r="V459">
        <v>3.9</v>
      </c>
      <c r="W459" s="10">
        <f t="shared" si="86"/>
        <v>3.9</v>
      </c>
      <c r="X459" s="4">
        <v>21796</v>
      </c>
      <c r="Y459" s="12">
        <f t="shared" si="87"/>
        <v>21796</v>
      </c>
    </row>
    <row r="460" spans="1:25" x14ac:dyDescent="0.25">
      <c r="A460">
        <v>459</v>
      </c>
      <c r="B460" t="s">
        <v>3799</v>
      </c>
      <c r="C460" t="str">
        <f t="shared" si="88"/>
        <v>Unique</v>
      </c>
      <c r="D460" t="s">
        <v>3800</v>
      </c>
      <c r="E460" t="str">
        <f t="shared" si="79"/>
        <v>boAt Wave Call Smart Watch, Smart Talk with Advanced Dedicated Bluetooth Calling Chip, 1.69‚Äù HD Display with 550 NITS and 70% Color Gamut, 150+ Watch Faces, Multi-Sport Modes,HR,SpO2(Caribbean Green)</v>
      </c>
      <c r="F460" t="str" cm="1">
        <f t="array" ref="F460">PROPER(_xlfn.TEXTJOIN(" ", TRUE, INDEX(_xlfn.FILTERXML("&lt;t&gt;&lt;s&gt;" &amp; SUBSTITUTE(E460," ","&lt;/s&gt;&lt;s&gt;") &amp; "&lt;/s&gt;&lt;/t&gt;", "//s"), _xlfn.SEQUENCE(4))))</f>
        <v>Boat Wave Call Smart</v>
      </c>
      <c r="G460" t="str">
        <f t="shared" si="78"/>
        <v>Talk with Advanced Dedicated Bluetooth Calling Chip, 1.69‚Äù HD Display with 550 NITS and 70% Color Gamut, 150+ Watch Faces, Multi-Sport Modes,HR,SpO2(Caribbean Green)</v>
      </c>
      <c r="H460" t="s">
        <v>2910</v>
      </c>
      <c r="I460" t="s">
        <v>13093</v>
      </c>
      <c r="J460" s="7" t="str">
        <f t="shared" si="80"/>
        <v>Electronics</v>
      </c>
      <c r="K460" s="2" t="s">
        <v>13120</v>
      </c>
      <c r="L460" t="str">
        <f t="shared" si="81"/>
        <v>WearableTechnology</v>
      </c>
      <c r="M460" s="2" t="s">
        <v>13121</v>
      </c>
      <c r="N460" s="2" t="str">
        <f t="shared" si="82"/>
        <v>SmartWatches</v>
      </c>
      <c r="O460" s="1"/>
      <c r="Q460" s="2">
        <v>1999</v>
      </c>
      <c r="R460" s="8">
        <f t="shared" si="83"/>
        <v>1999</v>
      </c>
      <c r="S460" s="2">
        <v>7990</v>
      </c>
      <c r="T460" s="8">
        <f t="shared" si="84"/>
        <v>7990</v>
      </c>
      <c r="U460" s="1">
        <f t="shared" si="85"/>
        <v>0.74981226533166456</v>
      </c>
      <c r="V460">
        <v>3.8</v>
      </c>
      <c r="W460" s="10">
        <f t="shared" si="86"/>
        <v>3.8</v>
      </c>
      <c r="X460" s="4">
        <v>17833</v>
      </c>
      <c r="Y460" s="12">
        <f t="shared" si="87"/>
        <v>17833</v>
      </c>
    </row>
    <row r="461" spans="1:25" x14ac:dyDescent="0.25">
      <c r="A461">
        <v>460</v>
      </c>
      <c r="B461" t="s">
        <v>3803</v>
      </c>
      <c r="C461" t="str">
        <f t="shared" si="88"/>
        <v>Unique</v>
      </c>
      <c r="D461" t="s">
        <v>3804</v>
      </c>
      <c r="E461" t="str">
        <f t="shared" si="79"/>
        <v>Spigen EZ Fit Tempered Glass Screen Protector for iPhone 14 Pro Max - 2 Pack (Sensor Protection)</v>
      </c>
      <c r="F461" t="str" cm="1">
        <f t="array" ref="F461">PROPER(_xlfn.TEXTJOIN(" ", TRUE, INDEX(_xlfn.FILTERXML("&lt;t&gt;&lt;s&gt;" &amp; SUBSTITUTE(E461," ","&lt;/s&gt;&lt;s&gt;") &amp; "&lt;/s&gt;&lt;/t&gt;", "//s"), _xlfn.SEQUENCE(4))))</f>
        <v>Spigen Ez Fit Tempered</v>
      </c>
      <c r="G461" t="str">
        <f t="shared" si="78"/>
        <v>Protector for iPhone 14 Pro Max - 2 Pack (Sensor Protection)</v>
      </c>
      <c r="H461" t="s">
        <v>3725</v>
      </c>
      <c r="I461" t="s">
        <v>13093</v>
      </c>
      <c r="J461" s="7" t="str">
        <f t="shared" si="80"/>
        <v>Electronics</v>
      </c>
      <c r="K461" t="s">
        <v>13122</v>
      </c>
      <c r="L461" t="str">
        <f t="shared" si="81"/>
        <v>Mobiles &amp; Accessories</v>
      </c>
      <c r="M461" s="2" t="s">
        <v>13123</v>
      </c>
      <c r="N461" s="2" t="str">
        <f t="shared" si="82"/>
        <v>MobileAccessories</v>
      </c>
      <c r="O461" s="1" t="s">
        <v>13146</v>
      </c>
      <c r="P461" t="s">
        <v>13147</v>
      </c>
      <c r="Q461">
        <v>999</v>
      </c>
      <c r="R461" s="8">
        <f t="shared" si="83"/>
        <v>999</v>
      </c>
      <c r="S461" s="2">
        <v>2899</v>
      </c>
      <c r="T461" s="8">
        <f t="shared" si="84"/>
        <v>2899</v>
      </c>
      <c r="U461" s="1">
        <f t="shared" si="85"/>
        <v>0.65539841324594683</v>
      </c>
      <c r="V461">
        <v>4.7</v>
      </c>
      <c r="W461" s="10">
        <f t="shared" si="86"/>
        <v>4.7</v>
      </c>
      <c r="X461" s="4">
        <v>7779</v>
      </c>
      <c r="Y461" s="12">
        <f t="shared" si="87"/>
        <v>7779</v>
      </c>
    </row>
    <row r="462" spans="1:25" x14ac:dyDescent="0.25">
      <c r="A462">
        <v>461</v>
      </c>
      <c r="B462" t="s">
        <v>3813</v>
      </c>
      <c r="C462" t="str">
        <f t="shared" si="88"/>
        <v>Duplicate</v>
      </c>
      <c r="D462" t="s">
        <v>3814</v>
      </c>
      <c r="E462" t="str">
        <f t="shared" si="79"/>
        <v>KINGONE Upgraded Stylus Pen, iPad Pencil, Ultra High Precision and Sensitivity, Palm Rejection, Prevents False ON Off Touch, Power Display, Tilt Sensitivity, Magnetic Adsorption for iPad 2018 and Later</v>
      </c>
      <c r="F462" t="str" cm="1">
        <f t="array" ref="F462">PROPER(_xlfn.TEXTJOIN(" ", TRUE, INDEX(_xlfn.FILTERXML("&lt;t&gt;&lt;s&gt;" &amp; SUBSTITUTE(E462," ","&lt;/s&gt;&lt;s&gt;") &amp; "&lt;/s&gt;&lt;/t&gt;", "//s"), _xlfn.SEQUENCE(4))))</f>
        <v>Kingone Upgraded Stylus Pen,</v>
      </c>
      <c r="G462" t="str">
        <f t="shared" si="78"/>
        <v>Ultra High Precision and Sensitivity, Palm Rejection, Prevents False ON Off Touch, Power Display, Tilt Sensitivity, Magnetic Adsorption for iPad 2018 and Later</v>
      </c>
      <c r="H462" t="s">
        <v>3815</v>
      </c>
      <c r="I462" t="s">
        <v>13093</v>
      </c>
      <c r="J462" s="7" t="str">
        <f t="shared" si="80"/>
        <v>Electronics</v>
      </c>
      <c r="K462" s="2" t="s">
        <v>13122</v>
      </c>
      <c r="L462" t="str">
        <f t="shared" si="81"/>
        <v>Mobiles &amp; Accessories</v>
      </c>
      <c r="M462" s="2" t="s">
        <v>13123</v>
      </c>
      <c r="N462" s="2" t="str">
        <f t="shared" si="82"/>
        <v>MobileAccessories</v>
      </c>
      <c r="O462" s="1" t="s">
        <v>13148</v>
      </c>
      <c r="Q462" s="2">
        <v>2099</v>
      </c>
      <c r="R462" s="8">
        <f t="shared" si="83"/>
        <v>2099</v>
      </c>
      <c r="S462" s="2">
        <v>5999</v>
      </c>
      <c r="T462" s="8">
        <f t="shared" si="84"/>
        <v>5999</v>
      </c>
      <c r="U462" s="1">
        <f t="shared" si="85"/>
        <v>0.6501083513918986</v>
      </c>
      <c r="V462">
        <v>4.3</v>
      </c>
      <c r="W462" s="10">
        <f t="shared" si="86"/>
        <v>4.3</v>
      </c>
      <c r="X462" s="4">
        <v>17129</v>
      </c>
      <c r="Y462" s="12">
        <f t="shared" si="87"/>
        <v>17129</v>
      </c>
    </row>
    <row r="463" spans="1:25" x14ac:dyDescent="0.25">
      <c r="A463">
        <v>462</v>
      </c>
      <c r="B463" t="s">
        <v>3824</v>
      </c>
      <c r="C463" t="str">
        <f t="shared" si="88"/>
        <v>Unique</v>
      </c>
      <c r="D463" t="s">
        <v>3825</v>
      </c>
      <c r="E463" t="str">
        <f t="shared" si="79"/>
        <v>Portronics CarPower Mini Car Charger with Dual Output, Fast Charging (Type C PD 18W + QC 3.0A) Compatible with All Smartphones(Black)</v>
      </c>
      <c r="F463" t="str" cm="1">
        <f t="array" ref="F463">PROPER(_xlfn.TEXTJOIN(" ", TRUE, INDEX(_xlfn.FILTERXML("&lt;t&gt;&lt;s&gt;" &amp; SUBSTITUTE(E463," ","&lt;/s&gt;&lt;s&gt;") &amp; "&lt;/s&gt;&lt;/t&gt;", "//s"), _xlfn.SEQUENCE(4))))</f>
        <v>Portronics Carpower Mini Car</v>
      </c>
      <c r="G463" t="str">
        <f t="shared" si="78"/>
        <v>Dual Output, Fast Charging (Type C PD 18W + QC 3.0A) Compatible with All Smartphones(Black)</v>
      </c>
      <c r="H463" t="s">
        <v>3066</v>
      </c>
      <c r="I463" t="s">
        <v>13093</v>
      </c>
      <c r="J463" s="7" t="str">
        <f t="shared" si="80"/>
        <v>Electronics</v>
      </c>
      <c r="K463" t="s">
        <v>13122</v>
      </c>
      <c r="L463" t="str">
        <f t="shared" si="81"/>
        <v>Mobiles &amp; Accessories</v>
      </c>
      <c r="M463" t="s">
        <v>13123</v>
      </c>
      <c r="N463" s="2" t="str">
        <f t="shared" si="82"/>
        <v>MobileAccessories</v>
      </c>
      <c r="O463" s="1" t="s">
        <v>13124</v>
      </c>
      <c r="P463" t="s">
        <v>13134</v>
      </c>
      <c r="Q463">
        <v>337</v>
      </c>
      <c r="R463" s="8">
        <f t="shared" si="83"/>
        <v>337</v>
      </c>
      <c r="S463">
        <v>699</v>
      </c>
      <c r="T463" s="8">
        <f t="shared" si="84"/>
        <v>699</v>
      </c>
      <c r="U463" s="1">
        <f t="shared" si="85"/>
        <v>0.51788268955650929</v>
      </c>
      <c r="V463">
        <v>4.2</v>
      </c>
      <c r="W463" s="10">
        <f t="shared" si="86"/>
        <v>4.2</v>
      </c>
      <c r="X463" s="4">
        <v>4969</v>
      </c>
      <c r="Y463" s="12">
        <f t="shared" si="87"/>
        <v>4969</v>
      </c>
    </row>
    <row r="464" spans="1:25" x14ac:dyDescent="0.25">
      <c r="A464">
        <v>463</v>
      </c>
      <c r="B464" t="s">
        <v>3834</v>
      </c>
      <c r="C464" t="str">
        <f t="shared" si="88"/>
        <v>Unique</v>
      </c>
      <c r="D464" t="s">
        <v>3835</v>
      </c>
      <c r="E464" t="str">
        <f t="shared" si="79"/>
        <v>boAt Newly Launched Wave Electra with 1.81" HD Display, Smart Calling with Ultra-Seamless BT Calling Chip,20 Built-In Watch Faces,100 + Sports Modes,Menu Personalization,In-Built Games(Charcoal Black)</v>
      </c>
      <c r="F464" t="str" cm="1">
        <f t="array" ref="F464">PROPER(_xlfn.TEXTJOIN(" ", TRUE, INDEX(_xlfn.FILTERXML("&lt;t&gt;&lt;s&gt;" &amp; SUBSTITUTE(E464," ","&lt;/s&gt;&lt;s&gt;") &amp; "&lt;/s&gt;&lt;/t&gt;", "//s"), _xlfn.SEQUENCE(4))))</f>
        <v>Boat Newly Launched Wave</v>
      </c>
      <c r="G464" t="str">
        <f t="shared" si="78"/>
        <v>1.81" HD Display, Smart Calling with Ultra-Seamless BT Calling Chip,20 Built-In Watch Faces,100 + Sports Modes,Menu Personalization,In-Built Games(Charcoal Black)</v>
      </c>
      <c r="H464" t="s">
        <v>2910</v>
      </c>
      <c r="I464" t="s">
        <v>13093</v>
      </c>
      <c r="J464" s="7" t="str">
        <f t="shared" si="80"/>
        <v>Electronics</v>
      </c>
      <c r="K464" s="2" t="s">
        <v>13120</v>
      </c>
      <c r="L464" t="str">
        <f t="shared" si="81"/>
        <v>WearableTechnology</v>
      </c>
      <c r="M464" s="2" t="s">
        <v>13121</v>
      </c>
      <c r="N464" s="2" t="str">
        <f t="shared" si="82"/>
        <v>SmartWatches</v>
      </c>
      <c r="O464" s="1"/>
      <c r="Q464" s="2">
        <v>2999</v>
      </c>
      <c r="R464" s="8">
        <f t="shared" si="83"/>
        <v>2999</v>
      </c>
      <c r="S464" s="2">
        <v>7990</v>
      </c>
      <c r="T464" s="8">
        <f t="shared" si="84"/>
        <v>7990</v>
      </c>
      <c r="U464" s="1">
        <f t="shared" si="85"/>
        <v>0.6246558197747184</v>
      </c>
      <c r="V464">
        <v>4.0999999999999996</v>
      </c>
      <c r="W464" s="10">
        <f t="shared" si="86"/>
        <v>4.0999999999999996</v>
      </c>
      <c r="X464" s="4">
        <v>154</v>
      </c>
      <c r="Y464" s="12">
        <f t="shared" si="87"/>
        <v>154</v>
      </c>
    </row>
    <row r="465" spans="1:25" x14ac:dyDescent="0.25">
      <c r="A465">
        <v>464</v>
      </c>
      <c r="B465" t="s">
        <v>3843</v>
      </c>
      <c r="C465" t="str">
        <f t="shared" si="88"/>
        <v>Unique</v>
      </c>
      <c r="D465" t="s">
        <v>3844</v>
      </c>
      <c r="E465" t="str">
        <f t="shared" si="79"/>
        <v>PTron Newly Launched Force X10 Bluetooth Calling Smartwatch with 1.7" Full Touch Color Display, Real Heart Rate Monitor, SpO2, Watch Faces, 5 Days Runtime, Fitness Trackers and IP68 Waterproof (Pink)</v>
      </c>
      <c r="F465" t="str" cm="1">
        <f t="array" ref="F465">PROPER(_xlfn.TEXTJOIN(" ", TRUE, INDEX(_xlfn.FILTERXML("&lt;t&gt;&lt;s&gt;" &amp; SUBSTITUTE(E465," ","&lt;/s&gt;&lt;s&gt;") &amp; "&lt;/s&gt;&lt;/t&gt;", "//s"), _xlfn.SEQUENCE(4))))</f>
        <v>Ptron Newly Launched Force</v>
      </c>
      <c r="G465" t="str">
        <f t="shared" si="78"/>
        <v>Calling Smartwatch with 1.7" Full Touch Color Display, Real Heart Rate Monitor, SpO2, Watch Faces, 5 Days Runtime, Fitness Trackers and IP68 Waterproof (Pink)</v>
      </c>
      <c r="H465" t="s">
        <v>2910</v>
      </c>
      <c r="I465" t="s">
        <v>13093</v>
      </c>
      <c r="J465" s="7" t="str">
        <f t="shared" si="80"/>
        <v>Electronics</v>
      </c>
      <c r="K465" s="2" t="s">
        <v>13120</v>
      </c>
      <c r="L465" t="str">
        <f t="shared" si="81"/>
        <v>WearableTechnology</v>
      </c>
      <c r="M465" s="2" t="s">
        <v>13121</v>
      </c>
      <c r="N465" s="2" t="str">
        <f t="shared" si="82"/>
        <v>SmartWatches</v>
      </c>
      <c r="O465" s="1"/>
      <c r="Q465" s="2">
        <v>1299</v>
      </c>
      <c r="R465" s="8">
        <f t="shared" si="83"/>
        <v>1299</v>
      </c>
      <c r="S465" s="2">
        <v>5999</v>
      </c>
      <c r="T465" s="8">
        <f t="shared" si="84"/>
        <v>5999</v>
      </c>
      <c r="U465" s="1">
        <f t="shared" si="85"/>
        <v>0.78346391065177534</v>
      </c>
      <c r="V465">
        <v>3.3</v>
      </c>
      <c r="W465" s="10">
        <f t="shared" si="86"/>
        <v>3.3</v>
      </c>
      <c r="X465" s="4">
        <v>4415</v>
      </c>
      <c r="Y465" s="12">
        <f t="shared" si="87"/>
        <v>4415</v>
      </c>
    </row>
    <row r="466" spans="1:25" x14ac:dyDescent="0.25">
      <c r="A466">
        <v>465</v>
      </c>
      <c r="B466" t="s">
        <v>155</v>
      </c>
      <c r="C466" t="str">
        <f t="shared" si="88"/>
        <v>Duplicate</v>
      </c>
      <c r="D466" t="s">
        <v>156</v>
      </c>
      <c r="E466" t="str">
        <f t="shared" si="79"/>
        <v>MI Braided USB Type-C Cable for Charging Adapter (Red)</v>
      </c>
      <c r="F466" t="str" cm="1">
        <f t="array" ref="F466">PROPER(_xlfn.TEXTJOIN(" ", TRUE, INDEX(_xlfn.FILTERXML("&lt;t&gt;&lt;s&gt;" &amp; SUBSTITUTE(E466," ","&lt;/s&gt;&lt;s&gt;") &amp; "&lt;/s&gt;&lt;/t&gt;", "//s"), _xlfn.SEQUENCE(4))))</f>
        <v>Mi Braided Usb Type-C</v>
      </c>
      <c r="G466" t="str">
        <f t="shared" si="78"/>
        <v>Charging Adapter (Red)</v>
      </c>
      <c r="H466" t="s">
        <v>17</v>
      </c>
      <c r="I466" t="s">
        <v>13085</v>
      </c>
      <c r="J466" s="7" t="str">
        <f t="shared" si="80"/>
        <v>Computers &amp; Accessories</v>
      </c>
      <c r="K466" t="s">
        <v>13086</v>
      </c>
      <c r="L466" t="str">
        <f t="shared" si="81"/>
        <v>Accessories &amp; Peripherals</v>
      </c>
      <c r="M466" t="s">
        <v>13087</v>
      </c>
      <c r="N466" s="2" t="str">
        <f t="shared" si="82"/>
        <v>Cables &amp; Accessories</v>
      </c>
      <c r="O466" s="1" t="s">
        <v>13088</v>
      </c>
      <c r="P466" t="s">
        <v>13089</v>
      </c>
      <c r="Q466">
        <v>349</v>
      </c>
      <c r="R466" s="8">
        <f t="shared" si="83"/>
        <v>349</v>
      </c>
      <c r="S466">
        <v>399</v>
      </c>
      <c r="T466" s="8">
        <f t="shared" si="84"/>
        <v>399</v>
      </c>
      <c r="U466" s="1">
        <f t="shared" si="85"/>
        <v>0.12531328320802004</v>
      </c>
      <c r="V466">
        <v>4.4000000000000004</v>
      </c>
      <c r="W466" s="10">
        <f t="shared" si="86"/>
        <v>4.4000000000000004</v>
      </c>
      <c r="X466" s="4">
        <v>18757</v>
      </c>
      <c r="Y466" s="12">
        <f t="shared" si="87"/>
        <v>18757</v>
      </c>
    </row>
    <row r="467" spans="1:25" x14ac:dyDescent="0.25">
      <c r="A467">
        <v>466</v>
      </c>
      <c r="B467" t="s">
        <v>3856</v>
      </c>
      <c r="C467" t="str">
        <f t="shared" si="88"/>
        <v>Unique</v>
      </c>
      <c r="D467" t="s">
        <v>3857</v>
      </c>
      <c r="E467" t="str">
        <f t="shared" si="79"/>
        <v>iQOO vivo Z6 5G (Dynamo Black, 6GB RAM, 128GB Storage) | Snapdragon 695-6nm Processor | 120Hz FHD+ Display | 5000mAh Battery</v>
      </c>
      <c r="F467" t="str" cm="1">
        <f t="array" ref="F467">PROPER(_xlfn.TEXTJOIN(" ", TRUE, INDEX(_xlfn.FILTERXML("&lt;t&gt;&lt;s&gt;" &amp; SUBSTITUTE(E467," ","&lt;/s&gt;&lt;s&gt;") &amp; "&lt;/s&gt;&lt;/t&gt;", "//s"), _xlfn.SEQUENCE(4))))</f>
        <v>Iqoo Vivo Z6 5G</v>
      </c>
      <c r="G467" t="str">
        <f t="shared" si="78"/>
        <v>6GB RAM, 128GB Storage) | Snapdragon 695-6nm Processor | 120Hz FHD+ Display | 5000mAh Battery</v>
      </c>
      <c r="H467" t="s">
        <v>2950</v>
      </c>
      <c r="I467" t="s">
        <v>13093</v>
      </c>
      <c r="J467" s="7" t="str">
        <f t="shared" si="80"/>
        <v>Electronics</v>
      </c>
      <c r="K467" s="2" t="s">
        <v>13122</v>
      </c>
      <c r="L467" t="str">
        <f t="shared" si="81"/>
        <v>Mobiles &amp; Accessories</v>
      </c>
      <c r="M467" s="2" t="s">
        <v>13126</v>
      </c>
      <c r="N467" s="2" t="str">
        <f t="shared" si="82"/>
        <v>Smartphones &amp; BasicMobiles</v>
      </c>
      <c r="O467" s="1" t="s">
        <v>13127</v>
      </c>
      <c r="Q467" s="2">
        <v>16499</v>
      </c>
      <c r="R467" s="8">
        <f t="shared" si="83"/>
        <v>16499</v>
      </c>
      <c r="S467" s="2">
        <v>20990</v>
      </c>
      <c r="T467" s="8">
        <f t="shared" si="84"/>
        <v>20990</v>
      </c>
      <c r="U467" s="1">
        <f t="shared" si="85"/>
        <v>0.21395902810862316</v>
      </c>
      <c r="V467">
        <v>4</v>
      </c>
      <c r="W467" s="10">
        <f t="shared" si="86"/>
        <v>4</v>
      </c>
      <c r="X467" s="4">
        <v>21350</v>
      </c>
      <c r="Y467" s="12">
        <f t="shared" si="87"/>
        <v>21350</v>
      </c>
    </row>
    <row r="468" spans="1:25" x14ac:dyDescent="0.25">
      <c r="A468">
        <v>467</v>
      </c>
      <c r="B468" t="s">
        <v>3860</v>
      </c>
      <c r="C468" t="str">
        <f t="shared" si="88"/>
        <v>Unique</v>
      </c>
      <c r="D468" t="s">
        <v>3861</v>
      </c>
      <c r="E468" t="str">
        <f t="shared" si="79"/>
        <v>Samsung Ehs64 Ehs64Avfwecinu Hands-Free Wired In Ear Earphones With Mic With Remote Note (White)</v>
      </c>
      <c r="F468" t="str" cm="1">
        <f t="array" ref="F468">PROPER(_xlfn.TEXTJOIN(" ", TRUE, INDEX(_xlfn.FILTERXML("&lt;t&gt;&lt;s&gt;" &amp; SUBSTITUTE(E468," ","&lt;/s&gt;&lt;s&gt;") &amp; "&lt;/s&gt;&lt;/t&gt;", "//s"), _xlfn.SEQUENCE(4))))</f>
        <v>Samsung Ehs64 Ehs64Avfwecinu Hands-Free</v>
      </c>
      <c r="G468" t="str">
        <f t="shared" si="78"/>
        <v>Ear Earphones With Mic With Remote Note (White)</v>
      </c>
      <c r="H468" t="s">
        <v>3025</v>
      </c>
      <c r="I468" t="s">
        <v>13093</v>
      </c>
      <c r="J468" s="7" t="str">
        <f t="shared" si="80"/>
        <v>Electronics</v>
      </c>
      <c r="K468" t="s">
        <v>13131</v>
      </c>
      <c r="L468" t="str">
        <f t="shared" si="81"/>
        <v>Headphones , Earbuds &amp; Accessories</v>
      </c>
      <c r="M468" t="s">
        <v>13132</v>
      </c>
      <c r="N468" s="2" t="str">
        <f t="shared" si="82"/>
        <v>Headphones</v>
      </c>
      <c r="O468" s="1" t="s">
        <v>13133</v>
      </c>
      <c r="Q468">
        <v>499</v>
      </c>
      <c r="R468" s="8">
        <f t="shared" si="83"/>
        <v>499</v>
      </c>
      <c r="S468">
        <v>499</v>
      </c>
      <c r="T468" s="8">
        <f t="shared" si="84"/>
        <v>499</v>
      </c>
      <c r="U468" s="1">
        <f t="shared" si="85"/>
        <v>0</v>
      </c>
      <c r="V468">
        <v>4.2</v>
      </c>
      <c r="W468" s="10">
        <f t="shared" si="86"/>
        <v>4.2</v>
      </c>
      <c r="X468" s="4">
        <v>31539</v>
      </c>
      <c r="Y468" s="12">
        <f t="shared" si="87"/>
        <v>31539</v>
      </c>
    </row>
    <row r="469" spans="1:25" x14ac:dyDescent="0.25">
      <c r="A469">
        <v>468</v>
      </c>
      <c r="B469" t="s">
        <v>201</v>
      </c>
      <c r="C469" t="str">
        <f t="shared" si="88"/>
        <v>Duplicate</v>
      </c>
      <c r="D469" t="s">
        <v>202</v>
      </c>
      <c r="E469" t="str">
        <f t="shared" si="79"/>
        <v>Duracell USB Lightning Apple Certified (Mfi) Braided Sync and Charge Cable For Iphone, Ipad And Ipod. Fast Charging Lightning Cable, 3.9 Feet (1.2M) - Black</v>
      </c>
      <c r="F469" t="str" cm="1">
        <f t="array" ref="F469">PROPER(_xlfn.TEXTJOIN(" ", TRUE, INDEX(_xlfn.FILTERXML("&lt;t&gt;&lt;s&gt;" &amp; SUBSTITUTE(E469," ","&lt;/s&gt;&lt;s&gt;") &amp; "&lt;/s&gt;&lt;/t&gt;", "//s"), _xlfn.SEQUENCE(4))))</f>
        <v>Duracell Usb Lightning Apple</v>
      </c>
      <c r="G469" t="str">
        <f t="shared" si="78"/>
        <v>Braided Sync and Charge Cable For Iphone, Ipad And Ipod. Fast Charging Lightning Cable, 3.9 Feet (1.2M) - Black</v>
      </c>
      <c r="H469" t="s">
        <v>17</v>
      </c>
      <c r="I469" t="s">
        <v>13085</v>
      </c>
      <c r="J469" s="7" t="str">
        <f t="shared" si="80"/>
        <v>Computers &amp; Accessories</v>
      </c>
      <c r="K469" t="s">
        <v>13086</v>
      </c>
      <c r="L469" t="str">
        <f t="shared" si="81"/>
        <v>Accessories &amp; Peripherals</v>
      </c>
      <c r="M469" s="2" t="s">
        <v>13087</v>
      </c>
      <c r="N469" s="2" t="str">
        <f t="shared" si="82"/>
        <v>Cables &amp; Accessories</v>
      </c>
      <c r="O469" s="1" t="s">
        <v>13088</v>
      </c>
      <c r="P469" t="s">
        <v>13089</v>
      </c>
      <c r="Q469">
        <v>970</v>
      </c>
      <c r="R469" s="8">
        <f t="shared" si="83"/>
        <v>970</v>
      </c>
      <c r="S469" s="2">
        <v>1799</v>
      </c>
      <c r="T469" s="8">
        <f t="shared" si="84"/>
        <v>1799</v>
      </c>
      <c r="U469" s="1">
        <f t="shared" si="85"/>
        <v>0.46081156197887713</v>
      </c>
      <c r="V469">
        <v>4.5</v>
      </c>
      <c r="W469" s="10">
        <f t="shared" si="86"/>
        <v>4.5</v>
      </c>
      <c r="X469" s="4">
        <v>815</v>
      </c>
      <c r="Y469" s="12">
        <f t="shared" si="87"/>
        <v>815</v>
      </c>
    </row>
    <row r="470" spans="1:25" x14ac:dyDescent="0.25">
      <c r="A470">
        <v>469</v>
      </c>
      <c r="B470" t="s">
        <v>3872</v>
      </c>
      <c r="C470" t="str">
        <f t="shared" si="88"/>
        <v>Unique</v>
      </c>
      <c r="D470" t="s">
        <v>3873</v>
      </c>
      <c r="E470" t="str">
        <f t="shared" si="79"/>
        <v>Spigen EZ Fit Tempered Glass Screen Protector for iPhone 14 Pro - 2 Pack (Sensor Protection)</v>
      </c>
      <c r="F470" t="str" cm="1">
        <f t="array" ref="F470">PROPER(_xlfn.TEXTJOIN(" ", TRUE, INDEX(_xlfn.FILTERXML("&lt;t&gt;&lt;s&gt;" &amp; SUBSTITUTE(E470," ","&lt;/s&gt;&lt;s&gt;") &amp; "&lt;/s&gt;&lt;/t&gt;", "//s"), _xlfn.SEQUENCE(4))))</f>
        <v>Spigen Ez Fit Tempered</v>
      </c>
      <c r="G470" t="str">
        <f t="shared" si="78"/>
        <v>Protector for iPhone 14 Pro - 2 Pack (Sensor Protection)</v>
      </c>
      <c r="H470" t="s">
        <v>3725</v>
      </c>
      <c r="I470" t="s">
        <v>13093</v>
      </c>
      <c r="J470" s="7" t="str">
        <f t="shared" si="80"/>
        <v>Electronics</v>
      </c>
      <c r="K470" t="s">
        <v>13122</v>
      </c>
      <c r="L470" t="str">
        <f t="shared" si="81"/>
        <v>Mobiles &amp; Accessories</v>
      </c>
      <c r="M470" s="2" t="s">
        <v>13123</v>
      </c>
      <c r="N470" s="2" t="str">
        <f t="shared" si="82"/>
        <v>MobileAccessories</v>
      </c>
      <c r="O470" s="1" t="s">
        <v>13146</v>
      </c>
      <c r="P470" t="s">
        <v>13147</v>
      </c>
      <c r="Q470">
        <v>999</v>
      </c>
      <c r="R470" s="8">
        <f t="shared" si="83"/>
        <v>999</v>
      </c>
      <c r="S470" s="2">
        <v>2899</v>
      </c>
      <c r="T470" s="8">
        <f t="shared" si="84"/>
        <v>2899</v>
      </c>
      <c r="U470" s="1">
        <f t="shared" si="85"/>
        <v>0.65539841324594683</v>
      </c>
      <c r="V470">
        <v>4.5999999999999996</v>
      </c>
      <c r="W470" s="10">
        <f t="shared" si="86"/>
        <v>4.5999999999999996</v>
      </c>
      <c r="X470" s="4">
        <v>6129</v>
      </c>
      <c r="Y470" s="12">
        <f t="shared" si="87"/>
        <v>6129</v>
      </c>
    </row>
    <row r="471" spans="1:25" x14ac:dyDescent="0.25">
      <c r="A471">
        <v>470</v>
      </c>
      <c r="B471" t="s">
        <v>3881</v>
      </c>
      <c r="C471" t="str">
        <f t="shared" si="88"/>
        <v>Unique</v>
      </c>
      <c r="D471" t="s">
        <v>3882</v>
      </c>
      <c r="E471" t="str">
        <f t="shared" si="79"/>
        <v>Samsung Galaxy M04 Dark Blue, 4GB RAM, 128GB Storage | Upto 8GB RAM with RAM Plus | MediaTek Helio P35 | 5000 mAh Battery</v>
      </c>
      <c r="F471" t="str" cm="1">
        <f t="array" ref="F471">PROPER(_xlfn.TEXTJOIN(" ", TRUE, INDEX(_xlfn.FILTERXML("&lt;t&gt;&lt;s&gt;" &amp; SUBSTITUTE(E471," ","&lt;/s&gt;&lt;s&gt;") &amp; "&lt;/s&gt;&lt;/t&gt;", "//s"), _xlfn.SEQUENCE(4))))</f>
        <v>Samsung Galaxy M04 Dark</v>
      </c>
      <c r="G471" t="str">
        <f t="shared" si="78"/>
        <v>RAM, 128GB Storage | Upto 8GB RAM with RAM Plus | MediaTek Helio P35 | 5000 mAh Battery</v>
      </c>
      <c r="H471" t="s">
        <v>2950</v>
      </c>
      <c r="I471" t="s">
        <v>13093</v>
      </c>
      <c r="J471" s="7" t="str">
        <f t="shared" si="80"/>
        <v>Electronics</v>
      </c>
      <c r="K471" s="2" t="s">
        <v>13122</v>
      </c>
      <c r="L471" t="str">
        <f t="shared" si="81"/>
        <v>Mobiles &amp; Accessories</v>
      </c>
      <c r="M471" s="2" t="s">
        <v>13126</v>
      </c>
      <c r="N471" s="2" t="str">
        <f t="shared" si="82"/>
        <v>Smartphones &amp; BasicMobiles</v>
      </c>
      <c r="O471" s="1" t="s">
        <v>13127</v>
      </c>
      <c r="Q471" s="2">
        <v>10499</v>
      </c>
      <c r="R471" s="8">
        <f t="shared" si="83"/>
        <v>10499</v>
      </c>
      <c r="S471" s="2">
        <v>13499</v>
      </c>
      <c r="T471" s="8">
        <f t="shared" si="84"/>
        <v>13499</v>
      </c>
      <c r="U471" s="1">
        <f t="shared" si="85"/>
        <v>0.22223868434698868</v>
      </c>
      <c r="V471">
        <v>4.2</v>
      </c>
      <c r="W471" s="10">
        <f t="shared" si="86"/>
        <v>4.2</v>
      </c>
      <c r="X471" s="4">
        <v>284</v>
      </c>
      <c r="Y471" s="12">
        <f t="shared" si="87"/>
        <v>284</v>
      </c>
    </row>
    <row r="472" spans="1:25" x14ac:dyDescent="0.25">
      <c r="A472">
        <v>471</v>
      </c>
      <c r="B472" t="s">
        <v>176</v>
      </c>
      <c r="C472" t="str">
        <f t="shared" si="88"/>
        <v>Duplicate</v>
      </c>
      <c r="D472" t="s">
        <v>177</v>
      </c>
      <c r="E472" t="str">
        <f t="shared" si="79"/>
        <v>Ambrane Unbreakable 60W 3A Fast Charging 1.5m Braided Type C to Type C Cable for Smartphones, Tablets, Laptops and Other Type C Devices, PD Technology, 480Mbps Data Sync (RCTT15, Black)</v>
      </c>
      <c r="F472" t="str" cm="1">
        <f t="array" ref="F472">PROPER(_xlfn.TEXTJOIN(" ", TRUE, INDEX(_xlfn.FILTERXML("&lt;t&gt;&lt;s&gt;" &amp; SUBSTITUTE(E472," ","&lt;/s&gt;&lt;s&gt;") &amp; "&lt;/s&gt;&lt;/t&gt;", "//s"), _xlfn.SEQUENCE(4))))</f>
        <v>Ambrane Unbreakable 60W 3A</v>
      </c>
      <c r="G472" t="str">
        <f t="shared" si="78"/>
        <v>1.5m Braided Type C to Type C Cable for Smartphones, Tablets, Laptops and Other Type C Devices, PD Technology, 480Mbps Data Sync (RCTT15, Black)</v>
      </c>
      <c r="H472" t="s">
        <v>17</v>
      </c>
      <c r="I472" t="s">
        <v>13085</v>
      </c>
      <c r="J472" s="7" t="str">
        <f t="shared" si="80"/>
        <v>Computers &amp; Accessories</v>
      </c>
      <c r="K472" t="s">
        <v>13086</v>
      </c>
      <c r="L472" t="str">
        <f t="shared" si="81"/>
        <v>Accessories &amp; Peripherals</v>
      </c>
      <c r="M472" t="s">
        <v>13087</v>
      </c>
      <c r="N472" s="2" t="str">
        <f t="shared" si="82"/>
        <v>Cables &amp; Accessories</v>
      </c>
      <c r="O472" s="1" t="s">
        <v>13088</v>
      </c>
      <c r="P472" t="s">
        <v>13089</v>
      </c>
      <c r="Q472">
        <v>249</v>
      </c>
      <c r="R472" s="8">
        <f t="shared" si="83"/>
        <v>249</v>
      </c>
      <c r="S472">
        <v>399</v>
      </c>
      <c r="T472" s="8">
        <f t="shared" si="84"/>
        <v>399</v>
      </c>
      <c r="U472" s="1">
        <f t="shared" si="85"/>
        <v>0.37593984962406013</v>
      </c>
      <c r="V472">
        <v>4</v>
      </c>
      <c r="W472" s="10">
        <f t="shared" si="86"/>
        <v>4</v>
      </c>
      <c r="X472" s="4">
        <v>43994</v>
      </c>
      <c r="Y472" s="12">
        <f t="shared" si="87"/>
        <v>43994</v>
      </c>
    </row>
    <row r="473" spans="1:25" x14ac:dyDescent="0.25">
      <c r="A473">
        <v>472</v>
      </c>
      <c r="B473" t="s">
        <v>3886</v>
      </c>
      <c r="C473" t="str">
        <f t="shared" si="88"/>
        <v>Unique</v>
      </c>
      <c r="D473" t="s">
        <v>3887</v>
      </c>
      <c r="E473" t="str">
        <f t="shared" si="79"/>
        <v>SWAPKART Flexible Mobile Tabletop Stand, Metal Built, Heavy Duty Foldable Lazy Bracket Clip Mount Multi Angle Clamp for All Smartphones (Pack of 1), Multi Color</v>
      </c>
      <c r="F473" t="str" cm="1">
        <f t="array" ref="F473">PROPER(_xlfn.TEXTJOIN(" ", TRUE, INDEX(_xlfn.FILTERXML("&lt;t&gt;&lt;s&gt;" &amp; SUBSTITUTE(E473," ","&lt;/s&gt;&lt;s&gt;") &amp; "&lt;/s&gt;&lt;/t&gt;", "//s"), _xlfn.SEQUENCE(4))))</f>
        <v>Swapkart Flexible Mobile Tabletop</v>
      </c>
      <c r="G473" t="str">
        <f t="shared" si="78"/>
        <v>Built, Heavy Duty Foldable Lazy Bracket Clip Mount Multi Angle Clamp for All Smartphones (Pack of 1), Multi Color</v>
      </c>
      <c r="H473" t="s">
        <v>3888</v>
      </c>
      <c r="I473" t="s">
        <v>13093</v>
      </c>
      <c r="J473" s="7" t="str">
        <f t="shared" si="80"/>
        <v>Electronics</v>
      </c>
      <c r="K473" t="s">
        <v>13122</v>
      </c>
      <c r="L473" t="str">
        <f t="shared" si="81"/>
        <v>Mobiles &amp; Accessories</v>
      </c>
      <c r="M473" t="s">
        <v>13123</v>
      </c>
      <c r="N473" s="2" t="str">
        <f t="shared" si="82"/>
        <v>MobileAccessories</v>
      </c>
      <c r="O473" s="1" t="s">
        <v>13106</v>
      </c>
      <c r="P473" t="s">
        <v>13149</v>
      </c>
      <c r="Q473">
        <v>251</v>
      </c>
      <c r="R473" s="8">
        <f t="shared" si="83"/>
        <v>251</v>
      </c>
      <c r="S473">
        <v>999</v>
      </c>
      <c r="T473" s="8">
        <f t="shared" si="84"/>
        <v>999</v>
      </c>
      <c r="U473" s="1">
        <f t="shared" si="85"/>
        <v>0.74874874874874875</v>
      </c>
      <c r="V473">
        <v>3.7</v>
      </c>
      <c r="W473" s="10">
        <f t="shared" si="86"/>
        <v>3.7</v>
      </c>
      <c r="X473" s="4">
        <v>3234</v>
      </c>
      <c r="Y473" s="12">
        <f t="shared" si="87"/>
        <v>3234</v>
      </c>
    </row>
    <row r="474" spans="1:25" x14ac:dyDescent="0.25">
      <c r="A474">
        <v>473</v>
      </c>
      <c r="B474" t="s">
        <v>181</v>
      </c>
      <c r="C474" t="str">
        <f t="shared" si="88"/>
        <v>Duplicate</v>
      </c>
      <c r="D474" t="s">
        <v>182</v>
      </c>
      <c r="E474" t="str">
        <f t="shared" si="79"/>
        <v>boAt Type C A325 Tangle-free, Sturdy Type C Cable with 3A Rapid Charging and 480mbps Data Transmission(Black)</v>
      </c>
      <c r="F474" t="str" cm="1">
        <f t="array" ref="F474">PROPER(_xlfn.TEXTJOIN(" ", TRUE, INDEX(_xlfn.FILTERXML("&lt;t&gt;&lt;s&gt;" &amp; SUBSTITUTE(E474," ","&lt;/s&gt;&lt;s&gt;") &amp; "&lt;/s&gt;&lt;/t&gt;", "//s"), _xlfn.SEQUENCE(4))))</f>
        <v>Boat Type C A325</v>
      </c>
      <c r="G474" t="str">
        <f t="shared" si="78"/>
        <v>Type C Cable with 3A Rapid Charging and 480mbps Data Transmission(Black)</v>
      </c>
      <c r="H474" t="s">
        <v>17</v>
      </c>
      <c r="I474" t="s">
        <v>13085</v>
      </c>
      <c r="J474" s="7" t="str">
        <f t="shared" si="80"/>
        <v>Computers &amp; Accessories</v>
      </c>
      <c r="K474" t="s">
        <v>13086</v>
      </c>
      <c r="L474" t="str">
        <f t="shared" si="81"/>
        <v>Accessories &amp; Peripherals</v>
      </c>
      <c r="M474" t="s">
        <v>13087</v>
      </c>
      <c r="N474" s="2" t="str">
        <f t="shared" si="82"/>
        <v>Cables &amp; Accessories</v>
      </c>
      <c r="O474" s="1" t="s">
        <v>13088</v>
      </c>
      <c r="P474" t="s">
        <v>13089</v>
      </c>
      <c r="Q474">
        <v>199</v>
      </c>
      <c r="R474" s="8">
        <f t="shared" si="83"/>
        <v>199</v>
      </c>
      <c r="S474">
        <v>499</v>
      </c>
      <c r="T474" s="8">
        <f t="shared" si="84"/>
        <v>499</v>
      </c>
      <c r="U474" s="1">
        <f t="shared" si="85"/>
        <v>0.60120240480961928</v>
      </c>
      <c r="V474">
        <v>4.0999999999999996</v>
      </c>
      <c r="W474" s="10">
        <f t="shared" si="86"/>
        <v>4.0999999999999996</v>
      </c>
      <c r="X474" s="4">
        <v>13045</v>
      </c>
      <c r="Y474" s="12">
        <f t="shared" si="87"/>
        <v>13045</v>
      </c>
    </row>
    <row r="475" spans="1:25" x14ac:dyDescent="0.25">
      <c r="A475">
        <v>474</v>
      </c>
      <c r="B475" t="s">
        <v>3904</v>
      </c>
      <c r="C475" t="str">
        <f t="shared" si="88"/>
        <v>Unique</v>
      </c>
      <c r="D475" t="s">
        <v>3905</v>
      </c>
      <c r="E475" t="str">
        <f t="shared" si="79"/>
        <v>Redmi 9A Sport (Carbon Black, 2GB RAM, 32GB Storage) | 2GHz Octa-core Helio G25 Processor | 5000 mAh Battery</v>
      </c>
      <c r="F475" t="str" cm="1">
        <f t="array" ref="F475">PROPER(_xlfn.TEXTJOIN(" ", TRUE, INDEX(_xlfn.FILTERXML("&lt;t&gt;&lt;s&gt;" &amp; SUBSTITUTE(E475," ","&lt;/s&gt;&lt;s&gt;") &amp; "&lt;/s&gt;&lt;/t&gt;", "//s"), _xlfn.SEQUENCE(4))))</f>
        <v>Redmi 9A Sport (Carbon</v>
      </c>
      <c r="G475" t="str">
        <f t="shared" si="78"/>
        <v>RAM, 32GB Storage) | 2GHz Octa-core Helio G25 Processor | 5000 mAh Battery</v>
      </c>
      <c r="H475" t="s">
        <v>2950</v>
      </c>
      <c r="I475" t="s">
        <v>13093</v>
      </c>
      <c r="J475" s="7" t="str">
        <f t="shared" si="80"/>
        <v>Electronics</v>
      </c>
      <c r="K475" s="2" t="s">
        <v>13122</v>
      </c>
      <c r="L475" t="str">
        <f t="shared" si="81"/>
        <v>Mobiles &amp; Accessories</v>
      </c>
      <c r="M475" s="2" t="s">
        <v>13126</v>
      </c>
      <c r="N475" s="2" t="str">
        <f t="shared" si="82"/>
        <v>Smartphones &amp; BasicMobiles</v>
      </c>
      <c r="O475" s="1" t="s">
        <v>13127</v>
      </c>
      <c r="Q475" s="2">
        <v>6499</v>
      </c>
      <c r="R475" s="8">
        <f t="shared" si="83"/>
        <v>6499</v>
      </c>
      <c r="S475" s="2">
        <v>7999</v>
      </c>
      <c r="T475" s="8">
        <f t="shared" si="84"/>
        <v>7999</v>
      </c>
      <c r="U475" s="1">
        <f t="shared" si="85"/>
        <v>0.18752344043005376</v>
      </c>
      <c r="V475">
        <v>4.0999999999999996</v>
      </c>
      <c r="W475" s="10">
        <f t="shared" si="86"/>
        <v>4.0999999999999996</v>
      </c>
      <c r="X475" s="4">
        <v>313832</v>
      </c>
      <c r="Y475" s="12">
        <f t="shared" si="87"/>
        <v>313832</v>
      </c>
    </row>
    <row r="476" spans="1:25" x14ac:dyDescent="0.25">
      <c r="A476">
        <v>475</v>
      </c>
      <c r="B476" t="s">
        <v>3909</v>
      </c>
      <c r="C476" t="str">
        <f t="shared" si="88"/>
        <v>Duplicate</v>
      </c>
      <c r="D476" t="s">
        <v>3910</v>
      </c>
      <c r="E476" t="str">
        <f t="shared" si="79"/>
        <v>Fire-Boltt Ring 3 Smart Watch 1.8 Biggest Display with Advanced Bluetooth Calling Chip, Voice Assistance,118 Sports Modes, in Built Calculator and Games, SpO2, Heart Rate Monitoring</v>
      </c>
      <c r="F476" t="str" cm="1">
        <f t="array" ref="F476">PROPER(_xlfn.TEXTJOIN(" ", TRUE, INDEX(_xlfn.FILTERXML("&lt;t&gt;&lt;s&gt;" &amp; SUBSTITUTE(E476," ","&lt;/s&gt;&lt;s&gt;") &amp; "&lt;/s&gt;&lt;/t&gt;", "//s"), _xlfn.SEQUENCE(4))))</f>
        <v>Fire-Boltt Ring 3 Smart</v>
      </c>
      <c r="G476" t="str">
        <f t="shared" si="78"/>
        <v>Biggest Display with Advanced Bluetooth Calling Chip, Voice Assistance,118 Sports Modes, in Built Calculator and Games, SpO2, Heart Rate Monitoring</v>
      </c>
      <c r="H476" t="s">
        <v>2910</v>
      </c>
      <c r="I476" t="s">
        <v>13093</v>
      </c>
      <c r="J476" s="7" t="str">
        <f t="shared" si="80"/>
        <v>Electronics</v>
      </c>
      <c r="K476" s="2" t="s">
        <v>13120</v>
      </c>
      <c r="L476" t="str">
        <f t="shared" si="81"/>
        <v>WearableTechnology</v>
      </c>
      <c r="M476" s="2" t="s">
        <v>13121</v>
      </c>
      <c r="N476" s="2" t="str">
        <f t="shared" si="82"/>
        <v>SmartWatches</v>
      </c>
      <c r="O476" s="1"/>
      <c r="Q476" s="2">
        <v>2999</v>
      </c>
      <c r="R476" s="8">
        <f t="shared" si="83"/>
        <v>2999</v>
      </c>
      <c r="S476" s="2">
        <v>9999</v>
      </c>
      <c r="T476" s="8">
        <f t="shared" si="84"/>
        <v>9999</v>
      </c>
      <c r="U476" s="1">
        <f t="shared" si="85"/>
        <v>0.7000700070007001</v>
      </c>
      <c r="V476">
        <v>4.2</v>
      </c>
      <c r="W476" s="10">
        <f t="shared" si="86"/>
        <v>4.2</v>
      </c>
      <c r="X476" s="4">
        <v>20879</v>
      </c>
      <c r="Y476" s="12">
        <f t="shared" si="87"/>
        <v>20879</v>
      </c>
    </row>
    <row r="477" spans="1:25" x14ac:dyDescent="0.25">
      <c r="A477">
        <v>476</v>
      </c>
      <c r="B477" t="s">
        <v>3918</v>
      </c>
      <c r="C477" t="str">
        <f t="shared" si="88"/>
        <v>Unique</v>
      </c>
      <c r="D477" t="s">
        <v>3919</v>
      </c>
      <c r="E477" t="str">
        <f t="shared" si="79"/>
        <v>Amozo Ultra Hybrid Camera and Drop Protection Back Cover Case for iPhone 13 (TPU + Polycarbonate | Crystal Transparent)</v>
      </c>
      <c r="F477" t="str" cm="1">
        <f t="array" ref="F477">PROPER(_xlfn.TEXTJOIN(" ", TRUE, INDEX(_xlfn.FILTERXML("&lt;t&gt;&lt;s&gt;" &amp; SUBSTITUTE(E477," ","&lt;/s&gt;&lt;s&gt;") &amp; "&lt;/s&gt;&lt;/t&gt;", "//s"), _xlfn.SEQUENCE(4))))</f>
        <v>Amozo Ultra Hybrid Camera</v>
      </c>
      <c r="G477" t="str">
        <f t="shared" ref="G477:G540" si="89">IFERROR(TRIM(MID(E477, FIND("~", SUBSTITUTE(E477, " ", "~", 6)) + 1, LEN(E477))), "")</f>
        <v>Protection Back Cover Case for iPhone 13 (TPU + Polycarbonate | Crystal Transparent)</v>
      </c>
      <c r="H477" t="s">
        <v>3920</v>
      </c>
      <c r="I477" t="s">
        <v>13093</v>
      </c>
      <c r="J477" s="7" t="str">
        <f t="shared" si="80"/>
        <v>Electronics</v>
      </c>
      <c r="K477" t="s">
        <v>13122</v>
      </c>
      <c r="L477" t="str">
        <f t="shared" si="81"/>
        <v>Mobiles &amp; Accessories</v>
      </c>
      <c r="M477" s="2" t="s">
        <v>13123</v>
      </c>
      <c r="N477" s="2" t="str">
        <f t="shared" si="82"/>
        <v>MobileAccessories</v>
      </c>
      <c r="O477" s="1" t="s">
        <v>13150</v>
      </c>
      <c r="P477" t="s">
        <v>13151</v>
      </c>
      <c r="Q477">
        <v>279</v>
      </c>
      <c r="R477" s="8">
        <f t="shared" si="83"/>
        <v>279</v>
      </c>
      <c r="S477" s="2">
        <v>1499</v>
      </c>
      <c r="T477" s="8">
        <f t="shared" si="84"/>
        <v>1499</v>
      </c>
      <c r="U477" s="1">
        <f t="shared" si="85"/>
        <v>0.81387591727818542</v>
      </c>
      <c r="V477">
        <v>4.2</v>
      </c>
      <c r="W477" s="10">
        <f t="shared" si="86"/>
        <v>4.2</v>
      </c>
      <c r="X477" s="4">
        <v>2646</v>
      </c>
      <c r="Y477" s="12">
        <f t="shared" si="87"/>
        <v>2646</v>
      </c>
    </row>
    <row r="478" spans="1:25" x14ac:dyDescent="0.25">
      <c r="A478">
        <v>477</v>
      </c>
      <c r="B478" t="s">
        <v>3929</v>
      </c>
      <c r="C478" t="str">
        <f t="shared" si="88"/>
        <v>Unique</v>
      </c>
      <c r="D478" t="s">
        <v>3930</v>
      </c>
      <c r="E478" t="str">
        <f t="shared" si="79"/>
        <v>ELV Aluminum Adjustable Mobile Phone Foldable Tabletop Stand Dock Mount for All Smartphones, Tabs, Kindle, iPad (Black)</v>
      </c>
      <c r="F478" t="str" cm="1">
        <f t="array" ref="F478">PROPER(_xlfn.TEXTJOIN(" ", TRUE, INDEX(_xlfn.FILTERXML("&lt;t&gt;&lt;s&gt;" &amp; SUBSTITUTE(E478," ","&lt;/s&gt;&lt;s&gt;") &amp; "&lt;/s&gt;&lt;/t&gt;", "//s"), _xlfn.SEQUENCE(4))))</f>
        <v>Elv Aluminum Adjustable Mobile</v>
      </c>
      <c r="G478" t="str">
        <f t="shared" si="89"/>
        <v>Tabletop Stand Dock Mount for All Smartphones, Tabs, Kindle, iPad (Black)</v>
      </c>
      <c r="H478" t="s">
        <v>3445</v>
      </c>
      <c r="I478" t="s">
        <v>13093</v>
      </c>
      <c r="J478" s="7" t="str">
        <f t="shared" si="80"/>
        <v>Electronics</v>
      </c>
      <c r="K478" t="s">
        <v>13122</v>
      </c>
      <c r="L478" t="str">
        <f t="shared" si="81"/>
        <v>Mobiles &amp; Accessories</v>
      </c>
      <c r="M478" s="2" t="s">
        <v>13123</v>
      </c>
      <c r="N478" s="2" t="str">
        <f t="shared" si="82"/>
        <v>MobileAccessories</v>
      </c>
      <c r="O478" s="1" t="s">
        <v>13143</v>
      </c>
      <c r="Q478">
        <v>269</v>
      </c>
      <c r="R478" s="8">
        <f t="shared" si="83"/>
        <v>269</v>
      </c>
      <c r="S478" s="2">
        <v>1499</v>
      </c>
      <c r="T478" s="8">
        <f t="shared" si="84"/>
        <v>1499</v>
      </c>
      <c r="U478" s="1">
        <f t="shared" si="85"/>
        <v>0.82054703135423612</v>
      </c>
      <c r="V478">
        <v>4.5</v>
      </c>
      <c r="W478" s="10">
        <f t="shared" si="86"/>
        <v>4.5</v>
      </c>
      <c r="X478" s="4">
        <v>28978</v>
      </c>
      <c r="Y478" s="12">
        <f t="shared" si="87"/>
        <v>28978</v>
      </c>
    </row>
    <row r="479" spans="1:25" x14ac:dyDescent="0.25">
      <c r="A479">
        <v>478</v>
      </c>
      <c r="B479" t="s">
        <v>3939</v>
      </c>
      <c r="C479" t="str">
        <f t="shared" si="88"/>
        <v>Unique</v>
      </c>
      <c r="D479" t="s">
        <v>3940</v>
      </c>
      <c r="E479" t="str">
        <f t="shared" si="79"/>
        <v>Tecno Spark 9 (Sky Mirror, 6GB RAM,128GB Storage) | 11GB Expandable RAM | Helio G37 Gaming Processor</v>
      </c>
      <c r="F479" t="str" cm="1">
        <f t="array" ref="F479">PROPER(_xlfn.TEXTJOIN(" ", TRUE, INDEX(_xlfn.FILTERXML("&lt;t&gt;&lt;s&gt;" &amp; SUBSTITUTE(E479," ","&lt;/s&gt;&lt;s&gt;") &amp; "&lt;/s&gt;&lt;/t&gt;", "//s"), _xlfn.SEQUENCE(4))))</f>
        <v>Tecno Spark 9 (Sky</v>
      </c>
      <c r="G479" t="str">
        <f t="shared" si="89"/>
        <v>RAM,128GB Storage) | 11GB Expandable RAM | Helio G37 Gaming Processor</v>
      </c>
      <c r="H479" t="s">
        <v>2950</v>
      </c>
      <c r="I479" t="s">
        <v>13093</v>
      </c>
      <c r="J479" s="7" t="str">
        <f t="shared" si="80"/>
        <v>Electronics</v>
      </c>
      <c r="K479" s="2" t="s">
        <v>13122</v>
      </c>
      <c r="L479" t="str">
        <f t="shared" si="81"/>
        <v>Mobiles &amp; Accessories</v>
      </c>
      <c r="M479" s="2" t="s">
        <v>13126</v>
      </c>
      <c r="N479" s="2" t="str">
        <f t="shared" si="82"/>
        <v>Smartphones &amp; BasicMobiles</v>
      </c>
      <c r="O479" s="1" t="s">
        <v>13127</v>
      </c>
      <c r="Q479" s="2">
        <v>8999</v>
      </c>
      <c r="R479" s="8">
        <f t="shared" si="83"/>
        <v>8999</v>
      </c>
      <c r="S479" s="2">
        <v>13499</v>
      </c>
      <c r="T479" s="8">
        <f t="shared" si="84"/>
        <v>13499</v>
      </c>
      <c r="U479" s="1">
        <f t="shared" si="85"/>
        <v>0.33335802652048302</v>
      </c>
      <c r="V479">
        <v>3.8</v>
      </c>
      <c r="W479" s="10">
        <f t="shared" si="86"/>
        <v>3.8</v>
      </c>
      <c r="X479" s="4">
        <v>3145</v>
      </c>
      <c r="Y479" s="12">
        <f t="shared" si="87"/>
        <v>3145</v>
      </c>
    </row>
    <row r="480" spans="1:25" x14ac:dyDescent="0.25">
      <c r="A480">
        <v>479</v>
      </c>
      <c r="B480" t="s">
        <v>231</v>
      </c>
      <c r="C480" t="str">
        <f t="shared" si="88"/>
        <v>Duplicate</v>
      </c>
      <c r="D480" t="s">
        <v>232</v>
      </c>
      <c r="E480" t="str">
        <f t="shared" si="79"/>
        <v>Flix Micro Usb Cable For Smartphone (Black)</v>
      </c>
      <c r="F480" t="str" cm="1">
        <f t="array" ref="F480">PROPER(_xlfn.TEXTJOIN(" ", TRUE, INDEX(_xlfn.FILTERXML("&lt;t&gt;&lt;s&gt;" &amp; SUBSTITUTE(E480," ","&lt;/s&gt;&lt;s&gt;") &amp; "&lt;/s&gt;&lt;/t&gt;", "//s"), _xlfn.SEQUENCE(4))))</f>
        <v>Flix Micro Usb Cable</v>
      </c>
      <c r="G480" t="str">
        <f t="shared" si="89"/>
        <v>(Black)</v>
      </c>
      <c r="H480" t="s">
        <v>17</v>
      </c>
      <c r="I480" t="s">
        <v>13085</v>
      </c>
      <c r="J480" s="7" t="str">
        <f t="shared" si="80"/>
        <v>Computers &amp; Accessories</v>
      </c>
      <c r="K480" t="s">
        <v>13086</v>
      </c>
      <c r="L480" t="str">
        <f t="shared" si="81"/>
        <v>Accessories &amp; Peripherals</v>
      </c>
      <c r="M480" t="s">
        <v>13087</v>
      </c>
      <c r="N480" s="2" t="str">
        <f t="shared" si="82"/>
        <v>Cables &amp; Accessories</v>
      </c>
      <c r="O480" s="1" t="s">
        <v>13088</v>
      </c>
      <c r="P480" t="s">
        <v>13089</v>
      </c>
      <c r="Q480">
        <v>59</v>
      </c>
      <c r="R480" s="8">
        <f t="shared" si="83"/>
        <v>59</v>
      </c>
      <c r="S480">
        <v>199</v>
      </c>
      <c r="T480" s="8">
        <f t="shared" si="84"/>
        <v>199</v>
      </c>
      <c r="U480" s="1">
        <f t="shared" si="85"/>
        <v>0.70351758793969854</v>
      </c>
      <c r="V480">
        <v>4</v>
      </c>
      <c r="W480" s="10">
        <f t="shared" si="86"/>
        <v>4</v>
      </c>
      <c r="X480" s="4">
        <v>9377</v>
      </c>
      <c r="Y480" s="12">
        <f t="shared" si="87"/>
        <v>9377</v>
      </c>
    </row>
    <row r="481" spans="1:25" x14ac:dyDescent="0.25">
      <c r="A481">
        <v>480</v>
      </c>
      <c r="B481" t="s">
        <v>3951</v>
      </c>
      <c r="C481" t="str">
        <f t="shared" si="88"/>
        <v>Unique</v>
      </c>
      <c r="D481" t="s">
        <v>3952</v>
      </c>
      <c r="E481" t="str">
        <f t="shared" si="79"/>
        <v>JBL C100SI Wired In Ear Headphones with Mic, JBL Pure Bass Sound, One Button Multi-function Remote, Premium Metallic Finish, Angled Buds for Comfort fit (Red)</v>
      </c>
      <c r="F481" t="str" cm="1">
        <f t="array" ref="F481">PROPER(_xlfn.TEXTJOIN(" ", TRUE, INDEX(_xlfn.FILTERXML("&lt;t&gt;&lt;s&gt;" &amp; SUBSTITUTE(E481," ","&lt;/s&gt;&lt;s&gt;") &amp; "&lt;/s&gt;&lt;/t&gt;", "//s"), _xlfn.SEQUENCE(4))))</f>
        <v>Jbl C100Si Wired In</v>
      </c>
      <c r="G481" t="str">
        <f t="shared" si="89"/>
        <v>with Mic, JBL Pure Bass Sound, One Button Multi-function Remote, Premium Metallic Finish, Angled Buds for Comfort fit (Red)</v>
      </c>
      <c r="H481" t="s">
        <v>3025</v>
      </c>
      <c r="I481" t="s">
        <v>13093</v>
      </c>
      <c r="J481" s="7" t="str">
        <f t="shared" si="80"/>
        <v>Electronics</v>
      </c>
      <c r="K481" t="s">
        <v>13131</v>
      </c>
      <c r="L481" t="str">
        <f t="shared" si="81"/>
        <v>Headphones , Earbuds &amp; Accessories</v>
      </c>
      <c r="M481" s="2" t="s">
        <v>13132</v>
      </c>
      <c r="N481" s="2" t="str">
        <f t="shared" si="82"/>
        <v>Headphones</v>
      </c>
      <c r="O481" s="1" t="s">
        <v>13133</v>
      </c>
      <c r="Q481">
        <v>599</v>
      </c>
      <c r="R481" s="8">
        <f t="shared" si="83"/>
        <v>599</v>
      </c>
      <c r="S481" s="2">
        <v>1299</v>
      </c>
      <c r="T481" s="8">
        <f t="shared" si="84"/>
        <v>1299</v>
      </c>
      <c r="U481" s="1">
        <f t="shared" si="85"/>
        <v>0.53887605850654352</v>
      </c>
      <c r="V481">
        <v>4.0999999999999996</v>
      </c>
      <c r="W481" s="10">
        <f t="shared" si="86"/>
        <v>4.0999999999999996</v>
      </c>
      <c r="X481" s="4">
        <v>192589</v>
      </c>
      <c r="Y481" s="12">
        <f t="shared" si="87"/>
        <v>192589</v>
      </c>
    </row>
    <row r="482" spans="1:25" x14ac:dyDescent="0.25">
      <c r="A482">
        <v>481</v>
      </c>
      <c r="B482" t="s">
        <v>3956</v>
      </c>
      <c r="C482" t="str">
        <f t="shared" si="88"/>
        <v>Duplicate</v>
      </c>
      <c r="D482" t="s">
        <v>3957</v>
      </c>
      <c r="E482" t="str">
        <f t="shared" si="79"/>
        <v>Tukzer Capacitive Stylus Pen for Touch Screens Devices, Fine Point, Lightweight Metal Body with Magnetism Cover Cap for Smartphones Tablets iPad iPad Pro iPhone (Grey)</v>
      </c>
      <c r="F482" t="str" cm="1">
        <f t="array" ref="F482">PROPER(_xlfn.TEXTJOIN(" ", TRUE, INDEX(_xlfn.FILTERXML("&lt;t&gt;&lt;s&gt;" &amp; SUBSTITUTE(E482," ","&lt;/s&gt;&lt;s&gt;") &amp; "&lt;/s&gt;&lt;/t&gt;", "//s"), _xlfn.SEQUENCE(4))))</f>
        <v>Tukzer Capacitive Stylus Pen</v>
      </c>
      <c r="G482" t="str">
        <f t="shared" si="89"/>
        <v>Screens Devices, Fine Point, Lightweight Metal Body with Magnetism Cover Cap for Smartphones Tablets iPad iPad Pro iPhone (Grey)</v>
      </c>
      <c r="H482" t="s">
        <v>3815</v>
      </c>
      <c r="I482" t="s">
        <v>13093</v>
      </c>
      <c r="J482" s="7" t="str">
        <f t="shared" si="80"/>
        <v>Electronics</v>
      </c>
      <c r="K482" t="s">
        <v>13122</v>
      </c>
      <c r="L482" t="str">
        <f t="shared" si="81"/>
        <v>Mobiles &amp; Accessories</v>
      </c>
      <c r="M482" t="s">
        <v>13123</v>
      </c>
      <c r="N482" s="2" t="str">
        <f t="shared" si="82"/>
        <v>MobileAccessories</v>
      </c>
      <c r="O482" s="1" t="s">
        <v>13148</v>
      </c>
      <c r="Q482">
        <v>349</v>
      </c>
      <c r="R482" s="8">
        <f t="shared" si="83"/>
        <v>349</v>
      </c>
      <c r="S482">
        <v>999</v>
      </c>
      <c r="T482" s="8">
        <f t="shared" si="84"/>
        <v>999</v>
      </c>
      <c r="U482" s="1">
        <f t="shared" si="85"/>
        <v>0.65065065065065064</v>
      </c>
      <c r="V482">
        <v>3.8</v>
      </c>
      <c r="W482" s="10">
        <f t="shared" si="86"/>
        <v>3.8</v>
      </c>
      <c r="X482" s="4">
        <v>16557</v>
      </c>
      <c r="Y482" s="12">
        <f t="shared" si="87"/>
        <v>16557</v>
      </c>
    </row>
    <row r="483" spans="1:25" x14ac:dyDescent="0.25">
      <c r="A483">
        <v>482</v>
      </c>
      <c r="B483" t="s">
        <v>3966</v>
      </c>
      <c r="C483" t="str">
        <f t="shared" si="88"/>
        <v>Unique</v>
      </c>
      <c r="D483" t="s">
        <v>3412</v>
      </c>
      <c r="E483" t="str">
        <f t="shared" si="79"/>
        <v>Samsung Galaxy M13 5G (Aqua Green, 6GB, 128GB Storage) | 5000mAh Battery | Upto 12GB RAM with RAM Plus</v>
      </c>
      <c r="F483" t="str" cm="1">
        <f t="array" ref="F483">PROPER(_xlfn.TEXTJOIN(" ", TRUE, INDEX(_xlfn.FILTERXML("&lt;t&gt;&lt;s&gt;" &amp; SUBSTITUTE(E483," ","&lt;/s&gt;&lt;s&gt;") &amp; "&lt;/s&gt;&lt;/t&gt;", "//s"), _xlfn.SEQUENCE(4))))</f>
        <v>Samsung Galaxy M13 5G</v>
      </c>
      <c r="G483" t="str">
        <f t="shared" si="89"/>
        <v>6GB, 128GB Storage) | 5000mAh Battery | Upto 12GB RAM with RAM Plus</v>
      </c>
      <c r="H483" t="s">
        <v>2950</v>
      </c>
      <c r="I483" t="s">
        <v>13093</v>
      </c>
      <c r="J483" s="7" t="str">
        <f t="shared" si="80"/>
        <v>Electronics</v>
      </c>
      <c r="K483" s="2" t="s">
        <v>13122</v>
      </c>
      <c r="L483" t="str">
        <f t="shared" si="81"/>
        <v>Mobiles &amp; Accessories</v>
      </c>
      <c r="M483" s="2" t="s">
        <v>13126</v>
      </c>
      <c r="N483" s="2" t="str">
        <f t="shared" si="82"/>
        <v>Smartphones &amp; BasicMobiles</v>
      </c>
      <c r="O483" s="1" t="s">
        <v>13127</v>
      </c>
      <c r="Q483" s="2">
        <v>13999</v>
      </c>
      <c r="R483" s="8">
        <f t="shared" si="83"/>
        <v>13999</v>
      </c>
      <c r="S483" s="2">
        <v>19499</v>
      </c>
      <c r="T483" s="8">
        <f t="shared" si="84"/>
        <v>19499</v>
      </c>
      <c r="U483" s="1">
        <f t="shared" si="85"/>
        <v>0.28206574696138265</v>
      </c>
      <c r="V483">
        <v>4.0999999999999996</v>
      </c>
      <c r="W483" s="10">
        <f t="shared" si="86"/>
        <v>4.0999999999999996</v>
      </c>
      <c r="X483" s="4">
        <v>18998</v>
      </c>
      <c r="Y483" s="12">
        <f t="shared" si="87"/>
        <v>18998</v>
      </c>
    </row>
    <row r="484" spans="1:25" x14ac:dyDescent="0.25">
      <c r="A484">
        <v>483</v>
      </c>
      <c r="B484" t="s">
        <v>3968</v>
      </c>
      <c r="C484" t="str">
        <f t="shared" si="88"/>
        <v>Unique</v>
      </c>
      <c r="D484" t="s">
        <v>3969</v>
      </c>
      <c r="E484" t="str">
        <f t="shared" si="79"/>
        <v>Tukzer Capacitive Stylus Pen for Touch Screens Devices, Fine Point, Lightweight Metal Body with Magnetism Cover Cap for Smartphones Tablets iPad iPad Pro iPhone (White)</v>
      </c>
      <c r="F484" t="str" cm="1">
        <f t="array" ref="F484">PROPER(_xlfn.TEXTJOIN(" ", TRUE, INDEX(_xlfn.FILTERXML("&lt;t&gt;&lt;s&gt;" &amp; SUBSTITUTE(E484," ","&lt;/s&gt;&lt;s&gt;") &amp; "&lt;/s&gt;&lt;/t&gt;", "//s"), _xlfn.SEQUENCE(4))))</f>
        <v>Tukzer Capacitive Stylus Pen</v>
      </c>
      <c r="G484" t="str">
        <f t="shared" si="89"/>
        <v>Screens Devices, Fine Point, Lightweight Metal Body with Magnetism Cover Cap for Smartphones Tablets iPad iPad Pro iPhone (White)</v>
      </c>
      <c r="H484" t="s">
        <v>3815</v>
      </c>
      <c r="I484" t="s">
        <v>13093</v>
      </c>
      <c r="J484" s="7" t="str">
        <f t="shared" si="80"/>
        <v>Electronics</v>
      </c>
      <c r="K484" t="s">
        <v>13122</v>
      </c>
      <c r="L484" t="str">
        <f t="shared" si="81"/>
        <v>Mobiles &amp; Accessories</v>
      </c>
      <c r="M484" t="s">
        <v>13123</v>
      </c>
      <c r="N484" s="2" t="str">
        <f t="shared" si="82"/>
        <v>MobileAccessories</v>
      </c>
      <c r="O484" s="1" t="s">
        <v>13148</v>
      </c>
      <c r="Q484">
        <v>349</v>
      </c>
      <c r="R484" s="8">
        <f t="shared" si="83"/>
        <v>349</v>
      </c>
      <c r="S484">
        <v>999</v>
      </c>
      <c r="T484" s="8">
        <f t="shared" si="84"/>
        <v>999</v>
      </c>
      <c r="U484" s="1">
        <f t="shared" si="85"/>
        <v>0.65065065065065064</v>
      </c>
      <c r="V484">
        <v>3.8</v>
      </c>
      <c r="W484" s="10">
        <f t="shared" si="86"/>
        <v>3.8</v>
      </c>
      <c r="X484" s="4">
        <v>16557</v>
      </c>
      <c r="Y484" s="12">
        <f t="shared" si="87"/>
        <v>16557</v>
      </c>
    </row>
    <row r="485" spans="1:25" x14ac:dyDescent="0.25">
      <c r="A485">
        <v>484</v>
      </c>
      <c r="B485" t="s">
        <v>3973</v>
      </c>
      <c r="C485" t="str">
        <f t="shared" si="88"/>
        <v>Unique</v>
      </c>
      <c r="D485" t="s">
        <v>3974</v>
      </c>
      <c r="E485" t="str">
        <f t="shared" si="79"/>
        <v>Mi 10W Wall Charger for Mobile Phones with Micro USB Cable (Black)</v>
      </c>
      <c r="F485" t="str" cm="1">
        <f t="array" ref="F485">PROPER(_xlfn.TEXTJOIN(" ", TRUE, INDEX(_xlfn.FILTERXML("&lt;t&gt;&lt;s&gt;" &amp; SUBSTITUTE(E485," ","&lt;/s&gt;&lt;s&gt;") &amp; "&lt;/s&gt;&lt;/t&gt;", "//s"), _xlfn.SEQUENCE(4))))</f>
        <v>Mi 10W Wall Charger</v>
      </c>
      <c r="G485" t="str">
        <f t="shared" si="89"/>
        <v>Phones with Micro USB Cable (Black)</v>
      </c>
      <c r="H485" t="s">
        <v>3120</v>
      </c>
      <c r="I485" t="s">
        <v>13093</v>
      </c>
      <c r="J485" s="7" t="str">
        <f t="shared" si="80"/>
        <v>Electronics</v>
      </c>
      <c r="K485" t="s">
        <v>13122</v>
      </c>
      <c r="L485" t="str">
        <f t="shared" si="81"/>
        <v>Mobiles &amp; Accessories</v>
      </c>
      <c r="M485" t="s">
        <v>13123</v>
      </c>
      <c r="N485" s="2" t="str">
        <f t="shared" si="82"/>
        <v>MobileAccessories</v>
      </c>
      <c r="O485" s="1" t="s">
        <v>13124</v>
      </c>
      <c r="P485" t="s">
        <v>13137</v>
      </c>
      <c r="Q485">
        <v>499</v>
      </c>
      <c r="R485" s="8">
        <f t="shared" si="83"/>
        <v>499</v>
      </c>
      <c r="S485">
        <v>599</v>
      </c>
      <c r="T485" s="8">
        <f t="shared" si="84"/>
        <v>599</v>
      </c>
      <c r="U485" s="1">
        <f t="shared" si="85"/>
        <v>0.1669449081803005</v>
      </c>
      <c r="V485">
        <v>4.2</v>
      </c>
      <c r="W485" s="10">
        <f t="shared" si="86"/>
        <v>4.2</v>
      </c>
      <c r="X485" s="4">
        <v>21916</v>
      </c>
      <c r="Y485" s="12">
        <f t="shared" si="87"/>
        <v>21916</v>
      </c>
    </row>
    <row r="486" spans="1:25" x14ac:dyDescent="0.25">
      <c r="A486">
        <v>485</v>
      </c>
      <c r="B486" t="s">
        <v>3983</v>
      </c>
      <c r="C486" t="str">
        <f t="shared" si="88"/>
        <v>Unique</v>
      </c>
      <c r="D486" t="s">
        <v>3177</v>
      </c>
      <c r="E486" t="str">
        <f t="shared" si="79"/>
        <v>Fire-Boltt India's No 1 Smartwatch Brand Talk 2 Bluetooth Calling Smartwatch with Dual Button, Hands On Voice Assistance, 60 Sports Modes, in Built Mic and Speaker with IP68 Rating</v>
      </c>
      <c r="F486" t="str" cm="1">
        <f t="array" ref="F486">PROPER(_xlfn.TEXTJOIN(" ", TRUE, INDEX(_xlfn.FILTERXML("&lt;t&gt;&lt;s&gt;" &amp; SUBSTITUTE(E486," ","&lt;/s&gt;&lt;s&gt;") &amp; "&lt;/s&gt;&lt;/t&gt;", "//s"), _xlfn.SEQUENCE(4))))</f>
        <v>Fire-Boltt India'S No 1</v>
      </c>
      <c r="G486" t="str">
        <f t="shared" si="89"/>
        <v>Talk 2 Bluetooth Calling Smartwatch with Dual Button, Hands On Voice Assistance, 60 Sports Modes, in Built Mic and Speaker with IP68 Rating</v>
      </c>
      <c r="H486" t="s">
        <v>2910</v>
      </c>
      <c r="I486" t="s">
        <v>13093</v>
      </c>
      <c r="J486" s="7" t="str">
        <f t="shared" si="80"/>
        <v>Electronics</v>
      </c>
      <c r="K486" s="2" t="s">
        <v>13120</v>
      </c>
      <c r="L486" t="str">
        <f t="shared" si="81"/>
        <v>WearableTechnology</v>
      </c>
      <c r="M486" s="2" t="s">
        <v>13121</v>
      </c>
      <c r="N486" s="2" t="str">
        <f t="shared" si="82"/>
        <v>SmartWatches</v>
      </c>
      <c r="O486" s="1"/>
      <c r="Q486" s="2">
        <v>2199</v>
      </c>
      <c r="R486" s="8">
        <f t="shared" si="83"/>
        <v>2199</v>
      </c>
      <c r="S486" s="2">
        <v>9999</v>
      </c>
      <c r="T486" s="8">
        <f t="shared" si="84"/>
        <v>9999</v>
      </c>
      <c r="U486" s="1">
        <f t="shared" si="85"/>
        <v>0.78007800780078007</v>
      </c>
      <c r="V486">
        <v>4.2</v>
      </c>
      <c r="W486" s="10">
        <f t="shared" si="86"/>
        <v>4.2</v>
      </c>
      <c r="X486" s="4">
        <v>29472</v>
      </c>
      <c r="Y486" s="12">
        <f t="shared" si="87"/>
        <v>29472</v>
      </c>
    </row>
    <row r="487" spans="1:25" x14ac:dyDescent="0.25">
      <c r="A487">
        <v>486</v>
      </c>
      <c r="B487" t="s">
        <v>3986</v>
      </c>
      <c r="C487" t="str">
        <f t="shared" si="88"/>
        <v>Duplicate</v>
      </c>
      <c r="D487" t="s">
        <v>3987</v>
      </c>
      <c r="E487" t="str">
        <f t="shared" si="79"/>
        <v>STRIFF 12 Pieces Highly Flexible Silicone Micro USB Protector, Mouse Cable Protector, Suit for All Cell Phones, Computers and Chargers (White)</v>
      </c>
      <c r="F487" t="str" cm="1">
        <f t="array" ref="F487">PROPER(_xlfn.TEXTJOIN(" ", TRUE, INDEX(_xlfn.FILTERXML("&lt;t&gt;&lt;s&gt;" &amp; SUBSTITUTE(E487," ","&lt;/s&gt;&lt;s&gt;") &amp; "&lt;/s&gt;&lt;/t&gt;", "//s"), _xlfn.SEQUENCE(4))))</f>
        <v>Striff 12 Pieces Highly</v>
      </c>
      <c r="G487" t="str">
        <f t="shared" si="89"/>
        <v>Micro USB Protector, Mouse Cable Protector, Suit for All Cell Phones, Computers and Chargers (White)</v>
      </c>
      <c r="H487" t="s">
        <v>3588</v>
      </c>
      <c r="I487" t="s">
        <v>13093</v>
      </c>
      <c r="J487" s="7" t="str">
        <f t="shared" si="80"/>
        <v>Electronics</v>
      </c>
      <c r="K487" t="s">
        <v>13122</v>
      </c>
      <c r="L487" t="str">
        <f t="shared" si="81"/>
        <v>Mobiles &amp; Accessories</v>
      </c>
      <c r="M487" t="s">
        <v>13123</v>
      </c>
      <c r="N487" s="2" t="str">
        <f t="shared" si="82"/>
        <v>MobileAccessories</v>
      </c>
      <c r="O487" s="1" t="s">
        <v>13145</v>
      </c>
      <c r="Q487">
        <v>95</v>
      </c>
      <c r="R487" s="8">
        <f t="shared" si="83"/>
        <v>95</v>
      </c>
      <c r="S487">
        <v>499</v>
      </c>
      <c r="T487" s="8">
        <f t="shared" si="84"/>
        <v>499</v>
      </c>
      <c r="U487" s="1">
        <f t="shared" si="85"/>
        <v>0.80961923847695394</v>
      </c>
      <c r="V487">
        <v>4.2</v>
      </c>
      <c r="W487" s="10">
        <f t="shared" si="86"/>
        <v>4.2</v>
      </c>
      <c r="X487" s="4">
        <v>1949</v>
      </c>
      <c r="Y487" s="12">
        <f t="shared" si="87"/>
        <v>1949</v>
      </c>
    </row>
    <row r="488" spans="1:25" x14ac:dyDescent="0.25">
      <c r="A488">
        <v>487</v>
      </c>
      <c r="B488" t="s">
        <v>3996</v>
      </c>
      <c r="C488" t="str">
        <f t="shared" si="88"/>
        <v>Unique</v>
      </c>
      <c r="D488" t="s">
        <v>3997</v>
      </c>
      <c r="E488" t="str">
        <f t="shared" si="79"/>
        <v>FLiX (Beetel) USB to Type C PVC Data Sync and 2A Smartphone Fast Charging Cable, Made in India, 480Mbps Data Sync, Tough Cable, 1 Meter Long USB Cable for USB Type C Devices Black XCD-C12</v>
      </c>
      <c r="F488" t="str" cm="1">
        <f t="array" ref="F488">PROPER(_xlfn.TEXTJOIN(" ", TRUE, INDEX(_xlfn.FILTERXML("&lt;t&gt;&lt;s&gt;" &amp; SUBSTITUTE(E488," ","&lt;/s&gt;&lt;s&gt;") &amp; "&lt;/s&gt;&lt;/t&gt;", "//s"), _xlfn.SEQUENCE(4))))</f>
        <v>Flix (Beetel) Usb To</v>
      </c>
      <c r="G488" t="str">
        <f t="shared" si="89"/>
        <v>PVC Data Sync and 2A Smartphone Fast Charging Cable, Made in India, 480Mbps Data Sync, Tough Cable, 1 Meter Long USB Cable for USB Type C Devices Black XCD-C12</v>
      </c>
      <c r="H488" t="s">
        <v>17</v>
      </c>
      <c r="I488" t="s">
        <v>13085</v>
      </c>
      <c r="J488" s="7" t="str">
        <f t="shared" si="80"/>
        <v>Computers &amp; Accessories</v>
      </c>
      <c r="K488" t="s">
        <v>13086</v>
      </c>
      <c r="L488" t="str">
        <f t="shared" si="81"/>
        <v>Accessories &amp; Peripherals</v>
      </c>
      <c r="M488" t="s">
        <v>13087</v>
      </c>
      <c r="N488" s="2" t="str">
        <f t="shared" si="82"/>
        <v>Cables &amp; Accessories</v>
      </c>
      <c r="O488" s="1" t="s">
        <v>13088</v>
      </c>
      <c r="P488" t="s">
        <v>13089</v>
      </c>
      <c r="Q488">
        <v>139</v>
      </c>
      <c r="R488" s="8">
        <f t="shared" si="83"/>
        <v>139</v>
      </c>
      <c r="S488">
        <v>249</v>
      </c>
      <c r="T488" s="8">
        <f t="shared" si="84"/>
        <v>249</v>
      </c>
      <c r="U488" s="1">
        <f t="shared" si="85"/>
        <v>0.44176706827309237</v>
      </c>
      <c r="V488">
        <v>4</v>
      </c>
      <c r="W488" s="10">
        <f t="shared" si="86"/>
        <v>4</v>
      </c>
      <c r="X488" s="4">
        <v>9377</v>
      </c>
      <c r="Y488" s="12">
        <f t="shared" si="87"/>
        <v>9377</v>
      </c>
    </row>
    <row r="489" spans="1:25" x14ac:dyDescent="0.25">
      <c r="A489">
        <v>488</v>
      </c>
      <c r="B489" t="s">
        <v>4000</v>
      </c>
      <c r="C489" t="str">
        <f t="shared" si="88"/>
        <v>Unique</v>
      </c>
      <c r="D489" t="s">
        <v>4001</v>
      </c>
      <c r="E489" t="str">
        <f t="shared" si="79"/>
        <v>Noise ColorFit Pro 4 Alpha Bluetooth Calling Smart Watch with 1.78 AMOLED Display, Tru Sync, 60hz Refresh Rate, instacharge, Gesture Control, Functional 360 Digital Crown (Jet Black)</v>
      </c>
      <c r="F489" t="str" cm="1">
        <f t="array" ref="F489">PROPER(_xlfn.TEXTJOIN(" ", TRUE, INDEX(_xlfn.FILTERXML("&lt;t&gt;&lt;s&gt;" &amp; SUBSTITUTE(E489," ","&lt;/s&gt;&lt;s&gt;") &amp; "&lt;/s&gt;&lt;/t&gt;", "//s"), _xlfn.SEQUENCE(4))))</f>
        <v>Noise Colorfit Pro 4</v>
      </c>
      <c r="G489" t="str">
        <f t="shared" si="89"/>
        <v>Calling Smart Watch with 1.78 AMOLED Display, Tru Sync, 60hz Refresh Rate, instacharge, Gesture Control, Functional 360 Digital Crown (Jet Black)</v>
      </c>
      <c r="H489" t="s">
        <v>2910</v>
      </c>
      <c r="I489" t="s">
        <v>13093</v>
      </c>
      <c r="J489" s="7" t="str">
        <f t="shared" si="80"/>
        <v>Electronics</v>
      </c>
      <c r="K489" s="2" t="s">
        <v>13120</v>
      </c>
      <c r="L489" t="str">
        <f t="shared" si="81"/>
        <v>WearableTechnology</v>
      </c>
      <c r="M489" s="2" t="s">
        <v>13121</v>
      </c>
      <c r="N489" s="2" t="str">
        <f t="shared" si="82"/>
        <v>SmartWatches</v>
      </c>
      <c r="O489" s="1"/>
      <c r="Q489" s="2">
        <v>4499</v>
      </c>
      <c r="R489" s="8">
        <f t="shared" si="83"/>
        <v>4499</v>
      </c>
      <c r="S489" s="2">
        <v>7999</v>
      </c>
      <c r="T489" s="8">
        <f t="shared" si="84"/>
        <v>7999</v>
      </c>
      <c r="U489" s="1">
        <f t="shared" si="85"/>
        <v>0.43755469433679212</v>
      </c>
      <c r="V489">
        <v>3.5</v>
      </c>
      <c r="W489" s="10">
        <f t="shared" si="86"/>
        <v>3.5</v>
      </c>
      <c r="X489" s="4">
        <v>37</v>
      </c>
      <c r="Y489" s="12">
        <f t="shared" si="87"/>
        <v>37</v>
      </c>
    </row>
    <row r="490" spans="1:25" x14ac:dyDescent="0.25">
      <c r="A490">
        <v>489</v>
      </c>
      <c r="B490" t="s">
        <v>4010</v>
      </c>
      <c r="C490" t="str">
        <f t="shared" si="88"/>
        <v>Unique</v>
      </c>
      <c r="D490" t="s">
        <v>4011</v>
      </c>
      <c r="E490" t="str">
        <f t="shared" si="79"/>
        <v>Elv Mobile Phone Mount Tabletop Holder for Phones and Tablets - Black</v>
      </c>
      <c r="F490" t="str" cm="1">
        <f t="array" ref="F490">PROPER(_xlfn.TEXTJOIN(" ", TRUE, INDEX(_xlfn.FILTERXML("&lt;t&gt;&lt;s&gt;" &amp; SUBSTITUTE(E490," ","&lt;/s&gt;&lt;s&gt;") &amp; "&lt;/s&gt;&lt;/t&gt;", "//s"), _xlfn.SEQUENCE(4))))</f>
        <v>Elv Mobile Phone Mount</v>
      </c>
      <c r="G490" t="str">
        <f t="shared" si="89"/>
        <v>for Phones and Tablets - Black</v>
      </c>
      <c r="H490" t="s">
        <v>3445</v>
      </c>
      <c r="I490" t="s">
        <v>13093</v>
      </c>
      <c r="J490" s="7" t="str">
        <f t="shared" si="80"/>
        <v>Electronics</v>
      </c>
      <c r="K490" t="s">
        <v>13122</v>
      </c>
      <c r="L490" t="str">
        <f t="shared" si="81"/>
        <v>Mobiles &amp; Accessories</v>
      </c>
      <c r="M490" t="s">
        <v>13123</v>
      </c>
      <c r="N490" s="2" t="str">
        <f t="shared" si="82"/>
        <v>MobileAccessories</v>
      </c>
      <c r="O490" s="1" t="s">
        <v>13143</v>
      </c>
      <c r="Q490">
        <v>89</v>
      </c>
      <c r="R490" s="8">
        <f t="shared" si="83"/>
        <v>89</v>
      </c>
      <c r="S490">
        <v>599</v>
      </c>
      <c r="T490" s="8">
        <f t="shared" si="84"/>
        <v>599</v>
      </c>
      <c r="U490" s="1">
        <f t="shared" si="85"/>
        <v>0.85141903171953259</v>
      </c>
      <c r="V490">
        <v>4.3</v>
      </c>
      <c r="W490" s="10">
        <f t="shared" si="86"/>
        <v>4.3</v>
      </c>
      <c r="X490" s="4">
        <v>2351</v>
      </c>
      <c r="Y490" s="12">
        <f t="shared" si="87"/>
        <v>2351</v>
      </c>
    </row>
    <row r="491" spans="1:25" x14ac:dyDescent="0.25">
      <c r="A491">
        <v>490</v>
      </c>
      <c r="B491" t="s">
        <v>4020</v>
      </c>
      <c r="C491" t="str">
        <f t="shared" si="88"/>
        <v>Unique</v>
      </c>
      <c r="D491" t="s">
        <v>4021</v>
      </c>
      <c r="E491" t="str">
        <f t="shared" si="79"/>
        <v>iQOO Z6 44W by vivo (Raven Black, 6GB RAM, 128GB Storage) | 6.44" FHD+ AMOLED Display | 50% Charge in just 27 mins | in-Display Fingerprint Scanning</v>
      </c>
      <c r="F491" t="str" cm="1">
        <f t="array" ref="F491">PROPER(_xlfn.TEXTJOIN(" ", TRUE, INDEX(_xlfn.FILTERXML("&lt;t&gt;&lt;s&gt;" &amp; SUBSTITUTE(E491," ","&lt;/s&gt;&lt;s&gt;") &amp; "&lt;/s&gt;&lt;/t&gt;", "//s"), _xlfn.SEQUENCE(4))))</f>
        <v>Iqoo Z6 44W By</v>
      </c>
      <c r="G491" t="str">
        <f t="shared" si="89"/>
        <v>Black, 6GB RAM, 128GB Storage) | 6.44" FHD+ AMOLED Display | 50% Charge in just 27 mins | in-Display Fingerprint Scanning</v>
      </c>
      <c r="H491" t="s">
        <v>2950</v>
      </c>
      <c r="I491" t="s">
        <v>13093</v>
      </c>
      <c r="J491" s="7" t="str">
        <f t="shared" si="80"/>
        <v>Electronics</v>
      </c>
      <c r="K491" s="2" t="s">
        <v>13122</v>
      </c>
      <c r="L491" t="str">
        <f t="shared" si="81"/>
        <v>Mobiles &amp; Accessories</v>
      </c>
      <c r="M491" s="2" t="s">
        <v>13126</v>
      </c>
      <c r="N491" s="2" t="str">
        <f t="shared" si="82"/>
        <v>Smartphones &amp; BasicMobiles</v>
      </c>
      <c r="O491" s="1" t="s">
        <v>13127</v>
      </c>
      <c r="Q491" s="2">
        <v>15499</v>
      </c>
      <c r="R491" s="8">
        <f t="shared" si="83"/>
        <v>15499</v>
      </c>
      <c r="S491" s="2">
        <v>20999</v>
      </c>
      <c r="T491" s="8">
        <f t="shared" si="84"/>
        <v>20999</v>
      </c>
      <c r="U491" s="1">
        <f t="shared" si="85"/>
        <v>0.26191723415400736</v>
      </c>
      <c r="V491">
        <v>4.0999999999999996</v>
      </c>
      <c r="W491" s="10">
        <f t="shared" si="86"/>
        <v>4.0999999999999996</v>
      </c>
      <c r="X491" s="4">
        <v>19253</v>
      </c>
      <c r="Y491" s="12">
        <f t="shared" si="87"/>
        <v>19253</v>
      </c>
    </row>
    <row r="492" spans="1:25" x14ac:dyDescent="0.25">
      <c r="A492">
        <v>491</v>
      </c>
      <c r="B492" t="s">
        <v>4023</v>
      </c>
      <c r="C492" t="str">
        <f t="shared" si="88"/>
        <v>Unique</v>
      </c>
      <c r="D492" t="s">
        <v>4024</v>
      </c>
      <c r="E492" t="str">
        <f t="shared" si="79"/>
        <v>Redmi 11 Prime 5G (Meadow Green, 4GB RAM 64GB ROM) | Prime Design | MTK Dimensity 700 | 50 MP Dual Cam | 5000mAh | 7 Band 5G</v>
      </c>
      <c r="F492" t="str" cm="1">
        <f t="array" ref="F492">PROPER(_xlfn.TEXTJOIN(" ", TRUE, INDEX(_xlfn.FILTERXML("&lt;t&gt;&lt;s&gt;" &amp; SUBSTITUTE(E492," ","&lt;/s&gt;&lt;s&gt;") &amp; "&lt;/s&gt;&lt;/t&gt;", "//s"), _xlfn.SEQUENCE(4))))</f>
        <v>Redmi 11 Prime 5G</v>
      </c>
      <c r="G492" t="str">
        <f t="shared" si="89"/>
        <v>4GB RAM 64GB ROM) | Prime Design | MTK Dimensity 700 | 50 MP Dual Cam | 5000mAh | 7 Band 5G</v>
      </c>
      <c r="H492" t="s">
        <v>2950</v>
      </c>
      <c r="I492" t="s">
        <v>13093</v>
      </c>
      <c r="J492" s="7" t="str">
        <f t="shared" si="80"/>
        <v>Electronics</v>
      </c>
      <c r="K492" s="2" t="s">
        <v>13122</v>
      </c>
      <c r="L492" t="str">
        <f t="shared" si="81"/>
        <v>Mobiles &amp; Accessories</v>
      </c>
      <c r="M492" s="2" t="s">
        <v>13126</v>
      </c>
      <c r="N492" s="2" t="str">
        <f t="shared" si="82"/>
        <v>Smartphones &amp; BasicMobiles</v>
      </c>
      <c r="O492" s="1" t="s">
        <v>13127</v>
      </c>
      <c r="Q492" s="2">
        <v>13999</v>
      </c>
      <c r="R492" s="8">
        <f t="shared" si="83"/>
        <v>13999</v>
      </c>
      <c r="S492" s="2">
        <v>15999</v>
      </c>
      <c r="T492" s="8">
        <f t="shared" si="84"/>
        <v>15999</v>
      </c>
      <c r="U492" s="1">
        <f t="shared" si="85"/>
        <v>0.12500781298831176</v>
      </c>
      <c r="V492">
        <v>3.9</v>
      </c>
      <c r="W492" s="10">
        <f t="shared" si="86"/>
        <v>3.9</v>
      </c>
      <c r="X492" s="4">
        <v>2180</v>
      </c>
      <c r="Y492" s="12">
        <f t="shared" si="87"/>
        <v>2180</v>
      </c>
    </row>
    <row r="493" spans="1:25" x14ac:dyDescent="0.25">
      <c r="A493">
        <v>492</v>
      </c>
      <c r="B493" t="s">
        <v>4033</v>
      </c>
      <c r="C493" t="str">
        <f t="shared" si="88"/>
        <v>Unique</v>
      </c>
      <c r="D493" t="s">
        <v>4034</v>
      </c>
      <c r="E493" t="str">
        <f t="shared" si="79"/>
        <v>Noise Pulse Buzz 1.69" Bluetooth Calling Smart Watch with Call Function, 150 Watch Faces, 60 Sports Modes, Spo2 and Heart Rate Monitoring, Calling Smart Watch for Men and Women - Rose Pink</v>
      </c>
      <c r="F493" t="str" cm="1">
        <f t="array" ref="F493">PROPER(_xlfn.TEXTJOIN(" ", TRUE, INDEX(_xlfn.FILTERXML("&lt;t&gt;&lt;s&gt;" &amp; SUBSTITUTE(E493," ","&lt;/s&gt;&lt;s&gt;") &amp; "&lt;/s&gt;&lt;/t&gt;", "//s"), _xlfn.SEQUENCE(4))))</f>
        <v>Noise Pulse Buzz 1.69"</v>
      </c>
      <c r="G493" t="str">
        <f t="shared" si="89"/>
        <v>Smart Watch with Call Function, 150 Watch Faces, 60 Sports Modes, Spo2 and Heart Rate Monitoring, Calling Smart Watch for Men and Women - Rose Pink</v>
      </c>
      <c r="H493" t="s">
        <v>2910</v>
      </c>
      <c r="I493" t="s">
        <v>13093</v>
      </c>
      <c r="J493" s="7" t="str">
        <f t="shared" si="80"/>
        <v>Electronics</v>
      </c>
      <c r="K493" s="2" t="s">
        <v>13120</v>
      </c>
      <c r="L493" t="str">
        <f t="shared" si="81"/>
        <v>WearableTechnology</v>
      </c>
      <c r="M493" s="2" t="s">
        <v>13121</v>
      </c>
      <c r="N493" s="2" t="str">
        <f t="shared" si="82"/>
        <v>SmartWatches</v>
      </c>
      <c r="O493" s="1"/>
      <c r="Q493" s="2">
        <v>1999</v>
      </c>
      <c r="R493" s="8">
        <f t="shared" si="83"/>
        <v>1999</v>
      </c>
      <c r="S493" s="2">
        <v>4999</v>
      </c>
      <c r="T493" s="8">
        <f t="shared" si="84"/>
        <v>4999</v>
      </c>
      <c r="U493" s="1">
        <f t="shared" si="85"/>
        <v>0.60012002400480091</v>
      </c>
      <c r="V493">
        <v>3.9</v>
      </c>
      <c r="W493" s="10">
        <f t="shared" si="86"/>
        <v>3.9</v>
      </c>
      <c r="X493" s="4">
        <v>7571</v>
      </c>
      <c r="Y493" s="12">
        <f t="shared" si="87"/>
        <v>7571</v>
      </c>
    </row>
    <row r="494" spans="1:25" x14ac:dyDescent="0.25">
      <c r="A494">
        <v>493</v>
      </c>
      <c r="B494" t="s">
        <v>4043</v>
      </c>
      <c r="C494" t="str">
        <f t="shared" si="88"/>
        <v>Unique</v>
      </c>
      <c r="D494" t="s">
        <v>4044</v>
      </c>
      <c r="E494" t="str">
        <f t="shared" si="79"/>
        <v>PTron Newly Launched Force X10 Bluetooth Calling Smartwatch with 1.7" Full Touch Display, Real Heart Rate Monitor, SpO2, Watch Faces, 5 Days Runtime, Health Fitness Trackers and IP68 Waterproof (Black)</v>
      </c>
      <c r="F494" t="str" cm="1">
        <f t="array" ref="F494">PROPER(_xlfn.TEXTJOIN(" ", TRUE, INDEX(_xlfn.FILTERXML("&lt;t&gt;&lt;s&gt;" &amp; SUBSTITUTE(E494," ","&lt;/s&gt;&lt;s&gt;") &amp; "&lt;/s&gt;&lt;/t&gt;", "//s"), _xlfn.SEQUENCE(4))))</f>
        <v>Ptron Newly Launched Force</v>
      </c>
      <c r="G494" t="str">
        <f t="shared" si="89"/>
        <v>Calling Smartwatch with 1.7" Full Touch Display, Real Heart Rate Monitor, SpO2, Watch Faces, 5 Days Runtime, Health Fitness Trackers and IP68 Waterproof (Black)</v>
      </c>
      <c r="H494" t="s">
        <v>2910</v>
      </c>
      <c r="I494" t="s">
        <v>13093</v>
      </c>
      <c r="J494" s="7" t="str">
        <f t="shared" si="80"/>
        <v>Electronics</v>
      </c>
      <c r="K494" s="2" t="s">
        <v>13120</v>
      </c>
      <c r="L494" t="str">
        <f t="shared" si="81"/>
        <v>WearableTechnology</v>
      </c>
      <c r="M494" s="2" t="s">
        <v>13121</v>
      </c>
      <c r="N494" s="2" t="str">
        <f t="shared" si="82"/>
        <v>SmartWatches</v>
      </c>
      <c r="O494" s="1"/>
      <c r="Q494" s="2">
        <v>1399</v>
      </c>
      <c r="R494" s="8">
        <f t="shared" si="83"/>
        <v>1399</v>
      </c>
      <c r="S494" s="2">
        <v>5999</v>
      </c>
      <c r="T494" s="8">
        <f t="shared" si="84"/>
        <v>5999</v>
      </c>
      <c r="U494" s="1">
        <f t="shared" si="85"/>
        <v>0.76679446574429067</v>
      </c>
      <c r="V494">
        <v>3.3</v>
      </c>
      <c r="W494" s="10">
        <f t="shared" si="86"/>
        <v>3.3</v>
      </c>
      <c r="X494" s="4">
        <v>4415</v>
      </c>
      <c r="Y494" s="12">
        <f t="shared" si="87"/>
        <v>4415</v>
      </c>
    </row>
    <row r="495" spans="1:25" x14ac:dyDescent="0.25">
      <c r="A495">
        <v>494</v>
      </c>
      <c r="B495" t="s">
        <v>4048</v>
      </c>
      <c r="C495" t="str">
        <f t="shared" si="88"/>
        <v>Unique</v>
      </c>
      <c r="D495" t="s">
        <v>4049</v>
      </c>
      <c r="E495" t="str">
        <f t="shared" si="79"/>
        <v>Portronics CLAMP X Car-Vent Mobile Holder 360 Degree Rotational(Black)</v>
      </c>
      <c r="F495" t="str" cm="1">
        <f t="array" ref="F495">PROPER(_xlfn.TEXTJOIN(" ", TRUE, INDEX(_xlfn.FILTERXML("&lt;t&gt;&lt;s&gt;" &amp; SUBSTITUTE(E495," ","&lt;/s&gt;&lt;s&gt;") &amp; "&lt;/s&gt;&lt;/t&gt;", "//s"), _xlfn.SEQUENCE(4))))</f>
        <v>Portronics Clamp X Car-Vent</v>
      </c>
      <c r="G495" t="str">
        <f t="shared" si="89"/>
        <v>360 Degree Rotational(Black)</v>
      </c>
      <c r="H495" t="s">
        <v>3109</v>
      </c>
      <c r="I495" t="s">
        <v>13093</v>
      </c>
      <c r="J495" s="7" t="str">
        <f t="shared" si="80"/>
        <v>Electronics</v>
      </c>
      <c r="K495" t="s">
        <v>13122</v>
      </c>
      <c r="L495" t="str">
        <f t="shared" si="81"/>
        <v>Mobiles &amp; Accessories</v>
      </c>
      <c r="M495" t="s">
        <v>13123</v>
      </c>
      <c r="N495" s="2" t="str">
        <f t="shared" si="82"/>
        <v>MobileAccessories</v>
      </c>
      <c r="O495" s="1" t="s">
        <v>13135</v>
      </c>
      <c r="P495" t="s">
        <v>13136</v>
      </c>
      <c r="Q495">
        <v>599</v>
      </c>
      <c r="R495" s="8">
        <f t="shared" si="83"/>
        <v>599</v>
      </c>
      <c r="S495">
        <v>999</v>
      </c>
      <c r="T495" s="8">
        <f t="shared" si="84"/>
        <v>999</v>
      </c>
      <c r="U495" s="1">
        <f t="shared" si="85"/>
        <v>0.40040040040040042</v>
      </c>
      <c r="V495">
        <v>4</v>
      </c>
      <c r="W495" s="10">
        <f t="shared" si="86"/>
        <v>4</v>
      </c>
      <c r="X495" s="4">
        <v>18654</v>
      </c>
      <c r="Y495" s="12">
        <f t="shared" si="87"/>
        <v>18654</v>
      </c>
    </row>
    <row r="496" spans="1:25" x14ac:dyDescent="0.25">
      <c r="A496">
        <v>495</v>
      </c>
      <c r="B496" t="s">
        <v>4058</v>
      </c>
      <c r="C496" t="str">
        <f t="shared" si="88"/>
        <v>Unique</v>
      </c>
      <c r="D496" t="s">
        <v>4059</v>
      </c>
      <c r="E496" t="str">
        <f t="shared" si="79"/>
        <v>pTron Volta Dual Port 12W Smart USB Charger Adapter, Multi-Layer Protection, Made in India, BIS Certified, Fast Charging Power Adaptor Without Cable for All iOS and Android Devices (Black)</v>
      </c>
      <c r="F496" t="str" cm="1">
        <f t="array" ref="F496">PROPER(_xlfn.TEXTJOIN(" ", TRUE, INDEX(_xlfn.FILTERXML("&lt;t&gt;&lt;s&gt;" &amp; SUBSTITUTE(E496," ","&lt;/s&gt;&lt;s&gt;") &amp; "&lt;/s&gt;&lt;/t&gt;", "//s"), _xlfn.SEQUENCE(4))))</f>
        <v>Ptron Volta Dual Port</v>
      </c>
      <c r="G496" t="str">
        <f t="shared" si="89"/>
        <v>USB Charger Adapter, Multi-Layer Protection, Made in India, BIS Certified, Fast Charging Power Adaptor Without Cable for All iOS and Android Devices (Black)</v>
      </c>
      <c r="H496" t="s">
        <v>3120</v>
      </c>
      <c r="I496" t="s">
        <v>13093</v>
      </c>
      <c r="J496" s="7" t="str">
        <f t="shared" si="80"/>
        <v>Electronics</v>
      </c>
      <c r="K496" t="s">
        <v>13122</v>
      </c>
      <c r="L496" t="str">
        <f t="shared" si="81"/>
        <v>Mobiles &amp; Accessories</v>
      </c>
      <c r="M496" s="2" t="s">
        <v>13123</v>
      </c>
      <c r="N496" s="2" t="str">
        <f t="shared" si="82"/>
        <v>MobileAccessories</v>
      </c>
      <c r="O496" s="1" t="s">
        <v>13124</v>
      </c>
      <c r="P496" t="s">
        <v>13137</v>
      </c>
      <c r="Q496">
        <v>199</v>
      </c>
      <c r="R496" s="8">
        <f t="shared" si="83"/>
        <v>199</v>
      </c>
      <c r="S496" s="2">
        <v>1099</v>
      </c>
      <c r="T496" s="8">
        <f t="shared" si="84"/>
        <v>1099</v>
      </c>
      <c r="U496" s="1">
        <f t="shared" si="85"/>
        <v>0.81892629663330296</v>
      </c>
      <c r="V496">
        <v>4</v>
      </c>
      <c r="W496" s="10">
        <f t="shared" si="86"/>
        <v>4</v>
      </c>
      <c r="X496" s="4">
        <v>3197</v>
      </c>
      <c r="Y496" s="12">
        <f t="shared" si="87"/>
        <v>3197</v>
      </c>
    </row>
    <row r="497" spans="1:25" x14ac:dyDescent="0.25">
      <c r="A497">
        <v>496</v>
      </c>
      <c r="B497" t="s">
        <v>4068</v>
      </c>
      <c r="C497" t="str">
        <f t="shared" si="88"/>
        <v>Duplicate</v>
      </c>
      <c r="D497" t="s">
        <v>4069</v>
      </c>
      <c r="E497" t="str">
        <f t="shared" si="79"/>
        <v>boAt Flash Edition Smart Watch with Activity Tracker, Multiple Sports Modes, 1.3" Screen, 170+ Watch Faces, Sleep Monitor, Gesture, Camera and Music Control, IP68 and 7 Days Battery Life(Lightning Black)</v>
      </c>
      <c r="F497" t="str" cm="1">
        <f t="array" ref="F497">PROPER(_xlfn.TEXTJOIN(" ", TRUE, INDEX(_xlfn.FILTERXML("&lt;t&gt;&lt;s&gt;" &amp; SUBSTITUTE(E497," ","&lt;/s&gt;&lt;s&gt;") &amp; "&lt;/s&gt;&lt;/t&gt;", "//s"), _xlfn.SEQUENCE(4))))</f>
        <v>Boat Flash Edition Smart</v>
      </c>
      <c r="G497" t="str">
        <f t="shared" si="89"/>
        <v>Activity Tracker, Multiple Sports Modes, 1.3" Screen, 170+ Watch Faces, Sleep Monitor, Gesture, Camera and Music Control, IP68 and 7 Days Battery Life(Lightning Black)</v>
      </c>
      <c r="H497" t="s">
        <v>2910</v>
      </c>
      <c r="I497" t="s">
        <v>13093</v>
      </c>
      <c r="J497" s="7" t="str">
        <f t="shared" si="80"/>
        <v>Electronics</v>
      </c>
      <c r="K497" s="2" t="s">
        <v>13120</v>
      </c>
      <c r="L497" t="str">
        <f t="shared" si="81"/>
        <v>WearableTechnology</v>
      </c>
      <c r="M497" s="2" t="s">
        <v>13121</v>
      </c>
      <c r="N497" s="2" t="str">
        <f t="shared" si="82"/>
        <v>SmartWatches</v>
      </c>
      <c r="O497" s="1"/>
      <c r="Q497" s="2">
        <v>1799</v>
      </c>
      <c r="R497" s="8">
        <f t="shared" si="83"/>
        <v>1799</v>
      </c>
      <c r="S497" s="2">
        <v>6990</v>
      </c>
      <c r="T497" s="8">
        <f t="shared" si="84"/>
        <v>6990</v>
      </c>
      <c r="U497" s="1">
        <f t="shared" si="85"/>
        <v>0.74263233190271816</v>
      </c>
      <c r="V497">
        <v>4</v>
      </c>
      <c r="W497" s="10">
        <f t="shared" si="86"/>
        <v>4</v>
      </c>
      <c r="X497" s="4">
        <v>26880</v>
      </c>
      <c r="Y497" s="12">
        <f t="shared" si="87"/>
        <v>26880</v>
      </c>
    </row>
    <row r="498" spans="1:25" x14ac:dyDescent="0.25">
      <c r="A498">
        <v>497</v>
      </c>
      <c r="B498" t="s">
        <v>4078</v>
      </c>
      <c r="C498" t="str">
        <f t="shared" si="88"/>
        <v>Unique</v>
      </c>
      <c r="D498" t="s">
        <v>4079</v>
      </c>
      <c r="E498" t="str">
        <f t="shared" si="79"/>
        <v>boAt Wave Lite Smartwatch with 1.69 Inches(4.29cm) HD Display, Heart Rate and SpO2 Level Monitor, Multiple Watch Faces, Activity Tracker, Multiple Sports Modes and IP68 (Scarlet Red)</v>
      </c>
      <c r="F498" t="str" cm="1">
        <f t="array" ref="F498">PROPER(_xlfn.TEXTJOIN(" ", TRUE, INDEX(_xlfn.FILTERXML("&lt;t&gt;&lt;s&gt;" &amp; SUBSTITUTE(E498," ","&lt;/s&gt;&lt;s&gt;") &amp; "&lt;/s&gt;&lt;/t&gt;", "//s"), _xlfn.SEQUENCE(4))))</f>
        <v>Boat Wave Lite Smartwatch</v>
      </c>
      <c r="G498" t="str">
        <f t="shared" si="89"/>
        <v>Inches(4.29cm) HD Display, Heart Rate and SpO2 Level Monitor, Multiple Watch Faces, Activity Tracker, Multiple Sports Modes and IP68 (Scarlet Red)</v>
      </c>
      <c r="H498" t="s">
        <v>2910</v>
      </c>
      <c r="I498" t="s">
        <v>13093</v>
      </c>
      <c r="J498" s="7" t="str">
        <f t="shared" si="80"/>
        <v>Electronics</v>
      </c>
      <c r="K498" s="2" t="s">
        <v>13120</v>
      </c>
      <c r="L498" t="str">
        <f t="shared" si="81"/>
        <v>WearableTechnology</v>
      </c>
      <c r="M498" s="2" t="s">
        <v>13121</v>
      </c>
      <c r="N498" s="2" t="str">
        <f t="shared" si="82"/>
        <v>SmartWatches</v>
      </c>
      <c r="O498" s="1"/>
      <c r="Q498" s="2">
        <v>1499</v>
      </c>
      <c r="R498" s="8">
        <f t="shared" si="83"/>
        <v>1499</v>
      </c>
      <c r="S498" s="2">
        <v>6990</v>
      </c>
      <c r="T498" s="8">
        <f t="shared" si="84"/>
        <v>6990</v>
      </c>
      <c r="U498" s="1">
        <f t="shared" si="85"/>
        <v>0.78555078683834045</v>
      </c>
      <c r="V498">
        <v>3.9</v>
      </c>
      <c r="W498" s="10">
        <f t="shared" si="86"/>
        <v>3.9</v>
      </c>
      <c r="X498" s="4">
        <v>21796</v>
      </c>
      <c r="Y498" s="12">
        <f t="shared" si="87"/>
        <v>21796</v>
      </c>
    </row>
    <row r="499" spans="1:25" x14ac:dyDescent="0.25">
      <c r="A499">
        <v>498</v>
      </c>
      <c r="B499" t="s">
        <v>4082</v>
      </c>
      <c r="C499" t="str">
        <f t="shared" si="88"/>
        <v>Unique</v>
      </c>
      <c r="D499" t="s">
        <v>4083</v>
      </c>
      <c r="E499" t="str">
        <f t="shared" si="79"/>
        <v>iQOO Z6 Pro 5G by vivo (Phantom Dusk, 8GB RAM, 128GB Storage) | Snapdragon 778G 5G | 66W FlashCharge | 1300 nits Peak Brightness | HDR10+</v>
      </c>
      <c r="F499" t="str" cm="1">
        <f t="array" ref="F499">PROPER(_xlfn.TEXTJOIN(" ", TRUE, INDEX(_xlfn.FILTERXML("&lt;t&gt;&lt;s&gt;" &amp; SUBSTITUTE(E499," ","&lt;/s&gt;&lt;s&gt;") &amp; "&lt;/s&gt;&lt;/t&gt;", "//s"), _xlfn.SEQUENCE(4))))</f>
        <v>Iqoo Z6 Pro 5G</v>
      </c>
      <c r="G499" t="str">
        <f t="shared" si="89"/>
        <v>(Phantom Dusk, 8GB RAM, 128GB Storage) | Snapdragon 778G 5G | 66W FlashCharge | 1300 nits Peak Brightness | HDR10+</v>
      </c>
      <c r="H499" t="s">
        <v>2950</v>
      </c>
      <c r="I499" t="s">
        <v>13093</v>
      </c>
      <c r="J499" s="7" t="str">
        <f t="shared" si="80"/>
        <v>Electronics</v>
      </c>
      <c r="K499" s="2" t="s">
        <v>13122</v>
      </c>
      <c r="L499" t="str">
        <f t="shared" si="81"/>
        <v>Mobiles &amp; Accessories</v>
      </c>
      <c r="M499" s="2" t="s">
        <v>13126</v>
      </c>
      <c r="N499" s="2" t="str">
        <f t="shared" si="82"/>
        <v>Smartphones &amp; BasicMobiles</v>
      </c>
      <c r="O499" s="1" t="s">
        <v>13127</v>
      </c>
      <c r="Q499" s="2">
        <v>20999</v>
      </c>
      <c r="R499" s="8">
        <f t="shared" si="83"/>
        <v>20999</v>
      </c>
      <c r="S499" s="2">
        <v>29990</v>
      </c>
      <c r="T499" s="8">
        <f t="shared" si="84"/>
        <v>29990</v>
      </c>
      <c r="U499" s="1">
        <f t="shared" si="85"/>
        <v>0.29979993331110372</v>
      </c>
      <c r="V499">
        <v>4.3</v>
      </c>
      <c r="W499" s="10">
        <f t="shared" si="86"/>
        <v>4.3</v>
      </c>
      <c r="X499" s="4">
        <v>9499</v>
      </c>
      <c r="Y499" s="12">
        <f t="shared" si="87"/>
        <v>9499</v>
      </c>
    </row>
    <row r="500" spans="1:25" x14ac:dyDescent="0.25">
      <c r="A500">
        <v>499</v>
      </c>
      <c r="B500" t="s">
        <v>4086</v>
      </c>
      <c r="C500" t="str">
        <f t="shared" si="88"/>
        <v>Unique</v>
      </c>
      <c r="D500" t="s">
        <v>4087</v>
      </c>
      <c r="E500" t="str">
        <f t="shared" si="79"/>
        <v>Samsung Galaxy M32 Prime Edition (Light Blue, 4GB RAM, 64GB)</v>
      </c>
      <c r="F500" t="str" cm="1">
        <f t="array" ref="F500">PROPER(_xlfn.TEXTJOIN(" ", TRUE, INDEX(_xlfn.FILTERXML("&lt;t&gt;&lt;s&gt;" &amp; SUBSTITUTE(E500," ","&lt;/s&gt;&lt;s&gt;") &amp; "&lt;/s&gt;&lt;/t&gt;", "//s"), _xlfn.SEQUENCE(4))))</f>
        <v>Samsung Galaxy M32 Prime</v>
      </c>
      <c r="G500" t="str">
        <f t="shared" si="89"/>
        <v>Blue, 4GB RAM, 64GB)</v>
      </c>
      <c r="H500" t="s">
        <v>2950</v>
      </c>
      <c r="I500" t="s">
        <v>13093</v>
      </c>
      <c r="J500" s="7" t="str">
        <f t="shared" si="80"/>
        <v>Electronics</v>
      </c>
      <c r="K500" s="2" t="s">
        <v>13122</v>
      </c>
      <c r="L500" t="str">
        <f t="shared" si="81"/>
        <v>Mobiles &amp; Accessories</v>
      </c>
      <c r="M500" s="2" t="s">
        <v>13126</v>
      </c>
      <c r="N500" s="2" t="str">
        <f t="shared" si="82"/>
        <v>Smartphones &amp; BasicMobiles</v>
      </c>
      <c r="O500" s="1" t="s">
        <v>13127</v>
      </c>
      <c r="Q500" s="2">
        <v>12999</v>
      </c>
      <c r="R500" s="8">
        <f t="shared" si="83"/>
        <v>12999</v>
      </c>
      <c r="S500" s="2">
        <v>13499</v>
      </c>
      <c r="T500" s="8">
        <f t="shared" si="84"/>
        <v>13499</v>
      </c>
      <c r="U500" s="1">
        <f t="shared" si="85"/>
        <v>3.7039780724498109E-2</v>
      </c>
      <c r="V500">
        <v>4.0999999999999996</v>
      </c>
      <c r="W500" s="10">
        <f t="shared" si="86"/>
        <v>4.0999999999999996</v>
      </c>
      <c r="X500" s="4">
        <v>56098</v>
      </c>
      <c r="Y500" s="12">
        <f t="shared" si="87"/>
        <v>56098</v>
      </c>
    </row>
    <row r="501" spans="1:25" x14ac:dyDescent="0.25">
      <c r="A501">
        <v>500</v>
      </c>
      <c r="B501" t="s">
        <v>4096</v>
      </c>
      <c r="C501" t="str">
        <f t="shared" si="88"/>
        <v>Unique</v>
      </c>
      <c r="D501" t="s">
        <v>4097</v>
      </c>
      <c r="E501" t="str">
        <f t="shared" si="79"/>
        <v>Redmi Note 11T 5G (Matte Black, 6GB RAM, 128GB ROM)| Dimensity 810 5G | 33W Pro Fast Charging | Charger Included | Additional Exchange Offers|Get 2 Months of YouTube Premium Free!</v>
      </c>
      <c r="F501" t="str" cm="1">
        <f t="array" ref="F501">PROPER(_xlfn.TEXTJOIN(" ", TRUE, INDEX(_xlfn.FILTERXML("&lt;t&gt;&lt;s&gt;" &amp; SUBSTITUTE(E501," ","&lt;/s&gt;&lt;s&gt;") &amp; "&lt;/s&gt;&lt;/t&gt;", "//s"), _xlfn.SEQUENCE(4))))</f>
        <v>Redmi Note 11T 5G</v>
      </c>
      <c r="G501" t="str">
        <f t="shared" si="89"/>
        <v>6GB RAM, 128GB ROM)| Dimensity 810 5G | 33W Pro Fast Charging | Charger Included | Additional Exchange Offers|Get 2 Months of YouTube Premium Free!</v>
      </c>
      <c r="H501" t="s">
        <v>2950</v>
      </c>
      <c r="I501" t="s">
        <v>13093</v>
      </c>
      <c r="J501" s="7" t="str">
        <f t="shared" si="80"/>
        <v>Electronics</v>
      </c>
      <c r="K501" s="2" t="s">
        <v>13122</v>
      </c>
      <c r="L501" t="str">
        <f t="shared" si="81"/>
        <v>Mobiles &amp; Accessories</v>
      </c>
      <c r="M501" s="2" t="s">
        <v>13126</v>
      </c>
      <c r="N501" s="2" t="str">
        <f t="shared" si="82"/>
        <v>Smartphones &amp; BasicMobiles</v>
      </c>
      <c r="O501" s="1" t="s">
        <v>13127</v>
      </c>
      <c r="Q501" s="2">
        <v>16999</v>
      </c>
      <c r="R501" s="8">
        <f t="shared" si="83"/>
        <v>16999</v>
      </c>
      <c r="S501" s="2">
        <v>20999</v>
      </c>
      <c r="T501" s="8">
        <f t="shared" si="84"/>
        <v>20999</v>
      </c>
      <c r="U501" s="1">
        <f t="shared" si="85"/>
        <v>0.19048526120291442</v>
      </c>
      <c r="V501">
        <v>4.0999999999999996</v>
      </c>
      <c r="W501" s="10">
        <f t="shared" si="86"/>
        <v>4.0999999999999996</v>
      </c>
      <c r="X501" s="4">
        <v>31822</v>
      </c>
      <c r="Y501" s="12">
        <f t="shared" si="87"/>
        <v>31822</v>
      </c>
    </row>
    <row r="502" spans="1:25" x14ac:dyDescent="0.25">
      <c r="A502">
        <v>501</v>
      </c>
      <c r="B502" t="s">
        <v>4106</v>
      </c>
      <c r="C502" t="str">
        <f t="shared" si="88"/>
        <v>Unique</v>
      </c>
      <c r="D502" t="s">
        <v>4107</v>
      </c>
      <c r="E502" t="str">
        <f t="shared" si="79"/>
        <v>iQOO Z6 Pro 5G by vivo (Legion Sky, 6GB RAM, 128GB Storage) | Snapdragon 778G 5G | 66W FlashCharge | 1300 nits Peak Brightness | HDR10+</v>
      </c>
      <c r="F502" t="str" cm="1">
        <f t="array" ref="F502">PROPER(_xlfn.TEXTJOIN(" ", TRUE, INDEX(_xlfn.FILTERXML("&lt;t&gt;&lt;s&gt;" &amp; SUBSTITUTE(E502," ","&lt;/s&gt;&lt;s&gt;") &amp; "&lt;/s&gt;&lt;/t&gt;", "//s"), _xlfn.SEQUENCE(4))))</f>
        <v>Iqoo Z6 Pro 5G</v>
      </c>
      <c r="G502" t="str">
        <f t="shared" si="89"/>
        <v>(Legion Sky, 6GB RAM, 128GB Storage) | Snapdragon 778G 5G | 66W FlashCharge | 1300 nits Peak Brightness | HDR10+</v>
      </c>
      <c r="H502" t="s">
        <v>2950</v>
      </c>
      <c r="I502" t="s">
        <v>13093</v>
      </c>
      <c r="J502" s="7" t="str">
        <f t="shared" si="80"/>
        <v>Electronics</v>
      </c>
      <c r="K502" s="2" t="s">
        <v>13122</v>
      </c>
      <c r="L502" t="str">
        <f t="shared" si="81"/>
        <v>Mobiles &amp; Accessories</v>
      </c>
      <c r="M502" s="2" t="s">
        <v>13126</v>
      </c>
      <c r="N502" s="2" t="str">
        <f t="shared" si="82"/>
        <v>Smartphones &amp; BasicMobiles</v>
      </c>
      <c r="O502" s="1" t="s">
        <v>13127</v>
      </c>
      <c r="Q502" s="2">
        <v>19999</v>
      </c>
      <c r="R502" s="8">
        <f t="shared" si="83"/>
        <v>19999</v>
      </c>
      <c r="S502" s="2">
        <v>27990</v>
      </c>
      <c r="T502" s="8">
        <f t="shared" si="84"/>
        <v>27990</v>
      </c>
      <c r="U502" s="1">
        <f t="shared" si="85"/>
        <v>0.28549481957842088</v>
      </c>
      <c r="V502">
        <v>4.3</v>
      </c>
      <c r="W502" s="10">
        <f t="shared" si="86"/>
        <v>4.3</v>
      </c>
      <c r="X502" s="4">
        <v>9499</v>
      </c>
      <c r="Y502" s="12">
        <f t="shared" si="87"/>
        <v>9499</v>
      </c>
    </row>
    <row r="503" spans="1:25" x14ac:dyDescent="0.25">
      <c r="A503">
        <v>502</v>
      </c>
      <c r="B503" t="s">
        <v>4110</v>
      </c>
      <c r="C503" t="str">
        <f t="shared" si="88"/>
        <v>Unique</v>
      </c>
      <c r="D503" t="s">
        <v>12989</v>
      </c>
      <c r="E503" t="str">
        <f t="shared" si="79"/>
        <v>Redmi Note 11 (Horizon Blue, 6GB RAM, 64GB Storage)|90Hz FHD+ AMOLED Display | Qualcomm Snapdragon‚Ñ¢ 680-6nm | 33W Charger Included</v>
      </c>
      <c r="F503" t="str" cm="1">
        <f t="array" ref="F503">PROPER(_xlfn.TEXTJOIN(" ", TRUE, INDEX(_xlfn.FILTERXML("&lt;t&gt;&lt;s&gt;" &amp; SUBSTITUTE(E503," ","&lt;/s&gt;&lt;s&gt;") &amp; "&lt;/s&gt;&lt;/t&gt;", "//s"), _xlfn.SEQUENCE(4))))</f>
        <v>Redmi Note 11 (Horizon</v>
      </c>
      <c r="G503" t="str">
        <f t="shared" si="89"/>
        <v>RAM, 64GB Storage)|90Hz FHD+ AMOLED Display | Qualcomm Snapdragon‚Ñ¢ 680-6nm | 33W Charger Included</v>
      </c>
      <c r="H503" t="s">
        <v>2950</v>
      </c>
      <c r="I503" t="s">
        <v>13093</v>
      </c>
      <c r="J503" s="7" t="str">
        <f t="shared" si="80"/>
        <v>Electronics</v>
      </c>
      <c r="K503" s="2" t="s">
        <v>13122</v>
      </c>
      <c r="L503" t="str">
        <f t="shared" si="81"/>
        <v>Mobiles &amp; Accessories</v>
      </c>
      <c r="M503" s="2" t="s">
        <v>13126</v>
      </c>
      <c r="N503" s="2" t="str">
        <f t="shared" si="82"/>
        <v>Smartphones &amp; BasicMobiles</v>
      </c>
      <c r="O503" s="1" t="s">
        <v>13127</v>
      </c>
      <c r="Q503" s="2">
        <v>12999</v>
      </c>
      <c r="R503" s="8">
        <f t="shared" si="83"/>
        <v>12999</v>
      </c>
      <c r="S503" s="2">
        <v>18999</v>
      </c>
      <c r="T503" s="8">
        <f t="shared" si="84"/>
        <v>18999</v>
      </c>
      <c r="U503" s="1">
        <f t="shared" si="85"/>
        <v>0.31580609505763463</v>
      </c>
      <c r="V503">
        <v>4.0999999999999996</v>
      </c>
      <c r="W503" s="10">
        <f t="shared" si="86"/>
        <v>4.0999999999999996</v>
      </c>
      <c r="X503" s="4">
        <v>50772</v>
      </c>
      <c r="Y503" s="12">
        <f t="shared" si="87"/>
        <v>50772</v>
      </c>
    </row>
    <row r="504" spans="1:25" x14ac:dyDescent="0.25">
      <c r="A504">
        <v>503</v>
      </c>
      <c r="B504" t="s">
        <v>4114</v>
      </c>
      <c r="C504" t="str">
        <f t="shared" si="88"/>
        <v>Unique</v>
      </c>
      <c r="D504" t="s">
        <v>4115</v>
      </c>
      <c r="E504" t="str">
        <f t="shared" si="79"/>
        <v>Noise Pulse 2 Max Advanced Bluetooth Calling Smart Watch with 1.85'' TFT and 550 Nits Brightness, Smart DND, 10 Days Battery, 100 Sports Mode, Smartwatch for Men and Women - (Jet Black)</v>
      </c>
      <c r="F504" t="str" cm="1">
        <f t="array" ref="F504">PROPER(_xlfn.TEXTJOIN(" ", TRUE, INDEX(_xlfn.FILTERXML("&lt;t&gt;&lt;s&gt;" &amp; SUBSTITUTE(E504," ","&lt;/s&gt;&lt;s&gt;") &amp; "&lt;/s&gt;&lt;/t&gt;", "//s"), _xlfn.SEQUENCE(4))))</f>
        <v>Noise Pulse 2 Max</v>
      </c>
      <c r="G504" t="str">
        <f t="shared" si="89"/>
        <v>Calling Smart Watch with 1.85'' TFT and 550 Nits Brightness, Smart DND, 10 Days Battery, 100 Sports Mode, Smartwatch for Men and Women - (Jet Black)</v>
      </c>
      <c r="H504" t="s">
        <v>2910</v>
      </c>
      <c r="I504" t="s">
        <v>13093</v>
      </c>
      <c r="J504" s="7" t="str">
        <f t="shared" si="80"/>
        <v>Electronics</v>
      </c>
      <c r="K504" s="2" t="s">
        <v>13120</v>
      </c>
      <c r="L504" t="str">
        <f t="shared" si="81"/>
        <v>WearableTechnology</v>
      </c>
      <c r="M504" s="2" t="s">
        <v>13121</v>
      </c>
      <c r="N504" s="2" t="str">
        <f t="shared" si="82"/>
        <v>SmartWatches</v>
      </c>
      <c r="O504" s="1"/>
      <c r="Q504" s="2">
        <v>2999</v>
      </c>
      <c r="R504" s="8">
        <f t="shared" si="83"/>
        <v>2999</v>
      </c>
      <c r="S504" s="2">
        <v>5999</v>
      </c>
      <c r="T504" s="8">
        <f t="shared" si="84"/>
        <v>5999</v>
      </c>
      <c r="U504" s="1">
        <f t="shared" si="85"/>
        <v>0.5000833472245374</v>
      </c>
      <c r="V504">
        <v>4.0999999999999996</v>
      </c>
      <c r="W504" s="10">
        <f t="shared" si="86"/>
        <v>4.0999999999999996</v>
      </c>
      <c r="X504" s="4">
        <v>7148</v>
      </c>
      <c r="Y504" s="12">
        <f t="shared" si="87"/>
        <v>7148</v>
      </c>
    </row>
    <row r="505" spans="1:25" x14ac:dyDescent="0.25">
      <c r="A505">
        <v>504</v>
      </c>
      <c r="B505" t="s">
        <v>290</v>
      </c>
      <c r="C505" t="str">
        <f t="shared" si="88"/>
        <v>Duplicate</v>
      </c>
      <c r="D505" t="s">
        <v>291</v>
      </c>
      <c r="E505" t="str">
        <f t="shared" si="79"/>
        <v>boAt A400 USB Type-C to USB-A 2.0 Male Data Cable, 2 Meter (Black)</v>
      </c>
      <c r="F505" t="str" cm="1">
        <f t="array" ref="F505">PROPER(_xlfn.TEXTJOIN(" ", TRUE, INDEX(_xlfn.FILTERXML("&lt;t&gt;&lt;s&gt;" &amp; SUBSTITUTE(E505," ","&lt;/s&gt;&lt;s&gt;") &amp; "&lt;/s&gt;&lt;/t&gt;", "//s"), _xlfn.SEQUENCE(4))))</f>
        <v>Boat A400 Usb Type-C</v>
      </c>
      <c r="G505" t="str">
        <f t="shared" si="89"/>
        <v>2.0 Male Data Cable, 2 Meter (Black)</v>
      </c>
      <c r="H505" t="s">
        <v>17</v>
      </c>
      <c r="I505" t="s">
        <v>13085</v>
      </c>
      <c r="J505" s="7" t="str">
        <f t="shared" si="80"/>
        <v>Computers &amp; Accessories</v>
      </c>
      <c r="K505" t="s">
        <v>13086</v>
      </c>
      <c r="L505" t="str">
        <f t="shared" si="81"/>
        <v>Accessories &amp; Peripherals</v>
      </c>
      <c r="M505" t="s">
        <v>13087</v>
      </c>
      <c r="N505" s="2" t="str">
        <f t="shared" si="82"/>
        <v>Cables &amp; Accessories</v>
      </c>
      <c r="O505" s="1" t="s">
        <v>13088</v>
      </c>
      <c r="P505" t="s">
        <v>13089</v>
      </c>
      <c r="Q505">
        <v>299</v>
      </c>
      <c r="R505" s="8">
        <f t="shared" si="83"/>
        <v>299</v>
      </c>
      <c r="S505">
        <v>999</v>
      </c>
      <c r="T505" s="8">
        <f t="shared" si="84"/>
        <v>999</v>
      </c>
      <c r="U505" s="1">
        <f t="shared" si="85"/>
        <v>0.70070070070070067</v>
      </c>
      <c r="V505">
        <v>4.3</v>
      </c>
      <c r="W505" s="10">
        <f t="shared" si="86"/>
        <v>4.3</v>
      </c>
      <c r="X505" s="4">
        <v>20850</v>
      </c>
      <c r="Y505" s="12">
        <f t="shared" si="87"/>
        <v>20850</v>
      </c>
    </row>
    <row r="506" spans="1:25" x14ac:dyDescent="0.25">
      <c r="A506">
        <v>505</v>
      </c>
      <c r="B506" t="s">
        <v>280</v>
      </c>
      <c r="C506" t="str">
        <f t="shared" si="88"/>
        <v>Duplicate</v>
      </c>
      <c r="D506" t="s">
        <v>281</v>
      </c>
      <c r="E506" t="str">
        <f t="shared" si="79"/>
        <v>Duracell USB C To Lightning Apple Certified (Mfi) Braided Sync and Charge Cable For Iphone, Ipad And Ipod. Fast Charging Lightning Cable, 3.9 Feet (1.2M) - Black</v>
      </c>
      <c r="F506" t="str" cm="1">
        <f t="array" ref="F506">PROPER(_xlfn.TEXTJOIN(" ", TRUE, INDEX(_xlfn.FILTERXML("&lt;t&gt;&lt;s&gt;" &amp; SUBSTITUTE(E506," ","&lt;/s&gt;&lt;s&gt;") &amp; "&lt;/s&gt;&lt;/t&gt;", "//s"), _xlfn.SEQUENCE(4))))</f>
        <v>Duracell Usb C To</v>
      </c>
      <c r="G506" t="str">
        <f t="shared" si="89"/>
        <v>Certified (Mfi) Braided Sync and Charge Cable For Iphone, Ipad And Ipod. Fast Charging Lightning Cable, 3.9 Feet (1.2M) - Black</v>
      </c>
      <c r="H506" t="s">
        <v>17</v>
      </c>
      <c r="I506" t="s">
        <v>13085</v>
      </c>
      <c r="J506" s="7" t="str">
        <f t="shared" si="80"/>
        <v>Computers &amp; Accessories</v>
      </c>
      <c r="K506" t="s">
        <v>13086</v>
      </c>
      <c r="L506" t="str">
        <f t="shared" si="81"/>
        <v>Accessories &amp; Peripherals</v>
      </c>
      <c r="M506" s="2" t="s">
        <v>13087</v>
      </c>
      <c r="N506" s="2" t="str">
        <f t="shared" si="82"/>
        <v>Cables &amp; Accessories</v>
      </c>
      <c r="O506" s="1" t="s">
        <v>13088</v>
      </c>
      <c r="P506" t="s">
        <v>13089</v>
      </c>
      <c r="Q506">
        <v>970</v>
      </c>
      <c r="R506" s="8">
        <f t="shared" si="83"/>
        <v>970</v>
      </c>
      <c r="S506" s="2">
        <v>1999</v>
      </c>
      <c r="T506" s="8">
        <f t="shared" si="84"/>
        <v>1999</v>
      </c>
      <c r="U506" s="1">
        <f t="shared" si="85"/>
        <v>0.51475737868934468</v>
      </c>
      <c r="V506">
        <v>4.4000000000000004</v>
      </c>
      <c r="W506" s="10">
        <f t="shared" si="86"/>
        <v>4.4000000000000004</v>
      </c>
      <c r="X506" s="4">
        <v>184</v>
      </c>
      <c r="Y506" s="12">
        <f t="shared" si="87"/>
        <v>184</v>
      </c>
    </row>
    <row r="507" spans="1:25" x14ac:dyDescent="0.25">
      <c r="A507">
        <v>506</v>
      </c>
      <c r="B507" t="s">
        <v>4133</v>
      </c>
      <c r="C507" t="str">
        <f t="shared" si="88"/>
        <v>Unique</v>
      </c>
      <c r="D507" t="s">
        <v>4134</v>
      </c>
      <c r="E507" t="str">
        <f t="shared" si="79"/>
        <v>Myvn 30W Warp 20W Dash Charging Usb Type C Charger Cable Compatible For Cellular Phones Oneplus 8T 8 8Pro 7 Pro 7T 7T Pro Nord And Oneplus 3 3T 5 5T 6 6T 7</v>
      </c>
      <c r="F507" t="str" cm="1">
        <f t="array" ref="F507">PROPER(_xlfn.TEXTJOIN(" ", TRUE, INDEX(_xlfn.FILTERXML("&lt;t&gt;&lt;s&gt;" &amp; SUBSTITUTE(E507," ","&lt;/s&gt;&lt;s&gt;") &amp; "&lt;/s&gt;&lt;/t&gt;", "//s"), _xlfn.SEQUENCE(4))))</f>
        <v>Myvn 30W Warp 20W</v>
      </c>
      <c r="G507" t="str">
        <f t="shared" si="89"/>
        <v>Usb Type C Charger Cable Compatible For Cellular Phones Oneplus 8T 8 8Pro 7 Pro 7T 7T Pro Nord And Oneplus 3 3T 5 5T 6 6T 7</v>
      </c>
      <c r="H507" t="s">
        <v>3120</v>
      </c>
      <c r="I507" t="s">
        <v>13093</v>
      </c>
      <c r="J507" s="7" t="str">
        <f t="shared" si="80"/>
        <v>Electronics</v>
      </c>
      <c r="K507" t="s">
        <v>13122</v>
      </c>
      <c r="L507" t="str">
        <f t="shared" si="81"/>
        <v>Mobiles &amp; Accessories</v>
      </c>
      <c r="M507" t="s">
        <v>13123</v>
      </c>
      <c r="N507" s="2" t="str">
        <f t="shared" si="82"/>
        <v>MobileAccessories</v>
      </c>
      <c r="O507" s="1" t="s">
        <v>13124</v>
      </c>
      <c r="P507" t="s">
        <v>13137</v>
      </c>
      <c r="Q507">
        <v>329</v>
      </c>
      <c r="R507" s="8">
        <f t="shared" si="83"/>
        <v>329</v>
      </c>
      <c r="S507">
        <v>999</v>
      </c>
      <c r="T507" s="8">
        <f t="shared" si="84"/>
        <v>999</v>
      </c>
      <c r="U507" s="1">
        <f t="shared" si="85"/>
        <v>0.67067067067067065</v>
      </c>
      <c r="V507">
        <v>4.2</v>
      </c>
      <c r="W507" s="10">
        <f t="shared" si="86"/>
        <v>4.2</v>
      </c>
      <c r="X507" s="4">
        <v>3492</v>
      </c>
      <c r="Y507" s="12">
        <f t="shared" si="87"/>
        <v>3492</v>
      </c>
    </row>
    <row r="508" spans="1:25" x14ac:dyDescent="0.25">
      <c r="A508">
        <v>507</v>
      </c>
      <c r="B508" t="s">
        <v>4143</v>
      </c>
      <c r="C508" t="str">
        <f t="shared" si="88"/>
        <v>Unique</v>
      </c>
      <c r="D508" t="s">
        <v>4144</v>
      </c>
      <c r="E508" t="str">
        <f t="shared" si="79"/>
        <v>PTron Newly Launched Force X10 Bluetooth Calling Smartwatch with 1.7" Full Touch Color Display, Real Heart Rate Monitor, SpO2, Watch Faces, 5 Days Runtime, Fitness Trackers and IP68 Waterproof (Blue)</v>
      </c>
      <c r="F508" t="str" cm="1">
        <f t="array" ref="F508">PROPER(_xlfn.TEXTJOIN(" ", TRUE, INDEX(_xlfn.FILTERXML("&lt;t&gt;&lt;s&gt;" &amp; SUBSTITUTE(E508," ","&lt;/s&gt;&lt;s&gt;") &amp; "&lt;/s&gt;&lt;/t&gt;", "//s"), _xlfn.SEQUENCE(4))))</f>
        <v>Ptron Newly Launched Force</v>
      </c>
      <c r="G508" t="str">
        <f t="shared" si="89"/>
        <v>Calling Smartwatch with 1.7" Full Touch Color Display, Real Heart Rate Monitor, SpO2, Watch Faces, 5 Days Runtime, Fitness Trackers and IP68 Waterproof (Blue)</v>
      </c>
      <c r="H508" t="s">
        <v>2910</v>
      </c>
      <c r="I508" t="s">
        <v>13093</v>
      </c>
      <c r="J508" s="7" t="str">
        <f t="shared" si="80"/>
        <v>Electronics</v>
      </c>
      <c r="K508" s="2" t="s">
        <v>13120</v>
      </c>
      <c r="L508" t="str">
        <f t="shared" si="81"/>
        <v>WearableTechnology</v>
      </c>
      <c r="M508" s="2" t="s">
        <v>13121</v>
      </c>
      <c r="N508" s="2" t="str">
        <f t="shared" si="82"/>
        <v>SmartWatches</v>
      </c>
      <c r="O508" s="1"/>
      <c r="Q508" s="2">
        <v>1299</v>
      </c>
      <c r="R508" s="8">
        <f t="shared" si="83"/>
        <v>1299</v>
      </c>
      <c r="S508" s="2">
        <v>5999</v>
      </c>
      <c r="T508" s="8">
        <f t="shared" si="84"/>
        <v>5999</v>
      </c>
      <c r="U508" s="1">
        <f t="shared" si="85"/>
        <v>0.78346391065177534</v>
      </c>
      <c r="V508">
        <v>3.3</v>
      </c>
      <c r="W508" s="10">
        <f t="shared" si="86"/>
        <v>3.3</v>
      </c>
      <c r="X508" s="4">
        <v>4415</v>
      </c>
      <c r="Y508" s="12">
        <f t="shared" si="87"/>
        <v>4415</v>
      </c>
    </row>
    <row r="509" spans="1:25" x14ac:dyDescent="0.25">
      <c r="A509">
        <v>508</v>
      </c>
      <c r="B509" t="s">
        <v>4148</v>
      </c>
      <c r="C509" t="str">
        <f t="shared" si="88"/>
        <v>Unique</v>
      </c>
      <c r="D509" t="s">
        <v>12990</v>
      </c>
      <c r="E509" t="str">
        <f t="shared" si="79"/>
        <v>SanDisk Ultra microSDXC‚Ñ¢ UHS-I Card, 256GB, 150MB s R, 10 Y Warranty, for Smartphones</v>
      </c>
      <c r="F509" t="str" cm="1">
        <f t="array" ref="F509">PROPER(_xlfn.TEXTJOIN(" ", TRUE, INDEX(_xlfn.FILTERXML("&lt;t&gt;&lt;s&gt;" &amp; SUBSTITUTE(E509," ","&lt;/s&gt;&lt;s&gt;") &amp; "&lt;/s&gt;&lt;/t&gt;", "//s"), _xlfn.SEQUENCE(4))))</f>
        <v>Sandisk Ultra Microsdxc‚Ñ¢ Uhs-I</v>
      </c>
      <c r="G509" t="str">
        <f t="shared" si="89"/>
        <v>150MB s R, 10 Y Warranty, for Smartphones</v>
      </c>
      <c r="H509" t="s">
        <v>2983</v>
      </c>
      <c r="I509" t="s">
        <v>13093</v>
      </c>
      <c r="J509" s="7" t="str">
        <f t="shared" si="80"/>
        <v>Electronics</v>
      </c>
      <c r="K509" s="2" t="s">
        <v>13095</v>
      </c>
      <c r="L509" t="str">
        <f t="shared" si="81"/>
        <v>Accessories</v>
      </c>
      <c r="M509" s="2" t="s">
        <v>13128</v>
      </c>
      <c r="N509" s="2" t="str">
        <f t="shared" si="82"/>
        <v>MemoryCards</v>
      </c>
      <c r="O509" s="1" t="s">
        <v>13129</v>
      </c>
      <c r="Q509" s="2">
        <v>1989</v>
      </c>
      <c r="R509" s="8">
        <f t="shared" si="83"/>
        <v>1989</v>
      </c>
      <c r="S509" s="2">
        <v>3500</v>
      </c>
      <c r="T509" s="8">
        <f t="shared" si="84"/>
        <v>3500</v>
      </c>
      <c r="U509" s="1">
        <f t="shared" si="85"/>
        <v>0.43171428571428572</v>
      </c>
      <c r="V509">
        <v>4.4000000000000004</v>
      </c>
      <c r="W509" s="10">
        <f t="shared" si="86"/>
        <v>4.4000000000000004</v>
      </c>
      <c r="X509" s="4">
        <v>67260</v>
      </c>
      <c r="Y509" s="12">
        <f t="shared" si="87"/>
        <v>67260</v>
      </c>
    </row>
    <row r="510" spans="1:25" x14ac:dyDescent="0.25">
      <c r="A510">
        <v>509</v>
      </c>
      <c r="B510" t="s">
        <v>4152</v>
      </c>
      <c r="C510" t="str">
        <f t="shared" si="88"/>
        <v>Unique</v>
      </c>
      <c r="D510" t="s">
        <v>2919</v>
      </c>
      <c r="E510" t="str">
        <f t="shared" si="79"/>
        <v>Fire-Boltt Phoenix Smart Watch with Bluetooth Calling 1.3",120+ Sports Modes, 240*240 PX High Res with SpO2, Heart Rate Monitoring and IP67 Rating</v>
      </c>
      <c r="F510" t="str" cm="1">
        <f t="array" ref="F510">PROPER(_xlfn.TEXTJOIN(" ", TRUE, INDEX(_xlfn.FILTERXML("&lt;t&gt;&lt;s&gt;" &amp; SUBSTITUTE(E510," ","&lt;/s&gt;&lt;s&gt;") &amp; "&lt;/s&gt;&lt;/t&gt;", "//s"), _xlfn.SEQUENCE(4))))</f>
        <v>Fire-Boltt Phoenix Smart Watch</v>
      </c>
      <c r="G510" t="str">
        <f t="shared" si="89"/>
        <v>Calling 1.3",120+ Sports Modes, 240*240 PX High Res with SpO2, Heart Rate Monitoring and IP67 Rating</v>
      </c>
      <c r="H510" t="s">
        <v>2910</v>
      </c>
      <c r="I510" t="s">
        <v>13093</v>
      </c>
      <c r="J510" s="7" t="str">
        <f t="shared" si="80"/>
        <v>Electronics</v>
      </c>
      <c r="K510" s="2" t="s">
        <v>13120</v>
      </c>
      <c r="L510" t="str">
        <f t="shared" si="81"/>
        <v>WearableTechnology</v>
      </c>
      <c r="M510" s="2" t="s">
        <v>13121</v>
      </c>
      <c r="N510" s="2" t="str">
        <f t="shared" si="82"/>
        <v>SmartWatches</v>
      </c>
      <c r="O510" s="1"/>
      <c r="Q510" s="2">
        <v>1999</v>
      </c>
      <c r="R510" s="8">
        <f t="shared" si="83"/>
        <v>1999</v>
      </c>
      <c r="S510" s="2">
        <v>9999</v>
      </c>
      <c r="T510" s="8">
        <f t="shared" si="84"/>
        <v>9999</v>
      </c>
      <c r="U510" s="1">
        <f t="shared" si="85"/>
        <v>0.80008000800080004</v>
      </c>
      <c r="V510">
        <v>4.3</v>
      </c>
      <c r="W510" s="10">
        <f t="shared" si="86"/>
        <v>4.3</v>
      </c>
      <c r="X510" s="4">
        <v>27704</v>
      </c>
      <c r="Y510" s="12">
        <f t="shared" si="87"/>
        <v>27704</v>
      </c>
    </row>
    <row r="511" spans="1:25" x14ac:dyDescent="0.25">
      <c r="A511">
        <v>510</v>
      </c>
      <c r="B511" t="s">
        <v>4155</v>
      </c>
      <c r="C511" t="str">
        <f t="shared" si="88"/>
        <v>Unique</v>
      </c>
      <c r="D511" t="s">
        <v>12991</v>
      </c>
      <c r="E511" t="str">
        <f t="shared" si="79"/>
        <v>Redmi Note 11 (Space Black, 6GB RAM, 64GB Storage) | 90Hz FHD+ AMOLED Display | Qualcomm Snapdragon‚Ñ¢ 680-6nm | 33W Charger Included</v>
      </c>
      <c r="F511" t="str" cm="1">
        <f t="array" ref="F511">PROPER(_xlfn.TEXTJOIN(" ", TRUE, INDEX(_xlfn.FILTERXML("&lt;t&gt;&lt;s&gt;" &amp; SUBSTITUTE(E511," ","&lt;/s&gt;&lt;s&gt;") &amp; "&lt;/s&gt;&lt;/t&gt;", "//s"), _xlfn.SEQUENCE(4))))</f>
        <v>Redmi Note 11 (Space</v>
      </c>
      <c r="G511" t="str">
        <f t="shared" si="89"/>
        <v>RAM, 64GB Storage) | 90Hz FHD+ AMOLED Display | Qualcomm Snapdragon‚Ñ¢ 680-6nm | 33W Charger Included</v>
      </c>
      <c r="H511" t="s">
        <v>2950</v>
      </c>
      <c r="I511" t="s">
        <v>13093</v>
      </c>
      <c r="J511" s="7" t="str">
        <f t="shared" si="80"/>
        <v>Electronics</v>
      </c>
      <c r="K511" s="2" t="s">
        <v>13122</v>
      </c>
      <c r="L511" t="str">
        <f t="shared" si="81"/>
        <v>Mobiles &amp; Accessories</v>
      </c>
      <c r="M511" s="2" t="s">
        <v>13126</v>
      </c>
      <c r="N511" s="2" t="str">
        <f t="shared" si="82"/>
        <v>Smartphones &amp; BasicMobiles</v>
      </c>
      <c r="O511" s="1" t="s">
        <v>13127</v>
      </c>
      <c r="Q511" s="2">
        <v>12999</v>
      </c>
      <c r="R511" s="8">
        <f t="shared" si="83"/>
        <v>12999</v>
      </c>
      <c r="S511" s="2">
        <v>18999</v>
      </c>
      <c r="T511" s="8">
        <f t="shared" si="84"/>
        <v>18999</v>
      </c>
      <c r="U511" s="1">
        <f t="shared" si="85"/>
        <v>0.31580609505763463</v>
      </c>
      <c r="V511">
        <v>4.0999999999999996</v>
      </c>
      <c r="W511" s="10">
        <f t="shared" si="86"/>
        <v>4.0999999999999996</v>
      </c>
      <c r="X511" s="4">
        <v>50772</v>
      </c>
      <c r="Y511" s="12">
        <f t="shared" si="87"/>
        <v>50772</v>
      </c>
    </row>
    <row r="512" spans="1:25" x14ac:dyDescent="0.25">
      <c r="A512">
        <v>511</v>
      </c>
      <c r="B512" t="s">
        <v>4157</v>
      </c>
      <c r="C512" t="str">
        <f t="shared" si="88"/>
        <v>Unique</v>
      </c>
      <c r="D512" t="s">
        <v>4158</v>
      </c>
      <c r="E512" t="str">
        <f t="shared" si="79"/>
        <v>Noise ColorFit Pro 2 Full Touch Control Smart Watch with 35g Weight and Upgraded LCD Display (Deep Wine)</v>
      </c>
      <c r="F512" t="str" cm="1">
        <f t="array" ref="F512">PROPER(_xlfn.TEXTJOIN(" ", TRUE, INDEX(_xlfn.FILTERXML("&lt;t&gt;&lt;s&gt;" &amp; SUBSTITUTE(E512," ","&lt;/s&gt;&lt;s&gt;") &amp; "&lt;/s&gt;&lt;/t&gt;", "//s"), _xlfn.SEQUENCE(4))))</f>
        <v>Noise Colorfit Pro 2</v>
      </c>
      <c r="G512" t="str">
        <f t="shared" si="89"/>
        <v>Control Smart Watch with 35g Weight and Upgraded LCD Display (Deep Wine)</v>
      </c>
      <c r="H512" t="s">
        <v>2910</v>
      </c>
      <c r="I512" t="s">
        <v>13093</v>
      </c>
      <c r="J512" s="7" t="str">
        <f t="shared" si="80"/>
        <v>Electronics</v>
      </c>
      <c r="K512" s="2" t="s">
        <v>13120</v>
      </c>
      <c r="L512" t="str">
        <f t="shared" si="81"/>
        <v>WearableTechnology</v>
      </c>
      <c r="M512" s="2" t="s">
        <v>13121</v>
      </c>
      <c r="N512" s="2" t="str">
        <f t="shared" si="82"/>
        <v>SmartWatches</v>
      </c>
      <c r="O512" s="1"/>
      <c r="Q512" s="2">
        <v>1499</v>
      </c>
      <c r="R512" s="8">
        <f t="shared" si="83"/>
        <v>1499</v>
      </c>
      <c r="S512" s="2">
        <v>4999</v>
      </c>
      <c r="T512" s="8">
        <f t="shared" si="84"/>
        <v>4999</v>
      </c>
      <c r="U512" s="1">
        <f t="shared" si="85"/>
        <v>0.70014002800560116</v>
      </c>
      <c r="V512">
        <v>4</v>
      </c>
      <c r="W512" s="10">
        <f t="shared" si="86"/>
        <v>4</v>
      </c>
      <c r="X512" s="4">
        <v>92588</v>
      </c>
      <c r="Y512" s="12">
        <f t="shared" si="87"/>
        <v>92588</v>
      </c>
    </row>
    <row r="513" spans="1:25" x14ac:dyDescent="0.25">
      <c r="A513">
        <v>512</v>
      </c>
      <c r="B513" t="s">
        <v>4167</v>
      </c>
      <c r="C513" t="str">
        <f t="shared" si="88"/>
        <v>Unique</v>
      </c>
      <c r="D513" t="s">
        <v>4168</v>
      </c>
      <c r="E513" t="str">
        <f t="shared" si="79"/>
        <v>Redmi Note 11T 5G (Aquamarine Blue, 6GB RAM, 128GB ROM)| Dimensity 810 5G | 33W Pro Fast Charging | Charger Included | Additional Exchange Offers| Get 2 Months of YouTube Premium Free!</v>
      </c>
      <c r="F513" t="str" cm="1">
        <f t="array" ref="F513">PROPER(_xlfn.TEXTJOIN(" ", TRUE, INDEX(_xlfn.FILTERXML("&lt;t&gt;&lt;s&gt;" &amp; SUBSTITUTE(E513," ","&lt;/s&gt;&lt;s&gt;") &amp; "&lt;/s&gt;&lt;/t&gt;", "//s"), _xlfn.SEQUENCE(4))))</f>
        <v>Redmi Note 11T 5G</v>
      </c>
      <c r="G513" t="str">
        <f t="shared" si="89"/>
        <v>6GB RAM, 128GB ROM)| Dimensity 810 5G | 33W Pro Fast Charging | Charger Included | Additional Exchange Offers| Get 2 Months of YouTube Premium Free!</v>
      </c>
      <c r="H513" t="s">
        <v>2950</v>
      </c>
      <c r="I513" t="s">
        <v>13093</v>
      </c>
      <c r="J513" s="7" t="str">
        <f t="shared" si="80"/>
        <v>Electronics</v>
      </c>
      <c r="K513" s="2" t="s">
        <v>13122</v>
      </c>
      <c r="L513" t="str">
        <f t="shared" si="81"/>
        <v>Mobiles &amp; Accessories</v>
      </c>
      <c r="M513" s="2" t="s">
        <v>13126</v>
      </c>
      <c r="N513" s="2" t="str">
        <f t="shared" si="82"/>
        <v>Smartphones &amp; BasicMobiles</v>
      </c>
      <c r="O513" s="1" t="s">
        <v>13127</v>
      </c>
      <c r="Q513" s="2">
        <v>16999</v>
      </c>
      <c r="R513" s="8">
        <f t="shared" si="83"/>
        <v>16999</v>
      </c>
      <c r="S513" s="2">
        <v>20999</v>
      </c>
      <c r="T513" s="8">
        <f t="shared" si="84"/>
        <v>20999</v>
      </c>
      <c r="U513" s="1">
        <f t="shared" si="85"/>
        <v>0.19048526120291442</v>
      </c>
      <c r="V513">
        <v>4.0999999999999996</v>
      </c>
      <c r="W513" s="10">
        <f t="shared" si="86"/>
        <v>4.0999999999999996</v>
      </c>
      <c r="X513" s="4">
        <v>31822</v>
      </c>
      <c r="Y513" s="12">
        <f t="shared" si="87"/>
        <v>31822</v>
      </c>
    </row>
    <row r="514" spans="1:25" x14ac:dyDescent="0.25">
      <c r="A514">
        <v>513</v>
      </c>
      <c r="B514" t="s">
        <v>4172</v>
      </c>
      <c r="C514" t="str">
        <f t="shared" si="88"/>
        <v>Unique</v>
      </c>
      <c r="D514" t="s">
        <v>4173</v>
      </c>
      <c r="E514" t="str">
        <f t="shared" ref="E514:E577" si="90">TRIM(SUBSTITUTE(SUBSTITUTE(SUBSTITUTE(SUBSTITUTE(SUBSTITUTE(SUBSTITUTE(D514,"&amp;","and"),"&lt;",""),"&gt;",""),"/"," "),CHAR(160)," "),CHAR(10)," "))</f>
        <v>Newly Launched Boult Dive+ with 1.85" HD Display, Bluetooth Calling Smartwatch, 500 Nits Brightness, 7 Days Battery Life, 150+ Watch Faces, 100+ Sport Modes, IP68 Waterproof Smart Watch (Jet Black)</v>
      </c>
      <c r="F514" t="str" cm="1">
        <f t="array" ref="F514">PROPER(_xlfn.TEXTJOIN(" ", TRUE, INDEX(_xlfn.FILTERXML("&lt;t&gt;&lt;s&gt;" &amp; SUBSTITUTE(E514," ","&lt;/s&gt;&lt;s&gt;") &amp; "&lt;/s&gt;&lt;/t&gt;", "//s"), _xlfn.SEQUENCE(4))))</f>
        <v>Newly Launched Boult Dive+</v>
      </c>
      <c r="G514" t="str">
        <f t="shared" si="89"/>
        <v>HD Display, Bluetooth Calling Smartwatch, 500 Nits Brightness, 7 Days Battery Life, 150+ Watch Faces, 100+ Sport Modes, IP68 Waterproof Smart Watch (Jet Black)</v>
      </c>
      <c r="H514" t="s">
        <v>2910</v>
      </c>
      <c r="I514" t="s">
        <v>13093</v>
      </c>
      <c r="J514" s="7" t="str">
        <f t="shared" ref="J514:J577" si="91">TRIM(SUBSTITUTE(SUBSTITUTE(I514, "&amp;", " &amp; "), ",", " , "))</f>
        <v>Electronics</v>
      </c>
      <c r="K514" s="2" t="s">
        <v>13120</v>
      </c>
      <c r="L514" t="str">
        <f t="shared" ref="L514:L577" si="92">TRIM(SUBSTITUTE(SUBSTITUTE(K514, "&amp;", " &amp; "), ",", " , "))</f>
        <v>WearableTechnology</v>
      </c>
      <c r="M514" s="2" t="s">
        <v>13121</v>
      </c>
      <c r="N514" s="2" t="str">
        <f t="shared" ref="N514:N577" si="93">TRIM(SUBSTITUTE(SUBSTITUTE(M514, "&amp;", " &amp; "), ",", " , "))</f>
        <v>SmartWatches</v>
      </c>
      <c r="O514" s="1"/>
      <c r="Q514" s="2">
        <v>1999</v>
      </c>
      <c r="R514" s="8">
        <f t="shared" ref="R514:R577" si="94">VALUE(Q514)</f>
        <v>1999</v>
      </c>
      <c r="S514" s="2">
        <v>8499</v>
      </c>
      <c r="T514" s="8">
        <f t="shared" ref="T514:T577" si="95">VALUE(S514)</f>
        <v>8499</v>
      </c>
      <c r="U514" s="1">
        <f t="shared" ref="U514:U577" si="96">IFERROR((T514- R514) / T514, 0)</f>
        <v>0.76479585833627484</v>
      </c>
      <c r="V514">
        <v>4.3</v>
      </c>
      <c r="W514" s="10">
        <f t="shared" ref="W514:W577" si="97">VALUE(V514)</f>
        <v>4.3</v>
      </c>
      <c r="X514" s="4">
        <v>240</v>
      </c>
      <c r="Y514" s="12">
        <f t="shared" ref="Y514:Y577" si="98">VALUE(X514)</f>
        <v>240</v>
      </c>
    </row>
    <row r="515" spans="1:25" x14ac:dyDescent="0.25">
      <c r="A515">
        <v>514</v>
      </c>
      <c r="B515" t="s">
        <v>4182</v>
      </c>
      <c r="C515" t="str">
        <f t="shared" ref="C515:C578" si="99">IF(COUNTIF(B:B, B515) &gt; 1, "Duplicate", "Unique")</f>
        <v>Unique</v>
      </c>
      <c r="D515" t="s">
        <v>4183</v>
      </c>
      <c r="E515" t="str">
        <f t="shared" si="90"/>
        <v>OnePlus Nord Watch with 1.78‚Äù AMOLED Display, 60 Hz Refresh Rate, 105 Fitness Modes, 10 Days Battery, SPO2, Heart Rate, Stress Monitor, Women Health Tracker and Multiple Watch Face [Midnight Black]</v>
      </c>
      <c r="F515" t="str" cm="1">
        <f t="array" ref="F515">PROPER(_xlfn.TEXTJOIN(" ", TRUE, INDEX(_xlfn.FILTERXML("&lt;t&gt;&lt;s&gt;" &amp; SUBSTITUTE(E515," ","&lt;/s&gt;&lt;s&gt;") &amp; "&lt;/s&gt;&lt;/t&gt;", "//s"), _xlfn.SEQUENCE(4))))</f>
        <v>Oneplus Nord Watch With</v>
      </c>
      <c r="G515" t="str">
        <f t="shared" si="89"/>
        <v>Display, 60 Hz Refresh Rate, 105 Fitness Modes, 10 Days Battery, SPO2, Heart Rate, Stress Monitor, Women Health Tracker and Multiple Watch Face [Midnight Black]</v>
      </c>
      <c r="H515" t="s">
        <v>2910</v>
      </c>
      <c r="I515" t="s">
        <v>13093</v>
      </c>
      <c r="J515" s="7" t="str">
        <f t="shared" si="91"/>
        <v>Electronics</v>
      </c>
      <c r="K515" s="2" t="s">
        <v>13120</v>
      </c>
      <c r="L515" t="str">
        <f t="shared" si="92"/>
        <v>WearableTechnology</v>
      </c>
      <c r="M515" s="2" t="s">
        <v>13121</v>
      </c>
      <c r="N515" s="2" t="str">
        <f t="shared" si="93"/>
        <v>SmartWatches</v>
      </c>
      <c r="O515" s="1"/>
      <c r="Q515" s="2">
        <v>4999</v>
      </c>
      <c r="R515" s="8">
        <f t="shared" si="94"/>
        <v>4999</v>
      </c>
      <c r="S515" s="2">
        <v>6999</v>
      </c>
      <c r="T515" s="8">
        <f t="shared" si="95"/>
        <v>6999</v>
      </c>
      <c r="U515" s="1">
        <f t="shared" si="96"/>
        <v>0.2857551078725532</v>
      </c>
      <c r="V515">
        <v>3.8</v>
      </c>
      <c r="W515" s="10">
        <f t="shared" si="97"/>
        <v>3.8</v>
      </c>
      <c r="X515" s="4">
        <v>758</v>
      </c>
      <c r="Y515" s="12">
        <f t="shared" si="98"/>
        <v>758</v>
      </c>
    </row>
    <row r="516" spans="1:25" x14ac:dyDescent="0.25">
      <c r="A516">
        <v>515</v>
      </c>
      <c r="B516" t="s">
        <v>348</v>
      </c>
      <c r="C516" t="str">
        <f t="shared" si="99"/>
        <v>Duplicate</v>
      </c>
      <c r="D516" t="s">
        <v>349</v>
      </c>
      <c r="E516" t="str">
        <f t="shared" si="90"/>
        <v>pTron Solero MB301 3A Micro USB Data and Charging Cable, Made in India, 480Mbps Data Sync, Strong and Durable 1.5-Meter Nylon Braided USB Cable for Micro USB Devices - (Black)</v>
      </c>
      <c r="F516" t="str" cm="1">
        <f t="array" ref="F516">PROPER(_xlfn.TEXTJOIN(" ", TRUE, INDEX(_xlfn.FILTERXML("&lt;t&gt;&lt;s&gt;" &amp; SUBSTITUTE(E516," ","&lt;/s&gt;&lt;s&gt;") &amp; "&lt;/s&gt;&lt;/t&gt;", "//s"), _xlfn.SEQUENCE(4))))</f>
        <v>Ptron Solero Mb301 3A</v>
      </c>
      <c r="G516" t="str">
        <f t="shared" si="89"/>
        <v>Data and Charging Cable, Made in India, 480Mbps Data Sync, Strong and Durable 1.5-Meter Nylon Braided USB Cable for Micro USB Devices - (Black)</v>
      </c>
      <c r="H516" t="s">
        <v>17</v>
      </c>
      <c r="I516" t="s">
        <v>13085</v>
      </c>
      <c r="J516" s="7" t="str">
        <f t="shared" si="91"/>
        <v>Computers &amp; Accessories</v>
      </c>
      <c r="K516" t="s">
        <v>13086</v>
      </c>
      <c r="L516" t="str">
        <f t="shared" si="92"/>
        <v>Accessories &amp; Peripherals</v>
      </c>
      <c r="M516" t="s">
        <v>13087</v>
      </c>
      <c r="N516" s="2" t="str">
        <f t="shared" si="93"/>
        <v>Cables &amp; Accessories</v>
      </c>
      <c r="O516" s="1" t="s">
        <v>13088</v>
      </c>
      <c r="P516" t="s">
        <v>13089</v>
      </c>
      <c r="Q516">
        <v>99</v>
      </c>
      <c r="R516" s="8">
        <f t="shared" si="94"/>
        <v>99</v>
      </c>
      <c r="S516">
        <v>666.66</v>
      </c>
      <c r="T516" s="8">
        <f t="shared" si="95"/>
        <v>666.66</v>
      </c>
      <c r="U516" s="1">
        <f t="shared" si="96"/>
        <v>0.85149851498514983</v>
      </c>
      <c r="V516">
        <v>3.9</v>
      </c>
      <c r="W516" s="10">
        <f t="shared" si="97"/>
        <v>3.9</v>
      </c>
      <c r="X516" s="4">
        <v>24870</v>
      </c>
      <c r="Y516" s="12">
        <f t="shared" si="98"/>
        <v>24870</v>
      </c>
    </row>
    <row r="517" spans="1:25" x14ac:dyDescent="0.25">
      <c r="A517">
        <v>516</v>
      </c>
      <c r="B517" t="s">
        <v>4193</v>
      </c>
      <c r="C517" t="str">
        <f t="shared" si="99"/>
        <v>Unique</v>
      </c>
      <c r="D517" t="s">
        <v>4194</v>
      </c>
      <c r="E517" t="str">
        <f t="shared" si="90"/>
        <v>Noise Agile 2 Buzz Bluetooth Calling Smart Watch with 1.28" TFT Display,Dual Button,in-Built Mic and Speaker,AI Voice Assistant, Health Suite,in-Built Games, 100 Watch Faces-(Jet Black)</v>
      </c>
      <c r="F517" t="str" cm="1">
        <f t="array" ref="F517">PROPER(_xlfn.TEXTJOIN(" ", TRUE, INDEX(_xlfn.FILTERXML("&lt;t&gt;&lt;s&gt;" &amp; SUBSTITUTE(E517," ","&lt;/s&gt;&lt;s&gt;") &amp; "&lt;/s&gt;&lt;/t&gt;", "//s"), _xlfn.SEQUENCE(4))))</f>
        <v>Noise Agile 2 Buzz</v>
      </c>
      <c r="G517" t="str">
        <f t="shared" si="89"/>
        <v>Smart Watch with 1.28" TFT Display,Dual Button,in-Built Mic and Speaker,AI Voice Assistant, Health Suite,in-Built Games, 100 Watch Faces-(Jet Black)</v>
      </c>
      <c r="H517" t="s">
        <v>2910</v>
      </c>
      <c r="I517" t="s">
        <v>13093</v>
      </c>
      <c r="J517" s="7" t="str">
        <f t="shared" si="91"/>
        <v>Electronics</v>
      </c>
      <c r="K517" s="2" t="s">
        <v>13120</v>
      </c>
      <c r="L517" t="str">
        <f t="shared" si="92"/>
        <v>WearableTechnology</v>
      </c>
      <c r="M517" s="2" t="s">
        <v>13121</v>
      </c>
      <c r="N517" s="2" t="str">
        <f t="shared" si="93"/>
        <v>SmartWatches</v>
      </c>
      <c r="O517" s="1"/>
      <c r="Q517" s="2">
        <v>2499</v>
      </c>
      <c r="R517" s="8">
        <f t="shared" si="94"/>
        <v>2499</v>
      </c>
      <c r="S517" s="2">
        <v>5999</v>
      </c>
      <c r="T517" s="8">
        <f t="shared" si="95"/>
        <v>5999</v>
      </c>
      <c r="U517" s="1">
        <f t="shared" si="96"/>
        <v>0.58343057176196034</v>
      </c>
      <c r="V517">
        <v>3.7</v>
      </c>
      <c r="W517" s="10">
        <f t="shared" si="97"/>
        <v>3.7</v>
      </c>
      <c r="X517" s="4">
        <v>828</v>
      </c>
      <c r="Y517" s="12">
        <f t="shared" si="98"/>
        <v>828</v>
      </c>
    </row>
    <row r="518" spans="1:25" x14ac:dyDescent="0.25">
      <c r="A518">
        <v>517</v>
      </c>
      <c r="B518" t="s">
        <v>4203</v>
      </c>
      <c r="C518" t="str">
        <f t="shared" si="99"/>
        <v>Unique</v>
      </c>
      <c r="D518" t="s">
        <v>4204</v>
      </c>
      <c r="E518" t="str">
        <f t="shared" si="90"/>
        <v>Motorola a10 Dual Sim keypad Mobile with 1750 mAh Battery, Expandable Storage Upto 32GB, Wireless FM with Recording - Dark Blue</v>
      </c>
      <c r="F518" t="str" cm="1">
        <f t="array" ref="F518">PROPER(_xlfn.TEXTJOIN(" ", TRUE, INDEX(_xlfn.FILTERXML("&lt;t&gt;&lt;s&gt;" &amp; SUBSTITUTE(E518," ","&lt;/s&gt;&lt;s&gt;") &amp; "&lt;/s&gt;&lt;/t&gt;", "//s"), _xlfn.SEQUENCE(4))))</f>
        <v>Motorola A10 Dual Sim</v>
      </c>
      <c r="G518" t="str">
        <f t="shared" si="89"/>
        <v>with 1750 mAh Battery, Expandable Storage Upto 32GB, Wireless FM with Recording - Dark Blue</v>
      </c>
      <c r="H518" t="s">
        <v>3004</v>
      </c>
      <c r="I518" t="s">
        <v>13093</v>
      </c>
      <c r="J518" s="7" t="str">
        <f t="shared" si="91"/>
        <v>Electronics</v>
      </c>
      <c r="K518" s="2" t="s">
        <v>13122</v>
      </c>
      <c r="L518" t="str">
        <f t="shared" si="92"/>
        <v>Mobiles &amp; Accessories</v>
      </c>
      <c r="M518" s="2" t="s">
        <v>13126</v>
      </c>
      <c r="N518" s="2" t="str">
        <f t="shared" si="93"/>
        <v>Smartphones &amp; BasicMobiles</v>
      </c>
      <c r="O518" s="1" t="s">
        <v>13130</v>
      </c>
      <c r="Q518" s="2">
        <v>1399</v>
      </c>
      <c r="R518" s="8">
        <f t="shared" si="94"/>
        <v>1399</v>
      </c>
      <c r="S518" s="2">
        <v>1630</v>
      </c>
      <c r="T518" s="8">
        <f t="shared" si="95"/>
        <v>1630</v>
      </c>
      <c r="U518" s="1">
        <f t="shared" si="96"/>
        <v>0.14171779141104293</v>
      </c>
      <c r="V518">
        <v>4</v>
      </c>
      <c r="W518" s="10">
        <f t="shared" si="97"/>
        <v>4</v>
      </c>
      <c r="X518" s="4">
        <v>9378</v>
      </c>
      <c r="Y518" s="12">
        <f t="shared" si="98"/>
        <v>9378</v>
      </c>
    </row>
    <row r="519" spans="1:25" x14ac:dyDescent="0.25">
      <c r="A519">
        <v>518</v>
      </c>
      <c r="B519" t="s">
        <v>4208</v>
      </c>
      <c r="C519" t="str">
        <f t="shared" si="99"/>
        <v>Unique</v>
      </c>
      <c r="D519" t="s">
        <v>4209</v>
      </c>
      <c r="E519" t="str">
        <f t="shared" si="90"/>
        <v>Fire-Boltt Ninja 3 Smartwatch Full Touch 1.69 " and 60 Sports Modes with IP68, Sp02 Tracking, Over 100 Cloud based watch faces ( Silver )</v>
      </c>
      <c r="F519" t="str" cm="1">
        <f t="array" ref="F519">PROPER(_xlfn.TEXTJOIN(" ", TRUE, INDEX(_xlfn.FILTERXML("&lt;t&gt;&lt;s&gt;" &amp; SUBSTITUTE(E519," ","&lt;/s&gt;&lt;s&gt;") &amp; "&lt;/s&gt;&lt;/t&gt;", "//s"), _xlfn.SEQUENCE(4))))</f>
        <v>Fire-Boltt Ninja 3 Smartwatch</v>
      </c>
      <c r="G519" t="str">
        <f t="shared" si="89"/>
        <v>1.69 " and 60 Sports Modes with IP68, Sp02 Tracking, Over 100 Cloud based watch faces ( Silver )</v>
      </c>
      <c r="H519" t="s">
        <v>2910</v>
      </c>
      <c r="I519" t="s">
        <v>13093</v>
      </c>
      <c r="J519" s="7" t="str">
        <f t="shared" si="91"/>
        <v>Electronics</v>
      </c>
      <c r="K519" s="2" t="s">
        <v>13120</v>
      </c>
      <c r="L519" t="str">
        <f t="shared" si="92"/>
        <v>WearableTechnology</v>
      </c>
      <c r="M519" s="2" t="s">
        <v>13121</v>
      </c>
      <c r="N519" s="2" t="str">
        <f t="shared" si="93"/>
        <v>SmartWatches</v>
      </c>
      <c r="O519" s="1"/>
      <c r="Q519" s="2">
        <v>1499</v>
      </c>
      <c r="R519" s="8">
        <f t="shared" si="94"/>
        <v>1499</v>
      </c>
      <c r="S519" s="2">
        <v>9999</v>
      </c>
      <c r="T519" s="8">
        <f t="shared" si="95"/>
        <v>9999</v>
      </c>
      <c r="U519" s="1">
        <f t="shared" si="96"/>
        <v>0.85008500850085011</v>
      </c>
      <c r="V519">
        <v>4.2</v>
      </c>
      <c r="W519" s="10">
        <f t="shared" si="97"/>
        <v>4.2</v>
      </c>
      <c r="X519" s="4">
        <v>22638</v>
      </c>
      <c r="Y519" s="12">
        <f t="shared" si="98"/>
        <v>22638</v>
      </c>
    </row>
    <row r="520" spans="1:25" x14ac:dyDescent="0.25">
      <c r="A520">
        <v>519</v>
      </c>
      <c r="B520" t="s">
        <v>354</v>
      </c>
      <c r="C520" t="str">
        <f t="shared" si="99"/>
        <v>Duplicate</v>
      </c>
      <c r="D520" t="s">
        <v>355</v>
      </c>
      <c r="E520" t="str">
        <f t="shared" si="90"/>
        <v>Amazonbasics Nylon Braided Usb-C To Lightning Cable, Fast Charging Mfi Certified Smartphone, Iphone Charger (6-Foot, Dark Grey)</v>
      </c>
      <c r="F520" t="str" cm="1">
        <f t="array" ref="F520">PROPER(_xlfn.TEXTJOIN(" ", TRUE, INDEX(_xlfn.FILTERXML("&lt;t&gt;&lt;s&gt;" &amp; SUBSTITUTE(E520," ","&lt;/s&gt;&lt;s&gt;") &amp; "&lt;/s&gt;&lt;/t&gt;", "//s"), _xlfn.SEQUENCE(4))))</f>
        <v>Amazonbasics Nylon Braided Usb-C</v>
      </c>
      <c r="G520" t="str">
        <f t="shared" si="89"/>
        <v>Cable, Fast Charging Mfi Certified Smartphone, Iphone Charger (6-Foot, Dark Grey)</v>
      </c>
      <c r="H520" t="s">
        <v>17</v>
      </c>
      <c r="I520" t="s">
        <v>13085</v>
      </c>
      <c r="J520" s="7" t="str">
        <f t="shared" si="91"/>
        <v>Computers &amp; Accessories</v>
      </c>
      <c r="K520" t="s">
        <v>13086</v>
      </c>
      <c r="L520" t="str">
        <f t="shared" si="92"/>
        <v>Accessories &amp; Peripherals</v>
      </c>
      <c r="M520" s="2" t="s">
        <v>13087</v>
      </c>
      <c r="N520" s="2" t="str">
        <f t="shared" si="93"/>
        <v>Cables &amp; Accessories</v>
      </c>
      <c r="O520" s="1" t="s">
        <v>13088</v>
      </c>
      <c r="P520" t="s">
        <v>13089</v>
      </c>
      <c r="Q520">
        <v>899</v>
      </c>
      <c r="R520" s="8">
        <f t="shared" si="94"/>
        <v>899</v>
      </c>
      <c r="S520" s="2">
        <v>1900</v>
      </c>
      <c r="T520" s="8">
        <f t="shared" si="95"/>
        <v>1900</v>
      </c>
      <c r="U520" s="1">
        <f t="shared" si="96"/>
        <v>0.52684210526315789</v>
      </c>
      <c r="V520">
        <v>4.4000000000000004</v>
      </c>
      <c r="W520" s="10">
        <f t="shared" si="97"/>
        <v>4.4000000000000004</v>
      </c>
      <c r="X520" s="4">
        <v>13552</v>
      </c>
      <c r="Y520" s="12">
        <f t="shared" si="98"/>
        <v>13552</v>
      </c>
    </row>
    <row r="521" spans="1:25" x14ac:dyDescent="0.25">
      <c r="A521">
        <v>520</v>
      </c>
      <c r="B521" t="s">
        <v>4214</v>
      </c>
      <c r="C521" t="str">
        <f t="shared" si="99"/>
        <v>Unique</v>
      </c>
      <c r="D521" t="s">
        <v>4215</v>
      </c>
      <c r="E521" t="str">
        <f t="shared" si="90"/>
        <v>Flix (Beetel) Bolt 2.4 12W Dual USB Smart Charger, Made in India, Bis Certified, Fast Charging Power Adaptor with 1 Meter USB to Type C Cable for Cellular Phones (White)(Xwc-64D)</v>
      </c>
      <c r="F521" t="str" cm="1">
        <f t="array" ref="F521">PROPER(_xlfn.TEXTJOIN(" ", TRUE, INDEX(_xlfn.FILTERXML("&lt;t&gt;&lt;s&gt;" &amp; SUBSTITUTE(E521," ","&lt;/s&gt;&lt;s&gt;") &amp; "&lt;/s&gt;&lt;/t&gt;", "//s"), _xlfn.SEQUENCE(4))))</f>
        <v>Flix (Beetel) Bolt 2.4</v>
      </c>
      <c r="G521" t="str">
        <f t="shared" si="89"/>
        <v>USB Smart Charger, Made in India, Bis Certified, Fast Charging Power Adaptor with 1 Meter USB to Type C Cable for Cellular Phones (White)(Xwc-64D)</v>
      </c>
      <c r="H521" t="s">
        <v>3120</v>
      </c>
      <c r="I521" t="s">
        <v>13093</v>
      </c>
      <c r="J521" s="7" t="str">
        <f t="shared" si="91"/>
        <v>Electronics</v>
      </c>
      <c r="K521" t="s">
        <v>13122</v>
      </c>
      <c r="L521" t="str">
        <f t="shared" si="92"/>
        <v>Mobiles &amp; Accessories</v>
      </c>
      <c r="M521" t="s">
        <v>13123</v>
      </c>
      <c r="N521" s="2" t="str">
        <f t="shared" si="93"/>
        <v>MobileAccessories</v>
      </c>
      <c r="O521" s="1" t="s">
        <v>13124</v>
      </c>
      <c r="P521" t="s">
        <v>13137</v>
      </c>
      <c r="Q521">
        <v>249</v>
      </c>
      <c r="R521" s="8">
        <f t="shared" si="94"/>
        <v>249</v>
      </c>
      <c r="S521">
        <v>599</v>
      </c>
      <c r="T521" s="8">
        <f t="shared" si="95"/>
        <v>599</v>
      </c>
      <c r="U521" s="1">
        <f t="shared" si="96"/>
        <v>0.58430717863105175</v>
      </c>
      <c r="V521">
        <v>3.9</v>
      </c>
      <c r="W521" s="10">
        <f t="shared" si="97"/>
        <v>3.9</v>
      </c>
      <c r="X521" s="4">
        <v>2147</v>
      </c>
      <c r="Y521" s="12">
        <f t="shared" si="98"/>
        <v>2147</v>
      </c>
    </row>
    <row r="522" spans="1:25" x14ac:dyDescent="0.25">
      <c r="A522">
        <v>521</v>
      </c>
      <c r="B522" t="s">
        <v>4224</v>
      </c>
      <c r="C522" t="str">
        <f t="shared" si="99"/>
        <v>Unique</v>
      </c>
      <c r="D522" t="s">
        <v>4225</v>
      </c>
      <c r="E522" t="str">
        <f t="shared" si="90"/>
        <v>Kyosei Advanced Tempered Glass Compatible with Google Pixel 6a with Military-Grade Anti-Explosion Edge-to-Edge Coverage Screen Protector Guard</v>
      </c>
      <c r="F522" t="str" cm="1">
        <f t="array" ref="F522">PROPER(_xlfn.TEXTJOIN(" ", TRUE, INDEX(_xlfn.FILTERXML("&lt;t&gt;&lt;s&gt;" &amp; SUBSTITUTE(E522," ","&lt;/s&gt;&lt;s&gt;") &amp; "&lt;/s&gt;&lt;/t&gt;", "//s"), _xlfn.SEQUENCE(4))))</f>
        <v>Kyosei Advanced Tempered Glass</v>
      </c>
      <c r="G522" t="str">
        <f t="shared" si="89"/>
        <v>Google Pixel 6a with Military-Grade Anti-Explosion Edge-to-Edge Coverage Screen Protector Guard</v>
      </c>
      <c r="H522" t="s">
        <v>3725</v>
      </c>
      <c r="I522" t="s">
        <v>13093</v>
      </c>
      <c r="J522" s="7" t="str">
        <f t="shared" si="91"/>
        <v>Electronics</v>
      </c>
      <c r="K522" t="s">
        <v>13122</v>
      </c>
      <c r="L522" t="str">
        <f t="shared" si="92"/>
        <v>Mobiles &amp; Accessories</v>
      </c>
      <c r="M522" s="2" t="s">
        <v>13123</v>
      </c>
      <c r="N522" s="2" t="str">
        <f t="shared" si="93"/>
        <v>MobileAccessories</v>
      </c>
      <c r="O522" s="1" t="s">
        <v>13146</v>
      </c>
      <c r="P522" t="s">
        <v>13147</v>
      </c>
      <c r="Q522">
        <v>299</v>
      </c>
      <c r="R522" s="8">
        <f t="shared" si="94"/>
        <v>299</v>
      </c>
      <c r="S522" s="2">
        <v>1199</v>
      </c>
      <c r="T522" s="8">
        <f t="shared" si="95"/>
        <v>1199</v>
      </c>
      <c r="U522" s="1">
        <f t="shared" si="96"/>
        <v>0.75062552126772308</v>
      </c>
      <c r="V522">
        <v>4.5</v>
      </c>
      <c r="W522" s="10">
        <f t="shared" si="97"/>
        <v>4.5</v>
      </c>
      <c r="X522" s="4">
        <v>596</v>
      </c>
      <c r="Y522" s="12">
        <f t="shared" si="98"/>
        <v>596</v>
      </c>
    </row>
    <row r="523" spans="1:25" x14ac:dyDescent="0.25">
      <c r="A523">
        <v>522</v>
      </c>
      <c r="B523" t="s">
        <v>4234</v>
      </c>
      <c r="C523" t="str">
        <f t="shared" si="99"/>
        <v>Unique</v>
      </c>
      <c r="D523" t="s">
        <v>4235</v>
      </c>
      <c r="E523" t="str">
        <f t="shared" si="90"/>
        <v>STRIFF 12 Pieces Highly Flexible Silicone Micro USB Protector, Mouse Cable Protector, Suit for All Cell Phones, Computers and Chargers (Black)</v>
      </c>
      <c r="F523" t="str" cm="1">
        <f t="array" ref="F523">PROPER(_xlfn.TEXTJOIN(" ", TRUE, INDEX(_xlfn.FILTERXML("&lt;t&gt;&lt;s&gt;" &amp; SUBSTITUTE(E523," ","&lt;/s&gt;&lt;s&gt;") &amp; "&lt;/s&gt;&lt;/t&gt;", "//s"), _xlfn.SEQUENCE(4))))</f>
        <v>Striff 12 Pieces Highly</v>
      </c>
      <c r="G523" t="str">
        <f t="shared" si="89"/>
        <v>Micro USB Protector, Mouse Cable Protector, Suit for All Cell Phones, Computers and Chargers (Black)</v>
      </c>
      <c r="H523" t="s">
        <v>3588</v>
      </c>
      <c r="I523" t="s">
        <v>13093</v>
      </c>
      <c r="J523" s="7" t="str">
        <f t="shared" si="91"/>
        <v>Electronics</v>
      </c>
      <c r="K523" t="s">
        <v>13122</v>
      </c>
      <c r="L523" t="str">
        <f t="shared" si="92"/>
        <v>Mobiles &amp; Accessories</v>
      </c>
      <c r="M523" t="s">
        <v>13123</v>
      </c>
      <c r="N523" s="2" t="str">
        <f t="shared" si="93"/>
        <v>MobileAccessories</v>
      </c>
      <c r="O523" s="1" t="s">
        <v>13145</v>
      </c>
      <c r="Q523">
        <v>79</v>
      </c>
      <c r="R523" s="8">
        <f t="shared" si="94"/>
        <v>79</v>
      </c>
      <c r="S523">
        <v>499</v>
      </c>
      <c r="T523" s="8">
        <f t="shared" si="95"/>
        <v>499</v>
      </c>
      <c r="U523" s="1">
        <f t="shared" si="96"/>
        <v>0.84168336673346689</v>
      </c>
      <c r="V523">
        <v>4.2</v>
      </c>
      <c r="W523" s="10">
        <f t="shared" si="97"/>
        <v>4.2</v>
      </c>
      <c r="X523" s="4">
        <v>1949</v>
      </c>
      <c r="Y523" s="12">
        <f t="shared" si="98"/>
        <v>1949</v>
      </c>
    </row>
    <row r="524" spans="1:25" x14ac:dyDescent="0.25">
      <c r="A524">
        <v>523</v>
      </c>
      <c r="B524" t="s">
        <v>4239</v>
      </c>
      <c r="C524" t="str">
        <f t="shared" si="99"/>
        <v>Unique</v>
      </c>
      <c r="D524" t="s">
        <v>4240</v>
      </c>
      <c r="E524" t="str">
        <f t="shared" si="90"/>
        <v>Redmi 11 Prime 5G (Thunder Black, 4GB RAM, 64GB Storage) | Prime Design | MTK Dimensity 700 | 50 MP Dual Cam | 5000mAh | 7 Band 5G</v>
      </c>
      <c r="F524" t="str" cm="1">
        <f t="array" ref="F524">PROPER(_xlfn.TEXTJOIN(" ", TRUE, INDEX(_xlfn.FILTERXML("&lt;t&gt;&lt;s&gt;" &amp; SUBSTITUTE(E524," ","&lt;/s&gt;&lt;s&gt;") &amp; "&lt;/s&gt;&lt;/t&gt;", "//s"), _xlfn.SEQUENCE(4))))</f>
        <v>Redmi 11 Prime 5G</v>
      </c>
      <c r="G524" t="str">
        <f t="shared" si="89"/>
        <v>4GB RAM, 64GB Storage) | Prime Design | MTK Dimensity 700 | 50 MP Dual Cam | 5000mAh | 7 Band 5G</v>
      </c>
      <c r="H524" t="s">
        <v>2950</v>
      </c>
      <c r="I524" t="s">
        <v>13093</v>
      </c>
      <c r="J524" s="7" t="str">
        <f t="shared" si="91"/>
        <v>Electronics</v>
      </c>
      <c r="K524" s="2" t="s">
        <v>13122</v>
      </c>
      <c r="L524" t="str">
        <f t="shared" si="92"/>
        <v>Mobiles &amp; Accessories</v>
      </c>
      <c r="M524" s="2" t="s">
        <v>13126</v>
      </c>
      <c r="N524" s="2" t="str">
        <f t="shared" si="93"/>
        <v>Smartphones &amp; BasicMobiles</v>
      </c>
      <c r="O524" s="1" t="s">
        <v>13127</v>
      </c>
      <c r="Q524" s="2">
        <v>13999</v>
      </c>
      <c r="R524" s="8">
        <f t="shared" si="94"/>
        <v>13999</v>
      </c>
      <c r="S524" s="2">
        <v>15999</v>
      </c>
      <c r="T524" s="8">
        <f t="shared" si="95"/>
        <v>15999</v>
      </c>
      <c r="U524" s="1">
        <f t="shared" si="96"/>
        <v>0.12500781298831176</v>
      </c>
      <c r="V524">
        <v>3.9</v>
      </c>
      <c r="W524" s="10">
        <f t="shared" si="97"/>
        <v>3.9</v>
      </c>
      <c r="X524" s="4">
        <v>2180</v>
      </c>
      <c r="Y524" s="12">
        <f t="shared" si="98"/>
        <v>2180</v>
      </c>
    </row>
    <row r="525" spans="1:25" x14ac:dyDescent="0.25">
      <c r="A525">
        <v>524</v>
      </c>
      <c r="B525" t="s">
        <v>4248</v>
      </c>
      <c r="C525" t="str">
        <f t="shared" si="99"/>
        <v>Unique</v>
      </c>
      <c r="D525" t="s">
        <v>4249</v>
      </c>
      <c r="E525" t="str">
        <f t="shared" si="90"/>
        <v>Samsung Original EHS64 Wired in Ear Earphones with Mic, Black</v>
      </c>
      <c r="F525" t="str" cm="1">
        <f t="array" ref="F525">PROPER(_xlfn.TEXTJOIN(" ", TRUE, INDEX(_xlfn.FILTERXML("&lt;t&gt;&lt;s&gt;" &amp; SUBSTITUTE(E525," ","&lt;/s&gt;&lt;s&gt;") &amp; "&lt;/s&gt;&lt;/t&gt;", "//s"), _xlfn.SEQUENCE(4))))</f>
        <v>Samsung Original Ehs64 Wired</v>
      </c>
      <c r="G525" t="str">
        <f t="shared" si="89"/>
        <v>Earphones with Mic, Black</v>
      </c>
      <c r="H525" t="s">
        <v>3025</v>
      </c>
      <c r="I525" t="s">
        <v>13093</v>
      </c>
      <c r="J525" s="7" t="str">
        <f t="shared" si="91"/>
        <v>Electronics</v>
      </c>
      <c r="K525" t="s">
        <v>13131</v>
      </c>
      <c r="L525" t="str">
        <f t="shared" si="92"/>
        <v>Headphones , Earbuds &amp; Accessories</v>
      </c>
      <c r="M525" t="s">
        <v>13132</v>
      </c>
      <c r="N525" s="2" t="str">
        <f t="shared" si="93"/>
        <v>Headphones</v>
      </c>
      <c r="O525" s="1" t="s">
        <v>13133</v>
      </c>
      <c r="Q525">
        <v>949</v>
      </c>
      <c r="R525" s="8">
        <f t="shared" si="94"/>
        <v>949</v>
      </c>
      <c r="S525">
        <v>999</v>
      </c>
      <c r="T525" s="8">
        <f t="shared" si="95"/>
        <v>999</v>
      </c>
      <c r="U525" s="1">
        <f t="shared" si="96"/>
        <v>5.0050050050050053E-2</v>
      </c>
      <c r="V525">
        <v>4.2</v>
      </c>
      <c r="W525" s="10">
        <f t="shared" si="97"/>
        <v>4.2</v>
      </c>
      <c r="X525" s="4">
        <v>31539</v>
      </c>
      <c r="Y525" s="12">
        <f t="shared" si="98"/>
        <v>31539</v>
      </c>
    </row>
    <row r="526" spans="1:25" x14ac:dyDescent="0.25">
      <c r="A526">
        <v>525</v>
      </c>
      <c r="B526" t="s">
        <v>4253</v>
      </c>
      <c r="C526" t="str">
        <f t="shared" si="99"/>
        <v>Unique</v>
      </c>
      <c r="D526" t="s">
        <v>4254</v>
      </c>
      <c r="E526" t="str">
        <f t="shared" si="90"/>
        <v>STRIFF Multi Angle Tablet Mobile Stand. Holder for iPhone, Android, Samsung, OnePlus, Xiaomi. Portable,Foldable Stand.Perfect for Bed,Office, Home,Gift and Desktop (Black)</v>
      </c>
      <c r="F526" t="str" cm="1">
        <f t="array" ref="F526">PROPER(_xlfn.TEXTJOIN(" ", TRUE, INDEX(_xlfn.FILTERXML("&lt;t&gt;&lt;s&gt;" &amp; SUBSTITUTE(E526," ","&lt;/s&gt;&lt;s&gt;") &amp; "&lt;/s&gt;&lt;/t&gt;", "//s"), _xlfn.SEQUENCE(4))))</f>
        <v>Striff Multi Angle Tablet</v>
      </c>
      <c r="G526" t="str">
        <f t="shared" si="89"/>
        <v>Holder for iPhone, Android, Samsung, OnePlus, Xiaomi. Portable,Foldable Stand.Perfect for Bed,Office, Home,Gift and Desktop (Black)</v>
      </c>
      <c r="H526" t="s">
        <v>3445</v>
      </c>
      <c r="I526" t="s">
        <v>13093</v>
      </c>
      <c r="J526" s="7" t="str">
        <f t="shared" si="91"/>
        <v>Electronics</v>
      </c>
      <c r="K526" t="s">
        <v>13122</v>
      </c>
      <c r="L526" t="str">
        <f t="shared" si="92"/>
        <v>Mobiles &amp; Accessories</v>
      </c>
      <c r="M526" t="s">
        <v>13123</v>
      </c>
      <c r="N526" s="2" t="str">
        <f t="shared" si="93"/>
        <v>MobileAccessories</v>
      </c>
      <c r="O526" s="1" t="s">
        <v>13143</v>
      </c>
      <c r="Q526">
        <v>99</v>
      </c>
      <c r="R526" s="8">
        <f t="shared" si="94"/>
        <v>99</v>
      </c>
      <c r="S526">
        <v>499</v>
      </c>
      <c r="T526" s="8">
        <f t="shared" si="95"/>
        <v>499</v>
      </c>
      <c r="U526" s="1">
        <f t="shared" si="96"/>
        <v>0.80160320641282568</v>
      </c>
      <c r="V526">
        <v>4.0999999999999996</v>
      </c>
      <c r="W526" s="10">
        <f t="shared" si="97"/>
        <v>4.0999999999999996</v>
      </c>
      <c r="X526" s="4">
        <v>2451</v>
      </c>
      <c r="Y526" s="12">
        <f t="shared" si="98"/>
        <v>2451</v>
      </c>
    </row>
    <row r="527" spans="1:25" x14ac:dyDescent="0.25">
      <c r="A527">
        <v>526</v>
      </c>
      <c r="B527" t="s">
        <v>4263</v>
      </c>
      <c r="C527" t="str">
        <f t="shared" si="99"/>
        <v>Unique</v>
      </c>
      <c r="D527" t="s">
        <v>4264</v>
      </c>
      <c r="E527" t="str">
        <f t="shared" si="90"/>
        <v>boAt Newly Launched Wave Electra with 1.81" HD Display, Smart Calling Ultra-Seamless BT Calling Chip, 20 Built-in Watch Faces, 100 + Sports Modes, Menu Personalization, in-Built Games(Cherry Blossom)</v>
      </c>
      <c r="F527" t="str" cm="1">
        <f t="array" ref="F527">PROPER(_xlfn.TEXTJOIN(" ", TRUE, INDEX(_xlfn.FILTERXML("&lt;t&gt;&lt;s&gt;" &amp; SUBSTITUTE(E527," ","&lt;/s&gt;&lt;s&gt;") &amp; "&lt;/s&gt;&lt;/t&gt;", "//s"), _xlfn.SEQUENCE(4))))</f>
        <v>Boat Newly Launched Wave</v>
      </c>
      <c r="G527" t="str">
        <f t="shared" si="89"/>
        <v>1.81" HD Display, Smart Calling Ultra-Seamless BT Calling Chip, 20 Built-in Watch Faces, 100 + Sports Modes, Menu Personalization, in-Built Games(Cherry Blossom)</v>
      </c>
      <c r="H527" t="s">
        <v>2910</v>
      </c>
      <c r="I527" t="s">
        <v>13093</v>
      </c>
      <c r="J527" s="7" t="str">
        <f t="shared" si="91"/>
        <v>Electronics</v>
      </c>
      <c r="K527" s="2" t="s">
        <v>13120</v>
      </c>
      <c r="L527" t="str">
        <f t="shared" si="92"/>
        <v>WearableTechnology</v>
      </c>
      <c r="M527" s="2" t="s">
        <v>13121</v>
      </c>
      <c r="N527" s="2" t="str">
        <f t="shared" si="93"/>
        <v>SmartWatches</v>
      </c>
      <c r="O527" s="1"/>
      <c r="Q527" s="2">
        <v>2499</v>
      </c>
      <c r="R527" s="8">
        <f t="shared" si="94"/>
        <v>2499</v>
      </c>
      <c r="S527" s="2">
        <v>7990</v>
      </c>
      <c r="T527" s="8">
        <f t="shared" si="95"/>
        <v>7990</v>
      </c>
      <c r="U527" s="1">
        <f t="shared" si="96"/>
        <v>0.68723404255319154</v>
      </c>
      <c r="V527">
        <v>4.0999999999999996</v>
      </c>
      <c r="W527" s="10">
        <f t="shared" si="97"/>
        <v>4.0999999999999996</v>
      </c>
      <c r="X527" s="4">
        <v>154</v>
      </c>
      <c r="Y527" s="12">
        <f t="shared" si="98"/>
        <v>154</v>
      </c>
    </row>
    <row r="528" spans="1:25" x14ac:dyDescent="0.25">
      <c r="A528">
        <v>527</v>
      </c>
      <c r="B528" t="s">
        <v>4268</v>
      </c>
      <c r="C528" t="str">
        <f t="shared" si="99"/>
        <v>Unique</v>
      </c>
      <c r="D528" t="s">
        <v>4269</v>
      </c>
      <c r="E528" t="str">
        <f t="shared" si="90"/>
        <v>WeCool B1 Mobile Holder for Bikes or Bike Mobile Holder for Maps and GPS Navigation, one Click Locking, Firm Gripping, Anti Shake and Stable Cradle Clamp with 360¬∞ Rotation Bicycle Phone Mount</v>
      </c>
      <c r="F528" t="str" cm="1">
        <f t="array" ref="F528">PROPER(_xlfn.TEXTJOIN(" ", TRUE, INDEX(_xlfn.FILTERXML("&lt;t&gt;&lt;s&gt;" &amp; SUBSTITUTE(E528," ","&lt;/s&gt;&lt;s&gt;") &amp; "&lt;/s&gt;&lt;/t&gt;", "//s"), _xlfn.SEQUENCE(4))))</f>
        <v>Wecool B1 Mobile Holder</v>
      </c>
      <c r="G528" t="str">
        <f t="shared" si="89"/>
        <v>or Bike Mobile Holder for Maps and GPS Navigation, one Click Locking, Firm Gripping, Anti Shake and Stable Cradle Clamp with 360¬∞ Rotation Bicycle Phone Mount</v>
      </c>
      <c r="H528" t="s">
        <v>4270</v>
      </c>
      <c r="I528" t="s">
        <v>13093</v>
      </c>
      <c r="J528" s="7" t="str">
        <f t="shared" si="91"/>
        <v>Electronics</v>
      </c>
      <c r="K528" t="s">
        <v>13122</v>
      </c>
      <c r="L528" t="str">
        <f t="shared" si="92"/>
        <v>Mobiles &amp; Accessories</v>
      </c>
      <c r="M528" s="2" t="s">
        <v>13123</v>
      </c>
      <c r="N528" s="2" t="str">
        <f t="shared" si="93"/>
        <v>MobileAccessories</v>
      </c>
      <c r="O528" s="1" t="s">
        <v>13106</v>
      </c>
      <c r="P528" t="s">
        <v>13152</v>
      </c>
      <c r="Q528">
        <v>689</v>
      </c>
      <c r="R528" s="8">
        <f t="shared" si="94"/>
        <v>689</v>
      </c>
      <c r="S528" s="2">
        <v>1999</v>
      </c>
      <c r="T528" s="8">
        <f t="shared" si="95"/>
        <v>1999</v>
      </c>
      <c r="U528" s="1">
        <f t="shared" si="96"/>
        <v>0.65532766383191599</v>
      </c>
      <c r="V528">
        <v>4.3</v>
      </c>
      <c r="W528" s="10">
        <f t="shared" si="97"/>
        <v>4.3</v>
      </c>
      <c r="X528" s="4">
        <v>1193</v>
      </c>
      <c r="Y528" s="12">
        <f t="shared" si="98"/>
        <v>1193</v>
      </c>
    </row>
    <row r="529" spans="1:25" x14ac:dyDescent="0.25">
      <c r="A529">
        <v>528</v>
      </c>
      <c r="B529" t="s">
        <v>4279</v>
      </c>
      <c r="C529" t="str">
        <f t="shared" si="99"/>
        <v>Unique</v>
      </c>
      <c r="D529" t="s">
        <v>4280</v>
      </c>
      <c r="E529" t="str">
        <f t="shared" si="90"/>
        <v>Sounce 360 Adjustable Mobile Phone Holder, Universal Phone Holder Clip Lazy Bracket Flexible Gooseneck Clamp Long Arms Mount for Mobile Tabletop Stand for Bedroom, Office, Bathroom, White</v>
      </c>
      <c r="F529" t="str" cm="1">
        <f t="array" ref="F529">PROPER(_xlfn.TEXTJOIN(" ", TRUE, INDEX(_xlfn.FILTERXML("&lt;t&gt;&lt;s&gt;" &amp; SUBSTITUTE(E529," ","&lt;/s&gt;&lt;s&gt;") &amp; "&lt;/s&gt;&lt;/t&gt;", "//s"), _xlfn.SEQUENCE(4))))</f>
        <v>Sounce 360 Adjustable Mobile</v>
      </c>
      <c r="G529" t="str">
        <f t="shared" si="89"/>
        <v>Universal Phone Holder Clip Lazy Bracket Flexible Gooseneck Clamp Long Arms Mount for Mobile Tabletop Stand for Bedroom, Office, Bathroom, White</v>
      </c>
      <c r="H529" t="s">
        <v>3888</v>
      </c>
      <c r="I529" t="s">
        <v>13093</v>
      </c>
      <c r="J529" s="7" t="str">
        <f t="shared" si="91"/>
        <v>Electronics</v>
      </c>
      <c r="K529" t="s">
        <v>13122</v>
      </c>
      <c r="L529" t="str">
        <f t="shared" si="92"/>
        <v>Mobiles &amp; Accessories</v>
      </c>
      <c r="M529" s="2" t="s">
        <v>13123</v>
      </c>
      <c r="N529" s="2" t="str">
        <f t="shared" si="93"/>
        <v>MobileAccessories</v>
      </c>
      <c r="O529" s="1" t="s">
        <v>13106</v>
      </c>
      <c r="P529" t="s">
        <v>13149</v>
      </c>
      <c r="Q529">
        <v>499</v>
      </c>
      <c r="R529" s="8">
        <f t="shared" si="94"/>
        <v>499</v>
      </c>
      <c r="S529" s="2">
        <v>1899</v>
      </c>
      <c r="T529" s="8">
        <f t="shared" si="95"/>
        <v>1899</v>
      </c>
      <c r="U529" s="1">
        <f t="shared" si="96"/>
        <v>0.73723012111637709</v>
      </c>
      <c r="V529">
        <v>4.0999999999999996</v>
      </c>
      <c r="W529" s="10">
        <f t="shared" si="97"/>
        <v>4.0999999999999996</v>
      </c>
      <c r="X529" s="4">
        <v>1475</v>
      </c>
      <c r="Y529" s="12">
        <f t="shared" si="98"/>
        <v>1475</v>
      </c>
    </row>
    <row r="530" spans="1:25" x14ac:dyDescent="0.25">
      <c r="A530">
        <v>529</v>
      </c>
      <c r="B530" t="s">
        <v>4288</v>
      </c>
      <c r="C530" t="str">
        <f t="shared" si="99"/>
        <v>Unique</v>
      </c>
      <c r="D530" t="s">
        <v>12992</v>
      </c>
      <c r="E530" t="str">
        <f t="shared" si="90"/>
        <v>OpenTech Military-Grade Tempered Glass Screen Protector Compatible for iPhone 13 13 Pro 14 with Edge to Edge Coverage and Easy Installation kit (6.1 Inches)</v>
      </c>
      <c r="F530" t="str" cm="1">
        <f t="array" ref="F530">PROPER(_xlfn.TEXTJOIN(" ", TRUE, INDEX(_xlfn.FILTERXML("&lt;t&gt;&lt;s&gt;" &amp; SUBSTITUTE(E530," ","&lt;/s&gt;&lt;s&gt;") &amp; "&lt;/s&gt;&lt;/t&gt;", "//s"), _xlfn.SEQUENCE(4))))</f>
        <v>Opentech Military-Grade Tempered Glass</v>
      </c>
      <c r="G530" t="str">
        <f t="shared" si="89"/>
        <v>Compatible for iPhone 13 13 Pro 14 with Edge to Edge Coverage and Easy Installation kit (6.1 Inches)</v>
      </c>
      <c r="H530" t="s">
        <v>3725</v>
      </c>
      <c r="I530" t="s">
        <v>13093</v>
      </c>
      <c r="J530" s="7" t="str">
        <f t="shared" si="91"/>
        <v>Electronics</v>
      </c>
      <c r="K530" t="s">
        <v>13122</v>
      </c>
      <c r="L530" t="str">
        <f t="shared" si="92"/>
        <v>Mobiles &amp; Accessories</v>
      </c>
      <c r="M530" t="s">
        <v>13123</v>
      </c>
      <c r="N530" s="2" t="str">
        <f t="shared" si="93"/>
        <v>MobileAccessories</v>
      </c>
      <c r="O530" s="1" t="s">
        <v>13146</v>
      </c>
      <c r="P530" t="s">
        <v>13147</v>
      </c>
      <c r="Q530">
        <v>299</v>
      </c>
      <c r="R530" s="8">
        <f t="shared" si="94"/>
        <v>299</v>
      </c>
      <c r="S530">
        <v>999</v>
      </c>
      <c r="T530" s="8">
        <f t="shared" si="95"/>
        <v>999</v>
      </c>
      <c r="U530" s="1">
        <f t="shared" si="96"/>
        <v>0.70070070070070067</v>
      </c>
      <c r="V530">
        <v>4.3</v>
      </c>
      <c r="W530" s="10">
        <f t="shared" si="97"/>
        <v>4.3</v>
      </c>
      <c r="X530" s="4">
        <v>8891</v>
      </c>
      <c r="Y530" s="12">
        <f t="shared" si="98"/>
        <v>8891</v>
      </c>
    </row>
    <row r="531" spans="1:25" x14ac:dyDescent="0.25">
      <c r="A531">
        <v>530</v>
      </c>
      <c r="B531" t="s">
        <v>4297</v>
      </c>
      <c r="C531" t="str">
        <f t="shared" si="99"/>
        <v>Unique</v>
      </c>
      <c r="D531" t="s">
        <v>4298</v>
      </c>
      <c r="E531" t="str">
        <f t="shared" si="90"/>
        <v>EN LIGNE Adjustable Cell Phone Stand, Foldable Portable Phone Stand Phone Holder for Desk, Desktop Tablet Stand Compatible with Mobile Phone iPad Tablet (Black)</v>
      </c>
      <c r="F531" t="str" cm="1">
        <f t="array" ref="F531">PROPER(_xlfn.TEXTJOIN(" ", TRUE, INDEX(_xlfn.FILTERXML("&lt;t&gt;&lt;s&gt;" &amp; SUBSTITUTE(E531," ","&lt;/s&gt;&lt;s&gt;") &amp; "&lt;/s&gt;&lt;/t&gt;", "//s"), _xlfn.SEQUENCE(4))))</f>
        <v>En Ligne Adjustable Cell</v>
      </c>
      <c r="G531" t="str">
        <f t="shared" si="89"/>
        <v>Foldable Portable Phone Stand Phone Holder for Desk, Desktop Tablet Stand Compatible with Mobile Phone iPad Tablet (Black)</v>
      </c>
      <c r="H531" t="s">
        <v>3445</v>
      </c>
      <c r="I531" t="s">
        <v>13093</v>
      </c>
      <c r="J531" s="7" t="str">
        <f t="shared" si="91"/>
        <v>Electronics</v>
      </c>
      <c r="K531" t="s">
        <v>13122</v>
      </c>
      <c r="L531" t="str">
        <f t="shared" si="92"/>
        <v>Mobiles &amp; Accessories</v>
      </c>
      <c r="M531" t="s">
        <v>13123</v>
      </c>
      <c r="N531" s="2" t="str">
        <f t="shared" si="93"/>
        <v>MobileAccessories</v>
      </c>
      <c r="O531" s="1" t="s">
        <v>13143</v>
      </c>
      <c r="Q531">
        <v>209</v>
      </c>
      <c r="R531" s="8">
        <f t="shared" si="94"/>
        <v>209</v>
      </c>
      <c r="S531">
        <v>499</v>
      </c>
      <c r="T531" s="8">
        <f t="shared" si="95"/>
        <v>499</v>
      </c>
      <c r="U531" s="1">
        <f t="shared" si="96"/>
        <v>0.58116232464929862</v>
      </c>
      <c r="V531">
        <v>3.6</v>
      </c>
      <c r="W531" s="10">
        <f t="shared" si="97"/>
        <v>3.6</v>
      </c>
      <c r="X531" s="4">
        <v>104</v>
      </c>
      <c r="Y531" s="12">
        <f t="shared" si="98"/>
        <v>104</v>
      </c>
    </row>
    <row r="532" spans="1:25" x14ac:dyDescent="0.25">
      <c r="A532">
        <v>531</v>
      </c>
      <c r="B532" t="s">
        <v>4307</v>
      </c>
      <c r="C532" t="str">
        <f t="shared" si="99"/>
        <v>Unique</v>
      </c>
      <c r="D532" t="s">
        <v>4308</v>
      </c>
      <c r="E532" t="str">
        <f t="shared" si="90"/>
        <v>Tecno Spark 8T (Turquoise Cyan, 4GB RAM,64GB Storage) | 50MP AI Camera | 7GB Expandable RAM</v>
      </c>
      <c r="F532" t="str" cm="1">
        <f t="array" ref="F532">PROPER(_xlfn.TEXTJOIN(" ", TRUE, INDEX(_xlfn.FILTERXML("&lt;t&gt;&lt;s&gt;" &amp; SUBSTITUTE(E532," ","&lt;/s&gt;&lt;s&gt;") &amp; "&lt;/s&gt;&lt;/t&gt;", "//s"), _xlfn.SEQUENCE(4))))</f>
        <v>Tecno Spark 8T (Turquoise</v>
      </c>
      <c r="G532" t="str">
        <f t="shared" si="89"/>
        <v>RAM,64GB Storage) | 50MP AI Camera | 7GB Expandable RAM</v>
      </c>
      <c r="H532" t="s">
        <v>2950</v>
      </c>
      <c r="I532" t="s">
        <v>13093</v>
      </c>
      <c r="J532" s="7" t="str">
        <f t="shared" si="91"/>
        <v>Electronics</v>
      </c>
      <c r="K532" s="2" t="s">
        <v>13122</v>
      </c>
      <c r="L532" t="str">
        <f t="shared" si="92"/>
        <v>Mobiles &amp; Accessories</v>
      </c>
      <c r="M532" s="2" t="s">
        <v>13126</v>
      </c>
      <c r="N532" s="2" t="str">
        <f t="shared" si="93"/>
        <v>Smartphones &amp; BasicMobiles</v>
      </c>
      <c r="O532" s="1" t="s">
        <v>13127</v>
      </c>
      <c r="Q532" s="2">
        <v>8499</v>
      </c>
      <c r="R532" s="8">
        <f t="shared" si="94"/>
        <v>8499</v>
      </c>
      <c r="S532" s="2">
        <v>12999</v>
      </c>
      <c r="T532" s="8">
        <f t="shared" si="95"/>
        <v>12999</v>
      </c>
      <c r="U532" s="1">
        <f t="shared" si="96"/>
        <v>0.34618047542118624</v>
      </c>
      <c r="V532">
        <v>4.0999999999999996</v>
      </c>
      <c r="W532" s="10">
        <f t="shared" si="97"/>
        <v>4.0999999999999996</v>
      </c>
      <c r="X532" s="4">
        <v>6662</v>
      </c>
      <c r="Y532" s="12">
        <f t="shared" si="98"/>
        <v>6662</v>
      </c>
    </row>
    <row r="533" spans="1:25" x14ac:dyDescent="0.25">
      <c r="A533">
        <v>532</v>
      </c>
      <c r="B533" t="s">
        <v>4317</v>
      </c>
      <c r="C533" t="str">
        <f t="shared" si="99"/>
        <v>Unique</v>
      </c>
      <c r="D533" t="s">
        <v>4318</v>
      </c>
      <c r="E533" t="str">
        <f t="shared" si="90"/>
        <v>URBN 20000 mAh Lithium_Polymer 22.5W Super Fast Charging Ultra Compact Power Bank with Quick Charge and Power Delivery, Type C Input Output, Made in India, Type C Cable Included (Camo)</v>
      </c>
      <c r="F533" t="str" cm="1">
        <f t="array" ref="F533">PROPER(_xlfn.TEXTJOIN(" ", TRUE, INDEX(_xlfn.FILTERXML("&lt;t&gt;&lt;s&gt;" &amp; SUBSTITUTE(E533," ","&lt;/s&gt;&lt;s&gt;") &amp; "&lt;/s&gt;&lt;/t&gt;", "//s"), _xlfn.SEQUENCE(4))))</f>
        <v>Urbn 20000 Mah Lithium_Polymer</v>
      </c>
      <c r="G533" t="str">
        <f t="shared" si="89"/>
        <v>Fast Charging Ultra Compact Power Bank with Quick Charge and Power Delivery, Type C Input Output, Made in India, Type C Cable Included (Camo)</v>
      </c>
      <c r="H533" t="s">
        <v>2939</v>
      </c>
      <c r="I533" t="s">
        <v>13093</v>
      </c>
      <c r="J533" s="7" t="str">
        <f t="shared" si="91"/>
        <v>Electronics</v>
      </c>
      <c r="K533" s="2" t="s">
        <v>13122</v>
      </c>
      <c r="L533" t="str">
        <f t="shared" si="92"/>
        <v>Mobiles &amp; Accessories</v>
      </c>
      <c r="M533" s="2" t="s">
        <v>13123</v>
      </c>
      <c r="N533" s="2" t="str">
        <f t="shared" si="93"/>
        <v>MobileAccessories</v>
      </c>
      <c r="O533" s="1" t="s">
        <v>13124</v>
      </c>
      <c r="P533" t="s">
        <v>13125</v>
      </c>
      <c r="Q533" s="2">
        <v>2179</v>
      </c>
      <c r="R533" s="8">
        <f t="shared" si="94"/>
        <v>2179</v>
      </c>
      <c r="S533" s="2">
        <v>3999</v>
      </c>
      <c r="T533" s="8">
        <f t="shared" si="95"/>
        <v>3999</v>
      </c>
      <c r="U533" s="1">
        <f t="shared" si="96"/>
        <v>0.45511377844461115</v>
      </c>
      <c r="V533">
        <v>4</v>
      </c>
      <c r="W533" s="10">
        <f t="shared" si="97"/>
        <v>4</v>
      </c>
      <c r="X533" s="4">
        <v>8380</v>
      </c>
      <c r="Y533" s="12">
        <f t="shared" si="98"/>
        <v>8380</v>
      </c>
    </row>
    <row r="534" spans="1:25" x14ac:dyDescent="0.25">
      <c r="A534">
        <v>533</v>
      </c>
      <c r="B534" t="s">
        <v>4327</v>
      </c>
      <c r="C534" t="str">
        <f t="shared" si="99"/>
        <v>Unique</v>
      </c>
      <c r="D534" t="s">
        <v>4328</v>
      </c>
      <c r="E534" t="str">
        <f t="shared" si="90"/>
        <v>Redmi Note 11T 5G (Stardust White, 6GB RAM, 128GB ROM)| Dimensity 810 5G | 33W Pro Fast Charging | Charger Included | Additional Exchange Offers|Get 2 Months of YouTube Premium Free!</v>
      </c>
      <c r="F534" t="str" cm="1">
        <f t="array" ref="F534">PROPER(_xlfn.TEXTJOIN(" ", TRUE, INDEX(_xlfn.FILTERXML("&lt;t&gt;&lt;s&gt;" &amp; SUBSTITUTE(E534," ","&lt;/s&gt;&lt;s&gt;") &amp; "&lt;/s&gt;&lt;/t&gt;", "//s"), _xlfn.SEQUENCE(4))))</f>
        <v>Redmi Note 11T 5G</v>
      </c>
      <c r="G534" t="str">
        <f t="shared" si="89"/>
        <v>6GB RAM, 128GB ROM)| Dimensity 810 5G | 33W Pro Fast Charging | Charger Included | Additional Exchange Offers|Get 2 Months of YouTube Premium Free!</v>
      </c>
      <c r="H534" t="s">
        <v>2950</v>
      </c>
      <c r="I534" t="s">
        <v>13093</v>
      </c>
      <c r="J534" s="7" t="str">
        <f t="shared" si="91"/>
        <v>Electronics</v>
      </c>
      <c r="K534" s="2" t="s">
        <v>13122</v>
      </c>
      <c r="L534" t="str">
        <f t="shared" si="92"/>
        <v>Mobiles &amp; Accessories</v>
      </c>
      <c r="M534" s="2" t="s">
        <v>13126</v>
      </c>
      <c r="N534" s="2" t="str">
        <f t="shared" si="93"/>
        <v>Smartphones &amp; BasicMobiles</v>
      </c>
      <c r="O534" s="1" t="s">
        <v>13127</v>
      </c>
      <c r="Q534" s="2">
        <v>16999</v>
      </c>
      <c r="R534" s="8">
        <f t="shared" si="94"/>
        <v>16999</v>
      </c>
      <c r="S534" s="2">
        <v>20999</v>
      </c>
      <c r="T534" s="8">
        <f t="shared" si="95"/>
        <v>20999</v>
      </c>
      <c r="U534" s="1">
        <f t="shared" si="96"/>
        <v>0.19048526120291442</v>
      </c>
      <c r="V534">
        <v>4.0999999999999996</v>
      </c>
      <c r="W534" s="10">
        <f t="shared" si="97"/>
        <v>4.0999999999999996</v>
      </c>
      <c r="X534" s="4">
        <v>31822</v>
      </c>
      <c r="Y534" s="12">
        <f t="shared" si="98"/>
        <v>31822</v>
      </c>
    </row>
    <row r="535" spans="1:25" x14ac:dyDescent="0.25">
      <c r="A535">
        <v>534</v>
      </c>
      <c r="B535" t="s">
        <v>4332</v>
      </c>
      <c r="C535" t="str">
        <f t="shared" si="99"/>
        <v>Unique</v>
      </c>
      <c r="D535" t="s">
        <v>4333</v>
      </c>
      <c r="E535" t="str">
        <f t="shared" si="90"/>
        <v>OnePlus 10T 5G (Moonstone Black, 8GB RAM, 128GB Storage)</v>
      </c>
      <c r="F535" t="str" cm="1">
        <f t="array" ref="F535">PROPER(_xlfn.TEXTJOIN(" ", TRUE, INDEX(_xlfn.FILTERXML("&lt;t&gt;&lt;s&gt;" &amp; SUBSTITUTE(E535," ","&lt;/s&gt;&lt;s&gt;") &amp; "&lt;/s&gt;&lt;/t&gt;", "//s"), _xlfn.SEQUENCE(4))))</f>
        <v>Oneplus 10T 5G (Moonstone</v>
      </c>
      <c r="G535" t="str">
        <f t="shared" si="89"/>
        <v>RAM, 128GB Storage)</v>
      </c>
      <c r="H535" t="s">
        <v>2950</v>
      </c>
      <c r="I535" t="s">
        <v>13093</v>
      </c>
      <c r="J535" s="7" t="str">
        <f t="shared" si="91"/>
        <v>Electronics</v>
      </c>
      <c r="K535" s="2" t="s">
        <v>13122</v>
      </c>
      <c r="L535" t="str">
        <f t="shared" si="92"/>
        <v>Mobiles &amp; Accessories</v>
      </c>
      <c r="M535" s="2" t="s">
        <v>13126</v>
      </c>
      <c r="N535" s="2" t="str">
        <f t="shared" si="93"/>
        <v>Smartphones &amp; BasicMobiles</v>
      </c>
      <c r="O535" s="1" t="s">
        <v>13127</v>
      </c>
      <c r="Q535" s="2">
        <v>44999</v>
      </c>
      <c r="R535" s="8">
        <f t="shared" si="94"/>
        <v>44999</v>
      </c>
      <c r="S535" s="2">
        <v>49999</v>
      </c>
      <c r="T535" s="8">
        <f t="shared" si="95"/>
        <v>49999</v>
      </c>
      <c r="U535" s="1">
        <f t="shared" si="96"/>
        <v>0.1000020000400008</v>
      </c>
      <c r="V535">
        <v>4.3</v>
      </c>
      <c r="W535" s="10">
        <f t="shared" si="97"/>
        <v>4.3</v>
      </c>
      <c r="X535" s="4">
        <v>3075</v>
      </c>
      <c r="Y535" s="12">
        <f t="shared" si="98"/>
        <v>3075</v>
      </c>
    </row>
    <row r="536" spans="1:25" x14ac:dyDescent="0.25">
      <c r="A536">
        <v>535</v>
      </c>
      <c r="B536" t="s">
        <v>4342</v>
      </c>
      <c r="C536" t="str">
        <f t="shared" si="99"/>
        <v>Unique</v>
      </c>
      <c r="D536" t="s">
        <v>4343</v>
      </c>
      <c r="E536" t="str">
        <f t="shared" si="90"/>
        <v>Nokia 150 (2020) (Cyan)</v>
      </c>
      <c r="F536" t="str" cm="1">
        <f t="array" ref="F536">PROPER(_xlfn.TEXTJOIN(" ", TRUE, INDEX(_xlfn.FILTERXML("&lt;t&gt;&lt;s&gt;" &amp; SUBSTITUTE(E536," ","&lt;/s&gt;&lt;s&gt;") &amp; "&lt;/s&gt;&lt;/t&gt;", "//s"), _xlfn.SEQUENCE(4))))</f>
        <v>Nokia 150 -2020 (Cyan)</v>
      </c>
      <c r="G536" t="str">
        <f t="shared" si="89"/>
        <v/>
      </c>
      <c r="H536" t="s">
        <v>3004</v>
      </c>
      <c r="I536" t="s">
        <v>13093</v>
      </c>
      <c r="J536" s="7" t="str">
        <f t="shared" si="91"/>
        <v>Electronics</v>
      </c>
      <c r="K536" s="2" t="s">
        <v>13122</v>
      </c>
      <c r="L536" t="str">
        <f t="shared" si="92"/>
        <v>Mobiles &amp; Accessories</v>
      </c>
      <c r="M536" s="2" t="s">
        <v>13126</v>
      </c>
      <c r="N536" s="2" t="str">
        <f t="shared" si="93"/>
        <v>Smartphones &amp; BasicMobiles</v>
      </c>
      <c r="O536" s="1" t="s">
        <v>13130</v>
      </c>
      <c r="Q536" s="2">
        <v>2599</v>
      </c>
      <c r="R536" s="8">
        <f t="shared" si="94"/>
        <v>2599</v>
      </c>
      <c r="S536" s="2">
        <v>2999</v>
      </c>
      <c r="T536" s="8">
        <f t="shared" si="95"/>
        <v>2999</v>
      </c>
      <c r="U536" s="1">
        <f t="shared" si="96"/>
        <v>0.13337779259753252</v>
      </c>
      <c r="V536">
        <v>3.9</v>
      </c>
      <c r="W536" s="10">
        <f t="shared" si="97"/>
        <v>3.9</v>
      </c>
      <c r="X536" s="4">
        <v>14266</v>
      </c>
      <c r="Y536" s="12">
        <f t="shared" si="98"/>
        <v>14266</v>
      </c>
    </row>
    <row r="537" spans="1:25" x14ac:dyDescent="0.25">
      <c r="A537">
        <v>536</v>
      </c>
      <c r="B537" t="s">
        <v>4352</v>
      </c>
      <c r="C537" t="str">
        <f t="shared" si="99"/>
        <v>Unique</v>
      </c>
      <c r="D537" t="s">
        <v>4353</v>
      </c>
      <c r="E537" t="str">
        <f t="shared" si="90"/>
        <v>Noise ColorFit Ultra SE Smart Watch with 1.75"(4.3cm) HD Display, Aluminium Alloy Body, 60 Sports Modes, Spo2, Lightweight, Stock Market Info, Calls and SMS Reply (Vintage Brown)</v>
      </c>
      <c r="F537" t="str" cm="1">
        <f t="array" ref="F537">PROPER(_xlfn.TEXTJOIN(" ", TRUE, INDEX(_xlfn.FILTERXML("&lt;t&gt;&lt;s&gt;" &amp; SUBSTITUTE(E537," ","&lt;/s&gt;&lt;s&gt;") &amp; "&lt;/s&gt;&lt;/t&gt;", "//s"), _xlfn.SEQUENCE(4))))</f>
        <v>Noise Colorfit Ultra Se</v>
      </c>
      <c r="G537" t="str">
        <f t="shared" si="89"/>
        <v>with 1.75"(4.3cm) HD Display, Aluminium Alloy Body, 60 Sports Modes, Spo2, Lightweight, Stock Market Info, Calls and SMS Reply (Vintage Brown)</v>
      </c>
      <c r="H537" t="s">
        <v>2910</v>
      </c>
      <c r="I537" t="s">
        <v>13093</v>
      </c>
      <c r="J537" s="7" t="str">
        <f t="shared" si="91"/>
        <v>Electronics</v>
      </c>
      <c r="K537" s="2" t="s">
        <v>13120</v>
      </c>
      <c r="L537" t="str">
        <f t="shared" si="92"/>
        <v>WearableTechnology</v>
      </c>
      <c r="M537" s="2" t="s">
        <v>13121</v>
      </c>
      <c r="N537" s="2" t="str">
        <f t="shared" si="93"/>
        <v>SmartWatches</v>
      </c>
      <c r="O537" s="1"/>
      <c r="Q537" s="2">
        <v>2799</v>
      </c>
      <c r="R537" s="8">
        <f t="shared" si="94"/>
        <v>2799</v>
      </c>
      <c r="S537" s="2">
        <v>6499</v>
      </c>
      <c r="T537" s="8">
        <f t="shared" si="95"/>
        <v>6499</v>
      </c>
      <c r="U537" s="1">
        <f t="shared" si="96"/>
        <v>0.56931835667025699</v>
      </c>
      <c r="V537">
        <v>4.0999999999999996</v>
      </c>
      <c r="W537" s="10">
        <f t="shared" si="97"/>
        <v>4.0999999999999996</v>
      </c>
      <c r="X537" s="4">
        <v>38879</v>
      </c>
      <c r="Y537" s="12">
        <f t="shared" si="98"/>
        <v>38879</v>
      </c>
    </row>
    <row r="538" spans="1:25" x14ac:dyDescent="0.25">
      <c r="A538">
        <v>537</v>
      </c>
      <c r="B538" t="s">
        <v>4362</v>
      </c>
      <c r="C538" t="str">
        <f t="shared" si="99"/>
        <v>Duplicate</v>
      </c>
      <c r="D538" t="s">
        <v>4363</v>
      </c>
      <c r="E538" t="str">
        <f t="shared" si="90"/>
        <v>boAt Rockerz 400 Bluetooth On Ear Headphones With Mic With Upto 8 Hours Playback and Soft Padded Ear Cushions(Grey Green)</v>
      </c>
      <c r="F538" t="str" cm="1">
        <f t="array" ref="F538">PROPER(_xlfn.TEXTJOIN(" ", TRUE, INDEX(_xlfn.FILTERXML("&lt;t&gt;&lt;s&gt;" &amp; SUBSTITUTE(E538," ","&lt;/s&gt;&lt;s&gt;") &amp; "&lt;/s&gt;&lt;/t&gt;", "//s"), _xlfn.SEQUENCE(4))))</f>
        <v>Boat Rockerz 400 Bluetooth</v>
      </c>
      <c r="G538" t="str">
        <f t="shared" si="89"/>
        <v>Headphones With Mic With Upto 8 Hours Playback and Soft Padded Ear Cushions(Grey Green)</v>
      </c>
      <c r="H538" t="s">
        <v>4364</v>
      </c>
      <c r="I538" t="s">
        <v>13093</v>
      </c>
      <c r="J538" s="7" t="str">
        <f t="shared" si="91"/>
        <v>Electronics</v>
      </c>
      <c r="K538" s="2" t="s">
        <v>13131</v>
      </c>
      <c r="L538" t="str">
        <f t="shared" si="92"/>
        <v>Headphones , Earbuds &amp; Accessories</v>
      </c>
      <c r="M538" s="2" t="s">
        <v>13132</v>
      </c>
      <c r="N538" s="2" t="str">
        <f t="shared" si="93"/>
        <v>Headphones</v>
      </c>
      <c r="O538" s="1" t="s">
        <v>13153</v>
      </c>
      <c r="Q538" s="2">
        <v>1399</v>
      </c>
      <c r="R538" s="8">
        <f t="shared" si="94"/>
        <v>1399</v>
      </c>
      <c r="S538" s="2">
        <v>2990</v>
      </c>
      <c r="T538" s="8">
        <f t="shared" si="95"/>
        <v>2990</v>
      </c>
      <c r="U538" s="1">
        <f t="shared" si="96"/>
        <v>0.53210702341137128</v>
      </c>
      <c r="V538">
        <v>4.0999999999999996</v>
      </c>
      <c r="W538" s="10">
        <f t="shared" si="97"/>
        <v>4.0999999999999996</v>
      </c>
      <c r="X538" s="4">
        <v>97175</v>
      </c>
      <c r="Y538" s="12">
        <f t="shared" si="98"/>
        <v>97175</v>
      </c>
    </row>
    <row r="539" spans="1:25" x14ac:dyDescent="0.25">
      <c r="A539">
        <v>538</v>
      </c>
      <c r="B539" t="s">
        <v>4373</v>
      </c>
      <c r="C539" t="str">
        <f t="shared" si="99"/>
        <v>Unique</v>
      </c>
      <c r="D539" t="s">
        <v>4374</v>
      </c>
      <c r="E539" t="str">
        <f t="shared" si="90"/>
        <v>SanDisk Ultra microSD UHS-I Card 64GB, 120MB s R</v>
      </c>
      <c r="F539" t="str" cm="1">
        <f t="array" ref="F539">PROPER(_xlfn.TEXTJOIN(" ", TRUE, INDEX(_xlfn.FILTERXML("&lt;t&gt;&lt;s&gt;" &amp; SUBSTITUTE(E539," ","&lt;/s&gt;&lt;s&gt;") &amp; "&lt;/s&gt;&lt;/t&gt;", "//s"), _xlfn.SEQUENCE(4))))</f>
        <v>Sandisk Ultra Microsd Uhs-I</v>
      </c>
      <c r="G539" t="str">
        <f t="shared" si="89"/>
        <v>120MB s R</v>
      </c>
      <c r="H539" t="s">
        <v>2983</v>
      </c>
      <c r="I539" t="s">
        <v>13093</v>
      </c>
      <c r="J539" s="7" t="str">
        <f t="shared" si="91"/>
        <v>Electronics</v>
      </c>
      <c r="K539" t="s">
        <v>13095</v>
      </c>
      <c r="L539" t="str">
        <f t="shared" si="92"/>
        <v>Accessories</v>
      </c>
      <c r="M539" s="2" t="s">
        <v>13128</v>
      </c>
      <c r="N539" s="2" t="str">
        <f t="shared" si="93"/>
        <v>MemoryCards</v>
      </c>
      <c r="O539" s="1" t="s">
        <v>13129</v>
      </c>
      <c r="Q539">
        <v>649</v>
      </c>
      <c r="R539" s="8">
        <f t="shared" si="94"/>
        <v>649</v>
      </c>
      <c r="S539" s="2">
        <v>2400</v>
      </c>
      <c r="T539" s="8">
        <f t="shared" si="95"/>
        <v>2400</v>
      </c>
      <c r="U539" s="1">
        <f t="shared" si="96"/>
        <v>0.72958333333333336</v>
      </c>
      <c r="V539">
        <v>4.4000000000000004</v>
      </c>
      <c r="W539" s="10">
        <f t="shared" si="97"/>
        <v>4.4000000000000004</v>
      </c>
      <c r="X539" s="4">
        <v>67260</v>
      </c>
      <c r="Y539" s="12">
        <f t="shared" si="98"/>
        <v>67260</v>
      </c>
    </row>
    <row r="540" spans="1:25" x14ac:dyDescent="0.25">
      <c r="A540">
        <v>539</v>
      </c>
      <c r="B540" t="s">
        <v>4377</v>
      </c>
      <c r="C540" t="str">
        <f t="shared" si="99"/>
        <v>Unique</v>
      </c>
      <c r="D540" t="s">
        <v>4378</v>
      </c>
      <c r="E540" t="str">
        <f t="shared" si="90"/>
        <v>iPhone Original 20W C Type Fast PD Charger Compatible with I-Phone13 13 mini 13pro 13 pro Max I-Phone 12 12 Pro 12mini 12 Pro Max, I-Phone11 11 Pro 11 Pro Max 2020 (Only Adapter)</v>
      </c>
      <c r="F540" t="str" cm="1">
        <f t="array" ref="F540">PROPER(_xlfn.TEXTJOIN(" ", TRUE, INDEX(_xlfn.FILTERXML("&lt;t&gt;&lt;s&gt;" &amp; SUBSTITUTE(E540," ","&lt;/s&gt;&lt;s&gt;") &amp; "&lt;/s&gt;&lt;/t&gt;", "//s"), _xlfn.SEQUENCE(4))))</f>
        <v>Iphone Original 20W C</v>
      </c>
      <c r="G540" t="str">
        <f t="shared" si="89"/>
        <v>PD Charger Compatible with I-Phone13 13 mini 13pro 13 pro Max I-Phone 12 12 Pro 12mini 12 Pro Max, I-Phone11 11 Pro 11 Pro Max 2020 (Only Adapter)</v>
      </c>
      <c r="H540" t="s">
        <v>3120</v>
      </c>
      <c r="I540" t="s">
        <v>13093</v>
      </c>
      <c r="J540" s="7" t="str">
        <f t="shared" si="91"/>
        <v>Electronics</v>
      </c>
      <c r="K540" t="s">
        <v>13122</v>
      </c>
      <c r="L540" t="str">
        <f t="shared" si="92"/>
        <v>Mobiles &amp; Accessories</v>
      </c>
      <c r="M540" s="2" t="s">
        <v>13123</v>
      </c>
      <c r="N540" s="2" t="str">
        <f t="shared" si="93"/>
        <v>MobileAccessories</v>
      </c>
      <c r="O540" s="1" t="s">
        <v>13124</v>
      </c>
      <c r="P540" t="s">
        <v>13137</v>
      </c>
      <c r="Q540">
        <v>799</v>
      </c>
      <c r="R540" s="8">
        <f t="shared" si="94"/>
        <v>799</v>
      </c>
      <c r="S540" s="2">
        <v>3990</v>
      </c>
      <c r="T540" s="8">
        <f t="shared" si="95"/>
        <v>3990</v>
      </c>
      <c r="U540" s="1">
        <f t="shared" si="96"/>
        <v>0.79974937343358399</v>
      </c>
      <c r="V540">
        <v>3.8</v>
      </c>
      <c r="W540" s="10">
        <f t="shared" si="97"/>
        <v>3.8</v>
      </c>
      <c r="X540" s="4">
        <v>119</v>
      </c>
      <c r="Y540" s="12">
        <f t="shared" si="98"/>
        <v>119</v>
      </c>
    </row>
    <row r="541" spans="1:25" x14ac:dyDescent="0.25">
      <c r="A541">
        <v>540</v>
      </c>
      <c r="B541" t="s">
        <v>4387</v>
      </c>
      <c r="C541" t="str">
        <f t="shared" si="99"/>
        <v>Duplicate</v>
      </c>
      <c r="D541" t="s">
        <v>4388</v>
      </c>
      <c r="E541" t="str">
        <f t="shared" si="90"/>
        <v>LIRAMARK Webcam Cover Slide, Ultra Thin Laptop Camera Cover Slide Blocker for Computer MacBook Pro iMac PC Tablet (Pack of 3)</v>
      </c>
      <c r="F541" t="str" cm="1">
        <f t="array" ref="F541">PROPER(_xlfn.TEXTJOIN(" ", TRUE, INDEX(_xlfn.FILTERXML("&lt;t&gt;&lt;s&gt;" &amp; SUBSTITUTE(E541," ","&lt;/s&gt;&lt;s&gt;") &amp; "&lt;/s&gt;&lt;/t&gt;", "//s"), _xlfn.SEQUENCE(4))))</f>
        <v>Liramark Webcam Cover Slide,</v>
      </c>
      <c r="G541" t="str">
        <f t="shared" ref="G541:G604" si="100">IFERROR(TRIM(MID(E541, FIND("~", SUBSTITUTE(E541, " ", "~", 6)) + 1, LEN(E541))), "")</f>
        <v>Laptop Camera Cover Slide Blocker for Computer MacBook Pro iMac PC Tablet (Pack of 3)</v>
      </c>
      <c r="H541" t="s">
        <v>4389</v>
      </c>
      <c r="I541" t="s">
        <v>13085</v>
      </c>
      <c r="J541" s="7" t="str">
        <f t="shared" si="91"/>
        <v>Computers &amp; Accessories</v>
      </c>
      <c r="K541" t="s">
        <v>13086</v>
      </c>
      <c r="L541" t="str">
        <f t="shared" si="92"/>
        <v>Accessories &amp; Peripherals</v>
      </c>
      <c r="M541" t="s">
        <v>13154</v>
      </c>
      <c r="N541" s="2" t="str">
        <f t="shared" si="93"/>
        <v>LaptopAccessories</v>
      </c>
      <c r="O541" s="1" t="s">
        <v>13155</v>
      </c>
      <c r="Q541">
        <v>149</v>
      </c>
      <c r="R541" s="8">
        <f t="shared" si="94"/>
        <v>149</v>
      </c>
      <c r="S541">
        <v>149</v>
      </c>
      <c r="T541" s="8">
        <f t="shared" si="95"/>
        <v>149</v>
      </c>
      <c r="U541" s="1">
        <f t="shared" si="96"/>
        <v>0</v>
      </c>
      <c r="V541">
        <v>4.3</v>
      </c>
      <c r="W541" s="10">
        <f t="shared" si="97"/>
        <v>4.3</v>
      </c>
      <c r="X541" s="4">
        <v>10833</v>
      </c>
      <c r="Y541" s="12">
        <f t="shared" si="98"/>
        <v>10833</v>
      </c>
    </row>
    <row r="542" spans="1:25" x14ac:dyDescent="0.25">
      <c r="A542">
        <v>541</v>
      </c>
      <c r="B542" t="s">
        <v>493</v>
      </c>
      <c r="C542" t="str">
        <f t="shared" si="99"/>
        <v>Duplicate</v>
      </c>
      <c r="D542" t="s">
        <v>494</v>
      </c>
      <c r="E542" t="str">
        <f t="shared" si="90"/>
        <v>AmazonBasics New Release Nylon USB-A to Lightning Cable Cord, Fast Charging MFi Certified Charger for Apple iPhone, iPad (6-Ft, Rose Gold)</v>
      </c>
      <c r="F542" t="str" cm="1">
        <f t="array" ref="F542">PROPER(_xlfn.TEXTJOIN(" ", TRUE, INDEX(_xlfn.FILTERXML("&lt;t&gt;&lt;s&gt;" &amp; SUBSTITUTE(E542," ","&lt;/s&gt;&lt;s&gt;") &amp; "&lt;/s&gt;&lt;/t&gt;", "//s"), _xlfn.SEQUENCE(4))))</f>
        <v>Amazonbasics New Release Nylon</v>
      </c>
      <c r="G542" t="str">
        <f t="shared" si="100"/>
        <v>Lightning Cable Cord, Fast Charging MFi Certified Charger for Apple iPhone, iPad (6-Ft, Rose Gold)</v>
      </c>
      <c r="H542" t="s">
        <v>17</v>
      </c>
      <c r="I542" t="s">
        <v>13085</v>
      </c>
      <c r="J542" s="7" t="str">
        <f t="shared" si="91"/>
        <v>Computers &amp; Accessories</v>
      </c>
      <c r="K542" t="s">
        <v>13086</v>
      </c>
      <c r="L542" t="str">
        <f t="shared" si="92"/>
        <v>Accessories &amp; Peripherals</v>
      </c>
      <c r="M542" s="2" t="s">
        <v>13087</v>
      </c>
      <c r="N542" s="2" t="str">
        <f t="shared" si="93"/>
        <v>Cables &amp; Accessories</v>
      </c>
      <c r="O542" s="1" t="s">
        <v>13088</v>
      </c>
      <c r="P542" t="s">
        <v>13089</v>
      </c>
      <c r="Q542">
        <v>799</v>
      </c>
      <c r="R542" s="8">
        <f t="shared" si="94"/>
        <v>799</v>
      </c>
      <c r="S542" s="2">
        <v>2100</v>
      </c>
      <c r="T542" s="8">
        <f t="shared" si="95"/>
        <v>2100</v>
      </c>
      <c r="U542" s="1">
        <f t="shared" si="96"/>
        <v>0.61952380952380948</v>
      </c>
      <c r="V542">
        <v>4.3</v>
      </c>
      <c r="W542" s="10">
        <f t="shared" si="97"/>
        <v>4.3</v>
      </c>
      <c r="X542" s="4">
        <v>8188</v>
      </c>
      <c r="Y542" s="12">
        <f t="shared" si="98"/>
        <v>8188</v>
      </c>
    </row>
    <row r="543" spans="1:25" x14ac:dyDescent="0.25">
      <c r="A543">
        <v>542</v>
      </c>
      <c r="B543" t="s">
        <v>4400</v>
      </c>
      <c r="C543" t="str">
        <f t="shared" si="99"/>
        <v>Unique</v>
      </c>
      <c r="D543" t="s">
        <v>4401</v>
      </c>
      <c r="E543" t="str">
        <f t="shared" si="90"/>
        <v>Nokia 8210 4G Volte keypad Phone with Dual SIM, Big Display, inbuilt MP3 Player and Wireless FM Radio | Blue</v>
      </c>
      <c r="F543" t="str" cm="1">
        <f t="array" ref="F543">PROPER(_xlfn.TEXTJOIN(" ", TRUE, INDEX(_xlfn.FILTERXML("&lt;t&gt;&lt;s&gt;" &amp; SUBSTITUTE(E543," ","&lt;/s&gt;&lt;s&gt;") &amp; "&lt;/s&gt;&lt;/t&gt;", "//s"), _xlfn.SEQUENCE(4))))</f>
        <v>Nokia 8210 4G Volte</v>
      </c>
      <c r="G543" t="str">
        <f t="shared" si="100"/>
        <v>with Dual SIM, Big Display, inbuilt MP3 Player and Wireless FM Radio | Blue</v>
      </c>
      <c r="H543" t="s">
        <v>3004</v>
      </c>
      <c r="I543" t="s">
        <v>13093</v>
      </c>
      <c r="J543" s="7" t="str">
        <f t="shared" si="91"/>
        <v>Electronics</v>
      </c>
      <c r="K543" s="2" t="s">
        <v>13122</v>
      </c>
      <c r="L543" t="str">
        <f t="shared" si="92"/>
        <v>Mobiles &amp; Accessories</v>
      </c>
      <c r="M543" s="2" t="s">
        <v>13126</v>
      </c>
      <c r="N543" s="2" t="str">
        <f t="shared" si="93"/>
        <v>Smartphones &amp; BasicMobiles</v>
      </c>
      <c r="O543" s="1" t="s">
        <v>13130</v>
      </c>
      <c r="Q543" s="2">
        <v>3799</v>
      </c>
      <c r="R543" s="8">
        <f t="shared" si="94"/>
        <v>3799</v>
      </c>
      <c r="S543" s="2">
        <v>5299</v>
      </c>
      <c r="T543" s="8">
        <f t="shared" si="95"/>
        <v>5299</v>
      </c>
      <c r="U543" s="1">
        <f t="shared" si="96"/>
        <v>0.28307227778826194</v>
      </c>
      <c r="V543">
        <v>3.5</v>
      </c>
      <c r="W543" s="10">
        <f t="shared" si="97"/>
        <v>3.5</v>
      </c>
      <c r="X543" s="4">
        <v>1641</v>
      </c>
      <c r="Y543" s="12">
        <f t="shared" si="98"/>
        <v>1641</v>
      </c>
    </row>
    <row r="544" spans="1:25" x14ac:dyDescent="0.25">
      <c r="A544">
        <v>543</v>
      </c>
      <c r="B544" t="s">
        <v>4410</v>
      </c>
      <c r="C544" t="str">
        <f t="shared" si="99"/>
        <v>Unique</v>
      </c>
      <c r="D544" t="s">
        <v>4411</v>
      </c>
      <c r="E544" t="str">
        <f t="shared" si="90"/>
        <v>Sounce Protective Case Cover Compatible Boat Xtend Overall Protective Case TPU HD Clear Ultra-Thin Cover with Unbreakable Screen Guard</v>
      </c>
      <c r="F544" t="str" cm="1">
        <f t="array" ref="F544">PROPER(_xlfn.TEXTJOIN(" ", TRUE, INDEX(_xlfn.FILTERXML("&lt;t&gt;&lt;s&gt;" &amp; SUBSTITUTE(E544," ","&lt;/s&gt;&lt;s&gt;") &amp; "&lt;/s&gt;&lt;/t&gt;", "//s"), _xlfn.SEQUENCE(4))))</f>
        <v>Sounce Protective Case Cover</v>
      </c>
      <c r="G544" t="str">
        <f t="shared" si="100"/>
        <v>Xtend Overall Protective Case TPU HD Clear Ultra-Thin Cover with Unbreakable Screen Guard</v>
      </c>
      <c r="H544" t="s">
        <v>3920</v>
      </c>
      <c r="I544" t="s">
        <v>13093</v>
      </c>
      <c r="J544" s="7" t="str">
        <f t="shared" si="91"/>
        <v>Electronics</v>
      </c>
      <c r="K544" t="s">
        <v>13122</v>
      </c>
      <c r="L544" t="str">
        <f t="shared" si="92"/>
        <v>Mobiles &amp; Accessories</v>
      </c>
      <c r="M544" s="2" t="s">
        <v>13123</v>
      </c>
      <c r="N544" s="2" t="str">
        <f t="shared" si="93"/>
        <v>MobileAccessories</v>
      </c>
      <c r="O544" s="1" t="s">
        <v>13150</v>
      </c>
      <c r="P544" t="s">
        <v>13151</v>
      </c>
      <c r="Q544">
        <v>199</v>
      </c>
      <c r="R544" s="8">
        <f t="shared" si="94"/>
        <v>199</v>
      </c>
      <c r="S544" s="2">
        <v>1899</v>
      </c>
      <c r="T544" s="8">
        <f t="shared" si="95"/>
        <v>1899</v>
      </c>
      <c r="U544" s="1">
        <f t="shared" si="96"/>
        <v>0.8952080042127436</v>
      </c>
      <c r="V544">
        <v>4</v>
      </c>
      <c r="W544" s="10">
        <f t="shared" si="97"/>
        <v>4</v>
      </c>
      <c r="X544" s="4">
        <v>4740</v>
      </c>
      <c r="Y544" s="12">
        <f t="shared" si="98"/>
        <v>4740</v>
      </c>
    </row>
    <row r="545" spans="1:25" x14ac:dyDescent="0.25">
      <c r="A545">
        <v>544</v>
      </c>
      <c r="B545" t="s">
        <v>4420</v>
      </c>
      <c r="C545" t="str">
        <f t="shared" si="99"/>
        <v>Unique</v>
      </c>
      <c r="D545" t="s">
        <v>4421</v>
      </c>
      <c r="E545" t="str">
        <f t="shared" si="90"/>
        <v>Samsung Galaxy M53 5G (Deep Ocean Blue, 6GB, 128GB Storage) | 108MP | sAmoled+ 120Hz | 12GB RAM with RAM Plus | Travel Adapter to be Purchased Separately</v>
      </c>
      <c r="F545" t="str" cm="1">
        <f t="array" ref="F545">PROPER(_xlfn.TEXTJOIN(" ", TRUE, INDEX(_xlfn.FILTERXML("&lt;t&gt;&lt;s&gt;" &amp; SUBSTITUTE(E545," ","&lt;/s&gt;&lt;s&gt;") &amp; "&lt;/s&gt;&lt;/t&gt;", "//s"), _xlfn.SEQUENCE(4))))</f>
        <v>Samsung Galaxy M53 5G</v>
      </c>
      <c r="G545" t="str">
        <f t="shared" si="100"/>
        <v>Blue, 6GB, 128GB Storage) | 108MP | sAmoled+ 120Hz | 12GB RAM with RAM Plus | Travel Adapter to be Purchased Separately</v>
      </c>
      <c r="H545" t="s">
        <v>2950</v>
      </c>
      <c r="I545" t="s">
        <v>13093</v>
      </c>
      <c r="J545" s="7" t="str">
        <f t="shared" si="91"/>
        <v>Electronics</v>
      </c>
      <c r="K545" s="2" t="s">
        <v>13122</v>
      </c>
      <c r="L545" t="str">
        <f t="shared" si="92"/>
        <v>Mobiles &amp; Accessories</v>
      </c>
      <c r="M545" s="2" t="s">
        <v>13126</v>
      </c>
      <c r="N545" s="2" t="str">
        <f t="shared" si="93"/>
        <v>Smartphones &amp; BasicMobiles</v>
      </c>
      <c r="O545" s="1" t="s">
        <v>13127</v>
      </c>
      <c r="Q545" s="2">
        <v>23999</v>
      </c>
      <c r="R545" s="8">
        <f t="shared" si="94"/>
        <v>23999</v>
      </c>
      <c r="S545" s="2">
        <v>32999</v>
      </c>
      <c r="T545" s="8">
        <f t="shared" si="95"/>
        <v>32999</v>
      </c>
      <c r="U545" s="1">
        <f t="shared" si="96"/>
        <v>0.27273553744052847</v>
      </c>
      <c r="V545">
        <v>3.9</v>
      </c>
      <c r="W545" s="10">
        <f t="shared" si="97"/>
        <v>3.9</v>
      </c>
      <c r="X545" s="4">
        <v>8866</v>
      </c>
      <c r="Y545" s="12">
        <f t="shared" si="98"/>
        <v>8866</v>
      </c>
    </row>
    <row r="546" spans="1:25" x14ac:dyDescent="0.25">
      <c r="A546">
        <v>545</v>
      </c>
      <c r="B546" t="s">
        <v>4430</v>
      </c>
      <c r="C546" t="str">
        <f t="shared" si="99"/>
        <v>Unique</v>
      </c>
      <c r="D546" t="s">
        <v>4431</v>
      </c>
      <c r="E546" t="str">
        <f t="shared" si="90"/>
        <v>iQOO 9 SE 5G (Sunset Sierra, 8GB RAM, 128GB Storage) | Qualcomm Snapdragon 888 | 66W Flash Charge</v>
      </c>
      <c r="F546" t="str" cm="1">
        <f t="array" ref="F546">PROPER(_xlfn.TEXTJOIN(" ", TRUE, INDEX(_xlfn.FILTERXML("&lt;t&gt;&lt;s&gt;" &amp; SUBSTITUTE(E546," ","&lt;/s&gt;&lt;s&gt;") &amp; "&lt;/s&gt;&lt;/t&gt;", "//s"), _xlfn.SEQUENCE(4))))</f>
        <v>Iqoo 9 Se 5G</v>
      </c>
      <c r="G546" t="str">
        <f t="shared" si="100"/>
        <v>8GB RAM, 128GB Storage) | Qualcomm Snapdragon 888 | 66W Flash Charge</v>
      </c>
      <c r="H546" t="s">
        <v>2950</v>
      </c>
      <c r="I546" t="s">
        <v>13093</v>
      </c>
      <c r="J546" s="7" t="str">
        <f t="shared" si="91"/>
        <v>Electronics</v>
      </c>
      <c r="K546" s="2" t="s">
        <v>13122</v>
      </c>
      <c r="L546" t="str">
        <f t="shared" si="92"/>
        <v>Mobiles &amp; Accessories</v>
      </c>
      <c r="M546" s="2" t="s">
        <v>13126</v>
      </c>
      <c r="N546" s="2" t="str">
        <f t="shared" si="93"/>
        <v>Smartphones &amp; BasicMobiles</v>
      </c>
      <c r="O546" s="1" t="s">
        <v>13127</v>
      </c>
      <c r="Q546" s="2">
        <v>29990</v>
      </c>
      <c r="R546" s="8">
        <f t="shared" si="94"/>
        <v>29990</v>
      </c>
      <c r="S546" s="2">
        <v>39990</v>
      </c>
      <c r="T546" s="8">
        <f t="shared" si="95"/>
        <v>39990</v>
      </c>
      <c r="U546" s="1">
        <f t="shared" si="96"/>
        <v>0.25006251562890724</v>
      </c>
      <c r="V546">
        <v>4.3</v>
      </c>
      <c r="W546" s="10">
        <f t="shared" si="97"/>
        <v>4.3</v>
      </c>
      <c r="X546" s="4">
        <v>8399</v>
      </c>
      <c r="Y546" s="12">
        <f t="shared" si="98"/>
        <v>8399</v>
      </c>
    </row>
    <row r="547" spans="1:25" x14ac:dyDescent="0.25">
      <c r="A547">
        <v>546</v>
      </c>
      <c r="B547" t="s">
        <v>4440</v>
      </c>
      <c r="C547" t="str">
        <f t="shared" si="99"/>
        <v>Unique</v>
      </c>
      <c r="D547" t="s">
        <v>4441</v>
      </c>
      <c r="E547" t="str">
        <f t="shared" si="90"/>
        <v>SHREENOVA ID116 Plus Bluetooth Fitness Smart Watch for Men Women and Kids Activity Tracker (Black)</v>
      </c>
      <c r="F547" t="str" cm="1">
        <f t="array" ref="F547">PROPER(_xlfn.TEXTJOIN(" ", TRUE, INDEX(_xlfn.FILTERXML("&lt;t&gt;&lt;s&gt;" &amp; SUBSTITUTE(E547," ","&lt;/s&gt;&lt;s&gt;") &amp; "&lt;/s&gt;&lt;/t&gt;", "//s"), _xlfn.SEQUENCE(4))))</f>
        <v>Shreenova Id116 Plus Bluetooth</v>
      </c>
      <c r="G547" t="str">
        <f t="shared" si="100"/>
        <v>Watch for Men Women and Kids Activity Tracker (Black)</v>
      </c>
      <c r="H547" t="s">
        <v>2910</v>
      </c>
      <c r="I547" t="s">
        <v>13093</v>
      </c>
      <c r="J547" s="7" t="str">
        <f t="shared" si="91"/>
        <v>Electronics</v>
      </c>
      <c r="K547" t="s">
        <v>13120</v>
      </c>
      <c r="L547" t="str">
        <f t="shared" si="92"/>
        <v>WearableTechnology</v>
      </c>
      <c r="M547" s="2" t="s">
        <v>13121</v>
      </c>
      <c r="N547" s="2" t="str">
        <f t="shared" si="93"/>
        <v>SmartWatches</v>
      </c>
      <c r="O547" s="1"/>
      <c r="Q547">
        <v>281</v>
      </c>
      <c r="R547" s="8">
        <f t="shared" si="94"/>
        <v>281</v>
      </c>
      <c r="S547" s="2">
        <v>1999</v>
      </c>
      <c r="T547" s="8">
        <f t="shared" si="95"/>
        <v>1999</v>
      </c>
      <c r="U547" s="1">
        <f t="shared" si="96"/>
        <v>0.85942971485742869</v>
      </c>
      <c r="V547">
        <v>2.8</v>
      </c>
      <c r="W547" s="10">
        <f t="shared" si="97"/>
        <v>2.8</v>
      </c>
      <c r="X547" s="4">
        <v>87</v>
      </c>
      <c r="Y547" s="12">
        <f t="shared" si="98"/>
        <v>87</v>
      </c>
    </row>
    <row r="548" spans="1:25" x14ac:dyDescent="0.25">
      <c r="A548">
        <v>547</v>
      </c>
      <c r="B548" t="s">
        <v>4450</v>
      </c>
      <c r="C548" t="str">
        <f t="shared" si="99"/>
        <v>Unique</v>
      </c>
      <c r="D548" t="s">
        <v>4451</v>
      </c>
      <c r="E548" t="str">
        <f t="shared" si="90"/>
        <v>POCO C31 (Shadow Gray, 64 GB) (4 GB RAM)</v>
      </c>
      <c r="F548" t="str" cm="1">
        <f t="array" ref="F548">PROPER(_xlfn.TEXTJOIN(" ", TRUE, INDEX(_xlfn.FILTERXML("&lt;t&gt;&lt;s&gt;" &amp; SUBSTITUTE(E548," ","&lt;/s&gt;&lt;s&gt;") &amp; "&lt;/s&gt;&lt;/t&gt;", "//s"), _xlfn.SEQUENCE(4))))</f>
        <v>Poco C31 (Shadow Gray,</v>
      </c>
      <c r="G548" t="str">
        <f t="shared" si="100"/>
        <v>(4 GB RAM)</v>
      </c>
      <c r="H548" t="s">
        <v>2950</v>
      </c>
      <c r="I548" t="s">
        <v>13093</v>
      </c>
      <c r="J548" s="7" t="str">
        <f t="shared" si="91"/>
        <v>Electronics</v>
      </c>
      <c r="K548" s="2" t="s">
        <v>13122</v>
      </c>
      <c r="L548" t="str">
        <f t="shared" si="92"/>
        <v>Mobiles &amp; Accessories</v>
      </c>
      <c r="M548" s="2" t="s">
        <v>13126</v>
      </c>
      <c r="N548" s="2" t="str">
        <f t="shared" si="93"/>
        <v>Smartphones &amp; BasicMobiles</v>
      </c>
      <c r="O548" s="1" t="s">
        <v>13127</v>
      </c>
      <c r="Q548" s="2">
        <v>7998</v>
      </c>
      <c r="R548" s="8">
        <f t="shared" si="94"/>
        <v>7998</v>
      </c>
      <c r="S548" s="2">
        <v>11999</v>
      </c>
      <c r="T548" s="8">
        <f t="shared" si="95"/>
        <v>11999</v>
      </c>
      <c r="U548" s="1">
        <f t="shared" si="96"/>
        <v>0.3334444537044754</v>
      </c>
      <c r="V548">
        <v>3.8</v>
      </c>
      <c r="W548" s="10">
        <f t="shared" si="97"/>
        <v>3.8</v>
      </c>
      <c r="X548" s="4">
        <v>125</v>
      </c>
      <c r="Y548" s="12">
        <f t="shared" si="98"/>
        <v>125</v>
      </c>
    </row>
    <row r="549" spans="1:25" x14ac:dyDescent="0.25">
      <c r="A549">
        <v>548</v>
      </c>
      <c r="B549" t="s">
        <v>4460</v>
      </c>
      <c r="C549" t="str">
        <f t="shared" si="99"/>
        <v>Unique</v>
      </c>
      <c r="D549" t="s">
        <v>4461</v>
      </c>
      <c r="E549" t="str">
        <f t="shared" si="90"/>
        <v>Noise_Colorfit Smart Watch Charger 2 Pin USB Fast Charger Magnetic Charging Cable Adapter (Smart Watch Charger 2 pin)</v>
      </c>
      <c r="F549" t="str" cm="1">
        <f t="array" ref="F549">PROPER(_xlfn.TEXTJOIN(" ", TRUE, INDEX(_xlfn.FILTERXML("&lt;t&gt;&lt;s&gt;" &amp; SUBSTITUTE(E549," ","&lt;/s&gt;&lt;s&gt;") &amp; "&lt;/s&gt;&lt;/t&gt;", "//s"), _xlfn.SEQUENCE(4))))</f>
        <v>Noise_Colorfit Smart Watch Charger</v>
      </c>
      <c r="G549" t="str">
        <f t="shared" si="100"/>
        <v>USB Fast Charger Magnetic Charging Cable Adapter (Smart Watch Charger 2 pin)</v>
      </c>
      <c r="H549" t="s">
        <v>2910</v>
      </c>
      <c r="I549" t="s">
        <v>13093</v>
      </c>
      <c r="J549" s="7" t="str">
        <f t="shared" si="91"/>
        <v>Electronics</v>
      </c>
      <c r="K549" t="s">
        <v>13120</v>
      </c>
      <c r="L549" t="str">
        <f t="shared" si="92"/>
        <v>WearableTechnology</v>
      </c>
      <c r="M549" t="s">
        <v>13121</v>
      </c>
      <c r="N549" s="2" t="str">
        <f t="shared" si="93"/>
        <v>SmartWatches</v>
      </c>
      <c r="O549" s="1"/>
      <c r="Q549">
        <v>249</v>
      </c>
      <c r="R549" s="8">
        <f t="shared" si="94"/>
        <v>249</v>
      </c>
      <c r="S549">
        <v>999</v>
      </c>
      <c r="T549" s="8">
        <f t="shared" si="95"/>
        <v>999</v>
      </c>
      <c r="U549" s="1">
        <f t="shared" si="96"/>
        <v>0.75075075075075071</v>
      </c>
      <c r="V549">
        <v>4.5</v>
      </c>
      <c r="W549" s="10">
        <f t="shared" si="97"/>
        <v>4.5</v>
      </c>
      <c r="X549" s="4">
        <v>38</v>
      </c>
      <c r="Y549" s="12">
        <f t="shared" si="98"/>
        <v>38</v>
      </c>
    </row>
    <row r="550" spans="1:25" x14ac:dyDescent="0.25">
      <c r="A550">
        <v>549</v>
      </c>
      <c r="B550" t="s">
        <v>4470</v>
      </c>
      <c r="C550" t="str">
        <f t="shared" si="99"/>
        <v>Unique</v>
      </c>
      <c r="D550" t="s">
        <v>4471</v>
      </c>
      <c r="E550" t="str">
        <f t="shared" si="90"/>
        <v>POPIO Tempered Glass Screen Protector Compatible for iPhone 12 iPhone 12 Pro with Case Friendly Edge to Edge Coverage and Easy Installation kit, Pack of 1</v>
      </c>
      <c r="F550" t="str" cm="1">
        <f t="array" ref="F550">PROPER(_xlfn.TEXTJOIN(" ", TRUE, INDEX(_xlfn.FILTERXML("&lt;t&gt;&lt;s&gt;" &amp; SUBSTITUTE(E550," ","&lt;/s&gt;&lt;s&gt;") &amp; "&lt;/s&gt;&lt;/t&gt;", "//s"), _xlfn.SEQUENCE(4))))</f>
        <v>Popio Tempered Glass Screen</v>
      </c>
      <c r="G550" t="str">
        <f t="shared" si="100"/>
        <v>for iPhone 12 iPhone 12 Pro with Case Friendly Edge to Edge Coverage and Easy Installation kit, Pack of 1</v>
      </c>
      <c r="H550" t="s">
        <v>3725</v>
      </c>
      <c r="I550" t="s">
        <v>13093</v>
      </c>
      <c r="J550" s="7" t="str">
        <f t="shared" si="91"/>
        <v>Electronics</v>
      </c>
      <c r="K550" t="s">
        <v>13122</v>
      </c>
      <c r="L550" t="str">
        <f t="shared" si="92"/>
        <v>Mobiles &amp; Accessories</v>
      </c>
      <c r="M550" t="s">
        <v>13123</v>
      </c>
      <c r="N550" s="2" t="str">
        <f t="shared" si="93"/>
        <v>MobileAccessories</v>
      </c>
      <c r="O550" s="1" t="s">
        <v>13146</v>
      </c>
      <c r="P550" t="s">
        <v>13147</v>
      </c>
      <c r="Q550">
        <v>299</v>
      </c>
      <c r="R550" s="8">
        <f t="shared" si="94"/>
        <v>299</v>
      </c>
      <c r="S550">
        <v>599</v>
      </c>
      <c r="T550" s="8">
        <f t="shared" si="95"/>
        <v>599</v>
      </c>
      <c r="U550" s="1">
        <f t="shared" si="96"/>
        <v>0.5008347245409015</v>
      </c>
      <c r="V550">
        <v>4.3</v>
      </c>
      <c r="W550" s="10">
        <f t="shared" si="97"/>
        <v>4.3</v>
      </c>
      <c r="X550" s="4">
        <v>4674</v>
      </c>
      <c r="Y550" s="12">
        <f t="shared" si="98"/>
        <v>4674</v>
      </c>
    </row>
    <row r="551" spans="1:25" x14ac:dyDescent="0.25">
      <c r="A551">
        <v>550</v>
      </c>
      <c r="B551" t="s">
        <v>4480</v>
      </c>
      <c r="C551" t="str">
        <f t="shared" si="99"/>
        <v>Unique</v>
      </c>
      <c r="D551" t="s">
        <v>4481</v>
      </c>
      <c r="E551" t="str">
        <f t="shared" si="90"/>
        <v>10WeRun Id-116 Bluetooth Smartwatch Wireless Fitness Band for Boys, Girls, Men, Women and Kids | Sports Gym Watch for All Smart Phones I Heart Rate and spo2 Monitor</v>
      </c>
      <c r="F551" t="str" cm="1">
        <f t="array" ref="F551">PROPER(_xlfn.TEXTJOIN(" ", TRUE, INDEX(_xlfn.FILTERXML("&lt;t&gt;&lt;s&gt;" &amp; SUBSTITUTE(E551," ","&lt;/s&gt;&lt;s&gt;") &amp; "&lt;/s&gt;&lt;/t&gt;", "//s"), _xlfn.SEQUENCE(4))))</f>
        <v>10Werun Id-116 Bluetooth Smartwatch</v>
      </c>
      <c r="G551" t="str">
        <f t="shared" si="100"/>
        <v>Band for Boys, Girls, Men, Women and Kids | Sports Gym Watch for All Smart Phones I Heart Rate and spo2 Monitor</v>
      </c>
      <c r="H551" t="s">
        <v>2910</v>
      </c>
      <c r="I551" t="s">
        <v>13093</v>
      </c>
      <c r="J551" s="7" t="str">
        <f t="shared" si="91"/>
        <v>Electronics</v>
      </c>
      <c r="K551" t="s">
        <v>13120</v>
      </c>
      <c r="L551" t="str">
        <f t="shared" si="92"/>
        <v>WearableTechnology</v>
      </c>
      <c r="M551" s="2" t="s">
        <v>13121</v>
      </c>
      <c r="N551" s="2" t="str">
        <f t="shared" si="93"/>
        <v>SmartWatches</v>
      </c>
      <c r="O551" s="1"/>
      <c r="Q551">
        <v>499</v>
      </c>
      <c r="R551" s="8">
        <f t="shared" si="94"/>
        <v>499</v>
      </c>
      <c r="S551" s="2">
        <v>1899</v>
      </c>
      <c r="T551" s="8">
        <f t="shared" si="95"/>
        <v>1899</v>
      </c>
      <c r="U551" s="1">
        <f t="shared" si="96"/>
        <v>0.73723012111637709</v>
      </c>
      <c r="V551">
        <v>4.0999999999999996</v>
      </c>
      <c r="W551" s="10">
        <f t="shared" si="97"/>
        <v>4.0999999999999996</v>
      </c>
      <c r="X551" s="4">
        <v>412</v>
      </c>
      <c r="Y551" s="12">
        <f t="shared" si="98"/>
        <v>412</v>
      </c>
    </row>
    <row r="552" spans="1:25" x14ac:dyDescent="0.25">
      <c r="A552">
        <v>551</v>
      </c>
      <c r="B552" t="s">
        <v>4490</v>
      </c>
      <c r="C552" t="str">
        <f t="shared" si="99"/>
        <v>Unique</v>
      </c>
      <c r="D552" t="s">
        <v>4491</v>
      </c>
      <c r="E552" t="str">
        <f t="shared" si="90"/>
        <v>Tokdis MX-1 Pro Bluetooth Calling Smartwatch - 1.69‚Äù LCD Display, Multiple Watch Faces, Sleep Monitor, Heart and SpO2 Monitoring, Multiple Sports Modes, Water Resistant</v>
      </c>
      <c r="F552" t="str" cm="1">
        <f t="array" ref="F552">PROPER(_xlfn.TEXTJOIN(" ", TRUE, INDEX(_xlfn.FILTERXML("&lt;t&gt;&lt;s&gt;" &amp; SUBSTITUTE(E552," ","&lt;/s&gt;&lt;s&gt;") &amp; "&lt;/s&gt;&lt;/t&gt;", "//s"), _xlfn.SEQUENCE(4))))</f>
        <v>Tokdis Mx-1 Pro Bluetooth</v>
      </c>
      <c r="G552" t="str">
        <f t="shared" si="100"/>
        <v>- 1.69‚Äù LCD Display, Multiple Watch Faces, Sleep Monitor, Heart and SpO2 Monitoring, Multiple Sports Modes, Water Resistant</v>
      </c>
      <c r="H552" t="s">
        <v>2910</v>
      </c>
      <c r="I552" t="s">
        <v>13093</v>
      </c>
      <c r="J552" s="7" t="str">
        <f t="shared" si="91"/>
        <v>Electronics</v>
      </c>
      <c r="K552" t="s">
        <v>13120</v>
      </c>
      <c r="L552" t="str">
        <f t="shared" si="92"/>
        <v>WearableTechnology</v>
      </c>
      <c r="M552" s="2" t="s">
        <v>13121</v>
      </c>
      <c r="N552" s="2" t="str">
        <f t="shared" si="93"/>
        <v>SmartWatches</v>
      </c>
      <c r="O552" s="1"/>
      <c r="Q552">
        <v>899</v>
      </c>
      <c r="R552" s="8">
        <f t="shared" si="94"/>
        <v>899</v>
      </c>
      <c r="S552" s="2">
        <v>3499</v>
      </c>
      <c r="T552" s="8">
        <f t="shared" si="95"/>
        <v>3499</v>
      </c>
      <c r="U552" s="1">
        <f t="shared" si="96"/>
        <v>0.74306944841383249</v>
      </c>
      <c r="V552">
        <v>3</v>
      </c>
      <c r="W552" s="10">
        <f t="shared" si="97"/>
        <v>3</v>
      </c>
      <c r="X552" s="4">
        <v>681</v>
      </c>
      <c r="Y552" s="12">
        <f t="shared" si="98"/>
        <v>681</v>
      </c>
    </row>
    <row r="553" spans="1:25" x14ac:dyDescent="0.25">
      <c r="A553">
        <v>552</v>
      </c>
      <c r="B553" t="s">
        <v>4499</v>
      </c>
      <c r="C553" t="str">
        <f t="shared" si="99"/>
        <v>Unique</v>
      </c>
      <c r="D553" t="s">
        <v>4500</v>
      </c>
      <c r="E553" t="str">
        <f t="shared" si="90"/>
        <v>URBN 20000 mAh lithium_polymer Power Bank with 12 Watt Fast Charging, Camo</v>
      </c>
      <c r="F553" t="str" cm="1">
        <f t="array" ref="F553">PROPER(_xlfn.TEXTJOIN(" ", TRUE, INDEX(_xlfn.FILTERXML("&lt;t&gt;&lt;s&gt;" &amp; SUBSTITUTE(E553," ","&lt;/s&gt;&lt;s&gt;") &amp; "&lt;/s&gt;&lt;/t&gt;", "//s"), _xlfn.SEQUENCE(4))))</f>
        <v>Urbn 20000 Mah Lithium_Polymer</v>
      </c>
      <c r="G553" t="str">
        <f t="shared" si="100"/>
        <v>with 12 Watt Fast Charging, Camo</v>
      </c>
      <c r="H553" t="s">
        <v>2939</v>
      </c>
      <c r="I553" t="s">
        <v>13093</v>
      </c>
      <c r="J553" s="7" t="str">
        <f t="shared" si="91"/>
        <v>Electronics</v>
      </c>
      <c r="K553" s="2" t="s">
        <v>13122</v>
      </c>
      <c r="L553" t="str">
        <f t="shared" si="92"/>
        <v>Mobiles &amp; Accessories</v>
      </c>
      <c r="M553" s="2" t="s">
        <v>13123</v>
      </c>
      <c r="N553" s="2" t="str">
        <f t="shared" si="93"/>
        <v>MobileAccessories</v>
      </c>
      <c r="O553" s="1" t="s">
        <v>13124</v>
      </c>
      <c r="P553" t="s">
        <v>13125</v>
      </c>
      <c r="Q553" s="2">
        <v>1599</v>
      </c>
      <c r="R553" s="8">
        <f t="shared" si="94"/>
        <v>1599</v>
      </c>
      <c r="S553" s="2">
        <v>3499</v>
      </c>
      <c r="T553" s="8">
        <f t="shared" si="95"/>
        <v>3499</v>
      </c>
      <c r="U553" s="1">
        <f t="shared" si="96"/>
        <v>0.54301228922549305</v>
      </c>
      <c r="V553">
        <v>4</v>
      </c>
      <c r="W553" s="10">
        <f t="shared" si="97"/>
        <v>4</v>
      </c>
      <c r="X553" s="4">
        <v>36384</v>
      </c>
      <c r="Y553" s="12">
        <f t="shared" si="98"/>
        <v>36384</v>
      </c>
    </row>
    <row r="554" spans="1:25" x14ac:dyDescent="0.25">
      <c r="A554">
        <v>553</v>
      </c>
      <c r="B554" t="s">
        <v>4509</v>
      </c>
      <c r="C554" t="str">
        <f t="shared" si="99"/>
        <v>Duplicate</v>
      </c>
      <c r="D554" t="s">
        <v>4510</v>
      </c>
      <c r="E554" t="str">
        <f t="shared" si="90"/>
        <v>Sounce Gold Plated 3.5 mm Headphone Splitter for Computer 2 Male to 1 Female 3.5mm Headphone Mic Audio Y Splitter Cable Smartphone Headset to PC Adapter ‚Äì (Black,20cm)</v>
      </c>
      <c r="F554" t="str" cm="1">
        <f t="array" ref="F554">PROPER(_xlfn.TEXTJOIN(" ", TRUE, INDEX(_xlfn.FILTERXML("&lt;t&gt;&lt;s&gt;" &amp; SUBSTITUTE(E554," ","&lt;/s&gt;&lt;s&gt;") &amp; "&lt;/s&gt;&lt;/t&gt;", "//s"), _xlfn.SEQUENCE(4))))</f>
        <v>Sounce Gold Plated 3.5</v>
      </c>
      <c r="G554" t="str">
        <f t="shared" si="100"/>
        <v>Splitter for Computer 2 Male to 1 Female 3.5mm Headphone Mic Audio Y Splitter Cable Smartphone Headset to PC Adapter ‚Äì (Black,20cm)</v>
      </c>
      <c r="H554" t="s">
        <v>4511</v>
      </c>
      <c r="I554" t="s">
        <v>13093</v>
      </c>
      <c r="J554" s="7" t="str">
        <f t="shared" si="91"/>
        <v>Electronics</v>
      </c>
      <c r="K554" t="s">
        <v>13131</v>
      </c>
      <c r="L554" t="str">
        <f t="shared" si="92"/>
        <v>Headphones , Earbuds &amp; Accessories</v>
      </c>
      <c r="M554" t="s">
        <v>13109</v>
      </c>
      <c r="N554" s="2" t="str">
        <f t="shared" si="93"/>
        <v>Adapters</v>
      </c>
      <c r="O554" s="1"/>
      <c r="Q554">
        <v>120</v>
      </c>
      <c r="R554" s="8">
        <f t="shared" si="94"/>
        <v>120</v>
      </c>
      <c r="S554">
        <v>999</v>
      </c>
      <c r="T554" s="8">
        <f t="shared" si="95"/>
        <v>999</v>
      </c>
      <c r="U554" s="1">
        <f t="shared" si="96"/>
        <v>0.87987987987987992</v>
      </c>
      <c r="V554">
        <v>3.9</v>
      </c>
      <c r="W554" s="10">
        <f t="shared" si="97"/>
        <v>3.9</v>
      </c>
      <c r="X554" s="4">
        <v>6491</v>
      </c>
      <c r="Y554" s="12">
        <f t="shared" si="98"/>
        <v>6491</v>
      </c>
    </row>
    <row r="555" spans="1:25" x14ac:dyDescent="0.25">
      <c r="A555">
        <v>554</v>
      </c>
      <c r="B555" t="s">
        <v>4520</v>
      </c>
      <c r="C555" t="str">
        <f t="shared" si="99"/>
        <v>Unique</v>
      </c>
      <c r="D555" t="s">
        <v>4521</v>
      </c>
      <c r="E555" t="str">
        <f t="shared" si="90"/>
        <v>Noise ColorFit Ultra 2 Buzz 1.78" AMOLED Bluetooth Calling Watch with 368*448px Always On Display, Premium Metallic Finish, 100+ Watch Faces, 100+ Sports Modes, Health Suite (Jet Black)</v>
      </c>
      <c r="F555" t="str" cm="1">
        <f t="array" ref="F555">PROPER(_xlfn.TEXTJOIN(" ", TRUE, INDEX(_xlfn.FILTERXML("&lt;t&gt;&lt;s&gt;" &amp; SUBSTITUTE(E555," ","&lt;/s&gt;&lt;s&gt;") &amp; "&lt;/s&gt;&lt;/t&gt;", "//s"), _xlfn.SEQUENCE(4))))</f>
        <v>Noise Colorfit Ultra 2</v>
      </c>
      <c r="G555" t="str">
        <f t="shared" si="100"/>
        <v>AMOLED Bluetooth Calling Watch with 368*448px Always On Display, Premium Metallic Finish, 100+ Watch Faces, 100+ Sports Modes, Health Suite (Jet Black)</v>
      </c>
      <c r="H555" t="s">
        <v>2910</v>
      </c>
      <c r="I555" t="s">
        <v>13093</v>
      </c>
      <c r="J555" s="7" t="str">
        <f t="shared" si="91"/>
        <v>Electronics</v>
      </c>
      <c r="K555" s="2" t="s">
        <v>13120</v>
      </c>
      <c r="L555" t="str">
        <f t="shared" si="92"/>
        <v>WearableTechnology</v>
      </c>
      <c r="M555" s="2" t="s">
        <v>13121</v>
      </c>
      <c r="N555" s="2" t="str">
        <f t="shared" si="93"/>
        <v>SmartWatches</v>
      </c>
      <c r="O555" s="1"/>
      <c r="Q555" s="2">
        <v>3999</v>
      </c>
      <c r="R555" s="8">
        <f t="shared" si="94"/>
        <v>3999</v>
      </c>
      <c r="S555" s="2">
        <v>6999</v>
      </c>
      <c r="T555" s="8">
        <f t="shared" si="95"/>
        <v>6999</v>
      </c>
      <c r="U555" s="1">
        <f t="shared" si="96"/>
        <v>0.42863266180882981</v>
      </c>
      <c r="V555">
        <v>4.0999999999999996</v>
      </c>
      <c r="W555" s="10">
        <f t="shared" si="97"/>
        <v>4.0999999999999996</v>
      </c>
      <c r="X555" s="4">
        <v>10229</v>
      </c>
      <c r="Y555" s="12">
        <f t="shared" si="98"/>
        <v>10229</v>
      </c>
    </row>
    <row r="556" spans="1:25" x14ac:dyDescent="0.25">
      <c r="A556">
        <v>555</v>
      </c>
      <c r="B556" t="s">
        <v>4530</v>
      </c>
      <c r="C556" t="str">
        <f t="shared" si="99"/>
        <v>Unique</v>
      </c>
      <c r="D556" t="s">
        <v>12989</v>
      </c>
      <c r="E556" t="str">
        <f t="shared" si="90"/>
        <v>Redmi Note 11 (Horizon Blue, 6GB RAM, 64GB Storage)|90Hz FHD+ AMOLED Display | Qualcomm Snapdragon‚Ñ¢ 680-6nm | 33W Charger Included</v>
      </c>
      <c r="F556" t="str" cm="1">
        <f t="array" ref="F556">PROPER(_xlfn.TEXTJOIN(" ", TRUE, INDEX(_xlfn.FILTERXML("&lt;t&gt;&lt;s&gt;" &amp; SUBSTITUTE(E556," ","&lt;/s&gt;&lt;s&gt;") &amp; "&lt;/s&gt;&lt;/t&gt;", "//s"), _xlfn.SEQUENCE(4))))</f>
        <v>Redmi Note 11 (Horizon</v>
      </c>
      <c r="G556" t="str">
        <f t="shared" si="100"/>
        <v>RAM, 64GB Storage)|90Hz FHD+ AMOLED Display | Qualcomm Snapdragon‚Ñ¢ 680-6nm | 33W Charger Included</v>
      </c>
      <c r="H556" t="s">
        <v>2950</v>
      </c>
      <c r="I556" t="s">
        <v>13093</v>
      </c>
      <c r="J556" s="7" t="str">
        <f t="shared" si="91"/>
        <v>Electronics</v>
      </c>
      <c r="K556" s="2" t="s">
        <v>13122</v>
      </c>
      <c r="L556" t="str">
        <f t="shared" si="92"/>
        <v>Mobiles &amp; Accessories</v>
      </c>
      <c r="M556" s="2" t="s">
        <v>13126</v>
      </c>
      <c r="N556" s="2" t="str">
        <f t="shared" si="93"/>
        <v>Smartphones &amp; BasicMobiles</v>
      </c>
      <c r="O556" s="1" t="s">
        <v>13127</v>
      </c>
      <c r="Q556" s="2">
        <v>12999</v>
      </c>
      <c r="R556" s="8">
        <f t="shared" si="94"/>
        <v>12999</v>
      </c>
      <c r="S556" s="2">
        <v>18999</v>
      </c>
      <c r="T556" s="8">
        <f t="shared" si="95"/>
        <v>18999</v>
      </c>
      <c r="U556" s="1">
        <f t="shared" si="96"/>
        <v>0.31580609505763463</v>
      </c>
      <c r="V556">
        <v>4.0999999999999996</v>
      </c>
      <c r="W556" s="10">
        <f t="shared" si="97"/>
        <v>4.0999999999999996</v>
      </c>
      <c r="X556" s="4">
        <v>50772</v>
      </c>
      <c r="Y556" s="12">
        <f t="shared" si="98"/>
        <v>50772</v>
      </c>
    </row>
    <row r="557" spans="1:25" x14ac:dyDescent="0.25">
      <c r="A557">
        <v>556</v>
      </c>
      <c r="B557" t="s">
        <v>4532</v>
      </c>
      <c r="C557" t="str">
        <f t="shared" si="99"/>
        <v>Unique</v>
      </c>
      <c r="D557" t="s">
        <v>4533</v>
      </c>
      <c r="E557" t="str">
        <f t="shared" si="90"/>
        <v>Spigen Ultra Hybrid Back Cover Case Compatible with iPhone 14 Pro max (TPU + Poly Carbonate | Crystal Clear)</v>
      </c>
      <c r="F557" t="str" cm="1">
        <f t="array" ref="F557">PROPER(_xlfn.TEXTJOIN(" ", TRUE, INDEX(_xlfn.FILTERXML("&lt;t&gt;&lt;s&gt;" &amp; SUBSTITUTE(E557," ","&lt;/s&gt;&lt;s&gt;") &amp; "&lt;/s&gt;&lt;/t&gt;", "//s"), _xlfn.SEQUENCE(4))))</f>
        <v>Spigen Ultra Hybrid Back</v>
      </c>
      <c r="G557" t="str">
        <f t="shared" si="100"/>
        <v>Compatible with iPhone 14 Pro max (TPU + Poly Carbonate | Crystal Clear)</v>
      </c>
      <c r="H557" t="s">
        <v>3920</v>
      </c>
      <c r="I557" t="s">
        <v>13093</v>
      </c>
      <c r="J557" s="7" t="str">
        <f t="shared" si="91"/>
        <v>Electronics</v>
      </c>
      <c r="K557" s="2" t="s">
        <v>13122</v>
      </c>
      <c r="L557" t="str">
        <f t="shared" si="92"/>
        <v>Mobiles &amp; Accessories</v>
      </c>
      <c r="M557" s="2" t="s">
        <v>13123</v>
      </c>
      <c r="N557" s="2" t="str">
        <f t="shared" si="93"/>
        <v>MobileAccessories</v>
      </c>
      <c r="O557" s="1" t="s">
        <v>13150</v>
      </c>
      <c r="P557" t="s">
        <v>13151</v>
      </c>
      <c r="Q557" s="2">
        <v>1599</v>
      </c>
      <c r="R557" s="8">
        <f t="shared" si="94"/>
        <v>1599</v>
      </c>
      <c r="S557" s="2">
        <v>2599</v>
      </c>
      <c r="T557" s="8">
        <f t="shared" si="95"/>
        <v>2599</v>
      </c>
      <c r="U557" s="1">
        <f t="shared" si="96"/>
        <v>0.38476337052712584</v>
      </c>
      <c r="V557">
        <v>4.3</v>
      </c>
      <c r="W557" s="10">
        <f t="shared" si="97"/>
        <v>4.3</v>
      </c>
      <c r="X557" s="4">
        <v>1801</v>
      </c>
      <c r="Y557" s="12">
        <f t="shared" si="98"/>
        <v>1801</v>
      </c>
    </row>
    <row r="558" spans="1:25" x14ac:dyDescent="0.25">
      <c r="A558">
        <v>557</v>
      </c>
      <c r="B558" t="s">
        <v>4542</v>
      </c>
      <c r="C558" t="str">
        <f t="shared" si="99"/>
        <v>Duplicate</v>
      </c>
      <c r="D558" t="s">
        <v>4543</v>
      </c>
      <c r="E558" t="str">
        <f t="shared" si="90"/>
        <v>Oraimo 18W USB and Type-C Dual Output Super Fast Charger Wall Adapter PE2.0andQuick Charge 3.0 and Power Delivery 3.0 Compatible for iPhone 13 13 Mini 13 Pro Max 12 12 Pro Max, iPad Mini Pro, Pixel, Galaxy, Airpods Pro</v>
      </c>
      <c r="F558" t="str" cm="1">
        <f t="array" ref="F558">PROPER(_xlfn.TEXTJOIN(" ", TRUE, INDEX(_xlfn.FILTERXML("&lt;t&gt;&lt;s&gt;" &amp; SUBSTITUTE(E558," ","&lt;/s&gt;&lt;s&gt;") &amp; "&lt;/s&gt;&lt;/t&gt;", "//s"), _xlfn.SEQUENCE(4))))</f>
        <v>Oraimo 18W Usb And</v>
      </c>
      <c r="G558" t="str">
        <f t="shared" si="100"/>
        <v>Output Super Fast Charger Wall Adapter PE2.0andQuick Charge 3.0 and Power Delivery 3.0 Compatible for iPhone 13 13 Mini 13 Pro Max 12 12 Pro Max, iPad Mini Pro, Pixel, Galaxy, Airpods Pro</v>
      </c>
      <c r="H558" t="s">
        <v>3120</v>
      </c>
      <c r="I558" t="s">
        <v>13093</v>
      </c>
      <c r="J558" s="7" t="str">
        <f t="shared" si="91"/>
        <v>Electronics</v>
      </c>
      <c r="K558" t="s">
        <v>13122</v>
      </c>
      <c r="L558" t="str">
        <f t="shared" si="92"/>
        <v>Mobiles &amp; Accessories</v>
      </c>
      <c r="M558" s="2" t="s">
        <v>13123</v>
      </c>
      <c r="N558" s="2" t="str">
        <f t="shared" si="93"/>
        <v>MobileAccessories</v>
      </c>
      <c r="O558" s="1" t="s">
        <v>13124</v>
      </c>
      <c r="P558" t="s">
        <v>13137</v>
      </c>
      <c r="Q558">
        <v>699</v>
      </c>
      <c r="R558" s="8">
        <f t="shared" si="94"/>
        <v>699</v>
      </c>
      <c r="S558" s="2">
        <v>1199</v>
      </c>
      <c r="T558" s="8">
        <f t="shared" si="95"/>
        <v>1199</v>
      </c>
      <c r="U558" s="1">
        <f t="shared" si="96"/>
        <v>0.4170141784820684</v>
      </c>
      <c r="V558">
        <v>4</v>
      </c>
      <c r="W558" s="10">
        <f t="shared" si="97"/>
        <v>4</v>
      </c>
      <c r="X558" s="4">
        <v>14404</v>
      </c>
      <c r="Y558" s="12">
        <f t="shared" si="98"/>
        <v>14404</v>
      </c>
    </row>
    <row r="559" spans="1:25" x14ac:dyDescent="0.25">
      <c r="A559">
        <v>558</v>
      </c>
      <c r="B559" t="s">
        <v>4546</v>
      </c>
      <c r="C559" t="str">
        <f t="shared" si="99"/>
        <v>Unique</v>
      </c>
      <c r="D559" t="s">
        <v>4547</v>
      </c>
      <c r="E559" t="str">
        <f t="shared" si="90"/>
        <v>LAPSTER 12pcs Spiral Cable Protectors for Charger, Wires, Data Charger Cable Protector for Computers, Cell Phones etc.(Grey)</v>
      </c>
      <c r="F559" t="str" cm="1">
        <f t="array" ref="F559">PROPER(_xlfn.TEXTJOIN(" ", TRUE, INDEX(_xlfn.FILTERXML("&lt;t&gt;&lt;s&gt;" &amp; SUBSTITUTE(E559," ","&lt;/s&gt;&lt;s&gt;") &amp; "&lt;/s&gt;&lt;/t&gt;", "//s"), _xlfn.SEQUENCE(4))))</f>
        <v>Lapster 12Pcs Spiral Cable</v>
      </c>
      <c r="G559" t="str">
        <f t="shared" si="100"/>
        <v>Charger, Wires, Data Charger Cable Protector for Computers, Cell Phones etc.(Grey)</v>
      </c>
      <c r="H559" t="s">
        <v>4548</v>
      </c>
      <c r="I559" t="s">
        <v>13093</v>
      </c>
      <c r="J559" s="7" t="str">
        <f t="shared" si="91"/>
        <v>Electronics</v>
      </c>
      <c r="K559" t="s">
        <v>13122</v>
      </c>
      <c r="L559" t="str">
        <f t="shared" si="92"/>
        <v>Mobiles &amp; Accessories</v>
      </c>
      <c r="M559" t="s">
        <v>13123</v>
      </c>
      <c r="N559" s="2" t="str">
        <f t="shared" si="93"/>
        <v>MobileAccessories</v>
      </c>
      <c r="O559" s="1" t="s">
        <v>13145</v>
      </c>
      <c r="P559" t="s">
        <v>13156</v>
      </c>
      <c r="Q559">
        <v>99</v>
      </c>
      <c r="R559" s="8">
        <f t="shared" si="94"/>
        <v>99</v>
      </c>
      <c r="S559">
        <v>999</v>
      </c>
      <c r="T559" s="8">
        <f t="shared" si="95"/>
        <v>999</v>
      </c>
      <c r="U559" s="1">
        <f t="shared" si="96"/>
        <v>0.90090090090090091</v>
      </c>
      <c r="V559">
        <v>4.4000000000000004</v>
      </c>
      <c r="W559" s="10">
        <f t="shared" si="97"/>
        <v>4.4000000000000004</v>
      </c>
      <c r="X559" s="4">
        <v>305</v>
      </c>
      <c r="Y559" s="12">
        <f t="shared" si="98"/>
        <v>305</v>
      </c>
    </row>
    <row r="560" spans="1:25" x14ac:dyDescent="0.25">
      <c r="A560">
        <v>559</v>
      </c>
      <c r="B560" t="s">
        <v>4557</v>
      </c>
      <c r="C560" t="str">
        <f t="shared" si="99"/>
        <v>Unique</v>
      </c>
      <c r="D560" t="s">
        <v>4558</v>
      </c>
      <c r="E560" t="str">
        <f t="shared" si="90"/>
        <v>MI REDMI 9i Sport (Carbon Black, 64 GB) (4 GB RAM)</v>
      </c>
      <c r="F560" t="str" cm="1">
        <f t="array" ref="F560">PROPER(_xlfn.TEXTJOIN(" ", TRUE, INDEX(_xlfn.FILTERXML("&lt;t&gt;&lt;s&gt;" &amp; SUBSTITUTE(E560," ","&lt;/s&gt;&lt;s&gt;") &amp; "&lt;/s&gt;&lt;/t&gt;", "//s"), _xlfn.SEQUENCE(4))))</f>
        <v>Mi Redmi 9I Sport</v>
      </c>
      <c r="G560" t="str">
        <f t="shared" si="100"/>
        <v>64 GB) (4 GB RAM)</v>
      </c>
      <c r="H560" t="s">
        <v>2950</v>
      </c>
      <c r="I560" t="s">
        <v>13093</v>
      </c>
      <c r="J560" s="7" t="str">
        <f t="shared" si="91"/>
        <v>Electronics</v>
      </c>
      <c r="K560" s="2" t="s">
        <v>13122</v>
      </c>
      <c r="L560" t="str">
        <f t="shared" si="92"/>
        <v>Mobiles &amp; Accessories</v>
      </c>
      <c r="M560" s="2" t="s">
        <v>13126</v>
      </c>
      <c r="N560" s="2" t="str">
        <f t="shared" si="93"/>
        <v>Smartphones &amp; BasicMobiles</v>
      </c>
      <c r="O560" s="1" t="s">
        <v>13127</v>
      </c>
      <c r="Q560" s="2">
        <v>7915</v>
      </c>
      <c r="R560" s="8">
        <f t="shared" si="94"/>
        <v>7915</v>
      </c>
      <c r="S560" s="2">
        <v>9999</v>
      </c>
      <c r="T560" s="8">
        <f t="shared" si="95"/>
        <v>9999</v>
      </c>
      <c r="U560" s="1">
        <f t="shared" si="96"/>
        <v>0.20842084208420841</v>
      </c>
      <c r="V560">
        <v>4.3</v>
      </c>
      <c r="W560" s="10">
        <f t="shared" si="97"/>
        <v>4.3</v>
      </c>
      <c r="X560" s="4">
        <v>1376</v>
      </c>
      <c r="Y560" s="12">
        <f t="shared" si="98"/>
        <v>1376</v>
      </c>
    </row>
    <row r="561" spans="1:25" x14ac:dyDescent="0.25">
      <c r="A561">
        <v>560</v>
      </c>
      <c r="B561" t="s">
        <v>4567</v>
      </c>
      <c r="C561" t="str">
        <f t="shared" si="99"/>
        <v>Unique</v>
      </c>
      <c r="D561" t="s">
        <v>4568</v>
      </c>
      <c r="E561" t="str">
        <f t="shared" si="90"/>
        <v>Fire-Boltt Ninja 3 Smartwatch Full Touch 1.69 " and 60 Sports Modes with IP68, Sp02 Tracking, Over 100 Cloud based watch faces ( Green )</v>
      </c>
      <c r="F561" t="str" cm="1">
        <f t="array" ref="F561">PROPER(_xlfn.TEXTJOIN(" ", TRUE, INDEX(_xlfn.FILTERXML("&lt;t&gt;&lt;s&gt;" &amp; SUBSTITUTE(E561," ","&lt;/s&gt;&lt;s&gt;") &amp; "&lt;/s&gt;&lt;/t&gt;", "//s"), _xlfn.SEQUENCE(4))))</f>
        <v>Fire-Boltt Ninja 3 Smartwatch</v>
      </c>
      <c r="G561" t="str">
        <f t="shared" si="100"/>
        <v>1.69 " and 60 Sports Modes with IP68, Sp02 Tracking, Over 100 Cloud based watch faces ( Green )</v>
      </c>
      <c r="H561" t="s">
        <v>2910</v>
      </c>
      <c r="I561" t="s">
        <v>13093</v>
      </c>
      <c r="J561" s="7" t="str">
        <f t="shared" si="91"/>
        <v>Electronics</v>
      </c>
      <c r="K561" s="2" t="s">
        <v>13120</v>
      </c>
      <c r="L561" t="str">
        <f t="shared" si="92"/>
        <v>WearableTechnology</v>
      </c>
      <c r="M561" s="2" t="s">
        <v>13121</v>
      </c>
      <c r="N561" s="2" t="str">
        <f t="shared" si="93"/>
        <v>SmartWatches</v>
      </c>
      <c r="O561" s="1"/>
      <c r="Q561" s="2">
        <v>1499</v>
      </c>
      <c r="R561" s="8">
        <f t="shared" si="94"/>
        <v>1499</v>
      </c>
      <c r="S561" s="2">
        <v>7999</v>
      </c>
      <c r="T561" s="8">
        <f t="shared" si="95"/>
        <v>7999</v>
      </c>
      <c r="U561" s="1">
        <f t="shared" si="96"/>
        <v>0.81260157519689957</v>
      </c>
      <c r="V561">
        <v>4.2</v>
      </c>
      <c r="W561" s="10">
        <f t="shared" si="97"/>
        <v>4.2</v>
      </c>
      <c r="X561" s="4">
        <v>22638</v>
      </c>
      <c r="Y561" s="12">
        <f t="shared" si="98"/>
        <v>22638</v>
      </c>
    </row>
    <row r="562" spans="1:25" x14ac:dyDescent="0.25">
      <c r="A562">
        <v>561</v>
      </c>
      <c r="B562" t="s">
        <v>4571</v>
      </c>
      <c r="C562" t="str">
        <f t="shared" si="99"/>
        <v>Unique</v>
      </c>
      <c r="D562" t="s">
        <v>4572</v>
      </c>
      <c r="E562" t="str">
        <f t="shared" si="90"/>
        <v>Lava A1 Josh 21(Blue Silver) -Dual Sim,Call Blink Notification,Military Grade Certified with 4 Day Battery Backup, Keypad Mobile</v>
      </c>
      <c r="F562" t="str" cm="1">
        <f t="array" ref="F562">PROPER(_xlfn.TEXTJOIN(" ", TRUE, INDEX(_xlfn.FILTERXML("&lt;t&gt;&lt;s&gt;" &amp; SUBSTITUTE(E562," ","&lt;/s&gt;&lt;s&gt;") &amp; "&lt;/s&gt;&lt;/t&gt;", "//s"), _xlfn.SEQUENCE(4))))</f>
        <v>Lava A1 Josh 21(Blue</v>
      </c>
      <c r="G562" t="str">
        <f t="shared" si="100"/>
        <v>Sim,Call Blink Notification,Military Grade Certified with 4 Day Battery Backup, Keypad Mobile</v>
      </c>
      <c r="H562" t="s">
        <v>3004</v>
      </c>
      <c r="I562" t="s">
        <v>13093</v>
      </c>
      <c r="J562" s="7" t="str">
        <f t="shared" si="91"/>
        <v>Electronics</v>
      </c>
      <c r="K562" s="2" t="s">
        <v>13122</v>
      </c>
      <c r="L562" t="str">
        <f t="shared" si="92"/>
        <v>Mobiles &amp; Accessories</v>
      </c>
      <c r="M562" s="2" t="s">
        <v>13126</v>
      </c>
      <c r="N562" s="2" t="str">
        <f t="shared" si="93"/>
        <v>Smartphones &amp; BasicMobiles</v>
      </c>
      <c r="O562" s="1" t="s">
        <v>13130</v>
      </c>
      <c r="Q562" s="2">
        <v>1055</v>
      </c>
      <c r="R562" s="8">
        <f t="shared" si="94"/>
        <v>1055</v>
      </c>
      <c r="S562" s="2">
        <v>1249</v>
      </c>
      <c r="T562" s="8">
        <f t="shared" si="95"/>
        <v>1249</v>
      </c>
      <c r="U562" s="1">
        <f t="shared" si="96"/>
        <v>0.15532425940752603</v>
      </c>
      <c r="V562">
        <v>3.8</v>
      </c>
      <c r="W562" s="10">
        <f t="shared" si="97"/>
        <v>3.8</v>
      </c>
      <c r="X562" s="4">
        <v>2352</v>
      </c>
      <c r="Y562" s="12">
        <f t="shared" si="98"/>
        <v>2352</v>
      </c>
    </row>
    <row r="563" spans="1:25" x14ac:dyDescent="0.25">
      <c r="A563">
        <v>562</v>
      </c>
      <c r="B563" t="s">
        <v>4581</v>
      </c>
      <c r="C563" t="str">
        <f t="shared" si="99"/>
        <v>Unique</v>
      </c>
      <c r="D563" t="s">
        <v>4582</v>
      </c>
      <c r="E563" t="str">
        <f t="shared" si="90"/>
        <v>POPIO Tempered Glass Compatible for iPhone 13 iPhone 13 Pro iPhone 14 (Transparent) Edge to Edge Full Screen Coverage with Installation Kit, Pack of 2</v>
      </c>
      <c r="F563" t="str" cm="1">
        <f t="array" ref="F563">PROPER(_xlfn.TEXTJOIN(" ", TRUE, INDEX(_xlfn.FILTERXML("&lt;t&gt;&lt;s&gt;" &amp; SUBSTITUTE(E563," ","&lt;/s&gt;&lt;s&gt;") &amp; "&lt;/s&gt;&lt;/t&gt;", "//s"), _xlfn.SEQUENCE(4))))</f>
        <v>Popio Tempered Glass Compatible</v>
      </c>
      <c r="G563" t="str">
        <f t="shared" si="100"/>
        <v>13 iPhone 13 Pro iPhone 14 (Transparent) Edge to Edge Full Screen Coverage with Installation Kit, Pack of 2</v>
      </c>
      <c r="H563" t="s">
        <v>3725</v>
      </c>
      <c r="I563" t="s">
        <v>13093</v>
      </c>
      <c r="J563" s="7" t="str">
        <f t="shared" si="91"/>
        <v>Electronics</v>
      </c>
      <c r="K563" t="s">
        <v>13122</v>
      </c>
      <c r="L563" t="str">
        <f t="shared" si="92"/>
        <v>Mobiles &amp; Accessories</v>
      </c>
      <c r="M563" t="s">
        <v>13123</v>
      </c>
      <c r="N563" s="2" t="str">
        <f t="shared" si="93"/>
        <v>MobileAccessories</v>
      </c>
      <c r="O563" s="1" t="s">
        <v>13146</v>
      </c>
      <c r="P563" t="s">
        <v>13147</v>
      </c>
      <c r="Q563">
        <v>150</v>
      </c>
      <c r="R563" s="8">
        <f t="shared" si="94"/>
        <v>150</v>
      </c>
      <c r="S563">
        <v>599</v>
      </c>
      <c r="T563" s="8">
        <f t="shared" si="95"/>
        <v>599</v>
      </c>
      <c r="U563" s="1">
        <f t="shared" si="96"/>
        <v>0.74958263772954925</v>
      </c>
      <c r="V563">
        <v>4.3</v>
      </c>
      <c r="W563" s="10">
        <f t="shared" si="97"/>
        <v>4.3</v>
      </c>
      <c r="X563" s="4">
        <v>714</v>
      </c>
      <c r="Y563" s="12">
        <f t="shared" si="98"/>
        <v>714</v>
      </c>
    </row>
    <row r="564" spans="1:25" x14ac:dyDescent="0.25">
      <c r="A564">
        <v>563</v>
      </c>
      <c r="B564" t="s">
        <v>649</v>
      </c>
      <c r="C564" t="str">
        <f t="shared" si="99"/>
        <v>Duplicate</v>
      </c>
      <c r="D564" t="s">
        <v>650</v>
      </c>
      <c r="E564" t="str">
        <f t="shared" si="90"/>
        <v>Amazon Basics USB Type-C to USB-A 2.0 Male Fast Charging Cable for Laptop - 3 Feet (0.9 Meters), Black</v>
      </c>
      <c r="F564" t="str" cm="1">
        <f t="array" ref="F564">PROPER(_xlfn.TEXTJOIN(" ", TRUE, INDEX(_xlfn.FILTERXML("&lt;t&gt;&lt;s&gt;" &amp; SUBSTITUTE(E564," ","&lt;/s&gt;&lt;s&gt;") &amp; "&lt;/s&gt;&lt;/t&gt;", "//s"), _xlfn.SEQUENCE(4))))</f>
        <v>Amazon Basics Usb Type-C</v>
      </c>
      <c r="G564" t="str">
        <f t="shared" si="100"/>
        <v>2.0 Male Fast Charging Cable for Laptop - 3 Feet (0.9 Meters), Black</v>
      </c>
      <c r="H564" t="s">
        <v>17</v>
      </c>
      <c r="I564" t="s">
        <v>13085</v>
      </c>
      <c r="J564" s="7" t="str">
        <f t="shared" si="91"/>
        <v>Computers &amp; Accessories</v>
      </c>
      <c r="K564" t="s">
        <v>13086</v>
      </c>
      <c r="L564" t="str">
        <f t="shared" si="92"/>
        <v>Accessories &amp; Peripherals</v>
      </c>
      <c r="M564" t="s">
        <v>13087</v>
      </c>
      <c r="N564" s="2" t="str">
        <f t="shared" si="93"/>
        <v>Cables &amp; Accessories</v>
      </c>
      <c r="O564" s="1" t="s">
        <v>13088</v>
      </c>
      <c r="P564" t="s">
        <v>13089</v>
      </c>
      <c r="Q564">
        <v>219</v>
      </c>
      <c r="R564" s="8">
        <f t="shared" si="94"/>
        <v>219</v>
      </c>
      <c r="S564">
        <v>700</v>
      </c>
      <c r="T564" s="8">
        <f t="shared" si="95"/>
        <v>700</v>
      </c>
      <c r="U564" s="1">
        <f t="shared" si="96"/>
        <v>0.68714285714285717</v>
      </c>
      <c r="V564">
        <v>4.3</v>
      </c>
      <c r="W564" s="10">
        <f t="shared" si="97"/>
        <v>4.3</v>
      </c>
      <c r="X564" s="4">
        <v>20052</v>
      </c>
      <c r="Y564" s="12">
        <f t="shared" si="98"/>
        <v>20052</v>
      </c>
    </row>
    <row r="565" spans="1:25" x14ac:dyDescent="0.25">
      <c r="A565">
        <v>564</v>
      </c>
      <c r="B565" t="s">
        <v>4593</v>
      </c>
      <c r="C565" t="str">
        <f t="shared" si="99"/>
        <v>Unique</v>
      </c>
      <c r="D565" t="s">
        <v>4594</v>
      </c>
      <c r="E565" t="str">
        <f t="shared" si="90"/>
        <v>Amozo Ultra Hybrid Camera and Drop Protection Back Cover Case for iPhone 13 (Polycarbonate| Back Transparent - Sides Black)</v>
      </c>
      <c r="F565" t="str" cm="1">
        <f t="array" ref="F565">PROPER(_xlfn.TEXTJOIN(" ", TRUE, INDEX(_xlfn.FILTERXML("&lt;t&gt;&lt;s&gt;" &amp; SUBSTITUTE(E565," ","&lt;/s&gt;&lt;s&gt;") &amp; "&lt;/s&gt;&lt;/t&gt;", "//s"), _xlfn.SEQUENCE(4))))</f>
        <v>Amozo Ultra Hybrid Camera</v>
      </c>
      <c r="G565" t="str">
        <f t="shared" si="100"/>
        <v>Protection Back Cover Case for iPhone 13 (Polycarbonate| Back Transparent - Sides Black)</v>
      </c>
      <c r="H565" t="s">
        <v>3920</v>
      </c>
      <c r="I565" t="s">
        <v>13093</v>
      </c>
      <c r="J565" s="7" t="str">
        <f t="shared" si="91"/>
        <v>Electronics</v>
      </c>
      <c r="K565" t="s">
        <v>13122</v>
      </c>
      <c r="L565" t="str">
        <f t="shared" si="92"/>
        <v>Mobiles &amp; Accessories</v>
      </c>
      <c r="M565" s="2" t="s">
        <v>13123</v>
      </c>
      <c r="N565" s="2" t="str">
        <f t="shared" si="93"/>
        <v>MobileAccessories</v>
      </c>
      <c r="O565" s="1" t="s">
        <v>13150</v>
      </c>
      <c r="P565" t="s">
        <v>13151</v>
      </c>
      <c r="Q565">
        <v>474</v>
      </c>
      <c r="R565" s="8">
        <f t="shared" si="94"/>
        <v>474</v>
      </c>
      <c r="S565" s="2">
        <v>1799</v>
      </c>
      <c r="T565" s="8">
        <f t="shared" si="95"/>
        <v>1799</v>
      </c>
      <c r="U565" s="1">
        <f t="shared" si="96"/>
        <v>0.73652028904947198</v>
      </c>
      <c r="V565">
        <v>4.3</v>
      </c>
      <c r="W565" s="10">
        <f t="shared" si="97"/>
        <v>4.3</v>
      </c>
      <c r="X565" s="4">
        <v>1454</v>
      </c>
      <c r="Y565" s="12">
        <f t="shared" si="98"/>
        <v>1454</v>
      </c>
    </row>
    <row r="566" spans="1:25" x14ac:dyDescent="0.25">
      <c r="A566">
        <v>565</v>
      </c>
      <c r="B566" t="s">
        <v>683</v>
      </c>
      <c r="C566" t="str">
        <f t="shared" si="99"/>
        <v>Duplicate</v>
      </c>
      <c r="D566" t="s">
        <v>684</v>
      </c>
      <c r="E566" t="str">
        <f t="shared" si="90"/>
        <v>Pinnaclz Original Combo of 2 Micro USB Fast Charging Cable, USB Charging Cable for Data Transfer Perfect for Android Smart Phones White 1.2 Meter Made in India (Pack of 2)</v>
      </c>
      <c r="F566" t="str" cm="1">
        <f t="array" ref="F566">PROPER(_xlfn.TEXTJOIN(" ", TRUE, INDEX(_xlfn.FILTERXML("&lt;t&gt;&lt;s&gt;" &amp; SUBSTITUTE(E566," ","&lt;/s&gt;&lt;s&gt;") &amp; "&lt;/s&gt;&lt;/t&gt;", "//s"), _xlfn.SEQUENCE(4))))</f>
        <v>Pinnaclz Original Combo Of</v>
      </c>
      <c r="G566" t="str">
        <f t="shared" si="100"/>
        <v>USB Fast Charging Cable, USB Charging Cable for Data Transfer Perfect for Android Smart Phones White 1.2 Meter Made in India (Pack of 2)</v>
      </c>
      <c r="H566" t="s">
        <v>17</v>
      </c>
      <c r="I566" t="s">
        <v>13085</v>
      </c>
      <c r="J566" s="7" t="str">
        <f t="shared" si="91"/>
        <v>Computers &amp; Accessories</v>
      </c>
      <c r="K566" t="s">
        <v>13086</v>
      </c>
      <c r="L566" t="str">
        <f t="shared" si="92"/>
        <v>Accessories &amp; Peripherals</v>
      </c>
      <c r="M566" t="s">
        <v>13087</v>
      </c>
      <c r="N566" s="2" t="str">
        <f t="shared" si="93"/>
        <v>Cables &amp; Accessories</v>
      </c>
      <c r="O566" s="1" t="s">
        <v>13088</v>
      </c>
      <c r="P566" t="s">
        <v>13089</v>
      </c>
      <c r="Q566">
        <v>115</v>
      </c>
      <c r="R566" s="8">
        <f t="shared" si="94"/>
        <v>115</v>
      </c>
      <c r="S566">
        <v>499</v>
      </c>
      <c r="T566" s="8">
        <f t="shared" si="95"/>
        <v>499</v>
      </c>
      <c r="U566" s="1">
        <f t="shared" si="96"/>
        <v>0.76953907815631262</v>
      </c>
      <c r="V566">
        <v>4</v>
      </c>
      <c r="W566" s="10">
        <f t="shared" si="97"/>
        <v>4</v>
      </c>
      <c r="X566" s="4">
        <v>7732</v>
      </c>
      <c r="Y566" s="12">
        <f t="shared" si="98"/>
        <v>7732</v>
      </c>
    </row>
    <row r="567" spans="1:25" x14ac:dyDescent="0.25">
      <c r="A567">
        <v>566</v>
      </c>
      <c r="B567" t="s">
        <v>4604</v>
      </c>
      <c r="C567" t="str">
        <f t="shared" si="99"/>
        <v>Unique</v>
      </c>
      <c r="D567" t="s">
        <v>4605</v>
      </c>
      <c r="E567" t="str">
        <f t="shared" si="90"/>
        <v>FLiX Usb Charger,Flix (Beetel) Bolt 2.4 Dual Poart,5V 2.4A 12W Usb Wall Charger Fast Charging,Adapter For Android Iphone 11 Xs Xs Max Xr X 8 7 6 Plus,Ipad Pro Air 2 Mini 3 4,Samsung S4 S5 and More-Black</v>
      </c>
      <c r="F567" t="str" cm="1">
        <f t="array" ref="F567">PROPER(_xlfn.TEXTJOIN(" ", TRUE, INDEX(_xlfn.FILTERXML("&lt;t&gt;&lt;s&gt;" &amp; SUBSTITUTE(E567," ","&lt;/s&gt;&lt;s&gt;") &amp; "&lt;/s&gt;&lt;/t&gt;", "//s"), _xlfn.SEQUENCE(4))))</f>
        <v>Flix Usb Charger,Flix (Beetel)</v>
      </c>
      <c r="G567" t="str">
        <f t="shared" si="100"/>
        <v>Dual Poart,5V 2.4A 12W Usb Wall Charger Fast Charging,Adapter For Android Iphone 11 Xs Xs Max Xr X 8 7 6 Plus,Ipad Pro Air 2 Mini 3 4,Samsung S4 S5 and More-Black</v>
      </c>
      <c r="H567" t="s">
        <v>3120</v>
      </c>
      <c r="I567" t="s">
        <v>13093</v>
      </c>
      <c r="J567" s="7" t="str">
        <f t="shared" si="91"/>
        <v>Electronics</v>
      </c>
      <c r="K567" t="s">
        <v>13122</v>
      </c>
      <c r="L567" t="str">
        <f t="shared" si="92"/>
        <v>Mobiles &amp; Accessories</v>
      </c>
      <c r="M567" t="s">
        <v>13123</v>
      </c>
      <c r="N567" s="2" t="str">
        <f t="shared" si="93"/>
        <v>MobileAccessories</v>
      </c>
      <c r="O567" s="1" t="s">
        <v>13124</v>
      </c>
      <c r="P567" t="s">
        <v>13137</v>
      </c>
      <c r="Q567">
        <v>239</v>
      </c>
      <c r="R567" s="8">
        <f t="shared" si="94"/>
        <v>239</v>
      </c>
      <c r="S567">
        <v>599</v>
      </c>
      <c r="T567" s="8">
        <f t="shared" si="95"/>
        <v>599</v>
      </c>
      <c r="U567" s="1">
        <f t="shared" si="96"/>
        <v>0.60100166944908184</v>
      </c>
      <c r="V567">
        <v>3.9</v>
      </c>
      <c r="W567" s="10">
        <f t="shared" si="97"/>
        <v>3.9</v>
      </c>
      <c r="X567" s="4">
        <v>2147</v>
      </c>
      <c r="Y567" s="12">
        <f t="shared" si="98"/>
        <v>2147</v>
      </c>
    </row>
    <row r="568" spans="1:25" x14ac:dyDescent="0.25">
      <c r="A568">
        <v>567</v>
      </c>
      <c r="B568" t="s">
        <v>4609</v>
      </c>
      <c r="C568" t="str">
        <f t="shared" si="99"/>
        <v>Unique</v>
      </c>
      <c r="D568" t="s">
        <v>4610</v>
      </c>
      <c r="E568" t="str">
        <f t="shared" si="90"/>
        <v>Redmi 9A Sport (Coral Green, 3GB RAM, 32GB Storage) | 2GHz Octa-core Helio G25 Processor | 5000 mAh Battery</v>
      </c>
      <c r="F568" t="str" cm="1">
        <f t="array" ref="F568">PROPER(_xlfn.TEXTJOIN(" ", TRUE, INDEX(_xlfn.FILTERXML("&lt;t&gt;&lt;s&gt;" &amp; SUBSTITUTE(E568," ","&lt;/s&gt;&lt;s&gt;") &amp; "&lt;/s&gt;&lt;/t&gt;", "//s"), _xlfn.SEQUENCE(4))))</f>
        <v>Redmi 9A Sport (Coral</v>
      </c>
      <c r="G568" t="str">
        <f t="shared" si="100"/>
        <v>RAM, 32GB Storage) | 2GHz Octa-core Helio G25 Processor | 5000 mAh Battery</v>
      </c>
      <c r="H568" t="s">
        <v>2950</v>
      </c>
      <c r="I568" t="s">
        <v>13093</v>
      </c>
      <c r="J568" s="7" t="str">
        <f t="shared" si="91"/>
        <v>Electronics</v>
      </c>
      <c r="K568" s="2" t="s">
        <v>13122</v>
      </c>
      <c r="L568" t="str">
        <f t="shared" si="92"/>
        <v>Mobiles &amp; Accessories</v>
      </c>
      <c r="M568" s="2" t="s">
        <v>13126</v>
      </c>
      <c r="N568" s="2" t="str">
        <f t="shared" si="93"/>
        <v>Smartphones &amp; BasicMobiles</v>
      </c>
      <c r="O568" s="1" t="s">
        <v>13127</v>
      </c>
      <c r="Q568" s="2">
        <v>7499</v>
      </c>
      <c r="R568" s="8">
        <f t="shared" si="94"/>
        <v>7499</v>
      </c>
      <c r="S568" s="2">
        <v>9499</v>
      </c>
      <c r="T568" s="8">
        <f t="shared" si="95"/>
        <v>9499</v>
      </c>
      <c r="U568" s="1">
        <f t="shared" si="96"/>
        <v>0.21054847878724076</v>
      </c>
      <c r="V568">
        <v>4.0999999999999996</v>
      </c>
      <c r="W568" s="10">
        <f t="shared" si="97"/>
        <v>4.0999999999999996</v>
      </c>
      <c r="X568" s="4">
        <v>313832</v>
      </c>
      <c r="Y568" s="12">
        <f t="shared" si="98"/>
        <v>313832</v>
      </c>
    </row>
    <row r="569" spans="1:25" x14ac:dyDescent="0.25">
      <c r="A569">
        <v>568</v>
      </c>
      <c r="B569" t="s">
        <v>4613</v>
      </c>
      <c r="C569" t="str">
        <f t="shared" si="99"/>
        <v>Unique</v>
      </c>
      <c r="D569" t="s">
        <v>4614</v>
      </c>
      <c r="E569" t="str">
        <f t="shared" si="90"/>
        <v>Prolet Classic Bumper Case Cover for Samsung Galaxy Watch 4 44mm TPU Plated Full Screen Protector (Black)</v>
      </c>
      <c r="F569" t="str" cm="1">
        <f t="array" ref="F569">PROPER(_xlfn.TEXTJOIN(" ", TRUE, INDEX(_xlfn.FILTERXML("&lt;t&gt;&lt;s&gt;" &amp; SUBSTITUTE(E569," ","&lt;/s&gt;&lt;s&gt;") &amp; "&lt;/s&gt;&lt;/t&gt;", "//s"), _xlfn.SEQUENCE(4))))</f>
        <v>Prolet Classic Bumper Case</v>
      </c>
      <c r="G569" t="str">
        <f t="shared" si="100"/>
        <v>Samsung Galaxy Watch 4 44mm TPU Plated Full Screen Protector (Black)</v>
      </c>
      <c r="H569" t="s">
        <v>2910</v>
      </c>
      <c r="I569" t="s">
        <v>13093</v>
      </c>
      <c r="J569" s="7" t="str">
        <f t="shared" si="91"/>
        <v>Electronics</v>
      </c>
      <c r="K569" t="s">
        <v>13120</v>
      </c>
      <c r="L569" t="str">
        <f t="shared" si="92"/>
        <v>WearableTechnology</v>
      </c>
      <c r="M569" t="s">
        <v>13121</v>
      </c>
      <c r="N569" s="2" t="str">
        <f t="shared" si="93"/>
        <v>SmartWatches</v>
      </c>
      <c r="O569" s="1"/>
      <c r="Q569">
        <v>265</v>
      </c>
      <c r="R569" s="8">
        <f t="shared" si="94"/>
        <v>265</v>
      </c>
      <c r="S569">
        <v>999</v>
      </c>
      <c r="T569" s="8">
        <f t="shared" si="95"/>
        <v>999</v>
      </c>
      <c r="U569" s="1">
        <f t="shared" si="96"/>
        <v>0.73473473473473472</v>
      </c>
      <c r="V569">
        <v>3.7</v>
      </c>
      <c r="W569" s="10">
        <f t="shared" si="97"/>
        <v>3.7</v>
      </c>
      <c r="X569" s="4">
        <v>465</v>
      </c>
      <c r="Y569" s="12">
        <f t="shared" si="98"/>
        <v>465</v>
      </c>
    </row>
    <row r="570" spans="1:25" x14ac:dyDescent="0.25">
      <c r="A570">
        <v>569</v>
      </c>
      <c r="B570" t="s">
        <v>4622</v>
      </c>
      <c r="C570" t="str">
        <f t="shared" si="99"/>
        <v>Unique</v>
      </c>
      <c r="D570" t="s">
        <v>4623</v>
      </c>
      <c r="E570" t="str">
        <f t="shared" si="90"/>
        <v>Samsung Galaxy S20 FE 5G (Cloud Navy, 8GB RAM, 128GB Storage) with No Cost EMI and Additional Exchange Offers</v>
      </c>
      <c r="F570" t="str" cm="1">
        <f t="array" ref="F570">PROPER(_xlfn.TEXTJOIN(" ", TRUE, INDEX(_xlfn.FILTERXML("&lt;t&gt;&lt;s&gt;" &amp; SUBSTITUTE(E570," ","&lt;/s&gt;&lt;s&gt;") &amp; "&lt;/s&gt;&lt;/t&gt;", "//s"), _xlfn.SEQUENCE(4))))</f>
        <v>Samsung Galaxy S20 Fe</v>
      </c>
      <c r="G570" t="str">
        <f t="shared" si="100"/>
        <v>Navy, 8GB RAM, 128GB Storage) with No Cost EMI and Additional Exchange Offers</v>
      </c>
      <c r="H570" t="s">
        <v>2950</v>
      </c>
      <c r="I570" t="s">
        <v>13093</v>
      </c>
      <c r="J570" s="7" t="str">
        <f t="shared" si="91"/>
        <v>Electronics</v>
      </c>
      <c r="K570" s="2" t="s">
        <v>13122</v>
      </c>
      <c r="L570" t="str">
        <f t="shared" si="92"/>
        <v>Mobiles &amp; Accessories</v>
      </c>
      <c r="M570" s="2" t="s">
        <v>13126</v>
      </c>
      <c r="N570" s="2" t="str">
        <f t="shared" si="93"/>
        <v>Smartphones &amp; BasicMobiles</v>
      </c>
      <c r="O570" s="1" t="s">
        <v>13127</v>
      </c>
      <c r="Q570" s="2">
        <v>37990</v>
      </c>
      <c r="R570" s="8">
        <f t="shared" si="94"/>
        <v>37990</v>
      </c>
      <c r="S570" s="2">
        <v>74999</v>
      </c>
      <c r="T570" s="8">
        <f t="shared" si="95"/>
        <v>74999</v>
      </c>
      <c r="U570" s="1">
        <f t="shared" si="96"/>
        <v>0.49345991279883733</v>
      </c>
      <c r="V570">
        <v>4.2</v>
      </c>
      <c r="W570" s="10">
        <f t="shared" si="97"/>
        <v>4.2</v>
      </c>
      <c r="X570" s="4">
        <v>27790</v>
      </c>
      <c r="Y570" s="12">
        <f t="shared" si="98"/>
        <v>27790</v>
      </c>
    </row>
    <row r="571" spans="1:25" x14ac:dyDescent="0.25">
      <c r="A571">
        <v>570</v>
      </c>
      <c r="B571" t="s">
        <v>703</v>
      </c>
      <c r="C571" t="str">
        <f t="shared" si="99"/>
        <v>Duplicate</v>
      </c>
      <c r="D571" t="s">
        <v>704</v>
      </c>
      <c r="E571" t="str">
        <f t="shared" si="90"/>
        <v>Ambrane 2 in 1 Type-C and Micro USB Cable with 60W 3A Fast Charging, 480 mbps High Data, PD Technology and Quick Charge 3.0, Compatible with All Type-C and Micro USB Devices (ABDC-10, Black)</v>
      </c>
      <c r="F571" t="str" cm="1">
        <f t="array" ref="F571">PROPER(_xlfn.TEXTJOIN(" ", TRUE, INDEX(_xlfn.FILTERXML("&lt;t&gt;&lt;s&gt;" &amp; SUBSTITUTE(E571," ","&lt;/s&gt;&lt;s&gt;") &amp; "&lt;/s&gt;&lt;/t&gt;", "//s"), _xlfn.SEQUENCE(4))))</f>
        <v>Ambrane 2 In 1</v>
      </c>
      <c r="G571" t="str">
        <f t="shared" si="100"/>
        <v>Micro USB Cable with 60W 3A Fast Charging, 480 mbps High Data, PD Technology and Quick Charge 3.0, Compatible with All Type-C and Micro USB Devices (ABDC-10, Black)</v>
      </c>
      <c r="H571" t="s">
        <v>17</v>
      </c>
      <c r="I571" t="s">
        <v>13085</v>
      </c>
      <c r="J571" s="7" t="str">
        <f t="shared" si="91"/>
        <v>Computers &amp; Accessories</v>
      </c>
      <c r="K571" t="s">
        <v>13086</v>
      </c>
      <c r="L571" t="str">
        <f t="shared" si="92"/>
        <v>Accessories &amp; Peripherals</v>
      </c>
      <c r="M571" t="s">
        <v>13087</v>
      </c>
      <c r="N571" s="2" t="str">
        <f t="shared" si="93"/>
        <v>Cables &amp; Accessories</v>
      </c>
      <c r="O571" s="1" t="s">
        <v>13088</v>
      </c>
      <c r="P571" t="s">
        <v>13089</v>
      </c>
      <c r="Q571">
        <v>199</v>
      </c>
      <c r="R571" s="8">
        <f t="shared" si="94"/>
        <v>199</v>
      </c>
      <c r="S571">
        <v>499</v>
      </c>
      <c r="T571" s="8">
        <f t="shared" si="95"/>
        <v>499</v>
      </c>
      <c r="U571" s="1">
        <f t="shared" si="96"/>
        <v>0.60120240480961928</v>
      </c>
      <c r="V571">
        <v>4.0999999999999996</v>
      </c>
      <c r="W571" s="10">
        <f t="shared" si="97"/>
        <v>4.0999999999999996</v>
      </c>
      <c r="X571" s="4">
        <v>602</v>
      </c>
      <c r="Y571" s="12">
        <f t="shared" si="98"/>
        <v>602</v>
      </c>
    </row>
    <row r="572" spans="1:25" x14ac:dyDescent="0.25">
      <c r="A572">
        <v>571</v>
      </c>
      <c r="B572" t="s">
        <v>713</v>
      </c>
      <c r="C572" t="str">
        <f t="shared" si="99"/>
        <v>Duplicate</v>
      </c>
      <c r="D572" t="s">
        <v>714</v>
      </c>
      <c r="E572" t="str">
        <f t="shared" si="90"/>
        <v>Ambrane 60W 3A Fast Charging Output Cable with Type-C to USB for Mobile, Neckband, True Wireless Earphone Charging, 480mbps Data Sync Speed, 1m Length (ACT - AZ10, Black)</v>
      </c>
      <c r="F572" t="str" cm="1">
        <f t="array" ref="F572">PROPER(_xlfn.TEXTJOIN(" ", TRUE, INDEX(_xlfn.FILTERXML("&lt;t&gt;&lt;s&gt;" &amp; SUBSTITUTE(E572," ","&lt;/s&gt;&lt;s&gt;") &amp; "&lt;/s&gt;&lt;/t&gt;", "//s"), _xlfn.SEQUENCE(4))))</f>
        <v>Ambrane 60W 3A Fast</v>
      </c>
      <c r="G572" t="str">
        <f t="shared" si="100"/>
        <v>Cable with Type-C to USB for Mobile, Neckband, True Wireless Earphone Charging, 480mbps Data Sync Speed, 1m Length (ACT - AZ10, Black)</v>
      </c>
      <c r="H572" t="s">
        <v>17</v>
      </c>
      <c r="I572" t="s">
        <v>13085</v>
      </c>
      <c r="J572" s="7" t="str">
        <f t="shared" si="91"/>
        <v>Computers &amp; Accessories</v>
      </c>
      <c r="K572" t="s">
        <v>13086</v>
      </c>
      <c r="L572" t="str">
        <f t="shared" si="92"/>
        <v>Accessories &amp; Peripherals</v>
      </c>
      <c r="M572" t="s">
        <v>13087</v>
      </c>
      <c r="N572" s="2" t="str">
        <f t="shared" si="93"/>
        <v>Cables &amp; Accessories</v>
      </c>
      <c r="O572" s="1" t="s">
        <v>13088</v>
      </c>
      <c r="P572" t="s">
        <v>13089</v>
      </c>
      <c r="Q572">
        <v>179</v>
      </c>
      <c r="R572" s="8">
        <f t="shared" si="94"/>
        <v>179</v>
      </c>
      <c r="S572">
        <v>399</v>
      </c>
      <c r="T572" s="8">
        <f t="shared" si="95"/>
        <v>399</v>
      </c>
      <c r="U572" s="1">
        <f t="shared" si="96"/>
        <v>0.55137844611528819</v>
      </c>
      <c r="V572">
        <v>4</v>
      </c>
      <c r="W572" s="10">
        <f t="shared" si="97"/>
        <v>4</v>
      </c>
      <c r="X572" s="4">
        <v>1423</v>
      </c>
      <c r="Y572" s="12">
        <f t="shared" si="98"/>
        <v>1423</v>
      </c>
    </row>
    <row r="573" spans="1:25" x14ac:dyDescent="0.25">
      <c r="A573">
        <v>572</v>
      </c>
      <c r="B573" t="s">
        <v>4636</v>
      </c>
      <c r="C573" t="str">
        <f t="shared" si="99"/>
        <v>Duplicate</v>
      </c>
      <c r="D573" t="s">
        <v>4637</v>
      </c>
      <c r="E573" t="str">
        <f t="shared" si="90"/>
        <v>WeCool S5 Long Selfie Stick, with Large Reinforced Tripod Stand up to 61 Inch 156 Cms, Ultra Long Multi Function Bluetooth Selfie Stick with 1 4 Screw Compatible with Gopro, Camera, and Ring Light</v>
      </c>
      <c r="F573" t="str" cm="1">
        <f t="array" ref="F573">PROPER(_xlfn.TEXTJOIN(" ", TRUE, INDEX(_xlfn.FILTERXML("&lt;t&gt;&lt;s&gt;" &amp; SUBSTITUTE(E573," ","&lt;/s&gt;&lt;s&gt;") &amp; "&lt;/s&gt;&lt;/t&gt;", "//s"), _xlfn.SEQUENCE(4))))</f>
        <v>Wecool S5 Long Selfie</v>
      </c>
      <c r="G573" t="str">
        <f t="shared" si="100"/>
        <v>Large Reinforced Tripod Stand up to 61 Inch 156 Cms, Ultra Long Multi Function Bluetooth Selfie Stick with 1 4 Screw Compatible with Gopro, Camera, and Ring Light</v>
      </c>
      <c r="H573" t="s">
        <v>3383</v>
      </c>
      <c r="I573" t="s">
        <v>13093</v>
      </c>
      <c r="J573" s="7" t="str">
        <f t="shared" si="91"/>
        <v>Electronics</v>
      </c>
      <c r="K573" s="2" t="s">
        <v>13122</v>
      </c>
      <c r="L573" t="str">
        <f t="shared" si="92"/>
        <v>Mobiles &amp; Accessories</v>
      </c>
      <c r="M573" s="2" t="s">
        <v>13123</v>
      </c>
      <c r="N573" s="2" t="str">
        <f t="shared" si="93"/>
        <v>MobileAccessories</v>
      </c>
      <c r="O573" s="1" t="s">
        <v>13140</v>
      </c>
      <c r="P573" t="s">
        <v>13142</v>
      </c>
      <c r="Q573" s="2">
        <v>1799</v>
      </c>
      <c r="R573" s="8">
        <f t="shared" si="94"/>
        <v>1799</v>
      </c>
      <c r="S573" s="2">
        <v>3999</v>
      </c>
      <c r="T573" s="8">
        <f t="shared" si="95"/>
        <v>3999</v>
      </c>
      <c r="U573" s="1">
        <f t="shared" si="96"/>
        <v>0.55013753438359592</v>
      </c>
      <c r="V573">
        <v>4.5999999999999996</v>
      </c>
      <c r="W573" s="10">
        <f t="shared" si="97"/>
        <v>4.5999999999999996</v>
      </c>
      <c r="X573" s="4">
        <v>245</v>
      </c>
      <c r="Y573" s="12">
        <f t="shared" si="98"/>
        <v>245</v>
      </c>
    </row>
    <row r="574" spans="1:25" x14ac:dyDescent="0.25">
      <c r="A574">
        <v>573</v>
      </c>
      <c r="B574" t="s">
        <v>4646</v>
      </c>
      <c r="C574" t="str">
        <f t="shared" si="99"/>
        <v>Unique</v>
      </c>
      <c r="D574" t="s">
        <v>4647</v>
      </c>
      <c r="E574" t="str">
        <f t="shared" si="90"/>
        <v>POCO C31 (Royal Blue, 64 GB) (4 GB RAM)</v>
      </c>
      <c r="F574" t="str" cm="1">
        <f t="array" ref="F574">PROPER(_xlfn.TEXTJOIN(" ", TRUE, INDEX(_xlfn.FILTERXML("&lt;t&gt;&lt;s&gt;" &amp; SUBSTITUTE(E574," ","&lt;/s&gt;&lt;s&gt;") &amp; "&lt;/s&gt;&lt;/t&gt;", "//s"), _xlfn.SEQUENCE(4))))</f>
        <v>Poco C31 (Royal Blue,</v>
      </c>
      <c r="G574" t="str">
        <f t="shared" si="100"/>
        <v>(4 GB RAM)</v>
      </c>
      <c r="H574" t="s">
        <v>2950</v>
      </c>
      <c r="I574" t="s">
        <v>13093</v>
      </c>
      <c r="J574" s="7" t="str">
        <f t="shared" si="91"/>
        <v>Electronics</v>
      </c>
      <c r="K574" s="2" t="s">
        <v>13122</v>
      </c>
      <c r="L574" t="str">
        <f t="shared" si="92"/>
        <v>Mobiles &amp; Accessories</v>
      </c>
      <c r="M574" s="2" t="s">
        <v>13126</v>
      </c>
      <c r="N574" s="2" t="str">
        <f t="shared" si="93"/>
        <v>Smartphones &amp; BasicMobiles</v>
      </c>
      <c r="O574" s="1" t="s">
        <v>13127</v>
      </c>
      <c r="Q574" s="2">
        <v>8499</v>
      </c>
      <c r="R574" s="8">
        <f t="shared" si="94"/>
        <v>8499</v>
      </c>
      <c r="S574" s="2">
        <v>11999</v>
      </c>
      <c r="T574" s="8">
        <f t="shared" si="95"/>
        <v>11999</v>
      </c>
      <c r="U574" s="1">
        <f t="shared" si="96"/>
        <v>0.29169097424785401</v>
      </c>
      <c r="V574">
        <v>3.9</v>
      </c>
      <c r="W574" s="10">
        <f t="shared" si="97"/>
        <v>3.9</v>
      </c>
      <c r="X574" s="4">
        <v>276</v>
      </c>
      <c r="Y574" s="12">
        <f t="shared" si="98"/>
        <v>276</v>
      </c>
    </row>
    <row r="575" spans="1:25" x14ac:dyDescent="0.25">
      <c r="A575">
        <v>574</v>
      </c>
      <c r="B575" t="s">
        <v>4656</v>
      </c>
      <c r="C575" t="str">
        <f t="shared" si="99"/>
        <v>Unique</v>
      </c>
      <c r="D575" t="s">
        <v>4657</v>
      </c>
      <c r="E575" t="str">
        <f t="shared" si="90"/>
        <v>Noise ColorFit Pulse Grand Smart Watch with 1.69"(4.29cm) HD Display, 60 Sports Modes, 150 Watch Faces, Fast Charge, Spo2, Stress, Sleep, Heart Rate Monitoring and IP68 Waterproof (Electric Blue)</v>
      </c>
      <c r="F575" t="str" cm="1">
        <f t="array" ref="F575">PROPER(_xlfn.TEXTJOIN(" ", TRUE, INDEX(_xlfn.FILTERXML("&lt;t&gt;&lt;s&gt;" &amp; SUBSTITUTE(E575," ","&lt;/s&gt;&lt;s&gt;") &amp; "&lt;/s&gt;&lt;/t&gt;", "//s"), _xlfn.SEQUENCE(4))))</f>
        <v>Noise Colorfit Pulse Grand</v>
      </c>
      <c r="G575" t="str">
        <f t="shared" si="100"/>
        <v>with 1.69"(4.29cm) HD Display, 60 Sports Modes, 150 Watch Faces, Fast Charge, Spo2, Stress, Sleep, Heart Rate Monitoring and IP68 Waterproof (Electric Blue)</v>
      </c>
      <c r="H575" t="s">
        <v>2910</v>
      </c>
      <c r="I575" t="s">
        <v>13093</v>
      </c>
      <c r="J575" s="7" t="str">
        <f t="shared" si="91"/>
        <v>Electronics</v>
      </c>
      <c r="K575" s="2" t="s">
        <v>13120</v>
      </c>
      <c r="L575" t="str">
        <f t="shared" si="92"/>
        <v>WearableTechnology</v>
      </c>
      <c r="M575" s="2" t="s">
        <v>13121</v>
      </c>
      <c r="N575" s="2" t="str">
        <f t="shared" si="93"/>
        <v>SmartWatches</v>
      </c>
      <c r="O575" s="1"/>
      <c r="Q575" s="2">
        <v>1999</v>
      </c>
      <c r="R575" s="8">
        <f t="shared" si="94"/>
        <v>1999</v>
      </c>
      <c r="S575" s="2">
        <v>3999</v>
      </c>
      <c r="T575" s="8">
        <f t="shared" si="95"/>
        <v>3999</v>
      </c>
      <c r="U575" s="1">
        <f t="shared" si="96"/>
        <v>0.50012503125781449</v>
      </c>
      <c r="V575">
        <v>4</v>
      </c>
      <c r="W575" s="10">
        <f t="shared" si="97"/>
        <v>4</v>
      </c>
      <c r="X575" s="4">
        <v>30254</v>
      </c>
      <c r="Y575" s="12">
        <f t="shared" si="98"/>
        <v>30254</v>
      </c>
    </row>
    <row r="576" spans="1:25" x14ac:dyDescent="0.25">
      <c r="A576">
        <v>575</v>
      </c>
      <c r="B576" t="s">
        <v>4666</v>
      </c>
      <c r="C576" t="str">
        <f t="shared" si="99"/>
        <v>Unique</v>
      </c>
      <c r="D576" t="s">
        <v>3235</v>
      </c>
      <c r="E576" t="str">
        <f t="shared" si="90"/>
        <v>Fire-Boltt Visionary 1.78" AMOLED Bluetooth Calling Smartwatch with 368*448 Pixel Resolution 100+ Sports Mode, TWS Connection, Voice Assistance, SPO2 and Heart Rate Monitoring</v>
      </c>
      <c r="F576" t="str" cm="1">
        <f t="array" ref="F576">PROPER(_xlfn.TEXTJOIN(" ", TRUE, INDEX(_xlfn.FILTERXML("&lt;t&gt;&lt;s&gt;" &amp; SUBSTITUTE(E576," ","&lt;/s&gt;&lt;s&gt;") &amp; "&lt;/s&gt;&lt;/t&gt;", "//s"), _xlfn.SEQUENCE(4))))</f>
        <v>Fire-Boltt Visionary 1.78" Amoled</v>
      </c>
      <c r="G576" t="str">
        <f t="shared" si="100"/>
        <v>Smartwatch with 368*448 Pixel Resolution 100+ Sports Mode, TWS Connection, Voice Assistance, SPO2 and Heart Rate Monitoring</v>
      </c>
      <c r="H576" t="s">
        <v>2910</v>
      </c>
      <c r="I576" t="s">
        <v>13093</v>
      </c>
      <c r="J576" s="7" t="str">
        <f t="shared" si="91"/>
        <v>Electronics</v>
      </c>
      <c r="K576" s="2" t="s">
        <v>13120</v>
      </c>
      <c r="L576" t="str">
        <f t="shared" si="92"/>
        <v>WearableTechnology</v>
      </c>
      <c r="M576" s="2" t="s">
        <v>13121</v>
      </c>
      <c r="N576" s="2" t="str">
        <f t="shared" si="93"/>
        <v>SmartWatches</v>
      </c>
      <c r="O576" s="1"/>
      <c r="Q576" s="2">
        <v>3999</v>
      </c>
      <c r="R576" s="8">
        <f t="shared" si="94"/>
        <v>3999</v>
      </c>
      <c r="S576" s="2">
        <v>17999</v>
      </c>
      <c r="T576" s="8">
        <f t="shared" si="95"/>
        <v>17999</v>
      </c>
      <c r="U576" s="1">
        <f t="shared" si="96"/>
        <v>0.77782099005500305</v>
      </c>
      <c r="V576">
        <v>4.3</v>
      </c>
      <c r="W576" s="10">
        <f t="shared" si="97"/>
        <v>4.3</v>
      </c>
      <c r="X576" s="4">
        <v>17161</v>
      </c>
      <c r="Y576" s="12">
        <f t="shared" si="98"/>
        <v>17161</v>
      </c>
    </row>
    <row r="577" spans="1:25" x14ac:dyDescent="0.25">
      <c r="A577">
        <v>576</v>
      </c>
      <c r="B577" t="s">
        <v>4669</v>
      </c>
      <c r="C577" t="str">
        <f t="shared" si="99"/>
        <v>Unique</v>
      </c>
      <c r="D577" t="s">
        <v>4670</v>
      </c>
      <c r="E577" t="str">
        <f t="shared" si="90"/>
        <v>Amazon Basics 2 Amp USB Wall Charger and Micro USB Cable (White)</v>
      </c>
      <c r="F577" t="str" cm="1">
        <f t="array" ref="F577">PROPER(_xlfn.TEXTJOIN(" ", TRUE, INDEX(_xlfn.FILTERXML("&lt;t&gt;&lt;s&gt;" &amp; SUBSTITUTE(E577," ","&lt;/s&gt;&lt;s&gt;") &amp; "&lt;/s&gt;&lt;/t&gt;", "//s"), _xlfn.SEQUENCE(4))))</f>
        <v>Amazon Basics 2 Amp</v>
      </c>
      <c r="G577" t="str">
        <f t="shared" si="100"/>
        <v>Charger and Micro USB Cable (White)</v>
      </c>
      <c r="H577" t="s">
        <v>3120</v>
      </c>
      <c r="I577" t="s">
        <v>13093</v>
      </c>
      <c r="J577" s="7" t="str">
        <f t="shared" si="91"/>
        <v>Electronics</v>
      </c>
      <c r="K577" t="s">
        <v>13122</v>
      </c>
      <c r="L577" t="str">
        <f t="shared" si="92"/>
        <v>Mobiles &amp; Accessories</v>
      </c>
      <c r="M577" t="s">
        <v>13123</v>
      </c>
      <c r="N577" s="2" t="str">
        <f t="shared" si="93"/>
        <v>MobileAccessories</v>
      </c>
      <c r="O577" s="1" t="s">
        <v>13124</v>
      </c>
      <c r="P577" t="s">
        <v>13137</v>
      </c>
      <c r="Q577">
        <v>219</v>
      </c>
      <c r="R577" s="8">
        <f t="shared" si="94"/>
        <v>219</v>
      </c>
      <c r="S577">
        <v>499</v>
      </c>
      <c r="T577" s="8">
        <f t="shared" si="95"/>
        <v>499</v>
      </c>
      <c r="U577" s="1">
        <f t="shared" si="96"/>
        <v>0.56112224448897796</v>
      </c>
      <c r="V577">
        <v>4.4000000000000004</v>
      </c>
      <c r="W577" s="10">
        <f t="shared" si="97"/>
        <v>4.4000000000000004</v>
      </c>
      <c r="X577" s="4">
        <v>14</v>
      </c>
      <c r="Y577" s="12">
        <f t="shared" si="98"/>
        <v>14</v>
      </c>
    </row>
    <row r="578" spans="1:25" x14ac:dyDescent="0.25">
      <c r="A578">
        <v>577</v>
      </c>
      <c r="B578" t="s">
        <v>4679</v>
      </c>
      <c r="C578" t="str">
        <f t="shared" si="99"/>
        <v>Unique</v>
      </c>
      <c r="D578" t="s">
        <v>4680</v>
      </c>
      <c r="E578" t="str">
        <f t="shared" ref="E578:E641" si="101">TRIM(SUBSTITUTE(SUBSTITUTE(SUBSTITUTE(SUBSTITUTE(SUBSTITUTE(SUBSTITUTE(D578,"&amp;","and"),"&lt;",""),"&gt;",""),"/"," "),CHAR(160)," "),CHAR(10)," "))</f>
        <v>Mobilife Bluetooth Extendable Selfie Stick with Tripod Stand and Wireless Remote,3-in-1 Multifunctional Selfie Stick Tripod for iPhone Samsung Mi Realme Oppo Vivo Google More,Black</v>
      </c>
      <c r="F578" t="str" cm="1">
        <f t="array" ref="F578">PROPER(_xlfn.TEXTJOIN(" ", TRUE, INDEX(_xlfn.FILTERXML("&lt;t&gt;&lt;s&gt;" &amp; SUBSTITUTE(E578," ","&lt;/s&gt;&lt;s&gt;") &amp; "&lt;/s&gt;&lt;/t&gt;", "//s"), _xlfn.SEQUENCE(4))))</f>
        <v>Mobilife Bluetooth Extendable Selfie</v>
      </c>
      <c r="G578" t="str">
        <f t="shared" si="100"/>
        <v>Tripod Stand and Wireless Remote,3-in-1 Multifunctional Selfie Stick Tripod for iPhone Samsung Mi Realme Oppo Vivo Google More,Black</v>
      </c>
      <c r="H578" t="s">
        <v>3383</v>
      </c>
      <c r="I578" t="s">
        <v>13093</v>
      </c>
      <c r="J578" s="7" t="str">
        <f t="shared" ref="J578:J641" si="102">TRIM(SUBSTITUTE(SUBSTITUTE(I578, "&amp;", " &amp; "), ",", " , "))</f>
        <v>Electronics</v>
      </c>
      <c r="K578" t="s">
        <v>13122</v>
      </c>
      <c r="L578" t="str">
        <f t="shared" ref="L578:L641" si="103">TRIM(SUBSTITUTE(SUBSTITUTE(K578, "&amp;", " &amp; "), ",", " , "))</f>
        <v>Mobiles &amp; Accessories</v>
      </c>
      <c r="M578" s="2" t="s">
        <v>13123</v>
      </c>
      <c r="N578" s="2" t="str">
        <f t="shared" ref="N578:N641" si="104">TRIM(SUBSTITUTE(SUBSTITUTE(M578, "&amp;", " &amp; "), ",", " , "))</f>
        <v>MobileAccessories</v>
      </c>
      <c r="O578" s="1" t="s">
        <v>13140</v>
      </c>
      <c r="P578" t="s">
        <v>13142</v>
      </c>
      <c r="Q578">
        <v>599</v>
      </c>
      <c r="R578" s="8">
        <f t="shared" ref="R578:R641" si="105">VALUE(Q578)</f>
        <v>599</v>
      </c>
      <c r="S578" s="2">
        <v>1399</v>
      </c>
      <c r="T578" s="8">
        <f t="shared" ref="T578:T641" si="106">VALUE(S578)</f>
        <v>1399</v>
      </c>
      <c r="U578" s="1">
        <f t="shared" ref="U578:U641" si="107">IFERROR((T578- R578) / T578, 0)</f>
        <v>0.57183702644746248</v>
      </c>
      <c r="V578">
        <v>4.0999999999999996</v>
      </c>
      <c r="W578" s="10">
        <f t="shared" ref="W578:W641" si="108">VALUE(V578)</f>
        <v>4.0999999999999996</v>
      </c>
      <c r="X578" s="4">
        <v>14560</v>
      </c>
      <c r="Y578" s="12">
        <f t="shared" ref="Y578:Y641" si="109">VALUE(X578)</f>
        <v>14560</v>
      </c>
    </row>
    <row r="579" spans="1:25" x14ac:dyDescent="0.25">
      <c r="A579">
        <v>578</v>
      </c>
      <c r="B579" t="s">
        <v>4688</v>
      </c>
      <c r="C579" t="str">
        <f t="shared" ref="C579:C642" si="110">IF(COUNTIF(B:B, B579) &gt; 1, "Duplicate", "Unique")</f>
        <v>Unique</v>
      </c>
      <c r="D579" t="s">
        <v>4689</v>
      </c>
      <c r="E579" t="str">
        <f t="shared" si="101"/>
        <v>Ambrane 27000mAh Power Bank, 20W Fast Charging, Triple Output, Type C PD (Input and Output), Quick Charge, Li-Polymer, Multi-Layer Protection for iPhone, Smartphones and Other Devices (Stylo Pro, Black)</v>
      </c>
      <c r="F579" t="str" cm="1">
        <f t="array" ref="F579">PROPER(_xlfn.TEXTJOIN(" ", TRUE, INDEX(_xlfn.FILTERXML("&lt;t&gt;&lt;s&gt;" &amp; SUBSTITUTE(E579," ","&lt;/s&gt;&lt;s&gt;") &amp; "&lt;/s&gt;&lt;/t&gt;", "//s"), _xlfn.SEQUENCE(4))))</f>
        <v>Ambrane 27000Mah Power Bank,</v>
      </c>
      <c r="G579" t="str">
        <f t="shared" si="100"/>
        <v>Charging, Triple Output, Type C PD (Input and Output), Quick Charge, Li-Polymer, Multi-Layer Protection for iPhone, Smartphones and Other Devices (Stylo Pro, Black)</v>
      </c>
      <c r="H579" t="s">
        <v>2939</v>
      </c>
      <c r="I579" t="s">
        <v>13093</v>
      </c>
      <c r="J579" s="7" t="str">
        <f t="shared" si="102"/>
        <v>Electronics</v>
      </c>
      <c r="K579" s="2" t="s">
        <v>13122</v>
      </c>
      <c r="L579" t="str">
        <f t="shared" si="103"/>
        <v>Mobiles &amp; Accessories</v>
      </c>
      <c r="M579" s="2" t="s">
        <v>13123</v>
      </c>
      <c r="N579" s="2" t="str">
        <f t="shared" si="104"/>
        <v>MobileAccessories</v>
      </c>
      <c r="O579" s="1" t="s">
        <v>13124</v>
      </c>
      <c r="P579" t="s">
        <v>13125</v>
      </c>
      <c r="Q579" s="2">
        <v>2499</v>
      </c>
      <c r="R579" s="8">
        <f t="shared" si="105"/>
        <v>2499</v>
      </c>
      <c r="S579" s="2">
        <v>2999</v>
      </c>
      <c r="T579" s="8">
        <f t="shared" si="106"/>
        <v>2999</v>
      </c>
      <c r="U579" s="1">
        <f t="shared" si="107"/>
        <v>0.16672224074691563</v>
      </c>
      <c r="V579">
        <v>4.0999999999999996</v>
      </c>
      <c r="W579" s="10">
        <f t="shared" si="108"/>
        <v>4.0999999999999996</v>
      </c>
      <c r="X579" s="4">
        <v>3156</v>
      </c>
      <c r="Y579" s="12">
        <f t="shared" si="109"/>
        <v>3156</v>
      </c>
    </row>
    <row r="580" spans="1:25" x14ac:dyDescent="0.25">
      <c r="A580">
        <v>579</v>
      </c>
      <c r="B580" t="s">
        <v>4698</v>
      </c>
      <c r="C580" t="str">
        <f t="shared" si="110"/>
        <v>Unique</v>
      </c>
      <c r="D580" t="s">
        <v>4699</v>
      </c>
      <c r="E580" t="str">
        <f t="shared" si="101"/>
        <v>STRIFF Wall Mount Phone Holder Wall Mount with Adhesive Strips, Charging Holder Compatible with iPhone, Smartphone and Mini Tablet (Pack of 1) (White)</v>
      </c>
      <c r="F580" t="str" cm="1">
        <f t="array" ref="F580">PROPER(_xlfn.TEXTJOIN(" ", TRUE, INDEX(_xlfn.FILTERXML("&lt;t&gt;&lt;s&gt;" &amp; SUBSTITUTE(E580," ","&lt;/s&gt;&lt;s&gt;") &amp; "&lt;/s&gt;&lt;/t&gt;", "//s"), _xlfn.SEQUENCE(4))))</f>
        <v>Striff Wall Mount Phone</v>
      </c>
      <c r="G580" t="str">
        <f t="shared" si="100"/>
        <v>Mount with Adhesive Strips, Charging Holder Compatible with iPhone, Smartphone and Mini Tablet (Pack of 1) (White)</v>
      </c>
      <c r="H580" t="s">
        <v>4700</v>
      </c>
      <c r="I580" t="s">
        <v>13093</v>
      </c>
      <c r="J580" s="7" t="str">
        <f t="shared" si="102"/>
        <v>Electronics</v>
      </c>
      <c r="K580" t="s">
        <v>13122</v>
      </c>
      <c r="L580" t="str">
        <f t="shared" si="103"/>
        <v>Mobiles &amp; Accessories</v>
      </c>
      <c r="M580" t="s">
        <v>13123</v>
      </c>
      <c r="N580" s="2" t="str">
        <f t="shared" si="104"/>
        <v>MobileAccessories</v>
      </c>
      <c r="O580" s="1" t="s">
        <v>13106</v>
      </c>
      <c r="P580" t="s">
        <v>13157</v>
      </c>
      <c r="Q580">
        <v>89</v>
      </c>
      <c r="R580" s="8">
        <f t="shared" si="105"/>
        <v>89</v>
      </c>
      <c r="S580">
        <v>499</v>
      </c>
      <c r="T580" s="8">
        <f t="shared" si="106"/>
        <v>499</v>
      </c>
      <c r="U580" s="1">
        <f t="shared" si="107"/>
        <v>0.82164328657314634</v>
      </c>
      <c r="V580">
        <v>4.0999999999999996</v>
      </c>
      <c r="W580" s="10">
        <f t="shared" si="108"/>
        <v>4.0999999999999996</v>
      </c>
      <c r="X580" s="4">
        <v>9340</v>
      </c>
      <c r="Y580" s="12">
        <f t="shared" si="109"/>
        <v>9340</v>
      </c>
    </row>
    <row r="581" spans="1:25" x14ac:dyDescent="0.25">
      <c r="A581">
        <v>580</v>
      </c>
      <c r="B581" t="s">
        <v>4709</v>
      </c>
      <c r="C581" t="str">
        <f t="shared" si="110"/>
        <v>Unique</v>
      </c>
      <c r="D581" t="s">
        <v>4710</v>
      </c>
      <c r="E581" t="str">
        <f t="shared" si="101"/>
        <v>Fire-Boltt Tank 1.85" Bluetooth Calling Smart Watch, 123 Sports Mode, 8 UI Interactions, Built in Speaker and Mic, 7 Days Battery and Fire-Boltt Health Suite</v>
      </c>
      <c r="F581" t="str" cm="1">
        <f t="array" ref="F581">PROPER(_xlfn.TEXTJOIN(" ", TRUE, INDEX(_xlfn.FILTERXML("&lt;t&gt;&lt;s&gt;" &amp; SUBSTITUTE(E581," ","&lt;/s&gt;&lt;s&gt;") &amp; "&lt;/s&gt;&lt;/t&gt;", "//s"), _xlfn.SEQUENCE(4))))</f>
        <v>Fire-Boltt Tank 1.85" Bluetooth</v>
      </c>
      <c r="G581" t="str">
        <f t="shared" si="100"/>
        <v>Watch, 123 Sports Mode, 8 UI Interactions, Built in Speaker and Mic, 7 Days Battery and Fire-Boltt Health Suite</v>
      </c>
      <c r="H581" t="s">
        <v>2910</v>
      </c>
      <c r="I581" t="s">
        <v>13093</v>
      </c>
      <c r="J581" s="7" t="str">
        <f t="shared" si="102"/>
        <v>Electronics</v>
      </c>
      <c r="K581" s="2" t="s">
        <v>13120</v>
      </c>
      <c r="L581" t="str">
        <f t="shared" si="103"/>
        <v>WearableTechnology</v>
      </c>
      <c r="M581" s="2" t="s">
        <v>13121</v>
      </c>
      <c r="N581" s="2" t="str">
        <f t="shared" si="104"/>
        <v>SmartWatches</v>
      </c>
      <c r="O581" s="1"/>
      <c r="Q581" s="2">
        <v>2999</v>
      </c>
      <c r="R581" s="8">
        <f t="shared" si="105"/>
        <v>2999</v>
      </c>
      <c r="S581" s="2">
        <v>11999</v>
      </c>
      <c r="T581" s="8">
        <f t="shared" si="106"/>
        <v>11999</v>
      </c>
      <c r="U581" s="1">
        <f t="shared" si="107"/>
        <v>0.75006250520876738</v>
      </c>
      <c r="V581">
        <v>4.4000000000000004</v>
      </c>
      <c r="W581" s="10">
        <f t="shared" si="108"/>
        <v>4.4000000000000004</v>
      </c>
      <c r="X581" s="4">
        <v>768</v>
      </c>
      <c r="Y581" s="12">
        <f t="shared" si="109"/>
        <v>768</v>
      </c>
    </row>
    <row r="582" spans="1:25" x14ac:dyDescent="0.25">
      <c r="A582">
        <v>581</v>
      </c>
      <c r="B582" t="s">
        <v>4718</v>
      </c>
      <c r="C582" t="str">
        <f t="shared" si="110"/>
        <v>Unique</v>
      </c>
      <c r="D582" t="s">
        <v>4719</v>
      </c>
      <c r="E582" t="str">
        <f t="shared" si="101"/>
        <v>Elv Aluminium Adjustable Mobile Phone Foldable Holder Tabletop Stand Dock Mount for All Smartphones, Tabs, Kindle, iPad (Moonlight Silver)</v>
      </c>
      <c r="F582" t="str" cm="1">
        <f t="array" ref="F582">PROPER(_xlfn.TEXTJOIN(" ", TRUE, INDEX(_xlfn.FILTERXML("&lt;t&gt;&lt;s&gt;" &amp; SUBSTITUTE(E582," ","&lt;/s&gt;&lt;s&gt;") &amp; "&lt;/s&gt;&lt;/t&gt;", "//s"), _xlfn.SEQUENCE(4))))</f>
        <v>Elv Aluminium Adjustable Mobile</v>
      </c>
      <c r="G582" t="str">
        <f t="shared" si="100"/>
        <v>Holder Tabletop Stand Dock Mount for All Smartphones, Tabs, Kindle, iPad (Moonlight Silver)</v>
      </c>
      <c r="H582" t="s">
        <v>3445</v>
      </c>
      <c r="I582" t="s">
        <v>13093</v>
      </c>
      <c r="J582" s="7" t="str">
        <f t="shared" si="102"/>
        <v>Electronics</v>
      </c>
      <c r="K582" t="s">
        <v>13122</v>
      </c>
      <c r="L582" t="str">
        <f t="shared" si="103"/>
        <v>Mobiles &amp; Accessories</v>
      </c>
      <c r="M582" s="2" t="s">
        <v>13123</v>
      </c>
      <c r="N582" s="2" t="str">
        <f t="shared" si="104"/>
        <v>MobileAccessories</v>
      </c>
      <c r="O582" s="1" t="s">
        <v>13143</v>
      </c>
      <c r="Q582">
        <v>314</v>
      </c>
      <c r="R582" s="8">
        <f t="shared" si="105"/>
        <v>314</v>
      </c>
      <c r="S582" s="2">
        <v>1499</v>
      </c>
      <c r="T582" s="8">
        <f t="shared" si="106"/>
        <v>1499</v>
      </c>
      <c r="U582" s="1">
        <f t="shared" si="107"/>
        <v>0.79052701801200798</v>
      </c>
      <c r="V582">
        <v>4.5</v>
      </c>
      <c r="W582" s="10">
        <f t="shared" si="108"/>
        <v>4.5</v>
      </c>
      <c r="X582" s="4">
        <v>28978</v>
      </c>
      <c r="Y582" s="12">
        <f t="shared" si="109"/>
        <v>28978</v>
      </c>
    </row>
    <row r="583" spans="1:25" x14ac:dyDescent="0.25">
      <c r="A583">
        <v>582</v>
      </c>
      <c r="B583" t="s">
        <v>4723</v>
      </c>
      <c r="C583" t="str">
        <f t="shared" si="110"/>
        <v>Unique</v>
      </c>
      <c r="D583" t="s">
        <v>4724</v>
      </c>
      <c r="E583" t="str">
        <f t="shared" si="101"/>
        <v>Samsung Galaxy M13 5G (Stardust Brown, 6GB, 128GB Storage) | 5000mAh Battery | Upto 12GB RAM with RAM Plus</v>
      </c>
      <c r="F583" t="str" cm="1">
        <f t="array" ref="F583">PROPER(_xlfn.TEXTJOIN(" ", TRUE, INDEX(_xlfn.FILTERXML("&lt;t&gt;&lt;s&gt;" &amp; SUBSTITUTE(E583," ","&lt;/s&gt;&lt;s&gt;") &amp; "&lt;/s&gt;&lt;/t&gt;", "//s"), _xlfn.SEQUENCE(4))))</f>
        <v>Samsung Galaxy M13 5G</v>
      </c>
      <c r="G583" t="str">
        <f t="shared" si="100"/>
        <v>6GB, 128GB Storage) | 5000mAh Battery | Upto 12GB RAM with RAM Plus</v>
      </c>
      <c r="H583" t="s">
        <v>2950</v>
      </c>
      <c r="I583" t="s">
        <v>13093</v>
      </c>
      <c r="J583" s="7" t="str">
        <f t="shared" si="102"/>
        <v>Electronics</v>
      </c>
      <c r="K583" s="2" t="s">
        <v>13122</v>
      </c>
      <c r="L583" t="str">
        <f t="shared" si="103"/>
        <v>Mobiles &amp; Accessories</v>
      </c>
      <c r="M583" s="2" t="s">
        <v>13126</v>
      </c>
      <c r="N583" s="2" t="str">
        <f t="shared" si="104"/>
        <v>Smartphones &amp; BasicMobiles</v>
      </c>
      <c r="O583" s="1" t="s">
        <v>13127</v>
      </c>
      <c r="Q583" s="2">
        <v>13999</v>
      </c>
      <c r="R583" s="8">
        <f t="shared" si="105"/>
        <v>13999</v>
      </c>
      <c r="S583" s="2">
        <v>19499</v>
      </c>
      <c r="T583" s="8">
        <f t="shared" si="106"/>
        <v>19499</v>
      </c>
      <c r="U583" s="1">
        <f t="shared" si="107"/>
        <v>0.28206574696138265</v>
      </c>
      <c r="V583">
        <v>4.0999999999999996</v>
      </c>
      <c r="W583" s="10">
        <f t="shared" si="108"/>
        <v>4.0999999999999996</v>
      </c>
      <c r="X583" s="4">
        <v>18998</v>
      </c>
      <c r="Y583" s="12">
        <f t="shared" si="109"/>
        <v>18998</v>
      </c>
    </row>
    <row r="584" spans="1:25" x14ac:dyDescent="0.25">
      <c r="A584">
        <v>583</v>
      </c>
      <c r="B584" t="s">
        <v>4727</v>
      </c>
      <c r="C584" t="str">
        <f t="shared" si="110"/>
        <v>Unique</v>
      </c>
      <c r="D584" t="s">
        <v>4728</v>
      </c>
      <c r="E584" t="str">
        <f t="shared" si="101"/>
        <v>DYAZO USB 3.0 Type C Female to USB A Male Connector Converter Adapter Compatible for Samsung Galaxy Note s 20 10 Plus Ultra,Google Pixel 4 5 3 2 and Other Type-c Devices</v>
      </c>
      <c r="F584" t="str" cm="1">
        <f t="array" ref="F584">PROPER(_xlfn.TEXTJOIN(" ", TRUE, INDEX(_xlfn.FILTERXML("&lt;t&gt;&lt;s&gt;" &amp; SUBSTITUTE(E584," ","&lt;/s&gt;&lt;s&gt;") &amp; "&lt;/s&gt;&lt;/t&gt;", "//s"), _xlfn.SEQUENCE(4))))</f>
        <v>Dyazo Usb 3 Type</v>
      </c>
      <c r="G584" t="str">
        <f t="shared" si="100"/>
        <v>to USB A Male Connector Converter Adapter Compatible for Samsung Galaxy Note s 20 10 Plus Ultra,Google Pixel 4 5 3 2 and Other Type-c Devices</v>
      </c>
      <c r="H584" t="s">
        <v>3229</v>
      </c>
      <c r="I584" t="s">
        <v>13093</v>
      </c>
      <c r="J584" s="7" t="str">
        <f t="shared" si="102"/>
        <v>Electronics</v>
      </c>
      <c r="K584" t="s">
        <v>13122</v>
      </c>
      <c r="L584" t="str">
        <f t="shared" si="103"/>
        <v>Mobiles &amp; Accessories</v>
      </c>
      <c r="M584" t="s">
        <v>13123</v>
      </c>
      <c r="N584" s="2" t="str">
        <f t="shared" si="104"/>
        <v>MobileAccessories</v>
      </c>
      <c r="O584" s="1" t="s">
        <v>13138</v>
      </c>
      <c r="P584" t="s">
        <v>13139</v>
      </c>
      <c r="Q584">
        <v>139</v>
      </c>
      <c r="R584" s="8">
        <f t="shared" si="105"/>
        <v>139</v>
      </c>
      <c r="S584">
        <v>499</v>
      </c>
      <c r="T584" s="8">
        <f t="shared" si="106"/>
        <v>499</v>
      </c>
      <c r="U584" s="1">
        <f t="shared" si="107"/>
        <v>0.72144288577154314</v>
      </c>
      <c r="V584">
        <v>4.2</v>
      </c>
      <c r="W584" s="10">
        <f t="shared" si="108"/>
        <v>4.2</v>
      </c>
      <c r="X584" s="4">
        <v>4971</v>
      </c>
      <c r="Y584" s="12">
        <f t="shared" si="109"/>
        <v>4971</v>
      </c>
    </row>
    <row r="585" spans="1:25" x14ac:dyDescent="0.25">
      <c r="A585">
        <v>584</v>
      </c>
      <c r="B585" t="s">
        <v>4737</v>
      </c>
      <c r="C585" t="str">
        <f t="shared" si="110"/>
        <v>Duplicate</v>
      </c>
      <c r="D585" t="s">
        <v>4738</v>
      </c>
      <c r="E585" t="str">
        <f t="shared" si="101"/>
        <v>KINGONE Wireless Charging Pencil (2nd Generation) for iPad with Magnetic and Tilt Sensitive, Palm Rejection, Compatible with Apple iPad Pro 11 inch 1 2 3 4, iPad Pro 12.9 Inch 3 4 5 6, iPad Air 4 5, mini6</v>
      </c>
      <c r="F585" t="str" cm="1">
        <f t="array" ref="F585">PROPER(_xlfn.TEXTJOIN(" ", TRUE, INDEX(_xlfn.FILTERXML("&lt;t&gt;&lt;s&gt;" &amp; SUBSTITUTE(E585," ","&lt;/s&gt;&lt;s&gt;") &amp; "&lt;/s&gt;&lt;/t&gt;", "//s"), _xlfn.SEQUENCE(4))))</f>
        <v>Kingone Wireless Charging Pencil</v>
      </c>
      <c r="G585" t="str">
        <f t="shared" si="100"/>
        <v>for iPad with Magnetic and Tilt Sensitive, Palm Rejection, Compatible with Apple iPad Pro 11 inch 1 2 3 4, iPad Pro 12.9 Inch 3 4 5 6, iPad Air 4 5, mini6</v>
      </c>
      <c r="H585" t="s">
        <v>3815</v>
      </c>
      <c r="I585" t="s">
        <v>13093</v>
      </c>
      <c r="J585" s="7" t="str">
        <f t="shared" si="102"/>
        <v>Electronics</v>
      </c>
      <c r="K585" s="2" t="s">
        <v>13122</v>
      </c>
      <c r="L585" t="str">
        <f t="shared" si="103"/>
        <v>Mobiles &amp; Accessories</v>
      </c>
      <c r="M585" s="2" t="s">
        <v>13123</v>
      </c>
      <c r="N585" s="2" t="str">
        <f t="shared" si="104"/>
        <v>MobileAccessories</v>
      </c>
      <c r="O585" s="1" t="s">
        <v>13148</v>
      </c>
      <c r="Q585" s="2">
        <v>2599</v>
      </c>
      <c r="R585" s="8">
        <f t="shared" si="105"/>
        <v>2599</v>
      </c>
      <c r="S585" s="2">
        <v>6999</v>
      </c>
      <c r="T585" s="8">
        <f t="shared" si="106"/>
        <v>6999</v>
      </c>
      <c r="U585" s="1">
        <f t="shared" si="107"/>
        <v>0.62866123731961709</v>
      </c>
      <c r="V585">
        <v>4.5</v>
      </c>
      <c r="W585" s="10">
        <f t="shared" si="108"/>
        <v>4.5</v>
      </c>
      <c r="X585" s="4">
        <v>1526</v>
      </c>
      <c r="Y585" s="12">
        <f t="shared" si="109"/>
        <v>1526</v>
      </c>
    </row>
    <row r="586" spans="1:25" x14ac:dyDescent="0.25">
      <c r="A586">
        <v>585</v>
      </c>
      <c r="B586" t="s">
        <v>4746</v>
      </c>
      <c r="C586" t="str">
        <f t="shared" si="110"/>
        <v>Unique</v>
      </c>
      <c r="D586" t="s">
        <v>4747</v>
      </c>
      <c r="E586" t="str">
        <f t="shared" si="101"/>
        <v>boAt BassHeads 100 in-Ear Wired Headphones with Mic (Black)</v>
      </c>
      <c r="F586" t="str" cm="1">
        <f t="array" ref="F586">PROPER(_xlfn.TEXTJOIN(" ", TRUE, INDEX(_xlfn.FILTERXML("&lt;t&gt;&lt;s&gt;" &amp; SUBSTITUTE(E586," ","&lt;/s&gt;&lt;s&gt;") &amp; "&lt;/s&gt;&lt;/t&gt;", "//s"), _xlfn.SEQUENCE(4))))</f>
        <v>Boat Bassheads 100 In-Ear</v>
      </c>
      <c r="G586" t="str">
        <f t="shared" si="100"/>
        <v>with Mic (Black)</v>
      </c>
      <c r="H586" t="s">
        <v>3025</v>
      </c>
      <c r="I586" t="s">
        <v>13093</v>
      </c>
      <c r="J586" s="7" t="str">
        <f t="shared" si="102"/>
        <v>Electronics</v>
      </c>
      <c r="K586" t="s">
        <v>13131</v>
      </c>
      <c r="L586" t="str">
        <f t="shared" si="103"/>
        <v>Headphones , Earbuds &amp; Accessories</v>
      </c>
      <c r="M586" t="s">
        <v>13132</v>
      </c>
      <c r="N586" s="2" t="str">
        <f t="shared" si="104"/>
        <v>Headphones</v>
      </c>
      <c r="O586" s="1" t="s">
        <v>13133</v>
      </c>
      <c r="Q586">
        <v>365</v>
      </c>
      <c r="R586" s="8">
        <f t="shared" si="105"/>
        <v>365</v>
      </c>
      <c r="S586">
        <v>999</v>
      </c>
      <c r="T586" s="8">
        <f t="shared" si="106"/>
        <v>999</v>
      </c>
      <c r="U586" s="1">
        <f t="shared" si="107"/>
        <v>0.63463463463463465</v>
      </c>
      <c r="V586">
        <v>4.0999999999999996</v>
      </c>
      <c r="W586" s="10">
        <f t="shared" si="108"/>
        <v>4.0999999999999996</v>
      </c>
      <c r="X586" s="4">
        <v>363711</v>
      </c>
      <c r="Y586" s="12">
        <f t="shared" si="109"/>
        <v>363711</v>
      </c>
    </row>
    <row r="587" spans="1:25" x14ac:dyDescent="0.25">
      <c r="A587">
        <v>586</v>
      </c>
      <c r="B587" t="s">
        <v>4750</v>
      </c>
      <c r="C587" t="str">
        <f t="shared" si="110"/>
        <v>Unique</v>
      </c>
      <c r="D587" t="s">
        <v>4751</v>
      </c>
      <c r="E587" t="str">
        <f t="shared" si="101"/>
        <v>boAt Airdopes 141 Bluetooth Truly Wireless in Ear Earbuds with mic, 42H Playtime, Beast Mode(Low Latency Upto 80ms) for Gaming, ENx Tech, ASAP Charge, IWP, IPX4 Water Resistance (Bold Black)</v>
      </c>
      <c r="F587" t="str" cm="1">
        <f t="array" ref="F587">PROPER(_xlfn.TEXTJOIN(" ", TRUE, INDEX(_xlfn.FILTERXML("&lt;t&gt;&lt;s&gt;" &amp; SUBSTITUTE(E587," ","&lt;/s&gt;&lt;s&gt;") &amp; "&lt;/s&gt;&lt;/t&gt;", "//s"), _xlfn.SEQUENCE(4))))</f>
        <v>Boat Airdopes 141 Bluetooth</v>
      </c>
      <c r="G587" t="str">
        <f t="shared" si="100"/>
        <v>in Ear Earbuds with mic, 42H Playtime, Beast Mode(Low Latency Upto 80ms) for Gaming, ENx Tech, ASAP Charge, IWP, IPX4 Water Resistance (Bold Black)</v>
      </c>
      <c r="H587" t="s">
        <v>3025</v>
      </c>
      <c r="I587" t="s">
        <v>13093</v>
      </c>
      <c r="J587" s="7" t="str">
        <f t="shared" si="102"/>
        <v>Electronics</v>
      </c>
      <c r="K587" s="2" t="s">
        <v>13131</v>
      </c>
      <c r="L587" t="str">
        <f t="shared" si="103"/>
        <v>Headphones , Earbuds &amp; Accessories</v>
      </c>
      <c r="M587" s="2" t="s">
        <v>13132</v>
      </c>
      <c r="N587" s="2" t="str">
        <f t="shared" si="104"/>
        <v>Headphones</v>
      </c>
      <c r="O587" s="1" t="s">
        <v>13133</v>
      </c>
      <c r="Q587" s="2">
        <v>1499</v>
      </c>
      <c r="R587" s="8">
        <f t="shared" si="105"/>
        <v>1499</v>
      </c>
      <c r="S587" s="2">
        <v>4490</v>
      </c>
      <c r="T587" s="8">
        <f t="shared" si="106"/>
        <v>4490</v>
      </c>
      <c r="U587" s="1">
        <f t="shared" si="107"/>
        <v>0.66614699331848548</v>
      </c>
      <c r="V587">
        <v>3.9</v>
      </c>
      <c r="W587" s="10">
        <f t="shared" si="108"/>
        <v>3.9</v>
      </c>
      <c r="X587" s="4">
        <v>136954</v>
      </c>
      <c r="Y587" s="12">
        <f t="shared" si="109"/>
        <v>136954</v>
      </c>
    </row>
    <row r="588" spans="1:25" x14ac:dyDescent="0.25">
      <c r="A588">
        <v>587</v>
      </c>
      <c r="B588" t="s">
        <v>2918</v>
      </c>
      <c r="C588" t="str">
        <f t="shared" si="110"/>
        <v>Duplicate</v>
      </c>
      <c r="D588" t="s">
        <v>2919</v>
      </c>
      <c r="E588" t="str">
        <f t="shared" si="101"/>
        <v>Fire-Boltt Phoenix Smart Watch with Bluetooth Calling 1.3",120+ Sports Modes, 240*240 PX High Res with SpO2, Heart Rate Monitoring and IP67 Rating</v>
      </c>
      <c r="F588" t="str" cm="1">
        <f t="array" ref="F588">PROPER(_xlfn.TEXTJOIN(" ", TRUE, INDEX(_xlfn.FILTERXML("&lt;t&gt;&lt;s&gt;" &amp; SUBSTITUTE(E588," ","&lt;/s&gt;&lt;s&gt;") &amp; "&lt;/s&gt;&lt;/t&gt;", "//s"), _xlfn.SEQUENCE(4))))</f>
        <v>Fire-Boltt Phoenix Smart Watch</v>
      </c>
      <c r="G588" t="str">
        <f t="shared" si="100"/>
        <v>Calling 1.3",120+ Sports Modes, 240*240 PX High Res with SpO2, Heart Rate Monitoring and IP67 Rating</v>
      </c>
      <c r="H588" t="s">
        <v>2910</v>
      </c>
      <c r="I588" t="s">
        <v>13093</v>
      </c>
      <c r="J588" s="7" t="str">
        <f t="shared" si="102"/>
        <v>Electronics</v>
      </c>
      <c r="K588" s="2" t="s">
        <v>13120</v>
      </c>
      <c r="L588" t="str">
        <f t="shared" si="103"/>
        <v>WearableTechnology</v>
      </c>
      <c r="M588" s="2" t="s">
        <v>13121</v>
      </c>
      <c r="N588" s="2" t="str">
        <f t="shared" si="104"/>
        <v>SmartWatches</v>
      </c>
      <c r="O588" s="1"/>
      <c r="Q588" s="2">
        <v>1998</v>
      </c>
      <c r="R588" s="8">
        <f t="shared" si="105"/>
        <v>1998</v>
      </c>
      <c r="S588" s="2">
        <v>9999</v>
      </c>
      <c r="T588" s="8">
        <f t="shared" si="106"/>
        <v>9999</v>
      </c>
      <c r="U588" s="1">
        <f t="shared" si="107"/>
        <v>0.80018001800180016</v>
      </c>
      <c r="V588">
        <v>4.3</v>
      </c>
      <c r="W588" s="10">
        <f t="shared" si="108"/>
        <v>4.3</v>
      </c>
      <c r="X588" s="4">
        <v>27709</v>
      </c>
      <c r="Y588" s="12">
        <f t="shared" si="109"/>
        <v>27709</v>
      </c>
    </row>
    <row r="589" spans="1:25" x14ac:dyDescent="0.25">
      <c r="A589">
        <v>588</v>
      </c>
      <c r="B589" t="s">
        <v>2927</v>
      </c>
      <c r="C589" t="str">
        <f t="shared" si="110"/>
        <v>Duplicate</v>
      </c>
      <c r="D589" t="s">
        <v>2928</v>
      </c>
      <c r="E589" t="str">
        <f t="shared" si="101"/>
        <v>boAt Wave Call Smart Watch, Smart Talk with Advanced Dedicated Bluetooth Calling Chip, 1.69‚Äù HD Display with 550 NITS and 70% Color Gamut, 150+ Watch Faces, Multi-Sport Modes,HR,SpO2, IP68(Active Black)</v>
      </c>
      <c r="F589" t="str" cm="1">
        <f t="array" ref="F589">PROPER(_xlfn.TEXTJOIN(" ", TRUE, INDEX(_xlfn.FILTERXML("&lt;t&gt;&lt;s&gt;" &amp; SUBSTITUTE(E589," ","&lt;/s&gt;&lt;s&gt;") &amp; "&lt;/s&gt;&lt;/t&gt;", "//s"), _xlfn.SEQUENCE(4))))</f>
        <v>Boat Wave Call Smart</v>
      </c>
      <c r="G589" t="str">
        <f t="shared" si="100"/>
        <v>Talk with Advanced Dedicated Bluetooth Calling Chip, 1.69‚Äù HD Display with 550 NITS and 70% Color Gamut, 150+ Watch Faces, Multi-Sport Modes,HR,SpO2, IP68(Active Black)</v>
      </c>
      <c r="H589" t="s">
        <v>2910</v>
      </c>
      <c r="I589" t="s">
        <v>13093</v>
      </c>
      <c r="J589" s="7" t="str">
        <f t="shared" si="102"/>
        <v>Electronics</v>
      </c>
      <c r="K589" s="2" t="s">
        <v>13120</v>
      </c>
      <c r="L589" t="str">
        <f t="shared" si="103"/>
        <v>WearableTechnology</v>
      </c>
      <c r="M589" s="2" t="s">
        <v>13121</v>
      </c>
      <c r="N589" s="2" t="str">
        <f t="shared" si="104"/>
        <v>SmartWatches</v>
      </c>
      <c r="O589" s="1"/>
      <c r="Q589" s="2">
        <v>1799</v>
      </c>
      <c r="R589" s="8">
        <f t="shared" si="105"/>
        <v>1799</v>
      </c>
      <c r="S589" s="2">
        <v>7990</v>
      </c>
      <c r="T589" s="8">
        <f t="shared" si="106"/>
        <v>7990</v>
      </c>
      <c r="U589" s="1">
        <f t="shared" si="107"/>
        <v>0.77484355444305386</v>
      </c>
      <c r="V589">
        <v>3.8</v>
      </c>
      <c r="W589" s="10">
        <f t="shared" si="108"/>
        <v>3.8</v>
      </c>
      <c r="X589" s="4">
        <v>17833</v>
      </c>
      <c r="Y589" s="12">
        <f t="shared" si="109"/>
        <v>17833</v>
      </c>
    </row>
    <row r="590" spans="1:25" x14ac:dyDescent="0.25">
      <c r="A590">
        <v>589</v>
      </c>
      <c r="B590" t="s">
        <v>4764</v>
      </c>
      <c r="C590" t="str">
        <f t="shared" si="110"/>
        <v>Unique</v>
      </c>
      <c r="D590" t="s">
        <v>4765</v>
      </c>
      <c r="E590" t="str">
        <f t="shared" si="101"/>
        <v>SanDisk Cruzer Blade 32GB USB Flash Drive</v>
      </c>
      <c r="F590" t="str" cm="1">
        <f t="array" ref="F590">PROPER(_xlfn.TEXTJOIN(" ", TRUE, INDEX(_xlfn.FILTERXML("&lt;t&gt;&lt;s&gt;" &amp; SUBSTITUTE(E590," ","&lt;/s&gt;&lt;s&gt;") &amp; "&lt;/s&gt;&lt;/t&gt;", "//s"), _xlfn.SEQUENCE(4))))</f>
        <v>Sandisk Cruzer Blade 32Gb</v>
      </c>
      <c r="G590" t="str">
        <f t="shared" si="100"/>
        <v>Drive</v>
      </c>
      <c r="H590" t="s">
        <v>4766</v>
      </c>
      <c r="I590" t="s">
        <v>13085</v>
      </c>
      <c r="J590" s="7" t="str">
        <f t="shared" si="102"/>
        <v>Computers &amp; Accessories</v>
      </c>
      <c r="K590" t="s">
        <v>13158</v>
      </c>
      <c r="L590" t="str">
        <f t="shared" si="103"/>
        <v>ExternalDevices &amp; DataStorage</v>
      </c>
      <c r="M590" t="s">
        <v>13159</v>
      </c>
      <c r="N590" s="2" t="str">
        <f t="shared" si="104"/>
        <v>PenDrives</v>
      </c>
      <c r="O590" s="1"/>
      <c r="Q590">
        <v>289</v>
      </c>
      <c r="R590" s="8">
        <f t="shared" si="105"/>
        <v>289</v>
      </c>
      <c r="S590">
        <v>650</v>
      </c>
      <c r="T590" s="8">
        <f t="shared" si="106"/>
        <v>650</v>
      </c>
      <c r="U590" s="1">
        <f t="shared" si="107"/>
        <v>0.55538461538461537</v>
      </c>
      <c r="V590">
        <v>4.3</v>
      </c>
      <c r="W590" s="10">
        <f t="shared" si="108"/>
        <v>4.3</v>
      </c>
      <c r="X590" s="4">
        <v>253105</v>
      </c>
      <c r="Y590" s="12">
        <f t="shared" si="109"/>
        <v>253105</v>
      </c>
    </row>
    <row r="591" spans="1:25" x14ac:dyDescent="0.25">
      <c r="A591">
        <v>590</v>
      </c>
      <c r="B591" t="s">
        <v>4775</v>
      </c>
      <c r="C591" t="str">
        <f t="shared" si="110"/>
        <v>Unique</v>
      </c>
      <c r="D591" t="s">
        <v>4776</v>
      </c>
      <c r="E591" t="str">
        <f t="shared" si="101"/>
        <v>Logitech B170 Wireless Mouse, 2.4 GHz with USB Nano Receiver, Optical Tracking, 12-Months Battery Life, Ambidextrous, PC Mac Laptop - Black</v>
      </c>
      <c r="F591" t="str" cm="1">
        <f t="array" ref="F591">PROPER(_xlfn.TEXTJOIN(" ", TRUE, INDEX(_xlfn.FILTERXML("&lt;t&gt;&lt;s&gt;" &amp; SUBSTITUTE(E591," ","&lt;/s&gt;&lt;s&gt;") &amp; "&lt;/s&gt;&lt;/t&gt;", "//s"), _xlfn.SEQUENCE(4))))</f>
        <v>Logitech B170 Wireless Mouse,</v>
      </c>
      <c r="G591" t="str">
        <f t="shared" si="100"/>
        <v>with USB Nano Receiver, Optical Tracking, 12-Months Battery Life, Ambidextrous, PC Mac Laptop - Black</v>
      </c>
      <c r="H591" t="s">
        <v>4777</v>
      </c>
      <c r="I591" t="s">
        <v>13085</v>
      </c>
      <c r="J591" s="7" t="str">
        <f t="shared" si="102"/>
        <v>Computers &amp; Accessories</v>
      </c>
      <c r="K591" t="s">
        <v>13086</v>
      </c>
      <c r="L591" t="str">
        <f t="shared" si="103"/>
        <v>Accessories &amp; Peripherals</v>
      </c>
      <c r="M591" t="s">
        <v>13160</v>
      </c>
      <c r="N591" s="2" t="str">
        <f t="shared" si="104"/>
        <v>Keyboards , Mice &amp; InputDevices</v>
      </c>
      <c r="O591" s="1" t="s">
        <v>13161</v>
      </c>
      <c r="Q591">
        <v>599</v>
      </c>
      <c r="R591" s="8">
        <f t="shared" si="105"/>
        <v>599</v>
      </c>
      <c r="S591">
        <v>895</v>
      </c>
      <c r="T591" s="8">
        <f t="shared" si="106"/>
        <v>895</v>
      </c>
      <c r="U591" s="1">
        <f t="shared" si="107"/>
        <v>0.33072625698324021</v>
      </c>
      <c r="V591">
        <v>4.4000000000000004</v>
      </c>
      <c r="W591" s="10">
        <f t="shared" si="108"/>
        <v>4.4000000000000004</v>
      </c>
      <c r="X591" s="4">
        <v>61314</v>
      </c>
      <c r="Y591" s="12">
        <f t="shared" si="109"/>
        <v>61314</v>
      </c>
    </row>
    <row r="592" spans="1:25" x14ac:dyDescent="0.25">
      <c r="A592">
        <v>591</v>
      </c>
      <c r="B592" t="s">
        <v>4786</v>
      </c>
      <c r="C592" t="str">
        <f t="shared" si="110"/>
        <v>Unique</v>
      </c>
      <c r="D592" t="s">
        <v>4787</v>
      </c>
      <c r="E592" t="str">
        <f t="shared" si="101"/>
        <v>Storio Kids Toys LCD Writing Tablet 8.5Inch E-Note Pad Best Birthday Gift for Girls Boys, Multicolor (SC1667)</v>
      </c>
      <c r="F592" t="str" cm="1">
        <f t="array" ref="F592">PROPER(_xlfn.TEXTJOIN(" ", TRUE, INDEX(_xlfn.FILTERXML("&lt;t&gt;&lt;s&gt;" &amp; SUBSTITUTE(E592," ","&lt;/s&gt;&lt;s&gt;") &amp; "&lt;/s&gt;&lt;/t&gt;", "//s"), _xlfn.SEQUENCE(4))))</f>
        <v>Storio Kids Toys Lcd</v>
      </c>
      <c r="G592" t="str">
        <f t="shared" si="100"/>
        <v>8.5Inch E-Note Pad Best Birthday Gift for Girls Boys, Multicolor (SC1667)</v>
      </c>
      <c r="H592" t="s">
        <v>4788</v>
      </c>
      <c r="I592" t="s">
        <v>13085</v>
      </c>
      <c r="J592" s="7" t="str">
        <f t="shared" si="102"/>
        <v>Computers &amp; Accessories</v>
      </c>
      <c r="K592" t="s">
        <v>13086</v>
      </c>
      <c r="L592" t="str">
        <f t="shared" si="103"/>
        <v>Accessories &amp; Peripherals</v>
      </c>
      <c r="M592" t="s">
        <v>13160</v>
      </c>
      <c r="N592" s="2" t="str">
        <f t="shared" si="104"/>
        <v>Keyboards , Mice &amp; InputDevices</v>
      </c>
      <c r="O592" s="1" t="s">
        <v>13162</v>
      </c>
      <c r="Q592">
        <v>217</v>
      </c>
      <c r="R592" s="8">
        <f t="shared" si="105"/>
        <v>217</v>
      </c>
      <c r="S592">
        <v>237</v>
      </c>
      <c r="T592" s="8">
        <f t="shared" si="106"/>
        <v>237</v>
      </c>
      <c r="U592" s="1">
        <f t="shared" si="107"/>
        <v>8.4388185654008435E-2</v>
      </c>
      <c r="V592">
        <v>3.8</v>
      </c>
      <c r="W592" s="10">
        <f t="shared" si="108"/>
        <v>3.8</v>
      </c>
      <c r="X592" s="4">
        <v>7354</v>
      </c>
      <c r="Y592" s="12">
        <f t="shared" si="109"/>
        <v>7354</v>
      </c>
    </row>
    <row r="593" spans="1:25" x14ac:dyDescent="0.25">
      <c r="A593">
        <v>592</v>
      </c>
      <c r="B593" t="s">
        <v>4797</v>
      </c>
      <c r="C593" t="str">
        <f t="shared" si="110"/>
        <v>Unique</v>
      </c>
      <c r="D593" t="s">
        <v>4798</v>
      </c>
      <c r="E593" t="str">
        <f t="shared" si="101"/>
        <v>boAt Airdopes 121v2 in-Ear True Wireless Earbuds with Upto 14 Hours Playback, 8MM Drivers, Battery Indicators, Lightweight Earbuds and Multifunction Controls (Active Black, with Mic)</v>
      </c>
      <c r="F593" t="str" cm="1">
        <f t="array" ref="F593">PROPER(_xlfn.TEXTJOIN(" ", TRUE, INDEX(_xlfn.FILTERXML("&lt;t&gt;&lt;s&gt;" &amp; SUBSTITUTE(E593," ","&lt;/s&gt;&lt;s&gt;") &amp; "&lt;/s&gt;&lt;/t&gt;", "//s"), _xlfn.SEQUENCE(4))))</f>
        <v>Boat Airdopes 121V2 In-Ear</v>
      </c>
      <c r="G593" t="str">
        <f t="shared" si="100"/>
        <v>Earbuds with Upto 14 Hours Playback, 8MM Drivers, Battery Indicators, Lightweight Earbuds and Multifunction Controls (Active Black, with Mic)</v>
      </c>
      <c r="H593" t="s">
        <v>3025</v>
      </c>
      <c r="I593" t="s">
        <v>13093</v>
      </c>
      <c r="J593" s="7" t="str">
        <f t="shared" si="102"/>
        <v>Electronics</v>
      </c>
      <c r="K593" s="2" t="s">
        <v>13131</v>
      </c>
      <c r="L593" t="str">
        <f t="shared" si="103"/>
        <v>Headphones , Earbuds &amp; Accessories</v>
      </c>
      <c r="M593" s="2" t="s">
        <v>13132</v>
      </c>
      <c r="N593" s="2" t="str">
        <f t="shared" si="104"/>
        <v>Headphones</v>
      </c>
      <c r="O593" s="1" t="s">
        <v>13133</v>
      </c>
      <c r="Q593" s="2">
        <v>1299</v>
      </c>
      <c r="R593" s="8">
        <f t="shared" si="105"/>
        <v>1299</v>
      </c>
      <c r="S593" s="2">
        <v>2990</v>
      </c>
      <c r="T593" s="8">
        <f t="shared" si="106"/>
        <v>2990</v>
      </c>
      <c r="U593" s="1">
        <f t="shared" si="107"/>
        <v>0.56555183946488297</v>
      </c>
      <c r="V593">
        <v>3.8</v>
      </c>
      <c r="W593" s="10">
        <f t="shared" si="108"/>
        <v>3.8</v>
      </c>
      <c r="X593" s="4">
        <v>180998</v>
      </c>
      <c r="Y593" s="12">
        <f t="shared" si="109"/>
        <v>180998</v>
      </c>
    </row>
    <row r="594" spans="1:25" x14ac:dyDescent="0.25">
      <c r="A594">
        <v>593</v>
      </c>
      <c r="B594" t="s">
        <v>4806</v>
      </c>
      <c r="C594" t="str">
        <f t="shared" si="110"/>
        <v>Unique</v>
      </c>
      <c r="D594" t="s">
        <v>4807</v>
      </c>
      <c r="E594" t="str">
        <f t="shared" si="101"/>
        <v>SKE Bed Study Table Portable Wood Multifunction Laptop-Table Lapdesk for Children Bed Foldabe Table Work with Tablet Slot and Cup Holder Brown Black</v>
      </c>
      <c r="F594" t="str" cm="1">
        <f t="array" ref="F594">PROPER(_xlfn.TEXTJOIN(" ", TRUE, INDEX(_xlfn.FILTERXML("&lt;t&gt;&lt;s&gt;" &amp; SUBSTITUTE(E594," ","&lt;/s&gt;&lt;s&gt;") &amp; "&lt;/s&gt;&lt;/t&gt;", "//s"), _xlfn.SEQUENCE(4))))</f>
        <v>Ske Bed Study Table</v>
      </c>
      <c r="G594" t="str">
        <f t="shared" si="100"/>
        <v>Multifunction Laptop-Table Lapdesk for Children Bed Foldabe Table Work with Tablet Slot and Cup Holder Brown Black</v>
      </c>
      <c r="H594" t="s">
        <v>4808</v>
      </c>
      <c r="I594" t="s">
        <v>13085</v>
      </c>
      <c r="J594" s="7" t="str">
        <f t="shared" si="102"/>
        <v>Computers &amp; Accessories</v>
      </c>
      <c r="K594" t="s">
        <v>13086</v>
      </c>
      <c r="L594" t="str">
        <f t="shared" si="103"/>
        <v>Accessories &amp; Peripherals</v>
      </c>
      <c r="M594" t="s">
        <v>13154</v>
      </c>
      <c r="N594" s="2" t="str">
        <f t="shared" si="104"/>
        <v>LaptopAccessories</v>
      </c>
      <c r="O594" s="1" t="s">
        <v>13163</v>
      </c>
      <c r="Q594">
        <v>263</v>
      </c>
      <c r="R594" s="8">
        <f t="shared" si="105"/>
        <v>263</v>
      </c>
      <c r="S594">
        <v>699</v>
      </c>
      <c r="T594" s="8">
        <f t="shared" si="106"/>
        <v>699</v>
      </c>
      <c r="U594" s="1">
        <f t="shared" si="107"/>
        <v>0.62374821173104433</v>
      </c>
      <c r="V594">
        <v>3.5</v>
      </c>
      <c r="W594" s="10">
        <f t="shared" si="108"/>
        <v>3.5</v>
      </c>
      <c r="X594" s="4">
        <v>690</v>
      </c>
      <c r="Y594" s="12">
        <f t="shared" si="109"/>
        <v>690</v>
      </c>
    </row>
    <row r="595" spans="1:25" x14ac:dyDescent="0.25">
      <c r="A595">
        <v>594</v>
      </c>
      <c r="B595" t="s">
        <v>2982</v>
      </c>
      <c r="C595" t="str">
        <f t="shared" si="110"/>
        <v>Duplicate</v>
      </c>
      <c r="D595" t="s">
        <v>12985</v>
      </c>
      <c r="E595" t="str">
        <f t="shared" si="101"/>
        <v>SanDisk Ultra microSDXC‚Ñ¢ UHS-I Card, 64GB, 140MB s R, 10 Y Warranty, for Smartphones</v>
      </c>
      <c r="F595" t="str" cm="1">
        <f t="array" ref="F595">PROPER(_xlfn.TEXTJOIN(" ", TRUE, INDEX(_xlfn.FILTERXML("&lt;t&gt;&lt;s&gt;" &amp; SUBSTITUTE(E595," ","&lt;/s&gt;&lt;s&gt;") &amp; "&lt;/s&gt;&lt;/t&gt;", "//s"), _xlfn.SEQUENCE(4))))</f>
        <v>Sandisk Ultra Microsdxc‚Ñ¢ Uhs-I</v>
      </c>
      <c r="G595" t="str">
        <f t="shared" si="100"/>
        <v>140MB s R, 10 Y Warranty, for Smartphones</v>
      </c>
      <c r="H595" t="s">
        <v>2983</v>
      </c>
      <c r="I595" t="s">
        <v>13093</v>
      </c>
      <c r="J595" s="7" t="str">
        <f t="shared" si="102"/>
        <v>Electronics</v>
      </c>
      <c r="K595" t="s">
        <v>13095</v>
      </c>
      <c r="L595" t="str">
        <f t="shared" si="103"/>
        <v>Accessories</v>
      </c>
      <c r="M595" s="2" t="s">
        <v>13128</v>
      </c>
      <c r="N595" s="2" t="str">
        <f t="shared" si="104"/>
        <v>MemoryCards</v>
      </c>
      <c r="O595" s="1" t="s">
        <v>13129</v>
      </c>
      <c r="Q595">
        <v>569</v>
      </c>
      <c r="R595" s="8">
        <f t="shared" si="105"/>
        <v>569</v>
      </c>
      <c r="S595" s="2">
        <v>1000</v>
      </c>
      <c r="T595" s="8">
        <f t="shared" si="106"/>
        <v>1000</v>
      </c>
      <c r="U595" s="1">
        <f t="shared" si="107"/>
        <v>0.43099999999999999</v>
      </c>
      <c r="V595">
        <v>4.4000000000000004</v>
      </c>
      <c r="W595" s="10">
        <f t="shared" si="108"/>
        <v>4.4000000000000004</v>
      </c>
      <c r="X595" s="4">
        <v>67262</v>
      </c>
      <c r="Y595" s="12">
        <f t="shared" si="109"/>
        <v>67262</v>
      </c>
    </row>
    <row r="596" spans="1:25" x14ac:dyDescent="0.25">
      <c r="A596">
        <v>595</v>
      </c>
      <c r="B596" t="s">
        <v>2992</v>
      </c>
      <c r="C596" t="str">
        <f t="shared" si="110"/>
        <v>Duplicate</v>
      </c>
      <c r="D596" t="s">
        <v>2993</v>
      </c>
      <c r="E596" t="str">
        <f t="shared" si="101"/>
        <v>Noise Pulse Go Buzz Smart Watch Bluetooth Calling with 1.69" Display, 550 NITS, 150+ Cloud Watch Face, SPo2, Heart Rate Tracking, 100 Sports Mode with Auto Detection, Longer Battery (Jet Black)</v>
      </c>
      <c r="F596" t="str" cm="1">
        <f t="array" ref="F596">PROPER(_xlfn.TEXTJOIN(" ", TRUE, INDEX(_xlfn.FILTERXML("&lt;t&gt;&lt;s&gt;" &amp; SUBSTITUTE(E596," ","&lt;/s&gt;&lt;s&gt;") &amp; "&lt;/s&gt;&lt;/t&gt;", "//s"), _xlfn.SEQUENCE(4))))</f>
        <v>Noise Pulse Go Buzz</v>
      </c>
      <c r="G596" t="str">
        <f t="shared" si="100"/>
        <v>Bluetooth Calling with 1.69" Display, 550 NITS, 150+ Cloud Watch Face, SPo2, Heart Rate Tracking, 100 Sports Mode with Auto Detection, Longer Battery (Jet Black)</v>
      </c>
      <c r="H596" t="s">
        <v>2910</v>
      </c>
      <c r="I596" t="s">
        <v>13093</v>
      </c>
      <c r="J596" s="7" t="str">
        <f t="shared" si="102"/>
        <v>Electronics</v>
      </c>
      <c r="K596" s="2" t="s">
        <v>13120</v>
      </c>
      <c r="L596" t="str">
        <f t="shared" si="103"/>
        <v>WearableTechnology</v>
      </c>
      <c r="M596" s="2" t="s">
        <v>13121</v>
      </c>
      <c r="N596" s="2" t="str">
        <f t="shared" si="104"/>
        <v>SmartWatches</v>
      </c>
      <c r="O596" s="1"/>
      <c r="Q596" s="2">
        <v>1999</v>
      </c>
      <c r="R596" s="8">
        <f t="shared" si="105"/>
        <v>1999</v>
      </c>
      <c r="S596" s="2">
        <v>4999</v>
      </c>
      <c r="T596" s="8">
        <f t="shared" si="106"/>
        <v>4999</v>
      </c>
      <c r="U596" s="1">
        <f t="shared" si="107"/>
        <v>0.60012002400480091</v>
      </c>
      <c r="V596">
        <v>4.0999999999999996</v>
      </c>
      <c r="W596" s="10">
        <f t="shared" si="108"/>
        <v>4.0999999999999996</v>
      </c>
      <c r="X596" s="4">
        <v>10689</v>
      </c>
      <c r="Y596" s="12">
        <f t="shared" si="109"/>
        <v>10689</v>
      </c>
    </row>
    <row r="597" spans="1:25" x14ac:dyDescent="0.25">
      <c r="A597">
        <v>596</v>
      </c>
      <c r="B597" t="s">
        <v>4821</v>
      </c>
      <c r="C597" t="str">
        <f t="shared" si="110"/>
        <v>Unique</v>
      </c>
      <c r="D597" t="s">
        <v>4822</v>
      </c>
      <c r="E597" t="str">
        <f t="shared" si="101"/>
        <v>boAt Rockerz 255 Pro+ in-Ear Bluetooth Neckband with Upto 40 Hours Playback, ASAP Charge, IPX7, Dual Pairing, BT v5.0, with Mic (Active Black)</v>
      </c>
      <c r="F597" t="str" cm="1">
        <f t="array" ref="F597">PROPER(_xlfn.TEXTJOIN(" ", TRUE, INDEX(_xlfn.FILTERXML("&lt;t&gt;&lt;s&gt;" &amp; SUBSTITUTE(E597," ","&lt;/s&gt;&lt;s&gt;") &amp; "&lt;/s&gt;&lt;/t&gt;", "//s"), _xlfn.SEQUENCE(4))))</f>
        <v>Boat Rockerz 255 Pro+</v>
      </c>
      <c r="G597" t="str">
        <f t="shared" si="100"/>
        <v>Neckband with Upto 40 Hours Playback, ASAP Charge, IPX7, Dual Pairing, BT v5.0, with Mic (Active Black)</v>
      </c>
      <c r="H597" t="s">
        <v>3025</v>
      </c>
      <c r="I597" t="s">
        <v>13093</v>
      </c>
      <c r="J597" s="7" t="str">
        <f t="shared" si="102"/>
        <v>Electronics</v>
      </c>
      <c r="K597" s="2" t="s">
        <v>13131</v>
      </c>
      <c r="L597" t="str">
        <f t="shared" si="103"/>
        <v>Headphones , Earbuds &amp; Accessories</v>
      </c>
      <c r="M597" s="2" t="s">
        <v>13132</v>
      </c>
      <c r="N597" s="2" t="str">
        <f t="shared" si="104"/>
        <v>Headphones</v>
      </c>
      <c r="O597" s="1" t="s">
        <v>13133</v>
      </c>
      <c r="Q597" s="2">
        <v>1399</v>
      </c>
      <c r="R597" s="8">
        <f t="shared" si="105"/>
        <v>1399</v>
      </c>
      <c r="S597" s="2">
        <v>3990</v>
      </c>
      <c r="T597" s="8">
        <f t="shared" si="106"/>
        <v>3990</v>
      </c>
      <c r="U597" s="1">
        <f t="shared" si="107"/>
        <v>0.64937343358395994</v>
      </c>
      <c r="V597">
        <v>4.0999999999999996</v>
      </c>
      <c r="W597" s="10">
        <f t="shared" si="108"/>
        <v>4.0999999999999996</v>
      </c>
      <c r="X597" s="4">
        <v>141841</v>
      </c>
      <c r="Y597" s="12">
        <f t="shared" si="109"/>
        <v>141841</v>
      </c>
    </row>
    <row r="598" spans="1:25" x14ac:dyDescent="0.25">
      <c r="A598">
        <v>597</v>
      </c>
      <c r="B598" t="s">
        <v>4831</v>
      </c>
      <c r="C598" t="str">
        <f t="shared" si="110"/>
        <v>Unique</v>
      </c>
      <c r="D598" t="s">
        <v>4832</v>
      </c>
      <c r="E598" t="str">
        <f t="shared" si="101"/>
        <v>STRIFF Adjustable Laptop Tabletop Stand Patented Riser Ventilated Portable Foldable Compatible with MacBook Notebook Tablet Tray Desk Table Book with Free Phone Stand (Black)</v>
      </c>
      <c r="F598" t="str" cm="1">
        <f t="array" ref="F598">PROPER(_xlfn.TEXTJOIN(" ", TRUE, INDEX(_xlfn.FILTERXML("&lt;t&gt;&lt;s&gt;" &amp; SUBSTITUTE(E598," ","&lt;/s&gt;&lt;s&gt;") &amp; "&lt;/s&gt;&lt;/t&gt;", "//s"), _xlfn.SEQUENCE(4))))</f>
        <v>Striff Adjustable Laptop Tabletop</v>
      </c>
      <c r="G598" t="str">
        <f t="shared" si="100"/>
        <v>Riser Ventilated Portable Foldable Compatible with MacBook Notebook Tablet Tray Desk Table Book with Free Phone Stand (Black)</v>
      </c>
      <c r="H598" t="s">
        <v>4833</v>
      </c>
      <c r="I598" t="s">
        <v>13085</v>
      </c>
      <c r="J598" s="7" t="str">
        <f t="shared" si="102"/>
        <v>Computers &amp; Accessories</v>
      </c>
      <c r="K598" t="s">
        <v>13086</v>
      </c>
      <c r="L598" t="str">
        <f t="shared" si="103"/>
        <v>Accessories &amp; Peripherals</v>
      </c>
      <c r="M598" s="2" t="s">
        <v>13154</v>
      </c>
      <c r="N598" s="2" t="str">
        <f t="shared" si="104"/>
        <v>LaptopAccessories</v>
      </c>
      <c r="O598" s="1" t="s">
        <v>13164</v>
      </c>
      <c r="Q598">
        <v>349</v>
      </c>
      <c r="R598" s="8">
        <f t="shared" si="105"/>
        <v>349</v>
      </c>
      <c r="S598" s="2">
        <v>1499</v>
      </c>
      <c r="T598" s="8">
        <f t="shared" si="106"/>
        <v>1499</v>
      </c>
      <c r="U598" s="1">
        <f t="shared" si="107"/>
        <v>0.76717811874583053</v>
      </c>
      <c r="V598">
        <v>4.3</v>
      </c>
      <c r="W598" s="10">
        <f t="shared" si="108"/>
        <v>4.3</v>
      </c>
      <c r="X598" s="4">
        <v>24791</v>
      </c>
      <c r="Y598" s="12">
        <f t="shared" si="109"/>
        <v>24791</v>
      </c>
    </row>
    <row r="599" spans="1:25" x14ac:dyDescent="0.25">
      <c r="A599">
        <v>598</v>
      </c>
      <c r="B599" t="s">
        <v>4842</v>
      </c>
      <c r="C599" t="str">
        <f t="shared" si="110"/>
        <v>Unique</v>
      </c>
      <c r="D599" t="s">
        <v>4843</v>
      </c>
      <c r="E599" t="str">
        <f t="shared" si="101"/>
        <v>ZEBRONICS Zeb-Bro in Ear Wired Earphones with Mic, 3.5mm Audio Jack, 10mm Drivers, Phone Tablet Compatible(Black)</v>
      </c>
      <c r="F599" t="str" cm="1">
        <f t="array" ref="F599">PROPER(_xlfn.TEXTJOIN(" ", TRUE, INDEX(_xlfn.FILTERXML("&lt;t&gt;&lt;s&gt;" &amp; SUBSTITUTE(E599," ","&lt;/s&gt;&lt;s&gt;") &amp; "&lt;/s&gt;&lt;/t&gt;", "//s"), _xlfn.SEQUENCE(4))))</f>
        <v>Zebronics Zeb-Bro In Ear</v>
      </c>
      <c r="G599" t="str">
        <f t="shared" si="100"/>
        <v>with Mic, 3.5mm Audio Jack, 10mm Drivers, Phone Tablet Compatible(Black)</v>
      </c>
      <c r="H599" t="s">
        <v>3025</v>
      </c>
      <c r="I599" t="s">
        <v>13093</v>
      </c>
      <c r="J599" s="7" t="str">
        <f t="shared" si="102"/>
        <v>Electronics</v>
      </c>
      <c r="K599" t="s">
        <v>13131</v>
      </c>
      <c r="L599" t="str">
        <f t="shared" si="103"/>
        <v>Headphones , Earbuds &amp; Accessories</v>
      </c>
      <c r="M599" t="s">
        <v>13132</v>
      </c>
      <c r="N599" s="2" t="str">
        <f t="shared" si="104"/>
        <v>Headphones</v>
      </c>
      <c r="O599" s="1" t="s">
        <v>13133</v>
      </c>
      <c r="Q599">
        <v>149</v>
      </c>
      <c r="R599" s="8">
        <f t="shared" si="105"/>
        <v>149</v>
      </c>
      <c r="S599">
        <v>399</v>
      </c>
      <c r="T599" s="8">
        <f t="shared" si="106"/>
        <v>399</v>
      </c>
      <c r="U599" s="1">
        <f t="shared" si="107"/>
        <v>0.62656641604010022</v>
      </c>
      <c r="V599">
        <v>3.5</v>
      </c>
      <c r="W599" s="10">
        <f t="shared" si="108"/>
        <v>3.5</v>
      </c>
      <c r="X599" s="4">
        <v>21764</v>
      </c>
      <c r="Y599" s="12">
        <f t="shared" si="109"/>
        <v>21764</v>
      </c>
    </row>
    <row r="600" spans="1:25" x14ac:dyDescent="0.25">
      <c r="A600">
        <v>599</v>
      </c>
      <c r="B600" t="s">
        <v>3023</v>
      </c>
      <c r="C600" t="str">
        <f t="shared" si="110"/>
        <v>Duplicate</v>
      </c>
      <c r="D600" t="s">
        <v>3024</v>
      </c>
      <c r="E600" t="str">
        <f t="shared" si="101"/>
        <v>JBL C100SI Wired In Ear Headphones with Mic, JBL Pure Bass Sound, One Button Multi-function Remote, Angled Buds for Comfort fit (Black)</v>
      </c>
      <c r="F600" t="str" cm="1">
        <f t="array" ref="F600">PROPER(_xlfn.TEXTJOIN(" ", TRUE, INDEX(_xlfn.FILTERXML("&lt;t&gt;&lt;s&gt;" &amp; SUBSTITUTE(E600," ","&lt;/s&gt;&lt;s&gt;") &amp; "&lt;/s&gt;&lt;/t&gt;", "//s"), _xlfn.SEQUENCE(4))))</f>
        <v>Jbl C100Si Wired In</v>
      </c>
      <c r="G600" t="str">
        <f t="shared" si="100"/>
        <v>with Mic, JBL Pure Bass Sound, One Button Multi-function Remote, Angled Buds for Comfort fit (Black)</v>
      </c>
      <c r="H600" t="s">
        <v>3025</v>
      </c>
      <c r="I600" t="s">
        <v>13093</v>
      </c>
      <c r="J600" s="7" t="str">
        <f t="shared" si="102"/>
        <v>Electronics</v>
      </c>
      <c r="K600" t="s">
        <v>13131</v>
      </c>
      <c r="L600" t="str">
        <f t="shared" si="103"/>
        <v>Headphones , Earbuds &amp; Accessories</v>
      </c>
      <c r="M600" t="s">
        <v>13132</v>
      </c>
      <c r="N600" s="2" t="str">
        <f t="shared" si="104"/>
        <v>Headphones</v>
      </c>
      <c r="O600" s="1" t="s">
        <v>13133</v>
      </c>
      <c r="Q600">
        <v>599</v>
      </c>
      <c r="R600" s="8">
        <f t="shared" si="105"/>
        <v>599</v>
      </c>
      <c r="S600">
        <v>999</v>
      </c>
      <c r="T600" s="8">
        <f t="shared" si="106"/>
        <v>999</v>
      </c>
      <c r="U600" s="1">
        <f t="shared" si="107"/>
        <v>0.40040040040040042</v>
      </c>
      <c r="V600">
        <v>4.0999999999999996</v>
      </c>
      <c r="W600" s="10">
        <f t="shared" si="108"/>
        <v>4.0999999999999996</v>
      </c>
      <c r="X600" s="4">
        <v>192587</v>
      </c>
      <c r="Y600" s="12">
        <f t="shared" si="109"/>
        <v>192587</v>
      </c>
    </row>
    <row r="601" spans="1:25" x14ac:dyDescent="0.25">
      <c r="A601">
        <v>600</v>
      </c>
      <c r="B601" t="s">
        <v>4854</v>
      </c>
      <c r="C601" t="str">
        <f t="shared" si="110"/>
        <v>Unique</v>
      </c>
      <c r="D601" t="s">
        <v>4855</v>
      </c>
      <c r="E601" t="str">
        <f t="shared" si="101"/>
        <v>boAt Rockerz 450 Bluetooth On Ear Headphones with Mic, Upto 15 Hours Playback, 40MM Drivers, Padded Ear Cushions, Integrated Controls and Dual Modes(Luscious Black)</v>
      </c>
      <c r="F601" t="str" cm="1">
        <f t="array" ref="F601">PROPER(_xlfn.TEXTJOIN(" ", TRUE, INDEX(_xlfn.FILTERXML("&lt;t&gt;&lt;s&gt;" &amp; SUBSTITUTE(E601," ","&lt;/s&gt;&lt;s&gt;") &amp; "&lt;/s&gt;&lt;/t&gt;", "//s"), _xlfn.SEQUENCE(4))))</f>
        <v>Boat Rockerz 450 Bluetooth</v>
      </c>
      <c r="G601" t="str">
        <f t="shared" si="100"/>
        <v>Headphones with Mic, Upto 15 Hours Playback, 40MM Drivers, Padded Ear Cushions, Integrated Controls and Dual Modes(Luscious Black)</v>
      </c>
      <c r="H601" t="s">
        <v>4364</v>
      </c>
      <c r="I601" t="s">
        <v>13093</v>
      </c>
      <c r="J601" s="7" t="str">
        <f t="shared" si="102"/>
        <v>Electronics</v>
      </c>
      <c r="K601" s="2" t="s">
        <v>13131</v>
      </c>
      <c r="L601" t="str">
        <f t="shared" si="103"/>
        <v>Headphones , Earbuds &amp; Accessories</v>
      </c>
      <c r="M601" s="2" t="s">
        <v>13132</v>
      </c>
      <c r="N601" s="2" t="str">
        <f t="shared" si="104"/>
        <v>Headphones</v>
      </c>
      <c r="O601" s="1" t="s">
        <v>13153</v>
      </c>
      <c r="Q601" s="2">
        <v>1220</v>
      </c>
      <c r="R601" s="8">
        <f t="shared" si="105"/>
        <v>1220</v>
      </c>
      <c r="S601" s="2">
        <v>3990</v>
      </c>
      <c r="T601" s="8">
        <f t="shared" si="106"/>
        <v>3990</v>
      </c>
      <c r="U601" s="1">
        <f t="shared" si="107"/>
        <v>0.69423558897243109</v>
      </c>
      <c r="V601">
        <v>4.0999999999999996</v>
      </c>
      <c r="W601" s="10">
        <f t="shared" si="108"/>
        <v>4.0999999999999996</v>
      </c>
      <c r="X601" s="4">
        <v>107151</v>
      </c>
      <c r="Y601" s="12">
        <f t="shared" si="109"/>
        <v>107151</v>
      </c>
    </row>
    <row r="602" spans="1:25" x14ac:dyDescent="0.25">
      <c r="A602">
        <v>601</v>
      </c>
      <c r="B602" t="s">
        <v>3013</v>
      </c>
      <c r="C602" t="str">
        <f t="shared" si="110"/>
        <v>Duplicate</v>
      </c>
      <c r="D602" t="s">
        <v>3014</v>
      </c>
      <c r="E602" t="str">
        <f t="shared" si="101"/>
        <v>boAt Wave Lite Smartwatch with 1.69" HD Display, Sleek Metal Body, HR and SpO2 Level Monitor, 140+ Watch Faces, Activity Tracker, Multiple Sports Modes, IP68 and 7 Days Battery Life(Active Black)</v>
      </c>
      <c r="F602" t="str" cm="1">
        <f t="array" ref="F602">PROPER(_xlfn.TEXTJOIN(" ", TRUE, INDEX(_xlfn.FILTERXML("&lt;t&gt;&lt;s&gt;" &amp; SUBSTITUTE(E602," ","&lt;/s&gt;&lt;s&gt;") &amp; "&lt;/s&gt;&lt;/t&gt;", "//s"), _xlfn.SEQUENCE(4))))</f>
        <v>Boat Wave Lite Smartwatch</v>
      </c>
      <c r="G602" t="str">
        <f t="shared" si="100"/>
        <v>HD Display, Sleek Metal Body, HR and SpO2 Level Monitor, 140+ Watch Faces, Activity Tracker, Multiple Sports Modes, IP68 and 7 Days Battery Life(Active Black)</v>
      </c>
      <c r="H602" t="s">
        <v>2910</v>
      </c>
      <c r="I602" t="s">
        <v>13093</v>
      </c>
      <c r="J602" s="7" t="str">
        <f t="shared" si="102"/>
        <v>Electronics</v>
      </c>
      <c r="K602" s="2" t="s">
        <v>13120</v>
      </c>
      <c r="L602" t="str">
        <f t="shared" si="103"/>
        <v>WearableTechnology</v>
      </c>
      <c r="M602" s="2" t="s">
        <v>13121</v>
      </c>
      <c r="N602" s="2" t="str">
        <f t="shared" si="104"/>
        <v>SmartWatches</v>
      </c>
      <c r="O602" s="1"/>
      <c r="Q602" s="2">
        <v>1499</v>
      </c>
      <c r="R602" s="8">
        <f t="shared" si="105"/>
        <v>1499</v>
      </c>
      <c r="S602" s="2">
        <v>6990</v>
      </c>
      <c r="T602" s="8">
        <f t="shared" si="106"/>
        <v>6990</v>
      </c>
      <c r="U602" s="1">
        <f t="shared" si="107"/>
        <v>0.78555078683834045</v>
      </c>
      <c r="V602">
        <v>3.9</v>
      </c>
      <c r="W602" s="10">
        <f t="shared" si="108"/>
        <v>3.9</v>
      </c>
      <c r="X602" s="4">
        <v>21797</v>
      </c>
      <c r="Y602" s="12">
        <f t="shared" si="109"/>
        <v>21797</v>
      </c>
    </row>
    <row r="603" spans="1:25" x14ac:dyDescent="0.25">
      <c r="A603">
        <v>602</v>
      </c>
      <c r="B603" t="s">
        <v>4871</v>
      </c>
      <c r="C603" t="str">
        <f t="shared" si="110"/>
        <v>Unique</v>
      </c>
      <c r="D603" t="s">
        <v>4872</v>
      </c>
      <c r="E603" t="str">
        <f t="shared" si="101"/>
        <v>JBL C50HI, Wired in Ear Headphones with Mic, One Button Multi-Function Remote, Lightweight and Comfortable fit (Black)</v>
      </c>
      <c r="F603" t="str" cm="1">
        <f t="array" ref="F603">PROPER(_xlfn.TEXTJOIN(" ", TRUE, INDEX(_xlfn.FILTERXML("&lt;t&gt;&lt;s&gt;" &amp; SUBSTITUTE(E603," ","&lt;/s&gt;&lt;s&gt;") &amp; "&lt;/s&gt;&lt;/t&gt;", "//s"), _xlfn.SEQUENCE(4))))</f>
        <v>Jbl C50Hi, Wired In</v>
      </c>
      <c r="G603" t="str">
        <f t="shared" si="100"/>
        <v>with Mic, One Button Multi-Function Remote, Lightweight and Comfortable fit (Black)</v>
      </c>
      <c r="H603" t="s">
        <v>3025</v>
      </c>
      <c r="I603" t="s">
        <v>13093</v>
      </c>
      <c r="J603" s="7" t="str">
        <f t="shared" si="102"/>
        <v>Electronics</v>
      </c>
      <c r="K603" t="s">
        <v>13131</v>
      </c>
      <c r="L603" t="str">
        <f t="shared" si="103"/>
        <v>Headphones , Earbuds &amp; Accessories</v>
      </c>
      <c r="M603" t="s">
        <v>13132</v>
      </c>
      <c r="N603" s="2" t="str">
        <f t="shared" si="104"/>
        <v>Headphones</v>
      </c>
      <c r="O603" s="1" t="s">
        <v>13133</v>
      </c>
      <c r="Q603">
        <v>499</v>
      </c>
      <c r="R603" s="8">
        <f t="shared" si="105"/>
        <v>499</v>
      </c>
      <c r="S603">
        <v>999</v>
      </c>
      <c r="T603" s="8">
        <f t="shared" si="106"/>
        <v>999</v>
      </c>
      <c r="U603" s="1">
        <f t="shared" si="107"/>
        <v>0.50050050050050054</v>
      </c>
      <c r="V603">
        <v>3.9</v>
      </c>
      <c r="W603" s="10">
        <f t="shared" si="108"/>
        <v>3.9</v>
      </c>
      <c r="X603" s="4">
        <v>92995</v>
      </c>
      <c r="Y603" s="12">
        <f t="shared" si="109"/>
        <v>92995</v>
      </c>
    </row>
    <row r="604" spans="1:25" x14ac:dyDescent="0.25">
      <c r="A604">
        <v>603</v>
      </c>
      <c r="B604" t="s">
        <v>4881</v>
      </c>
      <c r="C604" t="str">
        <f t="shared" si="110"/>
        <v>Unique</v>
      </c>
      <c r="D604" t="s">
        <v>4882</v>
      </c>
      <c r="E604" t="str">
        <f t="shared" si="101"/>
        <v>LAPSTER Spiral Charger Spiral Charger Cable Protectors for Wires Data Cable Saver Charging Cord Protective Cable Cover Set of 3 (12 Pieces)</v>
      </c>
      <c r="F604" t="str" cm="1">
        <f t="array" ref="F604">PROPER(_xlfn.TEXTJOIN(" ", TRUE, INDEX(_xlfn.FILTERXML("&lt;t&gt;&lt;s&gt;" &amp; SUBSTITUTE(E604," ","&lt;/s&gt;&lt;s&gt;") &amp; "&lt;/s&gt;&lt;/t&gt;", "//s"), _xlfn.SEQUENCE(4))))</f>
        <v>Lapster Spiral Charger Spiral</v>
      </c>
      <c r="G604" t="str">
        <f t="shared" si="100"/>
        <v>Protectors for Wires Data Cable Saver Charging Cord Protective Cable Cover Set of 3 (12 Pieces)</v>
      </c>
      <c r="H604" t="s">
        <v>3469</v>
      </c>
      <c r="I604" t="s">
        <v>13085</v>
      </c>
      <c r="J604" s="7" t="str">
        <f t="shared" si="102"/>
        <v>Computers &amp; Accessories</v>
      </c>
      <c r="K604" t="s">
        <v>13086</v>
      </c>
      <c r="L604" t="str">
        <f t="shared" si="103"/>
        <v>Accessories &amp; Peripherals</v>
      </c>
      <c r="M604" t="s">
        <v>13087</v>
      </c>
      <c r="N604" s="2" t="str">
        <f t="shared" si="104"/>
        <v>Cables &amp; Accessories</v>
      </c>
      <c r="O604" s="1" t="s">
        <v>13144</v>
      </c>
      <c r="Q604">
        <v>99</v>
      </c>
      <c r="R604" s="8">
        <f t="shared" si="105"/>
        <v>99</v>
      </c>
      <c r="S604">
        <v>999</v>
      </c>
      <c r="T604" s="8">
        <f t="shared" si="106"/>
        <v>999</v>
      </c>
      <c r="U604" s="1">
        <f t="shared" si="107"/>
        <v>0.90090090090090091</v>
      </c>
      <c r="V604">
        <v>4.0999999999999996</v>
      </c>
      <c r="W604" s="10">
        <f t="shared" si="108"/>
        <v>4.0999999999999996</v>
      </c>
      <c r="X604" s="4">
        <v>8751</v>
      </c>
      <c r="Y604" s="12">
        <f t="shared" si="109"/>
        <v>8751</v>
      </c>
    </row>
    <row r="605" spans="1:25" x14ac:dyDescent="0.25">
      <c r="A605">
        <v>604</v>
      </c>
      <c r="B605" t="s">
        <v>3064</v>
      </c>
      <c r="C605" t="str">
        <f t="shared" si="110"/>
        <v>Duplicate</v>
      </c>
      <c r="D605" t="s">
        <v>3065</v>
      </c>
      <c r="E605" t="str">
        <f t="shared" si="101"/>
        <v>pTron Bullet Pro 36W PD Quick Charger, 3 Port Fast Car Charger Adapter - Compatible with All Smartphones and Tablets (Black)</v>
      </c>
      <c r="F605" t="str" cm="1">
        <f t="array" ref="F605">PROPER(_xlfn.TEXTJOIN(" ", TRUE, INDEX(_xlfn.FILTERXML("&lt;t&gt;&lt;s&gt;" &amp; SUBSTITUTE(E605," ","&lt;/s&gt;&lt;s&gt;") &amp; "&lt;/s&gt;&lt;/t&gt;", "//s"), _xlfn.SEQUENCE(4))))</f>
        <v>Ptron Bullet Pro 36W</v>
      </c>
      <c r="G605" t="str">
        <f t="shared" ref="G605:G668" si="111">IFERROR(TRIM(MID(E605, FIND("~", SUBSTITUTE(E605, " ", "~", 6)) + 1, LEN(E605))), "")</f>
        <v>Charger, 3 Port Fast Car Charger Adapter - Compatible with All Smartphones and Tablets (Black)</v>
      </c>
      <c r="H605" t="s">
        <v>3066</v>
      </c>
      <c r="I605" t="s">
        <v>13093</v>
      </c>
      <c r="J605" s="7" t="str">
        <f t="shared" si="102"/>
        <v>Electronics</v>
      </c>
      <c r="K605" t="s">
        <v>13122</v>
      </c>
      <c r="L605" t="str">
        <f t="shared" si="103"/>
        <v>Mobiles &amp; Accessories</v>
      </c>
      <c r="M605" s="2" t="s">
        <v>13123</v>
      </c>
      <c r="N605" s="2" t="str">
        <f t="shared" si="104"/>
        <v>MobileAccessories</v>
      </c>
      <c r="O605" s="1" t="s">
        <v>13124</v>
      </c>
      <c r="P605" t="s">
        <v>13134</v>
      </c>
      <c r="Q605">
        <v>349</v>
      </c>
      <c r="R605" s="8">
        <f t="shared" si="105"/>
        <v>349</v>
      </c>
      <c r="S605" s="2">
        <v>1299</v>
      </c>
      <c r="T605" s="8">
        <f t="shared" si="106"/>
        <v>1299</v>
      </c>
      <c r="U605" s="1">
        <f t="shared" si="107"/>
        <v>0.73133179368745194</v>
      </c>
      <c r="V605">
        <v>4</v>
      </c>
      <c r="W605" s="10">
        <f t="shared" si="108"/>
        <v>4</v>
      </c>
      <c r="X605" s="4">
        <v>14283</v>
      </c>
      <c r="Y605" s="12">
        <f t="shared" si="109"/>
        <v>14283</v>
      </c>
    </row>
    <row r="606" spans="1:25" x14ac:dyDescent="0.25">
      <c r="A606">
        <v>605</v>
      </c>
      <c r="B606" t="s">
        <v>4892</v>
      </c>
      <c r="C606" t="str">
        <f t="shared" si="110"/>
        <v>Unique</v>
      </c>
      <c r="D606" t="s">
        <v>4893</v>
      </c>
      <c r="E606" t="str">
        <f t="shared" si="101"/>
        <v>HP v236w USB 2.0 64GB Pen Drive, Metal</v>
      </c>
      <c r="F606" t="str" cm="1">
        <f t="array" ref="F606">PROPER(_xlfn.TEXTJOIN(" ", TRUE, INDEX(_xlfn.FILTERXML("&lt;t&gt;&lt;s&gt;" &amp; SUBSTITUTE(E606," ","&lt;/s&gt;&lt;s&gt;") &amp; "&lt;/s&gt;&lt;/t&gt;", "//s"), _xlfn.SEQUENCE(4))))</f>
        <v>Hp V236W Usb 2</v>
      </c>
      <c r="G606" t="str">
        <f t="shared" si="111"/>
        <v>Drive, Metal</v>
      </c>
      <c r="H606" t="s">
        <v>4766</v>
      </c>
      <c r="I606" t="s">
        <v>13085</v>
      </c>
      <c r="J606" s="7" t="str">
        <f t="shared" si="102"/>
        <v>Computers &amp; Accessories</v>
      </c>
      <c r="K606" t="s">
        <v>13158</v>
      </c>
      <c r="L606" t="str">
        <f t="shared" si="103"/>
        <v>ExternalDevices &amp; DataStorage</v>
      </c>
      <c r="M606" s="2" t="s">
        <v>13159</v>
      </c>
      <c r="N606" s="2" t="str">
        <f t="shared" si="104"/>
        <v>PenDrives</v>
      </c>
      <c r="O606" s="1"/>
      <c r="Q606">
        <v>475</v>
      </c>
      <c r="R606" s="8">
        <f t="shared" si="105"/>
        <v>475</v>
      </c>
      <c r="S606" s="2">
        <v>1500</v>
      </c>
      <c r="T606" s="8">
        <f t="shared" si="106"/>
        <v>1500</v>
      </c>
      <c r="U606" s="1">
        <f t="shared" si="107"/>
        <v>0.68333333333333335</v>
      </c>
      <c r="V606">
        <v>4.2</v>
      </c>
      <c r="W606" s="10">
        <f t="shared" si="108"/>
        <v>4.2</v>
      </c>
      <c r="X606" s="4">
        <v>64273</v>
      </c>
      <c r="Y606" s="12">
        <f t="shared" si="109"/>
        <v>64273</v>
      </c>
    </row>
    <row r="607" spans="1:25" x14ac:dyDescent="0.25">
      <c r="A607">
        <v>606</v>
      </c>
      <c r="B607" t="s">
        <v>4902</v>
      </c>
      <c r="C607" t="str">
        <f t="shared" si="110"/>
        <v>Unique</v>
      </c>
      <c r="D607" t="s">
        <v>4903</v>
      </c>
      <c r="E607" t="str">
        <f t="shared" si="101"/>
        <v>HP X1000 Wired USB Mouse with 3 Handy Buttons, Fast-Moving Scroll Wheel and Optical Sensor works on most Surfaces (H2C21AA, Black Grey)</v>
      </c>
      <c r="F607" t="str" cm="1">
        <f t="array" ref="F607">PROPER(_xlfn.TEXTJOIN(" ", TRUE, INDEX(_xlfn.FILTERXML("&lt;t&gt;&lt;s&gt;" &amp; SUBSTITUTE(E607," ","&lt;/s&gt;&lt;s&gt;") &amp; "&lt;/s&gt;&lt;/t&gt;", "//s"), _xlfn.SEQUENCE(4))))</f>
        <v>Hp X1000 Wired Usb</v>
      </c>
      <c r="G607" t="str">
        <f t="shared" si="111"/>
        <v>3 Handy Buttons, Fast-Moving Scroll Wheel and Optical Sensor works on most Surfaces (H2C21AA, Black Grey)</v>
      </c>
      <c r="H607" t="s">
        <v>4777</v>
      </c>
      <c r="I607" t="s">
        <v>13085</v>
      </c>
      <c r="J607" s="7" t="str">
        <f t="shared" si="102"/>
        <v>Computers &amp; Accessories</v>
      </c>
      <c r="K607" t="s">
        <v>13086</v>
      </c>
      <c r="L607" t="str">
        <f t="shared" si="103"/>
        <v>Accessories &amp; Peripherals</v>
      </c>
      <c r="M607" t="s">
        <v>13160</v>
      </c>
      <c r="N607" s="2" t="str">
        <f t="shared" si="104"/>
        <v>Keyboards , Mice &amp; InputDevices</v>
      </c>
      <c r="O607" s="1" t="s">
        <v>13161</v>
      </c>
      <c r="Q607">
        <v>269</v>
      </c>
      <c r="R607" s="8">
        <f t="shared" si="105"/>
        <v>269</v>
      </c>
      <c r="S607">
        <v>649</v>
      </c>
      <c r="T607" s="8">
        <f t="shared" si="106"/>
        <v>649</v>
      </c>
      <c r="U607" s="1">
        <f t="shared" si="107"/>
        <v>0.58551617873651773</v>
      </c>
      <c r="V607">
        <v>4.3</v>
      </c>
      <c r="W607" s="10">
        <f t="shared" si="108"/>
        <v>4.3</v>
      </c>
      <c r="X607" s="4">
        <v>54315</v>
      </c>
      <c r="Y607" s="12">
        <f t="shared" si="109"/>
        <v>54315</v>
      </c>
    </row>
    <row r="608" spans="1:25" x14ac:dyDescent="0.25">
      <c r="A608">
        <v>607</v>
      </c>
      <c r="B608" t="s">
        <v>4912</v>
      </c>
      <c r="C608" t="str">
        <f t="shared" si="110"/>
        <v>Unique</v>
      </c>
      <c r="D608" t="s">
        <v>4913</v>
      </c>
      <c r="E608" t="str">
        <f t="shared" si="101"/>
        <v>Portronics Toad 23 Wireless Optical Mouse with 2.4GHz, USB Nano Dongle, Optical Orientation, Click Wheel, Adjustable DPI(Black)</v>
      </c>
      <c r="F608" t="str" cm="1">
        <f t="array" ref="F608">PROPER(_xlfn.TEXTJOIN(" ", TRUE, INDEX(_xlfn.FILTERXML("&lt;t&gt;&lt;s&gt;" &amp; SUBSTITUTE(E608," ","&lt;/s&gt;&lt;s&gt;") &amp; "&lt;/s&gt;&lt;/t&gt;", "//s"), _xlfn.SEQUENCE(4))))</f>
        <v>Portronics Toad 23 Wireless</v>
      </c>
      <c r="G608" t="str">
        <f t="shared" si="111"/>
        <v>with 2.4GHz, USB Nano Dongle, Optical Orientation, Click Wheel, Adjustable DPI(Black)</v>
      </c>
      <c r="H608" t="s">
        <v>4777</v>
      </c>
      <c r="I608" t="s">
        <v>13085</v>
      </c>
      <c r="J608" s="7" t="str">
        <f t="shared" si="102"/>
        <v>Computers &amp; Accessories</v>
      </c>
      <c r="K608" t="s">
        <v>13086</v>
      </c>
      <c r="L608" t="str">
        <f t="shared" si="103"/>
        <v>Accessories &amp; Peripherals</v>
      </c>
      <c r="M608" t="s">
        <v>13160</v>
      </c>
      <c r="N608" s="2" t="str">
        <f t="shared" si="104"/>
        <v>Keyboards , Mice &amp; InputDevices</v>
      </c>
      <c r="O608" s="1" t="s">
        <v>13161</v>
      </c>
      <c r="Q608">
        <v>299</v>
      </c>
      <c r="R608" s="8">
        <f t="shared" si="105"/>
        <v>299</v>
      </c>
      <c r="S608">
        <v>599</v>
      </c>
      <c r="T608" s="8">
        <f t="shared" si="106"/>
        <v>599</v>
      </c>
      <c r="U608" s="1">
        <f t="shared" si="107"/>
        <v>0.5008347245409015</v>
      </c>
      <c r="V608">
        <v>4.0999999999999996</v>
      </c>
      <c r="W608" s="10">
        <f t="shared" si="108"/>
        <v>4.0999999999999996</v>
      </c>
      <c r="X608" s="4">
        <v>1597</v>
      </c>
      <c r="Y608" s="12">
        <f t="shared" si="109"/>
        <v>1597</v>
      </c>
    </row>
    <row r="609" spans="1:25" x14ac:dyDescent="0.25">
      <c r="A609">
        <v>608</v>
      </c>
      <c r="B609" t="s">
        <v>3129</v>
      </c>
      <c r="C609" t="str">
        <f t="shared" si="110"/>
        <v>Duplicate</v>
      </c>
      <c r="D609" t="s">
        <v>3130</v>
      </c>
      <c r="E609" t="str">
        <f t="shared" si="101"/>
        <v>Noise ColorFit Pulse Grand Smart Watch with 1.69"(4.29cm) HD Display, 60 Sports Modes, 150 Watch Faces, Fast Charge, Spo2, Stress, Sleep, Heart Rate Monitoring and IP68 Waterproof (Jet Black)</v>
      </c>
      <c r="F609" t="str" cm="1">
        <f t="array" ref="F609">PROPER(_xlfn.TEXTJOIN(" ", TRUE, INDEX(_xlfn.FILTERXML("&lt;t&gt;&lt;s&gt;" &amp; SUBSTITUTE(E609," ","&lt;/s&gt;&lt;s&gt;") &amp; "&lt;/s&gt;&lt;/t&gt;", "//s"), _xlfn.SEQUENCE(4))))</f>
        <v>Noise Colorfit Pulse Grand</v>
      </c>
      <c r="G609" t="str">
        <f t="shared" si="111"/>
        <v>with 1.69"(4.29cm) HD Display, 60 Sports Modes, 150 Watch Faces, Fast Charge, Spo2, Stress, Sleep, Heart Rate Monitoring and IP68 Waterproof (Jet Black)</v>
      </c>
      <c r="H609" t="s">
        <v>2910</v>
      </c>
      <c r="I609" t="s">
        <v>13093</v>
      </c>
      <c r="J609" s="7" t="str">
        <f t="shared" si="102"/>
        <v>Electronics</v>
      </c>
      <c r="K609" s="2" t="s">
        <v>13120</v>
      </c>
      <c r="L609" t="str">
        <f t="shared" si="103"/>
        <v>WearableTechnology</v>
      </c>
      <c r="M609" s="2" t="s">
        <v>13121</v>
      </c>
      <c r="N609" s="2" t="str">
        <f t="shared" si="104"/>
        <v>SmartWatches</v>
      </c>
      <c r="O609" s="1"/>
      <c r="Q609" s="2">
        <v>1599</v>
      </c>
      <c r="R609" s="8">
        <f t="shared" si="105"/>
        <v>1599</v>
      </c>
      <c r="S609" s="2">
        <v>3999</v>
      </c>
      <c r="T609" s="8">
        <f t="shared" si="106"/>
        <v>3999</v>
      </c>
      <c r="U609" s="1">
        <f t="shared" si="107"/>
        <v>0.60015003750937734</v>
      </c>
      <c r="V609">
        <v>4</v>
      </c>
      <c r="W609" s="10">
        <f t="shared" si="108"/>
        <v>4</v>
      </c>
      <c r="X609" s="4">
        <v>30254</v>
      </c>
      <c r="Y609" s="12">
        <f t="shared" si="109"/>
        <v>30254</v>
      </c>
    </row>
    <row r="610" spans="1:25" x14ac:dyDescent="0.25">
      <c r="A610">
        <v>609</v>
      </c>
      <c r="B610" t="s">
        <v>3139</v>
      </c>
      <c r="C610" t="str">
        <f t="shared" si="110"/>
        <v>Duplicate</v>
      </c>
      <c r="D610" t="s">
        <v>3140</v>
      </c>
      <c r="E610" t="str">
        <f t="shared" si="101"/>
        <v>Fire-Boltt Ninja 3 Smartwatch Full Touch 1.69 and 60 Sports Modes with IP68, Sp02 Tracking, Over 100 Cloud based watch faces - Black</v>
      </c>
      <c r="F610" t="str" cm="1">
        <f t="array" ref="F610">PROPER(_xlfn.TEXTJOIN(" ", TRUE, INDEX(_xlfn.FILTERXML("&lt;t&gt;&lt;s&gt;" &amp; SUBSTITUTE(E610," ","&lt;/s&gt;&lt;s&gt;") &amp; "&lt;/s&gt;&lt;/t&gt;", "//s"), _xlfn.SEQUENCE(4))))</f>
        <v>Fire-Boltt Ninja 3 Smartwatch</v>
      </c>
      <c r="G610" t="str">
        <f t="shared" si="111"/>
        <v>1.69 and 60 Sports Modes with IP68, Sp02 Tracking, Over 100 Cloud based watch faces - Black</v>
      </c>
      <c r="H610" t="s">
        <v>2910</v>
      </c>
      <c r="I610" t="s">
        <v>13093</v>
      </c>
      <c r="J610" s="7" t="str">
        <f t="shared" si="102"/>
        <v>Electronics</v>
      </c>
      <c r="K610" s="2" t="s">
        <v>13120</v>
      </c>
      <c r="L610" t="str">
        <f t="shared" si="103"/>
        <v>WearableTechnology</v>
      </c>
      <c r="M610" s="2" t="s">
        <v>13121</v>
      </c>
      <c r="N610" s="2" t="str">
        <f t="shared" si="104"/>
        <v>SmartWatches</v>
      </c>
      <c r="O610" s="1"/>
      <c r="Q610" s="2">
        <v>1499</v>
      </c>
      <c r="R610" s="8">
        <f t="shared" si="105"/>
        <v>1499</v>
      </c>
      <c r="S610" s="2">
        <v>7999</v>
      </c>
      <c r="T610" s="8">
        <f t="shared" si="106"/>
        <v>7999</v>
      </c>
      <c r="U610" s="1">
        <f t="shared" si="107"/>
        <v>0.81260157519689957</v>
      </c>
      <c r="V610">
        <v>4.2</v>
      </c>
      <c r="W610" s="10">
        <f t="shared" si="108"/>
        <v>4.2</v>
      </c>
      <c r="X610" s="4">
        <v>22638</v>
      </c>
      <c r="Y610" s="12">
        <f t="shared" si="109"/>
        <v>22638</v>
      </c>
    </row>
    <row r="611" spans="1:25" x14ac:dyDescent="0.25">
      <c r="A611">
        <v>610</v>
      </c>
      <c r="B611" t="s">
        <v>4926</v>
      </c>
      <c r="C611" t="str">
        <f t="shared" si="110"/>
        <v>Unique</v>
      </c>
      <c r="D611" t="s">
        <v>4927</v>
      </c>
      <c r="E611" t="str">
        <f t="shared" si="101"/>
        <v>Boult Audio BassBuds X1 in-Ear Wired Earphones with 10mm Extra Bass Driver and HD Sound with mic(Black)</v>
      </c>
      <c r="F611" t="str" cm="1">
        <f t="array" ref="F611">PROPER(_xlfn.TEXTJOIN(" ", TRUE, INDEX(_xlfn.FILTERXML("&lt;t&gt;&lt;s&gt;" &amp; SUBSTITUTE(E611," ","&lt;/s&gt;&lt;s&gt;") &amp; "&lt;/s&gt;&lt;/t&gt;", "//s"), _xlfn.SEQUENCE(4))))</f>
        <v>Boult Audio Bassbuds X1</v>
      </c>
      <c r="G611" t="str">
        <f t="shared" si="111"/>
        <v>Earphones with 10mm Extra Bass Driver and HD Sound with mic(Black)</v>
      </c>
      <c r="H611" t="s">
        <v>3025</v>
      </c>
      <c r="I611" t="s">
        <v>13093</v>
      </c>
      <c r="J611" s="7" t="str">
        <f t="shared" si="102"/>
        <v>Electronics</v>
      </c>
      <c r="K611" t="s">
        <v>13131</v>
      </c>
      <c r="L611" t="str">
        <f t="shared" si="103"/>
        <v>Headphones , Earbuds &amp; Accessories</v>
      </c>
      <c r="M611" t="s">
        <v>13132</v>
      </c>
      <c r="N611" s="2" t="str">
        <f t="shared" si="104"/>
        <v>Headphones</v>
      </c>
      <c r="O611" s="1" t="s">
        <v>13133</v>
      </c>
      <c r="Q611">
        <v>329</v>
      </c>
      <c r="R611" s="8">
        <f t="shared" si="105"/>
        <v>329</v>
      </c>
      <c r="S611">
        <v>999</v>
      </c>
      <c r="T611" s="8">
        <f t="shared" si="106"/>
        <v>999</v>
      </c>
      <c r="U611" s="1">
        <f t="shared" si="107"/>
        <v>0.67067067067067065</v>
      </c>
      <c r="V611">
        <v>3.9</v>
      </c>
      <c r="W611" s="10">
        <f t="shared" si="108"/>
        <v>3.9</v>
      </c>
      <c r="X611" s="4">
        <v>77027</v>
      </c>
      <c r="Y611" s="12">
        <f t="shared" si="109"/>
        <v>77027</v>
      </c>
    </row>
    <row r="612" spans="1:25" x14ac:dyDescent="0.25">
      <c r="A612">
        <v>611</v>
      </c>
      <c r="B612" t="s">
        <v>4936</v>
      </c>
      <c r="C612" t="str">
        <f t="shared" si="110"/>
        <v>Unique</v>
      </c>
      <c r="D612" t="s">
        <v>4937</v>
      </c>
      <c r="E612" t="str">
        <f t="shared" si="101"/>
        <v>Dell KB216 Wired Multimedia USB Keyboard with Super Quite Plunger Keys with Spill-Resistant ‚Äì Black</v>
      </c>
      <c r="F612" t="str" cm="1">
        <f t="array" ref="F612">PROPER(_xlfn.TEXTJOIN(" ", TRUE, INDEX(_xlfn.FILTERXML("&lt;t&gt;&lt;s&gt;" &amp; SUBSTITUTE(E612," ","&lt;/s&gt;&lt;s&gt;") &amp; "&lt;/s&gt;&lt;/t&gt;", "//s"), _xlfn.SEQUENCE(4))))</f>
        <v>Dell Kb216 Wired Multimedia</v>
      </c>
      <c r="G612" t="str">
        <f t="shared" si="111"/>
        <v>with Super Quite Plunger Keys with Spill-Resistant ‚Äì Black</v>
      </c>
      <c r="H612" t="s">
        <v>4938</v>
      </c>
      <c r="I612" t="s">
        <v>13085</v>
      </c>
      <c r="J612" s="7" t="str">
        <f t="shared" si="102"/>
        <v>Computers &amp; Accessories</v>
      </c>
      <c r="K612" t="s">
        <v>13086</v>
      </c>
      <c r="L612" t="str">
        <f t="shared" si="103"/>
        <v>Accessories &amp; Peripherals</v>
      </c>
      <c r="M612" s="2" t="s">
        <v>13160</v>
      </c>
      <c r="N612" s="2" t="str">
        <f t="shared" si="104"/>
        <v>Keyboards , Mice &amp; InputDevices</v>
      </c>
      <c r="O612" s="1" t="s">
        <v>13165</v>
      </c>
      <c r="Q612">
        <v>549</v>
      </c>
      <c r="R612" s="8">
        <f t="shared" si="105"/>
        <v>549</v>
      </c>
      <c r="S612" s="2">
        <v>1799</v>
      </c>
      <c r="T612" s="8">
        <f t="shared" si="106"/>
        <v>1799</v>
      </c>
      <c r="U612" s="1">
        <f t="shared" si="107"/>
        <v>0.69483046136742632</v>
      </c>
      <c r="V612">
        <v>4.3</v>
      </c>
      <c r="W612" s="10">
        <f t="shared" si="108"/>
        <v>4.3</v>
      </c>
      <c r="X612" s="4">
        <v>28829</v>
      </c>
      <c r="Y612" s="12">
        <f t="shared" si="109"/>
        <v>28829</v>
      </c>
    </row>
    <row r="613" spans="1:25" x14ac:dyDescent="0.25">
      <c r="A613">
        <v>612</v>
      </c>
      <c r="B613" t="s">
        <v>3176</v>
      </c>
      <c r="C613" t="str">
        <f t="shared" si="110"/>
        <v>Duplicate</v>
      </c>
      <c r="D613" t="s">
        <v>3177</v>
      </c>
      <c r="E613" t="str">
        <f t="shared" si="101"/>
        <v>Fire-Boltt India's No 1 Smartwatch Brand Talk 2 Bluetooth Calling Smartwatch with Dual Button, Hands On Voice Assistance, 60 Sports Modes, in Built Mic and Speaker with IP68 Rating</v>
      </c>
      <c r="F613" t="str" cm="1">
        <f t="array" ref="F613">PROPER(_xlfn.TEXTJOIN(" ", TRUE, INDEX(_xlfn.FILTERXML("&lt;t&gt;&lt;s&gt;" &amp; SUBSTITUTE(E613," ","&lt;/s&gt;&lt;s&gt;") &amp; "&lt;/s&gt;&lt;/t&gt;", "//s"), _xlfn.SEQUENCE(4))))</f>
        <v>Fire-Boltt India'S No 1</v>
      </c>
      <c r="G613" t="str">
        <f t="shared" si="111"/>
        <v>Talk 2 Bluetooth Calling Smartwatch with Dual Button, Hands On Voice Assistance, 60 Sports Modes, in Built Mic and Speaker with IP68 Rating</v>
      </c>
      <c r="H613" t="s">
        <v>2910</v>
      </c>
      <c r="I613" t="s">
        <v>13093</v>
      </c>
      <c r="J613" s="7" t="str">
        <f t="shared" si="102"/>
        <v>Electronics</v>
      </c>
      <c r="K613" s="2" t="s">
        <v>13120</v>
      </c>
      <c r="L613" t="str">
        <f t="shared" si="103"/>
        <v>WearableTechnology</v>
      </c>
      <c r="M613" s="2" t="s">
        <v>13121</v>
      </c>
      <c r="N613" s="2" t="str">
        <f t="shared" si="104"/>
        <v>SmartWatches</v>
      </c>
      <c r="O613" s="1"/>
      <c r="Q613" s="2">
        <v>2199</v>
      </c>
      <c r="R613" s="8">
        <f t="shared" si="105"/>
        <v>2199</v>
      </c>
      <c r="S613" s="2">
        <v>9999</v>
      </c>
      <c r="T613" s="8">
        <f t="shared" si="106"/>
        <v>9999</v>
      </c>
      <c r="U613" s="1">
        <f t="shared" si="107"/>
        <v>0.78007800780078007</v>
      </c>
      <c r="V613">
        <v>4.2</v>
      </c>
      <c r="W613" s="10">
        <f t="shared" si="108"/>
        <v>4.2</v>
      </c>
      <c r="X613" s="4">
        <v>29478</v>
      </c>
      <c r="Y613" s="12">
        <f t="shared" si="109"/>
        <v>29478</v>
      </c>
    </row>
    <row r="614" spans="1:25" x14ac:dyDescent="0.25">
      <c r="A614">
        <v>613</v>
      </c>
      <c r="B614" t="s">
        <v>4954</v>
      </c>
      <c r="C614" t="str">
        <f t="shared" si="110"/>
        <v>Unique</v>
      </c>
      <c r="D614" t="s">
        <v>4955</v>
      </c>
      <c r="E614" t="str">
        <f t="shared" si="101"/>
        <v>Dell MS116 1000Dpi USB Wired Optical Mouse, Led Tracking, Scrolling Wheel, Plug and Play.</v>
      </c>
      <c r="F614" t="str" cm="1">
        <f t="array" ref="F614">PROPER(_xlfn.TEXTJOIN(" ", TRUE, INDEX(_xlfn.FILTERXML("&lt;t&gt;&lt;s&gt;" &amp; SUBSTITUTE(E614," ","&lt;/s&gt;&lt;s&gt;") &amp; "&lt;/s&gt;&lt;/t&gt;", "//s"), _xlfn.SEQUENCE(4))))</f>
        <v>Dell Ms116 1000Dpi Usb</v>
      </c>
      <c r="G614" t="str">
        <f t="shared" si="111"/>
        <v>Mouse, Led Tracking, Scrolling Wheel, Plug and Play.</v>
      </c>
      <c r="H614" t="s">
        <v>4777</v>
      </c>
      <c r="I614" t="s">
        <v>13085</v>
      </c>
      <c r="J614" s="7" t="str">
        <f t="shared" si="102"/>
        <v>Computers &amp; Accessories</v>
      </c>
      <c r="K614" t="s">
        <v>13086</v>
      </c>
      <c r="L614" t="str">
        <f t="shared" si="103"/>
        <v>Accessories &amp; Peripherals</v>
      </c>
      <c r="M614" t="s">
        <v>13160</v>
      </c>
      <c r="N614" s="2" t="str">
        <f t="shared" si="104"/>
        <v>Keyboards , Mice &amp; InputDevices</v>
      </c>
      <c r="O614" s="1" t="s">
        <v>13161</v>
      </c>
      <c r="Q614">
        <v>299</v>
      </c>
      <c r="R614" s="8">
        <f t="shared" si="105"/>
        <v>299</v>
      </c>
      <c r="S614">
        <v>650</v>
      </c>
      <c r="T614" s="8">
        <f t="shared" si="106"/>
        <v>650</v>
      </c>
      <c r="U614" s="1">
        <f t="shared" si="107"/>
        <v>0.54</v>
      </c>
      <c r="V614">
        <v>4.5</v>
      </c>
      <c r="W614" s="10">
        <f t="shared" si="108"/>
        <v>4.5</v>
      </c>
      <c r="X614" s="4">
        <v>33176</v>
      </c>
      <c r="Y614" s="12">
        <f t="shared" si="109"/>
        <v>33176</v>
      </c>
    </row>
    <row r="615" spans="1:25" x14ac:dyDescent="0.25">
      <c r="A615">
        <v>614</v>
      </c>
      <c r="B615" t="s">
        <v>4964</v>
      </c>
      <c r="C615" t="str">
        <f t="shared" si="110"/>
        <v>Unique</v>
      </c>
      <c r="D615" t="s">
        <v>4965</v>
      </c>
      <c r="E615" t="str">
        <f t="shared" si="101"/>
        <v>Boya ByM1 Auxiliary Omnidirectional Lavalier Condenser Microphone with 20ft Audio Cable (Black)</v>
      </c>
      <c r="F615" t="str" cm="1">
        <f t="array" ref="F615">PROPER(_xlfn.TEXTJOIN(" ", TRUE, INDEX(_xlfn.FILTERXML("&lt;t&gt;&lt;s&gt;" &amp; SUBSTITUTE(E615," ","&lt;/s&gt;&lt;s&gt;") &amp; "&lt;/s&gt;&lt;/t&gt;", "//s"), _xlfn.SEQUENCE(4))))</f>
        <v>Boya Bym1 Auxiliary Omnidirectional</v>
      </c>
      <c r="G615" t="str">
        <f t="shared" si="111"/>
        <v>Microphone with 20ft Audio Cable (Black)</v>
      </c>
      <c r="H615" t="s">
        <v>4966</v>
      </c>
      <c r="I615" t="s">
        <v>13166</v>
      </c>
      <c r="J615" s="7" t="str">
        <f t="shared" si="102"/>
        <v>MusicalInstruments</v>
      </c>
      <c r="K615" t="s">
        <v>13167</v>
      </c>
      <c r="L615" t="str">
        <f t="shared" si="103"/>
        <v>Microphones</v>
      </c>
      <c r="M615" s="2" t="s">
        <v>13168</v>
      </c>
      <c r="N615" s="2" t="str">
        <f t="shared" si="104"/>
        <v>Condenser</v>
      </c>
      <c r="O615" s="1"/>
      <c r="Q615">
        <v>798</v>
      </c>
      <c r="R615" s="8">
        <f t="shared" si="105"/>
        <v>798</v>
      </c>
      <c r="S615" s="2">
        <v>1995</v>
      </c>
      <c r="T615" s="8">
        <f t="shared" si="106"/>
        <v>1995</v>
      </c>
      <c r="U615" s="1">
        <f t="shared" si="107"/>
        <v>0.6</v>
      </c>
      <c r="V615">
        <v>4</v>
      </c>
      <c r="W615" s="10">
        <f t="shared" si="108"/>
        <v>4</v>
      </c>
      <c r="X615" s="4">
        <v>68664</v>
      </c>
      <c r="Y615" s="12">
        <f t="shared" si="109"/>
        <v>68664</v>
      </c>
    </row>
    <row r="616" spans="1:25" x14ac:dyDescent="0.25">
      <c r="A616">
        <v>615</v>
      </c>
      <c r="B616" t="s">
        <v>15</v>
      </c>
      <c r="C616" t="str">
        <f t="shared" si="110"/>
        <v>Duplicate</v>
      </c>
      <c r="D616" t="s">
        <v>16</v>
      </c>
      <c r="E616" t="str">
        <f t="shared" si="101"/>
        <v>Wayona Nylon Braided USB to Lightning Fast Charging and Data Sync Cable Compatible for iPhone 13, 12,11, X, 8, 7, 6, 5, iPad Air, Pro, Mini (3 FT Pack of 1, Grey)</v>
      </c>
      <c r="F616" t="str" cm="1">
        <f t="array" ref="F616">PROPER(_xlfn.TEXTJOIN(" ", TRUE, INDEX(_xlfn.FILTERXML("&lt;t&gt;&lt;s&gt;" &amp; SUBSTITUTE(E616," ","&lt;/s&gt;&lt;s&gt;") &amp; "&lt;/s&gt;&lt;/t&gt;", "//s"), _xlfn.SEQUENCE(4))))</f>
        <v>Wayona Nylon Braided Usb</v>
      </c>
      <c r="G616" t="str">
        <f t="shared" si="111"/>
        <v>Fast Charging and Data Sync Cable Compatible for iPhone 13, 12,11, X, 8, 7, 6, 5, iPad Air, Pro, Mini (3 FT Pack of 1, Grey)</v>
      </c>
      <c r="H616" t="s">
        <v>17</v>
      </c>
      <c r="I616" t="s">
        <v>13085</v>
      </c>
      <c r="J616" s="7" t="str">
        <f t="shared" si="102"/>
        <v>Computers &amp; Accessories</v>
      </c>
      <c r="K616" t="s">
        <v>13086</v>
      </c>
      <c r="L616" t="str">
        <f t="shared" si="103"/>
        <v>Accessories &amp; Peripherals</v>
      </c>
      <c r="M616" s="2" t="s">
        <v>13087</v>
      </c>
      <c r="N616" s="2" t="str">
        <f t="shared" si="104"/>
        <v>Cables &amp; Accessories</v>
      </c>
      <c r="O616" s="1" t="s">
        <v>13088</v>
      </c>
      <c r="P616" t="s">
        <v>13089</v>
      </c>
      <c r="Q616">
        <v>399</v>
      </c>
      <c r="R616" s="8">
        <f t="shared" si="105"/>
        <v>399</v>
      </c>
      <c r="S616" s="2">
        <v>1099</v>
      </c>
      <c r="T616" s="8">
        <f t="shared" si="106"/>
        <v>1099</v>
      </c>
      <c r="U616" s="1">
        <f t="shared" si="107"/>
        <v>0.63694267515923564</v>
      </c>
      <c r="V616">
        <v>4.2</v>
      </c>
      <c r="W616" s="10">
        <f t="shared" si="108"/>
        <v>4.2</v>
      </c>
      <c r="X616" s="4">
        <v>24269</v>
      </c>
      <c r="Y616" s="12">
        <f t="shared" si="109"/>
        <v>24269</v>
      </c>
    </row>
    <row r="617" spans="1:25" x14ac:dyDescent="0.25">
      <c r="A617">
        <v>616</v>
      </c>
      <c r="B617" t="s">
        <v>4977</v>
      </c>
      <c r="C617" t="str">
        <f t="shared" si="110"/>
        <v>Unique</v>
      </c>
      <c r="D617" t="s">
        <v>4978</v>
      </c>
      <c r="E617" t="str">
        <f t="shared" si="101"/>
        <v>Duracell Ultra Alkaline AA Battery, 8 Pcs</v>
      </c>
      <c r="F617" t="str" cm="1">
        <f t="array" ref="F617">PROPER(_xlfn.TEXTJOIN(" ", TRUE, INDEX(_xlfn.FILTERXML("&lt;t&gt;&lt;s&gt;" &amp; SUBSTITUTE(E617," ","&lt;/s&gt;&lt;s&gt;") &amp; "&lt;/s&gt;&lt;/t&gt;", "//s"), _xlfn.SEQUENCE(4))))</f>
        <v>Duracell Ultra Alkaline Aa</v>
      </c>
      <c r="G617" t="str">
        <f t="shared" si="111"/>
        <v>Pcs</v>
      </c>
      <c r="H617" t="s">
        <v>4979</v>
      </c>
      <c r="I617" t="s">
        <v>13093</v>
      </c>
      <c r="J617" s="7" t="str">
        <f t="shared" si="102"/>
        <v>Electronics</v>
      </c>
      <c r="K617" t="s">
        <v>13169</v>
      </c>
      <c r="L617" t="str">
        <f t="shared" si="103"/>
        <v>GeneralPurposeBatteries &amp; BatteryChargers</v>
      </c>
      <c r="M617" t="s">
        <v>13170</v>
      </c>
      <c r="N617" s="2" t="str">
        <f t="shared" si="104"/>
        <v>DisposableBatteries</v>
      </c>
      <c r="O617" s="1"/>
      <c r="Q617">
        <v>266</v>
      </c>
      <c r="R617" s="8">
        <f t="shared" si="105"/>
        <v>266</v>
      </c>
      <c r="S617">
        <v>315</v>
      </c>
      <c r="T617" s="8">
        <f t="shared" si="106"/>
        <v>315</v>
      </c>
      <c r="U617" s="1">
        <f t="shared" si="107"/>
        <v>0.15555555555555556</v>
      </c>
      <c r="V617">
        <v>4.5</v>
      </c>
      <c r="W617" s="10">
        <f t="shared" si="108"/>
        <v>4.5</v>
      </c>
      <c r="X617" s="4">
        <v>28030</v>
      </c>
      <c r="Y617" s="12">
        <f t="shared" si="109"/>
        <v>28030</v>
      </c>
    </row>
    <row r="618" spans="1:25" x14ac:dyDescent="0.25">
      <c r="A618">
        <v>617</v>
      </c>
      <c r="B618" t="s">
        <v>4988</v>
      </c>
      <c r="C618" t="str">
        <f t="shared" si="110"/>
        <v>Unique</v>
      </c>
      <c r="D618" t="s">
        <v>4989</v>
      </c>
      <c r="E618" t="str">
        <f t="shared" si="101"/>
        <v>Classmate Octane Neon- Blue Gel Pens(Pack of 5)|Smooth Writing Pen|Attractive body colour for Boys and Girls|Waterproof ink for smudge free writing|Preferred by Students for Exam|Study at home essential</v>
      </c>
      <c r="F618" t="str" cm="1">
        <f t="array" ref="F618">PROPER(_xlfn.TEXTJOIN(" ", TRUE, INDEX(_xlfn.FILTERXML("&lt;t&gt;&lt;s&gt;" &amp; SUBSTITUTE(E618," ","&lt;/s&gt;&lt;s&gt;") &amp; "&lt;/s&gt;&lt;/t&gt;", "//s"), _xlfn.SEQUENCE(4))))</f>
        <v>Classmate Octane Neon- Blue</v>
      </c>
      <c r="G618" t="str">
        <f t="shared" si="111"/>
        <v>of 5)|Smooth Writing Pen|Attractive body colour for Boys and Girls|Waterproof ink for smudge free writing|Preferred by Students for Exam|Study at home essential</v>
      </c>
      <c r="H618" t="s">
        <v>4990</v>
      </c>
      <c r="I618" t="s">
        <v>13171</v>
      </c>
      <c r="J618" s="7" t="str">
        <f t="shared" si="102"/>
        <v>OfficeProducts</v>
      </c>
      <c r="K618" t="s">
        <v>13172</v>
      </c>
      <c r="L618" t="str">
        <f t="shared" si="103"/>
        <v>OfficePaperProducts</v>
      </c>
      <c r="M618" t="s">
        <v>13173</v>
      </c>
      <c r="N618" s="2" t="str">
        <f t="shared" si="104"/>
        <v>Paper</v>
      </c>
      <c r="O618" s="1" t="s">
        <v>13174</v>
      </c>
      <c r="P618" t="s">
        <v>13175</v>
      </c>
      <c r="Q618">
        <v>50</v>
      </c>
      <c r="R618" s="8">
        <f t="shared" si="105"/>
        <v>50</v>
      </c>
      <c r="S618">
        <v>50</v>
      </c>
      <c r="T618" s="8">
        <f t="shared" si="106"/>
        <v>50</v>
      </c>
      <c r="U618" s="1">
        <f t="shared" si="107"/>
        <v>0</v>
      </c>
      <c r="V618">
        <v>4.3</v>
      </c>
      <c r="W618" s="10">
        <f t="shared" si="108"/>
        <v>4.3</v>
      </c>
      <c r="X618" s="4">
        <v>5792</v>
      </c>
      <c r="Y618" s="12">
        <f t="shared" si="109"/>
        <v>5792</v>
      </c>
    </row>
    <row r="619" spans="1:25" x14ac:dyDescent="0.25">
      <c r="A619">
        <v>618</v>
      </c>
      <c r="B619" t="s">
        <v>4999</v>
      </c>
      <c r="C619" t="str">
        <f t="shared" si="110"/>
        <v>Unique</v>
      </c>
      <c r="D619" t="s">
        <v>5000</v>
      </c>
      <c r="E619" t="str">
        <f t="shared" si="101"/>
        <v>3M Scotch Double Sided Heavy Duty Tape(1m holds 4.5Kgs) for indoor hanging applications (Photo frames, Mirrors, Key Holders, Car Interiors, Extension Boards, Wall decoration, etc)(L: 3m, W: 24mm)</v>
      </c>
      <c r="F619" t="str" cm="1">
        <f t="array" ref="F619">PROPER(_xlfn.TEXTJOIN(" ", TRUE, INDEX(_xlfn.FILTERXML("&lt;t&gt;&lt;s&gt;" &amp; SUBSTITUTE(E619," ","&lt;/s&gt;&lt;s&gt;") &amp; "&lt;/s&gt;&lt;/t&gt;", "//s"), _xlfn.SEQUENCE(4))))</f>
        <v>3M Scotch Double Sided</v>
      </c>
      <c r="G619" t="str">
        <f t="shared" si="111"/>
        <v>Tape(1m holds 4.5Kgs) for indoor hanging applications (Photo frames, Mirrors, Key Holders, Car Interiors, Extension Boards, Wall decoration, etc)(L: 3m, W: 24mm)</v>
      </c>
      <c r="H619" t="s">
        <v>5001</v>
      </c>
      <c r="I619" t="s">
        <v>13176</v>
      </c>
      <c r="J619" s="7" t="str">
        <f t="shared" si="102"/>
        <v>Home &amp; Kitchen</v>
      </c>
      <c r="K619" t="s">
        <v>13177</v>
      </c>
      <c r="L619" t="str">
        <f t="shared" si="103"/>
        <v>CraftMaterials</v>
      </c>
      <c r="M619" t="s">
        <v>13178</v>
      </c>
      <c r="N619" s="2" t="str">
        <f t="shared" si="104"/>
        <v>Scrapbooking</v>
      </c>
      <c r="O619" s="1" t="s">
        <v>13179</v>
      </c>
      <c r="Q619">
        <v>130</v>
      </c>
      <c r="R619" s="8">
        <f t="shared" si="105"/>
        <v>130</v>
      </c>
      <c r="S619">
        <v>165</v>
      </c>
      <c r="T619" s="8">
        <f t="shared" si="106"/>
        <v>165</v>
      </c>
      <c r="U619" s="1">
        <f t="shared" si="107"/>
        <v>0.21212121212121213</v>
      </c>
      <c r="V619">
        <v>3.9</v>
      </c>
      <c r="W619" s="10">
        <f t="shared" si="108"/>
        <v>3.9</v>
      </c>
      <c r="X619" s="4">
        <v>14778</v>
      </c>
      <c r="Y619" s="12">
        <f t="shared" si="109"/>
        <v>14778</v>
      </c>
    </row>
    <row r="620" spans="1:25" x14ac:dyDescent="0.25">
      <c r="A620">
        <v>619</v>
      </c>
      <c r="B620" t="s">
        <v>5010</v>
      </c>
      <c r="C620" t="str">
        <f t="shared" si="110"/>
        <v>Unique</v>
      </c>
      <c r="D620" t="s">
        <v>5011</v>
      </c>
      <c r="E620" t="str">
        <f t="shared" si="101"/>
        <v>boAt Bassheads 152 in Ear Wired Earphones with Mic(Active Black)</v>
      </c>
      <c r="F620" t="str" cm="1">
        <f t="array" ref="F620">PROPER(_xlfn.TEXTJOIN(" ", TRUE, INDEX(_xlfn.FILTERXML("&lt;t&gt;&lt;s&gt;" &amp; SUBSTITUTE(E620," ","&lt;/s&gt;&lt;s&gt;") &amp; "&lt;/s&gt;&lt;/t&gt;", "//s"), _xlfn.SEQUENCE(4))))</f>
        <v>Boat Bassheads 152 In</v>
      </c>
      <c r="G620" t="str">
        <f t="shared" si="111"/>
        <v>Earphones with Mic(Active Black)</v>
      </c>
      <c r="H620" t="s">
        <v>3025</v>
      </c>
      <c r="I620" t="s">
        <v>13093</v>
      </c>
      <c r="J620" s="7" t="str">
        <f t="shared" si="102"/>
        <v>Electronics</v>
      </c>
      <c r="K620" t="s">
        <v>13131</v>
      </c>
      <c r="L620" t="str">
        <f t="shared" si="103"/>
        <v>Headphones , Earbuds &amp; Accessories</v>
      </c>
      <c r="M620" s="2" t="s">
        <v>13132</v>
      </c>
      <c r="N620" s="2" t="str">
        <f t="shared" si="104"/>
        <v>Headphones</v>
      </c>
      <c r="O620" s="1" t="s">
        <v>13133</v>
      </c>
      <c r="Q620">
        <v>449</v>
      </c>
      <c r="R620" s="8">
        <f t="shared" si="105"/>
        <v>449</v>
      </c>
      <c r="S620" s="2">
        <v>1290</v>
      </c>
      <c r="T620" s="8">
        <f t="shared" si="106"/>
        <v>1290</v>
      </c>
      <c r="U620" s="1">
        <f t="shared" si="107"/>
        <v>0.65193798449612406</v>
      </c>
      <c r="V620">
        <v>4.0999999999999996</v>
      </c>
      <c r="W620" s="10">
        <f t="shared" si="108"/>
        <v>4.0999999999999996</v>
      </c>
      <c r="X620" s="4">
        <v>91770</v>
      </c>
      <c r="Y620" s="12">
        <f t="shared" si="109"/>
        <v>91770</v>
      </c>
    </row>
    <row r="621" spans="1:25" x14ac:dyDescent="0.25">
      <c r="A621">
        <v>620</v>
      </c>
      <c r="B621" t="s">
        <v>3234</v>
      </c>
      <c r="C621" t="str">
        <f t="shared" si="110"/>
        <v>Duplicate</v>
      </c>
      <c r="D621" t="s">
        <v>3235</v>
      </c>
      <c r="E621" t="str">
        <f t="shared" si="101"/>
        <v>Fire-Boltt Visionary 1.78" AMOLED Bluetooth Calling Smartwatch with 368*448 Pixel Resolution 100+ Sports Mode, TWS Connection, Voice Assistance, SPO2 and Heart Rate Monitoring</v>
      </c>
      <c r="F621" t="str" cm="1">
        <f t="array" ref="F621">PROPER(_xlfn.TEXTJOIN(" ", TRUE, INDEX(_xlfn.FILTERXML("&lt;t&gt;&lt;s&gt;" &amp; SUBSTITUTE(E621," ","&lt;/s&gt;&lt;s&gt;") &amp; "&lt;/s&gt;&lt;/t&gt;", "//s"), _xlfn.SEQUENCE(4))))</f>
        <v>Fire-Boltt Visionary 1.78" Amoled</v>
      </c>
      <c r="G621" t="str">
        <f t="shared" si="111"/>
        <v>Smartwatch with 368*448 Pixel Resolution 100+ Sports Mode, TWS Connection, Voice Assistance, SPO2 and Heart Rate Monitoring</v>
      </c>
      <c r="H621" t="s">
        <v>2910</v>
      </c>
      <c r="I621" t="s">
        <v>13093</v>
      </c>
      <c r="J621" s="7" t="str">
        <f t="shared" si="102"/>
        <v>Electronics</v>
      </c>
      <c r="K621" s="2" t="s">
        <v>13120</v>
      </c>
      <c r="L621" t="str">
        <f t="shared" si="103"/>
        <v>WearableTechnology</v>
      </c>
      <c r="M621" s="2" t="s">
        <v>13121</v>
      </c>
      <c r="N621" s="2" t="str">
        <f t="shared" si="104"/>
        <v>SmartWatches</v>
      </c>
      <c r="O621" s="1"/>
      <c r="Q621" s="2">
        <v>3999</v>
      </c>
      <c r="R621" s="8">
        <f t="shared" si="105"/>
        <v>3999</v>
      </c>
      <c r="S621" s="2">
        <v>16999</v>
      </c>
      <c r="T621" s="8">
        <f t="shared" si="106"/>
        <v>16999</v>
      </c>
      <c r="U621" s="1">
        <f t="shared" si="107"/>
        <v>0.76475086769809986</v>
      </c>
      <c r="V621">
        <v>4.3</v>
      </c>
      <c r="W621" s="10">
        <f t="shared" si="108"/>
        <v>4.3</v>
      </c>
      <c r="X621" s="4">
        <v>17162</v>
      </c>
      <c r="Y621" s="12">
        <f t="shared" si="109"/>
        <v>17162</v>
      </c>
    </row>
    <row r="622" spans="1:25" x14ac:dyDescent="0.25">
      <c r="A622">
        <v>621</v>
      </c>
      <c r="B622" t="s">
        <v>5022</v>
      </c>
      <c r="C622" t="str">
        <f t="shared" si="110"/>
        <v>Unique</v>
      </c>
      <c r="D622" t="s">
        <v>5023</v>
      </c>
      <c r="E622" t="str">
        <f t="shared" si="101"/>
        <v>boAt BassHeads 122 Wired Earphones with Heavy Bass, Integrated Controls and Mic (Gun Metal)</v>
      </c>
      <c r="F622" t="str" cm="1">
        <f t="array" ref="F622">PROPER(_xlfn.TEXTJOIN(" ", TRUE, INDEX(_xlfn.FILTERXML("&lt;t&gt;&lt;s&gt;" &amp; SUBSTITUTE(E622," ","&lt;/s&gt;&lt;s&gt;") &amp; "&lt;/s&gt;&lt;/t&gt;", "//s"), _xlfn.SEQUENCE(4))))</f>
        <v>Boat Bassheads 122 Wired</v>
      </c>
      <c r="G622" t="str">
        <f t="shared" si="111"/>
        <v>Heavy Bass, Integrated Controls and Mic (Gun Metal)</v>
      </c>
      <c r="H622" t="s">
        <v>3025</v>
      </c>
      <c r="I622" t="s">
        <v>13093</v>
      </c>
      <c r="J622" s="7" t="str">
        <f t="shared" si="102"/>
        <v>Electronics</v>
      </c>
      <c r="K622" t="s">
        <v>13131</v>
      </c>
      <c r="L622" t="str">
        <f t="shared" si="103"/>
        <v>Headphones , Earbuds &amp; Accessories</v>
      </c>
      <c r="M622" s="2" t="s">
        <v>13132</v>
      </c>
      <c r="N622" s="2" t="str">
        <f t="shared" si="104"/>
        <v>Headphones</v>
      </c>
      <c r="O622" s="1" t="s">
        <v>13133</v>
      </c>
      <c r="Q622">
        <v>399</v>
      </c>
      <c r="R622" s="8">
        <f t="shared" si="105"/>
        <v>399</v>
      </c>
      <c r="S622" s="2">
        <v>1290</v>
      </c>
      <c r="T622" s="8">
        <f t="shared" si="106"/>
        <v>1290</v>
      </c>
      <c r="U622" s="1">
        <f t="shared" si="107"/>
        <v>0.69069767441860463</v>
      </c>
      <c r="V622">
        <v>4.2</v>
      </c>
      <c r="W622" s="10">
        <f t="shared" si="108"/>
        <v>4.2</v>
      </c>
      <c r="X622" s="4">
        <v>206</v>
      </c>
      <c r="Y622" s="12">
        <f t="shared" si="109"/>
        <v>206</v>
      </c>
    </row>
    <row r="623" spans="1:25" x14ac:dyDescent="0.25">
      <c r="A623">
        <v>622</v>
      </c>
      <c r="B623" t="s">
        <v>5032</v>
      </c>
      <c r="C623" t="str">
        <f t="shared" si="110"/>
        <v>Unique</v>
      </c>
      <c r="D623" t="s">
        <v>5033</v>
      </c>
      <c r="E623" t="str">
        <f t="shared" si="101"/>
        <v>Dell USB Wireless Keyboard and Mouse Set- KM3322W, Anti-Fade and Spill-Resistant Keys, up to 36 Month Battery Life, 3Y Advance Exchange Warranty, Black</v>
      </c>
      <c r="F623" t="str" cm="1">
        <f t="array" ref="F623">PROPER(_xlfn.TEXTJOIN(" ", TRUE, INDEX(_xlfn.FILTERXML("&lt;t&gt;&lt;s&gt;" &amp; SUBSTITUTE(E623," ","&lt;/s&gt;&lt;s&gt;") &amp; "&lt;/s&gt;&lt;/t&gt;", "//s"), _xlfn.SEQUENCE(4))))</f>
        <v>Dell Usb Wireless Keyboard</v>
      </c>
      <c r="G623" t="str">
        <f t="shared" si="111"/>
        <v>Set- KM3322W, Anti-Fade and Spill-Resistant Keys, up to 36 Month Battery Life, 3Y Advance Exchange Warranty, Black</v>
      </c>
      <c r="H623" t="s">
        <v>5034</v>
      </c>
      <c r="I623" t="s">
        <v>13085</v>
      </c>
      <c r="J623" s="7" t="str">
        <f t="shared" si="102"/>
        <v>Computers &amp; Accessories</v>
      </c>
      <c r="K623" s="2" t="s">
        <v>13086</v>
      </c>
      <c r="L623" t="str">
        <f t="shared" si="103"/>
        <v>Accessories &amp; Peripherals</v>
      </c>
      <c r="M623" s="2" t="s">
        <v>13160</v>
      </c>
      <c r="N623" s="2" t="str">
        <f t="shared" si="104"/>
        <v>Keyboards , Mice &amp; InputDevices</v>
      </c>
      <c r="O623" s="1" t="s">
        <v>13180</v>
      </c>
      <c r="Q623" s="2">
        <v>1399</v>
      </c>
      <c r="R623" s="8">
        <f t="shared" si="105"/>
        <v>1399</v>
      </c>
      <c r="S623" s="2">
        <v>2498</v>
      </c>
      <c r="T623" s="8">
        <f t="shared" si="106"/>
        <v>2498</v>
      </c>
      <c r="U623" s="1">
        <f t="shared" si="107"/>
        <v>0.43995196156925542</v>
      </c>
      <c r="V623">
        <v>4.2</v>
      </c>
      <c r="W623" s="10">
        <f t="shared" si="108"/>
        <v>4.2</v>
      </c>
      <c r="X623" s="4">
        <v>33717</v>
      </c>
      <c r="Y623" s="12">
        <f t="shared" si="109"/>
        <v>33717</v>
      </c>
    </row>
    <row r="624" spans="1:25" x14ac:dyDescent="0.25">
      <c r="A624">
        <v>623</v>
      </c>
      <c r="B624" t="s">
        <v>26</v>
      </c>
      <c r="C624" t="str">
        <f t="shared" si="110"/>
        <v>Duplicate</v>
      </c>
      <c r="D624" t="s">
        <v>27</v>
      </c>
      <c r="E624" t="str">
        <f t="shared" si="101"/>
        <v>Ambrane Unbreakable 60W 3A Fast Charging 1.5m Braided Type C Cable for Smartphones, Tablets, Laptops and other Type C devices, PD Technology, 480Mbps Data Sync, Quick Charge 3.0 (RCT15A, Black)</v>
      </c>
      <c r="F624" t="str" cm="1">
        <f t="array" ref="F624">PROPER(_xlfn.TEXTJOIN(" ", TRUE, INDEX(_xlfn.FILTERXML("&lt;t&gt;&lt;s&gt;" &amp; SUBSTITUTE(E624," ","&lt;/s&gt;&lt;s&gt;") &amp; "&lt;/s&gt;&lt;/t&gt;", "//s"), _xlfn.SEQUENCE(4))))</f>
        <v>Ambrane Unbreakable 60W 3A</v>
      </c>
      <c r="G624" t="str">
        <f t="shared" si="111"/>
        <v>1.5m Braided Type C Cable for Smartphones, Tablets, Laptops and other Type C devices, PD Technology, 480Mbps Data Sync, Quick Charge 3.0 (RCT15A, Black)</v>
      </c>
      <c r="H624" t="s">
        <v>17</v>
      </c>
      <c r="I624" t="s">
        <v>13085</v>
      </c>
      <c r="J624" s="7" t="str">
        <f t="shared" si="102"/>
        <v>Computers &amp; Accessories</v>
      </c>
      <c r="K624" t="s">
        <v>13086</v>
      </c>
      <c r="L624" t="str">
        <f t="shared" si="103"/>
        <v>Accessories &amp; Peripherals</v>
      </c>
      <c r="M624" t="s">
        <v>13087</v>
      </c>
      <c r="N624" s="2" t="str">
        <f t="shared" si="104"/>
        <v>Cables &amp; Accessories</v>
      </c>
      <c r="O624" s="1" t="s">
        <v>13088</v>
      </c>
      <c r="P624" t="s">
        <v>13089</v>
      </c>
      <c r="Q624">
        <v>199</v>
      </c>
      <c r="R624" s="8">
        <f t="shared" si="105"/>
        <v>199</v>
      </c>
      <c r="S624">
        <v>349</v>
      </c>
      <c r="T624" s="8">
        <f t="shared" si="106"/>
        <v>349</v>
      </c>
      <c r="U624" s="1">
        <f t="shared" si="107"/>
        <v>0.42979942693409739</v>
      </c>
      <c r="V624">
        <v>4</v>
      </c>
      <c r="W624" s="10">
        <f t="shared" si="108"/>
        <v>4</v>
      </c>
      <c r="X624" s="4">
        <v>43994</v>
      </c>
      <c r="Y624" s="12">
        <f t="shared" si="109"/>
        <v>43994</v>
      </c>
    </row>
    <row r="625" spans="1:25" x14ac:dyDescent="0.25">
      <c r="A625">
        <v>624</v>
      </c>
      <c r="B625" t="s">
        <v>36</v>
      </c>
      <c r="C625" t="str">
        <f t="shared" si="110"/>
        <v>Duplicate</v>
      </c>
      <c r="D625" t="s">
        <v>37</v>
      </c>
      <c r="E625" t="str">
        <f t="shared" si="101"/>
        <v>Sounce Fast Phone Charging Cable and Data Sync USB Cable Compatible for iPhone 13, 12,11, X, 8, 7, 6, 5, iPad Air, Pro, Mini and iOS Devices</v>
      </c>
      <c r="F625" t="str" cm="1">
        <f t="array" ref="F625">PROPER(_xlfn.TEXTJOIN(" ", TRUE, INDEX(_xlfn.FILTERXML("&lt;t&gt;&lt;s&gt;" &amp; SUBSTITUTE(E625," ","&lt;/s&gt;&lt;s&gt;") &amp; "&lt;/s&gt;&lt;/t&gt;", "//s"), _xlfn.SEQUENCE(4))))</f>
        <v>Sounce Fast Phone Charging</v>
      </c>
      <c r="G625" t="str">
        <f t="shared" si="111"/>
        <v>Data Sync USB Cable Compatible for iPhone 13, 12,11, X, 8, 7, 6, 5, iPad Air, Pro, Mini and iOS Devices</v>
      </c>
      <c r="H625" t="s">
        <v>17</v>
      </c>
      <c r="I625" t="s">
        <v>13085</v>
      </c>
      <c r="J625" s="7" t="str">
        <f t="shared" si="102"/>
        <v>Computers &amp; Accessories</v>
      </c>
      <c r="K625" t="s">
        <v>13086</v>
      </c>
      <c r="L625" t="str">
        <f t="shared" si="103"/>
        <v>Accessories &amp; Peripherals</v>
      </c>
      <c r="M625" t="s">
        <v>13087</v>
      </c>
      <c r="N625" s="2" t="str">
        <f t="shared" si="104"/>
        <v>Cables &amp; Accessories</v>
      </c>
      <c r="O625" s="1" t="s">
        <v>13088</v>
      </c>
      <c r="P625" t="s">
        <v>13089</v>
      </c>
      <c r="Q625">
        <v>199</v>
      </c>
      <c r="R625" s="8">
        <f t="shared" si="105"/>
        <v>199</v>
      </c>
      <c r="S625">
        <v>999</v>
      </c>
      <c r="T625" s="8">
        <f t="shared" si="106"/>
        <v>999</v>
      </c>
      <c r="U625" s="1">
        <f t="shared" si="107"/>
        <v>0.80080080080080085</v>
      </c>
      <c r="V625">
        <v>3.9</v>
      </c>
      <c r="W625" s="10">
        <f t="shared" si="108"/>
        <v>3.9</v>
      </c>
      <c r="X625" s="4">
        <v>7928</v>
      </c>
      <c r="Y625" s="12">
        <f t="shared" si="109"/>
        <v>7928</v>
      </c>
    </row>
    <row r="626" spans="1:25" x14ac:dyDescent="0.25">
      <c r="A626">
        <v>625</v>
      </c>
      <c r="B626" t="s">
        <v>3243</v>
      </c>
      <c r="C626" t="str">
        <f t="shared" si="110"/>
        <v>Duplicate</v>
      </c>
      <c r="D626" t="s">
        <v>3244</v>
      </c>
      <c r="E626" t="str">
        <f t="shared" si="101"/>
        <v>Noise ColorFit Pro 4 Advanced Bluetooth Calling Smart Watch with 1.72" TruView Display, Fully-Functional Digital Crown, 311 PPI, 60Hz Refresh Rate, 500 NITS Brightness (Charcoal Black)</v>
      </c>
      <c r="F626" t="str" cm="1">
        <f t="array" ref="F626">PROPER(_xlfn.TEXTJOIN(" ", TRUE, INDEX(_xlfn.FILTERXML("&lt;t&gt;&lt;s&gt;" &amp; SUBSTITUTE(E626," ","&lt;/s&gt;&lt;s&gt;") &amp; "&lt;/s&gt;&lt;/t&gt;", "//s"), _xlfn.SEQUENCE(4))))</f>
        <v>Noise Colorfit Pro 4</v>
      </c>
      <c r="G626" t="str">
        <f t="shared" si="111"/>
        <v>Calling Smart Watch with 1.72" TruView Display, Fully-Functional Digital Crown, 311 PPI, 60Hz Refresh Rate, 500 NITS Brightness (Charcoal Black)</v>
      </c>
      <c r="H626" t="s">
        <v>2910</v>
      </c>
      <c r="I626" t="s">
        <v>13093</v>
      </c>
      <c r="J626" s="7" t="str">
        <f t="shared" si="102"/>
        <v>Electronics</v>
      </c>
      <c r="K626" s="2" t="s">
        <v>13120</v>
      </c>
      <c r="L626" t="str">
        <f t="shared" si="103"/>
        <v>WearableTechnology</v>
      </c>
      <c r="M626" s="2" t="s">
        <v>13121</v>
      </c>
      <c r="N626" s="2" t="str">
        <f t="shared" si="104"/>
        <v>SmartWatches</v>
      </c>
      <c r="O626" s="1"/>
      <c r="Q626" s="2">
        <v>2998</v>
      </c>
      <c r="R626" s="8">
        <f t="shared" si="105"/>
        <v>2998</v>
      </c>
      <c r="S626" s="2">
        <v>5999</v>
      </c>
      <c r="T626" s="8">
        <f t="shared" si="106"/>
        <v>5999</v>
      </c>
      <c r="U626" s="1">
        <f t="shared" si="107"/>
        <v>0.50025004167361231</v>
      </c>
      <c r="V626">
        <v>4.0999999999999996</v>
      </c>
      <c r="W626" s="10">
        <f t="shared" si="108"/>
        <v>4.0999999999999996</v>
      </c>
      <c r="X626" s="4">
        <v>5179</v>
      </c>
      <c r="Y626" s="12">
        <f t="shared" si="109"/>
        <v>5179</v>
      </c>
    </row>
    <row r="627" spans="1:25" x14ac:dyDescent="0.25">
      <c r="A627">
        <v>626</v>
      </c>
      <c r="B627" t="s">
        <v>5052</v>
      </c>
      <c r="C627" t="str">
        <f t="shared" si="110"/>
        <v>Unique</v>
      </c>
      <c r="D627" t="s">
        <v>5053</v>
      </c>
      <c r="E627" t="str">
        <f t="shared" si="101"/>
        <v>Seagate Expansion 1TB External HDD - USB 3.0 for Windows and Mac with 3 yr Data Recovery Services, Portable Hard Drive (STKM1000400)</v>
      </c>
      <c r="F627" t="str" cm="1">
        <f t="array" ref="F627">PROPER(_xlfn.TEXTJOIN(" ", TRUE, INDEX(_xlfn.FILTERXML("&lt;t&gt;&lt;s&gt;" &amp; SUBSTITUTE(E627," ","&lt;/s&gt;&lt;s&gt;") &amp; "&lt;/s&gt;&lt;/t&gt;", "//s"), _xlfn.SEQUENCE(4))))</f>
        <v>Seagate Expansion 1Tb External</v>
      </c>
      <c r="G627" t="str">
        <f t="shared" si="111"/>
        <v>USB 3.0 for Windows and Mac with 3 yr Data Recovery Services, Portable Hard Drive (STKM1000400)</v>
      </c>
      <c r="H627" t="s">
        <v>5054</v>
      </c>
      <c r="I627" t="s">
        <v>13085</v>
      </c>
      <c r="J627" s="7" t="str">
        <f t="shared" si="102"/>
        <v>Computers &amp; Accessories</v>
      </c>
      <c r="K627" s="2" t="s">
        <v>13158</v>
      </c>
      <c r="L627" t="str">
        <f t="shared" si="103"/>
        <v>ExternalDevices &amp; DataStorage</v>
      </c>
      <c r="M627" s="2" t="s">
        <v>13181</v>
      </c>
      <c r="N627" s="2" t="str">
        <f t="shared" si="104"/>
        <v>ExternalHardDisks</v>
      </c>
      <c r="O627" s="1"/>
      <c r="Q627" s="2">
        <v>4098</v>
      </c>
      <c r="R627" s="8">
        <f t="shared" si="105"/>
        <v>4098</v>
      </c>
      <c r="S627" s="2">
        <v>4999</v>
      </c>
      <c r="T627" s="8">
        <f t="shared" si="106"/>
        <v>4999</v>
      </c>
      <c r="U627" s="1">
        <f t="shared" si="107"/>
        <v>0.18023604720944189</v>
      </c>
      <c r="V627">
        <v>4.5</v>
      </c>
      <c r="W627" s="10">
        <f t="shared" si="108"/>
        <v>4.5</v>
      </c>
      <c r="X627" s="4">
        <v>50810</v>
      </c>
      <c r="Y627" s="12">
        <f t="shared" si="109"/>
        <v>50810</v>
      </c>
    </row>
    <row r="628" spans="1:25" x14ac:dyDescent="0.25">
      <c r="A628">
        <v>627</v>
      </c>
      <c r="B628" t="s">
        <v>5063</v>
      </c>
      <c r="C628" t="str">
        <f t="shared" si="110"/>
        <v>Unique</v>
      </c>
      <c r="D628" t="s">
        <v>5064</v>
      </c>
      <c r="E628" t="str">
        <f t="shared" si="101"/>
        <v>HP w100 480P 30 FPS Digital Webcam with Built-in Mic, Plug and Play Setup, Wide-Angle View for Video Calling on Skype, Zoom, Microsoft Teams and Other Apps (Black)</v>
      </c>
      <c r="F628" t="str" cm="1">
        <f t="array" ref="F628">PROPER(_xlfn.TEXTJOIN(" ", TRUE, INDEX(_xlfn.FILTERXML("&lt;t&gt;&lt;s&gt;" &amp; SUBSTITUTE(E628," ","&lt;/s&gt;&lt;s&gt;") &amp; "&lt;/s&gt;&lt;/t&gt;", "//s"), _xlfn.SEQUENCE(4))))</f>
        <v>Hp W100 480P 30</v>
      </c>
      <c r="G628" t="str">
        <f t="shared" si="111"/>
        <v>Webcam with Built-in Mic, Plug and Play Setup, Wide-Angle View for Video Calling on Skype, Zoom, Microsoft Teams and Other Apps (Black)</v>
      </c>
      <c r="H628" t="s">
        <v>5065</v>
      </c>
      <c r="I628" t="s">
        <v>13093</v>
      </c>
      <c r="J628" s="7" t="str">
        <f t="shared" si="102"/>
        <v>Electronics</v>
      </c>
      <c r="K628" t="s">
        <v>13182</v>
      </c>
      <c r="L628" t="str">
        <f t="shared" si="103"/>
        <v>Cameras &amp; Photography</v>
      </c>
      <c r="M628" s="2" t="s">
        <v>13183</v>
      </c>
      <c r="N628" s="2" t="str">
        <f t="shared" si="104"/>
        <v>VideoCameras</v>
      </c>
      <c r="O628" s="1"/>
      <c r="Q628">
        <v>499</v>
      </c>
      <c r="R628" s="8">
        <f t="shared" si="105"/>
        <v>499</v>
      </c>
      <c r="S628" s="2">
        <v>1999</v>
      </c>
      <c r="T628" s="8">
        <f t="shared" si="106"/>
        <v>1999</v>
      </c>
      <c r="U628" s="1">
        <f t="shared" si="107"/>
        <v>0.75037518759379684</v>
      </c>
      <c r="V628">
        <v>3.7</v>
      </c>
      <c r="W628" s="10">
        <f t="shared" si="108"/>
        <v>3.7</v>
      </c>
      <c r="X628" s="4">
        <v>3369</v>
      </c>
      <c r="Y628" s="12">
        <f t="shared" si="109"/>
        <v>3369</v>
      </c>
    </row>
    <row r="629" spans="1:25" x14ac:dyDescent="0.25">
      <c r="A629">
        <v>628</v>
      </c>
      <c r="B629" t="s">
        <v>5074</v>
      </c>
      <c r="C629" t="str">
        <f t="shared" si="110"/>
        <v>Unique</v>
      </c>
      <c r="D629" t="s">
        <v>5075</v>
      </c>
      <c r="E629" t="str">
        <f t="shared" si="101"/>
        <v>ZEBRONICS Zeb-Dash Plus 2.4GHz High Precision Wireless Mouse with up to 1600 DPI, Power Saving Mode, Nano Receiver and Plug and Play Usage - USB</v>
      </c>
      <c r="F629" t="str" cm="1">
        <f t="array" ref="F629">PROPER(_xlfn.TEXTJOIN(" ", TRUE, INDEX(_xlfn.FILTERXML("&lt;t&gt;&lt;s&gt;" &amp; SUBSTITUTE(E629," ","&lt;/s&gt;&lt;s&gt;") &amp; "&lt;/s&gt;&lt;/t&gt;", "//s"), _xlfn.SEQUENCE(4))))</f>
        <v>Zebronics Zeb-Dash Plus 2.4Ghz</v>
      </c>
      <c r="G629" t="str">
        <f t="shared" si="111"/>
        <v>Wireless Mouse with up to 1600 DPI, Power Saving Mode, Nano Receiver and Plug and Play Usage - USB</v>
      </c>
      <c r="H629" t="s">
        <v>4777</v>
      </c>
      <c r="I629" t="s">
        <v>13085</v>
      </c>
      <c r="J629" s="7" t="str">
        <f t="shared" si="102"/>
        <v>Computers &amp; Accessories</v>
      </c>
      <c r="K629" t="s">
        <v>13086</v>
      </c>
      <c r="L629" t="str">
        <f t="shared" si="103"/>
        <v>Accessories &amp; Peripherals</v>
      </c>
      <c r="M629" t="s">
        <v>13160</v>
      </c>
      <c r="N629" s="2" t="str">
        <f t="shared" si="104"/>
        <v>Keyboards , Mice &amp; InputDevices</v>
      </c>
      <c r="O629" s="1" t="s">
        <v>13161</v>
      </c>
      <c r="Q629">
        <v>299</v>
      </c>
      <c r="R629" s="8">
        <f t="shared" si="105"/>
        <v>299</v>
      </c>
      <c r="S629">
        <v>449</v>
      </c>
      <c r="T629" s="8">
        <f t="shared" si="106"/>
        <v>449</v>
      </c>
      <c r="U629" s="1">
        <f t="shared" si="107"/>
        <v>0.33407572383073497</v>
      </c>
      <c r="V629">
        <v>3.5</v>
      </c>
      <c r="W629" s="10">
        <f t="shared" si="108"/>
        <v>3.5</v>
      </c>
      <c r="X629" s="4">
        <v>11827</v>
      </c>
      <c r="Y629" s="12">
        <f t="shared" si="109"/>
        <v>11827</v>
      </c>
    </row>
    <row r="630" spans="1:25" x14ac:dyDescent="0.25">
      <c r="A630">
        <v>629</v>
      </c>
      <c r="B630" t="s">
        <v>45</v>
      </c>
      <c r="C630" t="str">
        <f t="shared" si="110"/>
        <v>Duplicate</v>
      </c>
      <c r="D630" t="s">
        <v>46</v>
      </c>
      <c r="E630" t="str">
        <f t="shared" si="101"/>
        <v>boAt Deuce USB 300 2 in 1 Type-C and Micro USB Stress Resistant, Tangle-Free, Sturdy Cable with 3A Fast Charging and 480mbps Data Transmission, 10000+ Bends Lifespan and Extended 1.5m Length(Martian Red)</v>
      </c>
      <c r="F630" t="str" cm="1">
        <f t="array" ref="F630">PROPER(_xlfn.TEXTJOIN(" ", TRUE, INDEX(_xlfn.FILTERXML("&lt;t&gt;&lt;s&gt;" &amp; SUBSTITUTE(E630," ","&lt;/s&gt;&lt;s&gt;") &amp; "&lt;/s&gt;&lt;/t&gt;", "//s"), _xlfn.SEQUENCE(4))))</f>
        <v>Boat Deuce Usb 300</v>
      </c>
      <c r="G630" t="str">
        <f t="shared" si="111"/>
        <v>1 Type-C and Micro USB Stress Resistant, Tangle-Free, Sturdy Cable with 3A Fast Charging and 480mbps Data Transmission, 10000+ Bends Lifespan and Extended 1.5m Length(Martian Red)</v>
      </c>
      <c r="H630" t="s">
        <v>17</v>
      </c>
      <c r="I630" t="s">
        <v>13085</v>
      </c>
      <c r="J630" s="7" t="str">
        <f t="shared" si="102"/>
        <v>Computers &amp; Accessories</v>
      </c>
      <c r="K630" t="s">
        <v>13086</v>
      </c>
      <c r="L630" t="str">
        <f t="shared" si="103"/>
        <v>Accessories &amp; Peripherals</v>
      </c>
      <c r="M630" t="s">
        <v>13087</v>
      </c>
      <c r="N630" s="2" t="str">
        <f t="shared" si="104"/>
        <v>Cables &amp; Accessories</v>
      </c>
      <c r="O630" s="1" t="s">
        <v>13088</v>
      </c>
      <c r="P630" t="s">
        <v>13089</v>
      </c>
      <c r="Q630">
        <v>329</v>
      </c>
      <c r="R630" s="8">
        <f t="shared" si="105"/>
        <v>329</v>
      </c>
      <c r="S630">
        <v>699</v>
      </c>
      <c r="T630" s="8">
        <f t="shared" si="106"/>
        <v>699</v>
      </c>
      <c r="U630" s="1">
        <f t="shared" si="107"/>
        <v>0.52932761087267521</v>
      </c>
      <c r="V630">
        <v>4.2</v>
      </c>
      <c r="W630" s="10">
        <f t="shared" si="108"/>
        <v>4.2</v>
      </c>
      <c r="X630" s="4">
        <v>94364</v>
      </c>
      <c r="Y630" s="12">
        <f t="shared" si="109"/>
        <v>94364</v>
      </c>
    </row>
    <row r="631" spans="1:25" x14ac:dyDescent="0.25">
      <c r="A631">
        <v>630</v>
      </c>
      <c r="B631" t="s">
        <v>5086</v>
      </c>
      <c r="C631" t="str">
        <f t="shared" si="110"/>
        <v>Unique</v>
      </c>
      <c r="D631" t="s">
        <v>5087</v>
      </c>
      <c r="E631" t="str">
        <f t="shared" si="101"/>
        <v>Zebronics Zeb-Companion 107 USB Wireless Keyboard and Mouse Set with Nano Receiver (Black)</v>
      </c>
      <c r="F631" t="str" cm="1">
        <f t="array" ref="F631">PROPER(_xlfn.TEXTJOIN(" ", TRUE, INDEX(_xlfn.FILTERXML("&lt;t&gt;&lt;s&gt;" &amp; SUBSTITUTE(E631," ","&lt;/s&gt;&lt;s&gt;") &amp; "&lt;/s&gt;&lt;/t&gt;", "//s"), _xlfn.SEQUENCE(4))))</f>
        <v>Zebronics Zeb-Companion 107 Usb</v>
      </c>
      <c r="G631" t="str">
        <f t="shared" si="111"/>
        <v>and Mouse Set with Nano Receiver (Black)</v>
      </c>
      <c r="H631" t="s">
        <v>5034</v>
      </c>
      <c r="I631" t="s">
        <v>13085</v>
      </c>
      <c r="J631" s="7" t="str">
        <f t="shared" si="102"/>
        <v>Computers &amp; Accessories</v>
      </c>
      <c r="K631" t="s">
        <v>13086</v>
      </c>
      <c r="L631" t="str">
        <f t="shared" si="103"/>
        <v>Accessories &amp; Peripherals</v>
      </c>
      <c r="M631" t="s">
        <v>13160</v>
      </c>
      <c r="N631" s="2" t="str">
        <f t="shared" si="104"/>
        <v>Keyboards , Mice &amp; InputDevices</v>
      </c>
      <c r="O631" s="1" t="s">
        <v>13180</v>
      </c>
      <c r="Q631">
        <v>699</v>
      </c>
      <c r="R631" s="8">
        <f t="shared" si="105"/>
        <v>699</v>
      </c>
      <c r="S631">
        <v>999</v>
      </c>
      <c r="T631" s="8">
        <f t="shared" si="106"/>
        <v>999</v>
      </c>
      <c r="U631" s="1">
        <f t="shared" si="107"/>
        <v>0.3003003003003003</v>
      </c>
      <c r="V631">
        <v>3.5</v>
      </c>
      <c r="W631" s="10">
        <f t="shared" si="108"/>
        <v>3.5</v>
      </c>
      <c r="X631" s="4">
        <v>15295</v>
      </c>
      <c r="Y631" s="12">
        <f t="shared" si="109"/>
        <v>15295</v>
      </c>
    </row>
    <row r="632" spans="1:25" x14ac:dyDescent="0.25">
      <c r="A632">
        <v>631</v>
      </c>
      <c r="B632" t="s">
        <v>5096</v>
      </c>
      <c r="C632" t="str">
        <f t="shared" si="110"/>
        <v>Unique</v>
      </c>
      <c r="D632" t="s">
        <v>5097</v>
      </c>
      <c r="E632" t="str">
        <f t="shared" si="101"/>
        <v>SYVO WT 3130 Aluminum Tripod (133CM), Universal Lightweight Tripod with Mobile Phone Holder Mount and Carry Bag for All Smart Phones, Gopro, Cameras - Brown</v>
      </c>
      <c r="F632" t="str" cm="1">
        <f t="array" ref="F632">PROPER(_xlfn.TEXTJOIN(" ", TRUE, INDEX(_xlfn.FILTERXML("&lt;t&gt;&lt;s&gt;" &amp; SUBSTITUTE(E632," ","&lt;/s&gt;&lt;s&gt;") &amp; "&lt;/s&gt;&lt;/t&gt;", "//s"), _xlfn.SEQUENCE(4))))</f>
        <v>Syvo Wt 3130 Aluminum</v>
      </c>
      <c r="G632" t="str">
        <f t="shared" si="111"/>
        <v>Universal Lightweight Tripod with Mobile Phone Holder Mount and Carry Bag for All Smart Phones, Gopro, Cameras - Brown</v>
      </c>
      <c r="H632" t="s">
        <v>5098</v>
      </c>
      <c r="I632" t="s">
        <v>13093</v>
      </c>
      <c r="J632" s="7" t="str">
        <f t="shared" si="102"/>
        <v>Electronics</v>
      </c>
      <c r="K632" t="s">
        <v>13182</v>
      </c>
      <c r="L632" t="str">
        <f t="shared" si="103"/>
        <v>Cameras &amp; Photography</v>
      </c>
      <c r="M632" s="2" t="s">
        <v>13095</v>
      </c>
      <c r="N632" s="2" t="str">
        <f t="shared" si="104"/>
        <v>Accessories</v>
      </c>
      <c r="O632" s="1" t="s">
        <v>13184</v>
      </c>
      <c r="P632" t="s">
        <v>13185</v>
      </c>
      <c r="Q632">
        <v>799</v>
      </c>
      <c r="R632" s="8">
        <f t="shared" si="105"/>
        <v>799</v>
      </c>
      <c r="S632" s="2">
        <v>3990</v>
      </c>
      <c r="T632" s="8">
        <f t="shared" si="106"/>
        <v>3990</v>
      </c>
      <c r="U632" s="1">
        <f t="shared" si="107"/>
        <v>0.79974937343358399</v>
      </c>
      <c r="V632">
        <v>4.3</v>
      </c>
      <c r="W632" s="10">
        <f t="shared" si="108"/>
        <v>4.3</v>
      </c>
      <c r="X632" s="4">
        <v>27139</v>
      </c>
      <c r="Y632" s="12">
        <f t="shared" si="109"/>
        <v>27139</v>
      </c>
    </row>
    <row r="633" spans="1:25" x14ac:dyDescent="0.25">
      <c r="A633">
        <v>632</v>
      </c>
      <c r="B633" t="s">
        <v>5107</v>
      </c>
      <c r="C633" t="str">
        <f t="shared" si="110"/>
        <v>Unique</v>
      </c>
      <c r="D633" t="s">
        <v>5108</v>
      </c>
      <c r="E633" t="str">
        <f t="shared" si="101"/>
        <v>Boult Audio Airbass Z20 True Wireless, 40H Battery Life, Zen ENC Mic, Type-C Lightning Boult Fast Charging (10Mins=100Mins), BoomX Tech Bass, ENC, IPX5 in Ear Earbuds with mic (Green)</v>
      </c>
      <c r="F633" t="str" cm="1">
        <f t="array" ref="F633">PROPER(_xlfn.TEXTJOIN(" ", TRUE, INDEX(_xlfn.FILTERXML("&lt;t&gt;&lt;s&gt;" &amp; SUBSTITUTE(E633," ","&lt;/s&gt;&lt;s&gt;") &amp; "&lt;/s&gt;&lt;/t&gt;", "//s"), _xlfn.SEQUENCE(4))))</f>
        <v>Boult Audio Airbass Z20</v>
      </c>
      <c r="G633" t="str">
        <f t="shared" si="111"/>
        <v>40H Battery Life, Zen ENC Mic, Type-C Lightning Boult Fast Charging (10Mins=100Mins), BoomX Tech Bass, ENC, IPX5 in Ear Earbuds with mic (Green)</v>
      </c>
      <c r="H633" t="s">
        <v>3025</v>
      </c>
      <c r="I633" t="s">
        <v>13093</v>
      </c>
      <c r="J633" s="7" t="str">
        <f t="shared" si="102"/>
        <v>Electronics</v>
      </c>
      <c r="K633" s="2" t="s">
        <v>13131</v>
      </c>
      <c r="L633" t="str">
        <f t="shared" si="103"/>
        <v>Headphones , Earbuds &amp; Accessories</v>
      </c>
      <c r="M633" s="2" t="s">
        <v>13132</v>
      </c>
      <c r="N633" s="2" t="str">
        <f t="shared" si="104"/>
        <v>Headphones</v>
      </c>
      <c r="O633" s="1" t="s">
        <v>13133</v>
      </c>
      <c r="Q633" s="2">
        <v>1399</v>
      </c>
      <c r="R633" s="8">
        <f t="shared" si="105"/>
        <v>1399</v>
      </c>
      <c r="S633" s="2">
        <v>5499</v>
      </c>
      <c r="T633" s="8">
        <f t="shared" si="106"/>
        <v>5499</v>
      </c>
      <c r="U633" s="1">
        <f t="shared" si="107"/>
        <v>0.74559010729223496</v>
      </c>
      <c r="V633">
        <v>3.9</v>
      </c>
      <c r="W633" s="10">
        <f t="shared" si="108"/>
        <v>3.9</v>
      </c>
      <c r="X633" s="4">
        <v>9504</v>
      </c>
      <c r="Y633" s="12">
        <f t="shared" si="109"/>
        <v>9504</v>
      </c>
    </row>
    <row r="634" spans="1:25" x14ac:dyDescent="0.25">
      <c r="A634">
        <v>633</v>
      </c>
      <c r="B634" t="s">
        <v>55</v>
      </c>
      <c r="C634" t="str">
        <f t="shared" si="110"/>
        <v>Duplicate</v>
      </c>
      <c r="D634" t="s">
        <v>56</v>
      </c>
      <c r="E634" t="str">
        <f t="shared" si="101"/>
        <v>Portronics Konnect L 1.2M Fast Charging 3A 8 Pin USB Cable with Charge and Sync Function for iPhone, iPad (Grey)</v>
      </c>
      <c r="F634" t="str" cm="1">
        <f t="array" ref="F634">PROPER(_xlfn.TEXTJOIN(" ", TRUE, INDEX(_xlfn.FILTERXML("&lt;t&gt;&lt;s&gt;" &amp; SUBSTITUTE(E634," ","&lt;/s&gt;&lt;s&gt;") &amp; "&lt;/s&gt;&lt;/t&gt;", "//s"), _xlfn.SEQUENCE(4))))</f>
        <v>Portronics Konnect L 1.2M</v>
      </c>
      <c r="G634" t="str">
        <f t="shared" si="111"/>
        <v>3A 8 Pin USB Cable with Charge and Sync Function for iPhone, iPad (Grey)</v>
      </c>
      <c r="H634" t="s">
        <v>17</v>
      </c>
      <c r="I634" t="s">
        <v>13085</v>
      </c>
      <c r="J634" s="7" t="str">
        <f t="shared" si="102"/>
        <v>Computers &amp; Accessories</v>
      </c>
      <c r="K634" t="s">
        <v>13086</v>
      </c>
      <c r="L634" t="str">
        <f t="shared" si="103"/>
        <v>Accessories &amp; Peripherals</v>
      </c>
      <c r="M634" t="s">
        <v>13087</v>
      </c>
      <c r="N634" s="2" t="str">
        <f t="shared" si="104"/>
        <v>Cables &amp; Accessories</v>
      </c>
      <c r="O634" s="1" t="s">
        <v>13088</v>
      </c>
      <c r="P634" t="s">
        <v>13089</v>
      </c>
      <c r="Q634">
        <v>154</v>
      </c>
      <c r="R634" s="8">
        <f t="shared" si="105"/>
        <v>154</v>
      </c>
      <c r="S634">
        <v>399</v>
      </c>
      <c r="T634" s="8">
        <f t="shared" si="106"/>
        <v>399</v>
      </c>
      <c r="U634" s="1">
        <f t="shared" si="107"/>
        <v>0.61403508771929827</v>
      </c>
      <c r="V634">
        <v>4.2</v>
      </c>
      <c r="W634" s="10">
        <f t="shared" si="108"/>
        <v>4.2</v>
      </c>
      <c r="X634" s="4">
        <v>16905</v>
      </c>
      <c r="Y634" s="12">
        <f t="shared" si="109"/>
        <v>16905</v>
      </c>
    </row>
    <row r="635" spans="1:25" x14ac:dyDescent="0.25">
      <c r="A635">
        <v>634</v>
      </c>
      <c r="B635" t="s">
        <v>5119</v>
      </c>
      <c r="C635" t="str">
        <f t="shared" si="110"/>
        <v>Unique</v>
      </c>
      <c r="D635" t="s">
        <v>5120</v>
      </c>
      <c r="E635" t="str">
        <f t="shared" si="101"/>
        <v>SanDisk Ultra Flair 64GB USB 3.0 Pen Drive, Multicolor</v>
      </c>
      <c r="F635" t="str" cm="1">
        <f t="array" ref="F635">PROPER(_xlfn.TEXTJOIN(" ", TRUE, INDEX(_xlfn.FILTERXML("&lt;t&gt;&lt;s&gt;" &amp; SUBSTITUTE(E635," ","&lt;/s&gt;&lt;s&gt;") &amp; "&lt;/s&gt;&lt;/t&gt;", "//s"), _xlfn.SEQUENCE(4))))</f>
        <v>Sandisk Ultra Flair 64Gb</v>
      </c>
      <c r="G635" t="str">
        <f t="shared" si="111"/>
        <v>Pen Drive, Multicolor</v>
      </c>
      <c r="H635" t="s">
        <v>4766</v>
      </c>
      <c r="I635" t="s">
        <v>13085</v>
      </c>
      <c r="J635" s="7" t="str">
        <f t="shared" si="102"/>
        <v>Computers &amp; Accessories</v>
      </c>
      <c r="K635" t="s">
        <v>13158</v>
      </c>
      <c r="L635" t="str">
        <f t="shared" si="103"/>
        <v>ExternalDevices &amp; DataStorage</v>
      </c>
      <c r="M635" s="2" t="s">
        <v>13159</v>
      </c>
      <c r="N635" s="2" t="str">
        <f t="shared" si="104"/>
        <v>PenDrives</v>
      </c>
      <c r="O635" s="1"/>
      <c r="Q635">
        <v>519</v>
      </c>
      <c r="R635" s="8">
        <f t="shared" si="105"/>
        <v>519</v>
      </c>
      <c r="S635" s="2">
        <v>1350</v>
      </c>
      <c r="T635" s="8">
        <f t="shared" si="106"/>
        <v>1350</v>
      </c>
      <c r="U635" s="1">
        <f t="shared" si="107"/>
        <v>0.61555555555555552</v>
      </c>
      <c r="V635">
        <v>4.3</v>
      </c>
      <c r="W635" s="10">
        <f t="shared" si="108"/>
        <v>4.3</v>
      </c>
      <c r="X635" s="4">
        <v>30058</v>
      </c>
      <c r="Y635" s="12">
        <f t="shared" si="109"/>
        <v>30058</v>
      </c>
    </row>
    <row r="636" spans="1:25" x14ac:dyDescent="0.25">
      <c r="A636">
        <v>635</v>
      </c>
      <c r="B636" t="s">
        <v>3371</v>
      </c>
      <c r="C636" t="str">
        <f t="shared" si="110"/>
        <v>Duplicate</v>
      </c>
      <c r="D636" t="s">
        <v>3372</v>
      </c>
      <c r="E636" t="str">
        <f t="shared" si="101"/>
        <v>boAt Xtend Smartwatch with Alexa Built-in, 1.69‚Äù HD Display, Multiple Watch Faces, Stress Monitor, Heart and SpO2 Monitoring, 14 Sports Modes, Sleep Monitor, 5 ATM and 7 Days Battery(Charcoal Black)</v>
      </c>
      <c r="F636" t="str" cm="1">
        <f t="array" ref="F636">PROPER(_xlfn.TEXTJOIN(" ", TRUE, INDEX(_xlfn.FILTERXML("&lt;t&gt;&lt;s&gt;" &amp; SUBSTITUTE(E636," ","&lt;/s&gt;&lt;s&gt;") &amp; "&lt;/s&gt;&lt;/t&gt;", "//s"), _xlfn.SEQUENCE(4))))</f>
        <v>Boat Xtend Smartwatch With</v>
      </c>
      <c r="G636" t="str">
        <f t="shared" si="111"/>
        <v>1.69‚Äù HD Display, Multiple Watch Faces, Stress Monitor, Heart and SpO2 Monitoring, 14 Sports Modes, Sleep Monitor, 5 ATM and 7 Days Battery(Charcoal Black)</v>
      </c>
      <c r="H636" t="s">
        <v>2910</v>
      </c>
      <c r="I636" t="s">
        <v>13093</v>
      </c>
      <c r="J636" s="7" t="str">
        <f t="shared" si="102"/>
        <v>Electronics</v>
      </c>
      <c r="K636" s="2" t="s">
        <v>13120</v>
      </c>
      <c r="L636" t="str">
        <f t="shared" si="103"/>
        <v>WearableTechnology</v>
      </c>
      <c r="M636" s="2" t="s">
        <v>13121</v>
      </c>
      <c r="N636" s="2" t="str">
        <f t="shared" si="104"/>
        <v>SmartWatches</v>
      </c>
      <c r="O636" s="1"/>
      <c r="Q636" s="2">
        <v>2299</v>
      </c>
      <c r="R636" s="8">
        <f t="shared" si="105"/>
        <v>2299</v>
      </c>
      <c r="S636" s="2">
        <v>7990</v>
      </c>
      <c r="T636" s="8">
        <f t="shared" si="106"/>
        <v>7990</v>
      </c>
      <c r="U636" s="1">
        <f t="shared" si="107"/>
        <v>0.71226533166458073</v>
      </c>
      <c r="V636">
        <v>4.2</v>
      </c>
      <c r="W636" s="10">
        <f t="shared" si="108"/>
        <v>4.2</v>
      </c>
      <c r="X636" s="4">
        <v>69619</v>
      </c>
      <c r="Y636" s="12">
        <f t="shared" si="109"/>
        <v>69619</v>
      </c>
    </row>
    <row r="637" spans="1:25" x14ac:dyDescent="0.25">
      <c r="A637">
        <v>636</v>
      </c>
      <c r="B637" t="s">
        <v>3381</v>
      </c>
      <c r="C637" t="str">
        <f t="shared" si="110"/>
        <v>Duplicate</v>
      </c>
      <c r="D637" t="s">
        <v>3382</v>
      </c>
      <c r="E637" t="str">
        <f t="shared" si="101"/>
        <v>Tygot Bluetooth Extendable Selfie Sticks with Wireless Remote and Tripod Stand, 3-in-1 Multifunctional Selfie Stick with Tripod Stand Compatible with iPhone OnePlus Samsung Oppo Vivo and All Phones</v>
      </c>
      <c r="F637" t="str" cm="1">
        <f t="array" ref="F637">PROPER(_xlfn.TEXTJOIN(" ", TRUE, INDEX(_xlfn.FILTERXML("&lt;t&gt;&lt;s&gt;" &amp; SUBSTITUTE(E637," ","&lt;/s&gt;&lt;s&gt;") &amp; "&lt;/s&gt;&lt;/t&gt;", "//s"), _xlfn.SEQUENCE(4))))</f>
        <v>Tygot Bluetooth Extendable Selfie</v>
      </c>
      <c r="G637" t="str">
        <f t="shared" si="111"/>
        <v>Wireless Remote and Tripod Stand, 3-in-1 Multifunctional Selfie Stick with Tripod Stand Compatible with iPhone OnePlus Samsung Oppo Vivo and All Phones</v>
      </c>
      <c r="H637" t="s">
        <v>3383</v>
      </c>
      <c r="I637" t="s">
        <v>13093</v>
      </c>
      <c r="J637" s="7" t="str">
        <f t="shared" si="102"/>
        <v>Electronics</v>
      </c>
      <c r="K637" t="s">
        <v>13122</v>
      </c>
      <c r="L637" t="str">
        <f t="shared" si="103"/>
        <v>Mobiles &amp; Accessories</v>
      </c>
      <c r="M637" s="2" t="s">
        <v>13123</v>
      </c>
      <c r="N637" s="2" t="str">
        <f t="shared" si="104"/>
        <v>MobileAccessories</v>
      </c>
      <c r="O637" s="1" t="s">
        <v>13140</v>
      </c>
      <c r="P637" t="s">
        <v>13142</v>
      </c>
      <c r="Q637">
        <v>399</v>
      </c>
      <c r="R637" s="8">
        <f t="shared" si="105"/>
        <v>399</v>
      </c>
      <c r="S637" s="2">
        <v>1999</v>
      </c>
      <c r="T637" s="8">
        <f t="shared" si="106"/>
        <v>1999</v>
      </c>
      <c r="U637" s="1">
        <f t="shared" si="107"/>
        <v>0.80040020010004997</v>
      </c>
      <c r="V637">
        <v>4</v>
      </c>
      <c r="W637" s="10">
        <f t="shared" si="108"/>
        <v>4</v>
      </c>
      <c r="X637" s="4">
        <v>3382</v>
      </c>
      <c r="Y637" s="12">
        <f t="shared" si="109"/>
        <v>3382</v>
      </c>
    </row>
    <row r="638" spans="1:25" x14ac:dyDescent="0.25">
      <c r="A638">
        <v>637</v>
      </c>
      <c r="B638" t="s">
        <v>5133</v>
      </c>
      <c r="C638" t="str">
        <f t="shared" si="110"/>
        <v>Unique</v>
      </c>
      <c r="D638" t="s">
        <v>5134</v>
      </c>
      <c r="E638" t="str">
        <f t="shared" si="101"/>
        <v>boAt Rockerz 330 in-Ear Bluetooth Neckband with Upto 30 Hours Playtime, ASAP Charge, Signature Sound, Dual Pairing and IPX5 with Mic (Active Black)</v>
      </c>
      <c r="F638" t="str" cm="1">
        <f t="array" ref="F638">PROPER(_xlfn.TEXTJOIN(" ", TRUE, INDEX(_xlfn.FILTERXML("&lt;t&gt;&lt;s&gt;" &amp; SUBSTITUTE(E638," ","&lt;/s&gt;&lt;s&gt;") &amp; "&lt;/s&gt;&lt;/t&gt;", "//s"), _xlfn.SEQUENCE(4))))</f>
        <v>Boat Rockerz 330 In-Ear</v>
      </c>
      <c r="G638" t="str">
        <f t="shared" si="111"/>
        <v>with Upto 30 Hours Playtime, ASAP Charge, Signature Sound, Dual Pairing and IPX5 with Mic (Active Black)</v>
      </c>
      <c r="H638" t="s">
        <v>3025</v>
      </c>
      <c r="I638" t="s">
        <v>13093</v>
      </c>
      <c r="J638" s="7" t="str">
        <f t="shared" si="102"/>
        <v>Electronics</v>
      </c>
      <c r="K638" s="2" t="s">
        <v>13131</v>
      </c>
      <c r="L638" t="str">
        <f t="shared" si="103"/>
        <v>Headphones , Earbuds &amp; Accessories</v>
      </c>
      <c r="M638" s="2" t="s">
        <v>13132</v>
      </c>
      <c r="N638" s="2" t="str">
        <f t="shared" si="104"/>
        <v>Headphones</v>
      </c>
      <c r="O638" s="1" t="s">
        <v>13133</v>
      </c>
      <c r="Q638" s="2">
        <v>1499</v>
      </c>
      <c r="R638" s="8">
        <f t="shared" si="105"/>
        <v>1499</v>
      </c>
      <c r="S638" s="2">
        <v>3990</v>
      </c>
      <c r="T638" s="8">
        <f t="shared" si="106"/>
        <v>3990</v>
      </c>
      <c r="U638" s="1">
        <f t="shared" si="107"/>
        <v>0.62431077694235593</v>
      </c>
      <c r="V638">
        <v>4.0999999999999996</v>
      </c>
      <c r="W638" s="10">
        <f t="shared" si="108"/>
        <v>4.0999999999999996</v>
      </c>
      <c r="X638" s="4">
        <v>109864</v>
      </c>
      <c r="Y638" s="12">
        <f t="shared" si="109"/>
        <v>109864</v>
      </c>
    </row>
    <row r="639" spans="1:25" x14ac:dyDescent="0.25">
      <c r="A639">
        <v>638</v>
      </c>
      <c r="B639" t="s">
        <v>5143</v>
      </c>
      <c r="C639" t="str">
        <f t="shared" si="110"/>
        <v>Unique</v>
      </c>
      <c r="D639" t="s">
        <v>5144</v>
      </c>
      <c r="E639" t="str">
        <f t="shared" si="101"/>
        <v>Casio FX-991ES Plus-2nd Edition Scientific Calculator, Black</v>
      </c>
      <c r="F639" t="str" cm="1">
        <f t="array" ref="F639">PROPER(_xlfn.TEXTJOIN(" ", TRUE, INDEX(_xlfn.FILTERXML("&lt;t&gt;&lt;s&gt;" &amp; SUBSTITUTE(E639," ","&lt;/s&gt;&lt;s&gt;") &amp; "&lt;/s&gt;&lt;/t&gt;", "//s"), _xlfn.SEQUENCE(4))))</f>
        <v>Casio Fx-991Es Plus-2Nd Edition</v>
      </c>
      <c r="G639" t="str">
        <f t="shared" si="111"/>
        <v>Black</v>
      </c>
      <c r="H639" t="s">
        <v>5145</v>
      </c>
      <c r="I639" t="s">
        <v>13171</v>
      </c>
      <c r="J639" s="7" t="str">
        <f t="shared" si="102"/>
        <v>OfficeProducts</v>
      </c>
      <c r="K639" s="2" t="s">
        <v>13186</v>
      </c>
      <c r="L639" t="str">
        <f t="shared" si="103"/>
        <v>OfficeElectronics</v>
      </c>
      <c r="M639" s="2" t="s">
        <v>13187</v>
      </c>
      <c r="N639" s="2" t="str">
        <f t="shared" si="104"/>
        <v>Calculators</v>
      </c>
      <c r="O639" s="1" t="s">
        <v>13188</v>
      </c>
      <c r="Q639" s="2">
        <v>1295</v>
      </c>
      <c r="R639" s="8">
        <f t="shared" si="105"/>
        <v>1295</v>
      </c>
      <c r="S639" s="2">
        <v>1295</v>
      </c>
      <c r="T639" s="8">
        <f t="shared" si="106"/>
        <v>1295</v>
      </c>
      <c r="U639" s="1">
        <f t="shared" si="107"/>
        <v>0</v>
      </c>
      <c r="V639">
        <v>4.5</v>
      </c>
      <c r="W639" s="10">
        <f t="shared" si="108"/>
        <v>4.5</v>
      </c>
      <c r="X639" s="4">
        <v>5760</v>
      </c>
      <c r="Y639" s="12">
        <f t="shared" si="109"/>
        <v>5760</v>
      </c>
    </row>
    <row r="640" spans="1:25" x14ac:dyDescent="0.25">
      <c r="A640">
        <v>639</v>
      </c>
      <c r="B640" t="s">
        <v>5153</v>
      </c>
      <c r="C640" t="str">
        <f t="shared" si="110"/>
        <v>Unique</v>
      </c>
      <c r="D640" t="s">
        <v>5154</v>
      </c>
      <c r="E640" t="str">
        <f t="shared" si="101"/>
        <v>TP-Link AC750 Wifi Range Extender | Up to 750Mbps | Dual Band WiFi Extender, Repeater, Wifi Signal Booster, Access Point| Easy Set-Up | Extends Wifi to Smart Home and Alexa Devices (RE200)</v>
      </c>
      <c r="F640" t="str" cm="1">
        <f t="array" ref="F640">PROPER(_xlfn.TEXTJOIN(" ", TRUE, INDEX(_xlfn.FILTERXML("&lt;t&gt;&lt;s&gt;" &amp; SUBSTITUTE(E640," ","&lt;/s&gt;&lt;s&gt;") &amp; "&lt;/s&gt;&lt;/t&gt;", "//s"), _xlfn.SEQUENCE(4))))</f>
        <v>Tp-Link Ac750 Wifi Range</v>
      </c>
      <c r="G640" t="str">
        <f t="shared" si="111"/>
        <v>Up to 750Mbps | Dual Band WiFi Extender, Repeater, Wifi Signal Booster, Access Point| Easy Set-Up | Extends Wifi to Smart Home and Alexa Devices (RE200)</v>
      </c>
      <c r="H640" t="s">
        <v>5155</v>
      </c>
      <c r="I640" t="s">
        <v>13085</v>
      </c>
      <c r="J640" s="7" t="str">
        <f t="shared" si="102"/>
        <v>Computers &amp; Accessories</v>
      </c>
      <c r="K640" s="2" t="s">
        <v>13090</v>
      </c>
      <c r="L640" t="str">
        <f t="shared" si="103"/>
        <v>NetworkingDevices</v>
      </c>
      <c r="M640" s="2" t="s">
        <v>13189</v>
      </c>
      <c r="N640" s="2" t="str">
        <f t="shared" si="104"/>
        <v>Repeaters &amp; Extenders</v>
      </c>
      <c r="O640" s="1"/>
      <c r="Q640" s="2">
        <v>1889</v>
      </c>
      <c r="R640" s="8">
        <f t="shared" si="105"/>
        <v>1889</v>
      </c>
      <c r="S640" s="2">
        <v>5499</v>
      </c>
      <c r="T640" s="8">
        <f t="shared" si="106"/>
        <v>5499</v>
      </c>
      <c r="U640" s="1">
        <f t="shared" si="107"/>
        <v>0.65648299690852885</v>
      </c>
      <c r="V640">
        <v>4.2</v>
      </c>
      <c r="W640" s="10">
        <f t="shared" si="108"/>
        <v>4.2</v>
      </c>
      <c r="X640" s="4">
        <v>49551</v>
      </c>
      <c r="Y640" s="12">
        <f t="shared" si="109"/>
        <v>49551</v>
      </c>
    </row>
    <row r="641" spans="1:25" x14ac:dyDescent="0.25">
      <c r="A641">
        <v>640</v>
      </c>
      <c r="B641" t="s">
        <v>5164</v>
      </c>
      <c r="C641" t="str">
        <f t="shared" si="110"/>
        <v>Unique</v>
      </c>
      <c r="D641" t="s">
        <v>5165</v>
      </c>
      <c r="E641" t="str">
        <f t="shared" si="101"/>
        <v>boAt Bassheads 242 in Ear Wired Earphones with Mic(Blue)</v>
      </c>
      <c r="F641" t="str" cm="1">
        <f t="array" ref="F641">PROPER(_xlfn.TEXTJOIN(" ", TRUE, INDEX(_xlfn.FILTERXML("&lt;t&gt;&lt;s&gt;" &amp; SUBSTITUTE(E641," ","&lt;/s&gt;&lt;s&gt;") &amp; "&lt;/s&gt;&lt;/t&gt;", "//s"), _xlfn.SEQUENCE(4))))</f>
        <v>Boat Bassheads 242 In</v>
      </c>
      <c r="G641" t="str">
        <f t="shared" si="111"/>
        <v>Earphones with Mic(Blue)</v>
      </c>
      <c r="H641" t="s">
        <v>3025</v>
      </c>
      <c r="I641" t="s">
        <v>13093</v>
      </c>
      <c r="J641" s="7" t="str">
        <f t="shared" si="102"/>
        <v>Electronics</v>
      </c>
      <c r="K641" t="s">
        <v>13131</v>
      </c>
      <c r="L641" t="str">
        <f t="shared" si="103"/>
        <v>Headphones , Earbuds &amp; Accessories</v>
      </c>
      <c r="M641" s="2" t="s">
        <v>13132</v>
      </c>
      <c r="N641" s="2" t="str">
        <f t="shared" si="104"/>
        <v>Headphones</v>
      </c>
      <c r="O641" s="1" t="s">
        <v>13133</v>
      </c>
      <c r="Q641">
        <v>455</v>
      </c>
      <c r="R641" s="8">
        <f t="shared" si="105"/>
        <v>455</v>
      </c>
      <c r="S641" s="2">
        <v>1490</v>
      </c>
      <c r="T641" s="8">
        <f t="shared" si="106"/>
        <v>1490</v>
      </c>
      <c r="U641" s="1">
        <f t="shared" si="107"/>
        <v>0.69463087248322153</v>
      </c>
      <c r="V641">
        <v>4.0999999999999996</v>
      </c>
      <c r="W641" s="10">
        <f t="shared" si="108"/>
        <v>4.0999999999999996</v>
      </c>
      <c r="X641" s="4">
        <v>161677</v>
      </c>
      <c r="Y641" s="12">
        <f t="shared" si="109"/>
        <v>161677</v>
      </c>
    </row>
    <row r="642" spans="1:25" x14ac:dyDescent="0.25">
      <c r="A642">
        <v>641</v>
      </c>
      <c r="B642" t="s">
        <v>5174</v>
      </c>
      <c r="C642" t="str">
        <f t="shared" si="110"/>
        <v>Unique</v>
      </c>
      <c r="D642" t="s">
        <v>12993</v>
      </c>
      <c r="E642" t="str">
        <f t="shared" ref="E642:E705" si="112">TRIM(SUBSTITUTE(SUBSTITUTE(SUBSTITUTE(SUBSTITUTE(SUBSTITUTE(SUBSTITUTE(D642,"&amp;","and"),"&lt;",""),"&gt;",""),"/"," "),CHAR(160)," "),CHAR(10)," "))</f>
        <v>DIGITEK (DTR 260 GT) Gorilla Tripod Mini 33 cm (13 Inch) Tripod for Mobile Phone with Phone Mount and Remote, Flexible Gorilla Stand for DSLR and Action Cameras</v>
      </c>
      <c r="F642" t="str" cm="1">
        <f t="array" ref="F642">PROPER(_xlfn.TEXTJOIN(" ", TRUE, INDEX(_xlfn.FILTERXML("&lt;t&gt;&lt;s&gt;" &amp; SUBSTITUTE(E642," ","&lt;/s&gt;&lt;s&gt;") &amp; "&lt;/s&gt;&lt;/t&gt;", "//s"), _xlfn.SEQUENCE(4))))</f>
        <v>Digitek (Dtr 260 Gt)</v>
      </c>
      <c r="G642" t="str">
        <f t="shared" si="111"/>
        <v>Mini 33 cm (13 Inch) Tripod for Mobile Phone with Phone Mount and Remote, Flexible Gorilla Stand for DSLR and Action Cameras</v>
      </c>
      <c r="H642" t="s">
        <v>5175</v>
      </c>
      <c r="I642" t="s">
        <v>13093</v>
      </c>
      <c r="J642" s="7" t="str">
        <f t="shared" ref="J642:J705" si="113">TRIM(SUBSTITUTE(SUBSTITUTE(I642, "&amp;", " &amp; "), ",", " , "))</f>
        <v>Electronics</v>
      </c>
      <c r="K642" t="s">
        <v>13182</v>
      </c>
      <c r="L642" t="str">
        <f t="shared" ref="L642:L705" si="114">TRIM(SUBSTITUTE(SUBSTITUTE(K642, "&amp;", " &amp; "), ",", " , "))</f>
        <v>Cameras &amp; Photography</v>
      </c>
      <c r="M642" t="s">
        <v>13095</v>
      </c>
      <c r="N642" s="2" t="str">
        <f t="shared" ref="N642:N705" si="115">TRIM(SUBSTITUTE(SUBSTITUTE(M642, "&amp;", " &amp; "), ",", " , "))</f>
        <v>Accessories</v>
      </c>
      <c r="O642" s="1" t="s">
        <v>13184</v>
      </c>
      <c r="P642" t="s">
        <v>13190</v>
      </c>
      <c r="Q642">
        <v>399</v>
      </c>
      <c r="R642" s="8">
        <f t="shared" ref="R642:R705" si="116">VALUE(Q642)</f>
        <v>399</v>
      </c>
      <c r="S642">
        <v>995</v>
      </c>
      <c r="T642" s="8">
        <f t="shared" ref="T642:T705" si="117">VALUE(S642)</f>
        <v>995</v>
      </c>
      <c r="U642" s="1">
        <f t="shared" ref="U642:U705" si="118">IFERROR((T642- R642) / T642, 0)</f>
        <v>0.59899497487437181</v>
      </c>
      <c r="V642">
        <v>3.9</v>
      </c>
      <c r="W642" s="10">
        <f t="shared" ref="W642:W705" si="119">VALUE(V642)</f>
        <v>3.9</v>
      </c>
      <c r="X642" s="4">
        <v>21372</v>
      </c>
      <c r="Y642" s="12">
        <f t="shared" ref="Y642:Y705" si="120">VALUE(X642)</f>
        <v>21372</v>
      </c>
    </row>
    <row r="643" spans="1:25" x14ac:dyDescent="0.25">
      <c r="A643">
        <v>642</v>
      </c>
      <c r="B643" t="s">
        <v>3391</v>
      </c>
      <c r="C643" t="str">
        <f t="shared" ref="C643:C706" si="121">IF(COUNTIF(B:B, B643) &gt; 1, "Duplicate", "Unique")</f>
        <v>Duplicate</v>
      </c>
      <c r="D643" t="s">
        <v>3392</v>
      </c>
      <c r="E643" t="str">
        <f t="shared" si="112"/>
        <v>Samsung EVO Plus 128GB microSDXC UHS-I U3 130MB s Full HD and 4K UHD Memory Card with Adapter (MB-MC128KA), Blue</v>
      </c>
      <c r="F643" t="str" cm="1">
        <f t="array" ref="F643">PROPER(_xlfn.TEXTJOIN(" ", TRUE, INDEX(_xlfn.FILTERXML("&lt;t&gt;&lt;s&gt;" &amp; SUBSTITUTE(E643," ","&lt;/s&gt;&lt;s&gt;") &amp; "&lt;/s&gt;&lt;/t&gt;", "//s"), _xlfn.SEQUENCE(4))))</f>
        <v>Samsung Evo Plus 128Gb</v>
      </c>
      <c r="G643" t="str">
        <f t="shared" si="111"/>
        <v>U3 130MB s Full HD and 4K UHD Memory Card with Adapter (MB-MC128KA), Blue</v>
      </c>
      <c r="H643" t="s">
        <v>2983</v>
      </c>
      <c r="I643" t="s">
        <v>13093</v>
      </c>
      <c r="J643" s="7" t="str">
        <f t="shared" si="113"/>
        <v>Electronics</v>
      </c>
      <c r="K643" s="2" t="s">
        <v>13095</v>
      </c>
      <c r="L643" t="str">
        <f t="shared" si="114"/>
        <v>Accessories</v>
      </c>
      <c r="M643" s="2" t="s">
        <v>13128</v>
      </c>
      <c r="N643" s="2" t="str">
        <f t="shared" si="115"/>
        <v>MemoryCards</v>
      </c>
      <c r="O643" s="1" t="s">
        <v>13129</v>
      </c>
      <c r="Q643" s="2">
        <v>1059</v>
      </c>
      <c r="R643" s="8">
        <f t="shared" si="116"/>
        <v>1059</v>
      </c>
      <c r="S643" s="2">
        <v>3999</v>
      </c>
      <c r="T643" s="8">
        <f t="shared" si="117"/>
        <v>3999</v>
      </c>
      <c r="U643" s="1">
        <f t="shared" si="118"/>
        <v>0.7351837959489872</v>
      </c>
      <c r="V643">
        <v>4.3</v>
      </c>
      <c r="W643" s="10">
        <f t="shared" si="119"/>
        <v>4.3</v>
      </c>
      <c r="X643" s="4">
        <v>140035</v>
      </c>
      <c r="Y643" s="12">
        <f t="shared" si="120"/>
        <v>140035</v>
      </c>
    </row>
    <row r="644" spans="1:25" x14ac:dyDescent="0.25">
      <c r="A644">
        <v>643</v>
      </c>
      <c r="B644" t="s">
        <v>64</v>
      </c>
      <c r="C644" t="str">
        <f t="shared" si="121"/>
        <v>Duplicate</v>
      </c>
      <c r="D644" t="s">
        <v>65</v>
      </c>
      <c r="E644" t="str">
        <f t="shared" si="112"/>
        <v>pTron Solero TB301 3A Type-C Data and Fast Charging Cable, Made in India, 480Mbps Data Sync, Strong and Durable 1.5-Meter Nylon Braided USB Cable for Type-C Devices for Charging Adapter (Black)</v>
      </c>
      <c r="F644" t="str" cm="1">
        <f t="array" ref="F644">PROPER(_xlfn.TEXTJOIN(" ", TRUE, INDEX(_xlfn.FILTERXML("&lt;t&gt;&lt;s&gt;" &amp; SUBSTITUTE(E644," ","&lt;/s&gt;&lt;s&gt;") &amp; "&lt;/s&gt;&lt;/t&gt;", "//s"), _xlfn.SEQUENCE(4))))</f>
        <v>Ptron Solero Tb301 3A</v>
      </c>
      <c r="G644" t="str">
        <f t="shared" si="111"/>
        <v>and Fast Charging Cable, Made in India, 480Mbps Data Sync, Strong and Durable 1.5-Meter Nylon Braided USB Cable for Type-C Devices for Charging Adapter (Black)</v>
      </c>
      <c r="H644" t="s">
        <v>17</v>
      </c>
      <c r="I644" t="s">
        <v>13085</v>
      </c>
      <c r="J644" s="7" t="str">
        <f t="shared" si="113"/>
        <v>Computers &amp; Accessories</v>
      </c>
      <c r="K644" t="s">
        <v>13086</v>
      </c>
      <c r="L644" t="str">
        <f t="shared" si="114"/>
        <v>Accessories &amp; Peripherals</v>
      </c>
      <c r="M644" s="2" t="s">
        <v>13087</v>
      </c>
      <c r="N644" s="2" t="str">
        <f t="shared" si="115"/>
        <v>Cables &amp; Accessories</v>
      </c>
      <c r="O644" s="1" t="s">
        <v>13088</v>
      </c>
      <c r="P644" t="s">
        <v>13089</v>
      </c>
      <c r="Q644">
        <v>149</v>
      </c>
      <c r="R644" s="8">
        <f t="shared" si="116"/>
        <v>149</v>
      </c>
      <c r="S644" s="2">
        <v>1000</v>
      </c>
      <c r="T644" s="8">
        <f t="shared" si="117"/>
        <v>1000</v>
      </c>
      <c r="U644" s="1">
        <f t="shared" si="118"/>
        <v>0.85099999999999998</v>
      </c>
      <c r="V644">
        <v>3.9</v>
      </c>
      <c r="W644" s="10">
        <f t="shared" si="119"/>
        <v>3.9</v>
      </c>
      <c r="X644" s="4">
        <v>24870</v>
      </c>
      <c r="Y644" s="12">
        <f t="shared" si="120"/>
        <v>24870</v>
      </c>
    </row>
    <row r="645" spans="1:25" x14ac:dyDescent="0.25">
      <c r="A645">
        <v>644</v>
      </c>
      <c r="B645" t="s">
        <v>5191</v>
      </c>
      <c r="C645" t="str">
        <f t="shared" si="121"/>
        <v>Unique</v>
      </c>
      <c r="D645" t="s">
        <v>5192</v>
      </c>
      <c r="E645" t="str">
        <f t="shared" si="112"/>
        <v>HP 805 Black Original Ink Cartridge</v>
      </c>
      <c r="F645" t="str" cm="1">
        <f t="array" ref="F645">PROPER(_xlfn.TEXTJOIN(" ", TRUE, INDEX(_xlfn.FILTERXML("&lt;t&gt;&lt;s&gt;" &amp; SUBSTITUTE(E645," ","&lt;/s&gt;&lt;s&gt;") &amp; "&lt;/s&gt;&lt;/t&gt;", "//s"), _xlfn.SEQUENCE(4))))</f>
        <v>Hp 805 Black Original</v>
      </c>
      <c r="G645" t="str">
        <f t="shared" si="111"/>
        <v/>
      </c>
      <c r="H645" t="s">
        <v>5193</v>
      </c>
      <c r="I645" t="s">
        <v>13085</v>
      </c>
      <c r="J645" s="7" t="str">
        <f t="shared" si="113"/>
        <v>Computers &amp; Accessories</v>
      </c>
      <c r="K645" t="s">
        <v>13191</v>
      </c>
      <c r="L645" t="str">
        <f t="shared" si="114"/>
        <v>Printers , Inks &amp; Accessories</v>
      </c>
      <c r="M645" t="s">
        <v>13192</v>
      </c>
      <c r="N645" s="2" t="str">
        <f t="shared" si="115"/>
        <v>Inks , Toners &amp; Cartridges</v>
      </c>
      <c r="O645" s="1" t="s">
        <v>13193</v>
      </c>
      <c r="Q645">
        <v>717</v>
      </c>
      <c r="R645" s="8">
        <f t="shared" si="116"/>
        <v>717</v>
      </c>
      <c r="S645">
        <v>761</v>
      </c>
      <c r="T645" s="8">
        <f t="shared" si="117"/>
        <v>761</v>
      </c>
      <c r="U645" s="1">
        <f t="shared" si="118"/>
        <v>5.7818659658344283E-2</v>
      </c>
      <c r="V645">
        <v>4</v>
      </c>
      <c r="W645" s="10">
        <f t="shared" si="119"/>
        <v>4</v>
      </c>
      <c r="X645" s="4">
        <v>7199</v>
      </c>
      <c r="Y645" s="12">
        <f t="shared" si="120"/>
        <v>7199</v>
      </c>
    </row>
    <row r="646" spans="1:25" x14ac:dyDescent="0.25">
      <c r="A646">
        <v>645</v>
      </c>
      <c r="B646" t="s">
        <v>3467</v>
      </c>
      <c r="C646" t="str">
        <f t="shared" si="121"/>
        <v>Duplicate</v>
      </c>
      <c r="D646" t="s">
        <v>3468</v>
      </c>
      <c r="E646" t="str">
        <f t="shared" si="112"/>
        <v>Sounce Spiral Charger Cable Protector Data Cable Saver Charging Cord Protective Cable Cover Headphone MacBook Laptop Earphone Cell Phone Set of 3 (Cable Protector (12 Units))</v>
      </c>
      <c r="F646" t="str" cm="1">
        <f t="array" ref="F646">PROPER(_xlfn.TEXTJOIN(" ", TRUE, INDEX(_xlfn.FILTERXML("&lt;t&gt;&lt;s&gt;" &amp; SUBSTITUTE(E646," ","&lt;/s&gt;&lt;s&gt;") &amp; "&lt;/s&gt;&lt;/t&gt;", "//s"), _xlfn.SEQUENCE(4))))</f>
        <v>Sounce Spiral Charger Cable</v>
      </c>
      <c r="G646" t="str">
        <f t="shared" si="111"/>
        <v>Cable Saver Charging Cord Protective Cable Cover Headphone MacBook Laptop Earphone Cell Phone Set of 3 (Cable Protector (12 Units))</v>
      </c>
      <c r="H646" t="s">
        <v>3469</v>
      </c>
      <c r="I646" t="s">
        <v>13085</v>
      </c>
      <c r="J646" s="7" t="str">
        <f t="shared" si="113"/>
        <v>Computers &amp; Accessories</v>
      </c>
      <c r="K646" t="s">
        <v>13086</v>
      </c>
      <c r="L646" t="str">
        <f t="shared" si="114"/>
        <v>Accessories &amp; Peripherals</v>
      </c>
      <c r="M646" t="s">
        <v>13087</v>
      </c>
      <c r="N646" s="2" t="str">
        <f t="shared" si="115"/>
        <v>Cables &amp; Accessories</v>
      </c>
      <c r="O646" s="1" t="s">
        <v>13144</v>
      </c>
      <c r="Q646">
        <v>99</v>
      </c>
      <c r="R646" s="8">
        <f t="shared" si="116"/>
        <v>99</v>
      </c>
      <c r="S646">
        <v>999</v>
      </c>
      <c r="T646" s="8">
        <f t="shared" si="117"/>
        <v>999</v>
      </c>
      <c r="U646" s="1">
        <f t="shared" si="118"/>
        <v>0.90090090090090091</v>
      </c>
      <c r="V646">
        <v>4</v>
      </c>
      <c r="W646" s="10">
        <f t="shared" si="119"/>
        <v>4</v>
      </c>
      <c r="X646" s="4">
        <v>1396</v>
      </c>
      <c r="Y646" s="12">
        <f t="shared" si="120"/>
        <v>1396</v>
      </c>
    </row>
    <row r="647" spans="1:25" x14ac:dyDescent="0.25">
      <c r="A647">
        <v>646</v>
      </c>
      <c r="B647" t="s">
        <v>5204</v>
      </c>
      <c r="C647" t="str">
        <f t="shared" si="121"/>
        <v>Unique</v>
      </c>
      <c r="D647" t="s">
        <v>5205</v>
      </c>
      <c r="E647" t="str">
        <f t="shared" si="112"/>
        <v>GIZGA essentials Universal Silicone Keyboard Protector Skin for 15.6-inches Laptop (5 x 6 x 3 inches)</v>
      </c>
      <c r="F647" t="str" cm="1">
        <f t="array" ref="F647">PROPER(_xlfn.TEXTJOIN(" ", TRUE, INDEX(_xlfn.FILTERXML("&lt;t&gt;&lt;s&gt;" &amp; SUBSTITUTE(E647," ","&lt;/s&gt;&lt;s&gt;") &amp; "&lt;/s&gt;&lt;/t&gt;", "//s"), _xlfn.SEQUENCE(4))))</f>
        <v>Gizga Essentials Universal Silicone</v>
      </c>
      <c r="G647" t="str">
        <f t="shared" si="111"/>
        <v>Skin for 15.6-inches Laptop (5 x 6 x 3 inches)</v>
      </c>
      <c r="H647" t="s">
        <v>5206</v>
      </c>
      <c r="I647" t="s">
        <v>13085</v>
      </c>
      <c r="J647" s="7" t="str">
        <f t="shared" si="113"/>
        <v>Computers &amp; Accessories</v>
      </c>
      <c r="K647" t="s">
        <v>13086</v>
      </c>
      <c r="L647" t="str">
        <f t="shared" si="114"/>
        <v>Accessories &amp; Peripherals</v>
      </c>
      <c r="M647" t="s">
        <v>13160</v>
      </c>
      <c r="N647" s="2" t="str">
        <f t="shared" si="115"/>
        <v>Keyboards , Mice &amp; InputDevices</v>
      </c>
      <c r="O647" s="1" t="s">
        <v>13194</v>
      </c>
      <c r="P647" t="s">
        <v>13195</v>
      </c>
      <c r="Q647">
        <v>39</v>
      </c>
      <c r="R647" s="8">
        <f t="shared" si="116"/>
        <v>39</v>
      </c>
      <c r="S647">
        <v>299</v>
      </c>
      <c r="T647" s="8">
        <f t="shared" si="117"/>
        <v>299</v>
      </c>
      <c r="U647" s="1">
        <f t="shared" si="118"/>
        <v>0.86956521739130432</v>
      </c>
      <c r="V647">
        <v>3.5</v>
      </c>
      <c r="W647" s="10">
        <f t="shared" si="119"/>
        <v>3.5</v>
      </c>
      <c r="X647" s="4">
        <v>15233</v>
      </c>
      <c r="Y647" s="12">
        <f t="shared" si="120"/>
        <v>15233</v>
      </c>
    </row>
    <row r="648" spans="1:25" x14ac:dyDescent="0.25">
      <c r="A648">
        <v>647</v>
      </c>
      <c r="B648" t="s">
        <v>5215</v>
      </c>
      <c r="C648" t="str">
        <f t="shared" si="121"/>
        <v>Unique</v>
      </c>
      <c r="D648" t="s">
        <v>5216</v>
      </c>
      <c r="E648" t="str">
        <f t="shared" si="112"/>
        <v>SanDisk Ultra 128 GB USB 3.0 Pen Drive (Black)</v>
      </c>
      <c r="F648" t="str" cm="1">
        <f t="array" ref="F648">PROPER(_xlfn.TEXTJOIN(" ", TRUE, INDEX(_xlfn.FILTERXML("&lt;t&gt;&lt;s&gt;" &amp; SUBSTITUTE(E648," ","&lt;/s&gt;&lt;s&gt;") &amp; "&lt;/s&gt;&lt;/t&gt;", "//s"), _xlfn.SEQUENCE(4))))</f>
        <v>Sandisk Ultra 128 Gb</v>
      </c>
      <c r="G648" t="str">
        <f t="shared" si="111"/>
        <v>Pen Drive (Black)</v>
      </c>
      <c r="H648" t="s">
        <v>4766</v>
      </c>
      <c r="I648" t="s">
        <v>13085</v>
      </c>
      <c r="J648" s="7" t="str">
        <f t="shared" si="113"/>
        <v>Computers &amp; Accessories</v>
      </c>
      <c r="K648" t="s">
        <v>13158</v>
      </c>
      <c r="L648" t="str">
        <f t="shared" si="114"/>
        <v>ExternalDevices &amp; DataStorage</v>
      </c>
      <c r="M648" s="2" t="s">
        <v>13159</v>
      </c>
      <c r="N648" s="2" t="str">
        <f t="shared" si="115"/>
        <v>PenDrives</v>
      </c>
      <c r="O648" s="1"/>
      <c r="Q648">
        <v>889</v>
      </c>
      <c r="R648" s="8">
        <f t="shared" si="116"/>
        <v>889</v>
      </c>
      <c r="S648" s="2">
        <v>2500</v>
      </c>
      <c r="T648" s="8">
        <f t="shared" si="117"/>
        <v>2500</v>
      </c>
      <c r="U648" s="1">
        <f t="shared" si="118"/>
        <v>0.64439999999999997</v>
      </c>
      <c r="V648">
        <v>4.3</v>
      </c>
      <c r="W648" s="10">
        <f t="shared" si="119"/>
        <v>4.3</v>
      </c>
      <c r="X648" s="4">
        <v>55747</v>
      </c>
      <c r="Y648" s="12">
        <f t="shared" si="120"/>
        <v>55747</v>
      </c>
    </row>
    <row r="649" spans="1:25" x14ac:dyDescent="0.25">
      <c r="A649">
        <v>648</v>
      </c>
      <c r="B649" t="s">
        <v>5225</v>
      </c>
      <c r="C649" t="str">
        <f t="shared" si="121"/>
        <v>Unique</v>
      </c>
      <c r="D649" t="s">
        <v>5226</v>
      </c>
      <c r="E649" t="str">
        <f t="shared" si="112"/>
        <v>Boult Audio ZCharge Bluetooth Wireless in Ear Earphones with Mic, 40H Playtime and Super Fast Charging, Environmental Noise Cancellation for Pro+ Calling and IPX5 Water Resistant (Black)</v>
      </c>
      <c r="F649" t="str" cm="1">
        <f t="array" ref="F649">PROPER(_xlfn.TEXTJOIN(" ", TRUE, INDEX(_xlfn.FILTERXML("&lt;t&gt;&lt;s&gt;" &amp; SUBSTITUTE(E649," ","&lt;/s&gt;&lt;s&gt;") &amp; "&lt;/s&gt;&lt;/t&gt;", "//s"), _xlfn.SEQUENCE(4))))</f>
        <v>Boult Audio Zcharge Bluetooth</v>
      </c>
      <c r="G649" t="str">
        <f t="shared" si="111"/>
        <v>Ear Earphones with Mic, 40H Playtime and Super Fast Charging, Environmental Noise Cancellation for Pro+ Calling and IPX5 Water Resistant (Black)</v>
      </c>
      <c r="H649" t="s">
        <v>3025</v>
      </c>
      <c r="I649" t="s">
        <v>13093</v>
      </c>
      <c r="J649" s="7" t="str">
        <f t="shared" si="113"/>
        <v>Electronics</v>
      </c>
      <c r="K649" s="2" t="s">
        <v>13131</v>
      </c>
      <c r="L649" t="str">
        <f t="shared" si="114"/>
        <v>Headphones , Earbuds &amp; Accessories</v>
      </c>
      <c r="M649" s="2" t="s">
        <v>13132</v>
      </c>
      <c r="N649" s="2" t="str">
        <f t="shared" si="115"/>
        <v>Headphones</v>
      </c>
      <c r="O649" s="1" t="s">
        <v>13133</v>
      </c>
      <c r="Q649" s="2">
        <v>1199</v>
      </c>
      <c r="R649" s="8">
        <f t="shared" si="116"/>
        <v>1199</v>
      </c>
      <c r="S649" s="2">
        <v>4999</v>
      </c>
      <c r="T649" s="8">
        <f t="shared" si="117"/>
        <v>4999</v>
      </c>
      <c r="U649" s="1">
        <f t="shared" si="118"/>
        <v>0.76015203040608126</v>
      </c>
      <c r="V649">
        <v>3.8</v>
      </c>
      <c r="W649" s="10">
        <f t="shared" si="119"/>
        <v>3.8</v>
      </c>
      <c r="X649" s="4">
        <v>14961</v>
      </c>
      <c r="Y649" s="12">
        <f t="shared" si="120"/>
        <v>14961</v>
      </c>
    </row>
    <row r="650" spans="1:25" x14ac:dyDescent="0.25">
      <c r="A650">
        <v>649</v>
      </c>
      <c r="B650" t="s">
        <v>5235</v>
      </c>
      <c r="C650" t="str">
        <f t="shared" si="121"/>
        <v>Unique</v>
      </c>
      <c r="D650" t="s">
        <v>5236</v>
      </c>
      <c r="E650" t="str">
        <f t="shared" si="112"/>
        <v>Dell WM118 Wireless Mouse, 2.4 Ghz with USB Nano Receiver, Optical Tracking, 12-Months Battery Life, Ambidextrous, Pc Mac Laptop - Black.</v>
      </c>
      <c r="F650" t="str" cm="1">
        <f t="array" ref="F650">PROPER(_xlfn.TEXTJOIN(" ", TRUE, INDEX(_xlfn.FILTERXML("&lt;t&gt;&lt;s&gt;" &amp; SUBSTITUTE(E650," ","&lt;/s&gt;&lt;s&gt;") &amp; "&lt;/s&gt;&lt;/t&gt;", "//s"), _xlfn.SEQUENCE(4))))</f>
        <v>Dell Wm118 Wireless Mouse,</v>
      </c>
      <c r="G650" t="str">
        <f t="shared" si="111"/>
        <v>with USB Nano Receiver, Optical Tracking, 12-Months Battery Life, Ambidextrous, Pc Mac Laptop - Black.</v>
      </c>
      <c r="H650" t="s">
        <v>4777</v>
      </c>
      <c r="I650" t="s">
        <v>13085</v>
      </c>
      <c r="J650" s="7" t="str">
        <f t="shared" si="113"/>
        <v>Computers &amp; Accessories</v>
      </c>
      <c r="K650" t="s">
        <v>13086</v>
      </c>
      <c r="L650" t="str">
        <f t="shared" si="114"/>
        <v>Accessories &amp; Peripherals</v>
      </c>
      <c r="M650" s="2" t="s">
        <v>13160</v>
      </c>
      <c r="N650" s="2" t="str">
        <f t="shared" si="115"/>
        <v>Keyboards , Mice &amp; InputDevices</v>
      </c>
      <c r="O650" s="1" t="s">
        <v>13161</v>
      </c>
      <c r="Q650">
        <v>569</v>
      </c>
      <c r="R650" s="8">
        <f t="shared" si="116"/>
        <v>569</v>
      </c>
      <c r="S650" s="2">
        <v>1299</v>
      </c>
      <c r="T650" s="8">
        <f t="shared" si="117"/>
        <v>1299</v>
      </c>
      <c r="U650" s="1">
        <f t="shared" si="118"/>
        <v>0.56197074672825253</v>
      </c>
      <c r="V650">
        <v>4.4000000000000004</v>
      </c>
      <c r="W650" s="10">
        <f t="shared" si="119"/>
        <v>4.4000000000000004</v>
      </c>
      <c r="X650" s="4">
        <v>9275</v>
      </c>
      <c r="Y650" s="12">
        <f t="shared" si="120"/>
        <v>9275</v>
      </c>
    </row>
    <row r="651" spans="1:25" x14ac:dyDescent="0.25">
      <c r="A651">
        <v>650</v>
      </c>
      <c r="B651" t="s">
        <v>5245</v>
      </c>
      <c r="C651" t="str">
        <f t="shared" si="121"/>
        <v>Unique</v>
      </c>
      <c r="D651" t="s">
        <v>5246</v>
      </c>
      <c r="E651" t="str">
        <f t="shared" si="112"/>
        <v>Boult Audio AirBass PowerBuds with Inbuilt Powerbank, 120H Total Playtime, IPX7 Fully Waterproof, Lightning Boult Type-C Fast Charging, Low Latency Gaming, TWS Earbuds with Pro+ Calling Mic (Black)</v>
      </c>
      <c r="F651" t="str" cm="1">
        <f t="array" ref="F651">PROPER(_xlfn.TEXTJOIN(" ", TRUE, INDEX(_xlfn.FILTERXML("&lt;t&gt;&lt;s&gt;" &amp; SUBSTITUTE(E651," ","&lt;/s&gt;&lt;s&gt;") &amp; "&lt;/s&gt;&lt;/t&gt;", "//s"), _xlfn.SEQUENCE(4))))</f>
        <v>Boult Audio Airbass Powerbuds</v>
      </c>
      <c r="G651" t="str">
        <f t="shared" si="111"/>
        <v>Powerbank, 120H Total Playtime, IPX7 Fully Waterproof, Lightning Boult Type-C Fast Charging, Low Latency Gaming, TWS Earbuds with Pro+ Calling Mic (Black)</v>
      </c>
      <c r="H651" t="s">
        <v>3025</v>
      </c>
      <c r="I651" t="s">
        <v>13093</v>
      </c>
      <c r="J651" s="7" t="str">
        <f t="shared" si="113"/>
        <v>Electronics</v>
      </c>
      <c r="K651" s="2" t="s">
        <v>13131</v>
      </c>
      <c r="L651" t="str">
        <f t="shared" si="114"/>
        <v>Headphones , Earbuds &amp; Accessories</v>
      </c>
      <c r="M651" s="2" t="s">
        <v>13132</v>
      </c>
      <c r="N651" s="2" t="str">
        <f t="shared" si="115"/>
        <v>Headphones</v>
      </c>
      <c r="O651" s="1" t="s">
        <v>13133</v>
      </c>
      <c r="Q651" s="2">
        <v>1499</v>
      </c>
      <c r="R651" s="8">
        <f t="shared" si="116"/>
        <v>1499</v>
      </c>
      <c r="S651" s="2">
        <v>8999</v>
      </c>
      <c r="T651" s="8">
        <f t="shared" si="117"/>
        <v>8999</v>
      </c>
      <c r="U651" s="1">
        <f t="shared" si="118"/>
        <v>0.83342593621513505</v>
      </c>
      <c r="V651">
        <v>3.7</v>
      </c>
      <c r="W651" s="10">
        <f t="shared" si="119"/>
        <v>3.7</v>
      </c>
      <c r="X651" s="4">
        <v>28324</v>
      </c>
      <c r="Y651" s="12">
        <f t="shared" si="120"/>
        <v>28324</v>
      </c>
    </row>
    <row r="652" spans="1:25" x14ac:dyDescent="0.25">
      <c r="A652">
        <v>651</v>
      </c>
      <c r="B652" t="s">
        <v>5255</v>
      </c>
      <c r="C652" t="str">
        <f t="shared" si="121"/>
        <v>Unique</v>
      </c>
      <c r="D652" t="s">
        <v>5256</v>
      </c>
      <c r="E652" t="str">
        <f t="shared" si="112"/>
        <v>Eveready 1015 Carbon Zinc AA Battery - 10 Pieces</v>
      </c>
      <c r="F652" t="str" cm="1">
        <f t="array" ref="F652">PROPER(_xlfn.TEXTJOIN(" ", TRUE, INDEX(_xlfn.FILTERXML("&lt;t&gt;&lt;s&gt;" &amp; SUBSTITUTE(E652," ","&lt;/s&gt;&lt;s&gt;") &amp; "&lt;/s&gt;&lt;/t&gt;", "//s"), _xlfn.SEQUENCE(4))))</f>
        <v>Eveready 1015 Carbon Zinc</v>
      </c>
      <c r="G652" t="str">
        <f t="shared" si="111"/>
        <v>- 10 Pieces</v>
      </c>
      <c r="H652" t="s">
        <v>4979</v>
      </c>
      <c r="I652" t="s">
        <v>13093</v>
      </c>
      <c r="J652" s="7" t="str">
        <f t="shared" si="113"/>
        <v>Electronics</v>
      </c>
      <c r="K652" t="s">
        <v>13169</v>
      </c>
      <c r="L652" t="str">
        <f t="shared" si="114"/>
        <v>GeneralPurposeBatteries &amp; BatteryChargers</v>
      </c>
      <c r="M652" t="s">
        <v>13170</v>
      </c>
      <c r="N652" s="2" t="str">
        <f t="shared" si="115"/>
        <v>DisposableBatteries</v>
      </c>
      <c r="O652" s="1"/>
      <c r="Q652">
        <v>149</v>
      </c>
      <c r="R652" s="8">
        <f t="shared" si="116"/>
        <v>149</v>
      </c>
      <c r="S652">
        <v>180</v>
      </c>
      <c r="T652" s="8">
        <f t="shared" si="117"/>
        <v>180</v>
      </c>
      <c r="U652" s="1">
        <f t="shared" si="118"/>
        <v>0.17222222222222222</v>
      </c>
      <c r="V652">
        <v>4.4000000000000004</v>
      </c>
      <c r="W652" s="10">
        <f t="shared" si="119"/>
        <v>4.4000000000000004</v>
      </c>
      <c r="X652" s="4">
        <v>644</v>
      </c>
      <c r="Y652" s="12">
        <f t="shared" si="120"/>
        <v>644</v>
      </c>
    </row>
    <row r="653" spans="1:25" x14ac:dyDescent="0.25">
      <c r="A653">
        <v>652</v>
      </c>
      <c r="B653" t="s">
        <v>5265</v>
      </c>
      <c r="C653" t="str">
        <f t="shared" si="121"/>
        <v>Unique</v>
      </c>
      <c r="D653" t="s">
        <v>5266</v>
      </c>
      <c r="E653" t="str">
        <f t="shared" si="112"/>
        <v>Zebronics Zeb-Transformer-M Optical USB Gaming Mouse with LED Effect(Black)</v>
      </c>
      <c r="F653" t="str" cm="1">
        <f t="array" ref="F653">PROPER(_xlfn.TEXTJOIN(" ", TRUE, INDEX(_xlfn.FILTERXML("&lt;t&gt;&lt;s&gt;" &amp; SUBSTITUTE(E653," ","&lt;/s&gt;&lt;s&gt;") &amp; "&lt;/s&gt;&lt;/t&gt;", "//s"), _xlfn.SEQUENCE(4))))</f>
        <v>Zebronics Zeb-Transformer-M Optical Usb</v>
      </c>
      <c r="G653" t="str">
        <f t="shared" si="111"/>
        <v>with LED Effect(Black)</v>
      </c>
      <c r="H653" t="s">
        <v>5267</v>
      </c>
      <c r="I653" t="s">
        <v>13085</v>
      </c>
      <c r="J653" s="7" t="str">
        <f t="shared" si="113"/>
        <v>Computers &amp; Accessories</v>
      </c>
      <c r="K653" t="s">
        <v>13086</v>
      </c>
      <c r="L653" t="str">
        <f t="shared" si="114"/>
        <v>Accessories &amp; Peripherals</v>
      </c>
      <c r="M653" t="s">
        <v>13196</v>
      </c>
      <c r="N653" s="2" t="str">
        <f t="shared" si="115"/>
        <v>PCGamingPeripherals</v>
      </c>
      <c r="O653" s="1" t="s">
        <v>13197</v>
      </c>
      <c r="Q653">
        <v>399</v>
      </c>
      <c r="R653" s="8">
        <f t="shared" si="116"/>
        <v>399</v>
      </c>
      <c r="S653">
        <v>549</v>
      </c>
      <c r="T653" s="8">
        <f t="shared" si="117"/>
        <v>549</v>
      </c>
      <c r="U653" s="1">
        <f t="shared" si="118"/>
        <v>0.27322404371584702</v>
      </c>
      <c r="V653">
        <v>4.4000000000000004</v>
      </c>
      <c r="W653" s="10">
        <f t="shared" si="119"/>
        <v>4.4000000000000004</v>
      </c>
      <c r="X653" s="4">
        <v>18139</v>
      </c>
      <c r="Y653" s="12">
        <f t="shared" si="120"/>
        <v>18139</v>
      </c>
    </row>
    <row r="654" spans="1:25" x14ac:dyDescent="0.25">
      <c r="A654">
        <v>653</v>
      </c>
      <c r="B654" t="s">
        <v>5276</v>
      </c>
      <c r="C654" t="str">
        <f t="shared" si="121"/>
        <v>Unique</v>
      </c>
      <c r="D654" t="s">
        <v>5277</v>
      </c>
      <c r="E654" t="str">
        <f t="shared" si="112"/>
        <v>PIDILITE Fevicryl Acrylic Colours Sunflower Kit (10 Colors x 15 ml) DIY Paint, Rich Pigment, Non-Craking Paint for Canvas, Wood, Leather, Earthenware, Metal, Diwali Gifts for Diwali</v>
      </c>
      <c r="F654" t="str" cm="1">
        <f t="array" ref="F654">PROPER(_xlfn.TEXTJOIN(" ", TRUE, INDEX(_xlfn.FILTERXML("&lt;t&gt;&lt;s&gt;" &amp; SUBSTITUTE(E654," ","&lt;/s&gt;&lt;s&gt;") &amp; "&lt;/s&gt;&lt;/t&gt;", "//s"), _xlfn.SEQUENCE(4))))</f>
        <v>Pidilite Fevicryl Acrylic Colours</v>
      </c>
      <c r="G654" t="str">
        <f t="shared" si="111"/>
        <v>(10 Colors x 15 ml) DIY Paint, Rich Pigment, Non-Craking Paint for Canvas, Wood, Leather, Earthenware, Metal, Diwali Gifts for Diwali</v>
      </c>
      <c r="H654" t="s">
        <v>5278</v>
      </c>
      <c r="I654" t="s">
        <v>13176</v>
      </c>
      <c r="J654" s="7" t="str">
        <f t="shared" si="113"/>
        <v>Home &amp; Kitchen</v>
      </c>
      <c r="K654" t="s">
        <v>13177</v>
      </c>
      <c r="L654" t="str">
        <f t="shared" si="114"/>
        <v>CraftMaterials</v>
      </c>
      <c r="M654" t="s">
        <v>13198</v>
      </c>
      <c r="N654" s="2" t="str">
        <f t="shared" si="115"/>
        <v>PaintingMaterials</v>
      </c>
      <c r="O654" s="1" t="s">
        <v>13199</v>
      </c>
      <c r="Q654">
        <v>191</v>
      </c>
      <c r="R654" s="8">
        <f t="shared" si="116"/>
        <v>191</v>
      </c>
      <c r="S654">
        <v>225</v>
      </c>
      <c r="T654" s="8">
        <f t="shared" si="117"/>
        <v>225</v>
      </c>
      <c r="U654" s="1">
        <f t="shared" si="118"/>
        <v>0.15111111111111111</v>
      </c>
      <c r="V654">
        <v>4.4000000000000004</v>
      </c>
      <c r="W654" s="10">
        <f t="shared" si="119"/>
        <v>4.4000000000000004</v>
      </c>
      <c r="X654" s="4">
        <v>7203</v>
      </c>
      <c r="Y654" s="12">
        <f t="shared" si="120"/>
        <v>7203</v>
      </c>
    </row>
    <row r="655" spans="1:25" x14ac:dyDescent="0.25">
      <c r="A655">
        <v>654</v>
      </c>
      <c r="B655" t="s">
        <v>5287</v>
      </c>
      <c r="C655" t="str">
        <f t="shared" si="121"/>
        <v>Unique</v>
      </c>
      <c r="D655" t="s">
        <v>5288</v>
      </c>
      <c r="E655" t="str">
        <f t="shared" si="112"/>
        <v>STRIFF Mpad Mouse Mat 230X190X3mm Gaming Mouse Pad, Non-Slip Rubber Base, Waterproof Surface, Premium-Textured, Compatible with Laser and Optical Mice(Universe Black)</v>
      </c>
      <c r="F655" t="str" cm="1">
        <f t="array" ref="F655">PROPER(_xlfn.TEXTJOIN(" ", TRUE, INDEX(_xlfn.FILTERXML("&lt;t&gt;&lt;s&gt;" &amp; SUBSTITUTE(E655," ","&lt;/s&gt;&lt;s&gt;") &amp; "&lt;/s&gt;&lt;/t&gt;", "//s"), _xlfn.SEQUENCE(4))))</f>
        <v>Striff Mpad Mouse Mat</v>
      </c>
      <c r="G655" t="str">
        <f t="shared" si="111"/>
        <v>Mouse Pad, Non-Slip Rubber Base, Waterproof Surface, Premium-Textured, Compatible with Laser and Optical Mice(Universe Black)</v>
      </c>
      <c r="H655" t="s">
        <v>5289</v>
      </c>
      <c r="I655" t="s">
        <v>13085</v>
      </c>
      <c r="J655" s="7" t="str">
        <f t="shared" si="113"/>
        <v>Computers &amp; Accessories</v>
      </c>
      <c r="K655" t="s">
        <v>13086</v>
      </c>
      <c r="L655" t="str">
        <f t="shared" si="114"/>
        <v>Accessories &amp; Peripherals</v>
      </c>
      <c r="M655" t="s">
        <v>13160</v>
      </c>
      <c r="N655" s="2" t="str">
        <f t="shared" si="115"/>
        <v>Keyboards , Mice &amp; InputDevices</v>
      </c>
      <c r="O655" s="1" t="s">
        <v>13194</v>
      </c>
      <c r="P655" t="s">
        <v>13200</v>
      </c>
      <c r="Q655">
        <v>129</v>
      </c>
      <c r="R655" s="8">
        <f t="shared" si="116"/>
        <v>129</v>
      </c>
      <c r="S655">
        <v>999</v>
      </c>
      <c r="T655" s="8">
        <f t="shared" si="117"/>
        <v>999</v>
      </c>
      <c r="U655" s="1">
        <f t="shared" si="118"/>
        <v>0.87087087087087089</v>
      </c>
      <c r="V655">
        <v>4.2</v>
      </c>
      <c r="W655" s="10">
        <f t="shared" si="119"/>
        <v>4.2</v>
      </c>
      <c r="X655" s="4">
        <v>491</v>
      </c>
      <c r="Y655" s="12">
        <f t="shared" si="120"/>
        <v>491</v>
      </c>
    </row>
    <row r="656" spans="1:25" x14ac:dyDescent="0.25">
      <c r="A656">
        <v>655</v>
      </c>
      <c r="B656" t="s">
        <v>5298</v>
      </c>
      <c r="C656" t="str">
        <f t="shared" si="121"/>
        <v>Unique</v>
      </c>
      <c r="D656" t="s">
        <v>5299</v>
      </c>
      <c r="E656" t="str">
        <f t="shared" si="112"/>
        <v>Gizga Essentials Hard Drive Case Shell, 6.35cm 2.5-inch, Portable Storage Organizer Bag for Earphone USB Cable Power Bank Mobile Charger Digital Gadget Hard Disk, Water Resistance Material, Black</v>
      </c>
      <c r="F656" t="str" cm="1">
        <f t="array" ref="F656">PROPER(_xlfn.TEXTJOIN(" ", TRUE, INDEX(_xlfn.FILTERXML("&lt;t&gt;&lt;s&gt;" &amp; SUBSTITUTE(E656," ","&lt;/s&gt;&lt;s&gt;") &amp; "&lt;/s&gt;&lt;/t&gt;", "//s"), _xlfn.SEQUENCE(4))))</f>
        <v>Gizga Essentials Hard Drive</v>
      </c>
      <c r="G656" t="str">
        <f t="shared" si="111"/>
        <v>6.35cm 2.5-inch, Portable Storage Organizer Bag for Earphone USB Cable Power Bank Mobile Charger Digital Gadget Hard Disk, Water Resistance Material, Black</v>
      </c>
      <c r="H656" t="s">
        <v>5300</v>
      </c>
      <c r="I656" t="s">
        <v>13085</v>
      </c>
      <c r="J656" s="7" t="str">
        <f t="shared" si="113"/>
        <v>Computers &amp; Accessories</v>
      </c>
      <c r="K656" t="s">
        <v>13086</v>
      </c>
      <c r="L656" t="str">
        <f t="shared" si="114"/>
        <v>Accessories &amp; Peripherals</v>
      </c>
      <c r="M656" t="s">
        <v>13201</v>
      </c>
      <c r="N656" s="2" t="str">
        <f t="shared" si="115"/>
        <v>HardDiskBags</v>
      </c>
      <c r="O656" s="1"/>
      <c r="Q656">
        <v>199</v>
      </c>
      <c r="R656" s="8">
        <f t="shared" si="116"/>
        <v>199</v>
      </c>
      <c r="S656">
        <v>599</v>
      </c>
      <c r="T656" s="8">
        <f t="shared" si="117"/>
        <v>599</v>
      </c>
      <c r="U656" s="1">
        <f t="shared" si="118"/>
        <v>0.667779632721202</v>
      </c>
      <c r="V656">
        <v>4.5</v>
      </c>
      <c r="W656" s="10">
        <f t="shared" si="119"/>
        <v>4.5</v>
      </c>
      <c r="X656" s="4">
        <v>13568</v>
      </c>
      <c r="Y656" s="12">
        <f t="shared" si="120"/>
        <v>13568</v>
      </c>
    </row>
    <row r="657" spans="1:25" x14ac:dyDescent="0.25">
      <c r="A657">
        <v>656</v>
      </c>
      <c r="B657" t="s">
        <v>5309</v>
      </c>
      <c r="C657" t="str">
        <f t="shared" si="121"/>
        <v>Unique</v>
      </c>
      <c r="D657" t="s">
        <v>5310</v>
      </c>
      <c r="E657" t="str">
        <f t="shared" si="112"/>
        <v>Boult Audio FXCharge with ENC, 32H Playtime, 5min=7H Type C Fast Charging, Zen ENC, 14.2 mm BoomX Rich Bass, IPX5, Bluetooth Wireless in Ear Earphones Neckband with mic (Black)</v>
      </c>
      <c r="F657" t="str" cm="1">
        <f t="array" ref="F657">PROPER(_xlfn.TEXTJOIN(" ", TRUE, INDEX(_xlfn.FILTERXML("&lt;t&gt;&lt;s&gt;" &amp; SUBSTITUTE(E657," ","&lt;/s&gt;&lt;s&gt;") &amp; "&lt;/s&gt;&lt;/t&gt;", "//s"), _xlfn.SEQUENCE(4))))</f>
        <v>Boult Audio Fxcharge With</v>
      </c>
      <c r="G657" t="str">
        <f t="shared" si="111"/>
        <v>Playtime, 5min=7H Type C Fast Charging, Zen ENC, 14.2 mm BoomX Rich Bass, IPX5, Bluetooth Wireless in Ear Earphones Neckband with mic (Black)</v>
      </c>
      <c r="H657" t="s">
        <v>3025</v>
      </c>
      <c r="I657" t="s">
        <v>13093</v>
      </c>
      <c r="J657" s="7" t="str">
        <f t="shared" si="113"/>
        <v>Electronics</v>
      </c>
      <c r="K657" t="s">
        <v>13131</v>
      </c>
      <c r="L657" t="str">
        <f t="shared" si="114"/>
        <v>Headphones , Earbuds &amp; Accessories</v>
      </c>
      <c r="M657" s="2" t="s">
        <v>13132</v>
      </c>
      <c r="N657" s="2" t="str">
        <f t="shared" si="115"/>
        <v>Headphones</v>
      </c>
      <c r="O657" s="1" t="s">
        <v>13133</v>
      </c>
      <c r="Q657">
        <v>999</v>
      </c>
      <c r="R657" s="8">
        <f t="shared" si="116"/>
        <v>999</v>
      </c>
      <c r="S657" s="2">
        <v>4499</v>
      </c>
      <c r="T657" s="8">
        <f t="shared" si="117"/>
        <v>4499</v>
      </c>
      <c r="U657" s="1">
        <f t="shared" si="118"/>
        <v>0.77795065570126698</v>
      </c>
      <c r="V657">
        <v>3.8</v>
      </c>
      <c r="W657" s="10">
        <f t="shared" si="119"/>
        <v>3.8</v>
      </c>
      <c r="X657" s="4">
        <v>3390</v>
      </c>
      <c r="Y657" s="12">
        <f t="shared" si="120"/>
        <v>3390</v>
      </c>
    </row>
    <row r="658" spans="1:25" x14ac:dyDescent="0.25">
      <c r="A658">
        <v>657</v>
      </c>
      <c r="B658" t="s">
        <v>5319</v>
      </c>
      <c r="C658" t="str">
        <f t="shared" si="121"/>
        <v>Unique</v>
      </c>
      <c r="D658" t="s">
        <v>5320</v>
      </c>
      <c r="E658" t="str">
        <f t="shared" si="112"/>
        <v>Boult Audio Probass Curve Bluetooth Wireless in Ear Earphones with Mic with Ipx5 Water Resistant, 12H Battery Life and Extra Bass (Black)</v>
      </c>
      <c r="F658" t="str" cm="1">
        <f t="array" ref="F658">PROPER(_xlfn.TEXTJOIN(" ", TRUE, INDEX(_xlfn.FILTERXML("&lt;t&gt;&lt;s&gt;" &amp; SUBSTITUTE(E658," ","&lt;/s&gt;&lt;s&gt;") &amp; "&lt;/s&gt;&lt;/t&gt;", "//s"), _xlfn.SEQUENCE(4))))</f>
        <v>Boult Audio Probass Curve</v>
      </c>
      <c r="G658" t="str">
        <f t="shared" si="111"/>
        <v>in Ear Earphones with Mic with Ipx5 Water Resistant, 12H Battery Life and Extra Bass (Black)</v>
      </c>
      <c r="H658" t="s">
        <v>3025</v>
      </c>
      <c r="I658" t="s">
        <v>13093</v>
      </c>
      <c r="J658" s="7" t="str">
        <f t="shared" si="113"/>
        <v>Electronics</v>
      </c>
      <c r="K658" t="s">
        <v>13131</v>
      </c>
      <c r="L658" t="str">
        <f t="shared" si="114"/>
        <v>Headphones , Earbuds &amp; Accessories</v>
      </c>
      <c r="M658" s="2" t="s">
        <v>13132</v>
      </c>
      <c r="N658" s="2" t="str">
        <f t="shared" si="115"/>
        <v>Headphones</v>
      </c>
      <c r="O658" s="1" t="s">
        <v>13133</v>
      </c>
      <c r="Q658">
        <v>899</v>
      </c>
      <c r="R658" s="8">
        <f t="shared" si="116"/>
        <v>899</v>
      </c>
      <c r="S658" s="2">
        <v>4499</v>
      </c>
      <c r="T658" s="8">
        <f t="shared" si="117"/>
        <v>4499</v>
      </c>
      <c r="U658" s="1">
        <f t="shared" si="118"/>
        <v>0.80017781729273174</v>
      </c>
      <c r="V658">
        <v>3.8</v>
      </c>
      <c r="W658" s="10">
        <f t="shared" si="119"/>
        <v>3.8</v>
      </c>
      <c r="X658" s="4">
        <v>103052</v>
      </c>
      <c r="Y658" s="12">
        <f t="shared" si="120"/>
        <v>103052</v>
      </c>
    </row>
    <row r="659" spans="1:25" x14ac:dyDescent="0.25">
      <c r="A659">
        <v>658</v>
      </c>
      <c r="B659" t="s">
        <v>3542</v>
      </c>
      <c r="C659" t="str">
        <f t="shared" si="121"/>
        <v>Duplicate</v>
      </c>
      <c r="D659" t="s">
        <v>3543</v>
      </c>
      <c r="E659" t="str">
        <f t="shared" si="112"/>
        <v>Ambrane 20000mAh Power Bank with 20W Fast Charging, Triple Output, Power Delivery, Type C Input, Made in India, Multi-Layer Protection, Li-Polymer + Type C Cable (Stylo-20k, Black)</v>
      </c>
      <c r="F659" t="str" cm="1">
        <f t="array" ref="F659">PROPER(_xlfn.TEXTJOIN(" ", TRUE, INDEX(_xlfn.FILTERXML("&lt;t&gt;&lt;s&gt;" &amp; SUBSTITUTE(E659," ","&lt;/s&gt;&lt;s&gt;") &amp; "&lt;/s&gt;&lt;/t&gt;", "//s"), _xlfn.SEQUENCE(4))))</f>
        <v>Ambrane 20000Mah Power Bank</v>
      </c>
      <c r="G659" t="str">
        <f t="shared" si="111"/>
        <v>Fast Charging, Triple Output, Power Delivery, Type C Input, Made in India, Multi-Layer Protection, Li-Polymer + Type C Cable (Stylo-20k, Black)</v>
      </c>
      <c r="H659" t="s">
        <v>2939</v>
      </c>
      <c r="I659" t="s">
        <v>13093</v>
      </c>
      <c r="J659" s="7" t="str">
        <f t="shared" si="113"/>
        <v>Electronics</v>
      </c>
      <c r="K659" s="2" t="s">
        <v>13122</v>
      </c>
      <c r="L659" t="str">
        <f t="shared" si="114"/>
        <v>Mobiles &amp; Accessories</v>
      </c>
      <c r="M659" s="2" t="s">
        <v>13123</v>
      </c>
      <c r="N659" s="2" t="str">
        <f t="shared" si="115"/>
        <v>MobileAccessories</v>
      </c>
      <c r="O659" s="1" t="s">
        <v>13124</v>
      </c>
      <c r="P659" t="s">
        <v>13125</v>
      </c>
      <c r="Q659" s="2">
        <v>1799</v>
      </c>
      <c r="R659" s="8">
        <f t="shared" si="116"/>
        <v>1799</v>
      </c>
      <c r="S659" s="2">
        <v>2499</v>
      </c>
      <c r="T659" s="8">
        <f t="shared" si="117"/>
        <v>2499</v>
      </c>
      <c r="U659" s="1">
        <f t="shared" si="118"/>
        <v>0.28011204481792717</v>
      </c>
      <c r="V659">
        <v>4.0999999999999996</v>
      </c>
      <c r="W659" s="10">
        <f t="shared" si="119"/>
        <v>4.0999999999999996</v>
      </c>
      <c r="X659" s="4">
        <v>18678</v>
      </c>
      <c r="Y659" s="12">
        <f t="shared" si="120"/>
        <v>18678</v>
      </c>
    </row>
    <row r="660" spans="1:25" x14ac:dyDescent="0.25">
      <c r="A660">
        <v>659</v>
      </c>
      <c r="B660" t="s">
        <v>74</v>
      </c>
      <c r="C660" t="str">
        <f t="shared" si="121"/>
        <v>Duplicate</v>
      </c>
      <c r="D660" t="s">
        <v>75</v>
      </c>
      <c r="E660" t="str">
        <f t="shared" si="112"/>
        <v>boAt Micro USB 55 Tangle-free, Sturdy Micro USB Cable with 3A Fast Charging and 480mbps Data Transmission (Black)</v>
      </c>
      <c r="F660" t="str" cm="1">
        <f t="array" ref="F660">PROPER(_xlfn.TEXTJOIN(" ", TRUE, INDEX(_xlfn.FILTERXML("&lt;t&gt;&lt;s&gt;" &amp; SUBSTITUTE(E660," ","&lt;/s&gt;&lt;s&gt;") &amp; "&lt;/s&gt;&lt;/t&gt;", "//s"), _xlfn.SEQUENCE(4))))</f>
        <v>Boat Micro Usb 55</v>
      </c>
      <c r="G660" t="str">
        <f t="shared" si="111"/>
        <v>Micro USB Cable with 3A Fast Charging and 480mbps Data Transmission (Black)</v>
      </c>
      <c r="H660" t="s">
        <v>17</v>
      </c>
      <c r="I660" t="s">
        <v>13085</v>
      </c>
      <c r="J660" s="7" t="str">
        <f t="shared" si="113"/>
        <v>Computers &amp; Accessories</v>
      </c>
      <c r="K660" t="s">
        <v>13086</v>
      </c>
      <c r="L660" t="str">
        <f t="shared" si="114"/>
        <v>Accessories &amp; Peripherals</v>
      </c>
      <c r="M660" t="s">
        <v>13087</v>
      </c>
      <c r="N660" s="2" t="str">
        <f t="shared" si="115"/>
        <v>Cables &amp; Accessories</v>
      </c>
      <c r="O660" s="1" t="s">
        <v>13088</v>
      </c>
      <c r="P660" t="s">
        <v>13089</v>
      </c>
      <c r="Q660">
        <v>176.63</v>
      </c>
      <c r="R660" s="8">
        <f t="shared" si="116"/>
        <v>176.63</v>
      </c>
      <c r="S660">
        <v>499</v>
      </c>
      <c r="T660" s="8">
        <f t="shared" si="117"/>
        <v>499</v>
      </c>
      <c r="U660" s="1">
        <f t="shared" si="118"/>
        <v>0.64603206412825653</v>
      </c>
      <c r="V660">
        <v>4.0999999999999996</v>
      </c>
      <c r="W660" s="10">
        <f t="shared" si="119"/>
        <v>4.0999999999999996</v>
      </c>
      <c r="X660" s="4">
        <v>15189</v>
      </c>
      <c r="Y660" s="12">
        <f t="shared" si="120"/>
        <v>15189</v>
      </c>
    </row>
    <row r="661" spans="1:25" x14ac:dyDescent="0.25">
      <c r="A661">
        <v>660</v>
      </c>
      <c r="B661" t="s">
        <v>5331</v>
      </c>
      <c r="C661" t="str">
        <f t="shared" si="121"/>
        <v>Unique</v>
      </c>
      <c r="D661" t="s">
        <v>5332</v>
      </c>
      <c r="E661" t="str">
        <f t="shared" si="112"/>
        <v>Casio FX-82MS 2nd Gen Non-Programmable Scientific Calculator, 240 Functions and 2-line Display, Black</v>
      </c>
      <c r="F661" t="str" cm="1">
        <f t="array" ref="F661">PROPER(_xlfn.TEXTJOIN(" ", TRUE, INDEX(_xlfn.FILTERXML("&lt;t&gt;&lt;s&gt;" &amp; SUBSTITUTE(E661," ","&lt;/s&gt;&lt;s&gt;") &amp; "&lt;/s&gt;&lt;/t&gt;", "//s"), _xlfn.SEQUENCE(4))))</f>
        <v>Casio Fx-82Ms 2Nd Gen</v>
      </c>
      <c r="G661" t="str">
        <f t="shared" si="111"/>
        <v>Calculator, 240 Functions and 2-line Display, Black</v>
      </c>
      <c r="H661" t="s">
        <v>5145</v>
      </c>
      <c r="I661" t="s">
        <v>13171</v>
      </c>
      <c r="J661" s="7" t="str">
        <f t="shared" si="113"/>
        <v>OfficeProducts</v>
      </c>
      <c r="K661" t="s">
        <v>13186</v>
      </c>
      <c r="L661" t="str">
        <f t="shared" si="114"/>
        <v>OfficeElectronics</v>
      </c>
      <c r="M661" t="s">
        <v>13187</v>
      </c>
      <c r="N661" s="2" t="str">
        <f t="shared" si="115"/>
        <v>Calculators</v>
      </c>
      <c r="O661" s="1" t="s">
        <v>13188</v>
      </c>
      <c r="Q661">
        <v>522</v>
      </c>
      <c r="R661" s="8">
        <f t="shared" si="116"/>
        <v>522</v>
      </c>
      <c r="S661">
        <v>550</v>
      </c>
      <c r="T661" s="8">
        <f t="shared" si="117"/>
        <v>550</v>
      </c>
      <c r="U661" s="1">
        <f t="shared" si="118"/>
        <v>5.0909090909090911E-2</v>
      </c>
      <c r="V661">
        <v>4.4000000000000004</v>
      </c>
      <c r="W661" s="10">
        <f t="shared" si="119"/>
        <v>4.4000000000000004</v>
      </c>
      <c r="X661" s="4">
        <v>12179</v>
      </c>
      <c r="Y661" s="12">
        <f t="shared" si="120"/>
        <v>12179</v>
      </c>
    </row>
    <row r="662" spans="1:25" x14ac:dyDescent="0.25">
      <c r="A662">
        <v>661</v>
      </c>
      <c r="B662" t="s">
        <v>5341</v>
      </c>
      <c r="C662" t="str">
        <f t="shared" si="121"/>
        <v>Unique</v>
      </c>
      <c r="D662" t="s">
        <v>5342</v>
      </c>
      <c r="E662" t="str">
        <f t="shared" si="112"/>
        <v>Tygot 10 Inches Big LED Ring Light for Camera, Phone tiktok YouTube Video Shooting and Makeup, 10" inch Ring Light with 7 Feet Long Foldable and Lightweight Tripod Stand</v>
      </c>
      <c r="F662" t="str" cm="1">
        <f t="array" ref="F662">PROPER(_xlfn.TEXTJOIN(" ", TRUE, INDEX(_xlfn.FILTERXML("&lt;t&gt;&lt;s&gt;" &amp; SUBSTITUTE(E662," ","&lt;/s&gt;&lt;s&gt;") &amp; "&lt;/s&gt;&lt;/t&gt;", "//s"), _xlfn.SEQUENCE(4))))</f>
        <v>Tygot 10 Inches Big</v>
      </c>
      <c r="G662" t="str">
        <f t="shared" si="111"/>
        <v>Light for Camera, Phone tiktok YouTube Video Shooting and Makeup, 10" inch Ring Light with 7 Feet Long Foldable and Lightweight Tripod Stand</v>
      </c>
      <c r="H662" t="s">
        <v>5343</v>
      </c>
      <c r="I662" t="s">
        <v>13093</v>
      </c>
      <c r="J662" s="7" t="str">
        <f t="shared" si="113"/>
        <v>Electronics</v>
      </c>
      <c r="K662" t="s">
        <v>13182</v>
      </c>
      <c r="L662" t="str">
        <f t="shared" si="114"/>
        <v>Cameras &amp; Photography</v>
      </c>
      <c r="M662" s="2" t="s">
        <v>13202</v>
      </c>
      <c r="N662" s="2" t="str">
        <f t="shared" si="115"/>
        <v>Flashes</v>
      </c>
      <c r="O662" s="1" t="s">
        <v>13203</v>
      </c>
      <c r="Q662">
        <v>799</v>
      </c>
      <c r="R662" s="8">
        <f t="shared" si="116"/>
        <v>799</v>
      </c>
      <c r="S662" s="2">
        <v>1999</v>
      </c>
      <c r="T662" s="8">
        <f t="shared" si="117"/>
        <v>1999</v>
      </c>
      <c r="U662" s="1">
        <f t="shared" si="118"/>
        <v>0.60030015007503756</v>
      </c>
      <c r="V662">
        <v>3.8</v>
      </c>
      <c r="W662" s="10">
        <f t="shared" si="119"/>
        <v>3.8</v>
      </c>
      <c r="X662" s="4">
        <v>12958</v>
      </c>
      <c r="Y662" s="12">
        <f t="shared" si="120"/>
        <v>12958</v>
      </c>
    </row>
    <row r="663" spans="1:25" x14ac:dyDescent="0.25">
      <c r="A663">
        <v>662</v>
      </c>
      <c r="B663" t="s">
        <v>5352</v>
      </c>
      <c r="C663" t="str">
        <f t="shared" si="121"/>
        <v>Unique</v>
      </c>
      <c r="D663" t="s">
        <v>5353</v>
      </c>
      <c r="E663" t="str">
        <f t="shared" si="112"/>
        <v>HP X200 Wireless Mouse with 2.4 GHz Wireless connectivity, Adjustable DPI up to 1600, ambidextrous Design, and 18-Month Long Battery Life. 3-Years Warranty (6VY95AA)</v>
      </c>
      <c r="F663" t="str" cm="1">
        <f t="array" ref="F663">PROPER(_xlfn.TEXTJOIN(" ", TRUE, INDEX(_xlfn.FILTERXML("&lt;t&gt;&lt;s&gt;" &amp; SUBSTITUTE(E663," ","&lt;/s&gt;&lt;s&gt;") &amp; "&lt;/s&gt;&lt;/t&gt;", "//s"), _xlfn.SEQUENCE(4))))</f>
        <v>Hp X200 Wireless Mouse</v>
      </c>
      <c r="G663" t="str">
        <f t="shared" si="111"/>
        <v>GHz Wireless connectivity, Adjustable DPI up to 1600, ambidextrous Design, and 18-Month Long Battery Life. 3-Years Warranty (6VY95AA)</v>
      </c>
      <c r="H663" t="s">
        <v>4777</v>
      </c>
      <c r="I663" t="s">
        <v>13085</v>
      </c>
      <c r="J663" s="7" t="str">
        <f t="shared" si="113"/>
        <v>Computers &amp; Accessories</v>
      </c>
      <c r="K663" t="s">
        <v>13086</v>
      </c>
      <c r="L663" t="str">
        <f t="shared" si="114"/>
        <v>Accessories &amp; Peripherals</v>
      </c>
      <c r="M663" s="2" t="s">
        <v>13160</v>
      </c>
      <c r="N663" s="2" t="str">
        <f t="shared" si="115"/>
        <v>Keyboards , Mice &amp; InputDevices</v>
      </c>
      <c r="O663" s="1" t="s">
        <v>13161</v>
      </c>
      <c r="Q663">
        <v>681</v>
      </c>
      <c r="R663" s="8">
        <f t="shared" si="116"/>
        <v>681</v>
      </c>
      <c r="S663" s="2">
        <v>1199</v>
      </c>
      <c r="T663" s="8">
        <f t="shared" si="117"/>
        <v>1199</v>
      </c>
      <c r="U663" s="1">
        <f t="shared" si="118"/>
        <v>0.43202668890742285</v>
      </c>
      <c r="V663">
        <v>4.2</v>
      </c>
      <c r="W663" s="10">
        <f t="shared" si="119"/>
        <v>4.2</v>
      </c>
      <c r="X663" s="4">
        <v>8258</v>
      </c>
      <c r="Y663" s="12">
        <f t="shared" si="120"/>
        <v>8258</v>
      </c>
    </row>
    <row r="664" spans="1:25" x14ac:dyDescent="0.25">
      <c r="A664">
        <v>663</v>
      </c>
      <c r="B664" t="s">
        <v>5361</v>
      </c>
      <c r="C664" t="str">
        <f t="shared" si="121"/>
        <v>Unique</v>
      </c>
      <c r="D664" t="s">
        <v>5362</v>
      </c>
      <c r="E664" t="str">
        <f t="shared" si="112"/>
        <v>Oakter Mini UPS for 12V WiFi Router Broadband Modem | Backup Upto 4 Hours | WiFi Router UPS Power Backup During Power Cuts | UPS for 12V Router Broadband Modem | Current Surge and Deep Discharge Protection</v>
      </c>
      <c r="F664" t="str" cm="1">
        <f t="array" ref="F664">PROPER(_xlfn.TEXTJOIN(" ", TRUE, INDEX(_xlfn.FILTERXML("&lt;t&gt;&lt;s&gt;" &amp; SUBSTITUTE(E664," ","&lt;/s&gt;&lt;s&gt;") &amp; "&lt;/s&gt;&lt;/t&gt;", "//s"), _xlfn.SEQUENCE(4))))</f>
        <v>Oakter Mini Ups For</v>
      </c>
      <c r="G664" t="str">
        <f t="shared" si="111"/>
        <v>Router Broadband Modem | Backup Upto 4 Hours | WiFi Router UPS Power Backup During Power Cuts | UPS for 12V Router Broadband Modem | Current Surge and Deep Discharge Protection</v>
      </c>
      <c r="H664" t="s">
        <v>5363</v>
      </c>
      <c r="I664" t="s">
        <v>13085</v>
      </c>
      <c r="J664" s="7" t="str">
        <f t="shared" si="113"/>
        <v>Computers &amp; Accessories</v>
      </c>
      <c r="K664" s="2" t="s">
        <v>13090</v>
      </c>
      <c r="L664" t="str">
        <f t="shared" si="114"/>
        <v>NetworkingDevices</v>
      </c>
      <c r="M664" s="2"/>
      <c r="N664" s="2" t="str">
        <f t="shared" si="115"/>
        <v/>
      </c>
      <c r="O664" s="1"/>
      <c r="Q664" s="2">
        <v>1199</v>
      </c>
      <c r="R664" s="8">
        <f t="shared" si="116"/>
        <v>1199</v>
      </c>
      <c r="S664" s="2">
        <v>3490</v>
      </c>
      <c r="T664" s="8">
        <f t="shared" si="117"/>
        <v>3490</v>
      </c>
      <c r="U664" s="1">
        <f t="shared" si="118"/>
        <v>0.65644699140401142</v>
      </c>
      <c r="V664">
        <v>4.0999999999999996</v>
      </c>
      <c r="W664" s="10">
        <f t="shared" si="119"/>
        <v>4.0999999999999996</v>
      </c>
      <c r="X664" s="4">
        <v>11716</v>
      </c>
      <c r="Y664" s="12">
        <f t="shared" si="120"/>
        <v>11716</v>
      </c>
    </row>
    <row r="665" spans="1:25" x14ac:dyDescent="0.25">
      <c r="A665">
        <v>664</v>
      </c>
      <c r="B665" t="s">
        <v>5372</v>
      </c>
      <c r="C665" t="str">
        <f t="shared" si="121"/>
        <v>Unique</v>
      </c>
      <c r="D665" t="s">
        <v>5373</v>
      </c>
      <c r="E665" t="str">
        <f t="shared" si="112"/>
        <v>TP-Link Archer AC1200 Archer C6 Wi-Fi Speed Up to 867 Mbps 5 GHz + 400 Mbps 2.4 GHz, 5 Gigabit Ports, 4 External Antennas, MU-MIMO, Dual Band, WiFi Coverage with Access Point Mode, Black</v>
      </c>
      <c r="F665" t="str" cm="1">
        <f t="array" ref="F665">PROPER(_xlfn.TEXTJOIN(" ", TRUE, INDEX(_xlfn.FILTERXML("&lt;t&gt;&lt;s&gt;" &amp; SUBSTITUTE(E665," ","&lt;/s&gt;&lt;s&gt;") &amp; "&lt;/s&gt;&lt;/t&gt;", "//s"), _xlfn.SEQUENCE(4))))</f>
        <v>Tp-Link Archer Ac1200 Archer</v>
      </c>
      <c r="G665" t="str">
        <f t="shared" si="111"/>
        <v>Speed Up to 867 Mbps 5 GHz + 400 Mbps 2.4 GHz, 5 Gigabit Ports, 4 External Antennas, MU-MIMO, Dual Band, WiFi Coverage with Access Point Mode, Black</v>
      </c>
      <c r="H665" t="s">
        <v>5374</v>
      </c>
      <c r="I665" t="s">
        <v>13085</v>
      </c>
      <c r="J665" s="7" t="str">
        <f t="shared" si="113"/>
        <v>Computers &amp; Accessories</v>
      </c>
      <c r="K665" s="2" t="s">
        <v>13090</v>
      </c>
      <c r="L665" t="str">
        <f t="shared" si="114"/>
        <v>NetworkingDevices</v>
      </c>
      <c r="M665" s="2" t="s">
        <v>13204</v>
      </c>
      <c r="N665" s="2" t="str">
        <f t="shared" si="115"/>
        <v>Routers</v>
      </c>
      <c r="O665" s="1"/>
      <c r="Q665" s="2">
        <v>2499</v>
      </c>
      <c r="R665" s="8">
        <f t="shared" si="116"/>
        <v>2499</v>
      </c>
      <c r="S665" s="2">
        <v>4999</v>
      </c>
      <c r="T665" s="8">
        <f t="shared" si="117"/>
        <v>4999</v>
      </c>
      <c r="U665" s="1">
        <f t="shared" si="118"/>
        <v>0.50010002000400078</v>
      </c>
      <c r="V665">
        <v>4.4000000000000004</v>
      </c>
      <c r="W665" s="10">
        <f t="shared" si="119"/>
        <v>4.4000000000000004</v>
      </c>
      <c r="X665" s="4">
        <v>35024</v>
      </c>
      <c r="Y665" s="12">
        <f t="shared" si="120"/>
        <v>35024</v>
      </c>
    </row>
    <row r="666" spans="1:25" x14ac:dyDescent="0.25">
      <c r="A666">
        <v>665</v>
      </c>
      <c r="B666" t="s">
        <v>5383</v>
      </c>
      <c r="C666" t="str">
        <f t="shared" si="121"/>
        <v>Unique</v>
      </c>
      <c r="D666" t="s">
        <v>5384</v>
      </c>
      <c r="E666" t="str">
        <f t="shared" si="112"/>
        <v>boAt Rockerz 550 Over Ear Bluetooth Headphones with Upto 20 Hours Playback, 50MM Drivers, Soft Padded Ear Cushions and Physical Noise Isolation, Without Mic (Black)</v>
      </c>
      <c r="F666" t="str" cm="1">
        <f t="array" ref="F666">PROPER(_xlfn.TEXTJOIN(" ", TRUE, INDEX(_xlfn.FILTERXML("&lt;t&gt;&lt;s&gt;" &amp; SUBSTITUTE(E666," ","&lt;/s&gt;&lt;s&gt;") &amp; "&lt;/s&gt;&lt;/t&gt;", "//s"), _xlfn.SEQUENCE(4))))</f>
        <v>Boat Rockerz 550 Over</v>
      </c>
      <c r="G666" t="str">
        <f t="shared" si="111"/>
        <v>Headphones with Upto 20 Hours Playback, 50MM Drivers, Soft Padded Ear Cushions and Physical Noise Isolation, Without Mic (Black)</v>
      </c>
      <c r="H666" t="s">
        <v>5385</v>
      </c>
      <c r="I666" t="s">
        <v>13093</v>
      </c>
      <c r="J666" s="7" t="str">
        <f t="shared" si="113"/>
        <v>Electronics</v>
      </c>
      <c r="K666" s="2" t="s">
        <v>13131</v>
      </c>
      <c r="L666" t="str">
        <f t="shared" si="114"/>
        <v>Headphones , Earbuds &amp; Accessories</v>
      </c>
      <c r="M666" s="2" t="s">
        <v>13132</v>
      </c>
      <c r="N666" s="2" t="str">
        <f t="shared" si="115"/>
        <v>Headphones</v>
      </c>
      <c r="O666" s="1" t="s">
        <v>13205</v>
      </c>
      <c r="Q666" s="2">
        <v>1799</v>
      </c>
      <c r="R666" s="8">
        <f t="shared" si="116"/>
        <v>1799</v>
      </c>
      <c r="S666" s="2">
        <v>4999</v>
      </c>
      <c r="T666" s="8">
        <f t="shared" si="117"/>
        <v>4999</v>
      </c>
      <c r="U666" s="1">
        <f t="shared" si="118"/>
        <v>0.64012802560512105</v>
      </c>
      <c r="V666">
        <v>4.0999999999999996</v>
      </c>
      <c r="W666" s="10">
        <f t="shared" si="119"/>
        <v>4.0999999999999996</v>
      </c>
      <c r="X666" s="4">
        <v>55192</v>
      </c>
      <c r="Y666" s="12">
        <f t="shared" si="120"/>
        <v>55192</v>
      </c>
    </row>
    <row r="667" spans="1:25" x14ac:dyDescent="0.25">
      <c r="A667">
        <v>666</v>
      </c>
      <c r="B667" t="s">
        <v>5394</v>
      </c>
      <c r="C667" t="str">
        <f t="shared" si="121"/>
        <v>Unique</v>
      </c>
      <c r="D667" t="s">
        <v>5395</v>
      </c>
      <c r="E667" t="str">
        <f t="shared" si="112"/>
        <v>Xiaomi Mi Wired in Ear Earphones with Mic Basic with Ultra Deep Bass and Aluminum Alloy Sound Chamber (Black)</v>
      </c>
      <c r="F667" t="str" cm="1">
        <f t="array" ref="F667">PROPER(_xlfn.TEXTJOIN(" ", TRUE, INDEX(_xlfn.FILTERXML("&lt;t&gt;&lt;s&gt;" &amp; SUBSTITUTE(E667," ","&lt;/s&gt;&lt;s&gt;") &amp; "&lt;/s&gt;&lt;/t&gt;", "//s"), _xlfn.SEQUENCE(4))))</f>
        <v>Xiaomi Mi Wired In</v>
      </c>
      <c r="G667" t="str">
        <f t="shared" si="111"/>
        <v>with Mic Basic with Ultra Deep Bass and Aluminum Alloy Sound Chamber (Black)</v>
      </c>
      <c r="H667" t="s">
        <v>3025</v>
      </c>
      <c r="I667" t="s">
        <v>13093</v>
      </c>
      <c r="J667" s="7" t="str">
        <f t="shared" si="113"/>
        <v>Electronics</v>
      </c>
      <c r="K667" t="s">
        <v>13131</v>
      </c>
      <c r="L667" t="str">
        <f t="shared" si="114"/>
        <v>Headphones , Earbuds &amp; Accessories</v>
      </c>
      <c r="M667" t="s">
        <v>13132</v>
      </c>
      <c r="N667" s="2" t="str">
        <f t="shared" si="115"/>
        <v>Headphones</v>
      </c>
      <c r="O667" s="1" t="s">
        <v>13133</v>
      </c>
      <c r="Q667">
        <v>429</v>
      </c>
      <c r="R667" s="8">
        <f t="shared" si="116"/>
        <v>429</v>
      </c>
      <c r="S667">
        <v>599</v>
      </c>
      <c r="T667" s="8">
        <f t="shared" si="117"/>
        <v>599</v>
      </c>
      <c r="U667" s="1">
        <f t="shared" si="118"/>
        <v>0.28380634390651083</v>
      </c>
      <c r="V667">
        <v>4.0999999999999996</v>
      </c>
      <c r="W667" s="10">
        <f t="shared" si="119"/>
        <v>4.0999999999999996</v>
      </c>
      <c r="X667" s="4">
        <v>119466</v>
      </c>
      <c r="Y667" s="12">
        <f t="shared" si="120"/>
        <v>119466</v>
      </c>
    </row>
    <row r="668" spans="1:25" x14ac:dyDescent="0.25">
      <c r="A668">
        <v>667</v>
      </c>
      <c r="B668" t="s">
        <v>5403</v>
      </c>
      <c r="C668" t="str">
        <f t="shared" si="121"/>
        <v>Unique</v>
      </c>
      <c r="D668" t="s">
        <v>5404</v>
      </c>
      <c r="E668" t="str">
        <f t="shared" si="112"/>
        <v>Zodo 8. 5 inch LCD E-Writer Electronic Writing Pad Tablet Drawing Board (Paperless Memo Digital Tablet)</v>
      </c>
      <c r="F668" t="str" cm="1">
        <f t="array" ref="F668">PROPER(_xlfn.TEXTJOIN(" ", TRUE, INDEX(_xlfn.FILTERXML("&lt;t&gt;&lt;s&gt;" &amp; SUBSTITUTE(E668," ","&lt;/s&gt;&lt;s&gt;") &amp; "&lt;/s&gt;&lt;/t&gt;", "//s"), _xlfn.SEQUENCE(4))))</f>
        <v>Zodo 8 5 Inch</v>
      </c>
      <c r="G668" t="str">
        <f t="shared" si="111"/>
        <v>Electronic Writing Pad Tablet Drawing Board (Paperless Memo Digital Tablet)</v>
      </c>
      <c r="H668" t="s">
        <v>4788</v>
      </c>
      <c r="I668" t="s">
        <v>13085</v>
      </c>
      <c r="J668" s="7" t="str">
        <f t="shared" si="113"/>
        <v>Computers &amp; Accessories</v>
      </c>
      <c r="K668" t="s">
        <v>13086</v>
      </c>
      <c r="L668" t="str">
        <f t="shared" si="114"/>
        <v>Accessories &amp; Peripherals</v>
      </c>
      <c r="M668" t="s">
        <v>13160</v>
      </c>
      <c r="N668" s="2" t="str">
        <f t="shared" si="115"/>
        <v>Keyboards , Mice &amp; InputDevices</v>
      </c>
      <c r="O668" s="1" t="s">
        <v>13162</v>
      </c>
      <c r="Q668">
        <v>100</v>
      </c>
      <c r="R668" s="8">
        <f t="shared" si="116"/>
        <v>100</v>
      </c>
      <c r="S668">
        <v>499</v>
      </c>
      <c r="T668" s="8">
        <f t="shared" si="117"/>
        <v>499</v>
      </c>
      <c r="U668" s="1">
        <f t="shared" si="118"/>
        <v>0.79959919839679361</v>
      </c>
      <c r="V668">
        <v>3.5</v>
      </c>
      <c r="W668" s="10">
        <f t="shared" si="119"/>
        <v>3.5</v>
      </c>
      <c r="X668" s="4">
        <v>9638</v>
      </c>
      <c r="Y668" s="12">
        <f t="shared" si="120"/>
        <v>9638</v>
      </c>
    </row>
    <row r="669" spans="1:25" x14ac:dyDescent="0.25">
      <c r="A669">
        <v>668</v>
      </c>
      <c r="B669" t="s">
        <v>5413</v>
      </c>
      <c r="C669" t="str">
        <f t="shared" si="121"/>
        <v>Unique</v>
      </c>
      <c r="D669" t="s">
        <v>5414</v>
      </c>
      <c r="E669" t="str">
        <f t="shared" si="112"/>
        <v>Zebronics ZEB-KM2100 Multimedia USB Keyboard Comes with 114 Keys Including 12 Dedicated Multimedia Keys and with Rupee Key</v>
      </c>
      <c r="F669" t="str" cm="1">
        <f t="array" ref="F669">PROPER(_xlfn.TEXTJOIN(" ", TRUE, INDEX(_xlfn.FILTERXML("&lt;t&gt;&lt;s&gt;" &amp; SUBSTITUTE(E669," ","&lt;/s&gt;&lt;s&gt;") &amp; "&lt;/s&gt;&lt;/t&gt;", "//s"), _xlfn.SEQUENCE(4))))</f>
        <v>Zebronics Zeb-Km2100 Multimedia Usb</v>
      </c>
      <c r="G669" t="str">
        <f t="shared" ref="G669:G732" si="122">IFERROR(TRIM(MID(E669, FIND("~", SUBSTITUTE(E669, " ", "~", 6)) + 1, LEN(E669))), "")</f>
        <v>with 114 Keys Including 12 Dedicated Multimedia Keys and with Rupee Key</v>
      </c>
      <c r="H669" t="s">
        <v>4938</v>
      </c>
      <c r="I669" t="s">
        <v>13085</v>
      </c>
      <c r="J669" s="7" t="str">
        <f t="shared" si="113"/>
        <v>Computers &amp; Accessories</v>
      </c>
      <c r="K669" t="s">
        <v>13086</v>
      </c>
      <c r="L669" t="str">
        <f t="shared" si="114"/>
        <v>Accessories &amp; Peripherals</v>
      </c>
      <c r="M669" t="s">
        <v>13160</v>
      </c>
      <c r="N669" s="2" t="str">
        <f t="shared" si="115"/>
        <v>Keyboards , Mice &amp; InputDevices</v>
      </c>
      <c r="O669" s="1" t="s">
        <v>13165</v>
      </c>
      <c r="Q669">
        <v>329</v>
      </c>
      <c r="R669" s="8">
        <f t="shared" si="116"/>
        <v>329</v>
      </c>
      <c r="S669">
        <v>399</v>
      </c>
      <c r="T669" s="8">
        <f t="shared" si="117"/>
        <v>399</v>
      </c>
      <c r="U669" s="1">
        <f t="shared" si="118"/>
        <v>0.17543859649122806</v>
      </c>
      <c r="V669">
        <v>3.6</v>
      </c>
      <c r="W669" s="10">
        <f t="shared" si="119"/>
        <v>3.6</v>
      </c>
      <c r="X669" s="4">
        <v>33735</v>
      </c>
      <c r="Y669" s="12">
        <f t="shared" si="120"/>
        <v>33735</v>
      </c>
    </row>
    <row r="670" spans="1:25" x14ac:dyDescent="0.25">
      <c r="A670">
        <v>669</v>
      </c>
      <c r="B670" t="s">
        <v>84</v>
      </c>
      <c r="C670" t="str">
        <f t="shared" si="121"/>
        <v>Duplicate</v>
      </c>
      <c r="D670" t="s">
        <v>85</v>
      </c>
      <c r="E670" t="str">
        <f t="shared" si="112"/>
        <v>MI Usb Type-C Cable Smartphone (Black)</v>
      </c>
      <c r="F670" t="str" cm="1">
        <f t="array" ref="F670">PROPER(_xlfn.TEXTJOIN(" ", TRUE, INDEX(_xlfn.FILTERXML("&lt;t&gt;&lt;s&gt;" &amp; SUBSTITUTE(E670," ","&lt;/s&gt;&lt;s&gt;") &amp; "&lt;/s&gt;&lt;/t&gt;", "//s"), _xlfn.SEQUENCE(4))))</f>
        <v>Mi Usb Type-C Cable</v>
      </c>
      <c r="G670" t="str">
        <f t="shared" si="122"/>
        <v/>
      </c>
      <c r="H670" t="s">
        <v>17</v>
      </c>
      <c r="I670" t="s">
        <v>13085</v>
      </c>
      <c r="J670" s="7" t="str">
        <f t="shared" si="113"/>
        <v>Computers &amp; Accessories</v>
      </c>
      <c r="K670" t="s">
        <v>13086</v>
      </c>
      <c r="L670" t="str">
        <f t="shared" si="114"/>
        <v>Accessories &amp; Peripherals</v>
      </c>
      <c r="M670" t="s">
        <v>13087</v>
      </c>
      <c r="N670" s="2" t="str">
        <f t="shared" si="115"/>
        <v>Cables &amp; Accessories</v>
      </c>
      <c r="O670" s="1" t="s">
        <v>13088</v>
      </c>
      <c r="P670" t="s">
        <v>13089</v>
      </c>
      <c r="Q670">
        <v>229</v>
      </c>
      <c r="R670" s="8">
        <f t="shared" si="116"/>
        <v>229</v>
      </c>
      <c r="S670">
        <v>299</v>
      </c>
      <c r="T670" s="8">
        <f t="shared" si="117"/>
        <v>299</v>
      </c>
      <c r="U670" s="1">
        <f t="shared" si="118"/>
        <v>0.23411371237458195</v>
      </c>
      <c r="V670">
        <v>4.3</v>
      </c>
      <c r="W670" s="10">
        <f t="shared" si="119"/>
        <v>4.3</v>
      </c>
      <c r="X670" s="4">
        <v>30411</v>
      </c>
      <c r="Y670" s="12">
        <f t="shared" si="120"/>
        <v>30411</v>
      </c>
    </row>
    <row r="671" spans="1:25" x14ac:dyDescent="0.25">
      <c r="A671">
        <v>670</v>
      </c>
      <c r="B671" t="s">
        <v>5424</v>
      </c>
      <c r="C671" t="str">
        <f t="shared" si="121"/>
        <v>Unique</v>
      </c>
      <c r="D671" t="s">
        <v>5425</v>
      </c>
      <c r="E671" t="str">
        <f t="shared" si="112"/>
        <v>ZEBRONICS Zeb-Comfort Wired USB Mouse, 3-Button, 1000 DPI Optical Sensor, Plug and Play, for Windows Mac, Black</v>
      </c>
      <c r="F671" t="str" cm="1">
        <f t="array" ref="F671">PROPER(_xlfn.TEXTJOIN(" ", TRUE, INDEX(_xlfn.FILTERXML("&lt;t&gt;&lt;s&gt;" &amp; SUBSTITUTE(E671," ","&lt;/s&gt;&lt;s&gt;") &amp; "&lt;/s&gt;&lt;/t&gt;", "//s"), _xlfn.SEQUENCE(4))))</f>
        <v>Zebronics Zeb-Comfort Wired Usb</v>
      </c>
      <c r="G671" t="str">
        <f t="shared" si="122"/>
        <v>1000 DPI Optical Sensor, Plug and Play, for Windows Mac, Black</v>
      </c>
      <c r="H671" t="s">
        <v>4777</v>
      </c>
      <c r="I671" t="s">
        <v>13085</v>
      </c>
      <c r="J671" s="7" t="str">
        <f t="shared" si="113"/>
        <v>Computers &amp; Accessories</v>
      </c>
      <c r="K671" t="s">
        <v>13086</v>
      </c>
      <c r="L671" t="str">
        <f t="shared" si="114"/>
        <v>Accessories &amp; Peripherals</v>
      </c>
      <c r="M671" t="s">
        <v>13160</v>
      </c>
      <c r="N671" s="2" t="str">
        <f t="shared" si="115"/>
        <v>Keyboards , Mice &amp; InputDevices</v>
      </c>
      <c r="O671" s="1" t="s">
        <v>13161</v>
      </c>
      <c r="Q671">
        <v>139</v>
      </c>
      <c r="R671" s="8">
        <f t="shared" si="116"/>
        <v>139</v>
      </c>
      <c r="S671">
        <v>299</v>
      </c>
      <c r="T671" s="8">
        <f t="shared" si="117"/>
        <v>299</v>
      </c>
      <c r="U671" s="1">
        <f t="shared" si="118"/>
        <v>0.53511705685618727</v>
      </c>
      <c r="V671">
        <v>3.8</v>
      </c>
      <c r="W671" s="10">
        <f t="shared" si="119"/>
        <v>3.8</v>
      </c>
      <c r="X671" s="4">
        <v>3044</v>
      </c>
      <c r="Y671" s="12">
        <f t="shared" si="120"/>
        <v>3044</v>
      </c>
    </row>
    <row r="672" spans="1:25" x14ac:dyDescent="0.25">
      <c r="A672">
        <v>671</v>
      </c>
      <c r="B672" t="s">
        <v>5434</v>
      </c>
      <c r="C672" t="str">
        <f t="shared" si="121"/>
        <v>Unique</v>
      </c>
      <c r="D672" t="s">
        <v>5435</v>
      </c>
      <c r="E672" t="str">
        <f t="shared" si="112"/>
        <v>boAt Rockerz 370 On Ear Bluetooth Headphones with Upto 12 Hours Playtime, Cozy Padded Earcups and Bluetooth v5.0, with Mic (Buoyant Black)</v>
      </c>
      <c r="F672" t="str" cm="1">
        <f t="array" ref="F672">PROPER(_xlfn.TEXTJOIN(" ", TRUE, INDEX(_xlfn.FILTERXML("&lt;t&gt;&lt;s&gt;" &amp; SUBSTITUTE(E672," ","&lt;/s&gt;&lt;s&gt;") &amp; "&lt;/s&gt;&lt;/t&gt;", "//s"), _xlfn.SEQUENCE(4))))</f>
        <v>Boat Rockerz 370 On</v>
      </c>
      <c r="G672" t="str">
        <f t="shared" si="122"/>
        <v>Headphones with Upto 12 Hours Playtime, Cozy Padded Earcups and Bluetooth v5.0, with Mic (Buoyant Black)</v>
      </c>
      <c r="H672" t="s">
        <v>4364</v>
      </c>
      <c r="I672" t="s">
        <v>13093</v>
      </c>
      <c r="J672" s="7" t="str">
        <f t="shared" si="113"/>
        <v>Electronics</v>
      </c>
      <c r="K672" s="2" t="s">
        <v>13131</v>
      </c>
      <c r="L672" t="str">
        <f t="shared" si="114"/>
        <v>Headphones , Earbuds &amp; Accessories</v>
      </c>
      <c r="M672" s="2" t="s">
        <v>13132</v>
      </c>
      <c r="N672" s="2" t="str">
        <f t="shared" si="115"/>
        <v>Headphones</v>
      </c>
      <c r="O672" s="1" t="s">
        <v>13153</v>
      </c>
      <c r="Q672" s="2">
        <v>1199</v>
      </c>
      <c r="R672" s="8">
        <f t="shared" si="116"/>
        <v>1199</v>
      </c>
      <c r="S672" s="2">
        <v>2499</v>
      </c>
      <c r="T672" s="8">
        <f t="shared" si="117"/>
        <v>2499</v>
      </c>
      <c r="U672" s="1">
        <f t="shared" si="118"/>
        <v>0.52020808323329337</v>
      </c>
      <c r="V672">
        <v>4</v>
      </c>
      <c r="W672" s="10">
        <f t="shared" si="119"/>
        <v>4</v>
      </c>
      <c r="X672" s="4">
        <v>33584</v>
      </c>
      <c r="Y672" s="12">
        <f t="shared" si="120"/>
        <v>33584</v>
      </c>
    </row>
    <row r="673" spans="1:25" x14ac:dyDescent="0.25">
      <c r="A673">
        <v>672</v>
      </c>
      <c r="B673" t="s">
        <v>5444</v>
      </c>
      <c r="C673" t="str">
        <f t="shared" si="121"/>
        <v>Unique</v>
      </c>
      <c r="D673" t="s">
        <v>5445</v>
      </c>
      <c r="E673" t="str">
        <f t="shared" si="112"/>
        <v>ZEBRONICS Zeb-Astra 20 Wireless BT v5.0 Portable Speaker with 10W RMS Output, TWS, 10H Backup Approx, Built in Rechargeable Battery FM Radio, AUX, mSD, USB, Call Function and Dual 52mm Drivers Multi</v>
      </c>
      <c r="F673" t="str" cm="1">
        <f t="array" ref="F673">PROPER(_xlfn.TEXTJOIN(" ", TRUE, INDEX(_xlfn.FILTERXML("&lt;t&gt;&lt;s&gt;" &amp; SUBSTITUTE(E673," ","&lt;/s&gt;&lt;s&gt;") &amp; "&lt;/s&gt;&lt;/t&gt;", "//s"), _xlfn.SEQUENCE(4))))</f>
        <v>Zebronics Zeb-Astra 20 Wireless</v>
      </c>
      <c r="G673" t="str">
        <f t="shared" si="122"/>
        <v>Portable Speaker with 10W RMS Output, TWS, 10H Backup Approx, Built in Rechargeable Battery FM Radio, AUX, mSD, USB, Call Function and Dual 52mm Drivers Multi</v>
      </c>
      <c r="H673" t="s">
        <v>5446</v>
      </c>
      <c r="I673" t="s">
        <v>13093</v>
      </c>
      <c r="J673" s="7" t="str">
        <f t="shared" si="113"/>
        <v>Electronics</v>
      </c>
      <c r="K673" s="2" t="s">
        <v>13104</v>
      </c>
      <c r="L673" t="str">
        <f t="shared" si="114"/>
        <v>HomeAudio</v>
      </c>
      <c r="M673" s="2" t="s">
        <v>13117</v>
      </c>
      <c r="N673" s="2" t="str">
        <f t="shared" si="115"/>
        <v>Speakers</v>
      </c>
      <c r="O673" s="1" t="s">
        <v>13206</v>
      </c>
      <c r="Q673" s="2">
        <v>1049</v>
      </c>
      <c r="R673" s="8">
        <f t="shared" si="116"/>
        <v>1049</v>
      </c>
      <c r="S673" s="2">
        <v>2299</v>
      </c>
      <c r="T673" s="8">
        <f t="shared" si="117"/>
        <v>2299</v>
      </c>
      <c r="U673" s="1">
        <f t="shared" si="118"/>
        <v>0.54371465854719447</v>
      </c>
      <c r="V673">
        <v>3.9</v>
      </c>
      <c r="W673" s="10">
        <f t="shared" si="119"/>
        <v>3.9</v>
      </c>
      <c r="X673" s="4">
        <v>1779</v>
      </c>
      <c r="Y673" s="12">
        <f t="shared" si="120"/>
        <v>1779</v>
      </c>
    </row>
    <row r="674" spans="1:25" x14ac:dyDescent="0.25">
      <c r="A674">
        <v>673</v>
      </c>
      <c r="B674" t="s">
        <v>3586</v>
      </c>
      <c r="C674" t="str">
        <f t="shared" si="121"/>
        <v>Duplicate</v>
      </c>
      <c r="D674" t="s">
        <v>3587</v>
      </c>
      <c r="E674" t="str">
        <f t="shared" si="112"/>
        <v>Gizga Essentials Spiral Cable Protector Cord Saver for Mac Charger, iPhone Charger, Wire Protector, Lightweight Durable Flexible Wire Winder for Charging Cables, Data Cables, Earphones, Pack of 10</v>
      </c>
      <c r="F674" t="str" cm="1">
        <f t="array" ref="F674">PROPER(_xlfn.TEXTJOIN(" ", TRUE, INDEX(_xlfn.FILTERXML("&lt;t&gt;&lt;s&gt;" &amp; SUBSTITUTE(E674," ","&lt;/s&gt;&lt;s&gt;") &amp; "&lt;/s&gt;&lt;/t&gt;", "//s"), _xlfn.SEQUENCE(4))))</f>
        <v>Gizga Essentials Spiral Cable</v>
      </c>
      <c r="G674" t="str">
        <f t="shared" si="122"/>
        <v>Saver for Mac Charger, iPhone Charger, Wire Protector, Lightweight Durable Flexible Wire Winder for Charging Cables, Data Cables, Earphones, Pack of 10</v>
      </c>
      <c r="H674" t="s">
        <v>3588</v>
      </c>
      <c r="I674" t="s">
        <v>13093</v>
      </c>
      <c r="J674" s="7" t="str">
        <f t="shared" si="113"/>
        <v>Electronics</v>
      </c>
      <c r="K674" t="s">
        <v>13122</v>
      </c>
      <c r="L674" t="str">
        <f t="shared" si="114"/>
        <v>Mobiles &amp; Accessories</v>
      </c>
      <c r="M674" t="s">
        <v>13123</v>
      </c>
      <c r="N674" s="2" t="str">
        <f t="shared" si="115"/>
        <v>MobileAccessories</v>
      </c>
      <c r="O674" s="1" t="s">
        <v>13145</v>
      </c>
      <c r="Q674">
        <v>119</v>
      </c>
      <c r="R674" s="8">
        <f t="shared" si="116"/>
        <v>119</v>
      </c>
      <c r="S674">
        <v>299</v>
      </c>
      <c r="T674" s="8">
        <f t="shared" si="117"/>
        <v>299</v>
      </c>
      <c r="U674" s="1">
        <f t="shared" si="118"/>
        <v>0.60200668896321075</v>
      </c>
      <c r="V674">
        <v>4.0999999999999996</v>
      </c>
      <c r="W674" s="10">
        <f t="shared" si="119"/>
        <v>4.0999999999999996</v>
      </c>
      <c r="X674" s="4">
        <v>5999</v>
      </c>
      <c r="Y674" s="12">
        <f t="shared" si="120"/>
        <v>5999</v>
      </c>
    </row>
    <row r="675" spans="1:25" x14ac:dyDescent="0.25">
      <c r="A675">
        <v>674</v>
      </c>
      <c r="B675" t="s">
        <v>110</v>
      </c>
      <c r="C675" t="str">
        <f t="shared" si="121"/>
        <v>Duplicate</v>
      </c>
      <c r="D675" t="s">
        <v>111</v>
      </c>
      <c r="E675" t="str">
        <f t="shared" si="112"/>
        <v>Portronics Konnect L POR-1081 Fast Charging 3A Type-C Cable 1.2Meter with Charge and Sync Function for All Type-C Devices (Grey)</v>
      </c>
      <c r="F675" t="str" cm="1">
        <f t="array" ref="F675">PROPER(_xlfn.TEXTJOIN(" ", TRUE, INDEX(_xlfn.FILTERXML("&lt;t&gt;&lt;s&gt;" &amp; SUBSTITUTE(E675," ","&lt;/s&gt;&lt;s&gt;") &amp; "&lt;/s&gt;&lt;/t&gt;", "//s"), _xlfn.SEQUENCE(4))))</f>
        <v>Portronics Konnect L Por-1081</v>
      </c>
      <c r="G675" t="str">
        <f t="shared" si="122"/>
        <v>3A Type-C Cable 1.2Meter with Charge and Sync Function for All Type-C Devices (Grey)</v>
      </c>
      <c r="H675" t="s">
        <v>17</v>
      </c>
      <c r="I675" t="s">
        <v>13085</v>
      </c>
      <c r="J675" s="7" t="str">
        <f t="shared" si="113"/>
        <v>Computers &amp; Accessories</v>
      </c>
      <c r="K675" t="s">
        <v>13086</v>
      </c>
      <c r="L675" t="str">
        <f t="shared" si="114"/>
        <v>Accessories &amp; Peripherals</v>
      </c>
      <c r="M675" t="s">
        <v>13087</v>
      </c>
      <c r="N675" s="2" t="str">
        <f t="shared" si="115"/>
        <v>Cables &amp; Accessories</v>
      </c>
      <c r="O675" s="1" t="s">
        <v>13088</v>
      </c>
      <c r="P675" t="s">
        <v>13089</v>
      </c>
      <c r="Q675">
        <v>154</v>
      </c>
      <c r="R675" s="8">
        <f t="shared" si="116"/>
        <v>154</v>
      </c>
      <c r="S675">
        <v>339</v>
      </c>
      <c r="T675" s="8">
        <f t="shared" si="117"/>
        <v>339</v>
      </c>
      <c r="U675" s="1">
        <f t="shared" si="118"/>
        <v>0.54572271386430682</v>
      </c>
      <c r="V675">
        <v>4.3</v>
      </c>
      <c r="W675" s="10">
        <f t="shared" si="119"/>
        <v>4.3</v>
      </c>
      <c r="X675" s="4">
        <v>13391</v>
      </c>
      <c r="Y675" s="12">
        <f t="shared" si="120"/>
        <v>13391</v>
      </c>
    </row>
    <row r="676" spans="1:25" x14ac:dyDescent="0.25">
      <c r="A676">
        <v>675</v>
      </c>
      <c r="B676" t="s">
        <v>5460</v>
      </c>
      <c r="C676" t="str">
        <f t="shared" si="121"/>
        <v>Unique</v>
      </c>
      <c r="D676" t="s">
        <v>5461</v>
      </c>
      <c r="E676" t="str">
        <f t="shared" si="112"/>
        <v>Panasonic CR-2032 5BE Lithium Coin Battery - Pack of 5</v>
      </c>
      <c r="F676" t="str" cm="1">
        <f t="array" ref="F676">PROPER(_xlfn.TEXTJOIN(" ", TRUE, INDEX(_xlfn.FILTERXML("&lt;t&gt;&lt;s&gt;" &amp; SUBSTITUTE(E676," ","&lt;/s&gt;&lt;s&gt;") &amp; "&lt;/s&gt;&lt;/t&gt;", "//s"), _xlfn.SEQUENCE(4))))</f>
        <v>Panasonic Cr-2032 5Be Lithium</v>
      </c>
      <c r="G676" t="str">
        <f t="shared" si="122"/>
        <v>- Pack of 5</v>
      </c>
      <c r="H676" t="s">
        <v>5462</v>
      </c>
      <c r="I676" t="s">
        <v>13093</v>
      </c>
      <c r="J676" s="7" t="str">
        <f t="shared" si="113"/>
        <v>Electronics</v>
      </c>
      <c r="K676" t="s">
        <v>13169</v>
      </c>
      <c r="L676" t="str">
        <f t="shared" si="114"/>
        <v>GeneralPurposeBatteries &amp; BatteryChargers</v>
      </c>
      <c r="N676" s="2" t="str">
        <f t="shared" si="115"/>
        <v/>
      </c>
      <c r="O676" s="1"/>
      <c r="Q676">
        <v>225</v>
      </c>
      <c r="R676" s="8">
        <f t="shared" si="116"/>
        <v>225</v>
      </c>
      <c r="S676">
        <v>250</v>
      </c>
      <c r="T676" s="8">
        <f t="shared" si="117"/>
        <v>250</v>
      </c>
      <c r="U676" s="1">
        <f t="shared" si="118"/>
        <v>0.1</v>
      </c>
      <c r="V676">
        <v>4.4000000000000004</v>
      </c>
      <c r="W676" s="10">
        <f t="shared" si="119"/>
        <v>4.4000000000000004</v>
      </c>
      <c r="X676" s="4">
        <v>26556</v>
      </c>
      <c r="Y676" s="12">
        <f t="shared" si="120"/>
        <v>26556</v>
      </c>
    </row>
    <row r="677" spans="1:25" x14ac:dyDescent="0.25">
      <c r="A677">
        <v>676</v>
      </c>
      <c r="B677" t="s">
        <v>5471</v>
      </c>
      <c r="C677" t="str">
        <f t="shared" si="121"/>
        <v>Unique</v>
      </c>
      <c r="D677" t="s">
        <v>12994</v>
      </c>
      <c r="E677" t="str">
        <f t="shared" si="112"/>
        <v>MemeHo Smart Standard Multi-Purpose Laptop Table with Dock Stand Study Table Bed Table Foldable and Portable Ergonomic and Rounded Edges Non-Slip Legs Engineered Wood with Cup Holder (Black)</v>
      </c>
      <c r="F677" t="str" cm="1">
        <f t="array" ref="F677">PROPER(_xlfn.TEXTJOIN(" ", TRUE, INDEX(_xlfn.FILTERXML("&lt;t&gt;&lt;s&gt;" &amp; SUBSTITUTE(E677," ","&lt;/s&gt;&lt;s&gt;") &amp; "&lt;/s&gt;&lt;/t&gt;", "//s"), _xlfn.SEQUENCE(4))))</f>
        <v>Memeho Smart Standard Multi-Purpose</v>
      </c>
      <c r="G677" t="str">
        <f t="shared" si="122"/>
        <v>with Dock Stand Study Table Bed Table Foldable and Portable Ergonomic and Rounded Edges Non-Slip Legs Engineered Wood with Cup Holder (Black)</v>
      </c>
      <c r="H677" t="s">
        <v>4808</v>
      </c>
      <c r="I677" t="s">
        <v>13085</v>
      </c>
      <c r="J677" s="7" t="str">
        <f t="shared" si="113"/>
        <v>Computers &amp; Accessories</v>
      </c>
      <c r="K677" t="s">
        <v>13086</v>
      </c>
      <c r="L677" t="str">
        <f t="shared" si="114"/>
        <v>Accessories &amp; Peripherals</v>
      </c>
      <c r="M677" s="2" t="s">
        <v>13154</v>
      </c>
      <c r="N677" s="2" t="str">
        <f t="shared" si="115"/>
        <v>LaptopAccessories</v>
      </c>
      <c r="O677" s="1" t="s">
        <v>13163</v>
      </c>
      <c r="Q677">
        <v>656</v>
      </c>
      <c r="R677" s="8">
        <f t="shared" si="116"/>
        <v>656</v>
      </c>
      <c r="S677" s="2">
        <v>1499</v>
      </c>
      <c r="T677" s="8">
        <f t="shared" si="117"/>
        <v>1499</v>
      </c>
      <c r="U677" s="1">
        <f t="shared" si="118"/>
        <v>0.56237491661107408</v>
      </c>
      <c r="V677">
        <v>4.3</v>
      </c>
      <c r="W677" s="10">
        <f t="shared" si="119"/>
        <v>4.3</v>
      </c>
      <c r="X677" s="4">
        <v>25903</v>
      </c>
      <c r="Y677" s="12">
        <f t="shared" si="120"/>
        <v>25903</v>
      </c>
    </row>
    <row r="678" spans="1:25" x14ac:dyDescent="0.25">
      <c r="A678">
        <v>677</v>
      </c>
      <c r="B678" t="s">
        <v>5480</v>
      </c>
      <c r="C678" t="str">
        <f t="shared" si="121"/>
        <v>Unique</v>
      </c>
      <c r="D678" t="s">
        <v>5481</v>
      </c>
      <c r="E678" t="str">
        <f t="shared" si="112"/>
        <v>SanDisk Ultra Dual Drive Go USB Type C Pendrive for Mobile (Black, 128 GB, 5Y - SDDDC3-128G-I35)</v>
      </c>
      <c r="F678" t="str" cm="1">
        <f t="array" ref="F678">PROPER(_xlfn.TEXTJOIN(" ", TRUE, INDEX(_xlfn.FILTERXML("&lt;t&gt;&lt;s&gt;" &amp; SUBSTITUTE(E678," ","&lt;/s&gt;&lt;s&gt;") &amp; "&lt;/s&gt;&lt;/t&gt;", "//s"), _xlfn.SEQUENCE(4))))</f>
        <v>Sandisk Ultra Dual Drive</v>
      </c>
      <c r="G678" t="str">
        <f t="shared" si="122"/>
        <v>Type C Pendrive for Mobile (Black, 128 GB, 5Y - SDDDC3-128G-I35)</v>
      </c>
      <c r="H678" t="s">
        <v>4766</v>
      </c>
      <c r="I678" t="s">
        <v>13085</v>
      </c>
      <c r="J678" s="7" t="str">
        <f t="shared" si="113"/>
        <v>Computers &amp; Accessories</v>
      </c>
      <c r="K678" s="2" t="s">
        <v>13158</v>
      </c>
      <c r="L678" t="str">
        <f t="shared" si="114"/>
        <v>ExternalDevices &amp; DataStorage</v>
      </c>
      <c r="M678" s="2" t="s">
        <v>13159</v>
      </c>
      <c r="N678" s="2" t="str">
        <f t="shared" si="115"/>
        <v>PenDrives</v>
      </c>
      <c r="O678" s="1"/>
      <c r="Q678" s="2">
        <v>1109</v>
      </c>
      <c r="R678" s="8">
        <f t="shared" si="116"/>
        <v>1109</v>
      </c>
      <c r="S678" s="2">
        <v>2800</v>
      </c>
      <c r="T678" s="8">
        <f t="shared" si="117"/>
        <v>2800</v>
      </c>
      <c r="U678" s="1">
        <f t="shared" si="118"/>
        <v>0.60392857142857148</v>
      </c>
      <c r="V678">
        <v>4.3</v>
      </c>
      <c r="W678" s="10">
        <f t="shared" si="119"/>
        <v>4.3</v>
      </c>
      <c r="X678" s="4">
        <v>53464</v>
      </c>
      <c r="Y678" s="12">
        <f t="shared" si="120"/>
        <v>53464</v>
      </c>
    </row>
    <row r="679" spans="1:25" x14ac:dyDescent="0.25">
      <c r="A679">
        <v>678</v>
      </c>
      <c r="B679" t="s">
        <v>3557</v>
      </c>
      <c r="C679" t="str">
        <f t="shared" si="121"/>
        <v>Duplicate</v>
      </c>
      <c r="D679" t="s">
        <v>3558</v>
      </c>
      <c r="E679" t="str">
        <f t="shared" si="112"/>
        <v>boAt Xtend Smartwatch with Alexa Built-in, 1.69‚Äù HD Display, Multiple Watch Faces, Stress Monitor, Heart and SpO2 Monitoring, 14 Sports Modes, Sleep Monitor, 5 ATM and 7 Days Battery(Pitch Black)</v>
      </c>
      <c r="F679" t="str" cm="1">
        <f t="array" ref="F679">PROPER(_xlfn.TEXTJOIN(" ", TRUE, INDEX(_xlfn.FILTERXML("&lt;t&gt;&lt;s&gt;" &amp; SUBSTITUTE(E679," ","&lt;/s&gt;&lt;s&gt;") &amp; "&lt;/s&gt;&lt;/t&gt;", "//s"), _xlfn.SEQUENCE(4))))</f>
        <v>Boat Xtend Smartwatch With</v>
      </c>
      <c r="G679" t="str">
        <f t="shared" si="122"/>
        <v>1.69‚Äù HD Display, Multiple Watch Faces, Stress Monitor, Heart and SpO2 Monitoring, 14 Sports Modes, Sleep Monitor, 5 ATM and 7 Days Battery(Pitch Black)</v>
      </c>
      <c r="H679" t="s">
        <v>2910</v>
      </c>
      <c r="I679" t="s">
        <v>13093</v>
      </c>
      <c r="J679" s="7" t="str">
        <f t="shared" si="113"/>
        <v>Electronics</v>
      </c>
      <c r="K679" s="2" t="s">
        <v>13120</v>
      </c>
      <c r="L679" t="str">
        <f t="shared" si="114"/>
        <v>WearableTechnology</v>
      </c>
      <c r="M679" s="2" t="s">
        <v>13121</v>
      </c>
      <c r="N679" s="2" t="str">
        <f t="shared" si="115"/>
        <v>SmartWatches</v>
      </c>
      <c r="O679" s="1"/>
      <c r="Q679" s="2">
        <v>2999</v>
      </c>
      <c r="R679" s="8">
        <f t="shared" si="116"/>
        <v>2999</v>
      </c>
      <c r="S679" s="2">
        <v>7990</v>
      </c>
      <c r="T679" s="8">
        <f t="shared" si="117"/>
        <v>7990</v>
      </c>
      <c r="U679" s="1">
        <f t="shared" si="118"/>
        <v>0.6246558197747184</v>
      </c>
      <c r="V679">
        <v>4.0999999999999996</v>
      </c>
      <c r="W679" s="10">
        <f t="shared" si="119"/>
        <v>4.0999999999999996</v>
      </c>
      <c r="X679" s="4">
        <v>48448</v>
      </c>
      <c r="Y679" s="12">
        <f t="shared" si="120"/>
        <v>48448</v>
      </c>
    </row>
    <row r="680" spans="1:25" x14ac:dyDescent="0.25">
      <c r="A680">
        <v>679</v>
      </c>
      <c r="B680" t="s">
        <v>5491</v>
      </c>
      <c r="C680" t="str">
        <f t="shared" si="121"/>
        <v>Unique</v>
      </c>
      <c r="D680" t="s">
        <v>5492</v>
      </c>
      <c r="E680" t="str">
        <f t="shared" si="112"/>
        <v>Tizum Mouse Pad Computer Mouse Mat with Anti-Slip Rubber Base | Smooth Mouse Control | Spill-Resistant Surface for Laptop, Notebook, MacBook, Gaming, Laser Optical Mouse, 9.4‚Äùx 7.9‚Äù, Multicolored</v>
      </c>
      <c r="F680" t="str" cm="1">
        <f t="array" ref="F680">PROPER(_xlfn.TEXTJOIN(" ", TRUE, INDEX(_xlfn.FILTERXML("&lt;t&gt;&lt;s&gt;" &amp; SUBSTITUTE(E680," ","&lt;/s&gt;&lt;s&gt;") &amp; "&lt;/s&gt;&lt;/t&gt;", "//s"), _xlfn.SEQUENCE(4))))</f>
        <v>Tizum Mouse Pad Computer</v>
      </c>
      <c r="G680" t="str">
        <f t="shared" si="122"/>
        <v>with Anti-Slip Rubber Base | Smooth Mouse Control | Spill-Resistant Surface for Laptop, Notebook, MacBook, Gaming, Laser Optical Mouse, 9.4‚Äùx 7.9‚Äù, Multicolored</v>
      </c>
      <c r="H680" t="s">
        <v>5289</v>
      </c>
      <c r="I680" t="s">
        <v>13085</v>
      </c>
      <c r="J680" s="7" t="str">
        <f t="shared" si="113"/>
        <v>Computers &amp; Accessories</v>
      </c>
      <c r="K680" t="s">
        <v>13086</v>
      </c>
      <c r="L680" t="str">
        <f t="shared" si="114"/>
        <v>Accessories &amp; Peripherals</v>
      </c>
      <c r="M680" t="s">
        <v>13160</v>
      </c>
      <c r="N680" s="2" t="str">
        <f t="shared" si="115"/>
        <v>Keyboards , Mice &amp; InputDevices</v>
      </c>
      <c r="O680" s="1" t="s">
        <v>13194</v>
      </c>
      <c r="P680" t="s">
        <v>13200</v>
      </c>
      <c r="Q680">
        <v>169</v>
      </c>
      <c r="R680" s="8">
        <f t="shared" si="116"/>
        <v>169</v>
      </c>
      <c r="S680">
        <v>299</v>
      </c>
      <c r="T680" s="8">
        <f t="shared" si="117"/>
        <v>299</v>
      </c>
      <c r="U680" s="1">
        <f t="shared" si="118"/>
        <v>0.43478260869565216</v>
      </c>
      <c r="V680">
        <v>4.4000000000000004</v>
      </c>
      <c r="W680" s="10">
        <f t="shared" si="119"/>
        <v>4.4000000000000004</v>
      </c>
      <c r="X680" s="4">
        <v>5176</v>
      </c>
      <c r="Y680" s="12">
        <f t="shared" si="120"/>
        <v>5176</v>
      </c>
    </row>
    <row r="681" spans="1:25" x14ac:dyDescent="0.25">
      <c r="A681">
        <v>680</v>
      </c>
      <c r="B681" t="s">
        <v>5501</v>
      </c>
      <c r="C681" t="str">
        <f t="shared" si="121"/>
        <v>Unique</v>
      </c>
      <c r="D681" t="s">
        <v>5502</v>
      </c>
      <c r="E681" t="str">
        <f t="shared" si="112"/>
        <v>Epson 003 65 ml for EcoTank L1110 L3100 L3101 L3110 L3115 L3116 L3150 L3151 L3152 L3156 L5190 Black Ink Bottle</v>
      </c>
      <c r="F681" t="str" cm="1">
        <f t="array" ref="F681">PROPER(_xlfn.TEXTJOIN(" ", TRUE, INDEX(_xlfn.FILTERXML("&lt;t&gt;&lt;s&gt;" &amp; SUBSTITUTE(E681," ","&lt;/s&gt;&lt;s&gt;") &amp; "&lt;/s&gt;&lt;/t&gt;", "//s"), _xlfn.SEQUENCE(4))))</f>
        <v>Epson 3 65 Ml</v>
      </c>
      <c r="G681" t="str">
        <f t="shared" si="122"/>
        <v>L1110 L3100 L3101 L3110 L3115 L3116 L3150 L3151 L3152 L3156 L5190 Black Ink Bottle</v>
      </c>
      <c r="H681" t="s">
        <v>5193</v>
      </c>
      <c r="I681" t="s">
        <v>13085</v>
      </c>
      <c r="J681" s="7" t="str">
        <f t="shared" si="113"/>
        <v>Computers &amp; Accessories</v>
      </c>
      <c r="K681" t="s">
        <v>13191</v>
      </c>
      <c r="L681" t="str">
        <f t="shared" si="114"/>
        <v>Printers , Inks &amp; Accessories</v>
      </c>
      <c r="M681" t="s">
        <v>13192</v>
      </c>
      <c r="N681" s="2" t="str">
        <f t="shared" si="115"/>
        <v>Inks , Toners &amp; Cartridges</v>
      </c>
      <c r="O681" s="1" t="s">
        <v>13193</v>
      </c>
      <c r="Q681">
        <v>309</v>
      </c>
      <c r="R681" s="8">
        <f t="shared" si="116"/>
        <v>309</v>
      </c>
      <c r="S681">
        <v>404</v>
      </c>
      <c r="T681" s="8">
        <f t="shared" si="117"/>
        <v>404</v>
      </c>
      <c r="U681" s="1">
        <f t="shared" si="118"/>
        <v>0.23514851485148514</v>
      </c>
      <c r="V681">
        <v>4.4000000000000004</v>
      </c>
      <c r="W681" s="10">
        <f t="shared" si="119"/>
        <v>4.4000000000000004</v>
      </c>
      <c r="X681" s="4">
        <v>8614</v>
      </c>
      <c r="Y681" s="12">
        <f t="shared" si="120"/>
        <v>8614</v>
      </c>
    </row>
    <row r="682" spans="1:25" x14ac:dyDescent="0.25">
      <c r="A682">
        <v>681</v>
      </c>
      <c r="B682" t="s">
        <v>5511</v>
      </c>
      <c r="C682" t="str">
        <f t="shared" si="121"/>
        <v>Unique</v>
      </c>
      <c r="D682" t="s">
        <v>5512</v>
      </c>
      <c r="E682" t="str">
        <f t="shared" si="112"/>
        <v>ZEBRONICS Zeb-Thunder Bluetooth Wireless Over Ear Headphone FM, mSD, 9 hrs Playback with Mic (Black)</v>
      </c>
      <c r="F682" t="str" cm="1">
        <f t="array" ref="F682">PROPER(_xlfn.TEXTJOIN(" ", TRUE, INDEX(_xlfn.FILTERXML("&lt;t&gt;&lt;s&gt;" &amp; SUBSTITUTE(E682," ","&lt;/s&gt;&lt;s&gt;") &amp; "&lt;/s&gt;&lt;/t&gt;", "//s"), _xlfn.SEQUENCE(4))))</f>
        <v>Zebronics Zeb-Thunder Bluetooth Wireless</v>
      </c>
      <c r="G682" t="str">
        <f t="shared" si="122"/>
        <v>Headphone FM, mSD, 9 hrs Playback with Mic (Black)</v>
      </c>
      <c r="H682" t="s">
        <v>4364</v>
      </c>
      <c r="I682" t="s">
        <v>13093</v>
      </c>
      <c r="J682" s="7" t="str">
        <f t="shared" si="113"/>
        <v>Electronics</v>
      </c>
      <c r="K682" t="s">
        <v>13131</v>
      </c>
      <c r="L682" t="str">
        <f t="shared" si="114"/>
        <v>Headphones , Earbuds &amp; Accessories</v>
      </c>
      <c r="M682" s="2" t="s">
        <v>13132</v>
      </c>
      <c r="N682" s="2" t="str">
        <f t="shared" si="115"/>
        <v>Headphones</v>
      </c>
      <c r="O682" s="1" t="s">
        <v>13153</v>
      </c>
      <c r="Q682">
        <v>599</v>
      </c>
      <c r="R682" s="8">
        <f t="shared" si="116"/>
        <v>599</v>
      </c>
      <c r="S682" s="2">
        <v>1399</v>
      </c>
      <c r="T682" s="8">
        <f t="shared" si="117"/>
        <v>1399</v>
      </c>
      <c r="U682" s="1">
        <f t="shared" si="118"/>
        <v>0.57183702644746248</v>
      </c>
      <c r="V682">
        <v>3.8</v>
      </c>
      <c r="W682" s="10">
        <f t="shared" si="119"/>
        <v>3.8</v>
      </c>
      <c r="X682" s="4">
        <v>60026</v>
      </c>
      <c r="Y682" s="12">
        <f t="shared" si="120"/>
        <v>60026</v>
      </c>
    </row>
    <row r="683" spans="1:25" x14ac:dyDescent="0.25">
      <c r="A683">
        <v>682</v>
      </c>
      <c r="B683" t="s">
        <v>5521</v>
      </c>
      <c r="C683" t="str">
        <f t="shared" si="121"/>
        <v>Unique</v>
      </c>
      <c r="D683" t="s">
        <v>12942</v>
      </c>
      <c r="E683" t="str">
        <f t="shared" si="112"/>
        <v>Quantum QHM-7406 Full-Sized Keyboard with () Rupee Symbol, Hotkeys and 3-pieces LED function for Desktop Laptop Smart TV Spill-Resistant Wired USB Keyboard with 10 million keystrokes lifespan (Black)</v>
      </c>
      <c r="F683" t="str" cm="1">
        <f t="array" ref="F683">PROPER(_xlfn.TEXTJOIN(" ", TRUE, INDEX(_xlfn.FILTERXML("&lt;t&gt;&lt;s&gt;" &amp; SUBSTITUTE(E683," ","&lt;/s&gt;&lt;s&gt;") &amp; "&lt;/s&gt;&lt;/t&gt;", "//s"), _xlfn.SEQUENCE(4))))</f>
        <v>Quantum Qhm-7406 Full-Sized Keyboard</v>
      </c>
      <c r="G683" t="str">
        <f t="shared" si="122"/>
        <v>Rupee Symbol, Hotkeys and 3-pieces LED function for Desktop Laptop Smart TV Spill-Resistant Wired USB Keyboard with 10 million keystrokes lifespan (Black)</v>
      </c>
      <c r="H683" t="s">
        <v>4938</v>
      </c>
      <c r="I683" t="s">
        <v>13085</v>
      </c>
      <c r="J683" s="7" t="str">
        <f t="shared" si="113"/>
        <v>Computers &amp; Accessories</v>
      </c>
      <c r="K683" t="s">
        <v>13086</v>
      </c>
      <c r="L683" t="str">
        <f t="shared" si="114"/>
        <v>Accessories &amp; Peripherals</v>
      </c>
      <c r="M683" t="s">
        <v>13160</v>
      </c>
      <c r="N683" s="2" t="str">
        <f t="shared" si="115"/>
        <v>Keyboards , Mice &amp; InputDevices</v>
      </c>
      <c r="O683" s="1" t="s">
        <v>13165</v>
      </c>
      <c r="Q683">
        <v>299</v>
      </c>
      <c r="R683" s="8">
        <f t="shared" si="116"/>
        <v>299</v>
      </c>
      <c r="S683">
        <v>599</v>
      </c>
      <c r="T683" s="8">
        <f t="shared" si="117"/>
        <v>599</v>
      </c>
      <c r="U683" s="1">
        <f t="shared" si="118"/>
        <v>0.5008347245409015</v>
      </c>
      <c r="V683">
        <v>3.8</v>
      </c>
      <c r="W683" s="10">
        <f t="shared" si="119"/>
        <v>3.8</v>
      </c>
      <c r="X683" s="4">
        <v>3066</v>
      </c>
      <c r="Y683" s="12">
        <f t="shared" si="120"/>
        <v>3066</v>
      </c>
    </row>
    <row r="684" spans="1:25" x14ac:dyDescent="0.25">
      <c r="A684">
        <v>683</v>
      </c>
      <c r="B684" t="s">
        <v>5530</v>
      </c>
      <c r="C684" t="str">
        <f t="shared" si="121"/>
        <v>Unique</v>
      </c>
      <c r="D684" t="s">
        <v>5531</v>
      </c>
      <c r="E684" t="str">
        <f t="shared" si="112"/>
        <v>STRIFF Laptop Tabletop Stand, Fold-Up, Adjustable, Ventilated, Portable Holder for Desk, Aluminum Foldable Laptop Ergonomic Compatibility with up to 15.6-inch Laptop, All Mac, Tab, and Mobile (Silver)</v>
      </c>
      <c r="F684" t="str" cm="1">
        <f t="array" ref="F684">PROPER(_xlfn.TEXTJOIN(" ", TRUE, INDEX(_xlfn.FILTERXML("&lt;t&gt;&lt;s&gt;" &amp; SUBSTITUTE(E684," ","&lt;/s&gt;&lt;s&gt;") &amp; "&lt;/s&gt;&lt;/t&gt;", "//s"), _xlfn.SEQUENCE(4))))</f>
        <v>Striff Laptop Tabletop Stand,</v>
      </c>
      <c r="G684" t="str">
        <f t="shared" si="122"/>
        <v>Ventilated, Portable Holder for Desk, Aluminum Foldable Laptop Ergonomic Compatibility with up to 15.6-inch Laptop, All Mac, Tab, and Mobile (Silver)</v>
      </c>
      <c r="H684" t="s">
        <v>4808</v>
      </c>
      <c r="I684" t="s">
        <v>13085</v>
      </c>
      <c r="J684" s="7" t="str">
        <f t="shared" si="113"/>
        <v>Computers &amp; Accessories</v>
      </c>
      <c r="K684" t="s">
        <v>13086</v>
      </c>
      <c r="L684" t="str">
        <f t="shared" si="114"/>
        <v>Accessories &amp; Peripherals</v>
      </c>
      <c r="M684" t="s">
        <v>13154</v>
      </c>
      <c r="N684" s="2" t="str">
        <f t="shared" si="115"/>
        <v>LaptopAccessories</v>
      </c>
      <c r="O684" s="1" t="s">
        <v>13163</v>
      </c>
      <c r="Q684">
        <v>449</v>
      </c>
      <c r="R684" s="8">
        <f t="shared" si="116"/>
        <v>449</v>
      </c>
      <c r="S684">
        <v>999</v>
      </c>
      <c r="T684" s="8">
        <f t="shared" si="117"/>
        <v>999</v>
      </c>
      <c r="U684" s="1">
        <f t="shared" si="118"/>
        <v>0.55055055055055058</v>
      </c>
      <c r="V684">
        <v>4</v>
      </c>
      <c r="W684" s="10">
        <f t="shared" si="119"/>
        <v>4</v>
      </c>
      <c r="X684" s="4">
        <v>2102</v>
      </c>
      <c r="Y684" s="12">
        <f t="shared" si="120"/>
        <v>2102</v>
      </c>
    </row>
    <row r="685" spans="1:25" x14ac:dyDescent="0.25">
      <c r="A685">
        <v>684</v>
      </c>
      <c r="B685" t="s">
        <v>5540</v>
      </c>
      <c r="C685" t="str">
        <f t="shared" si="121"/>
        <v>Unique</v>
      </c>
      <c r="D685" t="s">
        <v>5541</v>
      </c>
      <c r="E685" t="str">
        <f t="shared" si="112"/>
        <v>Logitech M221 Wireless Mouse, Silent Buttons, 2.4 GHz with USB Mini Receiver, 1000 DPI Optical Tracking, 18-Month Battery Life, Ambidextrous PC Mac Laptop - Charcoal Grey</v>
      </c>
      <c r="F685" t="str" cm="1">
        <f t="array" ref="F685">PROPER(_xlfn.TEXTJOIN(" ", TRUE, INDEX(_xlfn.FILTERXML("&lt;t&gt;&lt;s&gt;" &amp; SUBSTITUTE(E685," ","&lt;/s&gt;&lt;s&gt;") &amp; "&lt;/s&gt;&lt;/t&gt;", "//s"), _xlfn.SEQUENCE(4))))</f>
        <v>Logitech M221 Wireless Mouse,</v>
      </c>
      <c r="G685" t="str">
        <f t="shared" si="122"/>
        <v>2.4 GHz with USB Mini Receiver, 1000 DPI Optical Tracking, 18-Month Battery Life, Ambidextrous PC Mac Laptop - Charcoal Grey</v>
      </c>
      <c r="H685" t="s">
        <v>4777</v>
      </c>
      <c r="I685" t="s">
        <v>13085</v>
      </c>
      <c r="J685" s="7" t="str">
        <f t="shared" si="113"/>
        <v>Computers &amp; Accessories</v>
      </c>
      <c r="K685" t="s">
        <v>13086</v>
      </c>
      <c r="L685" t="str">
        <f t="shared" si="114"/>
        <v>Accessories &amp; Peripherals</v>
      </c>
      <c r="M685" s="2" t="s">
        <v>13160</v>
      </c>
      <c r="N685" s="2" t="str">
        <f t="shared" si="115"/>
        <v>Keyboards , Mice &amp; InputDevices</v>
      </c>
      <c r="O685" s="1" t="s">
        <v>13161</v>
      </c>
      <c r="Q685">
        <v>799</v>
      </c>
      <c r="R685" s="8">
        <f t="shared" si="116"/>
        <v>799</v>
      </c>
      <c r="S685" s="2">
        <v>1295</v>
      </c>
      <c r="T685" s="8">
        <f t="shared" si="117"/>
        <v>1295</v>
      </c>
      <c r="U685" s="1">
        <f t="shared" si="118"/>
        <v>0.383011583011583</v>
      </c>
      <c r="V685">
        <v>4.4000000000000004</v>
      </c>
      <c r="W685" s="10">
        <f t="shared" si="119"/>
        <v>4.4000000000000004</v>
      </c>
      <c r="X685" s="4">
        <v>34852</v>
      </c>
      <c r="Y685" s="12">
        <f t="shared" si="120"/>
        <v>34852</v>
      </c>
    </row>
    <row r="686" spans="1:25" x14ac:dyDescent="0.25">
      <c r="A686">
        <v>685</v>
      </c>
      <c r="B686" t="s">
        <v>125</v>
      </c>
      <c r="C686" t="str">
        <f t="shared" si="121"/>
        <v>Duplicate</v>
      </c>
      <c r="D686" t="s">
        <v>126</v>
      </c>
      <c r="E686" t="str">
        <f t="shared" si="112"/>
        <v>AmazonBasics Flexible Premium HDMI Cable (Black, 4K@60Hz, 18Gbps), 3-Foot</v>
      </c>
      <c r="F686" t="str" cm="1">
        <f t="array" ref="F686">PROPER(_xlfn.TEXTJOIN(" ", TRUE, INDEX(_xlfn.FILTERXML("&lt;t&gt;&lt;s&gt;" &amp; SUBSTITUTE(E686," ","&lt;/s&gt;&lt;s&gt;") &amp; "&lt;/s&gt;&lt;/t&gt;", "//s"), _xlfn.SEQUENCE(4))))</f>
        <v>Amazonbasics Flexible Premium Hdmi</v>
      </c>
      <c r="G686" t="str">
        <f t="shared" si="122"/>
        <v>4K@60Hz, 18Gbps), 3-Foot</v>
      </c>
      <c r="H686" t="s">
        <v>127</v>
      </c>
      <c r="I686" t="s">
        <v>13093</v>
      </c>
      <c r="J686" s="7" t="str">
        <f t="shared" si="113"/>
        <v>Electronics</v>
      </c>
      <c r="K686" t="s">
        <v>13094</v>
      </c>
      <c r="L686" t="str">
        <f t="shared" si="114"/>
        <v>HomeTheater , TV &amp; Video</v>
      </c>
      <c r="M686" t="s">
        <v>13095</v>
      </c>
      <c r="N686" s="2" t="str">
        <f t="shared" si="115"/>
        <v>Accessories</v>
      </c>
      <c r="O686" s="1" t="s">
        <v>13088</v>
      </c>
      <c r="P686" t="s">
        <v>13096</v>
      </c>
      <c r="Q686">
        <v>219</v>
      </c>
      <c r="R686" s="8">
        <f t="shared" si="116"/>
        <v>219</v>
      </c>
      <c r="S686">
        <v>700</v>
      </c>
      <c r="T686" s="8">
        <f t="shared" si="117"/>
        <v>700</v>
      </c>
      <c r="U686" s="1">
        <f t="shared" si="118"/>
        <v>0.68714285714285717</v>
      </c>
      <c r="V686">
        <v>4.4000000000000004</v>
      </c>
      <c r="W686" s="10">
        <f t="shared" si="119"/>
        <v>4.4000000000000004</v>
      </c>
      <c r="X686" s="4">
        <v>426972</v>
      </c>
      <c r="Y686" s="12">
        <f t="shared" si="120"/>
        <v>426972</v>
      </c>
    </row>
    <row r="687" spans="1:25" x14ac:dyDescent="0.25">
      <c r="A687">
        <v>686</v>
      </c>
      <c r="B687" t="s">
        <v>5551</v>
      </c>
      <c r="C687" t="str">
        <f t="shared" si="121"/>
        <v>Unique</v>
      </c>
      <c r="D687" t="s">
        <v>5552</v>
      </c>
      <c r="E687" t="str">
        <f t="shared" si="112"/>
        <v>Classmate Soft Cover 6 Subject Spiral Binding Notebook, Single Line, 300 Pages</v>
      </c>
      <c r="F687" t="str" cm="1">
        <f t="array" ref="F687">PROPER(_xlfn.TEXTJOIN(" ", TRUE, INDEX(_xlfn.FILTERXML("&lt;t&gt;&lt;s&gt;" &amp; SUBSTITUTE(E687," ","&lt;/s&gt;&lt;s&gt;") &amp; "&lt;/s&gt;&lt;/t&gt;", "//s"), _xlfn.SEQUENCE(4))))</f>
        <v>Classmate Soft Cover 6</v>
      </c>
      <c r="G687" t="str">
        <f t="shared" si="122"/>
        <v>Binding Notebook, Single Line, 300 Pages</v>
      </c>
      <c r="H687" t="s">
        <v>5553</v>
      </c>
      <c r="I687" t="s">
        <v>13171</v>
      </c>
      <c r="J687" s="7" t="str">
        <f t="shared" si="113"/>
        <v>OfficeProducts</v>
      </c>
      <c r="K687" t="s">
        <v>13172</v>
      </c>
      <c r="L687" t="str">
        <f t="shared" si="114"/>
        <v>OfficePaperProducts</v>
      </c>
      <c r="M687" t="s">
        <v>13173</v>
      </c>
      <c r="N687" s="2" t="str">
        <f t="shared" si="115"/>
        <v>Paper</v>
      </c>
      <c r="O687" s="1" t="s">
        <v>13174</v>
      </c>
      <c r="P687" t="s">
        <v>13207</v>
      </c>
      <c r="Q687">
        <v>157</v>
      </c>
      <c r="R687" s="8">
        <f t="shared" si="116"/>
        <v>157</v>
      </c>
      <c r="S687">
        <v>160</v>
      </c>
      <c r="T687" s="8">
        <f t="shared" si="117"/>
        <v>160</v>
      </c>
      <c r="U687" s="1">
        <f t="shared" si="118"/>
        <v>1.8749999999999999E-2</v>
      </c>
      <c r="V687">
        <v>4.5</v>
      </c>
      <c r="W687" s="10">
        <f t="shared" si="119"/>
        <v>4.5</v>
      </c>
      <c r="X687" s="4">
        <v>8618</v>
      </c>
      <c r="Y687" s="12">
        <f t="shared" si="120"/>
        <v>8618</v>
      </c>
    </row>
    <row r="688" spans="1:25" x14ac:dyDescent="0.25">
      <c r="A688">
        <v>687</v>
      </c>
      <c r="B688" t="s">
        <v>3641</v>
      </c>
      <c r="C688" t="str">
        <f t="shared" si="121"/>
        <v>Duplicate</v>
      </c>
      <c r="D688" t="s">
        <v>3642</v>
      </c>
      <c r="E688" t="str">
        <f t="shared" si="112"/>
        <v>HP 32GB Class 10 MicroSD Memory Card (U1 TF Card¬†32GB)</v>
      </c>
      <c r="F688" t="str" cm="1">
        <f t="array" ref="F688">PROPER(_xlfn.TEXTJOIN(" ", TRUE, INDEX(_xlfn.FILTERXML("&lt;t&gt;&lt;s&gt;" &amp; SUBSTITUTE(E688," ","&lt;/s&gt;&lt;s&gt;") &amp; "&lt;/s&gt;&lt;/t&gt;", "//s"), _xlfn.SEQUENCE(4))))</f>
        <v>Hp 32Gb Class 10</v>
      </c>
      <c r="G688" t="str">
        <f t="shared" si="122"/>
        <v>Card (U1 TF Card¬†32GB)</v>
      </c>
      <c r="H688" t="s">
        <v>2983</v>
      </c>
      <c r="I688" t="s">
        <v>13093</v>
      </c>
      <c r="J688" s="7" t="str">
        <f t="shared" si="113"/>
        <v>Electronics</v>
      </c>
      <c r="K688" t="s">
        <v>13095</v>
      </c>
      <c r="L688" t="str">
        <f t="shared" si="114"/>
        <v>Accessories</v>
      </c>
      <c r="M688" s="2" t="s">
        <v>13128</v>
      </c>
      <c r="N688" s="2" t="str">
        <f t="shared" si="115"/>
        <v>MemoryCards</v>
      </c>
      <c r="O688" s="1" t="s">
        <v>13129</v>
      </c>
      <c r="Q688">
        <v>369</v>
      </c>
      <c r="R688" s="8">
        <f t="shared" si="116"/>
        <v>369</v>
      </c>
      <c r="S688" s="2">
        <v>1600</v>
      </c>
      <c r="T688" s="8">
        <f t="shared" si="117"/>
        <v>1600</v>
      </c>
      <c r="U688" s="1">
        <f t="shared" si="118"/>
        <v>0.76937500000000003</v>
      </c>
      <c r="V688">
        <v>4</v>
      </c>
      <c r="W688" s="10">
        <f t="shared" si="119"/>
        <v>4</v>
      </c>
      <c r="X688" s="4">
        <v>32625</v>
      </c>
      <c r="Y688" s="12">
        <f t="shared" si="120"/>
        <v>32625</v>
      </c>
    </row>
    <row r="689" spans="1:25" x14ac:dyDescent="0.25">
      <c r="A689">
        <v>688</v>
      </c>
      <c r="B689" t="s">
        <v>5565</v>
      </c>
      <c r="C689" t="str">
        <f t="shared" si="121"/>
        <v>Unique</v>
      </c>
      <c r="D689" t="s">
        <v>5566</v>
      </c>
      <c r="E689" t="str">
        <f t="shared" si="112"/>
        <v>HP 150 Wireless USB Mouse with Ergonomic and ambidextrous Design, 1600 DPI Optical Tracking, 2.4 GHz Wireless connectivity, Dual-Function Scroll Wheel and 12 Month Long Battery Life. 3-Years Warranty.</v>
      </c>
      <c r="F689" t="str" cm="1">
        <f t="array" ref="F689">PROPER(_xlfn.TEXTJOIN(" ", TRUE, INDEX(_xlfn.FILTERXML("&lt;t&gt;&lt;s&gt;" &amp; SUBSTITUTE(E689," ","&lt;/s&gt;&lt;s&gt;") &amp; "&lt;/s&gt;&lt;/t&gt;", "//s"), _xlfn.SEQUENCE(4))))</f>
        <v>Hp 150 Wireless Usb</v>
      </c>
      <c r="G689" t="str">
        <f t="shared" si="122"/>
        <v>Ergonomic and ambidextrous Design, 1600 DPI Optical Tracking, 2.4 GHz Wireless connectivity, Dual-Function Scroll Wheel and 12 Month Long Battery Life. 3-Years Warranty.</v>
      </c>
      <c r="H689" t="s">
        <v>4777</v>
      </c>
      <c r="I689" t="s">
        <v>13085</v>
      </c>
      <c r="J689" s="7" t="str">
        <f t="shared" si="113"/>
        <v>Computers &amp; Accessories</v>
      </c>
      <c r="K689" t="s">
        <v>13086</v>
      </c>
      <c r="L689" t="str">
        <f t="shared" si="114"/>
        <v>Accessories &amp; Peripherals</v>
      </c>
      <c r="M689" t="s">
        <v>13160</v>
      </c>
      <c r="N689" s="2" t="str">
        <f t="shared" si="115"/>
        <v>Keyboards , Mice &amp; InputDevices</v>
      </c>
      <c r="O689" s="1" t="s">
        <v>13161</v>
      </c>
      <c r="Q689">
        <v>599</v>
      </c>
      <c r="R689" s="8">
        <f t="shared" si="116"/>
        <v>599</v>
      </c>
      <c r="S689">
        <v>899</v>
      </c>
      <c r="T689" s="8">
        <f t="shared" si="117"/>
        <v>899</v>
      </c>
      <c r="U689" s="1">
        <f t="shared" si="118"/>
        <v>0.33370411568409342</v>
      </c>
      <c r="V689">
        <v>4</v>
      </c>
      <c r="W689" s="10">
        <f t="shared" si="119"/>
        <v>4</v>
      </c>
      <c r="X689" s="4">
        <v>4018</v>
      </c>
      <c r="Y689" s="12">
        <f t="shared" si="120"/>
        <v>4018</v>
      </c>
    </row>
    <row r="690" spans="1:25" x14ac:dyDescent="0.25">
      <c r="A690">
        <v>689</v>
      </c>
      <c r="B690" t="s">
        <v>5575</v>
      </c>
      <c r="C690" t="str">
        <f t="shared" si="121"/>
        <v>Unique</v>
      </c>
      <c r="D690" t="s">
        <v>5576</v>
      </c>
      <c r="E690" t="str">
        <f t="shared" si="112"/>
        <v>Duracell Rechargeable AA 1300mAh Batteries, 4Pcs</v>
      </c>
      <c r="F690" t="str" cm="1">
        <f t="array" ref="F690">PROPER(_xlfn.TEXTJOIN(" ", TRUE, INDEX(_xlfn.FILTERXML("&lt;t&gt;&lt;s&gt;" &amp; SUBSTITUTE(E690," ","&lt;/s&gt;&lt;s&gt;") &amp; "&lt;/s&gt;&lt;/t&gt;", "//s"), _xlfn.SEQUENCE(4))))</f>
        <v>Duracell Rechargeable Aa 1300Mah</v>
      </c>
      <c r="G690" t="str">
        <f t="shared" si="122"/>
        <v/>
      </c>
      <c r="H690" t="s">
        <v>5577</v>
      </c>
      <c r="I690" t="s">
        <v>13093</v>
      </c>
      <c r="J690" s="7" t="str">
        <f t="shared" si="113"/>
        <v>Electronics</v>
      </c>
      <c r="K690" t="s">
        <v>13169</v>
      </c>
      <c r="L690" t="str">
        <f t="shared" si="114"/>
        <v>GeneralPurposeBatteries &amp; BatteryChargers</v>
      </c>
      <c r="M690" t="s">
        <v>13208</v>
      </c>
      <c r="N690" s="2" t="str">
        <f t="shared" si="115"/>
        <v>RechargeableBatteries</v>
      </c>
      <c r="O690" s="1"/>
      <c r="Q690">
        <v>479</v>
      </c>
      <c r="R690" s="8">
        <f t="shared" si="116"/>
        <v>479</v>
      </c>
      <c r="S690">
        <v>599</v>
      </c>
      <c r="T690" s="8">
        <f t="shared" si="117"/>
        <v>599</v>
      </c>
      <c r="U690" s="1">
        <f t="shared" si="118"/>
        <v>0.20033388981636061</v>
      </c>
      <c r="V690">
        <v>4.3</v>
      </c>
      <c r="W690" s="10">
        <f t="shared" si="119"/>
        <v>4.3</v>
      </c>
      <c r="X690" s="4">
        <v>11687</v>
      </c>
      <c r="Y690" s="12">
        <f t="shared" si="120"/>
        <v>11687</v>
      </c>
    </row>
    <row r="691" spans="1:25" x14ac:dyDescent="0.25">
      <c r="A691">
        <v>690</v>
      </c>
      <c r="B691" t="s">
        <v>136</v>
      </c>
      <c r="C691" t="str">
        <f t="shared" si="121"/>
        <v>Duplicate</v>
      </c>
      <c r="D691" t="s">
        <v>137</v>
      </c>
      <c r="E691" t="str">
        <f t="shared" si="112"/>
        <v>Portronics Konnect CL 20W POR-1067 Type-C to 8 Pin USB 1.2M Cable with Power Delivery and 3A Quick Charge Support, Nylon Braided for All Type-C and 8 Pin Devices, Green</v>
      </c>
      <c r="F691" t="str" cm="1">
        <f t="array" ref="F691">PROPER(_xlfn.TEXTJOIN(" ", TRUE, INDEX(_xlfn.FILTERXML("&lt;t&gt;&lt;s&gt;" &amp; SUBSTITUTE(E691," ","&lt;/s&gt;&lt;s&gt;") &amp; "&lt;/s&gt;&lt;/t&gt;", "//s"), _xlfn.SEQUENCE(4))))</f>
        <v>Portronics Konnect Cl 20W</v>
      </c>
      <c r="G691" t="str">
        <f t="shared" si="122"/>
        <v>to 8 Pin USB 1.2M Cable with Power Delivery and 3A Quick Charge Support, Nylon Braided for All Type-C and 8 Pin Devices, Green</v>
      </c>
      <c r="H691" t="s">
        <v>17</v>
      </c>
      <c r="I691" t="s">
        <v>13085</v>
      </c>
      <c r="J691" s="7" t="str">
        <f t="shared" si="113"/>
        <v>Computers &amp; Accessories</v>
      </c>
      <c r="K691" t="s">
        <v>13086</v>
      </c>
      <c r="L691" t="str">
        <f t="shared" si="114"/>
        <v>Accessories &amp; Peripherals</v>
      </c>
      <c r="M691" t="s">
        <v>13087</v>
      </c>
      <c r="N691" s="2" t="str">
        <f t="shared" si="115"/>
        <v>Cables &amp; Accessories</v>
      </c>
      <c r="O691" s="1" t="s">
        <v>13088</v>
      </c>
      <c r="P691" t="s">
        <v>13089</v>
      </c>
      <c r="Q691">
        <v>350</v>
      </c>
      <c r="R691" s="8">
        <f t="shared" si="116"/>
        <v>350</v>
      </c>
      <c r="S691">
        <v>899</v>
      </c>
      <c r="T691" s="8">
        <f t="shared" si="117"/>
        <v>899</v>
      </c>
      <c r="U691" s="1">
        <f t="shared" si="118"/>
        <v>0.61067853170189101</v>
      </c>
      <c r="V691">
        <v>4.2</v>
      </c>
      <c r="W691" s="10">
        <f t="shared" si="119"/>
        <v>4.2</v>
      </c>
      <c r="X691" s="4">
        <v>2262</v>
      </c>
      <c r="Y691" s="12">
        <f t="shared" si="120"/>
        <v>2262</v>
      </c>
    </row>
    <row r="692" spans="1:25" x14ac:dyDescent="0.25">
      <c r="A692">
        <v>691</v>
      </c>
      <c r="B692" t="s">
        <v>5587</v>
      </c>
      <c r="C692" t="str">
        <f t="shared" si="121"/>
        <v>Unique</v>
      </c>
      <c r="D692" t="s">
        <v>5588</v>
      </c>
      <c r="E692" t="str">
        <f t="shared" si="112"/>
        <v>boAt Airdopes 181 in-Ear True Wireless Earbuds with ENx Tech, Beast Mode(Low Latency Upto 60ms) for Gaming, with Mic, ASAP Charge, 20H Playtime, Bluetooth v5.2, IPX4 and IWP (Cool Grey)</v>
      </c>
      <c r="F692" t="str" cm="1">
        <f t="array" ref="F692">PROPER(_xlfn.TEXTJOIN(" ", TRUE, INDEX(_xlfn.FILTERXML("&lt;t&gt;&lt;s&gt;" &amp; SUBSTITUTE(E692," ","&lt;/s&gt;&lt;s&gt;") &amp; "&lt;/s&gt;&lt;/t&gt;", "//s"), _xlfn.SEQUENCE(4))))</f>
        <v>Boat Airdopes 181 In-Ear</v>
      </c>
      <c r="G692" t="str">
        <f t="shared" si="122"/>
        <v>Earbuds with ENx Tech, Beast Mode(Low Latency Upto 60ms) for Gaming, with Mic, ASAP Charge, 20H Playtime, Bluetooth v5.2, IPX4 and IWP (Cool Grey)</v>
      </c>
      <c r="H692" t="s">
        <v>3025</v>
      </c>
      <c r="I692" t="s">
        <v>13093</v>
      </c>
      <c r="J692" s="7" t="str">
        <f t="shared" si="113"/>
        <v>Electronics</v>
      </c>
      <c r="K692" s="2" t="s">
        <v>13131</v>
      </c>
      <c r="L692" t="str">
        <f t="shared" si="114"/>
        <v>Headphones , Earbuds &amp; Accessories</v>
      </c>
      <c r="M692" s="2" t="s">
        <v>13132</v>
      </c>
      <c r="N692" s="2" t="str">
        <f t="shared" si="115"/>
        <v>Headphones</v>
      </c>
      <c r="O692" s="1" t="s">
        <v>13133</v>
      </c>
      <c r="Q692" s="2">
        <v>1598</v>
      </c>
      <c r="R692" s="8">
        <f t="shared" si="116"/>
        <v>1598</v>
      </c>
      <c r="S692" s="2">
        <v>2990</v>
      </c>
      <c r="T692" s="8">
        <f t="shared" si="117"/>
        <v>2990</v>
      </c>
      <c r="U692" s="1">
        <f t="shared" si="118"/>
        <v>0.46555183946488293</v>
      </c>
      <c r="V692">
        <v>3.8</v>
      </c>
      <c r="W692" s="10">
        <f t="shared" si="119"/>
        <v>3.8</v>
      </c>
      <c r="X692" s="4">
        <v>11015</v>
      </c>
      <c r="Y692" s="12">
        <f t="shared" si="120"/>
        <v>11015</v>
      </c>
    </row>
    <row r="693" spans="1:25" x14ac:dyDescent="0.25">
      <c r="A693">
        <v>692</v>
      </c>
      <c r="B693" t="s">
        <v>5597</v>
      </c>
      <c r="C693" t="str">
        <f t="shared" si="121"/>
        <v>Unique</v>
      </c>
      <c r="D693" t="s">
        <v>5598</v>
      </c>
      <c r="E693" t="str">
        <f t="shared" si="112"/>
        <v>TP-Link USB Bluetooth Adapter for PC, 5.0 Bluetooth Dongle Receiver (UB500) Supports Windows 11 10 8.1 7 for Desktop, Laptop, Mouse, Keyboard, Printers, Headsets, Speakers, PS4 Xbox Controllers</v>
      </c>
      <c r="F693" t="str" cm="1">
        <f t="array" ref="F693">PROPER(_xlfn.TEXTJOIN(" ", TRUE, INDEX(_xlfn.FILTERXML("&lt;t&gt;&lt;s&gt;" &amp; SUBSTITUTE(E693," ","&lt;/s&gt;&lt;s&gt;") &amp; "&lt;/s&gt;&lt;/t&gt;", "//s"), _xlfn.SEQUENCE(4))))</f>
        <v>Tp-Link Usb Bluetooth Adapter</v>
      </c>
      <c r="G693" t="str">
        <f t="shared" si="122"/>
        <v>5.0 Bluetooth Dongle Receiver (UB500) Supports Windows 11 10 8.1 7 for Desktop, Laptop, Mouse, Keyboard, Printers, Headsets, Speakers, PS4 Xbox Controllers</v>
      </c>
      <c r="H693" t="s">
        <v>5599</v>
      </c>
      <c r="I693" t="s">
        <v>13085</v>
      </c>
      <c r="J693" s="7" t="str">
        <f t="shared" si="113"/>
        <v>Computers &amp; Accessories</v>
      </c>
      <c r="K693" t="s">
        <v>13090</v>
      </c>
      <c r="L693" t="str">
        <f t="shared" si="114"/>
        <v>NetworkingDevices</v>
      </c>
      <c r="M693" t="s">
        <v>13091</v>
      </c>
      <c r="N693" s="2" t="str">
        <f t="shared" si="115"/>
        <v>NetworkAdapters</v>
      </c>
      <c r="O693" s="1" t="s">
        <v>13209</v>
      </c>
      <c r="Q693">
        <v>599</v>
      </c>
      <c r="R693" s="8">
        <f t="shared" si="116"/>
        <v>599</v>
      </c>
      <c r="S693">
        <v>899</v>
      </c>
      <c r="T693" s="8">
        <f t="shared" si="117"/>
        <v>899</v>
      </c>
      <c r="U693" s="1">
        <f t="shared" si="118"/>
        <v>0.33370411568409342</v>
      </c>
      <c r="V693">
        <v>4.3</v>
      </c>
      <c r="W693" s="10">
        <f t="shared" si="119"/>
        <v>4.3</v>
      </c>
      <c r="X693" s="4">
        <v>95116</v>
      </c>
      <c r="Y693" s="12">
        <f t="shared" si="120"/>
        <v>95116</v>
      </c>
    </row>
    <row r="694" spans="1:25" x14ac:dyDescent="0.25">
      <c r="A694">
        <v>693</v>
      </c>
      <c r="B694" t="s">
        <v>146</v>
      </c>
      <c r="C694" t="str">
        <f t="shared" si="121"/>
        <v>Duplicate</v>
      </c>
      <c r="D694" t="s">
        <v>147</v>
      </c>
      <c r="E694" t="str">
        <f t="shared" si="112"/>
        <v>Portronics Konnect L 1.2M POR-1401 Fast Charging 3A 8 Pin USB Cable with Charge and Sync Function (White)</v>
      </c>
      <c r="F694" t="str" cm="1">
        <f t="array" ref="F694">PROPER(_xlfn.TEXTJOIN(" ", TRUE, INDEX(_xlfn.FILTERXML("&lt;t&gt;&lt;s&gt;" &amp; SUBSTITUTE(E694," ","&lt;/s&gt;&lt;s&gt;") &amp; "&lt;/s&gt;&lt;/t&gt;", "//s"), _xlfn.SEQUENCE(4))))</f>
        <v>Portronics Konnect L 1.2M</v>
      </c>
      <c r="G694" t="str">
        <f t="shared" si="122"/>
        <v>Charging 3A 8 Pin USB Cable with Charge and Sync Function (White)</v>
      </c>
      <c r="H694" t="s">
        <v>17</v>
      </c>
      <c r="I694" t="s">
        <v>13085</v>
      </c>
      <c r="J694" s="7" t="str">
        <f t="shared" si="113"/>
        <v>Computers &amp; Accessories</v>
      </c>
      <c r="K694" t="s">
        <v>13086</v>
      </c>
      <c r="L694" t="str">
        <f t="shared" si="114"/>
        <v>Accessories &amp; Peripherals</v>
      </c>
      <c r="M694" t="s">
        <v>13087</v>
      </c>
      <c r="N694" s="2" t="str">
        <f t="shared" si="115"/>
        <v>Cables &amp; Accessories</v>
      </c>
      <c r="O694" s="1" t="s">
        <v>13088</v>
      </c>
      <c r="P694" t="s">
        <v>13089</v>
      </c>
      <c r="Q694">
        <v>159</v>
      </c>
      <c r="R694" s="8">
        <f t="shared" si="116"/>
        <v>159</v>
      </c>
      <c r="S694">
        <v>399</v>
      </c>
      <c r="T694" s="8">
        <f t="shared" si="117"/>
        <v>399</v>
      </c>
      <c r="U694" s="1">
        <f t="shared" si="118"/>
        <v>0.60150375939849621</v>
      </c>
      <c r="V694">
        <v>4.0999999999999996</v>
      </c>
      <c r="W694" s="10">
        <f t="shared" si="119"/>
        <v>4.0999999999999996</v>
      </c>
      <c r="X694" s="4">
        <v>4768</v>
      </c>
      <c r="Y694" s="12">
        <f t="shared" si="120"/>
        <v>4768</v>
      </c>
    </row>
    <row r="695" spans="1:25" x14ac:dyDescent="0.25">
      <c r="A695">
        <v>694</v>
      </c>
      <c r="B695" t="s">
        <v>5609</v>
      </c>
      <c r="C695" t="str">
        <f t="shared" si="121"/>
        <v>Unique</v>
      </c>
      <c r="D695" t="s">
        <v>5610</v>
      </c>
      <c r="E695" t="str">
        <f t="shared" si="112"/>
        <v>SanDisk Ultra Dual Drive Luxe USB Type C Flash Drive (Silver, 128 GB, 5Y - SDDDC4-128G-I35)</v>
      </c>
      <c r="F695" t="str" cm="1">
        <f t="array" ref="F695">PROPER(_xlfn.TEXTJOIN(" ", TRUE, INDEX(_xlfn.FILTERXML("&lt;t&gt;&lt;s&gt;" &amp; SUBSTITUTE(E695," ","&lt;/s&gt;&lt;s&gt;") &amp; "&lt;/s&gt;&lt;/t&gt;", "//s"), _xlfn.SEQUENCE(4))))</f>
        <v>Sandisk Ultra Dual Drive</v>
      </c>
      <c r="G695" t="str">
        <f t="shared" si="122"/>
        <v>Type C Flash Drive (Silver, 128 GB, 5Y - SDDDC4-128G-I35)</v>
      </c>
      <c r="H695" t="s">
        <v>4766</v>
      </c>
      <c r="I695" t="s">
        <v>13085</v>
      </c>
      <c r="J695" s="7" t="str">
        <f t="shared" si="113"/>
        <v>Computers &amp; Accessories</v>
      </c>
      <c r="K695" s="2" t="s">
        <v>13158</v>
      </c>
      <c r="L695" t="str">
        <f t="shared" si="114"/>
        <v>ExternalDevices &amp; DataStorage</v>
      </c>
      <c r="M695" s="2" t="s">
        <v>13159</v>
      </c>
      <c r="N695" s="2" t="str">
        <f t="shared" si="115"/>
        <v>PenDrives</v>
      </c>
      <c r="O695" s="1"/>
      <c r="Q695" s="2">
        <v>1299</v>
      </c>
      <c r="R695" s="8">
        <f t="shared" si="116"/>
        <v>1299</v>
      </c>
      <c r="S695" s="2">
        <v>3000</v>
      </c>
      <c r="T695" s="8">
        <f t="shared" si="117"/>
        <v>3000</v>
      </c>
      <c r="U695" s="1">
        <f t="shared" si="118"/>
        <v>0.56699999999999995</v>
      </c>
      <c r="V695">
        <v>4.3</v>
      </c>
      <c r="W695" s="10">
        <f t="shared" si="119"/>
        <v>4.3</v>
      </c>
      <c r="X695" s="4">
        <v>23022</v>
      </c>
      <c r="Y695" s="12">
        <f t="shared" si="120"/>
        <v>23022</v>
      </c>
    </row>
    <row r="696" spans="1:25" x14ac:dyDescent="0.25">
      <c r="A696">
        <v>695</v>
      </c>
      <c r="B696" t="s">
        <v>3734</v>
      </c>
      <c r="C696" t="str">
        <f t="shared" si="121"/>
        <v>Duplicate</v>
      </c>
      <c r="D696" t="s">
        <v>3735</v>
      </c>
      <c r="E696" t="str">
        <f t="shared" si="112"/>
        <v>Noise ColorFit Pulse Smartwatch with 3.56 cm (1.4") Full Touch HD Display, SpO2, Heart Rate, Sleep Monitors and 10-Day Battery - Jet Black</v>
      </c>
      <c r="F696" t="str" cm="1">
        <f t="array" ref="F696">PROPER(_xlfn.TEXTJOIN(" ", TRUE, INDEX(_xlfn.FILTERXML("&lt;t&gt;&lt;s&gt;" &amp; SUBSTITUTE(E696," ","&lt;/s&gt;&lt;s&gt;") &amp; "&lt;/s&gt;&lt;/t&gt;", "//s"), _xlfn.SEQUENCE(4))))</f>
        <v>Noise Colorfit Pulse Smartwatch</v>
      </c>
      <c r="G696" t="str">
        <f t="shared" si="122"/>
        <v>cm (1.4") Full Touch HD Display, SpO2, Heart Rate, Sleep Monitors and 10-Day Battery - Jet Black</v>
      </c>
      <c r="H696" t="s">
        <v>2910</v>
      </c>
      <c r="I696" t="s">
        <v>13093</v>
      </c>
      <c r="J696" s="7" t="str">
        <f t="shared" si="113"/>
        <v>Electronics</v>
      </c>
      <c r="K696" s="2" t="s">
        <v>13120</v>
      </c>
      <c r="L696" t="str">
        <f t="shared" si="114"/>
        <v>WearableTechnology</v>
      </c>
      <c r="M696" s="2" t="s">
        <v>13121</v>
      </c>
      <c r="N696" s="2" t="str">
        <f t="shared" si="115"/>
        <v>SmartWatches</v>
      </c>
      <c r="O696" s="1"/>
      <c r="Q696" s="2">
        <v>1599</v>
      </c>
      <c r="R696" s="8">
        <f t="shared" si="116"/>
        <v>1599</v>
      </c>
      <c r="S696" s="2">
        <v>4999</v>
      </c>
      <c r="T696" s="8">
        <f t="shared" si="117"/>
        <v>4999</v>
      </c>
      <c r="U696" s="1">
        <f t="shared" si="118"/>
        <v>0.68013602720544108</v>
      </c>
      <c r="V696">
        <v>4</v>
      </c>
      <c r="W696" s="10">
        <f t="shared" si="119"/>
        <v>4</v>
      </c>
      <c r="X696" s="4">
        <v>67951</v>
      </c>
      <c r="Y696" s="12">
        <f t="shared" si="120"/>
        <v>67951</v>
      </c>
    </row>
    <row r="697" spans="1:25" x14ac:dyDescent="0.25">
      <c r="A697">
        <v>696</v>
      </c>
      <c r="B697" t="s">
        <v>5626</v>
      </c>
      <c r="C697" t="str">
        <f t="shared" si="121"/>
        <v>Unique</v>
      </c>
      <c r="D697" t="s">
        <v>5627</v>
      </c>
      <c r="E697" t="str">
        <f t="shared" si="112"/>
        <v>rts [2 Pack] Mini USB C Type C Adapter Plug, Type C Female to USB A Male Charger Charging Cable Adapter Converter compatible for iPhone, Samsung S20 ultra S21 S10 S8 S9 MacBook Pro iPad Silver</v>
      </c>
      <c r="F697" t="str" cm="1">
        <f t="array" ref="F697">PROPER(_xlfn.TEXTJOIN(" ", TRUE, INDEX(_xlfn.FILTERXML("&lt;t&gt;&lt;s&gt;" &amp; SUBSTITUTE(E697," ","&lt;/s&gt;&lt;s&gt;") &amp; "&lt;/s&gt;&lt;/t&gt;", "//s"), _xlfn.SEQUENCE(4))))</f>
        <v>Rts [2 Pack] Mini</v>
      </c>
      <c r="G697" t="str">
        <f t="shared" si="122"/>
        <v>Type C Adapter Plug, Type C Female to USB A Male Charger Charging Cable Adapter Converter compatible for iPhone, Samsung S20 ultra S21 S10 S8 S9 MacBook Pro iPad Silver</v>
      </c>
      <c r="H697" t="s">
        <v>5628</v>
      </c>
      <c r="I697" t="s">
        <v>13085</v>
      </c>
      <c r="J697" s="7" t="str">
        <f t="shared" si="113"/>
        <v>Computers &amp; Accessories</v>
      </c>
      <c r="K697" t="s">
        <v>13086</v>
      </c>
      <c r="L697" t="str">
        <f t="shared" si="114"/>
        <v>Accessories &amp; Peripherals</v>
      </c>
      <c r="M697" s="2" t="s">
        <v>13109</v>
      </c>
      <c r="N697" s="2" t="str">
        <f t="shared" si="115"/>
        <v>Adapters</v>
      </c>
      <c r="O697" s="1" t="s">
        <v>13210</v>
      </c>
      <c r="Q697">
        <v>294</v>
      </c>
      <c r="R697" s="8">
        <f t="shared" si="116"/>
        <v>294</v>
      </c>
      <c r="S697" s="2">
        <v>4999</v>
      </c>
      <c r="T697" s="8">
        <f t="shared" si="117"/>
        <v>4999</v>
      </c>
      <c r="U697" s="1">
        <f t="shared" si="118"/>
        <v>0.94118823764752946</v>
      </c>
      <c r="V697">
        <v>4.3</v>
      </c>
      <c r="W697" s="10">
        <f t="shared" si="119"/>
        <v>4.3</v>
      </c>
      <c r="X697" s="4">
        <v>4426</v>
      </c>
      <c r="Y697" s="12">
        <f t="shared" si="120"/>
        <v>4426</v>
      </c>
    </row>
    <row r="698" spans="1:25" x14ac:dyDescent="0.25">
      <c r="A698">
        <v>697</v>
      </c>
      <c r="B698" t="s">
        <v>5636</v>
      </c>
      <c r="C698" t="str">
        <f t="shared" si="121"/>
        <v>Unique</v>
      </c>
      <c r="D698" t="s">
        <v>5637</v>
      </c>
      <c r="E698" t="str">
        <f t="shared" si="112"/>
        <v>HP 682 Black Original Ink Cartridge</v>
      </c>
      <c r="F698" t="str" cm="1">
        <f t="array" ref="F698">PROPER(_xlfn.TEXTJOIN(" ", TRUE, INDEX(_xlfn.FILTERXML("&lt;t&gt;&lt;s&gt;" &amp; SUBSTITUTE(E698," ","&lt;/s&gt;&lt;s&gt;") &amp; "&lt;/s&gt;&lt;/t&gt;", "//s"), _xlfn.SEQUENCE(4))))</f>
        <v>Hp 682 Black Original</v>
      </c>
      <c r="G698" t="str">
        <f t="shared" si="122"/>
        <v/>
      </c>
      <c r="H698" t="s">
        <v>5193</v>
      </c>
      <c r="I698" t="s">
        <v>13085</v>
      </c>
      <c r="J698" s="7" t="str">
        <f t="shared" si="113"/>
        <v>Computers &amp; Accessories</v>
      </c>
      <c r="K698" t="s">
        <v>13191</v>
      </c>
      <c r="L698" t="str">
        <f t="shared" si="114"/>
        <v>Printers , Inks &amp; Accessories</v>
      </c>
      <c r="M698" t="s">
        <v>13192</v>
      </c>
      <c r="N698" s="2" t="str">
        <f t="shared" si="115"/>
        <v>Inks , Toners &amp; Cartridges</v>
      </c>
      <c r="O698" s="1" t="s">
        <v>13193</v>
      </c>
      <c r="Q698">
        <v>828</v>
      </c>
      <c r="R698" s="8">
        <f t="shared" si="116"/>
        <v>828</v>
      </c>
      <c r="S698">
        <v>861</v>
      </c>
      <c r="T698" s="8">
        <f t="shared" si="117"/>
        <v>861</v>
      </c>
      <c r="U698" s="1">
        <f t="shared" si="118"/>
        <v>3.8327526132404179E-2</v>
      </c>
      <c r="V698">
        <v>4.2</v>
      </c>
      <c r="W698" s="10">
        <f t="shared" si="119"/>
        <v>4.2</v>
      </c>
      <c r="X698" s="4">
        <v>4567</v>
      </c>
      <c r="Y698" s="12">
        <f t="shared" si="120"/>
        <v>4567</v>
      </c>
    </row>
    <row r="699" spans="1:25" x14ac:dyDescent="0.25">
      <c r="A699">
        <v>698</v>
      </c>
      <c r="B699" t="s">
        <v>5646</v>
      </c>
      <c r="C699" t="str">
        <f t="shared" si="121"/>
        <v>Unique</v>
      </c>
      <c r="D699" t="s">
        <v>5647</v>
      </c>
      <c r="E699" t="str">
        <f t="shared" si="112"/>
        <v>Logitech H111 Wired On Ear Headphones With Mic Black</v>
      </c>
      <c r="F699" t="str" cm="1">
        <f t="array" ref="F699">PROPER(_xlfn.TEXTJOIN(" ", TRUE, INDEX(_xlfn.FILTERXML("&lt;t&gt;&lt;s&gt;" &amp; SUBSTITUTE(E699," ","&lt;/s&gt;&lt;s&gt;") &amp; "&lt;/s&gt;&lt;/t&gt;", "//s"), _xlfn.SEQUENCE(4))))</f>
        <v>Logitech H111 Wired On</v>
      </c>
      <c r="G699" t="str">
        <f t="shared" si="122"/>
        <v>With Mic Black</v>
      </c>
      <c r="H699" t="s">
        <v>4364</v>
      </c>
      <c r="I699" t="s">
        <v>13093</v>
      </c>
      <c r="J699" s="7" t="str">
        <f t="shared" si="113"/>
        <v>Electronics</v>
      </c>
      <c r="K699" t="s">
        <v>13131</v>
      </c>
      <c r="L699" t="str">
        <f t="shared" si="114"/>
        <v>Headphones , Earbuds &amp; Accessories</v>
      </c>
      <c r="M699" t="s">
        <v>13132</v>
      </c>
      <c r="N699" s="2" t="str">
        <f t="shared" si="115"/>
        <v>Headphones</v>
      </c>
      <c r="O699" s="1" t="s">
        <v>13153</v>
      </c>
      <c r="Q699">
        <v>745</v>
      </c>
      <c r="R699" s="8">
        <f t="shared" si="116"/>
        <v>745</v>
      </c>
      <c r="S699">
        <v>795</v>
      </c>
      <c r="T699" s="8">
        <f t="shared" si="117"/>
        <v>795</v>
      </c>
      <c r="U699" s="1">
        <f t="shared" si="118"/>
        <v>6.2893081761006289E-2</v>
      </c>
      <c r="V699">
        <v>4</v>
      </c>
      <c r="W699" s="10">
        <f t="shared" si="119"/>
        <v>4</v>
      </c>
      <c r="X699" s="4">
        <v>13797</v>
      </c>
      <c r="Y699" s="12">
        <f t="shared" si="120"/>
        <v>13797</v>
      </c>
    </row>
    <row r="700" spans="1:25" x14ac:dyDescent="0.25">
      <c r="A700">
        <v>699</v>
      </c>
      <c r="B700" t="s">
        <v>5656</v>
      </c>
      <c r="C700" t="str">
        <f t="shared" si="121"/>
        <v>Unique</v>
      </c>
      <c r="D700" t="s">
        <v>5657</v>
      </c>
      <c r="E700" t="str">
        <f t="shared" si="112"/>
        <v>Digitek DTR 550 LW (67 Inch) Tripod For DSLR, Camera |Operating Height: 5.57 Feet | Maximum Load Capacity up to 4.5kg | Portable Lightweight Aluminum Tripod with 360 Degree Ball Head | Carry Bag Included (Black) (DTR 550LW)</v>
      </c>
      <c r="F700" t="str" cm="1">
        <f t="array" ref="F700">PROPER(_xlfn.TEXTJOIN(" ", TRUE, INDEX(_xlfn.FILTERXML("&lt;t&gt;&lt;s&gt;" &amp; SUBSTITUTE(E700," ","&lt;/s&gt;&lt;s&gt;") &amp; "&lt;/s&gt;&lt;/t&gt;", "//s"), _xlfn.SEQUENCE(4))))</f>
        <v>Digitek Dtr 550 Lw</v>
      </c>
      <c r="G700" t="str">
        <f t="shared" si="122"/>
        <v>Tripod For DSLR, Camera |Operating Height: 5.57 Feet | Maximum Load Capacity up to 4.5kg | Portable Lightweight Aluminum Tripod with 360 Degree Ball Head | Carry Bag Included (Black) (DTR 550LW)</v>
      </c>
      <c r="H700" t="s">
        <v>5658</v>
      </c>
      <c r="I700" t="s">
        <v>13093</v>
      </c>
      <c r="J700" s="7" t="str">
        <f t="shared" si="113"/>
        <v>Electronics</v>
      </c>
      <c r="K700" s="2" t="s">
        <v>13182</v>
      </c>
      <c r="L700" t="str">
        <f t="shared" si="114"/>
        <v>Cameras &amp; Photography</v>
      </c>
      <c r="M700" s="2" t="s">
        <v>13095</v>
      </c>
      <c r="N700" s="2" t="str">
        <f t="shared" si="115"/>
        <v>Accessories</v>
      </c>
      <c r="O700" s="1" t="s">
        <v>13184</v>
      </c>
      <c r="P700" t="s">
        <v>13211</v>
      </c>
      <c r="Q700" s="2">
        <v>1549</v>
      </c>
      <c r="R700" s="8">
        <f t="shared" si="116"/>
        <v>1549</v>
      </c>
      <c r="S700" s="2">
        <v>2495</v>
      </c>
      <c r="T700" s="8">
        <f t="shared" si="117"/>
        <v>2495</v>
      </c>
      <c r="U700" s="1">
        <f t="shared" si="118"/>
        <v>0.37915831663326655</v>
      </c>
      <c r="V700">
        <v>4.4000000000000004</v>
      </c>
      <c r="W700" s="10">
        <f t="shared" si="119"/>
        <v>4.4000000000000004</v>
      </c>
      <c r="X700" s="4">
        <v>15137</v>
      </c>
      <c r="Y700" s="12">
        <f t="shared" si="120"/>
        <v>15137</v>
      </c>
    </row>
    <row r="701" spans="1:25" x14ac:dyDescent="0.25">
      <c r="A701">
        <v>700</v>
      </c>
      <c r="B701" t="s">
        <v>155</v>
      </c>
      <c r="C701" t="str">
        <f t="shared" si="121"/>
        <v>Duplicate</v>
      </c>
      <c r="D701" t="s">
        <v>156</v>
      </c>
      <c r="E701" t="str">
        <f t="shared" si="112"/>
        <v>MI Braided USB Type-C Cable for Charging Adapter (Red)</v>
      </c>
      <c r="F701" t="str" cm="1">
        <f t="array" ref="F701">PROPER(_xlfn.TEXTJOIN(" ", TRUE, INDEX(_xlfn.FILTERXML("&lt;t&gt;&lt;s&gt;" &amp; SUBSTITUTE(E701," ","&lt;/s&gt;&lt;s&gt;") &amp; "&lt;/s&gt;&lt;/t&gt;", "//s"), _xlfn.SEQUENCE(4))))</f>
        <v>Mi Braided Usb Type-C</v>
      </c>
      <c r="G701" t="str">
        <f t="shared" si="122"/>
        <v>Charging Adapter (Red)</v>
      </c>
      <c r="H701" t="s">
        <v>17</v>
      </c>
      <c r="I701" t="s">
        <v>13085</v>
      </c>
      <c r="J701" s="7" t="str">
        <f t="shared" si="113"/>
        <v>Computers &amp; Accessories</v>
      </c>
      <c r="K701" t="s">
        <v>13086</v>
      </c>
      <c r="L701" t="str">
        <f t="shared" si="114"/>
        <v>Accessories &amp; Peripherals</v>
      </c>
      <c r="M701" t="s">
        <v>13087</v>
      </c>
      <c r="N701" s="2" t="str">
        <f t="shared" si="115"/>
        <v>Cables &amp; Accessories</v>
      </c>
      <c r="O701" s="1" t="s">
        <v>13088</v>
      </c>
      <c r="P701" t="s">
        <v>13089</v>
      </c>
      <c r="Q701">
        <v>349</v>
      </c>
      <c r="R701" s="8">
        <f t="shared" si="116"/>
        <v>349</v>
      </c>
      <c r="S701">
        <v>399</v>
      </c>
      <c r="T701" s="8">
        <f t="shared" si="117"/>
        <v>399</v>
      </c>
      <c r="U701" s="1">
        <f t="shared" si="118"/>
        <v>0.12531328320802004</v>
      </c>
      <c r="V701">
        <v>4.4000000000000004</v>
      </c>
      <c r="W701" s="10">
        <f t="shared" si="119"/>
        <v>4.4000000000000004</v>
      </c>
      <c r="X701" s="4">
        <v>18757</v>
      </c>
      <c r="Y701" s="12">
        <f t="shared" si="120"/>
        <v>18757</v>
      </c>
    </row>
    <row r="702" spans="1:25" x14ac:dyDescent="0.25">
      <c r="A702">
        <v>701</v>
      </c>
      <c r="B702" t="s">
        <v>201</v>
      </c>
      <c r="C702" t="str">
        <f t="shared" si="121"/>
        <v>Duplicate</v>
      </c>
      <c r="D702" t="s">
        <v>202</v>
      </c>
      <c r="E702" t="str">
        <f t="shared" si="112"/>
        <v>Duracell USB Lightning Apple Certified (Mfi) Braided Sync and Charge Cable For Iphone, Ipad And Ipod. Fast Charging Lightning Cable, 3.9 Feet (1.2M) - Black</v>
      </c>
      <c r="F702" t="str" cm="1">
        <f t="array" ref="F702">PROPER(_xlfn.TEXTJOIN(" ", TRUE, INDEX(_xlfn.FILTERXML("&lt;t&gt;&lt;s&gt;" &amp; SUBSTITUTE(E702," ","&lt;/s&gt;&lt;s&gt;") &amp; "&lt;/s&gt;&lt;/t&gt;", "//s"), _xlfn.SEQUENCE(4))))</f>
        <v>Duracell Usb Lightning Apple</v>
      </c>
      <c r="G702" t="str">
        <f t="shared" si="122"/>
        <v>Braided Sync and Charge Cable For Iphone, Ipad And Ipod. Fast Charging Lightning Cable, 3.9 Feet (1.2M) - Black</v>
      </c>
      <c r="H702" t="s">
        <v>17</v>
      </c>
      <c r="I702" t="s">
        <v>13085</v>
      </c>
      <c r="J702" s="7" t="str">
        <f t="shared" si="113"/>
        <v>Computers &amp; Accessories</v>
      </c>
      <c r="K702" t="s">
        <v>13086</v>
      </c>
      <c r="L702" t="str">
        <f t="shared" si="114"/>
        <v>Accessories &amp; Peripherals</v>
      </c>
      <c r="M702" s="2" t="s">
        <v>13087</v>
      </c>
      <c r="N702" s="2" t="str">
        <f t="shared" si="115"/>
        <v>Cables &amp; Accessories</v>
      </c>
      <c r="O702" s="1" t="s">
        <v>13088</v>
      </c>
      <c r="P702" t="s">
        <v>13089</v>
      </c>
      <c r="Q702">
        <v>970</v>
      </c>
      <c r="R702" s="8">
        <f t="shared" si="116"/>
        <v>970</v>
      </c>
      <c r="S702" s="2">
        <v>1799</v>
      </c>
      <c r="T702" s="8">
        <f t="shared" si="117"/>
        <v>1799</v>
      </c>
      <c r="U702" s="1">
        <f t="shared" si="118"/>
        <v>0.46081156197887713</v>
      </c>
      <c r="V702">
        <v>4.5</v>
      </c>
      <c r="W702" s="10">
        <f t="shared" si="119"/>
        <v>4.5</v>
      </c>
      <c r="X702" s="4">
        <v>815</v>
      </c>
      <c r="Y702" s="12">
        <f t="shared" si="120"/>
        <v>815</v>
      </c>
    </row>
    <row r="703" spans="1:25" x14ac:dyDescent="0.25">
      <c r="A703">
        <v>702</v>
      </c>
      <c r="B703" t="s">
        <v>5672</v>
      </c>
      <c r="C703" t="str">
        <f t="shared" si="121"/>
        <v>Unique</v>
      </c>
      <c r="D703" t="s">
        <v>5673</v>
      </c>
      <c r="E703" t="str">
        <f t="shared" si="112"/>
        <v>TP-Link TL-WA850RE Single_Band 300Mbps RJ45 Wireless Range Extender, Broadband Wi-Fi Extender, Wi-Fi Booster Hotspot with 1 Ethernet Port, Plug and Play, Built-in Access Point Mode, White</v>
      </c>
      <c r="F703" t="str" cm="1">
        <f t="array" ref="F703">PROPER(_xlfn.TEXTJOIN(" ", TRUE, INDEX(_xlfn.FILTERXML("&lt;t&gt;&lt;s&gt;" &amp; SUBSTITUTE(E703," ","&lt;/s&gt;&lt;s&gt;") &amp; "&lt;/s&gt;&lt;/t&gt;", "//s"), _xlfn.SEQUENCE(4))))</f>
        <v>Tp-Link Tl-Wa850Re Single_Band 300Mbps</v>
      </c>
      <c r="G703" t="str">
        <f t="shared" si="122"/>
        <v>Range Extender, Broadband Wi-Fi Extender, Wi-Fi Booster Hotspot with 1 Ethernet Port, Plug and Play, Built-in Access Point Mode, White</v>
      </c>
      <c r="H703" t="s">
        <v>5155</v>
      </c>
      <c r="I703" t="s">
        <v>13085</v>
      </c>
      <c r="J703" s="7" t="str">
        <f t="shared" si="113"/>
        <v>Computers &amp; Accessories</v>
      </c>
      <c r="K703" s="2" t="s">
        <v>13090</v>
      </c>
      <c r="L703" t="str">
        <f t="shared" si="114"/>
        <v>NetworkingDevices</v>
      </c>
      <c r="M703" s="2" t="s">
        <v>13189</v>
      </c>
      <c r="N703" s="2" t="str">
        <f t="shared" si="115"/>
        <v>Repeaters &amp; Extenders</v>
      </c>
      <c r="O703" s="1"/>
      <c r="Q703" s="2">
        <v>1469</v>
      </c>
      <c r="R703" s="8">
        <f t="shared" si="116"/>
        <v>1469</v>
      </c>
      <c r="S703" s="2">
        <v>2499</v>
      </c>
      <c r="T703" s="8">
        <f t="shared" si="117"/>
        <v>2499</v>
      </c>
      <c r="U703" s="1">
        <f t="shared" si="118"/>
        <v>0.41216486594637858</v>
      </c>
      <c r="V703">
        <v>4.2</v>
      </c>
      <c r="W703" s="10">
        <f t="shared" si="119"/>
        <v>4.2</v>
      </c>
      <c r="X703" s="4">
        <v>156638</v>
      </c>
      <c r="Y703" s="12">
        <f t="shared" si="120"/>
        <v>156638</v>
      </c>
    </row>
    <row r="704" spans="1:25" x14ac:dyDescent="0.25">
      <c r="A704">
        <v>703</v>
      </c>
      <c r="B704" t="s">
        <v>5682</v>
      </c>
      <c r="C704" t="str">
        <f t="shared" si="121"/>
        <v>Unique</v>
      </c>
      <c r="D704" t="s">
        <v>5683</v>
      </c>
      <c r="E704" t="str">
        <f t="shared" si="112"/>
        <v>COI Note Pad Memo Book with Sticky Notes and Clip Holder with Pen for Gifting</v>
      </c>
      <c r="F704" t="str" cm="1">
        <f t="array" ref="F704">PROPER(_xlfn.TEXTJOIN(" ", TRUE, INDEX(_xlfn.FILTERXML("&lt;t&gt;&lt;s&gt;" &amp; SUBSTITUTE(E704," ","&lt;/s&gt;&lt;s&gt;") &amp; "&lt;/s&gt;&lt;/t&gt;", "//s"), _xlfn.SEQUENCE(4))))</f>
        <v>Coi Note Pad Memo</v>
      </c>
      <c r="G704" t="str">
        <f t="shared" si="122"/>
        <v>Sticky Notes and Clip Holder with Pen for Gifting</v>
      </c>
      <c r="H704" t="s">
        <v>5684</v>
      </c>
      <c r="I704" t="s">
        <v>13171</v>
      </c>
      <c r="J704" s="7" t="str">
        <f t="shared" si="113"/>
        <v>OfficeProducts</v>
      </c>
      <c r="K704" t="s">
        <v>13172</v>
      </c>
      <c r="L704" t="str">
        <f t="shared" si="114"/>
        <v>OfficePaperProducts</v>
      </c>
      <c r="M704" t="s">
        <v>13173</v>
      </c>
      <c r="N704" s="2" t="str">
        <f t="shared" si="115"/>
        <v>Paper</v>
      </c>
      <c r="O704" s="1" t="s">
        <v>13174</v>
      </c>
      <c r="P704" t="s">
        <v>13207</v>
      </c>
      <c r="Q704">
        <v>198</v>
      </c>
      <c r="R704" s="8">
        <f t="shared" si="116"/>
        <v>198</v>
      </c>
      <c r="S704">
        <v>800</v>
      </c>
      <c r="T704" s="8">
        <f t="shared" si="117"/>
        <v>800</v>
      </c>
      <c r="U704" s="1">
        <f t="shared" si="118"/>
        <v>0.75249999999999995</v>
      </c>
      <c r="V704">
        <v>4.0999999999999996</v>
      </c>
      <c r="W704" s="10">
        <f t="shared" si="119"/>
        <v>4.0999999999999996</v>
      </c>
      <c r="X704" s="4">
        <v>9344</v>
      </c>
      <c r="Y704" s="12">
        <f t="shared" si="120"/>
        <v>9344</v>
      </c>
    </row>
    <row r="705" spans="1:25" x14ac:dyDescent="0.25">
      <c r="A705">
        <v>704</v>
      </c>
      <c r="B705" t="s">
        <v>5693</v>
      </c>
      <c r="C705" t="str">
        <f t="shared" si="121"/>
        <v>Unique</v>
      </c>
      <c r="D705" t="s">
        <v>5694</v>
      </c>
      <c r="E705" t="str">
        <f t="shared" si="112"/>
        <v>Fujifilm Instax Mini Single Pack 10 Sheets Instant Film for Fuji Instant Cameras</v>
      </c>
      <c r="F705" t="str" cm="1">
        <f t="array" ref="F705">PROPER(_xlfn.TEXTJOIN(" ", TRUE, INDEX(_xlfn.FILTERXML("&lt;t&gt;&lt;s&gt;" &amp; SUBSTITUTE(E705," ","&lt;/s&gt;&lt;s&gt;") &amp; "&lt;/s&gt;&lt;/t&gt;", "//s"), _xlfn.SEQUENCE(4))))</f>
        <v>Fujifilm Instax Mini Single</v>
      </c>
      <c r="G705" t="str">
        <f t="shared" si="122"/>
        <v>Sheets Instant Film for Fuji Instant Cameras</v>
      </c>
      <c r="H705" t="s">
        <v>5695</v>
      </c>
      <c r="I705" t="s">
        <v>13093</v>
      </c>
      <c r="J705" s="7" t="str">
        <f t="shared" si="113"/>
        <v>Electronics</v>
      </c>
      <c r="K705" t="s">
        <v>13182</v>
      </c>
      <c r="L705" t="str">
        <f t="shared" si="114"/>
        <v>Cameras &amp; Photography</v>
      </c>
      <c r="M705" t="s">
        <v>13095</v>
      </c>
      <c r="N705" s="2" t="str">
        <f t="shared" si="115"/>
        <v>Accessories</v>
      </c>
      <c r="O705" s="1" t="s">
        <v>13212</v>
      </c>
      <c r="Q705">
        <v>549</v>
      </c>
      <c r="R705" s="8">
        <f t="shared" si="116"/>
        <v>549</v>
      </c>
      <c r="S705">
        <v>549</v>
      </c>
      <c r="T705" s="8">
        <f t="shared" si="117"/>
        <v>549</v>
      </c>
      <c r="U705" s="1">
        <f t="shared" si="118"/>
        <v>0</v>
      </c>
      <c r="V705">
        <v>4.5</v>
      </c>
      <c r="W705" s="10">
        <f t="shared" si="119"/>
        <v>4.5</v>
      </c>
      <c r="X705" s="4">
        <v>4875</v>
      </c>
      <c r="Y705" s="12">
        <f t="shared" si="120"/>
        <v>4875</v>
      </c>
    </row>
    <row r="706" spans="1:25" x14ac:dyDescent="0.25">
      <c r="A706">
        <v>705</v>
      </c>
      <c r="B706" t="s">
        <v>3909</v>
      </c>
      <c r="C706" t="str">
        <f t="shared" si="121"/>
        <v>Duplicate</v>
      </c>
      <c r="D706" t="s">
        <v>3910</v>
      </c>
      <c r="E706" t="str">
        <f t="shared" ref="E706:E769" si="123">TRIM(SUBSTITUTE(SUBSTITUTE(SUBSTITUTE(SUBSTITUTE(SUBSTITUTE(SUBSTITUTE(D706,"&amp;","and"),"&lt;",""),"&gt;",""),"/"," "),CHAR(160)," "),CHAR(10)," "))</f>
        <v>Fire-Boltt Ring 3 Smart Watch 1.8 Biggest Display with Advanced Bluetooth Calling Chip, Voice Assistance,118 Sports Modes, in Built Calculator and Games, SpO2, Heart Rate Monitoring</v>
      </c>
      <c r="F706" t="str" cm="1">
        <f t="array" ref="F706">PROPER(_xlfn.TEXTJOIN(" ", TRUE, INDEX(_xlfn.FILTERXML("&lt;t&gt;&lt;s&gt;" &amp; SUBSTITUTE(E706," ","&lt;/s&gt;&lt;s&gt;") &amp; "&lt;/s&gt;&lt;/t&gt;", "//s"), _xlfn.SEQUENCE(4))))</f>
        <v>Fire-Boltt Ring 3 Smart</v>
      </c>
      <c r="G706" t="str">
        <f t="shared" si="122"/>
        <v>Biggest Display with Advanced Bluetooth Calling Chip, Voice Assistance,118 Sports Modes, in Built Calculator and Games, SpO2, Heart Rate Monitoring</v>
      </c>
      <c r="H706" t="s">
        <v>2910</v>
      </c>
      <c r="I706" t="s">
        <v>13093</v>
      </c>
      <c r="J706" s="7" t="str">
        <f t="shared" ref="J706:J769" si="124">TRIM(SUBSTITUTE(SUBSTITUTE(I706, "&amp;", " &amp; "), ",", " , "))</f>
        <v>Electronics</v>
      </c>
      <c r="K706" s="2" t="s">
        <v>13120</v>
      </c>
      <c r="L706" t="str">
        <f t="shared" ref="L706:L769" si="125">TRIM(SUBSTITUTE(SUBSTITUTE(K706, "&amp;", " &amp; "), ",", " , "))</f>
        <v>WearableTechnology</v>
      </c>
      <c r="M706" s="2" t="s">
        <v>13121</v>
      </c>
      <c r="N706" s="2" t="str">
        <f t="shared" ref="N706:N769" si="126">TRIM(SUBSTITUTE(SUBSTITUTE(M706, "&amp;", " &amp; "), ",", " , "))</f>
        <v>SmartWatches</v>
      </c>
      <c r="O706" s="1"/>
      <c r="Q706" s="2">
        <v>2999</v>
      </c>
      <c r="R706" s="8">
        <f t="shared" ref="R706:R769" si="127">VALUE(Q706)</f>
        <v>2999</v>
      </c>
      <c r="S706" s="2">
        <v>9999</v>
      </c>
      <c r="T706" s="8">
        <f t="shared" ref="T706:T769" si="128">VALUE(S706)</f>
        <v>9999</v>
      </c>
      <c r="U706" s="1">
        <f t="shared" ref="U706:U769" si="129">IFERROR((T706- R706) / T706, 0)</f>
        <v>0.7000700070007001</v>
      </c>
      <c r="V706">
        <v>4.2</v>
      </c>
      <c r="W706" s="10">
        <f t="shared" ref="W706:W769" si="130">VALUE(V706)</f>
        <v>4.2</v>
      </c>
      <c r="X706" s="4">
        <v>20881</v>
      </c>
      <c r="Y706" s="12">
        <f t="shared" ref="Y706:Y769" si="131">VALUE(X706)</f>
        <v>20881</v>
      </c>
    </row>
    <row r="707" spans="1:25" x14ac:dyDescent="0.25">
      <c r="A707">
        <v>706</v>
      </c>
      <c r="B707" t="s">
        <v>5706</v>
      </c>
      <c r="C707" t="str">
        <f t="shared" ref="C707:C770" si="132">IF(COUNTIF(B:B, B707) &gt; 1, "Duplicate", "Unique")</f>
        <v>Unique</v>
      </c>
      <c r="D707" t="s">
        <v>5707</v>
      </c>
      <c r="E707" t="str">
        <f t="shared" si="123"/>
        <v>Samsung Galaxy Watch4 Bluetooth(4.4 cm, Black, Compatible with Android only)</v>
      </c>
      <c r="F707" t="str" cm="1">
        <f t="array" ref="F707">PROPER(_xlfn.TEXTJOIN(" ", TRUE, INDEX(_xlfn.FILTERXML("&lt;t&gt;&lt;s&gt;" &amp; SUBSTITUTE(E707," ","&lt;/s&gt;&lt;s&gt;") &amp; "&lt;/s&gt;&lt;/t&gt;", "//s"), _xlfn.SEQUENCE(4))))</f>
        <v>Samsung Galaxy Watch4 Bluetooth(4.4</v>
      </c>
      <c r="G707" t="str">
        <f t="shared" si="122"/>
        <v>Compatible with Android only)</v>
      </c>
      <c r="H707" t="s">
        <v>2910</v>
      </c>
      <c r="I707" t="s">
        <v>13093</v>
      </c>
      <c r="J707" s="7" t="str">
        <f t="shared" si="124"/>
        <v>Electronics</v>
      </c>
      <c r="K707" s="2" t="s">
        <v>13120</v>
      </c>
      <c r="L707" t="str">
        <f t="shared" si="125"/>
        <v>WearableTechnology</v>
      </c>
      <c r="M707" s="2" t="s">
        <v>13121</v>
      </c>
      <c r="N707" s="2" t="str">
        <f t="shared" si="126"/>
        <v>SmartWatches</v>
      </c>
      <c r="O707" s="1"/>
      <c r="Q707" s="2">
        <v>12000</v>
      </c>
      <c r="R707" s="8">
        <f t="shared" si="127"/>
        <v>12000</v>
      </c>
      <c r="S707" s="2">
        <v>29999</v>
      </c>
      <c r="T707" s="8">
        <f t="shared" si="128"/>
        <v>29999</v>
      </c>
      <c r="U707" s="1">
        <f t="shared" si="129"/>
        <v>0.59998666622220742</v>
      </c>
      <c r="V707">
        <v>4.3</v>
      </c>
      <c r="W707" s="10">
        <f t="shared" si="130"/>
        <v>4.3</v>
      </c>
      <c r="X707" s="4">
        <v>4744</v>
      </c>
      <c r="Y707" s="12">
        <f t="shared" si="131"/>
        <v>4744</v>
      </c>
    </row>
    <row r="708" spans="1:25" x14ac:dyDescent="0.25">
      <c r="A708">
        <v>707</v>
      </c>
      <c r="B708" t="s">
        <v>5716</v>
      </c>
      <c r="C708" t="str">
        <f t="shared" si="132"/>
        <v>Unique</v>
      </c>
      <c r="D708" t="s">
        <v>5717</v>
      </c>
      <c r="E708" t="str">
        <f t="shared" si="123"/>
        <v>Noise Buds Vs104 Bluetooth Truly Wireless in Ear Earbuds with Mic, 30-Hours of Playtime, Instacharge, 13Mm Driver and Hyper Sync (Charcoal Black)</v>
      </c>
      <c r="F708" t="str" cm="1">
        <f t="array" ref="F708">PROPER(_xlfn.TEXTJOIN(" ", TRUE, INDEX(_xlfn.FILTERXML("&lt;t&gt;&lt;s&gt;" &amp; SUBSTITUTE(E708," ","&lt;/s&gt;&lt;s&gt;") &amp; "&lt;/s&gt;&lt;/t&gt;", "//s"), _xlfn.SEQUENCE(4))))</f>
        <v>Noise Buds Vs104 Bluetooth</v>
      </c>
      <c r="G708" t="str">
        <f t="shared" si="122"/>
        <v>in Ear Earbuds with Mic, 30-Hours of Playtime, Instacharge, 13Mm Driver and Hyper Sync (Charcoal Black)</v>
      </c>
      <c r="H708" t="s">
        <v>3025</v>
      </c>
      <c r="I708" t="s">
        <v>13093</v>
      </c>
      <c r="J708" s="7" t="str">
        <f t="shared" si="124"/>
        <v>Electronics</v>
      </c>
      <c r="K708" s="2" t="s">
        <v>13131</v>
      </c>
      <c r="L708" t="str">
        <f t="shared" si="125"/>
        <v>Headphones , Earbuds &amp; Accessories</v>
      </c>
      <c r="M708" s="2" t="s">
        <v>13132</v>
      </c>
      <c r="N708" s="2" t="str">
        <f t="shared" si="126"/>
        <v>Headphones</v>
      </c>
      <c r="O708" s="1" t="s">
        <v>13133</v>
      </c>
      <c r="Q708" s="2">
        <v>1299</v>
      </c>
      <c r="R708" s="8">
        <f t="shared" si="127"/>
        <v>1299</v>
      </c>
      <c r="S708" s="2">
        <v>3499</v>
      </c>
      <c r="T708" s="8">
        <f t="shared" si="128"/>
        <v>3499</v>
      </c>
      <c r="U708" s="1">
        <f t="shared" si="129"/>
        <v>0.6287510717347814</v>
      </c>
      <c r="V708">
        <v>3.9</v>
      </c>
      <c r="W708" s="10">
        <f t="shared" si="130"/>
        <v>3.9</v>
      </c>
      <c r="X708" s="4">
        <v>12452</v>
      </c>
      <c r="Y708" s="12">
        <f t="shared" si="131"/>
        <v>12452</v>
      </c>
    </row>
    <row r="709" spans="1:25" x14ac:dyDescent="0.25">
      <c r="A709">
        <v>708</v>
      </c>
      <c r="B709" t="s">
        <v>5725</v>
      </c>
      <c r="C709" t="str">
        <f t="shared" si="132"/>
        <v>Unique</v>
      </c>
      <c r="D709" t="s">
        <v>5726</v>
      </c>
      <c r="E709" t="str">
        <f t="shared" si="123"/>
        <v>Duracell Ultra Alkaline AAA Battery, 8 Pcs</v>
      </c>
      <c r="F709" t="str" cm="1">
        <f t="array" ref="F709">PROPER(_xlfn.TEXTJOIN(" ", TRUE, INDEX(_xlfn.FILTERXML("&lt;t&gt;&lt;s&gt;" &amp; SUBSTITUTE(E709," ","&lt;/s&gt;&lt;s&gt;") &amp; "&lt;/s&gt;&lt;/t&gt;", "//s"), _xlfn.SEQUENCE(4))))</f>
        <v>Duracell Ultra Alkaline Aaa</v>
      </c>
      <c r="G709" t="str">
        <f t="shared" si="122"/>
        <v>Pcs</v>
      </c>
      <c r="H709" t="s">
        <v>4979</v>
      </c>
      <c r="I709" t="s">
        <v>13093</v>
      </c>
      <c r="J709" s="7" t="str">
        <f t="shared" si="124"/>
        <v>Electronics</v>
      </c>
      <c r="K709" t="s">
        <v>13169</v>
      </c>
      <c r="L709" t="str">
        <f t="shared" si="125"/>
        <v>GeneralPurposeBatteries &amp; BatteryChargers</v>
      </c>
      <c r="M709" t="s">
        <v>13170</v>
      </c>
      <c r="N709" s="2" t="str">
        <f t="shared" si="126"/>
        <v>DisposableBatteries</v>
      </c>
      <c r="O709" s="1"/>
      <c r="Q709">
        <v>269</v>
      </c>
      <c r="R709" s="8">
        <f t="shared" si="127"/>
        <v>269</v>
      </c>
      <c r="S709">
        <v>315</v>
      </c>
      <c r="T709" s="8">
        <f t="shared" si="128"/>
        <v>315</v>
      </c>
      <c r="U709" s="1">
        <f t="shared" si="129"/>
        <v>0.14603174603174604</v>
      </c>
      <c r="V709">
        <v>4.5</v>
      </c>
      <c r="W709" s="10">
        <f t="shared" si="130"/>
        <v>4.5</v>
      </c>
      <c r="X709" s="4">
        <v>17810</v>
      </c>
      <c r="Y709" s="12">
        <f t="shared" si="131"/>
        <v>17810</v>
      </c>
    </row>
    <row r="710" spans="1:25" x14ac:dyDescent="0.25">
      <c r="A710">
        <v>709</v>
      </c>
      <c r="B710" t="s">
        <v>5735</v>
      </c>
      <c r="C710" t="str">
        <f t="shared" si="132"/>
        <v>Unique</v>
      </c>
      <c r="D710" t="s">
        <v>5736</v>
      </c>
      <c r="E710" t="str">
        <f t="shared" si="123"/>
        <v>JBL C200SI, Premium in Ear Wired Earphones with Mic, Signature Sound, One Button Multi-Function Remote, Angled Earbuds for Comfort fit (Blue)</v>
      </c>
      <c r="F710" t="str" cm="1">
        <f t="array" ref="F710">PROPER(_xlfn.TEXTJOIN(" ", TRUE, INDEX(_xlfn.FILTERXML("&lt;t&gt;&lt;s&gt;" &amp; SUBSTITUTE(E710," ","&lt;/s&gt;&lt;s&gt;") &amp; "&lt;/s&gt;&lt;/t&gt;", "//s"), _xlfn.SEQUENCE(4))))</f>
        <v>Jbl C200Si, Premium In</v>
      </c>
      <c r="G710" t="str">
        <f t="shared" si="122"/>
        <v>Earphones with Mic, Signature Sound, One Button Multi-Function Remote, Angled Earbuds for Comfort fit (Blue)</v>
      </c>
      <c r="H710" t="s">
        <v>3025</v>
      </c>
      <c r="I710" t="s">
        <v>13093</v>
      </c>
      <c r="J710" s="7" t="str">
        <f t="shared" si="124"/>
        <v>Electronics</v>
      </c>
      <c r="K710" t="s">
        <v>13131</v>
      </c>
      <c r="L710" t="str">
        <f t="shared" si="125"/>
        <v>Headphones , Earbuds &amp; Accessories</v>
      </c>
      <c r="M710" s="2" t="s">
        <v>13132</v>
      </c>
      <c r="N710" s="2" t="str">
        <f t="shared" si="126"/>
        <v>Headphones</v>
      </c>
      <c r="O710" s="1" t="s">
        <v>13133</v>
      </c>
      <c r="Q710">
        <v>799</v>
      </c>
      <c r="R710" s="8">
        <f t="shared" si="127"/>
        <v>799</v>
      </c>
      <c r="S710" s="2">
        <v>1499</v>
      </c>
      <c r="T710" s="8">
        <f t="shared" si="128"/>
        <v>1499</v>
      </c>
      <c r="U710" s="1">
        <f t="shared" si="129"/>
        <v>0.46697798532354901</v>
      </c>
      <c r="V710">
        <v>4.0999999999999996</v>
      </c>
      <c r="W710" s="10">
        <f t="shared" si="130"/>
        <v>4.0999999999999996</v>
      </c>
      <c r="X710" s="4">
        <v>53648</v>
      </c>
      <c r="Y710" s="12">
        <f t="shared" si="131"/>
        <v>53648</v>
      </c>
    </row>
    <row r="711" spans="1:25" x14ac:dyDescent="0.25">
      <c r="A711">
        <v>710</v>
      </c>
      <c r="B711" t="s">
        <v>5745</v>
      </c>
      <c r="C711" t="str">
        <f t="shared" si="132"/>
        <v>Unique</v>
      </c>
      <c r="D711" t="s">
        <v>5746</v>
      </c>
      <c r="E711" t="str">
        <f t="shared" si="123"/>
        <v>Acer EK220Q 21.5 Inch (54.61 cm) Full HD (1920x1080) VA Panel LCD Monitor with LED Back Light I 250 Nits I HDMI, VGA Ports I Eye Care Features Like Bluelight Shield, Flickerless and Comfy View (Black)</v>
      </c>
      <c r="F711" t="str" cm="1">
        <f t="array" ref="F711">PROPER(_xlfn.TEXTJOIN(" ", TRUE, INDEX(_xlfn.FILTERXML("&lt;t&gt;&lt;s&gt;" &amp; SUBSTITUTE(E711," ","&lt;/s&gt;&lt;s&gt;") &amp; "&lt;/s&gt;&lt;/t&gt;", "//s"), _xlfn.SEQUENCE(4))))</f>
        <v>Acer Ek220Q 21.5 Inch</v>
      </c>
      <c r="G711" t="str">
        <f t="shared" si="122"/>
        <v>Full HD (1920x1080) VA Panel LCD Monitor with LED Back Light I 250 Nits I HDMI, VGA Ports I Eye Care Features Like Bluelight Shield, Flickerless and Comfy View (Black)</v>
      </c>
      <c r="H711" t="s">
        <v>5747</v>
      </c>
      <c r="I711" t="s">
        <v>13085</v>
      </c>
      <c r="J711" s="7" t="str">
        <f t="shared" si="124"/>
        <v>Computers &amp; Accessories</v>
      </c>
      <c r="K711" s="2" t="s">
        <v>13213</v>
      </c>
      <c r="L711" t="str">
        <f t="shared" si="125"/>
        <v>Monitors</v>
      </c>
      <c r="M711" s="2"/>
      <c r="N711" s="2" t="str">
        <f t="shared" si="126"/>
        <v/>
      </c>
      <c r="O711" s="1"/>
      <c r="Q711" s="2">
        <v>6299</v>
      </c>
      <c r="R711" s="8">
        <f t="shared" si="127"/>
        <v>6299</v>
      </c>
      <c r="S711" s="2">
        <v>13750</v>
      </c>
      <c r="T711" s="8">
        <f t="shared" si="128"/>
        <v>13750</v>
      </c>
      <c r="U711" s="1">
        <f t="shared" si="129"/>
        <v>0.54189090909090909</v>
      </c>
      <c r="V711">
        <v>4.2</v>
      </c>
      <c r="W711" s="10">
        <f t="shared" si="130"/>
        <v>4.2</v>
      </c>
      <c r="X711" s="4">
        <v>2014</v>
      </c>
      <c r="Y711" s="12">
        <f t="shared" si="131"/>
        <v>2014</v>
      </c>
    </row>
    <row r="712" spans="1:25" x14ac:dyDescent="0.25">
      <c r="A712">
        <v>711</v>
      </c>
      <c r="B712" t="s">
        <v>5756</v>
      </c>
      <c r="C712" t="str">
        <f t="shared" si="132"/>
        <v>Unique</v>
      </c>
      <c r="D712" t="s">
        <v>5757</v>
      </c>
      <c r="E712" t="str">
        <f t="shared" si="123"/>
        <v>E-COSMOS 5V 1.2W Portable Flexible USB LED Light (Colors May Vary, Small) - Set of 2 Pieces</v>
      </c>
      <c r="F712" t="str" cm="1">
        <f t="array" ref="F712">PROPER(_xlfn.TEXTJOIN(" ", TRUE, INDEX(_xlfn.FILTERXML("&lt;t&gt;&lt;s&gt;" &amp; SUBSTITUTE(E712," ","&lt;/s&gt;&lt;s&gt;") &amp; "&lt;/s&gt;&lt;/t&gt;", "//s"), _xlfn.SEQUENCE(4))))</f>
        <v>E-Cosmos 5V 1.2W Portable</v>
      </c>
      <c r="G712" t="str">
        <f t="shared" si="122"/>
        <v>LED Light (Colors May Vary, Small) - Set of 2 Pieces</v>
      </c>
      <c r="H712" t="s">
        <v>5758</v>
      </c>
      <c r="I712" t="s">
        <v>13085</v>
      </c>
      <c r="J712" s="7" t="str">
        <f t="shared" si="124"/>
        <v>Computers &amp; Accessories</v>
      </c>
      <c r="K712" t="s">
        <v>13086</v>
      </c>
      <c r="L712" t="str">
        <f t="shared" si="125"/>
        <v>Accessories &amp; Peripherals</v>
      </c>
      <c r="M712" t="s">
        <v>13214</v>
      </c>
      <c r="N712" s="2" t="str">
        <f t="shared" si="126"/>
        <v>USBGadgets</v>
      </c>
      <c r="O712" s="1" t="s">
        <v>13215</v>
      </c>
      <c r="Q712">
        <v>59</v>
      </c>
      <c r="R712" s="8">
        <f t="shared" si="127"/>
        <v>59</v>
      </c>
      <c r="S712">
        <v>59</v>
      </c>
      <c r="T712" s="8">
        <f t="shared" si="128"/>
        <v>59</v>
      </c>
      <c r="U712" s="1">
        <f t="shared" si="129"/>
        <v>0</v>
      </c>
      <c r="V712">
        <v>3.8</v>
      </c>
      <c r="W712" s="10">
        <f t="shared" si="130"/>
        <v>3.8</v>
      </c>
      <c r="X712" s="4">
        <v>5958</v>
      </c>
      <c r="Y712" s="12">
        <f t="shared" si="131"/>
        <v>5958</v>
      </c>
    </row>
    <row r="713" spans="1:25" x14ac:dyDescent="0.25">
      <c r="A713">
        <v>712</v>
      </c>
      <c r="B713" t="s">
        <v>5767</v>
      </c>
      <c r="C713" t="str">
        <f t="shared" si="132"/>
        <v>Unique</v>
      </c>
      <c r="D713" t="s">
        <v>5768</v>
      </c>
      <c r="E713" t="str">
        <f t="shared" si="123"/>
        <v>boAt Dual Port Rapid Car Charger (Qualcomm Certified) with Quick Charge 3.0 + Free Micro USB Cable - (Black)</v>
      </c>
      <c r="F713" t="str" cm="1">
        <f t="array" ref="F713">PROPER(_xlfn.TEXTJOIN(" ", TRUE, INDEX(_xlfn.FILTERXML("&lt;t&gt;&lt;s&gt;" &amp; SUBSTITUTE(E713," ","&lt;/s&gt;&lt;s&gt;") &amp; "&lt;/s&gt;&lt;/t&gt;", "//s"), _xlfn.SEQUENCE(4))))</f>
        <v>Boat Dual Port Rapid</v>
      </c>
      <c r="G713" t="str">
        <f t="shared" si="122"/>
        <v>(Qualcomm Certified) with Quick Charge 3.0 + Free Micro USB Cable - (Black)</v>
      </c>
      <c r="H713" t="s">
        <v>3066</v>
      </c>
      <c r="I713" t="s">
        <v>13093</v>
      </c>
      <c r="J713" s="7" t="str">
        <f t="shared" si="124"/>
        <v>Electronics</v>
      </c>
      <c r="K713" t="s">
        <v>13122</v>
      </c>
      <c r="L713" t="str">
        <f t="shared" si="125"/>
        <v>Mobiles &amp; Accessories</v>
      </c>
      <c r="M713" t="s">
        <v>13123</v>
      </c>
      <c r="N713" s="2" t="str">
        <f t="shared" si="126"/>
        <v>MobileAccessories</v>
      </c>
      <c r="O713" s="1" t="s">
        <v>13124</v>
      </c>
      <c r="P713" t="s">
        <v>13134</v>
      </c>
      <c r="Q713">
        <v>571</v>
      </c>
      <c r="R713" s="8">
        <f t="shared" si="127"/>
        <v>571</v>
      </c>
      <c r="S713">
        <v>999</v>
      </c>
      <c r="T713" s="8">
        <f t="shared" si="128"/>
        <v>999</v>
      </c>
      <c r="U713" s="1">
        <f t="shared" si="129"/>
        <v>0.42842842842842843</v>
      </c>
      <c r="V713">
        <v>4.3</v>
      </c>
      <c r="W713" s="10">
        <f t="shared" si="130"/>
        <v>4.3</v>
      </c>
      <c r="X713" s="4">
        <v>38221</v>
      </c>
      <c r="Y713" s="12">
        <f t="shared" si="131"/>
        <v>38221</v>
      </c>
    </row>
    <row r="714" spans="1:25" x14ac:dyDescent="0.25">
      <c r="A714">
        <v>713</v>
      </c>
      <c r="B714" t="s">
        <v>5777</v>
      </c>
      <c r="C714" t="str">
        <f t="shared" si="132"/>
        <v>Unique</v>
      </c>
      <c r="D714" t="s">
        <v>5778</v>
      </c>
      <c r="E714" t="str">
        <f t="shared" si="123"/>
        <v>Zebronics ZEB-COUNTY 3W Wireless Bluetooth Portable Speaker With Supporting Carry Handle, USB, SD Card, AUX, FM and Call Function. (Green)</v>
      </c>
      <c r="F714" t="str" cm="1">
        <f t="array" ref="F714">PROPER(_xlfn.TEXTJOIN(" ", TRUE, INDEX(_xlfn.FILTERXML("&lt;t&gt;&lt;s&gt;" &amp; SUBSTITUTE(E714," ","&lt;/s&gt;&lt;s&gt;") &amp; "&lt;/s&gt;&lt;/t&gt;", "//s"), _xlfn.SEQUENCE(4))))</f>
        <v>Zebronics Zeb-County 3W Wireless</v>
      </c>
      <c r="G714" t="str">
        <f t="shared" si="122"/>
        <v>Speaker With Supporting Carry Handle, USB, SD Card, AUX, FM and Call Function. (Green)</v>
      </c>
      <c r="H714" t="s">
        <v>5446</v>
      </c>
      <c r="I714" t="s">
        <v>13093</v>
      </c>
      <c r="J714" s="7" t="str">
        <f t="shared" si="124"/>
        <v>Electronics</v>
      </c>
      <c r="K714" t="s">
        <v>13104</v>
      </c>
      <c r="L714" t="str">
        <f t="shared" si="125"/>
        <v>HomeAudio</v>
      </c>
      <c r="M714" t="s">
        <v>13117</v>
      </c>
      <c r="N714" s="2" t="str">
        <f t="shared" si="126"/>
        <v>Speakers</v>
      </c>
      <c r="O714" s="1" t="s">
        <v>13206</v>
      </c>
      <c r="Q714">
        <v>549</v>
      </c>
      <c r="R714" s="8">
        <f t="shared" si="127"/>
        <v>549</v>
      </c>
      <c r="S714">
        <v>999</v>
      </c>
      <c r="T714" s="8">
        <f t="shared" si="128"/>
        <v>999</v>
      </c>
      <c r="U714" s="1">
        <f t="shared" si="129"/>
        <v>0.45045045045045046</v>
      </c>
      <c r="V714">
        <v>3.9</v>
      </c>
      <c r="W714" s="10">
        <f t="shared" si="130"/>
        <v>3.9</v>
      </c>
      <c r="X714" s="4">
        <v>64705</v>
      </c>
      <c r="Y714" s="12">
        <f t="shared" si="131"/>
        <v>64705</v>
      </c>
    </row>
    <row r="715" spans="1:25" x14ac:dyDescent="0.25">
      <c r="A715">
        <v>714</v>
      </c>
      <c r="B715" t="s">
        <v>3813</v>
      </c>
      <c r="C715" t="str">
        <f t="shared" si="132"/>
        <v>Duplicate</v>
      </c>
      <c r="D715" t="s">
        <v>3814</v>
      </c>
      <c r="E715" t="str">
        <f t="shared" si="123"/>
        <v>KINGONE Upgraded Stylus Pen, iPad Pencil, Ultra High Precision and Sensitivity, Palm Rejection, Prevents False ON Off Touch, Power Display, Tilt Sensitivity, Magnetic Adsorption for iPad 2018 and Later</v>
      </c>
      <c r="F715" t="str" cm="1">
        <f t="array" ref="F715">PROPER(_xlfn.TEXTJOIN(" ", TRUE, INDEX(_xlfn.FILTERXML("&lt;t&gt;&lt;s&gt;" &amp; SUBSTITUTE(E715," ","&lt;/s&gt;&lt;s&gt;") &amp; "&lt;/s&gt;&lt;/t&gt;", "//s"), _xlfn.SEQUENCE(4))))</f>
        <v>Kingone Upgraded Stylus Pen,</v>
      </c>
      <c r="G715" t="str">
        <f t="shared" si="122"/>
        <v>Ultra High Precision and Sensitivity, Palm Rejection, Prevents False ON Off Touch, Power Display, Tilt Sensitivity, Magnetic Adsorption for iPad 2018 and Later</v>
      </c>
      <c r="H715" t="s">
        <v>3815</v>
      </c>
      <c r="I715" t="s">
        <v>13093</v>
      </c>
      <c r="J715" s="7" t="str">
        <f t="shared" si="124"/>
        <v>Electronics</v>
      </c>
      <c r="K715" s="2" t="s">
        <v>13122</v>
      </c>
      <c r="L715" t="str">
        <f t="shared" si="125"/>
        <v>Mobiles &amp; Accessories</v>
      </c>
      <c r="M715" s="2" t="s">
        <v>13123</v>
      </c>
      <c r="N715" s="2" t="str">
        <f t="shared" si="126"/>
        <v>MobileAccessories</v>
      </c>
      <c r="O715" s="1" t="s">
        <v>13148</v>
      </c>
      <c r="Q715" s="2">
        <v>2099</v>
      </c>
      <c r="R715" s="8">
        <f t="shared" si="127"/>
        <v>2099</v>
      </c>
      <c r="S715" s="2">
        <v>5999</v>
      </c>
      <c r="T715" s="8">
        <f t="shared" si="128"/>
        <v>5999</v>
      </c>
      <c r="U715" s="1">
        <f t="shared" si="129"/>
        <v>0.6501083513918986</v>
      </c>
      <c r="V715">
        <v>4.3</v>
      </c>
      <c r="W715" s="10">
        <f t="shared" si="130"/>
        <v>4.3</v>
      </c>
      <c r="X715" s="4">
        <v>17129</v>
      </c>
      <c r="Y715" s="12">
        <f t="shared" si="131"/>
        <v>17129</v>
      </c>
    </row>
    <row r="716" spans="1:25" x14ac:dyDescent="0.25">
      <c r="A716">
        <v>715</v>
      </c>
      <c r="B716" t="s">
        <v>191</v>
      </c>
      <c r="C716" t="str">
        <f t="shared" si="132"/>
        <v>Duplicate</v>
      </c>
      <c r="D716" t="s">
        <v>192</v>
      </c>
      <c r="E716" t="str">
        <f t="shared" si="123"/>
        <v>LG 80 cm (32 inches) HD Ready Smart LED TV 32LM563BPTC (Dark Iron Gray)</v>
      </c>
      <c r="F716" t="str" cm="1">
        <f t="array" ref="F716">PROPER(_xlfn.TEXTJOIN(" ", TRUE, INDEX(_xlfn.FILTERXML("&lt;t&gt;&lt;s&gt;" &amp; SUBSTITUTE(E716," ","&lt;/s&gt;&lt;s&gt;") &amp; "&lt;/s&gt;&lt;/t&gt;", "//s"), _xlfn.SEQUENCE(4))))</f>
        <v>Lg 80 Cm (32</v>
      </c>
      <c r="G716" t="str">
        <f t="shared" si="122"/>
        <v>Ready Smart LED TV 32LM563BPTC (Dark Iron Gray)</v>
      </c>
      <c r="H716" t="s">
        <v>167</v>
      </c>
      <c r="I716" t="s">
        <v>13093</v>
      </c>
      <c r="J716" s="7" t="str">
        <f t="shared" si="124"/>
        <v>Electronics</v>
      </c>
      <c r="K716" s="2" t="s">
        <v>13094</v>
      </c>
      <c r="L716" t="str">
        <f t="shared" si="125"/>
        <v>HomeTheater , TV &amp; Video</v>
      </c>
      <c r="M716" s="2" t="s">
        <v>13097</v>
      </c>
      <c r="N716" s="2" t="str">
        <f t="shared" si="126"/>
        <v>Televisions</v>
      </c>
      <c r="O716" s="1" t="s">
        <v>13098</v>
      </c>
      <c r="Q716" s="2">
        <v>13490</v>
      </c>
      <c r="R716" s="8">
        <f t="shared" si="127"/>
        <v>13490</v>
      </c>
      <c r="S716" s="2">
        <v>21990</v>
      </c>
      <c r="T716" s="8">
        <f t="shared" si="128"/>
        <v>21990</v>
      </c>
      <c r="U716" s="1">
        <f t="shared" si="129"/>
        <v>0.38653933606184632</v>
      </c>
      <c r="V716">
        <v>4.3</v>
      </c>
      <c r="W716" s="10">
        <f t="shared" si="130"/>
        <v>4.3</v>
      </c>
      <c r="X716" s="4">
        <v>11976</v>
      </c>
      <c r="Y716" s="12">
        <f t="shared" si="131"/>
        <v>11976</v>
      </c>
    </row>
    <row r="717" spans="1:25" x14ac:dyDescent="0.25">
      <c r="A717">
        <v>716</v>
      </c>
      <c r="B717" t="s">
        <v>5790</v>
      </c>
      <c r="C717" t="str">
        <f t="shared" si="132"/>
        <v>Unique</v>
      </c>
      <c r="D717" t="s">
        <v>5791</v>
      </c>
      <c r="E717" t="str">
        <f t="shared" si="123"/>
        <v>Zebronics Wired Keyboard and Mouse Combo with 104 Keys and a USB Mouse with 1200 DPI - JUDWAA 750</v>
      </c>
      <c r="F717" t="str" cm="1">
        <f t="array" ref="F717">PROPER(_xlfn.TEXTJOIN(" ", TRUE, INDEX(_xlfn.FILTERXML("&lt;t&gt;&lt;s&gt;" &amp; SUBSTITUTE(E717," ","&lt;/s&gt;&lt;s&gt;") &amp; "&lt;/s&gt;&lt;/t&gt;", "//s"), _xlfn.SEQUENCE(4))))</f>
        <v>Zebronics Wired Keyboard And</v>
      </c>
      <c r="G717" t="str">
        <f t="shared" si="122"/>
        <v>with 104 Keys and a USB Mouse with 1200 DPI - JUDWAA 750</v>
      </c>
      <c r="H717" t="s">
        <v>5034</v>
      </c>
      <c r="I717" t="s">
        <v>13085</v>
      </c>
      <c r="J717" s="7" t="str">
        <f t="shared" si="124"/>
        <v>Computers &amp; Accessories</v>
      </c>
      <c r="K717" t="s">
        <v>13086</v>
      </c>
      <c r="L717" t="str">
        <f t="shared" si="125"/>
        <v>Accessories &amp; Peripherals</v>
      </c>
      <c r="M717" t="s">
        <v>13160</v>
      </c>
      <c r="N717" s="2" t="str">
        <f t="shared" si="126"/>
        <v>Keyboards , Mice &amp; InputDevices</v>
      </c>
      <c r="O717" s="1" t="s">
        <v>13180</v>
      </c>
      <c r="Q717">
        <v>448</v>
      </c>
      <c r="R717" s="8">
        <f t="shared" si="127"/>
        <v>448</v>
      </c>
      <c r="S717">
        <v>699</v>
      </c>
      <c r="T717" s="8">
        <f t="shared" si="128"/>
        <v>699</v>
      </c>
      <c r="U717" s="1">
        <f t="shared" si="129"/>
        <v>0.35908440629470673</v>
      </c>
      <c r="V717">
        <v>3.9</v>
      </c>
      <c r="W717" s="10">
        <f t="shared" si="130"/>
        <v>3.9</v>
      </c>
      <c r="X717" s="4">
        <v>17348</v>
      </c>
      <c r="Y717" s="12">
        <f t="shared" si="131"/>
        <v>17348</v>
      </c>
    </row>
    <row r="718" spans="1:25" x14ac:dyDescent="0.25">
      <c r="A718">
        <v>717</v>
      </c>
      <c r="B718" t="s">
        <v>5800</v>
      </c>
      <c r="C718" t="str">
        <f t="shared" si="132"/>
        <v>Unique</v>
      </c>
      <c r="D718" t="s">
        <v>5801</v>
      </c>
      <c r="E718" t="str">
        <f t="shared" si="123"/>
        <v>JBL Tune 215BT, 16 Hrs Playtime with Quick Charge, in Ear Bluetooth Wireless Earphones with Mic, 12.5mm Premium Earbuds with Pure Bass, BT 5.0, Dual Pairing, Type C and Voice Assistant Support (Black)</v>
      </c>
      <c r="F718" t="str" cm="1">
        <f t="array" ref="F718">PROPER(_xlfn.TEXTJOIN(" ", TRUE, INDEX(_xlfn.FILTERXML("&lt;t&gt;&lt;s&gt;" &amp; SUBSTITUTE(E718," ","&lt;/s&gt;&lt;s&gt;") &amp; "&lt;/s&gt;&lt;/t&gt;", "//s"), _xlfn.SEQUENCE(4))))</f>
        <v>Jbl Tune 215Bt, 16</v>
      </c>
      <c r="G718" t="str">
        <f t="shared" si="122"/>
        <v>with Quick Charge, in Ear Bluetooth Wireless Earphones with Mic, 12.5mm Premium Earbuds with Pure Bass, BT 5.0, Dual Pairing, Type C and Voice Assistant Support (Black)</v>
      </c>
      <c r="H718" t="s">
        <v>3025</v>
      </c>
      <c r="I718" t="s">
        <v>13093</v>
      </c>
      <c r="J718" s="7" t="str">
        <f t="shared" si="124"/>
        <v>Electronics</v>
      </c>
      <c r="K718" s="2" t="s">
        <v>13131</v>
      </c>
      <c r="L718" t="str">
        <f t="shared" si="125"/>
        <v>Headphones , Earbuds &amp; Accessories</v>
      </c>
      <c r="M718" s="2" t="s">
        <v>13132</v>
      </c>
      <c r="N718" s="2" t="str">
        <f t="shared" si="126"/>
        <v>Headphones</v>
      </c>
      <c r="O718" s="1" t="s">
        <v>13133</v>
      </c>
      <c r="Q718" s="2">
        <v>1499</v>
      </c>
      <c r="R718" s="8">
        <f t="shared" si="127"/>
        <v>1499</v>
      </c>
      <c r="S718" s="2">
        <v>2999</v>
      </c>
      <c r="T718" s="8">
        <f t="shared" si="128"/>
        <v>2999</v>
      </c>
      <c r="U718" s="1">
        <f t="shared" si="129"/>
        <v>0.50016672224074687</v>
      </c>
      <c r="V718">
        <v>3.7</v>
      </c>
      <c r="W718" s="10">
        <f t="shared" si="130"/>
        <v>3.7</v>
      </c>
      <c r="X718" s="4">
        <v>87798</v>
      </c>
      <c r="Y718" s="12">
        <f t="shared" si="131"/>
        <v>87798</v>
      </c>
    </row>
    <row r="719" spans="1:25" x14ac:dyDescent="0.25">
      <c r="A719">
        <v>718</v>
      </c>
      <c r="B719" t="s">
        <v>5810</v>
      </c>
      <c r="C719" t="str">
        <f t="shared" si="132"/>
        <v>Unique</v>
      </c>
      <c r="D719" t="s">
        <v>5811</v>
      </c>
      <c r="E719" t="str">
        <f t="shared" si="123"/>
        <v>Gizga Essentials Professional 3-in-1 Cleaning Kit for Camera, Lens, Binocular, Laptop, TV, Monitor, Smartphone, Tablet (Includes: Cleaning Liquid 100ml, Plush Microfiber Cloth, Dust Removal Brush)</v>
      </c>
      <c r="F719" t="str" cm="1">
        <f t="array" ref="F719">PROPER(_xlfn.TEXTJOIN(" ", TRUE, INDEX(_xlfn.FILTERXML("&lt;t&gt;&lt;s&gt;" &amp; SUBSTITUTE(E719," ","&lt;/s&gt;&lt;s&gt;") &amp; "&lt;/s&gt;&lt;/t&gt;", "//s"), _xlfn.SEQUENCE(4))))</f>
        <v>Gizga Essentials Professional 3-In-1</v>
      </c>
      <c r="G719" t="str">
        <f t="shared" si="122"/>
        <v>for Camera, Lens, Binocular, Laptop, TV, Monitor, Smartphone, Tablet (Includes: Cleaning Liquid 100ml, Plush Microfiber Cloth, Dust Removal Brush)</v>
      </c>
      <c r="H719" t="s">
        <v>5812</v>
      </c>
      <c r="I719" t="s">
        <v>13093</v>
      </c>
      <c r="J719" s="7" t="str">
        <f t="shared" si="124"/>
        <v>Electronics</v>
      </c>
      <c r="K719" t="s">
        <v>13182</v>
      </c>
      <c r="L719" t="str">
        <f t="shared" si="125"/>
        <v>Cameras &amp; Photography</v>
      </c>
      <c r="M719" t="s">
        <v>13095</v>
      </c>
      <c r="N719" s="2" t="str">
        <f t="shared" si="126"/>
        <v>Accessories</v>
      </c>
      <c r="O719" s="1" t="s">
        <v>13216</v>
      </c>
      <c r="P719" t="s">
        <v>13217</v>
      </c>
      <c r="Q719">
        <v>299</v>
      </c>
      <c r="R719" s="8">
        <f t="shared" si="127"/>
        <v>299</v>
      </c>
      <c r="S719">
        <v>499</v>
      </c>
      <c r="T719" s="8">
        <f t="shared" si="128"/>
        <v>499</v>
      </c>
      <c r="U719" s="1">
        <f t="shared" si="129"/>
        <v>0.40080160320641284</v>
      </c>
      <c r="V719">
        <v>4.2</v>
      </c>
      <c r="W719" s="10">
        <f t="shared" si="130"/>
        <v>4.2</v>
      </c>
      <c r="X719" s="4">
        <v>24432</v>
      </c>
      <c r="Y719" s="12">
        <f t="shared" si="131"/>
        <v>24432</v>
      </c>
    </row>
    <row r="720" spans="1:25" x14ac:dyDescent="0.25">
      <c r="A720">
        <v>719</v>
      </c>
      <c r="B720" t="s">
        <v>5821</v>
      </c>
      <c r="C720" t="str">
        <f t="shared" si="132"/>
        <v>Unique</v>
      </c>
      <c r="D720" t="s">
        <v>5822</v>
      </c>
      <c r="E720" t="str">
        <f t="shared" si="123"/>
        <v>SanDisk Ultra Dual 64 GB USB 3.0 OTG Pen Drive (Black)</v>
      </c>
      <c r="F720" t="str" cm="1">
        <f t="array" ref="F720">PROPER(_xlfn.TEXTJOIN(" ", TRUE, INDEX(_xlfn.FILTERXML("&lt;t&gt;&lt;s&gt;" &amp; SUBSTITUTE(E720," ","&lt;/s&gt;&lt;s&gt;") &amp; "&lt;/s&gt;&lt;/t&gt;", "//s"), _xlfn.SEQUENCE(4))))</f>
        <v>Sandisk Ultra Dual 64</v>
      </c>
      <c r="G720" t="str">
        <f t="shared" si="122"/>
        <v>3.0 OTG Pen Drive (Black)</v>
      </c>
      <c r="H720" t="s">
        <v>4766</v>
      </c>
      <c r="I720" t="s">
        <v>13085</v>
      </c>
      <c r="J720" s="7" t="str">
        <f t="shared" si="124"/>
        <v>Computers &amp; Accessories</v>
      </c>
      <c r="K720" t="s">
        <v>13158</v>
      </c>
      <c r="L720" t="str">
        <f t="shared" si="125"/>
        <v>ExternalDevices &amp; DataStorage</v>
      </c>
      <c r="M720" s="2" t="s">
        <v>13159</v>
      </c>
      <c r="N720" s="2" t="str">
        <f t="shared" si="126"/>
        <v>PenDrives</v>
      </c>
      <c r="O720" s="1"/>
      <c r="Q720">
        <v>579</v>
      </c>
      <c r="R720" s="8">
        <f t="shared" si="127"/>
        <v>579</v>
      </c>
      <c r="S720" s="2">
        <v>1400</v>
      </c>
      <c r="T720" s="8">
        <f t="shared" si="128"/>
        <v>1400</v>
      </c>
      <c r="U720" s="1">
        <f t="shared" si="129"/>
        <v>0.58642857142857141</v>
      </c>
      <c r="V720">
        <v>4.3</v>
      </c>
      <c r="W720" s="10">
        <f t="shared" si="130"/>
        <v>4.3</v>
      </c>
      <c r="X720" s="4">
        <v>189104</v>
      </c>
      <c r="Y720" s="12">
        <f t="shared" si="131"/>
        <v>189104</v>
      </c>
    </row>
    <row r="721" spans="1:25" x14ac:dyDescent="0.25">
      <c r="A721">
        <v>720</v>
      </c>
      <c r="B721" t="s">
        <v>5831</v>
      </c>
      <c r="C721" t="str">
        <f t="shared" si="132"/>
        <v>Unique</v>
      </c>
      <c r="D721" t="s">
        <v>5832</v>
      </c>
      <c r="E721" t="str">
        <f t="shared" si="123"/>
        <v>TP-Link Tapo 360¬∞ 2MP 1080p Full HD Pan Tilt Home Security Wi-Fi Smart Camera| Alexa Enabled| 2-Way Audio| Night Vision| Motion Detection| Sound and Light Alarm| Indoor CCTV (Tapo C200) White</v>
      </c>
      <c r="F721" t="str" cm="1">
        <f t="array" ref="F721">PROPER(_xlfn.TEXTJOIN(" ", TRUE, INDEX(_xlfn.FILTERXML("&lt;t&gt;&lt;s&gt;" &amp; SUBSTITUTE(E721," ","&lt;/s&gt;&lt;s&gt;") &amp; "&lt;/s&gt;&lt;/t&gt;", "//s"), _xlfn.SEQUENCE(4))))</f>
        <v>Tp-Link Tapo 360¬∞ 2Mp</v>
      </c>
      <c r="G721" t="str">
        <f t="shared" si="122"/>
        <v>HD Pan Tilt Home Security Wi-Fi Smart Camera| Alexa Enabled| 2-Way Audio| Night Vision| Motion Detection| Sound and Light Alarm| Indoor CCTV (Tapo C200) White</v>
      </c>
      <c r="H721" t="s">
        <v>5833</v>
      </c>
      <c r="I721" t="s">
        <v>13093</v>
      </c>
      <c r="J721" s="7" t="str">
        <f t="shared" si="124"/>
        <v>Electronics</v>
      </c>
      <c r="K721" s="2" t="s">
        <v>13182</v>
      </c>
      <c r="L721" t="str">
        <f t="shared" si="125"/>
        <v>Cameras &amp; Photography</v>
      </c>
      <c r="M721" s="2" t="s">
        <v>13218</v>
      </c>
      <c r="N721" s="2" t="str">
        <f t="shared" si="126"/>
        <v>SecurityCameras</v>
      </c>
      <c r="O721" s="1" t="s">
        <v>13219</v>
      </c>
      <c r="Q721" s="2">
        <v>2499</v>
      </c>
      <c r="R721" s="8">
        <f t="shared" si="127"/>
        <v>2499</v>
      </c>
      <c r="S721" s="2">
        <v>3299</v>
      </c>
      <c r="T721" s="8">
        <f t="shared" si="128"/>
        <v>3299</v>
      </c>
      <c r="U721" s="1">
        <f t="shared" si="129"/>
        <v>0.24249772658381327</v>
      </c>
      <c r="V721">
        <v>4.2</v>
      </c>
      <c r="W721" s="10">
        <f t="shared" si="130"/>
        <v>4.2</v>
      </c>
      <c r="X721" s="4">
        <v>93112</v>
      </c>
      <c r="Y721" s="12">
        <f t="shared" si="131"/>
        <v>93112</v>
      </c>
    </row>
    <row r="722" spans="1:25" x14ac:dyDescent="0.25">
      <c r="A722">
        <v>721</v>
      </c>
      <c r="B722" t="s">
        <v>5842</v>
      </c>
      <c r="C722" t="str">
        <f t="shared" si="132"/>
        <v>Unique</v>
      </c>
      <c r="D722" t="s">
        <v>5843</v>
      </c>
      <c r="E722" t="str">
        <f t="shared" si="123"/>
        <v>boAt Airdopes 171 in Ear Bluetooth True Wireless Earbuds with Upto 13 Hours Battery, IPX4, Bluetooth v5.0, Dual Tone Finish with Mic (Mysterious Blue)</v>
      </c>
      <c r="F722" t="str" cm="1">
        <f t="array" ref="F722">PROPER(_xlfn.TEXTJOIN(" ", TRUE, INDEX(_xlfn.FILTERXML("&lt;t&gt;&lt;s&gt;" &amp; SUBSTITUTE(E722," ","&lt;/s&gt;&lt;s&gt;") &amp; "&lt;/s&gt;&lt;/t&gt;", "//s"), _xlfn.SEQUENCE(4))))</f>
        <v>Boat Airdopes 171 In</v>
      </c>
      <c r="G722" t="str">
        <f t="shared" si="122"/>
        <v>True Wireless Earbuds with Upto 13 Hours Battery, IPX4, Bluetooth v5.0, Dual Tone Finish with Mic (Mysterious Blue)</v>
      </c>
      <c r="H722" t="s">
        <v>3025</v>
      </c>
      <c r="I722" t="s">
        <v>13093</v>
      </c>
      <c r="J722" s="7" t="str">
        <f t="shared" si="124"/>
        <v>Electronics</v>
      </c>
      <c r="K722" s="2" t="s">
        <v>13131</v>
      </c>
      <c r="L722" t="str">
        <f t="shared" si="125"/>
        <v>Headphones , Earbuds &amp; Accessories</v>
      </c>
      <c r="M722" s="2" t="s">
        <v>13132</v>
      </c>
      <c r="N722" s="2" t="str">
        <f t="shared" si="126"/>
        <v>Headphones</v>
      </c>
      <c r="O722" s="1" t="s">
        <v>13133</v>
      </c>
      <c r="Q722" s="2">
        <v>1199</v>
      </c>
      <c r="R722" s="8">
        <f t="shared" si="127"/>
        <v>1199</v>
      </c>
      <c r="S722" s="2">
        <v>5999</v>
      </c>
      <c r="T722" s="8">
        <f t="shared" si="128"/>
        <v>5999</v>
      </c>
      <c r="U722" s="1">
        <f t="shared" si="129"/>
        <v>0.80013335555925991</v>
      </c>
      <c r="V722">
        <v>3.9</v>
      </c>
      <c r="W722" s="10">
        <f t="shared" si="130"/>
        <v>3.9</v>
      </c>
      <c r="X722" s="4">
        <v>47521</v>
      </c>
      <c r="Y722" s="12">
        <f t="shared" si="131"/>
        <v>47521</v>
      </c>
    </row>
    <row r="723" spans="1:25" x14ac:dyDescent="0.25">
      <c r="A723">
        <v>722</v>
      </c>
      <c r="B723" t="s">
        <v>5852</v>
      </c>
      <c r="C723" t="str">
        <f t="shared" si="132"/>
        <v>Unique</v>
      </c>
      <c r="D723" t="s">
        <v>5853</v>
      </c>
      <c r="E723" t="str">
        <f t="shared" si="123"/>
        <v>Duracell Plus AAA Rechargeable Batteries (750 mAh) Pack of 4</v>
      </c>
      <c r="F723" t="str" cm="1">
        <f t="array" ref="F723">PROPER(_xlfn.TEXTJOIN(" ", TRUE, INDEX(_xlfn.FILTERXML("&lt;t&gt;&lt;s&gt;" &amp; SUBSTITUTE(E723," ","&lt;/s&gt;&lt;s&gt;") &amp; "&lt;/s&gt;&lt;/t&gt;", "//s"), _xlfn.SEQUENCE(4))))</f>
        <v>Duracell Plus Aaa Rechargeable</v>
      </c>
      <c r="G723" t="str">
        <f t="shared" si="122"/>
        <v>mAh) Pack of 4</v>
      </c>
      <c r="H723" t="s">
        <v>5577</v>
      </c>
      <c r="I723" t="s">
        <v>13093</v>
      </c>
      <c r="J723" s="7" t="str">
        <f t="shared" si="124"/>
        <v>Electronics</v>
      </c>
      <c r="K723" t="s">
        <v>13169</v>
      </c>
      <c r="L723" t="str">
        <f t="shared" si="125"/>
        <v>GeneralPurposeBatteries &amp; BatteryChargers</v>
      </c>
      <c r="M723" t="s">
        <v>13208</v>
      </c>
      <c r="N723" s="2" t="str">
        <f t="shared" si="126"/>
        <v>RechargeableBatteries</v>
      </c>
      <c r="O723" s="1"/>
      <c r="Q723">
        <v>399</v>
      </c>
      <c r="R723" s="8">
        <f t="shared" si="127"/>
        <v>399</v>
      </c>
      <c r="S723">
        <v>499</v>
      </c>
      <c r="T723" s="8">
        <f t="shared" si="128"/>
        <v>499</v>
      </c>
      <c r="U723" s="1">
        <f t="shared" si="129"/>
        <v>0.20040080160320642</v>
      </c>
      <c r="V723">
        <v>4.3</v>
      </c>
      <c r="W723" s="10">
        <f t="shared" si="130"/>
        <v>4.3</v>
      </c>
      <c r="X723" s="4">
        <v>27201</v>
      </c>
      <c r="Y723" s="12">
        <f t="shared" si="131"/>
        <v>27201</v>
      </c>
    </row>
    <row r="724" spans="1:25" x14ac:dyDescent="0.25">
      <c r="A724">
        <v>723</v>
      </c>
      <c r="B724" t="s">
        <v>211</v>
      </c>
      <c r="C724" t="str">
        <f t="shared" si="132"/>
        <v>Duplicate</v>
      </c>
      <c r="D724" t="s">
        <v>212</v>
      </c>
      <c r="E724" t="str">
        <f t="shared" si="123"/>
        <v>tizum HDMI to VGA Adapter Cable 1080P for Projector, Computer, Laptop, TV, Projectors and TV</v>
      </c>
      <c r="F724" t="str" cm="1">
        <f t="array" ref="F724">PROPER(_xlfn.TEXTJOIN(" ", TRUE, INDEX(_xlfn.FILTERXML("&lt;t&gt;&lt;s&gt;" &amp; SUBSTITUTE(E724," ","&lt;/s&gt;&lt;s&gt;") &amp; "&lt;/s&gt;&lt;/t&gt;", "//s"), _xlfn.SEQUENCE(4))))</f>
        <v>Tizum Hdmi To Vga</v>
      </c>
      <c r="G724" t="str">
        <f t="shared" si="122"/>
        <v>1080P for Projector, Computer, Laptop, TV, Projectors and TV</v>
      </c>
      <c r="H724" t="s">
        <v>127</v>
      </c>
      <c r="I724" t="s">
        <v>13093</v>
      </c>
      <c r="J724" s="7" t="str">
        <f t="shared" si="124"/>
        <v>Electronics</v>
      </c>
      <c r="K724" t="s">
        <v>13094</v>
      </c>
      <c r="L724" t="str">
        <f t="shared" si="125"/>
        <v>HomeTheater , TV &amp; Video</v>
      </c>
      <c r="M724" t="s">
        <v>13095</v>
      </c>
      <c r="N724" s="2" t="str">
        <f t="shared" si="126"/>
        <v>Accessories</v>
      </c>
      <c r="O724" s="1" t="s">
        <v>13088</v>
      </c>
      <c r="P724" t="s">
        <v>13096</v>
      </c>
      <c r="Q724">
        <v>279</v>
      </c>
      <c r="R724" s="8">
        <f t="shared" si="127"/>
        <v>279</v>
      </c>
      <c r="S724">
        <v>499</v>
      </c>
      <c r="T724" s="8">
        <f t="shared" si="128"/>
        <v>499</v>
      </c>
      <c r="U724" s="1">
        <f t="shared" si="129"/>
        <v>0.4408817635270541</v>
      </c>
      <c r="V724">
        <v>3.7</v>
      </c>
      <c r="W724" s="10">
        <f t="shared" si="130"/>
        <v>3.7</v>
      </c>
      <c r="X724" s="4">
        <v>10962</v>
      </c>
      <c r="Y724" s="12">
        <f t="shared" si="131"/>
        <v>10962</v>
      </c>
    </row>
    <row r="725" spans="1:25" x14ac:dyDescent="0.25">
      <c r="A725">
        <v>724</v>
      </c>
      <c r="B725" t="s">
        <v>221</v>
      </c>
      <c r="C725" t="str">
        <f t="shared" si="132"/>
        <v>Duplicate</v>
      </c>
      <c r="D725" t="s">
        <v>222</v>
      </c>
      <c r="E725" t="str">
        <f t="shared" si="123"/>
        <v>Samsung 80 cm (32 Inches) Wondertainment Series HD Ready LED Smart TV UA32T4340BKXXL (Glossy Black)</v>
      </c>
      <c r="F725" t="str" cm="1">
        <f t="array" ref="F725">PROPER(_xlfn.TEXTJOIN(" ", TRUE, INDEX(_xlfn.FILTERXML("&lt;t&gt;&lt;s&gt;" &amp; SUBSTITUTE(E725," ","&lt;/s&gt;&lt;s&gt;") &amp; "&lt;/s&gt;&lt;/t&gt;", "//s"), _xlfn.SEQUENCE(4))))</f>
        <v>Samsung 80 Cm (32</v>
      </c>
      <c r="G725" t="str">
        <f t="shared" si="122"/>
        <v>Series HD Ready LED Smart TV UA32T4340BKXXL (Glossy Black)</v>
      </c>
      <c r="H725" t="s">
        <v>167</v>
      </c>
      <c r="I725" t="s">
        <v>13093</v>
      </c>
      <c r="J725" s="7" t="str">
        <f t="shared" si="124"/>
        <v>Electronics</v>
      </c>
      <c r="K725" s="2" t="s">
        <v>13094</v>
      </c>
      <c r="L725" t="str">
        <f t="shared" si="125"/>
        <v>HomeTheater , TV &amp; Video</v>
      </c>
      <c r="M725" s="2" t="s">
        <v>13097</v>
      </c>
      <c r="N725" s="2" t="str">
        <f t="shared" si="126"/>
        <v>Televisions</v>
      </c>
      <c r="O725" s="1" t="s">
        <v>13098</v>
      </c>
      <c r="Q725" s="2">
        <v>13490</v>
      </c>
      <c r="R725" s="8">
        <f t="shared" si="127"/>
        <v>13490</v>
      </c>
      <c r="S725" s="2">
        <v>22900</v>
      </c>
      <c r="T725" s="8">
        <f t="shared" si="128"/>
        <v>22900</v>
      </c>
      <c r="U725" s="1">
        <f t="shared" si="129"/>
        <v>0.41091703056768558</v>
      </c>
      <c r="V725">
        <v>4.3</v>
      </c>
      <c r="W725" s="10">
        <f t="shared" si="130"/>
        <v>4.3</v>
      </c>
      <c r="X725" s="4">
        <v>16299</v>
      </c>
      <c r="Y725" s="12">
        <f t="shared" si="131"/>
        <v>16299</v>
      </c>
    </row>
    <row r="726" spans="1:25" x14ac:dyDescent="0.25">
      <c r="A726">
        <v>725</v>
      </c>
      <c r="B726" t="s">
        <v>5866</v>
      </c>
      <c r="C726" t="str">
        <f t="shared" si="132"/>
        <v>Unique</v>
      </c>
      <c r="D726" t="s">
        <v>5867</v>
      </c>
      <c r="E726" t="str">
        <f t="shared" si="123"/>
        <v>Logitech B100 Wired USB Mouse, 3 yr Warranty, 800 DPI Optical Tracking, Ambidextrous PC Mac Laptop - Black</v>
      </c>
      <c r="F726" t="str" cm="1">
        <f t="array" ref="F726">PROPER(_xlfn.TEXTJOIN(" ", TRUE, INDEX(_xlfn.FILTERXML("&lt;t&gt;&lt;s&gt;" &amp; SUBSTITUTE(E726," ","&lt;/s&gt;&lt;s&gt;") &amp; "&lt;/s&gt;&lt;/t&gt;", "//s"), _xlfn.SEQUENCE(4))))</f>
        <v>Logitech B100 Wired Usb</v>
      </c>
      <c r="G726" t="str">
        <f t="shared" si="122"/>
        <v>yr Warranty, 800 DPI Optical Tracking, Ambidextrous PC Mac Laptop - Black</v>
      </c>
      <c r="H726" t="s">
        <v>4777</v>
      </c>
      <c r="I726" t="s">
        <v>13085</v>
      </c>
      <c r="J726" s="7" t="str">
        <f t="shared" si="124"/>
        <v>Computers &amp; Accessories</v>
      </c>
      <c r="K726" t="s">
        <v>13086</v>
      </c>
      <c r="L726" t="str">
        <f t="shared" si="125"/>
        <v>Accessories &amp; Peripherals</v>
      </c>
      <c r="M726" t="s">
        <v>13160</v>
      </c>
      <c r="N726" s="2" t="str">
        <f t="shared" si="126"/>
        <v>Keyboards , Mice &amp; InputDevices</v>
      </c>
      <c r="O726" s="1" t="s">
        <v>13161</v>
      </c>
      <c r="Q726">
        <v>279</v>
      </c>
      <c r="R726" s="8">
        <f t="shared" si="127"/>
        <v>279</v>
      </c>
      <c r="S726">
        <v>375</v>
      </c>
      <c r="T726" s="8">
        <f t="shared" si="128"/>
        <v>375</v>
      </c>
      <c r="U726" s="1">
        <f t="shared" si="129"/>
        <v>0.25600000000000001</v>
      </c>
      <c r="V726">
        <v>4.3</v>
      </c>
      <c r="W726" s="10">
        <f t="shared" si="130"/>
        <v>4.3</v>
      </c>
      <c r="X726" s="4">
        <v>31534</v>
      </c>
      <c r="Y726" s="12">
        <f t="shared" si="131"/>
        <v>31534</v>
      </c>
    </row>
    <row r="727" spans="1:25" x14ac:dyDescent="0.25">
      <c r="A727">
        <v>726</v>
      </c>
      <c r="B727" t="s">
        <v>5876</v>
      </c>
      <c r="C727" t="str">
        <f t="shared" si="132"/>
        <v>Unique</v>
      </c>
      <c r="D727" t="s">
        <v>5877</v>
      </c>
      <c r="E727" t="str">
        <f t="shared" si="123"/>
        <v>Noise Pulse Buzz 1.69" Bluetooth Calling Smart Watch with Call Function, 150 Watch Faces, 60 Sports Modes, Spo2 and Heart Rate Monitoring, Calling Smart Watch for Men and Women - Jet Black</v>
      </c>
      <c r="F727" t="str" cm="1">
        <f t="array" ref="F727">PROPER(_xlfn.TEXTJOIN(" ", TRUE, INDEX(_xlfn.FILTERXML("&lt;t&gt;&lt;s&gt;" &amp; SUBSTITUTE(E727," ","&lt;/s&gt;&lt;s&gt;") &amp; "&lt;/s&gt;&lt;/t&gt;", "//s"), _xlfn.SEQUENCE(4))))</f>
        <v>Noise Pulse Buzz 1.69"</v>
      </c>
      <c r="G727" t="str">
        <f t="shared" si="122"/>
        <v>Smart Watch with Call Function, 150 Watch Faces, 60 Sports Modes, Spo2 and Heart Rate Monitoring, Calling Smart Watch for Men and Women - Jet Black</v>
      </c>
      <c r="H727" t="s">
        <v>2910</v>
      </c>
      <c r="I727" t="s">
        <v>13093</v>
      </c>
      <c r="J727" s="7" t="str">
        <f t="shared" si="124"/>
        <v>Electronics</v>
      </c>
      <c r="K727" s="2" t="s">
        <v>13120</v>
      </c>
      <c r="L727" t="str">
        <f t="shared" si="125"/>
        <v>WearableTechnology</v>
      </c>
      <c r="M727" s="2" t="s">
        <v>13121</v>
      </c>
      <c r="N727" s="2" t="str">
        <f t="shared" si="126"/>
        <v>SmartWatches</v>
      </c>
      <c r="O727" s="1"/>
      <c r="Q727" s="2">
        <v>2499</v>
      </c>
      <c r="R727" s="8">
        <f t="shared" si="127"/>
        <v>2499</v>
      </c>
      <c r="S727" s="2">
        <v>4999</v>
      </c>
      <c r="T727" s="8">
        <f t="shared" si="128"/>
        <v>4999</v>
      </c>
      <c r="U727" s="1">
        <f t="shared" si="129"/>
        <v>0.50010002000400078</v>
      </c>
      <c r="V727">
        <v>3.9</v>
      </c>
      <c r="W727" s="10">
        <f t="shared" si="130"/>
        <v>3.9</v>
      </c>
      <c r="X727" s="4">
        <v>7571</v>
      </c>
      <c r="Y727" s="12">
        <f t="shared" si="131"/>
        <v>7571</v>
      </c>
    </row>
    <row r="728" spans="1:25" x14ac:dyDescent="0.25">
      <c r="A728">
        <v>727</v>
      </c>
      <c r="B728" t="s">
        <v>5881</v>
      </c>
      <c r="C728" t="str">
        <f t="shared" si="132"/>
        <v>Unique</v>
      </c>
      <c r="D728" t="s">
        <v>5882</v>
      </c>
      <c r="E728" t="str">
        <f t="shared" si="123"/>
        <v>Classmate 2100117 Soft Cover 6 Subject Spiral Binding Notebook, Single Line, 300 Pages</v>
      </c>
      <c r="F728" t="str" cm="1">
        <f t="array" ref="F728">PROPER(_xlfn.TEXTJOIN(" ", TRUE, INDEX(_xlfn.FILTERXML("&lt;t&gt;&lt;s&gt;" &amp; SUBSTITUTE(E728," ","&lt;/s&gt;&lt;s&gt;") &amp; "&lt;/s&gt;&lt;/t&gt;", "//s"), _xlfn.SEQUENCE(4))))</f>
        <v>Classmate 2100117 Soft Cover</v>
      </c>
      <c r="G728" t="str">
        <f t="shared" si="122"/>
        <v>Spiral Binding Notebook, Single Line, 300 Pages</v>
      </c>
      <c r="H728" t="s">
        <v>5553</v>
      </c>
      <c r="I728" t="s">
        <v>13171</v>
      </c>
      <c r="J728" s="7" t="str">
        <f t="shared" si="124"/>
        <v>OfficeProducts</v>
      </c>
      <c r="K728" t="s">
        <v>13172</v>
      </c>
      <c r="L728" t="str">
        <f t="shared" si="125"/>
        <v>OfficePaperProducts</v>
      </c>
      <c r="M728" t="s">
        <v>13173</v>
      </c>
      <c r="N728" s="2" t="str">
        <f t="shared" si="126"/>
        <v>Paper</v>
      </c>
      <c r="O728" s="1" t="s">
        <v>13174</v>
      </c>
      <c r="P728" t="s">
        <v>13207</v>
      </c>
      <c r="Q728">
        <v>137</v>
      </c>
      <c r="R728" s="8">
        <f t="shared" si="127"/>
        <v>137</v>
      </c>
      <c r="S728">
        <v>160</v>
      </c>
      <c r="T728" s="8">
        <f t="shared" si="128"/>
        <v>160</v>
      </c>
      <c r="U728" s="1">
        <f t="shared" si="129"/>
        <v>0.14374999999999999</v>
      </c>
      <c r="V728">
        <v>4.4000000000000004</v>
      </c>
      <c r="W728" s="10">
        <f t="shared" si="130"/>
        <v>4.4000000000000004</v>
      </c>
      <c r="X728" s="4">
        <v>6537</v>
      </c>
      <c r="Y728" s="12">
        <f t="shared" si="131"/>
        <v>6537</v>
      </c>
    </row>
    <row r="729" spans="1:25" x14ac:dyDescent="0.25">
      <c r="A729">
        <v>728</v>
      </c>
      <c r="B729" t="s">
        <v>231</v>
      </c>
      <c r="C729" t="str">
        <f t="shared" si="132"/>
        <v>Duplicate</v>
      </c>
      <c r="D729" t="s">
        <v>232</v>
      </c>
      <c r="E729" t="str">
        <f t="shared" si="123"/>
        <v>Flix Micro Usb Cable For Smartphone (Black)</v>
      </c>
      <c r="F729" t="str" cm="1">
        <f t="array" ref="F729">PROPER(_xlfn.TEXTJOIN(" ", TRUE, INDEX(_xlfn.FILTERXML("&lt;t&gt;&lt;s&gt;" &amp; SUBSTITUTE(E729," ","&lt;/s&gt;&lt;s&gt;") &amp; "&lt;/s&gt;&lt;/t&gt;", "//s"), _xlfn.SEQUENCE(4))))</f>
        <v>Flix Micro Usb Cable</v>
      </c>
      <c r="G729" t="str">
        <f t="shared" si="122"/>
        <v>(Black)</v>
      </c>
      <c r="H729" t="s">
        <v>17</v>
      </c>
      <c r="I729" t="s">
        <v>13085</v>
      </c>
      <c r="J729" s="7" t="str">
        <f t="shared" si="124"/>
        <v>Computers &amp; Accessories</v>
      </c>
      <c r="K729" t="s">
        <v>13086</v>
      </c>
      <c r="L729" t="str">
        <f t="shared" si="125"/>
        <v>Accessories &amp; Peripherals</v>
      </c>
      <c r="M729" t="s">
        <v>13087</v>
      </c>
      <c r="N729" s="2" t="str">
        <f t="shared" si="126"/>
        <v>Cables &amp; Accessories</v>
      </c>
      <c r="O729" s="1" t="s">
        <v>13088</v>
      </c>
      <c r="P729" t="s">
        <v>13089</v>
      </c>
      <c r="Q729">
        <v>59</v>
      </c>
      <c r="R729" s="8">
        <f t="shared" si="127"/>
        <v>59</v>
      </c>
      <c r="S729">
        <v>199</v>
      </c>
      <c r="T729" s="8">
        <f t="shared" si="128"/>
        <v>199</v>
      </c>
      <c r="U729" s="1">
        <f t="shared" si="129"/>
        <v>0.70351758793969854</v>
      </c>
      <c r="V729">
        <v>4</v>
      </c>
      <c r="W729" s="10">
        <f t="shared" si="130"/>
        <v>4</v>
      </c>
      <c r="X729" s="4">
        <v>9377</v>
      </c>
      <c r="Y729" s="12">
        <f t="shared" si="131"/>
        <v>9377</v>
      </c>
    </row>
    <row r="730" spans="1:25" x14ac:dyDescent="0.25">
      <c r="A730">
        <v>729</v>
      </c>
      <c r="B730" t="s">
        <v>5892</v>
      </c>
      <c r="C730" t="str">
        <f t="shared" si="132"/>
        <v>Unique</v>
      </c>
      <c r="D730" t="s">
        <v>5893</v>
      </c>
      <c r="E730" t="str">
        <f t="shared" si="123"/>
        <v>AirCase Rugged Hard Drive Case for 2.5-inch Western Digital, Seagate, Toshiba, Portable Storage Shell for Gadget Hard Disk USB Cable Power Bank Mobile Charger Earphone, Waterproof (Black)</v>
      </c>
      <c r="F730" t="str" cm="1">
        <f t="array" ref="F730">PROPER(_xlfn.TEXTJOIN(" ", TRUE, INDEX(_xlfn.FILTERXML("&lt;t&gt;&lt;s&gt;" &amp; SUBSTITUTE(E730," ","&lt;/s&gt;&lt;s&gt;") &amp; "&lt;/s&gt;&lt;/t&gt;", "//s"), _xlfn.SEQUENCE(4))))</f>
        <v>Aircase Rugged Hard Drive</v>
      </c>
      <c r="G730" t="str">
        <f t="shared" si="122"/>
        <v>2.5-inch Western Digital, Seagate, Toshiba, Portable Storage Shell for Gadget Hard Disk USB Cable Power Bank Mobile Charger Earphone, Waterproof (Black)</v>
      </c>
      <c r="H730" t="s">
        <v>5300</v>
      </c>
      <c r="I730" t="s">
        <v>13085</v>
      </c>
      <c r="J730" s="7" t="str">
        <f t="shared" si="124"/>
        <v>Computers &amp; Accessories</v>
      </c>
      <c r="K730" t="s">
        <v>13086</v>
      </c>
      <c r="L730" t="str">
        <f t="shared" si="125"/>
        <v>Accessories &amp; Peripherals</v>
      </c>
      <c r="M730" t="s">
        <v>13201</v>
      </c>
      <c r="N730" s="2" t="str">
        <f t="shared" si="126"/>
        <v>HardDiskBags</v>
      </c>
      <c r="O730" s="1"/>
      <c r="Q730">
        <v>299</v>
      </c>
      <c r="R730" s="8">
        <f t="shared" si="127"/>
        <v>299</v>
      </c>
      <c r="S730">
        <v>499</v>
      </c>
      <c r="T730" s="8">
        <f t="shared" si="128"/>
        <v>499</v>
      </c>
      <c r="U730" s="1">
        <f t="shared" si="129"/>
        <v>0.40080160320641284</v>
      </c>
      <c r="V730">
        <v>4.5</v>
      </c>
      <c r="W730" s="10">
        <f t="shared" si="130"/>
        <v>4.5</v>
      </c>
      <c r="X730" s="4">
        <v>21010</v>
      </c>
      <c r="Y730" s="12">
        <f t="shared" si="131"/>
        <v>21010</v>
      </c>
    </row>
    <row r="731" spans="1:25" x14ac:dyDescent="0.25">
      <c r="A731">
        <v>730</v>
      </c>
      <c r="B731" t="s">
        <v>5902</v>
      </c>
      <c r="C731" t="str">
        <f t="shared" si="132"/>
        <v>Unique</v>
      </c>
      <c r="D731" t="s">
        <v>5903</v>
      </c>
      <c r="E731" t="str">
        <f t="shared" si="123"/>
        <v>Noise Buds VS402 Truly Wireless in Ear Earbuds, 35-Hours of Playtime, Instacharge, Quad Mic with ENC, Hyper Sync, Low Latency, 10mm Driver, Bluetooth v5.3 and Breathing LED Lights (Neon Black)</v>
      </c>
      <c r="F731" t="str" cm="1">
        <f t="array" ref="F731">PROPER(_xlfn.TEXTJOIN(" ", TRUE, INDEX(_xlfn.FILTERXML("&lt;t&gt;&lt;s&gt;" &amp; SUBSTITUTE(E731," ","&lt;/s&gt;&lt;s&gt;") &amp; "&lt;/s&gt;&lt;/t&gt;", "//s"), _xlfn.SEQUENCE(4))))</f>
        <v>Noise Buds Vs402 Truly</v>
      </c>
      <c r="G731" t="str">
        <f t="shared" si="122"/>
        <v>Ear Earbuds, 35-Hours of Playtime, Instacharge, Quad Mic with ENC, Hyper Sync, Low Latency, 10mm Driver, Bluetooth v5.3 and Breathing LED Lights (Neon Black)</v>
      </c>
      <c r="H731" t="s">
        <v>3025</v>
      </c>
      <c r="I731" t="s">
        <v>13093</v>
      </c>
      <c r="J731" s="7" t="str">
        <f t="shared" si="124"/>
        <v>Electronics</v>
      </c>
      <c r="K731" s="2" t="s">
        <v>13131</v>
      </c>
      <c r="L731" t="str">
        <f t="shared" si="125"/>
        <v>Headphones , Earbuds &amp; Accessories</v>
      </c>
      <c r="M731" s="2" t="s">
        <v>13132</v>
      </c>
      <c r="N731" s="2" t="str">
        <f t="shared" si="126"/>
        <v>Headphones</v>
      </c>
      <c r="O731" s="1" t="s">
        <v>13133</v>
      </c>
      <c r="Q731" s="2">
        <v>1799</v>
      </c>
      <c r="R731" s="8">
        <f t="shared" si="127"/>
        <v>1799</v>
      </c>
      <c r="S731" s="2">
        <v>3999</v>
      </c>
      <c r="T731" s="8">
        <f t="shared" si="128"/>
        <v>3999</v>
      </c>
      <c r="U731" s="1">
        <f t="shared" si="129"/>
        <v>0.55013753438359592</v>
      </c>
      <c r="V731">
        <v>3.9</v>
      </c>
      <c r="W731" s="10">
        <f t="shared" si="130"/>
        <v>3.9</v>
      </c>
      <c r="X731" s="4">
        <v>3517</v>
      </c>
      <c r="Y731" s="12">
        <f t="shared" si="131"/>
        <v>3517</v>
      </c>
    </row>
    <row r="732" spans="1:25" x14ac:dyDescent="0.25">
      <c r="A732">
        <v>731</v>
      </c>
      <c r="B732" t="s">
        <v>5912</v>
      </c>
      <c r="C732" t="str">
        <f t="shared" si="132"/>
        <v>Unique</v>
      </c>
      <c r="D732" t="s">
        <v>5913</v>
      </c>
      <c r="E732" t="str">
        <f t="shared" si="123"/>
        <v>JBL Go 2, Wireless Portable Bluetooth Speaker with Mic, JBL Signature Sound, Vibrant Color Options with IPX7 Waterproof and AUX (Blue)</v>
      </c>
      <c r="F732" t="str" cm="1">
        <f t="array" ref="F732">PROPER(_xlfn.TEXTJOIN(" ", TRUE, INDEX(_xlfn.FILTERXML("&lt;t&gt;&lt;s&gt;" &amp; SUBSTITUTE(E732," ","&lt;/s&gt;&lt;s&gt;") &amp; "&lt;/s&gt;&lt;/t&gt;", "//s"), _xlfn.SEQUENCE(4))))</f>
        <v>Jbl Go 2, Wireless</v>
      </c>
      <c r="G732" t="str">
        <f t="shared" si="122"/>
        <v>Speaker with Mic, JBL Signature Sound, Vibrant Color Options with IPX7 Waterproof and AUX (Blue)</v>
      </c>
      <c r="H732" t="s">
        <v>5446</v>
      </c>
      <c r="I732" t="s">
        <v>13093</v>
      </c>
      <c r="J732" s="7" t="str">
        <f t="shared" si="124"/>
        <v>Electronics</v>
      </c>
      <c r="K732" s="2" t="s">
        <v>13104</v>
      </c>
      <c r="L732" t="str">
        <f t="shared" si="125"/>
        <v>HomeAudio</v>
      </c>
      <c r="M732" s="2" t="s">
        <v>13117</v>
      </c>
      <c r="N732" s="2" t="str">
        <f t="shared" si="126"/>
        <v>Speakers</v>
      </c>
      <c r="O732" s="1" t="s">
        <v>13206</v>
      </c>
      <c r="Q732" s="2">
        <v>1999</v>
      </c>
      <c r="R732" s="8">
        <f t="shared" si="127"/>
        <v>1999</v>
      </c>
      <c r="S732" s="2">
        <v>2999</v>
      </c>
      <c r="T732" s="8">
        <f t="shared" si="128"/>
        <v>2999</v>
      </c>
      <c r="U732" s="1">
        <f t="shared" si="129"/>
        <v>0.33344448149383127</v>
      </c>
      <c r="V732">
        <v>4.3</v>
      </c>
      <c r="W732" s="10">
        <f t="shared" si="130"/>
        <v>4.3</v>
      </c>
      <c r="X732" s="4">
        <v>63899</v>
      </c>
      <c r="Y732" s="12">
        <f t="shared" si="131"/>
        <v>63899</v>
      </c>
    </row>
    <row r="733" spans="1:25" x14ac:dyDescent="0.25">
      <c r="A733">
        <v>732</v>
      </c>
      <c r="B733" t="s">
        <v>250</v>
      </c>
      <c r="C733" t="str">
        <f t="shared" si="132"/>
        <v>Duplicate</v>
      </c>
      <c r="D733" t="s">
        <v>251</v>
      </c>
      <c r="E733" t="str">
        <f t="shared" si="123"/>
        <v>Tizum High Speed HDMI Cable with Ethernet | Supports 3D 4K | for All HDMI Devices Laptop Computer Gaming Console TV Set Top Box (1.5 Meter 5 Feet)</v>
      </c>
      <c r="F733" t="str" cm="1">
        <f t="array" ref="F733">PROPER(_xlfn.TEXTJOIN(" ", TRUE, INDEX(_xlfn.FILTERXML("&lt;t&gt;&lt;s&gt;" &amp; SUBSTITUTE(E733," ","&lt;/s&gt;&lt;s&gt;") &amp; "&lt;/s&gt;&lt;/t&gt;", "//s"), _xlfn.SEQUENCE(4))))</f>
        <v>Tizum High Speed Hdmi</v>
      </c>
      <c r="G733" t="str">
        <f t="shared" ref="G733:G796" si="133">IFERROR(TRIM(MID(E733, FIND("~", SUBSTITUTE(E733, " ", "~", 6)) + 1, LEN(E733))), "")</f>
        <v>Ethernet | Supports 3D 4K | for All HDMI Devices Laptop Computer Gaming Console TV Set Top Box (1.5 Meter 5 Feet)</v>
      </c>
      <c r="H733" t="s">
        <v>127</v>
      </c>
      <c r="I733" t="s">
        <v>13093</v>
      </c>
      <c r="J733" s="7" t="str">
        <f t="shared" si="124"/>
        <v>Electronics</v>
      </c>
      <c r="K733" t="s">
        <v>13094</v>
      </c>
      <c r="L733" t="str">
        <f t="shared" si="125"/>
        <v>HomeTheater , TV &amp; Video</v>
      </c>
      <c r="M733" t="s">
        <v>13095</v>
      </c>
      <c r="N733" s="2" t="str">
        <f t="shared" si="126"/>
        <v>Accessories</v>
      </c>
      <c r="O733" s="1" t="s">
        <v>13088</v>
      </c>
      <c r="P733" t="s">
        <v>13096</v>
      </c>
      <c r="Q733">
        <v>199</v>
      </c>
      <c r="R733" s="8">
        <f t="shared" si="127"/>
        <v>199</v>
      </c>
      <c r="S733">
        <v>699</v>
      </c>
      <c r="T733" s="8">
        <f t="shared" si="128"/>
        <v>699</v>
      </c>
      <c r="U733" s="1">
        <f t="shared" si="129"/>
        <v>0.71530758226037194</v>
      </c>
      <c r="V733">
        <v>4.2</v>
      </c>
      <c r="W733" s="10">
        <f t="shared" si="130"/>
        <v>4.2</v>
      </c>
      <c r="X733" s="4">
        <v>12153</v>
      </c>
      <c r="Y733" s="12">
        <f t="shared" si="131"/>
        <v>12153</v>
      </c>
    </row>
    <row r="734" spans="1:25" x14ac:dyDescent="0.25">
      <c r="A734">
        <v>733</v>
      </c>
      <c r="B734" t="s">
        <v>5923</v>
      </c>
      <c r="C734" t="str">
        <f t="shared" si="132"/>
        <v>Unique</v>
      </c>
      <c r="D734" t="s">
        <v>5924</v>
      </c>
      <c r="E734" t="str">
        <f t="shared" si="123"/>
        <v>Robustrion Tempered Glass Screen Protector for iPad 10.2 inch 9th Gen Generation 2021 8th Gen 2020 7th Gen 2019</v>
      </c>
      <c r="F734" t="str" cm="1">
        <f t="array" ref="F734">PROPER(_xlfn.TEXTJOIN(" ", TRUE, INDEX(_xlfn.FILTERXML("&lt;t&gt;&lt;s&gt;" &amp; SUBSTITUTE(E734," ","&lt;/s&gt;&lt;s&gt;") &amp; "&lt;/s&gt;&lt;/t&gt;", "//s"), _xlfn.SEQUENCE(4))))</f>
        <v>Robustrion Tempered Glass Screen</v>
      </c>
      <c r="G734" t="str">
        <f t="shared" si="133"/>
        <v>iPad 10.2 inch 9th Gen Generation 2021 8th Gen 2020 7th Gen 2019</v>
      </c>
      <c r="H734" t="s">
        <v>5925</v>
      </c>
      <c r="I734" t="s">
        <v>13085</v>
      </c>
      <c r="J734" s="7" t="str">
        <f t="shared" si="124"/>
        <v>Computers &amp; Accessories</v>
      </c>
      <c r="K734" t="s">
        <v>13086</v>
      </c>
      <c r="L734" t="str">
        <f t="shared" si="125"/>
        <v>Accessories &amp; Peripherals</v>
      </c>
      <c r="M734" s="2" t="s">
        <v>13220</v>
      </c>
      <c r="N734" s="2" t="str">
        <f t="shared" si="126"/>
        <v>TabletAccessories</v>
      </c>
      <c r="O734" s="1" t="s">
        <v>13147</v>
      </c>
      <c r="Q734">
        <v>399</v>
      </c>
      <c r="R734" s="8">
        <f t="shared" si="127"/>
        <v>399</v>
      </c>
      <c r="S734" s="2">
        <v>1499</v>
      </c>
      <c r="T734" s="8">
        <f t="shared" si="128"/>
        <v>1499</v>
      </c>
      <c r="U734" s="1">
        <f t="shared" si="129"/>
        <v>0.73382254836557703</v>
      </c>
      <c r="V734">
        <v>4.0999999999999996</v>
      </c>
      <c r="W734" s="10">
        <f t="shared" si="130"/>
        <v>4.0999999999999996</v>
      </c>
      <c r="X734" s="4">
        <v>5730</v>
      </c>
      <c r="Y734" s="12">
        <f t="shared" si="131"/>
        <v>5730</v>
      </c>
    </row>
    <row r="735" spans="1:25" x14ac:dyDescent="0.25">
      <c r="A735">
        <v>734</v>
      </c>
      <c r="B735" t="s">
        <v>5934</v>
      </c>
      <c r="C735" t="str">
        <f t="shared" si="132"/>
        <v>Unique</v>
      </c>
      <c r="D735" t="s">
        <v>5935</v>
      </c>
      <c r="E735" t="str">
        <f t="shared" si="123"/>
        <v>Redgear Pro Wireless Gamepad with 2.4GHz Wireless Technology, Integrated Dual Intensity Motor, Illuminated Keys for PC(Compatible with Windows 7 8 8.1 10 only)</v>
      </c>
      <c r="F735" t="str" cm="1">
        <f t="array" ref="F735">PROPER(_xlfn.TEXTJOIN(" ", TRUE, INDEX(_xlfn.FILTERXML("&lt;t&gt;&lt;s&gt;" &amp; SUBSTITUTE(E735," ","&lt;/s&gt;&lt;s&gt;") &amp; "&lt;/s&gt;&lt;/t&gt;", "//s"), _xlfn.SEQUENCE(4))))</f>
        <v>Redgear Pro Wireless Gamepad</v>
      </c>
      <c r="G735" t="str">
        <f t="shared" si="133"/>
        <v>Wireless Technology, Integrated Dual Intensity Motor, Illuminated Keys for PC(Compatible with Windows 7 8 8.1 10 only)</v>
      </c>
      <c r="H735" t="s">
        <v>5936</v>
      </c>
      <c r="I735" t="s">
        <v>13085</v>
      </c>
      <c r="J735" s="7" t="str">
        <f t="shared" si="124"/>
        <v>Computers &amp; Accessories</v>
      </c>
      <c r="K735" s="2" t="s">
        <v>13086</v>
      </c>
      <c r="L735" t="str">
        <f t="shared" si="125"/>
        <v>Accessories &amp; Peripherals</v>
      </c>
      <c r="M735" s="2" t="s">
        <v>13196</v>
      </c>
      <c r="N735" s="2" t="str">
        <f t="shared" si="126"/>
        <v>PCGamingPeripherals</v>
      </c>
      <c r="O735" s="1" t="s">
        <v>13221</v>
      </c>
      <c r="Q735" s="2">
        <v>1699</v>
      </c>
      <c r="R735" s="8">
        <f t="shared" si="127"/>
        <v>1699</v>
      </c>
      <c r="S735" s="2">
        <v>3999</v>
      </c>
      <c r="T735" s="8">
        <f t="shared" si="128"/>
        <v>3999</v>
      </c>
      <c r="U735" s="1">
        <f t="shared" si="129"/>
        <v>0.57514378594648663</v>
      </c>
      <c r="V735">
        <v>4.2</v>
      </c>
      <c r="W735" s="10">
        <f t="shared" si="130"/>
        <v>4.2</v>
      </c>
      <c r="X735" s="4">
        <v>25488</v>
      </c>
      <c r="Y735" s="12">
        <f t="shared" si="131"/>
        <v>25488</v>
      </c>
    </row>
    <row r="736" spans="1:25" x14ac:dyDescent="0.25">
      <c r="A736">
        <v>735</v>
      </c>
      <c r="B736" t="s">
        <v>5945</v>
      </c>
      <c r="C736" t="str">
        <f t="shared" si="132"/>
        <v>Unique</v>
      </c>
      <c r="D736" t="s">
        <v>5946</v>
      </c>
      <c r="E736" t="str">
        <f t="shared" si="123"/>
        <v>Logitech M235 Wireless Mouse, 1000 DPI Optical Tracking, 12 Month Life Battery, Compatible with Windows, Mac, Chromebook PC Laptop</v>
      </c>
      <c r="F736" t="str" cm="1">
        <f t="array" ref="F736">PROPER(_xlfn.TEXTJOIN(" ", TRUE, INDEX(_xlfn.FILTERXML("&lt;t&gt;&lt;s&gt;" &amp; SUBSTITUTE(E736," ","&lt;/s&gt;&lt;s&gt;") &amp; "&lt;/s&gt;&lt;/t&gt;", "//s"), _xlfn.SEQUENCE(4))))</f>
        <v>Logitech M235 Wireless Mouse,</v>
      </c>
      <c r="G736" t="str">
        <f t="shared" si="133"/>
        <v>Optical Tracking, 12 Month Life Battery, Compatible with Windows, Mac, Chromebook PC Laptop</v>
      </c>
      <c r="H736" t="s">
        <v>4777</v>
      </c>
      <c r="I736" t="s">
        <v>13085</v>
      </c>
      <c r="J736" s="7" t="str">
        <f t="shared" si="124"/>
        <v>Computers &amp; Accessories</v>
      </c>
      <c r="K736" t="s">
        <v>13086</v>
      </c>
      <c r="L736" t="str">
        <f t="shared" si="125"/>
        <v>Accessories &amp; Peripherals</v>
      </c>
      <c r="M736" t="s">
        <v>13160</v>
      </c>
      <c r="N736" s="2" t="str">
        <f t="shared" si="126"/>
        <v>Keyboards , Mice &amp; InputDevices</v>
      </c>
      <c r="O736" s="1" t="s">
        <v>13161</v>
      </c>
      <c r="Q736">
        <v>699</v>
      </c>
      <c r="R736" s="8">
        <f t="shared" si="127"/>
        <v>699</v>
      </c>
      <c r="S736">
        <v>995</v>
      </c>
      <c r="T736" s="8">
        <f t="shared" si="128"/>
        <v>995</v>
      </c>
      <c r="U736" s="1">
        <f t="shared" si="129"/>
        <v>0.29748743718592963</v>
      </c>
      <c r="V736">
        <v>4.5</v>
      </c>
      <c r="W736" s="10">
        <f t="shared" si="130"/>
        <v>4.5</v>
      </c>
      <c r="X736" s="4">
        <v>54405</v>
      </c>
      <c r="Y736" s="12">
        <f t="shared" si="131"/>
        <v>54405</v>
      </c>
    </row>
    <row r="737" spans="1:25" x14ac:dyDescent="0.25">
      <c r="A737">
        <v>736</v>
      </c>
      <c r="B737" t="s">
        <v>3986</v>
      </c>
      <c r="C737" t="str">
        <f t="shared" si="132"/>
        <v>Duplicate</v>
      </c>
      <c r="D737" t="s">
        <v>3987</v>
      </c>
      <c r="E737" t="str">
        <f t="shared" si="123"/>
        <v>STRIFF 12 Pieces Highly Flexible Silicone Micro USB Protector, Mouse Cable Protector, Suit for All Cell Phones, Computers and Chargers (White)</v>
      </c>
      <c r="F737" t="str" cm="1">
        <f t="array" ref="F737">PROPER(_xlfn.TEXTJOIN(" ", TRUE, INDEX(_xlfn.FILTERXML("&lt;t&gt;&lt;s&gt;" &amp; SUBSTITUTE(E737," ","&lt;/s&gt;&lt;s&gt;") &amp; "&lt;/s&gt;&lt;/t&gt;", "//s"), _xlfn.SEQUENCE(4))))</f>
        <v>Striff 12 Pieces Highly</v>
      </c>
      <c r="G737" t="str">
        <f t="shared" si="133"/>
        <v>Micro USB Protector, Mouse Cable Protector, Suit for All Cell Phones, Computers and Chargers (White)</v>
      </c>
      <c r="H737" t="s">
        <v>3588</v>
      </c>
      <c r="I737" t="s">
        <v>13093</v>
      </c>
      <c r="J737" s="7" t="str">
        <f t="shared" si="124"/>
        <v>Electronics</v>
      </c>
      <c r="K737" t="s">
        <v>13122</v>
      </c>
      <c r="L737" t="str">
        <f t="shared" si="125"/>
        <v>Mobiles &amp; Accessories</v>
      </c>
      <c r="M737" t="s">
        <v>13123</v>
      </c>
      <c r="N737" s="2" t="str">
        <f t="shared" si="126"/>
        <v>MobileAccessories</v>
      </c>
      <c r="O737" s="1" t="s">
        <v>13145</v>
      </c>
      <c r="Q737">
        <v>95</v>
      </c>
      <c r="R737" s="8">
        <f t="shared" si="127"/>
        <v>95</v>
      </c>
      <c r="S737">
        <v>499</v>
      </c>
      <c r="T737" s="8">
        <f t="shared" si="128"/>
        <v>499</v>
      </c>
      <c r="U737" s="1">
        <f t="shared" si="129"/>
        <v>0.80961923847695394</v>
      </c>
      <c r="V737">
        <v>4.2</v>
      </c>
      <c r="W737" s="10">
        <f t="shared" si="130"/>
        <v>4.2</v>
      </c>
      <c r="X737" s="4">
        <v>1949</v>
      </c>
      <c r="Y737" s="12">
        <f t="shared" si="131"/>
        <v>1949</v>
      </c>
    </row>
    <row r="738" spans="1:25" x14ac:dyDescent="0.25">
      <c r="A738">
        <v>737</v>
      </c>
      <c r="B738" t="s">
        <v>5957</v>
      </c>
      <c r="C738" t="str">
        <f t="shared" si="132"/>
        <v>Unique</v>
      </c>
      <c r="D738" t="s">
        <v>5958</v>
      </c>
      <c r="E738" t="str">
        <f t="shared" si="123"/>
        <v>TP-link N300 WiFi Wireless Router TL-WR845N | 300Mbps Wi-Fi Speed | Three 5dBi high gain Antennas | IPv6 Compatible | AP RE WISP Mode | Parental Control | Guest Network</v>
      </c>
      <c r="F738" t="str" cm="1">
        <f t="array" ref="F738">PROPER(_xlfn.TEXTJOIN(" ", TRUE, INDEX(_xlfn.FILTERXML("&lt;t&gt;&lt;s&gt;" &amp; SUBSTITUTE(E738," ","&lt;/s&gt;&lt;s&gt;") &amp; "&lt;/s&gt;&lt;/t&gt;", "//s"), _xlfn.SEQUENCE(4))))</f>
        <v>Tp-Link N300 Wifi Wireless</v>
      </c>
      <c r="G738" t="str">
        <f t="shared" si="133"/>
        <v>| 300Mbps Wi-Fi Speed | Three 5dBi high gain Antennas | IPv6 Compatible | AP RE WISP Mode | Parental Control | Guest Network</v>
      </c>
      <c r="H738" t="s">
        <v>5374</v>
      </c>
      <c r="I738" t="s">
        <v>13085</v>
      </c>
      <c r="J738" s="7" t="str">
        <f t="shared" si="124"/>
        <v>Computers &amp; Accessories</v>
      </c>
      <c r="K738" s="2" t="s">
        <v>13090</v>
      </c>
      <c r="L738" t="str">
        <f t="shared" si="125"/>
        <v>NetworkingDevices</v>
      </c>
      <c r="M738" s="2" t="s">
        <v>13204</v>
      </c>
      <c r="N738" s="2" t="str">
        <f t="shared" si="126"/>
        <v>Routers</v>
      </c>
      <c r="O738" s="1"/>
      <c r="Q738" s="2">
        <v>1149</v>
      </c>
      <c r="R738" s="8">
        <f t="shared" si="127"/>
        <v>1149</v>
      </c>
      <c r="S738" s="2">
        <v>1699</v>
      </c>
      <c r="T738" s="8">
        <f t="shared" si="128"/>
        <v>1699</v>
      </c>
      <c r="U738" s="1">
        <f t="shared" si="129"/>
        <v>0.32371983519717479</v>
      </c>
      <c r="V738">
        <v>4.2</v>
      </c>
      <c r="W738" s="10">
        <f t="shared" si="130"/>
        <v>4.2</v>
      </c>
      <c r="X738" s="4">
        <v>122478</v>
      </c>
      <c r="Y738" s="12">
        <f t="shared" si="131"/>
        <v>122478</v>
      </c>
    </row>
    <row r="739" spans="1:25" x14ac:dyDescent="0.25">
      <c r="A739">
        <v>738</v>
      </c>
      <c r="B739" t="s">
        <v>5967</v>
      </c>
      <c r="C739" t="str">
        <f t="shared" si="132"/>
        <v>Unique</v>
      </c>
      <c r="D739" t="s">
        <v>5968</v>
      </c>
      <c r="E739" t="str">
        <f t="shared" si="123"/>
        <v>Logitech MK240 Nano Wireless USB Keyboard and Mouse Set, 12 Function Keys 2.4GHz Wireless, 1000DPI, Spill-Resistant Design, PC Mac, Black Chartreuse Yellow</v>
      </c>
      <c r="F739" t="str" cm="1">
        <f t="array" ref="F739">PROPER(_xlfn.TEXTJOIN(" ", TRUE, INDEX(_xlfn.FILTERXML("&lt;t&gt;&lt;s&gt;" &amp; SUBSTITUTE(E739," ","&lt;/s&gt;&lt;s&gt;") &amp; "&lt;/s&gt;&lt;/t&gt;", "//s"), _xlfn.SEQUENCE(4))))</f>
        <v>Logitech Mk240 Nano Wireless</v>
      </c>
      <c r="G739" t="str">
        <f t="shared" si="133"/>
        <v>and Mouse Set, 12 Function Keys 2.4GHz Wireless, 1000DPI, Spill-Resistant Design, PC Mac, Black Chartreuse Yellow</v>
      </c>
      <c r="H739" t="s">
        <v>5034</v>
      </c>
      <c r="I739" t="s">
        <v>13085</v>
      </c>
      <c r="J739" s="7" t="str">
        <f t="shared" si="124"/>
        <v>Computers &amp; Accessories</v>
      </c>
      <c r="K739" s="2" t="s">
        <v>13086</v>
      </c>
      <c r="L739" t="str">
        <f t="shared" si="125"/>
        <v>Accessories &amp; Peripherals</v>
      </c>
      <c r="M739" s="2" t="s">
        <v>13160</v>
      </c>
      <c r="N739" s="2" t="str">
        <f t="shared" si="126"/>
        <v>Keyboards , Mice &amp; InputDevices</v>
      </c>
      <c r="O739" s="1" t="s">
        <v>13180</v>
      </c>
      <c r="Q739" s="2">
        <v>1495</v>
      </c>
      <c r="R739" s="8">
        <f t="shared" si="127"/>
        <v>1495</v>
      </c>
      <c r="S739" s="2">
        <v>1995</v>
      </c>
      <c r="T739" s="8">
        <f t="shared" si="128"/>
        <v>1995</v>
      </c>
      <c r="U739" s="1">
        <f t="shared" si="129"/>
        <v>0.25062656641604009</v>
      </c>
      <c r="V739">
        <v>4.3</v>
      </c>
      <c r="W739" s="10">
        <f t="shared" si="130"/>
        <v>4.3</v>
      </c>
      <c r="X739" s="4">
        <v>7241</v>
      </c>
      <c r="Y739" s="12">
        <f t="shared" si="131"/>
        <v>7241</v>
      </c>
    </row>
    <row r="740" spans="1:25" x14ac:dyDescent="0.25">
      <c r="A740">
        <v>739</v>
      </c>
      <c r="B740" t="s">
        <v>5977</v>
      </c>
      <c r="C740" t="str">
        <f t="shared" si="132"/>
        <v>Unique</v>
      </c>
      <c r="D740" t="s">
        <v>5978</v>
      </c>
      <c r="E740" t="str">
        <f t="shared" si="123"/>
        <v>Callas Multipurpose Foldable Laptop Table with Cup Holder | Drawer | Mac Holder | Table Holder Study Table, Breakfast Table, Foldable and Portable Ergonomic and Rounded Edges Non-Slip Legs (WA-27-Black)</v>
      </c>
      <c r="F740" t="str" cm="1">
        <f t="array" ref="F740">PROPER(_xlfn.TEXTJOIN(" ", TRUE, INDEX(_xlfn.FILTERXML("&lt;t&gt;&lt;s&gt;" &amp; SUBSTITUTE(E740," ","&lt;/s&gt;&lt;s&gt;") &amp; "&lt;/s&gt;&lt;/t&gt;", "//s"), _xlfn.SEQUENCE(4))))</f>
        <v>Callas Multipurpose Foldable Laptop</v>
      </c>
      <c r="G740" t="str">
        <f t="shared" si="133"/>
        <v>Cup Holder | Drawer | Mac Holder | Table Holder Study Table, Breakfast Table, Foldable and Portable Ergonomic and Rounded Edges Non-Slip Legs (WA-27-Black)</v>
      </c>
      <c r="H740" t="s">
        <v>4808</v>
      </c>
      <c r="I740" t="s">
        <v>13085</v>
      </c>
      <c r="J740" s="7" t="str">
        <f t="shared" si="124"/>
        <v>Computers &amp; Accessories</v>
      </c>
      <c r="K740" t="s">
        <v>13086</v>
      </c>
      <c r="L740" t="str">
        <f t="shared" si="125"/>
        <v>Accessories &amp; Peripherals</v>
      </c>
      <c r="M740" s="2" t="s">
        <v>13154</v>
      </c>
      <c r="N740" s="2" t="str">
        <f t="shared" si="126"/>
        <v>LaptopAccessories</v>
      </c>
      <c r="O740" s="1" t="s">
        <v>13163</v>
      </c>
      <c r="Q740">
        <v>849</v>
      </c>
      <c r="R740" s="8">
        <f t="shared" si="127"/>
        <v>849</v>
      </c>
      <c r="S740" s="2">
        <v>4999</v>
      </c>
      <c r="T740" s="8">
        <f t="shared" si="128"/>
        <v>4999</v>
      </c>
      <c r="U740" s="1">
        <f t="shared" si="129"/>
        <v>0.83016603320664129</v>
      </c>
      <c r="V740">
        <v>4</v>
      </c>
      <c r="W740" s="10">
        <f t="shared" si="130"/>
        <v>4</v>
      </c>
      <c r="X740" s="4">
        <v>20457</v>
      </c>
      <c r="Y740" s="12">
        <f t="shared" si="131"/>
        <v>20457</v>
      </c>
    </row>
    <row r="741" spans="1:25" x14ac:dyDescent="0.25">
      <c r="A741">
        <v>740</v>
      </c>
      <c r="B741" t="s">
        <v>5986</v>
      </c>
      <c r="C741" t="str">
        <f t="shared" si="132"/>
        <v>Unique</v>
      </c>
      <c r="D741" t="s">
        <v>5987</v>
      </c>
      <c r="E741" t="str">
        <f t="shared" si="123"/>
        <v>Casio MJ-12D 150 Steps Check and Correct Desktop Calculator</v>
      </c>
      <c r="F741" t="str" cm="1">
        <f t="array" ref="F741">PROPER(_xlfn.TEXTJOIN(" ", TRUE, INDEX(_xlfn.FILTERXML("&lt;t&gt;&lt;s&gt;" &amp; SUBSTITUTE(E741," ","&lt;/s&gt;&lt;s&gt;") &amp; "&lt;/s&gt;&lt;/t&gt;", "//s"), _xlfn.SEQUENCE(4))))</f>
        <v>Casio Mj-12D 150 Steps</v>
      </c>
      <c r="G741" t="str">
        <f t="shared" si="133"/>
        <v>Correct Desktop Calculator</v>
      </c>
      <c r="H741" t="s">
        <v>5988</v>
      </c>
      <c r="I741" t="s">
        <v>13171</v>
      </c>
      <c r="J741" s="7" t="str">
        <f t="shared" si="124"/>
        <v>OfficeProducts</v>
      </c>
      <c r="K741" t="s">
        <v>13186</v>
      </c>
      <c r="L741" t="str">
        <f t="shared" si="125"/>
        <v>OfficeElectronics</v>
      </c>
      <c r="M741" t="s">
        <v>13187</v>
      </c>
      <c r="N741" s="2" t="str">
        <f t="shared" si="126"/>
        <v>Calculators</v>
      </c>
      <c r="O741" s="1" t="s">
        <v>13222</v>
      </c>
      <c r="Q741">
        <v>440</v>
      </c>
      <c r="R741" s="8">
        <f t="shared" si="127"/>
        <v>440</v>
      </c>
      <c r="S741">
        <v>440</v>
      </c>
      <c r="T741" s="8">
        <f t="shared" si="128"/>
        <v>440</v>
      </c>
      <c r="U741" s="1">
        <f t="shared" si="129"/>
        <v>0</v>
      </c>
      <c r="V741">
        <v>4.5</v>
      </c>
      <c r="W741" s="10">
        <f t="shared" si="130"/>
        <v>4.5</v>
      </c>
      <c r="X741" s="4">
        <v>8610</v>
      </c>
      <c r="Y741" s="12">
        <f t="shared" si="131"/>
        <v>8610</v>
      </c>
    </row>
    <row r="742" spans="1:25" x14ac:dyDescent="0.25">
      <c r="A742">
        <v>741</v>
      </c>
      <c r="B742" t="s">
        <v>3956</v>
      </c>
      <c r="C742" t="str">
        <f t="shared" si="132"/>
        <v>Duplicate</v>
      </c>
      <c r="D742" t="s">
        <v>3957</v>
      </c>
      <c r="E742" t="str">
        <f t="shared" si="123"/>
        <v>Tukzer Capacitive Stylus Pen for Touch Screens Devices, Fine Point, Lightweight Metal Body with Magnetism Cover Cap for Smartphones Tablets iPad iPad Pro iPhone (Grey)</v>
      </c>
      <c r="F742" t="str" cm="1">
        <f t="array" ref="F742">PROPER(_xlfn.TEXTJOIN(" ", TRUE, INDEX(_xlfn.FILTERXML("&lt;t&gt;&lt;s&gt;" &amp; SUBSTITUTE(E742," ","&lt;/s&gt;&lt;s&gt;") &amp; "&lt;/s&gt;&lt;/t&gt;", "//s"), _xlfn.SEQUENCE(4))))</f>
        <v>Tukzer Capacitive Stylus Pen</v>
      </c>
      <c r="G742" t="str">
        <f t="shared" si="133"/>
        <v>Screens Devices, Fine Point, Lightweight Metal Body with Magnetism Cover Cap for Smartphones Tablets iPad iPad Pro iPhone (Grey)</v>
      </c>
      <c r="H742" t="s">
        <v>3815</v>
      </c>
      <c r="I742" t="s">
        <v>13093</v>
      </c>
      <c r="J742" s="7" t="str">
        <f t="shared" si="124"/>
        <v>Electronics</v>
      </c>
      <c r="K742" t="s">
        <v>13122</v>
      </c>
      <c r="L742" t="str">
        <f t="shared" si="125"/>
        <v>Mobiles &amp; Accessories</v>
      </c>
      <c r="M742" t="s">
        <v>13123</v>
      </c>
      <c r="N742" s="2" t="str">
        <f t="shared" si="126"/>
        <v>MobileAccessories</v>
      </c>
      <c r="O742" s="1" t="s">
        <v>13148</v>
      </c>
      <c r="Q742">
        <v>349</v>
      </c>
      <c r="R742" s="8">
        <f t="shared" si="127"/>
        <v>349</v>
      </c>
      <c r="S742">
        <v>999</v>
      </c>
      <c r="T742" s="8">
        <f t="shared" si="128"/>
        <v>999</v>
      </c>
      <c r="U742" s="1">
        <f t="shared" si="129"/>
        <v>0.65065065065065064</v>
      </c>
      <c r="V742">
        <v>3.8</v>
      </c>
      <c r="W742" s="10">
        <f t="shared" si="130"/>
        <v>3.8</v>
      </c>
      <c r="X742" s="4">
        <v>16557</v>
      </c>
      <c r="Y742" s="12">
        <f t="shared" si="131"/>
        <v>16557</v>
      </c>
    </row>
    <row r="743" spans="1:25" x14ac:dyDescent="0.25">
      <c r="A743">
        <v>742</v>
      </c>
      <c r="B743" t="s">
        <v>5999</v>
      </c>
      <c r="C743" t="str">
        <f t="shared" si="132"/>
        <v>Unique</v>
      </c>
      <c r="D743" t="s">
        <v>6000</v>
      </c>
      <c r="E743" t="str">
        <f t="shared" si="123"/>
        <v>Amazon Basics Multipurpose Foldable Laptop Table with Cup Holder, Brown</v>
      </c>
      <c r="F743" t="str" cm="1">
        <f t="array" ref="F743">PROPER(_xlfn.TEXTJOIN(" ", TRUE, INDEX(_xlfn.FILTERXML("&lt;t&gt;&lt;s&gt;" &amp; SUBSTITUTE(E743," ","&lt;/s&gt;&lt;s&gt;") &amp; "&lt;/s&gt;&lt;/t&gt;", "//s"), _xlfn.SEQUENCE(4))))</f>
        <v>Amazon Basics Multipurpose Foldable</v>
      </c>
      <c r="G743" t="str">
        <f t="shared" si="133"/>
        <v>with Cup Holder, Brown</v>
      </c>
      <c r="H743" t="s">
        <v>4808</v>
      </c>
      <c r="I743" t="s">
        <v>13085</v>
      </c>
      <c r="J743" s="7" t="str">
        <f t="shared" si="124"/>
        <v>Computers &amp; Accessories</v>
      </c>
      <c r="K743" t="s">
        <v>13086</v>
      </c>
      <c r="L743" t="str">
        <f t="shared" si="125"/>
        <v>Accessories &amp; Peripherals</v>
      </c>
      <c r="M743" s="2" t="s">
        <v>13154</v>
      </c>
      <c r="N743" s="2" t="str">
        <f t="shared" si="126"/>
        <v>LaptopAccessories</v>
      </c>
      <c r="O743" s="1" t="s">
        <v>13163</v>
      </c>
      <c r="Q743">
        <v>599</v>
      </c>
      <c r="R743" s="8">
        <f t="shared" si="127"/>
        <v>599</v>
      </c>
      <c r="S743" s="2">
        <v>3999</v>
      </c>
      <c r="T743" s="8">
        <f t="shared" si="128"/>
        <v>3999</v>
      </c>
      <c r="U743" s="1">
        <f t="shared" si="129"/>
        <v>0.85021255313828459</v>
      </c>
      <c r="V743">
        <v>3.9</v>
      </c>
      <c r="W743" s="10">
        <f t="shared" si="130"/>
        <v>3.9</v>
      </c>
      <c r="X743" s="4">
        <v>1087</v>
      </c>
      <c r="Y743" s="12">
        <f t="shared" si="131"/>
        <v>1087</v>
      </c>
    </row>
    <row r="744" spans="1:25" x14ac:dyDescent="0.25">
      <c r="A744">
        <v>743</v>
      </c>
      <c r="B744" t="s">
        <v>6009</v>
      </c>
      <c r="C744" t="str">
        <f t="shared" si="132"/>
        <v>Unique</v>
      </c>
      <c r="D744" t="s">
        <v>6010</v>
      </c>
      <c r="E744" t="str">
        <f t="shared" si="123"/>
        <v>Kanget [2 Pack] Type C Female to USB A Male Charger | Charging Cable Adapter Converter compatible for iPhone 14, 13, 12,11 Pro Max Mini XR XS X SE, Samsung S20 ultra S21 S10 S8 S9 MacBook Pro iPad (Grey)</v>
      </c>
      <c r="F744" t="str" cm="1">
        <f t="array" ref="F744">PROPER(_xlfn.TEXTJOIN(" ", TRUE, INDEX(_xlfn.FILTERXML("&lt;t&gt;&lt;s&gt;" &amp; SUBSTITUTE(E744," ","&lt;/s&gt;&lt;s&gt;") &amp; "&lt;/s&gt;&lt;/t&gt;", "//s"), _xlfn.SEQUENCE(4))))</f>
        <v>Kanget [2 Pack] Type</v>
      </c>
      <c r="G744" t="str">
        <f t="shared" si="133"/>
        <v>to USB A Male Charger | Charging Cable Adapter Converter compatible for iPhone 14, 13, 12,11 Pro Max Mini XR XS X SE, Samsung S20 ultra S21 S10 S8 S9 MacBook Pro iPad (Grey)</v>
      </c>
      <c r="H744" t="s">
        <v>5628</v>
      </c>
      <c r="I744" t="s">
        <v>13085</v>
      </c>
      <c r="J744" s="7" t="str">
        <f t="shared" si="124"/>
        <v>Computers &amp; Accessories</v>
      </c>
      <c r="K744" t="s">
        <v>13086</v>
      </c>
      <c r="L744" t="str">
        <f t="shared" si="125"/>
        <v>Accessories &amp; Peripherals</v>
      </c>
      <c r="M744" t="s">
        <v>13109</v>
      </c>
      <c r="N744" s="2" t="str">
        <f t="shared" si="126"/>
        <v>Adapters</v>
      </c>
      <c r="O744" s="1" t="s">
        <v>13210</v>
      </c>
      <c r="Q744">
        <v>149</v>
      </c>
      <c r="R744" s="8">
        <f t="shared" si="127"/>
        <v>149</v>
      </c>
      <c r="S744">
        <v>399</v>
      </c>
      <c r="T744" s="8">
        <f t="shared" si="128"/>
        <v>399</v>
      </c>
      <c r="U744" s="1">
        <f t="shared" si="129"/>
        <v>0.62656641604010022</v>
      </c>
      <c r="V744">
        <v>4</v>
      </c>
      <c r="W744" s="10">
        <f t="shared" si="130"/>
        <v>4</v>
      </c>
      <c r="X744" s="4">
        <v>1540</v>
      </c>
      <c r="Y744" s="12">
        <f t="shared" si="131"/>
        <v>1540</v>
      </c>
    </row>
    <row r="745" spans="1:25" x14ac:dyDescent="0.25">
      <c r="A745">
        <v>744</v>
      </c>
      <c r="B745" t="s">
        <v>6018</v>
      </c>
      <c r="C745" t="str">
        <f t="shared" si="132"/>
        <v>Unique</v>
      </c>
      <c r="D745" t="s">
        <v>6019</v>
      </c>
      <c r="E745" t="str">
        <f t="shared" si="123"/>
        <v>Amazon Basics Magic Slate 8.5-inch LCD Writing Tablet with Stylus Pen, for Drawing, Playing, Noting by Kids and Adults, Black</v>
      </c>
      <c r="F745" t="str" cm="1">
        <f t="array" ref="F745">PROPER(_xlfn.TEXTJOIN(" ", TRUE, INDEX(_xlfn.FILTERXML("&lt;t&gt;&lt;s&gt;" &amp; SUBSTITUTE(E745," ","&lt;/s&gt;&lt;s&gt;") &amp; "&lt;/s&gt;&lt;/t&gt;", "//s"), _xlfn.SEQUENCE(4))))</f>
        <v>Amazon Basics Magic Slate</v>
      </c>
      <c r="G745" t="str">
        <f t="shared" si="133"/>
        <v>Writing Tablet with Stylus Pen, for Drawing, Playing, Noting by Kids and Adults, Black</v>
      </c>
      <c r="H745" t="s">
        <v>4788</v>
      </c>
      <c r="I745" t="s">
        <v>13085</v>
      </c>
      <c r="J745" s="7" t="str">
        <f t="shared" si="124"/>
        <v>Computers &amp; Accessories</v>
      </c>
      <c r="K745" t="s">
        <v>13086</v>
      </c>
      <c r="L745" t="str">
        <f t="shared" si="125"/>
        <v>Accessories &amp; Peripherals</v>
      </c>
      <c r="M745" t="s">
        <v>13160</v>
      </c>
      <c r="N745" s="2" t="str">
        <f t="shared" si="126"/>
        <v>Keyboards , Mice &amp; InputDevices</v>
      </c>
      <c r="O745" s="1" t="s">
        <v>13162</v>
      </c>
      <c r="Q745">
        <v>289</v>
      </c>
      <c r="R745" s="8">
        <f t="shared" si="127"/>
        <v>289</v>
      </c>
      <c r="S745">
        <v>999</v>
      </c>
      <c r="T745" s="8">
        <f t="shared" si="128"/>
        <v>999</v>
      </c>
      <c r="U745" s="1">
        <f t="shared" si="129"/>
        <v>0.71071071071071068</v>
      </c>
      <c r="V745">
        <v>4.0999999999999996</v>
      </c>
      <c r="W745" s="10">
        <f t="shared" si="130"/>
        <v>4.0999999999999996</v>
      </c>
      <c r="X745" s="4">
        <v>401</v>
      </c>
      <c r="Y745" s="12">
        <f t="shared" si="131"/>
        <v>401</v>
      </c>
    </row>
    <row r="746" spans="1:25" x14ac:dyDescent="0.25">
      <c r="A746">
        <v>745</v>
      </c>
      <c r="B746" t="s">
        <v>6028</v>
      </c>
      <c r="C746" t="str">
        <f t="shared" si="132"/>
        <v>Unique</v>
      </c>
      <c r="D746" t="s">
        <v>6029</v>
      </c>
      <c r="E746" t="str">
        <f t="shared" si="123"/>
        <v>Zebronics ZEB-90HB USB Hub, 4 Ports, Pocket Sized, Plug and Play, for Laptop and Computers</v>
      </c>
      <c r="F746" t="str" cm="1">
        <f t="array" ref="F746">PROPER(_xlfn.TEXTJOIN(" ", TRUE, INDEX(_xlfn.FILTERXML("&lt;t&gt;&lt;s&gt;" &amp; SUBSTITUTE(E746," ","&lt;/s&gt;&lt;s&gt;") &amp; "&lt;/s&gt;&lt;/t&gt;", "//s"), _xlfn.SEQUENCE(4))))</f>
        <v>Zebronics Zeb-90Hb Usb Hub,</v>
      </c>
      <c r="G746" t="str">
        <f t="shared" si="133"/>
        <v>Pocket Sized, Plug and Play, for Laptop and Computers</v>
      </c>
      <c r="H746" t="s">
        <v>6030</v>
      </c>
      <c r="I746" t="s">
        <v>13085</v>
      </c>
      <c r="J746" s="7" t="str">
        <f t="shared" si="124"/>
        <v>Computers &amp; Accessories</v>
      </c>
      <c r="K746" t="s">
        <v>13086</v>
      </c>
      <c r="L746" t="str">
        <f t="shared" si="125"/>
        <v>Accessories &amp; Peripherals</v>
      </c>
      <c r="M746" t="s">
        <v>13223</v>
      </c>
      <c r="N746" s="2" t="str">
        <f t="shared" si="126"/>
        <v>USBHubs</v>
      </c>
      <c r="O746" s="1"/>
      <c r="Q746">
        <v>179</v>
      </c>
      <c r="R746" s="8">
        <f t="shared" si="127"/>
        <v>179</v>
      </c>
      <c r="S746">
        <v>499</v>
      </c>
      <c r="T746" s="8">
        <f t="shared" si="128"/>
        <v>499</v>
      </c>
      <c r="U746" s="1">
        <f t="shared" si="129"/>
        <v>0.6412825651302605</v>
      </c>
      <c r="V746">
        <v>3.4</v>
      </c>
      <c r="W746" s="10">
        <f t="shared" si="130"/>
        <v>3.4</v>
      </c>
      <c r="X746" s="4">
        <v>9385</v>
      </c>
      <c r="Y746" s="12">
        <f t="shared" si="131"/>
        <v>9385</v>
      </c>
    </row>
    <row r="747" spans="1:25" x14ac:dyDescent="0.25">
      <c r="A747">
        <v>746</v>
      </c>
      <c r="B747" t="s">
        <v>6039</v>
      </c>
      <c r="C747" t="str">
        <f t="shared" si="132"/>
        <v>Unique</v>
      </c>
      <c r="D747" t="s">
        <v>6040</v>
      </c>
      <c r="E747" t="str">
        <f t="shared" si="123"/>
        <v>Noise ColorFit Pro 2 Full Touch Control Smart Watch with 35g Weight and Upgraded LCD Display,IP68 Waterproof,Heart Rate Monitor,Sleep and Step Tracker,Call and Message Alerts and Long Battery Life (Jet Black)</v>
      </c>
      <c r="F747" t="str" cm="1">
        <f t="array" ref="F747">PROPER(_xlfn.TEXTJOIN(" ", TRUE, INDEX(_xlfn.FILTERXML("&lt;t&gt;&lt;s&gt;" &amp; SUBSTITUTE(E747," ","&lt;/s&gt;&lt;s&gt;") &amp; "&lt;/s&gt;&lt;/t&gt;", "//s"), _xlfn.SEQUENCE(4))))</f>
        <v>Noise Colorfit Pro 2</v>
      </c>
      <c r="G747" t="str">
        <f t="shared" si="133"/>
        <v>Control Smart Watch with 35g Weight and Upgraded LCD Display,IP68 Waterproof,Heart Rate Monitor,Sleep and Step Tracker,Call and Message Alerts and Long Battery Life (Jet Black)</v>
      </c>
      <c r="H747" t="s">
        <v>2910</v>
      </c>
      <c r="I747" t="s">
        <v>13093</v>
      </c>
      <c r="J747" s="7" t="str">
        <f t="shared" si="124"/>
        <v>Electronics</v>
      </c>
      <c r="K747" s="2" t="s">
        <v>13120</v>
      </c>
      <c r="L747" t="str">
        <f t="shared" si="125"/>
        <v>WearableTechnology</v>
      </c>
      <c r="M747" s="2" t="s">
        <v>13121</v>
      </c>
      <c r="N747" s="2" t="str">
        <f t="shared" si="126"/>
        <v>SmartWatches</v>
      </c>
      <c r="O747" s="1"/>
      <c r="Q747" s="2">
        <v>1499</v>
      </c>
      <c r="R747" s="8">
        <f t="shared" si="127"/>
        <v>1499</v>
      </c>
      <c r="S747" s="2">
        <v>4999</v>
      </c>
      <c r="T747" s="8">
        <f t="shared" si="128"/>
        <v>4999</v>
      </c>
      <c r="U747" s="1">
        <f t="shared" si="129"/>
        <v>0.70014002800560116</v>
      </c>
      <c r="V747">
        <v>4</v>
      </c>
      <c r="W747" s="10">
        <f t="shared" si="130"/>
        <v>4</v>
      </c>
      <c r="X747" s="4">
        <v>92588</v>
      </c>
      <c r="Y747" s="12">
        <f t="shared" si="131"/>
        <v>92588</v>
      </c>
    </row>
    <row r="748" spans="1:25" x14ac:dyDescent="0.25">
      <c r="A748">
        <v>747</v>
      </c>
      <c r="B748" t="s">
        <v>6044</v>
      </c>
      <c r="C748" t="str">
        <f t="shared" si="132"/>
        <v>Unique</v>
      </c>
      <c r="D748" t="s">
        <v>6045</v>
      </c>
      <c r="E748" t="str">
        <f t="shared" si="123"/>
        <v>Zebronics Zeb Buds C2 in Ear Type C Wired Earphones with Mic, Braided 1.2 Metre Cable, Metallic Design, 10mm Drivers, in Line Mic and Volume Controller (Blue)</v>
      </c>
      <c r="F748" t="str" cm="1">
        <f t="array" ref="F748">PROPER(_xlfn.TEXTJOIN(" ", TRUE, INDEX(_xlfn.FILTERXML("&lt;t&gt;&lt;s&gt;" &amp; SUBSTITUTE(E748," ","&lt;/s&gt;&lt;s&gt;") &amp; "&lt;/s&gt;&lt;/t&gt;", "//s"), _xlfn.SEQUENCE(4))))</f>
        <v>Zebronics Zeb Buds C2</v>
      </c>
      <c r="G748" t="str">
        <f t="shared" si="133"/>
        <v>Type C Wired Earphones with Mic, Braided 1.2 Metre Cable, Metallic Design, 10mm Drivers, in Line Mic and Volume Controller (Blue)</v>
      </c>
      <c r="H748" t="s">
        <v>3025</v>
      </c>
      <c r="I748" t="s">
        <v>13093</v>
      </c>
      <c r="J748" s="7" t="str">
        <f t="shared" si="124"/>
        <v>Electronics</v>
      </c>
      <c r="K748" t="s">
        <v>13131</v>
      </c>
      <c r="L748" t="str">
        <f t="shared" si="125"/>
        <v>Headphones , Earbuds &amp; Accessories</v>
      </c>
      <c r="M748" t="s">
        <v>13132</v>
      </c>
      <c r="N748" s="2" t="str">
        <f t="shared" si="126"/>
        <v>Headphones</v>
      </c>
      <c r="O748" s="1" t="s">
        <v>13133</v>
      </c>
      <c r="Q748">
        <v>399</v>
      </c>
      <c r="R748" s="8">
        <f t="shared" si="127"/>
        <v>399</v>
      </c>
      <c r="S748">
        <v>699</v>
      </c>
      <c r="T748" s="8">
        <f t="shared" si="128"/>
        <v>699</v>
      </c>
      <c r="U748" s="1">
        <f t="shared" si="129"/>
        <v>0.42918454935622319</v>
      </c>
      <c r="V748">
        <v>3.4</v>
      </c>
      <c r="W748" s="10">
        <f t="shared" si="130"/>
        <v>3.4</v>
      </c>
      <c r="X748" s="4">
        <v>3454</v>
      </c>
      <c r="Y748" s="12">
        <f t="shared" si="131"/>
        <v>3454</v>
      </c>
    </row>
    <row r="749" spans="1:25" x14ac:dyDescent="0.25">
      <c r="A749">
        <v>748</v>
      </c>
      <c r="B749" t="s">
        <v>6054</v>
      </c>
      <c r="C749" t="str">
        <f t="shared" si="132"/>
        <v>Unique</v>
      </c>
      <c r="D749" t="s">
        <v>6055</v>
      </c>
      <c r="E749" t="str">
        <f t="shared" si="123"/>
        <v>Redgear A-15 Wired Gaming Mouse with Upto 6400 DPI, RGB and Driver Customization for PC(Black)</v>
      </c>
      <c r="F749" t="str" cm="1">
        <f t="array" ref="F749">PROPER(_xlfn.TEXTJOIN(" ", TRUE, INDEX(_xlfn.FILTERXML("&lt;t&gt;&lt;s&gt;" &amp; SUBSTITUTE(E749," ","&lt;/s&gt;&lt;s&gt;") &amp; "&lt;/s&gt;&lt;/t&gt;", "//s"), _xlfn.SEQUENCE(4))))</f>
        <v>Redgear A-15 Wired Gaming</v>
      </c>
      <c r="G749" t="str">
        <f t="shared" si="133"/>
        <v>Upto 6400 DPI, RGB and Driver Customization for PC(Black)</v>
      </c>
      <c r="H749" t="s">
        <v>5267</v>
      </c>
      <c r="I749" t="s">
        <v>13085</v>
      </c>
      <c r="J749" s="7" t="str">
        <f t="shared" si="124"/>
        <v>Computers &amp; Accessories</v>
      </c>
      <c r="K749" t="s">
        <v>13086</v>
      </c>
      <c r="L749" t="str">
        <f t="shared" si="125"/>
        <v>Accessories &amp; Peripherals</v>
      </c>
      <c r="M749" t="s">
        <v>13196</v>
      </c>
      <c r="N749" s="2" t="str">
        <f t="shared" si="126"/>
        <v>PCGamingPeripherals</v>
      </c>
      <c r="O749" s="1" t="s">
        <v>13197</v>
      </c>
      <c r="Q749">
        <v>599</v>
      </c>
      <c r="R749" s="8">
        <f t="shared" si="127"/>
        <v>599</v>
      </c>
      <c r="S749">
        <v>799</v>
      </c>
      <c r="T749" s="8">
        <f t="shared" si="128"/>
        <v>799</v>
      </c>
      <c r="U749" s="1">
        <f t="shared" si="129"/>
        <v>0.25031289111389238</v>
      </c>
      <c r="V749">
        <v>4.3</v>
      </c>
      <c r="W749" s="10">
        <f t="shared" si="130"/>
        <v>4.3</v>
      </c>
      <c r="X749" s="4">
        <v>15790</v>
      </c>
      <c r="Y749" s="12">
        <f t="shared" si="131"/>
        <v>15790</v>
      </c>
    </row>
    <row r="750" spans="1:25" x14ac:dyDescent="0.25">
      <c r="A750">
        <v>749</v>
      </c>
      <c r="B750" t="s">
        <v>6064</v>
      </c>
      <c r="C750" t="str">
        <f t="shared" si="132"/>
        <v>Unique</v>
      </c>
      <c r="D750" t="s">
        <v>6065</v>
      </c>
      <c r="E750" t="str">
        <f t="shared" si="123"/>
        <v>JBL Commercial CSLM20B Auxiliary Omnidirectional Lavalier Microphone with Battery for Content Creation, Voiceover Dubbing, Recording (Black,Small)</v>
      </c>
      <c r="F750" t="str" cm="1">
        <f t="array" ref="F750">PROPER(_xlfn.TEXTJOIN(" ", TRUE, INDEX(_xlfn.FILTERXML("&lt;t&gt;&lt;s&gt;" &amp; SUBSTITUTE(E750," ","&lt;/s&gt;&lt;s&gt;") &amp; "&lt;/s&gt;&lt;/t&gt;", "//s"), _xlfn.SEQUENCE(4))))</f>
        <v>Jbl Commercial Cslm20B Auxiliary</v>
      </c>
      <c r="G750" t="str">
        <f t="shared" si="133"/>
        <v>Microphone with Battery for Content Creation, Voiceover Dubbing, Recording (Black,Small)</v>
      </c>
      <c r="H750" t="s">
        <v>6066</v>
      </c>
      <c r="I750" t="s">
        <v>13085</v>
      </c>
      <c r="J750" s="7" t="str">
        <f t="shared" si="124"/>
        <v>Computers &amp; Accessories</v>
      </c>
      <c r="K750" t="s">
        <v>13086</v>
      </c>
      <c r="L750" t="str">
        <f t="shared" si="125"/>
        <v>Accessories &amp; Peripherals</v>
      </c>
      <c r="M750" s="2" t="s">
        <v>13224</v>
      </c>
      <c r="N750" s="2" t="str">
        <f t="shared" si="126"/>
        <v>Audio &amp; VideoAccessories</v>
      </c>
      <c r="O750" s="1" t="s">
        <v>13225</v>
      </c>
      <c r="Q750">
        <v>949</v>
      </c>
      <c r="R750" s="8">
        <f t="shared" si="127"/>
        <v>949</v>
      </c>
      <c r="S750" s="2">
        <v>2000</v>
      </c>
      <c r="T750" s="8">
        <f t="shared" si="128"/>
        <v>2000</v>
      </c>
      <c r="U750" s="1">
        <f t="shared" si="129"/>
        <v>0.52549999999999997</v>
      </c>
      <c r="V750">
        <v>3.9</v>
      </c>
      <c r="W750" s="10">
        <f t="shared" si="130"/>
        <v>3.9</v>
      </c>
      <c r="X750" s="4">
        <v>14969</v>
      </c>
      <c r="Y750" s="12">
        <f t="shared" si="131"/>
        <v>14969</v>
      </c>
    </row>
    <row r="751" spans="1:25" x14ac:dyDescent="0.25">
      <c r="A751">
        <v>750</v>
      </c>
      <c r="B751" t="s">
        <v>6075</v>
      </c>
      <c r="C751" t="str">
        <f t="shared" si="132"/>
        <v>Unique</v>
      </c>
      <c r="D751" t="s">
        <v>6076</v>
      </c>
      <c r="E751" t="str">
        <f t="shared" si="123"/>
        <v>Fire-Boltt India's No 1 Smartwatch Brand Ring Bluetooth Calling with SpO2 and 1.7‚Äù Metal Body with Blood Oxygen Monitoring, Continuous Heart Rate, Full Touch and Multiple Watch Faces</v>
      </c>
      <c r="F751" t="str" cm="1">
        <f t="array" ref="F751">PROPER(_xlfn.TEXTJOIN(" ", TRUE, INDEX(_xlfn.FILTERXML("&lt;t&gt;&lt;s&gt;" &amp; SUBSTITUTE(E751," ","&lt;/s&gt;&lt;s&gt;") &amp; "&lt;/s&gt;&lt;/t&gt;", "//s"), _xlfn.SEQUENCE(4))))</f>
        <v>Fire-Boltt India'S No 1</v>
      </c>
      <c r="G751" t="str">
        <f t="shared" si="133"/>
        <v>Ring Bluetooth Calling with SpO2 and 1.7‚Äù Metal Body with Blood Oxygen Monitoring, Continuous Heart Rate, Full Touch and Multiple Watch Faces</v>
      </c>
      <c r="H751" t="s">
        <v>2910</v>
      </c>
      <c r="I751" t="s">
        <v>13093</v>
      </c>
      <c r="J751" s="7" t="str">
        <f t="shared" si="124"/>
        <v>Electronics</v>
      </c>
      <c r="K751" s="2" t="s">
        <v>13120</v>
      </c>
      <c r="L751" t="str">
        <f t="shared" si="125"/>
        <v>WearableTechnology</v>
      </c>
      <c r="M751" s="2" t="s">
        <v>13121</v>
      </c>
      <c r="N751" s="2" t="str">
        <f t="shared" si="126"/>
        <v>SmartWatches</v>
      </c>
      <c r="O751" s="1"/>
      <c r="Q751" s="2">
        <v>2499</v>
      </c>
      <c r="R751" s="8">
        <f t="shared" si="127"/>
        <v>2499</v>
      </c>
      <c r="S751" s="2">
        <v>9999</v>
      </c>
      <c r="T751" s="8">
        <f t="shared" si="128"/>
        <v>9999</v>
      </c>
      <c r="U751" s="1">
        <f t="shared" si="129"/>
        <v>0.75007500750075007</v>
      </c>
      <c r="V751">
        <v>4.0999999999999996</v>
      </c>
      <c r="W751" s="10">
        <f t="shared" si="130"/>
        <v>4.0999999999999996</v>
      </c>
      <c r="X751" s="4">
        <v>42139</v>
      </c>
      <c r="Y751" s="12">
        <f t="shared" si="131"/>
        <v>42139</v>
      </c>
    </row>
    <row r="752" spans="1:25" x14ac:dyDescent="0.25">
      <c r="A752">
        <v>751</v>
      </c>
      <c r="B752" t="s">
        <v>6084</v>
      </c>
      <c r="C752" t="str">
        <f t="shared" si="132"/>
        <v>Unique</v>
      </c>
      <c r="D752" t="s">
        <v>6085</v>
      </c>
      <c r="E752" t="str">
        <f t="shared" si="123"/>
        <v>Eveready Red 1012 AAA Batteries - Pack of 10</v>
      </c>
      <c r="F752" t="str" cm="1">
        <f t="array" ref="F752">PROPER(_xlfn.TEXTJOIN(" ", TRUE, INDEX(_xlfn.FILTERXML("&lt;t&gt;&lt;s&gt;" &amp; SUBSTITUTE(E752," ","&lt;/s&gt;&lt;s&gt;") &amp; "&lt;/s&gt;&lt;/t&gt;", "//s"), _xlfn.SEQUENCE(4))))</f>
        <v>Eveready Red 1012 Aaa</v>
      </c>
      <c r="G752" t="str">
        <f t="shared" si="133"/>
        <v>Pack of 10</v>
      </c>
      <c r="H752" t="s">
        <v>4979</v>
      </c>
      <c r="I752" t="s">
        <v>13093</v>
      </c>
      <c r="J752" s="7" t="str">
        <f t="shared" si="124"/>
        <v>Electronics</v>
      </c>
      <c r="K752" t="s">
        <v>13169</v>
      </c>
      <c r="L752" t="str">
        <f t="shared" si="125"/>
        <v>GeneralPurposeBatteries &amp; BatteryChargers</v>
      </c>
      <c r="M752" t="s">
        <v>13170</v>
      </c>
      <c r="N752" s="2" t="str">
        <f t="shared" si="126"/>
        <v>DisposableBatteries</v>
      </c>
      <c r="O752" s="1"/>
      <c r="Q752">
        <v>159</v>
      </c>
      <c r="R752" s="8">
        <f t="shared" si="127"/>
        <v>159</v>
      </c>
      <c r="S752">
        <v>180</v>
      </c>
      <c r="T752" s="8">
        <f t="shared" si="128"/>
        <v>180</v>
      </c>
      <c r="U752" s="1">
        <f t="shared" si="129"/>
        <v>0.11666666666666667</v>
      </c>
      <c r="V752">
        <v>4.3</v>
      </c>
      <c r="W752" s="10">
        <f t="shared" si="130"/>
        <v>4.3</v>
      </c>
      <c r="X752" s="4">
        <v>989</v>
      </c>
      <c r="Y752" s="12">
        <f t="shared" si="131"/>
        <v>989</v>
      </c>
    </row>
    <row r="753" spans="1:25" x14ac:dyDescent="0.25">
      <c r="A753">
        <v>752</v>
      </c>
      <c r="B753" t="s">
        <v>6094</v>
      </c>
      <c r="C753" t="str">
        <f t="shared" si="132"/>
        <v>Unique</v>
      </c>
      <c r="D753" t="s">
        <v>6095</v>
      </c>
      <c r="E753" t="str">
        <f t="shared" si="123"/>
        <v>SanDisk Extreme microSD UHS I Card 128GB for 4K Video on Smartphones,Action Cams 190MB s Read,90MB s Write</v>
      </c>
      <c r="F753" t="str" cm="1">
        <f t="array" ref="F753">PROPER(_xlfn.TEXTJOIN(" ", TRUE, INDEX(_xlfn.FILTERXML("&lt;t&gt;&lt;s&gt;" &amp; SUBSTITUTE(E753," ","&lt;/s&gt;&lt;s&gt;") &amp; "&lt;/s&gt;&lt;/t&gt;", "//s"), _xlfn.SEQUENCE(4))))</f>
        <v>Sandisk Extreme Microsd Uhs</v>
      </c>
      <c r="G753" t="str">
        <f t="shared" si="133"/>
        <v>128GB for 4K Video on Smartphones,Action Cams 190MB s Read,90MB s Write</v>
      </c>
      <c r="H753" t="s">
        <v>2983</v>
      </c>
      <c r="I753" t="s">
        <v>13093</v>
      </c>
      <c r="J753" s="7" t="str">
        <f t="shared" si="124"/>
        <v>Electronics</v>
      </c>
      <c r="K753" s="2" t="s">
        <v>13095</v>
      </c>
      <c r="L753" t="str">
        <f t="shared" si="125"/>
        <v>Accessories</v>
      </c>
      <c r="M753" s="2" t="s">
        <v>13128</v>
      </c>
      <c r="N753" s="2" t="str">
        <f t="shared" si="126"/>
        <v>MemoryCards</v>
      </c>
      <c r="O753" s="1" t="s">
        <v>13129</v>
      </c>
      <c r="Q753" s="2">
        <v>1329</v>
      </c>
      <c r="R753" s="8">
        <f t="shared" si="127"/>
        <v>1329</v>
      </c>
      <c r="S753" s="2">
        <v>2900</v>
      </c>
      <c r="T753" s="8">
        <f t="shared" si="128"/>
        <v>2900</v>
      </c>
      <c r="U753" s="1">
        <f t="shared" si="129"/>
        <v>0.54172413793103447</v>
      </c>
      <c r="V753">
        <v>4.5</v>
      </c>
      <c r="W753" s="10">
        <f t="shared" si="130"/>
        <v>4.5</v>
      </c>
      <c r="X753" s="4">
        <v>19624</v>
      </c>
      <c r="Y753" s="12">
        <f t="shared" si="131"/>
        <v>19624</v>
      </c>
    </row>
    <row r="754" spans="1:25" x14ac:dyDescent="0.25">
      <c r="A754">
        <v>753</v>
      </c>
      <c r="B754" t="s">
        <v>6104</v>
      </c>
      <c r="C754" t="str">
        <f t="shared" si="132"/>
        <v>Unique</v>
      </c>
      <c r="D754" t="s">
        <v>6105</v>
      </c>
      <c r="E754" t="str">
        <f t="shared" si="123"/>
        <v>Portronics MPORT 31C 4-in-1 USB Hub (Type C to 4 USB-A Ports) with Fast Data Transfer</v>
      </c>
      <c r="F754" t="str" cm="1">
        <f t="array" ref="F754">PROPER(_xlfn.TEXTJOIN(" ", TRUE, INDEX(_xlfn.FILTERXML("&lt;t&gt;&lt;s&gt;" &amp; SUBSTITUTE(E754," ","&lt;/s&gt;&lt;s&gt;") &amp; "&lt;/s&gt;&lt;/t&gt;", "//s"), _xlfn.SEQUENCE(4))))</f>
        <v>Portronics Mport 31C 4-In-1</v>
      </c>
      <c r="G754" t="str">
        <f t="shared" si="133"/>
        <v>(Type C to 4 USB-A Ports) with Fast Data Transfer</v>
      </c>
      <c r="H754" t="s">
        <v>6030</v>
      </c>
      <c r="I754" t="s">
        <v>13085</v>
      </c>
      <c r="J754" s="7" t="str">
        <f t="shared" si="124"/>
        <v>Computers &amp; Accessories</v>
      </c>
      <c r="K754" t="s">
        <v>13086</v>
      </c>
      <c r="L754" t="str">
        <f t="shared" si="125"/>
        <v>Accessories &amp; Peripherals</v>
      </c>
      <c r="M754" t="s">
        <v>13223</v>
      </c>
      <c r="N754" s="2" t="str">
        <f t="shared" si="126"/>
        <v>USBHubs</v>
      </c>
      <c r="O754" s="1"/>
      <c r="Q754">
        <v>570</v>
      </c>
      <c r="R754" s="8">
        <f t="shared" si="127"/>
        <v>570</v>
      </c>
      <c r="S754">
        <v>999</v>
      </c>
      <c r="T754" s="8">
        <f t="shared" si="128"/>
        <v>999</v>
      </c>
      <c r="U754" s="1">
        <f t="shared" si="129"/>
        <v>0.42942942942942941</v>
      </c>
      <c r="V754">
        <v>4.2</v>
      </c>
      <c r="W754" s="10">
        <f t="shared" si="130"/>
        <v>4.2</v>
      </c>
      <c r="X754" s="4">
        <v>3201</v>
      </c>
      <c r="Y754" s="12">
        <f t="shared" si="131"/>
        <v>3201</v>
      </c>
    </row>
    <row r="755" spans="1:25" x14ac:dyDescent="0.25">
      <c r="A755">
        <v>754</v>
      </c>
      <c r="B755" t="s">
        <v>6113</v>
      </c>
      <c r="C755" t="str">
        <f t="shared" si="132"/>
        <v>Unique</v>
      </c>
      <c r="D755" t="s">
        <v>6114</v>
      </c>
      <c r="E755" t="str">
        <f t="shared" si="123"/>
        <v>Infinity (JBL Fuze Pint, Wireless Ultra Portable Mini Speaker with Mic, Deep Bass, Dual Equalizer, Bluetooth 5.0 with Voice Assistant Support for Mobiles (Black)</v>
      </c>
      <c r="F755" t="str" cm="1">
        <f t="array" ref="F755">PROPER(_xlfn.TEXTJOIN(" ", TRUE, INDEX(_xlfn.FILTERXML("&lt;t&gt;&lt;s&gt;" &amp; SUBSTITUTE(E755," ","&lt;/s&gt;&lt;s&gt;") &amp; "&lt;/s&gt;&lt;/t&gt;", "//s"), _xlfn.SEQUENCE(4))))</f>
        <v>Infinity (Jbl Fuze Pint,</v>
      </c>
      <c r="G755" t="str">
        <f t="shared" si="133"/>
        <v>Portable Mini Speaker with Mic, Deep Bass, Dual Equalizer, Bluetooth 5.0 with Voice Assistant Support for Mobiles (Black)</v>
      </c>
      <c r="H755" t="s">
        <v>6115</v>
      </c>
      <c r="I755" t="s">
        <v>13093</v>
      </c>
      <c r="J755" s="7" t="str">
        <f t="shared" si="124"/>
        <v>Electronics</v>
      </c>
      <c r="K755" t="s">
        <v>13104</v>
      </c>
      <c r="L755" t="str">
        <f t="shared" si="125"/>
        <v>HomeAudio</v>
      </c>
      <c r="M755" s="2" t="s">
        <v>13117</v>
      </c>
      <c r="N755" s="2" t="str">
        <f t="shared" si="126"/>
        <v>Speakers</v>
      </c>
      <c r="O755" s="1" t="s">
        <v>13226</v>
      </c>
      <c r="Q755">
        <v>899</v>
      </c>
      <c r="R755" s="8">
        <f t="shared" si="127"/>
        <v>899</v>
      </c>
      <c r="S755" s="2">
        <v>1999</v>
      </c>
      <c r="T755" s="8">
        <f t="shared" si="128"/>
        <v>1999</v>
      </c>
      <c r="U755" s="1">
        <f t="shared" si="129"/>
        <v>0.55027513756878443</v>
      </c>
      <c r="V755">
        <v>4.0999999999999996</v>
      </c>
      <c r="W755" s="10">
        <f t="shared" si="130"/>
        <v>4.0999999999999996</v>
      </c>
      <c r="X755" s="4">
        <v>30469</v>
      </c>
      <c r="Y755" s="12">
        <f t="shared" si="131"/>
        <v>30469</v>
      </c>
    </row>
    <row r="756" spans="1:25" x14ac:dyDescent="0.25">
      <c r="A756">
        <v>755</v>
      </c>
      <c r="B756" t="s">
        <v>6124</v>
      </c>
      <c r="C756" t="str">
        <f t="shared" si="132"/>
        <v>Unique</v>
      </c>
      <c r="D756" t="s">
        <v>6125</v>
      </c>
      <c r="E756" t="str">
        <f t="shared" si="123"/>
        <v>AirCase Protective Laptop Bag Sleeve fits Upto 13.3" Laptop MacBook, Wrinkle Free, Padded, Waterproof Light Neoprene case Cover Pouch, for Men and Women, Black- 6 Months Warranty</v>
      </c>
      <c r="F756" t="str" cm="1">
        <f t="array" ref="F756">PROPER(_xlfn.TEXTJOIN(" ", TRUE, INDEX(_xlfn.FILTERXML("&lt;t&gt;&lt;s&gt;" &amp; SUBSTITUTE(E756," ","&lt;/s&gt;&lt;s&gt;") &amp; "&lt;/s&gt;&lt;/t&gt;", "//s"), _xlfn.SEQUENCE(4))))</f>
        <v>Aircase Protective Laptop Bag</v>
      </c>
      <c r="G756" t="str">
        <f t="shared" si="133"/>
        <v>Upto 13.3" Laptop MacBook, Wrinkle Free, Padded, Waterproof Light Neoprene case Cover Pouch, for Men and Women, Black- 6 Months Warranty</v>
      </c>
      <c r="H756" t="s">
        <v>6126</v>
      </c>
      <c r="I756" t="s">
        <v>13085</v>
      </c>
      <c r="J756" s="7" t="str">
        <f t="shared" si="124"/>
        <v>Computers &amp; Accessories</v>
      </c>
      <c r="K756" t="s">
        <v>13086</v>
      </c>
      <c r="L756" t="str">
        <f t="shared" si="125"/>
        <v>Accessories &amp; Peripherals</v>
      </c>
      <c r="M756" t="s">
        <v>13154</v>
      </c>
      <c r="N756" s="2" t="str">
        <f t="shared" si="126"/>
        <v>LaptopAccessories</v>
      </c>
      <c r="O756" s="1" t="s">
        <v>13227</v>
      </c>
      <c r="P756" t="s">
        <v>13228</v>
      </c>
      <c r="Q756">
        <v>449</v>
      </c>
      <c r="R756" s="8">
        <f t="shared" si="127"/>
        <v>449</v>
      </c>
      <c r="S756">
        <v>999</v>
      </c>
      <c r="T756" s="8">
        <f t="shared" si="128"/>
        <v>999</v>
      </c>
      <c r="U756" s="1">
        <f t="shared" si="129"/>
        <v>0.55055055055055058</v>
      </c>
      <c r="V756">
        <v>4.4000000000000004</v>
      </c>
      <c r="W756" s="10">
        <f t="shared" si="130"/>
        <v>4.4000000000000004</v>
      </c>
      <c r="X756" s="4">
        <v>9940</v>
      </c>
      <c r="Y756" s="12">
        <f t="shared" si="131"/>
        <v>9940</v>
      </c>
    </row>
    <row r="757" spans="1:25" x14ac:dyDescent="0.25">
      <c r="A757">
        <v>756</v>
      </c>
      <c r="B757" t="s">
        <v>6135</v>
      </c>
      <c r="C757" t="str">
        <f t="shared" si="132"/>
        <v>Unique</v>
      </c>
      <c r="D757" t="s">
        <v>6136</v>
      </c>
      <c r="E757" t="str">
        <f t="shared" si="123"/>
        <v>Brand Conquer 6 in 1 with OTG, SD Card Reader, USB Type C, USB 3.0 and Micro USB, for Memory Card | Portable Card Reader | Compatible with TF, SD, Micro SD, SDHC, SDXC, MMC, RS-MMC, Micro SDXC</v>
      </c>
      <c r="F757" t="str" cm="1">
        <f t="array" ref="F757">PROPER(_xlfn.TEXTJOIN(" ", TRUE, INDEX(_xlfn.FILTERXML("&lt;t&gt;&lt;s&gt;" &amp; SUBSTITUTE(E757," ","&lt;/s&gt;&lt;s&gt;") &amp; "&lt;/s&gt;&lt;/t&gt;", "//s"), _xlfn.SEQUENCE(4))))</f>
        <v>Brand Conquer 6 In</v>
      </c>
      <c r="G757" t="str">
        <f t="shared" si="133"/>
        <v>OTG, SD Card Reader, USB Type C, USB 3.0 and Micro USB, for Memory Card | Portable Card Reader | Compatible with TF, SD, Micro SD, SDHC, SDXC, MMC, RS-MMC, Micro SDXC</v>
      </c>
      <c r="H757" t="s">
        <v>6137</v>
      </c>
      <c r="I757" t="s">
        <v>13085</v>
      </c>
      <c r="J757" s="7" t="str">
        <f t="shared" si="124"/>
        <v>Computers &amp; Accessories</v>
      </c>
      <c r="K757" t="s">
        <v>13158</v>
      </c>
      <c r="L757" t="str">
        <f t="shared" si="125"/>
        <v>ExternalDevices &amp; DataStorage</v>
      </c>
      <c r="M757" t="s">
        <v>13229</v>
      </c>
      <c r="N757" s="2" t="str">
        <f t="shared" si="126"/>
        <v>ExternalMemoryCardReaders</v>
      </c>
      <c r="O757" s="1"/>
      <c r="Q757">
        <v>549</v>
      </c>
      <c r="R757" s="8">
        <f t="shared" si="127"/>
        <v>549</v>
      </c>
      <c r="S757">
        <v>999</v>
      </c>
      <c r="T757" s="8">
        <f t="shared" si="128"/>
        <v>999</v>
      </c>
      <c r="U757" s="1">
        <f t="shared" si="129"/>
        <v>0.45045045045045046</v>
      </c>
      <c r="V757">
        <v>4.3</v>
      </c>
      <c r="W757" s="10">
        <f t="shared" si="130"/>
        <v>4.3</v>
      </c>
      <c r="X757" s="4">
        <v>7758</v>
      </c>
      <c r="Y757" s="12">
        <f t="shared" si="131"/>
        <v>7758</v>
      </c>
    </row>
    <row r="758" spans="1:25" x14ac:dyDescent="0.25">
      <c r="A758">
        <v>757</v>
      </c>
      <c r="B758" t="s">
        <v>6146</v>
      </c>
      <c r="C758" t="str">
        <f t="shared" si="132"/>
        <v>Unique</v>
      </c>
      <c r="D758" t="s">
        <v>6147</v>
      </c>
      <c r="E758" t="str">
        <f t="shared" si="123"/>
        <v>TP-Link AC750 Dual Band Wireless Cable Router, 4 10 100 LAN + 10 100 WAN Ports, Support Guest Network and Parental Control, 750Mbps Speed Wi-Fi, 3 Antennas (Archer C20) Blue, 2.4 GHz</v>
      </c>
      <c r="F758" t="str" cm="1">
        <f t="array" ref="F758">PROPER(_xlfn.TEXTJOIN(" ", TRUE, INDEX(_xlfn.FILTERXML("&lt;t&gt;&lt;s&gt;" &amp; SUBSTITUTE(E758," ","&lt;/s&gt;&lt;s&gt;") &amp; "&lt;/s&gt;&lt;/t&gt;", "//s"), _xlfn.SEQUENCE(4))))</f>
        <v>Tp-Link Ac750 Dual Band</v>
      </c>
      <c r="G758" t="str">
        <f t="shared" si="133"/>
        <v>Router, 4 10 100 LAN + 10 100 WAN Ports, Support Guest Network and Parental Control, 750Mbps Speed Wi-Fi, 3 Antennas (Archer C20) Blue, 2.4 GHz</v>
      </c>
      <c r="H758" t="s">
        <v>5374</v>
      </c>
      <c r="I758" t="s">
        <v>13085</v>
      </c>
      <c r="J758" s="7" t="str">
        <f t="shared" si="124"/>
        <v>Computers &amp; Accessories</v>
      </c>
      <c r="K758" s="2" t="s">
        <v>13090</v>
      </c>
      <c r="L758" t="str">
        <f t="shared" si="125"/>
        <v>NetworkingDevices</v>
      </c>
      <c r="M758" s="2" t="s">
        <v>13204</v>
      </c>
      <c r="N758" s="2" t="str">
        <f t="shared" si="126"/>
        <v>Routers</v>
      </c>
      <c r="O758" s="1"/>
      <c r="Q758" s="2">
        <v>1529</v>
      </c>
      <c r="R758" s="8">
        <f t="shared" si="127"/>
        <v>1529</v>
      </c>
      <c r="S758" s="2">
        <v>2399</v>
      </c>
      <c r="T758" s="8">
        <f t="shared" si="128"/>
        <v>2399</v>
      </c>
      <c r="U758" s="1">
        <f t="shared" si="129"/>
        <v>0.3626511046269279</v>
      </c>
      <c r="V758">
        <v>4.3</v>
      </c>
      <c r="W758" s="10">
        <f t="shared" si="130"/>
        <v>4.3</v>
      </c>
      <c r="X758" s="4">
        <v>68409</v>
      </c>
      <c r="Y758" s="12">
        <f t="shared" si="131"/>
        <v>68409</v>
      </c>
    </row>
    <row r="759" spans="1:25" x14ac:dyDescent="0.25">
      <c r="A759">
        <v>758</v>
      </c>
      <c r="B759" t="s">
        <v>6156</v>
      </c>
      <c r="C759" t="str">
        <f t="shared" si="132"/>
        <v>Unique</v>
      </c>
      <c r="D759" t="s">
        <v>6157</v>
      </c>
      <c r="E759" t="str">
        <f t="shared" si="123"/>
        <v>Parker Quink Ink Bottle, Blue</v>
      </c>
      <c r="F759" t="str" cm="1">
        <f t="array" ref="F759">PROPER(_xlfn.TEXTJOIN(" ", TRUE, INDEX(_xlfn.FILTERXML("&lt;t&gt;&lt;s&gt;" &amp; SUBSTITUTE(E759," ","&lt;/s&gt;&lt;s&gt;") &amp; "&lt;/s&gt;&lt;/t&gt;", "//s"), _xlfn.SEQUENCE(4))))</f>
        <v>Parker Quink Ink Bottle,</v>
      </c>
      <c r="G759" t="str">
        <f t="shared" si="133"/>
        <v/>
      </c>
      <c r="H759" t="s">
        <v>6158</v>
      </c>
      <c r="I759" t="s">
        <v>13171</v>
      </c>
      <c r="J759" s="7" t="str">
        <f t="shared" si="124"/>
        <v>OfficeProducts</v>
      </c>
      <c r="K759" t="s">
        <v>13172</v>
      </c>
      <c r="L759" t="str">
        <f t="shared" si="125"/>
        <v>OfficePaperProducts</v>
      </c>
      <c r="M759" t="s">
        <v>13173</v>
      </c>
      <c r="N759" s="2" t="str">
        <f t="shared" si="126"/>
        <v>Paper</v>
      </c>
      <c r="O759" s="1" t="s">
        <v>13174</v>
      </c>
      <c r="P759" t="s">
        <v>13175</v>
      </c>
      <c r="Q759">
        <v>100</v>
      </c>
      <c r="R759" s="8">
        <f t="shared" si="127"/>
        <v>100</v>
      </c>
      <c r="S759">
        <v>100</v>
      </c>
      <c r="T759" s="8">
        <f t="shared" si="128"/>
        <v>100</v>
      </c>
      <c r="U759" s="1">
        <f t="shared" si="129"/>
        <v>0</v>
      </c>
      <c r="V759">
        <v>4.3</v>
      </c>
      <c r="W759" s="10">
        <f t="shared" si="130"/>
        <v>4.3</v>
      </c>
      <c r="X759" s="4">
        <v>3095</v>
      </c>
      <c r="Y759" s="12">
        <f t="shared" si="131"/>
        <v>3095</v>
      </c>
    </row>
    <row r="760" spans="1:25" x14ac:dyDescent="0.25">
      <c r="A760">
        <v>759</v>
      </c>
      <c r="B760" t="s">
        <v>6167</v>
      </c>
      <c r="C760" t="str">
        <f t="shared" si="132"/>
        <v>Unique</v>
      </c>
      <c r="D760" t="s">
        <v>6168</v>
      </c>
      <c r="E760" t="str">
        <f t="shared" si="123"/>
        <v>STRIFF Laptop Stand Adjustable Laptop Computer Stand Multi-Angle Stand Phone Stand Portable Foldable Laptop Riser Notebook Holder Stand Compatible for 9 to 15.6‚Äù Laptops Black(Black)</v>
      </c>
      <c r="F760" t="str" cm="1">
        <f t="array" ref="F760">PROPER(_xlfn.TEXTJOIN(" ", TRUE, INDEX(_xlfn.FILTERXML("&lt;t&gt;&lt;s&gt;" &amp; SUBSTITUTE(E760," ","&lt;/s&gt;&lt;s&gt;") &amp; "&lt;/s&gt;&lt;/t&gt;", "//s"), _xlfn.SEQUENCE(4))))</f>
        <v>Striff Laptop Stand Adjustable</v>
      </c>
      <c r="G760" t="str">
        <f t="shared" si="133"/>
        <v>Stand Multi-Angle Stand Phone Stand Portable Foldable Laptop Riser Notebook Holder Stand Compatible for 9 to 15.6‚Äù Laptops Black(Black)</v>
      </c>
      <c r="H760" t="s">
        <v>4833</v>
      </c>
      <c r="I760" t="s">
        <v>13085</v>
      </c>
      <c r="J760" s="7" t="str">
        <f t="shared" si="124"/>
        <v>Computers &amp; Accessories</v>
      </c>
      <c r="K760" t="s">
        <v>13086</v>
      </c>
      <c r="L760" t="str">
        <f t="shared" si="125"/>
        <v>Accessories &amp; Peripherals</v>
      </c>
      <c r="M760" s="2" t="s">
        <v>13154</v>
      </c>
      <c r="N760" s="2" t="str">
        <f t="shared" si="126"/>
        <v>LaptopAccessories</v>
      </c>
      <c r="O760" s="1" t="s">
        <v>13164</v>
      </c>
      <c r="Q760">
        <v>299</v>
      </c>
      <c r="R760" s="8">
        <f t="shared" si="127"/>
        <v>299</v>
      </c>
      <c r="S760" s="2">
        <v>1499</v>
      </c>
      <c r="T760" s="8">
        <f t="shared" si="128"/>
        <v>1499</v>
      </c>
      <c r="U760" s="1">
        <f t="shared" si="129"/>
        <v>0.80053368912608402</v>
      </c>
      <c r="V760">
        <v>4.2</v>
      </c>
      <c r="W760" s="10">
        <f t="shared" si="130"/>
        <v>4.2</v>
      </c>
      <c r="X760" s="4">
        <v>903</v>
      </c>
      <c r="Y760" s="12">
        <f t="shared" si="131"/>
        <v>903</v>
      </c>
    </row>
    <row r="761" spans="1:25" x14ac:dyDescent="0.25">
      <c r="A761">
        <v>760</v>
      </c>
      <c r="B761" t="s">
        <v>6177</v>
      </c>
      <c r="C761" t="str">
        <f t="shared" si="132"/>
        <v>Unique</v>
      </c>
      <c r="D761" t="s">
        <v>6178</v>
      </c>
      <c r="E761" t="str">
        <f t="shared" si="123"/>
        <v>Logitech MK215 Wireless Keyboard and Mouse Combo for Windows, 2.4 GHz Wireless, Compact Design, 2-Year Battery Life(Keyboard),5 Month Battery Life(Mouse) PC Laptop- Black</v>
      </c>
      <c r="F761" t="str" cm="1">
        <f t="array" ref="F761">PROPER(_xlfn.TEXTJOIN(" ", TRUE, INDEX(_xlfn.FILTERXML("&lt;t&gt;&lt;s&gt;" &amp; SUBSTITUTE(E761," ","&lt;/s&gt;&lt;s&gt;") &amp; "&lt;/s&gt;&lt;/t&gt;", "//s"), _xlfn.SEQUENCE(4))))</f>
        <v>Logitech Mk215 Wireless Keyboard</v>
      </c>
      <c r="G761" t="str">
        <f t="shared" si="133"/>
        <v>Combo for Windows, 2.4 GHz Wireless, Compact Design, 2-Year Battery Life(Keyboard),5 Month Battery Life(Mouse) PC Laptop- Black</v>
      </c>
      <c r="H761" t="s">
        <v>5034</v>
      </c>
      <c r="I761" t="s">
        <v>13085</v>
      </c>
      <c r="J761" s="7" t="str">
        <f t="shared" si="124"/>
        <v>Computers &amp; Accessories</v>
      </c>
      <c r="K761" s="2" t="s">
        <v>13086</v>
      </c>
      <c r="L761" t="str">
        <f t="shared" si="125"/>
        <v>Accessories &amp; Peripherals</v>
      </c>
      <c r="M761" s="2" t="s">
        <v>13160</v>
      </c>
      <c r="N761" s="2" t="str">
        <f t="shared" si="126"/>
        <v>Keyboards , Mice &amp; InputDevices</v>
      </c>
      <c r="O761" s="1" t="s">
        <v>13180</v>
      </c>
      <c r="Q761" s="2">
        <v>1295</v>
      </c>
      <c r="R761" s="8">
        <f t="shared" si="127"/>
        <v>1295</v>
      </c>
      <c r="S761" s="2">
        <v>1795</v>
      </c>
      <c r="T761" s="8">
        <f t="shared" si="128"/>
        <v>1795</v>
      </c>
      <c r="U761" s="1">
        <f t="shared" si="129"/>
        <v>0.2785515320334262</v>
      </c>
      <c r="V761">
        <v>4.0999999999999996</v>
      </c>
      <c r="W761" s="10">
        <f t="shared" si="130"/>
        <v>4.0999999999999996</v>
      </c>
      <c r="X761" s="4">
        <v>25771</v>
      </c>
      <c r="Y761" s="12">
        <f t="shared" si="131"/>
        <v>25771</v>
      </c>
    </row>
    <row r="762" spans="1:25" x14ac:dyDescent="0.25">
      <c r="A762">
        <v>761</v>
      </c>
      <c r="B762" t="s">
        <v>6187</v>
      </c>
      <c r="C762" t="str">
        <f t="shared" si="132"/>
        <v>Unique</v>
      </c>
      <c r="D762" t="s">
        <v>6188</v>
      </c>
      <c r="E762" t="str">
        <f t="shared" si="123"/>
        <v>boAt Bassheads 225 in Ear Wired Earphones with Mic(Blue)</v>
      </c>
      <c r="F762" t="str" cm="1">
        <f t="array" ref="F762">PROPER(_xlfn.TEXTJOIN(" ", TRUE, INDEX(_xlfn.FILTERXML("&lt;t&gt;&lt;s&gt;" &amp; SUBSTITUTE(E762," ","&lt;/s&gt;&lt;s&gt;") &amp; "&lt;/s&gt;&lt;/t&gt;", "//s"), _xlfn.SEQUENCE(4))))</f>
        <v>Boat Bassheads 225 In</v>
      </c>
      <c r="G762" t="str">
        <f t="shared" si="133"/>
        <v>Earphones with Mic(Blue)</v>
      </c>
      <c r="H762" t="s">
        <v>3025</v>
      </c>
      <c r="I762" t="s">
        <v>13093</v>
      </c>
      <c r="J762" s="7" t="str">
        <f t="shared" si="124"/>
        <v>Electronics</v>
      </c>
      <c r="K762" t="s">
        <v>13131</v>
      </c>
      <c r="L762" t="str">
        <f t="shared" si="125"/>
        <v>Headphones , Earbuds &amp; Accessories</v>
      </c>
      <c r="M762" t="s">
        <v>13132</v>
      </c>
      <c r="N762" s="2" t="str">
        <f t="shared" si="126"/>
        <v>Headphones</v>
      </c>
      <c r="O762" s="1" t="s">
        <v>13133</v>
      </c>
      <c r="Q762">
        <v>699</v>
      </c>
      <c r="R762" s="8">
        <f t="shared" si="127"/>
        <v>699</v>
      </c>
      <c r="S762">
        <v>999</v>
      </c>
      <c r="T762" s="8">
        <f t="shared" si="128"/>
        <v>999</v>
      </c>
      <c r="U762" s="1">
        <f t="shared" si="129"/>
        <v>0.3003003003003003</v>
      </c>
      <c r="V762">
        <v>4.0999999999999996</v>
      </c>
      <c r="W762" s="10">
        <f t="shared" si="130"/>
        <v>4.0999999999999996</v>
      </c>
      <c r="X762" s="4">
        <v>273189</v>
      </c>
      <c r="Y762" s="12">
        <f t="shared" si="131"/>
        <v>273189</v>
      </c>
    </row>
    <row r="763" spans="1:25" x14ac:dyDescent="0.25">
      <c r="A763">
        <v>762</v>
      </c>
      <c r="B763" t="s">
        <v>6197</v>
      </c>
      <c r="C763" t="str">
        <f t="shared" si="132"/>
        <v>Unique</v>
      </c>
      <c r="D763" t="s">
        <v>6198</v>
      </c>
      <c r="E763" t="str">
        <f t="shared" si="123"/>
        <v>Luxor 5 Subject Single Ruled Notebook - A4, 70 GSM, 300 pages</v>
      </c>
      <c r="F763" t="str" cm="1">
        <f t="array" ref="F763">PROPER(_xlfn.TEXTJOIN(" ", TRUE, INDEX(_xlfn.FILTERXML("&lt;t&gt;&lt;s&gt;" &amp; SUBSTITUTE(E763," ","&lt;/s&gt;&lt;s&gt;") &amp; "&lt;/s&gt;&lt;/t&gt;", "//s"), _xlfn.SEQUENCE(4))))</f>
        <v>Luxor 5 Subject Single</v>
      </c>
      <c r="G763" t="str">
        <f t="shared" si="133"/>
        <v>- A4, 70 GSM, 300 pages</v>
      </c>
      <c r="H763" t="s">
        <v>6199</v>
      </c>
      <c r="I763" t="s">
        <v>13171</v>
      </c>
      <c r="J763" s="7" t="str">
        <f t="shared" si="124"/>
        <v>OfficeProducts</v>
      </c>
      <c r="K763" t="s">
        <v>13172</v>
      </c>
      <c r="L763" t="str">
        <f t="shared" si="125"/>
        <v>OfficePaperProducts</v>
      </c>
      <c r="M763" t="s">
        <v>13173</v>
      </c>
      <c r="N763" s="2" t="str">
        <f t="shared" si="126"/>
        <v>Paper</v>
      </c>
      <c r="O763" s="1" t="s">
        <v>13174</v>
      </c>
      <c r="P763" t="s">
        <v>13207</v>
      </c>
      <c r="Q763">
        <v>252</v>
      </c>
      <c r="R763" s="8">
        <f t="shared" si="127"/>
        <v>252</v>
      </c>
      <c r="S763">
        <v>315</v>
      </c>
      <c r="T763" s="8">
        <f t="shared" si="128"/>
        <v>315</v>
      </c>
      <c r="U763" s="1">
        <f t="shared" si="129"/>
        <v>0.2</v>
      </c>
      <c r="V763">
        <v>4.5</v>
      </c>
      <c r="W763" s="10">
        <f t="shared" si="130"/>
        <v>4.5</v>
      </c>
      <c r="X763" s="4">
        <v>3785</v>
      </c>
      <c r="Y763" s="12">
        <f t="shared" si="131"/>
        <v>3785</v>
      </c>
    </row>
    <row r="764" spans="1:25" x14ac:dyDescent="0.25">
      <c r="A764">
        <v>763</v>
      </c>
      <c r="B764" t="s">
        <v>6208</v>
      </c>
      <c r="C764" t="str">
        <f t="shared" si="132"/>
        <v>Unique</v>
      </c>
      <c r="D764" t="s">
        <v>6209</v>
      </c>
      <c r="E764" t="str">
        <f t="shared" si="123"/>
        <v>Duracell Chhota Power AA Battery Set of 10 Pcs</v>
      </c>
      <c r="F764" t="str" cm="1">
        <f t="array" ref="F764">PROPER(_xlfn.TEXTJOIN(" ", TRUE, INDEX(_xlfn.FILTERXML("&lt;t&gt;&lt;s&gt;" &amp; SUBSTITUTE(E764," ","&lt;/s&gt;&lt;s&gt;") &amp; "&lt;/s&gt;&lt;/t&gt;", "//s"), _xlfn.SEQUENCE(4))))</f>
        <v>Duracell Chhota Power Aa</v>
      </c>
      <c r="G764" t="str">
        <f t="shared" si="133"/>
        <v>of 10 Pcs</v>
      </c>
      <c r="H764" t="s">
        <v>4979</v>
      </c>
      <c r="I764" t="s">
        <v>13093</v>
      </c>
      <c r="J764" s="7" t="str">
        <f t="shared" si="124"/>
        <v>Electronics</v>
      </c>
      <c r="K764" t="s">
        <v>13169</v>
      </c>
      <c r="L764" t="str">
        <f t="shared" si="125"/>
        <v>GeneralPurposeBatteries &amp; BatteryChargers</v>
      </c>
      <c r="M764" t="s">
        <v>13170</v>
      </c>
      <c r="N764" s="2" t="str">
        <f t="shared" si="126"/>
        <v>DisposableBatteries</v>
      </c>
      <c r="O764" s="1"/>
      <c r="Q764">
        <v>190</v>
      </c>
      <c r="R764" s="8">
        <f t="shared" si="127"/>
        <v>190</v>
      </c>
      <c r="S764">
        <v>220</v>
      </c>
      <c r="T764" s="8">
        <f t="shared" si="128"/>
        <v>220</v>
      </c>
      <c r="U764" s="1">
        <f t="shared" si="129"/>
        <v>0.13636363636363635</v>
      </c>
      <c r="V764">
        <v>4.4000000000000004</v>
      </c>
      <c r="W764" s="10">
        <f t="shared" si="130"/>
        <v>4.4000000000000004</v>
      </c>
      <c r="X764" s="4">
        <v>2866</v>
      </c>
      <c r="Y764" s="12">
        <f t="shared" si="131"/>
        <v>2866</v>
      </c>
    </row>
    <row r="765" spans="1:25" x14ac:dyDescent="0.25">
      <c r="A765">
        <v>764</v>
      </c>
      <c r="B765" t="s">
        <v>6218</v>
      </c>
      <c r="C765" t="str">
        <f t="shared" si="132"/>
        <v>Unique</v>
      </c>
      <c r="D765" t="s">
        <v>6219</v>
      </c>
      <c r="E765" t="str">
        <f t="shared" si="123"/>
        <v>Zebronics Zeb-Transformer Gaming Keyboard and Mouse Combo (USB, Braided Cable)</v>
      </c>
      <c r="F765" t="str" cm="1">
        <f t="array" ref="F765">PROPER(_xlfn.TEXTJOIN(" ", TRUE, INDEX(_xlfn.FILTERXML("&lt;t&gt;&lt;s&gt;" &amp; SUBSTITUTE(E765," ","&lt;/s&gt;&lt;s&gt;") &amp; "&lt;/s&gt;&lt;/t&gt;", "//s"), _xlfn.SEQUENCE(4))))</f>
        <v>Zebronics Zeb-Transformer Gaming Keyboard</v>
      </c>
      <c r="G765" t="str">
        <f t="shared" si="133"/>
        <v>Combo (USB, Braided Cable)</v>
      </c>
      <c r="H765" t="s">
        <v>5034</v>
      </c>
      <c r="I765" t="s">
        <v>13085</v>
      </c>
      <c r="J765" s="7" t="str">
        <f t="shared" si="124"/>
        <v>Computers &amp; Accessories</v>
      </c>
      <c r="K765" s="2" t="s">
        <v>13086</v>
      </c>
      <c r="L765" t="str">
        <f t="shared" si="125"/>
        <v>Accessories &amp; Peripherals</v>
      </c>
      <c r="M765" s="2" t="s">
        <v>13160</v>
      </c>
      <c r="N765" s="2" t="str">
        <f t="shared" si="126"/>
        <v>Keyboards , Mice &amp; InputDevices</v>
      </c>
      <c r="O765" s="1" t="s">
        <v>13180</v>
      </c>
      <c r="Q765" s="2">
        <v>1299</v>
      </c>
      <c r="R765" s="8">
        <f t="shared" si="127"/>
        <v>1299</v>
      </c>
      <c r="S765" s="2">
        <v>1599</v>
      </c>
      <c r="T765" s="8">
        <f t="shared" si="128"/>
        <v>1599</v>
      </c>
      <c r="U765" s="1">
        <f t="shared" si="129"/>
        <v>0.18761726078799248</v>
      </c>
      <c r="V765">
        <v>4.3</v>
      </c>
      <c r="W765" s="10">
        <f t="shared" si="130"/>
        <v>4.3</v>
      </c>
      <c r="X765" s="4">
        <v>27223</v>
      </c>
      <c r="Y765" s="12">
        <f t="shared" si="131"/>
        <v>27223</v>
      </c>
    </row>
    <row r="766" spans="1:25" x14ac:dyDescent="0.25">
      <c r="A766">
        <v>765</v>
      </c>
      <c r="B766" t="s">
        <v>6228</v>
      </c>
      <c r="C766" t="str">
        <f t="shared" si="132"/>
        <v>Unique</v>
      </c>
      <c r="D766" t="s">
        <v>6229</v>
      </c>
      <c r="E766" t="str">
        <f t="shared" si="123"/>
        <v>SanDisk Ultra 64 GB USB Pen Drives (SDDDC2-064G-I35, Black, Silver)</v>
      </c>
      <c r="F766" t="str" cm="1">
        <f t="array" ref="F766">PROPER(_xlfn.TEXTJOIN(" ", TRUE, INDEX(_xlfn.FILTERXML("&lt;t&gt;&lt;s&gt;" &amp; SUBSTITUTE(E766," ","&lt;/s&gt;&lt;s&gt;") &amp; "&lt;/s&gt;&lt;/t&gt;", "//s"), _xlfn.SEQUENCE(4))))</f>
        <v>Sandisk Ultra 64 Gb</v>
      </c>
      <c r="G766" t="str">
        <f t="shared" si="133"/>
        <v>Drives (SDDDC2-064G-I35, Black, Silver)</v>
      </c>
      <c r="H766" t="s">
        <v>4766</v>
      </c>
      <c r="I766" t="s">
        <v>13085</v>
      </c>
      <c r="J766" s="7" t="str">
        <f t="shared" si="124"/>
        <v>Computers &amp; Accessories</v>
      </c>
      <c r="K766" t="s">
        <v>13158</v>
      </c>
      <c r="L766" t="str">
        <f t="shared" si="125"/>
        <v>ExternalDevices &amp; DataStorage</v>
      </c>
      <c r="M766" s="2" t="s">
        <v>13159</v>
      </c>
      <c r="N766" s="2" t="str">
        <f t="shared" si="126"/>
        <v>PenDrives</v>
      </c>
      <c r="O766" s="1"/>
      <c r="Q766">
        <v>729</v>
      </c>
      <c r="R766" s="8">
        <f t="shared" si="127"/>
        <v>729</v>
      </c>
      <c r="S766" s="2">
        <v>1650</v>
      </c>
      <c r="T766" s="8">
        <f t="shared" si="128"/>
        <v>1650</v>
      </c>
      <c r="U766" s="1">
        <f t="shared" si="129"/>
        <v>0.55818181818181822</v>
      </c>
      <c r="V766">
        <v>4.3</v>
      </c>
      <c r="W766" s="10">
        <f t="shared" si="130"/>
        <v>4.3</v>
      </c>
      <c r="X766" s="4">
        <v>82356</v>
      </c>
      <c r="Y766" s="12">
        <f t="shared" si="131"/>
        <v>82356</v>
      </c>
    </row>
    <row r="767" spans="1:25" x14ac:dyDescent="0.25">
      <c r="A767">
        <v>766</v>
      </c>
      <c r="B767" t="s">
        <v>6238</v>
      </c>
      <c r="C767" t="str">
        <f t="shared" si="132"/>
        <v>Unique</v>
      </c>
      <c r="D767" t="s">
        <v>6239</v>
      </c>
      <c r="E767" t="str">
        <f t="shared" si="123"/>
        <v>Parker Classic Gold Gold Trim Ball Pen</v>
      </c>
      <c r="F767" t="str" cm="1">
        <f t="array" ref="F767">PROPER(_xlfn.TEXTJOIN(" ", TRUE, INDEX(_xlfn.FILTERXML("&lt;t&gt;&lt;s&gt;" &amp; SUBSTITUTE(E767," ","&lt;/s&gt;&lt;s&gt;") &amp; "&lt;/s&gt;&lt;/t&gt;", "//s"), _xlfn.SEQUENCE(4))))</f>
        <v>Parker Classic Gold Gold</v>
      </c>
      <c r="G767" t="str">
        <f t="shared" si="133"/>
        <v>Pen</v>
      </c>
      <c r="H767" t="s">
        <v>6240</v>
      </c>
      <c r="I767" t="s">
        <v>13171</v>
      </c>
      <c r="J767" s="7" t="str">
        <f t="shared" si="124"/>
        <v>OfficeProducts</v>
      </c>
      <c r="K767" t="s">
        <v>13172</v>
      </c>
      <c r="L767" t="str">
        <f t="shared" si="125"/>
        <v>OfficePaperProducts</v>
      </c>
      <c r="M767" t="s">
        <v>13173</v>
      </c>
      <c r="N767" s="2" t="str">
        <f t="shared" si="126"/>
        <v>Paper</v>
      </c>
      <c r="O767" s="1" t="s">
        <v>13174</v>
      </c>
      <c r="P767" t="s">
        <v>13175</v>
      </c>
      <c r="Q767">
        <v>480</v>
      </c>
      <c r="R767" s="8">
        <f t="shared" si="127"/>
        <v>480</v>
      </c>
      <c r="S767">
        <v>600</v>
      </c>
      <c r="T767" s="8">
        <f t="shared" si="128"/>
        <v>600</v>
      </c>
      <c r="U767" s="1">
        <f t="shared" si="129"/>
        <v>0.2</v>
      </c>
      <c r="V767">
        <v>4.3</v>
      </c>
      <c r="W767" s="10">
        <f t="shared" si="130"/>
        <v>4.3</v>
      </c>
      <c r="X767" s="4">
        <v>5719</v>
      </c>
      <c r="Y767" s="12">
        <f t="shared" si="131"/>
        <v>5719</v>
      </c>
    </row>
    <row r="768" spans="1:25" x14ac:dyDescent="0.25">
      <c r="A768">
        <v>767</v>
      </c>
      <c r="B768" t="s">
        <v>4068</v>
      </c>
      <c r="C768" t="str">
        <f t="shared" si="132"/>
        <v>Duplicate</v>
      </c>
      <c r="D768" t="s">
        <v>4069</v>
      </c>
      <c r="E768" t="str">
        <f t="shared" si="123"/>
        <v>boAt Flash Edition Smart Watch with Activity Tracker, Multiple Sports Modes, 1.3" Screen, 170+ Watch Faces, Sleep Monitor, Gesture, Camera and Music Control, IP68 and 7 Days Battery Life(Lightning Black)</v>
      </c>
      <c r="F768" t="str" cm="1">
        <f t="array" ref="F768">PROPER(_xlfn.TEXTJOIN(" ", TRUE, INDEX(_xlfn.FILTERXML("&lt;t&gt;&lt;s&gt;" &amp; SUBSTITUTE(E768," ","&lt;/s&gt;&lt;s&gt;") &amp; "&lt;/s&gt;&lt;/t&gt;", "//s"), _xlfn.SEQUENCE(4))))</f>
        <v>Boat Flash Edition Smart</v>
      </c>
      <c r="G768" t="str">
        <f t="shared" si="133"/>
        <v>Activity Tracker, Multiple Sports Modes, 1.3" Screen, 170+ Watch Faces, Sleep Monitor, Gesture, Camera and Music Control, IP68 and 7 Days Battery Life(Lightning Black)</v>
      </c>
      <c r="H768" t="s">
        <v>2910</v>
      </c>
      <c r="I768" t="s">
        <v>13093</v>
      </c>
      <c r="J768" s="7" t="str">
        <f t="shared" si="124"/>
        <v>Electronics</v>
      </c>
      <c r="K768" s="2" t="s">
        <v>13120</v>
      </c>
      <c r="L768" t="str">
        <f t="shared" si="125"/>
        <v>WearableTechnology</v>
      </c>
      <c r="M768" s="2" t="s">
        <v>13121</v>
      </c>
      <c r="N768" s="2" t="str">
        <f t="shared" si="126"/>
        <v>SmartWatches</v>
      </c>
      <c r="O768" s="1"/>
      <c r="Q768" s="2">
        <v>1799</v>
      </c>
      <c r="R768" s="8">
        <f t="shared" si="127"/>
        <v>1799</v>
      </c>
      <c r="S768" s="2">
        <v>6990</v>
      </c>
      <c r="T768" s="8">
        <f t="shared" si="128"/>
        <v>6990</v>
      </c>
      <c r="U768" s="1">
        <f t="shared" si="129"/>
        <v>0.74263233190271816</v>
      </c>
      <c r="V768">
        <v>4</v>
      </c>
      <c r="W768" s="10">
        <f t="shared" si="130"/>
        <v>4</v>
      </c>
      <c r="X768" s="4">
        <v>26880</v>
      </c>
      <c r="Y768" s="12">
        <f t="shared" si="131"/>
        <v>26880</v>
      </c>
    </row>
    <row r="769" spans="1:25" x14ac:dyDescent="0.25">
      <c r="A769">
        <v>768</v>
      </c>
      <c r="B769" t="s">
        <v>6252</v>
      </c>
      <c r="C769" t="str">
        <f t="shared" si="132"/>
        <v>Unique</v>
      </c>
      <c r="D769" t="s">
        <v>6253</v>
      </c>
      <c r="E769" t="str">
        <f t="shared" si="123"/>
        <v>Tarkan Portable Folding Laptop Desk for Bed, Lapdesk with Handle, Drawer, Cup and Mobile Tablet Holder for Study, Eating, Work (Black)</v>
      </c>
      <c r="F769" t="str" cm="1">
        <f t="array" ref="F769">PROPER(_xlfn.TEXTJOIN(" ", TRUE, INDEX(_xlfn.FILTERXML("&lt;t&gt;&lt;s&gt;" &amp; SUBSTITUTE(E769," ","&lt;/s&gt;&lt;s&gt;") &amp; "&lt;/s&gt;&lt;/t&gt;", "//s"), _xlfn.SEQUENCE(4))))</f>
        <v>Tarkan Portable Folding Laptop</v>
      </c>
      <c r="G769" t="str">
        <f t="shared" si="133"/>
        <v>Bed, Lapdesk with Handle, Drawer, Cup and Mobile Tablet Holder for Study, Eating, Work (Black)</v>
      </c>
      <c r="H769" t="s">
        <v>4808</v>
      </c>
      <c r="I769" t="s">
        <v>13085</v>
      </c>
      <c r="J769" s="7" t="str">
        <f t="shared" si="124"/>
        <v>Computers &amp; Accessories</v>
      </c>
      <c r="K769" t="s">
        <v>13086</v>
      </c>
      <c r="L769" t="str">
        <f t="shared" si="125"/>
        <v>Accessories &amp; Peripherals</v>
      </c>
      <c r="M769" s="2" t="s">
        <v>13154</v>
      </c>
      <c r="N769" s="2" t="str">
        <f t="shared" si="126"/>
        <v>LaptopAccessories</v>
      </c>
      <c r="O769" s="1" t="s">
        <v>13163</v>
      </c>
      <c r="Q769">
        <v>999</v>
      </c>
      <c r="R769" s="8">
        <f t="shared" si="127"/>
        <v>999</v>
      </c>
      <c r="S769" s="2">
        <v>2499</v>
      </c>
      <c r="T769" s="8">
        <f t="shared" si="128"/>
        <v>2499</v>
      </c>
      <c r="U769" s="1">
        <f t="shared" si="129"/>
        <v>0.60024009603841533</v>
      </c>
      <c r="V769">
        <v>4.3</v>
      </c>
      <c r="W769" s="10">
        <f t="shared" si="130"/>
        <v>4.3</v>
      </c>
      <c r="X769" s="4">
        <v>1690</v>
      </c>
      <c r="Y769" s="12">
        <f t="shared" si="131"/>
        <v>1690</v>
      </c>
    </row>
    <row r="770" spans="1:25" x14ac:dyDescent="0.25">
      <c r="A770">
        <v>769</v>
      </c>
      <c r="B770" t="s">
        <v>270</v>
      </c>
      <c r="C770" t="str">
        <f t="shared" si="132"/>
        <v>Duplicate</v>
      </c>
      <c r="D770" t="s">
        <v>271</v>
      </c>
      <c r="E770" t="str">
        <f t="shared" ref="E770:E833" si="134">TRIM(SUBSTITUTE(SUBSTITUTE(SUBSTITUTE(SUBSTITUTE(SUBSTITUTE(SUBSTITUTE(D770,"&amp;","and"),"&lt;",""),"&gt;",""),"/"," "),CHAR(160)," "),CHAR(10)," "))</f>
        <v>Ambrane Unbreakable 3 in 1 Fast Charging Braided Multipurpose Cable for Speaker with 2.1 A Speed - 1.25 meter, Black</v>
      </c>
      <c r="F770" t="str" cm="1">
        <f t="array" ref="F770">PROPER(_xlfn.TEXTJOIN(" ", TRUE, INDEX(_xlfn.FILTERXML("&lt;t&gt;&lt;s&gt;" &amp; SUBSTITUTE(E770," ","&lt;/s&gt;&lt;s&gt;") &amp; "&lt;/s&gt;&lt;/t&gt;", "//s"), _xlfn.SEQUENCE(4))))</f>
        <v>Ambrane Unbreakable 3 In</v>
      </c>
      <c r="G770" t="str">
        <f t="shared" si="133"/>
        <v>Charging Braided Multipurpose Cable for Speaker with 2.1 A Speed - 1.25 meter, Black</v>
      </c>
      <c r="H770" t="s">
        <v>17</v>
      </c>
      <c r="I770" t="s">
        <v>13085</v>
      </c>
      <c r="J770" s="7" t="str">
        <f t="shared" ref="J770:J833" si="135">TRIM(SUBSTITUTE(SUBSTITUTE(I770, "&amp;", " &amp; "), ",", " , "))</f>
        <v>Computers &amp; Accessories</v>
      </c>
      <c r="K770" t="s">
        <v>13086</v>
      </c>
      <c r="L770" t="str">
        <f t="shared" ref="L770:L833" si="136">TRIM(SUBSTITUTE(SUBSTITUTE(K770, "&amp;", " &amp; "), ",", " , "))</f>
        <v>Accessories &amp; Peripherals</v>
      </c>
      <c r="M770" t="s">
        <v>13087</v>
      </c>
      <c r="N770" s="2" t="str">
        <f t="shared" ref="N770:N833" si="137">TRIM(SUBSTITUTE(SUBSTITUTE(M770, "&amp;", " &amp; "), ",", " , "))</f>
        <v>Cables &amp; Accessories</v>
      </c>
      <c r="O770" s="1" t="s">
        <v>13088</v>
      </c>
      <c r="P770" t="s">
        <v>13089</v>
      </c>
      <c r="Q770">
        <v>299</v>
      </c>
      <c r="R770" s="8">
        <f t="shared" ref="R770:R833" si="138">VALUE(Q770)</f>
        <v>299</v>
      </c>
      <c r="S770">
        <v>399</v>
      </c>
      <c r="T770" s="8">
        <f t="shared" ref="T770:T833" si="139">VALUE(S770)</f>
        <v>399</v>
      </c>
      <c r="U770" s="1">
        <f t="shared" ref="U770:U833" si="140">IFERROR((T770- R770) / T770, 0)</f>
        <v>0.25062656641604009</v>
      </c>
      <c r="V770">
        <v>4</v>
      </c>
      <c r="W770" s="10">
        <f t="shared" ref="W770:W833" si="141">VALUE(V770)</f>
        <v>4</v>
      </c>
      <c r="X770" s="4">
        <v>2766</v>
      </c>
      <c r="Y770" s="12">
        <f t="shared" ref="Y770:Y833" si="142">VALUE(X770)</f>
        <v>2766</v>
      </c>
    </row>
    <row r="771" spans="1:25" x14ac:dyDescent="0.25">
      <c r="A771">
        <v>770</v>
      </c>
      <c r="B771" t="s">
        <v>6263</v>
      </c>
      <c r="C771" t="str">
        <f t="shared" ref="C771:C834" si="143">IF(COUNTIF(B:B, B771) &gt; 1, "Duplicate", "Unique")</f>
        <v>Unique</v>
      </c>
      <c r="D771" t="s">
        <v>6264</v>
      </c>
      <c r="E771" t="str">
        <f t="shared" si="134"/>
        <v>Quantum RJ45 Ethernet Patch Cable LAN Router Cable with Heavy Duty Gold Plated Connectors Supports Hi-Speed Gigabit Upto 1000Mbps, Waterproof and Durable,1-Year Warranty-32.8 Feet (10 Meters)(White)</v>
      </c>
      <c r="F771" t="str" cm="1">
        <f t="array" ref="F771">PROPER(_xlfn.TEXTJOIN(" ", TRUE, INDEX(_xlfn.FILTERXML("&lt;t&gt;&lt;s&gt;" &amp; SUBSTITUTE(E771," ","&lt;/s&gt;&lt;s&gt;") &amp; "&lt;/s&gt;&lt;/t&gt;", "//s"), _xlfn.SEQUENCE(4))))</f>
        <v>Quantum Rj45 Ethernet Patch</v>
      </c>
      <c r="G771" t="str">
        <f t="shared" si="133"/>
        <v>Router Cable with Heavy Duty Gold Plated Connectors Supports Hi-Speed Gigabit Upto 1000Mbps, Waterproof and Durable,1-Year Warranty-32.8 Feet (10 Meters)(White)</v>
      </c>
      <c r="H771" t="s">
        <v>6265</v>
      </c>
      <c r="I771" t="s">
        <v>13085</v>
      </c>
      <c r="J771" s="7" t="str">
        <f t="shared" si="135"/>
        <v>Computers &amp; Accessories</v>
      </c>
      <c r="K771" t="s">
        <v>13086</v>
      </c>
      <c r="L771" t="str">
        <f t="shared" si="136"/>
        <v>Accessories &amp; Peripherals</v>
      </c>
      <c r="M771" t="s">
        <v>13087</v>
      </c>
      <c r="N771" s="2" t="str">
        <f t="shared" si="137"/>
        <v>Cables &amp; Accessories</v>
      </c>
      <c r="O771" s="1" t="s">
        <v>13088</v>
      </c>
      <c r="P771" t="s">
        <v>13230</v>
      </c>
      <c r="Q771">
        <v>238</v>
      </c>
      <c r="R771" s="8">
        <f t="shared" si="138"/>
        <v>238</v>
      </c>
      <c r="S771">
        <v>699</v>
      </c>
      <c r="T771" s="8">
        <f t="shared" si="139"/>
        <v>699</v>
      </c>
      <c r="U771" s="1">
        <f t="shared" si="140"/>
        <v>0.65951359084406291</v>
      </c>
      <c r="V771">
        <v>4.4000000000000004</v>
      </c>
      <c r="W771" s="10">
        <f t="shared" si="141"/>
        <v>4.4000000000000004</v>
      </c>
      <c r="X771" s="4">
        <v>8372</v>
      </c>
      <c r="Y771" s="12">
        <f t="shared" si="142"/>
        <v>8372</v>
      </c>
    </row>
    <row r="772" spans="1:25" x14ac:dyDescent="0.25">
      <c r="A772">
        <v>771</v>
      </c>
      <c r="B772" t="s">
        <v>6274</v>
      </c>
      <c r="C772" t="str">
        <f t="shared" si="143"/>
        <v>Unique</v>
      </c>
      <c r="D772" t="s">
        <v>6275</v>
      </c>
      <c r="E772" t="str">
        <f t="shared" si="134"/>
        <v>HP USB Wireless Spill Resistance Keyboard and Mouse Set with 10m Working Range 2.4G Wireless Technology 3 Years Warranty (4SC12PA), Black</v>
      </c>
      <c r="F772" t="str" cm="1">
        <f t="array" ref="F772">PROPER(_xlfn.TEXTJOIN(" ", TRUE, INDEX(_xlfn.FILTERXML("&lt;t&gt;&lt;s&gt;" &amp; SUBSTITUTE(E772," ","&lt;/s&gt;&lt;s&gt;") &amp; "&lt;/s&gt;&lt;/t&gt;", "//s"), _xlfn.SEQUENCE(4))))</f>
        <v>Hp Usb Wireless Spill</v>
      </c>
      <c r="G772" t="str">
        <f t="shared" si="133"/>
        <v>and Mouse Set with 10m Working Range 2.4G Wireless Technology 3 Years Warranty (4SC12PA), Black</v>
      </c>
      <c r="H772" t="s">
        <v>5034</v>
      </c>
      <c r="I772" t="s">
        <v>13085</v>
      </c>
      <c r="J772" s="7" t="str">
        <f t="shared" si="135"/>
        <v>Computers &amp; Accessories</v>
      </c>
      <c r="K772" s="2" t="s">
        <v>13086</v>
      </c>
      <c r="L772" t="str">
        <f t="shared" si="136"/>
        <v>Accessories &amp; Peripherals</v>
      </c>
      <c r="M772" s="2" t="s">
        <v>13160</v>
      </c>
      <c r="N772" s="2" t="str">
        <f t="shared" si="137"/>
        <v>Keyboards , Mice &amp; InputDevices</v>
      </c>
      <c r="O772" s="1" t="s">
        <v>13180</v>
      </c>
      <c r="Q772" s="2">
        <v>1349</v>
      </c>
      <c r="R772" s="8">
        <f t="shared" si="138"/>
        <v>1349</v>
      </c>
      <c r="S772" s="2">
        <v>2198</v>
      </c>
      <c r="T772" s="8">
        <f t="shared" si="139"/>
        <v>2198</v>
      </c>
      <c r="U772" s="1">
        <f t="shared" si="140"/>
        <v>0.38626023657870789</v>
      </c>
      <c r="V772">
        <v>4</v>
      </c>
      <c r="W772" s="10">
        <f t="shared" si="141"/>
        <v>4</v>
      </c>
      <c r="X772" s="4">
        <v>7113</v>
      </c>
      <c r="Y772" s="12">
        <f t="shared" si="142"/>
        <v>7113</v>
      </c>
    </row>
    <row r="773" spans="1:25" x14ac:dyDescent="0.25">
      <c r="A773">
        <v>772</v>
      </c>
      <c r="B773" t="s">
        <v>290</v>
      </c>
      <c r="C773" t="str">
        <f t="shared" si="143"/>
        <v>Duplicate</v>
      </c>
      <c r="D773" t="s">
        <v>291</v>
      </c>
      <c r="E773" t="str">
        <f t="shared" si="134"/>
        <v>boAt A400 USB Type-C to USB-A 2.0 Male Data Cable, 2 Meter (Black)</v>
      </c>
      <c r="F773" t="str" cm="1">
        <f t="array" ref="F773">PROPER(_xlfn.TEXTJOIN(" ", TRUE, INDEX(_xlfn.FILTERXML("&lt;t&gt;&lt;s&gt;" &amp; SUBSTITUTE(E773," ","&lt;/s&gt;&lt;s&gt;") &amp; "&lt;/s&gt;&lt;/t&gt;", "//s"), _xlfn.SEQUENCE(4))))</f>
        <v>Boat A400 Usb Type-C</v>
      </c>
      <c r="G773" t="str">
        <f t="shared" si="133"/>
        <v>2.0 Male Data Cable, 2 Meter (Black)</v>
      </c>
      <c r="H773" t="s">
        <v>17</v>
      </c>
      <c r="I773" t="s">
        <v>13085</v>
      </c>
      <c r="J773" s="7" t="str">
        <f t="shared" si="135"/>
        <v>Computers &amp; Accessories</v>
      </c>
      <c r="K773" t="s">
        <v>13086</v>
      </c>
      <c r="L773" t="str">
        <f t="shared" si="136"/>
        <v>Accessories &amp; Peripherals</v>
      </c>
      <c r="M773" t="s">
        <v>13087</v>
      </c>
      <c r="N773" s="2" t="str">
        <f t="shared" si="137"/>
        <v>Cables &amp; Accessories</v>
      </c>
      <c r="O773" s="1" t="s">
        <v>13088</v>
      </c>
      <c r="P773" t="s">
        <v>13089</v>
      </c>
      <c r="Q773">
        <v>299</v>
      </c>
      <c r="R773" s="8">
        <f t="shared" si="138"/>
        <v>299</v>
      </c>
      <c r="S773">
        <v>999</v>
      </c>
      <c r="T773" s="8">
        <f t="shared" si="139"/>
        <v>999</v>
      </c>
      <c r="U773" s="1">
        <f t="shared" si="140"/>
        <v>0.70070070070070067</v>
      </c>
      <c r="V773">
        <v>4.3</v>
      </c>
      <c r="W773" s="10">
        <f t="shared" si="141"/>
        <v>4.3</v>
      </c>
      <c r="X773" s="4">
        <v>20850</v>
      </c>
      <c r="Y773" s="12">
        <f t="shared" si="142"/>
        <v>20850</v>
      </c>
    </row>
    <row r="774" spans="1:25" x14ac:dyDescent="0.25">
      <c r="A774">
        <v>773</v>
      </c>
      <c r="B774" t="s">
        <v>6285</v>
      </c>
      <c r="C774" t="str">
        <f t="shared" si="143"/>
        <v>Unique</v>
      </c>
      <c r="D774" t="s">
        <v>6286</v>
      </c>
      <c r="E774" t="str">
        <f t="shared" si="134"/>
        <v>HUMBLE Dynamic Lapel Collar Mic Voice Recording Filter Microphone for Singing Youtube SmartPhones, Black</v>
      </c>
      <c r="F774" t="str" cm="1">
        <f t="array" ref="F774">PROPER(_xlfn.TEXTJOIN(" ", TRUE, INDEX(_xlfn.FILTERXML("&lt;t&gt;&lt;s&gt;" &amp; SUBSTITUTE(E774," ","&lt;/s&gt;&lt;s&gt;") &amp; "&lt;/s&gt;&lt;/t&gt;", "//s"), _xlfn.SEQUENCE(4))))</f>
        <v>Humble Dynamic Lapel Collar</v>
      </c>
      <c r="G774" t="str">
        <f t="shared" si="133"/>
        <v>Recording Filter Microphone for Singing Youtube SmartPhones, Black</v>
      </c>
      <c r="H774" t="s">
        <v>6066</v>
      </c>
      <c r="I774" t="s">
        <v>13085</v>
      </c>
      <c r="J774" s="7" t="str">
        <f t="shared" si="135"/>
        <v>Computers &amp; Accessories</v>
      </c>
      <c r="K774" t="s">
        <v>13086</v>
      </c>
      <c r="L774" t="str">
        <f t="shared" si="136"/>
        <v>Accessories &amp; Peripherals</v>
      </c>
      <c r="M774" t="s">
        <v>13224</v>
      </c>
      <c r="N774" s="2" t="str">
        <f t="shared" si="137"/>
        <v>Audio &amp; VideoAccessories</v>
      </c>
      <c r="O774" s="1" t="s">
        <v>13225</v>
      </c>
      <c r="Q774">
        <v>199</v>
      </c>
      <c r="R774" s="8">
        <f t="shared" si="138"/>
        <v>199</v>
      </c>
      <c r="S774">
        <v>499</v>
      </c>
      <c r="T774" s="8">
        <f t="shared" si="139"/>
        <v>499</v>
      </c>
      <c r="U774" s="1">
        <f t="shared" si="140"/>
        <v>0.60120240480961928</v>
      </c>
      <c r="V774">
        <v>3.3</v>
      </c>
      <c r="W774" s="10">
        <f t="shared" si="141"/>
        <v>3.3</v>
      </c>
      <c r="X774" s="4">
        <v>2804</v>
      </c>
      <c r="Y774" s="12">
        <f t="shared" si="142"/>
        <v>2804</v>
      </c>
    </row>
    <row r="775" spans="1:25" x14ac:dyDescent="0.25">
      <c r="A775">
        <v>774</v>
      </c>
      <c r="B775" t="s">
        <v>6295</v>
      </c>
      <c r="C775" t="str">
        <f t="shared" si="143"/>
        <v>Unique</v>
      </c>
      <c r="D775" t="s">
        <v>6296</v>
      </c>
      <c r="E775" t="str">
        <f t="shared" si="134"/>
        <v>Boult Audio Omega with 30dB ANC+ ENC, 32H Playtime, 45ms Latency Gaming Mode, Quad Mic Zen ENC, 3 Equalizer Modes, ANC, Type-C Fast Charging, IPX5 True Wireless in Ear Bluetooth Earbuds (Black)</v>
      </c>
      <c r="F775" t="str" cm="1">
        <f t="array" ref="F775">PROPER(_xlfn.TEXTJOIN(" ", TRUE, INDEX(_xlfn.FILTERXML("&lt;t&gt;&lt;s&gt;" &amp; SUBSTITUTE(E775," ","&lt;/s&gt;&lt;s&gt;") &amp; "&lt;/s&gt;&lt;/t&gt;", "//s"), _xlfn.SEQUENCE(4))))</f>
        <v>Boult Audio Omega With</v>
      </c>
      <c r="G775" t="str">
        <f t="shared" si="133"/>
        <v>ENC, 32H Playtime, 45ms Latency Gaming Mode, Quad Mic Zen ENC, 3 Equalizer Modes, ANC, Type-C Fast Charging, IPX5 True Wireless in Ear Bluetooth Earbuds (Black)</v>
      </c>
      <c r="H775" t="s">
        <v>3025</v>
      </c>
      <c r="I775" t="s">
        <v>13093</v>
      </c>
      <c r="J775" s="7" t="str">
        <f t="shared" si="135"/>
        <v>Electronics</v>
      </c>
      <c r="K775" s="2" t="s">
        <v>13131</v>
      </c>
      <c r="L775" t="str">
        <f t="shared" si="136"/>
        <v>Headphones , Earbuds &amp; Accessories</v>
      </c>
      <c r="M775" s="2" t="s">
        <v>13132</v>
      </c>
      <c r="N775" s="2" t="str">
        <f t="shared" si="137"/>
        <v>Headphones</v>
      </c>
      <c r="O775" s="1" t="s">
        <v>13133</v>
      </c>
      <c r="Q775" s="2">
        <v>1999</v>
      </c>
      <c r="R775" s="8">
        <f t="shared" si="138"/>
        <v>1999</v>
      </c>
      <c r="S775" s="2">
        <v>9999</v>
      </c>
      <c r="T775" s="8">
        <f t="shared" si="139"/>
        <v>9999</v>
      </c>
      <c r="U775" s="1">
        <f t="shared" si="140"/>
        <v>0.80008000800080004</v>
      </c>
      <c r="V775">
        <v>3.7</v>
      </c>
      <c r="W775" s="10">
        <f t="shared" si="141"/>
        <v>3.7</v>
      </c>
      <c r="X775" s="4">
        <v>1986</v>
      </c>
      <c r="Y775" s="12">
        <f t="shared" si="142"/>
        <v>1986</v>
      </c>
    </row>
    <row r="776" spans="1:25" x14ac:dyDescent="0.25">
      <c r="A776">
        <v>775</v>
      </c>
      <c r="B776" t="s">
        <v>6304</v>
      </c>
      <c r="C776" t="str">
        <f t="shared" si="143"/>
        <v>Unique</v>
      </c>
      <c r="D776" t="s">
        <v>6305</v>
      </c>
      <c r="E776" t="str">
        <f t="shared" si="134"/>
        <v>STRIFF UPH2W Multi Angle Tablet Mobile Stand. Holder for iPhone, Android, Samsung, OnePlus, Xiaomi. Portable,Foldable Stand.Perfect for Bed,Office, Home,Gift and Desktop (White)</v>
      </c>
      <c r="F776" t="str" cm="1">
        <f t="array" ref="F776">PROPER(_xlfn.TEXTJOIN(" ", TRUE, INDEX(_xlfn.FILTERXML("&lt;t&gt;&lt;s&gt;" &amp; SUBSTITUTE(E776," ","&lt;/s&gt;&lt;s&gt;") &amp; "&lt;/s&gt;&lt;/t&gt;", "//s"), _xlfn.SEQUENCE(4))))</f>
        <v>Striff Uph2W Multi Angle</v>
      </c>
      <c r="G776" t="str">
        <f t="shared" si="133"/>
        <v>Stand. Holder for iPhone, Android, Samsung, OnePlus, Xiaomi. Portable,Foldable Stand.Perfect for Bed,Office, Home,Gift and Desktop (White)</v>
      </c>
      <c r="H776" t="s">
        <v>3445</v>
      </c>
      <c r="I776" t="s">
        <v>13093</v>
      </c>
      <c r="J776" s="7" t="str">
        <f t="shared" si="135"/>
        <v>Electronics</v>
      </c>
      <c r="K776" t="s">
        <v>13122</v>
      </c>
      <c r="L776" t="str">
        <f t="shared" si="136"/>
        <v>Mobiles &amp; Accessories</v>
      </c>
      <c r="M776" t="s">
        <v>13123</v>
      </c>
      <c r="N776" s="2" t="str">
        <f t="shared" si="137"/>
        <v>MobileAccessories</v>
      </c>
      <c r="O776" s="1" t="s">
        <v>13143</v>
      </c>
      <c r="Q776">
        <v>99</v>
      </c>
      <c r="R776" s="8">
        <f t="shared" si="138"/>
        <v>99</v>
      </c>
      <c r="S776">
        <v>499</v>
      </c>
      <c r="T776" s="8">
        <f t="shared" si="139"/>
        <v>499</v>
      </c>
      <c r="U776" s="1">
        <f t="shared" si="140"/>
        <v>0.80160320641282568</v>
      </c>
      <c r="V776">
        <v>4.0999999999999996</v>
      </c>
      <c r="W776" s="10">
        <f t="shared" si="141"/>
        <v>4.0999999999999996</v>
      </c>
      <c r="X776" s="4">
        <v>2451</v>
      </c>
      <c r="Y776" s="12">
        <f t="shared" si="142"/>
        <v>2451</v>
      </c>
    </row>
    <row r="777" spans="1:25" x14ac:dyDescent="0.25">
      <c r="A777">
        <v>776</v>
      </c>
      <c r="B777" t="s">
        <v>6313</v>
      </c>
      <c r="C777" t="str">
        <f t="shared" si="143"/>
        <v>Unique</v>
      </c>
      <c r="D777" t="s">
        <v>6314</v>
      </c>
      <c r="E777" t="str">
        <f t="shared" si="134"/>
        <v>Amazon Basics Wireless Mouse | 2.4 GHz Connection, 1600 DPI | Type - C Adapter | Upto 12 Months of Battery Life | Ambidextrous Design | Suitable for PC Mac Laptop</v>
      </c>
      <c r="F777" t="str" cm="1">
        <f t="array" ref="F777">PROPER(_xlfn.TEXTJOIN(" ", TRUE, INDEX(_xlfn.FILTERXML("&lt;t&gt;&lt;s&gt;" &amp; SUBSTITUTE(E777," ","&lt;/s&gt;&lt;s&gt;") &amp; "&lt;/s&gt;&lt;/t&gt;", "//s"), _xlfn.SEQUENCE(4))))</f>
        <v>Amazon Basics Wireless Mouse</v>
      </c>
      <c r="G777" t="str">
        <f t="shared" si="133"/>
        <v>GHz Connection, 1600 DPI | Type - C Adapter | Upto 12 Months of Battery Life | Ambidextrous Design | Suitable for PC Mac Laptop</v>
      </c>
      <c r="H777" t="s">
        <v>4777</v>
      </c>
      <c r="I777" t="s">
        <v>13085</v>
      </c>
      <c r="J777" s="7" t="str">
        <f t="shared" si="135"/>
        <v>Computers &amp; Accessories</v>
      </c>
      <c r="K777" t="s">
        <v>13086</v>
      </c>
      <c r="L777" t="str">
        <f t="shared" si="136"/>
        <v>Accessories &amp; Peripherals</v>
      </c>
      <c r="M777" s="2" t="s">
        <v>13160</v>
      </c>
      <c r="N777" s="2" t="str">
        <f t="shared" si="137"/>
        <v>Keyboards , Mice &amp; InputDevices</v>
      </c>
      <c r="O777" s="1" t="s">
        <v>13161</v>
      </c>
      <c r="Q777">
        <v>499</v>
      </c>
      <c r="R777" s="8">
        <f t="shared" si="138"/>
        <v>499</v>
      </c>
      <c r="S777" s="2">
        <v>1000</v>
      </c>
      <c r="T777" s="8">
        <f t="shared" si="139"/>
        <v>1000</v>
      </c>
      <c r="U777" s="1">
        <f t="shared" si="140"/>
        <v>0.501</v>
      </c>
      <c r="V777">
        <v>5</v>
      </c>
      <c r="W777" s="10">
        <f t="shared" si="141"/>
        <v>5</v>
      </c>
      <c r="X777" s="4">
        <v>23</v>
      </c>
      <c r="Y777" s="12">
        <f t="shared" si="142"/>
        <v>23</v>
      </c>
    </row>
    <row r="778" spans="1:25" x14ac:dyDescent="0.25">
      <c r="A778">
        <v>777</v>
      </c>
      <c r="B778" t="s">
        <v>6323</v>
      </c>
      <c r="C778" t="str">
        <f t="shared" si="143"/>
        <v>Unique</v>
      </c>
      <c r="D778" t="s">
        <v>6324</v>
      </c>
      <c r="E778" t="str">
        <f t="shared" si="134"/>
        <v>Crucial RAM 8GB DDR4 3200MHz CL22 (or 2933MHz or 2666MHz) Laptop Memory CT8G4SFRA32A</v>
      </c>
      <c r="F778" t="str" cm="1">
        <f t="array" ref="F778">PROPER(_xlfn.TEXTJOIN(" ", TRUE, INDEX(_xlfn.FILTERXML("&lt;t&gt;&lt;s&gt;" &amp; SUBSTITUTE(E778," ","&lt;/s&gt;&lt;s&gt;") &amp; "&lt;/s&gt;&lt;/t&gt;", "//s"), _xlfn.SEQUENCE(4))))</f>
        <v>Crucial Ram 8Gb Ddr4</v>
      </c>
      <c r="G778" t="str">
        <f t="shared" si="133"/>
        <v>(or 2933MHz or 2666MHz) Laptop Memory CT8G4SFRA32A</v>
      </c>
      <c r="H778" t="s">
        <v>6325</v>
      </c>
      <c r="I778" t="s">
        <v>13085</v>
      </c>
      <c r="J778" s="7" t="str">
        <f t="shared" si="135"/>
        <v>Computers &amp; Accessories</v>
      </c>
      <c r="K778" s="2" t="s">
        <v>13231</v>
      </c>
      <c r="L778" t="str">
        <f t="shared" si="136"/>
        <v>Components</v>
      </c>
      <c r="M778" s="2" t="s">
        <v>13232</v>
      </c>
      <c r="N778" s="2" t="str">
        <f t="shared" si="137"/>
        <v>Memory</v>
      </c>
      <c r="O778" s="1"/>
      <c r="Q778" s="2">
        <v>1792</v>
      </c>
      <c r="R778" s="8">
        <f t="shared" si="138"/>
        <v>1792</v>
      </c>
      <c r="S778" s="2">
        <v>3500</v>
      </c>
      <c r="T778" s="8">
        <f t="shared" si="139"/>
        <v>3500</v>
      </c>
      <c r="U778" s="1">
        <f t="shared" si="140"/>
        <v>0.48799999999999999</v>
      </c>
      <c r="V778">
        <v>4.5</v>
      </c>
      <c r="W778" s="10">
        <f t="shared" si="141"/>
        <v>4.5</v>
      </c>
      <c r="X778" s="4">
        <v>26194</v>
      </c>
      <c r="Y778" s="12">
        <f t="shared" si="142"/>
        <v>26194</v>
      </c>
    </row>
    <row r="779" spans="1:25" x14ac:dyDescent="0.25">
      <c r="A779">
        <v>778</v>
      </c>
      <c r="B779" t="s">
        <v>6334</v>
      </c>
      <c r="C779" t="str">
        <f t="shared" si="143"/>
        <v>Unique</v>
      </c>
      <c r="D779" t="s">
        <v>6335</v>
      </c>
      <c r="E779" t="str">
        <f t="shared" si="134"/>
        <v>APC Back-UPS BX600C-IN 600VA 360W, 230V, UPS System, an Ideal Power Backup and Protection for Home Office, Desktop PC and Home Electronics</v>
      </c>
      <c r="F779" t="str" cm="1">
        <f t="array" ref="F779">PROPER(_xlfn.TEXTJOIN(" ", TRUE, INDEX(_xlfn.FILTERXML("&lt;t&gt;&lt;s&gt;" &amp; SUBSTITUTE(E779," ","&lt;/s&gt;&lt;s&gt;") &amp; "&lt;/s&gt;&lt;/t&gt;", "//s"), _xlfn.SEQUENCE(4))))</f>
        <v>Apc Back-Ups Bx600C-In 600Va</v>
      </c>
      <c r="G779" t="str">
        <f t="shared" si="133"/>
        <v>UPS System, an Ideal Power Backup and Protection for Home Office, Desktop PC and Home Electronics</v>
      </c>
      <c r="H779" t="s">
        <v>6336</v>
      </c>
      <c r="I779" t="s">
        <v>13085</v>
      </c>
      <c r="J779" s="7" t="str">
        <f t="shared" si="135"/>
        <v>Computers &amp; Accessories</v>
      </c>
      <c r="K779" s="2" t="s">
        <v>13086</v>
      </c>
      <c r="L779" t="str">
        <f t="shared" si="136"/>
        <v>Accessories &amp; Peripherals</v>
      </c>
      <c r="M779" s="2" t="s">
        <v>13233</v>
      </c>
      <c r="N779" s="2" t="str">
        <f t="shared" si="137"/>
        <v>UninterruptedPowerSupplies</v>
      </c>
      <c r="O779" s="1"/>
      <c r="Q779" s="2">
        <v>3299</v>
      </c>
      <c r="R779" s="8">
        <f t="shared" si="138"/>
        <v>3299</v>
      </c>
      <c r="S779" s="2">
        <v>4100</v>
      </c>
      <c r="T779" s="8">
        <f t="shared" si="139"/>
        <v>4100</v>
      </c>
      <c r="U779" s="1">
        <f t="shared" si="140"/>
        <v>0.19536585365853659</v>
      </c>
      <c r="V779">
        <v>3.9</v>
      </c>
      <c r="W779" s="10">
        <f t="shared" si="141"/>
        <v>3.9</v>
      </c>
      <c r="X779" s="4">
        <v>15783</v>
      </c>
      <c r="Y779" s="12">
        <f t="shared" si="142"/>
        <v>15783</v>
      </c>
    </row>
    <row r="780" spans="1:25" x14ac:dyDescent="0.25">
      <c r="A780">
        <v>779</v>
      </c>
      <c r="B780" t="s">
        <v>6345</v>
      </c>
      <c r="C780" t="str">
        <f t="shared" si="143"/>
        <v>Unique</v>
      </c>
      <c r="D780" t="s">
        <v>6346</v>
      </c>
      <c r="E780" t="str">
        <f t="shared" si="134"/>
        <v>Luxor 5 Subject Single Ruled Notebook - A5 Size, 70 GSM, 300 Pages</v>
      </c>
      <c r="F780" t="str" cm="1">
        <f t="array" ref="F780">PROPER(_xlfn.TEXTJOIN(" ", TRUE, INDEX(_xlfn.FILTERXML("&lt;t&gt;&lt;s&gt;" &amp; SUBSTITUTE(E780," ","&lt;/s&gt;&lt;s&gt;") &amp; "&lt;/s&gt;&lt;/t&gt;", "//s"), _xlfn.SEQUENCE(4))))</f>
        <v>Luxor 5 Subject Single</v>
      </c>
      <c r="G780" t="str">
        <f t="shared" si="133"/>
        <v>- A5 Size, 70 GSM, 300 Pages</v>
      </c>
      <c r="H780" t="s">
        <v>6199</v>
      </c>
      <c r="I780" t="s">
        <v>13171</v>
      </c>
      <c r="J780" s="7" t="str">
        <f t="shared" si="135"/>
        <v>OfficeProducts</v>
      </c>
      <c r="K780" t="s">
        <v>13172</v>
      </c>
      <c r="L780" t="str">
        <f t="shared" si="136"/>
        <v>OfficePaperProducts</v>
      </c>
      <c r="M780" t="s">
        <v>13173</v>
      </c>
      <c r="N780" s="2" t="str">
        <f t="shared" si="137"/>
        <v>Paper</v>
      </c>
      <c r="O780" s="1" t="s">
        <v>13174</v>
      </c>
      <c r="P780" t="s">
        <v>13207</v>
      </c>
      <c r="Q780">
        <v>125</v>
      </c>
      <c r="R780" s="8">
        <f t="shared" si="138"/>
        <v>125</v>
      </c>
      <c r="S780">
        <v>180</v>
      </c>
      <c r="T780" s="8">
        <f t="shared" si="139"/>
        <v>180</v>
      </c>
      <c r="U780" s="1">
        <f t="shared" si="140"/>
        <v>0.30555555555555558</v>
      </c>
      <c r="V780">
        <v>4.4000000000000004</v>
      </c>
      <c r="W780" s="10">
        <f t="shared" si="141"/>
        <v>4.4000000000000004</v>
      </c>
      <c r="X780" s="4">
        <v>8053</v>
      </c>
      <c r="Y780" s="12">
        <f t="shared" si="142"/>
        <v>8053</v>
      </c>
    </row>
    <row r="781" spans="1:25" x14ac:dyDescent="0.25">
      <c r="A781">
        <v>780</v>
      </c>
      <c r="B781" t="s">
        <v>6355</v>
      </c>
      <c r="C781" t="str">
        <f t="shared" si="143"/>
        <v>Unique</v>
      </c>
      <c r="D781" t="s">
        <v>6356</v>
      </c>
      <c r="E781" t="str">
        <f t="shared" si="134"/>
        <v>Zebronics Zeb-Jaguar Wireless Mouse, 2.4GHz with USB Nano Receiver, High Precision Optical Tracking, 4 Buttons, Plug and Play, Ambidextrous, for PC Mac Laptop (Black+Grey)</v>
      </c>
      <c r="F781" t="str" cm="1">
        <f t="array" ref="F781">PROPER(_xlfn.TEXTJOIN(" ", TRUE, INDEX(_xlfn.FILTERXML("&lt;t&gt;&lt;s&gt;" &amp; SUBSTITUTE(E781," ","&lt;/s&gt;&lt;s&gt;") &amp; "&lt;/s&gt;&lt;/t&gt;", "//s"), _xlfn.SEQUENCE(4))))</f>
        <v>Zebronics Zeb-Jaguar Wireless Mouse,</v>
      </c>
      <c r="G781" t="str">
        <f t="shared" si="133"/>
        <v>USB Nano Receiver, High Precision Optical Tracking, 4 Buttons, Plug and Play, Ambidextrous, for PC Mac Laptop (Black+Grey)</v>
      </c>
      <c r="H781" t="s">
        <v>4777</v>
      </c>
      <c r="I781" t="s">
        <v>13085</v>
      </c>
      <c r="J781" s="7" t="str">
        <f t="shared" si="135"/>
        <v>Computers &amp; Accessories</v>
      </c>
      <c r="K781" t="s">
        <v>13086</v>
      </c>
      <c r="L781" t="str">
        <f t="shared" si="136"/>
        <v>Accessories &amp; Peripherals</v>
      </c>
      <c r="M781" s="2" t="s">
        <v>13160</v>
      </c>
      <c r="N781" s="2" t="str">
        <f t="shared" si="137"/>
        <v>Keyboards , Mice &amp; InputDevices</v>
      </c>
      <c r="O781" s="1" t="s">
        <v>13161</v>
      </c>
      <c r="Q781">
        <v>399</v>
      </c>
      <c r="R781" s="8">
        <f t="shared" si="138"/>
        <v>399</v>
      </c>
      <c r="S781" s="2">
        <v>1190</v>
      </c>
      <c r="T781" s="8">
        <f t="shared" si="139"/>
        <v>1190</v>
      </c>
      <c r="U781" s="1">
        <f t="shared" si="140"/>
        <v>0.66470588235294115</v>
      </c>
      <c r="V781">
        <v>4.0999999999999996</v>
      </c>
      <c r="W781" s="10">
        <f t="shared" si="141"/>
        <v>4.0999999999999996</v>
      </c>
      <c r="X781" s="4">
        <v>2809</v>
      </c>
      <c r="Y781" s="12">
        <f t="shared" si="142"/>
        <v>2809</v>
      </c>
    </row>
    <row r="782" spans="1:25" x14ac:dyDescent="0.25">
      <c r="A782">
        <v>781</v>
      </c>
      <c r="B782" t="s">
        <v>6365</v>
      </c>
      <c r="C782" t="str">
        <f t="shared" si="143"/>
        <v>Unique</v>
      </c>
      <c r="D782" t="s">
        <v>6366</v>
      </c>
      <c r="E782" t="str">
        <f t="shared" si="134"/>
        <v>Boult Audio Truebuds with 30H Playtime, IPX7 Waterproof, Lightning Boult‚Ñ¢ Type C Fast Charging (10 Min=100Mins), BoomX‚Ñ¢ Tech Rich Bass, Pro+ Calling HD Mic, Touch Controls in Ear Earbuds TWS (Grey)</v>
      </c>
      <c r="F782" t="str" cm="1">
        <f t="array" ref="F782">PROPER(_xlfn.TEXTJOIN(" ", TRUE, INDEX(_xlfn.FILTERXML("&lt;t&gt;&lt;s&gt;" &amp; SUBSTITUTE(E782," ","&lt;/s&gt;&lt;s&gt;") &amp; "&lt;/s&gt;&lt;/t&gt;", "//s"), _xlfn.SEQUENCE(4))))</f>
        <v>Boult Audio Truebuds With</v>
      </c>
      <c r="G782" t="str">
        <f t="shared" si="133"/>
        <v>IPX7 Waterproof, Lightning Boult‚Ñ¢ Type C Fast Charging (10 Min=100Mins), BoomX‚Ñ¢ Tech Rich Bass, Pro+ Calling HD Mic, Touch Controls in Ear Earbuds TWS (Grey)</v>
      </c>
      <c r="H782" t="s">
        <v>3025</v>
      </c>
      <c r="I782" t="s">
        <v>13093</v>
      </c>
      <c r="J782" s="7" t="str">
        <f t="shared" si="135"/>
        <v>Electronics</v>
      </c>
      <c r="K782" s="2" t="s">
        <v>13131</v>
      </c>
      <c r="L782" t="str">
        <f t="shared" si="136"/>
        <v>Headphones , Earbuds &amp; Accessories</v>
      </c>
      <c r="M782" s="2" t="s">
        <v>13132</v>
      </c>
      <c r="N782" s="2" t="str">
        <f t="shared" si="137"/>
        <v>Headphones</v>
      </c>
      <c r="O782" s="1" t="s">
        <v>13133</v>
      </c>
      <c r="Q782" s="2">
        <v>1199</v>
      </c>
      <c r="R782" s="8">
        <f t="shared" si="138"/>
        <v>1199</v>
      </c>
      <c r="S782" s="2">
        <v>7999</v>
      </c>
      <c r="T782" s="8">
        <f t="shared" si="139"/>
        <v>7999</v>
      </c>
      <c r="U782" s="1">
        <f t="shared" si="140"/>
        <v>0.85010626328291039</v>
      </c>
      <c r="V782">
        <v>3.6</v>
      </c>
      <c r="W782" s="10">
        <f t="shared" si="141"/>
        <v>3.6</v>
      </c>
      <c r="X782" s="4">
        <v>25910</v>
      </c>
      <c r="Y782" s="12">
        <f t="shared" si="142"/>
        <v>25910</v>
      </c>
    </row>
    <row r="783" spans="1:25" x14ac:dyDescent="0.25">
      <c r="A783">
        <v>782</v>
      </c>
      <c r="B783" t="s">
        <v>6375</v>
      </c>
      <c r="C783" t="str">
        <f t="shared" si="143"/>
        <v>Unique</v>
      </c>
      <c r="D783" t="s">
        <v>6376</v>
      </c>
      <c r="E783" t="str">
        <f t="shared" si="134"/>
        <v>Wembley LCD Writing Pad Tab | Writing, Drawing, Reusable, Portable Pad with Colorful Letters | 9 Inch Graphic Tablet (Assorted)</v>
      </c>
      <c r="F783" t="str" cm="1">
        <f t="array" ref="F783">PROPER(_xlfn.TEXTJOIN(" ", TRUE, INDEX(_xlfn.FILTERXML("&lt;t&gt;&lt;s&gt;" &amp; SUBSTITUTE(E783," ","&lt;/s&gt;&lt;s&gt;") &amp; "&lt;/s&gt;&lt;/t&gt;", "//s"), _xlfn.SEQUENCE(4))))</f>
        <v>Wembley Lcd Writing Pad</v>
      </c>
      <c r="G783" t="str">
        <f t="shared" si="133"/>
        <v>Writing, Drawing, Reusable, Portable Pad with Colorful Letters | 9 Inch Graphic Tablet (Assorted)</v>
      </c>
      <c r="H783" t="s">
        <v>4788</v>
      </c>
      <c r="I783" t="s">
        <v>13085</v>
      </c>
      <c r="J783" s="7" t="str">
        <f t="shared" si="135"/>
        <v>Computers &amp; Accessories</v>
      </c>
      <c r="K783" t="s">
        <v>13086</v>
      </c>
      <c r="L783" t="str">
        <f t="shared" si="136"/>
        <v>Accessories &amp; Peripherals</v>
      </c>
      <c r="M783" s="2" t="s">
        <v>13160</v>
      </c>
      <c r="N783" s="2" t="str">
        <f t="shared" si="137"/>
        <v>Keyboards , Mice &amp; InputDevices</v>
      </c>
      <c r="O783" s="1" t="s">
        <v>13162</v>
      </c>
      <c r="Q783">
        <v>235</v>
      </c>
      <c r="R783" s="8">
        <f t="shared" si="138"/>
        <v>235</v>
      </c>
      <c r="S783" s="2">
        <v>1599</v>
      </c>
      <c r="T783" s="8">
        <f t="shared" si="139"/>
        <v>1599</v>
      </c>
      <c r="U783" s="1">
        <f t="shared" si="140"/>
        <v>0.85303314571607258</v>
      </c>
      <c r="V783">
        <v>3.8</v>
      </c>
      <c r="W783" s="10">
        <f t="shared" si="141"/>
        <v>3.8</v>
      </c>
      <c r="X783" s="4">
        <v>1173</v>
      </c>
      <c r="Y783" s="12">
        <f t="shared" si="142"/>
        <v>1173</v>
      </c>
    </row>
    <row r="784" spans="1:25" x14ac:dyDescent="0.25">
      <c r="A784">
        <v>783</v>
      </c>
      <c r="B784" t="s">
        <v>6385</v>
      </c>
      <c r="C784" t="str">
        <f t="shared" si="143"/>
        <v>Unique</v>
      </c>
      <c r="D784" t="s">
        <v>6386</v>
      </c>
      <c r="E784" t="str">
        <f t="shared" si="134"/>
        <v>Gizga Essentials Multi-Purpose Portable and Foldable Wooden Desk for Bed Tray, Laptop Table, Study Table (Black)</v>
      </c>
      <c r="F784" t="str" cm="1">
        <f t="array" ref="F784">PROPER(_xlfn.TEXTJOIN(" ", TRUE, INDEX(_xlfn.FILTERXML("&lt;t&gt;&lt;s&gt;" &amp; SUBSTITUTE(E784," ","&lt;/s&gt;&lt;s&gt;") &amp; "&lt;/s&gt;&lt;/t&gt;", "//s"), _xlfn.SEQUENCE(4))))</f>
        <v>Gizga Essentials Multi-Purpose Portable</v>
      </c>
      <c r="G784" t="str">
        <f t="shared" si="133"/>
        <v>Wooden Desk for Bed Tray, Laptop Table, Study Table (Black)</v>
      </c>
      <c r="H784" t="s">
        <v>4808</v>
      </c>
      <c r="I784" t="s">
        <v>13085</v>
      </c>
      <c r="J784" s="7" t="str">
        <f t="shared" si="135"/>
        <v>Computers &amp; Accessories</v>
      </c>
      <c r="K784" t="s">
        <v>13086</v>
      </c>
      <c r="L784" t="str">
        <f t="shared" si="136"/>
        <v>Accessories &amp; Peripherals</v>
      </c>
      <c r="M784" s="2" t="s">
        <v>13154</v>
      </c>
      <c r="N784" s="2" t="str">
        <f t="shared" si="137"/>
        <v>LaptopAccessories</v>
      </c>
      <c r="O784" s="1" t="s">
        <v>13163</v>
      </c>
      <c r="Q784">
        <v>549</v>
      </c>
      <c r="R784" s="8">
        <f t="shared" si="138"/>
        <v>549</v>
      </c>
      <c r="S784" s="2">
        <v>1999</v>
      </c>
      <c r="T784" s="8">
        <f t="shared" si="139"/>
        <v>1999</v>
      </c>
      <c r="U784" s="1">
        <f t="shared" si="140"/>
        <v>0.72536268134067039</v>
      </c>
      <c r="V784">
        <v>3.6</v>
      </c>
      <c r="W784" s="10">
        <f t="shared" si="141"/>
        <v>3.6</v>
      </c>
      <c r="X784" s="4">
        <v>6422</v>
      </c>
      <c r="Y784" s="12">
        <f t="shared" si="142"/>
        <v>6422</v>
      </c>
    </row>
    <row r="785" spans="1:25" x14ac:dyDescent="0.25">
      <c r="A785">
        <v>784</v>
      </c>
      <c r="B785" t="s">
        <v>6395</v>
      </c>
      <c r="C785" t="str">
        <f t="shared" si="143"/>
        <v>Unique</v>
      </c>
      <c r="D785" t="s">
        <v>6396</v>
      </c>
      <c r="E785" t="str">
        <f t="shared" si="134"/>
        <v>E-COSMOS Plug in LED Night Light Mini USB LED Light Flexible USB LED Ambient Light Mini USB LED Light, LED Portable car Bulb, Indoor, Outdoor, Reading, Sleep (4 pcs)</v>
      </c>
      <c r="F785" t="str" cm="1">
        <f t="array" ref="F785">PROPER(_xlfn.TEXTJOIN(" ", TRUE, INDEX(_xlfn.FILTERXML("&lt;t&gt;&lt;s&gt;" &amp; SUBSTITUTE(E785," ","&lt;/s&gt;&lt;s&gt;") &amp; "&lt;/s&gt;&lt;/t&gt;", "//s"), _xlfn.SEQUENCE(4))))</f>
        <v>E-Cosmos Plug In Led</v>
      </c>
      <c r="G785" t="str">
        <f t="shared" si="133"/>
        <v>Mini USB LED Light Flexible USB LED Ambient Light Mini USB LED Light, LED Portable car Bulb, Indoor, Outdoor, Reading, Sleep (4 pcs)</v>
      </c>
      <c r="H785" t="s">
        <v>5758</v>
      </c>
      <c r="I785" t="s">
        <v>13085</v>
      </c>
      <c r="J785" s="7" t="str">
        <f t="shared" si="135"/>
        <v>Computers &amp; Accessories</v>
      </c>
      <c r="K785" t="s">
        <v>13086</v>
      </c>
      <c r="L785" t="str">
        <f t="shared" si="136"/>
        <v>Accessories &amp; Peripherals</v>
      </c>
      <c r="M785" t="s">
        <v>13214</v>
      </c>
      <c r="N785" s="2" t="str">
        <f t="shared" si="137"/>
        <v>USBGadgets</v>
      </c>
      <c r="O785" s="1" t="s">
        <v>13215</v>
      </c>
      <c r="Q785">
        <v>89</v>
      </c>
      <c r="R785" s="8">
        <f t="shared" si="138"/>
        <v>89</v>
      </c>
      <c r="S785">
        <v>99</v>
      </c>
      <c r="T785" s="8">
        <f t="shared" si="139"/>
        <v>99</v>
      </c>
      <c r="U785" s="1">
        <f t="shared" si="140"/>
        <v>0.10101010101010101</v>
      </c>
      <c r="V785">
        <v>4.2</v>
      </c>
      <c r="W785" s="10">
        <f t="shared" si="141"/>
        <v>4.2</v>
      </c>
      <c r="X785" s="4">
        <v>241</v>
      </c>
      <c r="Y785" s="12">
        <f t="shared" si="142"/>
        <v>241</v>
      </c>
    </row>
    <row r="786" spans="1:25" x14ac:dyDescent="0.25">
      <c r="A786">
        <v>785</v>
      </c>
      <c r="B786" t="s">
        <v>280</v>
      </c>
      <c r="C786" t="str">
        <f t="shared" si="143"/>
        <v>Duplicate</v>
      </c>
      <c r="D786" t="s">
        <v>281</v>
      </c>
      <c r="E786" t="str">
        <f t="shared" si="134"/>
        <v>Duracell USB C To Lightning Apple Certified (Mfi) Braided Sync and Charge Cable For Iphone, Ipad And Ipod. Fast Charging Lightning Cable, 3.9 Feet (1.2M) - Black</v>
      </c>
      <c r="F786" t="str" cm="1">
        <f t="array" ref="F786">PROPER(_xlfn.TEXTJOIN(" ", TRUE, INDEX(_xlfn.FILTERXML("&lt;t&gt;&lt;s&gt;" &amp; SUBSTITUTE(E786," ","&lt;/s&gt;&lt;s&gt;") &amp; "&lt;/s&gt;&lt;/t&gt;", "//s"), _xlfn.SEQUENCE(4))))</f>
        <v>Duracell Usb C To</v>
      </c>
      <c r="G786" t="str">
        <f t="shared" si="133"/>
        <v>Certified (Mfi) Braided Sync and Charge Cable For Iphone, Ipad And Ipod. Fast Charging Lightning Cable, 3.9 Feet (1.2M) - Black</v>
      </c>
      <c r="H786" t="s">
        <v>17</v>
      </c>
      <c r="I786" t="s">
        <v>13085</v>
      </c>
      <c r="J786" s="7" t="str">
        <f t="shared" si="135"/>
        <v>Computers &amp; Accessories</v>
      </c>
      <c r="K786" t="s">
        <v>13086</v>
      </c>
      <c r="L786" t="str">
        <f t="shared" si="136"/>
        <v>Accessories &amp; Peripherals</v>
      </c>
      <c r="M786" s="2" t="s">
        <v>13087</v>
      </c>
      <c r="N786" s="2" t="str">
        <f t="shared" si="137"/>
        <v>Cables &amp; Accessories</v>
      </c>
      <c r="O786" s="1" t="s">
        <v>13088</v>
      </c>
      <c r="P786" t="s">
        <v>13089</v>
      </c>
      <c r="Q786">
        <v>970</v>
      </c>
      <c r="R786" s="8">
        <f t="shared" si="138"/>
        <v>970</v>
      </c>
      <c r="S786" s="2">
        <v>1999</v>
      </c>
      <c r="T786" s="8">
        <f t="shared" si="139"/>
        <v>1999</v>
      </c>
      <c r="U786" s="1">
        <f t="shared" si="140"/>
        <v>0.51475737868934468</v>
      </c>
      <c r="V786">
        <v>4.4000000000000004</v>
      </c>
      <c r="W786" s="10">
        <f t="shared" si="141"/>
        <v>4.4000000000000004</v>
      </c>
      <c r="X786" s="4">
        <v>184</v>
      </c>
      <c r="Y786" s="12">
        <f t="shared" si="142"/>
        <v>184</v>
      </c>
    </row>
    <row r="787" spans="1:25" x14ac:dyDescent="0.25">
      <c r="A787">
        <v>786</v>
      </c>
      <c r="B787" t="s">
        <v>6407</v>
      </c>
      <c r="C787" t="str">
        <f t="shared" si="143"/>
        <v>Unique</v>
      </c>
      <c r="D787" t="s">
        <v>6408</v>
      </c>
      <c r="E787" t="str">
        <f t="shared" si="134"/>
        <v>Noise Buds VS201 V2 in-Ear Truly Wireless Earbuds with Dual Equalizer | with Mic | Total 14-Hour Playtime | Full Touch Control | IPX5 Water Resistance and Bluetooth v5.1 (Olive Green)</v>
      </c>
      <c r="F787" t="str" cm="1">
        <f t="array" ref="F787">PROPER(_xlfn.TEXTJOIN(" ", TRUE, INDEX(_xlfn.FILTERXML("&lt;t&gt;&lt;s&gt;" &amp; SUBSTITUTE(E787," ","&lt;/s&gt;&lt;s&gt;") &amp; "&lt;/s&gt;&lt;/t&gt;", "//s"), _xlfn.SEQUENCE(4))))</f>
        <v>Noise Buds Vs201 V2</v>
      </c>
      <c r="G787" t="str">
        <f t="shared" si="133"/>
        <v>Wireless Earbuds with Dual Equalizer | with Mic | Total 14-Hour Playtime | Full Touch Control | IPX5 Water Resistance and Bluetooth v5.1 (Olive Green)</v>
      </c>
      <c r="H787" t="s">
        <v>3025</v>
      </c>
      <c r="I787" t="s">
        <v>13093</v>
      </c>
      <c r="J787" s="7" t="str">
        <f t="shared" si="135"/>
        <v>Electronics</v>
      </c>
      <c r="K787" s="2" t="s">
        <v>13131</v>
      </c>
      <c r="L787" t="str">
        <f t="shared" si="136"/>
        <v>Headphones , Earbuds &amp; Accessories</v>
      </c>
      <c r="M787" s="2" t="s">
        <v>13132</v>
      </c>
      <c r="N787" s="2" t="str">
        <f t="shared" si="137"/>
        <v>Headphones</v>
      </c>
      <c r="O787" s="1" t="s">
        <v>13133</v>
      </c>
      <c r="Q787" s="2">
        <v>1299</v>
      </c>
      <c r="R787" s="8">
        <f t="shared" si="138"/>
        <v>1299</v>
      </c>
      <c r="S787" s="2">
        <v>2999</v>
      </c>
      <c r="T787" s="8">
        <f t="shared" si="139"/>
        <v>2999</v>
      </c>
      <c r="U787" s="1">
        <f t="shared" si="140"/>
        <v>0.56685561853951316</v>
      </c>
      <c r="V787">
        <v>3.8</v>
      </c>
      <c r="W787" s="10">
        <f t="shared" si="141"/>
        <v>3.8</v>
      </c>
      <c r="X787" s="4">
        <v>14629</v>
      </c>
      <c r="Y787" s="12">
        <f t="shared" si="142"/>
        <v>14629</v>
      </c>
    </row>
    <row r="788" spans="1:25" x14ac:dyDescent="0.25">
      <c r="A788">
        <v>787</v>
      </c>
      <c r="B788" t="s">
        <v>6417</v>
      </c>
      <c r="C788" t="str">
        <f t="shared" si="143"/>
        <v>Unique</v>
      </c>
      <c r="D788" t="s">
        <v>6418</v>
      </c>
      <c r="E788" t="str">
        <f t="shared" si="134"/>
        <v>Lapster Gel Mouse pad with Wrist Rest , Gaming Mouse Pad with Lycra Cloth Nonslip for Laptop , Computer, , Home and Office (Black)</v>
      </c>
      <c r="F788" t="str" cm="1">
        <f t="array" ref="F788">PROPER(_xlfn.TEXTJOIN(" ", TRUE, INDEX(_xlfn.FILTERXML("&lt;t&gt;&lt;s&gt;" &amp; SUBSTITUTE(E788," ","&lt;/s&gt;&lt;s&gt;") &amp; "&lt;/s&gt;&lt;/t&gt;", "//s"), _xlfn.SEQUENCE(4))))</f>
        <v>Lapster Gel Mouse Pad</v>
      </c>
      <c r="G788" t="str">
        <f t="shared" si="133"/>
        <v>Rest , Gaming Mouse Pad with Lycra Cloth Nonslip for Laptop , Computer, , Home and Office (Black)</v>
      </c>
      <c r="H788" t="s">
        <v>5289</v>
      </c>
      <c r="I788" t="s">
        <v>13085</v>
      </c>
      <c r="J788" s="7" t="str">
        <f t="shared" si="135"/>
        <v>Computers &amp; Accessories</v>
      </c>
      <c r="K788" t="s">
        <v>13086</v>
      </c>
      <c r="L788" t="str">
        <f t="shared" si="136"/>
        <v>Accessories &amp; Peripherals</v>
      </c>
      <c r="M788" t="s">
        <v>13160</v>
      </c>
      <c r="N788" s="2" t="str">
        <f t="shared" si="137"/>
        <v>Keyboards , Mice &amp; InputDevices</v>
      </c>
      <c r="O788" s="1" t="s">
        <v>13194</v>
      </c>
      <c r="P788" t="s">
        <v>13200</v>
      </c>
      <c r="Q788">
        <v>230</v>
      </c>
      <c r="R788" s="8">
        <f t="shared" si="138"/>
        <v>230</v>
      </c>
      <c r="S788">
        <v>999</v>
      </c>
      <c r="T788" s="8">
        <f t="shared" si="139"/>
        <v>999</v>
      </c>
      <c r="U788" s="1">
        <f t="shared" si="140"/>
        <v>0.76976976976976974</v>
      </c>
      <c r="V788">
        <v>4.2</v>
      </c>
      <c r="W788" s="10">
        <f t="shared" si="141"/>
        <v>4.2</v>
      </c>
      <c r="X788" s="4">
        <v>1528</v>
      </c>
      <c r="Y788" s="12">
        <f t="shared" si="142"/>
        <v>1528</v>
      </c>
    </row>
    <row r="789" spans="1:25" x14ac:dyDescent="0.25">
      <c r="A789">
        <v>788</v>
      </c>
      <c r="B789" t="s">
        <v>6427</v>
      </c>
      <c r="C789" t="str">
        <f t="shared" si="143"/>
        <v>Unique</v>
      </c>
      <c r="D789" t="s">
        <v>6428</v>
      </c>
      <c r="E789" t="str">
        <f t="shared" si="134"/>
        <v>Gizga Essentials Earphone Carrying Case, Multi-Purpose Pocket Storage Travel Organizer for Earphones, Headset, Pen Drives, SD Cards, Shock-Proof Ballistic Nylon, Soft Fabric, Mesh Pocket, Green</v>
      </c>
      <c r="F789" t="str" cm="1">
        <f t="array" ref="F789">PROPER(_xlfn.TEXTJOIN(" ", TRUE, INDEX(_xlfn.FILTERXML("&lt;t&gt;&lt;s&gt;" &amp; SUBSTITUTE(E789," ","&lt;/s&gt;&lt;s&gt;") &amp; "&lt;/s&gt;&lt;/t&gt;", "//s"), _xlfn.SEQUENCE(4))))</f>
        <v>Gizga Essentials Earphone Carrying</v>
      </c>
      <c r="G789" t="str">
        <f t="shared" si="133"/>
        <v>Pocket Storage Travel Organizer for Earphones, Headset, Pen Drives, SD Cards, Shock-Proof Ballistic Nylon, Soft Fabric, Mesh Pocket, Green</v>
      </c>
      <c r="H789" t="s">
        <v>6429</v>
      </c>
      <c r="I789" t="s">
        <v>13093</v>
      </c>
      <c r="J789" s="7" t="str">
        <f t="shared" si="135"/>
        <v>Electronics</v>
      </c>
      <c r="K789" t="s">
        <v>13131</v>
      </c>
      <c r="L789" t="str">
        <f t="shared" si="136"/>
        <v>Headphones , Earbuds &amp; Accessories</v>
      </c>
      <c r="M789" t="s">
        <v>13234</v>
      </c>
      <c r="N789" s="2" t="str">
        <f t="shared" si="137"/>
        <v>Cases</v>
      </c>
      <c r="O789" s="1"/>
      <c r="Q789">
        <v>119</v>
      </c>
      <c r="R789" s="8">
        <f t="shared" si="138"/>
        <v>119</v>
      </c>
      <c r="S789">
        <v>499</v>
      </c>
      <c r="T789" s="8">
        <f t="shared" si="139"/>
        <v>499</v>
      </c>
      <c r="U789" s="1">
        <f t="shared" si="140"/>
        <v>0.76152304609218435</v>
      </c>
      <c r="V789">
        <v>4.3</v>
      </c>
      <c r="W789" s="10">
        <f t="shared" si="141"/>
        <v>4.3</v>
      </c>
      <c r="X789" s="4">
        <v>15032</v>
      </c>
      <c r="Y789" s="12">
        <f t="shared" si="142"/>
        <v>15032</v>
      </c>
    </row>
    <row r="790" spans="1:25" x14ac:dyDescent="0.25">
      <c r="A790">
        <v>789</v>
      </c>
      <c r="B790" t="s">
        <v>6438</v>
      </c>
      <c r="C790" t="str">
        <f t="shared" si="143"/>
        <v>Unique</v>
      </c>
      <c r="D790" t="s">
        <v>6439</v>
      </c>
      <c r="E790" t="str">
        <f t="shared" si="134"/>
        <v>SanDisk Ultra SDHC UHS-I Card 32GB 120MB s R for DSLR Cameras, for Full HD Recording, 10Y Warranty</v>
      </c>
      <c r="F790" t="str" cm="1">
        <f t="array" ref="F790">PROPER(_xlfn.TEXTJOIN(" ", TRUE, INDEX(_xlfn.FILTERXML("&lt;t&gt;&lt;s&gt;" &amp; SUBSTITUTE(E790," ","&lt;/s&gt;&lt;s&gt;") &amp; "&lt;/s&gt;&lt;/t&gt;", "//s"), _xlfn.SEQUENCE(4))))</f>
        <v>Sandisk Ultra Sdhc Uhs-I</v>
      </c>
      <c r="G790" t="str">
        <f t="shared" si="133"/>
        <v>120MB s R for DSLR Cameras, for Full HD Recording, 10Y Warranty</v>
      </c>
      <c r="H790" t="s">
        <v>6440</v>
      </c>
      <c r="I790" t="s">
        <v>13093</v>
      </c>
      <c r="J790" s="7" t="str">
        <f t="shared" si="135"/>
        <v>Electronics</v>
      </c>
      <c r="K790" t="s">
        <v>13095</v>
      </c>
      <c r="L790" t="str">
        <f t="shared" si="136"/>
        <v>Accessories</v>
      </c>
      <c r="M790" t="s">
        <v>13128</v>
      </c>
      <c r="N790" s="2" t="str">
        <f t="shared" si="137"/>
        <v>MemoryCards</v>
      </c>
      <c r="O790" s="1" t="s">
        <v>13235</v>
      </c>
      <c r="Q790">
        <v>449</v>
      </c>
      <c r="R790" s="8">
        <f t="shared" si="138"/>
        <v>449</v>
      </c>
      <c r="S790">
        <v>800</v>
      </c>
      <c r="T790" s="8">
        <f t="shared" si="139"/>
        <v>800</v>
      </c>
      <c r="U790" s="1">
        <f t="shared" si="140"/>
        <v>0.43874999999999997</v>
      </c>
      <c r="V790">
        <v>4.4000000000000004</v>
      </c>
      <c r="W790" s="10">
        <f t="shared" si="141"/>
        <v>4.4000000000000004</v>
      </c>
      <c r="X790" s="4">
        <v>69585</v>
      </c>
      <c r="Y790" s="12">
        <f t="shared" si="142"/>
        <v>69585</v>
      </c>
    </row>
    <row r="791" spans="1:25" x14ac:dyDescent="0.25">
      <c r="A791">
        <v>790</v>
      </c>
      <c r="B791" t="s">
        <v>6449</v>
      </c>
      <c r="C791" t="str">
        <f t="shared" si="143"/>
        <v>Unique</v>
      </c>
      <c r="D791" t="s">
        <v>12995</v>
      </c>
      <c r="E791" t="str">
        <f t="shared" si="134"/>
        <v>DIGITEK (DRL-14C) Professional (31cm) Dual Temperature LED Ring Light with Tripod Stand and Mini Tripod for YouTube, Photo-Shoot, Video Shoot, Live Stream, Makeup, Vlogging and More</v>
      </c>
      <c r="F791" t="str" cm="1">
        <f t="array" ref="F791">PROPER(_xlfn.TEXTJOIN(" ", TRUE, INDEX(_xlfn.FILTERXML("&lt;t&gt;&lt;s&gt;" &amp; SUBSTITUTE(E791," ","&lt;/s&gt;&lt;s&gt;") &amp; "&lt;/s&gt;&lt;/t&gt;", "//s"), _xlfn.SEQUENCE(4))))</f>
        <v>Digitek (Drl-14C) Professional (31Cm)</v>
      </c>
      <c r="G791" t="str">
        <f t="shared" si="133"/>
        <v>LED Ring Light with Tripod Stand and Mini Tripod for YouTube, Photo-Shoot, Video Shoot, Live Stream, Makeup, Vlogging and More</v>
      </c>
      <c r="H791" t="s">
        <v>6450</v>
      </c>
      <c r="I791" t="s">
        <v>13093</v>
      </c>
      <c r="J791" s="7" t="str">
        <f t="shared" si="135"/>
        <v>Electronics</v>
      </c>
      <c r="K791" s="2" t="s">
        <v>13122</v>
      </c>
      <c r="L791" t="str">
        <f t="shared" si="136"/>
        <v>Mobiles &amp; Accessories</v>
      </c>
      <c r="M791" s="2" t="s">
        <v>13123</v>
      </c>
      <c r="N791" s="2" t="str">
        <f t="shared" si="137"/>
        <v>MobileAccessories</v>
      </c>
      <c r="O791" s="1" t="s">
        <v>13140</v>
      </c>
      <c r="P791" t="s">
        <v>13236</v>
      </c>
      <c r="Q791" s="2">
        <v>1699</v>
      </c>
      <c r="R791" s="8">
        <f t="shared" si="138"/>
        <v>1699</v>
      </c>
      <c r="S791" s="2">
        <v>3495</v>
      </c>
      <c r="T791" s="8">
        <f t="shared" si="139"/>
        <v>3495</v>
      </c>
      <c r="U791" s="1">
        <f t="shared" si="140"/>
        <v>0.51387696709585118</v>
      </c>
      <c r="V791">
        <v>4.0999999999999996</v>
      </c>
      <c r="W791" s="10">
        <f t="shared" si="141"/>
        <v>4.0999999999999996</v>
      </c>
      <c r="X791" s="4">
        <v>14371</v>
      </c>
      <c r="Y791" s="12">
        <f t="shared" si="142"/>
        <v>14371</v>
      </c>
    </row>
    <row r="792" spans="1:25" x14ac:dyDescent="0.25">
      <c r="A792">
        <v>791</v>
      </c>
      <c r="B792" t="s">
        <v>6459</v>
      </c>
      <c r="C792" t="str">
        <f t="shared" si="143"/>
        <v>Unique</v>
      </c>
      <c r="D792" t="s">
        <v>6460</v>
      </c>
      <c r="E792" t="str">
        <f t="shared" si="134"/>
        <v>Classmate Long Notebook - 140 Pages, Single Line, 297mm x 210mm (Pack of 12)</v>
      </c>
      <c r="F792" t="str" cm="1">
        <f t="array" ref="F792">PROPER(_xlfn.TEXTJOIN(" ", TRUE, INDEX(_xlfn.FILTERXML("&lt;t&gt;&lt;s&gt;" &amp; SUBSTITUTE(E792," ","&lt;/s&gt;&lt;s&gt;") &amp; "&lt;/s&gt;&lt;/t&gt;", "//s"), _xlfn.SEQUENCE(4))))</f>
        <v>Classmate Long Notebook -</v>
      </c>
      <c r="G792" t="str">
        <f t="shared" si="133"/>
        <v>Single Line, 297mm x 210mm (Pack of 12)</v>
      </c>
      <c r="H792" t="s">
        <v>6199</v>
      </c>
      <c r="I792" t="s">
        <v>13171</v>
      </c>
      <c r="J792" s="7" t="str">
        <f t="shared" si="135"/>
        <v>OfficeProducts</v>
      </c>
      <c r="K792" t="s">
        <v>13172</v>
      </c>
      <c r="L792" t="str">
        <f t="shared" si="136"/>
        <v>OfficePaperProducts</v>
      </c>
      <c r="M792" t="s">
        <v>13173</v>
      </c>
      <c r="N792" s="2" t="str">
        <f t="shared" si="137"/>
        <v>Paper</v>
      </c>
      <c r="O792" s="1" t="s">
        <v>13174</v>
      </c>
      <c r="P792" t="s">
        <v>13207</v>
      </c>
      <c r="Q792">
        <v>561</v>
      </c>
      <c r="R792" s="8">
        <f t="shared" si="138"/>
        <v>561</v>
      </c>
      <c r="S792">
        <v>720</v>
      </c>
      <c r="T792" s="8">
        <f t="shared" si="139"/>
        <v>720</v>
      </c>
      <c r="U792" s="1">
        <f t="shared" si="140"/>
        <v>0.22083333333333333</v>
      </c>
      <c r="V792">
        <v>4.4000000000000004</v>
      </c>
      <c r="W792" s="10">
        <f t="shared" si="141"/>
        <v>4.4000000000000004</v>
      </c>
      <c r="X792" s="4">
        <v>3182</v>
      </c>
      <c r="Y792" s="12">
        <f t="shared" si="142"/>
        <v>3182</v>
      </c>
    </row>
    <row r="793" spans="1:25" x14ac:dyDescent="0.25">
      <c r="A793">
        <v>792</v>
      </c>
      <c r="B793" t="s">
        <v>6469</v>
      </c>
      <c r="C793" t="str">
        <f t="shared" si="143"/>
        <v>Unique</v>
      </c>
      <c r="D793" t="s">
        <v>6470</v>
      </c>
      <c r="E793" t="str">
        <f t="shared" si="134"/>
        <v>Lenovo 300 Wired Plug and Play USB Mouse, High Resolution 1600 DPI Optical Sensor, 3-Button Design with clickable Scroll Wheel, Ambidextrous, Ergonomic Mouse for Comfortable All-Day Grip (GX30M39704)</v>
      </c>
      <c r="F793" t="str" cm="1">
        <f t="array" ref="F793">PROPER(_xlfn.TEXTJOIN(" ", TRUE, INDEX(_xlfn.FILTERXML("&lt;t&gt;&lt;s&gt;" &amp; SUBSTITUTE(E793," ","&lt;/s&gt;&lt;s&gt;") &amp; "&lt;/s&gt;&lt;/t&gt;", "//s"), _xlfn.SEQUENCE(4))))</f>
        <v>Lenovo 300 Wired Plug</v>
      </c>
      <c r="G793" t="str">
        <f t="shared" si="133"/>
        <v>USB Mouse, High Resolution 1600 DPI Optical Sensor, 3-Button Design with clickable Scroll Wheel, Ambidextrous, Ergonomic Mouse for Comfortable All-Day Grip (GX30M39704)</v>
      </c>
      <c r="H793" t="s">
        <v>4777</v>
      </c>
      <c r="I793" t="s">
        <v>13085</v>
      </c>
      <c r="J793" s="7" t="str">
        <f t="shared" si="135"/>
        <v>Computers &amp; Accessories</v>
      </c>
      <c r="K793" t="s">
        <v>13086</v>
      </c>
      <c r="L793" t="str">
        <f t="shared" si="136"/>
        <v>Accessories &amp; Peripherals</v>
      </c>
      <c r="M793" t="s">
        <v>13160</v>
      </c>
      <c r="N793" s="2" t="str">
        <f t="shared" si="137"/>
        <v>Keyboards , Mice &amp; InputDevices</v>
      </c>
      <c r="O793" s="1" t="s">
        <v>13161</v>
      </c>
      <c r="Q793">
        <v>289</v>
      </c>
      <c r="R793" s="8">
        <f t="shared" si="138"/>
        <v>289</v>
      </c>
      <c r="S793">
        <v>590</v>
      </c>
      <c r="T793" s="8">
        <f t="shared" si="139"/>
        <v>590</v>
      </c>
      <c r="U793" s="1">
        <f t="shared" si="140"/>
        <v>0.51016949152542368</v>
      </c>
      <c r="V793">
        <v>4.4000000000000004</v>
      </c>
      <c r="W793" s="10">
        <f t="shared" si="141"/>
        <v>4.4000000000000004</v>
      </c>
      <c r="X793" s="4">
        <v>25886</v>
      </c>
      <c r="Y793" s="12">
        <f t="shared" si="142"/>
        <v>25886</v>
      </c>
    </row>
    <row r="794" spans="1:25" x14ac:dyDescent="0.25">
      <c r="A794">
        <v>793</v>
      </c>
      <c r="B794" t="s">
        <v>6479</v>
      </c>
      <c r="C794" t="str">
        <f t="shared" si="143"/>
        <v>Unique</v>
      </c>
      <c r="D794" t="s">
        <v>6480</v>
      </c>
      <c r="E794" t="str">
        <f t="shared" si="134"/>
        <v>Dyazo 6 Angles Adjustable Aluminum Ergonomic Foldable Portable Tabletop Laptop Desktop Riser Stand Holder Compatible for MacBook, HP, Dell, Lenovo and All Other Notebook (Silver)</v>
      </c>
      <c r="F794" t="str" cm="1">
        <f t="array" ref="F794">PROPER(_xlfn.TEXTJOIN(" ", TRUE, INDEX(_xlfn.FILTERXML("&lt;t&gt;&lt;s&gt;" &amp; SUBSTITUTE(E794," ","&lt;/s&gt;&lt;s&gt;") &amp; "&lt;/s&gt;&lt;/t&gt;", "//s"), _xlfn.SEQUENCE(4))))</f>
        <v>Dyazo 6 Angles Adjustable</v>
      </c>
      <c r="G794" t="str">
        <f t="shared" si="133"/>
        <v>Foldable Portable Tabletop Laptop Desktop Riser Stand Holder Compatible for MacBook, HP, Dell, Lenovo and All Other Notebook (Silver)</v>
      </c>
      <c r="H794" t="s">
        <v>4833</v>
      </c>
      <c r="I794" t="s">
        <v>13085</v>
      </c>
      <c r="J794" s="7" t="str">
        <f t="shared" si="135"/>
        <v>Computers &amp; Accessories</v>
      </c>
      <c r="K794" t="s">
        <v>13086</v>
      </c>
      <c r="L794" t="str">
        <f t="shared" si="136"/>
        <v>Accessories &amp; Peripherals</v>
      </c>
      <c r="M794" s="2" t="s">
        <v>13154</v>
      </c>
      <c r="N794" s="2" t="str">
        <f t="shared" si="137"/>
        <v>LaptopAccessories</v>
      </c>
      <c r="O794" s="1" t="s">
        <v>13164</v>
      </c>
      <c r="Q794">
        <v>599</v>
      </c>
      <c r="R794" s="8">
        <f t="shared" si="138"/>
        <v>599</v>
      </c>
      <c r="S794" s="2">
        <v>1999</v>
      </c>
      <c r="T794" s="8">
        <f t="shared" si="139"/>
        <v>1999</v>
      </c>
      <c r="U794" s="1">
        <f t="shared" si="140"/>
        <v>0.70035017508754382</v>
      </c>
      <c r="V794">
        <v>4.4000000000000004</v>
      </c>
      <c r="W794" s="10">
        <f t="shared" si="141"/>
        <v>4.4000000000000004</v>
      </c>
      <c r="X794" s="4">
        <v>4736</v>
      </c>
      <c r="Y794" s="12">
        <f t="shared" si="142"/>
        <v>4736</v>
      </c>
    </row>
    <row r="795" spans="1:25" x14ac:dyDescent="0.25">
      <c r="A795">
        <v>794</v>
      </c>
      <c r="B795" t="s">
        <v>6489</v>
      </c>
      <c r="C795" t="str">
        <f t="shared" si="143"/>
        <v>Unique</v>
      </c>
      <c r="D795" t="s">
        <v>6490</v>
      </c>
      <c r="E795" t="str">
        <f t="shared" si="134"/>
        <v>Western Digital WD 2TB My Passport Portable Hard Disk Drive, USB 3.0 with¬† Automatic Backup, 256 Bit AES Hardware Encryption,Password Protection,Compatible with Windows and Mac, External HDD-Black</v>
      </c>
      <c r="F795" t="str" cm="1">
        <f t="array" ref="F795">PROPER(_xlfn.TEXTJOIN(" ", TRUE, INDEX(_xlfn.FILTERXML("&lt;t&gt;&lt;s&gt;" &amp; SUBSTITUTE(E795," ","&lt;/s&gt;&lt;s&gt;") &amp; "&lt;/s&gt;&lt;/t&gt;", "//s"), _xlfn.SEQUENCE(4))))</f>
        <v>Western Digital Wd 2Tb</v>
      </c>
      <c r="G795" t="str">
        <f t="shared" si="133"/>
        <v>Portable Hard Disk Drive, USB 3.0 with¬† Automatic Backup, 256 Bit AES Hardware Encryption,Password Protection,Compatible with Windows and Mac, External HDD-Black</v>
      </c>
      <c r="H795" t="s">
        <v>5054</v>
      </c>
      <c r="I795" t="s">
        <v>13085</v>
      </c>
      <c r="J795" s="7" t="str">
        <f t="shared" si="135"/>
        <v>Computers &amp; Accessories</v>
      </c>
      <c r="K795" s="2" t="s">
        <v>13158</v>
      </c>
      <c r="L795" t="str">
        <f t="shared" si="136"/>
        <v>ExternalDevices &amp; DataStorage</v>
      </c>
      <c r="M795" s="2" t="s">
        <v>13181</v>
      </c>
      <c r="N795" s="2" t="str">
        <f t="shared" si="137"/>
        <v>ExternalHardDisks</v>
      </c>
      <c r="O795" s="1"/>
      <c r="Q795" s="2">
        <v>5599</v>
      </c>
      <c r="R795" s="8">
        <f t="shared" si="138"/>
        <v>5599</v>
      </c>
      <c r="S795" s="2">
        <v>7350</v>
      </c>
      <c r="T795" s="8">
        <f t="shared" si="139"/>
        <v>7350</v>
      </c>
      <c r="U795" s="1">
        <f t="shared" si="140"/>
        <v>0.23823129251700681</v>
      </c>
      <c r="V795">
        <v>4.4000000000000004</v>
      </c>
      <c r="W795" s="10">
        <f t="shared" si="141"/>
        <v>4.4000000000000004</v>
      </c>
      <c r="X795" s="4">
        <v>73005</v>
      </c>
      <c r="Y795" s="12">
        <f t="shared" si="142"/>
        <v>73005</v>
      </c>
    </row>
    <row r="796" spans="1:25" x14ac:dyDescent="0.25">
      <c r="A796">
        <v>795</v>
      </c>
      <c r="B796" t="s">
        <v>6499</v>
      </c>
      <c r="C796" t="str">
        <f t="shared" si="143"/>
        <v>Unique</v>
      </c>
      <c r="D796" t="s">
        <v>6500</v>
      </c>
      <c r="E796" t="str">
        <f t="shared" si="134"/>
        <v>Logitech C270 Digital HD Webcam with Widescreen HD Video Calling, HD Light Correction, Noise-Reducing Mic, for Skype, FaceTime, Hangouts, WebEx, PC Mac Laptop MacBook Tablet - (Black, HD 720p 30fps)</v>
      </c>
      <c r="F796" t="str" cm="1">
        <f t="array" ref="F796">PROPER(_xlfn.TEXTJOIN(" ", TRUE, INDEX(_xlfn.FILTERXML("&lt;t&gt;&lt;s&gt;" &amp; SUBSTITUTE(E796," ","&lt;/s&gt;&lt;s&gt;") &amp; "&lt;/s&gt;&lt;/t&gt;", "//s"), _xlfn.SEQUENCE(4))))</f>
        <v>Logitech C270 Digital Hd</v>
      </c>
      <c r="G796" t="str">
        <f t="shared" si="133"/>
        <v>Widescreen HD Video Calling, HD Light Correction, Noise-Reducing Mic, for Skype, FaceTime, Hangouts, WebEx, PC Mac Laptop MacBook Tablet - (Black, HD 720p 30fps)</v>
      </c>
      <c r="H796" t="s">
        <v>6501</v>
      </c>
      <c r="I796" t="s">
        <v>13085</v>
      </c>
      <c r="J796" s="7" t="str">
        <f t="shared" si="135"/>
        <v>Computers &amp; Accessories</v>
      </c>
      <c r="K796" s="2" t="s">
        <v>13086</v>
      </c>
      <c r="L796" t="str">
        <f t="shared" si="136"/>
        <v>Accessories &amp; Peripherals</v>
      </c>
      <c r="M796" s="2" t="s">
        <v>13224</v>
      </c>
      <c r="N796" s="2" t="str">
        <f t="shared" si="137"/>
        <v>Audio &amp; VideoAccessories</v>
      </c>
      <c r="O796" s="1" t="s">
        <v>13237</v>
      </c>
      <c r="P796" t="s">
        <v>13238</v>
      </c>
      <c r="Q796" s="2">
        <v>1990</v>
      </c>
      <c r="R796" s="8">
        <f t="shared" si="138"/>
        <v>1990</v>
      </c>
      <c r="S796" s="2">
        <v>2595</v>
      </c>
      <c r="T796" s="8">
        <f t="shared" si="139"/>
        <v>2595</v>
      </c>
      <c r="U796" s="1">
        <f t="shared" si="140"/>
        <v>0.23314065510597304</v>
      </c>
      <c r="V796">
        <v>4.3</v>
      </c>
      <c r="W796" s="10">
        <f t="shared" si="141"/>
        <v>4.3</v>
      </c>
      <c r="X796" s="4">
        <v>20398</v>
      </c>
      <c r="Y796" s="12">
        <f t="shared" si="142"/>
        <v>20398</v>
      </c>
    </row>
    <row r="797" spans="1:25" x14ac:dyDescent="0.25">
      <c r="A797">
        <v>796</v>
      </c>
      <c r="B797" t="s">
        <v>6509</v>
      </c>
      <c r="C797" t="str">
        <f t="shared" si="143"/>
        <v>Unique</v>
      </c>
      <c r="D797" t="s">
        <v>6510</v>
      </c>
      <c r="E797" t="str">
        <f t="shared" si="134"/>
        <v>Portronics MPORT 31 4 Ports USB Hub (USB A to 4 USB-A Ports 4 in 1 Connector USB HUB(Grey)</v>
      </c>
      <c r="F797" t="str" cm="1">
        <f t="array" ref="F797">PROPER(_xlfn.TEXTJOIN(" ", TRUE, INDEX(_xlfn.FILTERXML("&lt;t&gt;&lt;s&gt;" &amp; SUBSTITUTE(E797," ","&lt;/s&gt;&lt;s&gt;") &amp; "&lt;/s&gt;&lt;/t&gt;", "//s"), _xlfn.SEQUENCE(4))))</f>
        <v>Portronics Mport 31 4</v>
      </c>
      <c r="G797" t="str">
        <f t="shared" ref="G797:G860" si="144">IFERROR(TRIM(MID(E797, FIND("~", SUBSTITUTE(E797, " ", "~", 6)) + 1, LEN(E797))), "")</f>
        <v>Hub (USB A to 4 USB-A Ports 4 in 1 Connector USB HUB(Grey)</v>
      </c>
      <c r="H797" t="s">
        <v>6030</v>
      </c>
      <c r="I797" t="s">
        <v>13085</v>
      </c>
      <c r="J797" s="7" t="str">
        <f t="shared" si="135"/>
        <v>Computers &amp; Accessories</v>
      </c>
      <c r="K797" t="s">
        <v>13086</v>
      </c>
      <c r="L797" t="str">
        <f t="shared" si="136"/>
        <v>Accessories &amp; Peripherals</v>
      </c>
      <c r="M797" t="s">
        <v>13223</v>
      </c>
      <c r="N797" s="2" t="str">
        <f t="shared" si="137"/>
        <v>USBHubs</v>
      </c>
      <c r="O797" s="1"/>
      <c r="Q797">
        <v>499</v>
      </c>
      <c r="R797" s="8">
        <f t="shared" si="138"/>
        <v>499</v>
      </c>
      <c r="S797">
        <v>799</v>
      </c>
      <c r="T797" s="8">
        <f t="shared" si="139"/>
        <v>799</v>
      </c>
      <c r="U797" s="1">
        <f t="shared" si="140"/>
        <v>0.37546933667083854</v>
      </c>
      <c r="V797">
        <v>4.3</v>
      </c>
      <c r="W797" s="10">
        <f t="shared" si="141"/>
        <v>4.3</v>
      </c>
      <c r="X797" s="4">
        <v>2125</v>
      </c>
      <c r="Y797" s="12">
        <f t="shared" si="142"/>
        <v>2125</v>
      </c>
    </row>
    <row r="798" spans="1:25" x14ac:dyDescent="0.25">
      <c r="A798">
        <v>797</v>
      </c>
      <c r="B798" t="s">
        <v>6519</v>
      </c>
      <c r="C798" t="str">
        <f t="shared" si="143"/>
        <v>Unique</v>
      </c>
      <c r="D798" t="s">
        <v>6520</v>
      </c>
      <c r="E798" t="str">
        <f t="shared" si="134"/>
        <v>AirCase Protective Laptop Bag Sleeve fits Upto 15.6" Laptop MacBook, Wrinkle Free, Padded, Waterproof Light Neoprene case Cover Pouch, for Men and Women, Black- 6 Months Warranty</v>
      </c>
      <c r="F798" t="str" cm="1">
        <f t="array" ref="F798">PROPER(_xlfn.TEXTJOIN(" ", TRUE, INDEX(_xlfn.FILTERXML("&lt;t&gt;&lt;s&gt;" &amp; SUBSTITUTE(E798," ","&lt;/s&gt;&lt;s&gt;") &amp; "&lt;/s&gt;&lt;/t&gt;", "//s"), _xlfn.SEQUENCE(4))))</f>
        <v>Aircase Protective Laptop Bag</v>
      </c>
      <c r="G798" t="str">
        <f t="shared" si="144"/>
        <v>Upto 15.6" Laptop MacBook, Wrinkle Free, Padded, Waterproof Light Neoprene case Cover Pouch, for Men and Women, Black- 6 Months Warranty</v>
      </c>
      <c r="H798" t="s">
        <v>6126</v>
      </c>
      <c r="I798" t="s">
        <v>13085</v>
      </c>
      <c r="J798" s="7" t="str">
        <f t="shared" si="135"/>
        <v>Computers &amp; Accessories</v>
      </c>
      <c r="K798" t="s">
        <v>13086</v>
      </c>
      <c r="L798" t="str">
        <f t="shared" si="136"/>
        <v>Accessories &amp; Peripherals</v>
      </c>
      <c r="M798" t="s">
        <v>13154</v>
      </c>
      <c r="N798" s="2" t="str">
        <f t="shared" si="137"/>
        <v>LaptopAccessories</v>
      </c>
      <c r="O798" s="1" t="s">
        <v>13227</v>
      </c>
      <c r="P798" t="s">
        <v>13228</v>
      </c>
      <c r="Q798">
        <v>449</v>
      </c>
      <c r="R798" s="8">
        <f t="shared" si="138"/>
        <v>449</v>
      </c>
      <c r="S798">
        <v>999</v>
      </c>
      <c r="T798" s="8">
        <f t="shared" si="139"/>
        <v>999</v>
      </c>
      <c r="U798" s="1">
        <f t="shared" si="140"/>
        <v>0.55055055055055058</v>
      </c>
      <c r="V798">
        <v>4.3</v>
      </c>
      <c r="W798" s="10">
        <f t="shared" si="141"/>
        <v>4.3</v>
      </c>
      <c r="X798" s="4">
        <v>11330</v>
      </c>
      <c r="Y798" s="12">
        <f t="shared" si="142"/>
        <v>11330</v>
      </c>
    </row>
    <row r="799" spans="1:25" x14ac:dyDescent="0.25">
      <c r="A799">
        <v>798</v>
      </c>
      <c r="B799" t="s">
        <v>6528</v>
      </c>
      <c r="C799" t="str">
        <f t="shared" si="143"/>
        <v>Unique</v>
      </c>
      <c r="D799" t="s">
        <v>6529</v>
      </c>
      <c r="E799" t="str">
        <f t="shared" si="134"/>
        <v>Zinq Five Fan Cooling Pad and Laptop Stand with Dual Height Adjustment and Dual USB Port Extension (Black)</v>
      </c>
      <c r="F799" t="str" cm="1">
        <f t="array" ref="F799">PROPER(_xlfn.TEXTJOIN(" ", TRUE, INDEX(_xlfn.FILTERXML("&lt;t&gt;&lt;s&gt;" &amp; SUBSTITUTE(E799," ","&lt;/s&gt;&lt;s&gt;") &amp; "&lt;/s&gt;&lt;/t&gt;", "//s"), _xlfn.SEQUENCE(4))))</f>
        <v>Zinq Five Fan Cooling</v>
      </c>
      <c r="G799" t="str">
        <f t="shared" si="144"/>
        <v>Laptop Stand with Dual Height Adjustment and Dual USB Port Extension (Black)</v>
      </c>
      <c r="H799" t="s">
        <v>6530</v>
      </c>
      <c r="I799" t="s">
        <v>13085</v>
      </c>
      <c r="J799" s="7" t="str">
        <f t="shared" si="135"/>
        <v>Computers &amp; Accessories</v>
      </c>
      <c r="K799" t="s">
        <v>13086</v>
      </c>
      <c r="L799" t="str">
        <f t="shared" si="136"/>
        <v>Accessories &amp; Peripherals</v>
      </c>
      <c r="M799" s="2" t="s">
        <v>13154</v>
      </c>
      <c r="N799" s="2" t="str">
        <f t="shared" si="137"/>
        <v>LaptopAccessories</v>
      </c>
      <c r="O799" s="1" t="s">
        <v>13239</v>
      </c>
      <c r="Q799">
        <v>999</v>
      </c>
      <c r="R799" s="8">
        <f t="shared" si="138"/>
        <v>999</v>
      </c>
      <c r="S799" s="2">
        <v>1999</v>
      </c>
      <c r="T799" s="8">
        <f t="shared" si="139"/>
        <v>1999</v>
      </c>
      <c r="U799" s="1">
        <f t="shared" si="140"/>
        <v>0.5002501250625313</v>
      </c>
      <c r="V799">
        <v>4.2</v>
      </c>
      <c r="W799" s="10">
        <f t="shared" si="141"/>
        <v>4.2</v>
      </c>
      <c r="X799" s="4">
        <v>27441</v>
      </c>
      <c r="Y799" s="12">
        <f t="shared" si="142"/>
        <v>27441</v>
      </c>
    </row>
    <row r="800" spans="1:25" x14ac:dyDescent="0.25">
      <c r="A800">
        <v>799</v>
      </c>
      <c r="B800" t="s">
        <v>6539</v>
      </c>
      <c r="C800" t="str">
        <f t="shared" si="143"/>
        <v>Unique</v>
      </c>
      <c r="D800" t="s">
        <v>6540</v>
      </c>
      <c r="E800" t="str">
        <f t="shared" si="134"/>
        <v>Gizga Essentials Webcam Cover, Privacy Protector Webcam Cover Slide, Compatible with Laptop, Desktop, PC, Smartphone, Protect Your Privacy and Security, Strong Adhesive, Set of 3, Black</v>
      </c>
      <c r="F800" t="str" cm="1">
        <f t="array" ref="F800">PROPER(_xlfn.TEXTJOIN(" ", TRUE, INDEX(_xlfn.FILTERXML("&lt;t&gt;&lt;s&gt;" &amp; SUBSTITUTE(E800," ","&lt;/s&gt;&lt;s&gt;") &amp; "&lt;/s&gt;&lt;/t&gt;", "//s"), _xlfn.SEQUENCE(4))))</f>
        <v>Gizga Essentials Webcam Cover,</v>
      </c>
      <c r="G800" t="str">
        <f t="shared" si="144"/>
        <v>Webcam Cover Slide, Compatible with Laptop, Desktop, PC, Smartphone, Protect Your Privacy and Security, Strong Adhesive, Set of 3, Black</v>
      </c>
      <c r="H800" t="s">
        <v>4389</v>
      </c>
      <c r="I800" t="s">
        <v>13085</v>
      </c>
      <c r="J800" s="7" t="str">
        <f t="shared" si="135"/>
        <v>Computers &amp; Accessories</v>
      </c>
      <c r="K800" t="s">
        <v>13086</v>
      </c>
      <c r="L800" t="str">
        <f t="shared" si="136"/>
        <v>Accessories &amp; Peripherals</v>
      </c>
      <c r="M800" t="s">
        <v>13154</v>
      </c>
      <c r="N800" s="2" t="str">
        <f t="shared" si="137"/>
        <v>LaptopAccessories</v>
      </c>
      <c r="O800" s="1" t="s">
        <v>13155</v>
      </c>
      <c r="Q800">
        <v>69</v>
      </c>
      <c r="R800" s="8">
        <f t="shared" si="138"/>
        <v>69</v>
      </c>
      <c r="S800">
        <v>299</v>
      </c>
      <c r="T800" s="8">
        <f t="shared" si="139"/>
        <v>299</v>
      </c>
      <c r="U800" s="1">
        <f t="shared" si="140"/>
        <v>0.76923076923076927</v>
      </c>
      <c r="V800">
        <v>4.3</v>
      </c>
      <c r="W800" s="10">
        <f t="shared" si="141"/>
        <v>4.3</v>
      </c>
      <c r="X800" s="4">
        <v>255</v>
      </c>
      <c r="Y800" s="12">
        <f t="shared" si="142"/>
        <v>255</v>
      </c>
    </row>
    <row r="801" spans="1:25" x14ac:dyDescent="0.25">
      <c r="A801">
        <v>800</v>
      </c>
      <c r="B801" t="s">
        <v>6549</v>
      </c>
      <c r="C801" t="str">
        <f t="shared" si="143"/>
        <v>Unique</v>
      </c>
      <c r="D801" t="s">
        <v>6550</v>
      </c>
      <c r="E801" t="str">
        <f t="shared" si="134"/>
        <v>HP Z3700 Wireless Optical Mouse with USB Receiver and 2.4GHz Wireless Connection 1200DPI 16 Months Long Battery Life Ambidextrous and Slim Design (Modern Gold)</v>
      </c>
      <c r="F801" t="str" cm="1">
        <f t="array" ref="F801">PROPER(_xlfn.TEXTJOIN(" ", TRUE, INDEX(_xlfn.FILTERXML("&lt;t&gt;&lt;s&gt;" &amp; SUBSTITUTE(E801," ","&lt;/s&gt;&lt;s&gt;") &amp; "&lt;/s&gt;&lt;/t&gt;", "//s"), _xlfn.SEQUENCE(4))))</f>
        <v>Hp Z3700 Wireless Optical</v>
      </c>
      <c r="G801" t="str">
        <f t="shared" si="144"/>
        <v>USB Receiver and 2.4GHz Wireless Connection 1200DPI 16 Months Long Battery Life Ambidextrous and Slim Design (Modern Gold)</v>
      </c>
      <c r="H801" t="s">
        <v>4777</v>
      </c>
      <c r="I801" t="s">
        <v>13085</v>
      </c>
      <c r="J801" s="7" t="str">
        <f t="shared" si="135"/>
        <v>Computers &amp; Accessories</v>
      </c>
      <c r="K801" t="s">
        <v>13086</v>
      </c>
      <c r="L801" t="str">
        <f t="shared" si="136"/>
        <v>Accessories &amp; Peripherals</v>
      </c>
      <c r="M801" s="2" t="s">
        <v>13160</v>
      </c>
      <c r="N801" s="2" t="str">
        <f t="shared" si="137"/>
        <v>Keyboards , Mice &amp; InputDevices</v>
      </c>
      <c r="O801" s="1" t="s">
        <v>13161</v>
      </c>
      <c r="Q801">
        <v>899</v>
      </c>
      <c r="R801" s="8">
        <f t="shared" si="138"/>
        <v>899</v>
      </c>
      <c r="S801" s="2">
        <v>1499</v>
      </c>
      <c r="T801" s="8">
        <f t="shared" si="139"/>
        <v>1499</v>
      </c>
      <c r="U801" s="1">
        <f t="shared" si="140"/>
        <v>0.40026684456304201</v>
      </c>
      <c r="V801">
        <v>4.2</v>
      </c>
      <c r="W801" s="10">
        <f t="shared" si="141"/>
        <v>4.2</v>
      </c>
      <c r="X801" s="4">
        <v>23174</v>
      </c>
      <c r="Y801" s="12">
        <f t="shared" si="142"/>
        <v>23174</v>
      </c>
    </row>
    <row r="802" spans="1:25" x14ac:dyDescent="0.25">
      <c r="A802">
        <v>801</v>
      </c>
      <c r="B802" t="s">
        <v>6559</v>
      </c>
      <c r="C802" t="str">
        <f t="shared" si="143"/>
        <v>Unique</v>
      </c>
      <c r="D802" t="s">
        <v>6560</v>
      </c>
      <c r="E802" t="str">
        <f t="shared" si="134"/>
        <v>MAONO AU-400 Lavalier Auxiliary Omnidirectional Microphone (Black)</v>
      </c>
      <c r="F802" t="str" cm="1">
        <f t="array" ref="F802">PROPER(_xlfn.TEXTJOIN(" ", TRUE, INDEX(_xlfn.FILTERXML("&lt;t&gt;&lt;s&gt;" &amp; SUBSTITUTE(E802," ","&lt;/s&gt;&lt;s&gt;") &amp; "&lt;/s&gt;&lt;/t&gt;", "//s"), _xlfn.SEQUENCE(4))))</f>
        <v>Maono Au-400 Lavalier Auxiliary</v>
      </c>
      <c r="G802" t="str">
        <f t="shared" si="144"/>
        <v>(Black)</v>
      </c>
      <c r="H802" t="s">
        <v>4966</v>
      </c>
      <c r="I802" t="s">
        <v>13166</v>
      </c>
      <c r="J802" s="7" t="str">
        <f t="shared" si="135"/>
        <v>MusicalInstruments</v>
      </c>
      <c r="K802" t="s">
        <v>13167</v>
      </c>
      <c r="L802" t="str">
        <f t="shared" si="136"/>
        <v>Microphones</v>
      </c>
      <c r="M802" t="s">
        <v>13168</v>
      </c>
      <c r="N802" s="2" t="str">
        <f t="shared" si="137"/>
        <v>Condenser</v>
      </c>
      <c r="O802" s="1"/>
      <c r="Q802">
        <v>478</v>
      </c>
      <c r="R802" s="8">
        <f t="shared" si="138"/>
        <v>478</v>
      </c>
      <c r="S802">
        <v>699</v>
      </c>
      <c r="T802" s="8">
        <f t="shared" si="139"/>
        <v>699</v>
      </c>
      <c r="U802" s="1">
        <f t="shared" si="140"/>
        <v>0.31616595135908443</v>
      </c>
      <c r="V802">
        <v>3.8</v>
      </c>
      <c r="W802" s="10">
        <f t="shared" si="141"/>
        <v>3.8</v>
      </c>
      <c r="X802" s="4">
        <v>20218</v>
      </c>
      <c r="Y802" s="12">
        <f t="shared" si="142"/>
        <v>20218</v>
      </c>
    </row>
    <row r="803" spans="1:25" x14ac:dyDescent="0.25">
      <c r="A803">
        <v>802</v>
      </c>
      <c r="B803" t="s">
        <v>6569</v>
      </c>
      <c r="C803" t="str">
        <f t="shared" si="143"/>
        <v>Unique</v>
      </c>
      <c r="D803" t="s">
        <v>6570</v>
      </c>
      <c r="E803" t="str">
        <f t="shared" si="134"/>
        <v>TABLE MAGIC Multipurpose Laptop Table Mat Finish Top Work at Home Study Table (TM Regular- Black) (Alloy Steel)</v>
      </c>
      <c r="F803" t="str" cm="1">
        <f t="array" ref="F803">PROPER(_xlfn.TEXTJOIN(" ", TRUE, INDEX(_xlfn.FILTERXML("&lt;t&gt;&lt;s&gt;" &amp; SUBSTITUTE(E803," ","&lt;/s&gt;&lt;s&gt;") &amp; "&lt;/s&gt;&lt;/t&gt;", "//s"), _xlfn.SEQUENCE(4))))</f>
        <v>Table Magic Multipurpose Laptop</v>
      </c>
      <c r="G803" t="str">
        <f t="shared" si="144"/>
        <v>Finish Top Work at Home Study Table (TM Regular- Black) (Alloy Steel)</v>
      </c>
      <c r="H803" t="s">
        <v>6571</v>
      </c>
      <c r="I803" t="s">
        <v>13085</v>
      </c>
      <c r="J803" s="7" t="str">
        <f t="shared" si="135"/>
        <v>Computers &amp; Accessories</v>
      </c>
      <c r="K803" s="2" t="s">
        <v>13086</v>
      </c>
      <c r="L803" t="str">
        <f t="shared" si="136"/>
        <v>Accessories &amp; Peripherals</v>
      </c>
      <c r="M803" s="2" t="s">
        <v>13154</v>
      </c>
      <c r="N803" s="2" t="str">
        <f t="shared" si="137"/>
        <v>LaptopAccessories</v>
      </c>
      <c r="O803" s="1"/>
      <c r="Q803" s="2">
        <v>1399</v>
      </c>
      <c r="R803" s="8">
        <f t="shared" si="138"/>
        <v>1399</v>
      </c>
      <c r="S803" s="2">
        <v>2490</v>
      </c>
      <c r="T803" s="8">
        <f t="shared" si="139"/>
        <v>2490</v>
      </c>
      <c r="U803" s="1">
        <f t="shared" si="140"/>
        <v>0.43815261044176707</v>
      </c>
      <c r="V803">
        <v>4.3</v>
      </c>
      <c r="W803" s="10">
        <f t="shared" si="141"/>
        <v>4.3</v>
      </c>
      <c r="X803" s="4">
        <v>11074</v>
      </c>
      <c r="Y803" s="12">
        <f t="shared" si="142"/>
        <v>11074</v>
      </c>
    </row>
    <row r="804" spans="1:25" x14ac:dyDescent="0.25">
      <c r="A804">
        <v>803</v>
      </c>
      <c r="B804" t="s">
        <v>300</v>
      </c>
      <c r="C804" t="str">
        <f t="shared" si="143"/>
        <v>Duplicate</v>
      </c>
      <c r="D804" t="s">
        <v>301</v>
      </c>
      <c r="E804" t="str">
        <f t="shared" si="134"/>
        <v>AmazonBasics USB 2.0 - A-Male to A-Female Extension Cable for Personal Computer, Printer (Black, 9.8 Feet 3 Meters)</v>
      </c>
      <c r="F804" t="str" cm="1">
        <f t="array" ref="F804">PROPER(_xlfn.TEXTJOIN(" ", TRUE, INDEX(_xlfn.FILTERXML("&lt;t&gt;&lt;s&gt;" &amp; SUBSTITUTE(E804," ","&lt;/s&gt;&lt;s&gt;") &amp; "&lt;/s&gt;&lt;/t&gt;", "//s"), _xlfn.SEQUENCE(4))))</f>
        <v>Amazonbasics Usb 2 -</v>
      </c>
      <c r="G804" t="str">
        <f t="shared" si="144"/>
        <v>A-Female Extension Cable for Personal Computer, Printer (Black, 9.8 Feet 3 Meters)</v>
      </c>
      <c r="H804" t="s">
        <v>17</v>
      </c>
      <c r="I804" t="s">
        <v>13085</v>
      </c>
      <c r="J804" s="7" t="str">
        <f t="shared" si="135"/>
        <v>Computers &amp; Accessories</v>
      </c>
      <c r="K804" t="s">
        <v>13086</v>
      </c>
      <c r="L804" t="str">
        <f t="shared" si="136"/>
        <v>Accessories &amp; Peripherals</v>
      </c>
      <c r="M804" t="s">
        <v>13087</v>
      </c>
      <c r="N804" s="2" t="str">
        <f t="shared" si="137"/>
        <v>Cables &amp; Accessories</v>
      </c>
      <c r="O804" s="1" t="s">
        <v>13088</v>
      </c>
      <c r="P804" t="s">
        <v>13089</v>
      </c>
      <c r="Q804">
        <v>199</v>
      </c>
      <c r="R804" s="8">
        <f t="shared" si="138"/>
        <v>199</v>
      </c>
      <c r="S804">
        <v>750</v>
      </c>
      <c r="T804" s="8">
        <f t="shared" si="139"/>
        <v>750</v>
      </c>
      <c r="U804" s="1">
        <f t="shared" si="140"/>
        <v>0.73466666666666669</v>
      </c>
      <c r="V804">
        <v>4.5</v>
      </c>
      <c r="W804" s="10">
        <f t="shared" si="141"/>
        <v>4.5</v>
      </c>
      <c r="X804" s="4">
        <v>74976</v>
      </c>
      <c r="Y804" s="12">
        <f t="shared" si="142"/>
        <v>74976</v>
      </c>
    </row>
    <row r="805" spans="1:25" x14ac:dyDescent="0.25">
      <c r="A805">
        <v>804</v>
      </c>
      <c r="B805" t="s">
        <v>6582</v>
      </c>
      <c r="C805" t="str">
        <f t="shared" si="143"/>
        <v>Unique</v>
      </c>
      <c r="D805" t="s">
        <v>6583</v>
      </c>
      <c r="E805" t="str">
        <f t="shared" si="134"/>
        <v>GIZGA Essentials Portable Tabletop Tablet Stand Mobile Holder, Desktop Stand, Cradle, Dock for iPad, Smartphone, Kindle, E-Reader, Fully Foldable, Adjustable Angle, Anti-Slip Pads, Black</v>
      </c>
      <c r="F805" t="str" cm="1">
        <f t="array" ref="F805">PROPER(_xlfn.TEXTJOIN(" ", TRUE, INDEX(_xlfn.FILTERXML("&lt;t&gt;&lt;s&gt;" &amp; SUBSTITUTE(E805," ","&lt;/s&gt;&lt;s&gt;") &amp; "&lt;/s&gt;&lt;/t&gt;", "//s"), _xlfn.SEQUENCE(4))))</f>
        <v>Gizga Essentials Portable Tabletop</v>
      </c>
      <c r="G805" t="str">
        <f t="shared" si="144"/>
        <v>Mobile Holder, Desktop Stand, Cradle, Dock for iPad, Smartphone, Kindle, E-Reader, Fully Foldable, Adjustable Angle, Anti-Slip Pads, Black</v>
      </c>
      <c r="H805" t="s">
        <v>6584</v>
      </c>
      <c r="I805" t="s">
        <v>13085</v>
      </c>
      <c r="J805" s="7" t="str">
        <f t="shared" si="135"/>
        <v>Computers &amp; Accessories</v>
      </c>
      <c r="K805" t="s">
        <v>13086</v>
      </c>
      <c r="L805" t="str">
        <f t="shared" si="136"/>
        <v>Accessories &amp; Peripherals</v>
      </c>
      <c r="M805" t="s">
        <v>13220</v>
      </c>
      <c r="N805" s="2" t="str">
        <f t="shared" si="137"/>
        <v>TabletAccessories</v>
      </c>
      <c r="O805" s="1" t="s">
        <v>13143</v>
      </c>
      <c r="Q805">
        <v>149</v>
      </c>
      <c r="R805" s="8">
        <f t="shared" si="138"/>
        <v>149</v>
      </c>
      <c r="S805">
        <v>499</v>
      </c>
      <c r="T805" s="8">
        <f t="shared" si="139"/>
        <v>499</v>
      </c>
      <c r="U805" s="1">
        <f t="shared" si="140"/>
        <v>0.70140280561122248</v>
      </c>
      <c r="V805">
        <v>4.0999999999999996</v>
      </c>
      <c r="W805" s="10">
        <f t="shared" si="141"/>
        <v>4.0999999999999996</v>
      </c>
      <c r="X805" s="4">
        <v>25607</v>
      </c>
      <c r="Y805" s="12">
        <f t="shared" si="142"/>
        <v>25607</v>
      </c>
    </row>
    <row r="806" spans="1:25" x14ac:dyDescent="0.25">
      <c r="A806">
        <v>805</v>
      </c>
      <c r="B806" t="s">
        <v>6593</v>
      </c>
      <c r="C806" t="str">
        <f t="shared" si="143"/>
        <v>Unique</v>
      </c>
      <c r="D806" t="s">
        <v>6594</v>
      </c>
      <c r="E806" t="str">
        <f t="shared" si="134"/>
        <v>boAt Stone 650 10W Bluetooth Speaker with Upto 7 Hours Playback, IPX5 and Integrated Controls (Blue)</v>
      </c>
      <c r="F806" t="str" cm="1">
        <f t="array" ref="F806">PROPER(_xlfn.TEXTJOIN(" ", TRUE, INDEX(_xlfn.FILTERXML("&lt;t&gt;&lt;s&gt;" &amp; SUBSTITUTE(E806," ","&lt;/s&gt;&lt;s&gt;") &amp; "&lt;/s&gt;&lt;/t&gt;", "//s"), _xlfn.SEQUENCE(4))))</f>
        <v>Boat Stone 650 10W</v>
      </c>
      <c r="G806" t="str">
        <f t="shared" si="144"/>
        <v>with Upto 7 Hours Playback, IPX5 and Integrated Controls (Blue)</v>
      </c>
      <c r="H806" t="s">
        <v>5446</v>
      </c>
      <c r="I806" t="s">
        <v>13093</v>
      </c>
      <c r="J806" s="7" t="str">
        <f t="shared" si="135"/>
        <v>Electronics</v>
      </c>
      <c r="K806" s="2" t="s">
        <v>13104</v>
      </c>
      <c r="L806" t="str">
        <f t="shared" si="136"/>
        <v>HomeAudio</v>
      </c>
      <c r="M806" s="2" t="s">
        <v>13117</v>
      </c>
      <c r="N806" s="2" t="str">
        <f t="shared" si="137"/>
        <v>Speakers</v>
      </c>
      <c r="O806" s="1" t="s">
        <v>13206</v>
      </c>
      <c r="Q806" s="2">
        <v>1799</v>
      </c>
      <c r="R806" s="8">
        <f t="shared" si="138"/>
        <v>1799</v>
      </c>
      <c r="S806" s="2">
        <v>4990</v>
      </c>
      <c r="T806" s="8">
        <f t="shared" si="139"/>
        <v>4990</v>
      </c>
      <c r="U806" s="1">
        <f t="shared" si="140"/>
        <v>0.63947895791583165</v>
      </c>
      <c r="V806">
        <v>4.2</v>
      </c>
      <c r="W806" s="10">
        <f t="shared" si="141"/>
        <v>4.2</v>
      </c>
      <c r="X806" s="4">
        <v>41226</v>
      </c>
      <c r="Y806" s="12">
        <f t="shared" si="142"/>
        <v>41226</v>
      </c>
    </row>
    <row r="807" spans="1:25" x14ac:dyDescent="0.25">
      <c r="A807">
        <v>806</v>
      </c>
      <c r="B807" t="s">
        <v>6603</v>
      </c>
      <c r="C807" t="str">
        <f t="shared" si="143"/>
        <v>Unique</v>
      </c>
      <c r="D807" t="s">
        <v>6604</v>
      </c>
      <c r="E807" t="str">
        <f t="shared" si="134"/>
        <v>ESnipe Mart Worldwide Travel Adapter with Build in Dual USB Charger Ports with 125V 6A, 250V Protected Electrical Plug for Laptops, Cameras (White)</v>
      </c>
      <c r="F807" t="str" cm="1">
        <f t="array" ref="F807">PROPER(_xlfn.TEXTJOIN(" ", TRUE, INDEX(_xlfn.FILTERXML("&lt;t&gt;&lt;s&gt;" &amp; SUBSTITUTE(E807," ","&lt;/s&gt;&lt;s&gt;") &amp; "&lt;/s&gt;&lt;/t&gt;", "//s"), _xlfn.SEQUENCE(4))))</f>
        <v>Esnipe Mart Worldwide Travel</v>
      </c>
      <c r="G807" t="str">
        <f t="shared" si="144"/>
        <v>Build in Dual USB Charger Ports with 125V 6A, 250V Protected Electrical Plug for Laptops, Cameras (White)</v>
      </c>
      <c r="H807" t="s">
        <v>6605</v>
      </c>
      <c r="I807" t="s">
        <v>13240</v>
      </c>
      <c r="J807" s="7" t="str">
        <f t="shared" si="135"/>
        <v>HomeImprovement</v>
      </c>
      <c r="K807" t="s">
        <v>13241</v>
      </c>
      <c r="L807" t="str">
        <f t="shared" si="136"/>
        <v>Electrical</v>
      </c>
      <c r="M807" t="s">
        <v>13242</v>
      </c>
      <c r="N807" s="2" t="str">
        <f t="shared" si="137"/>
        <v>Adapters &amp; Multi-Outlets</v>
      </c>
      <c r="O807" s="1"/>
      <c r="Q807">
        <v>425</v>
      </c>
      <c r="R807" s="8">
        <f t="shared" si="138"/>
        <v>425</v>
      </c>
      <c r="S807">
        <v>999</v>
      </c>
      <c r="T807" s="8">
        <f t="shared" si="139"/>
        <v>999</v>
      </c>
      <c r="U807" s="1">
        <f t="shared" si="140"/>
        <v>0.57457457457457461</v>
      </c>
      <c r="V807">
        <v>4</v>
      </c>
      <c r="W807" s="10">
        <f t="shared" si="141"/>
        <v>4</v>
      </c>
      <c r="X807" s="4">
        <v>2581</v>
      </c>
      <c r="Y807" s="12">
        <f t="shared" si="142"/>
        <v>2581</v>
      </c>
    </row>
    <row r="808" spans="1:25" x14ac:dyDescent="0.25">
      <c r="A808">
        <v>807</v>
      </c>
      <c r="B808" t="s">
        <v>6614</v>
      </c>
      <c r="C808" t="str">
        <f t="shared" si="143"/>
        <v>Unique</v>
      </c>
      <c r="D808" t="s">
        <v>6615</v>
      </c>
      <c r="E808" t="str">
        <f t="shared" si="134"/>
        <v>boAt Stone 180 5W Bluetooth Speaker with Upto 10 Hours Playback, 1.75" Driver, IPX7 and TWS Feature(Black)</v>
      </c>
      <c r="F808" t="str" cm="1">
        <f t="array" ref="F808">PROPER(_xlfn.TEXTJOIN(" ", TRUE, INDEX(_xlfn.FILTERXML("&lt;t&gt;&lt;s&gt;" &amp; SUBSTITUTE(E808," ","&lt;/s&gt;&lt;s&gt;") &amp; "&lt;/s&gt;&lt;/t&gt;", "//s"), _xlfn.SEQUENCE(4))))</f>
        <v>Boat Stone 180 5W</v>
      </c>
      <c r="G808" t="str">
        <f t="shared" si="144"/>
        <v>with Upto 10 Hours Playback, 1.75" Driver, IPX7 and TWS Feature(Black)</v>
      </c>
      <c r="H808" t="s">
        <v>6115</v>
      </c>
      <c r="I808" t="s">
        <v>13093</v>
      </c>
      <c r="J808" s="7" t="str">
        <f t="shared" si="135"/>
        <v>Electronics</v>
      </c>
      <c r="K808" t="s">
        <v>13104</v>
      </c>
      <c r="L808" t="str">
        <f t="shared" si="136"/>
        <v>HomeAudio</v>
      </c>
      <c r="M808" s="2" t="s">
        <v>13117</v>
      </c>
      <c r="N808" s="2" t="str">
        <f t="shared" si="137"/>
        <v>Speakers</v>
      </c>
      <c r="O808" s="1" t="s">
        <v>13226</v>
      </c>
      <c r="Q808">
        <v>999</v>
      </c>
      <c r="R808" s="8">
        <f t="shared" si="138"/>
        <v>999</v>
      </c>
      <c r="S808" s="2">
        <v>2490</v>
      </c>
      <c r="T808" s="8">
        <f t="shared" si="139"/>
        <v>2490</v>
      </c>
      <c r="U808" s="1">
        <f t="shared" si="140"/>
        <v>0.59879518072289162</v>
      </c>
      <c r="V808">
        <v>4.0999999999999996</v>
      </c>
      <c r="W808" s="10">
        <f t="shared" si="141"/>
        <v>4.0999999999999996</v>
      </c>
      <c r="X808" s="4">
        <v>18331</v>
      </c>
      <c r="Y808" s="12">
        <f t="shared" si="142"/>
        <v>18331</v>
      </c>
    </row>
    <row r="809" spans="1:25" x14ac:dyDescent="0.25">
      <c r="A809">
        <v>808</v>
      </c>
      <c r="B809" t="s">
        <v>6624</v>
      </c>
      <c r="C809" t="str">
        <f t="shared" si="143"/>
        <v>Unique</v>
      </c>
      <c r="D809" t="s">
        <v>6625</v>
      </c>
      <c r="E809" t="str">
        <f t="shared" si="134"/>
        <v>Portronics Ruffpad 8.5M Multicolor LCD Writing Pad with Screen 21.5cm (8.5-inch) for Drawing, Playing, Handwriting Gifts for Kids and Adults, India's first notepad to save and share your child's first creatives via Ruffpad app on your Smartphone(Black)</v>
      </c>
      <c r="F809" t="str" cm="1">
        <f t="array" ref="F809">PROPER(_xlfn.TEXTJOIN(" ", TRUE, INDEX(_xlfn.FILTERXML("&lt;t&gt;&lt;s&gt;" &amp; SUBSTITUTE(E809," ","&lt;/s&gt;&lt;s&gt;") &amp; "&lt;/s&gt;&lt;/t&gt;", "//s"), _xlfn.SEQUENCE(4))))</f>
        <v>Portronics Ruffpad 8.5M Multicolor</v>
      </c>
      <c r="G809" t="str">
        <f t="shared" si="144"/>
        <v>Pad with Screen 21.5cm (8.5-inch) for Drawing, Playing, Handwriting Gifts for Kids and Adults, India's first notepad to save and share your child's first creatives via Ruffpad app on your Smartphone(Black)</v>
      </c>
      <c r="H809" t="s">
        <v>4788</v>
      </c>
      <c r="I809" t="s">
        <v>13085</v>
      </c>
      <c r="J809" s="7" t="str">
        <f t="shared" si="135"/>
        <v>Computers &amp; Accessories</v>
      </c>
      <c r="K809" t="s">
        <v>13086</v>
      </c>
      <c r="L809" t="str">
        <f t="shared" si="136"/>
        <v>Accessories &amp; Peripherals</v>
      </c>
      <c r="M809" t="s">
        <v>13160</v>
      </c>
      <c r="N809" s="2" t="str">
        <f t="shared" si="137"/>
        <v>Keyboards , Mice &amp; InputDevices</v>
      </c>
      <c r="O809" s="1" t="s">
        <v>13162</v>
      </c>
      <c r="Q809">
        <v>378</v>
      </c>
      <c r="R809" s="8">
        <f t="shared" si="138"/>
        <v>378</v>
      </c>
      <c r="S809">
        <v>999</v>
      </c>
      <c r="T809" s="8">
        <f t="shared" si="139"/>
        <v>999</v>
      </c>
      <c r="U809" s="1">
        <f t="shared" si="140"/>
        <v>0.6216216216216216</v>
      </c>
      <c r="V809">
        <v>4.0999999999999996</v>
      </c>
      <c r="W809" s="10">
        <f t="shared" si="141"/>
        <v>4.0999999999999996</v>
      </c>
      <c r="X809" s="4">
        <v>1779</v>
      </c>
      <c r="Y809" s="12">
        <f t="shared" si="142"/>
        <v>1779</v>
      </c>
    </row>
    <row r="810" spans="1:25" x14ac:dyDescent="0.25">
      <c r="A810">
        <v>809</v>
      </c>
      <c r="B810" t="s">
        <v>6634</v>
      </c>
      <c r="C810" t="str">
        <f t="shared" si="143"/>
        <v>Unique</v>
      </c>
      <c r="D810" t="s">
        <v>6635</v>
      </c>
      <c r="E810" t="str">
        <f t="shared" si="134"/>
        <v>BRUSTRO Copytinta Coloured Craft Paper A4 Size 80 GSM Mixed Bright Colour 40 Sheets Pack (10 cols X 4 Sheets) Double Side Color for Office Printing, Art and Craft.</v>
      </c>
      <c r="F810" t="str" cm="1">
        <f t="array" ref="F810">PROPER(_xlfn.TEXTJOIN(" ", TRUE, INDEX(_xlfn.FILTERXML("&lt;t&gt;&lt;s&gt;" &amp; SUBSTITUTE(E810," ","&lt;/s&gt;&lt;s&gt;") &amp; "&lt;/s&gt;&lt;/t&gt;", "//s"), _xlfn.SEQUENCE(4))))</f>
        <v>Brustro Copytinta Coloured Craft</v>
      </c>
      <c r="G810" t="str">
        <f t="shared" si="144"/>
        <v>Size 80 GSM Mixed Bright Colour 40 Sheets Pack (10 cols X 4 Sheets) Double Side Color for Office Printing, Art and Craft.</v>
      </c>
      <c r="H810" t="s">
        <v>6636</v>
      </c>
      <c r="I810" t="s">
        <v>13171</v>
      </c>
      <c r="J810" s="7" t="str">
        <f t="shared" si="135"/>
        <v>OfficeProducts</v>
      </c>
      <c r="K810" t="s">
        <v>13172</v>
      </c>
      <c r="L810" t="str">
        <f t="shared" si="136"/>
        <v>OfficePaperProducts</v>
      </c>
      <c r="M810" t="s">
        <v>13173</v>
      </c>
      <c r="N810" s="2" t="str">
        <f t="shared" si="137"/>
        <v>Paper</v>
      </c>
      <c r="O810" s="1" t="s">
        <v>13243</v>
      </c>
      <c r="P810" t="s">
        <v>13244</v>
      </c>
      <c r="Q810">
        <v>99</v>
      </c>
      <c r="R810" s="8">
        <f t="shared" si="138"/>
        <v>99</v>
      </c>
      <c r="S810">
        <v>99</v>
      </c>
      <c r="T810" s="8">
        <f t="shared" si="139"/>
        <v>99</v>
      </c>
      <c r="U810" s="1">
        <f t="shared" si="140"/>
        <v>0</v>
      </c>
      <c r="V810">
        <v>4.3</v>
      </c>
      <c r="W810" s="10">
        <f t="shared" si="141"/>
        <v>4.3</v>
      </c>
      <c r="X810" s="4">
        <v>388</v>
      </c>
      <c r="Y810" s="12">
        <f t="shared" si="142"/>
        <v>388</v>
      </c>
    </row>
    <row r="811" spans="1:25" x14ac:dyDescent="0.25">
      <c r="A811">
        <v>810</v>
      </c>
      <c r="B811" t="s">
        <v>6645</v>
      </c>
      <c r="C811" t="str">
        <f t="shared" si="143"/>
        <v>Unique</v>
      </c>
      <c r="D811" t="s">
        <v>6646</v>
      </c>
      <c r="E811" t="str">
        <f t="shared" si="134"/>
        <v>Cuzor 12V Mini ups for WiFi Router | Power Backup up to 4 Hours | Replaceable Battery | Ups for Wi-Fi Router and Modem | Ups for Router up to 2A | ups for uninterrupted wi-fi</v>
      </c>
      <c r="F811" t="str" cm="1">
        <f t="array" ref="F811">PROPER(_xlfn.TEXTJOIN(" ", TRUE, INDEX(_xlfn.FILTERXML("&lt;t&gt;&lt;s&gt;" &amp; SUBSTITUTE(E811," ","&lt;/s&gt;&lt;s&gt;") &amp; "&lt;/s&gt;&lt;/t&gt;", "//s"), _xlfn.SEQUENCE(4))))</f>
        <v>Cuzor 12V Mini Ups</v>
      </c>
      <c r="G811" t="str">
        <f t="shared" si="144"/>
        <v>Router | Power Backup up to 4 Hours | Replaceable Battery | Ups for Wi-Fi Router and Modem | Ups for Router up to 2A | ups for uninterrupted wi-fi</v>
      </c>
      <c r="H811" t="s">
        <v>5374</v>
      </c>
      <c r="I811" t="s">
        <v>13085</v>
      </c>
      <c r="J811" s="7" t="str">
        <f t="shared" si="135"/>
        <v>Computers &amp; Accessories</v>
      </c>
      <c r="K811" s="2" t="s">
        <v>13090</v>
      </c>
      <c r="L811" t="str">
        <f t="shared" si="136"/>
        <v>NetworkingDevices</v>
      </c>
      <c r="M811" s="2" t="s">
        <v>13204</v>
      </c>
      <c r="N811" s="2" t="str">
        <f t="shared" si="137"/>
        <v>Routers</v>
      </c>
      <c r="O811" s="1"/>
      <c r="Q811" s="2">
        <v>1499</v>
      </c>
      <c r="R811" s="8">
        <f t="shared" si="138"/>
        <v>1499</v>
      </c>
      <c r="S811" s="2">
        <v>2999</v>
      </c>
      <c r="T811" s="8">
        <f t="shared" si="139"/>
        <v>2999</v>
      </c>
      <c r="U811" s="1">
        <f t="shared" si="140"/>
        <v>0.50016672224074687</v>
      </c>
      <c r="V811">
        <v>4.5</v>
      </c>
      <c r="W811" s="10">
        <f t="shared" si="141"/>
        <v>4.5</v>
      </c>
      <c r="X811" s="4">
        <v>8656</v>
      </c>
      <c r="Y811" s="12">
        <f t="shared" si="142"/>
        <v>8656</v>
      </c>
    </row>
    <row r="812" spans="1:25" x14ac:dyDescent="0.25">
      <c r="A812">
        <v>811</v>
      </c>
      <c r="B812" t="s">
        <v>6655</v>
      </c>
      <c r="C812" t="str">
        <f t="shared" si="143"/>
        <v>Unique</v>
      </c>
      <c r="D812" t="s">
        <v>6656</v>
      </c>
      <c r="E812" t="str">
        <f t="shared" si="134"/>
        <v>Crucial BX500 240GB 3D NAND SATA 6.35 cm (2.5-inch) SSD (CT240BX500SSD1)</v>
      </c>
      <c r="F812" t="str" cm="1">
        <f t="array" ref="F812">PROPER(_xlfn.TEXTJOIN(" ", TRUE, INDEX(_xlfn.FILTERXML("&lt;t&gt;&lt;s&gt;" &amp; SUBSTITUTE(E812," ","&lt;/s&gt;&lt;s&gt;") &amp; "&lt;/s&gt;&lt;/t&gt;", "//s"), _xlfn.SEQUENCE(4))))</f>
        <v>Crucial Bx500 240Gb 3D</v>
      </c>
      <c r="G812" t="str">
        <f t="shared" si="144"/>
        <v>6.35 cm (2.5-inch) SSD (CT240BX500SSD1)</v>
      </c>
      <c r="H812" t="s">
        <v>6657</v>
      </c>
      <c r="I812" t="s">
        <v>13085</v>
      </c>
      <c r="J812" s="7" t="str">
        <f t="shared" si="135"/>
        <v>Computers &amp; Accessories</v>
      </c>
      <c r="K812" s="2" t="s">
        <v>13231</v>
      </c>
      <c r="L812" t="str">
        <f t="shared" si="136"/>
        <v>Components</v>
      </c>
      <c r="M812" s="2" t="s">
        <v>13245</v>
      </c>
      <c r="N812" s="2" t="str">
        <f t="shared" si="137"/>
        <v>InternalSolidStateDrives</v>
      </c>
      <c r="O812" s="1"/>
      <c r="Q812" s="2">
        <v>1815</v>
      </c>
      <c r="R812" s="8">
        <f t="shared" si="138"/>
        <v>1815</v>
      </c>
      <c r="S812" s="2">
        <v>3100</v>
      </c>
      <c r="T812" s="8">
        <f t="shared" si="139"/>
        <v>3100</v>
      </c>
      <c r="U812" s="1">
        <f t="shared" si="140"/>
        <v>0.41451612903225804</v>
      </c>
      <c r="V812">
        <v>4.5</v>
      </c>
      <c r="W812" s="10">
        <f t="shared" si="141"/>
        <v>4.5</v>
      </c>
      <c r="X812" s="4">
        <v>92925</v>
      </c>
      <c r="Y812" s="12">
        <f t="shared" si="142"/>
        <v>92925</v>
      </c>
    </row>
    <row r="813" spans="1:25" x14ac:dyDescent="0.25">
      <c r="A813">
        <v>812</v>
      </c>
      <c r="B813" t="s">
        <v>6666</v>
      </c>
      <c r="C813" t="str">
        <f t="shared" si="143"/>
        <v>Unique</v>
      </c>
      <c r="D813" t="s">
        <v>6667</v>
      </c>
      <c r="E813" t="str">
        <f t="shared" si="134"/>
        <v>Classmate Pulse Spiral Notebook - 240 mm x 180 mm, Soft Cover, 200 Pages, Unruled</v>
      </c>
      <c r="F813" t="str" cm="1">
        <f t="array" ref="F813">PROPER(_xlfn.TEXTJOIN(" ", TRUE, INDEX(_xlfn.FILTERXML("&lt;t&gt;&lt;s&gt;" &amp; SUBSTITUTE(E813," ","&lt;/s&gt;&lt;s&gt;") &amp; "&lt;/s&gt;&lt;/t&gt;", "//s"), _xlfn.SEQUENCE(4))))</f>
        <v>Classmate Pulse Spiral Notebook</v>
      </c>
      <c r="G813" t="str">
        <f t="shared" si="144"/>
        <v>mm x 180 mm, Soft Cover, 200 Pages, Unruled</v>
      </c>
      <c r="H813" t="s">
        <v>6199</v>
      </c>
      <c r="I813" t="s">
        <v>13171</v>
      </c>
      <c r="J813" s="7" t="str">
        <f t="shared" si="135"/>
        <v>OfficeProducts</v>
      </c>
      <c r="K813" t="s">
        <v>13172</v>
      </c>
      <c r="L813" t="str">
        <f t="shared" si="136"/>
        <v>OfficePaperProducts</v>
      </c>
      <c r="M813" t="s">
        <v>13173</v>
      </c>
      <c r="N813" s="2" t="str">
        <f t="shared" si="137"/>
        <v>Paper</v>
      </c>
      <c r="O813" s="1" t="s">
        <v>13174</v>
      </c>
      <c r="P813" t="s">
        <v>13207</v>
      </c>
      <c r="Q813">
        <v>67</v>
      </c>
      <c r="R813" s="8">
        <f t="shared" si="138"/>
        <v>67</v>
      </c>
      <c r="S813">
        <v>75</v>
      </c>
      <c r="T813" s="8">
        <f t="shared" si="139"/>
        <v>75</v>
      </c>
      <c r="U813" s="1">
        <f t="shared" si="140"/>
        <v>0.10666666666666667</v>
      </c>
      <c r="V813">
        <v>4.0999999999999996</v>
      </c>
      <c r="W813" s="10">
        <f t="shared" si="141"/>
        <v>4.0999999999999996</v>
      </c>
      <c r="X813" s="4">
        <v>1269</v>
      </c>
      <c r="Y813" s="12">
        <f t="shared" si="142"/>
        <v>1269</v>
      </c>
    </row>
    <row r="814" spans="1:25" x14ac:dyDescent="0.25">
      <c r="A814">
        <v>813</v>
      </c>
      <c r="B814" t="s">
        <v>6676</v>
      </c>
      <c r="C814" t="str">
        <f t="shared" si="143"/>
        <v>Unique</v>
      </c>
      <c r="D814" t="s">
        <v>6677</v>
      </c>
      <c r="E814" t="str">
        <f t="shared" si="134"/>
        <v>Portronics My buddy plus Adjustable Laptop cooling Table (Brown)</v>
      </c>
      <c r="F814" t="str" cm="1">
        <f t="array" ref="F814">PROPER(_xlfn.TEXTJOIN(" ", TRUE, INDEX(_xlfn.FILTERXML("&lt;t&gt;&lt;s&gt;" &amp; SUBSTITUTE(E814," ","&lt;/s&gt;&lt;s&gt;") &amp; "&lt;/s&gt;&lt;/t&gt;", "//s"), _xlfn.SEQUENCE(4))))</f>
        <v>Portronics My Buddy Plus</v>
      </c>
      <c r="G814" t="str">
        <f t="shared" si="144"/>
        <v>cooling Table (Brown)</v>
      </c>
      <c r="H814" t="s">
        <v>4808</v>
      </c>
      <c r="I814" t="s">
        <v>13085</v>
      </c>
      <c r="J814" s="7" t="str">
        <f t="shared" si="135"/>
        <v>Computers &amp; Accessories</v>
      </c>
      <c r="K814" s="2" t="s">
        <v>13086</v>
      </c>
      <c r="L814" t="str">
        <f t="shared" si="136"/>
        <v>Accessories &amp; Peripherals</v>
      </c>
      <c r="M814" s="2" t="s">
        <v>13154</v>
      </c>
      <c r="N814" s="2" t="str">
        <f t="shared" si="137"/>
        <v>LaptopAccessories</v>
      </c>
      <c r="O814" s="1" t="s">
        <v>13163</v>
      </c>
      <c r="Q814" s="2">
        <v>1889</v>
      </c>
      <c r="R814" s="8">
        <f t="shared" si="138"/>
        <v>1889</v>
      </c>
      <c r="S814" s="2">
        <v>2699</v>
      </c>
      <c r="T814" s="8">
        <f t="shared" si="139"/>
        <v>2699</v>
      </c>
      <c r="U814" s="1">
        <f t="shared" si="140"/>
        <v>0.30011115227862173</v>
      </c>
      <c r="V814">
        <v>4.3</v>
      </c>
      <c r="W814" s="10">
        <f t="shared" si="141"/>
        <v>4.3</v>
      </c>
      <c r="X814" s="4">
        <v>17394</v>
      </c>
      <c r="Y814" s="12">
        <f t="shared" si="142"/>
        <v>17394</v>
      </c>
    </row>
    <row r="815" spans="1:25" x14ac:dyDescent="0.25">
      <c r="A815">
        <v>814</v>
      </c>
      <c r="B815" t="s">
        <v>6686</v>
      </c>
      <c r="C815" t="str">
        <f t="shared" si="143"/>
        <v>Unique</v>
      </c>
      <c r="D815" t="s">
        <v>6687</v>
      </c>
      <c r="E815" t="str">
        <f t="shared" si="134"/>
        <v>ZEBRONICS Zeb-Evolve Wireless in Ear Neckband Earphone with Supporting Bluetooth v5.0, Voice Assistant, Rapid Charge, Call Function and Magnetic Earpiece, with mic (Metallic Blue)</v>
      </c>
      <c r="F815" t="str" cm="1">
        <f t="array" ref="F815">PROPER(_xlfn.TEXTJOIN(" ", TRUE, INDEX(_xlfn.FILTERXML("&lt;t&gt;&lt;s&gt;" &amp; SUBSTITUTE(E815," ","&lt;/s&gt;&lt;s&gt;") &amp; "&lt;/s&gt;&lt;/t&gt;", "//s"), _xlfn.SEQUENCE(4))))</f>
        <v>Zebronics Zeb-Evolve Wireless In</v>
      </c>
      <c r="G815" t="str">
        <f t="shared" si="144"/>
        <v>Earphone with Supporting Bluetooth v5.0, Voice Assistant, Rapid Charge, Call Function and Magnetic Earpiece, with mic (Metallic Blue)</v>
      </c>
      <c r="H815" t="s">
        <v>3025</v>
      </c>
      <c r="I815" t="s">
        <v>13093</v>
      </c>
      <c r="J815" s="7" t="str">
        <f t="shared" si="135"/>
        <v>Electronics</v>
      </c>
      <c r="K815" t="s">
        <v>13131</v>
      </c>
      <c r="L815" t="str">
        <f t="shared" si="136"/>
        <v>Headphones , Earbuds &amp; Accessories</v>
      </c>
      <c r="M815" s="2" t="s">
        <v>13132</v>
      </c>
      <c r="N815" s="2" t="str">
        <f t="shared" si="137"/>
        <v>Headphones</v>
      </c>
      <c r="O815" s="1" t="s">
        <v>13133</v>
      </c>
      <c r="Q815">
        <v>499</v>
      </c>
      <c r="R815" s="8">
        <f t="shared" si="138"/>
        <v>499</v>
      </c>
      <c r="S815" s="2">
        <v>1499</v>
      </c>
      <c r="T815" s="8">
        <f t="shared" si="139"/>
        <v>1499</v>
      </c>
      <c r="U815" s="1">
        <f t="shared" si="140"/>
        <v>0.66711140760507004</v>
      </c>
      <c r="V815">
        <v>3.6</v>
      </c>
      <c r="W815" s="10">
        <f t="shared" si="141"/>
        <v>3.6</v>
      </c>
      <c r="X815" s="4">
        <v>9169</v>
      </c>
      <c r="Y815" s="12">
        <f t="shared" si="142"/>
        <v>9169</v>
      </c>
    </row>
    <row r="816" spans="1:25" x14ac:dyDescent="0.25">
      <c r="A816">
        <v>815</v>
      </c>
      <c r="B816" t="s">
        <v>6696</v>
      </c>
      <c r="C816" t="str">
        <f t="shared" si="143"/>
        <v>Unique</v>
      </c>
      <c r="D816" t="s">
        <v>6697</v>
      </c>
      <c r="E816" t="str">
        <f t="shared" si="134"/>
        <v>INOVERA World Map Extended Anti Slip Rubber Gaming Stitched Mouse Pad Desk Mat for Computer Laptop (Black, 900L x 400B x 2H mm)</v>
      </c>
      <c r="F816" t="str" cm="1">
        <f t="array" ref="F816">PROPER(_xlfn.TEXTJOIN(" ", TRUE, INDEX(_xlfn.FILTERXML("&lt;t&gt;&lt;s&gt;" &amp; SUBSTITUTE(E816," ","&lt;/s&gt;&lt;s&gt;") &amp; "&lt;/s&gt;&lt;/t&gt;", "//s"), _xlfn.SEQUENCE(4))))</f>
        <v>Inovera World Map Extended</v>
      </c>
      <c r="G816" t="str">
        <f t="shared" si="144"/>
        <v>Rubber Gaming Stitched Mouse Pad Desk Mat for Computer Laptop (Black, 900L x 400B x 2H mm)</v>
      </c>
      <c r="H816" t="s">
        <v>5289</v>
      </c>
      <c r="I816" t="s">
        <v>13085</v>
      </c>
      <c r="J816" s="7" t="str">
        <f t="shared" si="135"/>
        <v>Computers &amp; Accessories</v>
      </c>
      <c r="K816" t="s">
        <v>13086</v>
      </c>
      <c r="L816" t="str">
        <f t="shared" si="136"/>
        <v>Accessories &amp; Peripherals</v>
      </c>
      <c r="M816" t="s">
        <v>13160</v>
      </c>
      <c r="N816" s="2" t="str">
        <f t="shared" si="137"/>
        <v>Keyboards , Mice &amp; InputDevices</v>
      </c>
      <c r="O816" s="1" t="s">
        <v>13194</v>
      </c>
      <c r="P816" t="s">
        <v>13200</v>
      </c>
      <c r="Q816">
        <v>499</v>
      </c>
      <c r="R816" s="8">
        <f t="shared" si="138"/>
        <v>499</v>
      </c>
      <c r="S816">
        <v>999</v>
      </c>
      <c r="T816" s="8">
        <f t="shared" si="139"/>
        <v>999</v>
      </c>
      <c r="U816" s="1">
        <f t="shared" si="140"/>
        <v>0.50050050050050054</v>
      </c>
      <c r="V816">
        <v>4.4000000000000004</v>
      </c>
      <c r="W816" s="10">
        <f t="shared" si="141"/>
        <v>4.4000000000000004</v>
      </c>
      <c r="X816" s="4">
        <v>1030</v>
      </c>
      <c r="Y816" s="12">
        <f t="shared" si="142"/>
        <v>1030</v>
      </c>
    </row>
    <row r="817" spans="1:25" x14ac:dyDescent="0.25">
      <c r="A817">
        <v>816</v>
      </c>
      <c r="B817" t="s">
        <v>6706</v>
      </c>
      <c r="C817" t="str">
        <f t="shared" si="143"/>
        <v>Unique</v>
      </c>
      <c r="D817" t="s">
        <v>6707</v>
      </c>
      <c r="E817" t="str">
        <f t="shared" si="134"/>
        <v>Seagate One Touch 2TB External HDD with Password Protection ‚Äì Black, for Windows and Mac, with 3 yr Data Recovery Services, and 4 Months Adobe CC Photography (STKY2000400)</v>
      </c>
      <c r="F817" t="str" cm="1">
        <f t="array" ref="F817">PROPER(_xlfn.TEXTJOIN(" ", TRUE, INDEX(_xlfn.FILTERXML("&lt;t&gt;&lt;s&gt;" &amp; SUBSTITUTE(E817," ","&lt;/s&gt;&lt;s&gt;") &amp; "&lt;/s&gt;&lt;/t&gt;", "//s"), _xlfn.SEQUENCE(4))))</f>
        <v>Seagate One Touch 2Tb</v>
      </c>
      <c r="G817" t="str">
        <f t="shared" si="144"/>
        <v>with Password Protection ‚Äì Black, for Windows and Mac, with 3 yr Data Recovery Services, and 4 Months Adobe CC Photography (STKY2000400)</v>
      </c>
      <c r="H817" t="s">
        <v>5054</v>
      </c>
      <c r="I817" t="s">
        <v>13085</v>
      </c>
      <c r="J817" s="7" t="str">
        <f t="shared" si="135"/>
        <v>Computers &amp; Accessories</v>
      </c>
      <c r="K817" s="2" t="s">
        <v>13158</v>
      </c>
      <c r="L817" t="str">
        <f t="shared" si="136"/>
        <v>ExternalDevices &amp; DataStorage</v>
      </c>
      <c r="M817" s="2" t="s">
        <v>13181</v>
      </c>
      <c r="N817" s="2" t="str">
        <f t="shared" si="137"/>
        <v>ExternalHardDisks</v>
      </c>
      <c r="O817" s="1"/>
      <c r="Q817" s="2">
        <v>5799</v>
      </c>
      <c r="R817" s="8">
        <f t="shared" si="138"/>
        <v>5799</v>
      </c>
      <c r="S817" s="2">
        <v>7999</v>
      </c>
      <c r="T817" s="8">
        <f t="shared" si="139"/>
        <v>7999</v>
      </c>
      <c r="U817" s="1">
        <f t="shared" si="140"/>
        <v>0.2750343792974122</v>
      </c>
      <c r="V817">
        <v>4.5</v>
      </c>
      <c r="W817" s="10">
        <f t="shared" si="141"/>
        <v>4.5</v>
      </c>
      <c r="X817" s="4">
        <v>50273</v>
      </c>
      <c r="Y817" s="12">
        <f t="shared" si="142"/>
        <v>50273</v>
      </c>
    </row>
    <row r="818" spans="1:25" x14ac:dyDescent="0.25">
      <c r="A818">
        <v>817</v>
      </c>
      <c r="B818" t="s">
        <v>6716</v>
      </c>
      <c r="C818" t="str">
        <f t="shared" si="143"/>
        <v>Unique</v>
      </c>
      <c r="D818" t="s">
        <v>6717</v>
      </c>
      <c r="E818" t="str">
        <f t="shared" si="134"/>
        <v>ZEBRONICS Zeb-Fame 5watts 2.0 Multi Media Speakers with AUX, USB and Volume Control (Black)</v>
      </c>
      <c r="F818" t="str" cm="1">
        <f t="array" ref="F818">PROPER(_xlfn.TEXTJOIN(" ", TRUE, INDEX(_xlfn.FILTERXML("&lt;t&gt;&lt;s&gt;" &amp; SUBSTITUTE(E818," ","&lt;/s&gt;&lt;s&gt;") &amp; "&lt;/s&gt;&lt;/t&gt;", "//s"), _xlfn.SEQUENCE(4))))</f>
        <v>Zebronics Zeb-Fame 5Watts 2</v>
      </c>
      <c r="G818" t="str">
        <f t="shared" si="144"/>
        <v>Speakers with AUX, USB and Volume Control (Black)</v>
      </c>
      <c r="H818" t="s">
        <v>6718</v>
      </c>
      <c r="I818" t="s">
        <v>13093</v>
      </c>
      <c r="J818" s="7" t="str">
        <f t="shared" si="135"/>
        <v>Electronics</v>
      </c>
      <c r="K818" t="s">
        <v>13104</v>
      </c>
      <c r="L818" t="str">
        <f t="shared" si="136"/>
        <v>HomeAudio</v>
      </c>
      <c r="M818" t="s">
        <v>13117</v>
      </c>
      <c r="N818" s="2" t="str">
        <f t="shared" si="137"/>
        <v>Speakers</v>
      </c>
      <c r="O818" s="1" t="s">
        <v>13246</v>
      </c>
      <c r="Q818">
        <v>499</v>
      </c>
      <c r="R818" s="8">
        <f t="shared" si="138"/>
        <v>499</v>
      </c>
      <c r="S818">
        <v>799</v>
      </c>
      <c r="T818" s="8">
        <f t="shared" si="139"/>
        <v>799</v>
      </c>
      <c r="U818" s="1">
        <f t="shared" si="140"/>
        <v>0.37546933667083854</v>
      </c>
      <c r="V818">
        <v>3.9</v>
      </c>
      <c r="W818" s="10">
        <f t="shared" si="141"/>
        <v>3.9</v>
      </c>
      <c r="X818" s="4">
        <v>6742</v>
      </c>
      <c r="Y818" s="12">
        <f t="shared" si="142"/>
        <v>6742</v>
      </c>
    </row>
    <row r="819" spans="1:25" x14ac:dyDescent="0.25">
      <c r="A819">
        <v>818</v>
      </c>
      <c r="B819" t="s">
        <v>6727</v>
      </c>
      <c r="C819" t="str">
        <f t="shared" si="143"/>
        <v>Unique</v>
      </c>
      <c r="D819" t="s">
        <v>6728</v>
      </c>
      <c r="E819" t="str">
        <f t="shared" si="134"/>
        <v>TVARA LCD Writing Tablet 8.5 Inch E-Note Pad LCD Writing Tablet, Kids Drawing Pad 8.5 Inch Doodle Board, Toddler Boy and Girl Learning Gift for 3 4 5 6 Years Old, Black</v>
      </c>
      <c r="F819" t="str" cm="1">
        <f t="array" ref="F819">PROPER(_xlfn.TEXTJOIN(" ", TRUE, INDEX(_xlfn.FILTERXML("&lt;t&gt;&lt;s&gt;" &amp; SUBSTITUTE(E819," ","&lt;/s&gt;&lt;s&gt;") &amp; "&lt;/s&gt;&lt;/t&gt;", "//s"), _xlfn.SEQUENCE(4))))</f>
        <v>Tvara Lcd Writing Tablet</v>
      </c>
      <c r="G819" t="str">
        <f t="shared" si="144"/>
        <v>E-Note Pad LCD Writing Tablet, Kids Drawing Pad 8.5 Inch Doodle Board, Toddler Boy and Girl Learning Gift for 3 4 5 6 Years Old, Black</v>
      </c>
      <c r="H819" t="s">
        <v>4788</v>
      </c>
      <c r="I819" t="s">
        <v>13085</v>
      </c>
      <c r="J819" s="7" t="str">
        <f t="shared" si="135"/>
        <v>Computers &amp; Accessories</v>
      </c>
      <c r="K819" t="s">
        <v>13086</v>
      </c>
      <c r="L819" t="str">
        <f t="shared" si="136"/>
        <v>Accessories &amp; Peripherals</v>
      </c>
      <c r="M819" t="s">
        <v>13160</v>
      </c>
      <c r="N819" s="2" t="str">
        <f t="shared" si="137"/>
        <v>Keyboards , Mice &amp; InputDevices</v>
      </c>
      <c r="O819" s="1" t="s">
        <v>13162</v>
      </c>
      <c r="Q819">
        <v>249</v>
      </c>
      <c r="R819" s="8">
        <f t="shared" si="138"/>
        <v>249</v>
      </c>
      <c r="S819">
        <v>600</v>
      </c>
      <c r="T819" s="8">
        <f t="shared" si="139"/>
        <v>600</v>
      </c>
      <c r="U819" s="1">
        <f t="shared" si="140"/>
        <v>0.58499999999999996</v>
      </c>
      <c r="V819">
        <v>4</v>
      </c>
      <c r="W819" s="10">
        <f t="shared" si="141"/>
        <v>4</v>
      </c>
      <c r="X819" s="4">
        <v>1208</v>
      </c>
      <c r="Y819" s="12">
        <f t="shared" si="142"/>
        <v>1208</v>
      </c>
    </row>
    <row r="820" spans="1:25" x14ac:dyDescent="0.25">
      <c r="A820">
        <v>819</v>
      </c>
      <c r="B820" t="s">
        <v>310</v>
      </c>
      <c r="C820" t="str">
        <f t="shared" si="143"/>
        <v>Duplicate</v>
      </c>
      <c r="D820" t="s">
        <v>311</v>
      </c>
      <c r="E820" t="str">
        <f t="shared" si="134"/>
        <v>Ambrane 60W 3A Type C Fast Charging Unbreakable 1.5m L Shaped Braided Cable, PD Technology, 480Mbps Data Transfer for Smartphones, Tablet, Laptops and other type c devices (ABLC10, Black)</v>
      </c>
      <c r="F820" t="str" cm="1">
        <f t="array" ref="F820">PROPER(_xlfn.TEXTJOIN(" ", TRUE, INDEX(_xlfn.FILTERXML("&lt;t&gt;&lt;s&gt;" &amp; SUBSTITUTE(E820," ","&lt;/s&gt;&lt;s&gt;") &amp; "&lt;/s&gt;&lt;/t&gt;", "//s"), _xlfn.SEQUENCE(4))))</f>
        <v>Ambrane 60W 3A Type</v>
      </c>
      <c r="G820" t="str">
        <f t="shared" si="144"/>
        <v>Charging Unbreakable 1.5m L Shaped Braided Cable, PD Technology, 480Mbps Data Transfer for Smartphones, Tablet, Laptops and other type c devices (ABLC10, Black)</v>
      </c>
      <c r="H820" t="s">
        <v>17</v>
      </c>
      <c r="I820" t="s">
        <v>13085</v>
      </c>
      <c r="J820" s="7" t="str">
        <f t="shared" si="135"/>
        <v>Computers &amp; Accessories</v>
      </c>
      <c r="K820" t="s">
        <v>13086</v>
      </c>
      <c r="L820" t="str">
        <f t="shared" si="136"/>
        <v>Accessories &amp; Peripherals</v>
      </c>
      <c r="M820" t="s">
        <v>13087</v>
      </c>
      <c r="N820" s="2" t="str">
        <f t="shared" si="137"/>
        <v>Cables &amp; Accessories</v>
      </c>
      <c r="O820" s="1" t="s">
        <v>13088</v>
      </c>
      <c r="P820" t="s">
        <v>13089</v>
      </c>
      <c r="Q820">
        <v>179</v>
      </c>
      <c r="R820" s="8">
        <f t="shared" si="138"/>
        <v>179</v>
      </c>
      <c r="S820">
        <v>499</v>
      </c>
      <c r="T820" s="8">
        <f t="shared" si="139"/>
        <v>499</v>
      </c>
      <c r="U820" s="1">
        <f t="shared" si="140"/>
        <v>0.6412825651302605</v>
      </c>
      <c r="V820">
        <v>4</v>
      </c>
      <c r="W820" s="10">
        <f t="shared" si="141"/>
        <v>4</v>
      </c>
      <c r="X820" s="4">
        <v>1933</v>
      </c>
      <c r="Y820" s="12">
        <f t="shared" si="142"/>
        <v>1933</v>
      </c>
    </row>
    <row r="821" spans="1:25" x14ac:dyDescent="0.25">
      <c r="A821">
        <v>820</v>
      </c>
      <c r="B821" t="s">
        <v>6738</v>
      </c>
      <c r="C821" t="str">
        <f t="shared" si="143"/>
        <v>Unique</v>
      </c>
      <c r="D821" t="s">
        <v>6739</v>
      </c>
      <c r="E821" t="str">
        <f t="shared" si="134"/>
        <v>Western Digital WD 1.5TB Elements Portable Hard Disk Drive, USB 3.0, Compatible with PC, PS4 and Xbox, External HDD (WDBU6Y0015BBK-WESN)</v>
      </c>
      <c r="F821" t="str" cm="1">
        <f t="array" ref="F821">PROPER(_xlfn.TEXTJOIN(" ", TRUE, INDEX(_xlfn.FILTERXML("&lt;t&gt;&lt;s&gt;" &amp; SUBSTITUTE(E821," ","&lt;/s&gt;&lt;s&gt;") &amp; "&lt;/s&gt;&lt;/t&gt;", "//s"), _xlfn.SEQUENCE(4))))</f>
        <v>Western Digital Wd 1.5Tb</v>
      </c>
      <c r="G821" t="str">
        <f t="shared" si="144"/>
        <v>Hard Disk Drive, USB 3.0, Compatible with PC, PS4 and Xbox, External HDD (WDBU6Y0015BBK-WESN)</v>
      </c>
      <c r="H821" t="s">
        <v>5054</v>
      </c>
      <c r="I821" t="s">
        <v>13085</v>
      </c>
      <c r="J821" s="7" t="str">
        <f t="shared" si="135"/>
        <v>Computers &amp; Accessories</v>
      </c>
      <c r="K821" s="2" t="s">
        <v>13158</v>
      </c>
      <c r="L821" t="str">
        <f t="shared" si="136"/>
        <v>ExternalDevices &amp; DataStorage</v>
      </c>
      <c r="M821" s="2" t="s">
        <v>13181</v>
      </c>
      <c r="N821" s="2" t="str">
        <f t="shared" si="137"/>
        <v>ExternalHardDisks</v>
      </c>
      <c r="O821" s="1"/>
      <c r="Q821" s="2">
        <v>4449</v>
      </c>
      <c r="R821" s="8">
        <f t="shared" si="138"/>
        <v>4449</v>
      </c>
      <c r="S821" s="2">
        <v>5734</v>
      </c>
      <c r="T821" s="8">
        <f t="shared" si="139"/>
        <v>5734</v>
      </c>
      <c r="U821" s="1">
        <f t="shared" si="140"/>
        <v>0.22410184862225321</v>
      </c>
      <c r="V821">
        <v>4.4000000000000004</v>
      </c>
      <c r="W821" s="10">
        <f t="shared" si="141"/>
        <v>4.4000000000000004</v>
      </c>
      <c r="X821" s="4">
        <v>25006</v>
      </c>
      <c r="Y821" s="12">
        <f t="shared" si="142"/>
        <v>25006</v>
      </c>
    </row>
    <row r="822" spans="1:25" x14ac:dyDescent="0.25">
      <c r="A822">
        <v>821</v>
      </c>
      <c r="B822" t="s">
        <v>6747</v>
      </c>
      <c r="C822" t="str">
        <f t="shared" si="143"/>
        <v>Unique</v>
      </c>
      <c r="D822" t="s">
        <v>6748</v>
      </c>
      <c r="E822" t="str">
        <f t="shared" si="134"/>
        <v>Redgear MP35 Speed-Type Gaming Mousepad (Black Red)</v>
      </c>
      <c r="F822" t="str" cm="1">
        <f t="array" ref="F822">PROPER(_xlfn.TEXTJOIN(" ", TRUE, INDEX(_xlfn.FILTERXML("&lt;t&gt;&lt;s&gt;" &amp; SUBSTITUTE(E822," ","&lt;/s&gt;&lt;s&gt;") &amp; "&lt;/s&gt;&lt;/t&gt;", "//s"), _xlfn.SEQUENCE(4))))</f>
        <v>Redgear Mp35 Speed-Type Gaming</v>
      </c>
      <c r="G822" t="str">
        <f t="shared" si="144"/>
        <v>Red)</v>
      </c>
      <c r="H822" t="s">
        <v>5936</v>
      </c>
      <c r="I822" t="s">
        <v>13085</v>
      </c>
      <c r="J822" s="7" t="str">
        <f t="shared" si="135"/>
        <v>Computers &amp; Accessories</v>
      </c>
      <c r="K822" t="s">
        <v>13086</v>
      </c>
      <c r="L822" t="str">
        <f t="shared" si="136"/>
        <v>Accessories &amp; Peripherals</v>
      </c>
      <c r="M822" t="s">
        <v>13196</v>
      </c>
      <c r="N822" s="2" t="str">
        <f t="shared" si="137"/>
        <v>PCGamingPeripherals</v>
      </c>
      <c r="O822" s="1" t="s">
        <v>13221</v>
      </c>
      <c r="Q822">
        <v>299</v>
      </c>
      <c r="R822" s="8">
        <f t="shared" si="138"/>
        <v>299</v>
      </c>
      <c r="S822">
        <v>550</v>
      </c>
      <c r="T822" s="8">
        <f t="shared" si="139"/>
        <v>550</v>
      </c>
      <c r="U822" s="1">
        <f t="shared" si="140"/>
        <v>0.45636363636363636</v>
      </c>
      <c r="V822">
        <v>4.5999999999999996</v>
      </c>
      <c r="W822" s="10">
        <f t="shared" si="141"/>
        <v>4.5999999999999996</v>
      </c>
      <c r="X822" s="4">
        <v>33434</v>
      </c>
      <c r="Y822" s="12">
        <f t="shared" si="142"/>
        <v>33434</v>
      </c>
    </row>
    <row r="823" spans="1:25" x14ac:dyDescent="0.25">
      <c r="A823">
        <v>822</v>
      </c>
      <c r="B823" t="s">
        <v>6757</v>
      </c>
      <c r="C823" t="str">
        <f t="shared" si="143"/>
        <v>Unique</v>
      </c>
      <c r="D823" t="s">
        <v>6758</v>
      </c>
      <c r="E823" t="str">
        <f t="shared" si="134"/>
        <v>Lenovo 400 Wireless Mouse, 1200DPI Optical Sensor, 2.4GHz Wireless Nano USB, 3-Button (Left,Right,Scroll) Upto 8M Left Right and 100K Scroll clicks and 1yr Battery, Ambidextrous, Ergonomic GY50R91293</v>
      </c>
      <c r="F823" t="str" cm="1">
        <f t="array" ref="F823">PROPER(_xlfn.TEXTJOIN(" ", TRUE, INDEX(_xlfn.FILTERXML("&lt;t&gt;&lt;s&gt;" &amp; SUBSTITUTE(E823," ","&lt;/s&gt;&lt;s&gt;") &amp; "&lt;/s&gt;&lt;/t&gt;", "//s"), _xlfn.SEQUENCE(4))))</f>
        <v>Lenovo 400 Wireless Mouse,</v>
      </c>
      <c r="G823" t="str">
        <f t="shared" si="144"/>
        <v>Sensor, 2.4GHz Wireless Nano USB, 3-Button (Left,Right,Scroll) Upto 8M Left Right and 100K Scroll clicks and 1yr Battery, Ambidextrous, Ergonomic GY50R91293</v>
      </c>
      <c r="H823" t="s">
        <v>4777</v>
      </c>
      <c r="I823" t="s">
        <v>13085</v>
      </c>
      <c r="J823" s="7" t="str">
        <f t="shared" si="135"/>
        <v>Computers &amp; Accessories</v>
      </c>
      <c r="K823" t="s">
        <v>13086</v>
      </c>
      <c r="L823" t="str">
        <f t="shared" si="136"/>
        <v>Accessories &amp; Peripherals</v>
      </c>
      <c r="M823" s="2" t="s">
        <v>13160</v>
      </c>
      <c r="N823" s="2" t="str">
        <f t="shared" si="137"/>
        <v>Keyboards , Mice &amp; InputDevices</v>
      </c>
      <c r="O823" s="1" t="s">
        <v>13161</v>
      </c>
      <c r="Q823">
        <v>629</v>
      </c>
      <c r="R823" s="8">
        <f t="shared" si="138"/>
        <v>629</v>
      </c>
      <c r="S823" s="2">
        <v>1390</v>
      </c>
      <c r="T823" s="8">
        <f t="shared" si="139"/>
        <v>1390</v>
      </c>
      <c r="U823" s="1">
        <f t="shared" si="140"/>
        <v>0.5474820143884892</v>
      </c>
      <c r="V823">
        <v>4.4000000000000004</v>
      </c>
      <c r="W823" s="10">
        <f t="shared" si="141"/>
        <v>4.4000000000000004</v>
      </c>
      <c r="X823" s="4">
        <v>6301</v>
      </c>
      <c r="Y823" s="12">
        <f t="shared" si="142"/>
        <v>6301</v>
      </c>
    </row>
    <row r="824" spans="1:25" x14ac:dyDescent="0.25">
      <c r="A824">
        <v>823</v>
      </c>
      <c r="B824" t="s">
        <v>6767</v>
      </c>
      <c r="C824" t="str">
        <f t="shared" si="143"/>
        <v>Unique</v>
      </c>
      <c r="D824" t="s">
        <v>6768</v>
      </c>
      <c r="E824" t="str">
        <f t="shared" si="134"/>
        <v>Logitech K480 Wireless Multi-Device Keyboard for Windows, macOS, iPadOS, Android or Chrome OS, Bluetooth, Compact, Compatible with PC, Mac, Laptop, Smartphone, Tablet - Black</v>
      </c>
      <c r="F824" t="str" cm="1">
        <f t="array" ref="F824">PROPER(_xlfn.TEXTJOIN(" ", TRUE, INDEX(_xlfn.FILTERXML("&lt;t&gt;&lt;s&gt;" &amp; SUBSTITUTE(E824," ","&lt;/s&gt;&lt;s&gt;") &amp; "&lt;/s&gt;&lt;/t&gt;", "//s"), _xlfn.SEQUENCE(4))))</f>
        <v>Logitech K480 Wireless Multi-Device</v>
      </c>
      <c r="G824" t="str">
        <f t="shared" si="144"/>
        <v>Windows, macOS, iPadOS, Android or Chrome OS, Bluetooth, Compact, Compatible with PC, Mac, Laptop, Smartphone, Tablet - Black</v>
      </c>
      <c r="H824" t="s">
        <v>4938</v>
      </c>
      <c r="I824" t="s">
        <v>13085</v>
      </c>
      <c r="J824" s="7" t="str">
        <f t="shared" si="135"/>
        <v>Computers &amp; Accessories</v>
      </c>
      <c r="K824" s="2" t="s">
        <v>13086</v>
      </c>
      <c r="L824" t="str">
        <f t="shared" si="136"/>
        <v>Accessories &amp; Peripherals</v>
      </c>
      <c r="M824" s="2" t="s">
        <v>13160</v>
      </c>
      <c r="N824" s="2" t="str">
        <f t="shared" si="137"/>
        <v>Keyboards , Mice &amp; InputDevices</v>
      </c>
      <c r="O824" s="1" t="s">
        <v>13165</v>
      </c>
      <c r="Q824" s="2">
        <v>2595</v>
      </c>
      <c r="R824" s="8">
        <f t="shared" si="138"/>
        <v>2595</v>
      </c>
      <c r="S824" s="2">
        <v>3295</v>
      </c>
      <c r="T824" s="8">
        <f t="shared" si="139"/>
        <v>3295</v>
      </c>
      <c r="U824" s="1">
        <f t="shared" si="140"/>
        <v>0.21244309559939301</v>
      </c>
      <c r="V824">
        <v>4.4000000000000004</v>
      </c>
      <c r="W824" s="10">
        <f t="shared" si="141"/>
        <v>4.4000000000000004</v>
      </c>
      <c r="X824" s="4">
        <v>22618</v>
      </c>
      <c r="Y824" s="12">
        <f t="shared" si="142"/>
        <v>22618</v>
      </c>
    </row>
    <row r="825" spans="1:25" x14ac:dyDescent="0.25">
      <c r="A825">
        <v>824</v>
      </c>
      <c r="B825" t="s">
        <v>318</v>
      </c>
      <c r="C825" t="str">
        <f t="shared" si="143"/>
        <v>Duplicate</v>
      </c>
      <c r="D825" t="s">
        <v>319</v>
      </c>
      <c r="E825" t="str">
        <f t="shared" si="134"/>
        <v>Zoul USB C 60W Fast Charging 3A 6ft 2M Long Type C Nylon Braided Data Cable Quick Charger Cable QC 3.0 for Samsung Galaxy M31S M30 S10 S9 S20 Plus, Note 10 9 8, A20e A40 A50 A70 (2M, Grey)</v>
      </c>
      <c r="F825" t="str" cm="1">
        <f t="array" ref="F825">PROPER(_xlfn.TEXTJOIN(" ", TRUE, INDEX(_xlfn.FILTERXML("&lt;t&gt;&lt;s&gt;" &amp; SUBSTITUTE(E825," ","&lt;/s&gt;&lt;s&gt;") &amp; "&lt;/s&gt;&lt;/t&gt;", "//s"), _xlfn.SEQUENCE(4))))</f>
        <v>Zoul Usb C 60W</v>
      </c>
      <c r="G825" t="str">
        <f t="shared" si="144"/>
        <v>3A 6ft 2M Long Type C Nylon Braided Data Cable Quick Charger Cable QC 3.0 for Samsung Galaxy M31S M30 S10 S9 S20 Plus, Note 10 9 8, A20e A40 A50 A70 (2M, Grey)</v>
      </c>
      <c r="H825" t="s">
        <v>17</v>
      </c>
      <c r="I825" t="s">
        <v>13085</v>
      </c>
      <c r="J825" s="7" t="str">
        <f t="shared" si="135"/>
        <v>Computers &amp; Accessories</v>
      </c>
      <c r="K825" t="s">
        <v>13086</v>
      </c>
      <c r="L825" t="str">
        <f t="shared" si="136"/>
        <v>Accessories &amp; Peripherals</v>
      </c>
      <c r="M825" s="2" t="s">
        <v>13087</v>
      </c>
      <c r="N825" s="2" t="str">
        <f t="shared" si="137"/>
        <v>Cables &amp; Accessories</v>
      </c>
      <c r="O825" s="1" t="s">
        <v>13088</v>
      </c>
      <c r="P825" t="s">
        <v>13089</v>
      </c>
      <c r="Q825">
        <v>389</v>
      </c>
      <c r="R825" s="8">
        <f t="shared" si="138"/>
        <v>389</v>
      </c>
      <c r="S825" s="2">
        <v>1099</v>
      </c>
      <c r="T825" s="8">
        <f t="shared" si="139"/>
        <v>1099</v>
      </c>
      <c r="U825" s="1">
        <f t="shared" si="140"/>
        <v>0.64604185623293908</v>
      </c>
      <c r="V825">
        <v>4.3</v>
      </c>
      <c r="W825" s="10">
        <f t="shared" si="141"/>
        <v>4.3</v>
      </c>
      <c r="X825" s="4">
        <v>974</v>
      </c>
      <c r="Y825" s="12">
        <f t="shared" si="142"/>
        <v>974</v>
      </c>
    </row>
    <row r="826" spans="1:25" x14ac:dyDescent="0.25">
      <c r="A826">
        <v>825</v>
      </c>
      <c r="B826" t="s">
        <v>6779</v>
      </c>
      <c r="C826" t="str">
        <f t="shared" si="143"/>
        <v>Unique</v>
      </c>
      <c r="D826" t="s">
        <v>6780</v>
      </c>
      <c r="E826" t="str">
        <f t="shared" si="134"/>
        <v>RESONATE RouterUPS CRU12V2A | Zero Drop | UPS for WiFi Router | Mini UPS | Up to 4 Hours PowerBackup | Battery Replacement Program | Router UPS Compatible with 12V 2A Routers, FTTH, Modem, Set Top Box, Alexa, Mini Camera</v>
      </c>
      <c r="F826" t="str" cm="1">
        <f t="array" ref="F826">PROPER(_xlfn.TEXTJOIN(" ", TRUE, INDEX(_xlfn.FILTERXML("&lt;t&gt;&lt;s&gt;" &amp; SUBSTITUTE(E826," ","&lt;/s&gt;&lt;s&gt;") &amp; "&lt;/s&gt;&lt;/t&gt;", "//s"), _xlfn.SEQUENCE(4))))</f>
        <v>Resonate Routerups Cru12V2A |</v>
      </c>
      <c r="G826" t="str">
        <f t="shared" si="144"/>
        <v>| UPS for WiFi Router | Mini UPS | Up to 4 Hours PowerBackup | Battery Replacement Program | Router UPS Compatible with 12V 2A Routers, FTTH, Modem, Set Top Box, Alexa, Mini Camera</v>
      </c>
      <c r="H826" t="s">
        <v>5374</v>
      </c>
      <c r="I826" t="s">
        <v>13085</v>
      </c>
      <c r="J826" s="7" t="str">
        <f t="shared" si="135"/>
        <v>Computers &amp; Accessories</v>
      </c>
      <c r="K826" s="2" t="s">
        <v>13090</v>
      </c>
      <c r="L826" t="str">
        <f t="shared" si="136"/>
        <v>NetworkingDevices</v>
      </c>
      <c r="M826" s="2" t="s">
        <v>13204</v>
      </c>
      <c r="N826" s="2" t="str">
        <f t="shared" si="137"/>
        <v>Routers</v>
      </c>
      <c r="O826" s="1"/>
      <c r="Q826" s="2">
        <v>1799</v>
      </c>
      <c r="R826" s="8">
        <f t="shared" si="138"/>
        <v>1799</v>
      </c>
      <c r="S826" s="2">
        <v>2911</v>
      </c>
      <c r="T826" s="8">
        <f t="shared" si="139"/>
        <v>2911</v>
      </c>
      <c r="U826" s="1">
        <f t="shared" si="140"/>
        <v>0.38199931295087597</v>
      </c>
      <c r="V826">
        <v>4.3</v>
      </c>
      <c r="W826" s="10">
        <f t="shared" si="141"/>
        <v>4.3</v>
      </c>
      <c r="X826" s="4">
        <v>20342</v>
      </c>
      <c r="Y826" s="12">
        <f t="shared" si="142"/>
        <v>20342</v>
      </c>
    </row>
    <row r="827" spans="1:25" x14ac:dyDescent="0.25">
      <c r="A827">
        <v>826</v>
      </c>
      <c r="B827" t="s">
        <v>6789</v>
      </c>
      <c r="C827" t="str">
        <f t="shared" si="143"/>
        <v>Unique</v>
      </c>
      <c r="D827" t="s">
        <v>6790</v>
      </c>
      <c r="E827" t="str">
        <f t="shared" si="134"/>
        <v>3M Post-it Sticky Note Cube, 200 Sheets (4 Colors x 50 Sheets) | 3" x 3" Size | For notes, reminders, study, school and organizing</v>
      </c>
      <c r="F827" t="str" cm="1">
        <f t="array" ref="F827">PROPER(_xlfn.TEXTJOIN(" ", TRUE, INDEX(_xlfn.FILTERXML("&lt;t&gt;&lt;s&gt;" &amp; SUBSTITUTE(E827," ","&lt;/s&gt;&lt;s&gt;") &amp; "&lt;/s&gt;&lt;/t&gt;", "//s"), _xlfn.SEQUENCE(4))))</f>
        <v>3M Post-It Sticky Note</v>
      </c>
      <c r="G827" t="str">
        <f t="shared" si="144"/>
        <v>Sheets (4 Colors x 50 Sheets) | 3" x 3" Size | For notes, reminders, study, school and organizing</v>
      </c>
      <c r="H827" t="s">
        <v>5684</v>
      </c>
      <c r="I827" t="s">
        <v>13171</v>
      </c>
      <c r="J827" s="7" t="str">
        <f t="shared" si="135"/>
        <v>OfficeProducts</v>
      </c>
      <c r="K827" t="s">
        <v>13172</v>
      </c>
      <c r="L827" t="str">
        <f t="shared" si="136"/>
        <v>OfficePaperProducts</v>
      </c>
      <c r="M827" t="s">
        <v>13173</v>
      </c>
      <c r="N827" s="2" t="str">
        <f t="shared" si="137"/>
        <v>Paper</v>
      </c>
      <c r="O827" s="1" t="s">
        <v>13174</v>
      </c>
      <c r="P827" t="s">
        <v>13207</v>
      </c>
      <c r="Q827">
        <v>90</v>
      </c>
      <c r="R827" s="8">
        <f t="shared" si="138"/>
        <v>90</v>
      </c>
      <c r="S827">
        <v>175</v>
      </c>
      <c r="T827" s="8">
        <f t="shared" si="139"/>
        <v>175</v>
      </c>
      <c r="U827" s="1">
        <f t="shared" si="140"/>
        <v>0.48571428571428571</v>
      </c>
      <c r="V827">
        <v>4.4000000000000004</v>
      </c>
      <c r="W827" s="10">
        <f t="shared" si="141"/>
        <v>4.4000000000000004</v>
      </c>
      <c r="X827" s="4">
        <v>7429</v>
      </c>
      <c r="Y827" s="12">
        <f t="shared" si="142"/>
        <v>7429</v>
      </c>
    </row>
    <row r="828" spans="1:25" x14ac:dyDescent="0.25">
      <c r="A828">
        <v>827</v>
      </c>
      <c r="B828" t="s">
        <v>6799</v>
      </c>
      <c r="C828" t="str">
        <f t="shared" si="143"/>
        <v>Unique</v>
      </c>
      <c r="D828" t="s">
        <v>6800</v>
      </c>
      <c r="E828" t="str">
        <f t="shared" si="134"/>
        <v>OFIXO Multi-Purpose Laptop Table Study Table Bed Table Foldable and Portable Wooden Writing Desk (Wooden)</v>
      </c>
      <c r="F828" t="str" cm="1">
        <f t="array" ref="F828">PROPER(_xlfn.TEXTJOIN(" ", TRUE, INDEX(_xlfn.FILTERXML("&lt;t&gt;&lt;s&gt;" &amp; SUBSTITUTE(E828," ","&lt;/s&gt;&lt;s&gt;") &amp; "&lt;/s&gt;&lt;/t&gt;", "//s"), _xlfn.SEQUENCE(4))))</f>
        <v>Ofixo Multi-Purpose Laptop Table</v>
      </c>
      <c r="G828" t="str">
        <f t="shared" si="144"/>
        <v>Bed Table Foldable and Portable Wooden Writing Desk (Wooden)</v>
      </c>
      <c r="H828" t="s">
        <v>4808</v>
      </c>
      <c r="I828" t="s">
        <v>13085</v>
      </c>
      <c r="J828" s="7" t="str">
        <f t="shared" si="135"/>
        <v>Computers &amp; Accessories</v>
      </c>
      <c r="K828" t="s">
        <v>13086</v>
      </c>
      <c r="L828" t="str">
        <f t="shared" si="136"/>
        <v>Accessories &amp; Peripherals</v>
      </c>
      <c r="M828" t="s">
        <v>13154</v>
      </c>
      <c r="N828" s="2" t="str">
        <f t="shared" si="137"/>
        <v>LaptopAccessories</v>
      </c>
      <c r="O828" s="1" t="s">
        <v>13163</v>
      </c>
      <c r="Q828">
        <v>599</v>
      </c>
      <c r="R828" s="8">
        <f t="shared" si="138"/>
        <v>599</v>
      </c>
      <c r="S828">
        <v>599</v>
      </c>
      <c r="T828" s="8">
        <f t="shared" si="139"/>
        <v>599</v>
      </c>
      <c r="U828" s="1">
        <f t="shared" si="140"/>
        <v>0</v>
      </c>
      <c r="V828">
        <v>4</v>
      </c>
      <c r="W828" s="10">
        <f t="shared" si="141"/>
        <v>4</v>
      </c>
      <c r="X828" s="4">
        <v>26423</v>
      </c>
      <c r="Y828" s="12">
        <f t="shared" si="142"/>
        <v>26423</v>
      </c>
    </row>
    <row r="829" spans="1:25" x14ac:dyDescent="0.25">
      <c r="A829">
        <v>828</v>
      </c>
      <c r="B829" t="s">
        <v>6808</v>
      </c>
      <c r="C829" t="str">
        <f t="shared" si="143"/>
        <v>Unique</v>
      </c>
      <c r="D829" t="s">
        <v>6809</v>
      </c>
      <c r="E829" t="str">
        <f t="shared" si="134"/>
        <v>Fire-Boltt Ninja Calling 1.69" Bluetooth Calling Smart Watch, Dial Pad, Speaker, AI Voice Assistant with 450 NITS Peak Brightness, Wrist Gaming and 100+ Watch Faces with SpO2, HR, Multiple Sports Mode</v>
      </c>
      <c r="F829" t="str" cm="1">
        <f t="array" ref="F829">PROPER(_xlfn.TEXTJOIN(" ", TRUE, INDEX(_xlfn.FILTERXML("&lt;t&gt;&lt;s&gt;" &amp; SUBSTITUTE(E829," ","&lt;/s&gt;&lt;s&gt;") &amp; "&lt;/s&gt;&lt;/t&gt;", "//s"), _xlfn.SEQUENCE(4))))</f>
        <v>Fire-Boltt Ninja Calling 1.69"</v>
      </c>
      <c r="G829" t="str">
        <f t="shared" si="144"/>
        <v>Smart Watch, Dial Pad, Speaker, AI Voice Assistant with 450 NITS Peak Brightness, Wrist Gaming and 100+ Watch Faces with SpO2, HR, Multiple Sports Mode</v>
      </c>
      <c r="H829" t="s">
        <v>2910</v>
      </c>
      <c r="I829" t="s">
        <v>13093</v>
      </c>
      <c r="J829" s="7" t="str">
        <f t="shared" si="135"/>
        <v>Electronics</v>
      </c>
      <c r="K829" s="2" t="s">
        <v>13120</v>
      </c>
      <c r="L829" t="str">
        <f t="shared" si="136"/>
        <v>WearableTechnology</v>
      </c>
      <c r="M829" s="2" t="s">
        <v>13121</v>
      </c>
      <c r="N829" s="2" t="str">
        <f t="shared" si="137"/>
        <v>SmartWatches</v>
      </c>
      <c r="O829" s="1"/>
      <c r="Q829" s="2">
        <v>1999</v>
      </c>
      <c r="R829" s="8">
        <f t="shared" si="138"/>
        <v>1999</v>
      </c>
      <c r="S829" s="2">
        <v>7999</v>
      </c>
      <c r="T829" s="8">
        <f t="shared" si="139"/>
        <v>7999</v>
      </c>
      <c r="U829" s="1">
        <f t="shared" si="140"/>
        <v>0.75009376172021502</v>
      </c>
      <c r="V829">
        <v>4.2</v>
      </c>
      <c r="W829" s="10">
        <f t="shared" si="141"/>
        <v>4.2</v>
      </c>
      <c r="X829" s="4">
        <v>31305</v>
      </c>
      <c r="Y829" s="12">
        <f t="shared" si="142"/>
        <v>31305</v>
      </c>
    </row>
    <row r="830" spans="1:25" x14ac:dyDescent="0.25">
      <c r="A830">
        <v>829</v>
      </c>
      <c r="B830" t="s">
        <v>6817</v>
      </c>
      <c r="C830" t="str">
        <f t="shared" si="143"/>
        <v>Unique</v>
      </c>
      <c r="D830" t="s">
        <v>6818</v>
      </c>
      <c r="E830" t="str">
        <f t="shared" si="134"/>
        <v>Airtel AMF-311WW Data Card (Black), 4g Hotspot Support with 2300 Mah Battery</v>
      </c>
      <c r="F830" t="str" cm="1">
        <f t="array" ref="F830">PROPER(_xlfn.TEXTJOIN(" ", TRUE, INDEX(_xlfn.FILTERXML("&lt;t&gt;&lt;s&gt;" &amp; SUBSTITUTE(E830," ","&lt;/s&gt;&lt;s&gt;") &amp; "&lt;/s&gt;&lt;/t&gt;", "//s"), _xlfn.SEQUENCE(4))))</f>
        <v>Airtel Amf-311Ww Data Card</v>
      </c>
      <c r="G830" t="str">
        <f t="shared" si="144"/>
        <v>Hotspot Support with 2300 Mah Battery</v>
      </c>
      <c r="H830" t="s">
        <v>6819</v>
      </c>
      <c r="I830" t="s">
        <v>13085</v>
      </c>
      <c r="J830" s="7" t="str">
        <f t="shared" si="135"/>
        <v>Computers &amp; Accessories</v>
      </c>
      <c r="K830" s="2" t="s">
        <v>13090</v>
      </c>
      <c r="L830" t="str">
        <f t="shared" si="136"/>
        <v>NetworkingDevices</v>
      </c>
      <c r="M830" s="2" t="s">
        <v>13247</v>
      </c>
      <c r="N830" s="2" t="str">
        <f t="shared" si="137"/>
        <v>DataCards &amp; Dongles</v>
      </c>
      <c r="O830" s="1"/>
      <c r="Q830" s="2">
        <v>2099</v>
      </c>
      <c r="R830" s="8">
        <f t="shared" si="138"/>
        <v>2099</v>
      </c>
      <c r="S830" s="2">
        <v>3250</v>
      </c>
      <c r="T830" s="8">
        <f t="shared" si="139"/>
        <v>3250</v>
      </c>
      <c r="U830" s="1">
        <f t="shared" si="140"/>
        <v>0.35415384615384615</v>
      </c>
      <c r="V830">
        <v>3.8</v>
      </c>
      <c r="W830" s="10">
        <f t="shared" si="141"/>
        <v>3.8</v>
      </c>
      <c r="X830" s="4">
        <v>11213</v>
      </c>
      <c r="Y830" s="12">
        <f t="shared" si="142"/>
        <v>11213</v>
      </c>
    </row>
    <row r="831" spans="1:25" x14ac:dyDescent="0.25">
      <c r="A831">
        <v>830</v>
      </c>
      <c r="B831" t="s">
        <v>6828</v>
      </c>
      <c r="C831" t="str">
        <f t="shared" si="143"/>
        <v>Unique</v>
      </c>
      <c r="D831" t="s">
        <v>6829</v>
      </c>
      <c r="E831" t="str">
        <f t="shared" si="134"/>
        <v>Gizga Essentials Laptop Power Cable Cord- 3 Pin Adapter Isi Certified(1 Meter 3.3 Feet)</v>
      </c>
      <c r="F831" t="str" cm="1">
        <f t="array" ref="F831">PROPER(_xlfn.TEXTJOIN(" ", TRUE, INDEX(_xlfn.FILTERXML("&lt;t&gt;&lt;s&gt;" &amp; SUBSTITUTE(E831," ","&lt;/s&gt;&lt;s&gt;") &amp; "&lt;/s&gt;&lt;/t&gt;", "//s"), _xlfn.SEQUENCE(4))))</f>
        <v>Gizga Essentials Laptop Power</v>
      </c>
      <c r="G831" t="str">
        <f t="shared" si="144"/>
        <v>3 Pin Adapter Isi Certified(1 Meter 3.3 Feet)</v>
      </c>
      <c r="H831" t="s">
        <v>6830</v>
      </c>
      <c r="I831" t="s">
        <v>13085</v>
      </c>
      <c r="J831" s="7" t="str">
        <f t="shared" si="135"/>
        <v>Computers &amp; Accessories</v>
      </c>
      <c r="K831" t="s">
        <v>13086</v>
      </c>
      <c r="L831" t="str">
        <f t="shared" si="136"/>
        <v>Accessories &amp; Peripherals</v>
      </c>
      <c r="M831" t="s">
        <v>13154</v>
      </c>
      <c r="N831" s="2" t="str">
        <f t="shared" si="137"/>
        <v>LaptopAccessories</v>
      </c>
      <c r="O831" s="1" t="s">
        <v>13248</v>
      </c>
      <c r="Q831">
        <v>179</v>
      </c>
      <c r="R831" s="8">
        <f t="shared" si="138"/>
        <v>179</v>
      </c>
      <c r="S831">
        <v>499</v>
      </c>
      <c r="T831" s="8">
        <f t="shared" si="139"/>
        <v>499</v>
      </c>
      <c r="U831" s="1">
        <f t="shared" si="140"/>
        <v>0.6412825651302605</v>
      </c>
      <c r="V831">
        <v>4.0999999999999996</v>
      </c>
      <c r="W831" s="10">
        <f t="shared" si="141"/>
        <v>4.0999999999999996</v>
      </c>
      <c r="X831" s="4">
        <v>10174</v>
      </c>
      <c r="Y831" s="12">
        <f t="shared" si="142"/>
        <v>10174</v>
      </c>
    </row>
    <row r="832" spans="1:25" x14ac:dyDescent="0.25">
      <c r="A832">
        <v>831</v>
      </c>
      <c r="B832" t="s">
        <v>6839</v>
      </c>
      <c r="C832" t="str">
        <f t="shared" si="143"/>
        <v>Unique</v>
      </c>
      <c r="D832" t="s">
        <v>6840</v>
      </c>
      <c r="E832" t="str">
        <f t="shared" si="134"/>
        <v>Logitech MK270r USB Wireless Keyboard and Mouse Set for Windows, 2.4 GHz Wireless, Spill-resistant Design, 8 Multimedia and Shortcut Keys, 2-Year Battery Life, PC Laptop- Black</v>
      </c>
      <c r="F832" t="str" cm="1">
        <f t="array" ref="F832">PROPER(_xlfn.TEXTJOIN(" ", TRUE, INDEX(_xlfn.FILTERXML("&lt;t&gt;&lt;s&gt;" &amp; SUBSTITUTE(E832," ","&lt;/s&gt;&lt;s&gt;") &amp; "&lt;/s&gt;&lt;/t&gt;", "//s"), _xlfn.SEQUENCE(4))))</f>
        <v>Logitech Mk270R Usb Wireless</v>
      </c>
      <c r="G832" t="str">
        <f t="shared" si="144"/>
        <v>Mouse Set for Windows, 2.4 GHz Wireless, Spill-resistant Design, 8 Multimedia and Shortcut Keys, 2-Year Battery Life, PC Laptop- Black</v>
      </c>
      <c r="H832" t="s">
        <v>5034</v>
      </c>
      <c r="I832" t="s">
        <v>13085</v>
      </c>
      <c r="J832" s="7" t="str">
        <f t="shared" si="135"/>
        <v>Computers &amp; Accessories</v>
      </c>
      <c r="K832" s="2" t="s">
        <v>13086</v>
      </c>
      <c r="L832" t="str">
        <f t="shared" si="136"/>
        <v>Accessories &amp; Peripherals</v>
      </c>
      <c r="M832" s="2" t="s">
        <v>13160</v>
      </c>
      <c r="N832" s="2" t="str">
        <f t="shared" si="137"/>
        <v>Keyboards , Mice &amp; InputDevices</v>
      </c>
      <c r="O832" s="1" t="s">
        <v>13180</v>
      </c>
      <c r="Q832" s="2">
        <v>1345</v>
      </c>
      <c r="R832" s="8">
        <f t="shared" si="138"/>
        <v>1345</v>
      </c>
      <c r="S832" s="2">
        <v>2295</v>
      </c>
      <c r="T832" s="8">
        <f t="shared" si="139"/>
        <v>2295</v>
      </c>
      <c r="U832" s="1">
        <f t="shared" si="140"/>
        <v>0.41394335511982572</v>
      </c>
      <c r="V832">
        <v>4.2</v>
      </c>
      <c r="W832" s="10">
        <f t="shared" si="141"/>
        <v>4.2</v>
      </c>
      <c r="X832" s="4">
        <v>17413</v>
      </c>
      <c r="Y832" s="12">
        <f t="shared" si="142"/>
        <v>17413</v>
      </c>
    </row>
    <row r="833" spans="1:25" x14ac:dyDescent="0.25">
      <c r="A833">
        <v>832</v>
      </c>
      <c r="B833" t="s">
        <v>6849</v>
      </c>
      <c r="C833" t="str">
        <f t="shared" si="143"/>
        <v>Unique</v>
      </c>
      <c r="D833" t="s">
        <v>12996</v>
      </c>
      <c r="E833" t="str">
        <f t="shared" si="134"/>
        <v>DIGITEK (DTR-200MT) (18 CM) Portable and Flexible Mini Tripod with Mobile Holder and 360 Degree Ball Head, For Smart Phones, Compact Cameras, GoPro, Maximum Operating Height: 7.87 Inch, Maximum Load Upto: 1 kgs</v>
      </c>
      <c r="F833" t="str" cm="1">
        <f t="array" ref="F833">PROPER(_xlfn.TEXTJOIN(" ", TRUE, INDEX(_xlfn.FILTERXML("&lt;t&gt;&lt;s&gt;" &amp; SUBSTITUTE(E833," ","&lt;/s&gt;&lt;s&gt;") &amp; "&lt;/s&gt;&lt;/t&gt;", "//s"), _xlfn.SEQUENCE(4))))</f>
        <v>Digitek (Dtr-200Mt) (18 Cm)</v>
      </c>
      <c r="G833" t="str">
        <f t="shared" si="144"/>
        <v>Flexible Mini Tripod with Mobile Holder and 360 Degree Ball Head, For Smart Phones, Compact Cameras, GoPro, Maximum Operating Height: 7.87 Inch, Maximum Load Upto: 1 kgs</v>
      </c>
      <c r="H833" t="s">
        <v>5175</v>
      </c>
      <c r="I833" t="s">
        <v>13093</v>
      </c>
      <c r="J833" s="7" t="str">
        <f t="shared" si="135"/>
        <v>Electronics</v>
      </c>
      <c r="K833" t="s">
        <v>13182</v>
      </c>
      <c r="L833" t="str">
        <f t="shared" si="136"/>
        <v>Cameras &amp; Photography</v>
      </c>
      <c r="M833" t="s">
        <v>13095</v>
      </c>
      <c r="N833" s="2" t="str">
        <f t="shared" si="137"/>
        <v>Accessories</v>
      </c>
      <c r="O833" s="1" t="s">
        <v>13184</v>
      </c>
      <c r="P833" t="s">
        <v>13190</v>
      </c>
      <c r="Q833">
        <v>349</v>
      </c>
      <c r="R833" s="8">
        <f t="shared" si="138"/>
        <v>349</v>
      </c>
      <c r="S833">
        <v>995</v>
      </c>
      <c r="T833" s="8">
        <f t="shared" si="139"/>
        <v>995</v>
      </c>
      <c r="U833" s="1">
        <f t="shared" si="140"/>
        <v>0.64924623115577884</v>
      </c>
      <c r="V833">
        <v>4.2</v>
      </c>
      <c r="W833" s="10">
        <f t="shared" si="141"/>
        <v>4.2</v>
      </c>
      <c r="X833" s="4">
        <v>6676</v>
      </c>
      <c r="Y833" s="12">
        <f t="shared" si="142"/>
        <v>6676</v>
      </c>
    </row>
    <row r="834" spans="1:25" x14ac:dyDescent="0.25">
      <c r="A834">
        <v>833</v>
      </c>
      <c r="B834" t="s">
        <v>6858</v>
      </c>
      <c r="C834" t="str">
        <f t="shared" si="143"/>
        <v>Unique</v>
      </c>
      <c r="D834" t="s">
        <v>6859</v>
      </c>
      <c r="E834" t="str">
        <f t="shared" ref="E834:E897" si="145">TRIM(SUBSTITUTE(SUBSTITUTE(SUBSTITUTE(SUBSTITUTE(SUBSTITUTE(SUBSTITUTE(D834,"&amp;","and"),"&lt;",""),"&gt;",""),"/"," "),CHAR(160)," "),CHAR(10)," "))</f>
        <v>FEDUS Cat6 Ethernet Cable, 10 Meter High Speed 550MHZ 10 Gigabit Speed UTP LAN Cable, Network Cable Internet Cable RJ45 Cable LAN Wire, Patch Computer Cord Gigabit Category 6 Wires for Modem, Router</v>
      </c>
      <c r="F834" t="str" cm="1">
        <f t="array" ref="F834">PROPER(_xlfn.TEXTJOIN(" ", TRUE, INDEX(_xlfn.FILTERXML("&lt;t&gt;&lt;s&gt;" &amp; SUBSTITUTE(E834," ","&lt;/s&gt;&lt;s&gt;") &amp; "&lt;/s&gt;&lt;/t&gt;", "//s"), _xlfn.SEQUENCE(4))))</f>
        <v>Fedus Cat6 Ethernet Cable,</v>
      </c>
      <c r="G834" t="str">
        <f t="shared" si="144"/>
        <v>High Speed 550MHZ 10 Gigabit Speed UTP LAN Cable, Network Cable Internet Cable RJ45 Cable LAN Wire, Patch Computer Cord Gigabit Category 6 Wires for Modem, Router</v>
      </c>
      <c r="H834" t="s">
        <v>6265</v>
      </c>
      <c r="I834" t="s">
        <v>13085</v>
      </c>
      <c r="J834" s="7" t="str">
        <f t="shared" ref="J834:J897" si="146">TRIM(SUBSTITUTE(SUBSTITUTE(I834, "&amp;", " &amp; "), ",", " , "))</f>
        <v>Computers &amp; Accessories</v>
      </c>
      <c r="K834" t="s">
        <v>13086</v>
      </c>
      <c r="L834" t="str">
        <f t="shared" ref="L834:L897" si="147">TRIM(SUBSTITUTE(SUBSTITUTE(K834, "&amp;", " &amp; "), ",", " , "))</f>
        <v>Accessories &amp; Peripherals</v>
      </c>
      <c r="M834" t="s">
        <v>13087</v>
      </c>
      <c r="N834" s="2" t="str">
        <f t="shared" ref="N834:N897" si="148">TRIM(SUBSTITUTE(SUBSTITUTE(M834, "&amp;", " &amp; "), ",", " , "))</f>
        <v>Cables &amp; Accessories</v>
      </c>
      <c r="O834" s="1" t="s">
        <v>13088</v>
      </c>
      <c r="P834" t="s">
        <v>13230</v>
      </c>
      <c r="Q834">
        <v>287</v>
      </c>
      <c r="R834" s="8">
        <f t="shared" ref="R834:R897" si="149">VALUE(Q834)</f>
        <v>287</v>
      </c>
      <c r="S834">
        <v>499</v>
      </c>
      <c r="T834" s="8">
        <f t="shared" ref="T834:T897" si="150">VALUE(S834)</f>
        <v>499</v>
      </c>
      <c r="U834" s="1">
        <f t="shared" ref="U834:U897" si="151">IFERROR((T834- R834) / T834, 0)</f>
        <v>0.42484969939879758</v>
      </c>
      <c r="V834">
        <v>4.4000000000000004</v>
      </c>
      <c r="W834" s="10">
        <f t="shared" ref="W834:W897" si="152">VALUE(V834)</f>
        <v>4.4000000000000004</v>
      </c>
      <c r="X834" s="4">
        <v>8076</v>
      </c>
      <c r="Y834" s="12">
        <f t="shared" ref="Y834:Y897" si="153">VALUE(X834)</f>
        <v>8076</v>
      </c>
    </row>
    <row r="835" spans="1:25" x14ac:dyDescent="0.25">
      <c r="A835">
        <v>834</v>
      </c>
      <c r="B835" t="s">
        <v>328</v>
      </c>
      <c r="C835" t="str">
        <f t="shared" ref="C835:C898" si="154">IF(COUNTIF(B:B, B835) &gt; 1, "Duplicate", "Unique")</f>
        <v>Duplicate</v>
      </c>
      <c r="D835" t="s">
        <v>329</v>
      </c>
      <c r="E835" t="str">
        <f t="shared" si="145"/>
        <v>Samsung Original Type C to C Cable - 3.28 Feet (1 Meter), White</v>
      </c>
      <c r="F835" t="str" cm="1">
        <f t="array" ref="F835">PROPER(_xlfn.TEXTJOIN(" ", TRUE, INDEX(_xlfn.FILTERXML("&lt;t&gt;&lt;s&gt;" &amp; SUBSTITUTE(E835," ","&lt;/s&gt;&lt;s&gt;") &amp; "&lt;/s&gt;&lt;/t&gt;", "//s"), _xlfn.SEQUENCE(4))))</f>
        <v>Samsung Original Type C</v>
      </c>
      <c r="G835" t="str">
        <f t="shared" si="144"/>
        <v>Cable - 3.28 Feet (1 Meter), White</v>
      </c>
      <c r="H835" t="s">
        <v>17</v>
      </c>
      <c r="I835" t="s">
        <v>13085</v>
      </c>
      <c r="J835" s="7" t="str">
        <f t="shared" si="146"/>
        <v>Computers &amp; Accessories</v>
      </c>
      <c r="K835" t="s">
        <v>13086</v>
      </c>
      <c r="L835" t="str">
        <f t="shared" si="147"/>
        <v>Accessories &amp; Peripherals</v>
      </c>
      <c r="M835" t="s">
        <v>13087</v>
      </c>
      <c r="N835" s="2" t="str">
        <f t="shared" si="148"/>
        <v>Cables &amp; Accessories</v>
      </c>
      <c r="O835" s="1" t="s">
        <v>13088</v>
      </c>
      <c r="P835" t="s">
        <v>13089</v>
      </c>
      <c r="Q835">
        <v>599</v>
      </c>
      <c r="R835" s="8">
        <f t="shared" si="149"/>
        <v>599</v>
      </c>
      <c r="S835">
        <v>599</v>
      </c>
      <c r="T835" s="8">
        <f t="shared" si="150"/>
        <v>599</v>
      </c>
      <c r="U835" s="1">
        <f t="shared" si="151"/>
        <v>0</v>
      </c>
      <c r="V835">
        <v>4.3</v>
      </c>
      <c r="W835" s="10">
        <f t="shared" si="152"/>
        <v>4.3</v>
      </c>
      <c r="X835" s="4">
        <v>355</v>
      </c>
      <c r="Y835" s="12">
        <f t="shared" si="153"/>
        <v>355</v>
      </c>
    </row>
    <row r="836" spans="1:25" x14ac:dyDescent="0.25">
      <c r="A836">
        <v>835</v>
      </c>
      <c r="B836" t="s">
        <v>6871</v>
      </c>
      <c r="C836" t="str">
        <f t="shared" si="154"/>
        <v>Unique</v>
      </c>
      <c r="D836" t="s">
        <v>6872</v>
      </c>
      <c r="E836" t="str">
        <f t="shared" si="145"/>
        <v>Kingston DataTraveler Exodia DTX 32 GB Pen Drive USB 3.2 Gen 1 (Multicolor)</v>
      </c>
      <c r="F836" t="str" cm="1">
        <f t="array" ref="F836">PROPER(_xlfn.TEXTJOIN(" ", TRUE, INDEX(_xlfn.FILTERXML("&lt;t&gt;&lt;s&gt;" &amp; SUBSTITUTE(E836," ","&lt;/s&gt;&lt;s&gt;") &amp; "&lt;/s&gt;&lt;/t&gt;", "//s"), _xlfn.SEQUENCE(4))))</f>
        <v>Kingston Datatraveler Exodia Dtx</v>
      </c>
      <c r="G836" t="str">
        <f t="shared" si="144"/>
        <v>Pen Drive USB 3.2 Gen 1 (Multicolor)</v>
      </c>
      <c r="H836" t="s">
        <v>4766</v>
      </c>
      <c r="I836" t="s">
        <v>13085</v>
      </c>
      <c r="J836" s="7" t="str">
        <f t="shared" si="146"/>
        <v>Computers &amp; Accessories</v>
      </c>
      <c r="K836" t="s">
        <v>13158</v>
      </c>
      <c r="L836" t="str">
        <f t="shared" si="147"/>
        <v>ExternalDevices &amp; DataStorage</v>
      </c>
      <c r="M836" t="s">
        <v>13159</v>
      </c>
      <c r="N836" s="2" t="str">
        <f t="shared" si="148"/>
        <v>PenDrives</v>
      </c>
      <c r="O836" s="1"/>
      <c r="Q836">
        <v>349</v>
      </c>
      <c r="R836" s="8">
        <f t="shared" si="149"/>
        <v>349</v>
      </c>
      <c r="S836">
        <v>450</v>
      </c>
      <c r="T836" s="8">
        <f t="shared" si="150"/>
        <v>450</v>
      </c>
      <c r="U836" s="1">
        <f t="shared" si="151"/>
        <v>0.22444444444444445</v>
      </c>
      <c r="V836">
        <v>4.0999999999999996</v>
      </c>
      <c r="W836" s="10">
        <f t="shared" si="152"/>
        <v>4.0999999999999996</v>
      </c>
      <c r="X836" s="4">
        <v>18656</v>
      </c>
      <c r="Y836" s="12">
        <f t="shared" si="153"/>
        <v>18656</v>
      </c>
    </row>
    <row r="837" spans="1:25" x14ac:dyDescent="0.25">
      <c r="A837">
        <v>836</v>
      </c>
      <c r="B837" t="s">
        <v>6881</v>
      </c>
      <c r="C837" t="str">
        <f t="shared" si="154"/>
        <v>Unique</v>
      </c>
      <c r="D837" t="s">
        <v>6882</v>
      </c>
      <c r="E837" t="str">
        <f t="shared" si="145"/>
        <v>Duracell Rechargeable AA 2500mAh Batteries, 4 Pcs</v>
      </c>
      <c r="F837" t="str" cm="1">
        <f t="array" ref="F837">PROPER(_xlfn.TEXTJOIN(" ", TRUE, INDEX(_xlfn.FILTERXML("&lt;t&gt;&lt;s&gt;" &amp; SUBSTITUTE(E837," ","&lt;/s&gt;&lt;s&gt;") &amp; "&lt;/s&gt;&lt;/t&gt;", "//s"), _xlfn.SEQUENCE(4))))</f>
        <v>Duracell Rechargeable Aa 2500Mah</v>
      </c>
      <c r="G837" t="str">
        <f t="shared" si="144"/>
        <v>Pcs</v>
      </c>
      <c r="H837" t="s">
        <v>4979</v>
      </c>
      <c r="I837" t="s">
        <v>13093</v>
      </c>
      <c r="J837" s="7" t="str">
        <f t="shared" si="146"/>
        <v>Electronics</v>
      </c>
      <c r="K837" t="s">
        <v>13169</v>
      </c>
      <c r="L837" t="str">
        <f t="shared" si="147"/>
        <v>GeneralPurposeBatteries &amp; BatteryChargers</v>
      </c>
      <c r="M837" s="2" t="s">
        <v>13170</v>
      </c>
      <c r="N837" s="2" t="str">
        <f t="shared" si="148"/>
        <v>DisposableBatteries</v>
      </c>
      <c r="O837" s="1"/>
      <c r="Q837">
        <v>879</v>
      </c>
      <c r="R837" s="8">
        <f t="shared" si="149"/>
        <v>879</v>
      </c>
      <c r="S837" s="2">
        <v>1109</v>
      </c>
      <c r="T837" s="8">
        <f t="shared" si="150"/>
        <v>1109</v>
      </c>
      <c r="U837" s="1">
        <f t="shared" si="151"/>
        <v>0.20739404869251579</v>
      </c>
      <c r="V837">
        <v>4.4000000000000004</v>
      </c>
      <c r="W837" s="10">
        <f t="shared" si="152"/>
        <v>4.4000000000000004</v>
      </c>
      <c r="X837" s="4">
        <v>31599</v>
      </c>
      <c r="Y837" s="12">
        <f t="shared" si="153"/>
        <v>31599</v>
      </c>
    </row>
    <row r="838" spans="1:25" x14ac:dyDescent="0.25">
      <c r="A838">
        <v>837</v>
      </c>
      <c r="B838" t="s">
        <v>338</v>
      </c>
      <c r="C838" t="str">
        <f t="shared" si="154"/>
        <v>Duplicate</v>
      </c>
      <c r="D838" t="s">
        <v>339</v>
      </c>
      <c r="E838" t="str">
        <f t="shared" si="145"/>
        <v>pTron Solero T351 3.5Amps Fast Charging Type-C to Type-C PD Data and Charging USB Cable, Made in India, 480Mbps Data Sync, Durable 1 Meter Long Cable for Type-C Smartphones, Tablets and Laptops (Black)</v>
      </c>
      <c r="F838" t="str" cm="1">
        <f t="array" ref="F838">PROPER(_xlfn.TEXTJOIN(" ", TRUE, INDEX(_xlfn.FILTERXML("&lt;t&gt;&lt;s&gt;" &amp; SUBSTITUTE(E838," ","&lt;/s&gt;&lt;s&gt;") &amp; "&lt;/s&gt;&lt;/t&gt;", "//s"), _xlfn.SEQUENCE(4))))</f>
        <v>Ptron Solero T351 3.5Amps</v>
      </c>
      <c r="G838" t="str">
        <f t="shared" si="144"/>
        <v>Type-C to Type-C PD Data and Charging USB Cable, Made in India, 480Mbps Data Sync, Durable 1 Meter Long Cable for Type-C Smartphones, Tablets and Laptops (Black)</v>
      </c>
      <c r="H838" t="s">
        <v>17</v>
      </c>
      <c r="I838" t="s">
        <v>13085</v>
      </c>
      <c r="J838" s="7" t="str">
        <f t="shared" si="146"/>
        <v>Computers &amp; Accessories</v>
      </c>
      <c r="K838" t="s">
        <v>13086</v>
      </c>
      <c r="L838" t="str">
        <f t="shared" si="147"/>
        <v>Accessories &amp; Peripherals</v>
      </c>
      <c r="M838" t="s">
        <v>13087</v>
      </c>
      <c r="N838" s="2" t="str">
        <f t="shared" si="148"/>
        <v>Cables &amp; Accessories</v>
      </c>
      <c r="O838" s="1" t="s">
        <v>13088</v>
      </c>
      <c r="P838" t="s">
        <v>13089</v>
      </c>
      <c r="Q838">
        <v>199</v>
      </c>
      <c r="R838" s="8">
        <f t="shared" si="149"/>
        <v>199</v>
      </c>
      <c r="S838">
        <v>999</v>
      </c>
      <c r="T838" s="8">
        <f t="shared" si="150"/>
        <v>999</v>
      </c>
      <c r="U838" s="1">
        <f t="shared" si="151"/>
        <v>0.80080080080080085</v>
      </c>
      <c r="V838">
        <v>3.9</v>
      </c>
      <c r="W838" s="10">
        <f t="shared" si="152"/>
        <v>3.9</v>
      </c>
      <c r="X838" s="4">
        <v>1075</v>
      </c>
      <c r="Y838" s="12">
        <f t="shared" si="153"/>
        <v>1075</v>
      </c>
    </row>
    <row r="839" spans="1:25" x14ac:dyDescent="0.25">
      <c r="A839">
        <v>838</v>
      </c>
      <c r="B839" t="s">
        <v>6892</v>
      </c>
      <c r="C839" t="str">
        <f t="shared" si="154"/>
        <v>Unique</v>
      </c>
      <c r="D839" t="s">
        <v>12997</v>
      </c>
      <c r="E839" t="str">
        <f t="shared" si="145"/>
        <v>ENVIE (AA10004PLNi-CD) AA Rechargeable Batteries, Low Self Discharge, AA 1000mAh Ni-CD (Pack of 4)</v>
      </c>
      <c r="F839" t="str" cm="1">
        <f t="array" ref="F839">PROPER(_xlfn.TEXTJOIN(" ", TRUE, INDEX(_xlfn.FILTERXML("&lt;t&gt;&lt;s&gt;" &amp; SUBSTITUTE(E839," ","&lt;/s&gt;&lt;s&gt;") &amp; "&lt;/s&gt;&lt;/t&gt;", "//s"), _xlfn.SEQUENCE(4))))</f>
        <v>Envie (Aa10004Plni-Cd) Aa Rechargeable</v>
      </c>
      <c r="G839" t="str">
        <f t="shared" si="144"/>
        <v>Self Discharge, AA 1000mAh Ni-CD (Pack of 4)</v>
      </c>
      <c r="H839" t="s">
        <v>5577</v>
      </c>
      <c r="I839" t="s">
        <v>13093</v>
      </c>
      <c r="J839" s="7" t="str">
        <f t="shared" si="146"/>
        <v>Electronics</v>
      </c>
      <c r="K839" t="s">
        <v>13169</v>
      </c>
      <c r="L839" t="str">
        <f t="shared" si="147"/>
        <v>GeneralPurposeBatteries &amp; BatteryChargers</v>
      </c>
      <c r="M839" t="s">
        <v>13208</v>
      </c>
      <c r="N839" s="2" t="str">
        <f t="shared" si="148"/>
        <v>RechargeableBatteries</v>
      </c>
      <c r="O839" s="1"/>
      <c r="Q839">
        <v>250</v>
      </c>
      <c r="R839" s="8">
        <f t="shared" si="149"/>
        <v>250</v>
      </c>
      <c r="S839">
        <v>250</v>
      </c>
      <c r="T839" s="8">
        <f t="shared" si="150"/>
        <v>250</v>
      </c>
      <c r="U839" s="1">
        <f t="shared" si="151"/>
        <v>0</v>
      </c>
      <c r="V839">
        <v>3.9</v>
      </c>
      <c r="W839" s="10">
        <f t="shared" si="152"/>
        <v>3.9</v>
      </c>
      <c r="X839" s="4">
        <v>13971</v>
      </c>
      <c r="Y839" s="12">
        <f t="shared" si="153"/>
        <v>13971</v>
      </c>
    </row>
    <row r="840" spans="1:25" x14ac:dyDescent="0.25">
      <c r="A840">
        <v>839</v>
      </c>
      <c r="B840" t="s">
        <v>6900</v>
      </c>
      <c r="C840" t="str">
        <f t="shared" si="154"/>
        <v>Unique</v>
      </c>
      <c r="D840" t="s">
        <v>6901</v>
      </c>
      <c r="E840" t="str">
        <f t="shared" si="145"/>
        <v>ZEBRONICS Zeb-Buds 30 3.5Mm Stereo Wired in Ear Earphones with Mic for Calling, Volume Control, Multifunction Button, 14Mm Drivers, Stylish Eartip,1.2 Meter Durable Cable and Lightweight Design(Red)</v>
      </c>
      <c r="F840" t="str" cm="1">
        <f t="array" ref="F840">PROPER(_xlfn.TEXTJOIN(" ", TRUE, INDEX(_xlfn.FILTERXML("&lt;t&gt;&lt;s&gt;" &amp; SUBSTITUTE(E840," ","&lt;/s&gt;&lt;s&gt;") &amp; "&lt;/s&gt;&lt;/t&gt;", "//s"), _xlfn.SEQUENCE(4))))</f>
        <v>Zebronics Zeb-Buds 30 3.5Mm</v>
      </c>
      <c r="G840" t="str">
        <f t="shared" si="144"/>
        <v>in Ear Earphones with Mic for Calling, Volume Control, Multifunction Button, 14Mm Drivers, Stylish Eartip,1.2 Meter Durable Cable and Lightweight Design(Red)</v>
      </c>
      <c r="H840" t="s">
        <v>3025</v>
      </c>
      <c r="I840" t="s">
        <v>13093</v>
      </c>
      <c r="J840" s="7" t="str">
        <f t="shared" si="146"/>
        <v>Electronics</v>
      </c>
      <c r="K840" t="s">
        <v>13131</v>
      </c>
      <c r="L840" t="str">
        <f t="shared" si="147"/>
        <v>Headphones , Earbuds &amp; Accessories</v>
      </c>
      <c r="M840" t="s">
        <v>13132</v>
      </c>
      <c r="N840" s="2" t="str">
        <f t="shared" si="148"/>
        <v>Headphones</v>
      </c>
      <c r="O840" s="1" t="s">
        <v>13133</v>
      </c>
      <c r="Q840">
        <v>199</v>
      </c>
      <c r="R840" s="8">
        <f t="shared" si="149"/>
        <v>199</v>
      </c>
      <c r="S840">
        <v>499</v>
      </c>
      <c r="T840" s="8">
        <f t="shared" si="150"/>
        <v>499</v>
      </c>
      <c r="U840" s="1">
        <f t="shared" si="151"/>
        <v>0.60120240480961928</v>
      </c>
      <c r="V840">
        <v>3.6</v>
      </c>
      <c r="W840" s="10">
        <f t="shared" si="152"/>
        <v>3.6</v>
      </c>
      <c r="X840" s="4">
        <v>2492</v>
      </c>
      <c r="Y840" s="12">
        <f t="shared" si="153"/>
        <v>2492</v>
      </c>
    </row>
    <row r="841" spans="1:25" x14ac:dyDescent="0.25">
      <c r="A841">
        <v>840</v>
      </c>
      <c r="B841" t="s">
        <v>354</v>
      </c>
      <c r="C841" t="str">
        <f t="shared" si="154"/>
        <v>Duplicate</v>
      </c>
      <c r="D841" t="s">
        <v>355</v>
      </c>
      <c r="E841" t="str">
        <f t="shared" si="145"/>
        <v>Amazonbasics Nylon Braided Usb-C To Lightning Cable, Fast Charging Mfi Certified Smartphone, Iphone Charger (6-Foot, Dark Grey)</v>
      </c>
      <c r="F841" t="str" cm="1">
        <f t="array" ref="F841">PROPER(_xlfn.TEXTJOIN(" ", TRUE, INDEX(_xlfn.FILTERXML("&lt;t&gt;&lt;s&gt;" &amp; SUBSTITUTE(E841," ","&lt;/s&gt;&lt;s&gt;") &amp; "&lt;/s&gt;&lt;/t&gt;", "//s"), _xlfn.SEQUENCE(4))))</f>
        <v>Amazonbasics Nylon Braided Usb-C</v>
      </c>
      <c r="G841" t="str">
        <f t="shared" si="144"/>
        <v>Cable, Fast Charging Mfi Certified Smartphone, Iphone Charger (6-Foot, Dark Grey)</v>
      </c>
      <c r="H841" t="s">
        <v>17</v>
      </c>
      <c r="I841" t="s">
        <v>13085</v>
      </c>
      <c r="J841" s="7" t="str">
        <f t="shared" si="146"/>
        <v>Computers &amp; Accessories</v>
      </c>
      <c r="K841" t="s">
        <v>13086</v>
      </c>
      <c r="L841" t="str">
        <f t="shared" si="147"/>
        <v>Accessories &amp; Peripherals</v>
      </c>
      <c r="M841" s="2" t="s">
        <v>13087</v>
      </c>
      <c r="N841" s="2" t="str">
        <f t="shared" si="148"/>
        <v>Cables &amp; Accessories</v>
      </c>
      <c r="O841" s="1" t="s">
        <v>13088</v>
      </c>
      <c r="P841" t="s">
        <v>13089</v>
      </c>
      <c r="Q841">
        <v>899</v>
      </c>
      <c r="R841" s="8">
        <f t="shared" si="149"/>
        <v>899</v>
      </c>
      <c r="S841" s="2">
        <v>1900</v>
      </c>
      <c r="T841" s="8">
        <f t="shared" si="150"/>
        <v>1900</v>
      </c>
      <c r="U841" s="1">
        <f t="shared" si="151"/>
        <v>0.52684210526315789</v>
      </c>
      <c r="V841">
        <v>4.4000000000000004</v>
      </c>
      <c r="W841" s="10">
        <f t="shared" si="152"/>
        <v>4.4000000000000004</v>
      </c>
      <c r="X841" s="4">
        <v>13552</v>
      </c>
      <c r="Y841" s="12">
        <f t="shared" si="153"/>
        <v>13552</v>
      </c>
    </row>
    <row r="842" spans="1:25" x14ac:dyDescent="0.25">
      <c r="A842">
        <v>841</v>
      </c>
      <c r="B842" t="s">
        <v>364</v>
      </c>
      <c r="C842" t="str">
        <f t="shared" si="154"/>
        <v>Duplicate</v>
      </c>
      <c r="D842" t="s">
        <v>365</v>
      </c>
      <c r="E842" t="str">
        <f t="shared" si="145"/>
        <v>Sounce 65W OnePlus Dash Warp Charge Cable, 6.5A Type-C to USB C PD Data Sync Fast Charging Cable Compatible with One Plus 8T 9 9R 9 pro 9RT 10R Nord and for All Type C Devices ‚Äì Red, 1 Meter</v>
      </c>
      <c r="F842" t="str" cm="1">
        <f t="array" ref="F842">PROPER(_xlfn.TEXTJOIN(" ", TRUE, INDEX(_xlfn.FILTERXML("&lt;t&gt;&lt;s&gt;" &amp; SUBSTITUTE(E842," ","&lt;/s&gt;&lt;s&gt;") &amp; "&lt;/s&gt;&lt;/t&gt;", "//s"), _xlfn.SEQUENCE(4))))</f>
        <v>Sounce 65W Oneplus Dash</v>
      </c>
      <c r="G842" t="str">
        <f t="shared" si="144"/>
        <v>Cable, 6.5A Type-C to USB C PD Data Sync Fast Charging Cable Compatible with One Plus 8T 9 9R 9 pro 9RT 10R Nord and for All Type C Devices ‚Äì Red, 1 Meter</v>
      </c>
      <c r="H842" t="s">
        <v>17</v>
      </c>
      <c r="I842" t="s">
        <v>13085</v>
      </c>
      <c r="J842" s="7" t="str">
        <f t="shared" si="146"/>
        <v>Computers &amp; Accessories</v>
      </c>
      <c r="K842" t="s">
        <v>13086</v>
      </c>
      <c r="L842" t="str">
        <f t="shared" si="147"/>
        <v>Accessories &amp; Peripherals</v>
      </c>
      <c r="M842" t="s">
        <v>13087</v>
      </c>
      <c r="N842" s="2" t="str">
        <f t="shared" si="148"/>
        <v>Cables &amp; Accessories</v>
      </c>
      <c r="O842" s="1" t="s">
        <v>13088</v>
      </c>
      <c r="P842" t="s">
        <v>13089</v>
      </c>
      <c r="Q842">
        <v>199</v>
      </c>
      <c r="R842" s="8">
        <f t="shared" si="149"/>
        <v>199</v>
      </c>
      <c r="S842">
        <v>999</v>
      </c>
      <c r="T842" s="8">
        <f t="shared" si="150"/>
        <v>999</v>
      </c>
      <c r="U842" s="1">
        <f t="shared" si="151"/>
        <v>0.80080080080080085</v>
      </c>
      <c r="V842">
        <v>4</v>
      </c>
      <c r="W842" s="10">
        <f t="shared" si="152"/>
        <v>4</v>
      </c>
      <c r="X842" s="4">
        <v>575</v>
      </c>
      <c r="Y842" s="12">
        <f t="shared" si="153"/>
        <v>575</v>
      </c>
    </row>
    <row r="843" spans="1:25" x14ac:dyDescent="0.25">
      <c r="A843">
        <v>842</v>
      </c>
      <c r="B843" t="s">
        <v>6914</v>
      </c>
      <c r="C843" t="str">
        <f t="shared" si="154"/>
        <v>Unique</v>
      </c>
      <c r="D843" t="s">
        <v>6915</v>
      </c>
      <c r="E843" t="str">
        <f t="shared" si="145"/>
        <v>LAPSTER Accessories Power Cable Cord 2 Pin Laptop Adapter and Tape Recorder 1.5M</v>
      </c>
      <c r="F843" t="str" cm="1">
        <f t="array" ref="F843">PROPER(_xlfn.TEXTJOIN(" ", TRUE, INDEX(_xlfn.FILTERXML("&lt;t&gt;&lt;s&gt;" &amp; SUBSTITUTE(E843," ","&lt;/s&gt;&lt;s&gt;") &amp; "&lt;/s&gt;&lt;/t&gt;", "//s"), _xlfn.SEQUENCE(4))))</f>
        <v>Lapster Accessories Power Cable</v>
      </c>
      <c r="G843" t="str">
        <f t="shared" si="144"/>
        <v>Pin Laptop Adapter and Tape Recorder 1.5M</v>
      </c>
      <c r="H843" t="s">
        <v>6830</v>
      </c>
      <c r="I843" t="s">
        <v>13085</v>
      </c>
      <c r="J843" s="7" t="str">
        <f t="shared" si="146"/>
        <v>Computers &amp; Accessories</v>
      </c>
      <c r="K843" t="s">
        <v>13086</v>
      </c>
      <c r="L843" t="str">
        <f t="shared" si="147"/>
        <v>Accessories &amp; Peripherals</v>
      </c>
      <c r="M843" t="s">
        <v>13154</v>
      </c>
      <c r="N843" s="2" t="str">
        <f t="shared" si="148"/>
        <v>LaptopAccessories</v>
      </c>
      <c r="O843" s="1" t="s">
        <v>13248</v>
      </c>
      <c r="Q843">
        <v>149</v>
      </c>
      <c r="R843" s="8">
        <f t="shared" si="149"/>
        <v>149</v>
      </c>
      <c r="S843">
        <v>999</v>
      </c>
      <c r="T843" s="8">
        <f t="shared" si="150"/>
        <v>999</v>
      </c>
      <c r="U843" s="1">
        <f t="shared" si="151"/>
        <v>0.85085085085085088</v>
      </c>
      <c r="V843">
        <v>3.5</v>
      </c>
      <c r="W843" s="10">
        <f t="shared" si="152"/>
        <v>3.5</v>
      </c>
      <c r="X843" s="4">
        <v>2523</v>
      </c>
      <c r="Y843" s="12">
        <f t="shared" si="153"/>
        <v>2523</v>
      </c>
    </row>
    <row r="844" spans="1:25" x14ac:dyDescent="0.25">
      <c r="A844">
        <v>843</v>
      </c>
      <c r="B844" t="s">
        <v>6924</v>
      </c>
      <c r="C844" t="str">
        <f t="shared" si="154"/>
        <v>Unique</v>
      </c>
      <c r="D844" t="s">
        <v>6925</v>
      </c>
      <c r="E844" t="str">
        <f t="shared" si="145"/>
        <v>Portronics Ruffpad 12E Re-Writable LCD Writing Pad with 30.4cm (12 inch) Writing Area, Single Tap Erase, Smart Lock, Long Battery Life, India's first notepad to save and share your child's first creatives via Ruffpad app on your Smartphone(Black)</v>
      </c>
      <c r="F844" t="str" cm="1">
        <f t="array" ref="F844">PROPER(_xlfn.TEXTJOIN(" ", TRUE, INDEX(_xlfn.FILTERXML("&lt;t&gt;&lt;s&gt;" &amp; SUBSTITUTE(E844," ","&lt;/s&gt;&lt;s&gt;") &amp; "&lt;/s&gt;&lt;/t&gt;", "//s"), _xlfn.SEQUENCE(4))))</f>
        <v>Portronics Ruffpad 12E Re-Writable</v>
      </c>
      <c r="G844" t="str">
        <f t="shared" si="144"/>
        <v>Pad with 30.4cm (12 inch) Writing Area, Single Tap Erase, Smart Lock, Long Battery Life, India's first notepad to save and share your child's first creatives via Ruffpad app on your Smartphone(Black)</v>
      </c>
      <c r="H844" t="s">
        <v>4788</v>
      </c>
      <c r="I844" t="s">
        <v>13085</v>
      </c>
      <c r="J844" s="7" t="str">
        <f t="shared" si="146"/>
        <v>Computers &amp; Accessories</v>
      </c>
      <c r="K844" t="s">
        <v>13086</v>
      </c>
      <c r="L844" t="str">
        <f t="shared" si="147"/>
        <v>Accessories &amp; Peripherals</v>
      </c>
      <c r="M844" s="2" t="s">
        <v>13160</v>
      </c>
      <c r="N844" s="2" t="str">
        <f t="shared" si="148"/>
        <v>Keyboards , Mice &amp; InputDevices</v>
      </c>
      <c r="O844" s="1" t="s">
        <v>13162</v>
      </c>
      <c r="Q844">
        <v>469</v>
      </c>
      <c r="R844" s="8">
        <f t="shared" si="149"/>
        <v>469</v>
      </c>
      <c r="S844" s="2">
        <v>1499</v>
      </c>
      <c r="T844" s="8">
        <f t="shared" si="150"/>
        <v>1499</v>
      </c>
      <c r="U844" s="1">
        <f t="shared" si="151"/>
        <v>0.68712474983322214</v>
      </c>
      <c r="V844">
        <v>4.0999999999999996</v>
      </c>
      <c r="W844" s="10">
        <f t="shared" si="152"/>
        <v>4.0999999999999996</v>
      </c>
      <c r="X844" s="4">
        <v>352</v>
      </c>
      <c r="Y844" s="12">
        <f t="shared" si="153"/>
        <v>352</v>
      </c>
    </row>
    <row r="845" spans="1:25" x14ac:dyDescent="0.25">
      <c r="A845">
        <v>844</v>
      </c>
      <c r="B845" t="s">
        <v>6934</v>
      </c>
      <c r="C845" t="str">
        <f t="shared" si="154"/>
        <v>Unique</v>
      </c>
      <c r="D845" t="s">
        <v>12998</v>
      </c>
      <c r="E845" t="str">
        <f t="shared" si="145"/>
        <v>Verilux USB C Hub Multiport Adapter- 6 in 1 Portable Aluminum Type C Hub with 4K HDMI Output, USB 2.0 3.0 Ports, SD Micro SD Card Reader Compatible for MacBook Pro 2016-2020, MacBook Air 2018-2020, Type-C Devices</v>
      </c>
      <c r="F845" t="str" cm="1">
        <f t="array" ref="F845">PROPER(_xlfn.TEXTJOIN(" ", TRUE, INDEX(_xlfn.FILTERXML("&lt;t&gt;&lt;s&gt;" &amp; SUBSTITUTE(E845," ","&lt;/s&gt;&lt;s&gt;") &amp; "&lt;/s&gt;&lt;/t&gt;", "//s"), _xlfn.SEQUENCE(4))))</f>
        <v>Verilux Usb C Hub</v>
      </c>
      <c r="G845" t="str">
        <f t="shared" si="144"/>
        <v>6 in 1 Portable Aluminum Type C Hub with 4K HDMI Output, USB 2.0 3.0 Ports, SD Micro SD Card Reader Compatible for MacBook Pro 2016-2020, MacBook Air 2018-2020, Type-C Devices</v>
      </c>
      <c r="H845" t="s">
        <v>6030</v>
      </c>
      <c r="I845" t="s">
        <v>13085</v>
      </c>
      <c r="J845" s="7" t="str">
        <f t="shared" si="146"/>
        <v>Computers &amp; Accessories</v>
      </c>
      <c r="K845" s="2" t="s">
        <v>13086</v>
      </c>
      <c r="L845" t="str">
        <f t="shared" si="147"/>
        <v>Accessories &amp; Peripherals</v>
      </c>
      <c r="M845" s="2" t="s">
        <v>13223</v>
      </c>
      <c r="N845" s="2" t="str">
        <f t="shared" si="148"/>
        <v>USBHubs</v>
      </c>
      <c r="O845" s="1"/>
      <c r="Q845" s="2">
        <v>1187</v>
      </c>
      <c r="R845" s="8">
        <f t="shared" si="149"/>
        <v>1187</v>
      </c>
      <c r="S845" s="2">
        <v>1929</v>
      </c>
      <c r="T845" s="8">
        <f t="shared" si="150"/>
        <v>1929</v>
      </c>
      <c r="U845" s="1">
        <f t="shared" si="151"/>
        <v>0.38465526179367548</v>
      </c>
      <c r="V845">
        <v>4.0999999999999996</v>
      </c>
      <c r="W845" s="10">
        <f t="shared" si="152"/>
        <v>4.0999999999999996</v>
      </c>
      <c r="X845" s="4">
        <v>1662</v>
      </c>
      <c r="Y845" s="12">
        <f t="shared" si="153"/>
        <v>1662</v>
      </c>
    </row>
    <row r="846" spans="1:25" x14ac:dyDescent="0.25">
      <c r="A846">
        <v>845</v>
      </c>
      <c r="B846" t="s">
        <v>6943</v>
      </c>
      <c r="C846" t="str">
        <f t="shared" si="154"/>
        <v>Unique</v>
      </c>
      <c r="D846" t="s">
        <v>6944</v>
      </c>
      <c r="E846" t="str">
        <f t="shared" si="145"/>
        <v>Zebronics Zeb Wonderbar 10 USB Powered 2.0 Computer Speaker with RGB Lights</v>
      </c>
      <c r="F846" t="str" cm="1">
        <f t="array" ref="F846">PROPER(_xlfn.TEXTJOIN(" ", TRUE, INDEX(_xlfn.FILTERXML("&lt;t&gt;&lt;s&gt;" &amp; SUBSTITUTE(E846," ","&lt;/s&gt;&lt;s&gt;") &amp; "&lt;/s&gt;&lt;/t&gt;", "//s"), _xlfn.SEQUENCE(4))))</f>
        <v>Zebronics Zeb Wonderbar 10</v>
      </c>
      <c r="G846" t="str">
        <f t="shared" si="144"/>
        <v>2.0 Computer Speaker with RGB Lights</v>
      </c>
      <c r="H846" t="s">
        <v>6945</v>
      </c>
      <c r="I846" t="s">
        <v>13085</v>
      </c>
      <c r="J846" s="7" t="str">
        <f t="shared" si="146"/>
        <v>Computers &amp; Accessories</v>
      </c>
      <c r="K846" t="s">
        <v>13086</v>
      </c>
      <c r="L846" t="str">
        <f t="shared" si="147"/>
        <v>Accessories &amp; Peripherals</v>
      </c>
      <c r="M846" s="2" t="s">
        <v>13224</v>
      </c>
      <c r="N846" s="2" t="str">
        <f t="shared" si="148"/>
        <v>Audio &amp; VideoAccessories</v>
      </c>
      <c r="O846" s="1" t="s">
        <v>13249</v>
      </c>
      <c r="Q846">
        <v>849</v>
      </c>
      <c r="R846" s="8">
        <f t="shared" si="149"/>
        <v>849</v>
      </c>
      <c r="S846" s="2">
        <v>1499</v>
      </c>
      <c r="T846" s="8">
        <f t="shared" si="150"/>
        <v>1499</v>
      </c>
      <c r="U846" s="1">
        <f t="shared" si="151"/>
        <v>0.43362241494329551</v>
      </c>
      <c r="V846">
        <v>4</v>
      </c>
      <c r="W846" s="10">
        <f t="shared" si="152"/>
        <v>4</v>
      </c>
      <c r="X846" s="4">
        <v>7352</v>
      </c>
      <c r="Y846" s="12">
        <f t="shared" si="153"/>
        <v>7352</v>
      </c>
    </row>
    <row r="847" spans="1:25" x14ac:dyDescent="0.25">
      <c r="A847">
        <v>846</v>
      </c>
      <c r="B847" t="s">
        <v>6954</v>
      </c>
      <c r="C847" t="str">
        <f t="shared" si="154"/>
        <v>Unique</v>
      </c>
      <c r="D847" t="s">
        <v>6955</v>
      </c>
      <c r="E847" t="str">
        <f t="shared" si="145"/>
        <v>HP Wired Mouse 100 with 1600 DPI Optical Sensor, USB Plug-and -Play,ambidextrous Design, Built-in Scrolling and 3 Handy Buttons. 3-Years Warranty (6VY96AA)</v>
      </c>
      <c r="F847" t="str" cm="1">
        <f t="array" ref="F847">PROPER(_xlfn.TEXTJOIN(" ", TRUE, INDEX(_xlfn.FILTERXML("&lt;t&gt;&lt;s&gt;" &amp; SUBSTITUTE(E847," ","&lt;/s&gt;&lt;s&gt;") &amp; "&lt;/s&gt;&lt;/t&gt;", "//s"), _xlfn.SEQUENCE(4))))</f>
        <v>Hp Wired Mouse 100</v>
      </c>
      <c r="G847" t="str">
        <f t="shared" si="144"/>
        <v>DPI Optical Sensor, USB Plug-and -Play,ambidextrous Design, Built-in Scrolling and 3 Handy Buttons. 3-Years Warranty (6VY96AA)</v>
      </c>
      <c r="H847" t="s">
        <v>4777</v>
      </c>
      <c r="I847" t="s">
        <v>13085</v>
      </c>
      <c r="J847" s="7" t="str">
        <f t="shared" si="146"/>
        <v>Computers &amp; Accessories</v>
      </c>
      <c r="K847" t="s">
        <v>13086</v>
      </c>
      <c r="L847" t="str">
        <f t="shared" si="147"/>
        <v>Accessories &amp; Peripherals</v>
      </c>
      <c r="M847" t="s">
        <v>13160</v>
      </c>
      <c r="N847" s="2" t="str">
        <f t="shared" si="148"/>
        <v>Keyboards , Mice &amp; InputDevices</v>
      </c>
      <c r="O847" s="1" t="s">
        <v>13161</v>
      </c>
      <c r="Q847">
        <v>328</v>
      </c>
      <c r="R847" s="8">
        <f t="shared" si="149"/>
        <v>328</v>
      </c>
      <c r="S847">
        <v>399</v>
      </c>
      <c r="T847" s="8">
        <f t="shared" si="150"/>
        <v>399</v>
      </c>
      <c r="U847" s="1">
        <f t="shared" si="151"/>
        <v>0.17794486215538846</v>
      </c>
      <c r="V847">
        <v>4.0999999999999996</v>
      </c>
      <c r="W847" s="10">
        <f t="shared" si="152"/>
        <v>4.0999999999999996</v>
      </c>
      <c r="X847" s="4">
        <v>3441</v>
      </c>
      <c r="Y847" s="12">
        <f t="shared" si="153"/>
        <v>3441</v>
      </c>
    </row>
    <row r="848" spans="1:25" x14ac:dyDescent="0.25">
      <c r="A848">
        <v>847</v>
      </c>
      <c r="B848" t="s">
        <v>6964</v>
      </c>
      <c r="C848" t="str">
        <f t="shared" si="154"/>
        <v>Unique</v>
      </c>
      <c r="D848" t="s">
        <v>6965</v>
      </c>
      <c r="E848" t="str">
        <f t="shared" si="145"/>
        <v>Anjaney Enterprise Smart Multipurpose Foldable Laptop Table with Cup Holder, Study Table, Bed Table, Breakfast Table, Foldable and Portable Ergonomic and Rounded Edges Non-Slip (Black)</v>
      </c>
      <c r="F848" t="str" cm="1">
        <f t="array" ref="F848">PROPER(_xlfn.TEXTJOIN(" ", TRUE, INDEX(_xlfn.FILTERXML("&lt;t&gt;&lt;s&gt;" &amp; SUBSTITUTE(E848," ","&lt;/s&gt;&lt;s&gt;") &amp; "&lt;/s&gt;&lt;/t&gt;", "//s"), _xlfn.SEQUENCE(4))))</f>
        <v>Anjaney Enterprise Smart Multipurpose</v>
      </c>
      <c r="G848" t="str">
        <f t="shared" si="144"/>
        <v>Table with Cup Holder, Study Table, Bed Table, Breakfast Table, Foldable and Portable Ergonomic and Rounded Edges Non-Slip (Black)</v>
      </c>
      <c r="H848" t="s">
        <v>4808</v>
      </c>
      <c r="I848" t="s">
        <v>13085</v>
      </c>
      <c r="J848" s="7" t="str">
        <f t="shared" si="146"/>
        <v>Computers &amp; Accessories</v>
      </c>
      <c r="K848" t="s">
        <v>13086</v>
      </c>
      <c r="L848" t="str">
        <f t="shared" si="147"/>
        <v>Accessories &amp; Peripherals</v>
      </c>
      <c r="M848" t="s">
        <v>13154</v>
      </c>
      <c r="N848" s="2" t="str">
        <f t="shared" si="148"/>
        <v>LaptopAccessories</v>
      </c>
      <c r="O848" s="1" t="s">
        <v>13163</v>
      </c>
      <c r="Q848">
        <v>269</v>
      </c>
      <c r="R848" s="8">
        <f t="shared" si="149"/>
        <v>269</v>
      </c>
      <c r="S848">
        <v>699</v>
      </c>
      <c r="T848" s="8">
        <f t="shared" si="150"/>
        <v>699</v>
      </c>
      <c r="U848" s="1">
        <f t="shared" si="151"/>
        <v>0.61516452074391992</v>
      </c>
      <c r="V848">
        <v>4</v>
      </c>
      <c r="W848" s="10">
        <f t="shared" si="152"/>
        <v>4</v>
      </c>
      <c r="X848" s="4">
        <v>93</v>
      </c>
      <c r="Y848" s="12">
        <f t="shared" si="153"/>
        <v>93</v>
      </c>
    </row>
    <row r="849" spans="1:25" x14ac:dyDescent="0.25">
      <c r="A849">
        <v>848</v>
      </c>
      <c r="B849" t="s">
        <v>6974</v>
      </c>
      <c r="C849" t="str">
        <f t="shared" si="154"/>
        <v>Unique</v>
      </c>
      <c r="D849" t="s">
        <v>6975</v>
      </c>
      <c r="E849" t="str">
        <f t="shared" si="145"/>
        <v>ENVIE ECR-20 Charger for AA and AAA Rechargeable Batteries</v>
      </c>
      <c r="F849" t="str" cm="1">
        <f t="array" ref="F849">PROPER(_xlfn.TEXTJOIN(" ", TRUE, INDEX(_xlfn.FILTERXML("&lt;t&gt;&lt;s&gt;" &amp; SUBSTITUTE(E849," ","&lt;/s&gt;&lt;s&gt;") &amp; "&lt;/s&gt;&lt;/t&gt;", "//s"), _xlfn.SEQUENCE(4))))</f>
        <v>Envie Ecr-20 Charger For</v>
      </c>
      <c r="G849" t="str">
        <f t="shared" si="144"/>
        <v>AAA Rechargeable Batteries</v>
      </c>
      <c r="H849" t="s">
        <v>6976</v>
      </c>
      <c r="I849" t="s">
        <v>13093</v>
      </c>
      <c r="J849" s="7" t="str">
        <f t="shared" si="146"/>
        <v>Electronics</v>
      </c>
      <c r="K849" t="s">
        <v>13182</v>
      </c>
      <c r="L849" t="str">
        <f t="shared" si="147"/>
        <v>Cameras &amp; Photography</v>
      </c>
      <c r="M849" t="s">
        <v>13095</v>
      </c>
      <c r="N849" s="2" t="str">
        <f t="shared" si="148"/>
        <v>Accessories</v>
      </c>
      <c r="O849" s="1" t="s">
        <v>13250</v>
      </c>
      <c r="P849" t="s">
        <v>13251</v>
      </c>
      <c r="Q849">
        <v>299</v>
      </c>
      <c r="R849" s="8">
        <f t="shared" si="149"/>
        <v>299</v>
      </c>
      <c r="S849">
        <v>400</v>
      </c>
      <c r="T849" s="8">
        <f t="shared" si="150"/>
        <v>400</v>
      </c>
      <c r="U849" s="1">
        <f t="shared" si="151"/>
        <v>0.2525</v>
      </c>
      <c r="V849">
        <v>3.8</v>
      </c>
      <c r="W849" s="10">
        <f t="shared" si="152"/>
        <v>3.8</v>
      </c>
      <c r="X849" s="4">
        <v>40895</v>
      </c>
      <c r="Y849" s="12">
        <f t="shared" si="153"/>
        <v>40895</v>
      </c>
    </row>
    <row r="850" spans="1:25" x14ac:dyDescent="0.25">
      <c r="A850">
        <v>849</v>
      </c>
      <c r="B850" t="s">
        <v>6985</v>
      </c>
      <c r="C850" t="str">
        <f t="shared" si="154"/>
        <v>Unique</v>
      </c>
      <c r="D850" t="s">
        <v>6986</v>
      </c>
      <c r="E850" t="str">
        <f t="shared" si="145"/>
        <v>ProElite Faux Leather Smart Flip Case Cover for Apple iPad 10.2" 9th Gen (2021) 8th Gen 7th Gen with Stylus Pen, Black</v>
      </c>
      <c r="F850" t="str" cm="1">
        <f t="array" ref="F850">PROPER(_xlfn.TEXTJOIN(" ", TRUE, INDEX(_xlfn.FILTERXML("&lt;t&gt;&lt;s&gt;" &amp; SUBSTITUTE(E850," ","&lt;/s&gt;&lt;s&gt;") &amp; "&lt;/s&gt;&lt;/t&gt;", "//s"), _xlfn.SEQUENCE(4))))</f>
        <v>Proelite Faux Leather Smart</v>
      </c>
      <c r="G850" t="str">
        <f t="shared" si="144"/>
        <v>Cover for Apple iPad 10.2" 9th Gen (2021) 8th Gen 7th Gen with Stylus Pen, Black</v>
      </c>
      <c r="H850" t="s">
        <v>6987</v>
      </c>
      <c r="I850" t="s">
        <v>13085</v>
      </c>
      <c r="J850" s="7" t="str">
        <f t="shared" si="146"/>
        <v>Computers &amp; Accessories</v>
      </c>
      <c r="K850" t="s">
        <v>13086</v>
      </c>
      <c r="L850" t="str">
        <f t="shared" si="147"/>
        <v>Accessories &amp; Peripherals</v>
      </c>
      <c r="M850" s="2" t="s">
        <v>13220</v>
      </c>
      <c r="N850" s="2" t="str">
        <f t="shared" si="148"/>
        <v>TabletAccessories</v>
      </c>
      <c r="O850" s="1" t="s">
        <v>13252</v>
      </c>
      <c r="P850" t="s">
        <v>13234</v>
      </c>
      <c r="Q850">
        <v>549</v>
      </c>
      <c r="R850" s="8">
        <f t="shared" si="149"/>
        <v>549</v>
      </c>
      <c r="S850" s="2">
        <v>1499</v>
      </c>
      <c r="T850" s="8">
        <f t="shared" si="150"/>
        <v>1499</v>
      </c>
      <c r="U850" s="1">
        <f t="shared" si="151"/>
        <v>0.63375583722481654</v>
      </c>
      <c r="V850">
        <v>4.3</v>
      </c>
      <c r="W850" s="10">
        <f t="shared" si="152"/>
        <v>4.3</v>
      </c>
      <c r="X850" s="4">
        <v>11006</v>
      </c>
      <c r="Y850" s="12">
        <f t="shared" si="153"/>
        <v>11006</v>
      </c>
    </row>
    <row r="851" spans="1:25" x14ac:dyDescent="0.25">
      <c r="A851">
        <v>850</v>
      </c>
      <c r="B851" t="s">
        <v>6996</v>
      </c>
      <c r="C851" t="str">
        <f t="shared" si="154"/>
        <v>Unique</v>
      </c>
      <c r="D851" t="s">
        <v>6997</v>
      </c>
      <c r="E851" t="str">
        <f t="shared" si="145"/>
        <v>Classmate Pulse 6 Subject Notebook - Unruled, 300 Pages, Spiral Binding, 240mm*180mm</v>
      </c>
      <c r="F851" t="str" cm="1">
        <f t="array" ref="F851">PROPER(_xlfn.TEXTJOIN(" ", TRUE, INDEX(_xlfn.FILTERXML("&lt;t&gt;&lt;s&gt;" &amp; SUBSTITUTE(E851," ","&lt;/s&gt;&lt;s&gt;") &amp; "&lt;/s&gt;&lt;/t&gt;", "//s"), _xlfn.SEQUENCE(4))))</f>
        <v>Classmate Pulse 6 Subject</v>
      </c>
      <c r="G851" t="str">
        <f t="shared" si="144"/>
        <v>Unruled, 300 Pages, Spiral Binding, 240mm*180mm</v>
      </c>
      <c r="H851" t="s">
        <v>5553</v>
      </c>
      <c r="I851" t="s">
        <v>13171</v>
      </c>
      <c r="J851" s="7" t="str">
        <f t="shared" si="146"/>
        <v>OfficeProducts</v>
      </c>
      <c r="K851" t="s">
        <v>13172</v>
      </c>
      <c r="L851" t="str">
        <f t="shared" si="147"/>
        <v>OfficePaperProducts</v>
      </c>
      <c r="M851" t="s">
        <v>13173</v>
      </c>
      <c r="N851" s="2" t="str">
        <f t="shared" si="148"/>
        <v>Paper</v>
      </c>
      <c r="O851" s="1" t="s">
        <v>13174</v>
      </c>
      <c r="P851" t="s">
        <v>13207</v>
      </c>
      <c r="Q851">
        <v>114</v>
      </c>
      <c r="R851" s="8">
        <f t="shared" si="149"/>
        <v>114</v>
      </c>
      <c r="S851">
        <v>120</v>
      </c>
      <c r="T851" s="8">
        <f t="shared" si="150"/>
        <v>120</v>
      </c>
      <c r="U851" s="1">
        <f t="shared" si="151"/>
        <v>0.05</v>
      </c>
      <c r="V851">
        <v>4.2</v>
      </c>
      <c r="W851" s="10">
        <f t="shared" si="152"/>
        <v>4.2</v>
      </c>
      <c r="X851" s="4">
        <v>8938</v>
      </c>
      <c r="Y851" s="12">
        <f t="shared" si="153"/>
        <v>8938</v>
      </c>
    </row>
    <row r="852" spans="1:25" x14ac:dyDescent="0.25">
      <c r="A852">
        <v>851</v>
      </c>
      <c r="B852" t="s">
        <v>7006</v>
      </c>
      <c r="C852" t="str">
        <f t="shared" si="154"/>
        <v>Unique</v>
      </c>
      <c r="D852" t="s">
        <v>7007</v>
      </c>
      <c r="E852" t="str">
        <f t="shared" si="145"/>
        <v>Pentonic Multicolor Ball Point Pen, Pack of 10</v>
      </c>
      <c r="F852" t="str" cm="1">
        <f t="array" ref="F852">PROPER(_xlfn.TEXTJOIN(" ", TRUE, INDEX(_xlfn.FILTERXML("&lt;t&gt;&lt;s&gt;" &amp; SUBSTITUTE(E852," ","&lt;/s&gt;&lt;s&gt;") &amp; "&lt;/s&gt;&lt;/t&gt;", "//s"), _xlfn.SEQUENCE(4))))</f>
        <v>Pentonic Multicolor Ball Point</v>
      </c>
      <c r="G852" t="str">
        <f t="shared" si="144"/>
        <v>of 10</v>
      </c>
      <c r="H852" t="s">
        <v>7008</v>
      </c>
      <c r="I852" t="s">
        <v>13171</v>
      </c>
      <c r="J852" s="7" t="str">
        <f t="shared" si="146"/>
        <v>OfficeProducts</v>
      </c>
      <c r="K852" t="s">
        <v>13172</v>
      </c>
      <c r="L852" t="str">
        <f t="shared" si="147"/>
        <v>OfficePaperProducts</v>
      </c>
      <c r="M852" t="s">
        <v>13173</v>
      </c>
      <c r="N852" s="2" t="str">
        <f t="shared" si="148"/>
        <v>Paper</v>
      </c>
      <c r="O852" s="1" t="s">
        <v>13174</v>
      </c>
      <c r="P852" t="s">
        <v>13175</v>
      </c>
      <c r="Q852">
        <v>120</v>
      </c>
      <c r="R852" s="8">
        <f t="shared" si="149"/>
        <v>120</v>
      </c>
      <c r="S852">
        <v>120</v>
      </c>
      <c r="T852" s="8">
        <f t="shared" si="150"/>
        <v>120</v>
      </c>
      <c r="U852" s="1">
        <f t="shared" si="151"/>
        <v>0</v>
      </c>
      <c r="V852">
        <v>4.0999999999999996</v>
      </c>
      <c r="W852" s="10">
        <f t="shared" si="152"/>
        <v>4.0999999999999996</v>
      </c>
      <c r="X852" s="4">
        <v>4308</v>
      </c>
      <c r="Y852" s="12">
        <f t="shared" si="153"/>
        <v>4308</v>
      </c>
    </row>
    <row r="853" spans="1:25" x14ac:dyDescent="0.25">
      <c r="A853">
        <v>852</v>
      </c>
      <c r="B853" t="s">
        <v>384</v>
      </c>
      <c r="C853" t="str">
        <f t="shared" si="154"/>
        <v>Duplicate</v>
      </c>
      <c r="D853" t="s">
        <v>385</v>
      </c>
      <c r="E853" t="str">
        <f t="shared" si="145"/>
        <v>Duracell Type C To Type C 5A (100W) Braided Sync and Fast Charging Cable, 3.9 Feet (1.2M). USB C to C Cable, Supports PD and QC 3.0 Charging, 5 GBPS Data Transmission ‚Äì Black</v>
      </c>
      <c r="F853" t="str" cm="1">
        <f t="array" ref="F853">PROPER(_xlfn.TEXTJOIN(" ", TRUE, INDEX(_xlfn.FILTERXML("&lt;t&gt;&lt;s&gt;" &amp; SUBSTITUTE(E853," ","&lt;/s&gt;&lt;s&gt;") &amp; "&lt;/s&gt;&lt;/t&gt;", "//s"), _xlfn.SEQUENCE(4))))</f>
        <v>Duracell Type C To</v>
      </c>
      <c r="G853" t="str">
        <f t="shared" si="144"/>
        <v>5A (100W) Braided Sync and Fast Charging Cable, 3.9 Feet (1.2M). USB C to C Cable, Supports PD and QC 3.0 Charging, 5 GBPS Data Transmission ‚Äì Black</v>
      </c>
      <c r="H853" t="s">
        <v>17</v>
      </c>
      <c r="I853" t="s">
        <v>13085</v>
      </c>
      <c r="J853" s="7" t="str">
        <f t="shared" si="146"/>
        <v>Computers &amp; Accessories</v>
      </c>
      <c r="K853" t="s">
        <v>13086</v>
      </c>
      <c r="L853" t="str">
        <f t="shared" si="147"/>
        <v>Accessories &amp; Peripherals</v>
      </c>
      <c r="M853" s="2" t="s">
        <v>13087</v>
      </c>
      <c r="N853" s="2" t="str">
        <f t="shared" si="148"/>
        <v>Cables &amp; Accessories</v>
      </c>
      <c r="O853" s="1" t="s">
        <v>13088</v>
      </c>
      <c r="P853" t="s">
        <v>13089</v>
      </c>
      <c r="Q853">
        <v>970</v>
      </c>
      <c r="R853" s="8">
        <f t="shared" si="149"/>
        <v>970</v>
      </c>
      <c r="S853" s="2">
        <v>1999</v>
      </c>
      <c r="T853" s="8">
        <f t="shared" si="150"/>
        <v>1999</v>
      </c>
      <c r="U853" s="1">
        <f t="shared" si="151"/>
        <v>0.51475737868934468</v>
      </c>
      <c r="V853">
        <v>4.2</v>
      </c>
      <c r="W853" s="10">
        <f t="shared" si="152"/>
        <v>4.2</v>
      </c>
      <c r="X853" s="4">
        <v>462</v>
      </c>
      <c r="Y853" s="12">
        <f t="shared" si="153"/>
        <v>462</v>
      </c>
    </row>
    <row r="854" spans="1:25" x14ac:dyDescent="0.25">
      <c r="A854">
        <v>853</v>
      </c>
      <c r="B854" t="s">
        <v>394</v>
      </c>
      <c r="C854" t="str">
        <f t="shared" si="154"/>
        <v>Duplicate</v>
      </c>
      <c r="D854" t="s">
        <v>395</v>
      </c>
      <c r="E854" t="str">
        <f t="shared" si="145"/>
        <v>AmazonBasics USB 2.0 Cable - A-Male to B-Male - for Personal Computer, Printer- 6 Feet (1.8 Meters), Black</v>
      </c>
      <c r="F854" t="str" cm="1">
        <f t="array" ref="F854">PROPER(_xlfn.TEXTJOIN(" ", TRUE, INDEX(_xlfn.FILTERXML("&lt;t&gt;&lt;s&gt;" &amp; SUBSTITUTE(E854," ","&lt;/s&gt;&lt;s&gt;") &amp; "&lt;/s&gt;&lt;/t&gt;", "//s"), _xlfn.SEQUENCE(4))))</f>
        <v>Amazonbasics Usb 2 Cable</v>
      </c>
      <c r="G854" t="str">
        <f t="shared" si="144"/>
        <v>to B-Male - for Personal Computer, Printer- 6 Feet (1.8 Meters), Black</v>
      </c>
      <c r="H854" t="s">
        <v>17</v>
      </c>
      <c r="I854" t="s">
        <v>13085</v>
      </c>
      <c r="J854" s="7" t="str">
        <f t="shared" si="146"/>
        <v>Computers &amp; Accessories</v>
      </c>
      <c r="K854" t="s">
        <v>13086</v>
      </c>
      <c r="L854" t="str">
        <f t="shared" si="147"/>
        <v>Accessories &amp; Peripherals</v>
      </c>
      <c r="M854" t="s">
        <v>13087</v>
      </c>
      <c r="N854" s="2" t="str">
        <f t="shared" si="148"/>
        <v>Cables &amp; Accessories</v>
      </c>
      <c r="O854" s="1" t="s">
        <v>13088</v>
      </c>
      <c r="P854" t="s">
        <v>13089</v>
      </c>
      <c r="Q854">
        <v>209</v>
      </c>
      <c r="R854" s="8">
        <f t="shared" si="149"/>
        <v>209</v>
      </c>
      <c r="S854">
        <v>695</v>
      </c>
      <c r="T854" s="8">
        <f t="shared" si="150"/>
        <v>695</v>
      </c>
      <c r="U854" s="1">
        <f t="shared" si="151"/>
        <v>0.69928057553956835</v>
      </c>
      <c r="V854">
        <v>4.5</v>
      </c>
      <c r="W854" s="10">
        <f t="shared" si="152"/>
        <v>4.5</v>
      </c>
      <c r="X854" s="4">
        <v>107686</v>
      </c>
      <c r="Y854" s="12">
        <f t="shared" si="153"/>
        <v>107686</v>
      </c>
    </row>
    <row r="855" spans="1:25" x14ac:dyDescent="0.25">
      <c r="A855">
        <v>854</v>
      </c>
      <c r="B855" t="s">
        <v>7020</v>
      </c>
      <c r="C855" t="str">
        <f t="shared" si="154"/>
        <v>Unique</v>
      </c>
      <c r="D855" t="s">
        <v>7021</v>
      </c>
      <c r="E855" t="str">
        <f t="shared" si="145"/>
        <v>Logitech Pebble M350 Wireless Mouse with Bluetooth or USB - Silent, Slim Computer Mouse with Quiet Click for Laptop, Notebook, PC and Mac - Graphite</v>
      </c>
      <c r="F855" t="str" cm="1">
        <f t="array" ref="F855">PROPER(_xlfn.TEXTJOIN(" ", TRUE, INDEX(_xlfn.FILTERXML("&lt;t&gt;&lt;s&gt;" &amp; SUBSTITUTE(E855," ","&lt;/s&gt;&lt;s&gt;") &amp; "&lt;/s&gt;&lt;/t&gt;", "//s"), _xlfn.SEQUENCE(4))))</f>
        <v>Logitech Pebble M350 Wireless</v>
      </c>
      <c r="G855" t="str">
        <f t="shared" si="144"/>
        <v>Bluetooth or USB - Silent, Slim Computer Mouse with Quiet Click for Laptop, Notebook, PC and Mac - Graphite</v>
      </c>
      <c r="H855" t="s">
        <v>4777</v>
      </c>
      <c r="I855" t="s">
        <v>13085</v>
      </c>
      <c r="J855" s="7" t="str">
        <f t="shared" si="146"/>
        <v>Computers &amp; Accessories</v>
      </c>
      <c r="K855" s="2" t="s">
        <v>13086</v>
      </c>
      <c r="L855" t="str">
        <f t="shared" si="147"/>
        <v>Accessories &amp; Peripherals</v>
      </c>
      <c r="M855" s="2" t="s">
        <v>13160</v>
      </c>
      <c r="N855" s="2" t="str">
        <f t="shared" si="148"/>
        <v>Keyboards , Mice &amp; InputDevices</v>
      </c>
      <c r="O855" s="1" t="s">
        <v>13161</v>
      </c>
      <c r="Q855" s="2">
        <v>1490</v>
      </c>
      <c r="R855" s="8">
        <f t="shared" si="149"/>
        <v>1490</v>
      </c>
      <c r="S855" s="2">
        <v>2295</v>
      </c>
      <c r="T855" s="8">
        <f t="shared" si="150"/>
        <v>2295</v>
      </c>
      <c r="U855" s="1">
        <f t="shared" si="151"/>
        <v>0.35076252723311546</v>
      </c>
      <c r="V855">
        <v>4.5999999999999996</v>
      </c>
      <c r="W855" s="10">
        <f t="shared" si="152"/>
        <v>4.5999999999999996</v>
      </c>
      <c r="X855" s="4">
        <v>10652</v>
      </c>
      <c r="Y855" s="12">
        <f t="shared" si="153"/>
        <v>10652</v>
      </c>
    </row>
    <row r="856" spans="1:25" x14ac:dyDescent="0.25">
      <c r="A856">
        <v>855</v>
      </c>
      <c r="B856" t="s">
        <v>7030</v>
      </c>
      <c r="C856" t="str">
        <f t="shared" si="154"/>
        <v>Unique</v>
      </c>
      <c r="D856" t="s">
        <v>7031</v>
      </c>
      <c r="E856" t="str">
        <f t="shared" si="145"/>
        <v>Apsara Platinum Pencils Value Pack - Pack of 20</v>
      </c>
      <c r="F856" t="str" cm="1">
        <f t="array" ref="F856">PROPER(_xlfn.TEXTJOIN(" ", TRUE, INDEX(_xlfn.FILTERXML("&lt;t&gt;&lt;s&gt;" &amp; SUBSTITUTE(E856," ","&lt;/s&gt;&lt;s&gt;") &amp; "&lt;/s&gt;&lt;/t&gt;", "//s"), _xlfn.SEQUENCE(4))))</f>
        <v>Apsara Platinum Pencils Value</v>
      </c>
      <c r="G856" t="str">
        <f t="shared" si="144"/>
        <v>Pack of 20</v>
      </c>
      <c r="H856" t="s">
        <v>7032</v>
      </c>
      <c r="I856" t="s">
        <v>13176</v>
      </c>
      <c r="J856" s="7" t="str">
        <f t="shared" si="146"/>
        <v>Home &amp; Kitchen</v>
      </c>
      <c r="K856" t="s">
        <v>13177</v>
      </c>
      <c r="L856" t="str">
        <f t="shared" si="147"/>
        <v>CraftMaterials</v>
      </c>
      <c r="M856" t="s">
        <v>13253</v>
      </c>
      <c r="N856" s="2" t="str">
        <f t="shared" si="148"/>
        <v>DrawingMaterials</v>
      </c>
      <c r="O856" s="1" t="s">
        <v>13254</v>
      </c>
      <c r="P856" t="s">
        <v>13255</v>
      </c>
      <c r="Q856">
        <v>99</v>
      </c>
      <c r="R856" s="8">
        <f t="shared" si="149"/>
        <v>99</v>
      </c>
      <c r="S856">
        <v>99</v>
      </c>
      <c r="T856" s="8">
        <f t="shared" si="150"/>
        <v>99</v>
      </c>
      <c r="U856" s="1">
        <f t="shared" si="151"/>
        <v>0</v>
      </c>
      <c r="V856">
        <v>4.3</v>
      </c>
      <c r="W856" s="10">
        <f t="shared" si="152"/>
        <v>4.3</v>
      </c>
      <c r="X856" s="4">
        <v>5036</v>
      </c>
      <c r="Y856" s="12">
        <f t="shared" si="153"/>
        <v>5036</v>
      </c>
    </row>
    <row r="857" spans="1:25" x14ac:dyDescent="0.25">
      <c r="A857">
        <v>856</v>
      </c>
      <c r="B857" t="s">
        <v>7041</v>
      </c>
      <c r="C857" t="str">
        <f t="shared" si="154"/>
        <v>Unique</v>
      </c>
      <c r="D857" t="s">
        <v>7042</v>
      </c>
      <c r="E857" t="str">
        <f t="shared" si="145"/>
        <v>Zebronics Zeb-Power Wired USB Mouse, 3-Button, 1200 DPI Optical Sensor, Plug and Play, for Windows Mac</v>
      </c>
      <c r="F857" t="str" cm="1">
        <f t="array" ref="F857">PROPER(_xlfn.TEXTJOIN(" ", TRUE, INDEX(_xlfn.FILTERXML("&lt;t&gt;&lt;s&gt;" &amp; SUBSTITUTE(E857," ","&lt;/s&gt;&lt;s&gt;") &amp; "&lt;/s&gt;&lt;/t&gt;", "//s"), _xlfn.SEQUENCE(4))))</f>
        <v>Zebronics Zeb-Power Wired Usb</v>
      </c>
      <c r="G857" t="str">
        <f t="shared" si="144"/>
        <v>1200 DPI Optical Sensor, Plug and Play, for Windows Mac</v>
      </c>
      <c r="H857" t="s">
        <v>4777</v>
      </c>
      <c r="I857" t="s">
        <v>13085</v>
      </c>
      <c r="J857" s="7" t="str">
        <f t="shared" si="146"/>
        <v>Computers &amp; Accessories</v>
      </c>
      <c r="K857" t="s">
        <v>13086</v>
      </c>
      <c r="L857" t="str">
        <f t="shared" si="147"/>
        <v>Accessories &amp; Peripherals</v>
      </c>
      <c r="M857" t="s">
        <v>13160</v>
      </c>
      <c r="N857" s="2" t="str">
        <f t="shared" si="148"/>
        <v>Keyboards , Mice &amp; InputDevices</v>
      </c>
      <c r="O857" s="1" t="s">
        <v>13161</v>
      </c>
      <c r="Q857">
        <v>149</v>
      </c>
      <c r="R857" s="8">
        <f t="shared" si="149"/>
        <v>149</v>
      </c>
      <c r="S857">
        <v>249</v>
      </c>
      <c r="T857" s="8">
        <f t="shared" si="150"/>
        <v>249</v>
      </c>
      <c r="U857" s="1">
        <f t="shared" si="151"/>
        <v>0.40160642570281124</v>
      </c>
      <c r="V857">
        <v>4</v>
      </c>
      <c r="W857" s="10">
        <f t="shared" si="152"/>
        <v>4</v>
      </c>
      <c r="X857" s="4">
        <v>5057</v>
      </c>
      <c r="Y857" s="12">
        <f t="shared" si="153"/>
        <v>5057</v>
      </c>
    </row>
    <row r="858" spans="1:25" x14ac:dyDescent="0.25">
      <c r="A858">
        <v>857</v>
      </c>
      <c r="B858" t="s">
        <v>7051</v>
      </c>
      <c r="C858" t="str">
        <f t="shared" si="154"/>
        <v>Unique</v>
      </c>
      <c r="D858" t="s">
        <v>7052</v>
      </c>
      <c r="E858" t="str">
        <f t="shared" si="145"/>
        <v>Ant Esports GM320 RGB Optical Wired Gaming Mouse | 8 Programmable Buttons | 12800 DPI</v>
      </c>
      <c r="F858" t="str" cm="1">
        <f t="array" ref="F858">PROPER(_xlfn.TEXTJOIN(" ", TRUE, INDEX(_xlfn.FILTERXML("&lt;t&gt;&lt;s&gt;" &amp; SUBSTITUTE(E858," ","&lt;/s&gt;&lt;s&gt;") &amp; "&lt;/s&gt;&lt;/t&gt;", "//s"), _xlfn.SEQUENCE(4))))</f>
        <v>Ant Esports Gm320 Rgb</v>
      </c>
      <c r="G858" t="str">
        <f t="shared" si="144"/>
        <v>Gaming Mouse | 8 Programmable Buttons | 12800 DPI</v>
      </c>
      <c r="H858" t="s">
        <v>5267</v>
      </c>
      <c r="I858" t="s">
        <v>13085</v>
      </c>
      <c r="J858" s="7" t="str">
        <f t="shared" si="146"/>
        <v>Computers &amp; Accessories</v>
      </c>
      <c r="K858" t="s">
        <v>13086</v>
      </c>
      <c r="L858" t="str">
        <f t="shared" si="147"/>
        <v>Accessories &amp; Peripherals</v>
      </c>
      <c r="M858" s="2" t="s">
        <v>13196</v>
      </c>
      <c r="N858" s="2" t="str">
        <f t="shared" si="148"/>
        <v>PCGamingPeripherals</v>
      </c>
      <c r="O858" s="1" t="s">
        <v>13197</v>
      </c>
      <c r="Q858">
        <v>575</v>
      </c>
      <c r="R858" s="8">
        <f t="shared" si="149"/>
        <v>575</v>
      </c>
      <c r="S858" s="2">
        <v>2799</v>
      </c>
      <c r="T858" s="8">
        <f t="shared" si="150"/>
        <v>2799</v>
      </c>
      <c r="U858" s="1">
        <f t="shared" si="151"/>
        <v>0.7945694891032512</v>
      </c>
      <c r="V858">
        <v>4.2</v>
      </c>
      <c r="W858" s="10">
        <f t="shared" si="152"/>
        <v>4.2</v>
      </c>
      <c r="X858" s="4">
        <v>8537</v>
      </c>
      <c r="Y858" s="12">
        <f t="shared" si="153"/>
        <v>8537</v>
      </c>
    </row>
    <row r="859" spans="1:25" x14ac:dyDescent="0.25">
      <c r="A859">
        <v>858</v>
      </c>
      <c r="B859" t="s">
        <v>433</v>
      </c>
      <c r="C859" t="str">
        <f t="shared" si="154"/>
        <v>Duplicate</v>
      </c>
      <c r="D859" t="s">
        <v>434</v>
      </c>
      <c r="E859" t="str">
        <f t="shared" si="145"/>
        <v>Wecool Nylon Braided Multifunction Fast Charging Cable For Android Smartphone, Ios And Type C Usb Devices, 3 In 1 Charging Cable, 3A, (3 Feet) (Black)</v>
      </c>
      <c r="F859" t="str" cm="1">
        <f t="array" ref="F859">PROPER(_xlfn.TEXTJOIN(" ", TRUE, INDEX(_xlfn.FILTERXML("&lt;t&gt;&lt;s&gt;" &amp; SUBSTITUTE(E859," ","&lt;/s&gt;&lt;s&gt;") &amp; "&lt;/s&gt;&lt;/t&gt;", "//s"), _xlfn.SEQUENCE(4))))</f>
        <v>Wecool Nylon Braided Multifunction</v>
      </c>
      <c r="G859" t="str">
        <f t="shared" si="144"/>
        <v>Cable For Android Smartphone, Ios And Type C Usb Devices, 3 In 1 Charging Cable, 3A, (3 Feet) (Black)</v>
      </c>
      <c r="H859" t="s">
        <v>17</v>
      </c>
      <c r="I859" t="s">
        <v>13085</v>
      </c>
      <c r="J859" s="7" t="str">
        <f t="shared" si="146"/>
        <v>Computers &amp; Accessories</v>
      </c>
      <c r="K859" t="s">
        <v>13086</v>
      </c>
      <c r="L859" t="str">
        <f t="shared" si="147"/>
        <v>Accessories &amp; Peripherals</v>
      </c>
      <c r="M859" t="s">
        <v>13087</v>
      </c>
      <c r="N859" s="2" t="str">
        <f t="shared" si="148"/>
        <v>Cables &amp; Accessories</v>
      </c>
      <c r="O859" s="1" t="s">
        <v>13088</v>
      </c>
      <c r="P859" t="s">
        <v>13089</v>
      </c>
      <c r="Q859">
        <v>333</v>
      </c>
      <c r="R859" s="8">
        <f t="shared" si="149"/>
        <v>333</v>
      </c>
      <c r="S859">
        <v>999</v>
      </c>
      <c r="T859" s="8">
        <f t="shared" si="150"/>
        <v>999</v>
      </c>
      <c r="U859" s="1">
        <f t="shared" si="151"/>
        <v>0.66666666666666663</v>
      </c>
      <c r="V859">
        <v>3.3</v>
      </c>
      <c r="W859" s="10">
        <f t="shared" si="152"/>
        <v>3.3</v>
      </c>
      <c r="X859" s="4">
        <v>9792</v>
      </c>
      <c r="Y859" s="12">
        <f t="shared" si="153"/>
        <v>9792</v>
      </c>
    </row>
    <row r="860" spans="1:25" x14ac:dyDescent="0.25">
      <c r="A860">
        <v>859</v>
      </c>
      <c r="B860" t="s">
        <v>7061</v>
      </c>
      <c r="C860" t="str">
        <f t="shared" si="154"/>
        <v>Unique</v>
      </c>
      <c r="D860" t="s">
        <v>7062</v>
      </c>
      <c r="E860" t="str">
        <f t="shared" si="145"/>
        <v>Pilot V7 Liquid Ink Roller Ball Pen (2 Blue + 1 Black)</v>
      </c>
      <c r="F860" t="str" cm="1">
        <f t="array" ref="F860">PROPER(_xlfn.TEXTJOIN(" ", TRUE, INDEX(_xlfn.FILTERXML("&lt;t&gt;&lt;s&gt;" &amp; SUBSTITUTE(E860," ","&lt;/s&gt;&lt;s&gt;") &amp; "&lt;/s&gt;&lt;/t&gt;", "//s"), _xlfn.SEQUENCE(4))))</f>
        <v>Pilot V7 Liquid Ink</v>
      </c>
      <c r="G860" t="str">
        <f t="shared" si="144"/>
        <v>Pen (2 Blue + 1 Black)</v>
      </c>
      <c r="H860" t="s">
        <v>6240</v>
      </c>
      <c r="I860" t="s">
        <v>13171</v>
      </c>
      <c r="J860" s="7" t="str">
        <f t="shared" si="146"/>
        <v>OfficeProducts</v>
      </c>
      <c r="K860" t="s">
        <v>13172</v>
      </c>
      <c r="L860" t="str">
        <f t="shared" si="147"/>
        <v>OfficePaperProducts</v>
      </c>
      <c r="M860" t="s">
        <v>13173</v>
      </c>
      <c r="N860" s="2" t="str">
        <f t="shared" si="148"/>
        <v>Paper</v>
      </c>
      <c r="O860" s="1" t="s">
        <v>13174</v>
      </c>
      <c r="P860" t="s">
        <v>13175</v>
      </c>
      <c r="Q860">
        <v>178</v>
      </c>
      <c r="R860" s="8">
        <f t="shared" si="149"/>
        <v>178</v>
      </c>
      <c r="S860">
        <v>210</v>
      </c>
      <c r="T860" s="8">
        <f t="shared" si="150"/>
        <v>210</v>
      </c>
      <c r="U860" s="1">
        <f t="shared" si="151"/>
        <v>0.15238095238095239</v>
      </c>
      <c r="V860">
        <v>4.3</v>
      </c>
      <c r="W860" s="10">
        <f t="shared" si="152"/>
        <v>4.3</v>
      </c>
      <c r="X860" s="4">
        <v>2450</v>
      </c>
      <c r="Y860" s="12">
        <f t="shared" si="153"/>
        <v>2450</v>
      </c>
    </row>
    <row r="861" spans="1:25" x14ac:dyDescent="0.25">
      <c r="A861">
        <v>860</v>
      </c>
      <c r="B861" t="s">
        <v>7071</v>
      </c>
      <c r="C861" t="str">
        <f t="shared" si="154"/>
        <v>Unique</v>
      </c>
      <c r="D861" t="s">
        <v>7072</v>
      </c>
      <c r="E861" t="str">
        <f t="shared" si="145"/>
        <v>boAt Airdopes 191G True Wireless Earbuds with ENx‚Ñ¢ Tech Equipped Quad Mics, Beast‚Ñ¢ Mode(Low Latency- 65ms) for Gaming, 2x6mm Dual Drivers, 30H Playtime, IPX5, IWP‚Ñ¢, Appealing Case LEDs(Sport Blue)</v>
      </c>
      <c r="F861" t="str" cm="1">
        <f t="array" ref="F861">PROPER(_xlfn.TEXTJOIN(" ", TRUE, INDEX(_xlfn.FILTERXML("&lt;t&gt;&lt;s&gt;" &amp; SUBSTITUTE(E861," ","&lt;/s&gt;&lt;s&gt;") &amp; "&lt;/s&gt;&lt;/t&gt;", "//s"), _xlfn.SEQUENCE(4))))</f>
        <v>Boat Airdopes 191G True</v>
      </c>
      <c r="G861" t="str">
        <f t="shared" ref="G861:G924" si="155">IFERROR(TRIM(MID(E861, FIND("~", SUBSTITUTE(E861, " ", "~", 6)) + 1, LEN(E861))), "")</f>
        <v>with ENx‚Ñ¢ Tech Equipped Quad Mics, Beast‚Ñ¢ Mode(Low Latency- 65ms) for Gaming, 2x6mm Dual Drivers, 30H Playtime, IPX5, IWP‚Ñ¢, Appealing Case LEDs(Sport Blue)</v>
      </c>
      <c r="H861" t="s">
        <v>3025</v>
      </c>
      <c r="I861" t="s">
        <v>13093</v>
      </c>
      <c r="J861" s="7" t="str">
        <f t="shared" si="146"/>
        <v>Electronics</v>
      </c>
      <c r="K861" s="2" t="s">
        <v>13131</v>
      </c>
      <c r="L861" t="str">
        <f t="shared" si="147"/>
        <v>Headphones , Earbuds &amp; Accessories</v>
      </c>
      <c r="M861" s="2" t="s">
        <v>13132</v>
      </c>
      <c r="N861" s="2" t="str">
        <f t="shared" si="148"/>
        <v>Headphones</v>
      </c>
      <c r="O861" s="1" t="s">
        <v>13133</v>
      </c>
      <c r="Q861" s="2">
        <v>1599</v>
      </c>
      <c r="R861" s="8">
        <f t="shared" si="149"/>
        <v>1599</v>
      </c>
      <c r="S861" s="2">
        <v>3490</v>
      </c>
      <c r="T861" s="8">
        <f t="shared" si="150"/>
        <v>3490</v>
      </c>
      <c r="U861" s="1">
        <f t="shared" si="151"/>
        <v>0.54183381088825211</v>
      </c>
      <c r="V861">
        <v>3.7</v>
      </c>
      <c r="W861" s="10">
        <f t="shared" si="152"/>
        <v>3.7</v>
      </c>
      <c r="X861" s="4">
        <v>676</v>
      </c>
      <c r="Y861" s="12">
        <f t="shared" si="153"/>
        <v>676</v>
      </c>
    </row>
    <row r="862" spans="1:25" x14ac:dyDescent="0.25">
      <c r="A862">
        <v>861</v>
      </c>
      <c r="B862" t="s">
        <v>7081</v>
      </c>
      <c r="C862" t="str">
        <f t="shared" si="154"/>
        <v>Unique</v>
      </c>
      <c r="D862" t="s">
        <v>7082</v>
      </c>
      <c r="E862" t="str">
        <f t="shared" si="145"/>
        <v>Boult Audio BassBuds Oak in-Ear Wired Earphones with 10mm Extra Bass Driver and HD Sound with mic(Brown)</v>
      </c>
      <c r="F862" t="str" cm="1">
        <f t="array" ref="F862">PROPER(_xlfn.TEXTJOIN(" ", TRUE, INDEX(_xlfn.FILTERXML("&lt;t&gt;&lt;s&gt;" &amp; SUBSTITUTE(E862," ","&lt;/s&gt;&lt;s&gt;") &amp; "&lt;/s&gt;&lt;/t&gt;", "//s"), _xlfn.SEQUENCE(4))))</f>
        <v>Boult Audio Bassbuds Oak</v>
      </c>
      <c r="G862" t="str">
        <f t="shared" si="155"/>
        <v>Earphones with 10mm Extra Bass Driver and HD Sound with mic(Brown)</v>
      </c>
      <c r="H862" t="s">
        <v>3025</v>
      </c>
      <c r="I862" t="s">
        <v>13093</v>
      </c>
      <c r="J862" s="7" t="str">
        <f t="shared" si="146"/>
        <v>Electronics</v>
      </c>
      <c r="K862" t="s">
        <v>13131</v>
      </c>
      <c r="L862" t="str">
        <f t="shared" si="147"/>
        <v>Headphones , Earbuds &amp; Accessories</v>
      </c>
      <c r="M862" s="2" t="s">
        <v>13132</v>
      </c>
      <c r="N862" s="2" t="str">
        <f t="shared" si="148"/>
        <v>Headphones</v>
      </c>
      <c r="O862" s="1" t="s">
        <v>13133</v>
      </c>
      <c r="Q862">
        <v>499</v>
      </c>
      <c r="R862" s="8">
        <f t="shared" si="149"/>
        <v>499</v>
      </c>
      <c r="S862" s="2">
        <v>1299</v>
      </c>
      <c r="T862" s="8">
        <f t="shared" si="150"/>
        <v>1299</v>
      </c>
      <c r="U862" s="1">
        <f t="shared" si="151"/>
        <v>0.61585835257890686</v>
      </c>
      <c r="V862">
        <v>3.9</v>
      </c>
      <c r="W862" s="10">
        <f t="shared" si="152"/>
        <v>3.9</v>
      </c>
      <c r="X862" s="4">
        <v>1173</v>
      </c>
      <c r="Y862" s="12">
        <f t="shared" si="153"/>
        <v>1173</v>
      </c>
    </row>
    <row r="863" spans="1:25" x14ac:dyDescent="0.25">
      <c r="A863">
        <v>862</v>
      </c>
      <c r="B863" t="s">
        <v>7091</v>
      </c>
      <c r="C863" t="str">
        <f t="shared" si="154"/>
        <v>Unique</v>
      </c>
      <c r="D863" t="s">
        <v>7092</v>
      </c>
      <c r="E863" t="str">
        <f t="shared" si="145"/>
        <v>IT2M Designer Mouse Pad for Laptop Computer (9.2 X 7.6 Inches, 12788)</v>
      </c>
      <c r="F863" t="str" cm="1">
        <f t="array" ref="F863">PROPER(_xlfn.TEXTJOIN(" ", TRUE, INDEX(_xlfn.FILTERXML("&lt;t&gt;&lt;s&gt;" &amp; SUBSTITUTE(E863," ","&lt;/s&gt;&lt;s&gt;") &amp; "&lt;/s&gt;&lt;/t&gt;", "//s"), _xlfn.SEQUENCE(4))))</f>
        <v>It2M Designer Mouse Pad</v>
      </c>
      <c r="G863" t="str">
        <f t="shared" si="155"/>
        <v>Computer (9.2 X 7.6 Inches, 12788)</v>
      </c>
      <c r="H863" t="s">
        <v>5289</v>
      </c>
      <c r="I863" t="s">
        <v>13085</v>
      </c>
      <c r="J863" s="7" t="str">
        <f t="shared" si="146"/>
        <v>Computers &amp; Accessories</v>
      </c>
      <c r="K863" t="s">
        <v>13086</v>
      </c>
      <c r="L863" t="str">
        <f t="shared" si="147"/>
        <v>Accessories &amp; Peripherals</v>
      </c>
      <c r="M863" t="s">
        <v>13160</v>
      </c>
      <c r="N863" s="2" t="str">
        <f t="shared" si="148"/>
        <v>Keyboards , Mice &amp; InputDevices</v>
      </c>
      <c r="O863" s="1" t="s">
        <v>13194</v>
      </c>
      <c r="P863" t="s">
        <v>13200</v>
      </c>
      <c r="Q863">
        <v>199</v>
      </c>
      <c r="R863" s="8">
        <f t="shared" si="149"/>
        <v>199</v>
      </c>
      <c r="S863">
        <v>499</v>
      </c>
      <c r="T863" s="8">
        <f t="shared" si="150"/>
        <v>499</v>
      </c>
      <c r="U863" s="1">
        <f t="shared" si="151"/>
        <v>0.60120240480961928</v>
      </c>
      <c r="V863">
        <v>4.3</v>
      </c>
      <c r="W863" s="10">
        <f t="shared" si="152"/>
        <v>4.3</v>
      </c>
      <c r="X863" s="4">
        <v>9998</v>
      </c>
      <c r="Y863" s="12">
        <f t="shared" si="153"/>
        <v>9998</v>
      </c>
    </row>
    <row r="864" spans="1:25" x14ac:dyDescent="0.25">
      <c r="A864">
        <v>863</v>
      </c>
      <c r="B864" t="s">
        <v>7101</v>
      </c>
      <c r="C864" t="str">
        <f t="shared" si="154"/>
        <v>Unique</v>
      </c>
      <c r="D864" t="s">
        <v>7102</v>
      </c>
      <c r="E864" t="str">
        <f t="shared" si="145"/>
        <v>Noise ColorFit Ultra Buzz Bluetooth Calling Smart Watch with 1.75" HD Display, 320x385 px Resolution, 100 Sports Modes, Stock Market Info Smartwatch for Men and Women (Olive Green)</v>
      </c>
      <c r="F864" t="str" cm="1">
        <f t="array" ref="F864">PROPER(_xlfn.TEXTJOIN(" ", TRUE, INDEX(_xlfn.FILTERXML("&lt;t&gt;&lt;s&gt;" &amp; SUBSTITUTE(E864," ","&lt;/s&gt;&lt;s&gt;") &amp; "&lt;/s&gt;&lt;/t&gt;", "//s"), _xlfn.SEQUENCE(4))))</f>
        <v>Noise Colorfit Ultra Buzz</v>
      </c>
      <c r="G864" t="str">
        <f t="shared" si="155"/>
        <v>Smart Watch with 1.75" HD Display, 320x385 px Resolution, 100 Sports Modes, Stock Market Info Smartwatch for Men and Women (Olive Green)</v>
      </c>
      <c r="H864" t="s">
        <v>2910</v>
      </c>
      <c r="I864" t="s">
        <v>13093</v>
      </c>
      <c r="J864" s="7" t="str">
        <f t="shared" si="146"/>
        <v>Electronics</v>
      </c>
      <c r="K864" s="2" t="s">
        <v>13120</v>
      </c>
      <c r="L864" t="str">
        <f t="shared" si="147"/>
        <v>WearableTechnology</v>
      </c>
      <c r="M864" s="2" t="s">
        <v>13121</v>
      </c>
      <c r="N864" s="2" t="str">
        <f t="shared" si="148"/>
        <v>SmartWatches</v>
      </c>
      <c r="O864" s="1"/>
      <c r="Q864" s="2">
        <v>2499</v>
      </c>
      <c r="R864" s="8">
        <f t="shared" si="149"/>
        <v>2499</v>
      </c>
      <c r="S864" s="2">
        <v>5999</v>
      </c>
      <c r="T864" s="8">
        <f t="shared" si="150"/>
        <v>5999</v>
      </c>
      <c r="U864" s="1">
        <f t="shared" si="151"/>
        <v>0.58343057176196034</v>
      </c>
      <c r="V864">
        <v>4.0999999999999996</v>
      </c>
      <c r="W864" s="10">
        <f t="shared" si="152"/>
        <v>4.0999999999999996</v>
      </c>
      <c r="X864" s="4">
        <v>5852</v>
      </c>
      <c r="Y864" s="12">
        <f t="shared" si="153"/>
        <v>5852</v>
      </c>
    </row>
    <row r="865" spans="1:25" x14ac:dyDescent="0.25">
      <c r="A865">
        <v>864</v>
      </c>
      <c r="B865" t="s">
        <v>7111</v>
      </c>
      <c r="C865" t="str">
        <f t="shared" si="154"/>
        <v>Unique</v>
      </c>
      <c r="D865" t="s">
        <v>7112</v>
      </c>
      <c r="E865" t="str">
        <f t="shared" si="145"/>
        <v>Lapster Caddy for ssd and HDD, Optical Bay 2nd Hard Drive Caddy, Caddy 9.5mm for Laptop</v>
      </c>
      <c r="F865" t="str" cm="1">
        <f t="array" ref="F865">PROPER(_xlfn.TEXTJOIN(" ", TRUE, INDEX(_xlfn.FILTERXML("&lt;t&gt;&lt;s&gt;" &amp; SUBSTITUTE(E865," ","&lt;/s&gt;&lt;s&gt;") &amp; "&lt;/s&gt;&lt;/t&gt;", "//s"), _xlfn.SEQUENCE(4))))</f>
        <v>Lapster Caddy For Ssd</v>
      </c>
      <c r="G865" t="str">
        <f t="shared" si="155"/>
        <v>Optical Bay 2nd Hard Drive Caddy, Caddy 9.5mm for Laptop</v>
      </c>
      <c r="H865" t="s">
        <v>7113</v>
      </c>
      <c r="I865" t="s">
        <v>13085</v>
      </c>
      <c r="J865" s="7" t="str">
        <f t="shared" si="146"/>
        <v>Computers &amp; Accessories</v>
      </c>
      <c r="K865" t="s">
        <v>13231</v>
      </c>
      <c r="L865" t="str">
        <f t="shared" si="147"/>
        <v>Components</v>
      </c>
      <c r="M865" t="s">
        <v>13256</v>
      </c>
      <c r="N865" s="2" t="str">
        <f t="shared" si="148"/>
        <v>InternalHardDrives</v>
      </c>
      <c r="O865" s="1"/>
      <c r="Q865">
        <v>199</v>
      </c>
      <c r="R865" s="8">
        <f t="shared" si="149"/>
        <v>199</v>
      </c>
      <c r="S865">
        <v>999</v>
      </c>
      <c r="T865" s="8">
        <f t="shared" si="150"/>
        <v>999</v>
      </c>
      <c r="U865" s="1">
        <f t="shared" si="151"/>
        <v>0.80080080080080085</v>
      </c>
      <c r="V865">
        <v>4.2</v>
      </c>
      <c r="W865" s="10">
        <f t="shared" si="152"/>
        <v>4.2</v>
      </c>
      <c r="X865" s="4">
        <v>362</v>
      </c>
      <c r="Y865" s="12">
        <f t="shared" si="153"/>
        <v>362</v>
      </c>
    </row>
    <row r="866" spans="1:25" x14ac:dyDescent="0.25">
      <c r="A866">
        <v>865</v>
      </c>
      <c r="B866" t="s">
        <v>7122</v>
      </c>
      <c r="C866" t="str">
        <f t="shared" si="154"/>
        <v>Unique</v>
      </c>
      <c r="D866" t="s">
        <v>7123</v>
      </c>
      <c r="E866" t="str">
        <f t="shared" si="145"/>
        <v>SanDisk Extreme SD UHS I 64GB Card for 4K Video for DSLR and Mirrorless Cameras 170MB s Read and 80MB s Write</v>
      </c>
      <c r="F866" t="str" cm="1">
        <f t="array" ref="F866">PROPER(_xlfn.TEXTJOIN(" ", TRUE, INDEX(_xlfn.FILTERXML("&lt;t&gt;&lt;s&gt;" &amp; SUBSTITUTE(E866," ","&lt;/s&gt;&lt;s&gt;") &amp; "&lt;/s&gt;&lt;/t&gt;", "//s"), _xlfn.SEQUENCE(4))))</f>
        <v>Sandisk Extreme Sd Uhs</v>
      </c>
      <c r="G866" t="str">
        <f t="shared" si="155"/>
        <v>Card for 4K Video for DSLR and Mirrorless Cameras 170MB s Read and 80MB s Write</v>
      </c>
      <c r="H866" t="s">
        <v>2983</v>
      </c>
      <c r="I866" t="s">
        <v>13093</v>
      </c>
      <c r="J866" s="7" t="str">
        <f t="shared" si="146"/>
        <v>Electronics</v>
      </c>
      <c r="K866" t="s">
        <v>13095</v>
      </c>
      <c r="L866" t="str">
        <f t="shared" si="147"/>
        <v>Accessories</v>
      </c>
      <c r="M866" s="2" t="s">
        <v>13128</v>
      </c>
      <c r="N866" s="2" t="str">
        <f t="shared" si="148"/>
        <v>MemoryCards</v>
      </c>
      <c r="O866" s="1" t="s">
        <v>13129</v>
      </c>
      <c r="Q866">
        <v>939</v>
      </c>
      <c r="R866" s="8">
        <f t="shared" si="149"/>
        <v>939</v>
      </c>
      <c r="S866" s="2">
        <v>1800</v>
      </c>
      <c r="T866" s="8">
        <f t="shared" si="150"/>
        <v>1800</v>
      </c>
      <c r="U866" s="1">
        <f t="shared" si="151"/>
        <v>0.47833333333333333</v>
      </c>
      <c r="V866">
        <v>4.5</v>
      </c>
      <c r="W866" s="10">
        <f t="shared" si="152"/>
        <v>4.5</v>
      </c>
      <c r="X866" s="4">
        <v>205052</v>
      </c>
      <c r="Y866" s="12">
        <f t="shared" si="153"/>
        <v>205052</v>
      </c>
    </row>
    <row r="867" spans="1:25" x14ac:dyDescent="0.25">
      <c r="A867">
        <v>866</v>
      </c>
      <c r="B867" t="s">
        <v>7132</v>
      </c>
      <c r="C867" t="str">
        <f t="shared" si="154"/>
        <v>Unique</v>
      </c>
      <c r="D867" t="s">
        <v>7133</v>
      </c>
      <c r="E867" t="str">
        <f t="shared" si="145"/>
        <v>Fire-Boltt Ring Pro Bluetooth Calling, 1.75‚Äù 320*385px High Res, IP68 and SpO2 Monitoring, Pin Code Locking Functionality and Split Screen Access, Built in Mic and Speaker for HD Calls, Black, Free Size</v>
      </c>
      <c r="F867" t="str" cm="1">
        <f t="array" ref="F867">PROPER(_xlfn.TEXTJOIN(" ", TRUE, INDEX(_xlfn.FILTERXML("&lt;t&gt;&lt;s&gt;" &amp; SUBSTITUTE(E867," ","&lt;/s&gt;&lt;s&gt;") &amp; "&lt;/s&gt;&lt;/t&gt;", "//s"), _xlfn.SEQUENCE(4))))</f>
        <v>Fire-Boltt Ring Pro Bluetooth</v>
      </c>
      <c r="G867" t="str">
        <f t="shared" si="155"/>
        <v>320*385px High Res, IP68 and SpO2 Monitoring, Pin Code Locking Functionality and Split Screen Access, Built in Mic and Speaker for HD Calls, Black, Free Size</v>
      </c>
      <c r="H867" t="s">
        <v>2910</v>
      </c>
      <c r="I867" t="s">
        <v>13093</v>
      </c>
      <c r="J867" s="7" t="str">
        <f t="shared" si="146"/>
        <v>Electronics</v>
      </c>
      <c r="K867" s="2" t="s">
        <v>13120</v>
      </c>
      <c r="L867" t="str">
        <f t="shared" si="147"/>
        <v>WearableTechnology</v>
      </c>
      <c r="M867" s="2" t="s">
        <v>13121</v>
      </c>
      <c r="N867" s="2" t="str">
        <f t="shared" si="148"/>
        <v>SmartWatches</v>
      </c>
      <c r="O867" s="1"/>
      <c r="Q867" s="2">
        <v>2499</v>
      </c>
      <c r="R867" s="8">
        <f t="shared" si="149"/>
        <v>2499</v>
      </c>
      <c r="S867" s="2">
        <v>9999</v>
      </c>
      <c r="T867" s="8">
        <f t="shared" si="150"/>
        <v>9999</v>
      </c>
      <c r="U867" s="1">
        <f t="shared" si="151"/>
        <v>0.75007500750075007</v>
      </c>
      <c r="V867">
        <v>4</v>
      </c>
      <c r="W867" s="10">
        <f t="shared" si="152"/>
        <v>4</v>
      </c>
      <c r="X867" s="4">
        <v>9090</v>
      </c>
      <c r="Y867" s="12">
        <f t="shared" si="153"/>
        <v>9090</v>
      </c>
    </row>
    <row r="868" spans="1:25" x14ac:dyDescent="0.25">
      <c r="A868">
        <v>867</v>
      </c>
      <c r="B868" t="s">
        <v>7141</v>
      </c>
      <c r="C868" t="str">
        <f t="shared" si="154"/>
        <v>Unique</v>
      </c>
      <c r="D868" t="s">
        <v>7142</v>
      </c>
      <c r="E868" t="str">
        <f t="shared" si="145"/>
        <v>Lenovo 600 Bluetooth 5.0 Silent Mouse: Compact, Portable, Dongle-Free Multi-Device connectivity with Microsoft Swift Pair | 3-Level Adjustable DPI up to 2400 | Battery Life: up to 1 yr</v>
      </c>
      <c r="F868" t="str" cm="1">
        <f t="array" ref="F868">PROPER(_xlfn.TEXTJOIN(" ", TRUE, INDEX(_xlfn.FILTERXML("&lt;t&gt;&lt;s&gt;" &amp; SUBSTITUTE(E868," ","&lt;/s&gt;&lt;s&gt;") &amp; "&lt;/s&gt;&lt;/t&gt;", "//s"), _xlfn.SEQUENCE(4))))</f>
        <v>Lenovo 600 Bluetooth 5</v>
      </c>
      <c r="G868" t="str">
        <f t="shared" si="155"/>
        <v>Compact, Portable, Dongle-Free Multi-Device connectivity with Microsoft Swift Pair | 3-Level Adjustable DPI up to 2400 | Battery Life: up to 1 yr</v>
      </c>
      <c r="H868" t="s">
        <v>4777</v>
      </c>
      <c r="I868" t="s">
        <v>13085</v>
      </c>
      <c r="J868" s="7" t="str">
        <f t="shared" si="146"/>
        <v>Computers &amp; Accessories</v>
      </c>
      <c r="K868" s="2" t="s">
        <v>13086</v>
      </c>
      <c r="L868" t="str">
        <f t="shared" si="147"/>
        <v>Accessories &amp; Peripherals</v>
      </c>
      <c r="M868" s="2" t="s">
        <v>13160</v>
      </c>
      <c r="N868" s="2" t="str">
        <f t="shared" si="148"/>
        <v>Keyboards , Mice &amp; InputDevices</v>
      </c>
      <c r="O868" s="1" t="s">
        <v>13161</v>
      </c>
      <c r="Q868" s="2">
        <v>1439</v>
      </c>
      <c r="R868" s="8">
        <f t="shared" si="149"/>
        <v>1439</v>
      </c>
      <c r="S868" s="2">
        <v>2890</v>
      </c>
      <c r="T868" s="8">
        <f t="shared" si="150"/>
        <v>2890</v>
      </c>
      <c r="U868" s="1">
        <f t="shared" si="151"/>
        <v>0.50207612456747408</v>
      </c>
      <c r="V868">
        <v>4.5</v>
      </c>
      <c r="W868" s="10">
        <f t="shared" si="152"/>
        <v>4.5</v>
      </c>
      <c r="X868" s="4">
        <v>4099</v>
      </c>
      <c r="Y868" s="12">
        <f t="shared" si="153"/>
        <v>4099</v>
      </c>
    </row>
    <row r="869" spans="1:25" x14ac:dyDescent="0.25">
      <c r="A869">
        <v>868</v>
      </c>
      <c r="B869" t="s">
        <v>7151</v>
      </c>
      <c r="C869" t="str">
        <f t="shared" si="154"/>
        <v>Unique</v>
      </c>
      <c r="D869" t="s">
        <v>7152</v>
      </c>
      <c r="E869" t="str">
        <f t="shared" si="145"/>
        <v>Boult Audio Airbass Propods X TWS Bluetooth Truly Wireless in Ear Earbuds with Mic, 32H Playtime, Fast Charging Type-C, Ipx5 Water Resistant, Touch Controls and Voice Assistant (Red)</v>
      </c>
      <c r="F869" t="str" cm="1">
        <f t="array" ref="F869">PROPER(_xlfn.TEXTJOIN(" ", TRUE, INDEX(_xlfn.FILTERXML("&lt;t&gt;&lt;s&gt;" &amp; SUBSTITUTE(E869," ","&lt;/s&gt;&lt;s&gt;") &amp; "&lt;/s&gt;&lt;/t&gt;", "//s"), _xlfn.SEQUENCE(4))))</f>
        <v>Boult Audio Airbass Propods</v>
      </c>
      <c r="G869" t="str">
        <f t="shared" si="155"/>
        <v>Bluetooth Truly Wireless in Ear Earbuds with Mic, 32H Playtime, Fast Charging Type-C, Ipx5 Water Resistant, Touch Controls and Voice Assistant (Red)</v>
      </c>
      <c r="H869" t="s">
        <v>3025</v>
      </c>
      <c r="I869" t="s">
        <v>13093</v>
      </c>
      <c r="J869" s="7" t="str">
        <f t="shared" si="146"/>
        <v>Electronics</v>
      </c>
      <c r="K869" s="2" t="s">
        <v>13131</v>
      </c>
      <c r="L869" t="str">
        <f t="shared" si="147"/>
        <v>Headphones , Earbuds &amp; Accessories</v>
      </c>
      <c r="M869" s="2" t="s">
        <v>13132</v>
      </c>
      <c r="N869" s="2" t="str">
        <f t="shared" si="148"/>
        <v>Headphones</v>
      </c>
      <c r="O869" s="1" t="s">
        <v>13133</v>
      </c>
      <c r="Q869" s="2">
        <v>1099</v>
      </c>
      <c r="R869" s="8">
        <f t="shared" si="149"/>
        <v>1099</v>
      </c>
      <c r="S869" s="2">
        <v>5999</v>
      </c>
      <c r="T869" s="8">
        <f t="shared" si="150"/>
        <v>5999</v>
      </c>
      <c r="U869" s="1">
        <f t="shared" si="151"/>
        <v>0.81680280046674447</v>
      </c>
      <c r="V869">
        <v>3.5</v>
      </c>
      <c r="W869" s="10">
        <f t="shared" si="152"/>
        <v>3.5</v>
      </c>
      <c r="X869" s="4">
        <v>12966</v>
      </c>
      <c r="Y869" s="12">
        <f t="shared" si="153"/>
        <v>12966</v>
      </c>
    </row>
    <row r="870" spans="1:25" x14ac:dyDescent="0.25">
      <c r="A870">
        <v>869</v>
      </c>
      <c r="B870" t="s">
        <v>7160</v>
      </c>
      <c r="C870" t="str">
        <f t="shared" si="154"/>
        <v>Unique</v>
      </c>
      <c r="D870" t="s">
        <v>7161</v>
      </c>
      <c r="E870" t="str">
        <f t="shared" si="145"/>
        <v>Classmate Soft Cover 6 Subject Spiral Binding Notebook, Unruled, 300 Pages</v>
      </c>
      <c r="F870" t="str" cm="1">
        <f t="array" ref="F870">PROPER(_xlfn.TEXTJOIN(" ", TRUE, INDEX(_xlfn.FILTERXML("&lt;t&gt;&lt;s&gt;" &amp; SUBSTITUTE(E870," ","&lt;/s&gt;&lt;s&gt;") &amp; "&lt;/s&gt;&lt;/t&gt;", "//s"), _xlfn.SEQUENCE(4))))</f>
        <v>Classmate Soft Cover 6</v>
      </c>
      <c r="G870" t="str">
        <f t="shared" si="155"/>
        <v>Binding Notebook, Unruled, 300 Pages</v>
      </c>
      <c r="H870" t="s">
        <v>5553</v>
      </c>
      <c r="I870" t="s">
        <v>13171</v>
      </c>
      <c r="J870" s="7" t="str">
        <f t="shared" si="146"/>
        <v>OfficeProducts</v>
      </c>
      <c r="K870" t="s">
        <v>13172</v>
      </c>
      <c r="L870" t="str">
        <f t="shared" si="147"/>
        <v>OfficePaperProducts</v>
      </c>
      <c r="M870" t="s">
        <v>13173</v>
      </c>
      <c r="N870" s="2" t="str">
        <f t="shared" si="148"/>
        <v>Paper</v>
      </c>
      <c r="O870" s="1" t="s">
        <v>13174</v>
      </c>
      <c r="P870" t="s">
        <v>13207</v>
      </c>
      <c r="Q870">
        <v>157</v>
      </c>
      <c r="R870" s="8">
        <f t="shared" si="149"/>
        <v>157</v>
      </c>
      <c r="S870">
        <v>160</v>
      </c>
      <c r="T870" s="8">
        <f t="shared" si="150"/>
        <v>160</v>
      </c>
      <c r="U870" s="1">
        <f t="shared" si="151"/>
        <v>1.8749999999999999E-2</v>
      </c>
      <c r="V870">
        <v>4.5</v>
      </c>
      <c r="W870" s="10">
        <f t="shared" si="152"/>
        <v>4.5</v>
      </c>
      <c r="X870" s="4">
        <v>4428</v>
      </c>
      <c r="Y870" s="12">
        <f t="shared" si="153"/>
        <v>4428</v>
      </c>
    </row>
    <row r="871" spans="1:25" x14ac:dyDescent="0.25">
      <c r="A871">
        <v>870</v>
      </c>
      <c r="B871" t="s">
        <v>418</v>
      </c>
      <c r="C871" t="str">
        <f t="shared" si="154"/>
        <v>Duplicate</v>
      </c>
      <c r="D871" t="s">
        <v>419</v>
      </c>
      <c r="E871" t="str">
        <f t="shared" si="145"/>
        <v>TP-Link Nano AC600 USB Wi-Fi Adapter(Archer T2U Nano)- 2.4G 5G Dual Band Wireless Network Adapter for PC Desktop Laptop, Mini Travel Size, Supports Windows 11,10, 8.1, 8, 7, XP Mac OS 10.9-10.15</v>
      </c>
      <c r="F871" t="str" cm="1">
        <f t="array" ref="F871">PROPER(_xlfn.TEXTJOIN(" ", TRUE, INDEX(_xlfn.FILTERXML("&lt;t&gt;&lt;s&gt;" &amp; SUBSTITUTE(E871," ","&lt;/s&gt;&lt;s&gt;") &amp; "&lt;/s&gt;&lt;/t&gt;", "//s"), _xlfn.SEQUENCE(4))))</f>
        <v>Tp-Link Nano Ac600 Usb</v>
      </c>
      <c r="G871" t="str">
        <f t="shared" si="155"/>
        <v>T2U Nano)- 2.4G 5G Dual Band Wireless Network Adapter for PC Desktop Laptop, Mini Travel Size, Supports Windows 11,10, 8.1, 8, 7, XP Mac OS 10.9-10.15</v>
      </c>
      <c r="H871" t="s">
        <v>96</v>
      </c>
      <c r="I871" t="s">
        <v>13085</v>
      </c>
      <c r="J871" s="7" t="str">
        <f t="shared" si="146"/>
        <v>Computers &amp; Accessories</v>
      </c>
      <c r="K871" t="s">
        <v>13090</v>
      </c>
      <c r="L871" t="str">
        <f t="shared" si="147"/>
        <v>NetworkingDevices</v>
      </c>
      <c r="M871" s="2" t="s">
        <v>13091</v>
      </c>
      <c r="N871" s="2" t="str">
        <f t="shared" si="148"/>
        <v>NetworkAdapters</v>
      </c>
      <c r="O871" s="1" t="s">
        <v>13092</v>
      </c>
      <c r="Q871">
        <v>999</v>
      </c>
      <c r="R871" s="8">
        <f t="shared" si="149"/>
        <v>999</v>
      </c>
      <c r="S871" s="2">
        <v>1599</v>
      </c>
      <c r="T871" s="8">
        <f t="shared" si="150"/>
        <v>1599</v>
      </c>
      <c r="U871" s="1">
        <f t="shared" si="151"/>
        <v>0.37523452157598497</v>
      </c>
      <c r="V871">
        <v>4.3</v>
      </c>
      <c r="W871" s="10">
        <f t="shared" si="152"/>
        <v>4.3</v>
      </c>
      <c r="X871" s="4">
        <v>12093</v>
      </c>
      <c r="Y871" s="12">
        <f t="shared" si="153"/>
        <v>12093</v>
      </c>
    </row>
    <row r="872" spans="1:25" x14ac:dyDescent="0.25">
      <c r="A872">
        <v>871</v>
      </c>
      <c r="B872" t="s">
        <v>7172</v>
      </c>
      <c r="C872" t="str">
        <f t="shared" si="154"/>
        <v>Unique</v>
      </c>
      <c r="D872" t="s">
        <v>7173</v>
      </c>
      <c r="E872" t="str">
        <f t="shared" si="145"/>
        <v>LS LAPSTER Quality Assured Universal Silicone 15.6" Keyboard Protector Skin|| Keyboard Dust Cover|| Keyboard Skin for 15.6" Laptop| 15.6" Keyguard| (3.93 x 11.81 x 0.39 inches)</v>
      </c>
      <c r="F872" t="str" cm="1">
        <f t="array" ref="F872">PROPER(_xlfn.TEXTJOIN(" ", TRUE, INDEX(_xlfn.FILTERXML("&lt;t&gt;&lt;s&gt;" &amp; SUBSTITUTE(E872," ","&lt;/s&gt;&lt;s&gt;") &amp; "&lt;/s&gt;&lt;/t&gt;", "//s"), _xlfn.SEQUENCE(4))))</f>
        <v>Ls Lapster Quality Assured</v>
      </c>
      <c r="G872" t="str">
        <f t="shared" si="155"/>
        <v>15.6" Keyboard Protector Skin|| Keyboard Dust Cover|| Keyboard Skin for 15.6" Laptop| 15.6" Keyguard| (3.93 x 11.81 x 0.39 inches)</v>
      </c>
      <c r="H872" t="s">
        <v>5206</v>
      </c>
      <c r="I872" t="s">
        <v>13085</v>
      </c>
      <c r="J872" s="7" t="str">
        <f t="shared" si="146"/>
        <v>Computers &amp; Accessories</v>
      </c>
      <c r="K872" t="s">
        <v>13086</v>
      </c>
      <c r="L872" t="str">
        <f t="shared" si="147"/>
        <v>Accessories &amp; Peripherals</v>
      </c>
      <c r="M872" t="s">
        <v>13160</v>
      </c>
      <c r="N872" s="2" t="str">
        <f t="shared" si="148"/>
        <v>Keyboards , Mice &amp; InputDevices</v>
      </c>
      <c r="O872" s="1" t="s">
        <v>13194</v>
      </c>
      <c r="P872" t="s">
        <v>13195</v>
      </c>
      <c r="Q872">
        <v>115</v>
      </c>
      <c r="R872" s="8">
        <f t="shared" si="149"/>
        <v>115</v>
      </c>
      <c r="S872">
        <v>999</v>
      </c>
      <c r="T872" s="8">
        <f t="shared" si="150"/>
        <v>999</v>
      </c>
      <c r="U872" s="1">
        <f t="shared" si="151"/>
        <v>0.88488488488488493</v>
      </c>
      <c r="V872">
        <v>3.3</v>
      </c>
      <c r="W872" s="10">
        <f t="shared" si="152"/>
        <v>3.3</v>
      </c>
      <c r="X872" s="4">
        <v>5692</v>
      </c>
      <c r="Y872" s="12">
        <f t="shared" si="153"/>
        <v>5692</v>
      </c>
    </row>
    <row r="873" spans="1:25" x14ac:dyDescent="0.25">
      <c r="A873">
        <v>872</v>
      </c>
      <c r="B873" t="s">
        <v>7182</v>
      </c>
      <c r="C873" t="str">
        <f t="shared" si="154"/>
        <v>Unique</v>
      </c>
      <c r="D873" t="s">
        <v>7183</v>
      </c>
      <c r="E873" t="str">
        <f t="shared" si="145"/>
        <v>KLAM LCD Writing Tablet Screenwriting Toys Board Smart Digital E-Note Pad 8.5 Inch Light Weight Magic Slate for Drawing Playing Noting by Kids and Adults Best Birthday Gift Girls Boys, Multicolor</v>
      </c>
      <c r="F873" t="str" cm="1">
        <f t="array" ref="F873">PROPER(_xlfn.TEXTJOIN(" ", TRUE, INDEX(_xlfn.FILTERXML("&lt;t&gt;&lt;s&gt;" &amp; SUBSTITUTE(E873," ","&lt;/s&gt;&lt;s&gt;") &amp; "&lt;/s&gt;&lt;/t&gt;", "//s"), _xlfn.SEQUENCE(4))))</f>
        <v>Klam Lcd Writing Tablet</v>
      </c>
      <c r="G873" t="str">
        <f t="shared" si="155"/>
        <v>Board Smart Digital E-Note Pad 8.5 Inch Light Weight Magic Slate for Drawing Playing Noting by Kids and Adults Best Birthday Gift Girls Boys, Multicolor</v>
      </c>
      <c r="H873" t="s">
        <v>4788</v>
      </c>
      <c r="I873" t="s">
        <v>13085</v>
      </c>
      <c r="J873" s="7" t="str">
        <f t="shared" si="146"/>
        <v>Computers &amp; Accessories</v>
      </c>
      <c r="K873" t="s">
        <v>13086</v>
      </c>
      <c r="L873" t="str">
        <f t="shared" si="147"/>
        <v>Accessories &amp; Peripherals</v>
      </c>
      <c r="M873" t="s">
        <v>13160</v>
      </c>
      <c r="N873" s="2" t="str">
        <f t="shared" si="148"/>
        <v>Keyboards , Mice &amp; InputDevices</v>
      </c>
      <c r="O873" s="1" t="s">
        <v>13162</v>
      </c>
      <c r="Q873">
        <v>175</v>
      </c>
      <c r="R873" s="8">
        <f t="shared" si="149"/>
        <v>175</v>
      </c>
      <c r="S873">
        <v>499</v>
      </c>
      <c r="T873" s="8">
        <f t="shared" si="150"/>
        <v>499</v>
      </c>
      <c r="U873" s="1">
        <f t="shared" si="151"/>
        <v>0.64929859719438876</v>
      </c>
      <c r="V873">
        <v>4.0999999999999996</v>
      </c>
      <c r="W873" s="10">
        <f t="shared" si="152"/>
        <v>4.0999999999999996</v>
      </c>
      <c r="X873" s="4">
        <v>21</v>
      </c>
      <c r="Y873" s="12">
        <f t="shared" si="153"/>
        <v>21</v>
      </c>
    </row>
    <row r="874" spans="1:25" x14ac:dyDescent="0.25">
      <c r="A874">
        <v>873</v>
      </c>
      <c r="B874" t="s">
        <v>7192</v>
      </c>
      <c r="C874" t="str">
        <f t="shared" si="154"/>
        <v>Unique</v>
      </c>
      <c r="D874" t="s">
        <v>7193</v>
      </c>
      <c r="E874" t="str">
        <f t="shared" si="145"/>
        <v>CP PLUS 2MP Full HD Smart Wi-fi CCTV Security Camera | 360¬∞ with Pan Tilt | Two Way Talk | Cloud Monitor | Motion Detect | Night Vision | Supports SD Card (Up to 128 GB) | Alexa and Ok Google | CP-E21A</v>
      </c>
      <c r="F874" t="str" cm="1">
        <f t="array" ref="F874">PROPER(_xlfn.TEXTJOIN(" ", TRUE, INDEX(_xlfn.FILTERXML("&lt;t&gt;&lt;s&gt;" &amp; SUBSTITUTE(E874," ","&lt;/s&gt;&lt;s&gt;") &amp; "&lt;/s&gt;&lt;/t&gt;", "//s"), _xlfn.SEQUENCE(4))))</f>
        <v>Cp Plus 2Mp Full</v>
      </c>
      <c r="G874" t="str">
        <f t="shared" si="155"/>
        <v>Wi-fi CCTV Security Camera | 360¬∞ with Pan Tilt | Two Way Talk | Cloud Monitor | Motion Detect | Night Vision | Supports SD Card (Up to 128 GB) | Alexa and Ok Google | CP-E21A</v>
      </c>
      <c r="H874" t="s">
        <v>5833</v>
      </c>
      <c r="I874" t="s">
        <v>13093</v>
      </c>
      <c r="J874" s="7" t="str">
        <f t="shared" si="146"/>
        <v>Electronics</v>
      </c>
      <c r="K874" s="2" t="s">
        <v>13182</v>
      </c>
      <c r="L874" t="str">
        <f t="shared" si="147"/>
        <v>Cameras &amp; Photography</v>
      </c>
      <c r="M874" s="2" t="s">
        <v>13218</v>
      </c>
      <c r="N874" s="2" t="str">
        <f t="shared" si="148"/>
        <v>SecurityCameras</v>
      </c>
      <c r="O874" s="1" t="s">
        <v>13219</v>
      </c>
      <c r="Q874" s="2">
        <v>1999</v>
      </c>
      <c r="R874" s="8">
        <f t="shared" si="149"/>
        <v>1999</v>
      </c>
      <c r="S874" s="2">
        <v>4700</v>
      </c>
      <c r="T874" s="8">
        <f t="shared" si="150"/>
        <v>4700</v>
      </c>
      <c r="U874" s="1">
        <f t="shared" si="151"/>
        <v>0.57468085106382982</v>
      </c>
      <c r="V874">
        <v>3.8</v>
      </c>
      <c r="W874" s="10">
        <f t="shared" si="152"/>
        <v>3.8</v>
      </c>
      <c r="X874" s="4">
        <v>1880</v>
      </c>
      <c r="Y874" s="12">
        <f t="shared" si="153"/>
        <v>1880</v>
      </c>
    </row>
    <row r="875" spans="1:25" x14ac:dyDescent="0.25">
      <c r="A875">
        <v>874</v>
      </c>
      <c r="B875" t="s">
        <v>7202</v>
      </c>
      <c r="C875" t="str">
        <f t="shared" si="154"/>
        <v>Unique</v>
      </c>
      <c r="D875" t="s">
        <v>7203</v>
      </c>
      <c r="E875" t="str">
        <f t="shared" si="145"/>
        <v>HP Deskjet 2331 Colour Printer, Scanner and Copier for Home Small Office, Compact Size, Reliable, Easy Set-Up Through Smart App On Your Pc Connected Through USB, Ideal for Home.</v>
      </c>
      <c r="F875" t="str" cm="1">
        <f t="array" ref="F875">PROPER(_xlfn.TEXTJOIN(" ", TRUE, INDEX(_xlfn.FILTERXML("&lt;t&gt;&lt;s&gt;" &amp; SUBSTITUTE(E875," ","&lt;/s&gt;&lt;s&gt;") &amp; "&lt;/s&gt;&lt;/t&gt;", "//s"), _xlfn.SEQUENCE(4))))</f>
        <v>Hp Deskjet 2331 Colour</v>
      </c>
      <c r="G875" t="str">
        <f t="shared" si="155"/>
        <v>and Copier for Home Small Office, Compact Size, Reliable, Easy Set-Up Through Smart App On Your Pc Connected Through USB, Ideal for Home.</v>
      </c>
      <c r="H875" t="s">
        <v>7204</v>
      </c>
      <c r="I875" t="s">
        <v>13085</v>
      </c>
      <c r="J875" s="7" t="str">
        <f t="shared" si="146"/>
        <v>Computers &amp; Accessories</v>
      </c>
      <c r="K875" s="2" t="s">
        <v>13191</v>
      </c>
      <c r="L875" t="str">
        <f t="shared" si="147"/>
        <v>Printers , Inks &amp; Accessories</v>
      </c>
      <c r="M875" s="3" t="s">
        <v>13257</v>
      </c>
      <c r="N875" s="2" t="str">
        <f t="shared" si="148"/>
        <v>Printers</v>
      </c>
      <c r="O875" s="1"/>
      <c r="Q875" s="2">
        <v>3999</v>
      </c>
      <c r="R875" s="8">
        <f t="shared" si="149"/>
        <v>3999</v>
      </c>
      <c r="S875" s="3">
        <v>4332.96</v>
      </c>
      <c r="T875" s="8">
        <f t="shared" si="150"/>
        <v>4332.96</v>
      </c>
      <c r="U875" s="1">
        <f t="shared" si="151"/>
        <v>7.7074332557881917E-2</v>
      </c>
      <c r="V875">
        <v>3.5</v>
      </c>
      <c r="W875" s="10">
        <f t="shared" si="152"/>
        <v>3.5</v>
      </c>
      <c r="X875" s="4">
        <v>21762</v>
      </c>
      <c r="Y875" s="12">
        <f t="shared" si="153"/>
        <v>21762</v>
      </c>
    </row>
    <row r="876" spans="1:25" x14ac:dyDescent="0.25">
      <c r="A876">
        <v>875</v>
      </c>
      <c r="B876" t="s">
        <v>7213</v>
      </c>
      <c r="C876" t="str">
        <f t="shared" si="154"/>
        <v>Unique</v>
      </c>
      <c r="D876" t="s">
        <v>7214</v>
      </c>
      <c r="E876" t="str">
        <f t="shared" si="145"/>
        <v>D-Link DIR-615 Wi-fi Ethernet-N300 Single_band 300Mbps Router, Mobile App Support, Router | AP | Repeater | Client Modes(Black)</v>
      </c>
      <c r="F876" t="str" cm="1">
        <f t="array" ref="F876">PROPER(_xlfn.TEXTJOIN(" ", TRUE, INDEX(_xlfn.FILTERXML("&lt;t&gt;&lt;s&gt;" &amp; SUBSTITUTE(E876," ","&lt;/s&gt;&lt;s&gt;") &amp; "&lt;/s&gt;&lt;/t&gt;", "//s"), _xlfn.SEQUENCE(4))))</f>
        <v>D-Link Dir-615 Wi-Fi Ethernet-N300</v>
      </c>
      <c r="G876" t="str">
        <f t="shared" si="155"/>
        <v>Router, Mobile App Support, Router | AP | Repeater | Client Modes(Black)</v>
      </c>
      <c r="H876" t="s">
        <v>5374</v>
      </c>
      <c r="I876" t="s">
        <v>13085</v>
      </c>
      <c r="J876" s="7" t="str">
        <f t="shared" si="146"/>
        <v>Computers &amp; Accessories</v>
      </c>
      <c r="K876" t="s">
        <v>13090</v>
      </c>
      <c r="L876" t="str">
        <f t="shared" si="147"/>
        <v>NetworkingDevices</v>
      </c>
      <c r="M876" s="2" t="s">
        <v>13204</v>
      </c>
      <c r="N876" s="2" t="str">
        <f t="shared" si="148"/>
        <v>Routers</v>
      </c>
      <c r="O876" s="1"/>
      <c r="Q876">
        <v>899</v>
      </c>
      <c r="R876" s="8">
        <f t="shared" si="149"/>
        <v>899</v>
      </c>
      <c r="S876" s="2">
        <v>1800</v>
      </c>
      <c r="T876" s="8">
        <f t="shared" si="150"/>
        <v>1800</v>
      </c>
      <c r="U876" s="1">
        <f t="shared" si="151"/>
        <v>0.50055555555555553</v>
      </c>
      <c r="V876">
        <v>4.0999999999999996</v>
      </c>
      <c r="W876" s="10">
        <f t="shared" si="152"/>
        <v>4.0999999999999996</v>
      </c>
      <c r="X876" s="4">
        <v>22375</v>
      </c>
      <c r="Y876" s="12">
        <f t="shared" si="153"/>
        <v>22375</v>
      </c>
    </row>
    <row r="877" spans="1:25" x14ac:dyDescent="0.25">
      <c r="A877">
        <v>876</v>
      </c>
      <c r="B877" t="s">
        <v>7223</v>
      </c>
      <c r="C877" t="str">
        <f t="shared" si="154"/>
        <v>Unique</v>
      </c>
      <c r="D877" t="s">
        <v>7224</v>
      </c>
      <c r="E877" t="str">
        <f t="shared" si="145"/>
        <v>RPM Euro Games Gaming Mousepad Speed Type Extended Large (Size - 800 mm x 300 mm x 3 mm)</v>
      </c>
      <c r="F877" t="str" cm="1">
        <f t="array" ref="F877">PROPER(_xlfn.TEXTJOIN(" ", TRUE, INDEX(_xlfn.FILTERXML("&lt;t&gt;&lt;s&gt;" &amp; SUBSTITUTE(E877," ","&lt;/s&gt;&lt;s&gt;") &amp; "&lt;/s&gt;&lt;/t&gt;", "//s"), _xlfn.SEQUENCE(4))))</f>
        <v>Rpm Euro Games Gaming</v>
      </c>
      <c r="G877" t="str">
        <f t="shared" si="155"/>
        <v>Type Extended Large (Size - 800 mm x 300 mm x 3 mm)</v>
      </c>
      <c r="H877" t="s">
        <v>5289</v>
      </c>
      <c r="I877" t="s">
        <v>13085</v>
      </c>
      <c r="J877" s="7" t="str">
        <f t="shared" si="146"/>
        <v>Computers &amp; Accessories</v>
      </c>
      <c r="K877" t="s">
        <v>13086</v>
      </c>
      <c r="L877" t="str">
        <f t="shared" si="147"/>
        <v>Accessories &amp; Peripherals</v>
      </c>
      <c r="M877" t="s">
        <v>13160</v>
      </c>
      <c r="N877" s="2" t="str">
        <f t="shared" si="148"/>
        <v>Keyboards , Mice &amp; InputDevices</v>
      </c>
      <c r="O877" s="1" t="s">
        <v>13194</v>
      </c>
      <c r="P877" t="s">
        <v>13200</v>
      </c>
      <c r="Q877">
        <v>299</v>
      </c>
      <c r="R877" s="8">
        <f t="shared" si="149"/>
        <v>299</v>
      </c>
      <c r="S877">
        <v>990</v>
      </c>
      <c r="T877" s="8">
        <f t="shared" si="150"/>
        <v>990</v>
      </c>
      <c r="U877" s="1">
        <f t="shared" si="151"/>
        <v>0.69797979797979803</v>
      </c>
      <c r="V877">
        <v>4.5</v>
      </c>
      <c r="W877" s="10">
        <f t="shared" si="152"/>
        <v>4.5</v>
      </c>
      <c r="X877" s="4">
        <v>2453</v>
      </c>
      <c r="Y877" s="12">
        <f t="shared" si="153"/>
        <v>2453</v>
      </c>
    </row>
    <row r="878" spans="1:25" x14ac:dyDescent="0.25">
      <c r="A878">
        <v>877</v>
      </c>
      <c r="B878" t="s">
        <v>7233</v>
      </c>
      <c r="C878" t="str">
        <f t="shared" si="154"/>
        <v>Unique</v>
      </c>
      <c r="D878" t="s">
        <v>7234</v>
      </c>
      <c r="E878" t="str">
        <f t="shared" si="145"/>
        <v>Wacom One by CTL-472 K0-CX Digital Drawing Graphics Pen Tablet (Red and Black) Small (6-inch x 3.5-inch)(15x8cm) | Battery Free Cordless Pen with 2048 Pressure Level</v>
      </c>
      <c r="F878" t="str" cm="1">
        <f t="array" ref="F878">PROPER(_xlfn.TEXTJOIN(" ", TRUE, INDEX(_xlfn.FILTERXML("&lt;t&gt;&lt;s&gt;" &amp; SUBSTITUTE(E878," ","&lt;/s&gt;&lt;s&gt;") &amp; "&lt;/s&gt;&lt;/t&gt;", "//s"), _xlfn.SEQUENCE(4))))</f>
        <v>Wacom One By Ctl-472</v>
      </c>
      <c r="G878" t="str">
        <f t="shared" si="155"/>
        <v>Drawing Graphics Pen Tablet (Red and Black) Small (6-inch x 3.5-inch)(15x8cm) | Battery Free Cordless Pen with 2048 Pressure Level</v>
      </c>
      <c r="H878" t="s">
        <v>4788</v>
      </c>
      <c r="I878" t="s">
        <v>13085</v>
      </c>
      <c r="J878" s="7" t="str">
        <f t="shared" si="146"/>
        <v>Computers &amp; Accessories</v>
      </c>
      <c r="K878" s="2" t="s">
        <v>13086</v>
      </c>
      <c r="L878" t="str">
        <f t="shared" si="147"/>
        <v>Accessories &amp; Peripherals</v>
      </c>
      <c r="M878" s="2" t="s">
        <v>13160</v>
      </c>
      <c r="N878" s="2" t="str">
        <f t="shared" si="148"/>
        <v>Keyboards , Mice &amp; InputDevices</v>
      </c>
      <c r="O878" s="1" t="s">
        <v>13162</v>
      </c>
      <c r="Q878" s="2">
        <v>3303</v>
      </c>
      <c r="R878" s="8">
        <f t="shared" si="149"/>
        <v>3303</v>
      </c>
      <c r="S878" s="2">
        <v>4699</v>
      </c>
      <c r="T878" s="8">
        <f t="shared" si="150"/>
        <v>4699</v>
      </c>
      <c r="U878" s="1">
        <f t="shared" si="151"/>
        <v>0.29708448606086402</v>
      </c>
      <c r="V878">
        <v>4.4000000000000004</v>
      </c>
      <c r="W878" s="10">
        <f t="shared" si="152"/>
        <v>4.4000000000000004</v>
      </c>
      <c r="X878" s="4">
        <v>13544</v>
      </c>
      <c r="Y878" s="12">
        <f t="shared" si="153"/>
        <v>13544</v>
      </c>
    </row>
    <row r="879" spans="1:25" x14ac:dyDescent="0.25">
      <c r="A879">
        <v>878</v>
      </c>
      <c r="B879" t="s">
        <v>7243</v>
      </c>
      <c r="C879" t="str">
        <f t="shared" si="154"/>
        <v>Unique</v>
      </c>
      <c r="D879" t="s">
        <v>7244</v>
      </c>
      <c r="E879" t="str">
        <f t="shared" si="145"/>
        <v>Lenovo 300 FHD Webcam with Full Stereo Dual Built-in mics | FHD 1080P 2.1 Megapixel CMOS Camera |Privacy Shutter | Ultra-Wide 95 Lens | 360 Rotation | Flexible Mount, Plug-n-Play | Cloud Grey</v>
      </c>
      <c r="F879" t="str" cm="1">
        <f t="array" ref="F879">PROPER(_xlfn.TEXTJOIN(" ", TRUE, INDEX(_xlfn.FILTERXML("&lt;t&gt;&lt;s&gt;" &amp; SUBSTITUTE(E879," ","&lt;/s&gt;&lt;s&gt;") &amp; "&lt;/s&gt;&lt;/t&gt;", "//s"), _xlfn.SEQUENCE(4))))</f>
        <v>Lenovo 300 Fhd Webcam</v>
      </c>
      <c r="G879" t="str">
        <f t="shared" si="155"/>
        <v>Stereo Dual Built-in mics | FHD 1080P 2.1 Megapixel CMOS Camera |Privacy Shutter | Ultra-Wide 95 Lens | 360 Rotation | Flexible Mount, Plug-n-Play | Cloud Grey</v>
      </c>
      <c r="H879" t="s">
        <v>6501</v>
      </c>
      <c r="I879" t="s">
        <v>13085</v>
      </c>
      <c r="J879" s="7" t="str">
        <f t="shared" si="146"/>
        <v>Computers &amp; Accessories</v>
      </c>
      <c r="K879" s="2" t="s">
        <v>13086</v>
      </c>
      <c r="L879" t="str">
        <f t="shared" si="147"/>
        <v>Accessories &amp; Peripherals</v>
      </c>
      <c r="M879" s="2" t="s">
        <v>13224</v>
      </c>
      <c r="N879" s="2" t="str">
        <f t="shared" si="148"/>
        <v>Audio &amp; VideoAccessories</v>
      </c>
      <c r="O879" s="1" t="s">
        <v>13237</v>
      </c>
      <c r="P879" t="s">
        <v>13238</v>
      </c>
      <c r="Q879" s="2">
        <v>1890</v>
      </c>
      <c r="R879" s="8">
        <f t="shared" si="149"/>
        <v>1890</v>
      </c>
      <c r="S879" s="2">
        <v>5490</v>
      </c>
      <c r="T879" s="8">
        <f t="shared" si="150"/>
        <v>5490</v>
      </c>
      <c r="U879" s="1">
        <f t="shared" si="151"/>
        <v>0.65573770491803274</v>
      </c>
      <c r="V879">
        <v>4.0999999999999996</v>
      </c>
      <c r="W879" s="10">
        <f t="shared" si="152"/>
        <v>4.0999999999999996</v>
      </c>
      <c r="X879" s="4">
        <v>10976</v>
      </c>
      <c r="Y879" s="12">
        <f t="shared" si="153"/>
        <v>10976</v>
      </c>
    </row>
    <row r="880" spans="1:25" x14ac:dyDescent="0.25">
      <c r="A880">
        <v>879</v>
      </c>
      <c r="B880" t="s">
        <v>7253</v>
      </c>
      <c r="C880" t="str">
        <f t="shared" si="154"/>
        <v>Unique</v>
      </c>
      <c r="D880" t="s">
        <v>7254</v>
      </c>
      <c r="E880" t="str">
        <f t="shared" si="145"/>
        <v>Parker Quink Ink Bottle (Black)</v>
      </c>
      <c r="F880" t="str" cm="1">
        <f t="array" ref="F880">PROPER(_xlfn.TEXTJOIN(" ", TRUE, INDEX(_xlfn.FILTERXML("&lt;t&gt;&lt;s&gt;" &amp; SUBSTITUTE(E880," ","&lt;/s&gt;&lt;s&gt;") &amp; "&lt;/s&gt;&lt;/t&gt;", "//s"), _xlfn.SEQUENCE(4))))</f>
        <v>Parker Quink Ink Bottle</v>
      </c>
      <c r="G880" t="str">
        <f t="shared" si="155"/>
        <v/>
      </c>
      <c r="H880" t="s">
        <v>6158</v>
      </c>
      <c r="I880" t="s">
        <v>13171</v>
      </c>
      <c r="J880" s="7" t="str">
        <f t="shared" si="146"/>
        <v>OfficeProducts</v>
      </c>
      <c r="K880" t="s">
        <v>13172</v>
      </c>
      <c r="L880" t="str">
        <f t="shared" si="147"/>
        <v>OfficePaperProducts</v>
      </c>
      <c r="M880" t="s">
        <v>13173</v>
      </c>
      <c r="N880" s="2" t="str">
        <f t="shared" si="148"/>
        <v>Paper</v>
      </c>
      <c r="O880" s="1" t="s">
        <v>13174</v>
      </c>
      <c r="P880" t="s">
        <v>13175</v>
      </c>
      <c r="Q880">
        <v>90</v>
      </c>
      <c r="R880" s="8">
        <f t="shared" si="149"/>
        <v>90</v>
      </c>
      <c r="S880">
        <v>100</v>
      </c>
      <c r="T880" s="8">
        <f t="shared" si="150"/>
        <v>100</v>
      </c>
      <c r="U880" s="1">
        <f t="shared" si="151"/>
        <v>0.1</v>
      </c>
      <c r="V880">
        <v>4.3</v>
      </c>
      <c r="W880" s="10">
        <f t="shared" si="152"/>
        <v>4.3</v>
      </c>
      <c r="X880" s="4">
        <v>3061</v>
      </c>
      <c r="Y880" s="12">
        <f t="shared" si="153"/>
        <v>3061</v>
      </c>
    </row>
    <row r="881" spans="1:25" x14ac:dyDescent="0.25">
      <c r="A881">
        <v>880</v>
      </c>
      <c r="B881" t="s">
        <v>7263</v>
      </c>
      <c r="C881" t="str">
        <f t="shared" si="154"/>
        <v>Unique</v>
      </c>
      <c r="D881" t="s">
        <v>7264</v>
      </c>
      <c r="E881" t="str">
        <f t="shared" si="145"/>
        <v>Sony WI-C100 Wireless Headphones with Customizable Equalizer for Deep Bass and 25 Hrs Battery, DSEE-Upscale, Splash Proof, 360RA, Fast Pair, in-Ear Bluetooth Headset with mic for Phone Calls (Black)</v>
      </c>
      <c r="F881" t="str" cm="1">
        <f t="array" ref="F881">PROPER(_xlfn.TEXTJOIN(" ", TRUE, INDEX(_xlfn.FILTERXML("&lt;t&gt;&lt;s&gt;" &amp; SUBSTITUTE(E881," ","&lt;/s&gt;&lt;s&gt;") &amp; "&lt;/s&gt;&lt;/t&gt;", "//s"), _xlfn.SEQUENCE(4))))</f>
        <v>Sony Wi-C100 Wireless Headphones</v>
      </c>
      <c r="G881" t="str">
        <f t="shared" si="155"/>
        <v>Equalizer for Deep Bass and 25 Hrs Battery, DSEE-Upscale, Splash Proof, 360RA, Fast Pair, in-Ear Bluetooth Headset with mic for Phone Calls (Black)</v>
      </c>
      <c r="H881" t="s">
        <v>3025</v>
      </c>
      <c r="I881" t="s">
        <v>13093</v>
      </c>
      <c r="J881" s="7" t="str">
        <f t="shared" si="146"/>
        <v>Electronics</v>
      </c>
      <c r="K881" s="2" t="s">
        <v>13131</v>
      </c>
      <c r="L881" t="str">
        <f t="shared" si="147"/>
        <v>Headphones , Earbuds &amp; Accessories</v>
      </c>
      <c r="M881" s="2" t="s">
        <v>13132</v>
      </c>
      <c r="N881" s="2" t="str">
        <f t="shared" si="148"/>
        <v>Headphones</v>
      </c>
      <c r="O881" s="1" t="s">
        <v>13133</v>
      </c>
      <c r="Q881" s="2">
        <v>1599</v>
      </c>
      <c r="R881" s="8">
        <f t="shared" si="149"/>
        <v>1599</v>
      </c>
      <c r="S881" s="2">
        <v>2790</v>
      </c>
      <c r="T881" s="8">
        <f t="shared" si="150"/>
        <v>2790</v>
      </c>
      <c r="U881" s="1">
        <f t="shared" si="151"/>
        <v>0.42688172043010753</v>
      </c>
      <c r="V881">
        <v>3.6</v>
      </c>
      <c r="W881" s="10">
        <f t="shared" si="152"/>
        <v>3.6</v>
      </c>
      <c r="X881" s="4">
        <v>2272</v>
      </c>
      <c r="Y881" s="12">
        <f t="shared" si="153"/>
        <v>2272</v>
      </c>
    </row>
    <row r="882" spans="1:25" x14ac:dyDescent="0.25">
      <c r="A882">
        <v>881</v>
      </c>
      <c r="B882" t="s">
        <v>7273</v>
      </c>
      <c r="C882" t="str">
        <f t="shared" si="154"/>
        <v>Unique</v>
      </c>
      <c r="D882" t="s">
        <v>7274</v>
      </c>
      <c r="E882" t="str">
        <f t="shared" si="145"/>
        <v>Zebronics, ZEB-NC3300 USB Powered Laptop Cooling Pad with Dual Fan, Dual USB Port and Blue LED Lights</v>
      </c>
      <c r="F882" t="str" cm="1">
        <f t="array" ref="F882">PROPER(_xlfn.TEXTJOIN(" ", TRUE, INDEX(_xlfn.FILTERXML("&lt;t&gt;&lt;s&gt;" &amp; SUBSTITUTE(E882," ","&lt;/s&gt;&lt;s&gt;") &amp; "&lt;/s&gt;&lt;/t&gt;", "//s"), _xlfn.SEQUENCE(4))))</f>
        <v>Zebronics, Zeb-Nc3300 Usb Powered</v>
      </c>
      <c r="G882" t="str">
        <f t="shared" si="155"/>
        <v>Pad with Dual Fan, Dual USB Port and Blue LED Lights</v>
      </c>
      <c r="H882" t="s">
        <v>6530</v>
      </c>
      <c r="I882" t="s">
        <v>13085</v>
      </c>
      <c r="J882" s="7" t="str">
        <f t="shared" si="146"/>
        <v>Computers &amp; Accessories</v>
      </c>
      <c r="K882" t="s">
        <v>13086</v>
      </c>
      <c r="L882" t="str">
        <f t="shared" si="147"/>
        <v>Accessories &amp; Peripherals</v>
      </c>
      <c r="M882" t="s">
        <v>13154</v>
      </c>
      <c r="N882" s="2" t="str">
        <f t="shared" si="148"/>
        <v>LaptopAccessories</v>
      </c>
      <c r="O882" s="1" t="s">
        <v>13239</v>
      </c>
      <c r="Q882">
        <v>599</v>
      </c>
      <c r="R882" s="8">
        <f t="shared" si="149"/>
        <v>599</v>
      </c>
      <c r="S882">
        <v>999</v>
      </c>
      <c r="T882" s="8">
        <f t="shared" si="150"/>
        <v>999</v>
      </c>
      <c r="U882" s="1">
        <f t="shared" si="151"/>
        <v>0.40040040040040042</v>
      </c>
      <c r="V882">
        <v>4</v>
      </c>
      <c r="W882" s="10">
        <f t="shared" si="152"/>
        <v>4</v>
      </c>
      <c r="X882" s="4">
        <v>7601</v>
      </c>
      <c r="Y882" s="12">
        <f t="shared" si="153"/>
        <v>7601</v>
      </c>
    </row>
    <row r="883" spans="1:25" x14ac:dyDescent="0.25">
      <c r="A883">
        <v>882</v>
      </c>
      <c r="B883" t="s">
        <v>443</v>
      </c>
      <c r="C883" t="str">
        <f t="shared" si="154"/>
        <v>Duplicate</v>
      </c>
      <c r="D883" t="s">
        <v>444</v>
      </c>
      <c r="E883" t="str">
        <f t="shared" si="145"/>
        <v>D-Link DWA-131 300 Mbps Wireless Nano USB Adapter (Black)</v>
      </c>
      <c r="F883" t="str" cm="1">
        <f t="array" ref="F883">PROPER(_xlfn.TEXTJOIN(" ", TRUE, INDEX(_xlfn.FILTERXML("&lt;t&gt;&lt;s&gt;" &amp; SUBSTITUTE(E883," ","&lt;/s&gt;&lt;s&gt;") &amp; "&lt;/s&gt;&lt;/t&gt;", "//s"), _xlfn.SEQUENCE(4))))</f>
        <v>D-Link Dwa-131 300 Mbps</v>
      </c>
      <c r="G883" t="str">
        <f t="shared" si="155"/>
        <v>USB Adapter (Black)</v>
      </c>
      <c r="H883" t="s">
        <v>96</v>
      </c>
      <c r="I883" t="s">
        <v>13085</v>
      </c>
      <c r="J883" s="7" t="str">
        <f t="shared" si="146"/>
        <v>Computers &amp; Accessories</v>
      </c>
      <c r="K883" t="s">
        <v>13090</v>
      </c>
      <c r="L883" t="str">
        <f t="shared" si="147"/>
        <v>NetworkingDevices</v>
      </c>
      <c r="M883" s="2" t="s">
        <v>13091</v>
      </c>
      <c r="N883" s="2" t="str">
        <f t="shared" si="148"/>
        <v>NetworkAdapters</v>
      </c>
      <c r="O883" s="1" t="s">
        <v>13092</v>
      </c>
      <c r="Q883">
        <v>507</v>
      </c>
      <c r="R883" s="8">
        <f t="shared" si="149"/>
        <v>507</v>
      </c>
      <c r="S883" s="2">
        <v>1208</v>
      </c>
      <c r="T883" s="8">
        <f t="shared" si="150"/>
        <v>1208</v>
      </c>
      <c r="U883" s="1">
        <f t="shared" si="151"/>
        <v>0.58029801324503316</v>
      </c>
      <c r="V883">
        <v>4.0999999999999996</v>
      </c>
      <c r="W883" s="10">
        <f t="shared" si="152"/>
        <v>4.0999999999999996</v>
      </c>
      <c r="X883" s="4">
        <v>8131</v>
      </c>
      <c r="Y883" s="12">
        <f t="shared" si="153"/>
        <v>8131</v>
      </c>
    </row>
    <row r="884" spans="1:25" x14ac:dyDescent="0.25">
      <c r="A884">
        <v>883</v>
      </c>
      <c r="B884" t="s">
        <v>7285</v>
      </c>
      <c r="C884" t="str">
        <f t="shared" si="154"/>
        <v>Unique</v>
      </c>
      <c r="D884" t="s">
        <v>7286</v>
      </c>
      <c r="E884" t="str">
        <f t="shared" si="145"/>
        <v>Tukzer Gel Mouse Pad Wrist Rest Memory-Foam Ergonomic Mousepad| Cushion Wrist Support and Pain Relief| Suitable for Gaming, Computer, Laptop, Home and Office Non-Slip Rubber Base (Blue)</v>
      </c>
      <c r="F884" t="str" cm="1">
        <f t="array" ref="F884">PROPER(_xlfn.TEXTJOIN(" ", TRUE, INDEX(_xlfn.FILTERXML("&lt;t&gt;&lt;s&gt;" &amp; SUBSTITUTE(E884," ","&lt;/s&gt;&lt;s&gt;") &amp; "&lt;/s&gt;&lt;/t&gt;", "//s"), _xlfn.SEQUENCE(4))))</f>
        <v>Tukzer Gel Mouse Pad</v>
      </c>
      <c r="G884" t="str">
        <f t="shared" si="155"/>
        <v>Memory-Foam Ergonomic Mousepad| Cushion Wrist Support and Pain Relief| Suitable for Gaming, Computer, Laptop, Home and Office Non-Slip Rubber Base (Blue)</v>
      </c>
      <c r="H884" t="s">
        <v>5289</v>
      </c>
      <c r="I884" t="s">
        <v>13085</v>
      </c>
      <c r="J884" s="7" t="str">
        <f t="shared" si="146"/>
        <v>Computers &amp; Accessories</v>
      </c>
      <c r="K884" t="s">
        <v>13086</v>
      </c>
      <c r="L884" t="str">
        <f t="shared" si="147"/>
        <v>Accessories &amp; Peripherals</v>
      </c>
      <c r="M884" t="s">
        <v>13160</v>
      </c>
      <c r="N884" s="2" t="str">
        <f t="shared" si="148"/>
        <v>Keyboards , Mice &amp; InputDevices</v>
      </c>
      <c r="O884" s="1" t="s">
        <v>13194</v>
      </c>
      <c r="P884" t="s">
        <v>13200</v>
      </c>
      <c r="Q884">
        <v>425</v>
      </c>
      <c r="R884" s="8">
        <f t="shared" si="149"/>
        <v>425</v>
      </c>
      <c r="S884">
        <v>899</v>
      </c>
      <c r="T884" s="8">
        <f t="shared" si="150"/>
        <v>899</v>
      </c>
      <c r="U884" s="1">
        <f t="shared" si="151"/>
        <v>0.52725250278086766</v>
      </c>
      <c r="V884">
        <v>4.5</v>
      </c>
      <c r="W884" s="10">
        <f t="shared" si="152"/>
        <v>4.5</v>
      </c>
      <c r="X884" s="4">
        <v>4219</v>
      </c>
      <c r="Y884" s="12">
        <f t="shared" si="153"/>
        <v>4219</v>
      </c>
    </row>
    <row r="885" spans="1:25" x14ac:dyDescent="0.25">
      <c r="A885">
        <v>884</v>
      </c>
      <c r="B885" t="s">
        <v>7295</v>
      </c>
      <c r="C885" t="str">
        <f t="shared" si="154"/>
        <v>Unique</v>
      </c>
      <c r="D885" t="s">
        <v>7296</v>
      </c>
      <c r="E885" t="str">
        <f t="shared" si="145"/>
        <v>Infinity (JBL Glide 510, 72 Hrs Playtime with Quick Charge, Wireless On Ear Headphone with Mic, Deep Bass, Dual Equalizer, Bluetooth 5.0 with Voice Assistant Support (Black)</v>
      </c>
      <c r="F885" t="str" cm="1">
        <f t="array" ref="F885">PROPER(_xlfn.TEXTJOIN(" ", TRUE, INDEX(_xlfn.FILTERXML("&lt;t&gt;&lt;s&gt;" &amp; SUBSTITUTE(E885," ","&lt;/s&gt;&lt;s&gt;") &amp; "&lt;/s&gt;&lt;/t&gt;", "//s"), _xlfn.SEQUENCE(4))))</f>
        <v>Infinity (Jbl Glide 510,</v>
      </c>
      <c r="G885" t="str">
        <f t="shared" si="155"/>
        <v>Playtime with Quick Charge, Wireless On Ear Headphone with Mic, Deep Bass, Dual Equalizer, Bluetooth 5.0 with Voice Assistant Support (Black)</v>
      </c>
      <c r="H885" t="s">
        <v>4364</v>
      </c>
      <c r="I885" t="s">
        <v>13093</v>
      </c>
      <c r="J885" s="7" t="str">
        <f t="shared" si="146"/>
        <v>Electronics</v>
      </c>
      <c r="K885" s="2" t="s">
        <v>13131</v>
      </c>
      <c r="L885" t="str">
        <f t="shared" si="147"/>
        <v>Headphones , Earbuds &amp; Accessories</v>
      </c>
      <c r="M885" s="2" t="s">
        <v>13132</v>
      </c>
      <c r="N885" s="2" t="str">
        <f t="shared" si="148"/>
        <v>Headphones</v>
      </c>
      <c r="O885" s="1" t="s">
        <v>13153</v>
      </c>
      <c r="Q885" s="2">
        <v>1499</v>
      </c>
      <c r="R885" s="8">
        <f t="shared" si="149"/>
        <v>1499</v>
      </c>
      <c r="S885" s="2">
        <v>3999</v>
      </c>
      <c r="T885" s="8">
        <f t="shared" si="150"/>
        <v>3999</v>
      </c>
      <c r="U885" s="1">
        <f t="shared" si="151"/>
        <v>0.62515628907226806</v>
      </c>
      <c r="V885">
        <v>4.2</v>
      </c>
      <c r="W885" s="10">
        <f t="shared" si="152"/>
        <v>4.2</v>
      </c>
      <c r="X885" s="4">
        <v>42775</v>
      </c>
      <c r="Y885" s="12">
        <f t="shared" si="153"/>
        <v>42775</v>
      </c>
    </row>
    <row r="886" spans="1:25" x14ac:dyDescent="0.25">
      <c r="A886">
        <v>885</v>
      </c>
      <c r="B886" t="s">
        <v>7304</v>
      </c>
      <c r="C886" t="str">
        <f t="shared" si="154"/>
        <v>Unique</v>
      </c>
      <c r="D886" t="s">
        <v>7305</v>
      </c>
      <c r="E886" t="str">
        <f t="shared" si="145"/>
        <v>Robustrion Smart Trifold Hard Back Flip Stand Case Cover for Apple iPad 10.2 Cover iPad 9th Generation Cover 2021 8th Gen 2020 7th Gen 2019 Generation Case - Black</v>
      </c>
      <c r="F886" t="str" cm="1">
        <f t="array" ref="F886">PROPER(_xlfn.TEXTJOIN(" ", TRUE, INDEX(_xlfn.FILTERXML("&lt;t&gt;&lt;s&gt;" &amp; SUBSTITUTE(E886," ","&lt;/s&gt;&lt;s&gt;") &amp; "&lt;/s&gt;&lt;/t&gt;", "//s"), _xlfn.SEQUENCE(4))))</f>
        <v>Robustrion Smart Trifold Hard</v>
      </c>
      <c r="G886" t="str">
        <f t="shared" si="155"/>
        <v>Stand Case Cover for Apple iPad 10.2 Cover iPad 9th Generation Cover 2021 8th Gen 2020 7th Gen 2019 Generation Case - Black</v>
      </c>
      <c r="H886" t="s">
        <v>6987</v>
      </c>
      <c r="I886" t="s">
        <v>13085</v>
      </c>
      <c r="J886" s="7" t="str">
        <f t="shared" si="146"/>
        <v>Computers &amp; Accessories</v>
      </c>
      <c r="K886" t="s">
        <v>13086</v>
      </c>
      <c r="L886" t="str">
        <f t="shared" si="147"/>
        <v>Accessories &amp; Peripherals</v>
      </c>
      <c r="M886" s="2" t="s">
        <v>13220</v>
      </c>
      <c r="N886" s="2" t="str">
        <f t="shared" si="148"/>
        <v>TabletAccessories</v>
      </c>
      <c r="O886" s="1" t="s">
        <v>13252</v>
      </c>
      <c r="P886" t="s">
        <v>13234</v>
      </c>
      <c r="Q886">
        <v>549</v>
      </c>
      <c r="R886" s="8">
        <f t="shared" si="149"/>
        <v>549</v>
      </c>
      <c r="S886" s="2">
        <v>2499</v>
      </c>
      <c r="T886" s="8">
        <f t="shared" si="150"/>
        <v>2499</v>
      </c>
      <c r="U886" s="1">
        <f t="shared" si="151"/>
        <v>0.78031212484993995</v>
      </c>
      <c r="V886">
        <v>4.3</v>
      </c>
      <c r="W886" s="10">
        <f t="shared" si="152"/>
        <v>4.3</v>
      </c>
      <c r="X886" s="4">
        <v>5556</v>
      </c>
      <c r="Y886" s="12">
        <f t="shared" si="153"/>
        <v>5556</v>
      </c>
    </row>
    <row r="887" spans="1:25" x14ac:dyDescent="0.25">
      <c r="A887">
        <v>886</v>
      </c>
      <c r="B887" t="s">
        <v>468</v>
      </c>
      <c r="C887" t="str">
        <f t="shared" si="154"/>
        <v>Duplicate</v>
      </c>
      <c r="D887" t="s">
        <v>469</v>
      </c>
      <c r="E887" t="str">
        <f t="shared" si="145"/>
        <v>Amazonbasics Micro Usb Fast Charging Cable For Android Smartphone,Personal Computer,Printer With Gold Plated Connectors (6 Feet, Black)</v>
      </c>
      <c r="F887" t="str" cm="1">
        <f t="array" ref="F887">PROPER(_xlfn.TEXTJOIN(" ", TRUE, INDEX(_xlfn.FILTERXML("&lt;t&gt;&lt;s&gt;" &amp; SUBSTITUTE(E887," ","&lt;/s&gt;&lt;s&gt;") &amp; "&lt;/s&gt;&lt;/t&gt;", "//s"), _xlfn.SEQUENCE(4))))</f>
        <v>Amazonbasics Micro Usb Fast</v>
      </c>
      <c r="G887" t="str">
        <f t="shared" si="155"/>
        <v>For Android Smartphone,Personal Computer,Printer With Gold Plated Connectors (6 Feet, Black)</v>
      </c>
      <c r="H887" t="s">
        <v>17</v>
      </c>
      <c r="I887" t="s">
        <v>13085</v>
      </c>
      <c r="J887" s="7" t="str">
        <f t="shared" si="146"/>
        <v>Computers &amp; Accessories</v>
      </c>
      <c r="K887" t="s">
        <v>13086</v>
      </c>
      <c r="L887" t="str">
        <f t="shared" si="147"/>
        <v>Accessories &amp; Peripherals</v>
      </c>
      <c r="M887" t="s">
        <v>13087</v>
      </c>
      <c r="N887" s="2" t="str">
        <f t="shared" si="148"/>
        <v>Cables &amp; Accessories</v>
      </c>
      <c r="O887" s="1" t="s">
        <v>13088</v>
      </c>
      <c r="P887" t="s">
        <v>13089</v>
      </c>
      <c r="Q887">
        <v>199</v>
      </c>
      <c r="R887" s="8">
        <f t="shared" si="149"/>
        <v>199</v>
      </c>
      <c r="S887">
        <v>395</v>
      </c>
      <c r="T887" s="8">
        <f t="shared" si="150"/>
        <v>395</v>
      </c>
      <c r="U887" s="1">
        <f t="shared" si="151"/>
        <v>0.4962025316455696</v>
      </c>
      <c r="V887">
        <v>4.2</v>
      </c>
      <c r="W887" s="10">
        <f t="shared" si="152"/>
        <v>4.2</v>
      </c>
      <c r="X887" s="4">
        <v>92595</v>
      </c>
      <c r="Y887" s="12">
        <f t="shared" si="153"/>
        <v>92595</v>
      </c>
    </row>
    <row r="888" spans="1:25" x14ac:dyDescent="0.25">
      <c r="A888">
        <v>887</v>
      </c>
      <c r="B888" t="s">
        <v>7315</v>
      </c>
      <c r="C888" t="str">
        <f t="shared" si="154"/>
        <v>Unique</v>
      </c>
      <c r="D888" t="s">
        <v>7316</v>
      </c>
      <c r="E888" t="str">
        <f t="shared" si="145"/>
        <v>Logitech M331 Silent Plus Wireless Mouse, 2.4GHz with USB Nano Receiver, 1000 DPI Optical Tracking, 3 Buttons, 24 Month Life Battery, PC Mac Laptop - Black</v>
      </c>
      <c r="F888" t="str" cm="1">
        <f t="array" ref="F888">PROPER(_xlfn.TEXTJOIN(" ", TRUE, INDEX(_xlfn.FILTERXML("&lt;t&gt;&lt;s&gt;" &amp; SUBSTITUTE(E888," ","&lt;/s&gt;&lt;s&gt;") &amp; "&lt;/s&gt;&lt;/t&gt;", "//s"), _xlfn.SEQUENCE(4))))</f>
        <v>Logitech M331 Silent Plus</v>
      </c>
      <c r="G888" t="str">
        <f t="shared" si="155"/>
        <v>2.4GHz with USB Nano Receiver, 1000 DPI Optical Tracking, 3 Buttons, 24 Month Life Battery, PC Mac Laptop - Black</v>
      </c>
      <c r="H888" t="s">
        <v>4777</v>
      </c>
      <c r="I888" t="s">
        <v>13085</v>
      </c>
      <c r="J888" s="7" t="str">
        <f t="shared" si="146"/>
        <v>Computers &amp; Accessories</v>
      </c>
      <c r="K888" s="2" t="s">
        <v>13086</v>
      </c>
      <c r="L888" t="str">
        <f t="shared" si="147"/>
        <v>Accessories &amp; Peripherals</v>
      </c>
      <c r="M888" s="2" t="s">
        <v>13160</v>
      </c>
      <c r="N888" s="2" t="str">
        <f t="shared" si="148"/>
        <v>Keyboards , Mice &amp; InputDevices</v>
      </c>
      <c r="O888" s="1" t="s">
        <v>13161</v>
      </c>
      <c r="Q888" s="2">
        <v>1295</v>
      </c>
      <c r="R888" s="8">
        <f t="shared" si="149"/>
        <v>1295</v>
      </c>
      <c r="S888" s="2">
        <v>1645</v>
      </c>
      <c r="T888" s="8">
        <f t="shared" si="150"/>
        <v>1645</v>
      </c>
      <c r="U888" s="1">
        <f t="shared" si="151"/>
        <v>0.21276595744680851</v>
      </c>
      <c r="V888">
        <v>4.5999999999999996</v>
      </c>
      <c r="W888" s="10">
        <f t="shared" si="152"/>
        <v>4.5999999999999996</v>
      </c>
      <c r="X888" s="4">
        <v>12375</v>
      </c>
      <c r="Y888" s="12">
        <f t="shared" si="153"/>
        <v>12375</v>
      </c>
    </row>
    <row r="889" spans="1:25" x14ac:dyDescent="0.25">
      <c r="A889">
        <v>888</v>
      </c>
      <c r="B889" t="s">
        <v>7325</v>
      </c>
      <c r="C889" t="str">
        <f t="shared" si="154"/>
        <v>Unique</v>
      </c>
      <c r="D889" t="s">
        <v>7326</v>
      </c>
      <c r="E889" t="str">
        <f t="shared" si="145"/>
        <v>Camel Artist Acrylic Color Box - 9ml Tubes, 12 Shades</v>
      </c>
      <c r="F889" t="str" cm="1">
        <f t="array" ref="F889">PROPER(_xlfn.TEXTJOIN(" ", TRUE, INDEX(_xlfn.FILTERXML("&lt;t&gt;&lt;s&gt;" &amp; SUBSTITUTE(E889," ","&lt;/s&gt;&lt;s&gt;") &amp; "&lt;/s&gt;&lt;/t&gt;", "//s"), _xlfn.SEQUENCE(4))))</f>
        <v>Camel Artist Acrylic Color</v>
      </c>
      <c r="G889" t="str">
        <f t="shared" si="155"/>
        <v>9ml Tubes, 12 Shades</v>
      </c>
      <c r="H889" t="s">
        <v>5278</v>
      </c>
      <c r="I889" t="s">
        <v>13176</v>
      </c>
      <c r="J889" s="7" t="str">
        <f t="shared" si="146"/>
        <v>Home &amp; Kitchen</v>
      </c>
      <c r="K889" t="s">
        <v>13177</v>
      </c>
      <c r="L889" t="str">
        <f t="shared" si="147"/>
        <v>CraftMaterials</v>
      </c>
      <c r="M889" t="s">
        <v>13198</v>
      </c>
      <c r="N889" s="2" t="str">
        <f t="shared" si="148"/>
        <v>PaintingMaterials</v>
      </c>
      <c r="O889" s="1" t="s">
        <v>13199</v>
      </c>
      <c r="Q889">
        <v>310</v>
      </c>
      <c r="R889" s="8">
        <f t="shared" si="149"/>
        <v>310</v>
      </c>
      <c r="S889">
        <v>310</v>
      </c>
      <c r="T889" s="8">
        <f t="shared" si="150"/>
        <v>310</v>
      </c>
      <c r="U889" s="1">
        <f t="shared" si="151"/>
        <v>0</v>
      </c>
      <c r="V889">
        <v>4.5</v>
      </c>
      <c r="W889" s="10">
        <f t="shared" si="152"/>
        <v>4.5</v>
      </c>
      <c r="X889" s="4">
        <v>5882</v>
      </c>
      <c r="Y889" s="12">
        <f t="shared" si="153"/>
        <v>5882</v>
      </c>
    </row>
    <row r="890" spans="1:25" x14ac:dyDescent="0.25">
      <c r="A890">
        <v>889</v>
      </c>
      <c r="B890" t="s">
        <v>4387</v>
      </c>
      <c r="C890" t="str">
        <f t="shared" si="154"/>
        <v>Duplicate</v>
      </c>
      <c r="D890" t="s">
        <v>4388</v>
      </c>
      <c r="E890" t="str">
        <f t="shared" si="145"/>
        <v>LIRAMARK Webcam Cover Slide, Ultra Thin Laptop Camera Cover Slide Blocker for Computer MacBook Pro iMac PC Tablet (Pack of 3)</v>
      </c>
      <c r="F890" t="str" cm="1">
        <f t="array" ref="F890">PROPER(_xlfn.TEXTJOIN(" ", TRUE, INDEX(_xlfn.FILTERXML("&lt;t&gt;&lt;s&gt;" &amp; SUBSTITUTE(E890," ","&lt;/s&gt;&lt;s&gt;") &amp; "&lt;/s&gt;&lt;/t&gt;", "//s"), _xlfn.SEQUENCE(4))))</f>
        <v>Liramark Webcam Cover Slide,</v>
      </c>
      <c r="G890" t="str">
        <f t="shared" si="155"/>
        <v>Laptop Camera Cover Slide Blocker for Computer MacBook Pro iMac PC Tablet (Pack of 3)</v>
      </c>
      <c r="H890" t="s">
        <v>4389</v>
      </c>
      <c r="I890" t="s">
        <v>13085</v>
      </c>
      <c r="J890" s="7" t="str">
        <f t="shared" si="146"/>
        <v>Computers &amp; Accessories</v>
      </c>
      <c r="K890" t="s">
        <v>13086</v>
      </c>
      <c r="L890" t="str">
        <f t="shared" si="147"/>
        <v>Accessories &amp; Peripherals</v>
      </c>
      <c r="M890" t="s">
        <v>13154</v>
      </c>
      <c r="N890" s="2" t="str">
        <f t="shared" si="148"/>
        <v>LaptopAccessories</v>
      </c>
      <c r="O890" s="1" t="s">
        <v>13155</v>
      </c>
      <c r="Q890">
        <v>149</v>
      </c>
      <c r="R890" s="8">
        <f t="shared" si="149"/>
        <v>149</v>
      </c>
      <c r="S890">
        <v>149</v>
      </c>
      <c r="T890" s="8">
        <f t="shared" si="150"/>
        <v>149</v>
      </c>
      <c r="U890" s="1">
        <f t="shared" si="151"/>
        <v>0</v>
      </c>
      <c r="V890">
        <v>4.3</v>
      </c>
      <c r="W890" s="10">
        <f t="shared" si="152"/>
        <v>4.3</v>
      </c>
      <c r="X890" s="4">
        <v>10833</v>
      </c>
      <c r="Y890" s="12">
        <f t="shared" si="153"/>
        <v>10833</v>
      </c>
    </row>
    <row r="891" spans="1:25" x14ac:dyDescent="0.25">
      <c r="A891">
        <v>890</v>
      </c>
      <c r="B891" t="s">
        <v>7337</v>
      </c>
      <c r="C891" t="str">
        <f t="shared" si="154"/>
        <v>Unique</v>
      </c>
      <c r="D891" t="s">
        <v>7338</v>
      </c>
      <c r="E891" t="str">
        <f t="shared" si="145"/>
        <v>Portronics Key2 Combo Multimedia USB Wireless Keyboard and Mouse Set with 2.4 GHz Wireless Technology, Soft and Silent Button, Compact Size (Grey)</v>
      </c>
      <c r="F891" t="str" cm="1">
        <f t="array" ref="F891">PROPER(_xlfn.TEXTJOIN(" ", TRUE, INDEX(_xlfn.FILTERXML("&lt;t&gt;&lt;s&gt;" &amp; SUBSTITUTE(E891," ","&lt;/s&gt;&lt;s&gt;") &amp; "&lt;/s&gt;&lt;/t&gt;", "//s"), _xlfn.SEQUENCE(4))))</f>
        <v>Portronics Key2 Combo Multimedia</v>
      </c>
      <c r="G891" t="str">
        <f t="shared" si="155"/>
        <v>Keyboard and Mouse Set with 2.4 GHz Wireless Technology, Soft and Silent Button, Compact Size (Grey)</v>
      </c>
      <c r="H891" t="s">
        <v>5034</v>
      </c>
      <c r="I891" t="s">
        <v>13085</v>
      </c>
      <c r="J891" s="7" t="str">
        <f t="shared" si="146"/>
        <v>Computers &amp; Accessories</v>
      </c>
      <c r="K891" s="2" t="s">
        <v>13086</v>
      </c>
      <c r="L891" t="str">
        <f t="shared" si="147"/>
        <v>Accessories &amp; Peripherals</v>
      </c>
      <c r="M891" s="2" t="s">
        <v>13160</v>
      </c>
      <c r="N891" s="2" t="str">
        <f t="shared" si="148"/>
        <v>Keyboards , Mice &amp; InputDevices</v>
      </c>
      <c r="O891" s="1" t="s">
        <v>13180</v>
      </c>
      <c r="Q891" s="2">
        <v>1149</v>
      </c>
      <c r="R891" s="8">
        <f t="shared" si="149"/>
        <v>1149</v>
      </c>
      <c r="S891" s="2">
        <v>1499</v>
      </c>
      <c r="T891" s="8">
        <f t="shared" si="150"/>
        <v>1499</v>
      </c>
      <c r="U891" s="1">
        <f t="shared" si="151"/>
        <v>0.2334889926617745</v>
      </c>
      <c r="V891">
        <v>4.0999999999999996</v>
      </c>
      <c r="W891" s="10">
        <f t="shared" si="152"/>
        <v>4.0999999999999996</v>
      </c>
      <c r="X891" s="4">
        <v>10443</v>
      </c>
      <c r="Y891" s="12">
        <f t="shared" si="153"/>
        <v>10443</v>
      </c>
    </row>
    <row r="892" spans="1:25" x14ac:dyDescent="0.25">
      <c r="A892">
        <v>891</v>
      </c>
      <c r="B892" t="s">
        <v>7347</v>
      </c>
      <c r="C892" t="str">
        <f t="shared" si="154"/>
        <v>Unique</v>
      </c>
      <c r="D892" t="s">
        <v>7348</v>
      </c>
      <c r="E892" t="str">
        <f t="shared" si="145"/>
        <v>SupCares Laptop Stand 7 Height Adjustable, Aluminium, Ventilated, Foldable, Portable Laptop Holder for Desk and Table Mount Upto 15.6 inch Laptop with Carry Pouch (Silver)</v>
      </c>
      <c r="F892" t="str" cm="1">
        <f t="array" ref="F892">PROPER(_xlfn.TEXTJOIN(" ", TRUE, INDEX(_xlfn.FILTERXML("&lt;t&gt;&lt;s&gt;" &amp; SUBSTITUTE(E892," ","&lt;/s&gt;&lt;s&gt;") &amp; "&lt;/s&gt;&lt;/t&gt;", "//s"), _xlfn.SEQUENCE(4))))</f>
        <v>Supcares Laptop Stand 7</v>
      </c>
      <c r="G892" t="str">
        <f t="shared" si="155"/>
        <v>Aluminium, Ventilated, Foldable, Portable Laptop Holder for Desk and Table Mount Upto 15.6 inch Laptop with Carry Pouch (Silver)</v>
      </c>
      <c r="H892" t="s">
        <v>4808</v>
      </c>
      <c r="I892" t="s">
        <v>13085</v>
      </c>
      <c r="J892" s="7" t="str">
        <f t="shared" si="146"/>
        <v>Computers &amp; Accessories</v>
      </c>
      <c r="K892" t="s">
        <v>13086</v>
      </c>
      <c r="L892" t="str">
        <f t="shared" si="147"/>
        <v>Accessories &amp; Peripherals</v>
      </c>
      <c r="M892" s="2" t="s">
        <v>13154</v>
      </c>
      <c r="N892" s="2" t="str">
        <f t="shared" si="148"/>
        <v>LaptopAccessories</v>
      </c>
      <c r="O892" s="1" t="s">
        <v>13163</v>
      </c>
      <c r="Q892">
        <v>499</v>
      </c>
      <c r="R892" s="8">
        <f t="shared" si="149"/>
        <v>499</v>
      </c>
      <c r="S892" s="2">
        <v>1299</v>
      </c>
      <c r="T892" s="8">
        <f t="shared" si="150"/>
        <v>1299</v>
      </c>
      <c r="U892" s="1">
        <f t="shared" si="151"/>
        <v>0.61585835257890686</v>
      </c>
      <c r="V892">
        <v>4.5</v>
      </c>
      <c r="W892" s="10">
        <f t="shared" si="152"/>
        <v>4.5</v>
      </c>
      <c r="X892" s="4">
        <v>434</v>
      </c>
      <c r="Y892" s="12">
        <f t="shared" si="153"/>
        <v>434</v>
      </c>
    </row>
    <row r="893" spans="1:25" x14ac:dyDescent="0.25">
      <c r="A893">
        <v>892</v>
      </c>
      <c r="B893" t="s">
        <v>7357</v>
      </c>
      <c r="C893" t="str">
        <f t="shared" si="154"/>
        <v>Unique</v>
      </c>
      <c r="D893" t="s">
        <v>7358</v>
      </c>
      <c r="E893" t="str">
        <f t="shared" si="145"/>
        <v>ZEBRONICS Zeb-Sound Bomb N1 True Wireless in Ear Earbuds with Mic ENC, Gaming Mode (up to 50ms), up to 18H Playback, BT V5.2, Fidget Case, Voice Assistant, Splash Proof, Type C (Midnight Black)</v>
      </c>
      <c r="F893" t="str" cm="1">
        <f t="array" ref="F893">PROPER(_xlfn.TEXTJOIN(" ", TRUE, INDEX(_xlfn.FILTERXML("&lt;t&gt;&lt;s&gt;" &amp; SUBSTITUTE(E893," ","&lt;/s&gt;&lt;s&gt;") &amp; "&lt;/s&gt;&lt;/t&gt;", "//s"), _xlfn.SEQUENCE(4))))</f>
        <v>Zebronics Zeb-Sound Bomb N1</v>
      </c>
      <c r="G893" t="str">
        <f t="shared" si="155"/>
        <v>in Ear Earbuds with Mic ENC, Gaming Mode (up to 50ms), up to 18H Playback, BT V5.2, Fidget Case, Voice Assistant, Splash Proof, Type C (Midnight Black)</v>
      </c>
      <c r="H893" t="s">
        <v>3025</v>
      </c>
      <c r="I893" t="s">
        <v>13093</v>
      </c>
      <c r="J893" s="7" t="str">
        <f t="shared" si="146"/>
        <v>Electronics</v>
      </c>
      <c r="K893" t="s">
        <v>13131</v>
      </c>
      <c r="L893" t="str">
        <f t="shared" si="147"/>
        <v>Headphones , Earbuds &amp; Accessories</v>
      </c>
      <c r="M893" s="2" t="s">
        <v>13132</v>
      </c>
      <c r="N893" s="2" t="str">
        <f t="shared" si="148"/>
        <v>Headphones</v>
      </c>
      <c r="O893" s="1" t="s">
        <v>13133</v>
      </c>
      <c r="Q893">
        <v>999</v>
      </c>
      <c r="R893" s="8">
        <f t="shared" si="149"/>
        <v>999</v>
      </c>
      <c r="S893" s="2">
        <v>4199</v>
      </c>
      <c r="T893" s="8">
        <f t="shared" si="150"/>
        <v>4199</v>
      </c>
      <c r="U893" s="1">
        <f t="shared" si="151"/>
        <v>0.76208621100261964</v>
      </c>
      <c r="V893">
        <v>3.5</v>
      </c>
      <c r="W893" s="10">
        <f t="shared" si="152"/>
        <v>3.5</v>
      </c>
      <c r="X893" s="4">
        <v>1913</v>
      </c>
      <c r="Y893" s="12">
        <f t="shared" si="153"/>
        <v>1913</v>
      </c>
    </row>
    <row r="894" spans="1:25" x14ac:dyDescent="0.25">
      <c r="A894">
        <v>893</v>
      </c>
      <c r="B894" t="s">
        <v>7367</v>
      </c>
      <c r="C894" t="str">
        <f t="shared" si="154"/>
        <v>Unique</v>
      </c>
      <c r="D894" t="s">
        <v>7368</v>
      </c>
      <c r="E894" t="str">
        <f t="shared" si="145"/>
        <v>Western Digital WD Green SATA 240GB Internal SSD Solid State Drive - SATA 6Gb s 2.5 inches - WDS240G3G0A</v>
      </c>
      <c r="F894" t="str" cm="1">
        <f t="array" ref="F894">PROPER(_xlfn.TEXTJOIN(" ", TRUE, INDEX(_xlfn.FILTERXML("&lt;t&gt;&lt;s&gt;" &amp; SUBSTITUTE(E894," ","&lt;/s&gt;&lt;s&gt;") &amp; "&lt;/s&gt;&lt;/t&gt;", "//s"), _xlfn.SEQUENCE(4))))</f>
        <v>Western Digital Wd Green</v>
      </c>
      <c r="G894" t="str">
        <f t="shared" si="155"/>
        <v>Internal SSD Solid State Drive - SATA 6Gb s 2.5 inches - WDS240G3G0A</v>
      </c>
      <c r="H894" t="s">
        <v>6657</v>
      </c>
      <c r="I894" t="s">
        <v>13085</v>
      </c>
      <c r="J894" s="7" t="str">
        <f t="shared" si="146"/>
        <v>Computers &amp; Accessories</v>
      </c>
      <c r="K894" s="2" t="s">
        <v>13231</v>
      </c>
      <c r="L894" t="str">
        <f t="shared" si="147"/>
        <v>Components</v>
      </c>
      <c r="M894" s="2" t="s">
        <v>13245</v>
      </c>
      <c r="N894" s="2" t="str">
        <f t="shared" si="148"/>
        <v>InternalSolidStateDrives</v>
      </c>
      <c r="O894" s="1"/>
      <c r="Q894" s="2">
        <v>1709</v>
      </c>
      <c r="R894" s="8">
        <f t="shared" si="149"/>
        <v>1709</v>
      </c>
      <c r="S894" s="2">
        <v>4000</v>
      </c>
      <c r="T894" s="8">
        <f t="shared" si="150"/>
        <v>4000</v>
      </c>
      <c r="U894" s="1">
        <f t="shared" si="151"/>
        <v>0.57274999999999998</v>
      </c>
      <c r="V894">
        <v>4.4000000000000004</v>
      </c>
      <c r="W894" s="10">
        <f t="shared" si="152"/>
        <v>4.4000000000000004</v>
      </c>
      <c r="X894" s="4">
        <v>3029</v>
      </c>
      <c r="Y894" s="12">
        <f t="shared" si="153"/>
        <v>3029</v>
      </c>
    </row>
    <row r="895" spans="1:25" x14ac:dyDescent="0.25">
      <c r="A895">
        <v>894</v>
      </c>
      <c r="B895" t="s">
        <v>7377</v>
      </c>
      <c r="C895" t="str">
        <f t="shared" si="154"/>
        <v>Unique</v>
      </c>
      <c r="D895" t="s">
        <v>7378</v>
      </c>
      <c r="E895" t="str">
        <f t="shared" si="145"/>
        <v>Classmate Octane Neon- 25 Blue Gel Pens | Smooth Writing Pens| Water-proof Ink For Smudge-free Writing| Preferred By Students For Exam and Class Notes| Study At Home Essential</v>
      </c>
      <c r="F895" t="str" cm="1">
        <f t="array" ref="F895">PROPER(_xlfn.TEXTJOIN(" ", TRUE, INDEX(_xlfn.FILTERXML("&lt;t&gt;&lt;s&gt;" &amp; SUBSTITUTE(E895," ","&lt;/s&gt;&lt;s&gt;") &amp; "&lt;/s&gt;&lt;/t&gt;", "//s"), _xlfn.SEQUENCE(4))))</f>
        <v>Classmate Octane Neon- 25</v>
      </c>
      <c r="G895" t="str">
        <f t="shared" si="155"/>
        <v>Pens | Smooth Writing Pens| Water-proof Ink For Smudge-free Writing| Preferred By Students For Exam and Class Notes| Study At Home Essential</v>
      </c>
      <c r="H895" t="s">
        <v>4990</v>
      </c>
      <c r="I895" t="s">
        <v>13171</v>
      </c>
      <c r="J895" s="7" t="str">
        <f t="shared" si="146"/>
        <v>OfficeProducts</v>
      </c>
      <c r="K895" t="s">
        <v>13172</v>
      </c>
      <c r="L895" t="str">
        <f t="shared" si="147"/>
        <v>OfficePaperProducts</v>
      </c>
      <c r="M895" t="s">
        <v>13173</v>
      </c>
      <c r="N895" s="2" t="str">
        <f t="shared" si="148"/>
        <v>Paper</v>
      </c>
      <c r="O895" s="1" t="s">
        <v>13174</v>
      </c>
      <c r="P895" t="s">
        <v>13175</v>
      </c>
      <c r="Q895">
        <v>250</v>
      </c>
      <c r="R895" s="8">
        <f t="shared" si="149"/>
        <v>250</v>
      </c>
      <c r="S895">
        <v>250</v>
      </c>
      <c r="T895" s="8">
        <f t="shared" si="150"/>
        <v>250</v>
      </c>
      <c r="U895" s="1">
        <f t="shared" si="151"/>
        <v>0</v>
      </c>
      <c r="V895">
        <v>4.2</v>
      </c>
      <c r="W895" s="10">
        <f t="shared" si="152"/>
        <v>4.2</v>
      </c>
      <c r="X895" s="4">
        <v>2628</v>
      </c>
      <c r="Y895" s="12">
        <f t="shared" si="153"/>
        <v>2628</v>
      </c>
    </row>
    <row r="896" spans="1:25" x14ac:dyDescent="0.25">
      <c r="A896">
        <v>895</v>
      </c>
      <c r="B896" t="s">
        <v>478</v>
      </c>
      <c r="C896" t="str">
        <f t="shared" si="154"/>
        <v>Duplicate</v>
      </c>
      <c r="D896" t="s">
        <v>479</v>
      </c>
      <c r="E896" t="str">
        <f t="shared" si="145"/>
        <v>TP-Link AC600 600 Mbps WiFi Wireless Network USB Adapter for Desktop PC with 2.4GHz 5GHz High Gain Dual Band 5dBi Antenna Wi-Fi, Supports Windows 11 10 8.1 8 7 XP, Mac OS 10.15 and earlier (Archer T2U Plus)</v>
      </c>
      <c r="F896" t="str" cm="1">
        <f t="array" ref="F896">PROPER(_xlfn.TEXTJOIN(" ", TRUE, INDEX(_xlfn.FILTERXML("&lt;t&gt;&lt;s&gt;" &amp; SUBSTITUTE(E896," ","&lt;/s&gt;&lt;s&gt;") &amp; "&lt;/s&gt;&lt;/t&gt;", "//s"), _xlfn.SEQUENCE(4))))</f>
        <v>Tp-Link Ac600 600 Mbps</v>
      </c>
      <c r="G896" t="str">
        <f t="shared" si="155"/>
        <v>Network USB Adapter for Desktop PC with 2.4GHz 5GHz High Gain Dual Band 5dBi Antenna Wi-Fi, Supports Windows 11 10 8.1 8 7 XP, Mac OS 10.15 and earlier (Archer T2U Plus)</v>
      </c>
      <c r="H896" t="s">
        <v>96</v>
      </c>
      <c r="I896" t="s">
        <v>13085</v>
      </c>
      <c r="J896" s="7" t="str">
        <f t="shared" si="146"/>
        <v>Computers &amp; Accessories</v>
      </c>
      <c r="K896" s="2" t="s">
        <v>13090</v>
      </c>
      <c r="L896" t="str">
        <f t="shared" si="147"/>
        <v>NetworkingDevices</v>
      </c>
      <c r="M896" s="2" t="s">
        <v>13091</v>
      </c>
      <c r="N896" s="2" t="str">
        <f t="shared" si="148"/>
        <v>NetworkAdapters</v>
      </c>
      <c r="O896" s="1" t="s">
        <v>13092</v>
      </c>
      <c r="Q896" s="2">
        <v>1199</v>
      </c>
      <c r="R896" s="8">
        <f t="shared" si="149"/>
        <v>1199</v>
      </c>
      <c r="S896" s="2">
        <v>2199</v>
      </c>
      <c r="T896" s="8">
        <f t="shared" si="150"/>
        <v>2199</v>
      </c>
      <c r="U896" s="1">
        <f t="shared" si="151"/>
        <v>0.45475216007276037</v>
      </c>
      <c r="V896">
        <v>4.4000000000000004</v>
      </c>
      <c r="W896" s="10">
        <f t="shared" si="152"/>
        <v>4.4000000000000004</v>
      </c>
      <c r="X896" s="4">
        <v>24780</v>
      </c>
      <c r="Y896" s="12">
        <f t="shared" si="153"/>
        <v>24780</v>
      </c>
    </row>
    <row r="897" spans="1:25" x14ac:dyDescent="0.25">
      <c r="A897">
        <v>896</v>
      </c>
      <c r="B897" t="s">
        <v>7388</v>
      </c>
      <c r="C897" t="str">
        <f t="shared" si="154"/>
        <v>Unique</v>
      </c>
      <c r="D897" t="s">
        <v>7389</v>
      </c>
      <c r="E897" t="str">
        <f t="shared" si="145"/>
        <v>Classmate Octane Colour Burst-Multicolour Gel Pens (Pack of 10) | Gold and Silver Glitter Sparkle Pens|10 colour ink shades for art lovers and kids|Fun at home essentials</v>
      </c>
      <c r="F897" t="str" cm="1">
        <f t="array" ref="F897">PROPER(_xlfn.TEXTJOIN(" ", TRUE, INDEX(_xlfn.FILTERXML("&lt;t&gt;&lt;s&gt;" &amp; SUBSTITUTE(E897," ","&lt;/s&gt;&lt;s&gt;") &amp; "&lt;/s&gt;&lt;/t&gt;", "//s"), _xlfn.SEQUENCE(4))))</f>
        <v>Classmate Octane Colour Burst-Multicolour</v>
      </c>
      <c r="G897" t="str">
        <f t="shared" si="155"/>
        <v>(Pack of 10) | Gold and Silver Glitter Sparkle Pens|10 colour ink shades for art lovers and kids|Fun at home essentials</v>
      </c>
      <c r="H897" t="s">
        <v>7390</v>
      </c>
      <c r="I897" t="s">
        <v>13176</v>
      </c>
      <c r="J897" s="7" t="str">
        <f t="shared" si="146"/>
        <v>Home &amp; Kitchen</v>
      </c>
      <c r="K897" t="s">
        <v>13177</v>
      </c>
      <c r="L897" t="str">
        <f t="shared" si="147"/>
        <v>CraftMaterials</v>
      </c>
      <c r="M897" t="s">
        <v>13253</v>
      </c>
      <c r="N897" s="2" t="str">
        <f t="shared" si="148"/>
        <v>DrawingMaterials</v>
      </c>
      <c r="O897" s="1" t="s">
        <v>13254</v>
      </c>
      <c r="P897" t="s">
        <v>13258</v>
      </c>
      <c r="Q897">
        <v>90</v>
      </c>
      <c r="R897" s="8">
        <f t="shared" si="149"/>
        <v>90</v>
      </c>
      <c r="S897">
        <v>100</v>
      </c>
      <c r="T897" s="8">
        <f t="shared" si="150"/>
        <v>100</v>
      </c>
      <c r="U897" s="1">
        <f t="shared" si="151"/>
        <v>0.1</v>
      </c>
      <c r="V897">
        <v>4.4000000000000004</v>
      </c>
      <c r="W897" s="10">
        <f t="shared" si="152"/>
        <v>4.4000000000000004</v>
      </c>
      <c r="X897" s="4">
        <v>10718</v>
      </c>
      <c r="Y897" s="12">
        <f t="shared" si="153"/>
        <v>10718</v>
      </c>
    </row>
    <row r="898" spans="1:25" x14ac:dyDescent="0.25">
      <c r="A898">
        <v>897</v>
      </c>
      <c r="B898" t="s">
        <v>7399</v>
      </c>
      <c r="C898" t="str">
        <f t="shared" si="154"/>
        <v>Unique</v>
      </c>
      <c r="D898" t="s">
        <v>7400</v>
      </c>
      <c r="E898" t="str">
        <f t="shared" ref="E898:E961" si="156">TRIM(SUBSTITUTE(SUBSTITUTE(SUBSTITUTE(SUBSTITUTE(SUBSTITUTE(SUBSTITUTE(D898,"&amp;","and"),"&lt;",""),"&gt;",""),"/"," "),CHAR(160)," "),CHAR(10)," "))</f>
        <v>Tukzer Stylus Pen, iPad Pencil with Palm Rejection Tilt Sensor| 2nd Gen for 2018-2022 iPad 6 7 8 9th Gen; iPad 10.2", Pro 12.9 11", Mini 6 5th, Air 5 4 3rd, Precise for Writing Drawing (3 Spare Tips)</v>
      </c>
      <c r="F898" t="str" cm="1">
        <f t="array" ref="F898">PROPER(_xlfn.TEXTJOIN(" ", TRUE, INDEX(_xlfn.FILTERXML("&lt;t&gt;&lt;s&gt;" &amp; SUBSTITUTE(E898," ","&lt;/s&gt;&lt;s&gt;") &amp; "&lt;/s&gt;&lt;/t&gt;", "//s"), _xlfn.SEQUENCE(4))))</f>
        <v>Tukzer Stylus Pen, Ipad</v>
      </c>
      <c r="G898" t="str">
        <f t="shared" si="155"/>
        <v>Palm Rejection Tilt Sensor| 2nd Gen for 2018-2022 iPad 6 7 8 9th Gen; iPad 10.2", Pro 12.9 11", Mini 6 5th, Air 5 4 3rd, Precise for Writing Drawing (3 Spare Tips)</v>
      </c>
      <c r="H898" t="s">
        <v>3815</v>
      </c>
      <c r="I898" t="s">
        <v>13093</v>
      </c>
      <c r="J898" s="7" t="str">
        <f t="shared" ref="J898:J961" si="157">TRIM(SUBSTITUTE(SUBSTITUTE(I898, "&amp;", " &amp; "), ",", " , "))</f>
        <v>Electronics</v>
      </c>
      <c r="K898" s="2" t="s">
        <v>13122</v>
      </c>
      <c r="L898" t="str">
        <f t="shared" ref="L898:L961" si="158">TRIM(SUBSTITUTE(SUBSTITUTE(K898, "&amp;", " &amp; "), ",", " , "))</f>
        <v>Mobiles &amp; Accessories</v>
      </c>
      <c r="M898" s="2" t="s">
        <v>13123</v>
      </c>
      <c r="N898" s="2" t="str">
        <f t="shared" ref="N898:N961" si="159">TRIM(SUBSTITUTE(SUBSTITUTE(M898, "&amp;", " &amp; "), ",", " , "))</f>
        <v>MobileAccessories</v>
      </c>
      <c r="O898" s="1" t="s">
        <v>13148</v>
      </c>
      <c r="Q898" s="2">
        <v>2025</v>
      </c>
      <c r="R898" s="8">
        <f t="shared" ref="R898:R961" si="160">VALUE(Q898)</f>
        <v>2025</v>
      </c>
      <c r="S898" s="2">
        <v>5999</v>
      </c>
      <c r="T898" s="8">
        <f t="shared" ref="T898:T961" si="161">VALUE(S898)</f>
        <v>5999</v>
      </c>
      <c r="U898" s="1">
        <f t="shared" ref="U898:U961" si="162">IFERROR((T898- R898) / T898, 0)</f>
        <v>0.66244374062343725</v>
      </c>
      <c r="V898">
        <v>4.2</v>
      </c>
      <c r="W898" s="10">
        <f t="shared" ref="W898:W961" si="163">VALUE(V898)</f>
        <v>4.2</v>
      </c>
      <c r="X898" s="4">
        <v>6233</v>
      </c>
      <c r="Y898" s="12">
        <f t="shared" ref="Y898:Y961" si="164">VALUE(X898)</f>
        <v>6233</v>
      </c>
    </row>
    <row r="899" spans="1:25" x14ac:dyDescent="0.25">
      <c r="A899">
        <v>898</v>
      </c>
      <c r="B899" t="s">
        <v>7409</v>
      </c>
      <c r="C899" t="str">
        <f t="shared" ref="C899:C962" si="165">IF(COUNTIF(B:B, B899) &gt; 1, "Duplicate", "Unique")</f>
        <v>Unique</v>
      </c>
      <c r="D899" t="s">
        <v>7410</v>
      </c>
      <c r="E899" t="str">
        <f t="shared" si="156"/>
        <v>Logitech G102 USB Light Sync Gaming Mouse with Customizable RGB Lighting, 6 Programmable Buttons, Gaming Grade Sensor, 8K DPI Tracking, 16.8mn Color, Light Weight - Black</v>
      </c>
      <c r="F899" t="str" cm="1">
        <f t="array" ref="F899">PROPER(_xlfn.TEXTJOIN(" ", TRUE, INDEX(_xlfn.FILTERXML("&lt;t&gt;&lt;s&gt;" &amp; SUBSTITUTE(E899," ","&lt;/s&gt;&lt;s&gt;") &amp; "&lt;/s&gt;&lt;/t&gt;", "//s"), _xlfn.SEQUENCE(4))))</f>
        <v>Logitech G102 Usb Light</v>
      </c>
      <c r="G899" t="str">
        <f t="shared" si="155"/>
        <v>Mouse with Customizable RGB Lighting, 6 Programmable Buttons, Gaming Grade Sensor, 8K DPI Tracking, 16.8mn Color, Light Weight - Black</v>
      </c>
      <c r="H899" t="s">
        <v>5267</v>
      </c>
      <c r="I899" t="s">
        <v>13085</v>
      </c>
      <c r="J899" s="7" t="str">
        <f t="shared" si="157"/>
        <v>Computers &amp; Accessories</v>
      </c>
      <c r="K899" s="2" t="s">
        <v>13086</v>
      </c>
      <c r="L899" t="str">
        <f t="shared" si="158"/>
        <v>Accessories &amp; Peripherals</v>
      </c>
      <c r="M899" s="2" t="s">
        <v>13196</v>
      </c>
      <c r="N899" s="2" t="str">
        <f t="shared" si="159"/>
        <v>PCGamingPeripherals</v>
      </c>
      <c r="O899" s="1" t="s">
        <v>13197</v>
      </c>
      <c r="Q899" s="2">
        <v>1495</v>
      </c>
      <c r="R899" s="8">
        <f t="shared" si="160"/>
        <v>1495</v>
      </c>
      <c r="S899" s="2">
        <v>1995</v>
      </c>
      <c r="T899" s="8">
        <f t="shared" si="161"/>
        <v>1995</v>
      </c>
      <c r="U899" s="1">
        <f t="shared" si="162"/>
        <v>0.25062656641604009</v>
      </c>
      <c r="V899">
        <v>4.5</v>
      </c>
      <c r="W899" s="10">
        <f t="shared" si="163"/>
        <v>4.5</v>
      </c>
      <c r="X899" s="4">
        <v>10541</v>
      </c>
      <c r="Y899" s="12">
        <f t="shared" si="164"/>
        <v>10541</v>
      </c>
    </row>
    <row r="900" spans="1:25" x14ac:dyDescent="0.25">
      <c r="A900">
        <v>899</v>
      </c>
      <c r="B900" t="s">
        <v>493</v>
      </c>
      <c r="C900" t="str">
        <f t="shared" si="165"/>
        <v>Duplicate</v>
      </c>
      <c r="D900" t="s">
        <v>494</v>
      </c>
      <c r="E900" t="str">
        <f t="shared" si="156"/>
        <v>AmazonBasics New Release Nylon USB-A to Lightning Cable Cord, Fast Charging MFi Certified Charger for Apple iPhone, iPad (6-Ft, Rose Gold)</v>
      </c>
      <c r="F900" t="str" cm="1">
        <f t="array" ref="F900">PROPER(_xlfn.TEXTJOIN(" ", TRUE, INDEX(_xlfn.FILTERXML("&lt;t&gt;&lt;s&gt;" &amp; SUBSTITUTE(E900," ","&lt;/s&gt;&lt;s&gt;") &amp; "&lt;/s&gt;&lt;/t&gt;", "//s"), _xlfn.SEQUENCE(4))))</f>
        <v>Amazonbasics New Release Nylon</v>
      </c>
      <c r="G900" t="str">
        <f t="shared" si="155"/>
        <v>Lightning Cable Cord, Fast Charging MFi Certified Charger for Apple iPhone, iPad (6-Ft, Rose Gold)</v>
      </c>
      <c r="H900" t="s">
        <v>17</v>
      </c>
      <c r="I900" t="s">
        <v>13085</v>
      </c>
      <c r="J900" s="7" t="str">
        <f t="shared" si="157"/>
        <v>Computers &amp; Accessories</v>
      </c>
      <c r="K900" t="s">
        <v>13086</v>
      </c>
      <c r="L900" t="str">
        <f t="shared" si="158"/>
        <v>Accessories &amp; Peripherals</v>
      </c>
      <c r="M900" s="2" t="s">
        <v>13087</v>
      </c>
      <c r="N900" s="2" t="str">
        <f t="shared" si="159"/>
        <v>Cables &amp; Accessories</v>
      </c>
      <c r="O900" s="1" t="s">
        <v>13088</v>
      </c>
      <c r="P900" t="s">
        <v>13089</v>
      </c>
      <c r="Q900">
        <v>799</v>
      </c>
      <c r="R900" s="8">
        <f t="shared" si="160"/>
        <v>799</v>
      </c>
      <c r="S900" s="2">
        <v>2100</v>
      </c>
      <c r="T900" s="8">
        <f t="shared" si="161"/>
        <v>2100</v>
      </c>
      <c r="U900" s="1">
        <f t="shared" si="162"/>
        <v>0.61952380952380948</v>
      </c>
      <c r="V900">
        <v>4.3</v>
      </c>
      <c r="W900" s="10">
        <f t="shared" si="163"/>
        <v>4.3</v>
      </c>
      <c r="X900" s="4">
        <v>8188</v>
      </c>
      <c r="Y900" s="12">
        <f t="shared" si="164"/>
        <v>8188</v>
      </c>
    </row>
    <row r="901" spans="1:25" x14ac:dyDescent="0.25">
      <c r="A901">
        <v>900</v>
      </c>
      <c r="B901" t="s">
        <v>7421</v>
      </c>
      <c r="C901" t="str">
        <f t="shared" si="165"/>
        <v>Unique</v>
      </c>
      <c r="D901" t="s">
        <v>7422</v>
      </c>
      <c r="E901" t="str">
        <f t="shared" si="156"/>
        <v>Zebronics ZEB-VITA Wireless Bluetooth 10W Portable Bar Speaker With Supporting USB, SD Card, AUX, FM, TWS and Call Function</v>
      </c>
      <c r="F901" t="str" cm="1">
        <f t="array" ref="F901">PROPER(_xlfn.TEXTJOIN(" ", TRUE, INDEX(_xlfn.FILTERXML("&lt;t&gt;&lt;s&gt;" &amp; SUBSTITUTE(E901," ","&lt;/s&gt;&lt;s&gt;") &amp; "&lt;/s&gt;&lt;/t&gt;", "//s"), _xlfn.SEQUENCE(4))))</f>
        <v>Zebronics Zeb-Vita Wireless Bluetooth</v>
      </c>
      <c r="G901" t="str">
        <f t="shared" si="155"/>
        <v>Bar Speaker With Supporting USB, SD Card, AUX, FM, TWS and Call Function</v>
      </c>
      <c r="H901" t="s">
        <v>5446</v>
      </c>
      <c r="I901" t="s">
        <v>13093</v>
      </c>
      <c r="J901" s="7" t="str">
        <f t="shared" si="157"/>
        <v>Electronics</v>
      </c>
      <c r="K901" t="s">
        <v>13104</v>
      </c>
      <c r="L901" t="str">
        <f t="shared" si="158"/>
        <v>HomeAudio</v>
      </c>
      <c r="M901" s="2" t="s">
        <v>13117</v>
      </c>
      <c r="N901" s="2" t="str">
        <f t="shared" si="159"/>
        <v>Speakers</v>
      </c>
      <c r="O901" s="1" t="s">
        <v>13206</v>
      </c>
      <c r="Q901">
        <v>899</v>
      </c>
      <c r="R901" s="8">
        <f t="shared" si="160"/>
        <v>899</v>
      </c>
      <c r="S901" s="2">
        <v>1199</v>
      </c>
      <c r="T901" s="8">
        <f t="shared" si="161"/>
        <v>1199</v>
      </c>
      <c r="U901" s="1">
        <f t="shared" si="162"/>
        <v>0.25020850708924103</v>
      </c>
      <c r="V901">
        <v>3.8</v>
      </c>
      <c r="W901" s="10">
        <f t="shared" si="163"/>
        <v>3.8</v>
      </c>
      <c r="X901" s="4">
        <v>10751</v>
      </c>
      <c r="Y901" s="12">
        <f t="shared" si="164"/>
        <v>10751</v>
      </c>
    </row>
    <row r="902" spans="1:25" x14ac:dyDescent="0.25">
      <c r="A902">
        <v>901</v>
      </c>
      <c r="B902" t="s">
        <v>7431</v>
      </c>
      <c r="C902" t="str">
        <f t="shared" si="165"/>
        <v>Unique</v>
      </c>
      <c r="D902" t="s">
        <v>7432</v>
      </c>
      <c r="E902" t="str">
        <f t="shared" si="156"/>
        <v>Lapster USB 3.0 sata Cable for 2.5 inch SSD and HDD , USB 3.0 to SATA III Hard Driver Adapter , sata to USB Cable-(Blue)</v>
      </c>
      <c r="F902" t="str" cm="1">
        <f t="array" ref="F902">PROPER(_xlfn.TEXTJOIN(" ", TRUE, INDEX(_xlfn.FILTERXML("&lt;t&gt;&lt;s&gt;" &amp; SUBSTITUTE(E902," ","&lt;/s&gt;&lt;s&gt;") &amp; "&lt;/s&gt;&lt;/t&gt;", "//s"), _xlfn.SEQUENCE(4))))</f>
        <v>Lapster Usb 3 Sata</v>
      </c>
      <c r="G902" t="str">
        <f t="shared" si="155"/>
        <v>2.5 inch SSD and HDD , USB 3.0 to SATA III Hard Driver Adapter , sata to USB Cable-(Blue)</v>
      </c>
      <c r="H902" t="s">
        <v>7433</v>
      </c>
      <c r="I902" t="s">
        <v>13085</v>
      </c>
      <c r="J902" s="7" t="str">
        <f t="shared" si="157"/>
        <v>Computers &amp; Accessories</v>
      </c>
      <c r="K902" t="s">
        <v>13086</v>
      </c>
      <c r="L902" t="str">
        <f t="shared" si="158"/>
        <v>Accessories &amp; Peripherals</v>
      </c>
      <c r="M902" t="s">
        <v>13087</v>
      </c>
      <c r="N902" s="2" t="str">
        <f t="shared" si="159"/>
        <v>Cables &amp; Accessories</v>
      </c>
      <c r="O902" s="1" t="s">
        <v>13088</v>
      </c>
      <c r="P902" t="s">
        <v>13259</v>
      </c>
      <c r="Q902">
        <v>349</v>
      </c>
      <c r="R902" s="8">
        <f t="shared" si="160"/>
        <v>349</v>
      </c>
      <c r="S902">
        <v>999</v>
      </c>
      <c r="T902" s="8">
        <f t="shared" si="161"/>
        <v>999</v>
      </c>
      <c r="U902" s="1">
        <f t="shared" si="162"/>
        <v>0.65065065065065064</v>
      </c>
      <c r="V902">
        <v>3.9</v>
      </c>
      <c r="W902" s="10">
        <f t="shared" si="163"/>
        <v>3.9</v>
      </c>
      <c r="X902" s="4">
        <v>817</v>
      </c>
      <c r="Y902" s="12">
        <f t="shared" si="164"/>
        <v>817</v>
      </c>
    </row>
    <row r="903" spans="1:25" x14ac:dyDescent="0.25">
      <c r="A903">
        <v>902</v>
      </c>
      <c r="B903" t="s">
        <v>7442</v>
      </c>
      <c r="C903" t="str">
        <f t="shared" si="165"/>
        <v>Unique</v>
      </c>
      <c r="D903" t="s">
        <v>7443</v>
      </c>
      <c r="E903" t="str">
        <f t="shared" si="156"/>
        <v>URBN 10000 mAh Lithium Power Bank UPR10K with 12 Watt Fast Charging, Blue</v>
      </c>
      <c r="F903" t="str" cm="1">
        <f t="array" ref="F903">PROPER(_xlfn.TEXTJOIN(" ", TRUE, INDEX(_xlfn.FILTERXML("&lt;t&gt;&lt;s&gt;" &amp; SUBSTITUTE(E903," ","&lt;/s&gt;&lt;s&gt;") &amp; "&lt;/s&gt;&lt;/t&gt;", "//s"), _xlfn.SEQUENCE(4))))</f>
        <v>Urbn 10000 Mah Lithium</v>
      </c>
      <c r="G903" t="str">
        <f t="shared" si="155"/>
        <v>UPR10K with 12 Watt Fast Charging, Blue</v>
      </c>
      <c r="H903" t="s">
        <v>2939</v>
      </c>
      <c r="I903" t="s">
        <v>13093</v>
      </c>
      <c r="J903" s="7" t="str">
        <f t="shared" si="157"/>
        <v>Electronics</v>
      </c>
      <c r="K903" t="s">
        <v>13122</v>
      </c>
      <c r="L903" t="str">
        <f t="shared" si="158"/>
        <v>Mobiles &amp; Accessories</v>
      </c>
      <c r="M903" s="2" t="s">
        <v>13123</v>
      </c>
      <c r="N903" s="2" t="str">
        <f t="shared" si="159"/>
        <v>MobileAccessories</v>
      </c>
      <c r="O903" s="1" t="s">
        <v>13124</v>
      </c>
      <c r="P903" t="s">
        <v>13125</v>
      </c>
      <c r="Q903">
        <v>900</v>
      </c>
      <c r="R903" s="8">
        <f t="shared" si="160"/>
        <v>900</v>
      </c>
      <c r="S903" s="2">
        <v>2499</v>
      </c>
      <c r="T903" s="8">
        <f t="shared" si="161"/>
        <v>2499</v>
      </c>
      <c r="U903" s="1">
        <f t="shared" si="162"/>
        <v>0.63985594237695076</v>
      </c>
      <c r="V903">
        <v>4</v>
      </c>
      <c r="W903" s="10">
        <f t="shared" si="163"/>
        <v>4</v>
      </c>
      <c r="X903" s="4">
        <v>36384</v>
      </c>
      <c r="Y903" s="12">
        <f t="shared" si="164"/>
        <v>36384</v>
      </c>
    </row>
    <row r="904" spans="1:25" x14ac:dyDescent="0.25">
      <c r="A904">
        <v>903</v>
      </c>
      <c r="B904" t="s">
        <v>7447</v>
      </c>
      <c r="C904" t="str">
        <f t="shared" si="165"/>
        <v>Unique</v>
      </c>
      <c r="D904" t="s">
        <v>7448</v>
      </c>
      <c r="E904" t="str">
        <f t="shared" si="156"/>
        <v>Qubo Smart Cam 360 from Hero Group | Made in India | 2MP 1080p Full HD | CCTV Wi-Fi Camera | 360 Degree Coverage| Two Way Talk | Mobile App Connectivity | Night Vision | Cloud and SD Card Recording</v>
      </c>
      <c r="F904" t="str" cm="1">
        <f t="array" ref="F904">PROPER(_xlfn.TEXTJOIN(" ", TRUE, INDEX(_xlfn.FILTERXML("&lt;t&gt;&lt;s&gt;" &amp; SUBSTITUTE(E904," ","&lt;/s&gt;&lt;s&gt;") &amp; "&lt;/s&gt;&lt;/t&gt;", "//s"), _xlfn.SEQUENCE(4))))</f>
        <v>Qubo Smart Cam 360</v>
      </c>
      <c r="G904" t="str">
        <f t="shared" si="155"/>
        <v>Group | Made in India | 2MP 1080p Full HD | CCTV Wi-Fi Camera | 360 Degree Coverage| Two Way Talk | Mobile App Connectivity | Night Vision | Cloud and SD Card Recording</v>
      </c>
      <c r="H904" t="s">
        <v>5833</v>
      </c>
      <c r="I904" t="s">
        <v>13093</v>
      </c>
      <c r="J904" s="7" t="str">
        <f t="shared" si="157"/>
        <v>Electronics</v>
      </c>
      <c r="K904" s="2" t="s">
        <v>13182</v>
      </c>
      <c r="L904" t="str">
        <f t="shared" si="158"/>
        <v>Cameras &amp; Photography</v>
      </c>
      <c r="M904" s="2" t="s">
        <v>13218</v>
      </c>
      <c r="N904" s="2" t="str">
        <f t="shared" si="159"/>
        <v>SecurityCameras</v>
      </c>
      <c r="O904" s="1" t="s">
        <v>13219</v>
      </c>
      <c r="Q904" s="2">
        <v>2490</v>
      </c>
      <c r="R904" s="8">
        <f t="shared" si="160"/>
        <v>2490</v>
      </c>
      <c r="S904" s="2">
        <v>3990</v>
      </c>
      <c r="T904" s="8">
        <f t="shared" si="161"/>
        <v>3990</v>
      </c>
      <c r="U904" s="1">
        <f t="shared" si="162"/>
        <v>0.37593984962406013</v>
      </c>
      <c r="V904">
        <v>4.0999999999999996</v>
      </c>
      <c r="W904" s="10">
        <f t="shared" si="163"/>
        <v>4.0999999999999996</v>
      </c>
      <c r="X904" s="4">
        <v>3606</v>
      </c>
      <c r="Y904" s="12">
        <f t="shared" si="164"/>
        <v>3606</v>
      </c>
    </row>
    <row r="905" spans="1:25" x14ac:dyDescent="0.25">
      <c r="A905">
        <v>904</v>
      </c>
      <c r="B905" t="s">
        <v>7457</v>
      </c>
      <c r="C905" t="str">
        <f t="shared" si="165"/>
        <v>Unique</v>
      </c>
      <c r="D905" t="s">
        <v>7458</v>
      </c>
      <c r="E905" t="str">
        <f t="shared" si="156"/>
        <v>Duracell CR2025 3V Lithium Coin Battery, 5 pcs, 2025 Coin Button Cell Battery, DL2025</v>
      </c>
      <c r="F905" t="str" cm="1">
        <f t="array" ref="F905">PROPER(_xlfn.TEXTJOIN(" ", TRUE, INDEX(_xlfn.FILTERXML("&lt;t&gt;&lt;s&gt;" &amp; SUBSTITUTE(E905," ","&lt;/s&gt;&lt;s&gt;") &amp; "&lt;/s&gt;&lt;/t&gt;", "//s"), _xlfn.SEQUENCE(4))))</f>
        <v>Duracell Cr2025 3V Lithium</v>
      </c>
      <c r="G905" t="str">
        <f t="shared" si="155"/>
        <v>5 pcs, 2025 Coin Button Cell Battery, DL2025</v>
      </c>
      <c r="H905" t="s">
        <v>5462</v>
      </c>
      <c r="I905" t="s">
        <v>13093</v>
      </c>
      <c r="J905" s="7" t="str">
        <f t="shared" si="157"/>
        <v>Electronics</v>
      </c>
      <c r="K905" t="s">
        <v>13169</v>
      </c>
      <c r="L905" t="str">
        <f t="shared" si="158"/>
        <v>GeneralPurposeBatteries &amp; BatteryChargers</v>
      </c>
      <c r="N905" s="2" t="str">
        <f t="shared" si="159"/>
        <v/>
      </c>
      <c r="O905" s="1"/>
      <c r="Q905">
        <v>116</v>
      </c>
      <c r="R905" s="8">
        <f t="shared" si="160"/>
        <v>116</v>
      </c>
      <c r="S905">
        <v>200</v>
      </c>
      <c r="T905" s="8">
        <f t="shared" si="161"/>
        <v>200</v>
      </c>
      <c r="U905" s="1">
        <f t="shared" si="162"/>
        <v>0.42</v>
      </c>
      <c r="V905">
        <v>4.4000000000000004</v>
      </c>
      <c r="W905" s="10">
        <f t="shared" si="163"/>
        <v>4.4000000000000004</v>
      </c>
      <c r="X905" s="4">
        <v>357</v>
      </c>
      <c r="Y905" s="12">
        <f t="shared" si="164"/>
        <v>357</v>
      </c>
    </row>
    <row r="906" spans="1:25" x14ac:dyDescent="0.25">
      <c r="A906">
        <v>905</v>
      </c>
      <c r="B906" t="s">
        <v>7467</v>
      </c>
      <c r="C906" t="str">
        <f t="shared" si="165"/>
        <v>Unique</v>
      </c>
      <c r="D906" t="s">
        <v>7468</v>
      </c>
      <c r="E906" t="str">
        <f t="shared" si="156"/>
        <v>Camel Fabrica Acrylic Ultra Color - 15ml each, 10 Shades</v>
      </c>
      <c r="F906" t="str" cm="1">
        <f t="array" ref="F906">PROPER(_xlfn.TEXTJOIN(" ", TRUE, INDEX(_xlfn.FILTERXML("&lt;t&gt;&lt;s&gt;" &amp; SUBSTITUTE(E906," ","&lt;/s&gt;&lt;s&gt;") &amp; "&lt;/s&gt;&lt;/t&gt;", "//s"), _xlfn.SEQUENCE(4))))</f>
        <v>Camel Fabrica Acrylic Ultra</v>
      </c>
      <c r="G906" t="str">
        <f t="shared" si="155"/>
        <v>15ml each, 10 Shades</v>
      </c>
      <c r="H906" t="s">
        <v>5278</v>
      </c>
      <c r="I906" t="s">
        <v>13176</v>
      </c>
      <c r="J906" s="7" t="str">
        <f t="shared" si="157"/>
        <v>Home &amp; Kitchen</v>
      </c>
      <c r="K906" t="s">
        <v>13177</v>
      </c>
      <c r="L906" t="str">
        <f t="shared" si="158"/>
        <v>CraftMaterials</v>
      </c>
      <c r="M906" t="s">
        <v>13198</v>
      </c>
      <c r="N906" s="2" t="str">
        <f t="shared" si="159"/>
        <v>PaintingMaterials</v>
      </c>
      <c r="O906" s="1" t="s">
        <v>13199</v>
      </c>
      <c r="Q906">
        <v>200</v>
      </c>
      <c r="R906" s="8">
        <f t="shared" si="160"/>
        <v>200</v>
      </c>
      <c r="S906">
        <v>230</v>
      </c>
      <c r="T906" s="8">
        <f t="shared" si="161"/>
        <v>230</v>
      </c>
      <c r="U906" s="1">
        <f t="shared" si="162"/>
        <v>0.13043478260869565</v>
      </c>
      <c r="V906">
        <v>4.4000000000000004</v>
      </c>
      <c r="W906" s="10">
        <f t="shared" si="163"/>
        <v>4.4000000000000004</v>
      </c>
      <c r="X906" s="4">
        <v>10170</v>
      </c>
      <c r="Y906" s="12">
        <f t="shared" si="164"/>
        <v>10170</v>
      </c>
    </row>
    <row r="907" spans="1:25" x14ac:dyDescent="0.25">
      <c r="A907">
        <v>906</v>
      </c>
      <c r="B907" t="s">
        <v>7477</v>
      </c>
      <c r="C907" t="str">
        <f t="shared" si="165"/>
        <v>Unique</v>
      </c>
      <c r="D907" t="s">
        <v>7478</v>
      </c>
      <c r="E907" t="str">
        <f t="shared" si="156"/>
        <v>Lenovo GX20L29764 65W Laptop Adapter Charger with Power Cord for Select Models of Lenovo (Round pin) (Black)</v>
      </c>
      <c r="F907" t="str" cm="1">
        <f t="array" ref="F907">PROPER(_xlfn.TEXTJOIN(" ", TRUE, INDEX(_xlfn.FILTERXML("&lt;t&gt;&lt;s&gt;" &amp; SUBSTITUTE(E907," ","&lt;/s&gt;&lt;s&gt;") &amp; "&lt;/s&gt;&lt;/t&gt;", "//s"), _xlfn.SEQUENCE(4))))</f>
        <v>Lenovo Gx20L29764 65W Laptop</v>
      </c>
      <c r="G907" t="str">
        <f t="shared" si="155"/>
        <v>with Power Cord for Select Models of Lenovo (Round pin) (Black)</v>
      </c>
      <c r="H907" t="s">
        <v>6830</v>
      </c>
      <c r="I907" t="s">
        <v>13085</v>
      </c>
      <c r="J907" s="7" t="str">
        <f t="shared" si="157"/>
        <v>Computers &amp; Accessories</v>
      </c>
      <c r="K907" s="2" t="s">
        <v>13086</v>
      </c>
      <c r="L907" t="str">
        <f t="shared" si="158"/>
        <v>Accessories &amp; Peripherals</v>
      </c>
      <c r="M907" s="2" t="s">
        <v>13154</v>
      </c>
      <c r="N907" s="2" t="str">
        <f t="shared" si="159"/>
        <v>LaptopAccessories</v>
      </c>
      <c r="O907" s="1" t="s">
        <v>13248</v>
      </c>
      <c r="Q907" s="2">
        <v>1249</v>
      </c>
      <c r="R907" s="8">
        <f t="shared" si="160"/>
        <v>1249</v>
      </c>
      <c r="S907" s="2">
        <v>2796</v>
      </c>
      <c r="T907" s="8">
        <f t="shared" si="161"/>
        <v>2796</v>
      </c>
      <c r="U907" s="1">
        <f t="shared" si="162"/>
        <v>0.5532904148783977</v>
      </c>
      <c r="V907">
        <v>4.4000000000000004</v>
      </c>
      <c r="W907" s="10">
        <f t="shared" si="163"/>
        <v>4.4000000000000004</v>
      </c>
      <c r="X907" s="4">
        <v>4598</v>
      </c>
      <c r="Y907" s="12">
        <f t="shared" si="164"/>
        <v>4598</v>
      </c>
    </row>
    <row r="908" spans="1:25" x14ac:dyDescent="0.25">
      <c r="A908">
        <v>907</v>
      </c>
      <c r="B908" t="s">
        <v>7487</v>
      </c>
      <c r="C908" t="str">
        <f t="shared" si="165"/>
        <v>Unique</v>
      </c>
      <c r="D908" t="s">
        <v>7488</v>
      </c>
      <c r="E908" t="str">
        <f t="shared" si="156"/>
        <v>Hp Wired On Ear Headphones With Mic With 3.5 Mm Drivers, In-Built Noise Cancelling, Foldable And Adjustable For Laptop Pc Office Home 1 Year Warranty (B4B09Pa)</v>
      </c>
      <c r="F908" t="str" cm="1">
        <f t="array" ref="F908">PROPER(_xlfn.TEXTJOIN(" ", TRUE, INDEX(_xlfn.FILTERXML("&lt;t&gt;&lt;s&gt;" &amp; SUBSTITUTE(E908," ","&lt;/s&gt;&lt;s&gt;") &amp; "&lt;/s&gt;&lt;/t&gt;", "//s"), _xlfn.SEQUENCE(4))))</f>
        <v>Hp Wired On Ear</v>
      </c>
      <c r="G908" t="str">
        <f t="shared" si="155"/>
        <v>Mic With 3.5 Mm Drivers, In-Built Noise Cancelling, Foldable And Adjustable For Laptop Pc Office Home 1 Year Warranty (B4B09Pa)</v>
      </c>
      <c r="H908" t="s">
        <v>7489</v>
      </c>
      <c r="I908" t="s">
        <v>13085</v>
      </c>
      <c r="J908" s="7" t="str">
        <f t="shared" si="157"/>
        <v>Computers &amp; Accessories</v>
      </c>
      <c r="K908" t="s">
        <v>13086</v>
      </c>
      <c r="L908" t="str">
        <f t="shared" si="158"/>
        <v>Accessories &amp; Peripherals</v>
      </c>
      <c r="M908" t="s">
        <v>13224</v>
      </c>
      <c r="N908" s="2" t="str">
        <f t="shared" si="159"/>
        <v>Audio &amp; VideoAccessories</v>
      </c>
      <c r="O908" s="1" t="s">
        <v>13260</v>
      </c>
      <c r="Q908">
        <v>649</v>
      </c>
      <c r="R908" s="8">
        <f t="shared" si="160"/>
        <v>649</v>
      </c>
      <c r="S908">
        <v>999</v>
      </c>
      <c r="T908" s="8">
        <f t="shared" si="161"/>
        <v>999</v>
      </c>
      <c r="U908" s="1">
        <f t="shared" si="162"/>
        <v>0.35035035035035034</v>
      </c>
      <c r="V908">
        <v>3.5</v>
      </c>
      <c r="W908" s="10">
        <f t="shared" si="163"/>
        <v>3.5</v>
      </c>
      <c r="X908" s="4">
        <v>7222</v>
      </c>
      <c r="Y908" s="12">
        <f t="shared" si="164"/>
        <v>7222</v>
      </c>
    </row>
    <row r="909" spans="1:25" x14ac:dyDescent="0.25">
      <c r="A909">
        <v>908</v>
      </c>
      <c r="B909" t="s">
        <v>7498</v>
      </c>
      <c r="C909" t="str">
        <f t="shared" si="165"/>
        <v>Unique</v>
      </c>
      <c r="D909" t="s">
        <v>7499</v>
      </c>
      <c r="E909" t="str">
        <f t="shared" si="156"/>
        <v>Redragon K617 Fizz 60% Wired RGB Gaming Keyboard, 61 Keys Compact Mechanical Keyboard w White and Grey Color Keycaps, Linear Red Switch, Pro Driver Software Supported</v>
      </c>
      <c r="F909" t="str" cm="1">
        <f t="array" ref="F909">PROPER(_xlfn.TEXTJOIN(" ", TRUE, INDEX(_xlfn.FILTERXML("&lt;t&gt;&lt;s&gt;" &amp; SUBSTITUTE(E909," ","&lt;/s&gt;&lt;s&gt;") &amp; "&lt;/s&gt;&lt;/t&gt;", "//s"), _xlfn.SEQUENCE(4))))</f>
        <v>Redragon K617 Fizz 0.6</v>
      </c>
      <c r="G909" t="str">
        <f t="shared" si="155"/>
        <v>Gaming Keyboard, 61 Keys Compact Mechanical Keyboard w White and Grey Color Keycaps, Linear Red Switch, Pro Driver Software Supported</v>
      </c>
      <c r="H909" t="s">
        <v>7500</v>
      </c>
      <c r="I909" t="s">
        <v>13085</v>
      </c>
      <c r="J909" s="7" t="str">
        <f t="shared" si="157"/>
        <v>Computers &amp; Accessories</v>
      </c>
      <c r="K909" s="2" t="s">
        <v>13086</v>
      </c>
      <c r="L909" t="str">
        <f t="shared" si="158"/>
        <v>Accessories &amp; Peripherals</v>
      </c>
      <c r="M909" s="2" t="s">
        <v>13196</v>
      </c>
      <c r="N909" s="2" t="str">
        <f t="shared" si="159"/>
        <v>PCGamingPeripherals</v>
      </c>
      <c r="O909" s="1" t="s">
        <v>13261</v>
      </c>
      <c r="Q909" s="2">
        <v>2649</v>
      </c>
      <c r="R909" s="8">
        <f t="shared" si="160"/>
        <v>2649</v>
      </c>
      <c r="S909" s="2">
        <v>3499</v>
      </c>
      <c r="T909" s="8">
        <f t="shared" si="161"/>
        <v>3499</v>
      </c>
      <c r="U909" s="1">
        <f t="shared" si="162"/>
        <v>0.2429265504429837</v>
      </c>
      <c r="V909">
        <v>4.5</v>
      </c>
      <c r="W909" s="10">
        <f t="shared" si="163"/>
        <v>4.5</v>
      </c>
      <c r="X909" s="4">
        <v>1271</v>
      </c>
      <c r="Y909" s="12">
        <f t="shared" si="164"/>
        <v>1271</v>
      </c>
    </row>
    <row r="910" spans="1:25" x14ac:dyDescent="0.25">
      <c r="A910">
        <v>909</v>
      </c>
      <c r="B910" t="s">
        <v>513</v>
      </c>
      <c r="C910" t="str">
        <f t="shared" si="165"/>
        <v>Duplicate</v>
      </c>
      <c r="D910" t="s">
        <v>514</v>
      </c>
      <c r="E910" t="str">
        <f t="shared" si="156"/>
        <v>Ambrane Unbreakable 3A Fast Charging Braided Type C Cable 1.5 Meter (RCT15, Blue) Supports QC 2.0 3.0 Charging</v>
      </c>
      <c r="F910" t="str" cm="1">
        <f t="array" ref="F910">PROPER(_xlfn.TEXTJOIN(" ", TRUE, INDEX(_xlfn.FILTERXML("&lt;t&gt;&lt;s&gt;" &amp; SUBSTITUTE(E910," ","&lt;/s&gt;&lt;s&gt;") &amp; "&lt;/s&gt;&lt;/t&gt;", "//s"), _xlfn.SEQUENCE(4))))</f>
        <v>Ambrane Unbreakable 3A Fast</v>
      </c>
      <c r="G910" t="str">
        <f t="shared" si="155"/>
        <v>Type C Cable 1.5 Meter (RCT15, Blue) Supports QC 2.0 3.0 Charging</v>
      </c>
      <c r="H910" t="s">
        <v>17</v>
      </c>
      <c r="I910" t="s">
        <v>13085</v>
      </c>
      <c r="J910" s="7" t="str">
        <f t="shared" si="157"/>
        <v>Computers &amp; Accessories</v>
      </c>
      <c r="K910" t="s">
        <v>13086</v>
      </c>
      <c r="L910" t="str">
        <f t="shared" si="158"/>
        <v>Accessories &amp; Peripherals</v>
      </c>
      <c r="M910" t="s">
        <v>13087</v>
      </c>
      <c r="N910" s="2" t="str">
        <f t="shared" si="159"/>
        <v>Cables &amp; Accessories</v>
      </c>
      <c r="O910" s="1" t="s">
        <v>13088</v>
      </c>
      <c r="P910" t="s">
        <v>13089</v>
      </c>
      <c r="Q910">
        <v>199</v>
      </c>
      <c r="R910" s="8">
        <f t="shared" si="160"/>
        <v>199</v>
      </c>
      <c r="S910">
        <v>349</v>
      </c>
      <c r="T910" s="8">
        <f t="shared" si="161"/>
        <v>349</v>
      </c>
      <c r="U910" s="1">
        <f t="shared" si="162"/>
        <v>0.42979942693409739</v>
      </c>
      <c r="V910">
        <v>4.0999999999999996</v>
      </c>
      <c r="W910" s="10">
        <f t="shared" si="163"/>
        <v>4.0999999999999996</v>
      </c>
      <c r="X910" s="4">
        <v>314</v>
      </c>
      <c r="Y910" s="12">
        <f t="shared" si="164"/>
        <v>314</v>
      </c>
    </row>
    <row r="911" spans="1:25" x14ac:dyDescent="0.25">
      <c r="A911">
        <v>910</v>
      </c>
      <c r="B911" t="s">
        <v>7511</v>
      </c>
      <c r="C911" t="str">
        <f t="shared" si="165"/>
        <v>Unique</v>
      </c>
      <c r="D911" t="s">
        <v>7512</v>
      </c>
      <c r="E911" t="str">
        <f t="shared" si="156"/>
        <v>HP GT 53 XL Cartridge Ink</v>
      </c>
      <c r="F911" t="str" cm="1">
        <f t="array" ref="F911">PROPER(_xlfn.TEXTJOIN(" ", TRUE, INDEX(_xlfn.FILTERXML("&lt;t&gt;&lt;s&gt;" &amp; SUBSTITUTE(E911," ","&lt;/s&gt;&lt;s&gt;") &amp; "&lt;/s&gt;&lt;/t&gt;", "//s"), _xlfn.SEQUENCE(4))))</f>
        <v>Hp Gt 53 Xl</v>
      </c>
      <c r="G911" t="str">
        <f t="shared" si="155"/>
        <v/>
      </c>
      <c r="H911" t="s">
        <v>5193</v>
      </c>
      <c r="I911" t="s">
        <v>13085</v>
      </c>
      <c r="J911" s="7" t="str">
        <f t="shared" si="157"/>
        <v>Computers &amp; Accessories</v>
      </c>
      <c r="K911" t="s">
        <v>13191</v>
      </c>
      <c r="L911" t="str">
        <f t="shared" si="158"/>
        <v>Printers , Inks &amp; Accessories</v>
      </c>
      <c r="M911" t="s">
        <v>13192</v>
      </c>
      <c r="N911" s="2" t="str">
        <f t="shared" si="159"/>
        <v>Inks , Toners &amp; Cartridges</v>
      </c>
      <c r="O911" s="1" t="s">
        <v>13193</v>
      </c>
      <c r="Q911">
        <v>596</v>
      </c>
      <c r="R911" s="8">
        <f t="shared" si="160"/>
        <v>596</v>
      </c>
      <c r="S911">
        <v>723</v>
      </c>
      <c r="T911" s="8">
        <f t="shared" si="161"/>
        <v>723</v>
      </c>
      <c r="U911" s="1">
        <f t="shared" si="162"/>
        <v>0.17565698478561548</v>
      </c>
      <c r="V911">
        <v>4.4000000000000004</v>
      </c>
      <c r="W911" s="10">
        <f t="shared" si="163"/>
        <v>4.4000000000000004</v>
      </c>
      <c r="X911" s="4">
        <v>3219</v>
      </c>
      <c r="Y911" s="12">
        <f t="shared" si="164"/>
        <v>3219</v>
      </c>
    </row>
    <row r="912" spans="1:25" x14ac:dyDescent="0.25">
      <c r="A912">
        <v>911</v>
      </c>
      <c r="B912" t="s">
        <v>7521</v>
      </c>
      <c r="C912" t="str">
        <f t="shared" si="165"/>
        <v>Unique</v>
      </c>
      <c r="D912" t="s">
        <v>7522</v>
      </c>
      <c r="E912" t="str">
        <f t="shared" si="156"/>
        <v>Noise ColorFit Ultra Smart Watch with 1.75" HD Display, Aluminium Alloy Body, 60 Sports Modes, Spo2, Lightweight, Stock Market Info, Calls and SMS Reply (Space Blue)</v>
      </c>
      <c r="F912" t="str" cm="1">
        <f t="array" ref="F912">PROPER(_xlfn.TEXTJOIN(" ", TRUE, INDEX(_xlfn.FILTERXML("&lt;t&gt;&lt;s&gt;" &amp; SUBSTITUTE(E912," ","&lt;/s&gt;&lt;s&gt;") &amp; "&lt;/s&gt;&lt;/t&gt;", "//s"), _xlfn.SEQUENCE(4))))</f>
        <v>Noise Colorfit Ultra Smart</v>
      </c>
      <c r="G912" t="str">
        <f t="shared" si="155"/>
        <v>1.75" HD Display, Aluminium Alloy Body, 60 Sports Modes, Spo2, Lightweight, Stock Market Info, Calls and SMS Reply (Space Blue)</v>
      </c>
      <c r="H912" t="s">
        <v>2910</v>
      </c>
      <c r="I912" t="s">
        <v>13093</v>
      </c>
      <c r="J912" s="7" t="str">
        <f t="shared" si="157"/>
        <v>Electronics</v>
      </c>
      <c r="K912" s="2" t="s">
        <v>13120</v>
      </c>
      <c r="L912" t="str">
        <f t="shared" si="158"/>
        <v>WearableTechnology</v>
      </c>
      <c r="M912" s="2" t="s">
        <v>13121</v>
      </c>
      <c r="N912" s="2" t="str">
        <f t="shared" si="159"/>
        <v>SmartWatches</v>
      </c>
      <c r="O912" s="1"/>
      <c r="Q912" s="2">
        <v>2499</v>
      </c>
      <c r="R912" s="8">
        <f t="shared" si="160"/>
        <v>2499</v>
      </c>
      <c r="S912" s="2">
        <v>5999</v>
      </c>
      <c r="T912" s="8">
        <f t="shared" si="161"/>
        <v>5999</v>
      </c>
      <c r="U912" s="1">
        <f t="shared" si="162"/>
        <v>0.58343057176196034</v>
      </c>
      <c r="V912">
        <v>4.0999999999999996</v>
      </c>
      <c r="W912" s="10">
        <f t="shared" si="163"/>
        <v>4.0999999999999996</v>
      </c>
      <c r="X912" s="4">
        <v>38879</v>
      </c>
      <c r="Y912" s="12">
        <f t="shared" si="164"/>
        <v>38879</v>
      </c>
    </row>
    <row r="913" spans="1:25" x14ac:dyDescent="0.25">
      <c r="A913">
        <v>912</v>
      </c>
      <c r="B913" t="s">
        <v>7526</v>
      </c>
      <c r="C913" t="str">
        <f t="shared" si="165"/>
        <v>Unique</v>
      </c>
      <c r="D913" t="s">
        <v>7527</v>
      </c>
      <c r="E913" t="str">
        <f t="shared" si="156"/>
        <v>Zebronics Zeb-JUKEBAR 3900, 80W Multimedia soundbar with subwoofer Supporting Bluetooth, HDMI(ARC), Coaxial Input, AUX, USB and Remote Control (Black)</v>
      </c>
      <c r="F913" t="str" cm="1">
        <f t="array" ref="F913">PROPER(_xlfn.TEXTJOIN(" ", TRUE, INDEX(_xlfn.FILTERXML("&lt;t&gt;&lt;s&gt;" &amp; SUBSTITUTE(E913," ","&lt;/s&gt;&lt;s&gt;") &amp; "&lt;/s&gt;&lt;/t&gt;", "//s"), _xlfn.SEQUENCE(4))))</f>
        <v>Zebronics Zeb-Jukebar 3900, 80W</v>
      </c>
      <c r="G913" t="str">
        <f t="shared" si="155"/>
        <v>with subwoofer Supporting Bluetooth, HDMI(ARC), Coaxial Input, AUX, USB and Remote Control (Black)</v>
      </c>
      <c r="H913" t="s">
        <v>7528</v>
      </c>
      <c r="I913" t="s">
        <v>13093</v>
      </c>
      <c r="J913" s="7" t="str">
        <f t="shared" si="157"/>
        <v>Electronics</v>
      </c>
      <c r="K913" s="2" t="s">
        <v>13104</v>
      </c>
      <c r="L913" t="str">
        <f t="shared" si="158"/>
        <v>HomeAudio</v>
      </c>
      <c r="M913" s="2" t="s">
        <v>13117</v>
      </c>
      <c r="N913" s="2" t="str">
        <f t="shared" si="159"/>
        <v>Speakers</v>
      </c>
      <c r="O913" s="1" t="s">
        <v>13262</v>
      </c>
      <c r="Q913" s="2">
        <v>4999</v>
      </c>
      <c r="R913" s="8">
        <f t="shared" si="160"/>
        <v>4999</v>
      </c>
      <c r="S913" s="2">
        <v>12499</v>
      </c>
      <c r="T913" s="8">
        <f t="shared" si="161"/>
        <v>12499</v>
      </c>
      <c r="U913" s="1">
        <f t="shared" si="162"/>
        <v>0.60004800384030721</v>
      </c>
      <c r="V913">
        <v>4.2</v>
      </c>
      <c r="W913" s="10">
        <f t="shared" si="163"/>
        <v>4.2</v>
      </c>
      <c r="X913" s="4">
        <v>4541</v>
      </c>
      <c r="Y913" s="12">
        <f t="shared" si="164"/>
        <v>4541</v>
      </c>
    </row>
    <row r="914" spans="1:25" x14ac:dyDescent="0.25">
      <c r="A914">
        <v>913</v>
      </c>
      <c r="B914" t="s">
        <v>7537</v>
      </c>
      <c r="C914" t="str">
        <f t="shared" si="165"/>
        <v>Unique</v>
      </c>
      <c r="D914" t="s">
        <v>7538</v>
      </c>
      <c r="E914" t="str">
        <f t="shared" si="156"/>
        <v>boAt Bassheads 102 Wired in Ear Earphones with Mic (Mint Green)</v>
      </c>
      <c r="F914" t="str" cm="1">
        <f t="array" ref="F914">PROPER(_xlfn.TEXTJOIN(" ", TRUE, INDEX(_xlfn.FILTERXML("&lt;t&gt;&lt;s&gt;" &amp; SUBSTITUTE(E914," ","&lt;/s&gt;&lt;s&gt;") &amp; "&lt;/s&gt;&lt;/t&gt;", "//s"), _xlfn.SEQUENCE(4))))</f>
        <v>Boat Bassheads 102 Wired</v>
      </c>
      <c r="G914" t="str">
        <f t="shared" si="155"/>
        <v>Earphones with Mic (Mint Green)</v>
      </c>
      <c r="H914" t="s">
        <v>3025</v>
      </c>
      <c r="I914" t="s">
        <v>13093</v>
      </c>
      <c r="J914" s="7" t="str">
        <f t="shared" si="157"/>
        <v>Electronics</v>
      </c>
      <c r="K914" t="s">
        <v>13131</v>
      </c>
      <c r="L914" t="str">
        <f t="shared" si="158"/>
        <v>Headphones , Earbuds &amp; Accessories</v>
      </c>
      <c r="M914" s="2" t="s">
        <v>13132</v>
      </c>
      <c r="N914" s="2" t="str">
        <f t="shared" si="159"/>
        <v>Headphones</v>
      </c>
      <c r="O914" s="1" t="s">
        <v>13133</v>
      </c>
      <c r="Q914">
        <v>399</v>
      </c>
      <c r="R914" s="8">
        <f t="shared" si="160"/>
        <v>399</v>
      </c>
      <c r="S914" s="2">
        <v>1290</v>
      </c>
      <c r="T914" s="8">
        <f t="shared" si="161"/>
        <v>1290</v>
      </c>
      <c r="U914" s="1">
        <f t="shared" si="162"/>
        <v>0.69069767441860463</v>
      </c>
      <c r="V914">
        <v>4.2</v>
      </c>
      <c r="W914" s="10">
        <f t="shared" si="163"/>
        <v>4.2</v>
      </c>
      <c r="X914" s="4">
        <v>76042</v>
      </c>
      <c r="Y914" s="12">
        <f t="shared" si="164"/>
        <v>76042</v>
      </c>
    </row>
    <row r="915" spans="1:25" x14ac:dyDescent="0.25">
      <c r="A915">
        <v>914</v>
      </c>
      <c r="B915" t="s">
        <v>7547</v>
      </c>
      <c r="C915" t="str">
        <f t="shared" si="165"/>
        <v>Unique</v>
      </c>
      <c r="D915" t="s">
        <v>7548</v>
      </c>
      <c r="E915" t="str">
        <f t="shared" si="156"/>
        <v>Duracell CR2016 3V Lithium Coin Battery, 5 pcs, 2016 Coin Button Cell Battery, DL2016</v>
      </c>
      <c r="F915" t="str" cm="1">
        <f t="array" ref="F915">PROPER(_xlfn.TEXTJOIN(" ", TRUE, INDEX(_xlfn.FILTERXML("&lt;t&gt;&lt;s&gt;" &amp; SUBSTITUTE(E915," ","&lt;/s&gt;&lt;s&gt;") &amp; "&lt;/s&gt;&lt;/t&gt;", "//s"), _xlfn.SEQUENCE(4))))</f>
        <v>Duracell Cr2016 3V Lithium</v>
      </c>
      <c r="G915" t="str">
        <f t="shared" si="155"/>
        <v>5 pcs, 2016 Coin Button Cell Battery, DL2016</v>
      </c>
      <c r="H915" t="s">
        <v>5462</v>
      </c>
      <c r="I915" t="s">
        <v>13093</v>
      </c>
      <c r="J915" s="7" t="str">
        <f t="shared" si="157"/>
        <v>Electronics</v>
      </c>
      <c r="K915" t="s">
        <v>13169</v>
      </c>
      <c r="L915" t="str">
        <f t="shared" si="158"/>
        <v>GeneralPurposeBatteries &amp; BatteryChargers</v>
      </c>
      <c r="N915" s="2" t="str">
        <f t="shared" si="159"/>
        <v/>
      </c>
      <c r="O915" s="1"/>
      <c r="Q915">
        <v>116</v>
      </c>
      <c r="R915" s="8">
        <f t="shared" si="160"/>
        <v>116</v>
      </c>
      <c r="S915">
        <v>200</v>
      </c>
      <c r="T915" s="8">
        <f t="shared" si="161"/>
        <v>200</v>
      </c>
      <c r="U915" s="1">
        <f t="shared" si="162"/>
        <v>0.42</v>
      </c>
      <c r="V915">
        <v>4.3</v>
      </c>
      <c r="W915" s="10">
        <f t="shared" si="163"/>
        <v>4.3</v>
      </c>
      <c r="X915" s="4">
        <v>485</v>
      </c>
      <c r="Y915" s="12">
        <f t="shared" si="164"/>
        <v>485</v>
      </c>
    </row>
    <row r="916" spans="1:25" x14ac:dyDescent="0.25">
      <c r="A916">
        <v>915</v>
      </c>
      <c r="B916" t="s">
        <v>7557</v>
      </c>
      <c r="C916" t="str">
        <f t="shared" si="165"/>
        <v>Unique</v>
      </c>
      <c r="D916" t="s">
        <v>7558</v>
      </c>
      <c r="E916" t="str">
        <f t="shared" si="156"/>
        <v>MI 360¬∞ Home Security Wireless Camera 2K Pro with Bluetooth Gateway BLE 4.2 l Dual Band Wi-fi Connection l 3 Million 1296p| Full Color in Low-Light | AI Human Detection, White</v>
      </c>
      <c r="F916" t="str" cm="1">
        <f t="array" ref="F916">PROPER(_xlfn.TEXTJOIN(" ", TRUE, INDEX(_xlfn.FILTERXML("&lt;t&gt;&lt;s&gt;" &amp; SUBSTITUTE(E916," ","&lt;/s&gt;&lt;s&gt;") &amp; "&lt;/s&gt;&lt;/t&gt;", "//s"), _xlfn.SEQUENCE(4))))</f>
        <v>Mi 360¬∞ Home Security</v>
      </c>
      <c r="G916" t="str">
        <f t="shared" si="155"/>
        <v>2K Pro with Bluetooth Gateway BLE 4.2 l Dual Band Wi-fi Connection l 3 Million 1296p| Full Color in Low-Light | AI Human Detection, White</v>
      </c>
      <c r="H916" t="s">
        <v>5833</v>
      </c>
      <c r="I916" t="s">
        <v>13093</v>
      </c>
      <c r="J916" s="7" t="str">
        <f t="shared" si="157"/>
        <v>Electronics</v>
      </c>
      <c r="K916" s="2" t="s">
        <v>13182</v>
      </c>
      <c r="L916" t="str">
        <f t="shared" si="158"/>
        <v>Cameras &amp; Photography</v>
      </c>
      <c r="M916" s="2" t="s">
        <v>13218</v>
      </c>
      <c r="N916" s="2" t="str">
        <f t="shared" si="159"/>
        <v>SecurityCameras</v>
      </c>
      <c r="O916" s="1" t="s">
        <v>13219</v>
      </c>
      <c r="Q916" s="2">
        <v>4499</v>
      </c>
      <c r="R916" s="8">
        <f t="shared" si="160"/>
        <v>4499</v>
      </c>
      <c r="S916" s="2">
        <v>5999</v>
      </c>
      <c r="T916" s="8">
        <f t="shared" si="161"/>
        <v>5999</v>
      </c>
      <c r="U916" s="1">
        <f t="shared" si="162"/>
        <v>0.2500416736122687</v>
      </c>
      <c r="V916">
        <v>4.3</v>
      </c>
      <c r="W916" s="10">
        <f t="shared" si="163"/>
        <v>4.3</v>
      </c>
      <c r="X916" s="4">
        <v>44696</v>
      </c>
      <c r="Y916" s="12">
        <f t="shared" si="164"/>
        <v>44696</v>
      </c>
    </row>
    <row r="917" spans="1:25" x14ac:dyDescent="0.25">
      <c r="A917">
        <v>916</v>
      </c>
      <c r="B917" t="s">
        <v>7567</v>
      </c>
      <c r="C917" t="str">
        <f t="shared" si="165"/>
        <v>Unique</v>
      </c>
      <c r="D917" t="s">
        <v>7568</v>
      </c>
      <c r="E917" t="str">
        <f t="shared" si="156"/>
        <v>ZEBRONICS Zeb-100HB 4 Ports USB Hub for Laptop, PC Computers, Plug and Play, Backward Compatible - Black</v>
      </c>
      <c r="F917" t="str" cm="1">
        <f t="array" ref="F917">PROPER(_xlfn.TEXTJOIN(" ", TRUE, INDEX(_xlfn.FILTERXML("&lt;t&gt;&lt;s&gt;" &amp; SUBSTITUTE(E917," ","&lt;/s&gt;&lt;s&gt;") &amp; "&lt;/s&gt;&lt;/t&gt;", "//s"), _xlfn.SEQUENCE(4))))</f>
        <v>Zebronics Zeb-100Hb 4 Ports</v>
      </c>
      <c r="G917" t="str">
        <f t="shared" si="155"/>
        <v>for Laptop, PC Computers, Plug and Play, Backward Compatible - Black</v>
      </c>
      <c r="H917" t="s">
        <v>6030</v>
      </c>
      <c r="I917" t="s">
        <v>13085</v>
      </c>
      <c r="J917" s="7" t="str">
        <f t="shared" si="157"/>
        <v>Computers &amp; Accessories</v>
      </c>
      <c r="K917" t="s">
        <v>13086</v>
      </c>
      <c r="L917" t="str">
        <f t="shared" si="158"/>
        <v>Accessories &amp; Peripherals</v>
      </c>
      <c r="M917" t="s">
        <v>13223</v>
      </c>
      <c r="N917" s="2" t="str">
        <f t="shared" si="159"/>
        <v>USBHubs</v>
      </c>
      <c r="O917" s="1"/>
      <c r="Q917">
        <v>330</v>
      </c>
      <c r="R917" s="8">
        <f t="shared" si="160"/>
        <v>330</v>
      </c>
      <c r="S917">
        <v>499</v>
      </c>
      <c r="T917" s="8">
        <f t="shared" si="161"/>
        <v>499</v>
      </c>
      <c r="U917" s="1">
        <f t="shared" si="162"/>
        <v>0.33867735470941884</v>
      </c>
      <c r="V917">
        <v>3.7</v>
      </c>
      <c r="W917" s="10">
        <f t="shared" si="163"/>
        <v>3.7</v>
      </c>
      <c r="X917" s="4">
        <v>8566</v>
      </c>
      <c r="Y917" s="12">
        <f t="shared" si="164"/>
        <v>8566</v>
      </c>
    </row>
    <row r="918" spans="1:25" x14ac:dyDescent="0.25">
      <c r="A918">
        <v>917</v>
      </c>
      <c r="B918" t="s">
        <v>7577</v>
      </c>
      <c r="C918" t="str">
        <f t="shared" si="165"/>
        <v>Unique</v>
      </c>
      <c r="D918" t="s">
        <v>7578</v>
      </c>
      <c r="E918" t="str">
        <f t="shared" si="156"/>
        <v>Boult Audio Bass Buds Q2 Lightweight Stereo Wired Over Ear Headphones Set with Mic with Deep Bass, Comfortable Ear Cushions, and Long Cord (Black)</v>
      </c>
      <c r="F918" t="str" cm="1">
        <f t="array" ref="F918">PROPER(_xlfn.TEXTJOIN(" ", TRUE, INDEX(_xlfn.FILTERXML("&lt;t&gt;&lt;s&gt;" &amp; SUBSTITUTE(E918," ","&lt;/s&gt;&lt;s&gt;") &amp; "&lt;/s&gt;&lt;/t&gt;", "//s"), _xlfn.SEQUENCE(4))))</f>
        <v>Boult Audio Bass Buds</v>
      </c>
      <c r="G918" t="str">
        <f t="shared" si="155"/>
        <v>Stereo Wired Over Ear Headphones Set with Mic with Deep Bass, Comfortable Ear Cushions, and Long Cord (Black)</v>
      </c>
      <c r="H918" t="s">
        <v>5385</v>
      </c>
      <c r="I918" t="s">
        <v>13093</v>
      </c>
      <c r="J918" s="7" t="str">
        <f t="shared" si="157"/>
        <v>Electronics</v>
      </c>
      <c r="K918" t="s">
        <v>13131</v>
      </c>
      <c r="L918" t="str">
        <f t="shared" si="158"/>
        <v>Headphones , Earbuds &amp; Accessories</v>
      </c>
      <c r="M918" s="2" t="s">
        <v>13132</v>
      </c>
      <c r="N918" s="2" t="str">
        <f t="shared" si="159"/>
        <v>Headphones</v>
      </c>
      <c r="O918" s="1" t="s">
        <v>13205</v>
      </c>
      <c r="Q918">
        <v>649</v>
      </c>
      <c r="R918" s="8">
        <f t="shared" si="160"/>
        <v>649</v>
      </c>
      <c r="S918" s="2">
        <v>2499</v>
      </c>
      <c r="T918" s="8">
        <f t="shared" si="161"/>
        <v>2499</v>
      </c>
      <c r="U918" s="1">
        <f t="shared" si="162"/>
        <v>0.74029611844737897</v>
      </c>
      <c r="V918">
        <v>3.9</v>
      </c>
      <c r="W918" s="10">
        <f t="shared" si="163"/>
        <v>3.9</v>
      </c>
      <c r="X918" s="4">
        <v>13049</v>
      </c>
      <c r="Y918" s="12">
        <f t="shared" si="164"/>
        <v>13049</v>
      </c>
    </row>
    <row r="919" spans="1:25" x14ac:dyDescent="0.25">
      <c r="A919">
        <v>918</v>
      </c>
      <c r="B919" t="s">
        <v>7586</v>
      </c>
      <c r="C919" t="str">
        <f t="shared" si="165"/>
        <v>Unique</v>
      </c>
      <c r="D919" t="s">
        <v>7587</v>
      </c>
      <c r="E919" t="str">
        <f t="shared" si="156"/>
        <v>ESR Screen Protector Compatible with iPad Pro 11 Inch (2022 2021 2020 2018) and iPad Air 5 4 (2022 2020, 10.9 Inch), Tempered-Glass Film with Alignment Frame, Scratch Resistant, HD Clarity, 2 Pack</v>
      </c>
      <c r="F919" t="str" cm="1">
        <f t="array" ref="F919">PROPER(_xlfn.TEXTJOIN(" ", TRUE, INDEX(_xlfn.FILTERXML("&lt;t&gt;&lt;s&gt;" &amp; SUBSTITUTE(E919," ","&lt;/s&gt;&lt;s&gt;") &amp; "&lt;/s&gt;&lt;/t&gt;", "//s"), _xlfn.SEQUENCE(4))))</f>
        <v>Esr Screen Protector Compatible</v>
      </c>
      <c r="G919" t="str">
        <f t="shared" si="155"/>
        <v>Pro 11 Inch (2022 2021 2020 2018) and iPad Air 5 4 (2022 2020, 10.9 Inch), Tempered-Glass Film with Alignment Frame, Scratch Resistant, HD Clarity, 2 Pack</v>
      </c>
      <c r="H919" t="s">
        <v>5925</v>
      </c>
      <c r="I919" t="s">
        <v>13085</v>
      </c>
      <c r="J919" s="7" t="str">
        <f t="shared" si="157"/>
        <v>Computers &amp; Accessories</v>
      </c>
      <c r="K919" s="2" t="s">
        <v>13086</v>
      </c>
      <c r="L919" t="str">
        <f t="shared" si="158"/>
        <v>Accessories &amp; Peripherals</v>
      </c>
      <c r="M919" s="2" t="s">
        <v>13220</v>
      </c>
      <c r="N919" s="2" t="str">
        <f t="shared" si="159"/>
        <v>TabletAccessories</v>
      </c>
      <c r="O919" s="1" t="s">
        <v>13147</v>
      </c>
      <c r="Q919" s="2">
        <v>1234</v>
      </c>
      <c r="R919" s="8">
        <f t="shared" si="160"/>
        <v>1234</v>
      </c>
      <c r="S919" s="2">
        <v>1599</v>
      </c>
      <c r="T919" s="8">
        <f t="shared" si="161"/>
        <v>1599</v>
      </c>
      <c r="U919" s="1">
        <f t="shared" si="162"/>
        <v>0.22826766729205752</v>
      </c>
      <c r="V919">
        <v>4.5</v>
      </c>
      <c r="W919" s="10">
        <f t="shared" si="163"/>
        <v>4.5</v>
      </c>
      <c r="X919" s="4">
        <v>16680</v>
      </c>
      <c r="Y919" s="12">
        <f t="shared" si="164"/>
        <v>16680</v>
      </c>
    </row>
    <row r="920" spans="1:25" x14ac:dyDescent="0.25">
      <c r="A920">
        <v>919</v>
      </c>
      <c r="B920" t="s">
        <v>4362</v>
      </c>
      <c r="C920" t="str">
        <f t="shared" si="165"/>
        <v>Duplicate</v>
      </c>
      <c r="D920" t="s">
        <v>4363</v>
      </c>
      <c r="E920" t="str">
        <f t="shared" si="156"/>
        <v>boAt Rockerz 400 Bluetooth On Ear Headphones With Mic With Upto 8 Hours Playback and Soft Padded Ear Cushions(Grey Green)</v>
      </c>
      <c r="F920" t="str" cm="1">
        <f t="array" ref="F920">PROPER(_xlfn.TEXTJOIN(" ", TRUE, INDEX(_xlfn.FILTERXML("&lt;t&gt;&lt;s&gt;" &amp; SUBSTITUTE(E920," ","&lt;/s&gt;&lt;s&gt;") &amp; "&lt;/s&gt;&lt;/t&gt;", "//s"), _xlfn.SEQUENCE(4))))</f>
        <v>Boat Rockerz 400 Bluetooth</v>
      </c>
      <c r="G920" t="str">
        <f t="shared" si="155"/>
        <v>Headphones With Mic With Upto 8 Hours Playback and Soft Padded Ear Cushions(Grey Green)</v>
      </c>
      <c r="H920" t="s">
        <v>4364</v>
      </c>
      <c r="I920" t="s">
        <v>13093</v>
      </c>
      <c r="J920" s="7" t="str">
        <f t="shared" si="157"/>
        <v>Electronics</v>
      </c>
      <c r="K920" s="2" t="s">
        <v>13131</v>
      </c>
      <c r="L920" t="str">
        <f t="shared" si="158"/>
        <v>Headphones , Earbuds &amp; Accessories</v>
      </c>
      <c r="M920" s="2" t="s">
        <v>13132</v>
      </c>
      <c r="N920" s="2" t="str">
        <f t="shared" si="159"/>
        <v>Headphones</v>
      </c>
      <c r="O920" s="1" t="s">
        <v>13153</v>
      </c>
      <c r="Q920" s="2">
        <v>1399</v>
      </c>
      <c r="R920" s="8">
        <f t="shared" si="160"/>
        <v>1399</v>
      </c>
      <c r="S920" s="2">
        <v>2990</v>
      </c>
      <c r="T920" s="8">
        <f t="shared" si="161"/>
        <v>2990</v>
      </c>
      <c r="U920" s="1">
        <f t="shared" si="162"/>
        <v>0.53210702341137128</v>
      </c>
      <c r="V920">
        <v>4.0999999999999996</v>
      </c>
      <c r="W920" s="10">
        <f t="shared" si="163"/>
        <v>4.0999999999999996</v>
      </c>
      <c r="X920" s="4">
        <v>97174</v>
      </c>
      <c r="Y920" s="12">
        <f t="shared" si="164"/>
        <v>97174</v>
      </c>
    </row>
    <row r="921" spans="1:25" x14ac:dyDescent="0.25">
      <c r="A921">
        <v>920</v>
      </c>
      <c r="B921" t="s">
        <v>7598</v>
      </c>
      <c r="C921" t="str">
        <f t="shared" si="165"/>
        <v>Unique</v>
      </c>
      <c r="D921" t="s">
        <v>7599</v>
      </c>
      <c r="E921" t="str">
        <f t="shared" si="156"/>
        <v>Parker Vector Standard Chrome Trim Ball Pen (Ink - Black)</v>
      </c>
      <c r="F921" t="str" cm="1">
        <f t="array" ref="F921">PROPER(_xlfn.TEXTJOIN(" ", TRUE, INDEX(_xlfn.FILTERXML("&lt;t&gt;&lt;s&gt;" &amp; SUBSTITUTE(E921," ","&lt;/s&gt;&lt;s&gt;") &amp; "&lt;/s&gt;&lt;/t&gt;", "//s"), _xlfn.SEQUENCE(4))))</f>
        <v>Parker Vector Standard Chrome</v>
      </c>
      <c r="G921" t="str">
        <f t="shared" si="155"/>
        <v>Pen (Ink - Black)</v>
      </c>
      <c r="H921" t="s">
        <v>7008</v>
      </c>
      <c r="I921" t="s">
        <v>13171</v>
      </c>
      <c r="J921" s="7" t="str">
        <f t="shared" si="157"/>
        <v>OfficeProducts</v>
      </c>
      <c r="K921" t="s">
        <v>13172</v>
      </c>
      <c r="L921" t="str">
        <f t="shared" si="158"/>
        <v>OfficePaperProducts</v>
      </c>
      <c r="M921" t="s">
        <v>13173</v>
      </c>
      <c r="N921" s="2" t="str">
        <f t="shared" si="159"/>
        <v>Paper</v>
      </c>
      <c r="O921" s="1" t="s">
        <v>13174</v>
      </c>
      <c r="P921" t="s">
        <v>13175</v>
      </c>
      <c r="Q921">
        <v>272</v>
      </c>
      <c r="R921" s="8">
        <f t="shared" si="160"/>
        <v>272</v>
      </c>
      <c r="S921">
        <v>320</v>
      </c>
      <c r="T921" s="8">
        <f t="shared" si="161"/>
        <v>320</v>
      </c>
      <c r="U921" s="1">
        <f t="shared" si="162"/>
        <v>0.15</v>
      </c>
      <c r="V921">
        <v>4</v>
      </c>
      <c r="W921" s="10">
        <f t="shared" si="163"/>
        <v>4</v>
      </c>
      <c r="X921" s="4">
        <v>3686</v>
      </c>
      <c r="Y921" s="12">
        <f t="shared" si="164"/>
        <v>3686</v>
      </c>
    </row>
    <row r="922" spans="1:25" x14ac:dyDescent="0.25">
      <c r="A922">
        <v>921</v>
      </c>
      <c r="B922" t="s">
        <v>7608</v>
      </c>
      <c r="C922" t="str">
        <f t="shared" si="165"/>
        <v>Unique</v>
      </c>
      <c r="D922" t="s">
        <v>7609</v>
      </c>
      <c r="E922" t="str">
        <f t="shared" si="156"/>
        <v>Silicone Rubber Earbuds Tips, Eartips, Earpads, Earplugs, for Replacement in Earphones and Bluetooth Medium Size (10 Pcs Black)</v>
      </c>
      <c r="F922" t="str" cm="1">
        <f t="array" ref="F922">PROPER(_xlfn.TEXTJOIN(" ", TRUE, INDEX(_xlfn.FILTERXML("&lt;t&gt;&lt;s&gt;" &amp; SUBSTITUTE(E922," ","&lt;/s&gt;&lt;s&gt;") &amp; "&lt;/s&gt;&lt;/t&gt;", "//s"), _xlfn.SEQUENCE(4))))</f>
        <v>Silicone Rubber Earbuds Tips,</v>
      </c>
      <c r="G922" t="str">
        <f t="shared" si="155"/>
        <v>Earplugs, for Replacement in Earphones and Bluetooth Medium Size (10 Pcs Black)</v>
      </c>
      <c r="H922" t="s">
        <v>7610</v>
      </c>
      <c r="I922" t="s">
        <v>13093</v>
      </c>
      <c r="J922" s="7" t="str">
        <f t="shared" si="157"/>
        <v>Electronics</v>
      </c>
      <c r="K922" t="s">
        <v>13131</v>
      </c>
      <c r="L922" t="str">
        <f t="shared" si="158"/>
        <v>Headphones , Earbuds &amp; Accessories</v>
      </c>
      <c r="M922" t="s">
        <v>13263</v>
      </c>
      <c r="N922" s="2" t="str">
        <f t="shared" si="159"/>
        <v>Earpads</v>
      </c>
      <c r="O922" s="1"/>
      <c r="Q922">
        <v>99</v>
      </c>
      <c r="R922" s="8">
        <f t="shared" si="160"/>
        <v>99</v>
      </c>
      <c r="S922">
        <v>999</v>
      </c>
      <c r="T922" s="8">
        <f t="shared" si="161"/>
        <v>999</v>
      </c>
      <c r="U922" s="1">
        <f t="shared" si="162"/>
        <v>0.90090090090090091</v>
      </c>
      <c r="V922">
        <v>3.8</v>
      </c>
      <c r="W922" s="10">
        <f t="shared" si="163"/>
        <v>3.8</v>
      </c>
      <c r="X922" s="4">
        <v>594</v>
      </c>
      <c r="Y922" s="12">
        <f t="shared" si="164"/>
        <v>594</v>
      </c>
    </row>
    <row r="923" spans="1:25" x14ac:dyDescent="0.25">
      <c r="A923">
        <v>922</v>
      </c>
      <c r="B923" t="s">
        <v>7619</v>
      </c>
      <c r="C923" t="str">
        <f t="shared" si="165"/>
        <v>Unique</v>
      </c>
      <c r="D923" t="s">
        <v>7620</v>
      </c>
      <c r="E923" t="str">
        <f t="shared" si="156"/>
        <v>Canon PIXMA MG2577s All-in-One Inkjet Colour Printer with 1 Additional Colour Cartridge</v>
      </c>
      <c r="F923" t="str" cm="1">
        <f t="array" ref="F923">PROPER(_xlfn.TEXTJOIN(" ", TRUE, INDEX(_xlfn.FILTERXML("&lt;t&gt;&lt;s&gt;" &amp; SUBSTITUTE(E923," ","&lt;/s&gt;&lt;s&gt;") &amp; "&lt;/s&gt;&lt;/t&gt;", "//s"), _xlfn.SEQUENCE(4))))</f>
        <v>Canon Pixma Mg2577S All-In-One</v>
      </c>
      <c r="G923" t="str">
        <f t="shared" si="155"/>
        <v>Printer with 1 Additional Colour Cartridge</v>
      </c>
      <c r="H923" t="s">
        <v>7621</v>
      </c>
      <c r="I923" t="s">
        <v>13085</v>
      </c>
      <c r="J923" s="7" t="str">
        <f t="shared" si="157"/>
        <v>Computers &amp; Accessories</v>
      </c>
      <c r="K923" s="2" t="s">
        <v>13191</v>
      </c>
      <c r="L923" t="str">
        <f t="shared" si="158"/>
        <v>Printers , Inks &amp; Accessories</v>
      </c>
      <c r="M923" s="2" t="s">
        <v>13257</v>
      </c>
      <c r="N923" s="2" t="str">
        <f t="shared" si="159"/>
        <v>Printers</v>
      </c>
      <c r="O923" s="1" t="s">
        <v>13264</v>
      </c>
      <c r="Q923" s="2">
        <v>3498</v>
      </c>
      <c r="R923" s="8">
        <f t="shared" si="160"/>
        <v>3498</v>
      </c>
      <c r="S923" s="2">
        <v>3875</v>
      </c>
      <c r="T923" s="8">
        <f t="shared" si="161"/>
        <v>3875</v>
      </c>
      <c r="U923" s="1">
        <f t="shared" si="162"/>
        <v>9.7290322580645155E-2</v>
      </c>
      <c r="V923">
        <v>3.4</v>
      </c>
      <c r="W923" s="10">
        <f t="shared" si="163"/>
        <v>3.4</v>
      </c>
      <c r="X923" s="4">
        <v>12185</v>
      </c>
      <c r="Y923" s="12">
        <f t="shared" si="164"/>
        <v>12185</v>
      </c>
    </row>
    <row r="924" spans="1:25" x14ac:dyDescent="0.25">
      <c r="A924">
        <v>923</v>
      </c>
      <c r="B924" t="s">
        <v>7630</v>
      </c>
      <c r="C924" t="str">
        <f t="shared" si="165"/>
        <v>Unique</v>
      </c>
      <c r="D924" t="s">
        <v>7631</v>
      </c>
      <c r="E924" t="str">
        <f t="shared" si="156"/>
        <v>Samsung 24-inch(60.46cm) FHD Monitor, IPS, 75 Hz, Bezel Less Design, AMD FreeSync, Flicker Free, HDMI, D-sub, (LF24T350FHWXXL, Dark Blue Gray)</v>
      </c>
      <c r="F924" t="str" cm="1">
        <f t="array" ref="F924">PROPER(_xlfn.TEXTJOIN(" ", TRUE, INDEX(_xlfn.FILTERXML("&lt;t&gt;&lt;s&gt;" &amp; SUBSTITUTE(E924," ","&lt;/s&gt;&lt;s&gt;") &amp; "&lt;/s&gt;&lt;/t&gt;", "//s"), _xlfn.SEQUENCE(4))))</f>
        <v>Samsung 24-Inch(60.46Cm) Fhd Monitor,</v>
      </c>
      <c r="G924" t="str">
        <f t="shared" si="155"/>
        <v>Hz, Bezel Less Design, AMD FreeSync, Flicker Free, HDMI, D-sub, (LF24T350FHWXXL, Dark Blue Gray)</v>
      </c>
      <c r="H924" t="s">
        <v>5747</v>
      </c>
      <c r="I924" t="s">
        <v>13085</v>
      </c>
      <c r="J924" s="7" t="str">
        <f t="shared" si="157"/>
        <v>Computers &amp; Accessories</v>
      </c>
      <c r="K924" s="2" t="s">
        <v>13213</v>
      </c>
      <c r="L924" t="str">
        <f t="shared" si="158"/>
        <v>Monitors</v>
      </c>
      <c r="M924" s="2"/>
      <c r="N924" s="2" t="str">
        <f t="shared" si="159"/>
        <v/>
      </c>
      <c r="O924" s="1"/>
      <c r="Q924" s="2">
        <v>10099</v>
      </c>
      <c r="R924" s="8">
        <f t="shared" si="160"/>
        <v>10099</v>
      </c>
      <c r="S924" s="2">
        <v>19110</v>
      </c>
      <c r="T924" s="8">
        <f t="shared" si="161"/>
        <v>19110</v>
      </c>
      <c r="U924" s="1">
        <f t="shared" si="162"/>
        <v>0.47153322867608582</v>
      </c>
      <c r="V924">
        <v>4.3</v>
      </c>
      <c r="W924" s="10">
        <f t="shared" si="163"/>
        <v>4.3</v>
      </c>
      <c r="X924" s="4">
        <v>2623</v>
      </c>
      <c r="Y924" s="12">
        <f t="shared" si="164"/>
        <v>2623</v>
      </c>
    </row>
    <row r="925" spans="1:25" x14ac:dyDescent="0.25">
      <c r="A925">
        <v>924</v>
      </c>
      <c r="B925" t="s">
        <v>7640</v>
      </c>
      <c r="C925" t="str">
        <f t="shared" si="165"/>
        <v>Unique</v>
      </c>
      <c r="D925" t="s">
        <v>7641</v>
      </c>
      <c r="E925" t="str">
        <f t="shared" si="156"/>
        <v>AirCase Protective Laptop Bag Sleeve fits Upto 14.1" Laptop MacBook, Wrinkle Free, Padded, Waterproof Light Neoprene case Cover Pouch, for Men and Women, Black- 6 Months Warranty</v>
      </c>
      <c r="F925" t="str" cm="1">
        <f t="array" ref="F925">PROPER(_xlfn.TEXTJOIN(" ", TRUE, INDEX(_xlfn.FILTERXML("&lt;t&gt;&lt;s&gt;" &amp; SUBSTITUTE(E925," ","&lt;/s&gt;&lt;s&gt;") &amp; "&lt;/s&gt;&lt;/t&gt;", "//s"), _xlfn.SEQUENCE(4))))</f>
        <v>Aircase Protective Laptop Bag</v>
      </c>
      <c r="G925" t="str">
        <f t="shared" ref="G925:G988" si="166">IFERROR(TRIM(MID(E925, FIND("~", SUBSTITUTE(E925, " ", "~", 6)) + 1, LEN(E925))), "")</f>
        <v>Upto 14.1" Laptop MacBook, Wrinkle Free, Padded, Waterproof Light Neoprene case Cover Pouch, for Men and Women, Black- 6 Months Warranty</v>
      </c>
      <c r="H925" t="s">
        <v>6126</v>
      </c>
      <c r="I925" t="s">
        <v>13085</v>
      </c>
      <c r="J925" s="7" t="str">
        <f t="shared" si="157"/>
        <v>Computers &amp; Accessories</v>
      </c>
      <c r="K925" t="s">
        <v>13086</v>
      </c>
      <c r="L925" t="str">
        <f t="shared" si="158"/>
        <v>Accessories &amp; Peripherals</v>
      </c>
      <c r="M925" t="s">
        <v>13154</v>
      </c>
      <c r="N925" s="2" t="str">
        <f t="shared" si="159"/>
        <v>LaptopAccessories</v>
      </c>
      <c r="O925" s="1" t="s">
        <v>13227</v>
      </c>
      <c r="P925" t="s">
        <v>13228</v>
      </c>
      <c r="Q925">
        <v>449</v>
      </c>
      <c r="R925" s="8">
        <f t="shared" si="160"/>
        <v>449</v>
      </c>
      <c r="S925">
        <v>999</v>
      </c>
      <c r="T925" s="8">
        <f t="shared" si="161"/>
        <v>999</v>
      </c>
      <c r="U925" s="1">
        <f t="shared" si="162"/>
        <v>0.55055055055055058</v>
      </c>
      <c r="V925">
        <v>4.3</v>
      </c>
      <c r="W925" s="10">
        <f t="shared" si="163"/>
        <v>4.3</v>
      </c>
      <c r="X925" s="4">
        <v>9701</v>
      </c>
      <c r="Y925" s="12">
        <f t="shared" si="164"/>
        <v>9701</v>
      </c>
    </row>
    <row r="926" spans="1:25" x14ac:dyDescent="0.25">
      <c r="A926">
        <v>925</v>
      </c>
      <c r="B926" t="s">
        <v>7650</v>
      </c>
      <c r="C926" t="str">
        <f t="shared" si="165"/>
        <v>Unique</v>
      </c>
      <c r="D926" t="s">
        <v>7651</v>
      </c>
      <c r="E926" t="str">
        <f t="shared" si="156"/>
        <v>Faber-Castell Connector Pen Set - Pack of 25 (Assorted)</v>
      </c>
      <c r="F926" t="str" cm="1">
        <f t="array" ref="F926">PROPER(_xlfn.TEXTJOIN(" ", TRUE, INDEX(_xlfn.FILTERXML("&lt;t&gt;&lt;s&gt;" &amp; SUBSTITUTE(E926," ","&lt;/s&gt;&lt;s&gt;") &amp; "&lt;/s&gt;&lt;/t&gt;", "//s"), _xlfn.SEQUENCE(4))))</f>
        <v>Faber-Castell Connector Pen Set</v>
      </c>
      <c r="G926" t="str">
        <f t="shared" si="166"/>
        <v>of 25 (Assorted)</v>
      </c>
      <c r="H926" t="s">
        <v>7652</v>
      </c>
      <c r="I926" t="s">
        <v>13265</v>
      </c>
      <c r="J926" s="7" t="str">
        <f t="shared" si="157"/>
        <v>Toys &amp; Games</v>
      </c>
      <c r="K926" t="s">
        <v>13266</v>
      </c>
      <c r="L926" t="str">
        <f t="shared" si="158"/>
        <v>Arts &amp; Crafts</v>
      </c>
      <c r="M926" t="s">
        <v>13267</v>
      </c>
      <c r="N926" s="2" t="str">
        <f t="shared" si="159"/>
        <v>Drawing &amp; PaintingSupplies</v>
      </c>
      <c r="O926" s="1" t="s">
        <v>13268</v>
      </c>
      <c r="Q926">
        <v>150</v>
      </c>
      <c r="R926" s="8">
        <f t="shared" si="160"/>
        <v>150</v>
      </c>
      <c r="S926">
        <v>150</v>
      </c>
      <c r="T926" s="8">
        <f t="shared" si="161"/>
        <v>150</v>
      </c>
      <c r="U926" s="1">
        <f t="shared" si="162"/>
        <v>0</v>
      </c>
      <c r="V926">
        <v>4.3</v>
      </c>
      <c r="W926" s="10">
        <f t="shared" si="163"/>
        <v>4.3</v>
      </c>
      <c r="X926" s="4">
        <v>15867</v>
      </c>
      <c r="Y926" s="12">
        <f t="shared" si="164"/>
        <v>15867</v>
      </c>
    </row>
    <row r="927" spans="1:25" x14ac:dyDescent="0.25">
      <c r="A927">
        <v>926</v>
      </c>
      <c r="B927" t="s">
        <v>543</v>
      </c>
      <c r="C927" t="str">
        <f t="shared" si="165"/>
        <v>Duplicate</v>
      </c>
      <c r="D927" t="s">
        <v>544</v>
      </c>
      <c r="E927" t="str">
        <f t="shared" si="156"/>
        <v>Wecool Unbreakable 3 in 1 Charging Cable with 3A Speed, Fast Charging Multi Purpose Cable 1.25 Mtr Long, Type C cable, Micro Usb Cable and Cable for iPhone, White</v>
      </c>
      <c r="F927" t="str" cm="1">
        <f t="array" ref="F927">PROPER(_xlfn.TEXTJOIN(" ", TRUE, INDEX(_xlfn.FILTERXML("&lt;t&gt;&lt;s&gt;" &amp; SUBSTITUTE(E927," ","&lt;/s&gt;&lt;s&gt;") &amp; "&lt;/s&gt;&lt;/t&gt;", "//s"), _xlfn.SEQUENCE(4))))</f>
        <v>Wecool Unbreakable 3 In</v>
      </c>
      <c r="G927" t="str">
        <f t="shared" si="166"/>
        <v>Cable with 3A Speed, Fast Charging Multi Purpose Cable 1.25 Mtr Long, Type C cable, Micro Usb Cable and Cable for iPhone, White</v>
      </c>
      <c r="H927" t="s">
        <v>17</v>
      </c>
      <c r="I927" t="s">
        <v>13085</v>
      </c>
      <c r="J927" s="7" t="str">
        <f t="shared" si="157"/>
        <v>Computers &amp; Accessories</v>
      </c>
      <c r="K927" t="s">
        <v>13086</v>
      </c>
      <c r="L927" t="str">
        <f t="shared" si="158"/>
        <v>Accessories &amp; Peripherals</v>
      </c>
      <c r="M927" s="2" t="s">
        <v>13087</v>
      </c>
      <c r="N927" s="2" t="str">
        <f t="shared" si="159"/>
        <v>Cables &amp; Accessories</v>
      </c>
      <c r="O927" s="1" t="s">
        <v>13088</v>
      </c>
      <c r="P927" t="s">
        <v>13089</v>
      </c>
      <c r="Q927">
        <v>348</v>
      </c>
      <c r="R927" s="8">
        <f t="shared" si="160"/>
        <v>348</v>
      </c>
      <c r="S927" s="2">
        <v>1499</v>
      </c>
      <c r="T927" s="8">
        <f t="shared" si="161"/>
        <v>1499</v>
      </c>
      <c r="U927" s="1">
        <f t="shared" si="162"/>
        <v>0.76784523015343564</v>
      </c>
      <c r="V927">
        <v>4.2</v>
      </c>
      <c r="W927" s="10">
        <f t="shared" si="163"/>
        <v>4.2</v>
      </c>
      <c r="X927" s="4">
        <v>656</v>
      </c>
      <c r="Y927" s="12">
        <f t="shared" si="164"/>
        <v>656</v>
      </c>
    </row>
    <row r="928" spans="1:25" x14ac:dyDescent="0.25">
      <c r="A928">
        <v>927</v>
      </c>
      <c r="B928" t="s">
        <v>7662</v>
      </c>
      <c r="C928" t="str">
        <f t="shared" si="165"/>
        <v>Unique</v>
      </c>
      <c r="D928" t="s">
        <v>7663</v>
      </c>
      <c r="E928" t="str">
        <f t="shared" si="156"/>
        <v>Zinq UPS for Router, Mini UPS for 12V WiFi Router Broadband Modem with Upto 4 Hours Power Backup, Upto 2Amp, Works with Existing Adapter, Also Works with Set-top Box, Smart Camera, CCTV (Black)</v>
      </c>
      <c r="F928" t="str" cm="1">
        <f t="array" ref="F928">PROPER(_xlfn.TEXTJOIN(" ", TRUE, INDEX(_xlfn.FILTERXML("&lt;t&gt;&lt;s&gt;" &amp; SUBSTITUTE(E928," ","&lt;/s&gt;&lt;s&gt;") &amp; "&lt;/s&gt;&lt;/t&gt;", "//s"), _xlfn.SEQUENCE(4))))</f>
        <v>Zinq Ups For Router,</v>
      </c>
      <c r="G928" t="str">
        <f t="shared" si="166"/>
        <v>for 12V WiFi Router Broadband Modem with Upto 4 Hours Power Backup, Upto 2Amp, Works with Existing Adapter, Also Works with Set-top Box, Smart Camera, CCTV (Black)</v>
      </c>
      <c r="H928" t="s">
        <v>5374</v>
      </c>
      <c r="I928" t="s">
        <v>13085</v>
      </c>
      <c r="J928" s="7" t="str">
        <f t="shared" si="157"/>
        <v>Computers &amp; Accessories</v>
      </c>
      <c r="K928" s="2" t="s">
        <v>13090</v>
      </c>
      <c r="L928" t="str">
        <f t="shared" si="158"/>
        <v>NetworkingDevices</v>
      </c>
      <c r="M928" s="2" t="s">
        <v>13204</v>
      </c>
      <c r="N928" s="2" t="str">
        <f t="shared" si="159"/>
        <v>Routers</v>
      </c>
      <c r="O928" s="1"/>
      <c r="Q928" s="2">
        <v>1199</v>
      </c>
      <c r="R928" s="8">
        <f t="shared" si="160"/>
        <v>1199</v>
      </c>
      <c r="S928" s="2">
        <v>2999</v>
      </c>
      <c r="T928" s="8">
        <f t="shared" si="161"/>
        <v>2999</v>
      </c>
      <c r="U928" s="1">
        <f t="shared" si="162"/>
        <v>0.60020006668889625</v>
      </c>
      <c r="V928">
        <v>4.0999999999999996</v>
      </c>
      <c r="W928" s="10">
        <f t="shared" si="163"/>
        <v>4.0999999999999996</v>
      </c>
      <c r="X928" s="4">
        <v>10725</v>
      </c>
      <c r="Y928" s="12">
        <f t="shared" si="164"/>
        <v>10725</v>
      </c>
    </row>
    <row r="929" spans="1:25" x14ac:dyDescent="0.25">
      <c r="A929">
        <v>928</v>
      </c>
      <c r="B929" t="s">
        <v>7671</v>
      </c>
      <c r="C929" t="str">
        <f t="shared" si="165"/>
        <v>Unique</v>
      </c>
      <c r="D929" t="s">
        <v>7672</v>
      </c>
      <c r="E929" t="str">
        <f t="shared" si="156"/>
        <v>SaleOn‚Ñ¢ Portable Storage Organizer Bag for Earphone USB Cable Power Bank Mobile Charger Digital Gadget Hard Disk, Water Resistance Material - Dark Grey</v>
      </c>
      <c r="F929" t="str" cm="1">
        <f t="array" ref="F929">PROPER(_xlfn.TEXTJOIN(" ", TRUE, INDEX(_xlfn.FILTERXML("&lt;t&gt;&lt;s&gt;" &amp; SUBSTITUTE(E929," ","&lt;/s&gt;&lt;s&gt;") &amp; "&lt;/s&gt;&lt;/t&gt;", "//s"), _xlfn.SEQUENCE(4))))</f>
        <v>Saleon‚Ñ¢ Portable Storage Organizer</v>
      </c>
      <c r="G929" t="str">
        <f t="shared" si="166"/>
        <v>Earphone USB Cable Power Bank Mobile Charger Digital Gadget Hard Disk, Water Resistance Material - Dark Grey</v>
      </c>
      <c r="H929" t="s">
        <v>5300</v>
      </c>
      <c r="I929" t="s">
        <v>13085</v>
      </c>
      <c r="J929" s="7" t="str">
        <f t="shared" si="157"/>
        <v>Computers &amp; Accessories</v>
      </c>
      <c r="K929" t="s">
        <v>13086</v>
      </c>
      <c r="L929" t="str">
        <f t="shared" si="158"/>
        <v>Accessories &amp; Peripherals</v>
      </c>
      <c r="M929" t="s">
        <v>13201</v>
      </c>
      <c r="N929" s="2" t="str">
        <f t="shared" si="159"/>
        <v>HardDiskBags</v>
      </c>
      <c r="O929" s="1"/>
      <c r="Q929">
        <v>397</v>
      </c>
      <c r="R929" s="8">
        <f t="shared" si="160"/>
        <v>397</v>
      </c>
      <c r="S929">
        <v>899</v>
      </c>
      <c r="T929" s="8">
        <f t="shared" si="161"/>
        <v>899</v>
      </c>
      <c r="U929" s="1">
        <f t="shared" si="162"/>
        <v>0.5583982202447163</v>
      </c>
      <c r="V929">
        <v>4</v>
      </c>
      <c r="W929" s="10">
        <f t="shared" si="163"/>
        <v>4</v>
      </c>
      <c r="X929" s="4">
        <v>3025</v>
      </c>
      <c r="Y929" s="12">
        <f t="shared" si="164"/>
        <v>3025</v>
      </c>
    </row>
    <row r="930" spans="1:25" x14ac:dyDescent="0.25">
      <c r="A930">
        <v>929</v>
      </c>
      <c r="B930" t="s">
        <v>553</v>
      </c>
      <c r="C930" t="str">
        <f t="shared" si="165"/>
        <v>Duplicate</v>
      </c>
      <c r="D930" t="s">
        <v>554</v>
      </c>
      <c r="E930" t="str">
        <f t="shared" si="156"/>
        <v>Portronics Konnect L 1.2Mtr, Fast Charging 3A Micro USB Cable with Charge and Sync Function (Grey)</v>
      </c>
      <c r="F930" t="str" cm="1">
        <f t="array" ref="F930">PROPER(_xlfn.TEXTJOIN(" ", TRUE, INDEX(_xlfn.FILTERXML("&lt;t&gt;&lt;s&gt;" &amp; SUBSTITUTE(E930," ","&lt;/s&gt;&lt;s&gt;") &amp; "&lt;/s&gt;&lt;/t&gt;", "//s"), _xlfn.SEQUENCE(4))))</f>
        <v>Portronics Konnect L 1.2Mtr,</v>
      </c>
      <c r="G930" t="str">
        <f t="shared" si="166"/>
        <v>3A Micro USB Cable with Charge and Sync Function (Grey)</v>
      </c>
      <c r="H930" t="s">
        <v>17</v>
      </c>
      <c r="I930" t="s">
        <v>13085</v>
      </c>
      <c r="J930" s="7" t="str">
        <f t="shared" si="157"/>
        <v>Computers &amp; Accessories</v>
      </c>
      <c r="K930" t="s">
        <v>13086</v>
      </c>
      <c r="L930" t="str">
        <f t="shared" si="158"/>
        <v>Accessories &amp; Peripherals</v>
      </c>
      <c r="M930" t="s">
        <v>13087</v>
      </c>
      <c r="N930" s="2" t="str">
        <f t="shared" si="159"/>
        <v>Cables &amp; Accessories</v>
      </c>
      <c r="O930" s="1" t="s">
        <v>13088</v>
      </c>
      <c r="P930" t="s">
        <v>13089</v>
      </c>
      <c r="Q930">
        <v>154</v>
      </c>
      <c r="R930" s="8">
        <f t="shared" si="160"/>
        <v>154</v>
      </c>
      <c r="S930">
        <v>349</v>
      </c>
      <c r="T930" s="8">
        <f t="shared" si="161"/>
        <v>349</v>
      </c>
      <c r="U930" s="1">
        <f t="shared" si="162"/>
        <v>0.55873925501432664</v>
      </c>
      <c r="V930">
        <v>4.3</v>
      </c>
      <c r="W930" s="10">
        <f t="shared" si="163"/>
        <v>4.3</v>
      </c>
      <c r="X930" s="4">
        <v>7064</v>
      </c>
      <c r="Y930" s="12">
        <f t="shared" si="164"/>
        <v>7064</v>
      </c>
    </row>
    <row r="931" spans="1:25" x14ac:dyDescent="0.25">
      <c r="A931">
        <v>930</v>
      </c>
      <c r="B931" t="s">
        <v>7682</v>
      </c>
      <c r="C931" t="str">
        <f t="shared" si="165"/>
        <v>Unique</v>
      </c>
      <c r="D931" t="s">
        <v>7683</v>
      </c>
      <c r="E931" t="str">
        <f t="shared" si="156"/>
        <v>RPM Euro Games Laptop PC Controller Wired for Windows - 7, 8, 8.1, 10 and XP, Ps3(Upgraded with XYAB Buttons)</v>
      </c>
      <c r="F931" t="str" cm="1">
        <f t="array" ref="F931">PROPER(_xlfn.TEXTJOIN(" ", TRUE, INDEX(_xlfn.FILTERXML("&lt;t&gt;&lt;s&gt;" &amp; SUBSTITUTE(E931," ","&lt;/s&gt;&lt;s&gt;") &amp; "&lt;/s&gt;&lt;/t&gt;", "//s"), _xlfn.SEQUENCE(4))))</f>
        <v>Rpm Euro Games Laptop</v>
      </c>
      <c r="G931" t="str">
        <f t="shared" si="166"/>
        <v>Wired for Windows - 7, 8, 8.1, 10 and XP, Ps3(Upgraded with XYAB Buttons)</v>
      </c>
      <c r="H931" t="s">
        <v>5936</v>
      </c>
      <c r="I931" t="s">
        <v>13085</v>
      </c>
      <c r="J931" s="7" t="str">
        <f t="shared" si="157"/>
        <v>Computers &amp; Accessories</v>
      </c>
      <c r="K931" t="s">
        <v>13086</v>
      </c>
      <c r="L931" t="str">
        <f t="shared" si="158"/>
        <v>Accessories &amp; Peripherals</v>
      </c>
      <c r="M931" s="2" t="s">
        <v>13196</v>
      </c>
      <c r="N931" s="2" t="str">
        <f t="shared" si="159"/>
        <v>PCGamingPeripherals</v>
      </c>
      <c r="O931" s="1" t="s">
        <v>13221</v>
      </c>
      <c r="Q931">
        <v>699</v>
      </c>
      <c r="R931" s="8">
        <f t="shared" si="160"/>
        <v>699</v>
      </c>
      <c r="S931" s="2">
        <v>1490</v>
      </c>
      <c r="T931" s="8">
        <f t="shared" si="161"/>
        <v>1490</v>
      </c>
      <c r="U931" s="1">
        <f t="shared" si="162"/>
        <v>0.53087248322147651</v>
      </c>
      <c r="V931">
        <v>4</v>
      </c>
      <c r="W931" s="10">
        <f t="shared" si="163"/>
        <v>4</v>
      </c>
      <c r="X931" s="4">
        <v>5736</v>
      </c>
      <c r="Y931" s="12">
        <f t="shared" si="164"/>
        <v>5736</v>
      </c>
    </row>
    <row r="932" spans="1:25" x14ac:dyDescent="0.25">
      <c r="A932">
        <v>931</v>
      </c>
      <c r="B932" t="s">
        <v>7692</v>
      </c>
      <c r="C932" t="str">
        <f t="shared" si="165"/>
        <v>Unique</v>
      </c>
      <c r="D932" t="s">
        <v>7693</v>
      </c>
      <c r="E932" t="str">
        <f t="shared" si="156"/>
        <v>realme Buds Wireless in Ear Bluetooth Earphones with mic, 11.2mm Bass Boost Driver, Magnetic Fast Pair, Fast Charging and 12 Hrs Playtime (Yellow)</v>
      </c>
      <c r="F932" t="str" cm="1">
        <f t="array" ref="F932">PROPER(_xlfn.TEXTJOIN(" ", TRUE, INDEX(_xlfn.FILTERXML("&lt;t&gt;&lt;s&gt;" &amp; SUBSTITUTE(E932," ","&lt;/s&gt;&lt;s&gt;") &amp; "&lt;/s&gt;&lt;/t&gt;", "//s"), _xlfn.SEQUENCE(4))))</f>
        <v>Realme Buds Wireless In</v>
      </c>
      <c r="G932" t="str">
        <f t="shared" si="166"/>
        <v>Earphones with mic, 11.2mm Bass Boost Driver, Magnetic Fast Pair, Fast Charging and 12 Hrs Playtime (Yellow)</v>
      </c>
      <c r="H932" t="s">
        <v>3025</v>
      </c>
      <c r="I932" t="s">
        <v>13093</v>
      </c>
      <c r="J932" s="7" t="str">
        <f t="shared" si="157"/>
        <v>Electronics</v>
      </c>
      <c r="K932" s="2" t="s">
        <v>13131</v>
      </c>
      <c r="L932" t="str">
        <f t="shared" si="158"/>
        <v>Headphones , Earbuds &amp; Accessories</v>
      </c>
      <c r="M932" s="2" t="s">
        <v>13132</v>
      </c>
      <c r="N932" s="2" t="str">
        <f t="shared" si="159"/>
        <v>Headphones</v>
      </c>
      <c r="O932" s="1" t="s">
        <v>13133</v>
      </c>
      <c r="Q932" s="2">
        <v>1679</v>
      </c>
      <c r="R932" s="8">
        <f t="shared" si="160"/>
        <v>1679</v>
      </c>
      <c r="S932" s="2">
        <v>1999</v>
      </c>
      <c r="T932" s="8">
        <f t="shared" si="161"/>
        <v>1999</v>
      </c>
      <c r="U932" s="1">
        <f t="shared" si="162"/>
        <v>0.16008004002001</v>
      </c>
      <c r="V932">
        <v>4.0999999999999996</v>
      </c>
      <c r="W932" s="10">
        <f t="shared" si="163"/>
        <v>4.0999999999999996</v>
      </c>
      <c r="X932" s="4">
        <v>72563</v>
      </c>
      <c r="Y932" s="12">
        <f t="shared" si="164"/>
        <v>72563</v>
      </c>
    </row>
    <row r="933" spans="1:25" x14ac:dyDescent="0.25">
      <c r="A933">
        <v>932</v>
      </c>
      <c r="B933" t="s">
        <v>7702</v>
      </c>
      <c r="C933" t="str">
        <f t="shared" si="165"/>
        <v>Unique</v>
      </c>
      <c r="D933" t="s">
        <v>7703</v>
      </c>
      <c r="E933" t="str">
        <f t="shared" si="156"/>
        <v>TVARA LCD Writing Tablet, 8.5" Inch Colorful Toddler Doodle Board Drawing Tablet, Erasable Reusable Electronic Drawing Pads, Educational and Learning Tool for 3-6 Years Old Boy and Girls Mix Colors</v>
      </c>
      <c r="F933" t="str" cm="1">
        <f t="array" ref="F933">PROPER(_xlfn.TEXTJOIN(" ", TRUE, INDEX(_xlfn.FILTERXML("&lt;t&gt;&lt;s&gt;" &amp; SUBSTITUTE(E933," ","&lt;/s&gt;&lt;s&gt;") &amp; "&lt;/s&gt;&lt;/t&gt;", "//s"), _xlfn.SEQUENCE(4))))</f>
        <v>Tvara Lcd Writing Tablet,</v>
      </c>
      <c r="G933" t="str">
        <f t="shared" si="166"/>
        <v>Colorful Toddler Doodle Board Drawing Tablet, Erasable Reusable Electronic Drawing Pads, Educational and Learning Tool for 3-6 Years Old Boy and Girls Mix Colors</v>
      </c>
      <c r="H933" t="s">
        <v>4788</v>
      </c>
      <c r="I933" t="s">
        <v>13085</v>
      </c>
      <c r="J933" s="7" t="str">
        <f t="shared" si="157"/>
        <v>Computers &amp; Accessories</v>
      </c>
      <c r="K933" t="s">
        <v>13086</v>
      </c>
      <c r="L933" t="str">
        <f t="shared" si="158"/>
        <v>Accessories &amp; Peripherals</v>
      </c>
      <c r="M933" s="2" t="s">
        <v>13160</v>
      </c>
      <c r="N933" s="2" t="str">
        <f t="shared" si="159"/>
        <v>Keyboards , Mice &amp; InputDevices</v>
      </c>
      <c r="O933" s="1" t="s">
        <v>13162</v>
      </c>
      <c r="Q933">
        <v>354</v>
      </c>
      <c r="R933" s="8">
        <f t="shared" si="160"/>
        <v>354</v>
      </c>
      <c r="S933" s="2">
        <v>1500</v>
      </c>
      <c r="T933" s="8">
        <f t="shared" si="161"/>
        <v>1500</v>
      </c>
      <c r="U933" s="1">
        <f t="shared" si="162"/>
        <v>0.76400000000000001</v>
      </c>
      <c r="V933">
        <v>4</v>
      </c>
      <c r="W933" s="10">
        <f t="shared" si="163"/>
        <v>4</v>
      </c>
      <c r="X933" s="4">
        <v>1026</v>
      </c>
      <c r="Y933" s="12">
        <f t="shared" si="164"/>
        <v>1026</v>
      </c>
    </row>
    <row r="934" spans="1:25" x14ac:dyDescent="0.25">
      <c r="A934">
        <v>933</v>
      </c>
      <c r="B934" t="s">
        <v>7712</v>
      </c>
      <c r="C934" t="str">
        <f t="shared" si="165"/>
        <v>Unique</v>
      </c>
      <c r="D934" t="s">
        <v>7713</v>
      </c>
      <c r="E934" t="str">
        <f t="shared" si="156"/>
        <v>Wings Phantom Pro Earphones Gaming Earbuds with LED Battery Indicator, 50ms Low Latency, Bluetooth 5.3, 40 Hours Playtime, MEMs Mic, IPX4 Resist, 12mm Driver, 500mah case, Headphones, (Black TWS)</v>
      </c>
      <c r="F934" t="str" cm="1">
        <f t="array" ref="F934">PROPER(_xlfn.TEXTJOIN(" ", TRUE, INDEX(_xlfn.FILTERXML("&lt;t&gt;&lt;s&gt;" &amp; SUBSTITUTE(E934," ","&lt;/s&gt;&lt;s&gt;") &amp; "&lt;/s&gt;&lt;/t&gt;", "//s"), _xlfn.SEQUENCE(4))))</f>
        <v>Wings Phantom Pro Earphones</v>
      </c>
      <c r="G934" t="str">
        <f t="shared" si="166"/>
        <v>with LED Battery Indicator, 50ms Low Latency, Bluetooth 5.3, 40 Hours Playtime, MEMs Mic, IPX4 Resist, 12mm Driver, 500mah case, Headphones, (Black TWS)</v>
      </c>
      <c r="H934" t="s">
        <v>7714</v>
      </c>
      <c r="I934" t="s">
        <v>13085</v>
      </c>
      <c r="J934" s="7" t="str">
        <f t="shared" si="157"/>
        <v>Computers &amp; Accessories</v>
      </c>
      <c r="K934" s="2" t="s">
        <v>13086</v>
      </c>
      <c r="L934" t="str">
        <f t="shared" si="158"/>
        <v>Accessories &amp; Peripherals</v>
      </c>
      <c r="M934" s="2" t="s">
        <v>13196</v>
      </c>
      <c r="N934" s="2" t="str">
        <f t="shared" si="159"/>
        <v>PCGamingPeripherals</v>
      </c>
      <c r="O934" s="1" t="s">
        <v>13269</v>
      </c>
      <c r="Q934" s="2">
        <v>1199</v>
      </c>
      <c r="R934" s="8">
        <f t="shared" si="160"/>
        <v>1199</v>
      </c>
      <c r="S934" s="2">
        <v>5499</v>
      </c>
      <c r="T934" s="8">
        <f t="shared" si="161"/>
        <v>5499</v>
      </c>
      <c r="U934" s="1">
        <f t="shared" si="162"/>
        <v>0.78196035642844153</v>
      </c>
      <c r="V934">
        <v>3.8</v>
      </c>
      <c r="W934" s="10">
        <f t="shared" si="163"/>
        <v>3.8</v>
      </c>
      <c r="X934" s="4">
        <v>2043</v>
      </c>
      <c r="Y934" s="12">
        <f t="shared" si="164"/>
        <v>2043</v>
      </c>
    </row>
    <row r="935" spans="1:25" x14ac:dyDescent="0.25">
      <c r="A935">
        <v>934</v>
      </c>
      <c r="B935" t="s">
        <v>7723</v>
      </c>
      <c r="C935" t="str">
        <f t="shared" si="165"/>
        <v>Unique</v>
      </c>
      <c r="D935" t="s">
        <v>7724</v>
      </c>
      <c r="E935" t="str">
        <f t="shared" si="156"/>
        <v>Robustrion [Anti-Scratch] and [Smudge Proof] [S Pen Compatible] Premium Tempered Glass Screen Protector for Samsung Tab S6 Lite 10.4 inch SM-P610 615 [Bubble Free]</v>
      </c>
      <c r="F935" t="str" cm="1">
        <f t="array" ref="F935">PROPER(_xlfn.TEXTJOIN(" ", TRUE, INDEX(_xlfn.FILTERXML("&lt;t&gt;&lt;s&gt;" &amp; SUBSTITUTE(E935," ","&lt;/s&gt;&lt;s&gt;") &amp; "&lt;/s&gt;&lt;/t&gt;", "//s"), _xlfn.SEQUENCE(4))))</f>
        <v>Robustrion [Anti-Scratch] And [Smudge</v>
      </c>
      <c r="G935" t="str">
        <f t="shared" si="166"/>
        <v>Pen Compatible] Premium Tempered Glass Screen Protector for Samsung Tab S6 Lite 10.4 inch SM-P610 615 [Bubble Free]</v>
      </c>
      <c r="H935" t="s">
        <v>5925</v>
      </c>
      <c r="I935" t="s">
        <v>13085</v>
      </c>
      <c r="J935" s="7" t="str">
        <f t="shared" si="157"/>
        <v>Computers &amp; Accessories</v>
      </c>
      <c r="K935" t="s">
        <v>13086</v>
      </c>
      <c r="L935" t="str">
        <f t="shared" si="158"/>
        <v>Accessories &amp; Peripherals</v>
      </c>
      <c r="M935" s="2" t="s">
        <v>13220</v>
      </c>
      <c r="N935" s="2" t="str">
        <f t="shared" si="159"/>
        <v>TabletAccessories</v>
      </c>
      <c r="O935" s="1" t="s">
        <v>13147</v>
      </c>
      <c r="Q935">
        <v>379</v>
      </c>
      <c r="R935" s="8">
        <f t="shared" si="160"/>
        <v>379</v>
      </c>
      <c r="S935" s="2">
        <v>1499</v>
      </c>
      <c r="T935" s="8">
        <f t="shared" si="161"/>
        <v>1499</v>
      </c>
      <c r="U935" s="1">
        <f t="shared" si="162"/>
        <v>0.74716477651767843</v>
      </c>
      <c r="V935">
        <v>4.2</v>
      </c>
      <c r="W935" s="10">
        <f t="shared" si="163"/>
        <v>4.2</v>
      </c>
      <c r="X935" s="4">
        <v>4149</v>
      </c>
      <c r="Y935" s="12">
        <f t="shared" si="164"/>
        <v>4149</v>
      </c>
    </row>
    <row r="936" spans="1:25" x14ac:dyDescent="0.25">
      <c r="A936">
        <v>935</v>
      </c>
      <c r="B936" t="s">
        <v>7733</v>
      </c>
      <c r="C936" t="str">
        <f t="shared" si="165"/>
        <v>Unique</v>
      </c>
      <c r="D936" t="s">
        <v>7734</v>
      </c>
      <c r="E936" t="str">
        <f t="shared" si="156"/>
        <v>Cablet 2.5 Inch SATA USB 3.0 HDD SSD Portable External Enclosure for 7mm and 9.5mm, Tool-Free Design, Supports UASP Max 6TB</v>
      </c>
      <c r="F936" t="str" cm="1">
        <f t="array" ref="F936">PROPER(_xlfn.TEXTJOIN(" ", TRUE, INDEX(_xlfn.FILTERXML("&lt;t&gt;&lt;s&gt;" &amp; SUBSTITUTE(E936," ","&lt;/s&gt;&lt;s&gt;") &amp; "&lt;/s&gt;&lt;/t&gt;", "//s"), _xlfn.SEQUENCE(4))))</f>
        <v>Cablet 2.5 Inch Sata</v>
      </c>
      <c r="G936" t="str">
        <f t="shared" si="166"/>
        <v>HDD SSD Portable External Enclosure for 7mm and 9.5mm, Tool-Free Design, Supports UASP Max 6TB</v>
      </c>
      <c r="H936" t="s">
        <v>5054</v>
      </c>
      <c r="I936" t="s">
        <v>13085</v>
      </c>
      <c r="J936" s="7" t="str">
        <f t="shared" si="157"/>
        <v>Computers &amp; Accessories</v>
      </c>
      <c r="K936" t="s">
        <v>13158</v>
      </c>
      <c r="L936" t="str">
        <f t="shared" si="158"/>
        <v>ExternalDevices &amp; DataStorage</v>
      </c>
      <c r="M936" t="s">
        <v>13181</v>
      </c>
      <c r="N936" s="2" t="str">
        <f t="shared" si="159"/>
        <v>ExternalHardDisks</v>
      </c>
      <c r="O936" s="1"/>
      <c r="Q936">
        <v>499</v>
      </c>
      <c r="R936" s="8">
        <f t="shared" si="160"/>
        <v>499</v>
      </c>
      <c r="S936">
        <v>775</v>
      </c>
      <c r="T936" s="8">
        <f t="shared" si="161"/>
        <v>775</v>
      </c>
      <c r="U936" s="1">
        <f t="shared" si="162"/>
        <v>0.35612903225806453</v>
      </c>
      <c r="V936">
        <v>4.3</v>
      </c>
      <c r="W936" s="10">
        <f t="shared" si="163"/>
        <v>4.3</v>
      </c>
      <c r="X936" s="4">
        <v>74</v>
      </c>
      <c r="Y936" s="12">
        <f t="shared" si="164"/>
        <v>74</v>
      </c>
    </row>
    <row r="937" spans="1:25" x14ac:dyDescent="0.25">
      <c r="A937">
        <v>936</v>
      </c>
      <c r="B937" t="s">
        <v>7742</v>
      </c>
      <c r="C937" t="str">
        <f t="shared" si="165"/>
        <v>Unique</v>
      </c>
      <c r="D937" t="s">
        <v>7743</v>
      </c>
      <c r="E937" t="str">
        <f t="shared" si="156"/>
        <v>SanDisk 1TB Extreme Portable SSD 1050MB s R, 1000MB s W,Upto 2 Meter Drop Protection with IP55 Water dust Resistance, HW Encryption, PC,MAC and TypeC Smartphone Compatible, 5Y Warranty, External SSD</v>
      </c>
      <c r="F937" t="str" cm="1">
        <f t="array" ref="F937">PROPER(_xlfn.TEXTJOIN(" ", TRUE, INDEX(_xlfn.FILTERXML("&lt;t&gt;&lt;s&gt;" &amp; SUBSTITUTE(E937," ","&lt;/s&gt;&lt;s&gt;") &amp; "&lt;/s&gt;&lt;/t&gt;", "//s"), _xlfn.SEQUENCE(4))))</f>
        <v>Sandisk 1Tb Extreme Portable</v>
      </c>
      <c r="G937" t="str">
        <f t="shared" si="166"/>
        <v>s R, 1000MB s W,Upto 2 Meter Drop Protection with IP55 Water dust Resistance, HW Encryption, PC,MAC and TypeC Smartphone Compatible, 5Y Warranty, External SSD</v>
      </c>
      <c r="H937" t="s">
        <v>7744</v>
      </c>
      <c r="I937" t="s">
        <v>13085</v>
      </c>
      <c r="J937" s="7" t="str">
        <f t="shared" si="157"/>
        <v>Computers &amp; Accessories</v>
      </c>
      <c r="K937" s="2" t="s">
        <v>13158</v>
      </c>
      <c r="L937" t="str">
        <f t="shared" si="158"/>
        <v>ExternalDevices &amp; DataStorage</v>
      </c>
      <c r="M937" s="2" t="s">
        <v>13270</v>
      </c>
      <c r="N937" s="2" t="str">
        <f t="shared" si="159"/>
        <v>ExternalSolidStateDrives</v>
      </c>
      <c r="O937" s="1"/>
      <c r="Q937" s="2">
        <v>10389</v>
      </c>
      <c r="R937" s="8">
        <f t="shared" si="160"/>
        <v>10389</v>
      </c>
      <c r="S937" s="2">
        <v>32000</v>
      </c>
      <c r="T937" s="8">
        <f t="shared" si="161"/>
        <v>32000</v>
      </c>
      <c r="U937" s="1">
        <f t="shared" si="162"/>
        <v>0.67534375000000002</v>
      </c>
      <c r="V937">
        <v>4.4000000000000004</v>
      </c>
      <c r="W937" s="10">
        <f t="shared" si="163"/>
        <v>4.4000000000000004</v>
      </c>
      <c r="X937" s="4">
        <v>41398</v>
      </c>
      <c r="Y937" s="12">
        <f t="shared" si="164"/>
        <v>41398</v>
      </c>
    </row>
    <row r="938" spans="1:25" x14ac:dyDescent="0.25">
      <c r="A938">
        <v>937</v>
      </c>
      <c r="B938" t="s">
        <v>7753</v>
      </c>
      <c r="C938" t="str">
        <f t="shared" si="165"/>
        <v>Unique</v>
      </c>
      <c r="D938" t="s">
        <v>7754</v>
      </c>
      <c r="E938" t="str">
        <f t="shared" si="156"/>
        <v>ZEBRONICS Zeb-Warrior II 10 watts 2.0 Multimedia Speaker with RGB Lights, USB Powered, AUX Input, Volume Control Pod for PC, Laptops, Desktop</v>
      </c>
      <c r="F938" t="str" cm="1">
        <f t="array" ref="F938">PROPER(_xlfn.TEXTJOIN(" ", TRUE, INDEX(_xlfn.FILTERXML("&lt;t&gt;&lt;s&gt;" &amp; SUBSTITUTE(E938," ","&lt;/s&gt;&lt;s&gt;") &amp; "&lt;/s&gt;&lt;/t&gt;", "//s"), _xlfn.SEQUENCE(4))))</f>
        <v>Zebronics Zeb-Warrior Ii 10</v>
      </c>
      <c r="G938" t="str">
        <f t="shared" si="166"/>
        <v>Multimedia Speaker with RGB Lights, USB Powered, AUX Input, Volume Control Pod for PC, Laptops, Desktop</v>
      </c>
      <c r="H938" t="s">
        <v>6945</v>
      </c>
      <c r="I938" t="s">
        <v>13085</v>
      </c>
      <c r="J938" s="7" t="str">
        <f t="shared" si="157"/>
        <v>Computers &amp; Accessories</v>
      </c>
      <c r="K938" t="s">
        <v>13086</v>
      </c>
      <c r="L938" t="str">
        <f t="shared" si="158"/>
        <v>Accessories &amp; Peripherals</v>
      </c>
      <c r="M938" s="2" t="s">
        <v>13224</v>
      </c>
      <c r="N938" s="2" t="str">
        <f t="shared" si="159"/>
        <v>Audio &amp; VideoAccessories</v>
      </c>
      <c r="O938" s="1" t="s">
        <v>13249</v>
      </c>
      <c r="Q938">
        <v>649</v>
      </c>
      <c r="R938" s="8">
        <f t="shared" si="160"/>
        <v>649</v>
      </c>
      <c r="S938" s="2">
        <v>1300</v>
      </c>
      <c r="T938" s="8">
        <f t="shared" si="161"/>
        <v>1300</v>
      </c>
      <c r="U938" s="1">
        <f t="shared" si="162"/>
        <v>0.50076923076923074</v>
      </c>
      <c r="V938">
        <v>4.0999999999999996</v>
      </c>
      <c r="W938" s="10">
        <f t="shared" si="163"/>
        <v>4.0999999999999996</v>
      </c>
      <c r="X938" s="4">
        <v>5195</v>
      </c>
      <c r="Y938" s="12">
        <f t="shared" si="164"/>
        <v>5195</v>
      </c>
    </row>
    <row r="939" spans="1:25" x14ac:dyDescent="0.25">
      <c r="A939">
        <v>938</v>
      </c>
      <c r="B939" t="s">
        <v>7763</v>
      </c>
      <c r="C939" t="str">
        <f t="shared" si="165"/>
        <v>Unique</v>
      </c>
      <c r="D939" t="s">
        <v>7764</v>
      </c>
      <c r="E939" t="str">
        <f t="shared" si="156"/>
        <v>TP-Link UE300C USB Type-C to RJ45 Gigabit Ethernet Network Adapter RJ45 LAN Wired Adapter for Ultrabook, Chromebook, Laptop, Desktop, Plug and Play, USB 3.0, Foldable and Portable Design</v>
      </c>
      <c r="F939" t="str" cm="1">
        <f t="array" ref="F939">PROPER(_xlfn.TEXTJOIN(" ", TRUE, INDEX(_xlfn.FILTERXML("&lt;t&gt;&lt;s&gt;" &amp; SUBSTITUTE(E939," ","&lt;/s&gt;&lt;s&gt;") &amp; "&lt;/s&gt;&lt;/t&gt;", "//s"), _xlfn.SEQUENCE(4))))</f>
        <v>Tp-Link Ue300C Usb Type-C</v>
      </c>
      <c r="G939" t="str">
        <f t="shared" si="166"/>
        <v>Gigabit Ethernet Network Adapter RJ45 LAN Wired Adapter for Ultrabook, Chromebook, Laptop, Desktop, Plug and Play, USB 3.0, Foldable and Portable Design</v>
      </c>
      <c r="H939" t="s">
        <v>7765</v>
      </c>
      <c r="I939" t="s">
        <v>13085</v>
      </c>
      <c r="J939" s="7" t="str">
        <f t="shared" si="157"/>
        <v>Computers &amp; Accessories</v>
      </c>
      <c r="K939" s="2" t="s">
        <v>13090</v>
      </c>
      <c r="L939" t="str">
        <f t="shared" si="158"/>
        <v>NetworkingDevices</v>
      </c>
      <c r="M939" s="2" t="s">
        <v>13091</v>
      </c>
      <c r="N939" s="2" t="str">
        <f t="shared" si="159"/>
        <v>NetworkAdapters</v>
      </c>
      <c r="O939" s="1" t="s">
        <v>13271</v>
      </c>
      <c r="Q939" s="2">
        <v>1199</v>
      </c>
      <c r="R939" s="8">
        <f t="shared" si="160"/>
        <v>1199</v>
      </c>
      <c r="S939" s="2">
        <v>1999</v>
      </c>
      <c r="T939" s="8">
        <f t="shared" si="161"/>
        <v>1999</v>
      </c>
      <c r="U939" s="1">
        <f t="shared" si="162"/>
        <v>0.40020010005002499</v>
      </c>
      <c r="V939">
        <v>4.5</v>
      </c>
      <c r="W939" s="10">
        <f t="shared" si="163"/>
        <v>4.5</v>
      </c>
      <c r="X939" s="4">
        <v>22420</v>
      </c>
      <c r="Y939" s="12">
        <f t="shared" si="164"/>
        <v>22420</v>
      </c>
    </row>
    <row r="940" spans="1:25" x14ac:dyDescent="0.25">
      <c r="A940">
        <v>939</v>
      </c>
      <c r="B940" t="s">
        <v>583</v>
      </c>
      <c r="C940" t="str">
        <f t="shared" si="165"/>
        <v>Duplicate</v>
      </c>
      <c r="D940" t="s">
        <v>584</v>
      </c>
      <c r="E940" t="str">
        <f t="shared" si="156"/>
        <v>Lapster 1.5 mtr USB 2.0 Type A Male to USB A Male Cable for computer and laptop</v>
      </c>
      <c r="F940" t="str" cm="1">
        <f t="array" ref="F940">PROPER(_xlfn.TEXTJOIN(" ", TRUE, INDEX(_xlfn.FILTERXML("&lt;t&gt;&lt;s&gt;" &amp; SUBSTITUTE(E940," ","&lt;/s&gt;&lt;s&gt;") &amp; "&lt;/s&gt;&lt;/t&gt;", "//s"), _xlfn.SEQUENCE(4))))</f>
        <v>Lapster 1.5 Mtr Usb</v>
      </c>
      <c r="G940" t="str">
        <f t="shared" si="166"/>
        <v>A Male to USB A Male Cable for computer and laptop</v>
      </c>
      <c r="H940" t="s">
        <v>17</v>
      </c>
      <c r="I940" t="s">
        <v>13085</v>
      </c>
      <c r="J940" s="7" t="str">
        <f t="shared" si="157"/>
        <v>Computers &amp; Accessories</v>
      </c>
      <c r="K940" t="s">
        <v>13086</v>
      </c>
      <c r="L940" t="str">
        <f t="shared" si="158"/>
        <v>Accessories &amp; Peripherals</v>
      </c>
      <c r="M940" t="s">
        <v>13087</v>
      </c>
      <c r="N940" s="2" t="str">
        <f t="shared" si="159"/>
        <v>Cables &amp; Accessories</v>
      </c>
      <c r="O940" s="1" t="s">
        <v>13088</v>
      </c>
      <c r="P940" t="s">
        <v>13089</v>
      </c>
      <c r="Q940">
        <v>139</v>
      </c>
      <c r="R940" s="8">
        <f t="shared" si="160"/>
        <v>139</v>
      </c>
      <c r="S940">
        <v>999</v>
      </c>
      <c r="T940" s="8">
        <f t="shared" si="161"/>
        <v>999</v>
      </c>
      <c r="U940" s="1">
        <f t="shared" si="162"/>
        <v>0.86086086086086089</v>
      </c>
      <c r="V940">
        <v>4</v>
      </c>
      <c r="W940" s="10">
        <f t="shared" si="163"/>
        <v>4</v>
      </c>
      <c r="X940" s="4">
        <v>1313</v>
      </c>
      <c r="Y940" s="12">
        <f t="shared" si="164"/>
        <v>1313</v>
      </c>
    </row>
    <row r="941" spans="1:25" x14ac:dyDescent="0.25">
      <c r="A941">
        <v>940</v>
      </c>
      <c r="B941" t="s">
        <v>7770</v>
      </c>
      <c r="C941" t="str">
        <f t="shared" si="165"/>
        <v>Unique</v>
      </c>
      <c r="D941" t="s">
        <v>7771</v>
      </c>
      <c r="E941" t="str">
        <f t="shared" si="156"/>
        <v>Wecool Moonwalk M1 ENC True Wireless in Ear Earbuds with Mic, Titanium Drivers for Rich Bass Experience, 40+ Hours Play Time, Type C Fast Charging, Low Latency, BT 5.3, IPX5, Deep Bass (Black)</v>
      </c>
      <c r="F941" t="str" cm="1">
        <f t="array" ref="F941">PROPER(_xlfn.TEXTJOIN(" ", TRUE, INDEX(_xlfn.FILTERXML("&lt;t&gt;&lt;s&gt;" &amp; SUBSTITUTE(E941," ","&lt;/s&gt;&lt;s&gt;") &amp; "&lt;/s&gt;&lt;/t&gt;", "//s"), _xlfn.SEQUENCE(4))))</f>
        <v>Wecool Moonwalk M1 Enc</v>
      </c>
      <c r="G941" t="str">
        <f t="shared" si="166"/>
        <v>in Ear Earbuds with Mic, Titanium Drivers for Rich Bass Experience, 40+ Hours Play Time, Type C Fast Charging, Low Latency, BT 5.3, IPX5, Deep Bass (Black)</v>
      </c>
      <c r="H941" t="s">
        <v>3025</v>
      </c>
      <c r="I941" t="s">
        <v>13093</v>
      </c>
      <c r="J941" s="7" t="str">
        <f t="shared" si="157"/>
        <v>Electronics</v>
      </c>
      <c r="K941" t="s">
        <v>13131</v>
      </c>
      <c r="L941" t="str">
        <f t="shared" si="158"/>
        <v>Headphones , Earbuds &amp; Accessories</v>
      </c>
      <c r="M941" s="2" t="s">
        <v>13132</v>
      </c>
      <c r="N941" s="2" t="str">
        <f t="shared" si="159"/>
        <v>Headphones</v>
      </c>
      <c r="O941" s="1" t="s">
        <v>13133</v>
      </c>
      <c r="Q941">
        <v>889</v>
      </c>
      <c r="R941" s="8">
        <f t="shared" si="160"/>
        <v>889</v>
      </c>
      <c r="S941" s="2">
        <v>1999</v>
      </c>
      <c r="T941" s="8">
        <f t="shared" si="161"/>
        <v>1999</v>
      </c>
      <c r="U941" s="1">
        <f t="shared" si="162"/>
        <v>0.55527763881940972</v>
      </c>
      <c r="V941">
        <v>4.2</v>
      </c>
      <c r="W941" s="10">
        <f t="shared" si="163"/>
        <v>4.2</v>
      </c>
      <c r="X941" s="4">
        <v>2284</v>
      </c>
      <c r="Y941" s="12">
        <f t="shared" si="164"/>
        <v>2284</v>
      </c>
    </row>
    <row r="942" spans="1:25" x14ac:dyDescent="0.25">
      <c r="A942">
        <v>941</v>
      </c>
      <c r="B942" t="s">
        <v>7780</v>
      </c>
      <c r="C942" t="str">
        <f t="shared" si="165"/>
        <v>Unique</v>
      </c>
      <c r="D942" t="s">
        <v>7781</v>
      </c>
      <c r="E942" t="str">
        <f t="shared" si="156"/>
        <v>HP 330 Wireless Black Keyboard and Mouse Set with Numeric Keypad, 2.4GHz Wireless Connection and 1600 DPI, USB Receiver, LED Indicators , Black(2V9E6AA)</v>
      </c>
      <c r="F942" t="str" cm="1">
        <f t="array" ref="F942">PROPER(_xlfn.TEXTJOIN(" ", TRUE, INDEX(_xlfn.FILTERXML("&lt;t&gt;&lt;s&gt;" &amp; SUBSTITUTE(E942," ","&lt;/s&gt;&lt;s&gt;") &amp; "&lt;/s&gt;&lt;/t&gt;", "//s"), _xlfn.SEQUENCE(4))))</f>
        <v>Hp 330 Wireless Black</v>
      </c>
      <c r="G942" t="str">
        <f t="shared" si="166"/>
        <v>Mouse Set with Numeric Keypad, 2.4GHz Wireless Connection and 1600 DPI, USB Receiver, LED Indicators , Black(2V9E6AA)</v>
      </c>
      <c r="H942" t="s">
        <v>5034</v>
      </c>
      <c r="I942" t="s">
        <v>13085</v>
      </c>
      <c r="J942" s="7" t="str">
        <f t="shared" si="157"/>
        <v>Computers &amp; Accessories</v>
      </c>
      <c r="K942" s="2" t="s">
        <v>13086</v>
      </c>
      <c r="L942" t="str">
        <f t="shared" si="158"/>
        <v>Accessories &amp; Peripherals</v>
      </c>
      <c r="M942" s="2" t="s">
        <v>13160</v>
      </c>
      <c r="N942" s="2" t="str">
        <f t="shared" si="159"/>
        <v>Keyboards , Mice &amp; InputDevices</v>
      </c>
      <c r="O942" s="1" t="s">
        <v>13180</v>
      </c>
      <c r="Q942" s="2">
        <v>1409</v>
      </c>
      <c r="R942" s="8">
        <f t="shared" si="160"/>
        <v>1409</v>
      </c>
      <c r="S942" s="2">
        <v>2199</v>
      </c>
      <c r="T942" s="8">
        <f t="shared" si="161"/>
        <v>2199</v>
      </c>
      <c r="U942" s="1">
        <f t="shared" si="162"/>
        <v>0.35925420645748068</v>
      </c>
      <c r="V942">
        <v>3.9</v>
      </c>
      <c r="W942" s="10">
        <f t="shared" si="163"/>
        <v>3.9</v>
      </c>
      <c r="X942" s="4">
        <v>427</v>
      </c>
      <c r="Y942" s="12">
        <f t="shared" si="164"/>
        <v>427</v>
      </c>
    </row>
    <row r="943" spans="1:25" x14ac:dyDescent="0.25">
      <c r="A943">
        <v>942</v>
      </c>
      <c r="B943" t="s">
        <v>7790</v>
      </c>
      <c r="C943" t="str">
        <f t="shared" si="165"/>
        <v>Unique</v>
      </c>
      <c r="D943" t="s">
        <v>7791</v>
      </c>
      <c r="E943" t="str">
        <f t="shared" si="156"/>
        <v>RC PRINT GI 790 Ink Refill for Canon G1000, G1010, G1100, G2000, G2002, G2010, G2012, G2100, G3000, G3010, G3012, G3100, G4000, G4010</v>
      </c>
      <c r="F943" t="str" cm="1">
        <f t="array" ref="F943">PROPER(_xlfn.TEXTJOIN(" ", TRUE, INDEX(_xlfn.FILTERXML("&lt;t&gt;&lt;s&gt;" &amp; SUBSTITUTE(E943," ","&lt;/s&gt;&lt;s&gt;") &amp; "&lt;/s&gt;&lt;/t&gt;", "//s"), _xlfn.SEQUENCE(4))))</f>
        <v>Rc Print Gi 790</v>
      </c>
      <c r="G943" t="str">
        <f t="shared" si="166"/>
        <v>for Canon G1000, G1010, G1100, G2000, G2002, G2010, G2012, G2100, G3000, G3010, G3012, G3100, G4000, G4010</v>
      </c>
      <c r="H943" t="s">
        <v>7792</v>
      </c>
      <c r="I943" t="s">
        <v>13085</v>
      </c>
      <c r="J943" s="7" t="str">
        <f t="shared" si="157"/>
        <v>Computers &amp; Accessories</v>
      </c>
      <c r="K943" t="s">
        <v>13191</v>
      </c>
      <c r="L943" t="str">
        <f t="shared" si="158"/>
        <v>Printers , Inks &amp; Accessories</v>
      </c>
      <c r="M943" s="2" t="s">
        <v>13192</v>
      </c>
      <c r="N943" s="2" t="str">
        <f t="shared" si="159"/>
        <v>Inks , Toners &amp; Cartridges</v>
      </c>
      <c r="O943" s="1" t="s">
        <v>13272</v>
      </c>
      <c r="Q943">
        <v>549</v>
      </c>
      <c r="R943" s="8">
        <f t="shared" si="160"/>
        <v>549</v>
      </c>
      <c r="S943" s="2">
        <v>1999</v>
      </c>
      <c r="T943" s="8">
        <f t="shared" si="161"/>
        <v>1999</v>
      </c>
      <c r="U943" s="1">
        <f t="shared" si="162"/>
        <v>0.72536268134067039</v>
      </c>
      <c r="V943">
        <v>4.3</v>
      </c>
      <c r="W943" s="10">
        <f t="shared" si="163"/>
        <v>4.3</v>
      </c>
      <c r="X943" s="4">
        <v>1367</v>
      </c>
      <c r="Y943" s="12">
        <f t="shared" si="164"/>
        <v>1367</v>
      </c>
    </row>
    <row r="944" spans="1:25" x14ac:dyDescent="0.25">
      <c r="A944">
        <v>943</v>
      </c>
      <c r="B944" t="s">
        <v>7801</v>
      </c>
      <c r="C944" t="str">
        <f t="shared" si="165"/>
        <v>Unique</v>
      </c>
      <c r="D944" t="s">
        <v>7802</v>
      </c>
      <c r="E944" t="str">
        <f t="shared" si="156"/>
        <v>Redgear Cloak Wired RGB Wired Over Ear Gaming Headphones with Mic for PC</v>
      </c>
      <c r="F944" t="str" cm="1">
        <f t="array" ref="F944">PROPER(_xlfn.TEXTJOIN(" ", TRUE, INDEX(_xlfn.FILTERXML("&lt;t&gt;&lt;s&gt;" &amp; SUBSTITUTE(E944," ","&lt;/s&gt;&lt;s&gt;") &amp; "&lt;/s&gt;&lt;/t&gt;", "//s"), _xlfn.SEQUENCE(4))))</f>
        <v>Redgear Cloak Wired Rgb</v>
      </c>
      <c r="G944" t="str">
        <f t="shared" si="166"/>
        <v>Ear Gaming Headphones with Mic for PC</v>
      </c>
      <c r="H944" t="s">
        <v>7714</v>
      </c>
      <c r="I944" t="s">
        <v>13085</v>
      </c>
      <c r="J944" s="7" t="str">
        <f t="shared" si="157"/>
        <v>Computers &amp; Accessories</v>
      </c>
      <c r="K944" t="s">
        <v>13086</v>
      </c>
      <c r="L944" t="str">
        <f t="shared" si="158"/>
        <v>Accessories &amp; Peripherals</v>
      </c>
      <c r="M944" s="2" t="s">
        <v>13196</v>
      </c>
      <c r="N944" s="2" t="str">
        <f t="shared" si="159"/>
        <v>PCGamingPeripherals</v>
      </c>
      <c r="O944" s="1" t="s">
        <v>13269</v>
      </c>
      <c r="Q944">
        <v>749</v>
      </c>
      <c r="R944" s="8">
        <f t="shared" si="160"/>
        <v>749</v>
      </c>
      <c r="S944" s="2">
        <v>1799</v>
      </c>
      <c r="T944" s="8">
        <f t="shared" si="161"/>
        <v>1799</v>
      </c>
      <c r="U944" s="1">
        <f t="shared" si="162"/>
        <v>0.58365758754863817</v>
      </c>
      <c r="V944">
        <v>4</v>
      </c>
      <c r="W944" s="10">
        <f t="shared" si="163"/>
        <v>4</v>
      </c>
      <c r="X944" s="4">
        <v>13199</v>
      </c>
      <c r="Y944" s="12">
        <f t="shared" si="164"/>
        <v>13199</v>
      </c>
    </row>
    <row r="945" spans="1:25" x14ac:dyDescent="0.25">
      <c r="A945">
        <v>944</v>
      </c>
      <c r="B945" t="s">
        <v>593</v>
      </c>
      <c r="C945" t="str">
        <f t="shared" si="165"/>
        <v>Duplicate</v>
      </c>
      <c r="D945" t="s">
        <v>594</v>
      </c>
      <c r="E945" t="str">
        <f t="shared" si="156"/>
        <v>AmazonBasics USB Type-C to USB Type-C 2.0 Cable - 3 Feet Laptop (0.9 Meters) - White</v>
      </c>
      <c r="F945" t="str" cm="1">
        <f t="array" ref="F945">PROPER(_xlfn.TEXTJOIN(" ", TRUE, INDEX(_xlfn.FILTERXML("&lt;t&gt;&lt;s&gt;" &amp; SUBSTITUTE(E945," ","&lt;/s&gt;&lt;s&gt;") &amp; "&lt;/s&gt;&lt;/t&gt;", "//s"), _xlfn.SEQUENCE(4))))</f>
        <v>Amazonbasics Usb Type-C To</v>
      </c>
      <c r="G945" t="str">
        <f t="shared" si="166"/>
        <v>2.0 Cable - 3 Feet Laptop (0.9 Meters) - White</v>
      </c>
      <c r="H945" t="s">
        <v>17</v>
      </c>
      <c r="I945" t="s">
        <v>13085</v>
      </c>
      <c r="J945" s="7" t="str">
        <f t="shared" si="157"/>
        <v>Computers &amp; Accessories</v>
      </c>
      <c r="K945" t="s">
        <v>13086</v>
      </c>
      <c r="L945" t="str">
        <f t="shared" si="158"/>
        <v>Accessories &amp; Peripherals</v>
      </c>
      <c r="M945" t="s">
        <v>13087</v>
      </c>
      <c r="N945" s="2" t="str">
        <f t="shared" si="159"/>
        <v>Cables &amp; Accessories</v>
      </c>
      <c r="O945" s="1" t="s">
        <v>13088</v>
      </c>
      <c r="P945" t="s">
        <v>13089</v>
      </c>
      <c r="Q945">
        <v>329</v>
      </c>
      <c r="R945" s="8">
        <f t="shared" si="160"/>
        <v>329</v>
      </c>
      <c r="S945">
        <v>845</v>
      </c>
      <c r="T945" s="8">
        <f t="shared" si="161"/>
        <v>845</v>
      </c>
      <c r="U945" s="1">
        <f t="shared" si="162"/>
        <v>0.61065088757396446</v>
      </c>
      <c r="V945">
        <v>4.2</v>
      </c>
      <c r="W945" s="10">
        <f t="shared" si="163"/>
        <v>4.2</v>
      </c>
      <c r="X945" s="4">
        <v>29746</v>
      </c>
      <c r="Y945" s="12">
        <f t="shared" si="164"/>
        <v>29746</v>
      </c>
    </row>
    <row r="946" spans="1:25" x14ac:dyDescent="0.25">
      <c r="A946">
        <v>945</v>
      </c>
      <c r="B946" t="s">
        <v>7812</v>
      </c>
      <c r="C946" t="str">
        <f t="shared" si="165"/>
        <v>Unique</v>
      </c>
      <c r="D946" t="s">
        <v>7813</v>
      </c>
      <c r="E946" t="str">
        <f t="shared" si="156"/>
        <v>Wayona Type C To Type C 65W 3.25A Nylon Braided Fast Charging Cable Compatible For Laptop, Macbook, Samsung Galaxy M33 M53 M51 S20 Ultra, A71, A53, A51, Ipad Pro 2018 (1M, Grey)</v>
      </c>
      <c r="F946" t="str" cm="1">
        <f t="array" ref="F946">PROPER(_xlfn.TEXTJOIN(" ", TRUE, INDEX(_xlfn.FILTERXML("&lt;t&gt;&lt;s&gt;" &amp; SUBSTITUTE(E946," ","&lt;/s&gt;&lt;s&gt;") &amp; "&lt;/s&gt;&lt;/t&gt;", "//s"), _xlfn.SEQUENCE(4))))</f>
        <v>Wayona Type C To</v>
      </c>
      <c r="G946" t="str">
        <f t="shared" si="166"/>
        <v>65W 3.25A Nylon Braided Fast Charging Cable Compatible For Laptop, Macbook, Samsung Galaxy M33 M53 M51 S20 Ultra, A71, A53, A51, Ipad Pro 2018 (1M, Grey)</v>
      </c>
      <c r="H946" t="s">
        <v>17</v>
      </c>
      <c r="I946" t="s">
        <v>13085</v>
      </c>
      <c r="J946" s="7" t="str">
        <f t="shared" si="157"/>
        <v>Computers &amp; Accessories</v>
      </c>
      <c r="K946" t="s">
        <v>13086</v>
      </c>
      <c r="L946" t="str">
        <f t="shared" si="158"/>
        <v>Accessories &amp; Peripherals</v>
      </c>
      <c r="M946" s="2" t="s">
        <v>13087</v>
      </c>
      <c r="N946" s="2" t="str">
        <f t="shared" si="159"/>
        <v>Cables &amp; Accessories</v>
      </c>
      <c r="O946" s="1" t="s">
        <v>13088</v>
      </c>
      <c r="P946" t="s">
        <v>13089</v>
      </c>
      <c r="Q946">
        <v>379</v>
      </c>
      <c r="R946" s="8">
        <f t="shared" si="160"/>
        <v>379</v>
      </c>
      <c r="S946" s="2">
        <v>1099</v>
      </c>
      <c r="T946" s="8">
        <f t="shared" si="161"/>
        <v>1099</v>
      </c>
      <c r="U946" s="1">
        <f t="shared" si="162"/>
        <v>0.65514103730664242</v>
      </c>
      <c r="V946">
        <v>4.3</v>
      </c>
      <c r="W946" s="10">
        <f t="shared" si="163"/>
        <v>4.3</v>
      </c>
      <c r="X946" s="4">
        <v>2806</v>
      </c>
      <c r="Y946" s="12">
        <f t="shared" si="164"/>
        <v>2806</v>
      </c>
    </row>
    <row r="947" spans="1:25" x14ac:dyDescent="0.25">
      <c r="A947">
        <v>946</v>
      </c>
      <c r="B947" t="s">
        <v>7816</v>
      </c>
      <c r="C947" t="str">
        <f t="shared" si="165"/>
        <v>Unique</v>
      </c>
      <c r="D947" t="s">
        <v>7817</v>
      </c>
      <c r="E947" t="str">
        <f t="shared" si="156"/>
        <v>Amazfit GTS2 Mini (New Version) Smart Watch with Always-on AMOLED Display, Alexa Built-in, SpO2, 14 Days' Battery Life, 68 Sports Modes, GPS, HR, Sleep and Stress Monitoring (Meteor Black)</v>
      </c>
      <c r="F947" t="str" cm="1">
        <f t="array" ref="F947">PROPER(_xlfn.TEXTJOIN(" ", TRUE, INDEX(_xlfn.FILTERXML("&lt;t&gt;&lt;s&gt;" &amp; SUBSTITUTE(E947," ","&lt;/s&gt;&lt;s&gt;") &amp; "&lt;/s&gt;&lt;/t&gt;", "//s"), _xlfn.SEQUENCE(4))))</f>
        <v>Amazfit Gts2 Mini (New</v>
      </c>
      <c r="G947" t="str">
        <f t="shared" si="166"/>
        <v>Watch with Always-on AMOLED Display, Alexa Built-in, SpO2, 14 Days' Battery Life, 68 Sports Modes, GPS, HR, Sleep and Stress Monitoring (Meteor Black)</v>
      </c>
      <c r="H947" t="s">
        <v>2910</v>
      </c>
      <c r="I947" t="s">
        <v>13093</v>
      </c>
      <c r="J947" s="7" t="str">
        <f t="shared" si="157"/>
        <v>Electronics</v>
      </c>
      <c r="K947" s="2" t="s">
        <v>13120</v>
      </c>
      <c r="L947" t="str">
        <f t="shared" si="158"/>
        <v>WearableTechnology</v>
      </c>
      <c r="M947" s="2" t="s">
        <v>13121</v>
      </c>
      <c r="N947" s="2" t="str">
        <f t="shared" si="159"/>
        <v>SmartWatches</v>
      </c>
      <c r="O947" s="1"/>
      <c r="Q947" s="2">
        <v>5998</v>
      </c>
      <c r="R947" s="8">
        <f t="shared" si="160"/>
        <v>5998</v>
      </c>
      <c r="S947" s="2">
        <v>7999</v>
      </c>
      <c r="T947" s="8">
        <f t="shared" si="161"/>
        <v>7999</v>
      </c>
      <c r="U947" s="1">
        <f t="shared" si="162"/>
        <v>0.25015626953369169</v>
      </c>
      <c r="V947">
        <v>4.2</v>
      </c>
      <c r="W947" s="10">
        <f t="shared" si="163"/>
        <v>4.2</v>
      </c>
      <c r="X947" s="4">
        <v>30355</v>
      </c>
      <c r="Y947" s="12">
        <f t="shared" si="164"/>
        <v>30355</v>
      </c>
    </row>
    <row r="948" spans="1:25" x14ac:dyDescent="0.25">
      <c r="A948">
        <v>947</v>
      </c>
      <c r="B948" t="s">
        <v>7826</v>
      </c>
      <c r="C948" t="str">
        <f t="shared" si="165"/>
        <v>Unique</v>
      </c>
      <c r="D948" t="s">
        <v>12999</v>
      </c>
      <c r="E948" t="str">
        <f t="shared" si="156"/>
        <v>Tabelito Polyester Foam, Nylon Hybrid laptopss Bag Sleeve Case Cover Pouch for laptopss Apple Dell Lenovo Asus Hp Samsung Mi MacBook Ultrabook Thinkpad Ideapad Surfacepro (15.6 inches 39.6cm, Blue) laptopsss</v>
      </c>
      <c r="F948" t="str" cm="1">
        <f t="array" ref="F948">PROPER(_xlfn.TEXTJOIN(" ", TRUE, INDEX(_xlfn.FILTERXML("&lt;t&gt;&lt;s&gt;" &amp; SUBSTITUTE(E948," ","&lt;/s&gt;&lt;s&gt;") &amp; "&lt;/s&gt;&lt;/t&gt;", "//s"), _xlfn.SEQUENCE(4))))</f>
        <v>Tabelito Polyester Foam, Nylon</v>
      </c>
      <c r="G948" t="str">
        <f t="shared" si="166"/>
        <v>Bag Sleeve Case Cover Pouch for laptopss Apple Dell Lenovo Asus Hp Samsung Mi MacBook Ultrabook Thinkpad Ideapad Surfacepro (15.6 inches 39.6cm, Blue) laptopsss</v>
      </c>
      <c r="H948" t="s">
        <v>6126</v>
      </c>
      <c r="I948" t="s">
        <v>13085</v>
      </c>
      <c r="J948" s="7" t="str">
        <f t="shared" si="157"/>
        <v>Computers &amp; Accessories</v>
      </c>
      <c r="K948" t="s">
        <v>13086</v>
      </c>
      <c r="L948" t="str">
        <f t="shared" si="158"/>
        <v>Accessories &amp; Peripherals</v>
      </c>
      <c r="M948" s="2" t="s">
        <v>13154</v>
      </c>
      <c r="N948" s="2" t="str">
        <f t="shared" si="159"/>
        <v>LaptopAccessories</v>
      </c>
      <c r="O948" s="1" t="s">
        <v>13227</v>
      </c>
      <c r="P948" t="s">
        <v>13228</v>
      </c>
      <c r="Q948">
        <v>299</v>
      </c>
      <c r="R948" s="8">
        <f t="shared" si="160"/>
        <v>299</v>
      </c>
      <c r="S948" s="2">
        <v>1499</v>
      </c>
      <c r="T948" s="8">
        <f t="shared" si="161"/>
        <v>1499</v>
      </c>
      <c r="U948" s="1">
        <f t="shared" si="162"/>
        <v>0.80053368912608402</v>
      </c>
      <c r="V948">
        <v>4.2</v>
      </c>
      <c r="W948" s="10">
        <f t="shared" si="163"/>
        <v>4.2</v>
      </c>
      <c r="X948" s="4">
        <v>2868</v>
      </c>
      <c r="Y948" s="12">
        <f t="shared" si="164"/>
        <v>2868</v>
      </c>
    </row>
    <row r="949" spans="1:25" x14ac:dyDescent="0.25">
      <c r="A949">
        <v>948</v>
      </c>
      <c r="B949" t="s">
        <v>7835</v>
      </c>
      <c r="C949" t="str">
        <f t="shared" si="165"/>
        <v>Unique</v>
      </c>
      <c r="D949" t="s">
        <v>7836</v>
      </c>
      <c r="E949" t="str">
        <f t="shared" si="156"/>
        <v>Robustrion Anti-Scratch and Smudge Proof Tempered Glass Screen Protector for Xiaomi Mi Pad 5 11 inch</v>
      </c>
      <c r="F949" t="str" cm="1">
        <f t="array" ref="F949">PROPER(_xlfn.TEXTJOIN(" ", TRUE, INDEX(_xlfn.FILTERXML("&lt;t&gt;&lt;s&gt;" &amp; SUBSTITUTE(E949," ","&lt;/s&gt;&lt;s&gt;") &amp; "&lt;/s&gt;&lt;/t&gt;", "//s"), _xlfn.SEQUENCE(4))))</f>
        <v>Robustrion Anti-Scratch And Smudge</v>
      </c>
      <c r="G949" t="str">
        <f t="shared" si="166"/>
        <v>Glass Screen Protector for Xiaomi Mi Pad 5 11 inch</v>
      </c>
      <c r="H949" t="s">
        <v>5925</v>
      </c>
      <c r="I949" t="s">
        <v>13085</v>
      </c>
      <c r="J949" s="7" t="str">
        <f t="shared" si="157"/>
        <v>Computers &amp; Accessories</v>
      </c>
      <c r="K949" t="s">
        <v>13086</v>
      </c>
      <c r="L949" t="str">
        <f t="shared" si="158"/>
        <v>Accessories &amp; Peripherals</v>
      </c>
      <c r="M949" s="2" t="s">
        <v>13220</v>
      </c>
      <c r="N949" s="2" t="str">
        <f t="shared" si="159"/>
        <v>TabletAccessories</v>
      </c>
      <c r="O949" s="1" t="s">
        <v>13147</v>
      </c>
      <c r="Q949">
        <v>379</v>
      </c>
      <c r="R949" s="8">
        <f t="shared" si="160"/>
        <v>379</v>
      </c>
      <c r="S949" s="2">
        <v>1499</v>
      </c>
      <c r="T949" s="8">
        <f t="shared" si="161"/>
        <v>1499</v>
      </c>
      <c r="U949" s="1">
        <f t="shared" si="162"/>
        <v>0.74716477651767843</v>
      </c>
      <c r="V949">
        <v>4.0999999999999996</v>
      </c>
      <c r="W949" s="10">
        <f t="shared" si="163"/>
        <v>4.0999999999999996</v>
      </c>
      <c r="X949" s="4">
        <v>670</v>
      </c>
      <c r="Y949" s="12">
        <f t="shared" si="164"/>
        <v>670</v>
      </c>
    </row>
    <row r="950" spans="1:25" x14ac:dyDescent="0.25">
      <c r="A950">
        <v>949</v>
      </c>
      <c r="B950" t="s">
        <v>7845</v>
      </c>
      <c r="C950" t="str">
        <f t="shared" si="165"/>
        <v>Unique</v>
      </c>
      <c r="D950" t="s">
        <v>7846</v>
      </c>
      <c r="E950" t="str">
        <f t="shared" si="156"/>
        <v>Portronics Ruffpad 15 Re-Writable LCD Screen 38.1cm (15-inch) Writing Pad for Drawing, Playing, Handwriting Gifts for Kids and Adults (Grey)</v>
      </c>
      <c r="F950" t="str" cm="1">
        <f t="array" ref="F950">PROPER(_xlfn.TEXTJOIN(" ", TRUE, INDEX(_xlfn.FILTERXML("&lt;t&gt;&lt;s&gt;" &amp; SUBSTITUTE(E950," ","&lt;/s&gt;&lt;s&gt;") &amp; "&lt;/s&gt;&lt;/t&gt;", "//s"), _xlfn.SEQUENCE(4))))</f>
        <v>Portronics Ruffpad 15 Re-Writable</v>
      </c>
      <c r="G950" t="str">
        <f t="shared" si="166"/>
        <v>38.1cm (15-inch) Writing Pad for Drawing, Playing, Handwriting Gifts for Kids and Adults (Grey)</v>
      </c>
      <c r="H950" t="s">
        <v>7847</v>
      </c>
      <c r="I950" t="s">
        <v>13171</v>
      </c>
      <c r="J950" s="7" t="str">
        <f t="shared" si="157"/>
        <v>OfficeProducts</v>
      </c>
      <c r="K950" s="2" t="s">
        <v>13172</v>
      </c>
      <c r="L950" t="str">
        <f t="shared" si="158"/>
        <v>OfficePaperProducts</v>
      </c>
      <c r="M950" s="2" t="s">
        <v>13173</v>
      </c>
      <c r="N950" s="2" t="str">
        <f t="shared" si="159"/>
        <v>Paper</v>
      </c>
      <c r="O950" s="1" t="s">
        <v>13174</v>
      </c>
      <c r="P950" t="s">
        <v>13207</v>
      </c>
      <c r="Q950" s="2">
        <v>1399</v>
      </c>
      <c r="R950" s="8">
        <f t="shared" si="160"/>
        <v>1399</v>
      </c>
      <c r="S950" s="2">
        <v>2999</v>
      </c>
      <c r="T950" s="8">
        <f t="shared" si="161"/>
        <v>2999</v>
      </c>
      <c r="U950" s="1">
        <f t="shared" si="162"/>
        <v>0.53351117039013007</v>
      </c>
      <c r="V950">
        <v>4.3</v>
      </c>
      <c r="W950" s="10">
        <f t="shared" si="163"/>
        <v>4.3</v>
      </c>
      <c r="X950" s="4">
        <v>3530</v>
      </c>
      <c r="Y950" s="12">
        <f t="shared" si="164"/>
        <v>3530</v>
      </c>
    </row>
    <row r="951" spans="1:25" x14ac:dyDescent="0.25">
      <c r="A951">
        <v>950</v>
      </c>
      <c r="B951" t="s">
        <v>7856</v>
      </c>
      <c r="C951" t="str">
        <f t="shared" si="165"/>
        <v>Unique</v>
      </c>
      <c r="D951" t="s">
        <v>13000</v>
      </c>
      <c r="E951" t="str">
        <f t="shared" si="156"/>
        <v>DIGITEK (DLS-9FT) Lightweight and Portable Aluminum Alloy Light Stand for Ring Light, Reflector, Flash Units, Diffuser, Portrait, Softbox, Studio Lighting and More Ideal for Outdoor and Indoor Shoots</v>
      </c>
      <c r="F951" t="str" cm="1">
        <f t="array" ref="F951">PROPER(_xlfn.TEXTJOIN(" ", TRUE, INDEX(_xlfn.FILTERXML("&lt;t&gt;&lt;s&gt;" &amp; SUBSTITUTE(E951," ","&lt;/s&gt;&lt;s&gt;") &amp; "&lt;/s&gt;&lt;/t&gt;", "//s"), _xlfn.SEQUENCE(4))))</f>
        <v>Digitek (Dls-9Ft) Lightweight And</v>
      </c>
      <c r="G951" t="str">
        <f t="shared" si="166"/>
        <v>Alloy Light Stand for Ring Light, Reflector, Flash Units, Diffuser, Portrait, Softbox, Studio Lighting and More Ideal for Outdoor and Indoor Shoots</v>
      </c>
      <c r="H951" t="s">
        <v>7857</v>
      </c>
      <c r="I951" t="s">
        <v>13093</v>
      </c>
      <c r="J951" s="7" t="str">
        <f t="shared" si="157"/>
        <v>Electronics</v>
      </c>
      <c r="K951" t="s">
        <v>13182</v>
      </c>
      <c r="L951" t="str">
        <f t="shared" si="158"/>
        <v>Cameras &amp; Photography</v>
      </c>
      <c r="M951" s="2" t="s">
        <v>13095</v>
      </c>
      <c r="N951" s="2" t="str">
        <f t="shared" si="159"/>
        <v>Accessories</v>
      </c>
      <c r="O951" s="1" t="s">
        <v>13273</v>
      </c>
      <c r="P951" t="s">
        <v>13274</v>
      </c>
      <c r="Q951">
        <v>699</v>
      </c>
      <c r="R951" s="8">
        <f t="shared" si="160"/>
        <v>699</v>
      </c>
      <c r="S951" s="2">
        <v>1299</v>
      </c>
      <c r="T951" s="8">
        <f t="shared" si="161"/>
        <v>1299</v>
      </c>
      <c r="U951" s="1">
        <f t="shared" si="162"/>
        <v>0.46189376443418012</v>
      </c>
      <c r="V951">
        <v>4.3</v>
      </c>
      <c r="W951" s="10">
        <f t="shared" si="163"/>
        <v>4.3</v>
      </c>
      <c r="X951" s="4">
        <v>6183</v>
      </c>
      <c r="Y951" s="12">
        <f t="shared" si="164"/>
        <v>6183</v>
      </c>
    </row>
    <row r="952" spans="1:25" x14ac:dyDescent="0.25">
      <c r="A952">
        <v>951</v>
      </c>
      <c r="B952" t="s">
        <v>7866</v>
      </c>
      <c r="C952" t="str">
        <f t="shared" si="165"/>
        <v>Unique</v>
      </c>
      <c r="D952" t="s">
        <v>7867</v>
      </c>
      <c r="E952" t="str">
        <f t="shared" si="156"/>
        <v>Classmate Pulse 1 Subject Notebook - 240mm x 180mm , Soft Cover, 180 Pages, Single Line, Pack of 4</v>
      </c>
      <c r="F952" t="str" cm="1">
        <f t="array" ref="F952">PROPER(_xlfn.TEXTJOIN(" ", TRUE, INDEX(_xlfn.FILTERXML("&lt;t&gt;&lt;s&gt;" &amp; SUBSTITUTE(E952," ","&lt;/s&gt;&lt;s&gt;") &amp; "&lt;/s&gt;&lt;/t&gt;", "//s"), _xlfn.SEQUENCE(4))))</f>
        <v>Classmate Pulse 1 Subject</v>
      </c>
      <c r="G952" t="str">
        <f t="shared" si="166"/>
        <v>240mm x 180mm , Soft Cover, 180 Pages, Single Line, Pack of 4</v>
      </c>
      <c r="H952" t="s">
        <v>6199</v>
      </c>
      <c r="I952" t="s">
        <v>13171</v>
      </c>
      <c r="J952" s="7" t="str">
        <f t="shared" si="157"/>
        <v>OfficeProducts</v>
      </c>
      <c r="K952" t="s">
        <v>13172</v>
      </c>
      <c r="L952" t="str">
        <f t="shared" si="158"/>
        <v>OfficePaperProducts</v>
      </c>
      <c r="M952" t="s">
        <v>13173</v>
      </c>
      <c r="N952" s="2" t="str">
        <f t="shared" si="159"/>
        <v>Paper</v>
      </c>
      <c r="O952" s="1" t="s">
        <v>13174</v>
      </c>
      <c r="P952" t="s">
        <v>13207</v>
      </c>
      <c r="Q952">
        <v>300</v>
      </c>
      <c r="R952" s="8">
        <f t="shared" si="160"/>
        <v>300</v>
      </c>
      <c r="S952">
        <v>300</v>
      </c>
      <c r="T952" s="8">
        <f t="shared" si="161"/>
        <v>300</v>
      </c>
      <c r="U952" s="1">
        <f t="shared" si="162"/>
        <v>0</v>
      </c>
      <c r="V952">
        <v>4.2</v>
      </c>
      <c r="W952" s="10">
        <f t="shared" si="163"/>
        <v>4.2</v>
      </c>
      <c r="X952" s="4">
        <v>419</v>
      </c>
      <c r="Y952" s="12">
        <f t="shared" si="164"/>
        <v>419</v>
      </c>
    </row>
    <row r="953" spans="1:25" x14ac:dyDescent="0.25">
      <c r="A953">
        <v>952</v>
      </c>
      <c r="B953" t="s">
        <v>7876</v>
      </c>
      <c r="C953" t="str">
        <f t="shared" si="165"/>
        <v>Unique</v>
      </c>
      <c r="D953" t="s">
        <v>7877</v>
      </c>
      <c r="E953" t="str">
        <f t="shared" si="156"/>
        <v>Scarters Mouse Pad, Desk Mat Extended for Work from Home Office Gaming | Vegan PU Leather | Anti-Skid, Anti-Slip, Reversible Splash-Proof ‚Äì Deskspread ~ Navy Blue and Yellow</v>
      </c>
      <c r="F953" t="str" cm="1">
        <f t="array" ref="F953">PROPER(_xlfn.TEXTJOIN(" ", TRUE, INDEX(_xlfn.FILTERXML("&lt;t&gt;&lt;s&gt;" &amp; SUBSTITUTE(E953," ","&lt;/s&gt;&lt;s&gt;") &amp; "&lt;/s&gt;&lt;/t&gt;", "//s"), _xlfn.SEQUENCE(4))))</f>
        <v>Scarters Mouse Pad, Desk</v>
      </c>
      <c r="G953" t="str">
        <f t="shared" si="166"/>
        <v>for Work from Home Office Gaming | Vegan PU Leather | Anti-Skid, Anti-Slip, Reversible Splash-Proof ‚Äì Deskspread ~ Navy Blue and Yellow</v>
      </c>
      <c r="H953" t="s">
        <v>5289</v>
      </c>
      <c r="I953" t="s">
        <v>13085</v>
      </c>
      <c r="J953" s="7" t="str">
        <f t="shared" si="157"/>
        <v>Computers &amp; Accessories</v>
      </c>
      <c r="K953" t="s">
        <v>13086</v>
      </c>
      <c r="L953" t="str">
        <f t="shared" si="158"/>
        <v>Accessories &amp; Peripherals</v>
      </c>
      <c r="M953" s="2" t="s">
        <v>13160</v>
      </c>
      <c r="N953" s="2" t="str">
        <f t="shared" si="159"/>
        <v>Keyboards , Mice &amp; InputDevices</v>
      </c>
      <c r="O953" s="1" t="s">
        <v>13194</v>
      </c>
      <c r="P953" t="s">
        <v>13200</v>
      </c>
      <c r="Q953">
        <v>999</v>
      </c>
      <c r="R953" s="8">
        <f t="shared" si="160"/>
        <v>999</v>
      </c>
      <c r="S953" s="2">
        <v>1995</v>
      </c>
      <c r="T953" s="8">
        <f t="shared" si="161"/>
        <v>1995</v>
      </c>
      <c r="U953" s="1">
        <f t="shared" si="162"/>
        <v>0.49924812030075189</v>
      </c>
      <c r="V953">
        <v>4.5</v>
      </c>
      <c r="W953" s="10">
        <f t="shared" si="163"/>
        <v>4.5</v>
      </c>
      <c r="X953" s="4">
        <v>7317</v>
      </c>
      <c r="Y953" s="12">
        <f t="shared" si="164"/>
        <v>7317</v>
      </c>
    </row>
    <row r="954" spans="1:25" x14ac:dyDescent="0.25">
      <c r="A954">
        <v>953</v>
      </c>
      <c r="B954" t="s">
        <v>7886</v>
      </c>
      <c r="C954" t="str">
        <f t="shared" si="165"/>
        <v>Unique</v>
      </c>
      <c r="D954" t="s">
        <v>7887</v>
      </c>
      <c r="E954" t="str">
        <f t="shared" si="156"/>
        <v>Casio MJ-120D 150 Steps Check and Correct Desktop Calculator with Tax Keys, Black</v>
      </c>
      <c r="F954" t="str" cm="1">
        <f t="array" ref="F954">PROPER(_xlfn.TEXTJOIN(" ", TRUE, INDEX(_xlfn.FILTERXML("&lt;t&gt;&lt;s&gt;" &amp; SUBSTITUTE(E954," ","&lt;/s&gt;&lt;s&gt;") &amp; "&lt;/s&gt;&lt;/t&gt;", "//s"), _xlfn.SEQUENCE(4))))</f>
        <v>Casio Mj-120D 150 Steps</v>
      </c>
      <c r="G954" t="str">
        <f t="shared" si="166"/>
        <v>Correct Desktop Calculator with Tax Keys, Black</v>
      </c>
      <c r="H954" t="s">
        <v>7888</v>
      </c>
      <c r="I954" t="s">
        <v>13171</v>
      </c>
      <c r="J954" s="7" t="str">
        <f t="shared" si="157"/>
        <v>OfficeProducts</v>
      </c>
      <c r="K954" t="s">
        <v>13186</v>
      </c>
      <c r="L954" t="str">
        <f t="shared" si="158"/>
        <v>OfficeElectronics</v>
      </c>
      <c r="M954" t="s">
        <v>13187</v>
      </c>
      <c r="N954" s="2" t="str">
        <f t="shared" si="159"/>
        <v>Calculators</v>
      </c>
      <c r="O954" s="1" t="s">
        <v>13275</v>
      </c>
      <c r="Q954">
        <v>535</v>
      </c>
      <c r="R954" s="8">
        <f t="shared" si="160"/>
        <v>535</v>
      </c>
      <c r="S954">
        <v>535</v>
      </c>
      <c r="T954" s="8">
        <f t="shared" si="161"/>
        <v>535</v>
      </c>
      <c r="U954" s="1">
        <f t="shared" si="162"/>
        <v>0</v>
      </c>
      <c r="V954">
        <v>4.4000000000000004</v>
      </c>
      <c r="W954" s="10">
        <f t="shared" si="163"/>
        <v>4.4000000000000004</v>
      </c>
      <c r="X954" s="4">
        <v>4426</v>
      </c>
      <c r="Y954" s="12">
        <f t="shared" si="164"/>
        <v>4426</v>
      </c>
    </row>
    <row r="955" spans="1:25" x14ac:dyDescent="0.25">
      <c r="A955">
        <v>954</v>
      </c>
      <c r="B955" t="s">
        <v>603</v>
      </c>
      <c r="C955" t="str">
        <f t="shared" si="165"/>
        <v>Duplicate</v>
      </c>
      <c r="D955" t="s">
        <v>604</v>
      </c>
      <c r="E955" t="str">
        <f t="shared" si="156"/>
        <v>Redmi 80 cm (32 inches) Android 11 Series HD Ready Smart LED TV | L32M6-RA L32M7-RA (Black)</v>
      </c>
      <c r="F955" t="str" cm="1">
        <f t="array" ref="F955">PROPER(_xlfn.TEXTJOIN(" ", TRUE, INDEX(_xlfn.FILTERXML("&lt;t&gt;&lt;s&gt;" &amp; SUBSTITUTE(E955," ","&lt;/s&gt;&lt;s&gt;") &amp; "&lt;/s&gt;&lt;/t&gt;", "//s"), _xlfn.SEQUENCE(4))))</f>
        <v>Redmi 80 Cm (32</v>
      </c>
      <c r="G955" t="str">
        <f t="shared" si="166"/>
        <v>11 Series HD Ready Smart LED TV | L32M6-RA L32M7-RA (Black)</v>
      </c>
      <c r="H955" t="s">
        <v>167</v>
      </c>
      <c r="I955" t="s">
        <v>13093</v>
      </c>
      <c r="J955" s="7" t="str">
        <f t="shared" si="157"/>
        <v>Electronics</v>
      </c>
      <c r="K955" s="2" t="s">
        <v>13094</v>
      </c>
      <c r="L955" t="str">
        <f t="shared" si="158"/>
        <v>HomeTheater , TV &amp; Video</v>
      </c>
      <c r="M955" s="2" t="s">
        <v>13097</v>
      </c>
      <c r="N955" s="2" t="str">
        <f t="shared" si="159"/>
        <v>Televisions</v>
      </c>
      <c r="O955" s="1" t="s">
        <v>13098</v>
      </c>
      <c r="Q955" s="2">
        <v>13999</v>
      </c>
      <c r="R955" s="8">
        <f t="shared" si="160"/>
        <v>13999</v>
      </c>
      <c r="S955" s="2">
        <v>24999</v>
      </c>
      <c r="T955" s="8">
        <f t="shared" si="161"/>
        <v>24999</v>
      </c>
      <c r="U955" s="1">
        <f t="shared" si="162"/>
        <v>0.44001760070402818</v>
      </c>
      <c r="V955">
        <v>4.2</v>
      </c>
      <c r="W955" s="10">
        <f t="shared" si="163"/>
        <v>4.2</v>
      </c>
      <c r="X955" s="4">
        <v>45237</v>
      </c>
      <c r="Y955" s="12">
        <f t="shared" si="164"/>
        <v>45237</v>
      </c>
    </row>
    <row r="956" spans="1:25" x14ac:dyDescent="0.25">
      <c r="A956">
        <v>955</v>
      </c>
      <c r="B956" t="s">
        <v>7899</v>
      </c>
      <c r="C956" t="str">
        <f t="shared" si="165"/>
        <v>Unique</v>
      </c>
      <c r="D956" t="s">
        <v>7900</v>
      </c>
      <c r="E956" t="str">
        <f t="shared" si="156"/>
        <v>Gizga Essentials Laptop Bag Sleeve Case Cover Pouch with Handle for 14.1 Inch Laptop for Men and Women, Padded Laptop Compartment, Premium Zipper Closure, Water Repellent Nylon Fabric, Grey</v>
      </c>
      <c r="F956" t="str" cm="1">
        <f t="array" ref="F956">PROPER(_xlfn.TEXTJOIN(" ", TRUE, INDEX(_xlfn.FILTERXML("&lt;t&gt;&lt;s&gt;" &amp; SUBSTITUTE(E956," ","&lt;/s&gt;&lt;s&gt;") &amp; "&lt;/s&gt;&lt;/t&gt;", "//s"), _xlfn.SEQUENCE(4))))</f>
        <v>Gizga Essentials Laptop Bag</v>
      </c>
      <c r="G956" t="str">
        <f t="shared" si="166"/>
        <v>Cover Pouch with Handle for 14.1 Inch Laptop for Men and Women, Padded Laptop Compartment, Premium Zipper Closure, Water Repellent Nylon Fabric, Grey</v>
      </c>
      <c r="H956" t="s">
        <v>6126</v>
      </c>
      <c r="I956" t="s">
        <v>13085</v>
      </c>
      <c r="J956" s="7" t="str">
        <f t="shared" si="157"/>
        <v>Computers &amp; Accessories</v>
      </c>
      <c r="K956" t="s">
        <v>13086</v>
      </c>
      <c r="L956" t="str">
        <f t="shared" si="158"/>
        <v>Accessories &amp; Peripherals</v>
      </c>
      <c r="M956" s="2" t="s">
        <v>13154</v>
      </c>
      <c r="N956" s="2" t="str">
        <f t="shared" si="159"/>
        <v>LaptopAccessories</v>
      </c>
      <c r="O956" s="1" t="s">
        <v>13227</v>
      </c>
      <c r="P956" t="s">
        <v>13228</v>
      </c>
      <c r="Q956">
        <v>269</v>
      </c>
      <c r="R956" s="8">
        <f t="shared" si="160"/>
        <v>269</v>
      </c>
      <c r="S956" s="2">
        <v>1099</v>
      </c>
      <c r="T956" s="8">
        <f t="shared" si="161"/>
        <v>1099</v>
      </c>
      <c r="U956" s="1">
        <f t="shared" si="162"/>
        <v>0.75523202911737941</v>
      </c>
      <c r="V956">
        <v>4.0999999999999996</v>
      </c>
      <c r="W956" s="10">
        <f t="shared" si="163"/>
        <v>4.0999999999999996</v>
      </c>
      <c r="X956" s="4">
        <v>1092</v>
      </c>
      <c r="Y956" s="12">
        <f t="shared" si="164"/>
        <v>1092</v>
      </c>
    </row>
    <row r="957" spans="1:25" x14ac:dyDescent="0.25">
      <c r="A957">
        <v>956</v>
      </c>
      <c r="B957" t="s">
        <v>7909</v>
      </c>
      <c r="C957" t="str">
        <f t="shared" si="165"/>
        <v>Unique</v>
      </c>
      <c r="D957" t="s">
        <v>7910</v>
      </c>
      <c r="E957" t="str">
        <f t="shared" si="156"/>
        <v>Parker Vector Camouflage Gift Set - Roller Ball Pen and Parker Logo Keychain (Black Body, Blue Ink), 2 Piece Set</v>
      </c>
      <c r="F957" t="str" cm="1">
        <f t="array" ref="F957">PROPER(_xlfn.TEXTJOIN(" ", TRUE, INDEX(_xlfn.FILTERXML("&lt;t&gt;&lt;s&gt;" &amp; SUBSTITUTE(E957," ","&lt;/s&gt;&lt;s&gt;") &amp; "&lt;/s&gt;&lt;/t&gt;", "//s"), _xlfn.SEQUENCE(4))))</f>
        <v>Parker Vector Camouflage Gift</v>
      </c>
      <c r="G957" t="str">
        <f t="shared" si="166"/>
        <v>Roller Ball Pen and Parker Logo Keychain (Black Body, Blue Ink), 2 Piece Set</v>
      </c>
      <c r="H957" t="s">
        <v>7008</v>
      </c>
      <c r="I957" t="s">
        <v>13171</v>
      </c>
      <c r="J957" s="7" t="str">
        <f t="shared" si="157"/>
        <v>OfficeProducts</v>
      </c>
      <c r="K957" t="s">
        <v>13172</v>
      </c>
      <c r="L957" t="str">
        <f t="shared" si="158"/>
        <v>OfficePaperProducts</v>
      </c>
      <c r="M957" t="s">
        <v>13173</v>
      </c>
      <c r="N957" s="2" t="str">
        <f t="shared" si="159"/>
        <v>Paper</v>
      </c>
      <c r="O957" s="1" t="s">
        <v>13174</v>
      </c>
      <c r="P957" t="s">
        <v>13175</v>
      </c>
      <c r="Q957">
        <v>341</v>
      </c>
      <c r="R957" s="8">
        <f t="shared" si="160"/>
        <v>341</v>
      </c>
      <c r="S957">
        <v>450</v>
      </c>
      <c r="T957" s="8">
        <f t="shared" si="161"/>
        <v>450</v>
      </c>
      <c r="U957" s="1">
        <f t="shared" si="162"/>
        <v>0.24222222222222223</v>
      </c>
      <c r="V957">
        <v>4.3</v>
      </c>
      <c r="W957" s="10">
        <f t="shared" si="163"/>
        <v>4.3</v>
      </c>
      <c r="X957" s="4">
        <v>2493</v>
      </c>
      <c r="Y957" s="12">
        <f t="shared" si="164"/>
        <v>2493</v>
      </c>
    </row>
    <row r="958" spans="1:25" x14ac:dyDescent="0.25">
      <c r="A958">
        <v>957</v>
      </c>
      <c r="B958" t="s">
        <v>7919</v>
      </c>
      <c r="C958" t="str">
        <f t="shared" si="165"/>
        <v>Unique</v>
      </c>
      <c r="D958" t="s">
        <v>7920</v>
      </c>
      <c r="E958" t="str">
        <f t="shared" si="156"/>
        <v>TP-Link AC1200 Archer A6 Smart WiFi, 5GHz Gigabit Dual Band MU-MIMO Wireless Internet Router, Long Range Coverage by 4 Antennas, Qualcomm Chipset</v>
      </c>
      <c r="F958" t="str" cm="1">
        <f t="array" ref="F958">PROPER(_xlfn.TEXTJOIN(" ", TRUE, INDEX(_xlfn.FILTERXML("&lt;t&gt;&lt;s&gt;" &amp; SUBSTITUTE(E958," ","&lt;/s&gt;&lt;s&gt;") &amp; "&lt;/s&gt;&lt;/t&gt;", "//s"), _xlfn.SEQUENCE(4))))</f>
        <v>Tp-Link Ac1200 Archer A6</v>
      </c>
      <c r="G958" t="str">
        <f t="shared" si="166"/>
        <v>5GHz Gigabit Dual Band MU-MIMO Wireless Internet Router, Long Range Coverage by 4 Antennas, Qualcomm Chipset</v>
      </c>
      <c r="H958" t="s">
        <v>5374</v>
      </c>
      <c r="I958" t="s">
        <v>13085</v>
      </c>
      <c r="J958" s="7" t="str">
        <f t="shared" si="157"/>
        <v>Computers &amp; Accessories</v>
      </c>
      <c r="K958" s="2" t="s">
        <v>13090</v>
      </c>
      <c r="L958" t="str">
        <f t="shared" si="158"/>
        <v>NetworkingDevices</v>
      </c>
      <c r="M958" s="2" t="s">
        <v>13204</v>
      </c>
      <c r="N958" s="2" t="str">
        <f t="shared" si="159"/>
        <v>Routers</v>
      </c>
      <c r="O958" s="1"/>
      <c r="Q958" s="2">
        <v>2499</v>
      </c>
      <c r="R958" s="8">
        <f t="shared" si="160"/>
        <v>2499</v>
      </c>
      <c r="S958" s="2">
        <v>3999</v>
      </c>
      <c r="T958" s="8">
        <f t="shared" si="161"/>
        <v>3999</v>
      </c>
      <c r="U958" s="1">
        <f t="shared" si="162"/>
        <v>0.37509377344336087</v>
      </c>
      <c r="V958">
        <v>4.4000000000000004</v>
      </c>
      <c r="W958" s="10">
        <f t="shared" si="163"/>
        <v>4.4000000000000004</v>
      </c>
      <c r="X958" s="4">
        <v>12679</v>
      </c>
      <c r="Y958" s="12">
        <f t="shared" si="164"/>
        <v>12679</v>
      </c>
    </row>
    <row r="959" spans="1:25" x14ac:dyDescent="0.25">
      <c r="A959">
        <v>958</v>
      </c>
      <c r="B959" t="s">
        <v>668</v>
      </c>
      <c r="C959" t="str">
        <f t="shared" si="165"/>
        <v>Duplicate</v>
      </c>
      <c r="D959" t="s">
        <v>669</v>
      </c>
      <c r="E959" t="str">
        <f t="shared" si="156"/>
        <v>CEDO 65W OnePlus Dash Warp Charge Cable, USB A to Type C Data Sync Fast Charging Cable Compatible with One Plus 3 3T 5 5T 6 6T 7 7T 7 pro and for All Type C Devices - 1 Meter, Red</v>
      </c>
      <c r="F959" t="str" cm="1">
        <f t="array" ref="F959">PROPER(_xlfn.TEXTJOIN(" ", TRUE, INDEX(_xlfn.FILTERXML("&lt;t&gt;&lt;s&gt;" &amp; SUBSTITUTE(E959," ","&lt;/s&gt;&lt;s&gt;") &amp; "&lt;/s&gt;&lt;/t&gt;", "//s"), _xlfn.SEQUENCE(4))))</f>
        <v>Cedo 65W Oneplus Dash</v>
      </c>
      <c r="G959" t="str">
        <f t="shared" si="166"/>
        <v>Cable, USB A to Type C Data Sync Fast Charging Cable Compatible with One Plus 3 3T 5 5T 6 6T 7 7T 7 pro and for All Type C Devices - 1 Meter, Red</v>
      </c>
      <c r="H959" t="s">
        <v>17</v>
      </c>
      <c r="I959" t="s">
        <v>13085</v>
      </c>
      <c r="J959" s="7" t="str">
        <f t="shared" si="157"/>
        <v>Computers &amp; Accessories</v>
      </c>
      <c r="K959" t="s">
        <v>13086</v>
      </c>
      <c r="L959" t="str">
        <f t="shared" si="158"/>
        <v>Accessories &amp; Peripherals</v>
      </c>
      <c r="M959" t="s">
        <v>13087</v>
      </c>
      <c r="N959" s="2" t="str">
        <f t="shared" si="159"/>
        <v>Cables &amp; Accessories</v>
      </c>
      <c r="O959" s="1" t="s">
        <v>13088</v>
      </c>
      <c r="P959" t="s">
        <v>13089</v>
      </c>
      <c r="Q959">
        <v>349</v>
      </c>
      <c r="R959" s="8">
        <f t="shared" si="160"/>
        <v>349</v>
      </c>
      <c r="S959">
        <v>599</v>
      </c>
      <c r="T959" s="8">
        <f t="shared" si="161"/>
        <v>599</v>
      </c>
      <c r="U959" s="1">
        <f t="shared" si="162"/>
        <v>0.41736227045075125</v>
      </c>
      <c r="V959">
        <v>4.0999999999999996</v>
      </c>
      <c r="W959" s="10">
        <f t="shared" si="163"/>
        <v>4.0999999999999996</v>
      </c>
      <c r="X959" s="4">
        <v>210</v>
      </c>
      <c r="Y959" s="12">
        <f t="shared" si="164"/>
        <v>210</v>
      </c>
    </row>
    <row r="960" spans="1:25" x14ac:dyDescent="0.25">
      <c r="A960">
        <v>959</v>
      </c>
      <c r="B960" t="s">
        <v>7930</v>
      </c>
      <c r="C960" t="str">
        <f t="shared" si="165"/>
        <v>Unique</v>
      </c>
      <c r="D960" t="s">
        <v>7931</v>
      </c>
      <c r="E960" t="str">
        <f t="shared" si="156"/>
        <v>HP Deskjet 2723 AIO Printer, Copy, Scan, WiFi, Bluetooth, USB, Simple Setup Smart App, Ideal for Home.</v>
      </c>
      <c r="F960" t="str" cm="1">
        <f t="array" ref="F960">PROPER(_xlfn.TEXTJOIN(" ", TRUE, INDEX(_xlfn.FILTERXML("&lt;t&gt;&lt;s&gt;" &amp; SUBSTITUTE(E960," ","&lt;/s&gt;&lt;s&gt;") &amp; "&lt;/s&gt;&lt;/t&gt;", "//s"), _xlfn.SEQUENCE(4))))</f>
        <v>Hp Deskjet 2723 Aio</v>
      </c>
      <c r="G960" t="str">
        <f t="shared" si="166"/>
        <v>Scan, WiFi, Bluetooth, USB, Simple Setup Smart App, Ideal for Home.</v>
      </c>
      <c r="H960" t="s">
        <v>7204</v>
      </c>
      <c r="I960" t="s">
        <v>13085</v>
      </c>
      <c r="J960" s="7" t="str">
        <f t="shared" si="157"/>
        <v>Computers &amp; Accessories</v>
      </c>
      <c r="K960" s="2" t="s">
        <v>13191</v>
      </c>
      <c r="L960" t="str">
        <f t="shared" si="158"/>
        <v>Printers , Inks &amp; Accessories</v>
      </c>
      <c r="M960" s="2" t="s">
        <v>13257</v>
      </c>
      <c r="N960" s="2" t="str">
        <f t="shared" si="159"/>
        <v>Printers</v>
      </c>
      <c r="O960" s="1"/>
      <c r="Q960" s="2">
        <v>5899</v>
      </c>
      <c r="R960" s="8">
        <f t="shared" si="160"/>
        <v>5899</v>
      </c>
      <c r="S960" s="2">
        <v>7005</v>
      </c>
      <c r="T960" s="8">
        <f t="shared" si="161"/>
        <v>7005</v>
      </c>
      <c r="U960" s="1">
        <f t="shared" si="162"/>
        <v>0.15788722341184869</v>
      </c>
      <c r="V960">
        <v>3.6</v>
      </c>
      <c r="W960" s="10">
        <f t="shared" si="163"/>
        <v>3.6</v>
      </c>
      <c r="X960" s="4">
        <v>4199</v>
      </c>
      <c r="Y960" s="12">
        <f t="shared" si="164"/>
        <v>4199</v>
      </c>
    </row>
    <row r="961" spans="1:25" x14ac:dyDescent="0.25">
      <c r="A961">
        <v>960</v>
      </c>
      <c r="B961" t="s">
        <v>4542</v>
      </c>
      <c r="C961" t="str">
        <f t="shared" si="165"/>
        <v>Duplicate</v>
      </c>
      <c r="D961" t="s">
        <v>4543</v>
      </c>
      <c r="E961" t="str">
        <f t="shared" si="156"/>
        <v>Oraimo 18W USB and Type-C Dual Output Super Fast Charger Wall Adapter PE2.0andQuick Charge 3.0 and Power Delivery 3.0 Compatible for iPhone 13 13 Mini 13 Pro Max 12 12 Pro Max, iPad Mini Pro, Pixel, Galaxy, Airpods Pro</v>
      </c>
      <c r="F961" t="str" cm="1">
        <f t="array" ref="F961">PROPER(_xlfn.TEXTJOIN(" ", TRUE, INDEX(_xlfn.FILTERXML("&lt;t&gt;&lt;s&gt;" &amp; SUBSTITUTE(E961," ","&lt;/s&gt;&lt;s&gt;") &amp; "&lt;/s&gt;&lt;/t&gt;", "//s"), _xlfn.SEQUENCE(4))))</f>
        <v>Oraimo 18W Usb And</v>
      </c>
      <c r="G961" t="str">
        <f t="shared" si="166"/>
        <v>Output Super Fast Charger Wall Adapter PE2.0andQuick Charge 3.0 and Power Delivery 3.0 Compatible for iPhone 13 13 Mini 13 Pro Max 12 12 Pro Max, iPad Mini Pro, Pixel, Galaxy, Airpods Pro</v>
      </c>
      <c r="H961" t="s">
        <v>3120</v>
      </c>
      <c r="I961" t="s">
        <v>13093</v>
      </c>
      <c r="J961" s="7" t="str">
        <f t="shared" si="157"/>
        <v>Electronics</v>
      </c>
      <c r="K961" t="s">
        <v>13122</v>
      </c>
      <c r="L961" t="str">
        <f t="shared" si="158"/>
        <v>Mobiles &amp; Accessories</v>
      </c>
      <c r="M961" s="2" t="s">
        <v>13123</v>
      </c>
      <c r="N961" s="2" t="str">
        <f t="shared" si="159"/>
        <v>MobileAccessories</v>
      </c>
      <c r="O961" s="1" t="s">
        <v>13124</v>
      </c>
      <c r="P961" t="s">
        <v>13137</v>
      </c>
      <c r="Q961">
        <v>699</v>
      </c>
      <c r="R961" s="8">
        <f t="shared" si="160"/>
        <v>699</v>
      </c>
      <c r="S961" s="2">
        <v>1199</v>
      </c>
      <c r="T961" s="8">
        <f t="shared" si="161"/>
        <v>1199</v>
      </c>
      <c r="U961" s="1">
        <f t="shared" si="162"/>
        <v>0.4170141784820684</v>
      </c>
      <c r="V961">
        <v>4</v>
      </c>
      <c r="W961" s="10">
        <f t="shared" si="163"/>
        <v>4</v>
      </c>
      <c r="X961" s="4">
        <v>14403</v>
      </c>
      <c r="Y961" s="12">
        <f t="shared" si="164"/>
        <v>14403</v>
      </c>
    </row>
    <row r="962" spans="1:25" x14ac:dyDescent="0.25">
      <c r="A962">
        <v>961</v>
      </c>
      <c r="B962" t="s">
        <v>7942</v>
      </c>
      <c r="C962" t="str">
        <f t="shared" si="165"/>
        <v>Unique</v>
      </c>
      <c r="D962" t="s">
        <v>7943</v>
      </c>
      <c r="E962" t="str">
        <f t="shared" ref="E962:E1025" si="167">TRIM(SUBSTITUTE(SUBSTITUTE(SUBSTITUTE(SUBSTITUTE(SUBSTITUTE(SUBSTITUTE(D962,"&amp;","and"),"&lt;",""),"&gt;",""),"/"," "),CHAR(160)," "),CHAR(10)," "))</f>
        <v>Xiaomi Mi 4A Dual_Band Ethernet 1200Mbps Speed Router| 2.4GHz and 5GHz Frequency|128MB RAM | DualCore 4 Thread CPU|4 Omni Directional Antenna|Mi Wi-Fi app-Parental Control and Anti Hacking|Repeater, White</v>
      </c>
      <c r="F962" t="str" cm="1">
        <f t="array" ref="F962">PROPER(_xlfn.TEXTJOIN(" ", TRUE, INDEX(_xlfn.FILTERXML("&lt;t&gt;&lt;s&gt;" &amp; SUBSTITUTE(E962," ","&lt;/s&gt;&lt;s&gt;") &amp; "&lt;/s&gt;&lt;/t&gt;", "//s"), _xlfn.SEQUENCE(4))))</f>
        <v>Xiaomi Mi 4A Dual_Band</v>
      </c>
      <c r="G962" t="str">
        <f t="shared" si="166"/>
        <v>Speed Router| 2.4GHz and 5GHz Frequency|128MB RAM | DualCore 4 Thread CPU|4 Omni Directional Antenna|Mi Wi-Fi app-Parental Control and Anti Hacking|Repeater, White</v>
      </c>
      <c r="H962" t="s">
        <v>5374</v>
      </c>
      <c r="I962" t="s">
        <v>13085</v>
      </c>
      <c r="J962" s="7" t="str">
        <f t="shared" ref="J962:J1025" si="168">TRIM(SUBSTITUTE(SUBSTITUTE(I962, "&amp;", " &amp; "), ",", " , "))</f>
        <v>Computers &amp; Accessories</v>
      </c>
      <c r="K962" s="2" t="s">
        <v>13090</v>
      </c>
      <c r="L962" t="str">
        <f t="shared" ref="L962:L1025" si="169">TRIM(SUBSTITUTE(SUBSTITUTE(K962, "&amp;", " &amp; "), ",", " , "))</f>
        <v>NetworkingDevices</v>
      </c>
      <c r="M962" s="2" t="s">
        <v>13204</v>
      </c>
      <c r="N962" s="2" t="str">
        <f t="shared" ref="N962:N1025" si="170">TRIM(SUBSTITUTE(SUBSTITUTE(M962, "&amp;", " &amp; "), ",", " , "))</f>
        <v>Routers</v>
      </c>
      <c r="O962" s="1"/>
      <c r="Q962" s="2">
        <v>1565</v>
      </c>
      <c r="R962" s="8">
        <f t="shared" ref="R962:R1025" si="171">VALUE(Q962)</f>
        <v>1565</v>
      </c>
      <c r="S962" s="2">
        <v>2999</v>
      </c>
      <c r="T962" s="8">
        <f t="shared" ref="T962:T1025" si="172">VALUE(S962)</f>
        <v>2999</v>
      </c>
      <c r="U962" s="1">
        <f t="shared" ref="U962:U1025" si="173">IFERROR((T962- R962) / T962, 0)</f>
        <v>0.47815938646215406</v>
      </c>
      <c r="V962">
        <v>4</v>
      </c>
      <c r="W962" s="10">
        <f t="shared" ref="W962:W1025" si="174">VALUE(V962)</f>
        <v>4</v>
      </c>
      <c r="X962" s="4">
        <v>11113</v>
      </c>
      <c r="Y962" s="12">
        <f t="shared" ref="Y962:Y1025" si="175">VALUE(X962)</f>
        <v>11113</v>
      </c>
    </row>
    <row r="963" spans="1:25" x14ac:dyDescent="0.25">
      <c r="A963">
        <v>962</v>
      </c>
      <c r="B963" t="s">
        <v>7952</v>
      </c>
      <c r="C963" t="str">
        <f t="shared" ref="C963:C1026" si="176">IF(COUNTIF(B:B, B963) &gt; 1, "Duplicate", "Unique")</f>
        <v>Unique</v>
      </c>
      <c r="D963" t="s">
        <v>13001</v>
      </c>
      <c r="E963" t="str">
        <f t="shared" si="167"/>
        <v>SLOVIC Tripod Mount Adapter| Tripod Mobile Holder|Tripod Phone Mount(Made in India)| Smartphone Clip Clipper 360 Degree for Taking Magic Video Shots and Pictures.</v>
      </c>
      <c r="F963" t="str" cm="1">
        <f t="array" ref="F963">PROPER(_xlfn.TEXTJOIN(" ", TRUE, INDEX(_xlfn.FILTERXML("&lt;t&gt;&lt;s&gt;" &amp; SUBSTITUTE(E963," ","&lt;/s&gt;&lt;s&gt;") &amp; "&lt;/s&gt;&lt;/t&gt;", "//s"), _xlfn.SEQUENCE(4))))</f>
        <v>Slovic Tripod Mount Adapter|</v>
      </c>
      <c r="G963" t="str">
        <f t="shared" si="166"/>
        <v>Holder|Tripod Phone Mount(Made in India)| Smartphone Clip Clipper 360 Degree for Taking Magic Video Shots and Pictures.</v>
      </c>
      <c r="H963" t="s">
        <v>5098</v>
      </c>
      <c r="I963" t="s">
        <v>13093</v>
      </c>
      <c r="J963" s="7" t="str">
        <f t="shared" si="168"/>
        <v>Electronics</v>
      </c>
      <c r="K963" t="s">
        <v>13182</v>
      </c>
      <c r="L963" t="str">
        <f t="shared" si="169"/>
        <v>Cameras &amp; Photography</v>
      </c>
      <c r="M963" t="s">
        <v>13095</v>
      </c>
      <c r="N963" s="2" t="str">
        <f t="shared" si="170"/>
        <v>Accessories</v>
      </c>
      <c r="O963" s="1" t="s">
        <v>13184</v>
      </c>
      <c r="P963" t="s">
        <v>13185</v>
      </c>
      <c r="Q963">
        <v>326</v>
      </c>
      <c r="R963" s="8">
        <f t="shared" si="171"/>
        <v>326</v>
      </c>
      <c r="S963">
        <v>799</v>
      </c>
      <c r="T963" s="8">
        <f t="shared" si="172"/>
        <v>799</v>
      </c>
      <c r="U963" s="1">
        <f t="shared" si="173"/>
        <v>0.5919899874843555</v>
      </c>
      <c r="V963">
        <v>4.4000000000000004</v>
      </c>
      <c r="W963" s="10">
        <f t="shared" si="174"/>
        <v>4.4000000000000004</v>
      </c>
      <c r="X963" s="4">
        <v>10773</v>
      </c>
      <c r="Y963" s="12">
        <f t="shared" si="175"/>
        <v>10773</v>
      </c>
    </row>
    <row r="964" spans="1:25" x14ac:dyDescent="0.25">
      <c r="A964">
        <v>963</v>
      </c>
      <c r="B964" t="s">
        <v>4509</v>
      </c>
      <c r="C964" t="str">
        <f t="shared" si="176"/>
        <v>Duplicate</v>
      </c>
      <c r="D964" t="s">
        <v>4510</v>
      </c>
      <c r="E964" t="str">
        <f t="shared" si="167"/>
        <v>Sounce Gold Plated 3.5 mm Headphone Splitter for Computer 2 Male to 1 Female 3.5mm Headphone Mic Audio Y Splitter Cable Smartphone Headset to PC Adapter ‚Äì (Black,20cm)</v>
      </c>
      <c r="F964" t="str" cm="1">
        <f t="array" ref="F964">PROPER(_xlfn.TEXTJOIN(" ", TRUE, INDEX(_xlfn.FILTERXML("&lt;t&gt;&lt;s&gt;" &amp; SUBSTITUTE(E964," ","&lt;/s&gt;&lt;s&gt;") &amp; "&lt;/s&gt;&lt;/t&gt;", "//s"), _xlfn.SEQUENCE(4))))</f>
        <v>Sounce Gold Plated 3.5</v>
      </c>
      <c r="G964" t="str">
        <f t="shared" si="166"/>
        <v>Splitter for Computer 2 Male to 1 Female 3.5mm Headphone Mic Audio Y Splitter Cable Smartphone Headset to PC Adapter ‚Äì (Black,20cm)</v>
      </c>
      <c r="H964" t="s">
        <v>4511</v>
      </c>
      <c r="I964" t="s">
        <v>13093</v>
      </c>
      <c r="J964" s="7" t="str">
        <f t="shared" si="168"/>
        <v>Electronics</v>
      </c>
      <c r="K964" t="s">
        <v>13131</v>
      </c>
      <c r="L964" t="str">
        <f t="shared" si="169"/>
        <v>Headphones , Earbuds &amp; Accessories</v>
      </c>
      <c r="M964" t="s">
        <v>13109</v>
      </c>
      <c r="N964" s="2" t="str">
        <f t="shared" si="170"/>
        <v>Adapters</v>
      </c>
      <c r="O964" s="1"/>
      <c r="Q964">
        <v>120</v>
      </c>
      <c r="R964" s="8">
        <f t="shared" si="171"/>
        <v>120</v>
      </c>
      <c r="S964">
        <v>999</v>
      </c>
      <c r="T964" s="8">
        <f t="shared" si="172"/>
        <v>999</v>
      </c>
      <c r="U964" s="1">
        <f t="shared" si="173"/>
        <v>0.87987987987987992</v>
      </c>
      <c r="V964">
        <v>3.9</v>
      </c>
      <c r="W964" s="10">
        <f t="shared" si="174"/>
        <v>3.9</v>
      </c>
      <c r="X964" s="4">
        <v>6491</v>
      </c>
      <c r="Y964" s="12">
        <f t="shared" si="175"/>
        <v>6491</v>
      </c>
    </row>
    <row r="965" spans="1:25" x14ac:dyDescent="0.25">
      <c r="A965">
        <v>964</v>
      </c>
      <c r="B965" t="s">
        <v>7964</v>
      </c>
      <c r="C965" t="str">
        <f t="shared" si="176"/>
        <v>Unique</v>
      </c>
      <c r="D965" t="s">
        <v>7965</v>
      </c>
      <c r="E965" t="str">
        <f t="shared" si="167"/>
        <v>Orico 2.5"(6.3cm) USB 3.0 HDD Enclosure Case Cover for SATA SSD HDD | SATA SSD HDD Enclosure High Speed USB 3.0 | Tool Free Installation | Black</v>
      </c>
      <c r="F965" t="str" cm="1">
        <f t="array" ref="F965">PROPER(_xlfn.TEXTJOIN(" ", TRUE, INDEX(_xlfn.FILTERXML("&lt;t&gt;&lt;s&gt;" &amp; SUBSTITUTE(E965," ","&lt;/s&gt;&lt;s&gt;") &amp; "&lt;/s&gt;&lt;/t&gt;", "//s"), _xlfn.SEQUENCE(4))))</f>
        <v>Orico 2.5"(6.3Cm) Usb 3</v>
      </c>
      <c r="G965" t="str">
        <f t="shared" si="166"/>
        <v>Case Cover for SATA SSD HDD | SATA SSD HDD Enclosure High Speed USB 3.0 | Tool Free Installation | Black</v>
      </c>
      <c r="H965" t="s">
        <v>5054</v>
      </c>
      <c r="I965" t="s">
        <v>13085</v>
      </c>
      <c r="J965" s="7" t="str">
        <f t="shared" si="168"/>
        <v>Computers &amp; Accessories</v>
      </c>
      <c r="K965" t="s">
        <v>13158</v>
      </c>
      <c r="L965" t="str">
        <f t="shared" si="169"/>
        <v>ExternalDevices &amp; DataStorage</v>
      </c>
      <c r="M965" t="s">
        <v>13181</v>
      </c>
      <c r="N965" s="2" t="str">
        <f t="shared" si="170"/>
        <v>ExternalHardDisks</v>
      </c>
      <c r="O965" s="1"/>
      <c r="Q965">
        <v>657</v>
      </c>
      <c r="R965" s="8">
        <f t="shared" si="171"/>
        <v>657</v>
      </c>
      <c r="S965">
        <v>999</v>
      </c>
      <c r="T965" s="8">
        <f t="shared" si="172"/>
        <v>999</v>
      </c>
      <c r="U965" s="1">
        <f t="shared" si="173"/>
        <v>0.34234234234234234</v>
      </c>
      <c r="V965">
        <v>4.3</v>
      </c>
      <c r="W965" s="10">
        <f t="shared" si="174"/>
        <v>4.3</v>
      </c>
      <c r="X965" s="4">
        <v>13944</v>
      </c>
      <c r="Y965" s="12">
        <f t="shared" si="175"/>
        <v>13944</v>
      </c>
    </row>
    <row r="966" spans="1:25" x14ac:dyDescent="0.25">
      <c r="A966">
        <v>965</v>
      </c>
      <c r="B966" t="s">
        <v>7974</v>
      </c>
      <c r="C966" t="str">
        <f t="shared" si="176"/>
        <v>Unique</v>
      </c>
      <c r="D966" t="s">
        <v>7975</v>
      </c>
      <c r="E966" t="str">
        <f t="shared" si="167"/>
        <v>Logitech G402 Hyperion Fury USB Wired Gaming Mouse, 4,000 DPI, Lightweight, 8 Programmable Buttons, Compatible for PC Mac - Black</v>
      </c>
      <c r="F966" t="str" cm="1">
        <f t="array" ref="F966">PROPER(_xlfn.TEXTJOIN(" ", TRUE, INDEX(_xlfn.FILTERXML("&lt;t&gt;&lt;s&gt;" &amp; SUBSTITUTE(E966," ","&lt;/s&gt;&lt;s&gt;") &amp; "&lt;/s&gt;&lt;/t&gt;", "//s"), _xlfn.SEQUENCE(4))))</f>
        <v>Logitech G402 Hyperion Fury</v>
      </c>
      <c r="G966" t="str">
        <f t="shared" si="166"/>
        <v>Gaming Mouse, 4,000 DPI, Lightweight, 8 Programmable Buttons, Compatible for PC Mac - Black</v>
      </c>
      <c r="H966" t="s">
        <v>5267</v>
      </c>
      <c r="I966" t="s">
        <v>13085</v>
      </c>
      <c r="J966" s="7" t="str">
        <f t="shared" si="168"/>
        <v>Computers &amp; Accessories</v>
      </c>
      <c r="K966" s="2" t="s">
        <v>13086</v>
      </c>
      <c r="L966" t="str">
        <f t="shared" si="169"/>
        <v>Accessories &amp; Peripherals</v>
      </c>
      <c r="M966" s="2" t="s">
        <v>13196</v>
      </c>
      <c r="N966" s="2" t="str">
        <f t="shared" si="170"/>
        <v>PCGamingPeripherals</v>
      </c>
      <c r="O966" s="1" t="s">
        <v>13197</v>
      </c>
      <c r="Q966" s="2">
        <v>1995</v>
      </c>
      <c r="R966" s="8">
        <f t="shared" si="171"/>
        <v>1995</v>
      </c>
      <c r="S966" s="2">
        <v>2895</v>
      </c>
      <c r="T966" s="8">
        <f t="shared" si="172"/>
        <v>2895</v>
      </c>
      <c r="U966" s="1">
        <f t="shared" si="173"/>
        <v>0.31088082901554404</v>
      </c>
      <c r="V966">
        <v>4.5999999999999996</v>
      </c>
      <c r="W966" s="10">
        <f t="shared" si="174"/>
        <v>4.5999999999999996</v>
      </c>
      <c r="X966" s="4">
        <v>10760</v>
      </c>
      <c r="Y966" s="12">
        <f t="shared" si="175"/>
        <v>10760</v>
      </c>
    </row>
    <row r="967" spans="1:25" x14ac:dyDescent="0.25">
      <c r="A967">
        <v>966</v>
      </c>
      <c r="B967" t="s">
        <v>7984</v>
      </c>
      <c r="C967" t="str">
        <f t="shared" si="176"/>
        <v>Unique</v>
      </c>
      <c r="D967" t="s">
        <v>7985</v>
      </c>
      <c r="E967" t="str">
        <f t="shared" si="167"/>
        <v>Panasonic Eneloop BQ-CC55N Advanced, Smart and Quick Charger for AA and AAA Rechargeable Batteries, White</v>
      </c>
      <c r="F967" t="str" cm="1">
        <f t="array" ref="F967">PROPER(_xlfn.TEXTJOIN(" ", TRUE, INDEX(_xlfn.FILTERXML("&lt;t&gt;&lt;s&gt;" &amp; SUBSTITUTE(E967," ","&lt;/s&gt;&lt;s&gt;") &amp; "&lt;/s&gt;&lt;/t&gt;", "//s"), _xlfn.SEQUENCE(4))))</f>
        <v>Panasonic Eneloop Bq-Cc55N Advanced,</v>
      </c>
      <c r="G967" t="str">
        <f t="shared" si="166"/>
        <v>Quick Charger for AA and AAA Rechargeable Batteries, White</v>
      </c>
      <c r="H967" t="s">
        <v>5462</v>
      </c>
      <c r="I967" t="s">
        <v>13093</v>
      </c>
      <c r="J967" s="7" t="str">
        <f t="shared" si="168"/>
        <v>Electronics</v>
      </c>
      <c r="K967" s="2" t="s">
        <v>13169</v>
      </c>
      <c r="L967" t="str">
        <f t="shared" si="169"/>
        <v>GeneralPurposeBatteries &amp; BatteryChargers</v>
      </c>
      <c r="M967" s="2"/>
      <c r="N967" s="2" t="str">
        <f t="shared" si="170"/>
        <v/>
      </c>
      <c r="O967" s="1"/>
      <c r="Q967" s="2">
        <v>1500</v>
      </c>
      <c r="R967" s="8">
        <f t="shared" si="171"/>
        <v>1500</v>
      </c>
      <c r="S967" s="2">
        <v>1500</v>
      </c>
      <c r="T967" s="8">
        <f t="shared" si="172"/>
        <v>1500</v>
      </c>
      <c r="U967" s="1">
        <f t="shared" si="173"/>
        <v>0</v>
      </c>
      <c r="V967">
        <v>4.4000000000000004</v>
      </c>
      <c r="W967" s="10">
        <f t="shared" si="174"/>
        <v>4.4000000000000004</v>
      </c>
      <c r="X967" s="4">
        <v>25996</v>
      </c>
      <c r="Y967" s="12">
        <f t="shared" si="175"/>
        <v>25996</v>
      </c>
    </row>
    <row r="968" spans="1:25" x14ac:dyDescent="0.25">
      <c r="A968">
        <v>967</v>
      </c>
      <c r="B968" t="s">
        <v>7994</v>
      </c>
      <c r="C968" t="str">
        <f t="shared" si="176"/>
        <v>Unique</v>
      </c>
      <c r="D968" t="s">
        <v>7995</v>
      </c>
      <c r="E968" t="str">
        <f t="shared" si="167"/>
        <v>Logitech K380 Wireless Multi-Device Keyboard for Windows, Apple iOS, Apple TV Android or Chrome, Bluetooth, Compact Space-Saving Design, PC Mac Laptop Smartphone Tablet (Dark Grey)</v>
      </c>
      <c r="F968" t="str" cm="1">
        <f t="array" ref="F968">PROPER(_xlfn.TEXTJOIN(" ", TRUE, INDEX(_xlfn.FILTERXML("&lt;t&gt;&lt;s&gt;" &amp; SUBSTITUTE(E968," ","&lt;/s&gt;&lt;s&gt;") &amp; "&lt;/s&gt;&lt;/t&gt;", "//s"), _xlfn.SEQUENCE(4))))</f>
        <v>Logitech K380 Wireless Multi-Device</v>
      </c>
      <c r="G968" t="str">
        <f t="shared" si="166"/>
        <v>Windows, Apple iOS, Apple TV Android or Chrome, Bluetooth, Compact Space-Saving Design, PC Mac Laptop Smartphone Tablet (Dark Grey)</v>
      </c>
      <c r="H968" t="s">
        <v>4938</v>
      </c>
      <c r="I968" t="s">
        <v>13085</v>
      </c>
      <c r="J968" s="7" t="str">
        <f t="shared" si="168"/>
        <v>Computers &amp; Accessories</v>
      </c>
      <c r="K968" s="2" t="s">
        <v>13086</v>
      </c>
      <c r="L968" t="str">
        <f t="shared" si="169"/>
        <v>Accessories &amp; Peripherals</v>
      </c>
      <c r="M968" s="2" t="s">
        <v>13160</v>
      </c>
      <c r="N968" s="2" t="str">
        <f t="shared" si="170"/>
        <v>Keyboards , Mice &amp; InputDevices</v>
      </c>
      <c r="O968" s="1" t="s">
        <v>13165</v>
      </c>
      <c r="Q968" s="2">
        <v>2640</v>
      </c>
      <c r="R968" s="8">
        <f t="shared" si="171"/>
        <v>2640</v>
      </c>
      <c r="S968" s="2">
        <v>3195</v>
      </c>
      <c r="T968" s="8">
        <f t="shared" si="172"/>
        <v>3195</v>
      </c>
      <c r="U968" s="1">
        <f t="shared" si="173"/>
        <v>0.17370892018779344</v>
      </c>
      <c r="V968">
        <v>4.5</v>
      </c>
      <c r="W968" s="10">
        <f t="shared" si="174"/>
        <v>4.5</v>
      </c>
      <c r="X968" s="4">
        <v>16146</v>
      </c>
      <c r="Y968" s="12">
        <f t="shared" si="175"/>
        <v>16146</v>
      </c>
    </row>
    <row r="969" spans="1:25" x14ac:dyDescent="0.25">
      <c r="A969">
        <v>968</v>
      </c>
      <c r="B969" t="s">
        <v>8004</v>
      </c>
      <c r="C969" t="str">
        <f t="shared" si="176"/>
        <v>Unique</v>
      </c>
      <c r="D969" t="s">
        <v>8005</v>
      </c>
      <c r="E969" t="str">
        <f t="shared" si="167"/>
        <v>Canon PIXMA E477 All-in-One Wireless Ink Efficient Colour Printer (White Blue)</v>
      </c>
      <c r="F969" t="str" cm="1">
        <f t="array" ref="F969">PROPER(_xlfn.TEXTJOIN(" ", TRUE, INDEX(_xlfn.FILTERXML("&lt;t&gt;&lt;s&gt;" &amp; SUBSTITUTE(E969," ","&lt;/s&gt;&lt;s&gt;") &amp; "&lt;/s&gt;&lt;/t&gt;", "//s"), _xlfn.SEQUENCE(4))))</f>
        <v>Canon Pixma E477 All-In-One</v>
      </c>
      <c r="G969" t="str">
        <f t="shared" si="166"/>
        <v>Efficient Colour Printer (White Blue)</v>
      </c>
      <c r="H969" t="s">
        <v>7204</v>
      </c>
      <c r="I969" t="s">
        <v>13085</v>
      </c>
      <c r="J969" s="7" t="str">
        <f t="shared" si="168"/>
        <v>Computers &amp; Accessories</v>
      </c>
      <c r="K969" s="2" t="s">
        <v>13191</v>
      </c>
      <c r="L969" t="str">
        <f t="shared" si="169"/>
        <v>Printers , Inks &amp; Accessories</v>
      </c>
      <c r="M969" s="2" t="s">
        <v>13257</v>
      </c>
      <c r="N969" s="2" t="str">
        <f t="shared" si="170"/>
        <v>Printers</v>
      </c>
      <c r="O969" s="1"/>
      <c r="Q969" s="2">
        <v>5299</v>
      </c>
      <c r="R969" s="8">
        <f t="shared" si="171"/>
        <v>5299</v>
      </c>
      <c r="S969" s="2">
        <v>6355</v>
      </c>
      <c r="T969" s="8">
        <f t="shared" si="172"/>
        <v>6355</v>
      </c>
      <c r="U969" s="1">
        <f t="shared" si="173"/>
        <v>0.16616837136113297</v>
      </c>
      <c r="V969">
        <v>3.9</v>
      </c>
      <c r="W969" s="10">
        <f t="shared" si="174"/>
        <v>3.9</v>
      </c>
      <c r="X969" s="4">
        <v>8280</v>
      </c>
      <c r="Y969" s="12">
        <f t="shared" si="175"/>
        <v>8280</v>
      </c>
    </row>
    <row r="970" spans="1:25" x14ac:dyDescent="0.25">
      <c r="A970">
        <v>969</v>
      </c>
      <c r="B970" t="s">
        <v>618</v>
      </c>
      <c r="C970" t="str">
        <f t="shared" si="176"/>
        <v>Duplicate</v>
      </c>
      <c r="D970" t="s">
        <v>619</v>
      </c>
      <c r="E970" t="str">
        <f t="shared" si="167"/>
        <v>Portronics Konnect L 20W PD Quick Charge Type-C to 8-Pin USB Mobile Charging Cable, 1.2M, Tangle Resistant, Fast Data Sync(Grey)</v>
      </c>
      <c r="F970" t="str" cm="1">
        <f t="array" ref="F970">PROPER(_xlfn.TEXTJOIN(" ", TRUE, INDEX(_xlfn.FILTERXML("&lt;t&gt;&lt;s&gt;" &amp; SUBSTITUTE(E970," ","&lt;/s&gt;&lt;s&gt;") &amp; "&lt;/s&gt;&lt;/t&gt;", "//s"), _xlfn.SEQUENCE(4))))</f>
        <v>Portronics Konnect L 20W</v>
      </c>
      <c r="G970" t="str">
        <f t="shared" si="166"/>
        <v>Charge Type-C to 8-Pin USB Mobile Charging Cable, 1.2M, Tangle Resistant, Fast Data Sync(Grey)</v>
      </c>
      <c r="H970" t="s">
        <v>17</v>
      </c>
      <c r="I970" t="s">
        <v>13085</v>
      </c>
      <c r="J970" s="7" t="str">
        <f t="shared" si="168"/>
        <v>Computers &amp; Accessories</v>
      </c>
      <c r="K970" t="s">
        <v>13086</v>
      </c>
      <c r="L970" t="str">
        <f t="shared" si="169"/>
        <v>Accessories &amp; Peripherals</v>
      </c>
      <c r="M970" t="s">
        <v>13087</v>
      </c>
      <c r="N970" s="2" t="str">
        <f t="shared" si="170"/>
        <v>Cables &amp; Accessories</v>
      </c>
      <c r="O970" s="1" t="s">
        <v>13088</v>
      </c>
      <c r="P970" t="s">
        <v>13089</v>
      </c>
      <c r="Q970">
        <v>263</v>
      </c>
      <c r="R970" s="8">
        <f t="shared" si="171"/>
        <v>263</v>
      </c>
      <c r="S970">
        <v>699</v>
      </c>
      <c r="T970" s="8">
        <f t="shared" si="172"/>
        <v>699</v>
      </c>
      <c r="U970" s="1">
        <f t="shared" si="173"/>
        <v>0.62374821173104433</v>
      </c>
      <c r="V970">
        <v>4.0999999999999996</v>
      </c>
      <c r="W970" s="10">
        <f t="shared" si="174"/>
        <v>4.0999999999999996</v>
      </c>
      <c r="X970" s="4">
        <v>450</v>
      </c>
      <c r="Y970" s="12">
        <f t="shared" si="175"/>
        <v>450</v>
      </c>
    </row>
    <row r="971" spans="1:25" x14ac:dyDescent="0.25">
      <c r="A971">
        <v>970</v>
      </c>
      <c r="B971" t="s">
        <v>8015</v>
      </c>
      <c r="C971" t="str">
        <f t="shared" si="176"/>
        <v>Unique</v>
      </c>
      <c r="D971" t="s">
        <v>8016</v>
      </c>
      <c r="E971" t="str">
        <f t="shared" si="167"/>
        <v>Redgear Cosmo 7,1 Usb Gaming Wired Over Ear Headphones With Mic With Virtual Surround Sound,50Mm Driver, Rgb Leds and Remote Control(Black)</v>
      </c>
      <c r="F971" t="str" cm="1">
        <f t="array" ref="F971">PROPER(_xlfn.TEXTJOIN(" ", TRUE, INDEX(_xlfn.FILTERXML("&lt;t&gt;&lt;s&gt;" &amp; SUBSTITUTE(E971," ","&lt;/s&gt;&lt;s&gt;") &amp; "&lt;/s&gt;&lt;/t&gt;", "//s"), _xlfn.SEQUENCE(4))))</f>
        <v>Redgear Cosmo 7,1 Usb</v>
      </c>
      <c r="G971" t="str">
        <f t="shared" si="166"/>
        <v>Over Ear Headphones With Mic With Virtual Surround Sound,50Mm Driver, Rgb Leds and Remote Control(Black)</v>
      </c>
      <c r="H971" t="s">
        <v>7714</v>
      </c>
      <c r="I971" t="s">
        <v>13085</v>
      </c>
      <c r="J971" s="7" t="str">
        <f t="shared" si="168"/>
        <v>Computers &amp; Accessories</v>
      </c>
      <c r="K971" s="2" t="s">
        <v>13086</v>
      </c>
      <c r="L971" t="str">
        <f t="shared" si="169"/>
        <v>Accessories &amp; Peripherals</v>
      </c>
      <c r="M971" s="2" t="s">
        <v>13196</v>
      </c>
      <c r="N971" s="2" t="str">
        <f t="shared" si="170"/>
        <v>PCGamingPeripherals</v>
      </c>
      <c r="O971" s="1" t="s">
        <v>13269</v>
      </c>
      <c r="Q971" s="2">
        <v>1990</v>
      </c>
      <c r="R971" s="8">
        <f t="shared" si="171"/>
        <v>1990</v>
      </c>
      <c r="S971" s="2">
        <v>2999</v>
      </c>
      <c r="T971" s="8">
        <f t="shared" si="172"/>
        <v>2999</v>
      </c>
      <c r="U971" s="1">
        <f t="shared" si="173"/>
        <v>0.33644548182727574</v>
      </c>
      <c r="V971">
        <v>4.3</v>
      </c>
      <c r="W971" s="10">
        <f t="shared" si="174"/>
        <v>4.3</v>
      </c>
      <c r="X971" s="4">
        <v>14237</v>
      </c>
      <c r="Y971" s="12">
        <f t="shared" si="175"/>
        <v>14237</v>
      </c>
    </row>
    <row r="972" spans="1:25" x14ac:dyDescent="0.25">
      <c r="A972">
        <v>971</v>
      </c>
      <c r="B972" t="s">
        <v>8024</v>
      </c>
      <c r="C972" t="str">
        <f t="shared" si="176"/>
        <v>Unique</v>
      </c>
      <c r="D972" t="s">
        <v>8025</v>
      </c>
      <c r="E972" t="str">
        <f t="shared" si="167"/>
        <v>Belkin Essential Series 4-Socket Surge Protector Universal Socket with 5ft Heavy Duty Cable (Grey)</v>
      </c>
      <c r="F972" t="str" cm="1">
        <f t="array" ref="F972">PROPER(_xlfn.TEXTJOIN(" ", TRUE, INDEX(_xlfn.FILTERXML("&lt;t&gt;&lt;s&gt;" &amp; SUBSTITUTE(E972," ","&lt;/s&gt;&lt;s&gt;") &amp; "&lt;/s&gt;&lt;/t&gt;", "//s"), _xlfn.SEQUENCE(4))))</f>
        <v>Belkin Essential Series 4-Socket</v>
      </c>
      <c r="G972" t="str">
        <f t="shared" si="166"/>
        <v>Universal Socket with 5ft Heavy Duty Cable (Grey)</v>
      </c>
      <c r="H972" t="s">
        <v>8026</v>
      </c>
      <c r="I972" t="s">
        <v>13093</v>
      </c>
      <c r="J972" s="7" t="str">
        <f t="shared" si="168"/>
        <v>Electronics</v>
      </c>
      <c r="K972" s="2" t="s">
        <v>13276</v>
      </c>
      <c r="L972" t="str">
        <f t="shared" si="169"/>
        <v>PowerAccessories</v>
      </c>
      <c r="M972" s="2" t="s">
        <v>13277</v>
      </c>
      <c r="N972" s="2" t="str">
        <f t="shared" si="170"/>
        <v>SurgeProtectors</v>
      </c>
      <c r="O972" s="1"/>
      <c r="Q972" s="2">
        <v>1289</v>
      </c>
      <c r="R972" s="8">
        <f t="shared" si="171"/>
        <v>1289</v>
      </c>
      <c r="S972" s="2">
        <v>1499</v>
      </c>
      <c r="T972" s="8">
        <f t="shared" si="172"/>
        <v>1499</v>
      </c>
      <c r="U972" s="1">
        <f t="shared" si="173"/>
        <v>0.14009339559706471</v>
      </c>
      <c r="V972">
        <v>4.5</v>
      </c>
      <c r="W972" s="10">
        <f t="shared" si="174"/>
        <v>4.5</v>
      </c>
      <c r="X972" s="4">
        <v>20668</v>
      </c>
      <c r="Y972" s="12">
        <f t="shared" si="175"/>
        <v>20668</v>
      </c>
    </row>
    <row r="973" spans="1:25" x14ac:dyDescent="0.25">
      <c r="A973">
        <v>972</v>
      </c>
      <c r="B973" t="s">
        <v>8035</v>
      </c>
      <c r="C973" t="str">
        <f t="shared" si="176"/>
        <v>Unique</v>
      </c>
      <c r="D973" t="s">
        <v>8036</v>
      </c>
      <c r="E973" t="str">
        <f t="shared" si="167"/>
        <v>Classmate Long Book - Unruled, 160 Pages, 314 mm x 194 mm - Pack Of 3</v>
      </c>
      <c r="F973" t="str" cm="1">
        <f t="array" ref="F973">PROPER(_xlfn.TEXTJOIN(" ", TRUE, INDEX(_xlfn.FILTERXML("&lt;t&gt;&lt;s&gt;" &amp; SUBSTITUTE(E973," ","&lt;/s&gt;&lt;s&gt;") &amp; "&lt;/s&gt;&lt;/t&gt;", "//s"), _xlfn.SEQUENCE(4))))</f>
        <v>Classmate Long Book -</v>
      </c>
      <c r="G973" t="str">
        <f t="shared" si="166"/>
        <v>Pages, 314 mm x 194 mm - Pack Of 3</v>
      </c>
      <c r="H973" t="s">
        <v>6199</v>
      </c>
      <c r="I973" t="s">
        <v>13171</v>
      </c>
      <c r="J973" s="7" t="str">
        <f t="shared" si="168"/>
        <v>OfficeProducts</v>
      </c>
      <c r="K973" t="s">
        <v>13172</v>
      </c>
      <c r="L973" t="str">
        <f t="shared" si="169"/>
        <v>OfficePaperProducts</v>
      </c>
      <c r="M973" t="s">
        <v>13173</v>
      </c>
      <c r="N973" s="2" t="str">
        <f t="shared" si="170"/>
        <v>Paper</v>
      </c>
      <c r="O973" s="1" t="s">
        <v>13174</v>
      </c>
      <c r="P973" t="s">
        <v>13207</v>
      </c>
      <c r="Q973">
        <v>165</v>
      </c>
      <c r="R973" s="8">
        <f t="shared" si="171"/>
        <v>165</v>
      </c>
      <c r="S973">
        <v>165</v>
      </c>
      <c r="T973" s="8">
        <f t="shared" si="172"/>
        <v>165</v>
      </c>
      <c r="U973" s="1">
        <f t="shared" si="173"/>
        <v>0</v>
      </c>
      <c r="V973">
        <v>4.5</v>
      </c>
      <c r="W973" s="10">
        <f t="shared" si="174"/>
        <v>4.5</v>
      </c>
      <c r="X973" s="4">
        <v>1674</v>
      </c>
      <c r="Y973" s="12">
        <f t="shared" si="175"/>
        <v>1674</v>
      </c>
    </row>
    <row r="974" spans="1:25" x14ac:dyDescent="0.25">
      <c r="A974">
        <v>973</v>
      </c>
      <c r="B974" t="s">
        <v>8045</v>
      </c>
      <c r="C974" t="str">
        <f t="shared" si="176"/>
        <v>Unique</v>
      </c>
      <c r="D974" t="s">
        <v>8046</v>
      </c>
      <c r="E974" t="str">
        <f t="shared" si="167"/>
        <v>Artis AR-45W-MG2 45 Watts MG2 Laptop Adapter Charger Compatible with MB Air 13‚Äù and MB Air 11‚Äù (14.5 V, 3.1 A) Connector: MG2 (T Tip Connector)</v>
      </c>
      <c r="F974" t="str" cm="1">
        <f t="array" ref="F974">PROPER(_xlfn.TEXTJOIN(" ", TRUE, INDEX(_xlfn.FILTERXML("&lt;t&gt;&lt;s&gt;" &amp; SUBSTITUTE(E974," ","&lt;/s&gt;&lt;s&gt;") &amp; "&lt;/s&gt;&lt;/t&gt;", "//s"), _xlfn.SEQUENCE(4))))</f>
        <v>Artis Ar-45W-Mg2 45 Watts</v>
      </c>
      <c r="G974" t="str">
        <f t="shared" si="166"/>
        <v>Adapter Charger Compatible with MB Air 13‚Äù and MB Air 11‚Äù (14.5 V, 3.1 A) Connector: MG2 (T Tip Connector)</v>
      </c>
      <c r="H974" t="s">
        <v>6830</v>
      </c>
      <c r="I974" t="s">
        <v>13085</v>
      </c>
      <c r="J974" s="7" t="str">
        <f t="shared" si="168"/>
        <v>Computers &amp; Accessories</v>
      </c>
      <c r="K974" s="2" t="s">
        <v>13086</v>
      </c>
      <c r="L974" t="str">
        <f t="shared" si="169"/>
        <v>Accessories &amp; Peripherals</v>
      </c>
      <c r="M974" s="2" t="s">
        <v>13154</v>
      </c>
      <c r="N974" s="2" t="str">
        <f t="shared" si="170"/>
        <v>LaptopAccessories</v>
      </c>
      <c r="O974" s="1" t="s">
        <v>13248</v>
      </c>
      <c r="Q974" s="2">
        <v>1699</v>
      </c>
      <c r="R974" s="8">
        <f t="shared" si="171"/>
        <v>1699</v>
      </c>
      <c r="S974" s="2">
        <v>3499</v>
      </c>
      <c r="T974" s="8">
        <f t="shared" si="172"/>
        <v>3499</v>
      </c>
      <c r="U974" s="1">
        <f t="shared" si="173"/>
        <v>0.51443269505573019</v>
      </c>
      <c r="V974">
        <v>3.6</v>
      </c>
      <c r="W974" s="10">
        <f t="shared" si="174"/>
        <v>3.6</v>
      </c>
      <c r="X974" s="4">
        <v>7689</v>
      </c>
      <c r="Y974" s="12">
        <f t="shared" si="175"/>
        <v>7689</v>
      </c>
    </row>
    <row r="975" spans="1:25" x14ac:dyDescent="0.25">
      <c r="A975">
        <v>974</v>
      </c>
      <c r="B975" t="s">
        <v>8055</v>
      </c>
      <c r="C975" t="str">
        <f t="shared" si="176"/>
        <v>Unique</v>
      </c>
      <c r="D975" t="s">
        <v>8056</v>
      </c>
      <c r="E975" t="str">
        <f t="shared" si="167"/>
        <v>Imou 360¬∞ 1080P Full HD Security Camera, Human Detection, Motion Tracking, 2-Way Audio, Night Vision, Dome Camera with WiFi and Ethernet Connection, Alexa Google Assistant, Up to 256GB SD Card Support</v>
      </c>
      <c r="F975" t="str" cm="1">
        <f t="array" ref="F975">PROPER(_xlfn.TEXTJOIN(" ", TRUE, INDEX(_xlfn.FILTERXML("&lt;t&gt;&lt;s&gt;" &amp; SUBSTITUTE(E975," ","&lt;/s&gt;&lt;s&gt;") &amp; "&lt;/s&gt;&lt;/t&gt;", "//s"), _xlfn.SEQUENCE(4))))</f>
        <v>Imou 360¬∞ 1080P Full</v>
      </c>
      <c r="G975" t="str">
        <f t="shared" si="166"/>
        <v>Camera, Human Detection, Motion Tracking, 2-Way Audio, Night Vision, Dome Camera with WiFi and Ethernet Connection, Alexa Google Assistant, Up to 256GB SD Card Support</v>
      </c>
      <c r="H975" t="s">
        <v>5833</v>
      </c>
      <c r="I975" t="s">
        <v>13093</v>
      </c>
      <c r="J975" s="7" t="str">
        <f t="shared" si="168"/>
        <v>Electronics</v>
      </c>
      <c r="K975" s="2" t="s">
        <v>13182</v>
      </c>
      <c r="L975" t="str">
        <f t="shared" si="169"/>
        <v>Cameras &amp; Photography</v>
      </c>
      <c r="M975" s="2" t="s">
        <v>13218</v>
      </c>
      <c r="N975" s="2" t="str">
        <f t="shared" si="170"/>
        <v>SecurityCameras</v>
      </c>
      <c r="O975" s="1" t="s">
        <v>13219</v>
      </c>
      <c r="Q975" s="2">
        <v>2299</v>
      </c>
      <c r="R975" s="8">
        <f t="shared" si="171"/>
        <v>2299</v>
      </c>
      <c r="S975" s="2">
        <v>7500</v>
      </c>
      <c r="T975" s="8">
        <f t="shared" si="172"/>
        <v>7500</v>
      </c>
      <c r="U975" s="1">
        <f t="shared" si="173"/>
        <v>0.69346666666666668</v>
      </c>
      <c r="V975">
        <v>4.0999999999999996</v>
      </c>
      <c r="W975" s="10">
        <f t="shared" si="174"/>
        <v>4.0999999999999996</v>
      </c>
      <c r="X975" s="4">
        <v>5554</v>
      </c>
      <c r="Y975" s="12">
        <f t="shared" si="175"/>
        <v>5554</v>
      </c>
    </row>
    <row r="976" spans="1:25" x14ac:dyDescent="0.25">
      <c r="A976">
        <v>975</v>
      </c>
      <c r="B976" t="s">
        <v>649</v>
      </c>
      <c r="C976" t="str">
        <f t="shared" si="176"/>
        <v>Duplicate</v>
      </c>
      <c r="D976" t="s">
        <v>650</v>
      </c>
      <c r="E976" t="str">
        <f t="shared" si="167"/>
        <v>Amazon Basics USB Type-C to USB-A 2.0 Male Fast Charging Cable for Laptop - 3 Feet (0.9 Meters), Black</v>
      </c>
      <c r="F976" t="str" cm="1">
        <f t="array" ref="F976">PROPER(_xlfn.TEXTJOIN(" ", TRUE, INDEX(_xlfn.FILTERXML("&lt;t&gt;&lt;s&gt;" &amp; SUBSTITUTE(E976," ","&lt;/s&gt;&lt;s&gt;") &amp; "&lt;/s&gt;&lt;/t&gt;", "//s"), _xlfn.SEQUENCE(4))))</f>
        <v>Amazon Basics Usb Type-C</v>
      </c>
      <c r="G976" t="str">
        <f t="shared" si="166"/>
        <v>2.0 Male Fast Charging Cable for Laptop - 3 Feet (0.9 Meters), Black</v>
      </c>
      <c r="H976" t="s">
        <v>17</v>
      </c>
      <c r="I976" t="s">
        <v>13085</v>
      </c>
      <c r="J976" s="7" t="str">
        <f t="shared" si="168"/>
        <v>Computers &amp; Accessories</v>
      </c>
      <c r="K976" t="s">
        <v>13086</v>
      </c>
      <c r="L976" t="str">
        <f t="shared" si="169"/>
        <v>Accessories &amp; Peripherals</v>
      </c>
      <c r="M976" t="s">
        <v>13087</v>
      </c>
      <c r="N976" s="2" t="str">
        <f t="shared" si="170"/>
        <v>Cables &amp; Accessories</v>
      </c>
      <c r="O976" s="1" t="s">
        <v>13088</v>
      </c>
      <c r="P976" t="s">
        <v>13089</v>
      </c>
      <c r="Q976">
        <v>219</v>
      </c>
      <c r="R976" s="8">
        <f t="shared" si="171"/>
        <v>219</v>
      </c>
      <c r="S976">
        <v>700</v>
      </c>
      <c r="T976" s="8">
        <f t="shared" si="172"/>
        <v>700</v>
      </c>
      <c r="U976" s="1">
        <f t="shared" si="173"/>
        <v>0.68714285714285717</v>
      </c>
      <c r="V976">
        <v>4.3</v>
      </c>
      <c r="W976" s="10">
        <f t="shared" si="174"/>
        <v>4.3</v>
      </c>
      <c r="X976" s="4">
        <v>20053</v>
      </c>
      <c r="Y976" s="12">
        <f t="shared" si="175"/>
        <v>20053</v>
      </c>
    </row>
    <row r="977" spans="1:25" x14ac:dyDescent="0.25">
      <c r="A977">
        <v>976</v>
      </c>
      <c r="B977" t="s">
        <v>8066</v>
      </c>
      <c r="C977" t="str">
        <f t="shared" si="176"/>
        <v>Unique</v>
      </c>
      <c r="D977" t="s">
        <v>8067</v>
      </c>
      <c r="E977" t="str">
        <f t="shared" si="167"/>
        <v>E-COSMOS 5V 1.2W Portable Flexible USB LED Light (Colours May Vary, Small, EC-POF1)</v>
      </c>
      <c r="F977" t="str" cm="1">
        <f t="array" ref="F977">PROPER(_xlfn.TEXTJOIN(" ", TRUE, INDEX(_xlfn.FILTERXML("&lt;t&gt;&lt;s&gt;" &amp; SUBSTITUTE(E977," ","&lt;/s&gt;&lt;s&gt;") &amp; "&lt;/s&gt;&lt;/t&gt;", "//s"), _xlfn.SEQUENCE(4))))</f>
        <v>E-Cosmos 5V 1.2W Portable</v>
      </c>
      <c r="G977" t="str">
        <f t="shared" si="166"/>
        <v>LED Light (Colours May Vary, Small, EC-POF1)</v>
      </c>
      <c r="H977" t="s">
        <v>5758</v>
      </c>
      <c r="I977" t="s">
        <v>13085</v>
      </c>
      <c r="J977" s="7" t="str">
        <f t="shared" si="168"/>
        <v>Computers &amp; Accessories</v>
      </c>
      <c r="K977" t="s">
        <v>13086</v>
      </c>
      <c r="L977" t="str">
        <f t="shared" si="169"/>
        <v>Accessories &amp; Peripherals</v>
      </c>
      <c r="M977" t="s">
        <v>13214</v>
      </c>
      <c r="N977" s="2" t="str">
        <f t="shared" si="170"/>
        <v>USBGadgets</v>
      </c>
      <c r="O977" s="1" t="s">
        <v>13215</v>
      </c>
      <c r="Q977">
        <v>39</v>
      </c>
      <c r="R977" s="8">
        <f t="shared" si="171"/>
        <v>39</v>
      </c>
      <c r="S977">
        <v>39</v>
      </c>
      <c r="T977" s="8">
        <f t="shared" si="172"/>
        <v>39</v>
      </c>
      <c r="U977" s="1">
        <f t="shared" si="173"/>
        <v>0</v>
      </c>
      <c r="V977">
        <v>3.8</v>
      </c>
      <c r="W977" s="10">
        <f t="shared" si="174"/>
        <v>3.8</v>
      </c>
      <c r="X977" s="4">
        <v>3344</v>
      </c>
      <c r="Y977" s="12">
        <f t="shared" si="175"/>
        <v>3344</v>
      </c>
    </row>
    <row r="978" spans="1:25" x14ac:dyDescent="0.25">
      <c r="A978">
        <v>977</v>
      </c>
      <c r="B978" t="s">
        <v>8076</v>
      </c>
      <c r="C978" t="str">
        <f t="shared" si="176"/>
        <v>Unique</v>
      </c>
      <c r="D978" t="s">
        <v>8077</v>
      </c>
      <c r="E978" t="str">
        <f t="shared" si="167"/>
        <v>Xiaomi Pad 5| Qualcomm Snapdragon 860| 120Hz Refresh Rate| 6GB, 128GB| 2.5K+ Display (10.95-inch 27.81cm)|1 Billion Colours| Dolby Vision Atmos| Quad Speakers| Wi-Fi| Gray</v>
      </c>
      <c r="F978" t="str" cm="1">
        <f t="array" ref="F978">PROPER(_xlfn.TEXTJOIN(" ", TRUE, INDEX(_xlfn.FILTERXML("&lt;t&gt;&lt;s&gt;" &amp; SUBSTITUTE(E978," ","&lt;/s&gt;&lt;s&gt;") &amp; "&lt;/s&gt;&lt;/t&gt;", "//s"), _xlfn.SEQUENCE(4))))</f>
        <v>Xiaomi Pad 5| Qualcomm</v>
      </c>
      <c r="G978" t="str">
        <f t="shared" si="166"/>
        <v>120Hz Refresh Rate| 6GB, 128GB| 2.5K+ Display (10.95-inch 27.81cm)|1 Billion Colours| Dolby Vision Atmos| Quad Speakers| Wi-Fi| Gray</v>
      </c>
      <c r="H978" t="s">
        <v>8078</v>
      </c>
      <c r="I978" t="s">
        <v>13085</v>
      </c>
      <c r="J978" s="7" t="str">
        <f t="shared" si="168"/>
        <v>Computers &amp; Accessories</v>
      </c>
      <c r="K978" s="2" t="s">
        <v>13278</v>
      </c>
      <c r="L978" t="str">
        <f t="shared" si="169"/>
        <v>Tablets</v>
      </c>
      <c r="M978" s="2"/>
      <c r="N978" s="2" t="str">
        <f t="shared" si="170"/>
        <v/>
      </c>
      <c r="O978" s="1"/>
      <c r="Q978" s="2">
        <v>26999</v>
      </c>
      <c r="R978" s="8">
        <f t="shared" si="171"/>
        <v>26999</v>
      </c>
      <c r="S978" s="2">
        <v>37999</v>
      </c>
      <c r="T978" s="8">
        <f t="shared" si="172"/>
        <v>37999</v>
      </c>
      <c r="U978" s="1">
        <f t="shared" si="173"/>
        <v>0.28948130213952999</v>
      </c>
      <c r="V978">
        <v>4.5999999999999996</v>
      </c>
      <c r="W978" s="10">
        <f t="shared" si="174"/>
        <v>4.5999999999999996</v>
      </c>
      <c r="X978" s="4">
        <v>2886</v>
      </c>
      <c r="Y978" s="12">
        <f t="shared" si="175"/>
        <v>2886</v>
      </c>
    </row>
    <row r="979" spans="1:25" x14ac:dyDescent="0.25">
      <c r="A979">
        <v>978</v>
      </c>
      <c r="B979" t="s">
        <v>8087</v>
      </c>
      <c r="C979" t="str">
        <f t="shared" si="176"/>
        <v>Unique</v>
      </c>
      <c r="D979" t="s">
        <v>8088</v>
      </c>
      <c r="E979" t="str">
        <f t="shared" si="167"/>
        <v>Sennheiser CX 80S in-Ear Wired Headphones with in-line One-Button Smart Remote with Microphone Black</v>
      </c>
      <c r="F979" t="str" cm="1">
        <f t="array" ref="F979">PROPER(_xlfn.TEXTJOIN(" ", TRUE, INDEX(_xlfn.FILTERXML("&lt;t&gt;&lt;s&gt;" &amp; SUBSTITUTE(E979," ","&lt;/s&gt;&lt;s&gt;") &amp; "&lt;/s&gt;&lt;/t&gt;", "//s"), _xlfn.SEQUENCE(4))))</f>
        <v>Sennheiser Cx 80S In-Ear</v>
      </c>
      <c r="G979" t="str">
        <f t="shared" si="166"/>
        <v>with in-line One-Button Smart Remote with Microphone Black</v>
      </c>
      <c r="H979" t="s">
        <v>3025</v>
      </c>
      <c r="I979" t="s">
        <v>13093</v>
      </c>
      <c r="J979" s="7" t="str">
        <f t="shared" si="168"/>
        <v>Electronics</v>
      </c>
      <c r="K979" s="2" t="s">
        <v>13131</v>
      </c>
      <c r="L979" t="str">
        <f t="shared" si="169"/>
        <v>Headphones , Earbuds &amp; Accessories</v>
      </c>
      <c r="M979" s="2" t="s">
        <v>13132</v>
      </c>
      <c r="N979" s="2" t="str">
        <f t="shared" si="170"/>
        <v>Headphones</v>
      </c>
      <c r="O979" s="1" t="s">
        <v>13133</v>
      </c>
      <c r="Q979" s="2">
        <v>1490</v>
      </c>
      <c r="R979" s="8">
        <f t="shared" si="171"/>
        <v>1490</v>
      </c>
      <c r="S979" s="2">
        <v>1990</v>
      </c>
      <c r="T979" s="8">
        <f t="shared" si="172"/>
        <v>1990</v>
      </c>
      <c r="U979" s="1">
        <f t="shared" si="173"/>
        <v>0.25125628140703515</v>
      </c>
      <c r="V979">
        <v>4.0999999999999996</v>
      </c>
      <c r="W979" s="10">
        <f t="shared" si="174"/>
        <v>4.0999999999999996</v>
      </c>
      <c r="X979" s="4">
        <v>98250</v>
      </c>
      <c r="Y979" s="12">
        <f t="shared" si="175"/>
        <v>98250</v>
      </c>
    </row>
    <row r="980" spans="1:25" x14ac:dyDescent="0.25">
      <c r="A980">
        <v>979</v>
      </c>
      <c r="B980" t="s">
        <v>8097</v>
      </c>
      <c r="C980" t="str">
        <f t="shared" si="176"/>
        <v>Unique</v>
      </c>
      <c r="D980" t="s">
        <v>8098</v>
      </c>
      <c r="E980" t="str">
        <f t="shared" si="167"/>
        <v>HB Plus Folding Height Adjustable Aluminum Foldable Portable Adjustment Desktop Laptop Holder Riser Stand</v>
      </c>
      <c r="F980" t="str" cm="1">
        <f t="array" ref="F980">PROPER(_xlfn.TEXTJOIN(" ", TRUE, INDEX(_xlfn.FILTERXML("&lt;t&gt;&lt;s&gt;" &amp; SUBSTITUTE(E980," ","&lt;/s&gt;&lt;s&gt;") &amp; "&lt;/s&gt;&lt;/t&gt;", "//s"), _xlfn.SEQUENCE(4))))</f>
        <v>Hb Plus Folding Height</v>
      </c>
      <c r="G980" t="str">
        <f t="shared" si="166"/>
        <v>Foldable Portable Adjustment Desktop Laptop Holder Riser Stand</v>
      </c>
      <c r="H980" t="s">
        <v>4808</v>
      </c>
      <c r="I980" t="s">
        <v>13085</v>
      </c>
      <c r="J980" s="7" t="str">
        <f t="shared" si="168"/>
        <v>Computers &amp; Accessories</v>
      </c>
      <c r="K980" t="s">
        <v>13086</v>
      </c>
      <c r="L980" t="str">
        <f t="shared" si="169"/>
        <v>Accessories &amp; Peripherals</v>
      </c>
      <c r="M980" s="2" t="s">
        <v>13154</v>
      </c>
      <c r="N980" s="2" t="str">
        <f t="shared" si="170"/>
        <v>LaptopAccessories</v>
      </c>
      <c r="O980" s="1" t="s">
        <v>13163</v>
      </c>
      <c r="Q980">
        <v>398</v>
      </c>
      <c r="R980" s="8">
        <f t="shared" si="171"/>
        <v>398</v>
      </c>
      <c r="S980" s="2">
        <v>1949</v>
      </c>
      <c r="T980" s="8">
        <f t="shared" si="172"/>
        <v>1949</v>
      </c>
      <c r="U980" s="1">
        <f t="shared" si="173"/>
        <v>0.7957927142124166</v>
      </c>
      <c r="V980">
        <v>4</v>
      </c>
      <c r="W980" s="10">
        <f t="shared" si="174"/>
        <v>4</v>
      </c>
      <c r="X980" s="4">
        <v>75</v>
      </c>
      <c r="Y980" s="12">
        <f t="shared" si="175"/>
        <v>75</v>
      </c>
    </row>
    <row r="981" spans="1:25" x14ac:dyDescent="0.25">
      <c r="A981">
        <v>980</v>
      </c>
      <c r="B981" t="s">
        <v>659</v>
      </c>
      <c r="C981" t="str">
        <f t="shared" si="176"/>
        <v>Duplicate</v>
      </c>
      <c r="D981" t="s">
        <v>660</v>
      </c>
      <c r="E981" t="str">
        <f t="shared" si="167"/>
        <v>oraimo 65W Type C to C Fast Charging Cable USB C to USB C Cable High Speed Syncing, Nylon Braided 1M length with LED Indicator Compatible For Laptop, Macbook, Samsung Galaxy S22 S20 S10 S20Fe S21 S21 Ultra A70 A51 A71 A50S M31 M51 M31S M53 5G</v>
      </c>
      <c r="F981" t="str" cm="1">
        <f t="array" ref="F981">PROPER(_xlfn.TEXTJOIN(" ", TRUE, INDEX(_xlfn.FILTERXML("&lt;t&gt;&lt;s&gt;" &amp; SUBSTITUTE(E981," ","&lt;/s&gt;&lt;s&gt;") &amp; "&lt;/s&gt;&lt;/t&gt;", "//s"), _xlfn.SEQUENCE(4))))</f>
        <v>Oraimo 65W Type C</v>
      </c>
      <c r="G981" t="str">
        <f t="shared" si="166"/>
        <v>Fast Charging Cable USB C to USB C Cable High Speed Syncing, Nylon Braided 1M length with LED Indicator Compatible For Laptop, Macbook, Samsung Galaxy S22 S20 S10 S20Fe S21 S21 Ultra A70 A51 A71 A50S M31 M51 M31S M53 5G</v>
      </c>
      <c r="H981" t="s">
        <v>17</v>
      </c>
      <c r="I981" t="s">
        <v>13085</v>
      </c>
      <c r="J981" s="7" t="str">
        <f t="shared" si="168"/>
        <v>Computers &amp; Accessories</v>
      </c>
      <c r="K981" t="s">
        <v>13086</v>
      </c>
      <c r="L981" t="str">
        <f t="shared" si="169"/>
        <v>Accessories &amp; Peripherals</v>
      </c>
      <c r="M981" t="s">
        <v>13087</v>
      </c>
      <c r="N981" s="2" t="str">
        <f t="shared" si="170"/>
        <v>Cables &amp; Accessories</v>
      </c>
      <c r="O981" s="1" t="s">
        <v>13088</v>
      </c>
      <c r="P981" t="s">
        <v>13089</v>
      </c>
      <c r="Q981">
        <v>349</v>
      </c>
      <c r="R981" s="8">
        <f t="shared" si="171"/>
        <v>349</v>
      </c>
      <c r="S981">
        <v>899</v>
      </c>
      <c r="T981" s="8">
        <f t="shared" si="172"/>
        <v>899</v>
      </c>
      <c r="U981" s="1">
        <f t="shared" si="173"/>
        <v>0.61179087875417126</v>
      </c>
      <c r="V981">
        <v>4.5</v>
      </c>
      <c r="W981" s="10">
        <f t="shared" si="174"/>
        <v>4.5</v>
      </c>
      <c r="X981" s="4">
        <v>149</v>
      </c>
      <c r="Y981" s="12">
        <f t="shared" si="175"/>
        <v>149</v>
      </c>
    </row>
    <row r="982" spans="1:25" x14ac:dyDescent="0.25">
      <c r="A982">
        <v>981</v>
      </c>
      <c r="B982" t="s">
        <v>8110</v>
      </c>
      <c r="C982" t="str">
        <f t="shared" si="176"/>
        <v>Unique</v>
      </c>
      <c r="D982" t="s">
        <v>8111</v>
      </c>
      <c r="E982" t="str">
        <f t="shared" si="167"/>
        <v>HP 65W AC Laptops Charger Adapter 4.5mm for HP Pavilion Black (Without Power Cable)</v>
      </c>
      <c r="F982" t="str" cm="1">
        <f t="array" ref="F982">PROPER(_xlfn.TEXTJOIN(" ", TRUE, INDEX(_xlfn.FILTERXML("&lt;t&gt;&lt;s&gt;" &amp; SUBSTITUTE(E982," ","&lt;/s&gt;&lt;s&gt;") &amp; "&lt;/s&gt;&lt;/t&gt;", "//s"), _xlfn.SEQUENCE(4))))</f>
        <v>Hp 65W Ac Laptops</v>
      </c>
      <c r="G982" t="str">
        <f t="shared" si="166"/>
        <v>4.5mm for HP Pavilion Black (Without Power Cable)</v>
      </c>
      <c r="H982" t="s">
        <v>6830</v>
      </c>
      <c r="I982" t="s">
        <v>13085</v>
      </c>
      <c r="J982" s="7" t="str">
        <f t="shared" si="168"/>
        <v>Computers &amp; Accessories</v>
      </c>
      <c r="K982" t="s">
        <v>13086</v>
      </c>
      <c r="L982" t="str">
        <f t="shared" si="169"/>
        <v>Accessories &amp; Peripherals</v>
      </c>
      <c r="M982" s="2" t="s">
        <v>13154</v>
      </c>
      <c r="N982" s="2" t="str">
        <f t="shared" si="170"/>
        <v>LaptopAccessories</v>
      </c>
      <c r="O982" s="1" t="s">
        <v>13248</v>
      </c>
      <c r="Q982">
        <v>770</v>
      </c>
      <c r="R982" s="8">
        <f t="shared" si="171"/>
        <v>770</v>
      </c>
      <c r="S982" s="2">
        <v>1547</v>
      </c>
      <c r="T982" s="8">
        <f t="shared" si="172"/>
        <v>1547</v>
      </c>
      <c r="U982" s="1">
        <f t="shared" si="173"/>
        <v>0.50226244343891402</v>
      </c>
      <c r="V982">
        <v>4.3</v>
      </c>
      <c r="W982" s="10">
        <f t="shared" si="174"/>
        <v>4.3</v>
      </c>
      <c r="X982" s="4">
        <v>2585</v>
      </c>
      <c r="Y982" s="12">
        <f t="shared" si="175"/>
        <v>2585</v>
      </c>
    </row>
    <row r="983" spans="1:25" x14ac:dyDescent="0.25">
      <c r="A983">
        <v>982</v>
      </c>
      <c r="B983" t="s">
        <v>8120</v>
      </c>
      <c r="C983" t="str">
        <f t="shared" si="176"/>
        <v>Unique</v>
      </c>
      <c r="D983" t="s">
        <v>8121</v>
      </c>
      <c r="E983" t="str">
        <f t="shared" si="167"/>
        <v>Tukzer Fully Foldable Tabletop Desktop Tablet Mobile Stand Holder - Angle and Height Adjustable for Desk, Cradle, Dock, Compatible with Smartphones and Tablets (White)</v>
      </c>
      <c r="F983" t="str" cm="1">
        <f t="array" ref="F983">PROPER(_xlfn.TEXTJOIN(" ", TRUE, INDEX(_xlfn.FILTERXML("&lt;t&gt;&lt;s&gt;" &amp; SUBSTITUTE(E983," ","&lt;/s&gt;&lt;s&gt;") &amp; "&lt;/s&gt;&lt;/t&gt;", "//s"), _xlfn.SEQUENCE(4))))</f>
        <v>Tukzer Fully Foldable Tabletop</v>
      </c>
      <c r="G983" t="str">
        <f t="shared" si="166"/>
        <v>Mobile Stand Holder - Angle and Height Adjustable for Desk, Cradle, Dock, Compatible with Smartphones and Tablets (White)</v>
      </c>
      <c r="H983" t="s">
        <v>3445</v>
      </c>
      <c r="I983" t="s">
        <v>13093</v>
      </c>
      <c r="J983" s="7" t="str">
        <f t="shared" si="168"/>
        <v>Electronics</v>
      </c>
      <c r="K983" t="s">
        <v>13122</v>
      </c>
      <c r="L983" t="str">
        <f t="shared" si="169"/>
        <v>Mobiles &amp; Accessories</v>
      </c>
      <c r="M983" s="2" t="s">
        <v>13123</v>
      </c>
      <c r="N983" s="2" t="str">
        <f t="shared" si="170"/>
        <v>MobileAccessories</v>
      </c>
      <c r="O983" s="1" t="s">
        <v>13143</v>
      </c>
      <c r="Q983">
        <v>279</v>
      </c>
      <c r="R983" s="8">
        <f t="shared" si="171"/>
        <v>279</v>
      </c>
      <c r="S983" s="2">
        <v>1299</v>
      </c>
      <c r="T983" s="8">
        <f t="shared" si="172"/>
        <v>1299</v>
      </c>
      <c r="U983" s="1">
        <f t="shared" si="173"/>
        <v>0.78521939953810627</v>
      </c>
      <c r="V983">
        <v>4</v>
      </c>
      <c r="W983" s="10">
        <f t="shared" si="174"/>
        <v>4</v>
      </c>
      <c r="X983" s="4">
        <v>5072</v>
      </c>
      <c r="Y983" s="12">
        <f t="shared" si="175"/>
        <v>5072</v>
      </c>
    </row>
    <row r="984" spans="1:25" x14ac:dyDescent="0.25">
      <c r="A984">
        <v>983</v>
      </c>
      <c r="B984" t="s">
        <v>8130</v>
      </c>
      <c r="C984" t="str">
        <f t="shared" si="176"/>
        <v>Unique</v>
      </c>
      <c r="D984" t="s">
        <v>8131</v>
      </c>
      <c r="E984" t="str">
        <f t="shared" si="167"/>
        <v>Gizga Essentials Cable Organiser, Cord Management System for PC, TV, Home Theater, Speaker and Cables, Reusable Cable Organizer for Desk, WFH Accessories, Organizer Tape Roll, Reusable Cable Ties Strap</v>
      </c>
      <c r="F984" t="str" cm="1">
        <f t="array" ref="F984">PROPER(_xlfn.TEXTJOIN(" ", TRUE, INDEX(_xlfn.FILTERXML("&lt;t&gt;&lt;s&gt;" &amp; SUBSTITUTE(E984," ","&lt;/s&gt;&lt;s&gt;") &amp; "&lt;/s&gt;&lt;/t&gt;", "//s"), _xlfn.SEQUENCE(4))))</f>
        <v>Gizga Essentials Cable Organiser,</v>
      </c>
      <c r="G984" t="str">
        <f t="shared" si="166"/>
        <v>System for PC, TV, Home Theater, Speaker and Cables, Reusable Cable Organizer for Desk, WFH Accessories, Organizer Tape Roll, Reusable Cable Ties Strap</v>
      </c>
      <c r="H984" t="s">
        <v>8132</v>
      </c>
      <c r="I984" t="s">
        <v>13240</v>
      </c>
      <c r="J984" s="7" t="str">
        <f t="shared" si="168"/>
        <v>HomeImprovement</v>
      </c>
      <c r="K984" t="s">
        <v>13241</v>
      </c>
      <c r="L984" t="str">
        <f t="shared" si="169"/>
        <v>Electrical</v>
      </c>
      <c r="M984" t="s">
        <v>13279</v>
      </c>
      <c r="N984" s="2" t="str">
        <f t="shared" si="170"/>
        <v>CordManagement</v>
      </c>
      <c r="O984" s="1"/>
      <c r="Q984">
        <v>249</v>
      </c>
      <c r="R984" s="8">
        <f t="shared" si="171"/>
        <v>249</v>
      </c>
      <c r="S984">
        <v>599</v>
      </c>
      <c r="T984" s="8">
        <f t="shared" si="172"/>
        <v>599</v>
      </c>
      <c r="U984" s="1">
        <f t="shared" si="173"/>
        <v>0.58430717863105175</v>
      </c>
      <c r="V984">
        <v>4.5</v>
      </c>
      <c r="W984" s="10">
        <f t="shared" si="174"/>
        <v>4.5</v>
      </c>
      <c r="X984" s="4">
        <v>5985</v>
      </c>
      <c r="Y984" s="12">
        <f t="shared" si="175"/>
        <v>5985</v>
      </c>
    </row>
    <row r="985" spans="1:25" x14ac:dyDescent="0.25">
      <c r="A985">
        <v>984</v>
      </c>
      <c r="B985" t="s">
        <v>683</v>
      </c>
      <c r="C985" t="str">
        <f t="shared" si="176"/>
        <v>Duplicate</v>
      </c>
      <c r="D985" t="s">
        <v>684</v>
      </c>
      <c r="E985" t="str">
        <f t="shared" si="167"/>
        <v>Pinnaclz Original Combo of 2 Micro USB Fast Charging Cable, USB Charging Cable for Data Transfer Perfect for Android Smart Phones White 1.2 Meter Made in India (Pack of 2)</v>
      </c>
      <c r="F985" t="str" cm="1">
        <f t="array" ref="F985">PROPER(_xlfn.TEXTJOIN(" ", TRUE, INDEX(_xlfn.FILTERXML("&lt;t&gt;&lt;s&gt;" &amp; SUBSTITUTE(E985," ","&lt;/s&gt;&lt;s&gt;") &amp; "&lt;/s&gt;&lt;/t&gt;", "//s"), _xlfn.SEQUENCE(4))))</f>
        <v>Pinnaclz Original Combo Of</v>
      </c>
      <c r="G985" t="str">
        <f t="shared" si="166"/>
        <v>USB Fast Charging Cable, USB Charging Cable for Data Transfer Perfect for Android Smart Phones White 1.2 Meter Made in India (Pack of 2)</v>
      </c>
      <c r="H985" t="s">
        <v>17</v>
      </c>
      <c r="I985" t="s">
        <v>13085</v>
      </c>
      <c r="J985" s="7" t="str">
        <f t="shared" si="168"/>
        <v>Computers &amp; Accessories</v>
      </c>
      <c r="K985" t="s">
        <v>13086</v>
      </c>
      <c r="L985" t="str">
        <f t="shared" si="169"/>
        <v>Accessories &amp; Peripherals</v>
      </c>
      <c r="M985" t="s">
        <v>13087</v>
      </c>
      <c r="N985" s="2" t="str">
        <f t="shared" si="170"/>
        <v>Cables &amp; Accessories</v>
      </c>
      <c r="O985" s="1" t="s">
        <v>13088</v>
      </c>
      <c r="P985" t="s">
        <v>13089</v>
      </c>
      <c r="Q985">
        <v>115</v>
      </c>
      <c r="R985" s="8">
        <f t="shared" si="171"/>
        <v>115</v>
      </c>
      <c r="S985">
        <v>499</v>
      </c>
      <c r="T985" s="8">
        <f t="shared" si="172"/>
        <v>499</v>
      </c>
      <c r="U985" s="1">
        <f t="shared" si="173"/>
        <v>0.76953907815631262</v>
      </c>
      <c r="V985">
        <v>4</v>
      </c>
      <c r="W985" s="10">
        <f t="shared" si="174"/>
        <v>4</v>
      </c>
      <c r="X985" s="4">
        <v>7732</v>
      </c>
      <c r="Y985" s="12">
        <f t="shared" si="175"/>
        <v>7732</v>
      </c>
    </row>
    <row r="986" spans="1:25" x14ac:dyDescent="0.25">
      <c r="A986">
        <v>985</v>
      </c>
      <c r="B986" t="s">
        <v>8142</v>
      </c>
      <c r="C986" t="str">
        <f t="shared" si="176"/>
        <v>Unique</v>
      </c>
      <c r="D986" t="s">
        <v>8143</v>
      </c>
      <c r="E986" t="str">
        <f t="shared" si="167"/>
        <v>Camel Oil Pastel with Reusable Plastic Box - 50 Shades</v>
      </c>
      <c r="F986" t="str" cm="1">
        <f t="array" ref="F986">PROPER(_xlfn.TEXTJOIN(" ", TRUE, INDEX(_xlfn.FILTERXML("&lt;t&gt;&lt;s&gt;" &amp; SUBSTITUTE(E986," ","&lt;/s&gt;&lt;s&gt;") &amp; "&lt;/s&gt;&lt;/t&gt;", "//s"), _xlfn.SEQUENCE(4))))</f>
        <v>Camel Oil Pastel With</v>
      </c>
      <c r="G986" t="str">
        <f t="shared" si="166"/>
        <v>Box - 50 Shades</v>
      </c>
      <c r="H986" t="s">
        <v>8144</v>
      </c>
      <c r="I986" t="s">
        <v>13176</v>
      </c>
      <c r="J986" s="7" t="str">
        <f t="shared" si="168"/>
        <v>Home &amp; Kitchen</v>
      </c>
      <c r="K986" t="s">
        <v>13177</v>
      </c>
      <c r="L986" t="str">
        <f t="shared" si="169"/>
        <v>CraftMaterials</v>
      </c>
      <c r="M986" t="s">
        <v>13198</v>
      </c>
      <c r="N986" s="2" t="str">
        <f t="shared" si="170"/>
        <v>PaintingMaterials</v>
      </c>
      <c r="O986" s="1"/>
      <c r="Q986">
        <v>230</v>
      </c>
      <c r="R986" s="8">
        <f t="shared" si="171"/>
        <v>230</v>
      </c>
      <c r="S986">
        <v>230</v>
      </c>
      <c r="T986" s="8">
        <f t="shared" si="172"/>
        <v>230</v>
      </c>
      <c r="U986" s="1">
        <f t="shared" si="173"/>
        <v>0</v>
      </c>
      <c r="V986">
        <v>4.5</v>
      </c>
      <c r="W986" s="10">
        <f t="shared" si="174"/>
        <v>4.5</v>
      </c>
      <c r="X986" s="4">
        <v>9427</v>
      </c>
      <c r="Y986" s="12">
        <f t="shared" si="175"/>
        <v>9427</v>
      </c>
    </row>
    <row r="987" spans="1:25" x14ac:dyDescent="0.25">
      <c r="A987">
        <v>986</v>
      </c>
      <c r="B987" t="s">
        <v>693</v>
      </c>
      <c r="C987" t="str">
        <f t="shared" si="176"/>
        <v>Duplicate</v>
      </c>
      <c r="D987" t="s">
        <v>694</v>
      </c>
      <c r="E987" t="str">
        <f t="shared" si="167"/>
        <v>boAt Type C A750 Stress Resistant, Tangle-free, Sturdy Flat Cable with 6.5A Fast Charging and 480Mbps Data Transmission, 10000+ Bends Lifespan and Extended 1.5m Length(Rebellious Black)</v>
      </c>
      <c r="F987" t="str" cm="1">
        <f t="array" ref="F987">PROPER(_xlfn.TEXTJOIN(" ", TRUE, INDEX(_xlfn.FILTERXML("&lt;t&gt;&lt;s&gt;" &amp; SUBSTITUTE(E987," ","&lt;/s&gt;&lt;s&gt;") &amp; "&lt;/s&gt;&lt;/t&gt;", "//s"), _xlfn.SEQUENCE(4))))</f>
        <v>Boat Type C A750</v>
      </c>
      <c r="G987" t="str">
        <f t="shared" si="166"/>
        <v>Tangle-free, Sturdy Flat Cable with 6.5A Fast Charging and 480Mbps Data Transmission, 10000+ Bends Lifespan and Extended 1.5m Length(Rebellious Black)</v>
      </c>
      <c r="H987" t="s">
        <v>17</v>
      </c>
      <c r="I987" t="s">
        <v>13085</v>
      </c>
      <c r="J987" s="7" t="str">
        <f t="shared" si="168"/>
        <v>Computers &amp; Accessories</v>
      </c>
      <c r="K987" t="s">
        <v>13086</v>
      </c>
      <c r="L987" t="str">
        <f t="shared" si="169"/>
        <v>Accessories &amp; Peripherals</v>
      </c>
      <c r="M987" t="s">
        <v>13087</v>
      </c>
      <c r="N987" s="2" t="str">
        <f t="shared" si="170"/>
        <v>Cables &amp; Accessories</v>
      </c>
      <c r="O987" s="1" t="s">
        <v>13088</v>
      </c>
      <c r="P987" t="s">
        <v>13089</v>
      </c>
      <c r="Q987">
        <v>399</v>
      </c>
      <c r="R987" s="8">
        <f t="shared" si="171"/>
        <v>399</v>
      </c>
      <c r="S987">
        <v>999</v>
      </c>
      <c r="T987" s="8">
        <f t="shared" si="172"/>
        <v>999</v>
      </c>
      <c r="U987" s="1">
        <f t="shared" si="173"/>
        <v>0.60060060060060061</v>
      </c>
      <c r="V987">
        <v>4.0999999999999996</v>
      </c>
      <c r="W987" s="10">
        <f t="shared" si="174"/>
        <v>4.0999999999999996</v>
      </c>
      <c r="X987" s="4">
        <v>1780</v>
      </c>
      <c r="Y987" s="12">
        <f t="shared" si="175"/>
        <v>1780</v>
      </c>
    </row>
    <row r="988" spans="1:25" x14ac:dyDescent="0.25">
      <c r="A988">
        <v>987</v>
      </c>
      <c r="B988" t="s">
        <v>8154</v>
      </c>
      <c r="C988" t="str">
        <f t="shared" si="176"/>
        <v>Unique</v>
      </c>
      <c r="D988" t="s">
        <v>8155</v>
      </c>
      <c r="E988" t="str">
        <f t="shared" si="167"/>
        <v>HP M270 Backlit USB Wired Gaming Mouse with 6 Buttons, 4-Speed Customizable 2400 DPI, Ergonomic Design, Breathing LED Lighting, Metal Scroll Wheel, Lightweighted 3 Years Warranty (7ZZ87AA), Black</v>
      </c>
      <c r="F988" t="str" cm="1">
        <f t="array" ref="F988">PROPER(_xlfn.TEXTJOIN(" ", TRUE, INDEX(_xlfn.FILTERXML("&lt;t&gt;&lt;s&gt;" &amp; SUBSTITUTE(E988," ","&lt;/s&gt;&lt;s&gt;") &amp; "&lt;/s&gt;&lt;/t&gt;", "//s"), _xlfn.SEQUENCE(4))))</f>
        <v>Hp M270 Backlit Usb</v>
      </c>
      <c r="G988" t="str">
        <f t="shared" si="166"/>
        <v>Mouse with 6 Buttons, 4-Speed Customizable 2400 DPI, Ergonomic Design, Breathing LED Lighting, Metal Scroll Wheel, Lightweighted 3 Years Warranty (7ZZ87AA), Black</v>
      </c>
      <c r="H988" t="s">
        <v>5267</v>
      </c>
      <c r="I988" t="s">
        <v>13085</v>
      </c>
      <c r="J988" s="7" t="str">
        <f t="shared" si="168"/>
        <v>Computers &amp; Accessories</v>
      </c>
      <c r="K988" t="s">
        <v>13086</v>
      </c>
      <c r="L988" t="str">
        <f t="shared" si="169"/>
        <v>Accessories &amp; Peripherals</v>
      </c>
      <c r="M988" t="s">
        <v>13196</v>
      </c>
      <c r="N988" s="2" t="str">
        <f t="shared" si="170"/>
        <v>PCGamingPeripherals</v>
      </c>
      <c r="O988" s="1" t="s">
        <v>13197</v>
      </c>
      <c r="Q988">
        <v>599</v>
      </c>
      <c r="R988" s="8">
        <f t="shared" si="171"/>
        <v>599</v>
      </c>
      <c r="S988">
        <v>700</v>
      </c>
      <c r="T988" s="8">
        <f t="shared" si="172"/>
        <v>700</v>
      </c>
      <c r="U988" s="1">
        <f t="shared" si="173"/>
        <v>0.14428571428571429</v>
      </c>
      <c r="V988">
        <v>4.3</v>
      </c>
      <c r="W988" s="10">
        <f t="shared" si="174"/>
        <v>4.3</v>
      </c>
      <c r="X988" s="4">
        <v>2301</v>
      </c>
      <c r="Y988" s="12">
        <f t="shared" si="175"/>
        <v>2301</v>
      </c>
    </row>
    <row r="989" spans="1:25" x14ac:dyDescent="0.25">
      <c r="A989">
        <v>988</v>
      </c>
      <c r="B989" t="s">
        <v>8164</v>
      </c>
      <c r="C989" t="str">
        <f t="shared" si="176"/>
        <v>Unique</v>
      </c>
      <c r="D989" t="s">
        <v>8165</v>
      </c>
      <c r="E989" t="str">
        <f t="shared" si="167"/>
        <v>Foxin FTC 12A Q2612A Black Laser Toner Cartridge Compatible with Laserjet 1020,M1005,1018,1010,1012,1015,1020 Plus,1022,3015,3020,3030,3050, 3050Z, 3052,3055 (Black)</v>
      </c>
      <c r="F989" t="str" cm="1">
        <f t="array" ref="F989">PROPER(_xlfn.TEXTJOIN(" ", TRUE, INDEX(_xlfn.FILTERXML("&lt;t&gt;&lt;s&gt;" &amp; SUBSTITUTE(E989," ","&lt;/s&gt;&lt;s&gt;") &amp; "&lt;/s&gt;&lt;/t&gt;", "//s"), _xlfn.SEQUENCE(4))))</f>
        <v>Foxin Ftc 12A Q2612A</v>
      </c>
      <c r="G989" t="str">
        <f t="shared" ref="G989:G1052" si="177">IFERROR(TRIM(MID(E989, FIND("~", SUBSTITUTE(E989, " ", "~", 6)) + 1, LEN(E989))), "")</f>
        <v>Toner Cartridge Compatible with Laserjet 1020,M1005,1018,1010,1012,1015,1020 Plus,1022,3015,3020,3030,3050, 3050Z, 3052,3055 (Black)</v>
      </c>
      <c r="H989" t="s">
        <v>8166</v>
      </c>
      <c r="I989" t="s">
        <v>13085</v>
      </c>
      <c r="J989" s="7" t="str">
        <f t="shared" si="168"/>
        <v>Computers &amp; Accessories</v>
      </c>
      <c r="K989" t="s">
        <v>13191</v>
      </c>
      <c r="L989" t="str">
        <f t="shared" si="169"/>
        <v>Printers , Inks &amp; Accessories</v>
      </c>
      <c r="M989" s="2" t="s">
        <v>13192</v>
      </c>
      <c r="N989" s="2" t="str">
        <f t="shared" si="170"/>
        <v>Inks , Toners &amp; Cartridges</v>
      </c>
      <c r="O989" s="1" t="s">
        <v>13280</v>
      </c>
      <c r="Q989">
        <v>598</v>
      </c>
      <c r="R989" s="8">
        <f t="shared" si="171"/>
        <v>598</v>
      </c>
      <c r="S989" s="2">
        <v>1150</v>
      </c>
      <c r="T989" s="8">
        <f t="shared" si="172"/>
        <v>1150</v>
      </c>
      <c r="U989" s="1">
        <f t="shared" si="173"/>
        <v>0.48</v>
      </c>
      <c r="V989">
        <v>4.0999999999999996</v>
      </c>
      <c r="W989" s="10">
        <f t="shared" si="174"/>
        <v>4.0999999999999996</v>
      </c>
      <c r="X989" s="4">
        <v>2535</v>
      </c>
      <c r="Y989" s="12">
        <f t="shared" si="175"/>
        <v>2535</v>
      </c>
    </row>
    <row r="990" spans="1:25" x14ac:dyDescent="0.25">
      <c r="A990">
        <v>989</v>
      </c>
      <c r="B990" t="s">
        <v>8175</v>
      </c>
      <c r="C990" t="str">
        <f t="shared" si="176"/>
        <v>Unique</v>
      </c>
      <c r="D990" t="s">
        <v>8176</v>
      </c>
      <c r="E990" t="str">
        <f t="shared" si="167"/>
        <v>Robustrion [Anti-Scratch] and [Smudge Proof] [Bubble Free] Premium Tempered Glass Screen Protector Guard for Samsung Galaxy Tab A8 10.5 inch [SM-X200 X205 X207] 2022</v>
      </c>
      <c r="F990" t="str" cm="1">
        <f t="array" ref="F990">PROPER(_xlfn.TEXTJOIN(" ", TRUE, INDEX(_xlfn.FILTERXML("&lt;t&gt;&lt;s&gt;" &amp; SUBSTITUTE(E990," ","&lt;/s&gt;&lt;s&gt;") &amp; "&lt;/s&gt;&lt;/t&gt;", "//s"), _xlfn.SEQUENCE(4))))</f>
        <v>Robustrion [Anti-Scratch] And [Smudge</v>
      </c>
      <c r="G990" t="str">
        <f t="shared" si="177"/>
        <v>Free] Premium Tempered Glass Screen Protector Guard for Samsung Galaxy Tab A8 10.5 inch [SM-X200 X205 X207] 2022</v>
      </c>
      <c r="H990" t="s">
        <v>5925</v>
      </c>
      <c r="I990" t="s">
        <v>13085</v>
      </c>
      <c r="J990" s="7" t="str">
        <f t="shared" si="168"/>
        <v>Computers &amp; Accessories</v>
      </c>
      <c r="K990" t="s">
        <v>13086</v>
      </c>
      <c r="L990" t="str">
        <f t="shared" si="169"/>
        <v>Accessories &amp; Peripherals</v>
      </c>
      <c r="M990" s="2" t="s">
        <v>13220</v>
      </c>
      <c r="N990" s="2" t="str">
        <f t="shared" si="170"/>
        <v>TabletAccessories</v>
      </c>
      <c r="O990" s="1" t="s">
        <v>13147</v>
      </c>
      <c r="Q990">
        <v>399</v>
      </c>
      <c r="R990" s="8">
        <f t="shared" si="171"/>
        <v>399</v>
      </c>
      <c r="S990" s="2">
        <v>1499</v>
      </c>
      <c r="T990" s="8">
        <f t="shared" si="172"/>
        <v>1499</v>
      </c>
      <c r="U990" s="1">
        <f t="shared" si="173"/>
        <v>0.73382254836557703</v>
      </c>
      <c r="V990">
        <v>4</v>
      </c>
      <c r="W990" s="10">
        <f t="shared" si="174"/>
        <v>4</v>
      </c>
      <c r="X990" s="4">
        <v>691</v>
      </c>
      <c r="Y990" s="12">
        <f t="shared" si="175"/>
        <v>691</v>
      </c>
    </row>
    <row r="991" spans="1:25" x14ac:dyDescent="0.25">
      <c r="A991">
        <v>990</v>
      </c>
      <c r="B991" t="s">
        <v>8185</v>
      </c>
      <c r="C991" t="str">
        <f t="shared" si="176"/>
        <v>Unique</v>
      </c>
      <c r="D991" t="s">
        <v>8186</v>
      </c>
      <c r="E991" t="str">
        <f t="shared" si="167"/>
        <v>PC SQUARE Laptop Tabletop Stand Computer Tablet Stand 6 Angles Adjustable Aluminum Ergonomic Foldable Portable Desktop Holder Compatible with MacBook, HP, Dell, Lenovo and All Other Notebook (Silver)</v>
      </c>
      <c r="F991" t="str" cm="1">
        <f t="array" ref="F991">PROPER(_xlfn.TEXTJOIN(" ", TRUE, INDEX(_xlfn.FILTERXML("&lt;t&gt;&lt;s&gt;" &amp; SUBSTITUTE(E991," ","&lt;/s&gt;&lt;s&gt;") &amp; "&lt;/s&gt;&lt;/t&gt;", "//s"), _xlfn.SEQUENCE(4))))</f>
        <v>Pc Square Laptop Tabletop</v>
      </c>
      <c r="G991" t="str">
        <f t="shared" si="177"/>
        <v>Tablet Stand 6 Angles Adjustable Aluminum Ergonomic Foldable Portable Desktop Holder Compatible with MacBook, HP, Dell, Lenovo and All Other Notebook (Silver)</v>
      </c>
      <c r="H991" t="s">
        <v>4808</v>
      </c>
      <c r="I991" t="s">
        <v>13085</v>
      </c>
      <c r="J991" s="7" t="str">
        <f t="shared" si="168"/>
        <v>Computers &amp; Accessories</v>
      </c>
      <c r="K991" t="s">
        <v>13086</v>
      </c>
      <c r="L991" t="str">
        <f t="shared" si="169"/>
        <v>Accessories &amp; Peripherals</v>
      </c>
      <c r="M991" s="2" t="s">
        <v>13154</v>
      </c>
      <c r="N991" s="2" t="str">
        <f t="shared" si="170"/>
        <v>LaptopAccessories</v>
      </c>
      <c r="O991" s="1" t="s">
        <v>13163</v>
      </c>
      <c r="Q991">
        <v>499</v>
      </c>
      <c r="R991" s="8">
        <f t="shared" si="171"/>
        <v>499</v>
      </c>
      <c r="S991" s="2">
        <v>1299</v>
      </c>
      <c r="T991" s="8">
        <f t="shared" si="172"/>
        <v>1299</v>
      </c>
      <c r="U991" s="1">
        <f t="shared" si="173"/>
        <v>0.61585835257890686</v>
      </c>
      <c r="V991">
        <v>4.0999999999999996</v>
      </c>
      <c r="W991" s="10">
        <f t="shared" si="174"/>
        <v>4.0999999999999996</v>
      </c>
      <c r="X991" s="4">
        <v>2740</v>
      </c>
      <c r="Y991" s="12">
        <f t="shared" si="175"/>
        <v>2740</v>
      </c>
    </row>
    <row r="992" spans="1:25" x14ac:dyDescent="0.25">
      <c r="A992">
        <v>991</v>
      </c>
      <c r="B992" t="s">
        <v>703</v>
      </c>
      <c r="C992" t="str">
        <f t="shared" si="176"/>
        <v>Duplicate</v>
      </c>
      <c r="D992" t="s">
        <v>704</v>
      </c>
      <c r="E992" t="str">
        <f t="shared" si="167"/>
        <v>Ambrane 2 in 1 Type-C and Micro USB Cable with 60W 3A Fast Charging, 480 mbps High Data, PD Technology and Quick Charge 3.0, Compatible with All Type-C and Micro USB Devices (ABDC-10, Black)</v>
      </c>
      <c r="F992" t="str" cm="1">
        <f t="array" ref="F992">PROPER(_xlfn.TEXTJOIN(" ", TRUE, INDEX(_xlfn.FILTERXML("&lt;t&gt;&lt;s&gt;" &amp; SUBSTITUTE(E992," ","&lt;/s&gt;&lt;s&gt;") &amp; "&lt;/s&gt;&lt;/t&gt;", "//s"), _xlfn.SEQUENCE(4))))</f>
        <v>Ambrane 2 In 1</v>
      </c>
      <c r="G992" t="str">
        <f t="shared" si="177"/>
        <v>Micro USB Cable with 60W 3A Fast Charging, 480 mbps High Data, PD Technology and Quick Charge 3.0, Compatible with All Type-C and Micro USB Devices (ABDC-10, Black)</v>
      </c>
      <c r="H992" t="s">
        <v>17</v>
      </c>
      <c r="I992" t="s">
        <v>13085</v>
      </c>
      <c r="J992" s="7" t="str">
        <f t="shared" si="168"/>
        <v>Computers &amp; Accessories</v>
      </c>
      <c r="K992" t="s">
        <v>13086</v>
      </c>
      <c r="L992" t="str">
        <f t="shared" si="169"/>
        <v>Accessories &amp; Peripherals</v>
      </c>
      <c r="M992" t="s">
        <v>13087</v>
      </c>
      <c r="N992" s="2" t="str">
        <f t="shared" si="170"/>
        <v>Cables &amp; Accessories</v>
      </c>
      <c r="O992" s="1" t="s">
        <v>13088</v>
      </c>
      <c r="P992" t="s">
        <v>13089</v>
      </c>
      <c r="Q992">
        <v>199</v>
      </c>
      <c r="R992" s="8">
        <f t="shared" si="171"/>
        <v>199</v>
      </c>
      <c r="S992">
        <v>499</v>
      </c>
      <c r="T992" s="8">
        <f t="shared" si="172"/>
        <v>499</v>
      </c>
      <c r="U992" s="1">
        <f t="shared" si="173"/>
        <v>0.60120240480961928</v>
      </c>
      <c r="V992">
        <v>4.0999999999999996</v>
      </c>
      <c r="W992" s="10">
        <f t="shared" si="174"/>
        <v>4.0999999999999996</v>
      </c>
      <c r="X992" s="4">
        <v>602</v>
      </c>
      <c r="Y992" s="12">
        <f t="shared" si="175"/>
        <v>602</v>
      </c>
    </row>
    <row r="993" spans="1:25" x14ac:dyDescent="0.25">
      <c r="A993">
        <v>992</v>
      </c>
      <c r="B993" t="s">
        <v>8197</v>
      </c>
      <c r="C993" t="str">
        <f t="shared" si="176"/>
        <v>Unique</v>
      </c>
      <c r="D993" t="s">
        <v>8198</v>
      </c>
      <c r="E993" t="str">
        <f t="shared" si="167"/>
        <v>Lenovo 130 Wireless Compact Mouse, 1K DPI Optical sensor, 2.4GHz Wireless NanoUSB, 10m range, 3button(left,right,scroll) upto 3M left right clicks, 10 month battery, Ambidextrous, Ergonomic GY51C12380</v>
      </c>
      <c r="F993" t="str" cm="1">
        <f t="array" ref="F993">PROPER(_xlfn.TEXTJOIN(" ", TRUE, INDEX(_xlfn.FILTERXML("&lt;t&gt;&lt;s&gt;" &amp; SUBSTITUTE(E993," ","&lt;/s&gt;&lt;s&gt;") &amp; "&lt;/s&gt;&lt;/t&gt;", "//s"), _xlfn.SEQUENCE(4))))</f>
        <v>Lenovo 130 Wireless Compact</v>
      </c>
      <c r="G993" t="str">
        <f t="shared" si="177"/>
        <v>DPI Optical sensor, 2.4GHz Wireless NanoUSB, 10m range, 3button(left,right,scroll) upto 3M left right clicks, 10 month battery, Ambidextrous, Ergonomic GY51C12380</v>
      </c>
      <c r="H993" t="s">
        <v>4777</v>
      </c>
      <c r="I993" t="s">
        <v>13085</v>
      </c>
      <c r="J993" s="7" t="str">
        <f t="shared" si="168"/>
        <v>Computers &amp; Accessories</v>
      </c>
      <c r="K993" t="s">
        <v>13086</v>
      </c>
      <c r="L993" t="str">
        <f t="shared" si="169"/>
        <v>Accessories &amp; Peripherals</v>
      </c>
      <c r="M993" s="2" t="s">
        <v>13160</v>
      </c>
      <c r="N993" s="2" t="str">
        <f t="shared" si="170"/>
        <v>Keyboards , Mice &amp; InputDevices</v>
      </c>
      <c r="O993" s="1" t="s">
        <v>13161</v>
      </c>
      <c r="Q993">
        <v>579</v>
      </c>
      <c r="R993" s="8">
        <f t="shared" si="171"/>
        <v>579</v>
      </c>
      <c r="S993" s="2">
        <v>1090</v>
      </c>
      <c r="T993" s="8">
        <f t="shared" si="172"/>
        <v>1090</v>
      </c>
      <c r="U993" s="1">
        <f t="shared" si="173"/>
        <v>0.46880733944954128</v>
      </c>
      <c r="V993">
        <v>4.4000000000000004</v>
      </c>
      <c r="W993" s="10">
        <f t="shared" si="174"/>
        <v>4.4000000000000004</v>
      </c>
      <c r="X993" s="4">
        <v>3482</v>
      </c>
      <c r="Y993" s="12">
        <f t="shared" si="175"/>
        <v>3482</v>
      </c>
    </row>
    <row r="994" spans="1:25" x14ac:dyDescent="0.25">
      <c r="A994">
        <v>993</v>
      </c>
      <c r="B994" t="s">
        <v>713</v>
      </c>
      <c r="C994" t="str">
        <f t="shared" si="176"/>
        <v>Duplicate</v>
      </c>
      <c r="D994" t="s">
        <v>714</v>
      </c>
      <c r="E994" t="str">
        <f t="shared" si="167"/>
        <v>Ambrane 60W 3A Fast Charging Output Cable with Type-C to USB for Mobile, Neckband, True Wireless Earphone Charging, 480mbps Data Sync Speed, 1m Length (ACT - AZ10, Black)</v>
      </c>
      <c r="F994" t="str" cm="1">
        <f t="array" ref="F994">PROPER(_xlfn.TEXTJOIN(" ", TRUE, INDEX(_xlfn.FILTERXML("&lt;t&gt;&lt;s&gt;" &amp; SUBSTITUTE(E994," ","&lt;/s&gt;&lt;s&gt;") &amp; "&lt;/s&gt;&lt;/t&gt;", "//s"), _xlfn.SEQUENCE(4))))</f>
        <v>Ambrane 60W 3A Fast</v>
      </c>
      <c r="G994" t="str">
        <f t="shared" si="177"/>
        <v>Cable with Type-C to USB for Mobile, Neckband, True Wireless Earphone Charging, 480mbps Data Sync Speed, 1m Length (ACT - AZ10, Black)</v>
      </c>
      <c r="H994" t="s">
        <v>17</v>
      </c>
      <c r="I994" t="s">
        <v>13085</v>
      </c>
      <c r="J994" s="7" t="str">
        <f t="shared" si="168"/>
        <v>Computers &amp; Accessories</v>
      </c>
      <c r="K994" t="s">
        <v>13086</v>
      </c>
      <c r="L994" t="str">
        <f t="shared" si="169"/>
        <v>Accessories &amp; Peripherals</v>
      </c>
      <c r="M994" t="s">
        <v>13087</v>
      </c>
      <c r="N994" s="2" t="str">
        <f t="shared" si="170"/>
        <v>Cables &amp; Accessories</v>
      </c>
      <c r="O994" s="1" t="s">
        <v>13088</v>
      </c>
      <c r="P994" t="s">
        <v>13089</v>
      </c>
      <c r="Q994">
        <v>179</v>
      </c>
      <c r="R994" s="8">
        <f t="shared" si="171"/>
        <v>179</v>
      </c>
      <c r="S994">
        <v>399</v>
      </c>
      <c r="T994" s="8">
        <f t="shared" si="172"/>
        <v>399</v>
      </c>
      <c r="U994" s="1">
        <f t="shared" si="173"/>
        <v>0.55137844611528819</v>
      </c>
      <c r="V994">
        <v>4</v>
      </c>
      <c r="W994" s="10">
        <f t="shared" si="174"/>
        <v>4</v>
      </c>
      <c r="X994" s="4">
        <v>1423</v>
      </c>
      <c r="Y994" s="12">
        <f t="shared" si="175"/>
        <v>1423</v>
      </c>
    </row>
    <row r="995" spans="1:25" x14ac:dyDescent="0.25">
      <c r="A995">
        <v>994</v>
      </c>
      <c r="B995" t="s">
        <v>8209</v>
      </c>
      <c r="C995" t="str">
        <f t="shared" si="176"/>
        <v>Unique</v>
      </c>
      <c r="D995" t="s">
        <v>8210</v>
      </c>
      <c r="E995" t="str">
        <f t="shared" si="167"/>
        <v>Pilot Frixion Clicker Roller Pen (Blue), (9000019529)</v>
      </c>
      <c r="F995" t="str" cm="1">
        <f t="array" ref="F995">PROPER(_xlfn.TEXTJOIN(" ", TRUE, INDEX(_xlfn.FILTERXML("&lt;t&gt;&lt;s&gt;" &amp; SUBSTITUTE(E995," ","&lt;/s&gt;&lt;s&gt;") &amp; "&lt;/s&gt;&lt;/t&gt;", "//s"), _xlfn.SEQUENCE(4))))</f>
        <v>Pilot Frixion Clicker Roller</v>
      </c>
      <c r="G995" t="str">
        <f t="shared" si="177"/>
        <v>(9000019529)</v>
      </c>
      <c r="H995" t="s">
        <v>8211</v>
      </c>
      <c r="I995" t="s">
        <v>13171</v>
      </c>
      <c r="J995" s="7" t="str">
        <f t="shared" si="168"/>
        <v>OfficeProducts</v>
      </c>
      <c r="K995" t="s">
        <v>13172</v>
      </c>
      <c r="L995" t="str">
        <f t="shared" si="169"/>
        <v>OfficePaperProducts</v>
      </c>
      <c r="M995" t="s">
        <v>13173</v>
      </c>
      <c r="N995" s="2" t="str">
        <f t="shared" si="170"/>
        <v>Paper</v>
      </c>
      <c r="O995" s="1" t="s">
        <v>13174</v>
      </c>
      <c r="P995" t="s">
        <v>13175</v>
      </c>
      <c r="Q995">
        <v>90</v>
      </c>
      <c r="R995" s="8">
        <f t="shared" si="171"/>
        <v>90</v>
      </c>
      <c r="S995">
        <v>100</v>
      </c>
      <c r="T995" s="8">
        <f t="shared" si="172"/>
        <v>100</v>
      </c>
      <c r="U995" s="1">
        <f t="shared" si="173"/>
        <v>0.1</v>
      </c>
      <c r="V995">
        <v>4.0999999999999996</v>
      </c>
      <c r="W995" s="10">
        <f t="shared" si="174"/>
        <v>4.0999999999999996</v>
      </c>
      <c r="X995" s="4">
        <v>6199</v>
      </c>
      <c r="Y995" s="12">
        <f t="shared" si="175"/>
        <v>6199</v>
      </c>
    </row>
    <row r="996" spans="1:25" x14ac:dyDescent="0.25">
      <c r="A996">
        <v>995</v>
      </c>
      <c r="B996" t="s">
        <v>8220</v>
      </c>
      <c r="C996" t="str">
        <f t="shared" si="176"/>
        <v>Unique</v>
      </c>
      <c r="D996" t="s">
        <v>8221</v>
      </c>
      <c r="E996" t="str">
        <f t="shared" si="167"/>
        <v>ZEBRONICS Aluminium Alloy Laptop Stand, Compatible with 9-15.6 inch Laptops, 7 Angles Adjustable, Anti Slip Silicon Rubber Pads, Foldable, Velvet Pouch Inside, Zeb-NS2000 (Dark Grey)</v>
      </c>
      <c r="F996" t="str" cm="1">
        <f t="array" ref="F996">PROPER(_xlfn.TEXTJOIN(" ", TRUE, INDEX(_xlfn.FILTERXML("&lt;t&gt;&lt;s&gt;" &amp; SUBSTITUTE(E996," ","&lt;/s&gt;&lt;s&gt;") &amp; "&lt;/s&gt;&lt;/t&gt;", "//s"), _xlfn.SEQUENCE(4))))</f>
        <v>Zebronics Aluminium Alloy Laptop</v>
      </c>
      <c r="G996" t="str">
        <f t="shared" si="177"/>
        <v>with 9-15.6 inch Laptops, 7 Angles Adjustable, Anti Slip Silicon Rubber Pads, Foldable, Velvet Pouch Inside, Zeb-NS2000 (Dark Grey)</v>
      </c>
      <c r="H996" t="s">
        <v>4808</v>
      </c>
      <c r="I996" t="s">
        <v>13085</v>
      </c>
      <c r="J996" s="7" t="str">
        <f t="shared" si="168"/>
        <v>Computers &amp; Accessories</v>
      </c>
      <c r="K996" t="s">
        <v>13086</v>
      </c>
      <c r="L996" t="str">
        <f t="shared" si="169"/>
        <v>Accessories &amp; Peripherals</v>
      </c>
      <c r="M996" s="2" t="s">
        <v>13154</v>
      </c>
      <c r="N996" s="2" t="str">
        <f t="shared" si="170"/>
        <v>LaptopAccessories</v>
      </c>
      <c r="O996" s="1" t="s">
        <v>13163</v>
      </c>
      <c r="Q996">
        <v>899</v>
      </c>
      <c r="R996" s="8">
        <f t="shared" si="171"/>
        <v>899</v>
      </c>
      <c r="S996" s="2">
        <v>1999</v>
      </c>
      <c r="T996" s="8">
        <f t="shared" si="172"/>
        <v>1999</v>
      </c>
      <c r="U996" s="1">
        <f t="shared" si="173"/>
        <v>0.55027513756878443</v>
      </c>
      <c r="V996">
        <v>4.4000000000000004</v>
      </c>
      <c r="W996" s="10">
        <f t="shared" si="174"/>
        <v>4.4000000000000004</v>
      </c>
      <c r="X996" s="4">
        <v>1667</v>
      </c>
      <c r="Y996" s="12">
        <f t="shared" si="175"/>
        <v>1667</v>
      </c>
    </row>
    <row r="997" spans="1:25" x14ac:dyDescent="0.25">
      <c r="A997">
        <v>996</v>
      </c>
      <c r="B997" t="s">
        <v>8230</v>
      </c>
      <c r="C997" t="str">
        <f t="shared" si="176"/>
        <v>Unique</v>
      </c>
      <c r="D997" t="s">
        <v>8231</v>
      </c>
      <c r="E997" t="str">
        <f t="shared" si="167"/>
        <v>HP K500F Backlit Membrane Wired Gaming Keyboard with Mixed Color Lighting, Metal Panel with Logo Lighting, 26 Anti-Ghosting Keys, and Windows Lock Key 3 Years Warranty(7ZZ97AA)</v>
      </c>
      <c r="F997" t="str" cm="1">
        <f t="array" ref="F997">PROPER(_xlfn.TEXTJOIN(" ", TRUE, INDEX(_xlfn.FILTERXML("&lt;t&gt;&lt;s&gt;" &amp; SUBSTITUTE(E997," ","&lt;/s&gt;&lt;s&gt;") &amp; "&lt;/s&gt;&lt;/t&gt;", "//s"), _xlfn.SEQUENCE(4))))</f>
        <v>Hp K500F Backlit Membrane</v>
      </c>
      <c r="G997" t="str">
        <f t="shared" si="177"/>
        <v>Keyboard with Mixed Color Lighting, Metal Panel with Logo Lighting, 26 Anti-Ghosting Keys, and Windows Lock Key 3 Years Warranty(7ZZ97AA)</v>
      </c>
      <c r="H997" t="s">
        <v>7500</v>
      </c>
      <c r="I997" t="s">
        <v>13085</v>
      </c>
      <c r="J997" s="7" t="str">
        <f t="shared" si="168"/>
        <v>Computers &amp; Accessories</v>
      </c>
      <c r="K997" s="2" t="s">
        <v>13086</v>
      </c>
      <c r="L997" t="str">
        <f t="shared" si="169"/>
        <v>Accessories &amp; Peripherals</v>
      </c>
      <c r="M997" s="2" t="s">
        <v>13196</v>
      </c>
      <c r="N997" s="2" t="str">
        <f t="shared" si="170"/>
        <v>PCGamingPeripherals</v>
      </c>
      <c r="O997" s="1" t="s">
        <v>13261</v>
      </c>
      <c r="Q997" s="2">
        <v>1149</v>
      </c>
      <c r="R997" s="8">
        <f t="shared" si="171"/>
        <v>1149</v>
      </c>
      <c r="S997" s="2">
        <v>1800</v>
      </c>
      <c r="T997" s="8">
        <f t="shared" si="172"/>
        <v>1800</v>
      </c>
      <c r="U997" s="1">
        <f t="shared" si="173"/>
        <v>0.36166666666666669</v>
      </c>
      <c r="V997">
        <v>4.3</v>
      </c>
      <c r="W997" s="10">
        <f t="shared" si="174"/>
        <v>4.3</v>
      </c>
      <c r="X997" s="4">
        <v>4723</v>
      </c>
      <c r="Y997" s="12">
        <f t="shared" si="175"/>
        <v>4723</v>
      </c>
    </row>
    <row r="998" spans="1:25" x14ac:dyDescent="0.25">
      <c r="A998">
        <v>997</v>
      </c>
      <c r="B998" t="s">
        <v>8240</v>
      </c>
      <c r="C998" t="str">
        <f t="shared" si="176"/>
        <v>Unique</v>
      </c>
      <c r="D998" t="s">
        <v>8241</v>
      </c>
      <c r="E998" t="str">
        <f t="shared" si="167"/>
        <v>GIZGA Club-laptop Neoprene Reversible for 15.6-inches Laptop Sleeve - Black-Red</v>
      </c>
      <c r="F998" t="str" cm="1">
        <f t="array" ref="F998">PROPER(_xlfn.TEXTJOIN(" ", TRUE, INDEX(_xlfn.FILTERXML("&lt;t&gt;&lt;s&gt;" &amp; SUBSTITUTE(E998," ","&lt;/s&gt;&lt;s&gt;") &amp; "&lt;/s&gt;&lt;/t&gt;", "//s"), _xlfn.SEQUENCE(4))))</f>
        <v>Gizga Club-Laptop Neoprene Reversible</v>
      </c>
      <c r="G998" t="str">
        <f t="shared" si="177"/>
        <v>Laptop Sleeve - Black-Red</v>
      </c>
      <c r="H998" t="s">
        <v>6126</v>
      </c>
      <c r="I998" t="s">
        <v>13085</v>
      </c>
      <c r="J998" s="7" t="str">
        <f t="shared" si="168"/>
        <v>Computers &amp; Accessories</v>
      </c>
      <c r="K998" t="s">
        <v>13086</v>
      </c>
      <c r="L998" t="str">
        <f t="shared" si="169"/>
        <v>Accessories &amp; Peripherals</v>
      </c>
      <c r="M998" t="s">
        <v>13154</v>
      </c>
      <c r="N998" s="2" t="str">
        <f t="shared" si="170"/>
        <v>LaptopAccessories</v>
      </c>
      <c r="O998" s="1" t="s">
        <v>13227</v>
      </c>
      <c r="P998" t="s">
        <v>13228</v>
      </c>
      <c r="Q998">
        <v>249</v>
      </c>
      <c r="R998" s="8">
        <f t="shared" si="171"/>
        <v>249</v>
      </c>
      <c r="S998">
        <v>499</v>
      </c>
      <c r="T998" s="8">
        <f t="shared" si="172"/>
        <v>499</v>
      </c>
      <c r="U998" s="1">
        <f t="shared" si="173"/>
        <v>0.50100200400801598</v>
      </c>
      <c r="V998">
        <v>4.2</v>
      </c>
      <c r="W998" s="10">
        <f t="shared" si="174"/>
        <v>4.2</v>
      </c>
      <c r="X998" s="4">
        <v>22860</v>
      </c>
      <c r="Y998" s="12">
        <f t="shared" si="175"/>
        <v>22860</v>
      </c>
    </row>
    <row r="999" spans="1:25" x14ac:dyDescent="0.25">
      <c r="A999">
        <v>998</v>
      </c>
      <c r="B999" t="s">
        <v>8250</v>
      </c>
      <c r="C999" t="str">
        <f t="shared" si="176"/>
        <v>Unique</v>
      </c>
      <c r="D999" t="s">
        <v>8251</v>
      </c>
      <c r="E999" t="str">
        <f t="shared" si="167"/>
        <v>Inventis 5V 1.2W Portable Flexible USB LED Light Lamp (Colors may vary)</v>
      </c>
      <c r="F999" t="str" cm="1">
        <f t="array" ref="F999">PROPER(_xlfn.TEXTJOIN(" ", TRUE, INDEX(_xlfn.FILTERXML("&lt;t&gt;&lt;s&gt;" &amp; SUBSTITUTE(E999," ","&lt;/s&gt;&lt;s&gt;") &amp; "&lt;/s&gt;&lt;/t&gt;", "//s"), _xlfn.SEQUENCE(4))))</f>
        <v>Inventis 5V 1.2W Portable</v>
      </c>
      <c r="G999" t="str">
        <f t="shared" si="177"/>
        <v>LED Light Lamp (Colors may vary)</v>
      </c>
      <c r="H999" t="s">
        <v>5758</v>
      </c>
      <c r="I999" t="s">
        <v>13085</v>
      </c>
      <c r="J999" s="7" t="str">
        <f t="shared" si="168"/>
        <v>Computers &amp; Accessories</v>
      </c>
      <c r="K999" t="s">
        <v>13086</v>
      </c>
      <c r="L999" t="str">
        <f t="shared" si="169"/>
        <v>Accessories &amp; Peripherals</v>
      </c>
      <c r="M999" t="s">
        <v>13214</v>
      </c>
      <c r="N999" s="2" t="str">
        <f t="shared" si="170"/>
        <v>USBGadgets</v>
      </c>
      <c r="O999" s="1" t="s">
        <v>13215</v>
      </c>
      <c r="Q999">
        <v>39</v>
      </c>
      <c r="R999" s="8">
        <f t="shared" si="171"/>
        <v>39</v>
      </c>
      <c r="S999">
        <v>39</v>
      </c>
      <c r="T999" s="8">
        <f t="shared" si="172"/>
        <v>39</v>
      </c>
      <c r="U999" s="1">
        <f t="shared" si="173"/>
        <v>0</v>
      </c>
      <c r="V999">
        <v>3.6</v>
      </c>
      <c r="W999" s="10">
        <f t="shared" si="174"/>
        <v>3.6</v>
      </c>
      <c r="X999" s="4">
        <v>13572</v>
      </c>
      <c r="Y999" s="12">
        <f t="shared" si="175"/>
        <v>13572</v>
      </c>
    </row>
    <row r="1000" spans="1:25" x14ac:dyDescent="0.25">
      <c r="A1000">
        <v>999</v>
      </c>
      <c r="B1000" t="s">
        <v>8259</v>
      </c>
      <c r="C1000" t="str">
        <f t="shared" si="176"/>
        <v>Unique</v>
      </c>
      <c r="D1000" t="s">
        <v>8260</v>
      </c>
      <c r="E1000" t="str">
        <f t="shared" si="167"/>
        <v>TP-Link TL-WA855RE 300 Mbps Wi-Fi Range Extender (White)</v>
      </c>
      <c r="F1000" t="str" cm="1">
        <f t="array" ref="F1000">PROPER(_xlfn.TEXTJOIN(" ", TRUE, INDEX(_xlfn.FILTERXML("&lt;t&gt;&lt;s&gt;" &amp; SUBSTITUTE(E1000," ","&lt;/s&gt;&lt;s&gt;") &amp; "&lt;/s&gt;&lt;/t&gt;", "//s"), _xlfn.SEQUENCE(4))))</f>
        <v>Tp-Link Tl-Wa855Re 300 Mbps</v>
      </c>
      <c r="G1000" t="str">
        <f t="shared" si="177"/>
        <v>Extender (White)</v>
      </c>
      <c r="H1000" t="s">
        <v>5155</v>
      </c>
      <c r="I1000" t="s">
        <v>13085</v>
      </c>
      <c r="J1000" s="7" t="str">
        <f t="shared" si="168"/>
        <v>Computers &amp; Accessories</v>
      </c>
      <c r="K1000" s="2" t="s">
        <v>13090</v>
      </c>
      <c r="L1000" t="str">
        <f t="shared" si="169"/>
        <v>NetworkingDevices</v>
      </c>
      <c r="M1000" s="2" t="s">
        <v>13189</v>
      </c>
      <c r="N1000" s="2" t="str">
        <f t="shared" si="170"/>
        <v>Repeaters &amp; Extenders</v>
      </c>
      <c r="O1000" s="1"/>
      <c r="Q1000" s="2">
        <v>1599</v>
      </c>
      <c r="R1000" s="8">
        <f t="shared" si="171"/>
        <v>1599</v>
      </c>
      <c r="S1000" s="2">
        <v>3599</v>
      </c>
      <c r="T1000" s="8">
        <f t="shared" si="172"/>
        <v>3599</v>
      </c>
      <c r="U1000" s="1">
        <f t="shared" si="173"/>
        <v>0.55570991942206172</v>
      </c>
      <c r="V1000">
        <v>4.2</v>
      </c>
      <c r="W1000" s="10">
        <f t="shared" si="174"/>
        <v>4.2</v>
      </c>
      <c r="X1000" s="4">
        <v>16182</v>
      </c>
      <c r="Y1000" s="12">
        <f t="shared" si="175"/>
        <v>16182</v>
      </c>
    </row>
    <row r="1001" spans="1:25" x14ac:dyDescent="0.25">
      <c r="A1001">
        <v>1000</v>
      </c>
      <c r="B1001" t="s">
        <v>8269</v>
      </c>
      <c r="C1001" t="str">
        <f t="shared" si="176"/>
        <v>Unique</v>
      </c>
      <c r="D1001" t="s">
        <v>8270</v>
      </c>
      <c r="E1001" t="str">
        <f t="shared" si="167"/>
        <v>boAt Stone 250 Portable Wireless Speaker with 5W RMS Immersive Audio, RGB LEDs, Up to 8HRS Playtime, IPX7 Water Resistance, Multi-Compatibility Modes(Black)</v>
      </c>
      <c r="F1001" t="str" cm="1">
        <f t="array" ref="F1001">PROPER(_xlfn.TEXTJOIN(" ", TRUE, INDEX(_xlfn.FILTERXML("&lt;t&gt;&lt;s&gt;" &amp; SUBSTITUTE(E1001," ","&lt;/s&gt;&lt;s&gt;") &amp; "&lt;/s&gt;&lt;/t&gt;", "//s"), _xlfn.SEQUENCE(4))))</f>
        <v>Boat Stone 250 Portable</v>
      </c>
      <c r="G1001" t="str">
        <f t="shared" si="177"/>
        <v>with 5W RMS Immersive Audio, RGB LEDs, Up to 8HRS Playtime, IPX7 Water Resistance, Multi-Compatibility Modes(Black)</v>
      </c>
      <c r="H1001" t="s">
        <v>5446</v>
      </c>
      <c r="I1001" t="s">
        <v>13093</v>
      </c>
      <c r="J1001" s="7" t="str">
        <f t="shared" si="168"/>
        <v>Electronics</v>
      </c>
      <c r="K1001" s="2" t="s">
        <v>13104</v>
      </c>
      <c r="L1001" t="str">
        <f t="shared" si="169"/>
        <v>HomeAudio</v>
      </c>
      <c r="M1001" s="2" t="s">
        <v>13117</v>
      </c>
      <c r="N1001" s="2" t="str">
        <f t="shared" si="170"/>
        <v>Speakers</v>
      </c>
      <c r="O1001" s="1" t="s">
        <v>13206</v>
      </c>
      <c r="Q1001" s="2">
        <v>1199</v>
      </c>
      <c r="R1001" s="8">
        <f t="shared" si="171"/>
        <v>1199</v>
      </c>
      <c r="S1001" s="2">
        <v>3990</v>
      </c>
      <c r="T1001" s="8">
        <f t="shared" si="172"/>
        <v>3990</v>
      </c>
      <c r="U1001" s="1">
        <f t="shared" si="173"/>
        <v>0.69949874686716795</v>
      </c>
      <c r="V1001">
        <v>4.2</v>
      </c>
      <c r="W1001" s="10">
        <f t="shared" si="174"/>
        <v>4.2</v>
      </c>
      <c r="X1001" s="4">
        <v>2908</v>
      </c>
      <c r="Y1001" s="12">
        <f t="shared" si="175"/>
        <v>2908</v>
      </c>
    </row>
    <row r="1002" spans="1:25" x14ac:dyDescent="0.25">
      <c r="A1002">
        <v>1001</v>
      </c>
      <c r="B1002" t="s">
        <v>732</v>
      </c>
      <c r="C1002" t="str">
        <f t="shared" si="176"/>
        <v>Duplicate</v>
      </c>
      <c r="D1002" t="s">
        <v>733</v>
      </c>
      <c r="E1002" t="str">
        <f t="shared" si="167"/>
        <v>SWAPKART Fast Charging Cable and Data Sync USB Cable Compatible for iPhone 6 6S 7 7+ 8 8+ 10 11, 12, 13 Pro max iPad Air Mini, iPod and iOS Devices (White)</v>
      </c>
      <c r="F1002" t="str" cm="1">
        <f t="array" ref="F1002">PROPER(_xlfn.TEXTJOIN(" ", TRUE, INDEX(_xlfn.FILTERXML("&lt;t&gt;&lt;s&gt;" &amp; SUBSTITUTE(E1002," ","&lt;/s&gt;&lt;s&gt;") &amp; "&lt;/s&gt;&lt;/t&gt;", "//s"), _xlfn.SEQUENCE(4))))</f>
        <v>Swapkart Fast Charging Cable</v>
      </c>
      <c r="G1002" t="str">
        <f t="shared" si="177"/>
        <v>Sync USB Cable Compatible for iPhone 6 6S 7 7+ 8 8+ 10 11, 12, 13 Pro max iPad Air Mini, iPod and iOS Devices (White)</v>
      </c>
      <c r="H1002" t="s">
        <v>17</v>
      </c>
      <c r="I1002" t="s">
        <v>13085</v>
      </c>
      <c r="J1002" s="7" t="str">
        <f t="shared" si="168"/>
        <v>Computers &amp; Accessories</v>
      </c>
      <c r="K1002" t="s">
        <v>13086</v>
      </c>
      <c r="L1002" t="str">
        <f t="shared" si="169"/>
        <v>Accessories &amp; Peripherals</v>
      </c>
      <c r="M1002" t="s">
        <v>13087</v>
      </c>
      <c r="N1002" s="2" t="str">
        <f t="shared" si="170"/>
        <v>Cables &amp; Accessories</v>
      </c>
      <c r="O1002" s="1" t="s">
        <v>13088</v>
      </c>
      <c r="P1002" t="s">
        <v>13089</v>
      </c>
      <c r="Q1002">
        <v>209</v>
      </c>
      <c r="R1002" s="8">
        <f t="shared" si="171"/>
        <v>209</v>
      </c>
      <c r="S1002">
        <v>499</v>
      </c>
      <c r="T1002" s="8">
        <f t="shared" si="172"/>
        <v>499</v>
      </c>
      <c r="U1002" s="1">
        <f t="shared" si="173"/>
        <v>0.58116232464929862</v>
      </c>
      <c r="V1002">
        <v>3.9</v>
      </c>
      <c r="W1002" s="10">
        <f t="shared" si="174"/>
        <v>3.9</v>
      </c>
      <c r="X1002" s="4">
        <v>536</v>
      </c>
      <c r="Y1002" s="12">
        <f t="shared" si="175"/>
        <v>536</v>
      </c>
    </row>
    <row r="1003" spans="1:25" x14ac:dyDescent="0.25">
      <c r="A1003">
        <v>1002</v>
      </c>
      <c r="B1003" t="s">
        <v>8280</v>
      </c>
      <c r="C1003" t="str">
        <f t="shared" si="176"/>
        <v>Unique</v>
      </c>
      <c r="D1003" t="s">
        <v>13002</v>
      </c>
      <c r="E1003" t="str">
        <f t="shared" si="167"/>
        <v>Offbeat - DASH 2.4GHz Wireless + Bluetooth 5.1 Mouse, Multi-Device Dual Mode Slim Rechargeable Silent Click Buttons Wireless Bluetooth Mouse, 3 Adjustable DPI, Works on 2 devices at the same time with a switch button for Windows Mac Android Ipad Smart TV</v>
      </c>
      <c r="F1003" t="str" cm="1">
        <f t="array" ref="F1003">PROPER(_xlfn.TEXTJOIN(" ", TRUE, INDEX(_xlfn.FILTERXML("&lt;t&gt;&lt;s&gt;" &amp; SUBSTITUTE(E1003," ","&lt;/s&gt;&lt;s&gt;") &amp; "&lt;/s&gt;&lt;/t&gt;", "//s"), _xlfn.SEQUENCE(4))))</f>
        <v>Offbeat - Dash 2.4Ghz</v>
      </c>
      <c r="G1003" t="str">
        <f t="shared" si="177"/>
        <v>Bluetooth 5.1 Mouse, Multi-Device Dual Mode Slim Rechargeable Silent Click Buttons Wireless Bluetooth Mouse, 3 Adjustable DPI, Works on 2 devices at the same time with a switch button for Windows Mac Android Ipad Smart TV</v>
      </c>
      <c r="H1003" t="s">
        <v>4777</v>
      </c>
      <c r="I1003" t="s">
        <v>13085</v>
      </c>
      <c r="J1003" s="7" t="str">
        <f t="shared" si="168"/>
        <v>Computers &amp; Accessories</v>
      </c>
      <c r="K1003" s="2" t="s">
        <v>13086</v>
      </c>
      <c r="L1003" t="str">
        <f t="shared" si="169"/>
        <v>Accessories &amp; Peripherals</v>
      </c>
      <c r="M1003" s="2" t="s">
        <v>13160</v>
      </c>
      <c r="N1003" s="2" t="str">
        <f t="shared" si="170"/>
        <v>Keyboards , Mice &amp; InputDevices</v>
      </c>
      <c r="O1003" s="1" t="s">
        <v>13161</v>
      </c>
      <c r="Q1003" s="2">
        <v>1099</v>
      </c>
      <c r="R1003" s="8">
        <f t="shared" si="171"/>
        <v>1099</v>
      </c>
      <c r="S1003" s="2">
        <v>1499</v>
      </c>
      <c r="T1003" s="8">
        <f t="shared" si="172"/>
        <v>1499</v>
      </c>
      <c r="U1003" s="1">
        <f t="shared" si="173"/>
        <v>0.26684456304202803</v>
      </c>
      <c r="V1003">
        <v>4.2</v>
      </c>
      <c r="W1003" s="10">
        <f t="shared" si="174"/>
        <v>4.2</v>
      </c>
      <c r="X1003" s="4">
        <v>2375</v>
      </c>
      <c r="Y1003" s="12">
        <f t="shared" si="175"/>
        <v>2375</v>
      </c>
    </row>
    <row r="1004" spans="1:25" x14ac:dyDescent="0.25">
      <c r="A1004">
        <v>1003</v>
      </c>
      <c r="B1004" t="s">
        <v>8288</v>
      </c>
      <c r="C1004" t="str">
        <f t="shared" si="176"/>
        <v>Unique</v>
      </c>
      <c r="D1004" t="s">
        <v>8289</v>
      </c>
      <c r="E1004" t="str">
        <f t="shared" si="167"/>
        <v>Classmate Drawing Book - Unruled, 40 Pages, 210 mm x 297 mm - Pack Of 4</v>
      </c>
      <c r="F1004" t="str" cm="1">
        <f t="array" ref="F1004">PROPER(_xlfn.TEXTJOIN(" ", TRUE, INDEX(_xlfn.FILTERXML("&lt;t&gt;&lt;s&gt;" &amp; SUBSTITUTE(E1004," ","&lt;/s&gt;&lt;s&gt;") &amp; "&lt;/s&gt;&lt;/t&gt;", "//s"), _xlfn.SEQUENCE(4))))</f>
        <v>Classmate Drawing Book -</v>
      </c>
      <c r="G1004" t="str">
        <f t="shared" si="177"/>
        <v>Pages, 210 mm x 297 mm - Pack Of 4</v>
      </c>
      <c r="H1004" t="s">
        <v>6199</v>
      </c>
      <c r="I1004" t="s">
        <v>13171</v>
      </c>
      <c r="J1004" s="7" t="str">
        <f t="shared" si="168"/>
        <v>OfficeProducts</v>
      </c>
      <c r="K1004" t="s">
        <v>13172</v>
      </c>
      <c r="L1004" t="str">
        <f t="shared" si="169"/>
        <v>OfficePaperProducts</v>
      </c>
      <c r="M1004" t="s">
        <v>13173</v>
      </c>
      <c r="N1004" s="2" t="str">
        <f t="shared" si="170"/>
        <v>Paper</v>
      </c>
      <c r="O1004" s="1" t="s">
        <v>13174</v>
      </c>
      <c r="P1004" t="s">
        <v>13207</v>
      </c>
      <c r="Q1004">
        <v>120</v>
      </c>
      <c r="R1004" s="8">
        <f t="shared" si="171"/>
        <v>120</v>
      </c>
      <c r="S1004">
        <v>120</v>
      </c>
      <c r="T1004" s="8">
        <f t="shared" si="172"/>
        <v>120</v>
      </c>
      <c r="U1004" s="1">
        <f t="shared" si="173"/>
        <v>0</v>
      </c>
      <c r="V1004">
        <v>4.5</v>
      </c>
      <c r="W1004" s="10">
        <f t="shared" si="174"/>
        <v>4.5</v>
      </c>
      <c r="X1004" s="4">
        <v>4951</v>
      </c>
      <c r="Y1004" s="12">
        <f t="shared" si="175"/>
        <v>4951</v>
      </c>
    </row>
    <row r="1005" spans="1:25" x14ac:dyDescent="0.25">
      <c r="A1005">
        <v>1004</v>
      </c>
      <c r="B1005" t="s">
        <v>8298</v>
      </c>
      <c r="C1005" t="str">
        <f t="shared" si="176"/>
        <v>Unique</v>
      </c>
      <c r="D1005" t="s">
        <v>8299</v>
      </c>
      <c r="E1005" t="str">
        <f t="shared" si="167"/>
        <v>HP GK320 Wired Full Size RGB Backlight Mechanical Gaming Keyboard, 4 LED Indicators, Mechanical Switches, Double Injection Key Caps, and Windows Lock Key(4QN01AA)</v>
      </c>
      <c r="F1005" t="str" cm="1">
        <f t="array" ref="F1005">PROPER(_xlfn.TEXTJOIN(" ", TRUE, INDEX(_xlfn.FILTERXML("&lt;t&gt;&lt;s&gt;" &amp; SUBSTITUTE(E1005," ","&lt;/s&gt;&lt;s&gt;") &amp; "&lt;/s&gt;&lt;/t&gt;", "//s"), _xlfn.SEQUENCE(4))))</f>
        <v>Hp Gk320 Wired Full</v>
      </c>
      <c r="G1005" t="str">
        <f t="shared" si="177"/>
        <v>Backlight Mechanical Gaming Keyboard, 4 LED Indicators, Mechanical Switches, Double Injection Key Caps, and Windows Lock Key(4QN01AA)</v>
      </c>
      <c r="H1005" t="s">
        <v>7500</v>
      </c>
      <c r="I1005" t="s">
        <v>13085</v>
      </c>
      <c r="J1005" s="7" t="str">
        <f t="shared" si="168"/>
        <v>Computers &amp; Accessories</v>
      </c>
      <c r="K1005" s="2" t="s">
        <v>13086</v>
      </c>
      <c r="L1005" t="str">
        <f t="shared" si="169"/>
        <v>Accessories &amp; Peripherals</v>
      </c>
      <c r="M1005" s="2" t="s">
        <v>13196</v>
      </c>
      <c r="N1005" s="2" t="str">
        <f t="shared" si="170"/>
        <v>PCGamingPeripherals</v>
      </c>
      <c r="O1005" s="1" t="s">
        <v>13261</v>
      </c>
      <c r="Q1005" s="2">
        <v>1519</v>
      </c>
      <c r="R1005" s="8">
        <f t="shared" si="171"/>
        <v>1519</v>
      </c>
      <c r="S1005" s="2">
        <v>3499</v>
      </c>
      <c r="T1005" s="8">
        <f t="shared" si="172"/>
        <v>3499</v>
      </c>
      <c r="U1005" s="1">
        <f t="shared" si="173"/>
        <v>0.56587596456130318</v>
      </c>
      <c r="V1005">
        <v>4.3</v>
      </c>
      <c r="W1005" s="10">
        <f t="shared" si="174"/>
        <v>4.3</v>
      </c>
      <c r="X1005" s="4">
        <v>408</v>
      </c>
      <c r="Y1005" s="12">
        <f t="shared" si="175"/>
        <v>408</v>
      </c>
    </row>
    <row r="1006" spans="1:25" x14ac:dyDescent="0.25">
      <c r="A1006">
        <v>1005</v>
      </c>
      <c r="B1006" t="s">
        <v>8308</v>
      </c>
      <c r="C1006" t="str">
        <f t="shared" si="176"/>
        <v>Unique</v>
      </c>
      <c r="D1006" t="s">
        <v>8309</v>
      </c>
      <c r="E1006" t="str">
        <f t="shared" si="167"/>
        <v>Parker Moments Vector Timecheck Gold Trim Roller Ball Pen (Black)</v>
      </c>
      <c r="F1006" t="str" cm="1">
        <f t="array" ref="F1006">PROPER(_xlfn.TEXTJOIN(" ", TRUE, INDEX(_xlfn.FILTERXML("&lt;t&gt;&lt;s&gt;" &amp; SUBSTITUTE(E1006," ","&lt;/s&gt;&lt;s&gt;") &amp; "&lt;/s&gt;&lt;/t&gt;", "//s"), _xlfn.SEQUENCE(4))))</f>
        <v>Parker Moments Vector Timecheck</v>
      </c>
      <c r="G1006" t="str">
        <f t="shared" si="177"/>
        <v>Roller Ball Pen (Black)</v>
      </c>
      <c r="H1006" t="s">
        <v>8211</v>
      </c>
      <c r="I1006" t="s">
        <v>13171</v>
      </c>
      <c r="J1006" s="7" t="str">
        <f t="shared" si="168"/>
        <v>OfficeProducts</v>
      </c>
      <c r="K1006" t="s">
        <v>13172</v>
      </c>
      <c r="L1006" t="str">
        <f t="shared" si="169"/>
        <v>OfficePaperProducts</v>
      </c>
      <c r="M1006" t="s">
        <v>13173</v>
      </c>
      <c r="N1006" s="2" t="str">
        <f t="shared" si="170"/>
        <v>Paper</v>
      </c>
      <c r="O1006" s="1" t="s">
        <v>13174</v>
      </c>
      <c r="P1006" t="s">
        <v>13175</v>
      </c>
      <c r="Q1006">
        <v>420</v>
      </c>
      <c r="R1006" s="8">
        <f t="shared" si="171"/>
        <v>420</v>
      </c>
      <c r="S1006">
        <v>420</v>
      </c>
      <c r="T1006" s="8">
        <f t="shared" si="172"/>
        <v>420</v>
      </c>
      <c r="U1006" s="1">
        <f t="shared" si="173"/>
        <v>0</v>
      </c>
      <c r="V1006">
        <v>4.2</v>
      </c>
      <c r="W1006" s="10">
        <f t="shared" si="174"/>
        <v>4.2</v>
      </c>
      <c r="X1006" s="4">
        <v>1926</v>
      </c>
      <c r="Y1006" s="12">
        <f t="shared" si="175"/>
        <v>1926</v>
      </c>
    </row>
    <row r="1007" spans="1:25" x14ac:dyDescent="0.25">
      <c r="A1007">
        <v>1006</v>
      </c>
      <c r="B1007" t="s">
        <v>8318</v>
      </c>
      <c r="C1007" t="str">
        <f t="shared" si="176"/>
        <v>Unique</v>
      </c>
      <c r="D1007" t="s">
        <v>8319</v>
      </c>
      <c r="E1007" t="str">
        <f t="shared" si="167"/>
        <v>Camlin Elegante Fountain Pen - Black Blue Red</v>
      </c>
      <c r="F1007" t="str" cm="1">
        <f t="array" ref="F1007">PROPER(_xlfn.TEXTJOIN(" ", TRUE, INDEX(_xlfn.FILTERXML("&lt;t&gt;&lt;s&gt;" &amp; SUBSTITUTE(E1007," ","&lt;/s&gt;&lt;s&gt;") &amp; "&lt;/s&gt;&lt;/t&gt;", "//s"), _xlfn.SEQUENCE(4))))</f>
        <v>Camlin Elegante Fountain Pen</v>
      </c>
      <c r="G1007" t="str">
        <f t="shared" si="177"/>
        <v>Blue Red</v>
      </c>
      <c r="H1007" t="s">
        <v>8320</v>
      </c>
      <c r="I1007" t="s">
        <v>13171</v>
      </c>
      <c r="J1007" s="7" t="str">
        <f t="shared" si="168"/>
        <v>OfficeProducts</v>
      </c>
      <c r="K1007" t="s">
        <v>13172</v>
      </c>
      <c r="L1007" t="str">
        <f t="shared" si="169"/>
        <v>OfficePaperProducts</v>
      </c>
      <c r="M1007" t="s">
        <v>13173</v>
      </c>
      <c r="N1007" s="2" t="str">
        <f t="shared" si="170"/>
        <v>Paper</v>
      </c>
      <c r="O1007" s="1" t="s">
        <v>13174</v>
      </c>
      <c r="P1007" t="s">
        <v>13175</v>
      </c>
      <c r="Q1007">
        <v>225</v>
      </c>
      <c r="R1007" s="8">
        <f t="shared" si="171"/>
        <v>225</v>
      </c>
      <c r="S1007">
        <v>225</v>
      </c>
      <c r="T1007" s="8">
        <f t="shared" si="172"/>
        <v>225</v>
      </c>
      <c r="U1007" s="1">
        <f t="shared" si="173"/>
        <v>0</v>
      </c>
      <c r="V1007">
        <v>4.0999999999999996</v>
      </c>
      <c r="W1007" s="10">
        <f t="shared" si="174"/>
        <v>4.0999999999999996</v>
      </c>
      <c r="X1007" s="4">
        <v>4798</v>
      </c>
      <c r="Y1007" s="12">
        <f t="shared" si="175"/>
        <v>4798</v>
      </c>
    </row>
    <row r="1008" spans="1:25" x14ac:dyDescent="0.25">
      <c r="A1008">
        <v>1007</v>
      </c>
      <c r="B1008" t="s">
        <v>8329</v>
      </c>
      <c r="C1008" t="str">
        <f t="shared" si="176"/>
        <v>Unique</v>
      </c>
      <c r="D1008" t="s">
        <v>13003</v>
      </c>
      <c r="E1008" t="str">
        <f t="shared" si="167"/>
        <v>CARECASE Optical Bay 2nd Hard Drive Caddy, 9.5 mm CD DVD Drive Slot for SSD and HDD</v>
      </c>
      <c r="F1008" t="str" cm="1">
        <f t="array" ref="F1008">PROPER(_xlfn.TEXTJOIN(" ", TRUE, INDEX(_xlfn.FILTERXML("&lt;t&gt;&lt;s&gt;" &amp; SUBSTITUTE(E1008," ","&lt;/s&gt;&lt;s&gt;") &amp; "&lt;/s&gt;&lt;/t&gt;", "//s"), _xlfn.SEQUENCE(4))))</f>
        <v>Carecase Optical Bay 2Nd</v>
      </c>
      <c r="G1008" t="str">
        <f t="shared" si="177"/>
        <v>Caddy, 9.5 mm CD DVD Drive Slot for SSD and HDD</v>
      </c>
      <c r="H1008" t="s">
        <v>8330</v>
      </c>
      <c r="I1008" t="s">
        <v>13085</v>
      </c>
      <c r="J1008" s="7" t="str">
        <f t="shared" si="168"/>
        <v>Computers &amp; Accessories</v>
      </c>
      <c r="K1008" t="s">
        <v>13086</v>
      </c>
      <c r="L1008" t="str">
        <f t="shared" si="169"/>
        <v>Accessories &amp; Peripherals</v>
      </c>
      <c r="M1008" t="s">
        <v>13281</v>
      </c>
      <c r="N1008" s="2" t="str">
        <f t="shared" si="170"/>
        <v>HardDriveAccessories</v>
      </c>
      <c r="O1008" s="1" t="s">
        <v>13282</v>
      </c>
      <c r="Q1008">
        <v>199</v>
      </c>
      <c r="R1008" s="8">
        <f t="shared" si="171"/>
        <v>199</v>
      </c>
      <c r="S1008">
        <v>799</v>
      </c>
      <c r="T1008" s="8">
        <f t="shared" si="172"/>
        <v>799</v>
      </c>
      <c r="U1008" s="1">
        <f t="shared" si="173"/>
        <v>0.75093867334167708</v>
      </c>
      <c r="V1008">
        <v>4.0999999999999996</v>
      </c>
      <c r="W1008" s="10">
        <f t="shared" si="174"/>
        <v>4.0999999999999996</v>
      </c>
      <c r="X1008" s="4">
        <v>7333</v>
      </c>
      <c r="Y1008" s="12">
        <f t="shared" si="175"/>
        <v>7333</v>
      </c>
    </row>
    <row r="1009" spans="1:25" x14ac:dyDescent="0.25">
      <c r="A1009">
        <v>1008</v>
      </c>
      <c r="B1009" t="s">
        <v>4636</v>
      </c>
      <c r="C1009" t="str">
        <f t="shared" si="176"/>
        <v>Duplicate</v>
      </c>
      <c r="D1009" t="s">
        <v>4637</v>
      </c>
      <c r="E1009" t="str">
        <f t="shared" si="167"/>
        <v>WeCool S5 Long Selfie Stick, with Large Reinforced Tripod Stand up to 61 Inch 156 Cms, Ultra Long Multi Function Bluetooth Selfie Stick with 1 4 Screw Compatible with Gopro, Camera, and Ring Light</v>
      </c>
      <c r="F1009" t="str" cm="1">
        <f t="array" ref="F1009">PROPER(_xlfn.TEXTJOIN(" ", TRUE, INDEX(_xlfn.FILTERXML("&lt;t&gt;&lt;s&gt;" &amp; SUBSTITUTE(E1009," ","&lt;/s&gt;&lt;s&gt;") &amp; "&lt;/s&gt;&lt;/t&gt;", "//s"), _xlfn.SEQUENCE(4))))</f>
        <v>Wecool S5 Long Selfie</v>
      </c>
      <c r="G1009" t="str">
        <f t="shared" si="177"/>
        <v>Large Reinforced Tripod Stand up to 61 Inch 156 Cms, Ultra Long Multi Function Bluetooth Selfie Stick with 1 4 Screw Compatible with Gopro, Camera, and Ring Light</v>
      </c>
      <c r="H1009" t="s">
        <v>3383</v>
      </c>
      <c r="I1009" t="s">
        <v>13093</v>
      </c>
      <c r="J1009" s="7" t="str">
        <f t="shared" si="168"/>
        <v>Electronics</v>
      </c>
      <c r="K1009" s="2" t="s">
        <v>13122</v>
      </c>
      <c r="L1009" t="str">
        <f t="shared" si="169"/>
        <v>Mobiles &amp; Accessories</v>
      </c>
      <c r="M1009" s="2" t="s">
        <v>13123</v>
      </c>
      <c r="N1009" s="2" t="str">
        <f t="shared" si="170"/>
        <v>MobileAccessories</v>
      </c>
      <c r="O1009" s="1" t="s">
        <v>13140</v>
      </c>
      <c r="P1009" t="s">
        <v>13142</v>
      </c>
      <c r="Q1009" s="2">
        <v>1799</v>
      </c>
      <c r="R1009" s="8">
        <f t="shared" si="171"/>
        <v>1799</v>
      </c>
      <c r="S1009" s="2">
        <v>3999</v>
      </c>
      <c r="T1009" s="8">
        <f t="shared" si="172"/>
        <v>3999</v>
      </c>
      <c r="U1009" s="1">
        <f t="shared" si="173"/>
        <v>0.55013753438359592</v>
      </c>
      <c r="V1009">
        <v>4.5999999999999996</v>
      </c>
      <c r="W1009" s="10">
        <f t="shared" si="174"/>
        <v>4.5999999999999996</v>
      </c>
      <c r="X1009" s="4">
        <v>245</v>
      </c>
      <c r="Y1009" s="12">
        <f t="shared" si="175"/>
        <v>245</v>
      </c>
    </row>
    <row r="1010" spans="1:25" x14ac:dyDescent="0.25">
      <c r="A1010">
        <v>1009</v>
      </c>
      <c r="B1010" t="s">
        <v>8341</v>
      </c>
      <c r="C1010" t="str">
        <f t="shared" si="176"/>
        <v>Unique</v>
      </c>
      <c r="D1010" t="s">
        <v>8342</v>
      </c>
      <c r="E1010" t="str">
        <f t="shared" si="167"/>
        <v>Canon E4570 All-in-One Wi-Fi Ink Efficient Colour Printer with FAX ADF Duplex Printing (Black)- Smart Speaker Compatible, Standard</v>
      </c>
      <c r="F1010" t="str" cm="1">
        <f t="array" ref="F1010">PROPER(_xlfn.TEXTJOIN(" ", TRUE, INDEX(_xlfn.FILTERXML("&lt;t&gt;&lt;s&gt;" &amp; SUBSTITUTE(E1010," ","&lt;/s&gt;&lt;s&gt;") &amp; "&lt;/s&gt;&lt;/t&gt;", "//s"), _xlfn.SEQUENCE(4))))</f>
        <v>Canon E4570 All-In-One Wi-Fi</v>
      </c>
      <c r="G1010" t="str">
        <f t="shared" si="177"/>
        <v>Colour Printer with FAX ADF Duplex Printing (Black)- Smart Speaker Compatible, Standard</v>
      </c>
      <c r="H1010" t="s">
        <v>7621</v>
      </c>
      <c r="I1010" t="s">
        <v>13085</v>
      </c>
      <c r="J1010" s="7" t="str">
        <f t="shared" si="168"/>
        <v>Computers &amp; Accessories</v>
      </c>
      <c r="K1010" s="2" t="s">
        <v>13191</v>
      </c>
      <c r="L1010" t="str">
        <f t="shared" si="169"/>
        <v>Printers , Inks &amp; Accessories</v>
      </c>
      <c r="M1010" s="2" t="s">
        <v>13257</v>
      </c>
      <c r="N1010" s="2" t="str">
        <f t="shared" si="170"/>
        <v>Printers</v>
      </c>
      <c r="O1010" s="1" t="s">
        <v>13264</v>
      </c>
      <c r="Q1010" s="2">
        <v>8349</v>
      </c>
      <c r="R1010" s="8">
        <f t="shared" si="171"/>
        <v>8349</v>
      </c>
      <c r="S1010" s="2">
        <v>9625</v>
      </c>
      <c r="T1010" s="8">
        <f t="shared" si="172"/>
        <v>9625</v>
      </c>
      <c r="U1010" s="1">
        <f t="shared" si="173"/>
        <v>0.13257142857142856</v>
      </c>
      <c r="V1010">
        <v>3.8</v>
      </c>
      <c r="W1010" s="10">
        <f t="shared" si="174"/>
        <v>3.8</v>
      </c>
      <c r="X1010" s="4">
        <v>3652</v>
      </c>
      <c r="Y1010" s="12">
        <f t="shared" si="175"/>
        <v>3652</v>
      </c>
    </row>
    <row r="1011" spans="1:25" x14ac:dyDescent="0.25">
      <c r="A1011">
        <v>1010</v>
      </c>
      <c r="B1011" t="s">
        <v>8351</v>
      </c>
      <c r="C1011" t="str">
        <f t="shared" si="176"/>
        <v>Unique</v>
      </c>
      <c r="D1011" t="s">
        <v>8352</v>
      </c>
      <c r="E1011" t="str">
        <f t="shared" si="167"/>
        <v>Crucial P3 500GB PCIe 3.0 3D NAND NVMe M.2 SSD, up to 3500MB s - CT500P3SSD8</v>
      </c>
      <c r="F1011" t="str" cm="1">
        <f t="array" ref="F1011">PROPER(_xlfn.TEXTJOIN(" ", TRUE, INDEX(_xlfn.FILTERXML("&lt;t&gt;&lt;s&gt;" &amp; SUBSTITUTE(E1011," ","&lt;/s&gt;&lt;s&gt;") &amp; "&lt;/s&gt;&lt;/t&gt;", "//s"), _xlfn.SEQUENCE(4))))</f>
        <v>Crucial P3 500Gb Pcie</v>
      </c>
      <c r="G1011" t="str">
        <f t="shared" si="177"/>
        <v>NAND NVMe M.2 SSD, up to 3500MB s - CT500P3SSD8</v>
      </c>
      <c r="H1011" t="s">
        <v>6657</v>
      </c>
      <c r="I1011" t="s">
        <v>13085</v>
      </c>
      <c r="J1011" s="7" t="str">
        <f t="shared" si="168"/>
        <v>Computers &amp; Accessories</v>
      </c>
      <c r="K1011" s="2" t="s">
        <v>13231</v>
      </c>
      <c r="L1011" t="str">
        <f t="shared" si="169"/>
        <v>Components</v>
      </c>
      <c r="M1011" s="2" t="s">
        <v>13245</v>
      </c>
      <c r="N1011" s="2" t="str">
        <f t="shared" si="170"/>
        <v>InternalSolidStateDrives</v>
      </c>
      <c r="O1011" s="1"/>
      <c r="Q1011" s="2">
        <v>3307</v>
      </c>
      <c r="R1011" s="8">
        <f t="shared" si="171"/>
        <v>3307</v>
      </c>
      <c r="S1011" s="2">
        <v>6100</v>
      </c>
      <c r="T1011" s="8">
        <f t="shared" si="172"/>
        <v>6100</v>
      </c>
      <c r="U1011" s="1">
        <f t="shared" si="173"/>
        <v>0.45786885245901637</v>
      </c>
      <c r="V1011">
        <v>4.3</v>
      </c>
      <c r="W1011" s="10">
        <f t="shared" si="174"/>
        <v>4.3</v>
      </c>
      <c r="X1011" s="4">
        <v>2515</v>
      </c>
      <c r="Y1011" s="12">
        <f t="shared" si="175"/>
        <v>2515</v>
      </c>
    </row>
    <row r="1012" spans="1:25" x14ac:dyDescent="0.25">
      <c r="A1012">
        <v>1011</v>
      </c>
      <c r="B1012" t="s">
        <v>783</v>
      </c>
      <c r="C1012" t="str">
        <f t="shared" si="176"/>
        <v>Duplicate</v>
      </c>
      <c r="D1012" t="s">
        <v>784</v>
      </c>
      <c r="E1012" t="str">
        <f t="shared" si="167"/>
        <v>Wayona Usb Type C Fast Charger Cable Fast Charging Usb C Cable Cord Compatible For Samsung Galaxy S10E S10 S9 S8 Plus S10+,Note 10 Note 9 Note 8,S20,M31S,M40,Realme X3,Pixel 2 Xl (3 Ft Pack Of 1,Grey)</v>
      </c>
      <c r="F1012" t="str" cm="1">
        <f t="array" ref="F1012">PROPER(_xlfn.TEXTJOIN(" ", TRUE, INDEX(_xlfn.FILTERXML("&lt;t&gt;&lt;s&gt;" &amp; SUBSTITUTE(E1012," ","&lt;/s&gt;&lt;s&gt;") &amp; "&lt;/s&gt;&lt;/t&gt;", "//s"), _xlfn.SEQUENCE(4))))</f>
        <v>Wayona Usb Type C</v>
      </c>
      <c r="G1012" t="str">
        <f t="shared" si="177"/>
        <v>Cable Fast Charging Usb C Cable Cord Compatible For Samsung Galaxy S10E S10 S9 S8 Plus S10+,Note 10 Note 9 Note 8,S20,M31S,M40,Realme X3,Pixel 2 Xl (3 Ft Pack Of 1,Grey)</v>
      </c>
      <c r="H1012" t="s">
        <v>17</v>
      </c>
      <c r="I1012" t="s">
        <v>13085</v>
      </c>
      <c r="J1012" s="7" t="str">
        <f t="shared" si="168"/>
        <v>Computers &amp; Accessories</v>
      </c>
      <c r="K1012" t="s">
        <v>13086</v>
      </c>
      <c r="L1012" t="str">
        <f t="shared" si="169"/>
        <v>Accessories &amp; Peripherals</v>
      </c>
      <c r="M1012" s="2" t="s">
        <v>13087</v>
      </c>
      <c r="N1012" s="2" t="str">
        <f t="shared" si="170"/>
        <v>Cables &amp; Accessories</v>
      </c>
      <c r="O1012" s="1" t="s">
        <v>13088</v>
      </c>
      <c r="P1012" t="s">
        <v>13089</v>
      </c>
      <c r="Q1012">
        <v>325</v>
      </c>
      <c r="R1012" s="8">
        <f t="shared" si="171"/>
        <v>325</v>
      </c>
      <c r="S1012" s="2">
        <v>1299</v>
      </c>
      <c r="T1012" s="8">
        <f t="shared" si="172"/>
        <v>1299</v>
      </c>
      <c r="U1012" s="1">
        <f t="shared" si="173"/>
        <v>0.7498075442648191</v>
      </c>
      <c r="V1012">
        <v>4.2</v>
      </c>
      <c r="W1012" s="10">
        <f t="shared" si="174"/>
        <v>4.2</v>
      </c>
      <c r="X1012" s="4">
        <v>10576</v>
      </c>
      <c r="Y1012" s="12">
        <f t="shared" si="175"/>
        <v>10576</v>
      </c>
    </row>
    <row r="1013" spans="1:25" x14ac:dyDescent="0.25">
      <c r="A1013">
        <v>1012</v>
      </c>
      <c r="B1013" t="s">
        <v>8363</v>
      </c>
      <c r="C1013" t="str">
        <f t="shared" si="176"/>
        <v>Unique</v>
      </c>
      <c r="D1013" t="s">
        <v>8364</v>
      </c>
      <c r="E1013" t="str">
        <f t="shared" si="167"/>
        <v>HP v222w 64GB USB 2.0 Pen Drive (Silver)</v>
      </c>
      <c r="F1013" t="str" cm="1">
        <f t="array" ref="F1013">PROPER(_xlfn.TEXTJOIN(" ", TRUE, INDEX(_xlfn.FILTERXML("&lt;t&gt;&lt;s&gt;" &amp; SUBSTITUTE(E1013," ","&lt;/s&gt;&lt;s&gt;") &amp; "&lt;/s&gt;&lt;/t&gt;", "//s"), _xlfn.SEQUENCE(4))))</f>
        <v>Hp V222W 64Gb Usb</v>
      </c>
      <c r="G1013" t="str">
        <f t="shared" si="177"/>
        <v>Drive (Silver)</v>
      </c>
      <c r="H1013" t="s">
        <v>4766</v>
      </c>
      <c r="I1013" t="s">
        <v>13085</v>
      </c>
      <c r="J1013" s="7" t="str">
        <f t="shared" si="168"/>
        <v>Computers &amp; Accessories</v>
      </c>
      <c r="K1013" t="s">
        <v>13158</v>
      </c>
      <c r="L1013" t="str">
        <f t="shared" si="169"/>
        <v>ExternalDevices &amp; DataStorage</v>
      </c>
      <c r="M1013" s="2" t="s">
        <v>13159</v>
      </c>
      <c r="N1013" s="2" t="str">
        <f t="shared" si="170"/>
        <v>PenDrives</v>
      </c>
      <c r="O1013" s="1"/>
      <c r="Q1013">
        <v>449</v>
      </c>
      <c r="R1013" s="8">
        <f t="shared" si="171"/>
        <v>449</v>
      </c>
      <c r="S1013" s="2">
        <v>1300</v>
      </c>
      <c r="T1013" s="8">
        <f t="shared" si="172"/>
        <v>1300</v>
      </c>
      <c r="U1013" s="1">
        <f t="shared" si="173"/>
        <v>0.6546153846153846</v>
      </c>
      <c r="V1013">
        <v>4.2</v>
      </c>
      <c r="W1013" s="10">
        <f t="shared" si="174"/>
        <v>4.2</v>
      </c>
      <c r="X1013" s="4">
        <v>4959</v>
      </c>
      <c r="Y1013" s="12">
        <f t="shared" si="175"/>
        <v>4959</v>
      </c>
    </row>
    <row r="1014" spans="1:25" x14ac:dyDescent="0.25">
      <c r="A1014">
        <v>1013</v>
      </c>
      <c r="B1014" t="s">
        <v>8373</v>
      </c>
      <c r="C1014" t="str">
        <f t="shared" si="176"/>
        <v>Unique</v>
      </c>
      <c r="D1014" t="s">
        <v>8374</v>
      </c>
      <c r="E1014" t="str">
        <f t="shared" si="167"/>
        <v>Duracell Ultra Alkaline D Battery, 2 Pcs</v>
      </c>
      <c r="F1014" t="str" cm="1">
        <f t="array" ref="F1014">PROPER(_xlfn.TEXTJOIN(" ", TRUE, INDEX(_xlfn.FILTERXML("&lt;t&gt;&lt;s&gt;" &amp; SUBSTITUTE(E1014," ","&lt;/s&gt;&lt;s&gt;") &amp; "&lt;/s&gt;&lt;/t&gt;", "//s"), _xlfn.SEQUENCE(4))))</f>
        <v>Duracell Ultra Alkaline D</v>
      </c>
      <c r="G1014" t="str">
        <f t="shared" si="177"/>
        <v>Pcs</v>
      </c>
      <c r="H1014" t="s">
        <v>4979</v>
      </c>
      <c r="I1014" t="s">
        <v>13093</v>
      </c>
      <c r="J1014" s="7" t="str">
        <f t="shared" si="168"/>
        <v>Electronics</v>
      </c>
      <c r="K1014" t="s">
        <v>13169</v>
      </c>
      <c r="L1014" t="str">
        <f t="shared" si="169"/>
        <v>GeneralPurposeBatteries &amp; BatteryChargers</v>
      </c>
      <c r="M1014" t="s">
        <v>13170</v>
      </c>
      <c r="N1014" s="2" t="str">
        <f t="shared" si="170"/>
        <v>DisposableBatteries</v>
      </c>
      <c r="O1014" s="1"/>
      <c r="Q1014">
        <v>380</v>
      </c>
      <c r="R1014" s="8">
        <f t="shared" si="171"/>
        <v>380</v>
      </c>
      <c r="S1014">
        <v>400</v>
      </c>
      <c r="T1014" s="8">
        <f t="shared" si="172"/>
        <v>400</v>
      </c>
      <c r="U1014" s="1">
        <f t="shared" si="173"/>
        <v>0.05</v>
      </c>
      <c r="V1014">
        <v>4.4000000000000004</v>
      </c>
      <c r="W1014" s="10">
        <f t="shared" si="174"/>
        <v>4.4000000000000004</v>
      </c>
      <c r="X1014" s="4">
        <v>2111</v>
      </c>
      <c r="Y1014" s="12">
        <f t="shared" si="175"/>
        <v>2111</v>
      </c>
    </row>
    <row r="1015" spans="1:25" x14ac:dyDescent="0.25">
      <c r="A1015">
        <v>1014</v>
      </c>
      <c r="B1015" t="s">
        <v>8383</v>
      </c>
      <c r="C1015" t="str">
        <f t="shared" si="176"/>
        <v>Unique</v>
      </c>
      <c r="D1015" t="s">
        <v>13004</v>
      </c>
      <c r="E1015" t="str">
        <f t="shared" si="167"/>
        <v>BESTOR LCD Writing Tablet pad 12 inches | Electronic Writing Scribble Board for Kids | Kids Learning Toy | Portable Ruff for LCD Paperless Memo Digital Tablet Notepad E-Writer Writing Drawing Pad Home School Office (Black)</v>
      </c>
      <c r="F1015" t="str" cm="1">
        <f t="array" ref="F1015">PROPER(_xlfn.TEXTJOIN(" ", TRUE, INDEX(_xlfn.FILTERXML("&lt;t&gt;&lt;s&gt;" &amp; SUBSTITUTE(E1015," ","&lt;/s&gt;&lt;s&gt;") &amp; "&lt;/s&gt;&lt;/t&gt;", "//s"), _xlfn.SEQUENCE(4))))</f>
        <v>Bestor Lcd Writing Tablet</v>
      </c>
      <c r="G1015" t="str">
        <f t="shared" si="177"/>
        <v>inches | Electronic Writing Scribble Board for Kids | Kids Learning Toy | Portable Ruff for LCD Paperless Memo Digital Tablet Notepad E-Writer Writing Drawing Pad Home School Office (Black)</v>
      </c>
      <c r="H1015" t="s">
        <v>4788</v>
      </c>
      <c r="I1015" t="s">
        <v>13085</v>
      </c>
      <c r="J1015" s="7" t="str">
        <f t="shared" si="168"/>
        <v>Computers &amp; Accessories</v>
      </c>
      <c r="K1015" t="s">
        <v>13086</v>
      </c>
      <c r="L1015" t="str">
        <f t="shared" si="169"/>
        <v>Accessories &amp; Peripherals</v>
      </c>
      <c r="M1015" s="2" t="s">
        <v>13160</v>
      </c>
      <c r="N1015" s="2" t="str">
        <f t="shared" si="170"/>
        <v>Keyboards , Mice &amp; InputDevices</v>
      </c>
      <c r="O1015" s="1" t="s">
        <v>13162</v>
      </c>
      <c r="Q1015">
        <v>499</v>
      </c>
      <c r="R1015" s="8">
        <f t="shared" si="171"/>
        <v>499</v>
      </c>
      <c r="S1015" s="2">
        <v>1399</v>
      </c>
      <c r="T1015" s="8">
        <f t="shared" si="172"/>
        <v>1399</v>
      </c>
      <c r="U1015" s="1">
        <f t="shared" si="173"/>
        <v>0.64331665475339528</v>
      </c>
      <c r="V1015">
        <v>3.9</v>
      </c>
      <c r="W1015" s="10">
        <f t="shared" si="174"/>
        <v>3.9</v>
      </c>
      <c r="X1015" s="4">
        <v>1462</v>
      </c>
      <c r="Y1015" s="12">
        <f t="shared" si="175"/>
        <v>1462</v>
      </c>
    </row>
    <row r="1016" spans="1:25" x14ac:dyDescent="0.25">
      <c r="A1016">
        <v>1015</v>
      </c>
      <c r="B1016" t="s">
        <v>8392</v>
      </c>
      <c r="C1016" t="str">
        <f t="shared" si="176"/>
        <v>Unique</v>
      </c>
      <c r="D1016" t="s">
        <v>8393</v>
      </c>
      <c r="E1016" t="str">
        <f t="shared" si="167"/>
        <v>Lenovo IdeaPad 3 11th Gen Intel Core i3 15.6" FHD Thin and Light Laptop(8GB 512GB SSD Windows 11 Office 2021 2Yr Warranty 3months Xbox Game Pass Platinum Grey 1.7Kg), 81X800LGIN</v>
      </c>
      <c r="F1016" t="str" cm="1">
        <f t="array" ref="F1016">PROPER(_xlfn.TEXTJOIN(" ", TRUE, INDEX(_xlfn.FILTERXML("&lt;t&gt;&lt;s&gt;" &amp; SUBSTITUTE(E1016," ","&lt;/s&gt;&lt;s&gt;") &amp; "&lt;/s&gt;&lt;/t&gt;", "//s"), _xlfn.SEQUENCE(4))))</f>
        <v>Lenovo Ideapad 3 11Th</v>
      </c>
      <c r="G1016" t="str">
        <f t="shared" si="177"/>
        <v>Core i3 15.6" FHD Thin and Light Laptop(8GB 512GB SSD Windows 11 Office 2021 2Yr Warranty 3months Xbox Game Pass Platinum Grey 1.7Kg), 81X800LGIN</v>
      </c>
      <c r="H1016" t="s">
        <v>8394</v>
      </c>
      <c r="I1016" t="s">
        <v>13085</v>
      </c>
      <c r="J1016" s="7" t="str">
        <f t="shared" si="168"/>
        <v>Computers &amp; Accessories</v>
      </c>
      <c r="K1016" s="2" t="s">
        <v>13283</v>
      </c>
      <c r="L1016" t="str">
        <f t="shared" si="169"/>
        <v>Laptops</v>
      </c>
      <c r="M1016" s="2" t="s">
        <v>13284</v>
      </c>
      <c r="N1016" s="2" t="str">
        <f t="shared" si="170"/>
        <v>TraditionalLaptops</v>
      </c>
      <c r="O1016" s="1"/>
      <c r="Q1016" s="2">
        <v>37247</v>
      </c>
      <c r="R1016" s="8">
        <f t="shared" si="171"/>
        <v>37247</v>
      </c>
      <c r="S1016" s="2">
        <v>59890</v>
      </c>
      <c r="T1016" s="8">
        <f t="shared" si="172"/>
        <v>59890</v>
      </c>
      <c r="U1016" s="1">
        <f t="shared" si="173"/>
        <v>0.37807647353481383</v>
      </c>
      <c r="V1016">
        <v>4</v>
      </c>
      <c r="W1016" s="10">
        <f t="shared" si="174"/>
        <v>4</v>
      </c>
      <c r="X1016" s="4">
        <v>323</v>
      </c>
      <c r="Y1016" s="12">
        <f t="shared" si="175"/>
        <v>323</v>
      </c>
    </row>
    <row r="1017" spans="1:25" x14ac:dyDescent="0.25">
      <c r="A1017">
        <v>1016</v>
      </c>
      <c r="B1017" t="s">
        <v>8403</v>
      </c>
      <c r="C1017" t="str">
        <f t="shared" si="176"/>
        <v>Unique</v>
      </c>
      <c r="D1017" t="s">
        <v>8404</v>
      </c>
      <c r="E1017" t="str">
        <f t="shared" si="167"/>
        <v>boAt BassHeads 900 On-Ear Wired Headphones with Mic (White)</v>
      </c>
      <c r="F1017" t="str" cm="1">
        <f t="array" ref="F1017">PROPER(_xlfn.TEXTJOIN(" ", TRUE, INDEX(_xlfn.FILTERXML("&lt;t&gt;&lt;s&gt;" &amp; SUBSTITUTE(E1017," ","&lt;/s&gt;&lt;s&gt;") &amp; "&lt;/s&gt;&lt;/t&gt;", "//s"), _xlfn.SEQUENCE(4))))</f>
        <v>Boat Bassheads 900 On-Ear</v>
      </c>
      <c r="G1017" t="str">
        <f t="shared" si="177"/>
        <v>with Mic (White)</v>
      </c>
      <c r="H1017" t="s">
        <v>4364</v>
      </c>
      <c r="I1017" t="s">
        <v>13093</v>
      </c>
      <c r="J1017" s="7" t="str">
        <f t="shared" si="168"/>
        <v>Electronics</v>
      </c>
      <c r="K1017" t="s">
        <v>13131</v>
      </c>
      <c r="L1017" t="str">
        <f t="shared" si="169"/>
        <v>Headphones , Earbuds &amp; Accessories</v>
      </c>
      <c r="M1017" s="2" t="s">
        <v>13132</v>
      </c>
      <c r="N1017" s="2" t="str">
        <f t="shared" si="170"/>
        <v>Headphones</v>
      </c>
      <c r="O1017" s="1" t="s">
        <v>13153</v>
      </c>
      <c r="Q1017">
        <v>849</v>
      </c>
      <c r="R1017" s="8">
        <f t="shared" si="171"/>
        <v>849</v>
      </c>
      <c r="S1017" s="2">
        <v>2490</v>
      </c>
      <c r="T1017" s="8">
        <f t="shared" si="172"/>
        <v>2490</v>
      </c>
      <c r="U1017" s="1">
        <f t="shared" si="173"/>
        <v>0.65903614457831328</v>
      </c>
      <c r="V1017">
        <v>4.2</v>
      </c>
      <c r="W1017" s="10">
        <f t="shared" si="174"/>
        <v>4.2</v>
      </c>
      <c r="X1017" s="4">
        <v>91188</v>
      </c>
      <c r="Y1017" s="12">
        <f t="shared" si="175"/>
        <v>91188</v>
      </c>
    </row>
    <row r="1018" spans="1:25" x14ac:dyDescent="0.25">
      <c r="A1018">
        <v>1017</v>
      </c>
      <c r="B1018" t="s">
        <v>8413</v>
      </c>
      <c r="C1018" t="str">
        <f t="shared" si="176"/>
        <v>Unique</v>
      </c>
      <c r="D1018" t="s">
        <v>8414</v>
      </c>
      <c r="E1018" t="str">
        <f t="shared" si="167"/>
        <v>Zebronics Astra 10 Portable Wireless BT v5.0 Speaker, 10W RMS Power, 15* Hours Backup, 2.25" Drive Size, up to 6.4" Mobile Holder Support, Carry Handle, USB, mSD, AUX Input and FM Radio with Antenna</v>
      </c>
      <c r="F1018" t="str" cm="1">
        <f t="array" ref="F1018">PROPER(_xlfn.TEXTJOIN(" ", TRUE, INDEX(_xlfn.FILTERXML("&lt;t&gt;&lt;s&gt;" &amp; SUBSTITUTE(E1018," ","&lt;/s&gt;&lt;s&gt;") &amp; "&lt;/s&gt;&lt;/t&gt;", "//s"), _xlfn.SEQUENCE(4))))</f>
        <v>Zebronics Astra 10 Portable</v>
      </c>
      <c r="G1018" t="str">
        <f t="shared" si="177"/>
        <v>v5.0 Speaker, 10W RMS Power, 15* Hours Backup, 2.25" Drive Size, up to 6.4" Mobile Holder Support, Carry Handle, USB, mSD, AUX Input and FM Radio with Antenna</v>
      </c>
      <c r="H1018" t="s">
        <v>6115</v>
      </c>
      <c r="I1018" t="s">
        <v>13093</v>
      </c>
      <c r="J1018" s="7" t="str">
        <f t="shared" si="168"/>
        <v>Electronics</v>
      </c>
      <c r="K1018" t="s">
        <v>13104</v>
      </c>
      <c r="L1018" t="str">
        <f t="shared" si="169"/>
        <v>HomeAudio</v>
      </c>
      <c r="M1018" s="2" t="s">
        <v>13117</v>
      </c>
      <c r="N1018" s="2" t="str">
        <f t="shared" si="170"/>
        <v>Speakers</v>
      </c>
      <c r="O1018" s="1" t="s">
        <v>13226</v>
      </c>
      <c r="Q1018">
        <v>799</v>
      </c>
      <c r="R1018" s="8">
        <f t="shared" si="171"/>
        <v>799</v>
      </c>
      <c r="S1018" s="2">
        <v>1999</v>
      </c>
      <c r="T1018" s="8">
        <f t="shared" si="172"/>
        <v>1999</v>
      </c>
      <c r="U1018" s="1">
        <f t="shared" si="173"/>
        <v>0.60030015007503756</v>
      </c>
      <c r="V1018">
        <v>3.7</v>
      </c>
      <c r="W1018" s="10">
        <f t="shared" si="174"/>
        <v>3.7</v>
      </c>
      <c r="X1018" s="4">
        <v>418</v>
      </c>
      <c r="Y1018" s="12">
        <f t="shared" si="175"/>
        <v>418</v>
      </c>
    </row>
    <row r="1019" spans="1:25" x14ac:dyDescent="0.25">
      <c r="A1019">
        <v>1018</v>
      </c>
      <c r="B1019" t="s">
        <v>4737</v>
      </c>
      <c r="C1019" t="str">
        <f t="shared" si="176"/>
        <v>Duplicate</v>
      </c>
      <c r="D1019" t="s">
        <v>4738</v>
      </c>
      <c r="E1019" t="str">
        <f t="shared" si="167"/>
        <v>KINGONE Wireless Charging Pencil (2nd Generation) for iPad with Magnetic and Tilt Sensitive, Palm Rejection, Compatible with Apple iPad Pro 11 inch 1 2 3 4, iPad Pro 12.9 Inch 3 4 5 6, iPad Air 4 5, mini6</v>
      </c>
      <c r="F1019" t="str" cm="1">
        <f t="array" ref="F1019">PROPER(_xlfn.TEXTJOIN(" ", TRUE, INDEX(_xlfn.FILTERXML("&lt;t&gt;&lt;s&gt;" &amp; SUBSTITUTE(E1019," ","&lt;/s&gt;&lt;s&gt;") &amp; "&lt;/s&gt;&lt;/t&gt;", "//s"), _xlfn.SEQUENCE(4))))</f>
        <v>Kingone Wireless Charging Pencil</v>
      </c>
      <c r="G1019" t="str">
        <f t="shared" si="177"/>
        <v>for iPad with Magnetic and Tilt Sensitive, Palm Rejection, Compatible with Apple iPad Pro 11 inch 1 2 3 4, iPad Pro 12.9 Inch 3 4 5 6, iPad Air 4 5, mini6</v>
      </c>
      <c r="H1019" t="s">
        <v>3815</v>
      </c>
      <c r="I1019" t="s">
        <v>13093</v>
      </c>
      <c r="J1019" s="7" t="str">
        <f t="shared" si="168"/>
        <v>Electronics</v>
      </c>
      <c r="K1019" s="2" t="s">
        <v>13122</v>
      </c>
      <c r="L1019" t="str">
        <f t="shared" si="169"/>
        <v>Mobiles &amp; Accessories</v>
      </c>
      <c r="M1019" s="2" t="s">
        <v>13123</v>
      </c>
      <c r="N1019" s="2" t="str">
        <f t="shared" si="170"/>
        <v>MobileAccessories</v>
      </c>
      <c r="O1019" s="1" t="s">
        <v>13148</v>
      </c>
      <c r="Q1019" s="2">
        <v>2599</v>
      </c>
      <c r="R1019" s="8">
        <f t="shared" si="171"/>
        <v>2599</v>
      </c>
      <c r="S1019" s="2">
        <v>6999</v>
      </c>
      <c r="T1019" s="8">
        <f t="shared" si="172"/>
        <v>6999</v>
      </c>
      <c r="U1019" s="1">
        <f t="shared" si="173"/>
        <v>0.62866123731961709</v>
      </c>
      <c r="V1019">
        <v>4.5</v>
      </c>
      <c r="W1019" s="10">
        <f t="shared" si="174"/>
        <v>4.5</v>
      </c>
      <c r="X1019" s="4">
        <v>1526</v>
      </c>
      <c r="Y1019" s="12">
        <f t="shared" si="175"/>
        <v>1526</v>
      </c>
    </row>
    <row r="1020" spans="1:25" x14ac:dyDescent="0.25">
      <c r="A1020">
        <v>1019</v>
      </c>
      <c r="B1020" t="s">
        <v>808</v>
      </c>
      <c r="C1020" t="str">
        <f t="shared" si="176"/>
        <v>Duplicate</v>
      </c>
      <c r="D1020" t="s">
        <v>809</v>
      </c>
      <c r="E1020" t="str">
        <f t="shared" si="167"/>
        <v>Lapster 65W compatible for OnePlus Dash Warp Charge Cable , type c to c cable fast charging Data Sync Cable Compatible with One Plus 10R 9RT 9 pro 9R 8T 9 Nord and for All Type C Devices ‚Äì Red, 1 Meter</v>
      </c>
      <c r="F1020" t="str" cm="1">
        <f t="array" ref="F1020">PROPER(_xlfn.TEXTJOIN(" ", TRUE, INDEX(_xlfn.FILTERXML("&lt;t&gt;&lt;s&gt;" &amp; SUBSTITUTE(E1020," ","&lt;/s&gt;&lt;s&gt;") &amp; "&lt;/s&gt;&lt;/t&gt;", "//s"), _xlfn.SEQUENCE(4))))</f>
        <v>Lapster 65W Compatible For</v>
      </c>
      <c r="G1020" t="str">
        <f t="shared" si="177"/>
        <v>Warp Charge Cable , type c to c cable fast charging Data Sync Cable Compatible with One Plus 10R 9RT 9 pro 9R 8T 9 Nord and for All Type C Devices ‚Äì Red, 1 Meter</v>
      </c>
      <c r="H1020" t="s">
        <v>17</v>
      </c>
      <c r="I1020" t="s">
        <v>13085</v>
      </c>
      <c r="J1020" s="7" t="str">
        <f t="shared" si="168"/>
        <v>Computers &amp; Accessories</v>
      </c>
      <c r="K1020" t="s">
        <v>13086</v>
      </c>
      <c r="L1020" t="str">
        <f t="shared" si="169"/>
        <v>Accessories &amp; Peripherals</v>
      </c>
      <c r="M1020" t="s">
        <v>13087</v>
      </c>
      <c r="N1020" s="2" t="str">
        <f t="shared" si="170"/>
        <v>Cables &amp; Accessories</v>
      </c>
      <c r="O1020" s="1" t="s">
        <v>13088</v>
      </c>
      <c r="P1020" t="s">
        <v>13089</v>
      </c>
      <c r="Q1020">
        <v>199</v>
      </c>
      <c r="R1020" s="8">
        <f t="shared" si="171"/>
        <v>199</v>
      </c>
      <c r="S1020">
        <v>999</v>
      </c>
      <c r="T1020" s="8">
        <f t="shared" si="172"/>
        <v>999</v>
      </c>
      <c r="U1020" s="1">
        <f t="shared" si="173"/>
        <v>0.80080080080080085</v>
      </c>
      <c r="V1020">
        <v>4.5</v>
      </c>
      <c r="W1020" s="10">
        <f t="shared" si="174"/>
        <v>4.5</v>
      </c>
      <c r="X1020" s="4">
        <v>127</v>
      </c>
      <c r="Y1020" s="12">
        <f t="shared" si="175"/>
        <v>127</v>
      </c>
    </row>
    <row r="1021" spans="1:25" x14ac:dyDescent="0.25">
      <c r="A1021">
        <v>1020</v>
      </c>
      <c r="B1021" t="s">
        <v>823</v>
      </c>
      <c r="C1021" t="str">
        <f t="shared" si="176"/>
        <v>Duplicate</v>
      </c>
      <c r="D1021" t="s">
        <v>824</v>
      </c>
      <c r="E1021" t="str">
        <f t="shared" si="167"/>
        <v>Gizga Essentials USB WiFi Adapter for PC, 150 Mbps Wireless Network Adapter for Desktop - Nano Size WiFi Dongle Compatible with Windows, Mac OS and Linux Kernel | WPA WPA2 Encryption Standards| Black</v>
      </c>
      <c r="F1021" t="str" cm="1">
        <f t="array" ref="F1021">PROPER(_xlfn.TEXTJOIN(" ", TRUE, INDEX(_xlfn.FILTERXML("&lt;t&gt;&lt;s&gt;" &amp; SUBSTITUTE(E1021," ","&lt;/s&gt;&lt;s&gt;") &amp; "&lt;/s&gt;&lt;/t&gt;", "//s"), _xlfn.SEQUENCE(4))))</f>
        <v>Gizga Essentials Usb Wifi</v>
      </c>
      <c r="G1021" t="str">
        <f t="shared" si="177"/>
        <v>PC, 150 Mbps Wireless Network Adapter for Desktop - Nano Size WiFi Dongle Compatible with Windows, Mac OS and Linux Kernel | WPA WPA2 Encryption Standards| Black</v>
      </c>
      <c r="H1021" t="s">
        <v>96</v>
      </c>
      <c r="I1021" t="s">
        <v>13085</v>
      </c>
      <c r="J1021" s="7" t="str">
        <f t="shared" si="168"/>
        <v>Computers &amp; Accessories</v>
      </c>
      <c r="K1021" t="s">
        <v>13090</v>
      </c>
      <c r="L1021" t="str">
        <f t="shared" si="169"/>
        <v>NetworkingDevices</v>
      </c>
      <c r="M1021" t="s">
        <v>13091</v>
      </c>
      <c r="N1021" s="2" t="str">
        <f t="shared" si="170"/>
        <v>NetworkAdapters</v>
      </c>
      <c r="O1021" s="1" t="s">
        <v>13092</v>
      </c>
      <c r="Q1021">
        <v>269</v>
      </c>
      <c r="R1021" s="8">
        <f t="shared" si="171"/>
        <v>269</v>
      </c>
      <c r="S1021">
        <v>800</v>
      </c>
      <c r="T1021" s="8">
        <f t="shared" si="172"/>
        <v>800</v>
      </c>
      <c r="U1021" s="1">
        <f t="shared" si="173"/>
        <v>0.66374999999999995</v>
      </c>
      <c r="V1021">
        <v>3.6</v>
      </c>
      <c r="W1021" s="10">
        <f t="shared" si="174"/>
        <v>3.6</v>
      </c>
      <c r="X1021" s="4">
        <v>10134</v>
      </c>
      <c r="Y1021" s="12">
        <f t="shared" si="175"/>
        <v>10134</v>
      </c>
    </row>
    <row r="1022" spans="1:25" x14ac:dyDescent="0.25">
      <c r="A1022">
        <v>1021</v>
      </c>
      <c r="B1022" t="s">
        <v>8428</v>
      </c>
      <c r="C1022" t="str">
        <f t="shared" si="176"/>
        <v>Unique</v>
      </c>
      <c r="D1022" t="s">
        <v>8429</v>
      </c>
      <c r="E1022" t="str">
        <f t="shared" si="167"/>
        <v>SWAPKART Portable Flexible Adjustable Eye Protection USB LED Desk Light Table Lamp for Reading, Working on PC, Laptop, Power Bank, Bedroom ( Multicolour )</v>
      </c>
      <c r="F1022" t="str" cm="1">
        <f t="array" ref="F1022">PROPER(_xlfn.TEXTJOIN(" ", TRUE, INDEX(_xlfn.FILTERXML("&lt;t&gt;&lt;s&gt;" &amp; SUBSTITUTE(E1022," ","&lt;/s&gt;&lt;s&gt;") &amp; "&lt;/s&gt;&lt;/t&gt;", "//s"), _xlfn.SEQUENCE(4))))</f>
        <v>Swapkart Portable Flexible Adjustable</v>
      </c>
      <c r="G1022" t="str">
        <f t="shared" si="177"/>
        <v>USB LED Desk Light Table Lamp for Reading, Working on PC, Laptop, Power Bank, Bedroom ( Multicolour )</v>
      </c>
      <c r="H1022" t="s">
        <v>5758</v>
      </c>
      <c r="I1022" t="s">
        <v>13085</v>
      </c>
      <c r="J1022" s="7" t="str">
        <f t="shared" si="168"/>
        <v>Computers &amp; Accessories</v>
      </c>
      <c r="K1022" t="s">
        <v>13086</v>
      </c>
      <c r="L1022" t="str">
        <f t="shared" si="169"/>
        <v>Accessories &amp; Peripherals</v>
      </c>
      <c r="M1022" t="s">
        <v>13214</v>
      </c>
      <c r="N1022" s="2" t="str">
        <f t="shared" si="170"/>
        <v>USBGadgets</v>
      </c>
      <c r="O1022" s="1" t="s">
        <v>13215</v>
      </c>
      <c r="Q1022">
        <v>298</v>
      </c>
      <c r="R1022" s="8">
        <f t="shared" si="171"/>
        <v>298</v>
      </c>
      <c r="S1022">
        <v>999</v>
      </c>
      <c r="T1022" s="8">
        <f t="shared" si="172"/>
        <v>999</v>
      </c>
      <c r="U1022" s="1">
        <f t="shared" si="173"/>
        <v>0.70170170170170165</v>
      </c>
      <c r="V1022">
        <v>4.3</v>
      </c>
      <c r="W1022" s="10">
        <f t="shared" si="174"/>
        <v>4.3</v>
      </c>
      <c r="X1022" s="4">
        <v>1552</v>
      </c>
      <c r="Y1022" s="12">
        <f t="shared" si="175"/>
        <v>1552</v>
      </c>
    </row>
    <row r="1023" spans="1:25" x14ac:dyDescent="0.25">
      <c r="A1023">
        <v>1022</v>
      </c>
      <c r="B1023" t="s">
        <v>8438</v>
      </c>
      <c r="C1023" t="str">
        <f t="shared" si="176"/>
        <v>Unique</v>
      </c>
      <c r="D1023" t="s">
        <v>8439</v>
      </c>
      <c r="E1023" t="str">
        <f t="shared" si="167"/>
        <v>Infinity (JBL Fuze 100, Wireless Portable Bluetooth Speaker with Mic, Deep Bass, Dual Equalizer, IPX7 Waterproof, Rugged Fabric Design (Black)</v>
      </c>
      <c r="F1023" t="str" cm="1">
        <f t="array" ref="F1023">PROPER(_xlfn.TEXTJOIN(" ", TRUE, INDEX(_xlfn.FILTERXML("&lt;t&gt;&lt;s&gt;" &amp; SUBSTITUTE(E1023," ","&lt;/s&gt;&lt;s&gt;") &amp; "&lt;/s&gt;&lt;/t&gt;", "//s"), _xlfn.SEQUENCE(4))))</f>
        <v>Infinity (Jbl Fuze 100,</v>
      </c>
      <c r="G1023" t="str">
        <f t="shared" si="177"/>
        <v>Bluetooth Speaker with Mic, Deep Bass, Dual Equalizer, IPX7 Waterproof, Rugged Fabric Design (Black)</v>
      </c>
      <c r="H1023" t="s">
        <v>6115</v>
      </c>
      <c r="I1023" t="s">
        <v>13093</v>
      </c>
      <c r="J1023" s="7" t="str">
        <f t="shared" si="168"/>
        <v>Electronics</v>
      </c>
      <c r="K1023" s="2" t="s">
        <v>13104</v>
      </c>
      <c r="L1023" t="str">
        <f t="shared" si="169"/>
        <v>HomeAudio</v>
      </c>
      <c r="M1023" s="2" t="s">
        <v>13117</v>
      </c>
      <c r="N1023" s="2" t="str">
        <f t="shared" si="170"/>
        <v>Speakers</v>
      </c>
      <c r="O1023" s="1" t="s">
        <v>13226</v>
      </c>
      <c r="Q1023" s="2">
        <v>1499</v>
      </c>
      <c r="R1023" s="8">
        <f t="shared" si="171"/>
        <v>1499</v>
      </c>
      <c r="S1023" s="2">
        <v>2999</v>
      </c>
      <c r="T1023" s="8">
        <f t="shared" si="172"/>
        <v>2999</v>
      </c>
      <c r="U1023" s="1">
        <f t="shared" si="173"/>
        <v>0.50016672224074687</v>
      </c>
      <c r="V1023">
        <v>4.0999999999999996</v>
      </c>
      <c r="W1023" s="10">
        <f t="shared" si="174"/>
        <v>4.0999999999999996</v>
      </c>
      <c r="X1023" s="4">
        <v>25262</v>
      </c>
      <c r="Y1023" s="12">
        <f t="shared" si="175"/>
        <v>25262</v>
      </c>
    </row>
    <row r="1024" spans="1:25" x14ac:dyDescent="0.25">
      <c r="A1024">
        <v>1023</v>
      </c>
      <c r="B1024" t="s">
        <v>8448</v>
      </c>
      <c r="C1024" t="str">
        <f t="shared" si="176"/>
        <v>Unique</v>
      </c>
      <c r="D1024" t="s">
        <v>8449</v>
      </c>
      <c r="E1024" t="str">
        <f t="shared" si="167"/>
        <v>Pigeon by Stovekraft Amaze Plus Electric Kettle (14289) with Stainless Steel Body, 1.5 litre, used for boiling Water, making tea and coffee, instant noodles, soup etc. 1500 Watt (Silver)</v>
      </c>
      <c r="F1024" t="str" cm="1">
        <f t="array" ref="F1024">PROPER(_xlfn.TEXTJOIN(" ", TRUE, INDEX(_xlfn.FILTERXML("&lt;t&gt;&lt;s&gt;" &amp; SUBSTITUTE(E1024," ","&lt;/s&gt;&lt;s&gt;") &amp; "&lt;/s&gt;&lt;/t&gt;", "//s"), _xlfn.SEQUENCE(4))))</f>
        <v>Pigeon By Stovekraft Amaze</v>
      </c>
      <c r="G1024" t="str">
        <f t="shared" si="177"/>
        <v>Kettle (14289) with Stainless Steel Body, 1.5 litre, used for boiling Water, making tea and coffee, instant noodles, soup etc. 1500 Watt (Silver)</v>
      </c>
      <c r="H1024" t="s">
        <v>8450</v>
      </c>
      <c r="I1024" t="s">
        <v>13176</v>
      </c>
      <c r="J1024" s="7" t="str">
        <f t="shared" si="168"/>
        <v>Home &amp; Kitchen</v>
      </c>
      <c r="K1024" t="s">
        <v>13285</v>
      </c>
      <c r="L1024" t="str">
        <f t="shared" si="169"/>
        <v>Kitchen &amp; HomeAppliances</v>
      </c>
      <c r="M1024" s="2" t="s">
        <v>13286</v>
      </c>
      <c r="N1024" s="2" t="str">
        <f t="shared" si="170"/>
        <v>SmallKitchenAppliances</v>
      </c>
      <c r="O1024" s="1" t="s">
        <v>13287</v>
      </c>
      <c r="P1024" t="s">
        <v>13288</v>
      </c>
      <c r="Q1024">
        <v>649</v>
      </c>
      <c r="R1024" s="8">
        <f t="shared" si="171"/>
        <v>649</v>
      </c>
      <c r="S1024" s="2">
        <v>1245</v>
      </c>
      <c r="T1024" s="8">
        <f t="shared" si="172"/>
        <v>1245</v>
      </c>
      <c r="U1024" s="1">
        <f t="shared" si="173"/>
        <v>0.47871485943775099</v>
      </c>
      <c r="V1024">
        <v>3.9</v>
      </c>
      <c r="W1024" s="10">
        <f t="shared" si="174"/>
        <v>3.9</v>
      </c>
      <c r="X1024" s="4">
        <v>123365</v>
      </c>
      <c r="Y1024" s="12">
        <f t="shared" si="175"/>
        <v>123365</v>
      </c>
    </row>
    <row r="1025" spans="1:25" x14ac:dyDescent="0.25">
      <c r="A1025">
        <v>1024</v>
      </c>
      <c r="B1025" t="s">
        <v>8459</v>
      </c>
      <c r="C1025" t="str">
        <f t="shared" si="176"/>
        <v>Unique</v>
      </c>
      <c r="D1025" t="s">
        <v>8460</v>
      </c>
      <c r="E1025" t="str">
        <f t="shared" si="167"/>
        <v>USHA Quartz Room Heater with Overheating Protection (3002, Ivory, 800 Watts)</v>
      </c>
      <c r="F1025" t="str" cm="1">
        <f t="array" ref="F1025">PROPER(_xlfn.TEXTJOIN(" ", TRUE, INDEX(_xlfn.FILTERXML("&lt;t&gt;&lt;s&gt;" &amp; SUBSTITUTE(E1025," ","&lt;/s&gt;&lt;s&gt;") &amp; "&lt;/s&gt;&lt;/t&gt;", "//s"), _xlfn.SEQUENCE(4))))</f>
        <v>Usha Quartz Room Heater</v>
      </c>
      <c r="G1025" t="str">
        <f t="shared" si="177"/>
        <v>Protection (3002, Ivory, 800 Watts)</v>
      </c>
      <c r="H1025" t="s">
        <v>8461</v>
      </c>
      <c r="I1025" t="s">
        <v>13176</v>
      </c>
      <c r="J1025" s="7" t="str">
        <f t="shared" si="168"/>
        <v>Home &amp; Kitchen</v>
      </c>
      <c r="K1025" s="2" t="s">
        <v>13289</v>
      </c>
      <c r="L1025" t="str">
        <f t="shared" si="169"/>
        <v>Heating , Cooling &amp; AirQuality</v>
      </c>
      <c r="M1025" s="2" t="s">
        <v>13290</v>
      </c>
      <c r="N1025" s="2" t="str">
        <f t="shared" si="170"/>
        <v>RoomHeaters</v>
      </c>
      <c r="O1025" s="1" t="s">
        <v>13291</v>
      </c>
      <c r="Q1025" s="2">
        <v>1199</v>
      </c>
      <c r="R1025" s="8">
        <f t="shared" si="171"/>
        <v>1199</v>
      </c>
      <c r="S1025" s="2">
        <v>1695</v>
      </c>
      <c r="T1025" s="8">
        <f t="shared" si="172"/>
        <v>1695</v>
      </c>
      <c r="U1025" s="1">
        <f t="shared" si="173"/>
        <v>0.29262536873156342</v>
      </c>
      <c r="V1025">
        <v>3.6</v>
      </c>
      <c r="W1025" s="10">
        <f t="shared" si="174"/>
        <v>3.6</v>
      </c>
      <c r="X1025" s="4">
        <v>13300</v>
      </c>
      <c r="Y1025" s="12">
        <f t="shared" si="175"/>
        <v>13300</v>
      </c>
    </row>
    <row r="1026" spans="1:25" x14ac:dyDescent="0.25">
      <c r="A1026">
        <v>1025</v>
      </c>
      <c r="B1026" t="s">
        <v>8470</v>
      </c>
      <c r="C1026" t="str">
        <f t="shared" si="176"/>
        <v>Unique</v>
      </c>
      <c r="D1026" t="s">
        <v>8471</v>
      </c>
      <c r="E1026" t="str">
        <f t="shared" ref="E1026:E1089" si="178">TRIM(SUBSTITUTE(SUBSTITUTE(SUBSTITUTE(SUBSTITUTE(SUBSTITUTE(SUBSTITUTE(D1026,"&amp;","and"),"&lt;",""),"&gt;",""),"/"," "),CHAR(160)," "),CHAR(10)," "))</f>
        <v>Amazon Brand - Solimo 2000 1000 Watts Room Heater with Adjustable Thermostat (ISI certified, White colour, Ideal for small to medium room area)</v>
      </c>
      <c r="F1026" t="str" cm="1">
        <f t="array" ref="F1026">PROPER(_xlfn.TEXTJOIN(" ", TRUE, INDEX(_xlfn.FILTERXML("&lt;t&gt;&lt;s&gt;" &amp; SUBSTITUTE(E1026," ","&lt;/s&gt;&lt;s&gt;") &amp; "&lt;/s&gt;&lt;/t&gt;", "//s"), _xlfn.SEQUENCE(4))))</f>
        <v>Amazon Brand - Solimo</v>
      </c>
      <c r="G1026" t="str">
        <f t="shared" si="177"/>
        <v>Watts Room Heater with Adjustable Thermostat (ISI certified, White colour, Ideal for small to medium room area)</v>
      </c>
      <c r="H1026" t="s">
        <v>8472</v>
      </c>
      <c r="I1026" t="s">
        <v>13176</v>
      </c>
      <c r="J1026" s="7" t="str">
        <f t="shared" ref="J1026:J1089" si="179">TRIM(SUBSTITUTE(SUBSTITUTE(I1026, "&amp;", " &amp; "), ",", " , "))</f>
        <v>Home &amp; Kitchen</v>
      </c>
      <c r="K1026" s="2" t="s">
        <v>13289</v>
      </c>
      <c r="L1026" t="str">
        <f t="shared" ref="L1026:L1089" si="180">TRIM(SUBSTITUTE(SUBSTITUTE(K1026, "&amp;", " &amp; "), ",", " , "))</f>
        <v>Heating , Cooling &amp; AirQuality</v>
      </c>
      <c r="M1026" s="2" t="s">
        <v>13290</v>
      </c>
      <c r="N1026" s="2" t="str">
        <f t="shared" ref="N1026:N1089" si="181">TRIM(SUBSTITUTE(SUBSTITUTE(M1026, "&amp;", " &amp; "), ",", " , "))</f>
        <v>RoomHeaters</v>
      </c>
      <c r="O1026" s="1" t="s">
        <v>13292</v>
      </c>
      <c r="Q1026" s="2">
        <v>1199</v>
      </c>
      <c r="R1026" s="8">
        <f t="shared" ref="R1026:R1089" si="182">VALUE(Q1026)</f>
        <v>1199</v>
      </c>
      <c r="S1026" s="2">
        <v>2000</v>
      </c>
      <c r="T1026" s="8">
        <f t="shared" ref="T1026:T1089" si="183">VALUE(S1026)</f>
        <v>2000</v>
      </c>
      <c r="U1026" s="1">
        <f t="shared" ref="U1026:U1089" si="184">IFERROR((T1026- R1026) / T1026, 0)</f>
        <v>0.40050000000000002</v>
      </c>
      <c r="V1026">
        <v>4</v>
      </c>
      <c r="W1026" s="10">
        <f t="shared" ref="W1026:W1089" si="185">VALUE(V1026)</f>
        <v>4</v>
      </c>
      <c r="X1026" s="4">
        <v>18543</v>
      </c>
      <c r="Y1026" s="12">
        <f t="shared" ref="Y1026:Y1089" si="186">VALUE(X1026)</f>
        <v>18543</v>
      </c>
    </row>
    <row r="1027" spans="1:25" x14ac:dyDescent="0.25">
      <c r="A1027">
        <v>1026</v>
      </c>
      <c r="B1027" t="s">
        <v>8481</v>
      </c>
      <c r="C1027" t="str">
        <f t="shared" ref="C1027:C1090" si="187">IF(COUNTIF(B:B, B1027) &gt; 1, "Duplicate", "Unique")</f>
        <v>Unique</v>
      </c>
      <c r="D1027" t="s">
        <v>8482</v>
      </c>
      <c r="E1027" t="str">
        <f t="shared" si="178"/>
        <v>StyleHouse Lint Remover for Woolen Clothes, Electric Lint Remover, Best Lint Shaver for Clothes</v>
      </c>
      <c r="F1027" t="str" cm="1">
        <f t="array" ref="F1027">PROPER(_xlfn.TEXTJOIN(" ", TRUE, INDEX(_xlfn.FILTERXML("&lt;t&gt;&lt;s&gt;" &amp; SUBSTITUTE(E1027," ","&lt;/s&gt;&lt;s&gt;") &amp; "&lt;/s&gt;&lt;/t&gt;", "//s"), _xlfn.SEQUENCE(4))))</f>
        <v>Stylehouse Lint Remover For</v>
      </c>
      <c r="G1027" t="str">
        <f t="shared" si="177"/>
        <v>Electric Lint Remover, Best Lint Shaver for Clothes</v>
      </c>
      <c r="H1027" t="s">
        <v>8483</v>
      </c>
      <c r="I1027" t="s">
        <v>13176</v>
      </c>
      <c r="J1027" s="7" t="str">
        <f t="shared" si="179"/>
        <v>Home &amp; Kitchen</v>
      </c>
      <c r="K1027" t="s">
        <v>13285</v>
      </c>
      <c r="L1027" t="str">
        <f t="shared" si="180"/>
        <v>Kitchen &amp; HomeAppliances</v>
      </c>
      <c r="M1027" t="s">
        <v>13293</v>
      </c>
      <c r="N1027" s="2" t="str">
        <f t="shared" si="181"/>
        <v>Vacuum , Cleaning &amp; Ironing</v>
      </c>
      <c r="O1027" s="1" t="s">
        <v>13294</v>
      </c>
      <c r="P1027" t="s">
        <v>13295</v>
      </c>
      <c r="Q1027">
        <v>455</v>
      </c>
      <c r="R1027" s="8">
        <f t="shared" si="182"/>
        <v>455</v>
      </c>
      <c r="S1027">
        <v>999</v>
      </c>
      <c r="T1027" s="8">
        <f t="shared" si="183"/>
        <v>999</v>
      </c>
      <c r="U1027" s="1">
        <f t="shared" si="184"/>
        <v>0.5445445445445446</v>
      </c>
      <c r="V1027">
        <v>4.0999999999999996</v>
      </c>
      <c r="W1027" s="10">
        <f t="shared" si="185"/>
        <v>4.0999999999999996</v>
      </c>
      <c r="X1027" s="4">
        <v>3578</v>
      </c>
      <c r="Y1027" s="12">
        <f t="shared" si="186"/>
        <v>3578</v>
      </c>
    </row>
    <row r="1028" spans="1:25" x14ac:dyDescent="0.25">
      <c r="A1028">
        <v>1027</v>
      </c>
      <c r="B1028" t="s">
        <v>8492</v>
      </c>
      <c r="C1028" t="str">
        <f t="shared" si="187"/>
        <v>Unique</v>
      </c>
      <c r="D1028" t="s">
        <v>8493</v>
      </c>
      <c r="E1028" t="str">
        <f t="shared" si="178"/>
        <v>beatXP Kitchen Scale Multipurpose Portable Electronic Digital Weighing Scale | Weight Machine With Back light LCD Display | White |10 kg | 2 Year Warranty |</v>
      </c>
      <c r="F1028" t="str" cm="1">
        <f t="array" ref="F1028">PROPER(_xlfn.TEXTJOIN(" ", TRUE, INDEX(_xlfn.FILTERXML("&lt;t&gt;&lt;s&gt;" &amp; SUBSTITUTE(E1028," ","&lt;/s&gt;&lt;s&gt;") &amp; "&lt;/s&gt;&lt;/t&gt;", "//s"), _xlfn.SEQUENCE(4))))</f>
        <v>Beatxp Kitchen Scale Multipurpose</v>
      </c>
      <c r="G1028" t="str">
        <f t="shared" si="177"/>
        <v>Digital Weighing Scale | Weight Machine With Back light LCD Display | White |10 kg | 2 Year Warranty |</v>
      </c>
      <c r="H1028" t="s">
        <v>8494</v>
      </c>
      <c r="I1028" t="s">
        <v>13176</v>
      </c>
      <c r="J1028" s="7" t="str">
        <f t="shared" si="179"/>
        <v>Home &amp; Kitchen</v>
      </c>
      <c r="K1028" t="s">
        <v>13285</v>
      </c>
      <c r="L1028" t="str">
        <f t="shared" si="180"/>
        <v>Kitchen &amp; HomeAppliances</v>
      </c>
      <c r="M1028" s="2" t="s">
        <v>13286</v>
      </c>
      <c r="N1028" s="2" t="str">
        <f t="shared" si="181"/>
        <v>SmallKitchenAppliances</v>
      </c>
      <c r="O1028" s="1" t="s">
        <v>13296</v>
      </c>
      <c r="Q1028">
        <v>199</v>
      </c>
      <c r="R1028" s="8">
        <f t="shared" si="182"/>
        <v>199</v>
      </c>
      <c r="S1028" s="2">
        <v>1999</v>
      </c>
      <c r="T1028" s="8">
        <f t="shared" si="183"/>
        <v>1999</v>
      </c>
      <c r="U1028" s="1">
        <f t="shared" si="184"/>
        <v>0.90045022511255624</v>
      </c>
      <c r="V1028">
        <v>3.7</v>
      </c>
      <c r="W1028" s="10">
        <f t="shared" si="185"/>
        <v>3.7</v>
      </c>
      <c r="X1028" s="4">
        <v>2031</v>
      </c>
      <c r="Y1028" s="12">
        <f t="shared" si="186"/>
        <v>2031</v>
      </c>
    </row>
    <row r="1029" spans="1:25" x14ac:dyDescent="0.25">
      <c r="A1029">
        <v>1028</v>
      </c>
      <c r="B1029" t="s">
        <v>8503</v>
      </c>
      <c r="C1029" t="str">
        <f t="shared" si="187"/>
        <v>Unique</v>
      </c>
      <c r="D1029" t="s">
        <v>8504</v>
      </c>
      <c r="E1029" t="str">
        <f t="shared" si="178"/>
        <v>Glun Multipurpose Portable Electronic Digital Weighing Scale Weight Machine (10 Kg - with Back Light)</v>
      </c>
      <c r="F1029" t="str" cm="1">
        <f t="array" ref="F1029">PROPER(_xlfn.TEXTJOIN(" ", TRUE, INDEX(_xlfn.FILTERXML("&lt;t&gt;&lt;s&gt;" &amp; SUBSTITUTE(E1029," ","&lt;/s&gt;&lt;s&gt;") &amp; "&lt;/s&gt;&lt;/t&gt;", "//s"), _xlfn.SEQUENCE(4))))</f>
        <v>Glun Multipurpose Portable Electronic</v>
      </c>
      <c r="G1029" t="str">
        <f t="shared" si="177"/>
        <v>Scale Weight Machine (10 Kg - with Back Light)</v>
      </c>
      <c r="H1029" t="s">
        <v>8494</v>
      </c>
      <c r="I1029" t="s">
        <v>13176</v>
      </c>
      <c r="J1029" s="7" t="str">
        <f t="shared" si="179"/>
        <v>Home &amp; Kitchen</v>
      </c>
      <c r="K1029" t="s">
        <v>13285</v>
      </c>
      <c r="L1029" t="str">
        <f t="shared" si="180"/>
        <v>Kitchen &amp; HomeAppliances</v>
      </c>
      <c r="M1029" t="s">
        <v>13286</v>
      </c>
      <c r="N1029" s="2" t="str">
        <f t="shared" si="181"/>
        <v>SmallKitchenAppliances</v>
      </c>
      <c r="O1029" s="1" t="s">
        <v>13296</v>
      </c>
      <c r="Q1029">
        <v>293</v>
      </c>
      <c r="R1029" s="8">
        <f t="shared" si="182"/>
        <v>293</v>
      </c>
      <c r="S1029">
        <v>499</v>
      </c>
      <c r="T1029" s="8">
        <f t="shared" si="183"/>
        <v>499</v>
      </c>
      <c r="U1029" s="1">
        <f t="shared" si="184"/>
        <v>0.41282565130260523</v>
      </c>
      <c r="V1029">
        <v>3.9</v>
      </c>
      <c r="W1029" s="10">
        <f t="shared" si="185"/>
        <v>3.9</v>
      </c>
      <c r="X1029" s="4">
        <v>44994</v>
      </c>
      <c r="Y1029" s="12">
        <f t="shared" si="186"/>
        <v>44994</v>
      </c>
    </row>
    <row r="1030" spans="1:25" x14ac:dyDescent="0.25">
      <c r="A1030">
        <v>1029</v>
      </c>
      <c r="B1030" t="s">
        <v>8513</v>
      </c>
      <c r="C1030" t="str">
        <f t="shared" si="187"/>
        <v>Unique</v>
      </c>
      <c r="D1030" t="s">
        <v>8514</v>
      </c>
      <c r="E1030" t="str">
        <f t="shared" si="178"/>
        <v>Pigeon Polypropylene Mini Handy and Compact Chopper with 3 Blades for Effortlessly Chopping Vegetables and Fruits for Your Kitchen (12420, Green, 400 ml)</v>
      </c>
      <c r="F1030" t="str" cm="1">
        <f t="array" ref="F1030">PROPER(_xlfn.TEXTJOIN(" ", TRUE, INDEX(_xlfn.FILTERXML("&lt;t&gt;&lt;s&gt;" &amp; SUBSTITUTE(E1030," ","&lt;/s&gt;&lt;s&gt;") &amp; "&lt;/s&gt;&lt;/t&gt;", "//s"), _xlfn.SEQUENCE(4))))</f>
        <v>Pigeon Polypropylene Mini Handy</v>
      </c>
      <c r="G1030" t="str">
        <f t="shared" si="177"/>
        <v>Chopper with 3 Blades for Effortlessly Chopping Vegetables and Fruits for Your Kitchen (12420, Green, 400 ml)</v>
      </c>
      <c r="H1030" t="s">
        <v>8515</v>
      </c>
      <c r="I1030" t="s">
        <v>13176</v>
      </c>
      <c r="J1030" s="7" t="str">
        <f t="shared" si="179"/>
        <v>Home &amp; Kitchen</v>
      </c>
      <c r="K1030" t="s">
        <v>13297</v>
      </c>
      <c r="L1030" t="str">
        <f t="shared" si="180"/>
        <v>Kitchen &amp; Dining</v>
      </c>
      <c r="M1030" t="s">
        <v>13298</v>
      </c>
      <c r="N1030" s="2" t="str">
        <f t="shared" si="181"/>
        <v>KitchenTools</v>
      </c>
      <c r="O1030" s="1" t="s">
        <v>13299</v>
      </c>
      <c r="P1030" t="s">
        <v>13300</v>
      </c>
      <c r="Q1030">
        <v>199</v>
      </c>
      <c r="R1030" s="8">
        <f t="shared" si="182"/>
        <v>199</v>
      </c>
      <c r="S1030">
        <v>495</v>
      </c>
      <c r="T1030" s="8">
        <f t="shared" si="183"/>
        <v>495</v>
      </c>
      <c r="U1030" s="1">
        <f t="shared" si="184"/>
        <v>0.59797979797979794</v>
      </c>
      <c r="V1030">
        <v>4.0999999999999996</v>
      </c>
      <c r="W1030" s="10">
        <f t="shared" si="185"/>
        <v>4.0999999999999996</v>
      </c>
      <c r="X1030" s="4">
        <v>270563</v>
      </c>
      <c r="Y1030" s="12">
        <f t="shared" si="186"/>
        <v>270563</v>
      </c>
    </row>
    <row r="1031" spans="1:25" x14ac:dyDescent="0.25">
      <c r="A1031">
        <v>1030</v>
      </c>
      <c r="B1031" t="s">
        <v>8524</v>
      </c>
      <c r="C1031" t="str">
        <f t="shared" si="187"/>
        <v>Unique</v>
      </c>
      <c r="D1031" t="s">
        <v>8525</v>
      </c>
      <c r="E1031" t="str">
        <f t="shared" si="178"/>
        <v>Prestige 1.5 Litre Kettle 1500-watts, Red</v>
      </c>
      <c r="F1031" t="str" cm="1">
        <f t="array" ref="F1031">PROPER(_xlfn.TEXTJOIN(" ", TRUE, INDEX(_xlfn.FILTERXML("&lt;t&gt;&lt;s&gt;" &amp; SUBSTITUTE(E1031," ","&lt;/s&gt;&lt;s&gt;") &amp; "&lt;/s&gt;&lt;/t&gt;", "//s"), _xlfn.SEQUENCE(4))))</f>
        <v>Prestige 1.5 Litre Kettle</v>
      </c>
      <c r="G1031" t="str">
        <f t="shared" si="177"/>
        <v/>
      </c>
      <c r="H1031" t="s">
        <v>8450</v>
      </c>
      <c r="I1031" t="s">
        <v>13176</v>
      </c>
      <c r="J1031" s="7" t="str">
        <f t="shared" si="179"/>
        <v>Home &amp; Kitchen</v>
      </c>
      <c r="K1031" t="s">
        <v>13285</v>
      </c>
      <c r="L1031" t="str">
        <f t="shared" si="180"/>
        <v>Kitchen &amp; HomeAppliances</v>
      </c>
      <c r="M1031" s="2" t="s">
        <v>13286</v>
      </c>
      <c r="N1031" s="2" t="str">
        <f t="shared" si="181"/>
        <v>SmallKitchenAppliances</v>
      </c>
      <c r="O1031" s="1" t="s">
        <v>13287</v>
      </c>
      <c r="P1031" t="s">
        <v>13288</v>
      </c>
      <c r="Q1031">
        <v>749</v>
      </c>
      <c r="R1031" s="8">
        <f t="shared" si="182"/>
        <v>749</v>
      </c>
      <c r="S1031" s="2">
        <v>1245</v>
      </c>
      <c r="T1031" s="8">
        <f t="shared" si="183"/>
        <v>1245</v>
      </c>
      <c r="U1031" s="1">
        <f t="shared" si="184"/>
        <v>0.39839357429718875</v>
      </c>
      <c r="V1031">
        <v>3.9</v>
      </c>
      <c r="W1031" s="10">
        <f t="shared" si="185"/>
        <v>3.9</v>
      </c>
      <c r="X1031" s="4">
        <v>31783</v>
      </c>
      <c r="Y1031" s="12">
        <f t="shared" si="186"/>
        <v>31783</v>
      </c>
    </row>
    <row r="1032" spans="1:25" x14ac:dyDescent="0.25">
      <c r="A1032">
        <v>1031</v>
      </c>
      <c r="B1032" t="s">
        <v>8534</v>
      </c>
      <c r="C1032" t="str">
        <f t="shared" si="187"/>
        <v>Unique</v>
      </c>
      <c r="D1032" t="s">
        <v>8535</v>
      </c>
      <c r="E1032" t="str">
        <f t="shared" si="178"/>
        <v>Bajaj RHX-2 800-Watt Room Heater (White)</v>
      </c>
      <c r="F1032" t="str" cm="1">
        <f t="array" ref="F1032">PROPER(_xlfn.TEXTJOIN(" ", TRUE, INDEX(_xlfn.FILTERXML("&lt;t&gt;&lt;s&gt;" &amp; SUBSTITUTE(E1032," ","&lt;/s&gt;&lt;s&gt;") &amp; "&lt;/s&gt;&lt;/t&gt;", "//s"), _xlfn.SEQUENCE(4))))</f>
        <v>Bajaj Rhx-2 800-Watt Room</v>
      </c>
      <c r="G1032" t="str">
        <f t="shared" si="177"/>
        <v/>
      </c>
      <c r="H1032" t="s">
        <v>8461</v>
      </c>
      <c r="I1032" t="s">
        <v>13176</v>
      </c>
      <c r="J1032" s="7" t="str">
        <f t="shared" si="179"/>
        <v>Home &amp; Kitchen</v>
      </c>
      <c r="K1032" s="2" t="s">
        <v>13289</v>
      </c>
      <c r="L1032" t="str">
        <f t="shared" si="180"/>
        <v>Heating , Cooling &amp; AirQuality</v>
      </c>
      <c r="M1032" s="2" t="s">
        <v>13290</v>
      </c>
      <c r="N1032" s="2" t="str">
        <f t="shared" si="181"/>
        <v>RoomHeaters</v>
      </c>
      <c r="O1032" s="1" t="s">
        <v>13291</v>
      </c>
      <c r="Q1032" s="2">
        <v>1399</v>
      </c>
      <c r="R1032" s="8">
        <f t="shared" si="182"/>
        <v>1399</v>
      </c>
      <c r="S1032" s="2">
        <v>1549</v>
      </c>
      <c r="T1032" s="8">
        <f t="shared" si="183"/>
        <v>1549</v>
      </c>
      <c r="U1032" s="1">
        <f t="shared" si="184"/>
        <v>9.6836668818592639E-2</v>
      </c>
      <c r="V1032">
        <v>3.9</v>
      </c>
      <c r="W1032" s="10">
        <f t="shared" si="185"/>
        <v>3.9</v>
      </c>
      <c r="X1032" s="4">
        <v>2602</v>
      </c>
      <c r="Y1032" s="12">
        <f t="shared" si="186"/>
        <v>2602</v>
      </c>
    </row>
    <row r="1033" spans="1:25" x14ac:dyDescent="0.25">
      <c r="A1033">
        <v>1032</v>
      </c>
      <c r="B1033" t="s">
        <v>8544</v>
      </c>
      <c r="C1033" t="str">
        <f t="shared" si="187"/>
        <v>Unique</v>
      </c>
      <c r="D1033" t="s">
        <v>8545</v>
      </c>
      <c r="E1033" t="str">
        <f t="shared" si="178"/>
        <v>Prestige Electric Kettle PKOSS - 1500watts, Steel (1.5Ltr), Black</v>
      </c>
      <c r="F1033" t="str" cm="1">
        <f t="array" ref="F1033">PROPER(_xlfn.TEXTJOIN(" ", TRUE, INDEX(_xlfn.FILTERXML("&lt;t&gt;&lt;s&gt;" &amp; SUBSTITUTE(E1033," ","&lt;/s&gt;&lt;s&gt;") &amp; "&lt;/s&gt;&lt;/t&gt;", "//s"), _xlfn.SEQUENCE(4))))</f>
        <v>Prestige Electric Kettle Pkoss</v>
      </c>
      <c r="G1033" t="str">
        <f t="shared" si="177"/>
        <v>Steel (1.5Ltr), Black</v>
      </c>
      <c r="H1033" t="s">
        <v>8450</v>
      </c>
      <c r="I1033" t="s">
        <v>13176</v>
      </c>
      <c r="J1033" s="7" t="str">
        <f t="shared" si="179"/>
        <v>Home &amp; Kitchen</v>
      </c>
      <c r="K1033" t="s">
        <v>13285</v>
      </c>
      <c r="L1033" t="str">
        <f t="shared" si="180"/>
        <v>Kitchen &amp; HomeAppliances</v>
      </c>
      <c r="M1033" s="2" t="s">
        <v>13286</v>
      </c>
      <c r="N1033" s="2" t="str">
        <f t="shared" si="181"/>
        <v>SmallKitchenAppliances</v>
      </c>
      <c r="O1033" s="1" t="s">
        <v>13287</v>
      </c>
      <c r="P1033" t="s">
        <v>13288</v>
      </c>
      <c r="Q1033">
        <v>749</v>
      </c>
      <c r="R1033" s="8">
        <f t="shared" si="182"/>
        <v>749</v>
      </c>
      <c r="S1033" s="2">
        <v>1445</v>
      </c>
      <c r="T1033" s="8">
        <f t="shared" si="183"/>
        <v>1445</v>
      </c>
      <c r="U1033" s="1">
        <f t="shared" si="184"/>
        <v>0.48166089965397924</v>
      </c>
      <c r="V1033">
        <v>3.9</v>
      </c>
      <c r="W1033" s="10">
        <f t="shared" si="185"/>
        <v>3.9</v>
      </c>
      <c r="X1033" s="4">
        <v>63350</v>
      </c>
      <c r="Y1033" s="12">
        <f t="shared" si="186"/>
        <v>63350</v>
      </c>
    </row>
    <row r="1034" spans="1:25" x14ac:dyDescent="0.25">
      <c r="A1034">
        <v>1033</v>
      </c>
      <c r="B1034" t="s">
        <v>8554</v>
      </c>
      <c r="C1034" t="str">
        <f t="shared" si="187"/>
        <v>Unique</v>
      </c>
      <c r="D1034" t="s">
        <v>8555</v>
      </c>
      <c r="E1034" t="str">
        <f t="shared" si="178"/>
        <v>Pigeon by Stovekraft Cruise 1800 watt Induction Cooktop (Black)</v>
      </c>
      <c r="F1034" t="str" cm="1">
        <f t="array" ref="F1034">PROPER(_xlfn.TEXTJOIN(" ", TRUE, INDEX(_xlfn.FILTERXML("&lt;t&gt;&lt;s&gt;" &amp; SUBSTITUTE(E1034," ","&lt;/s&gt;&lt;s&gt;") &amp; "&lt;/s&gt;&lt;/t&gt;", "//s"), _xlfn.SEQUENCE(4))))</f>
        <v>Pigeon By Stovekraft Cruise</v>
      </c>
      <c r="G1034" t="str">
        <f t="shared" si="177"/>
        <v>Induction Cooktop (Black)</v>
      </c>
      <c r="H1034" t="s">
        <v>8556</v>
      </c>
      <c r="I1034" t="s">
        <v>13176</v>
      </c>
      <c r="J1034" s="7" t="str">
        <f t="shared" si="179"/>
        <v>Home &amp; Kitchen</v>
      </c>
      <c r="K1034" s="2" t="s">
        <v>13285</v>
      </c>
      <c r="L1034" t="str">
        <f t="shared" si="180"/>
        <v>Kitchen &amp; HomeAppliances</v>
      </c>
      <c r="M1034" s="2" t="s">
        <v>13286</v>
      </c>
      <c r="N1034" s="2" t="str">
        <f t="shared" si="181"/>
        <v>SmallKitchenAppliances</v>
      </c>
      <c r="O1034" s="1" t="s">
        <v>13301</v>
      </c>
      <c r="Q1034" s="2">
        <v>1699</v>
      </c>
      <c r="R1034" s="8">
        <f t="shared" si="182"/>
        <v>1699</v>
      </c>
      <c r="S1034" s="2">
        <v>3193</v>
      </c>
      <c r="T1034" s="8">
        <f t="shared" si="183"/>
        <v>3193</v>
      </c>
      <c r="U1034" s="1">
        <f t="shared" si="184"/>
        <v>0.46789852803006576</v>
      </c>
      <c r="V1034">
        <v>3.8</v>
      </c>
      <c r="W1034" s="10">
        <f t="shared" si="185"/>
        <v>3.8</v>
      </c>
      <c r="X1034" s="4">
        <v>54032</v>
      </c>
      <c r="Y1034" s="12">
        <f t="shared" si="186"/>
        <v>54032</v>
      </c>
    </row>
    <row r="1035" spans="1:25" x14ac:dyDescent="0.25">
      <c r="A1035">
        <v>1034</v>
      </c>
      <c r="B1035" t="s">
        <v>8565</v>
      </c>
      <c r="C1035" t="str">
        <f t="shared" si="187"/>
        <v>Unique</v>
      </c>
      <c r="D1035" t="s">
        <v>8566</v>
      </c>
      <c r="E1035" t="str">
        <f t="shared" si="178"/>
        <v>Prestige PKGSS 1.7L 1500W Electric Kettle (Stainless Steel)</v>
      </c>
      <c r="F1035" t="str" cm="1">
        <f t="array" ref="F1035">PROPER(_xlfn.TEXTJOIN(" ", TRUE, INDEX(_xlfn.FILTERXML("&lt;t&gt;&lt;s&gt;" &amp; SUBSTITUTE(E1035," ","&lt;/s&gt;&lt;s&gt;") &amp; "&lt;/s&gt;&lt;/t&gt;", "//s"), _xlfn.SEQUENCE(4))))</f>
        <v>Prestige Pkgss 1.7L 1500W</v>
      </c>
      <c r="G1035" t="str">
        <f t="shared" si="177"/>
        <v>(Stainless Steel)</v>
      </c>
      <c r="H1035" t="s">
        <v>8450</v>
      </c>
      <c r="I1035" t="s">
        <v>13176</v>
      </c>
      <c r="J1035" s="7" t="str">
        <f t="shared" si="179"/>
        <v>Home &amp; Kitchen</v>
      </c>
      <c r="K1035" s="2" t="s">
        <v>13285</v>
      </c>
      <c r="L1035" t="str">
        <f t="shared" si="180"/>
        <v>Kitchen &amp; HomeAppliances</v>
      </c>
      <c r="M1035" s="2" t="s">
        <v>13286</v>
      </c>
      <c r="N1035" s="2" t="str">
        <f t="shared" si="181"/>
        <v>SmallKitchenAppliances</v>
      </c>
      <c r="O1035" s="1" t="s">
        <v>13287</v>
      </c>
      <c r="P1035" t="s">
        <v>13288</v>
      </c>
      <c r="Q1035" s="2">
        <v>1043</v>
      </c>
      <c r="R1035" s="8">
        <f t="shared" si="182"/>
        <v>1043</v>
      </c>
      <c r="S1035" s="2">
        <v>1345</v>
      </c>
      <c r="T1035" s="8">
        <f t="shared" si="183"/>
        <v>1345</v>
      </c>
      <c r="U1035" s="1">
        <f t="shared" si="184"/>
        <v>0.2245353159851301</v>
      </c>
      <c r="V1035">
        <v>3.8</v>
      </c>
      <c r="W1035" s="10">
        <f t="shared" si="185"/>
        <v>3.8</v>
      </c>
      <c r="X1035" s="4">
        <v>15592</v>
      </c>
      <c r="Y1035" s="12">
        <f t="shared" si="186"/>
        <v>15592</v>
      </c>
    </row>
    <row r="1036" spans="1:25" x14ac:dyDescent="0.25">
      <c r="A1036">
        <v>1035</v>
      </c>
      <c r="B1036" t="s">
        <v>8575</v>
      </c>
      <c r="C1036" t="str">
        <f t="shared" si="187"/>
        <v>Unique</v>
      </c>
      <c r="D1036" t="s">
        <v>8576</v>
      </c>
      <c r="E1036" t="str">
        <f t="shared" si="178"/>
        <v>SHOPTOSHOP Electric Lint Remover, Best Lint Shaver for Clothes,Lint Remover for Woolen Clothes ,Lint Remover for Sweaters</v>
      </c>
      <c r="F1036" t="str" cm="1">
        <f t="array" ref="F1036">PROPER(_xlfn.TEXTJOIN(" ", TRUE, INDEX(_xlfn.FILTERXML("&lt;t&gt;&lt;s&gt;" &amp; SUBSTITUTE(E1036," ","&lt;/s&gt;&lt;s&gt;") &amp; "&lt;/s&gt;&lt;/t&gt;", "//s"), _xlfn.SEQUENCE(4))))</f>
        <v>Shoptoshop Electric Lint Remover,</v>
      </c>
      <c r="G1036" t="str">
        <f t="shared" si="177"/>
        <v>Shaver for Clothes,Lint Remover for Woolen Clothes ,Lint Remover for Sweaters</v>
      </c>
      <c r="H1036" t="s">
        <v>8483</v>
      </c>
      <c r="I1036" t="s">
        <v>13176</v>
      </c>
      <c r="J1036" s="7" t="str">
        <f t="shared" si="179"/>
        <v>Home &amp; Kitchen</v>
      </c>
      <c r="K1036" t="s">
        <v>13285</v>
      </c>
      <c r="L1036" t="str">
        <f t="shared" si="180"/>
        <v>Kitchen &amp; HomeAppliances</v>
      </c>
      <c r="M1036" t="s">
        <v>13293</v>
      </c>
      <c r="N1036" s="2" t="str">
        <f t="shared" si="181"/>
        <v>Vacuum , Cleaning &amp; Ironing</v>
      </c>
      <c r="O1036" s="1" t="s">
        <v>13294</v>
      </c>
      <c r="P1036" t="s">
        <v>13295</v>
      </c>
      <c r="Q1036">
        <v>499</v>
      </c>
      <c r="R1036" s="8">
        <f t="shared" si="182"/>
        <v>499</v>
      </c>
      <c r="S1036">
        <v>999</v>
      </c>
      <c r="T1036" s="8">
        <f t="shared" si="183"/>
        <v>999</v>
      </c>
      <c r="U1036" s="1">
        <f t="shared" si="184"/>
        <v>0.50050050050050054</v>
      </c>
      <c r="V1036">
        <v>4.0999999999999996</v>
      </c>
      <c r="W1036" s="10">
        <f t="shared" si="185"/>
        <v>4.0999999999999996</v>
      </c>
      <c r="X1036" s="4">
        <v>4859</v>
      </c>
      <c r="Y1036" s="12">
        <f t="shared" si="186"/>
        <v>4859</v>
      </c>
    </row>
    <row r="1037" spans="1:25" x14ac:dyDescent="0.25">
      <c r="A1037">
        <v>1036</v>
      </c>
      <c r="B1037" t="s">
        <v>8585</v>
      </c>
      <c r="C1037" t="str">
        <f t="shared" si="187"/>
        <v>Unique</v>
      </c>
      <c r="D1037" t="s">
        <v>8586</v>
      </c>
      <c r="E1037" t="str">
        <f t="shared" si="178"/>
        <v>Orpat OEH-1260 2000-Watt Fan Heater (Grey)</v>
      </c>
      <c r="F1037" t="str" cm="1">
        <f t="array" ref="F1037">PROPER(_xlfn.TEXTJOIN(" ", TRUE, INDEX(_xlfn.FILTERXML("&lt;t&gt;&lt;s&gt;" &amp; SUBSTITUTE(E1037," ","&lt;/s&gt;&lt;s&gt;") &amp; "&lt;/s&gt;&lt;/t&gt;", "//s"), _xlfn.SEQUENCE(4))))</f>
        <v>Orpat Oeh-1260 2000-Watt Fan</v>
      </c>
      <c r="G1037" t="str">
        <f t="shared" si="177"/>
        <v/>
      </c>
      <c r="H1037" t="s">
        <v>8472</v>
      </c>
      <c r="I1037" t="s">
        <v>13176</v>
      </c>
      <c r="J1037" s="7" t="str">
        <f t="shared" si="179"/>
        <v>Home &amp; Kitchen</v>
      </c>
      <c r="K1037" s="2" t="s">
        <v>13289</v>
      </c>
      <c r="L1037" t="str">
        <f t="shared" si="180"/>
        <v>Heating , Cooling &amp; AirQuality</v>
      </c>
      <c r="M1037" s="2" t="s">
        <v>13290</v>
      </c>
      <c r="N1037" s="2" t="str">
        <f t="shared" si="181"/>
        <v>RoomHeaters</v>
      </c>
      <c r="O1037" s="1" t="s">
        <v>13292</v>
      </c>
      <c r="Q1037" s="2">
        <v>1464</v>
      </c>
      <c r="R1037" s="8">
        <f t="shared" si="182"/>
        <v>1464</v>
      </c>
      <c r="S1037" s="2">
        <v>1650</v>
      </c>
      <c r="T1037" s="8">
        <f t="shared" si="183"/>
        <v>1650</v>
      </c>
      <c r="U1037" s="1">
        <f t="shared" si="184"/>
        <v>0.11272727272727273</v>
      </c>
      <c r="V1037">
        <v>4.0999999999999996</v>
      </c>
      <c r="W1037" s="10">
        <f t="shared" si="185"/>
        <v>4.0999999999999996</v>
      </c>
      <c r="X1037" s="4">
        <v>14120</v>
      </c>
      <c r="Y1037" s="12">
        <f t="shared" si="186"/>
        <v>14120</v>
      </c>
    </row>
    <row r="1038" spans="1:25" x14ac:dyDescent="0.25">
      <c r="A1038">
        <v>1037</v>
      </c>
      <c r="B1038" t="s">
        <v>8595</v>
      </c>
      <c r="C1038" t="str">
        <f t="shared" si="187"/>
        <v>Unique</v>
      </c>
      <c r="D1038" t="s">
        <v>8596</v>
      </c>
      <c r="E1038" t="str">
        <f t="shared" si="178"/>
        <v>PRO365 Indo Mocktails Coffee Foamer Cappuccino Lemonade Milk Frother (6 Months Warranty)</v>
      </c>
      <c r="F1038" t="str" cm="1">
        <f t="array" ref="F1038">PROPER(_xlfn.TEXTJOIN(" ", TRUE, INDEX(_xlfn.FILTERXML("&lt;t&gt;&lt;s&gt;" &amp; SUBSTITUTE(E1038," ","&lt;/s&gt;&lt;s&gt;") &amp; "&lt;/s&gt;&lt;/t&gt;", "//s"), _xlfn.SEQUENCE(4))))</f>
        <v>Pro365 Indo Mocktails Coffee</v>
      </c>
      <c r="G1038" t="str">
        <f t="shared" si="177"/>
        <v>Lemonade Milk Frother (6 Months Warranty)</v>
      </c>
      <c r="H1038" t="s">
        <v>8597</v>
      </c>
      <c r="I1038" t="s">
        <v>13176</v>
      </c>
      <c r="J1038" s="7" t="str">
        <f t="shared" si="179"/>
        <v>Home &amp; Kitchen</v>
      </c>
      <c r="K1038" t="s">
        <v>13285</v>
      </c>
      <c r="L1038" t="str">
        <f t="shared" si="180"/>
        <v>Kitchen &amp; HomeAppliances</v>
      </c>
      <c r="M1038" t="s">
        <v>13286</v>
      </c>
      <c r="N1038" s="2" t="str">
        <f t="shared" si="181"/>
        <v>SmallKitchenAppliances</v>
      </c>
      <c r="O1038" s="1" t="s">
        <v>13302</v>
      </c>
      <c r="Q1038">
        <v>249</v>
      </c>
      <c r="R1038" s="8">
        <f t="shared" si="182"/>
        <v>249</v>
      </c>
      <c r="S1038">
        <v>499</v>
      </c>
      <c r="T1038" s="8">
        <f t="shared" si="183"/>
        <v>499</v>
      </c>
      <c r="U1038" s="1">
        <f t="shared" si="184"/>
        <v>0.50100200400801598</v>
      </c>
      <c r="V1038">
        <v>3.3</v>
      </c>
      <c r="W1038" s="10">
        <f t="shared" si="185"/>
        <v>3.3</v>
      </c>
      <c r="X1038" s="4">
        <v>8427</v>
      </c>
      <c r="Y1038" s="12">
        <f t="shared" si="186"/>
        <v>8427</v>
      </c>
    </row>
    <row r="1039" spans="1:25" x14ac:dyDescent="0.25">
      <c r="A1039">
        <v>1038</v>
      </c>
      <c r="B1039" t="s">
        <v>8605</v>
      </c>
      <c r="C1039" t="str">
        <f t="shared" si="187"/>
        <v>Unique</v>
      </c>
      <c r="D1039" t="s">
        <v>8606</v>
      </c>
      <c r="E1039" t="str">
        <f t="shared" si="178"/>
        <v>Bajaj DX-6 1000W Dry Iron with Advance Soleplate and Anti-bacterial German Coating Technology, White</v>
      </c>
      <c r="F1039" t="str" cm="1">
        <f t="array" ref="F1039">PROPER(_xlfn.TEXTJOIN(" ", TRUE, INDEX(_xlfn.FILTERXML("&lt;t&gt;&lt;s&gt;" &amp; SUBSTITUTE(E1039," ","&lt;/s&gt;&lt;s&gt;") &amp; "&lt;/s&gt;&lt;/t&gt;", "//s"), _xlfn.SEQUENCE(4))))</f>
        <v>Bajaj Dx-6 1000W Dry</v>
      </c>
      <c r="G1039" t="str">
        <f t="shared" si="177"/>
        <v>Advance Soleplate and Anti-bacterial German Coating Technology, White</v>
      </c>
      <c r="H1039" t="s">
        <v>8607</v>
      </c>
      <c r="I1039" t="s">
        <v>13176</v>
      </c>
      <c r="J1039" s="7" t="str">
        <f t="shared" si="179"/>
        <v>Home &amp; Kitchen</v>
      </c>
      <c r="K1039" t="s">
        <v>13285</v>
      </c>
      <c r="L1039" t="str">
        <f t="shared" si="180"/>
        <v>Kitchen &amp; HomeAppliances</v>
      </c>
      <c r="M1039" s="2" t="s">
        <v>13293</v>
      </c>
      <c r="N1039" s="2" t="str">
        <f t="shared" si="181"/>
        <v>Vacuum , Cleaning &amp; Ironing</v>
      </c>
      <c r="O1039" s="1" t="s">
        <v>13294</v>
      </c>
      <c r="P1039" t="s">
        <v>13303</v>
      </c>
      <c r="Q1039">
        <v>625</v>
      </c>
      <c r="R1039" s="8">
        <f t="shared" si="182"/>
        <v>625</v>
      </c>
      <c r="S1039" s="2">
        <v>1400</v>
      </c>
      <c r="T1039" s="8">
        <f t="shared" si="183"/>
        <v>1400</v>
      </c>
      <c r="U1039" s="1">
        <f t="shared" si="184"/>
        <v>0.5535714285714286</v>
      </c>
      <c r="V1039">
        <v>4.2</v>
      </c>
      <c r="W1039" s="10">
        <f t="shared" si="185"/>
        <v>4.2</v>
      </c>
      <c r="X1039" s="4">
        <v>23316</v>
      </c>
      <c r="Y1039" s="12">
        <f t="shared" si="186"/>
        <v>23316</v>
      </c>
    </row>
    <row r="1040" spans="1:25" x14ac:dyDescent="0.25">
      <c r="A1040">
        <v>1039</v>
      </c>
      <c r="B1040" t="s">
        <v>8616</v>
      </c>
      <c r="C1040" t="str">
        <f t="shared" si="187"/>
        <v>Unique</v>
      </c>
      <c r="D1040" t="s">
        <v>8617</v>
      </c>
      <c r="E1040" t="str">
        <f t="shared" si="178"/>
        <v>Croma 500W Mixer Grinder with 3 Stainless Steel Leak-proof Jars, 3 speed and Pulse function, 2 years warranty (CRAK4184, White and Purple)</v>
      </c>
      <c r="F1040" t="str" cm="1">
        <f t="array" ref="F1040">PROPER(_xlfn.TEXTJOIN(" ", TRUE, INDEX(_xlfn.FILTERXML("&lt;t&gt;&lt;s&gt;" &amp; SUBSTITUTE(E1040," ","&lt;/s&gt;&lt;s&gt;") &amp; "&lt;/s&gt;&lt;/t&gt;", "//s"), _xlfn.SEQUENCE(4))))</f>
        <v>Croma 500W Mixer Grinder</v>
      </c>
      <c r="G1040" t="str">
        <f t="shared" si="177"/>
        <v>Stainless Steel Leak-proof Jars, 3 speed and Pulse function, 2 years warranty (CRAK4184, White and Purple)</v>
      </c>
      <c r="H1040" t="s">
        <v>8618</v>
      </c>
      <c r="I1040" t="s">
        <v>13176</v>
      </c>
      <c r="J1040" s="7" t="str">
        <f t="shared" si="179"/>
        <v>Home &amp; Kitchen</v>
      </c>
      <c r="K1040" s="2" t="s">
        <v>13285</v>
      </c>
      <c r="L1040" t="str">
        <f t="shared" si="180"/>
        <v>Kitchen &amp; HomeAppliances</v>
      </c>
      <c r="M1040" s="2" t="s">
        <v>13286</v>
      </c>
      <c r="N1040" s="2" t="str">
        <f t="shared" si="181"/>
        <v>SmallKitchenAppliances</v>
      </c>
      <c r="O1040" s="1" t="s">
        <v>13304</v>
      </c>
      <c r="Q1040" s="2">
        <v>1290</v>
      </c>
      <c r="R1040" s="8">
        <f t="shared" si="182"/>
        <v>1290</v>
      </c>
      <c r="S1040" s="2">
        <v>2500</v>
      </c>
      <c r="T1040" s="8">
        <f t="shared" si="183"/>
        <v>2500</v>
      </c>
      <c r="U1040" s="1">
        <f t="shared" si="184"/>
        <v>0.48399999999999999</v>
      </c>
      <c r="V1040">
        <v>4</v>
      </c>
      <c r="W1040" s="10">
        <f t="shared" si="185"/>
        <v>4</v>
      </c>
      <c r="X1040" s="4">
        <v>6530</v>
      </c>
      <c r="Y1040" s="12">
        <f t="shared" si="186"/>
        <v>6530</v>
      </c>
    </row>
    <row r="1041" spans="1:25" x14ac:dyDescent="0.25">
      <c r="A1041">
        <v>1040</v>
      </c>
      <c r="B1041" t="s">
        <v>8627</v>
      </c>
      <c r="C1041" t="str">
        <f t="shared" si="187"/>
        <v>Unique</v>
      </c>
      <c r="D1041" t="s">
        <v>8628</v>
      </c>
      <c r="E1041" t="str">
        <f t="shared" si="178"/>
        <v>Havells Instanio 3-Litre Instant Geyser (White Blue)</v>
      </c>
      <c r="F1041" t="str" cm="1">
        <f t="array" ref="F1041">PROPER(_xlfn.TEXTJOIN(" ", TRUE, INDEX(_xlfn.FILTERXML("&lt;t&gt;&lt;s&gt;" &amp; SUBSTITUTE(E1041," ","&lt;/s&gt;&lt;s&gt;") &amp; "&lt;/s&gt;&lt;/t&gt;", "//s"), _xlfn.SEQUENCE(4))))</f>
        <v>Havells Instanio 3-Litre Instant</v>
      </c>
      <c r="G1041" t="str">
        <f t="shared" si="177"/>
        <v>Blue)</v>
      </c>
      <c r="H1041" t="s">
        <v>8629</v>
      </c>
      <c r="I1041" t="s">
        <v>13176</v>
      </c>
      <c r="J1041" s="7" t="str">
        <f t="shared" si="179"/>
        <v>Home &amp; Kitchen</v>
      </c>
      <c r="K1041" s="2" t="s">
        <v>13289</v>
      </c>
      <c r="L1041" t="str">
        <f t="shared" si="180"/>
        <v>Heating , Cooling &amp; AirQuality</v>
      </c>
      <c r="M1041" s="2" t="s">
        <v>13305</v>
      </c>
      <c r="N1041" s="2" t="str">
        <f t="shared" si="181"/>
        <v>WaterHeaters &amp; Geysers</v>
      </c>
      <c r="O1041" s="1" t="s">
        <v>13306</v>
      </c>
      <c r="Q1041" s="2">
        <v>3600</v>
      </c>
      <c r="R1041" s="8">
        <f t="shared" si="182"/>
        <v>3600</v>
      </c>
      <c r="S1041" s="2">
        <v>6190</v>
      </c>
      <c r="T1041" s="8">
        <f t="shared" si="183"/>
        <v>6190</v>
      </c>
      <c r="U1041" s="1">
        <f t="shared" si="184"/>
        <v>0.4184168012924071</v>
      </c>
      <c r="V1041">
        <v>4.3</v>
      </c>
      <c r="W1041" s="10">
        <f t="shared" si="185"/>
        <v>4.3</v>
      </c>
      <c r="X1041" s="4">
        <v>11924</v>
      </c>
      <c r="Y1041" s="12">
        <f t="shared" si="186"/>
        <v>11924</v>
      </c>
    </row>
    <row r="1042" spans="1:25" x14ac:dyDescent="0.25">
      <c r="A1042">
        <v>1041</v>
      </c>
      <c r="B1042" t="s">
        <v>8638</v>
      </c>
      <c r="C1042" t="str">
        <f t="shared" si="187"/>
        <v>Unique</v>
      </c>
      <c r="D1042" t="s">
        <v>8639</v>
      </c>
      <c r="E1042" t="str">
        <f t="shared" si="178"/>
        <v>Morphy Richards OFR Room Heater, 09 Fin 2000 Watts Oil Filled Room Heater , ISI Approved (OFR 9 Grey)</v>
      </c>
      <c r="F1042" t="str" cm="1">
        <f t="array" ref="F1042">PROPER(_xlfn.TEXTJOIN(" ", TRUE, INDEX(_xlfn.FILTERXML("&lt;t&gt;&lt;s&gt;" &amp; SUBSTITUTE(E1042," ","&lt;/s&gt;&lt;s&gt;") &amp; "&lt;/s&gt;&lt;/t&gt;", "//s"), _xlfn.SEQUENCE(4))))</f>
        <v>Morphy Richards Ofr Room</v>
      </c>
      <c r="G1042" t="str">
        <f t="shared" si="177"/>
        <v>Fin 2000 Watts Oil Filled Room Heater , ISI Approved (OFR 9 Grey)</v>
      </c>
      <c r="H1042" t="s">
        <v>8640</v>
      </c>
      <c r="I1042" t="s">
        <v>13176</v>
      </c>
      <c r="J1042" s="7" t="str">
        <f t="shared" si="179"/>
        <v>Home &amp; Kitchen</v>
      </c>
      <c r="K1042" s="2" t="s">
        <v>13289</v>
      </c>
      <c r="L1042" t="str">
        <f t="shared" si="180"/>
        <v>Heating , Cooling &amp; AirQuality</v>
      </c>
      <c r="M1042" s="2" t="s">
        <v>13290</v>
      </c>
      <c r="N1042" s="2" t="str">
        <f t="shared" si="181"/>
        <v>RoomHeaters</v>
      </c>
      <c r="O1042" s="1"/>
      <c r="Q1042" s="2">
        <v>6549</v>
      </c>
      <c r="R1042" s="8">
        <f t="shared" si="182"/>
        <v>6549</v>
      </c>
      <c r="S1042" s="2">
        <v>13999</v>
      </c>
      <c r="T1042" s="8">
        <f t="shared" si="183"/>
        <v>13999</v>
      </c>
      <c r="U1042" s="1">
        <f t="shared" si="184"/>
        <v>0.53218087006214732</v>
      </c>
      <c r="V1042">
        <v>4</v>
      </c>
      <c r="W1042" s="10">
        <f t="shared" si="185"/>
        <v>4</v>
      </c>
      <c r="X1042" s="4">
        <v>2961</v>
      </c>
      <c r="Y1042" s="12">
        <f t="shared" si="186"/>
        <v>2961</v>
      </c>
    </row>
    <row r="1043" spans="1:25" x14ac:dyDescent="0.25">
      <c r="A1043">
        <v>1042</v>
      </c>
      <c r="B1043" t="s">
        <v>8649</v>
      </c>
      <c r="C1043" t="str">
        <f t="shared" si="187"/>
        <v>Unique</v>
      </c>
      <c r="D1043" t="s">
        <v>8650</v>
      </c>
      <c r="E1043" t="str">
        <f t="shared" si="178"/>
        <v>Havells Aqua Plus 1.2 litre Double Wall Kettle 304 Stainless Steel Inner Body Cool touch outer body Wider mouth 2 Year warranty (Black, 1500 Watt)</v>
      </c>
      <c r="F1043" t="str" cm="1">
        <f t="array" ref="F1043">PROPER(_xlfn.TEXTJOIN(" ", TRUE, INDEX(_xlfn.FILTERXML("&lt;t&gt;&lt;s&gt;" &amp; SUBSTITUTE(E1043," ","&lt;/s&gt;&lt;s&gt;") &amp; "&lt;/s&gt;&lt;/t&gt;", "//s"), _xlfn.SEQUENCE(4))))</f>
        <v>Havells Aqua Plus 1.2</v>
      </c>
      <c r="G1043" t="str">
        <f t="shared" si="177"/>
        <v>Wall Kettle 304 Stainless Steel Inner Body Cool touch outer body Wider mouth 2 Year warranty (Black, 1500 Watt)</v>
      </c>
      <c r="H1043" t="s">
        <v>8450</v>
      </c>
      <c r="I1043" t="s">
        <v>13176</v>
      </c>
      <c r="J1043" s="7" t="str">
        <f t="shared" si="179"/>
        <v>Home &amp; Kitchen</v>
      </c>
      <c r="K1043" s="2" t="s">
        <v>13285</v>
      </c>
      <c r="L1043" t="str">
        <f t="shared" si="180"/>
        <v>Kitchen &amp; HomeAppliances</v>
      </c>
      <c r="M1043" s="2" t="s">
        <v>13286</v>
      </c>
      <c r="N1043" s="2" t="str">
        <f t="shared" si="181"/>
        <v>SmallKitchenAppliances</v>
      </c>
      <c r="O1043" s="1" t="s">
        <v>13287</v>
      </c>
      <c r="P1043" t="s">
        <v>13288</v>
      </c>
      <c r="Q1043" s="2">
        <v>1625</v>
      </c>
      <c r="R1043" s="8">
        <f t="shared" si="182"/>
        <v>1625</v>
      </c>
      <c r="S1043" s="2">
        <v>2995</v>
      </c>
      <c r="T1043" s="8">
        <f t="shared" si="183"/>
        <v>2995</v>
      </c>
      <c r="U1043" s="1">
        <f t="shared" si="184"/>
        <v>0.45742904841402338</v>
      </c>
      <c r="V1043">
        <v>4.5</v>
      </c>
      <c r="W1043" s="10">
        <f t="shared" si="185"/>
        <v>4.5</v>
      </c>
      <c r="X1043" s="4">
        <v>23484</v>
      </c>
      <c r="Y1043" s="12">
        <f t="shared" si="186"/>
        <v>23484</v>
      </c>
    </row>
    <row r="1044" spans="1:25" x14ac:dyDescent="0.25">
      <c r="A1044">
        <v>1043</v>
      </c>
      <c r="B1044" t="s">
        <v>8659</v>
      </c>
      <c r="C1044" t="str">
        <f t="shared" si="187"/>
        <v>Unique</v>
      </c>
      <c r="D1044" t="s">
        <v>8660</v>
      </c>
      <c r="E1044" t="str">
        <f t="shared" si="178"/>
        <v>Bajaj Splendora 3 Litre 3KW IWH Instant Water Heater (Geyser), White</v>
      </c>
      <c r="F1044" t="str" cm="1">
        <f t="array" ref="F1044">PROPER(_xlfn.TEXTJOIN(" ", TRUE, INDEX(_xlfn.FILTERXML("&lt;t&gt;&lt;s&gt;" &amp; SUBSTITUTE(E1044," ","&lt;/s&gt;&lt;s&gt;") &amp; "&lt;/s&gt;&lt;/t&gt;", "//s"), _xlfn.SEQUENCE(4))))</f>
        <v>Bajaj Splendora 3 Litre</v>
      </c>
      <c r="G1044" t="str">
        <f t="shared" si="177"/>
        <v>Instant Water Heater (Geyser), White</v>
      </c>
      <c r="H1044" t="s">
        <v>8629</v>
      </c>
      <c r="I1044" t="s">
        <v>13176</v>
      </c>
      <c r="J1044" s="7" t="str">
        <f t="shared" si="179"/>
        <v>Home &amp; Kitchen</v>
      </c>
      <c r="K1044" s="2" t="s">
        <v>13289</v>
      </c>
      <c r="L1044" t="str">
        <f t="shared" si="180"/>
        <v>Heating , Cooling &amp; AirQuality</v>
      </c>
      <c r="M1044" s="2" t="s">
        <v>13305</v>
      </c>
      <c r="N1044" s="2" t="str">
        <f t="shared" si="181"/>
        <v>WaterHeaters &amp; Geysers</v>
      </c>
      <c r="O1044" s="1" t="s">
        <v>13306</v>
      </c>
      <c r="Q1044" s="2">
        <v>2599</v>
      </c>
      <c r="R1044" s="8">
        <f t="shared" si="182"/>
        <v>2599</v>
      </c>
      <c r="S1044" s="2">
        <v>5890</v>
      </c>
      <c r="T1044" s="8">
        <f t="shared" si="183"/>
        <v>5890</v>
      </c>
      <c r="U1044" s="1">
        <f t="shared" si="184"/>
        <v>0.55874363327674026</v>
      </c>
      <c r="V1044">
        <v>4.0999999999999996</v>
      </c>
      <c r="W1044" s="10">
        <f t="shared" si="185"/>
        <v>4.0999999999999996</v>
      </c>
      <c r="X1044" s="4">
        <v>21783</v>
      </c>
      <c r="Y1044" s="12">
        <f t="shared" si="186"/>
        <v>21783</v>
      </c>
    </row>
    <row r="1045" spans="1:25" x14ac:dyDescent="0.25">
      <c r="A1045">
        <v>1044</v>
      </c>
      <c r="B1045" t="s">
        <v>8668</v>
      </c>
      <c r="C1045" t="str">
        <f t="shared" si="187"/>
        <v>Unique</v>
      </c>
      <c r="D1045" t="s">
        <v>8669</v>
      </c>
      <c r="E1045" t="str">
        <f t="shared" si="178"/>
        <v>KENT 16052 Elegant Electric Glass Kettle 1.8L 2000 W | Blue LED Illumination | Borosilicate Glass Body | Boil Drying Protection | Used as Boiler | Milk | Tea | Water and Soup | 1 Year Warranty</v>
      </c>
      <c r="F1045" t="str" cm="1">
        <f t="array" ref="F1045">PROPER(_xlfn.TEXTJOIN(" ", TRUE, INDEX(_xlfn.FILTERXML("&lt;t&gt;&lt;s&gt;" &amp; SUBSTITUTE(E1045," ","&lt;/s&gt;&lt;s&gt;") &amp; "&lt;/s&gt;&lt;/t&gt;", "//s"), _xlfn.SEQUENCE(4))))</f>
        <v>Kent 16052 Elegant Electric</v>
      </c>
      <c r="G1045" t="str">
        <f t="shared" si="177"/>
        <v>1.8L 2000 W | Blue LED Illumination | Borosilicate Glass Body | Boil Drying Protection | Used as Boiler | Milk | Tea | Water and Soup | 1 Year Warranty</v>
      </c>
      <c r="H1045" t="s">
        <v>8670</v>
      </c>
      <c r="I1045" t="s">
        <v>13176</v>
      </c>
      <c r="J1045" s="7" t="str">
        <f t="shared" si="179"/>
        <v>Home &amp; Kitchen</v>
      </c>
      <c r="K1045" s="2" t="s">
        <v>13285</v>
      </c>
      <c r="L1045" t="str">
        <f t="shared" si="180"/>
        <v>Kitchen &amp; HomeAppliances</v>
      </c>
      <c r="M1045" s="2" t="s">
        <v>13286</v>
      </c>
      <c r="N1045" s="2" t="str">
        <f t="shared" si="181"/>
        <v>SmallKitchenAppliances</v>
      </c>
      <c r="O1045" s="1" t="s">
        <v>13287</v>
      </c>
      <c r="P1045" t="s">
        <v>13307</v>
      </c>
      <c r="Q1045" s="2">
        <v>1199</v>
      </c>
      <c r="R1045" s="8">
        <f t="shared" si="182"/>
        <v>1199</v>
      </c>
      <c r="S1045" s="2">
        <v>2000</v>
      </c>
      <c r="T1045" s="8">
        <f t="shared" si="183"/>
        <v>2000</v>
      </c>
      <c r="U1045" s="1">
        <f t="shared" si="184"/>
        <v>0.40050000000000002</v>
      </c>
      <c r="V1045">
        <v>4</v>
      </c>
      <c r="W1045" s="10">
        <f t="shared" si="185"/>
        <v>4</v>
      </c>
      <c r="X1045" s="4">
        <v>14030</v>
      </c>
      <c r="Y1045" s="12">
        <f t="shared" si="186"/>
        <v>14030</v>
      </c>
    </row>
    <row r="1046" spans="1:25" x14ac:dyDescent="0.25">
      <c r="A1046">
        <v>1045</v>
      </c>
      <c r="B1046" t="s">
        <v>8679</v>
      </c>
      <c r="C1046" t="str">
        <f t="shared" si="187"/>
        <v>Unique</v>
      </c>
      <c r="D1046" t="s">
        <v>8680</v>
      </c>
      <c r="E1046" t="str">
        <f t="shared" si="178"/>
        <v>Bajaj New Shakti Neo 15L Vertical Storage Water Heater (Geyser 15 litres) 4 Star BEE Rated Heater For Water Heating with Titanium Armour, Swirl Flow Technology, Glasslined Tank (White), 1 Yr Warranty</v>
      </c>
      <c r="F1046" t="str" cm="1">
        <f t="array" ref="F1046">PROPER(_xlfn.TEXTJOIN(" ", TRUE, INDEX(_xlfn.FILTERXML("&lt;t&gt;&lt;s&gt;" &amp; SUBSTITUTE(E1046," ","&lt;/s&gt;&lt;s&gt;") &amp; "&lt;/s&gt;&lt;/t&gt;", "//s"), _xlfn.SEQUENCE(4))))</f>
        <v>Bajaj New Shakti Neo</v>
      </c>
      <c r="G1046" t="str">
        <f t="shared" si="177"/>
        <v>Storage Water Heater (Geyser 15 litres) 4 Star BEE Rated Heater For Water Heating with Titanium Armour, Swirl Flow Technology, Glasslined Tank (White), 1 Yr Warranty</v>
      </c>
      <c r="H1046" t="s">
        <v>8681</v>
      </c>
      <c r="I1046" t="s">
        <v>13176</v>
      </c>
      <c r="J1046" s="7" t="str">
        <f t="shared" si="179"/>
        <v>Home &amp; Kitchen</v>
      </c>
      <c r="K1046" s="2" t="s">
        <v>13289</v>
      </c>
      <c r="L1046" t="str">
        <f t="shared" si="180"/>
        <v>Heating , Cooling &amp; AirQuality</v>
      </c>
      <c r="M1046" s="2" t="s">
        <v>13305</v>
      </c>
      <c r="N1046" s="2" t="str">
        <f t="shared" si="181"/>
        <v>WaterHeaters &amp; Geysers</v>
      </c>
      <c r="O1046" s="1" t="s">
        <v>13308</v>
      </c>
      <c r="Q1046" s="2">
        <v>5499</v>
      </c>
      <c r="R1046" s="8">
        <f t="shared" si="182"/>
        <v>5499</v>
      </c>
      <c r="S1046" s="2">
        <v>13150</v>
      </c>
      <c r="T1046" s="8">
        <f t="shared" si="183"/>
        <v>13150</v>
      </c>
      <c r="U1046" s="1">
        <f t="shared" si="184"/>
        <v>0.58182509505703417</v>
      </c>
      <c r="V1046">
        <v>4.2</v>
      </c>
      <c r="W1046" s="10">
        <f t="shared" si="185"/>
        <v>4.2</v>
      </c>
      <c r="X1046" s="4">
        <v>6398</v>
      </c>
      <c r="Y1046" s="12">
        <f t="shared" si="186"/>
        <v>6398</v>
      </c>
    </row>
    <row r="1047" spans="1:25" x14ac:dyDescent="0.25">
      <c r="A1047">
        <v>1046</v>
      </c>
      <c r="B1047" t="s">
        <v>8690</v>
      </c>
      <c r="C1047" t="str">
        <f t="shared" si="187"/>
        <v>Unique</v>
      </c>
      <c r="D1047" t="s">
        <v>8691</v>
      </c>
      <c r="E1047" t="str">
        <f t="shared" si="178"/>
        <v>Lifelong LLMG23 Power Pro 500-Watt Mixer Grinder with 3 Jars (Liquidizing, Wet Grinding and Chutney Jar), Stainless Steel blades, 1 Year Warranty (Black)</v>
      </c>
      <c r="F1047" t="str" cm="1">
        <f t="array" ref="F1047">PROPER(_xlfn.TEXTJOIN(" ", TRUE, INDEX(_xlfn.FILTERXML("&lt;t&gt;&lt;s&gt;" &amp; SUBSTITUTE(E1047," ","&lt;/s&gt;&lt;s&gt;") &amp; "&lt;/s&gt;&lt;/t&gt;", "//s"), _xlfn.SEQUENCE(4))))</f>
        <v>Lifelong Llmg23 Power Pro</v>
      </c>
      <c r="G1047" t="str">
        <f t="shared" si="177"/>
        <v>Grinder with 3 Jars (Liquidizing, Wet Grinding and Chutney Jar), Stainless Steel blades, 1 Year Warranty (Black)</v>
      </c>
      <c r="H1047" t="s">
        <v>8618</v>
      </c>
      <c r="I1047" t="s">
        <v>13176</v>
      </c>
      <c r="J1047" s="7" t="str">
        <f t="shared" si="179"/>
        <v>Home &amp; Kitchen</v>
      </c>
      <c r="K1047" s="2" t="s">
        <v>13285</v>
      </c>
      <c r="L1047" t="str">
        <f t="shared" si="180"/>
        <v>Kitchen &amp; HomeAppliances</v>
      </c>
      <c r="M1047" s="2" t="s">
        <v>13286</v>
      </c>
      <c r="N1047" s="2" t="str">
        <f t="shared" si="181"/>
        <v>SmallKitchenAppliances</v>
      </c>
      <c r="O1047" s="1" t="s">
        <v>13304</v>
      </c>
      <c r="Q1047" s="2">
        <v>1299</v>
      </c>
      <c r="R1047" s="8">
        <f t="shared" si="182"/>
        <v>1299</v>
      </c>
      <c r="S1047" s="2">
        <v>3500</v>
      </c>
      <c r="T1047" s="8">
        <f t="shared" si="183"/>
        <v>3500</v>
      </c>
      <c r="U1047" s="1">
        <f t="shared" si="184"/>
        <v>0.62885714285714289</v>
      </c>
      <c r="V1047">
        <v>3.8</v>
      </c>
      <c r="W1047" s="10">
        <f t="shared" si="185"/>
        <v>3.8</v>
      </c>
      <c r="X1047" s="4">
        <v>44050</v>
      </c>
      <c r="Y1047" s="12">
        <f t="shared" si="186"/>
        <v>44050</v>
      </c>
    </row>
    <row r="1048" spans="1:25" x14ac:dyDescent="0.25">
      <c r="A1048">
        <v>1047</v>
      </c>
      <c r="B1048" t="s">
        <v>8700</v>
      </c>
      <c r="C1048" t="str">
        <f t="shared" si="187"/>
        <v>Unique</v>
      </c>
      <c r="D1048" t="s">
        <v>8701</v>
      </c>
      <c r="E1048" t="str">
        <f t="shared" si="178"/>
        <v>Bajaj Majesty DX-11 1000W Dry Iron with Advance Soleplate and Anti-bacterial German Coating Technology, White and Blue</v>
      </c>
      <c r="F1048" t="str" cm="1">
        <f t="array" ref="F1048">PROPER(_xlfn.TEXTJOIN(" ", TRUE, INDEX(_xlfn.FILTERXML("&lt;t&gt;&lt;s&gt;" &amp; SUBSTITUTE(E1048," ","&lt;/s&gt;&lt;s&gt;") &amp; "&lt;/s&gt;&lt;/t&gt;", "//s"), _xlfn.SEQUENCE(4))))</f>
        <v>Bajaj Majesty Dx-11 1000W</v>
      </c>
      <c r="G1048" t="str">
        <f t="shared" si="177"/>
        <v>with Advance Soleplate and Anti-bacterial German Coating Technology, White and Blue</v>
      </c>
      <c r="H1048" t="s">
        <v>8607</v>
      </c>
      <c r="I1048" t="s">
        <v>13176</v>
      </c>
      <c r="J1048" s="7" t="str">
        <f t="shared" si="179"/>
        <v>Home &amp; Kitchen</v>
      </c>
      <c r="K1048" t="s">
        <v>13285</v>
      </c>
      <c r="L1048" t="str">
        <f t="shared" si="180"/>
        <v>Kitchen &amp; HomeAppliances</v>
      </c>
      <c r="M1048" t="s">
        <v>13293</v>
      </c>
      <c r="N1048" s="2" t="str">
        <f t="shared" si="181"/>
        <v>Vacuum , Cleaning &amp; Ironing</v>
      </c>
      <c r="O1048" s="1" t="s">
        <v>13294</v>
      </c>
      <c r="P1048" t="s">
        <v>13303</v>
      </c>
      <c r="Q1048">
        <v>599</v>
      </c>
      <c r="R1048" s="8">
        <f t="shared" si="182"/>
        <v>599</v>
      </c>
      <c r="S1048">
        <v>785</v>
      </c>
      <c r="T1048" s="8">
        <f t="shared" si="183"/>
        <v>785</v>
      </c>
      <c r="U1048" s="1">
        <f t="shared" si="184"/>
        <v>0.23694267515923567</v>
      </c>
      <c r="V1048">
        <v>4.2</v>
      </c>
      <c r="W1048" s="10">
        <f t="shared" si="185"/>
        <v>4.2</v>
      </c>
      <c r="X1048" s="4">
        <v>24247</v>
      </c>
      <c r="Y1048" s="12">
        <f t="shared" si="186"/>
        <v>24247</v>
      </c>
    </row>
    <row r="1049" spans="1:25" x14ac:dyDescent="0.25">
      <c r="A1049">
        <v>1048</v>
      </c>
      <c r="B1049" t="s">
        <v>8710</v>
      </c>
      <c r="C1049" t="str">
        <f t="shared" si="187"/>
        <v>Unique</v>
      </c>
      <c r="D1049" t="s">
        <v>8711</v>
      </c>
      <c r="E1049" t="str">
        <f t="shared" si="178"/>
        <v>Bajaj Rex 500W Mixer Grinder with Nutri-Pro Feature, 3 Jars, White</v>
      </c>
      <c r="F1049" t="str" cm="1">
        <f t="array" ref="F1049">PROPER(_xlfn.TEXTJOIN(" ", TRUE, INDEX(_xlfn.FILTERXML("&lt;t&gt;&lt;s&gt;" &amp; SUBSTITUTE(E1049," ","&lt;/s&gt;&lt;s&gt;") &amp; "&lt;/s&gt;&lt;/t&gt;", "//s"), _xlfn.SEQUENCE(4))))</f>
        <v>Bajaj Rex 500W Mixer</v>
      </c>
      <c r="G1049" t="str">
        <f t="shared" si="177"/>
        <v>Nutri-Pro Feature, 3 Jars, White</v>
      </c>
      <c r="H1049" t="s">
        <v>8618</v>
      </c>
      <c r="I1049" t="s">
        <v>13176</v>
      </c>
      <c r="J1049" s="7" t="str">
        <f t="shared" si="179"/>
        <v>Home &amp; Kitchen</v>
      </c>
      <c r="K1049" s="2" t="s">
        <v>13285</v>
      </c>
      <c r="L1049" t="str">
        <f t="shared" si="180"/>
        <v>Kitchen &amp; HomeAppliances</v>
      </c>
      <c r="M1049" s="2" t="s">
        <v>13286</v>
      </c>
      <c r="N1049" s="2" t="str">
        <f t="shared" si="181"/>
        <v>SmallKitchenAppliances</v>
      </c>
      <c r="O1049" s="1" t="s">
        <v>13304</v>
      </c>
      <c r="Q1049" s="2">
        <v>1999</v>
      </c>
      <c r="R1049" s="8">
        <f t="shared" si="182"/>
        <v>1999</v>
      </c>
      <c r="S1049" s="2">
        <v>3210</v>
      </c>
      <c r="T1049" s="8">
        <f t="shared" si="183"/>
        <v>3210</v>
      </c>
      <c r="U1049" s="1">
        <f t="shared" si="184"/>
        <v>0.37725856697819315</v>
      </c>
      <c r="V1049">
        <v>4.2</v>
      </c>
      <c r="W1049" s="10">
        <f t="shared" si="185"/>
        <v>4.2</v>
      </c>
      <c r="X1049" s="4">
        <v>41349</v>
      </c>
      <c r="Y1049" s="12">
        <f t="shared" si="186"/>
        <v>41349</v>
      </c>
    </row>
    <row r="1050" spans="1:25" x14ac:dyDescent="0.25">
      <c r="A1050">
        <v>1049</v>
      </c>
      <c r="B1050" t="s">
        <v>8720</v>
      </c>
      <c r="C1050" t="str">
        <f t="shared" si="187"/>
        <v>Unique</v>
      </c>
      <c r="D1050" t="s">
        <v>8721</v>
      </c>
      <c r="E1050" t="str">
        <f t="shared" si="178"/>
        <v>Lifelong LLEK15 Electric Kettle 1.5L with Stainless Steel Body, Easy and Fast Boiling of Water for Instant Noodles, Soup, Tea etc. (1 Year Warranty, Silver)</v>
      </c>
      <c r="F1050" t="str" cm="1">
        <f t="array" ref="F1050">PROPER(_xlfn.TEXTJOIN(" ", TRUE, INDEX(_xlfn.FILTERXML("&lt;t&gt;&lt;s&gt;" &amp; SUBSTITUTE(E1050," ","&lt;/s&gt;&lt;s&gt;") &amp; "&lt;/s&gt;&lt;/t&gt;", "//s"), _xlfn.SEQUENCE(4))))</f>
        <v>Lifelong Llek15 Electric Kettle</v>
      </c>
      <c r="G1050" t="str">
        <f t="shared" si="177"/>
        <v>Stainless Steel Body, Easy and Fast Boiling of Water for Instant Noodles, Soup, Tea etc. (1 Year Warranty, Silver)</v>
      </c>
      <c r="H1050" t="s">
        <v>8670</v>
      </c>
      <c r="I1050" t="s">
        <v>13176</v>
      </c>
      <c r="J1050" s="7" t="str">
        <f t="shared" si="179"/>
        <v>Home &amp; Kitchen</v>
      </c>
      <c r="K1050" t="s">
        <v>13285</v>
      </c>
      <c r="L1050" t="str">
        <f t="shared" si="180"/>
        <v>Kitchen &amp; HomeAppliances</v>
      </c>
      <c r="M1050" s="2" t="s">
        <v>13286</v>
      </c>
      <c r="N1050" s="2" t="str">
        <f t="shared" si="181"/>
        <v>SmallKitchenAppliances</v>
      </c>
      <c r="O1050" s="1" t="s">
        <v>13287</v>
      </c>
      <c r="P1050" t="s">
        <v>13307</v>
      </c>
      <c r="Q1050">
        <v>549</v>
      </c>
      <c r="R1050" s="8">
        <f t="shared" si="182"/>
        <v>549</v>
      </c>
      <c r="S1050" s="2">
        <v>1000</v>
      </c>
      <c r="T1050" s="8">
        <f t="shared" si="183"/>
        <v>1000</v>
      </c>
      <c r="U1050" s="1">
        <f t="shared" si="184"/>
        <v>0.45100000000000001</v>
      </c>
      <c r="V1050">
        <v>3.6</v>
      </c>
      <c r="W1050" s="10">
        <f t="shared" si="185"/>
        <v>3.6</v>
      </c>
      <c r="X1050" s="4">
        <v>1074</v>
      </c>
      <c r="Y1050" s="12">
        <f t="shared" si="186"/>
        <v>1074</v>
      </c>
    </row>
    <row r="1051" spans="1:25" x14ac:dyDescent="0.25">
      <c r="A1051">
        <v>1050</v>
      </c>
      <c r="B1051" t="s">
        <v>8730</v>
      </c>
      <c r="C1051" t="str">
        <f t="shared" si="187"/>
        <v>Unique</v>
      </c>
      <c r="D1051" t="s">
        <v>8731</v>
      </c>
      <c r="E1051" t="str">
        <f t="shared" si="178"/>
        <v>Lifelong LLQH922 Regalia 800 W (ISI Certified) Quartz Room Heater with 2 Power settings, Overheating Protection, 2 Rod Heater (1 Year Warranty, White)</v>
      </c>
      <c r="F1051" t="str" cm="1">
        <f t="array" ref="F1051">PROPER(_xlfn.TEXTJOIN(" ", TRUE, INDEX(_xlfn.FILTERXML("&lt;t&gt;&lt;s&gt;" &amp; SUBSTITUTE(E1051," ","&lt;/s&gt;&lt;s&gt;") &amp; "&lt;/s&gt;&lt;/t&gt;", "//s"), _xlfn.SEQUENCE(4))))</f>
        <v>Lifelong Llqh922 Regalia 800</v>
      </c>
      <c r="G1051" t="str">
        <f t="shared" si="177"/>
        <v>Certified) Quartz Room Heater with 2 Power settings, Overheating Protection, 2 Rod Heater (1 Year Warranty, White)</v>
      </c>
      <c r="H1051" t="s">
        <v>8461</v>
      </c>
      <c r="I1051" t="s">
        <v>13176</v>
      </c>
      <c r="J1051" s="7" t="str">
        <f t="shared" si="179"/>
        <v>Home &amp; Kitchen</v>
      </c>
      <c r="K1051" t="s">
        <v>13289</v>
      </c>
      <c r="L1051" t="str">
        <f t="shared" si="180"/>
        <v>Heating , Cooling &amp; AirQuality</v>
      </c>
      <c r="M1051" s="2" t="s">
        <v>13290</v>
      </c>
      <c r="N1051" s="2" t="str">
        <f t="shared" si="181"/>
        <v>RoomHeaters</v>
      </c>
      <c r="O1051" s="1" t="s">
        <v>13291</v>
      </c>
      <c r="Q1051">
        <v>999</v>
      </c>
      <c r="R1051" s="8">
        <f t="shared" si="182"/>
        <v>999</v>
      </c>
      <c r="S1051" s="2">
        <v>2000</v>
      </c>
      <c r="T1051" s="8">
        <f t="shared" si="183"/>
        <v>2000</v>
      </c>
      <c r="U1051" s="1">
        <f t="shared" si="184"/>
        <v>0.50049999999999994</v>
      </c>
      <c r="V1051">
        <v>3.8</v>
      </c>
      <c r="W1051" s="10">
        <f t="shared" si="185"/>
        <v>3.8</v>
      </c>
      <c r="X1051" s="4">
        <v>1163</v>
      </c>
      <c r="Y1051" s="12">
        <f t="shared" si="186"/>
        <v>1163</v>
      </c>
    </row>
    <row r="1052" spans="1:25" x14ac:dyDescent="0.25">
      <c r="A1052">
        <v>1051</v>
      </c>
      <c r="B1052" t="s">
        <v>8740</v>
      </c>
      <c r="C1052" t="str">
        <f t="shared" si="187"/>
        <v>Unique</v>
      </c>
      <c r="D1052" t="s">
        <v>8741</v>
      </c>
      <c r="E1052" t="str">
        <f t="shared" si="178"/>
        <v>R B Nova Lint Fabric Shaver for Cloths, Lint Remover for Woolen Sweaters, Blankets, Jackets Burr Remover Pill Remover from Carpets, Pack of 1</v>
      </c>
      <c r="F1052" t="str" cm="1">
        <f t="array" ref="F1052">PROPER(_xlfn.TEXTJOIN(" ", TRUE, INDEX(_xlfn.FILTERXML("&lt;t&gt;&lt;s&gt;" &amp; SUBSTITUTE(E1052," ","&lt;/s&gt;&lt;s&gt;") &amp; "&lt;/s&gt;&lt;/t&gt;", "//s"), _xlfn.SEQUENCE(4))))</f>
        <v>R B Nova Lint</v>
      </c>
      <c r="G1052" t="str">
        <f t="shared" si="177"/>
        <v>for Cloths, Lint Remover for Woolen Sweaters, Blankets, Jackets Burr Remover Pill Remover from Carpets, Pack of 1</v>
      </c>
      <c r="H1052" t="s">
        <v>8483</v>
      </c>
      <c r="I1052" t="s">
        <v>13176</v>
      </c>
      <c r="J1052" s="7" t="str">
        <f t="shared" si="179"/>
        <v>Home &amp; Kitchen</v>
      </c>
      <c r="K1052" t="s">
        <v>13285</v>
      </c>
      <c r="L1052" t="str">
        <f t="shared" si="180"/>
        <v>Kitchen &amp; HomeAppliances</v>
      </c>
      <c r="M1052" s="2" t="s">
        <v>13293</v>
      </c>
      <c r="N1052" s="2" t="str">
        <f t="shared" si="181"/>
        <v>Vacuum , Cleaning &amp; Ironing</v>
      </c>
      <c r="O1052" s="1" t="s">
        <v>13294</v>
      </c>
      <c r="P1052" t="s">
        <v>13295</v>
      </c>
      <c r="Q1052">
        <v>398</v>
      </c>
      <c r="R1052" s="8">
        <f t="shared" si="182"/>
        <v>398</v>
      </c>
      <c r="S1052" s="2">
        <v>1999</v>
      </c>
      <c r="T1052" s="8">
        <f t="shared" si="183"/>
        <v>1999</v>
      </c>
      <c r="U1052" s="1">
        <f t="shared" si="184"/>
        <v>0.80090045022511258</v>
      </c>
      <c r="V1052">
        <v>4.0999999999999996</v>
      </c>
      <c r="W1052" s="10">
        <f t="shared" si="185"/>
        <v>4.0999999999999996</v>
      </c>
      <c r="X1052" s="4">
        <v>257</v>
      </c>
      <c r="Y1052" s="12">
        <f t="shared" si="186"/>
        <v>257</v>
      </c>
    </row>
    <row r="1053" spans="1:25" x14ac:dyDescent="0.25">
      <c r="A1053">
        <v>1052</v>
      </c>
      <c r="B1053" t="s">
        <v>8750</v>
      </c>
      <c r="C1053" t="str">
        <f t="shared" si="187"/>
        <v>Unique</v>
      </c>
      <c r="D1053" t="s">
        <v>8751</v>
      </c>
      <c r="E1053" t="str">
        <f t="shared" si="178"/>
        <v>Bajaj Immersion Rod Water Heater 1500 Watts, Silver</v>
      </c>
      <c r="F1053" t="str" cm="1">
        <f t="array" ref="F1053">PROPER(_xlfn.TEXTJOIN(" ", TRUE, INDEX(_xlfn.FILTERXML("&lt;t&gt;&lt;s&gt;" &amp; SUBSTITUTE(E1053," ","&lt;/s&gt;&lt;s&gt;") &amp; "&lt;/s&gt;&lt;/t&gt;", "//s"), _xlfn.SEQUENCE(4))))</f>
        <v>Bajaj Immersion Rod Water</v>
      </c>
      <c r="G1053" t="str">
        <f t="shared" ref="G1053:G1116" si="188">IFERROR(TRIM(MID(E1053, FIND("~", SUBSTITUTE(E1053, " ", "~", 6)) + 1, LEN(E1053))), "")</f>
        <v>Watts, Silver</v>
      </c>
      <c r="H1053" t="s">
        <v>8752</v>
      </c>
      <c r="I1053" t="s">
        <v>13176</v>
      </c>
      <c r="J1053" s="7" t="str">
        <f t="shared" si="179"/>
        <v>Home &amp; Kitchen</v>
      </c>
      <c r="K1053" t="s">
        <v>13289</v>
      </c>
      <c r="L1053" t="str">
        <f t="shared" si="180"/>
        <v>Heating , Cooling &amp; AirQuality</v>
      </c>
      <c r="M1053" t="s">
        <v>13305</v>
      </c>
      <c r="N1053" s="2" t="str">
        <f t="shared" si="181"/>
        <v>WaterHeaters &amp; Geysers</v>
      </c>
      <c r="O1053" s="1" t="s">
        <v>13309</v>
      </c>
      <c r="Q1053">
        <v>539</v>
      </c>
      <c r="R1053" s="8">
        <f t="shared" si="182"/>
        <v>539</v>
      </c>
      <c r="S1053">
        <v>720</v>
      </c>
      <c r="T1053" s="8">
        <f t="shared" si="183"/>
        <v>720</v>
      </c>
      <c r="U1053" s="1">
        <f t="shared" si="184"/>
        <v>0.25138888888888888</v>
      </c>
      <c r="V1053">
        <v>4.0999999999999996</v>
      </c>
      <c r="W1053" s="10">
        <f t="shared" si="185"/>
        <v>4.0999999999999996</v>
      </c>
      <c r="X1053" s="4">
        <v>36017</v>
      </c>
      <c r="Y1053" s="12">
        <f t="shared" si="186"/>
        <v>36017</v>
      </c>
    </row>
    <row r="1054" spans="1:25" x14ac:dyDescent="0.25">
      <c r="A1054">
        <v>1053</v>
      </c>
      <c r="B1054" t="s">
        <v>8761</v>
      </c>
      <c r="C1054" t="str">
        <f t="shared" si="187"/>
        <v>Unique</v>
      </c>
      <c r="D1054" t="s">
        <v>8762</v>
      </c>
      <c r="E1054" t="str">
        <f t="shared" si="178"/>
        <v>INALSA Electric Kettle 1.5 Litre with Stainless Steel Body - Absa|Auto Shut Off and Boil Dry Protection Safety Features| Cordless Base and Cord Winder|Hot Water Kettle |Water Heater Jug</v>
      </c>
      <c r="F1054" t="str" cm="1">
        <f t="array" ref="F1054">PROPER(_xlfn.TEXTJOIN(" ", TRUE, INDEX(_xlfn.FILTERXML("&lt;t&gt;&lt;s&gt;" &amp; SUBSTITUTE(E1054," ","&lt;/s&gt;&lt;s&gt;") &amp; "&lt;/s&gt;&lt;/t&gt;", "//s"), _xlfn.SEQUENCE(4))))</f>
        <v>Inalsa Electric Kettle 1.5</v>
      </c>
      <c r="G1054" t="str">
        <f t="shared" si="188"/>
        <v>Stainless Steel Body - Absa|Auto Shut Off and Boil Dry Protection Safety Features| Cordless Base and Cord Winder|Hot Water Kettle |Water Heater Jug</v>
      </c>
      <c r="H1054" t="s">
        <v>8450</v>
      </c>
      <c r="I1054" t="s">
        <v>13176</v>
      </c>
      <c r="J1054" s="7" t="str">
        <f t="shared" si="179"/>
        <v>Home &amp; Kitchen</v>
      </c>
      <c r="K1054" t="s">
        <v>13285</v>
      </c>
      <c r="L1054" t="str">
        <f t="shared" si="180"/>
        <v>Kitchen &amp; HomeAppliances</v>
      </c>
      <c r="M1054" s="2" t="s">
        <v>13286</v>
      </c>
      <c r="N1054" s="2" t="str">
        <f t="shared" si="181"/>
        <v>SmallKitchenAppliances</v>
      </c>
      <c r="O1054" s="1" t="s">
        <v>13287</v>
      </c>
      <c r="P1054" t="s">
        <v>13288</v>
      </c>
      <c r="Q1054">
        <v>699</v>
      </c>
      <c r="R1054" s="8">
        <f t="shared" si="182"/>
        <v>699</v>
      </c>
      <c r="S1054" s="2">
        <v>1595</v>
      </c>
      <c r="T1054" s="8">
        <f t="shared" si="183"/>
        <v>1595</v>
      </c>
      <c r="U1054" s="1">
        <f t="shared" si="184"/>
        <v>0.56175548589341695</v>
      </c>
      <c r="V1054">
        <v>4.0999999999999996</v>
      </c>
      <c r="W1054" s="10">
        <f t="shared" si="185"/>
        <v>4.0999999999999996</v>
      </c>
      <c r="X1054" s="4">
        <v>8090</v>
      </c>
      <c r="Y1054" s="12">
        <f t="shared" si="186"/>
        <v>8090</v>
      </c>
    </row>
    <row r="1055" spans="1:25" x14ac:dyDescent="0.25">
      <c r="A1055">
        <v>1054</v>
      </c>
      <c r="B1055" t="s">
        <v>8771</v>
      </c>
      <c r="C1055" t="str">
        <f t="shared" si="187"/>
        <v>Unique</v>
      </c>
      <c r="D1055" t="s">
        <v>8772</v>
      </c>
      <c r="E1055" t="str">
        <f t="shared" si="178"/>
        <v>Prestige PIC 20 1600 Watt Induction Cooktop with Push button (Black)</v>
      </c>
      <c r="F1055" t="str" cm="1">
        <f t="array" ref="F1055">PROPER(_xlfn.TEXTJOIN(" ", TRUE, INDEX(_xlfn.FILTERXML("&lt;t&gt;&lt;s&gt;" &amp; SUBSTITUTE(E1055," ","&lt;/s&gt;&lt;s&gt;") &amp; "&lt;/s&gt;&lt;/t&gt;", "//s"), _xlfn.SEQUENCE(4))))</f>
        <v>Prestige Pic 20 1600</v>
      </c>
      <c r="G1055" t="str">
        <f t="shared" si="188"/>
        <v>Cooktop with Push button (Black)</v>
      </c>
      <c r="H1055" t="s">
        <v>8556</v>
      </c>
      <c r="I1055" t="s">
        <v>13176</v>
      </c>
      <c r="J1055" s="7" t="str">
        <f t="shared" si="179"/>
        <v>Home &amp; Kitchen</v>
      </c>
      <c r="K1055" s="2" t="s">
        <v>13285</v>
      </c>
      <c r="L1055" t="str">
        <f t="shared" si="180"/>
        <v>Kitchen &amp; HomeAppliances</v>
      </c>
      <c r="M1055" s="2" t="s">
        <v>13286</v>
      </c>
      <c r="N1055" s="2" t="str">
        <f t="shared" si="181"/>
        <v>SmallKitchenAppliances</v>
      </c>
      <c r="O1055" s="1" t="s">
        <v>13301</v>
      </c>
      <c r="Q1055" s="2">
        <v>2148</v>
      </c>
      <c r="R1055" s="8">
        <f t="shared" si="182"/>
        <v>2148</v>
      </c>
      <c r="S1055" s="2">
        <v>3645</v>
      </c>
      <c r="T1055" s="8">
        <f t="shared" si="183"/>
        <v>3645</v>
      </c>
      <c r="U1055" s="1">
        <f t="shared" si="184"/>
        <v>0.41069958847736626</v>
      </c>
      <c r="V1055">
        <v>4.0999999999999996</v>
      </c>
      <c r="W1055" s="10">
        <f t="shared" si="185"/>
        <v>4.0999999999999996</v>
      </c>
      <c r="X1055" s="4">
        <v>31388</v>
      </c>
      <c r="Y1055" s="12">
        <f t="shared" si="186"/>
        <v>31388</v>
      </c>
    </row>
    <row r="1056" spans="1:25" x14ac:dyDescent="0.25">
      <c r="A1056">
        <v>1055</v>
      </c>
      <c r="B1056" t="s">
        <v>8781</v>
      </c>
      <c r="C1056" t="str">
        <f t="shared" si="187"/>
        <v>Unique</v>
      </c>
      <c r="D1056" t="s">
        <v>8782</v>
      </c>
      <c r="E1056" t="str">
        <f t="shared" si="178"/>
        <v>Pigeon Healthifry Digital Air Fryer, 360¬∞ High Speed Air Circulation Technology 1200 W with Non-Stick 4.2 L Basket - Green</v>
      </c>
      <c r="F1056" t="str" cm="1">
        <f t="array" ref="F1056">PROPER(_xlfn.TEXTJOIN(" ", TRUE, INDEX(_xlfn.FILTERXML("&lt;t&gt;&lt;s&gt;" &amp; SUBSTITUTE(E1056," ","&lt;/s&gt;&lt;s&gt;") &amp; "&lt;/s&gt;&lt;/t&gt;", "//s"), _xlfn.SEQUENCE(4))))</f>
        <v>Pigeon Healthifry Digital Air</v>
      </c>
      <c r="G1056" t="str">
        <f t="shared" si="188"/>
        <v>High Speed Air Circulation Technology 1200 W with Non-Stick 4.2 L Basket - Green</v>
      </c>
      <c r="H1056" t="s">
        <v>8783</v>
      </c>
      <c r="I1056" t="s">
        <v>13176</v>
      </c>
      <c r="J1056" s="7" t="str">
        <f t="shared" si="179"/>
        <v>Home &amp; Kitchen</v>
      </c>
      <c r="K1056" s="2" t="s">
        <v>13285</v>
      </c>
      <c r="L1056" t="str">
        <f t="shared" si="180"/>
        <v>Kitchen &amp; HomeAppliances</v>
      </c>
      <c r="M1056" s="2" t="s">
        <v>13286</v>
      </c>
      <c r="N1056" s="2" t="str">
        <f t="shared" si="181"/>
        <v>SmallKitchenAppliances</v>
      </c>
      <c r="O1056" s="1" t="s">
        <v>13310</v>
      </c>
      <c r="P1056" t="s">
        <v>13311</v>
      </c>
      <c r="Q1056" s="2">
        <v>3599</v>
      </c>
      <c r="R1056" s="8">
        <f t="shared" si="182"/>
        <v>3599</v>
      </c>
      <c r="S1056" s="2">
        <v>7950</v>
      </c>
      <c r="T1056" s="8">
        <f t="shared" si="183"/>
        <v>7950</v>
      </c>
      <c r="U1056" s="1">
        <f t="shared" si="184"/>
        <v>0.5472955974842767</v>
      </c>
      <c r="V1056">
        <v>4.2</v>
      </c>
      <c r="W1056" s="10">
        <f t="shared" si="185"/>
        <v>4.2</v>
      </c>
      <c r="X1056" s="4">
        <v>136</v>
      </c>
      <c r="Y1056" s="12">
        <f t="shared" si="186"/>
        <v>136</v>
      </c>
    </row>
    <row r="1057" spans="1:25" x14ac:dyDescent="0.25">
      <c r="A1057">
        <v>1056</v>
      </c>
      <c r="B1057" t="s">
        <v>8792</v>
      </c>
      <c r="C1057" t="str">
        <f t="shared" si="187"/>
        <v>Unique</v>
      </c>
      <c r="D1057" t="s">
        <v>8793</v>
      </c>
      <c r="E1057" t="str">
        <f t="shared" si="178"/>
        <v>PrettyKrafts Laundry Basket for clothes with Lid and Handles, Toys Organiser, 75 Ltr Black and Grey</v>
      </c>
      <c r="F1057" t="str" cm="1">
        <f t="array" ref="F1057">PROPER(_xlfn.TEXTJOIN(" ", TRUE, INDEX(_xlfn.FILTERXML("&lt;t&gt;&lt;s&gt;" &amp; SUBSTITUTE(E1057," ","&lt;/s&gt;&lt;s&gt;") &amp; "&lt;/s&gt;&lt;/t&gt;", "//s"), _xlfn.SEQUENCE(4))))</f>
        <v>Prettykrafts Laundry Basket For</v>
      </c>
      <c r="G1057" t="str">
        <f t="shared" si="188"/>
        <v>Lid and Handles, Toys Organiser, 75 Ltr Black and Grey</v>
      </c>
      <c r="H1057" t="s">
        <v>8794</v>
      </c>
      <c r="I1057" t="s">
        <v>13176</v>
      </c>
      <c r="J1057" s="7" t="str">
        <f t="shared" si="179"/>
        <v>Home &amp; Kitchen</v>
      </c>
      <c r="K1057" t="s">
        <v>13312</v>
      </c>
      <c r="L1057" t="str">
        <f t="shared" si="180"/>
        <v>HomeStorage &amp; Organization</v>
      </c>
      <c r="M1057" t="s">
        <v>13313</v>
      </c>
      <c r="N1057" s="2" t="str">
        <f t="shared" si="181"/>
        <v>LaundryOrganization</v>
      </c>
      <c r="O1057" s="1" t="s">
        <v>13314</v>
      </c>
      <c r="Q1057">
        <v>351</v>
      </c>
      <c r="R1057" s="8">
        <f t="shared" si="182"/>
        <v>351</v>
      </c>
      <c r="S1057">
        <v>999</v>
      </c>
      <c r="T1057" s="8">
        <f t="shared" si="183"/>
        <v>999</v>
      </c>
      <c r="U1057" s="1">
        <f t="shared" si="184"/>
        <v>0.64864864864864868</v>
      </c>
      <c r="V1057">
        <v>4</v>
      </c>
      <c r="W1057" s="10">
        <f t="shared" si="185"/>
        <v>4</v>
      </c>
      <c r="X1057" s="4">
        <v>5380</v>
      </c>
      <c r="Y1057" s="12">
        <f t="shared" si="186"/>
        <v>5380</v>
      </c>
    </row>
    <row r="1058" spans="1:25" x14ac:dyDescent="0.25">
      <c r="A1058">
        <v>1057</v>
      </c>
      <c r="B1058" t="s">
        <v>8803</v>
      </c>
      <c r="C1058" t="str">
        <f t="shared" si="187"/>
        <v>Unique</v>
      </c>
      <c r="D1058" t="s">
        <v>8804</v>
      </c>
      <c r="E1058" t="str">
        <f t="shared" si="178"/>
        <v>Philips GC1905 1440-Watt Steam Iron with Spray (Blue)</v>
      </c>
      <c r="F1058" t="str" cm="1">
        <f t="array" ref="F1058">PROPER(_xlfn.TEXTJOIN(" ", TRUE, INDEX(_xlfn.FILTERXML("&lt;t&gt;&lt;s&gt;" &amp; SUBSTITUTE(E1058," ","&lt;/s&gt;&lt;s&gt;") &amp; "&lt;/s&gt;&lt;/t&gt;", "//s"), _xlfn.SEQUENCE(4))))</f>
        <v>Philips Gc1905 1440-Watt Steam</v>
      </c>
      <c r="G1058" t="str">
        <f t="shared" si="188"/>
        <v>Spray (Blue)</v>
      </c>
      <c r="H1058" t="s">
        <v>8805</v>
      </c>
      <c r="I1058" t="s">
        <v>13176</v>
      </c>
      <c r="J1058" s="7" t="str">
        <f t="shared" si="179"/>
        <v>Home &amp; Kitchen</v>
      </c>
      <c r="K1058" s="2" t="s">
        <v>13285</v>
      </c>
      <c r="L1058" t="str">
        <f t="shared" si="180"/>
        <v>Kitchen &amp; HomeAppliances</v>
      </c>
      <c r="M1058" s="2" t="s">
        <v>13293</v>
      </c>
      <c r="N1058" s="2" t="str">
        <f t="shared" si="181"/>
        <v>Vacuum , Cleaning &amp; Ironing</v>
      </c>
      <c r="O1058" s="1" t="s">
        <v>13294</v>
      </c>
      <c r="P1058" t="s">
        <v>13303</v>
      </c>
      <c r="Q1058" s="2">
        <v>1614</v>
      </c>
      <c r="R1058" s="8">
        <f t="shared" si="182"/>
        <v>1614</v>
      </c>
      <c r="S1058" s="2">
        <v>1745</v>
      </c>
      <c r="T1058" s="8">
        <f t="shared" si="183"/>
        <v>1745</v>
      </c>
      <c r="U1058" s="1">
        <f t="shared" si="184"/>
        <v>7.5071633237822344E-2</v>
      </c>
      <c r="V1058">
        <v>4.3</v>
      </c>
      <c r="W1058" s="10">
        <f t="shared" si="185"/>
        <v>4.3</v>
      </c>
      <c r="X1058" s="4">
        <v>37974</v>
      </c>
      <c r="Y1058" s="12">
        <f t="shared" si="186"/>
        <v>37974</v>
      </c>
    </row>
    <row r="1059" spans="1:25" x14ac:dyDescent="0.25">
      <c r="A1059">
        <v>1058</v>
      </c>
      <c r="B1059" t="s">
        <v>8814</v>
      </c>
      <c r="C1059" t="str">
        <f t="shared" si="187"/>
        <v>Unique</v>
      </c>
      <c r="D1059" t="s">
        <v>8815</v>
      </c>
      <c r="E1059" t="str">
        <f t="shared" si="178"/>
        <v>Havells Immersion HB15 1500 Watt (White Blue)</v>
      </c>
      <c r="F1059" t="str" cm="1">
        <f t="array" ref="F1059">PROPER(_xlfn.TEXTJOIN(" ", TRUE, INDEX(_xlfn.FILTERXML("&lt;t&gt;&lt;s&gt;" &amp; SUBSTITUTE(E1059," ","&lt;/s&gt;&lt;s&gt;") &amp; "&lt;/s&gt;&lt;/t&gt;", "//s"), _xlfn.SEQUENCE(4))))</f>
        <v>Havells Immersion Hb15 1500</v>
      </c>
      <c r="G1059" t="str">
        <f t="shared" si="188"/>
        <v>Blue)</v>
      </c>
      <c r="H1059" t="s">
        <v>8752</v>
      </c>
      <c r="I1059" t="s">
        <v>13176</v>
      </c>
      <c r="J1059" s="7" t="str">
        <f t="shared" si="179"/>
        <v>Home &amp; Kitchen</v>
      </c>
      <c r="K1059" t="s">
        <v>13289</v>
      </c>
      <c r="L1059" t="str">
        <f t="shared" si="180"/>
        <v>Heating , Cooling &amp; AirQuality</v>
      </c>
      <c r="M1059" s="2" t="s">
        <v>13305</v>
      </c>
      <c r="N1059" s="2" t="str">
        <f t="shared" si="181"/>
        <v>WaterHeaters &amp; Geysers</v>
      </c>
      <c r="O1059" s="1" t="s">
        <v>13309</v>
      </c>
      <c r="Q1059">
        <v>719</v>
      </c>
      <c r="R1059" s="8">
        <f t="shared" si="182"/>
        <v>719</v>
      </c>
      <c r="S1059" s="2">
        <v>1295</v>
      </c>
      <c r="T1059" s="8">
        <f t="shared" si="183"/>
        <v>1295</v>
      </c>
      <c r="U1059" s="1">
        <f t="shared" si="184"/>
        <v>0.44478764478764476</v>
      </c>
      <c r="V1059">
        <v>4.2</v>
      </c>
      <c r="W1059" s="10">
        <f t="shared" si="185"/>
        <v>4.2</v>
      </c>
      <c r="X1059" s="4">
        <v>17218</v>
      </c>
      <c r="Y1059" s="12">
        <f t="shared" si="186"/>
        <v>17218</v>
      </c>
    </row>
    <row r="1060" spans="1:25" x14ac:dyDescent="0.25">
      <c r="A1060">
        <v>1059</v>
      </c>
      <c r="B1060" t="s">
        <v>8824</v>
      </c>
      <c r="C1060" t="str">
        <f t="shared" si="187"/>
        <v>Unique</v>
      </c>
      <c r="D1060" t="s">
        <v>8825</v>
      </c>
      <c r="E1060" t="str">
        <f t="shared" si="178"/>
        <v>AGARO LR2007 Lint Remover, Rechargeable, for Woolen Sweaters, Blankets, Jackets, Burr Remover, Pill Remover From Carpets, Curtains</v>
      </c>
      <c r="F1060" t="str" cm="1">
        <f t="array" ref="F1060">PROPER(_xlfn.TEXTJOIN(" ", TRUE, INDEX(_xlfn.FILTERXML("&lt;t&gt;&lt;s&gt;" &amp; SUBSTITUTE(E1060," ","&lt;/s&gt;&lt;s&gt;") &amp; "&lt;/s&gt;&lt;/t&gt;", "//s"), _xlfn.SEQUENCE(4))))</f>
        <v>Agaro Lr2007 Lint Remover,</v>
      </c>
      <c r="G1060" t="str">
        <f t="shared" si="188"/>
        <v>Woolen Sweaters, Blankets, Jackets, Burr Remover, Pill Remover From Carpets, Curtains</v>
      </c>
      <c r="H1060" t="s">
        <v>8483</v>
      </c>
      <c r="I1060" t="s">
        <v>13176</v>
      </c>
      <c r="J1060" s="7" t="str">
        <f t="shared" si="179"/>
        <v>Home &amp; Kitchen</v>
      </c>
      <c r="K1060" t="s">
        <v>13285</v>
      </c>
      <c r="L1060" t="str">
        <f t="shared" si="180"/>
        <v>Kitchen &amp; HomeAppliances</v>
      </c>
      <c r="M1060" s="2" t="s">
        <v>13293</v>
      </c>
      <c r="N1060" s="2" t="str">
        <f t="shared" si="181"/>
        <v>Vacuum , Cleaning &amp; Ironing</v>
      </c>
      <c r="O1060" s="1" t="s">
        <v>13294</v>
      </c>
      <c r="P1060" t="s">
        <v>13295</v>
      </c>
      <c r="Q1060">
        <v>678</v>
      </c>
      <c r="R1060" s="8">
        <f t="shared" si="182"/>
        <v>678</v>
      </c>
      <c r="S1060" s="2">
        <v>1499</v>
      </c>
      <c r="T1060" s="8">
        <f t="shared" si="183"/>
        <v>1499</v>
      </c>
      <c r="U1060" s="1">
        <f t="shared" si="184"/>
        <v>0.54769846564376246</v>
      </c>
      <c r="V1060">
        <v>4.2</v>
      </c>
      <c r="W1060" s="10">
        <f t="shared" si="185"/>
        <v>4.2</v>
      </c>
      <c r="X1060" s="4">
        <v>900</v>
      </c>
      <c r="Y1060" s="12">
        <f t="shared" si="186"/>
        <v>900</v>
      </c>
    </row>
    <row r="1061" spans="1:25" x14ac:dyDescent="0.25">
      <c r="A1061">
        <v>1060</v>
      </c>
      <c r="B1061" t="s">
        <v>8834</v>
      </c>
      <c r="C1061" t="str">
        <f t="shared" si="187"/>
        <v>Unique</v>
      </c>
      <c r="D1061" t="s">
        <v>8835</v>
      </c>
      <c r="E1061" t="str">
        <f t="shared" si="178"/>
        <v>Pigeon 1.5 litre Hot Kettle and Stainless Steel Water Bottle Combo used for boiling Water, Making Tea and Coffee, Instant Noodles, Soup, 1500 Watt with Auto Shut- off Feature - (Silver)</v>
      </c>
      <c r="F1061" t="str" cm="1">
        <f t="array" ref="F1061">PROPER(_xlfn.TEXTJOIN(" ", TRUE, INDEX(_xlfn.FILTERXML("&lt;t&gt;&lt;s&gt;" &amp; SUBSTITUTE(E1061," ","&lt;/s&gt;&lt;s&gt;") &amp; "&lt;/s&gt;&lt;/t&gt;", "//s"), _xlfn.SEQUENCE(4))))</f>
        <v>Pigeon 1.5 Litre Hot</v>
      </c>
      <c r="G1061" t="str">
        <f t="shared" si="188"/>
        <v>Stainless Steel Water Bottle Combo used for boiling Water, Making Tea and Coffee, Instant Noodles, Soup, 1500 Watt with Auto Shut- off Feature - (Silver)</v>
      </c>
      <c r="H1061" t="s">
        <v>8670</v>
      </c>
      <c r="I1061" t="s">
        <v>13176</v>
      </c>
      <c r="J1061" s="7" t="str">
        <f t="shared" si="179"/>
        <v>Home &amp; Kitchen</v>
      </c>
      <c r="K1061" t="s">
        <v>13285</v>
      </c>
      <c r="L1061" t="str">
        <f t="shared" si="180"/>
        <v>Kitchen &amp; HomeAppliances</v>
      </c>
      <c r="M1061" s="2" t="s">
        <v>13286</v>
      </c>
      <c r="N1061" s="2" t="str">
        <f t="shared" si="181"/>
        <v>SmallKitchenAppliances</v>
      </c>
      <c r="O1061" s="1" t="s">
        <v>13287</v>
      </c>
      <c r="P1061" t="s">
        <v>13307</v>
      </c>
      <c r="Q1061">
        <v>809</v>
      </c>
      <c r="R1061" s="8">
        <f t="shared" si="182"/>
        <v>809</v>
      </c>
      <c r="S1061" s="2">
        <v>1545</v>
      </c>
      <c r="T1061" s="8">
        <f t="shared" si="183"/>
        <v>1545</v>
      </c>
      <c r="U1061" s="1">
        <f t="shared" si="184"/>
        <v>0.47637540453074434</v>
      </c>
      <c r="V1061">
        <v>3.7</v>
      </c>
      <c r="W1061" s="10">
        <f t="shared" si="185"/>
        <v>3.7</v>
      </c>
      <c r="X1061" s="4">
        <v>976</v>
      </c>
      <c r="Y1061" s="12">
        <f t="shared" si="186"/>
        <v>976</v>
      </c>
    </row>
    <row r="1062" spans="1:25" x14ac:dyDescent="0.25">
      <c r="A1062">
        <v>1061</v>
      </c>
      <c r="B1062" t="s">
        <v>8844</v>
      </c>
      <c r="C1062" t="str">
        <f t="shared" si="187"/>
        <v>Unique</v>
      </c>
      <c r="D1062" t="s">
        <v>8845</v>
      </c>
      <c r="E1062" t="str">
        <f t="shared" si="178"/>
        <v>NutriPro Juicer Mixer Grinder - Smoothie Maker - 500 Watts (3 Jars 2 Blades)</v>
      </c>
      <c r="F1062" t="str" cm="1">
        <f t="array" ref="F1062">PROPER(_xlfn.TEXTJOIN(" ", TRUE, INDEX(_xlfn.FILTERXML("&lt;t&gt;&lt;s&gt;" &amp; SUBSTITUTE(E1062," ","&lt;/s&gt;&lt;s&gt;") &amp; "&lt;/s&gt;&lt;/t&gt;", "//s"), _xlfn.SEQUENCE(4))))</f>
        <v>Nutripro Juicer Mixer Grinder</v>
      </c>
      <c r="G1062" t="str">
        <f t="shared" si="188"/>
        <v>Maker - 500 Watts (3 Jars 2 Blades)</v>
      </c>
      <c r="H1062" t="s">
        <v>8846</v>
      </c>
      <c r="I1062" t="s">
        <v>13176</v>
      </c>
      <c r="J1062" s="7" t="str">
        <f t="shared" si="179"/>
        <v>Home &amp; Kitchen</v>
      </c>
      <c r="K1062" s="2" t="s">
        <v>13285</v>
      </c>
      <c r="L1062" t="str">
        <f t="shared" si="180"/>
        <v>Kitchen &amp; HomeAppliances</v>
      </c>
      <c r="M1062" s="2" t="s">
        <v>13286</v>
      </c>
      <c r="N1062" s="2" t="str">
        <f t="shared" si="181"/>
        <v>SmallKitchenAppliances</v>
      </c>
      <c r="O1062" s="1" t="s">
        <v>13315</v>
      </c>
      <c r="Q1062" s="2">
        <v>1969</v>
      </c>
      <c r="R1062" s="8">
        <f t="shared" si="182"/>
        <v>1969</v>
      </c>
      <c r="S1062" s="2">
        <v>5000</v>
      </c>
      <c r="T1062" s="8">
        <f t="shared" si="183"/>
        <v>5000</v>
      </c>
      <c r="U1062" s="1">
        <f t="shared" si="184"/>
        <v>0.60619999999999996</v>
      </c>
      <c r="V1062">
        <v>4.0999999999999996</v>
      </c>
      <c r="W1062" s="10">
        <f t="shared" si="185"/>
        <v>4.0999999999999996</v>
      </c>
      <c r="X1062" s="4">
        <v>4927</v>
      </c>
      <c r="Y1062" s="12">
        <f t="shared" si="186"/>
        <v>4927</v>
      </c>
    </row>
    <row r="1063" spans="1:25" x14ac:dyDescent="0.25">
      <c r="A1063">
        <v>1062</v>
      </c>
      <c r="B1063" t="s">
        <v>8855</v>
      </c>
      <c r="C1063" t="str">
        <f t="shared" si="187"/>
        <v>Unique</v>
      </c>
      <c r="D1063" t="s">
        <v>8856</v>
      </c>
      <c r="E1063" t="str">
        <f t="shared" si="178"/>
        <v>Philips GC026 30 Fabric Shaver, Lint Remover for Woolen Sweaters, Blankets, Jackets Burr Remover Pill Remover from Carpets, Curtains (White)</v>
      </c>
      <c r="F1063" t="str" cm="1">
        <f t="array" ref="F1063">PROPER(_xlfn.TEXTJOIN(" ", TRUE, INDEX(_xlfn.FILTERXML("&lt;t&gt;&lt;s&gt;" &amp; SUBSTITUTE(E1063," ","&lt;/s&gt;&lt;s&gt;") &amp; "&lt;/s&gt;&lt;/t&gt;", "//s"), _xlfn.SEQUENCE(4))))</f>
        <v>Philips Gc026 30 Fabric</v>
      </c>
      <c r="G1063" t="str">
        <f t="shared" si="188"/>
        <v>Remover for Woolen Sweaters, Blankets, Jackets Burr Remover Pill Remover from Carpets, Curtains (White)</v>
      </c>
      <c r="H1063" t="s">
        <v>8483</v>
      </c>
      <c r="I1063" t="s">
        <v>13176</v>
      </c>
      <c r="J1063" s="7" t="str">
        <f t="shared" si="179"/>
        <v>Home &amp; Kitchen</v>
      </c>
      <c r="K1063" s="2" t="s">
        <v>13285</v>
      </c>
      <c r="L1063" t="str">
        <f t="shared" si="180"/>
        <v>Kitchen &amp; HomeAppliances</v>
      </c>
      <c r="M1063" s="2" t="s">
        <v>13293</v>
      </c>
      <c r="N1063" s="2" t="str">
        <f t="shared" si="181"/>
        <v>Vacuum , Cleaning &amp; Ironing</v>
      </c>
      <c r="O1063" s="1" t="s">
        <v>13294</v>
      </c>
      <c r="P1063" t="s">
        <v>13295</v>
      </c>
      <c r="Q1063" s="2">
        <v>1490</v>
      </c>
      <c r="R1063" s="8">
        <f t="shared" si="182"/>
        <v>1490</v>
      </c>
      <c r="S1063" s="2">
        <v>1695</v>
      </c>
      <c r="T1063" s="8">
        <f t="shared" si="183"/>
        <v>1695</v>
      </c>
      <c r="U1063" s="1">
        <f t="shared" si="184"/>
        <v>0.12094395280235988</v>
      </c>
      <c r="V1063">
        <v>4.4000000000000004</v>
      </c>
      <c r="W1063" s="10">
        <f t="shared" si="185"/>
        <v>4.4000000000000004</v>
      </c>
      <c r="X1063" s="4">
        <v>3543</v>
      </c>
      <c r="Y1063" s="12">
        <f t="shared" si="186"/>
        <v>3543</v>
      </c>
    </row>
    <row r="1064" spans="1:25" x14ac:dyDescent="0.25">
      <c r="A1064">
        <v>1063</v>
      </c>
      <c r="B1064" t="s">
        <v>8865</v>
      </c>
      <c r="C1064" t="str">
        <f t="shared" si="187"/>
        <v>Unique</v>
      </c>
      <c r="D1064" t="s">
        <v>8866</v>
      </c>
      <c r="E1064" t="str">
        <f t="shared" si="178"/>
        <v>Havells Cista Room Heater, White, 2000 Watts</v>
      </c>
      <c r="F1064" t="str" cm="1">
        <f t="array" ref="F1064">PROPER(_xlfn.TEXTJOIN(" ", TRUE, INDEX(_xlfn.FILTERXML("&lt;t&gt;&lt;s&gt;" &amp; SUBSTITUTE(E1064," ","&lt;/s&gt;&lt;s&gt;") &amp; "&lt;/s&gt;&lt;/t&gt;", "//s"), _xlfn.SEQUENCE(4))))</f>
        <v>Havells Cista Room Heater,</v>
      </c>
      <c r="G1064" t="str">
        <f t="shared" si="188"/>
        <v>Watts</v>
      </c>
      <c r="H1064" t="s">
        <v>8461</v>
      </c>
      <c r="I1064" t="s">
        <v>13176</v>
      </c>
      <c r="J1064" s="7" t="str">
        <f t="shared" si="179"/>
        <v>Home &amp; Kitchen</v>
      </c>
      <c r="K1064" s="2" t="s">
        <v>13289</v>
      </c>
      <c r="L1064" t="str">
        <f t="shared" si="180"/>
        <v>Heating , Cooling &amp; AirQuality</v>
      </c>
      <c r="M1064" s="2" t="s">
        <v>13290</v>
      </c>
      <c r="N1064" s="2" t="str">
        <f t="shared" si="181"/>
        <v>RoomHeaters</v>
      </c>
      <c r="O1064" s="1" t="s">
        <v>13291</v>
      </c>
      <c r="Q1064" s="2">
        <v>2499</v>
      </c>
      <c r="R1064" s="8">
        <f t="shared" si="182"/>
        <v>2499</v>
      </c>
      <c r="S1064" s="2">
        <v>3945</v>
      </c>
      <c r="T1064" s="8">
        <f t="shared" si="183"/>
        <v>3945</v>
      </c>
      <c r="U1064" s="1">
        <f t="shared" si="184"/>
        <v>0.36653992395437263</v>
      </c>
      <c r="V1064">
        <v>3.8</v>
      </c>
      <c r="W1064" s="10">
        <f t="shared" si="185"/>
        <v>3.8</v>
      </c>
      <c r="X1064" s="4">
        <v>2732</v>
      </c>
      <c r="Y1064" s="12">
        <f t="shared" si="186"/>
        <v>2732</v>
      </c>
    </row>
    <row r="1065" spans="1:25" x14ac:dyDescent="0.25">
      <c r="A1065">
        <v>1064</v>
      </c>
      <c r="B1065" t="s">
        <v>8875</v>
      </c>
      <c r="C1065" t="str">
        <f t="shared" si="187"/>
        <v>Unique</v>
      </c>
      <c r="D1065" t="s">
        <v>8876</v>
      </c>
      <c r="E1065" t="str">
        <f t="shared" si="178"/>
        <v>AGARO Regal 800 Watts Handheld Vacuum Cleaner, Lightweight and Durable Body, Small Mini Size ( Black)</v>
      </c>
      <c r="F1065" t="str" cm="1">
        <f t="array" ref="F1065">PROPER(_xlfn.TEXTJOIN(" ", TRUE, INDEX(_xlfn.FILTERXML("&lt;t&gt;&lt;s&gt;" &amp; SUBSTITUTE(E1065," ","&lt;/s&gt;&lt;s&gt;") &amp; "&lt;/s&gt;&lt;/t&gt;", "//s"), _xlfn.SEQUENCE(4))))</f>
        <v>Agaro Regal 800 Watts</v>
      </c>
      <c r="G1065" t="str">
        <f t="shared" si="188"/>
        <v>Cleaner, Lightweight and Durable Body, Small Mini Size ( Black)</v>
      </c>
      <c r="H1065" t="s">
        <v>8877</v>
      </c>
      <c r="I1065" t="s">
        <v>13176</v>
      </c>
      <c r="J1065" s="7" t="str">
        <f t="shared" si="179"/>
        <v>Home &amp; Kitchen</v>
      </c>
      <c r="K1065" s="2" t="s">
        <v>13285</v>
      </c>
      <c r="L1065" t="str">
        <f t="shared" si="180"/>
        <v>Kitchen &amp; HomeAppliances</v>
      </c>
      <c r="M1065" s="2" t="s">
        <v>13293</v>
      </c>
      <c r="N1065" s="2" t="str">
        <f t="shared" si="181"/>
        <v>Vacuum , Cleaning &amp; Ironing</v>
      </c>
      <c r="O1065" s="1" t="s">
        <v>13316</v>
      </c>
      <c r="P1065" t="s">
        <v>13317</v>
      </c>
      <c r="Q1065" s="2">
        <v>1665</v>
      </c>
      <c r="R1065" s="8">
        <f t="shared" si="182"/>
        <v>1665</v>
      </c>
      <c r="S1065" s="2">
        <v>2099</v>
      </c>
      <c r="T1065" s="8">
        <f t="shared" si="183"/>
        <v>2099</v>
      </c>
      <c r="U1065" s="1">
        <f t="shared" si="184"/>
        <v>0.20676512625059551</v>
      </c>
      <c r="V1065">
        <v>4</v>
      </c>
      <c r="W1065" s="10">
        <f t="shared" si="185"/>
        <v>4</v>
      </c>
      <c r="X1065" s="4">
        <v>14368</v>
      </c>
      <c r="Y1065" s="12">
        <f t="shared" si="186"/>
        <v>14368</v>
      </c>
    </row>
    <row r="1066" spans="1:25" x14ac:dyDescent="0.25">
      <c r="A1066">
        <v>1065</v>
      </c>
      <c r="B1066" t="s">
        <v>8886</v>
      </c>
      <c r="C1066" t="str">
        <f t="shared" si="187"/>
        <v>Unique</v>
      </c>
      <c r="D1066" t="s">
        <v>8887</v>
      </c>
      <c r="E1066" t="str">
        <f t="shared" si="178"/>
        <v>Philips Viva Collection HD4928 01 2100-Watt Induction Cooktop with Feather Touch Sensor and Crystal Glass Plate (Black)</v>
      </c>
      <c r="F1066" t="str" cm="1">
        <f t="array" ref="F1066">PROPER(_xlfn.TEXTJOIN(" ", TRUE, INDEX(_xlfn.FILTERXML("&lt;t&gt;&lt;s&gt;" &amp; SUBSTITUTE(E1066," ","&lt;/s&gt;&lt;s&gt;") &amp; "&lt;/s&gt;&lt;/t&gt;", "//s"), _xlfn.SEQUENCE(4))))</f>
        <v>Philips Viva Collection Hd4928</v>
      </c>
      <c r="G1066" t="str">
        <f t="shared" si="188"/>
        <v>Induction Cooktop with Feather Touch Sensor and Crystal Glass Plate (Black)</v>
      </c>
      <c r="H1066" t="s">
        <v>8556</v>
      </c>
      <c r="I1066" t="s">
        <v>13176</v>
      </c>
      <c r="J1066" s="7" t="str">
        <f t="shared" si="179"/>
        <v>Home &amp; Kitchen</v>
      </c>
      <c r="K1066" s="2" t="s">
        <v>13285</v>
      </c>
      <c r="L1066" t="str">
        <f t="shared" si="180"/>
        <v>Kitchen &amp; HomeAppliances</v>
      </c>
      <c r="M1066" s="2" t="s">
        <v>13286</v>
      </c>
      <c r="N1066" s="2" t="str">
        <f t="shared" si="181"/>
        <v>SmallKitchenAppliances</v>
      </c>
      <c r="O1066" s="1" t="s">
        <v>13301</v>
      </c>
      <c r="Q1066" s="2">
        <v>3229</v>
      </c>
      <c r="R1066" s="8">
        <f t="shared" si="182"/>
        <v>3229</v>
      </c>
      <c r="S1066" s="2">
        <v>5295</v>
      </c>
      <c r="T1066" s="8">
        <f t="shared" si="183"/>
        <v>5295</v>
      </c>
      <c r="U1066" s="1">
        <f t="shared" si="184"/>
        <v>0.39017941454202076</v>
      </c>
      <c r="V1066">
        <v>4.2</v>
      </c>
      <c r="W1066" s="10">
        <f t="shared" si="185"/>
        <v>4.2</v>
      </c>
      <c r="X1066" s="4">
        <v>39724</v>
      </c>
      <c r="Y1066" s="12">
        <f t="shared" si="186"/>
        <v>39724</v>
      </c>
    </row>
    <row r="1067" spans="1:25" x14ac:dyDescent="0.25">
      <c r="A1067">
        <v>1066</v>
      </c>
      <c r="B1067" t="s">
        <v>8896</v>
      </c>
      <c r="C1067" t="str">
        <f t="shared" si="187"/>
        <v>Unique</v>
      </c>
      <c r="D1067" t="s">
        <v>8897</v>
      </c>
      <c r="E1067" t="str">
        <f t="shared" si="178"/>
        <v>Pigeon By Stovekraft ABS Plastic Acer Plus Induction Cooktop 1800 Watts With Feather Touch Control - Black</v>
      </c>
      <c r="F1067" t="str" cm="1">
        <f t="array" ref="F1067">PROPER(_xlfn.TEXTJOIN(" ", TRUE, INDEX(_xlfn.FILTERXML("&lt;t&gt;&lt;s&gt;" &amp; SUBSTITUTE(E1067," ","&lt;/s&gt;&lt;s&gt;") &amp; "&lt;/s&gt;&lt;/t&gt;", "//s"), _xlfn.SEQUENCE(4))))</f>
        <v>Pigeon By Stovekraft Abs</v>
      </c>
      <c r="G1067" t="str">
        <f t="shared" si="188"/>
        <v>Plus Induction Cooktop 1800 Watts With Feather Touch Control - Black</v>
      </c>
      <c r="H1067" t="s">
        <v>8556</v>
      </c>
      <c r="I1067" t="s">
        <v>13176</v>
      </c>
      <c r="J1067" s="7" t="str">
        <f t="shared" si="179"/>
        <v>Home &amp; Kitchen</v>
      </c>
      <c r="K1067" s="2" t="s">
        <v>13285</v>
      </c>
      <c r="L1067" t="str">
        <f t="shared" si="180"/>
        <v>Kitchen &amp; HomeAppliances</v>
      </c>
      <c r="M1067" s="2" t="s">
        <v>13286</v>
      </c>
      <c r="N1067" s="2" t="str">
        <f t="shared" si="181"/>
        <v>SmallKitchenAppliances</v>
      </c>
      <c r="O1067" s="1" t="s">
        <v>13301</v>
      </c>
      <c r="Q1067" s="2">
        <v>1799</v>
      </c>
      <c r="R1067" s="8">
        <f t="shared" si="182"/>
        <v>1799</v>
      </c>
      <c r="S1067" s="2">
        <v>3595</v>
      </c>
      <c r="T1067" s="8">
        <f t="shared" si="183"/>
        <v>3595</v>
      </c>
      <c r="U1067" s="1">
        <f t="shared" si="184"/>
        <v>0.49958275382475659</v>
      </c>
      <c r="V1067">
        <v>3.8</v>
      </c>
      <c r="W1067" s="10">
        <f t="shared" si="185"/>
        <v>3.8</v>
      </c>
      <c r="X1067" s="4">
        <v>9791</v>
      </c>
      <c r="Y1067" s="12">
        <f t="shared" si="186"/>
        <v>9791</v>
      </c>
    </row>
    <row r="1068" spans="1:25" x14ac:dyDescent="0.25">
      <c r="A1068">
        <v>1067</v>
      </c>
      <c r="B1068" t="s">
        <v>8906</v>
      </c>
      <c r="C1068" t="str">
        <f t="shared" si="187"/>
        <v>Unique</v>
      </c>
      <c r="D1068" t="s">
        <v>8907</v>
      </c>
      <c r="E1068" t="str">
        <f t="shared" si="178"/>
        <v>AGARO Esteem Multi Kettle 1.2 Litre, 600W with 3 Heating Modes and Rapid Boil Technology</v>
      </c>
      <c r="F1068" t="str" cm="1">
        <f t="array" ref="F1068">PROPER(_xlfn.TEXTJOIN(" ", TRUE, INDEX(_xlfn.FILTERXML("&lt;t&gt;&lt;s&gt;" &amp; SUBSTITUTE(E1068," ","&lt;/s&gt;&lt;s&gt;") &amp; "&lt;/s&gt;&lt;/t&gt;", "//s"), _xlfn.SEQUENCE(4))))</f>
        <v>Agaro Esteem Multi Kettle</v>
      </c>
      <c r="G1068" t="str">
        <f t="shared" si="188"/>
        <v>600W with 3 Heating Modes and Rapid Boil Technology</v>
      </c>
      <c r="H1068" t="s">
        <v>8450</v>
      </c>
      <c r="I1068" t="s">
        <v>13176</v>
      </c>
      <c r="J1068" s="7" t="str">
        <f t="shared" si="179"/>
        <v>Home &amp; Kitchen</v>
      </c>
      <c r="K1068" s="2" t="s">
        <v>13285</v>
      </c>
      <c r="L1068" t="str">
        <f t="shared" si="180"/>
        <v>Kitchen &amp; HomeAppliances</v>
      </c>
      <c r="M1068" s="2" t="s">
        <v>13286</v>
      </c>
      <c r="N1068" s="2" t="str">
        <f t="shared" si="181"/>
        <v>SmallKitchenAppliances</v>
      </c>
      <c r="O1068" s="1" t="s">
        <v>13287</v>
      </c>
      <c r="P1068" t="s">
        <v>13288</v>
      </c>
      <c r="Q1068" s="2">
        <v>1260</v>
      </c>
      <c r="R1068" s="8">
        <f t="shared" si="182"/>
        <v>1260</v>
      </c>
      <c r="S1068" s="2">
        <v>1699</v>
      </c>
      <c r="T1068" s="8">
        <f t="shared" si="183"/>
        <v>1699</v>
      </c>
      <c r="U1068" s="1">
        <f t="shared" si="184"/>
        <v>0.25838728663919952</v>
      </c>
      <c r="V1068">
        <v>4.2</v>
      </c>
      <c r="W1068" s="10">
        <f t="shared" si="185"/>
        <v>4.2</v>
      </c>
      <c r="X1068" s="4">
        <v>2891</v>
      </c>
      <c r="Y1068" s="12">
        <f t="shared" si="186"/>
        <v>2891</v>
      </c>
    </row>
    <row r="1069" spans="1:25" x14ac:dyDescent="0.25">
      <c r="A1069">
        <v>1068</v>
      </c>
      <c r="B1069" t="s">
        <v>8916</v>
      </c>
      <c r="C1069" t="str">
        <f t="shared" si="187"/>
        <v>Unique</v>
      </c>
      <c r="D1069" t="s">
        <v>8917</v>
      </c>
      <c r="E1069" t="str">
        <f t="shared" si="178"/>
        <v>Bajaj Minor 1000 Watts Radiant Room Heater (Steel, ISI Approved)</v>
      </c>
      <c r="F1069" t="str" cm="1">
        <f t="array" ref="F1069">PROPER(_xlfn.TEXTJOIN(" ", TRUE, INDEX(_xlfn.FILTERXML("&lt;t&gt;&lt;s&gt;" &amp; SUBSTITUTE(E1069," ","&lt;/s&gt;&lt;s&gt;") &amp; "&lt;/s&gt;&lt;/t&gt;", "//s"), _xlfn.SEQUENCE(4))))</f>
        <v>Bajaj Minor 1000 Watts</v>
      </c>
      <c r="G1069" t="str">
        <f t="shared" si="188"/>
        <v>Heater (Steel, ISI Approved)</v>
      </c>
      <c r="H1069" t="s">
        <v>8461</v>
      </c>
      <c r="I1069" t="s">
        <v>13176</v>
      </c>
      <c r="J1069" s="7" t="str">
        <f t="shared" si="179"/>
        <v>Home &amp; Kitchen</v>
      </c>
      <c r="K1069" t="s">
        <v>13289</v>
      </c>
      <c r="L1069" t="str">
        <f t="shared" si="180"/>
        <v>Heating , Cooling &amp; AirQuality</v>
      </c>
      <c r="M1069" s="2" t="s">
        <v>13290</v>
      </c>
      <c r="N1069" s="2" t="str">
        <f t="shared" si="181"/>
        <v>RoomHeaters</v>
      </c>
      <c r="O1069" s="1" t="s">
        <v>13291</v>
      </c>
      <c r="Q1069">
        <v>749</v>
      </c>
      <c r="R1069" s="8">
        <f t="shared" si="182"/>
        <v>749</v>
      </c>
      <c r="S1069" s="2">
        <v>1129</v>
      </c>
      <c r="T1069" s="8">
        <f t="shared" si="183"/>
        <v>1129</v>
      </c>
      <c r="U1069" s="1">
        <f t="shared" si="184"/>
        <v>0.3365810451727192</v>
      </c>
      <c r="V1069">
        <v>4</v>
      </c>
      <c r="W1069" s="10">
        <f t="shared" si="185"/>
        <v>4</v>
      </c>
      <c r="X1069" s="4">
        <v>2446</v>
      </c>
      <c r="Y1069" s="12">
        <f t="shared" si="186"/>
        <v>2446</v>
      </c>
    </row>
    <row r="1070" spans="1:25" x14ac:dyDescent="0.25">
      <c r="A1070">
        <v>1069</v>
      </c>
      <c r="B1070" t="s">
        <v>8926</v>
      </c>
      <c r="C1070" t="str">
        <f t="shared" si="187"/>
        <v>Unique</v>
      </c>
      <c r="D1070" t="s">
        <v>8927</v>
      </c>
      <c r="E1070" t="str">
        <f t="shared" si="178"/>
        <v>Butterfly Jet Elite Mixer Grinder, 750W, 4 Jars (Grey)</v>
      </c>
      <c r="F1070" t="str" cm="1">
        <f t="array" ref="F1070">PROPER(_xlfn.TEXTJOIN(" ", TRUE, INDEX(_xlfn.FILTERXML("&lt;t&gt;&lt;s&gt;" &amp; SUBSTITUTE(E1070," ","&lt;/s&gt;&lt;s&gt;") &amp; "&lt;/s&gt;&lt;/t&gt;", "//s"), _xlfn.SEQUENCE(4))))</f>
        <v>Butterfly Jet Elite Mixer</v>
      </c>
      <c r="G1070" t="str">
        <f t="shared" si="188"/>
        <v>4 Jars (Grey)</v>
      </c>
      <c r="H1070" t="s">
        <v>8618</v>
      </c>
      <c r="I1070" t="s">
        <v>13176</v>
      </c>
      <c r="J1070" s="7" t="str">
        <f t="shared" si="179"/>
        <v>Home &amp; Kitchen</v>
      </c>
      <c r="K1070" s="2" t="s">
        <v>13285</v>
      </c>
      <c r="L1070" t="str">
        <f t="shared" si="180"/>
        <v>Kitchen &amp; HomeAppliances</v>
      </c>
      <c r="M1070" s="2" t="s">
        <v>13286</v>
      </c>
      <c r="N1070" s="2" t="str">
        <f t="shared" si="181"/>
        <v>SmallKitchenAppliances</v>
      </c>
      <c r="O1070" s="1" t="s">
        <v>13304</v>
      </c>
      <c r="Q1070" s="2">
        <v>3499</v>
      </c>
      <c r="R1070" s="8">
        <f t="shared" si="182"/>
        <v>3499</v>
      </c>
      <c r="S1070" s="2">
        <v>5795</v>
      </c>
      <c r="T1070" s="8">
        <f t="shared" si="183"/>
        <v>5795</v>
      </c>
      <c r="U1070" s="1">
        <f t="shared" si="184"/>
        <v>0.39620362381363244</v>
      </c>
      <c r="V1070">
        <v>3.9</v>
      </c>
      <c r="W1070" s="10">
        <f t="shared" si="185"/>
        <v>3.9</v>
      </c>
      <c r="X1070" s="4">
        <v>25340</v>
      </c>
      <c r="Y1070" s="12">
        <f t="shared" si="186"/>
        <v>25340</v>
      </c>
    </row>
    <row r="1071" spans="1:25" x14ac:dyDescent="0.25">
      <c r="A1071">
        <v>1070</v>
      </c>
      <c r="B1071" t="s">
        <v>8936</v>
      </c>
      <c r="C1071" t="str">
        <f t="shared" si="187"/>
        <v>Unique</v>
      </c>
      <c r="D1071" t="s">
        <v>8937</v>
      </c>
      <c r="E1071" t="str">
        <f t="shared" si="178"/>
        <v>SOFLIN Egg Boiler Electric Automatic Off 7 Egg Poacher for Steaming, Cooking, Boiling and Frying (400 Watts, Blue)</v>
      </c>
      <c r="F1071" t="str" cm="1">
        <f t="array" ref="F1071">PROPER(_xlfn.TEXTJOIN(" ", TRUE, INDEX(_xlfn.FILTERXML("&lt;t&gt;&lt;s&gt;" &amp; SUBSTITUTE(E1071," ","&lt;/s&gt;&lt;s&gt;") &amp; "&lt;/s&gt;&lt;/t&gt;", "//s"), _xlfn.SEQUENCE(4))))</f>
        <v>Soflin Egg Boiler Electric</v>
      </c>
      <c r="G1071" t="str">
        <f t="shared" si="188"/>
        <v>7 Egg Poacher for Steaming, Cooking, Boiling and Frying (400 Watts, Blue)</v>
      </c>
      <c r="H1071" t="s">
        <v>8938</v>
      </c>
      <c r="I1071" t="s">
        <v>13176</v>
      </c>
      <c r="J1071" s="7" t="str">
        <f t="shared" si="179"/>
        <v>Home &amp; Kitchen</v>
      </c>
      <c r="K1071" t="s">
        <v>13285</v>
      </c>
      <c r="L1071" t="str">
        <f t="shared" si="180"/>
        <v>Kitchen &amp; HomeAppliances</v>
      </c>
      <c r="M1071" t="s">
        <v>13286</v>
      </c>
      <c r="N1071" s="2" t="str">
        <f t="shared" si="181"/>
        <v>SmallKitchenAppliances</v>
      </c>
      <c r="O1071" s="1" t="s">
        <v>13318</v>
      </c>
      <c r="Q1071">
        <v>379</v>
      </c>
      <c r="R1071" s="8">
        <f t="shared" si="182"/>
        <v>379</v>
      </c>
      <c r="S1071">
        <v>999</v>
      </c>
      <c r="T1071" s="8">
        <f t="shared" si="183"/>
        <v>999</v>
      </c>
      <c r="U1071" s="1">
        <f t="shared" si="184"/>
        <v>0.62062062062062062</v>
      </c>
      <c r="V1071">
        <v>4.3</v>
      </c>
      <c r="W1071" s="10">
        <f t="shared" si="185"/>
        <v>4.3</v>
      </c>
      <c r="X1071" s="4">
        <v>3096</v>
      </c>
      <c r="Y1071" s="12">
        <f t="shared" si="186"/>
        <v>3096</v>
      </c>
    </row>
    <row r="1072" spans="1:25" x14ac:dyDescent="0.25">
      <c r="A1072">
        <v>1071</v>
      </c>
      <c r="B1072" t="s">
        <v>8947</v>
      </c>
      <c r="C1072" t="str">
        <f t="shared" si="187"/>
        <v>Unique</v>
      </c>
      <c r="D1072" t="s">
        <v>8948</v>
      </c>
      <c r="E1072" t="str">
        <f t="shared" si="178"/>
        <v>Lifelong LLQH925 Dyno Quartz Heater 2 Power settings Tip Over Cut-off Switch 800 Watt Silent operation Power Indicator 2 Rod Room Heater (1 Year Warranty, Grey)</v>
      </c>
      <c r="F1072" t="str" cm="1">
        <f t="array" ref="F1072">PROPER(_xlfn.TEXTJOIN(" ", TRUE, INDEX(_xlfn.FILTERXML("&lt;t&gt;&lt;s&gt;" &amp; SUBSTITUTE(E1072," ","&lt;/s&gt;&lt;s&gt;") &amp; "&lt;/s&gt;&lt;/t&gt;", "//s"), _xlfn.SEQUENCE(4))))</f>
        <v>Lifelong Llqh925 Dyno Quartz</v>
      </c>
      <c r="G1072" t="str">
        <f t="shared" si="188"/>
        <v>Power settings Tip Over Cut-off Switch 800 Watt Silent operation Power Indicator 2 Rod Room Heater (1 Year Warranty, Grey)</v>
      </c>
      <c r="H1072" t="s">
        <v>8461</v>
      </c>
      <c r="I1072" t="s">
        <v>13176</v>
      </c>
      <c r="J1072" s="7" t="str">
        <f t="shared" si="179"/>
        <v>Home &amp; Kitchen</v>
      </c>
      <c r="K1072" s="2" t="s">
        <v>13289</v>
      </c>
      <c r="L1072" t="str">
        <f t="shared" si="180"/>
        <v>Heating , Cooling &amp; AirQuality</v>
      </c>
      <c r="M1072" s="2" t="s">
        <v>13290</v>
      </c>
      <c r="N1072" s="2" t="str">
        <f t="shared" si="181"/>
        <v>RoomHeaters</v>
      </c>
      <c r="O1072" s="1" t="s">
        <v>13291</v>
      </c>
      <c r="Q1072" s="2">
        <v>1099</v>
      </c>
      <c r="R1072" s="8">
        <f t="shared" si="182"/>
        <v>1099</v>
      </c>
      <c r="S1072" s="2">
        <v>2400</v>
      </c>
      <c r="T1072" s="8">
        <f t="shared" si="183"/>
        <v>2400</v>
      </c>
      <c r="U1072" s="1">
        <f t="shared" si="184"/>
        <v>0.54208333333333336</v>
      </c>
      <c r="V1072">
        <v>3.8</v>
      </c>
      <c r="W1072" s="10">
        <f t="shared" si="185"/>
        <v>3.8</v>
      </c>
      <c r="X1072" s="4">
        <v>4</v>
      </c>
      <c r="Y1072" s="12">
        <f t="shared" si="186"/>
        <v>4</v>
      </c>
    </row>
    <row r="1073" spans="1:25" x14ac:dyDescent="0.25">
      <c r="A1073">
        <v>1072</v>
      </c>
      <c r="B1073" t="s">
        <v>8957</v>
      </c>
      <c r="C1073" t="str">
        <f t="shared" si="187"/>
        <v>Unique</v>
      </c>
      <c r="D1073" t="s">
        <v>8958</v>
      </c>
      <c r="E1073" t="str">
        <f t="shared" si="178"/>
        <v>Amazon Basics 1500 W Electric Kettle (Stainless Steel Body, 1.5 L)</v>
      </c>
      <c r="F1073" t="str" cm="1">
        <f t="array" ref="F1073">PROPER(_xlfn.TEXTJOIN(" ", TRUE, INDEX(_xlfn.FILTERXML("&lt;t&gt;&lt;s&gt;" &amp; SUBSTITUTE(E1073," ","&lt;/s&gt;&lt;s&gt;") &amp; "&lt;/s&gt;&lt;/t&gt;", "//s"), _xlfn.SEQUENCE(4))))</f>
        <v>Amazon Basics 1500 W</v>
      </c>
      <c r="G1073" t="str">
        <f t="shared" si="188"/>
        <v>(Stainless Steel Body, 1.5 L)</v>
      </c>
      <c r="H1073" t="s">
        <v>8670</v>
      </c>
      <c r="I1073" t="s">
        <v>13176</v>
      </c>
      <c r="J1073" s="7" t="str">
        <f t="shared" si="179"/>
        <v>Home &amp; Kitchen</v>
      </c>
      <c r="K1073" t="s">
        <v>13285</v>
      </c>
      <c r="L1073" t="str">
        <f t="shared" si="180"/>
        <v>Kitchen &amp; HomeAppliances</v>
      </c>
      <c r="M1073" s="2" t="s">
        <v>13286</v>
      </c>
      <c r="N1073" s="2" t="str">
        <f t="shared" si="181"/>
        <v>SmallKitchenAppliances</v>
      </c>
      <c r="O1073" s="1" t="s">
        <v>13287</v>
      </c>
      <c r="P1073" t="s">
        <v>13307</v>
      </c>
      <c r="Q1073">
        <v>749</v>
      </c>
      <c r="R1073" s="8">
        <f t="shared" si="182"/>
        <v>749</v>
      </c>
      <c r="S1073" s="2">
        <v>1299</v>
      </c>
      <c r="T1073" s="8">
        <f t="shared" si="183"/>
        <v>1299</v>
      </c>
      <c r="U1073" s="1">
        <f t="shared" si="184"/>
        <v>0.42340261739799845</v>
      </c>
      <c r="V1073">
        <v>4</v>
      </c>
      <c r="W1073" s="10">
        <f t="shared" si="185"/>
        <v>4</v>
      </c>
      <c r="X1073" s="4">
        <v>119</v>
      </c>
      <c r="Y1073" s="12">
        <f t="shared" si="186"/>
        <v>119</v>
      </c>
    </row>
    <row r="1074" spans="1:25" x14ac:dyDescent="0.25">
      <c r="A1074">
        <v>1073</v>
      </c>
      <c r="B1074" t="s">
        <v>8967</v>
      </c>
      <c r="C1074" t="str">
        <f t="shared" si="187"/>
        <v>Unique</v>
      </c>
      <c r="D1074" t="s">
        <v>8968</v>
      </c>
      <c r="E1074" t="str">
        <f t="shared" si="178"/>
        <v>Prestige Sandwich Maker PGMFD 01, Black</v>
      </c>
      <c r="F1074" t="str" cm="1">
        <f t="array" ref="F1074">PROPER(_xlfn.TEXTJOIN(" ", TRUE, INDEX(_xlfn.FILTERXML("&lt;t&gt;&lt;s&gt;" &amp; SUBSTITUTE(E1074," ","&lt;/s&gt;&lt;s&gt;") &amp; "&lt;/s&gt;&lt;/t&gt;", "//s"), _xlfn.SEQUENCE(4))))</f>
        <v>Prestige Sandwich Maker Pgmfd</v>
      </c>
      <c r="G1074" t="str">
        <f t="shared" si="188"/>
        <v/>
      </c>
      <c r="H1074" t="s">
        <v>8969</v>
      </c>
      <c r="I1074" t="s">
        <v>13176</v>
      </c>
      <c r="J1074" s="7" t="str">
        <f t="shared" si="179"/>
        <v>Home &amp; Kitchen</v>
      </c>
      <c r="K1074" s="2" t="s">
        <v>13285</v>
      </c>
      <c r="L1074" t="str">
        <f t="shared" si="180"/>
        <v>Kitchen &amp; HomeAppliances</v>
      </c>
      <c r="M1074" s="2" t="s">
        <v>13286</v>
      </c>
      <c r="N1074" s="2" t="str">
        <f t="shared" si="181"/>
        <v>SmallKitchenAppliances</v>
      </c>
      <c r="O1074" s="1" t="s">
        <v>13319</v>
      </c>
      <c r="Q1074" s="2">
        <v>1299</v>
      </c>
      <c r="R1074" s="8">
        <f t="shared" si="182"/>
        <v>1299</v>
      </c>
      <c r="S1074" s="2">
        <v>1299</v>
      </c>
      <c r="T1074" s="8">
        <f t="shared" si="183"/>
        <v>1299</v>
      </c>
      <c r="U1074" s="1">
        <f t="shared" si="184"/>
        <v>0</v>
      </c>
      <c r="V1074">
        <v>4.2</v>
      </c>
      <c r="W1074" s="10">
        <f t="shared" si="185"/>
        <v>4.2</v>
      </c>
      <c r="X1074" s="4">
        <v>40106</v>
      </c>
      <c r="Y1074" s="12">
        <f t="shared" si="186"/>
        <v>40106</v>
      </c>
    </row>
    <row r="1075" spans="1:25" x14ac:dyDescent="0.25">
      <c r="A1075">
        <v>1074</v>
      </c>
      <c r="B1075" t="s">
        <v>8978</v>
      </c>
      <c r="C1075" t="str">
        <f t="shared" si="187"/>
        <v>Unique</v>
      </c>
      <c r="D1075" t="s">
        <v>8979</v>
      </c>
      <c r="E1075" t="str">
        <f t="shared" si="178"/>
        <v>Orient Electric Fabrijoy DIFJ10BP 1000-Watt Dry Iron, Non-Stick (White and Blue)</v>
      </c>
      <c r="F1075" t="str" cm="1">
        <f t="array" ref="F1075">PROPER(_xlfn.TEXTJOIN(" ", TRUE, INDEX(_xlfn.FILTERXML("&lt;t&gt;&lt;s&gt;" &amp; SUBSTITUTE(E1075," ","&lt;/s&gt;&lt;s&gt;") &amp; "&lt;/s&gt;&lt;/t&gt;", "//s"), _xlfn.SEQUENCE(4))))</f>
        <v>Orient Electric Fabrijoy Difj10Bp</v>
      </c>
      <c r="G1075" t="str">
        <f t="shared" si="188"/>
        <v>Iron, Non-Stick (White and Blue)</v>
      </c>
      <c r="H1075" t="s">
        <v>8607</v>
      </c>
      <c r="I1075" t="s">
        <v>13176</v>
      </c>
      <c r="J1075" s="7" t="str">
        <f t="shared" si="179"/>
        <v>Home &amp; Kitchen</v>
      </c>
      <c r="K1075" t="s">
        <v>13285</v>
      </c>
      <c r="L1075" t="str">
        <f t="shared" si="180"/>
        <v>Kitchen &amp; HomeAppliances</v>
      </c>
      <c r="M1075" s="2" t="s">
        <v>13293</v>
      </c>
      <c r="N1075" s="2" t="str">
        <f t="shared" si="181"/>
        <v>Vacuum , Cleaning &amp; Ironing</v>
      </c>
      <c r="O1075" s="1" t="s">
        <v>13294</v>
      </c>
      <c r="P1075" t="s">
        <v>13303</v>
      </c>
      <c r="Q1075">
        <v>549</v>
      </c>
      <c r="R1075" s="8">
        <f t="shared" si="182"/>
        <v>549</v>
      </c>
      <c r="S1075" s="2">
        <v>1090</v>
      </c>
      <c r="T1075" s="8">
        <f t="shared" si="183"/>
        <v>1090</v>
      </c>
      <c r="U1075" s="1">
        <f t="shared" si="184"/>
        <v>0.4963302752293578</v>
      </c>
      <c r="V1075">
        <v>4.2</v>
      </c>
      <c r="W1075" s="10">
        <f t="shared" si="185"/>
        <v>4.2</v>
      </c>
      <c r="X1075" s="4">
        <v>13029</v>
      </c>
      <c r="Y1075" s="12">
        <f t="shared" si="186"/>
        <v>13029</v>
      </c>
    </row>
    <row r="1076" spans="1:25" x14ac:dyDescent="0.25">
      <c r="A1076">
        <v>1075</v>
      </c>
      <c r="B1076" t="s">
        <v>8988</v>
      </c>
      <c r="C1076" t="str">
        <f t="shared" si="187"/>
        <v>Unique</v>
      </c>
      <c r="D1076" t="s">
        <v>8989</v>
      </c>
      <c r="E1076" t="str">
        <f t="shared" si="178"/>
        <v>Lifelong LLFH921 Regalia 2000 W Fan Heater, 3 Air Settings, Room Heater with Overheating Protection, 1 Year Warranty ( White, (ISI Certified, Ideal for small to medium room area)</v>
      </c>
      <c r="F1076" t="str" cm="1">
        <f t="array" ref="F1076">PROPER(_xlfn.TEXTJOIN(" ", TRUE, INDEX(_xlfn.FILTERXML("&lt;t&gt;&lt;s&gt;" &amp; SUBSTITUTE(E1076," ","&lt;/s&gt;&lt;s&gt;") &amp; "&lt;/s&gt;&lt;/t&gt;", "//s"), _xlfn.SEQUENCE(4))))</f>
        <v>Lifelong Llfh921 Regalia 2000</v>
      </c>
      <c r="G1076" t="str">
        <f t="shared" si="188"/>
        <v>Heater, 3 Air Settings, Room Heater with Overheating Protection, 1 Year Warranty ( White, (ISI Certified, Ideal for small to medium room area)</v>
      </c>
      <c r="H1076" t="s">
        <v>8472</v>
      </c>
      <c r="I1076" t="s">
        <v>13176</v>
      </c>
      <c r="J1076" s="7" t="str">
        <f t="shared" si="179"/>
        <v>Home &amp; Kitchen</v>
      </c>
      <c r="K1076" t="s">
        <v>13289</v>
      </c>
      <c r="L1076" t="str">
        <f t="shared" si="180"/>
        <v>Heating , Cooling &amp; AirQuality</v>
      </c>
      <c r="M1076" s="2" t="s">
        <v>13290</v>
      </c>
      <c r="N1076" s="2" t="str">
        <f t="shared" si="181"/>
        <v>RoomHeaters</v>
      </c>
      <c r="O1076" s="1" t="s">
        <v>13292</v>
      </c>
      <c r="Q1076">
        <v>899</v>
      </c>
      <c r="R1076" s="8">
        <f t="shared" si="182"/>
        <v>899</v>
      </c>
      <c r="S1076" s="2">
        <v>2000</v>
      </c>
      <c r="T1076" s="8">
        <f t="shared" si="183"/>
        <v>2000</v>
      </c>
      <c r="U1076" s="1">
        <f t="shared" si="184"/>
        <v>0.55049999999999999</v>
      </c>
      <c r="V1076">
        <v>3.6</v>
      </c>
      <c r="W1076" s="10">
        <f t="shared" si="185"/>
        <v>3.6</v>
      </c>
      <c r="X1076" s="4">
        <v>291</v>
      </c>
      <c r="Y1076" s="12">
        <f t="shared" si="186"/>
        <v>291</v>
      </c>
    </row>
    <row r="1077" spans="1:25" x14ac:dyDescent="0.25">
      <c r="A1077">
        <v>1076</v>
      </c>
      <c r="B1077" t="s">
        <v>8998</v>
      </c>
      <c r="C1077" t="str">
        <f t="shared" si="187"/>
        <v>Unique</v>
      </c>
      <c r="D1077" t="s">
        <v>8999</v>
      </c>
      <c r="E1077" t="str">
        <f t="shared" si="178"/>
        <v>Philips GC181 Heavy Weight 1000-Watt Dry Iron, Pack of 1</v>
      </c>
      <c r="F1077" t="str" cm="1">
        <f t="array" ref="F1077">PROPER(_xlfn.TEXTJOIN(" ", TRUE, INDEX(_xlfn.FILTERXML("&lt;t&gt;&lt;s&gt;" &amp; SUBSTITUTE(E1077," ","&lt;/s&gt;&lt;s&gt;") &amp; "&lt;/s&gt;&lt;/t&gt;", "//s"), _xlfn.SEQUENCE(4))))</f>
        <v>Philips Gc181 Heavy Weight</v>
      </c>
      <c r="G1077" t="str">
        <f t="shared" si="188"/>
        <v>Iron, Pack of 1</v>
      </c>
      <c r="H1077" t="s">
        <v>8607</v>
      </c>
      <c r="I1077" t="s">
        <v>13176</v>
      </c>
      <c r="J1077" s="7" t="str">
        <f t="shared" si="179"/>
        <v>Home &amp; Kitchen</v>
      </c>
      <c r="K1077" s="2" t="s">
        <v>13285</v>
      </c>
      <c r="L1077" t="str">
        <f t="shared" si="180"/>
        <v>Kitchen &amp; HomeAppliances</v>
      </c>
      <c r="M1077" s="2" t="s">
        <v>13293</v>
      </c>
      <c r="N1077" s="2" t="str">
        <f t="shared" si="181"/>
        <v>Vacuum , Cleaning &amp; Ironing</v>
      </c>
      <c r="O1077" s="1" t="s">
        <v>13294</v>
      </c>
      <c r="P1077" t="s">
        <v>13303</v>
      </c>
      <c r="Q1077" s="2">
        <v>1321</v>
      </c>
      <c r="R1077" s="8">
        <f t="shared" si="182"/>
        <v>1321</v>
      </c>
      <c r="S1077" s="2">
        <v>1545</v>
      </c>
      <c r="T1077" s="8">
        <f t="shared" si="183"/>
        <v>1545</v>
      </c>
      <c r="U1077" s="1">
        <f t="shared" si="184"/>
        <v>0.14498381877022654</v>
      </c>
      <c r="V1077">
        <v>4.3</v>
      </c>
      <c r="W1077" s="10">
        <f t="shared" si="185"/>
        <v>4.3</v>
      </c>
      <c r="X1077" s="4">
        <v>15453</v>
      </c>
      <c r="Y1077" s="12">
        <f t="shared" si="186"/>
        <v>15453</v>
      </c>
    </row>
    <row r="1078" spans="1:25" x14ac:dyDescent="0.25">
      <c r="A1078">
        <v>1077</v>
      </c>
      <c r="B1078" t="s">
        <v>9008</v>
      </c>
      <c r="C1078" t="str">
        <f t="shared" si="187"/>
        <v>Unique</v>
      </c>
      <c r="D1078" t="s">
        <v>9009</v>
      </c>
      <c r="E1078" t="str">
        <f t="shared" si="178"/>
        <v>Bulfyss USB Rechargeable Lint Remover Fabric Shaver Pet Hair Remover, Effectively and Quickly Remove Fuzz for Clothes, Sweater, Couch, Sofa, Blanket, Curtain, Wool, Cashmere (Grey, 1 Year Warranty)</v>
      </c>
      <c r="F1078" t="str" cm="1">
        <f t="array" ref="F1078">PROPER(_xlfn.TEXTJOIN(" ", TRUE, INDEX(_xlfn.FILTERXML("&lt;t&gt;&lt;s&gt;" &amp; SUBSTITUTE(E1078," ","&lt;/s&gt;&lt;s&gt;") &amp; "&lt;/s&gt;&lt;/t&gt;", "//s"), _xlfn.SEQUENCE(4))))</f>
        <v>Bulfyss Usb Rechargeable Lint</v>
      </c>
      <c r="G1078" t="str">
        <f t="shared" si="188"/>
        <v>Shaver Pet Hair Remover, Effectively and Quickly Remove Fuzz for Clothes, Sweater, Couch, Sofa, Blanket, Curtain, Wool, Cashmere (Grey, 1 Year Warranty)</v>
      </c>
      <c r="H1078" t="s">
        <v>8483</v>
      </c>
      <c r="I1078" t="s">
        <v>13176</v>
      </c>
      <c r="J1078" s="7" t="str">
        <f t="shared" si="179"/>
        <v>Home &amp; Kitchen</v>
      </c>
      <c r="K1078" s="2" t="s">
        <v>13285</v>
      </c>
      <c r="L1078" t="str">
        <f t="shared" si="180"/>
        <v>Kitchen &amp; HomeAppliances</v>
      </c>
      <c r="M1078" s="2" t="s">
        <v>13293</v>
      </c>
      <c r="N1078" s="2" t="str">
        <f t="shared" si="181"/>
        <v>Vacuum , Cleaning &amp; Ironing</v>
      </c>
      <c r="O1078" s="1" t="s">
        <v>13294</v>
      </c>
      <c r="P1078" t="s">
        <v>13295</v>
      </c>
      <c r="Q1078" s="2">
        <v>1099</v>
      </c>
      <c r="R1078" s="8">
        <f t="shared" si="182"/>
        <v>1099</v>
      </c>
      <c r="S1078" s="2">
        <v>1999</v>
      </c>
      <c r="T1078" s="8">
        <f t="shared" si="183"/>
        <v>1999</v>
      </c>
      <c r="U1078" s="1">
        <f t="shared" si="184"/>
        <v>0.45022511255627812</v>
      </c>
      <c r="V1078">
        <v>4</v>
      </c>
      <c r="W1078" s="10">
        <f t="shared" si="185"/>
        <v>4</v>
      </c>
      <c r="X1078" s="4">
        <v>604</v>
      </c>
      <c r="Y1078" s="12">
        <f t="shared" si="186"/>
        <v>604</v>
      </c>
    </row>
    <row r="1079" spans="1:25" x14ac:dyDescent="0.25">
      <c r="A1079">
        <v>1078</v>
      </c>
      <c r="B1079" t="s">
        <v>9018</v>
      </c>
      <c r="C1079" t="str">
        <f t="shared" si="187"/>
        <v>Unique</v>
      </c>
      <c r="D1079" t="s">
        <v>9019</v>
      </c>
      <c r="E1079" t="str">
        <f t="shared" si="178"/>
        <v>Bajaj DX-7 1000W Dry Iron with Advance Soleplate and Anti-bacterial German Coating Technology, White</v>
      </c>
      <c r="F1079" t="str" cm="1">
        <f t="array" ref="F1079">PROPER(_xlfn.TEXTJOIN(" ", TRUE, INDEX(_xlfn.FILTERXML("&lt;t&gt;&lt;s&gt;" &amp; SUBSTITUTE(E1079," ","&lt;/s&gt;&lt;s&gt;") &amp; "&lt;/s&gt;&lt;/t&gt;", "//s"), _xlfn.SEQUENCE(4))))</f>
        <v>Bajaj Dx-7 1000W Dry</v>
      </c>
      <c r="G1079" t="str">
        <f t="shared" si="188"/>
        <v>Advance Soleplate and Anti-bacterial German Coating Technology, White</v>
      </c>
      <c r="H1079" t="s">
        <v>8607</v>
      </c>
      <c r="I1079" t="s">
        <v>13176</v>
      </c>
      <c r="J1079" s="7" t="str">
        <f t="shared" si="179"/>
        <v>Home &amp; Kitchen</v>
      </c>
      <c r="K1079" t="s">
        <v>13285</v>
      </c>
      <c r="L1079" t="str">
        <f t="shared" si="180"/>
        <v>Kitchen &amp; HomeAppliances</v>
      </c>
      <c r="M1079" t="s">
        <v>13293</v>
      </c>
      <c r="N1079" s="2" t="str">
        <f t="shared" si="181"/>
        <v>Vacuum , Cleaning &amp; Ironing</v>
      </c>
      <c r="O1079" s="1" t="s">
        <v>13294</v>
      </c>
      <c r="P1079" t="s">
        <v>13303</v>
      </c>
      <c r="Q1079">
        <v>775</v>
      </c>
      <c r="R1079" s="8">
        <f t="shared" si="182"/>
        <v>775</v>
      </c>
      <c r="S1079">
        <v>875</v>
      </c>
      <c r="T1079" s="8">
        <f t="shared" si="183"/>
        <v>875</v>
      </c>
      <c r="U1079" s="1">
        <f t="shared" si="184"/>
        <v>0.11428571428571428</v>
      </c>
      <c r="V1079">
        <v>4.2</v>
      </c>
      <c r="W1079" s="10">
        <f t="shared" si="185"/>
        <v>4.2</v>
      </c>
      <c r="X1079" s="4">
        <v>46647</v>
      </c>
      <c r="Y1079" s="12">
        <f t="shared" si="186"/>
        <v>46647</v>
      </c>
    </row>
    <row r="1080" spans="1:25" x14ac:dyDescent="0.25">
      <c r="A1080">
        <v>1079</v>
      </c>
      <c r="B1080" t="s">
        <v>9028</v>
      </c>
      <c r="C1080" t="str">
        <f t="shared" si="187"/>
        <v>Unique</v>
      </c>
      <c r="D1080" t="s">
        <v>9029</v>
      </c>
      <c r="E1080" t="str">
        <f t="shared" si="178"/>
        <v>Bajaj New Shakti Neo 25L Vertical Storage Water Heater (Geyser 25 Litres) 4 Star BEE Rated Heater For Water Heating with Titanium Armour, Swirl Flow Technology, Glasslined Tank(White), 1 Yr Warranty</v>
      </c>
      <c r="F1080" t="str" cm="1">
        <f t="array" ref="F1080">PROPER(_xlfn.TEXTJOIN(" ", TRUE, INDEX(_xlfn.FILTERXML("&lt;t&gt;&lt;s&gt;" &amp; SUBSTITUTE(E1080," ","&lt;/s&gt;&lt;s&gt;") &amp; "&lt;/s&gt;&lt;/t&gt;", "//s"), _xlfn.SEQUENCE(4))))</f>
        <v>Bajaj New Shakti Neo</v>
      </c>
      <c r="G1080" t="str">
        <f t="shared" si="188"/>
        <v>Storage Water Heater (Geyser 25 Litres) 4 Star BEE Rated Heater For Water Heating with Titanium Armour, Swirl Flow Technology, Glasslined Tank(White), 1 Yr Warranty</v>
      </c>
      <c r="H1080" t="s">
        <v>8681</v>
      </c>
      <c r="I1080" t="s">
        <v>13176</v>
      </c>
      <c r="J1080" s="7" t="str">
        <f t="shared" si="179"/>
        <v>Home &amp; Kitchen</v>
      </c>
      <c r="K1080" s="2" t="s">
        <v>13289</v>
      </c>
      <c r="L1080" t="str">
        <f t="shared" si="180"/>
        <v>Heating , Cooling &amp; AirQuality</v>
      </c>
      <c r="M1080" s="2" t="s">
        <v>13305</v>
      </c>
      <c r="N1080" s="2" t="str">
        <f t="shared" si="181"/>
        <v>WaterHeaters &amp; Geysers</v>
      </c>
      <c r="O1080" s="1" t="s">
        <v>13308</v>
      </c>
      <c r="Q1080" s="2">
        <v>6299</v>
      </c>
      <c r="R1080" s="8">
        <f t="shared" si="182"/>
        <v>6299</v>
      </c>
      <c r="S1080" s="2">
        <v>15270</v>
      </c>
      <c r="T1080" s="8">
        <f t="shared" si="183"/>
        <v>15270</v>
      </c>
      <c r="U1080" s="1">
        <f t="shared" si="184"/>
        <v>0.58749181401440731</v>
      </c>
      <c r="V1080">
        <v>4.0999999999999996</v>
      </c>
      <c r="W1080" s="10">
        <f t="shared" si="185"/>
        <v>4.0999999999999996</v>
      </c>
      <c r="X1080" s="4">
        <v>3233</v>
      </c>
      <c r="Y1080" s="12">
        <f t="shared" si="186"/>
        <v>3233</v>
      </c>
    </row>
    <row r="1081" spans="1:25" x14ac:dyDescent="0.25">
      <c r="A1081">
        <v>1080</v>
      </c>
      <c r="B1081" t="s">
        <v>9038</v>
      </c>
      <c r="C1081" t="str">
        <f t="shared" si="187"/>
        <v>Unique</v>
      </c>
      <c r="D1081" t="s">
        <v>9039</v>
      </c>
      <c r="E1081" t="str">
        <f t="shared" si="178"/>
        <v>PHILIPS Handheld Garment Steamer STH3000 20 - Compact and Foldable, Convenient Vertical Steaming, 1000 Watt Quick Heat Up, up to 20g min, Kills 99.9%* Bacteria (Reno Blue), Small</v>
      </c>
      <c r="F1081" t="str" cm="1">
        <f t="array" ref="F1081">PROPER(_xlfn.TEXTJOIN(" ", TRUE, INDEX(_xlfn.FILTERXML("&lt;t&gt;&lt;s&gt;" &amp; SUBSTITUTE(E1081," ","&lt;/s&gt;&lt;s&gt;") &amp; "&lt;/s&gt;&lt;/t&gt;", "//s"), _xlfn.SEQUENCE(4))))</f>
        <v>Philips Handheld Garment Steamer</v>
      </c>
      <c r="G1081" t="str">
        <f t="shared" si="188"/>
        <v>- Compact and Foldable, Convenient Vertical Steaming, 1000 Watt Quick Heat Up, up to 20g min, Kills 99.9%* Bacteria (Reno Blue), Small</v>
      </c>
      <c r="H1081" t="s">
        <v>8805</v>
      </c>
      <c r="I1081" t="s">
        <v>13176</v>
      </c>
      <c r="J1081" s="7" t="str">
        <f t="shared" si="179"/>
        <v>Home &amp; Kitchen</v>
      </c>
      <c r="K1081" s="2" t="s">
        <v>13285</v>
      </c>
      <c r="L1081" t="str">
        <f t="shared" si="180"/>
        <v>Kitchen &amp; HomeAppliances</v>
      </c>
      <c r="M1081" s="2" t="s">
        <v>13293</v>
      </c>
      <c r="N1081" s="2" t="str">
        <f t="shared" si="181"/>
        <v>Vacuum , Cleaning &amp; Ironing</v>
      </c>
      <c r="O1081" s="1" t="s">
        <v>13294</v>
      </c>
      <c r="P1081" t="s">
        <v>13303</v>
      </c>
      <c r="Q1081" s="2">
        <v>3190</v>
      </c>
      <c r="R1081" s="8">
        <f t="shared" si="182"/>
        <v>3190</v>
      </c>
      <c r="S1081" s="2">
        <v>4195</v>
      </c>
      <c r="T1081" s="8">
        <f t="shared" si="183"/>
        <v>4195</v>
      </c>
      <c r="U1081" s="1">
        <f t="shared" si="184"/>
        <v>0.2395709177592372</v>
      </c>
      <c r="V1081">
        <v>4</v>
      </c>
      <c r="W1081" s="10">
        <f t="shared" si="185"/>
        <v>4</v>
      </c>
      <c r="X1081" s="4">
        <v>1282</v>
      </c>
      <c r="Y1081" s="12">
        <f t="shared" si="186"/>
        <v>1282</v>
      </c>
    </row>
    <row r="1082" spans="1:25" x14ac:dyDescent="0.25">
      <c r="A1082">
        <v>1081</v>
      </c>
      <c r="B1082" t="s">
        <v>9048</v>
      </c>
      <c r="C1082" t="str">
        <f t="shared" si="187"/>
        <v>Unique</v>
      </c>
      <c r="D1082" t="s">
        <v>9049</v>
      </c>
      <c r="E1082" t="str">
        <f t="shared" si="178"/>
        <v>Room Heater Warmer Wall-Outlet 400 Watts Electric Handy Room Heater (Room Heaters Home for Bedroom, Reading Books, Work, bathrooms, Rooms, Offices, Home Offices,2022</v>
      </c>
      <c r="F1082" t="str" cm="1">
        <f t="array" ref="F1082">PROPER(_xlfn.TEXTJOIN(" ", TRUE, INDEX(_xlfn.FILTERXML("&lt;t&gt;&lt;s&gt;" &amp; SUBSTITUTE(E1082," ","&lt;/s&gt;&lt;s&gt;") &amp; "&lt;/s&gt;&lt;/t&gt;", "//s"), _xlfn.SEQUENCE(4))))</f>
        <v>Room Heater Warmer Wall-Outlet</v>
      </c>
      <c r="G1082" t="str">
        <f t="shared" si="188"/>
        <v>Electric Handy Room Heater (Room Heaters Home for Bedroom, Reading Books, Work, bathrooms, Rooms, Offices, Home Offices,2022</v>
      </c>
      <c r="H1082" t="s">
        <v>8461</v>
      </c>
      <c r="I1082" t="s">
        <v>13176</v>
      </c>
      <c r="J1082" s="7" t="str">
        <f t="shared" si="179"/>
        <v>Home &amp; Kitchen</v>
      </c>
      <c r="K1082" t="s">
        <v>13289</v>
      </c>
      <c r="L1082" t="str">
        <f t="shared" si="180"/>
        <v>Heating , Cooling &amp; AirQuality</v>
      </c>
      <c r="M1082" s="2" t="s">
        <v>13290</v>
      </c>
      <c r="N1082" s="2" t="str">
        <f t="shared" si="181"/>
        <v>RoomHeaters</v>
      </c>
      <c r="O1082" s="1" t="s">
        <v>13291</v>
      </c>
      <c r="Q1082">
        <v>799</v>
      </c>
      <c r="R1082" s="8">
        <f t="shared" si="182"/>
        <v>799</v>
      </c>
      <c r="S1082" s="2">
        <v>1989</v>
      </c>
      <c r="T1082" s="8">
        <f t="shared" si="183"/>
        <v>1989</v>
      </c>
      <c r="U1082" s="1">
        <f t="shared" si="184"/>
        <v>0.59829059829059827</v>
      </c>
      <c r="V1082">
        <v>4.3</v>
      </c>
      <c r="W1082" s="10">
        <f t="shared" si="185"/>
        <v>4.3</v>
      </c>
      <c r="X1082" s="4">
        <v>70</v>
      </c>
      <c r="Y1082" s="12">
        <f t="shared" si="186"/>
        <v>70</v>
      </c>
    </row>
    <row r="1083" spans="1:25" x14ac:dyDescent="0.25">
      <c r="A1083">
        <v>1082</v>
      </c>
      <c r="B1083" t="s">
        <v>9058</v>
      </c>
      <c r="C1083" t="str">
        <f t="shared" si="187"/>
        <v>Unique</v>
      </c>
      <c r="D1083" t="s">
        <v>9059</v>
      </c>
      <c r="E1083" t="str">
        <f t="shared" si="178"/>
        <v>Wonderchef Nutri-blend Mixer, Grinder and Blender | Powerful 400W 22000 RPM motor | Stainless steel Blades | 2 unbreakable jars | 2 Years warranty | Online recipe book by Chef Sanjeev Kapoor | Black</v>
      </c>
      <c r="F1083" t="str" cm="1">
        <f t="array" ref="F1083">PROPER(_xlfn.TEXTJOIN(" ", TRUE, INDEX(_xlfn.FILTERXML("&lt;t&gt;&lt;s&gt;" &amp; SUBSTITUTE(E1083," ","&lt;/s&gt;&lt;s&gt;") &amp; "&lt;/s&gt;&lt;/t&gt;", "//s"), _xlfn.SEQUENCE(4))))</f>
        <v>Wonderchef Nutri-Blend Mixer, Grinder</v>
      </c>
      <c r="G1083" t="str">
        <f t="shared" si="188"/>
        <v>| Powerful 400W 22000 RPM motor | Stainless steel Blades | 2 unbreakable jars | 2 Years warranty | Online recipe book by Chef Sanjeev Kapoor | Black</v>
      </c>
      <c r="H1083" t="s">
        <v>8846</v>
      </c>
      <c r="I1083" t="s">
        <v>13176</v>
      </c>
      <c r="J1083" s="7" t="str">
        <f t="shared" si="179"/>
        <v>Home &amp; Kitchen</v>
      </c>
      <c r="K1083" s="2" t="s">
        <v>13285</v>
      </c>
      <c r="L1083" t="str">
        <f t="shared" si="180"/>
        <v>Kitchen &amp; HomeAppliances</v>
      </c>
      <c r="M1083" s="2" t="s">
        <v>13286</v>
      </c>
      <c r="N1083" s="2" t="str">
        <f t="shared" si="181"/>
        <v>SmallKitchenAppliances</v>
      </c>
      <c r="O1083" s="1" t="s">
        <v>13315</v>
      </c>
      <c r="Q1083" s="2">
        <v>2699</v>
      </c>
      <c r="R1083" s="8">
        <f t="shared" si="182"/>
        <v>2699</v>
      </c>
      <c r="S1083" s="2">
        <v>5000</v>
      </c>
      <c r="T1083" s="8">
        <f t="shared" si="183"/>
        <v>5000</v>
      </c>
      <c r="U1083" s="1">
        <f t="shared" si="184"/>
        <v>0.4602</v>
      </c>
      <c r="V1083">
        <v>4</v>
      </c>
      <c r="W1083" s="10">
        <f t="shared" si="185"/>
        <v>4</v>
      </c>
      <c r="X1083" s="4">
        <v>26164</v>
      </c>
      <c r="Y1083" s="12">
        <f t="shared" si="186"/>
        <v>26164</v>
      </c>
    </row>
    <row r="1084" spans="1:25" x14ac:dyDescent="0.25">
      <c r="A1084">
        <v>1083</v>
      </c>
      <c r="B1084" t="s">
        <v>9068</v>
      </c>
      <c r="C1084" t="str">
        <f t="shared" si="187"/>
        <v>Unique</v>
      </c>
      <c r="D1084" t="s">
        <v>9069</v>
      </c>
      <c r="E1084" t="str">
        <f t="shared" si="178"/>
        <v>USHA Armor AR1100WB 1100 W Dry Iron with Black Weilburger Soleplate (Purple)</v>
      </c>
      <c r="F1084" t="str" cm="1">
        <f t="array" ref="F1084">PROPER(_xlfn.TEXTJOIN(" ", TRUE, INDEX(_xlfn.FILTERXML("&lt;t&gt;&lt;s&gt;" &amp; SUBSTITUTE(E1084," ","&lt;/s&gt;&lt;s&gt;") &amp; "&lt;/s&gt;&lt;/t&gt;", "//s"), _xlfn.SEQUENCE(4))))</f>
        <v>Usha Armor Ar1100Wb 1100</v>
      </c>
      <c r="G1084" t="str">
        <f t="shared" si="188"/>
        <v>Iron with Black Weilburger Soleplate (Purple)</v>
      </c>
      <c r="H1084" t="s">
        <v>8607</v>
      </c>
      <c r="I1084" t="s">
        <v>13176</v>
      </c>
      <c r="J1084" s="7" t="str">
        <f t="shared" si="179"/>
        <v>Home &amp; Kitchen</v>
      </c>
      <c r="K1084" t="s">
        <v>13285</v>
      </c>
      <c r="L1084" t="str">
        <f t="shared" si="180"/>
        <v>Kitchen &amp; HomeAppliances</v>
      </c>
      <c r="M1084" t="s">
        <v>13293</v>
      </c>
      <c r="N1084" s="2" t="str">
        <f t="shared" si="181"/>
        <v>Vacuum , Cleaning &amp; Ironing</v>
      </c>
      <c r="O1084" s="1" t="s">
        <v>13294</v>
      </c>
      <c r="P1084" t="s">
        <v>13303</v>
      </c>
      <c r="Q1084">
        <v>599</v>
      </c>
      <c r="R1084" s="8">
        <f t="shared" si="182"/>
        <v>599</v>
      </c>
      <c r="S1084">
        <v>990</v>
      </c>
      <c r="T1084" s="8">
        <f t="shared" si="183"/>
        <v>990</v>
      </c>
      <c r="U1084" s="1">
        <f t="shared" si="184"/>
        <v>0.39494949494949494</v>
      </c>
      <c r="V1084">
        <v>3.9</v>
      </c>
      <c r="W1084" s="10">
        <f t="shared" si="185"/>
        <v>3.9</v>
      </c>
      <c r="X1084" s="4">
        <v>16166</v>
      </c>
      <c r="Y1084" s="12">
        <f t="shared" si="186"/>
        <v>16166</v>
      </c>
    </row>
    <row r="1085" spans="1:25" x14ac:dyDescent="0.25">
      <c r="A1085">
        <v>1084</v>
      </c>
      <c r="B1085" t="s">
        <v>9078</v>
      </c>
      <c r="C1085" t="str">
        <f t="shared" si="187"/>
        <v>Unique</v>
      </c>
      <c r="D1085" t="s">
        <v>9079</v>
      </c>
      <c r="E1085" t="str">
        <f t="shared" si="178"/>
        <v>Butterfly EKN 1.5-Litre Electric Kettle (Silver with Black)</v>
      </c>
      <c r="F1085" t="str" cm="1">
        <f t="array" ref="F1085">PROPER(_xlfn.TEXTJOIN(" ", TRUE, INDEX(_xlfn.FILTERXML("&lt;t&gt;&lt;s&gt;" &amp; SUBSTITUTE(E1085," ","&lt;/s&gt;&lt;s&gt;") &amp; "&lt;/s&gt;&lt;/t&gt;", "//s"), _xlfn.SEQUENCE(4))))</f>
        <v>Butterfly Ekn 1.5-Litre Electric</v>
      </c>
      <c r="G1085" t="str">
        <f t="shared" si="188"/>
        <v>with Black)</v>
      </c>
      <c r="H1085" t="s">
        <v>8670</v>
      </c>
      <c r="I1085" t="s">
        <v>13176</v>
      </c>
      <c r="J1085" s="7" t="str">
        <f t="shared" si="179"/>
        <v>Home &amp; Kitchen</v>
      </c>
      <c r="K1085" t="s">
        <v>13285</v>
      </c>
      <c r="L1085" t="str">
        <f t="shared" si="180"/>
        <v>Kitchen &amp; HomeAppliances</v>
      </c>
      <c r="M1085" s="2" t="s">
        <v>13286</v>
      </c>
      <c r="N1085" s="2" t="str">
        <f t="shared" si="181"/>
        <v>SmallKitchenAppliances</v>
      </c>
      <c r="O1085" s="1" t="s">
        <v>13287</v>
      </c>
      <c r="P1085" t="s">
        <v>13307</v>
      </c>
      <c r="Q1085">
        <v>749</v>
      </c>
      <c r="R1085" s="8">
        <f t="shared" si="182"/>
        <v>749</v>
      </c>
      <c r="S1085" s="2">
        <v>1111</v>
      </c>
      <c r="T1085" s="8">
        <f t="shared" si="183"/>
        <v>1111</v>
      </c>
      <c r="U1085" s="1">
        <f t="shared" si="184"/>
        <v>0.32583258325832581</v>
      </c>
      <c r="V1085">
        <v>4.2</v>
      </c>
      <c r="W1085" s="10">
        <f t="shared" si="185"/>
        <v>4.2</v>
      </c>
      <c r="X1085" s="4">
        <v>35693</v>
      </c>
      <c r="Y1085" s="12">
        <f t="shared" si="186"/>
        <v>35693</v>
      </c>
    </row>
    <row r="1086" spans="1:25" x14ac:dyDescent="0.25">
      <c r="A1086">
        <v>1085</v>
      </c>
      <c r="B1086" t="s">
        <v>9088</v>
      </c>
      <c r="C1086" t="str">
        <f t="shared" si="187"/>
        <v>Unique</v>
      </c>
      <c r="D1086" t="s">
        <v>9089</v>
      </c>
      <c r="E1086" t="str">
        <f t="shared" si="178"/>
        <v>Crompton Arno Neo 15-L 5 Star Rated Storage Water Heater (Geyser) with Advanced 3 Level Safety (Grey)</v>
      </c>
      <c r="F1086" t="str" cm="1">
        <f t="array" ref="F1086">PROPER(_xlfn.TEXTJOIN(" ", TRUE, INDEX(_xlfn.FILTERXML("&lt;t&gt;&lt;s&gt;" &amp; SUBSTITUTE(E1086," ","&lt;/s&gt;&lt;s&gt;") &amp; "&lt;/s&gt;&lt;/t&gt;", "//s"), _xlfn.SEQUENCE(4))))</f>
        <v>Crompton Arno Neo 15-L</v>
      </c>
      <c r="G1086" t="str">
        <f t="shared" si="188"/>
        <v>Rated Storage Water Heater (Geyser) with Advanced 3 Level Safety (Grey)</v>
      </c>
      <c r="H1086" t="s">
        <v>8681</v>
      </c>
      <c r="I1086" t="s">
        <v>13176</v>
      </c>
      <c r="J1086" s="7" t="str">
        <f t="shared" si="179"/>
        <v>Home &amp; Kitchen</v>
      </c>
      <c r="K1086" s="2" t="s">
        <v>13289</v>
      </c>
      <c r="L1086" t="str">
        <f t="shared" si="180"/>
        <v>Heating , Cooling &amp; AirQuality</v>
      </c>
      <c r="M1086" s="2" t="s">
        <v>13305</v>
      </c>
      <c r="N1086" s="2" t="str">
        <f t="shared" si="181"/>
        <v>WaterHeaters &amp; Geysers</v>
      </c>
      <c r="O1086" s="1" t="s">
        <v>13308</v>
      </c>
      <c r="Q1086" s="2">
        <v>6199</v>
      </c>
      <c r="R1086" s="8">
        <f t="shared" si="182"/>
        <v>6199</v>
      </c>
      <c r="S1086" s="2">
        <v>10400</v>
      </c>
      <c r="T1086" s="8">
        <f t="shared" si="183"/>
        <v>10400</v>
      </c>
      <c r="U1086" s="1">
        <f t="shared" si="184"/>
        <v>0.40394230769230771</v>
      </c>
      <c r="V1086">
        <v>4.0999999999999996</v>
      </c>
      <c r="W1086" s="10">
        <f t="shared" si="185"/>
        <v>4.0999999999999996</v>
      </c>
      <c r="X1086" s="4">
        <v>14391</v>
      </c>
      <c r="Y1086" s="12">
        <f t="shared" si="186"/>
        <v>14391</v>
      </c>
    </row>
    <row r="1087" spans="1:25" x14ac:dyDescent="0.25">
      <c r="A1087">
        <v>1086</v>
      </c>
      <c r="B1087" t="s">
        <v>9098</v>
      </c>
      <c r="C1087" t="str">
        <f t="shared" si="187"/>
        <v>Unique</v>
      </c>
      <c r="D1087" t="s">
        <v>9099</v>
      </c>
      <c r="E1087" t="str">
        <f t="shared" si="178"/>
        <v>Borosil Chef Delite BCH20DBB21 300-Watt Chopper (Black)</v>
      </c>
      <c r="F1087" t="str" cm="1">
        <f t="array" ref="F1087">PROPER(_xlfn.TEXTJOIN(" ", TRUE, INDEX(_xlfn.FILTERXML("&lt;t&gt;&lt;s&gt;" &amp; SUBSTITUTE(E1087," ","&lt;/s&gt;&lt;s&gt;") &amp; "&lt;/s&gt;&lt;/t&gt;", "//s"), _xlfn.SEQUENCE(4))))</f>
        <v>Borosil Chef Delite Bch20Dbb21</v>
      </c>
      <c r="G1087" t="str">
        <f t="shared" si="188"/>
        <v>(Black)</v>
      </c>
      <c r="H1087" t="s">
        <v>9100</v>
      </c>
      <c r="I1087" t="s">
        <v>13176</v>
      </c>
      <c r="J1087" s="7" t="str">
        <f t="shared" si="179"/>
        <v>Home &amp; Kitchen</v>
      </c>
      <c r="K1087" s="2" t="s">
        <v>13285</v>
      </c>
      <c r="L1087" t="str">
        <f t="shared" si="180"/>
        <v>Kitchen &amp; HomeAppliances</v>
      </c>
      <c r="M1087" s="2" t="s">
        <v>13286</v>
      </c>
      <c r="N1087" s="2" t="str">
        <f t="shared" si="181"/>
        <v>SmallKitchenAppliances</v>
      </c>
      <c r="O1087" s="1" t="s">
        <v>13320</v>
      </c>
      <c r="Q1087" s="2">
        <v>1819</v>
      </c>
      <c r="R1087" s="8">
        <f t="shared" si="182"/>
        <v>1819</v>
      </c>
      <c r="S1087" s="2">
        <v>2490</v>
      </c>
      <c r="T1087" s="8">
        <f t="shared" si="183"/>
        <v>2490</v>
      </c>
      <c r="U1087" s="1">
        <f t="shared" si="184"/>
        <v>0.26947791164658635</v>
      </c>
      <c r="V1087">
        <v>4.4000000000000004</v>
      </c>
      <c r="W1087" s="10">
        <f t="shared" si="185"/>
        <v>4.4000000000000004</v>
      </c>
      <c r="X1087" s="4">
        <v>7946</v>
      </c>
      <c r="Y1087" s="12">
        <f t="shared" si="186"/>
        <v>7946</v>
      </c>
    </row>
    <row r="1088" spans="1:25" x14ac:dyDescent="0.25">
      <c r="A1088">
        <v>1087</v>
      </c>
      <c r="B1088" t="s">
        <v>9109</v>
      </c>
      <c r="C1088" t="str">
        <f t="shared" si="187"/>
        <v>Unique</v>
      </c>
      <c r="D1088" t="s">
        <v>9110</v>
      </c>
      <c r="E1088" t="str">
        <f t="shared" si="178"/>
        <v>KENT 16055 Amaze Cool Touch Electric Kettle 1.8 L 1500 W | Plastic Outer and Stainless Steel Inside body | Auto shut off Over heating protection | Multipurpose hot water Kettle | 1 Year Warranty</v>
      </c>
      <c r="F1088" t="str" cm="1">
        <f t="array" ref="F1088">PROPER(_xlfn.TEXTJOIN(" ", TRUE, INDEX(_xlfn.FILTERXML("&lt;t&gt;&lt;s&gt;" &amp; SUBSTITUTE(E1088," ","&lt;/s&gt;&lt;s&gt;") &amp; "&lt;/s&gt;&lt;/t&gt;", "//s"), _xlfn.SEQUENCE(4))))</f>
        <v>Kent 16055 Amaze Cool</v>
      </c>
      <c r="G1088" t="str">
        <f t="shared" si="188"/>
        <v>Kettle 1.8 L 1500 W | Plastic Outer and Stainless Steel Inside body | Auto shut off Over heating protection | Multipurpose hot water Kettle | 1 Year Warranty</v>
      </c>
      <c r="H1088" t="s">
        <v>8670</v>
      </c>
      <c r="I1088" t="s">
        <v>13176</v>
      </c>
      <c r="J1088" s="7" t="str">
        <f t="shared" si="179"/>
        <v>Home &amp; Kitchen</v>
      </c>
      <c r="K1088" s="2" t="s">
        <v>13285</v>
      </c>
      <c r="L1088" t="str">
        <f t="shared" si="180"/>
        <v>Kitchen &amp; HomeAppliances</v>
      </c>
      <c r="M1088" s="2" t="s">
        <v>13286</v>
      </c>
      <c r="N1088" s="2" t="str">
        <f t="shared" si="181"/>
        <v>SmallKitchenAppliances</v>
      </c>
      <c r="O1088" s="1" t="s">
        <v>13287</v>
      </c>
      <c r="P1088" t="s">
        <v>13307</v>
      </c>
      <c r="Q1088" s="2">
        <v>1199</v>
      </c>
      <c r="R1088" s="8">
        <f t="shared" si="182"/>
        <v>1199</v>
      </c>
      <c r="S1088" s="2">
        <v>1900</v>
      </c>
      <c r="T1088" s="8">
        <f t="shared" si="183"/>
        <v>1900</v>
      </c>
      <c r="U1088" s="1">
        <f t="shared" si="184"/>
        <v>0.36894736842105263</v>
      </c>
      <c r="V1088">
        <v>4</v>
      </c>
      <c r="W1088" s="10">
        <f t="shared" si="185"/>
        <v>4</v>
      </c>
      <c r="X1088" s="4">
        <v>1765</v>
      </c>
      <c r="Y1088" s="12">
        <f t="shared" si="186"/>
        <v>1765</v>
      </c>
    </row>
    <row r="1089" spans="1:25" x14ac:dyDescent="0.25">
      <c r="A1089">
        <v>1088</v>
      </c>
      <c r="B1089" t="s">
        <v>9119</v>
      </c>
      <c r="C1089" t="str">
        <f t="shared" si="187"/>
        <v>Unique</v>
      </c>
      <c r="D1089" t="s">
        <v>9120</v>
      </c>
      <c r="E1089" t="str">
        <f t="shared" si="178"/>
        <v>Prestige IRIS Plus 750 watt mixer grinder</v>
      </c>
      <c r="F1089" t="str" cm="1">
        <f t="array" ref="F1089">PROPER(_xlfn.TEXTJOIN(" ", TRUE, INDEX(_xlfn.FILTERXML("&lt;t&gt;&lt;s&gt;" &amp; SUBSTITUTE(E1089," ","&lt;/s&gt;&lt;s&gt;") &amp; "&lt;/s&gt;&lt;/t&gt;", "//s"), _xlfn.SEQUENCE(4))))</f>
        <v>Prestige Iris Plus 750</v>
      </c>
      <c r="G1089" t="str">
        <f t="shared" si="188"/>
        <v>grinder</v>
      </c>
      <c r="H1089" t="s">
        <v>8618</v>
      </c>
      <c r="I1089" t="s">
        <v>13176</v>
      </c>
      <c r="J1089" s="7" t="str">
        <f t="shared" si="179"/>
        <v>Home &amp; Kitchen</v>
      </c>
      <c r="K1089" s="2" t="s">
        <v>13285</v>
      </c>
      <c r="L1089" t="str">
        <f t="shared" si="180"/>
        <v>Kitchen &amp; HomeAppliances</v>
      </c>
      <c r="M1089" s="2" t="s">
        <v>13286</v>
      </c>
      <c r="N1089" s="2" t="str">
        <f t="shared" si="181"/>
        <v>SmallKitchenAppliances</v>
      </c>
      <c r="O1089" s="1" t="s">
        <v>13304</v>
      </c>
      <c r="Q1089" s="2">
        <v>3249</v>
      </c>
      <c r="R1089" s="8">
        <f t="shared" si="182"/>
        <v>3249</v>
      </c>
      <c r="S1089" s="2">
        <v>6295</v>
      </c>
      <c r="T1089" s="8">
        <f t="shared" si="183"/>
        <v>6295</v>
      </c>
      <c r="U1089" s="1">
        <f t="shared" si="184"/>
        <v>0.48387609213661636</v>
      </c>
      <c r="V1089">
        <v>3.8</v>
      </c>
      <c r="W1089" s="10">
        <f t="shared" si="185"/>
        <v>3.8</v>
      </c>
      <c r="X1089" s="4">
        <v>14062</v>
      </c>
      <c r="Y1089" s="12">
        <f t="shared" si="186"/>
        <v>14062</v>
      </c>
    </row>
    <row r="1090" spans="1:25" x14ac:dyDescent="0.25">
      <c r="A1090">
        <v>1089</v>
      </c>
      <c r="B1090" t="s">
        <v>9129</v>
      </c>
      <c r="C1090" t="str">
        <f t="shared" si="187"/>
        <v>Unique</v>
      </c>
      <c r="D1090" t="s">
        <v>9130</v>
      </c>
      <c r="E1090" t="str">
        <f t="shared" ref="E1090:E1153" si="189">TRIM(SUBSTITUTE(SUBSTITUTE(SUBSTITUTE(SUBSTITUTE(SUBSTITUTE(SUBSTITUTE(D1090,"&amp;","and"),"&lt;",""),"&gt;",""),"/"," "),CHAR(160)," "),CHAR(10)," "))</f>
        <v>Simxen Egg Boiler Electric Automatic Off 7 Egg Poacher for Steaming, Cooking Also Boiling and Frying 400 W (Blue, Pink)</v>
      </c>
      <c r="F1090" t="str" cm="1">
        <f t="array" ref="F1090">PROPER(_xlfn.TEXTJOIN(" ", TRUE, INDEX(_xlfn.FILTERXML("&lt;t&gt;&lt;s&gt;" &amp; SUBSTITUTE(E1090," ","&lt;/s&gt;&lt;s&gt;") &amp; "&lt;/s&gt;&lt;/t&gt;", "//s"), _xlfn.SEQUENCE(4))))</f>
        <v>Simxen Egg Boiler Electric</v>
      </c>
      <c r="G1090" t="str">
        <f t="shared" si="188"/>
        <v>7 Egg Poacher for Steaming, Cooking Also Boiling and Frying 400 W (Blue, Pink)</v>
      </c>
      <c r="H1090" t="s">
        <v>8938</v>
      </c>
      <c r="I1090" t="s">
        <v>13176</v>
      </c>
      <c r="J1090" s="7" t="str">
        <f t="shared" ref="J1090:J1153" si="190">TRIM(SUBSTITUTE(SUBSTITUTE(I1090, "&amp;", " &amp; "), ",", " , "))</f>
        <v>Home &amp; Kitchen</v>
      </c>
      <c r="K1090" t="s">
        <v>13285</v>
      </c>
      <c r="L1090" t="str">
        <f t="shared" ref="L1090:L1153" si="191">TRIM(SUBSTITUTE(SUBSTITUTE(K1090, "&amp;", " &amp; "), ",", " , "))</f>
        <v>Kitchen &amp; HomeAppliances</v>
      </c>
      <c r="M1090" t="s">
        <v>13286</v>
      </c>
      <c r="N1090" s="2" t="str">
        <f t="shared" ref="N1090:N1153" si="192">TRIM(SUBSTITUTE(SUBSTITUTE(M1090, "&amp;", " &amp; "), ",", " , "))</f>
        <v>SmallKitchenAppliances</v>
      </c>
      <c r="O1090" s="1" t="s">
        <v>13318</v>
      </c>
      <c r="Q1090">
        <v>349</v>
      </c>
      <c r="R1090" s="8">
        <f t="shared" ref="R1090:R1153" si="193">VALUE(Q1090)</f>
        <v>349</v>
      </c>
      <c r="S1090">
        <v>999</v>
      </c>
      <c r="T1090" s="8">
        <f t="shared" ref="T1090:T1153" si="194">VALUE(S1090)</f>
        <v>999</v>
      </c>
      <c r="U1090" s="1">
        <f t="shared" ref="U1090:U1153" si="195">IFERROR((T1090- R1090) / T1090, 0)</f>
        <v>0.65065065065065064</v>
      </c>
      <c r="V1090">
        <v>4</v>
      </c>
      <c r="W1090" s="10">
        <f t="shared" ref="W1090:W1153" si="196">VALUE(V1090)</f>
        <v>4</v>
      </c>
      <c r="X1090" s="4">
        <v>15646</v>
      </c>
      <c r="Y1090" s="12">
        <f t="shared" ref="Y1090:Y1153" si="197">VALUE(X1090)</f>
        <v>15646</v>
      </c>
    </row>
    <row r="1091" spans="1:25" x14ac:dyDescent="0.25">
      <c r="A1091">
        <v>1090</v>
      </c>
      <c r="B1091" t="s">
        <v>9139</v>
      </c>
      <c r="C1091" t="str">
        <f t="shared" ref="C1091:C1154" si="198">IF(COUNTIF(B:B, B1091) &gt; 1, "Duplicate", "Unique")</f>
        <v>Unique</v>
      </c>
      <c r="D1091" t="s">
        <v>9140</v>
      </c>
      <c r="E1091" t="str">
        <f t="shared" si="189"/>
        <v>Amazon Basics 2000 1000 Watt Room Heater with Adjustable Thermostat (ISI certified, White color, Ideal for small to medium room area)</v>
      </c>
      <c r="F1091" t="str" cm="1">
        <f t="array" ref="F1091">PROPER(_xlfn.TEXTJOIN(" ", TRUE, INDEX(_xlfn.FILTERXML("&lt;t&gt;&lt;s&gt;" &amp; SUBSTITUTE(E1091," ","&lt;/s&gt;&lt;s&gt;") &amp; "&lt;/s&gt;&lt;/t&gt;", "//s"), _xlfn.SEQUENCE(4))))</f>
        <v>Amazon Basics 2000 1000</v>
      </c>
      <c r="G1091" t="str">
        <f t="shared" si="188"/>
        <v>Heater with Adjustable Thermostat (ISI certified, White color, Ideal for small to medium room area)</v>
      </c>
      <c r="H1091" t="s">
        <v>8472</v>
      </c>
      <c r="I1091" t="s">
        <v>13176</v>
      </c>
      <c r="J1091" s="7" t="str">
        <f t="shared" si="190"/>
        <v>Home &amp; Kitchen</v>
      </c>
      <c r="K1091" s="2" t="s">
        <v>13289</v>
      </c>
      <c r="L1091" t="str">
        <f t="shared" si="191"/>
        <v>Heating , Cooling &amp; AirQuality</v>
      </c>
      <c r="M1091" s="2" t="s">
        <v>13290</v>
      </c>
      <c r="N1091" s="2" t="str">
        <f t="shared" si="192"/>
        <v>RoomHeaters</v>
      </c>
      <c r="O1091" s="1" t="s">
        <v>13292</v>
      </c>
      <c r="Q1091" s="2">
        <v>1049</v>
      </c>
      <c r="R1091" s="8">
        <f t="shared" si="193"/>
        <v>1049</v>
      </c>
      <c r="S1091" s="2">
        <v>1699</v>
      </c>
      <c r="T1091" s="8">
        <f t="shared" si="194"/>
        <v>1699</v>
      </c>
      <c r="U1091" s="1">
        <f t="shared" si="195"/>
        <v>0.3825779870512066</v>
      </c>
      <c r="V1091">
        <v>3.1</v>
      </c>
      <c r="W1091" s="10">
        <f t="shared" si="196"/>
        <v>3.1</v>
      </c>
      <c r="X1091" s="4">
        <v>111</v>
      </c>
      <c r="Y1091" s="12">
        <f t="shared" si="197"/>
        <v>111</v>
      </c>
    </row>
    <row r="1092" spans="1:25" x14ac:dyDescent="0.25">
      <c r="A1092">
        <v>1091</v>
      </c>
      <c r="B1092" t="s">
        <v>9149</v>
      </c>
      <c r="C1092" t="str">
        <f t="shared" si="198"/>
        <v>Unique</v>
      </c>
      <c r="D1092" t="s">
        <v>9150</v>
      </c>
      <c r="E1092" t="str">
        <f t="shared" si="189"/>
        <v>HealthSense Weight Machine for Kitchen, Kitchen Food Weighing Scale for Health, Fitness, Home Baking and Cooking with Hanging Design, Touch Button, Tare Function and 1 Year Warranty ‚Äì Chef-Mate KS 40</v>
      </c>
      <c r="F1092" t="str" cm="1">
        <f t="array" ref="F1092">PROPER(_xlfn.TEXTJOIN(" ", TRUE, INDEX(_xlfn.FILTERXML("&lt;t&gt;&lt;s&gt;" &amp; SUBSTITUTE(E1092," ","&lt;/s&gt;&lt;s&gt;") &amp; "&lt;/s&gt;&lt;/t&gt;", "//s"), _xlfn.SEQUENCE(4))))</f>
        <v>Healthsense Weight Machine For</v>
      </c>
      <c r="G1092" t="str">
        <f t="shared" si="188"/>
        <v>Food Weighing Scale for Health, Fitness, Home Baking and Cooking with Hanging Design, Touch Button, Tare Function and 1 Year Warranty ‚Äì Chef-Mate KS 40</v>
      </c>
      <c r="H1092" t="s">
        <v>9151</v>
      </c>
      <c r="I1092" t="s">
        <v>13176</v>
      </c>
      <c r="J1092" s="7" t="str">
        <f t="shared" si="190"/>
        <v>Home &amp; Kitchen</v>
      </c>
      <c r="K1092" t="s">
        <v>13285</v>
      </c>
      <c r="L1092" t="str">
        <f t="shared" si="191"/>
        <v>Kitchen &amp; HomeAppliances</v>
      </c>
      <c r="M1092" s="2" t="s">
        <v>13286</v>
      </c>
      <c r="N1092" s="2" t="str">
        <f t="shared" si="192"/>
        <v>SmallKitchenAppliances</v>
      </c>
      <c r="O1092" s="1" t="s">
        <v>13296</v>
      </c>
      <c r="P1092" t="s">
        <v>13321</v>
      </c>
      <c r="Q1092">
        <v>799</v>
      </c>
      <c r="R1092" s="8">
        <f t="shared" si="193"/>
        <v>799</v>
      </c>
      <c r="S1092" s="2">
        <v>1500</v>
      </c>
      <c r="T1092" s="8">
        <f t="shared" si="194"/>
        <v>1500</v>
      </c>
      <c r="U1092" s="1">
        <f t="shared" si="195"/>
        <v>0.46733333333333332</v>
      </c>
      <c r="V1092">
        <v>4.3</v>
      </c>
      <c r="W1092" s="10">
        <f t="shared" si="196"/>
        <v>4.3</v>
      </c>
      <c r="X1092" s="4">
        <v>9695</v>
      </c>
      <c r="Y1092" s="12">
        <f t="shared" si="197"/>
        <v>9695</v>
      </c>
    </row>
    <row r="1093" spans="1:25" x14ac:dyDescent="0.25">
      <c r="A1093">
        <v>1092</v>
      </c>
      <c r="B1093" t="s">
        <v>9160</v>
      </c>
      <c r="C1093" t="str">
        <f t="shared" si="198"/>
        <v>Unique</v>
      </c>
      <c r="D1093" t="s">
        <v>9161</v>
      </c>
      <c r="E1093" t="str">
        <f t="shared" si="189"/>
        <v>Bajaj New Shakti Neo 10L Vertical Storage Water Heater (Geyser 10 Litres) 4 Star BEE Rated Heater For Water Heating with Titanium Armour, Swirl Flow Technology, Glasslined Tank(White), 1 Yr Warranty</v>
      </c>
      <c r="F1093" t="str" cm="1">
        <f t="array" ref="F1093">PROPER(_xlfn.TEXTJOIN(" ", TRUE, INDEX(_xlfn.FILTERXML("&lt;t&gt;&lt;s&gt;" &amp; SUBSTITUTE(E1093," ","&lt;/s&gt;&lt;s&gt;") &amp; "&lt;/s&gt;&lt;/t&gt;", "//s"), _xlfn.SEQUENCE(4))))</f>
        <v>Bajaj New Shakti Neo</v>
      </c>
      <c r="G1093" t="str">
        <f t="shared" si="188"/>
        <v>Storage Water Heater (Geyser 10 Litres) 4 Star BEE Rated Heater For Water Heating with Titanium Armour, Swirl Flow Technology, Glasslined Tank(White), 1 Yr Warranty</v>
      </c>
      <c r="H1093" t="s">
        <v>8681</v>
      </c>
      <c r="I1093" t="s">
        <v>13176</v>
      </c>
      <c r="J1093" s="7" t="str">
        <f t="shared" si="190"/>
        <v>Home &amp; Kitchen</v>
      </c>
      <c r="K1093" s="2" t="s">
        <v>13289</v>
      </c>
      <c r="L1093" t="str">
        <f t="shared" si="191"/>
        <v>Heating , Cooling &amp; AirQuality</v>
      </c>
      <c r="M1093" s="2" t="s">
        <v>13305</v>
      </c>
      <c r="N1093" s="2" t="str">
        <f t="shared" si="192"/>
        <v>WaterHeaters &amp; Geysers</v>
      </c>
      <c r="O1093" s="1" t="s">
        <v>13308</v>
      </c>
      <c r="Q1093" s="2">
        <v>4999</v>
      </c>
      <c r="R1093" s="8">
        <f t="shared" si="193"/>
        <v>4999</v>
      </c>
      <c r="S1093" s="2">
        <v>9650</v>
      </c>
      <c r="T1093" s="8">
        <f t="shared" si="194"/>
        <v>9650</v>
      </c>
      <c r="U1093" s="1">
        <f t="shared" si="195"/>
        <v>0.48196891191709845</v>
      </c>
      <c r="V1093">
        <v>4.2</v>
      </c>
      <c r="W1093" s="10">
        <f t="shared" si="196"/>
        <v>4.2</v>
      </c>
      <c r="X1093" s="4">
        <v>1772</v>
      </c>
      <c r="Y1093" s="12">
        <f t="shared" si="197"/>
        <v>1772</v>
      </c>
    </row>
    <row r="1094" spans="1:25" x14ac:dyDescent="0.25">
      <c r="A1094">
        <v>1093</v>
      </c>
      <c r="B1094" t="s">
        <v>9170</v>
      </c>
      <c r="C1094" t="str">
        <f t="shared" si="198"/>
        <v>Unique</v>
      </c>
      <c r="D1094" t="s">
        <v>9171</v>
      </c>
      <c r="E1094" t="str">
        <f t="shared" si="189"/>
        <v>Bosch Pro 1000W Mixer Grinder MGM8842MIN - Black</v>
      </c>
      <c r="F1094" t="str" cm="1">
        <f t="array" ref="F1094">PROPER(_xlfn.TEXTJOIN(" ", TRUE, INDEX(_xlfn.FILTERXML("&lt;t&gt;&lt;s&gt;" &amp; SUBSTITUTE(E1094," ","&lt;/s&gt;&lt;s&gt;") &amp; "&lt;/s&gt;&lt;/t&gt;", "//s"), _xlfn.SEQUENCE(4))))</f>
        <v>Bosch Pro 1000W Mixer</v>
      </c>
      <c r="G1094" t="str">
        <f t="shared" si="188"/>
        <v>- Black</v>
      </c>
      <c r="H1094" t="s">
        <v>8618</v>
      </c>
      <c r="I1094" t="s">
        <v>13176</v>
      </c>
      <c r="J1094" s="7" t="str">
        <f t="shared" si="190"/>
        <v>Home &amp; Kitchen</v>
      </c>
      <c r="K1094" s="2" t="s">
        <v>13285</v>
      </c>
      <c r="L1094" t="str">
        <f t="shared" si="191"/>
        <v>Kitchen &amp; HomeAppliances</v>
      </c>
      <c r="M1094" s="2" t="s">
        <v>13286</v>
      </c>
      <c r="N1094" s="2" t="str">
        <f t="shared" si="192"/>
        <v>SmallKitchenAppliances</v>
      </c>
      <c r="O1094" s="1" t="s">
        <v>13304</v>
      </c>
      <c r="Q1094" s="2">
        <v>6999</v>
      </c>
      <c r="R1094" s="8">
        <f t="shared" si="193"/>
        <v>6999</v>
      </c>
      <c r="S1094" s="2">
        <v>10590</v>
      </c>
      <c r="T1094" s="8">
        <f t="shared" si="194"/>
        <v>10590</v>
      </c>
      <c r="U1094" s="1">
        <f t="shared" si="195"/>
        <v>0.33909348441926346</v>
      </c>
      <c r="V1094">
        <v>4.4000000000000004</v>
      </c>
      <c r="W1094" s="10">
        <f t="shared" si="196"/>
        <v>4.4000000000000004</v>
      </c>
      <c r="X1094" s="4">
        <v>11499</v>
      </c>
      <c r="Y1094" s="12">
        <f t="shared" si="197"/>
        <v>11499</v>
      </c>
    </row>
    <row r="1095" spans="1:25" x14ac:dyDescent="0.25">
      <c r="A1095">
        <v>1094</v>
      </c>
      <c r="B1095" t="s">
        <v>9180</v>
      </c>
      <c r="C1095" t="str">
        <f t="shared" si="198"/>
        <v>Unique</v>
      </c>
      <c r="D1095" t="s">
        <v>9181</v>
      </c>
      <c r="E1095" t="str">
        <f t="shared" si="189"/>
        <v>Bulfyss Stainless Steel Digital Kitchen Weighing Scale and Food Weight Machine for Diet, Nutrition, Health, Fitness, Baking and Cooking (5Kgs, Stainless Steel, 2 Years Warranty)</v>
      </c>
      <c r="F1095" t="str" cm="1">
        <f t="array" ref="F1095">PROPER(_xlfn.TEXTJOIN(" ", TRUE, INDEX(_xlfn.FILTERXML("&lt;t&gt;&lt;s&gt;" &amp; SUBSTITUTE(E1095," ","&lt;/s&gt;&lt;s&gt;") &amp; "&lt;/s&gt;&lt;/t&gt;", "//s"), _xlfn.SEQUENCE(4))))</f>
        <v>Bulfyss Stainless Steel Digital</v>
      </c>
      <c r="G1095" t="str">
        <f t="shared" si="188"/>
        <v>Scale and Food Weight Machine for Diet, Nutrition, Health, Fitness, Baking and Cooking (5Kgs, Stainless Steel, 2 Years Warranty)</v>
      </c>
      <c r="H1095" t="s">
        <v>8494</v>
      </c>
      <c r="I1095" t="s">
        <v>13176</v>
      </c>
      <c r="J1095" s="7" t="str">
        <f t="shared" si="190"/>
        <v>Home &amp; Kitchen</v>
      </c>
      <c r="K1095" t="s">
        <v>13285</v>
      </c>
      <c r="L1095" t="str">
        <f t="shared" si="191"/>
        <v>Kitchen &amp; HomeAppliances</v>
      </c>
      <c r="M1095" s="2" t="s">
        <v>13286</v>
      </c>
      <c r="N1095" s="2" t="str">
        <f t="shared" si="192"/>
        <v>SmallKitchenAppliances</v>
      </c>
      <c r="O1095" s="1" t="s">
        <v>13296</v>
      </c>
      <c r="Q1095">
        <v>799</v>
      </c>
      <c r="R1095" s="8">
        <f t="shared" si="193"/>
        <v>799</v>
      </c>
      <c r="S1095" s="2">
        <v>1999</v>
      </c>
      <c r="T1095" s="8">
        <f t="shared" si="194"/>
        <v>1999</v>
      </c>
      <c r="U1095" s="1">
        <f t="shared" si="195"/>
        <v>0.60030015007503756</v>
      </c>
      <c r="V1095">
        <v>4.0999999999999996</v>
      </c>
      <c r="W1095" s="10">
        <f t="shared" si="196"/>
        <v>4.0999999999999996</v>
      </c>
      <c r="X1095" s="4">
        <v>2162</v>
      </c>
      <c r="Y1095" s="12">
        <f t="shared" si="197"/>
        <v>2162</v>
      </c>
    </row>
    <row r="1096" spans="1:25" x14ac:dyDescent="0.25">
      <c r="A1096">
        <v>1095</v>
      </c>
      <c r="B1096" t="s">
        <v>9190</v>
      </c>
      <c r="C1096" t="str">
        <f t="shared" si="198"/>
        <v>Unique</v>
      </c>
      <c r="D1096" t="s">
        <v>9191</v>
      </c>
      <c r="E1096" t="str">
        <f t="shared" si="189"/>
        <v>VR 18 Pcs - 3 Different Size Plastic Food Snack Bag Pouch Clip Sealer Large, Medium, Small Plastic Snack Seal Sealing Bag Clips Vacuum Sealer (Set of 18, Multi-Color) (Multicolor)</v>
      </c>
      <c r="F1096" t="str" cm="1">
        <f t="array" ref="F1096">PROPER(_xlfn.TEXTJOIN(" ", TRUE, INDEX(_xlfn.FILTERXML("&lt;t&gt;&lt;s&gt;" &amp; SUBSTITUTE(E1096," ","&lt;/s&gt;&lt;s&gt;") &amp; "&lt;/s&gt;&lt;/t&gt;", "//s"), _xlfn.SEQUENCE(4))))</f>
        <v>Vr 18 Pcs -</v>
      </c>
      <c r="G1096" t="str">
        <f t="shared" si="188"/>
        <v>Size Plastic Food Snack Bag Pouch Clip Sealer Large, Medium, Small Plastic Snack Seal Sealing Bag Clips Vacuum Sealer (Set of 18, Multi-Color) (Multicolor)</v>
      </c>
      <c r="H1096" t="s">
        <v>9192</v>
      </c>
      <c r="I1096" t="s">
        <v>13176</v>
      </c>
      <c r="J1096" s="7" t="str">
        <f t="shared" si="190"/>
        <v>Home &amp; Kitchen</v>
      </c>
      <c r="K1096" t="s">
        <v>13285</v>
      </c>
      <c r="L1096" t="str">
        <f t="shared" si="191"/>
        <v>Kitchen &amp; HomeAppliances</v>
      </c>
      <c r="M1096" t="s">
        <v>13286</v>
      </c>
      <c r="N1096" s="2" t="str">
        <f t="shared" si="192"/>
        <v>SmallKitchenAppliances</v>
      </c>
      <c r="O1096" s="1" t="s">
        <v>13322</v>
      </c>
      <c r="Q1096">
        <v>89</v>
      </c>
      <c r="R1096" s="8">
        <f t="shared" si="193"/>
        <v>89</v>
      </c>
      <c r="S1096">
        <v>89</v>
      </c>
      <c r="T1096" s="8">
        <f t="shared" si="194"/>
        <v>89</v>
      </c>
      <c r="U1096" s="1">
        <f t="shared" si="195"/>
        <v>0</v>
      </c>
      <c r="V1096">
        <v>4.2</v>
      </c>
      <c r="W1096" s="10">
        <f t="shared" si="196"/>
        <v>4.2</v>
      </c>
      <c r="X1096" s="4">
        <v>19621</v>
      </c>
      <c r="Y1096" s="12">
        <f t="shared" si="197"/>
        <v>19621</v>
      </c>
    </row>
    <row r="1097" spans="1:25" x14ac:dyDescent="0.25">
      <c r="A1097">
        <v>1096</v>
      </c>
      <c r="B1097" t="s">
        <v>9201</v>
      </c>
      <c r="C1097" t="str">
        <f t="shared" si="198"/>
        <v>Unique</v>
      </c>
      <c r="D1097" t="s">
        <v>9202</v>
      </c>
      <c r="E1097" t="str">
        <f t="shared" si="189"/>
        <v>Orient Electric Apex-FX 1200mm Ultra High Speed 400 RPM Ceiling Fan (Brown)</v>
      </c>
      <c r="F1097" t="str" cm="1">
        <f t="array" ref="F1097">PROPER(_xlfn.TEXTJOIN(" ", TRUE, INDEX(_xlfn.FILTERXML("&lt;t&gt;&lt;s&gt;" &amp; SUBSTITUTE(E1097," ","&lt;/s&gt;&lt;s&gt;") &amp; "&lt;/s&gt;&lt;/t&gt;", "//s"), _xlfn.SEQUENCE(4))))</f>
        <v>Orient Electric Apex-Fx 1200Mm</v>
      </c>
      <c r="G1097" t="str">
        <f t="shared" si="188"/>
        <v>Speed 400 RPM Ceiling Fan (Brown)</v>
      </c>
      <c r="H1097" t="s">
        <v>9203</v>
      </c>
      <c r="I1097" t="s">
        <v>13176</v>
      </c>
      <c r="J1097" s="7" t="str">
        <f t="shared" si="190"/>
        <v>Home &amp; Kitchen</v>
      </c>
      <c r="K1097" s="2" t="s">
        <v>13289</v>
      </c>
      <c r="L1097" t="str">
        <f t="shared" si="191"/>
        <v>Heating , Cooling &amp; AirQuality</v>
      </c>
      <c r="M1097" s="2" t="s">
        <v>13323</v>
      </c>
      <c r="N1097" s="2" t="str">
        <f t="shared" si="192"/>
        <v>Fans</v>
      </c>
      <c r="O1097" s="1" t="s">
        <v>13324</v>
      </c>
      <c r="Q1097" s="2">
        <v>1400</v>
      </c>
      <c r="R1097" s="8">
        <f t="shared" si="193"/>
        <v>1400</v>
      </c>
      <c r="S1097" s="2">
        <v>2485</v>
      </c>
      <c r="T1097" s="8">
        <f t="shared" si="194"/>
        <v>2485</v>
      </c>
      <c r="U1097" s="1">
        <f t="shared" si="195"/>
        <v>0.43661971830985913</v>
      </c>
      <c r="V1097">
        <v>4.0999999999999996</v>
      </c>
      <c r="W1097" s="10">
        <f t="shared" si="196"/>
        <v>4.0999999999999996</v>
      </c>
      <c r="X1097" s="4">
        <v>19998</v>
      </c>
      <c r="Y1097" s="12">
        <f t="shared" si="197"/>
        <v>19998</v>
      </c>
    </row>
    <row r="1098" spans="1:25" x14ac:dyDescent="0.25">
      <c r="A1098">
        <v>1097</v>
      </c>
      <c r="B1098" t="s">
        <v>9212</v>
      </c>
      <c r="C1098" t="str">
        <f t="shared" si="198"/>
        <v>Unique</v>
      </c>
      <c r="D1098" t="s">
        <v>9213</v>
      </c>
      <c r="E1098" t="str">
        <f t="shared" si="189"/>
        <v>PrettyKrafts Folding Laundry Basket for Clothes with Lid and Handle, Toys Organiser, 75 Litre, (Pack of 1), Mushroom Print</v>
      </c>
      <c r="F1098" t="str" cm="1">
        <f t="array" ref="F1098">PROPER(_xlfn.TEXTJOIN(" ", TRUE, INDEX(_xlfn.FILTERXML("&lt;t&gt;&lt;s&gt;" &amp; SUBSTITUTE(E1098," ","&lt;/s&gt;&lt;s&gt;") &amp; "&lt;/s&gt;&lt;/t&gt;", "//s"), _xlfn.SEQUENCE(4))))</f>
        <v>Prettykrafts Folding Laundry Basket</v>
      </c>
      <c r="G1098" t="str">
        <f t="shared" si="188"/>
        <v>with Lid and Handle, Toys Organiser, 75 Litre, (Pack of 1), Mushroom Print</v>
      </c>
      <c r="H1098" t="s">
        <v>8794</v>
      </c>
      <c r="I1098" t="s">
        <v>13176</v>
      </c>
      <c r="J1098" s="7" t="str">
        <f t="shared" si="190"/>
        <v>Home &amp; Kitchen</v>
      </c>
      <c r="K1098" t="s">
        <v>13312</v>
      </c>
      <c r="L1098" t="str">
        <f t="shared" si="191"/>
        <v>HomeStorage &amp; Organization</v>
      </c>
      <c r="M1098" t="s">
        <v>13313</v>
      </c>
      <c r="N1098" s="2" t="str">
        <f t="shared" si="192"/>
        <v>LaundryOrganization</v>
      </c>
      <c r="O1098" s="1" t="s">
        <v>13314</v>
      </c>
      <c r="Q1098">
        <v>355</v>
      </c>
      <c r="R1098" s="8">
        <f t="shared" si="193"/>
        <v>355</v>
      </c>
      <c r="S1098">
        <v>899</v>
      </c>
      <c r="T1098" s="8">
        <f t="shared" si="194"/>
        <v>899</v>
      </c>
      <c r="U1098" s="1">
        <f t="shared" si="195"/>
        <v>0.60511679644048944</v>
      </c>
      <c r="V1098">
        <v>4.0999999999999996</v>
      </c>
      <c r="W1098" s="10">
        <f t="shared" si="196"/>
        <v>4.0999999999999996</v>
      </c>
      <c r="X1098" s="4">
        <v>1051</v>
      </c>
      <c r="Y1098" s="12">
        <f t="shared" si="197"/>
        <v>1051</v>
      </c>
    </row>
    <row r="1099" spans="1:25" x14ac:dyDescent="0.25">
      <c r="A1099">
        <v>1098</v>
      </c>
      <c r="B1099" t="s">
        <v>9222</v>
      </c>
      <c r="C1099" t="str">
        <f t="shared" si="198"/>
        <v>Unique</v>
      </c>
      <c r="D1099" t="s">
        <v>9223</v>
      </c>
      <c r="E1099" t="str">
        <f t="shared" si="189"/>
        <v>Bajaj Majesty RX11 2000 Watts Heat Convector Room Heater (White, ISI Approved)</v>
      </c>
      <c r="F1099" t="str" cm="1">
        <f t="array" ref="F1099">PROPER(_xlfn.TEXTJOIN(" ", TRUE, INDEX(_xlfn.FILTERXML("&lt;t&gt;&lt;s&gt;" &amp; SUBSTITUTE(E1099," ","&lt;/s&gt;&lt;s&gt;") &amp; "&lt;/s&gt;&lt;/t&gt;", "//s"), _xlfn.SEQUENCE(4))))</f>
        <v>Bajaj Majesty Rx11 2000</v>
      </c>
      <c r="G1099" t="str">
        <f t="shared" si="188"/>
        <v>Convector Room Heater (White, ISI Approved)</v>
      </c>
      <c r="H1099" t="s">
        <v>8461</v>
      </c>
      <c r="I1099" t="s">
        <v>13176</v>
      </c>
      <c r="J1099" s="7" t="str">
        <f t="shared" si="190"/>
        <v>Home &amp; Kitchen</v>
      </c>
      <c r="K1099" s="2" t="s">
        <v>13289</v>
      </c>
      <c r="L1099" t="str">
        <f t="shared" si="191"/>
        <v>Heating , Cooling &amp; AirQuality</v>
      </c>
      <c r="M1099" s="2" t="s">
        <v>13290</v>
      </c>
      <c r="N1099" s="2" t="str">
        <f t="shared" si="192"/>
        <v>RoomHeaters</v>
      </c>
      <c r="O1099" s="1" t="s">
        <v>13291</v>
      </c>
      <c r="Q1099" s="2">
        <v>2169</v>
      </c>
      <c r="R1099" s="8">
        <f t="shared" si="193"/>
        <v>2169</v>
      </c>
      <c r="S1099" s="2">
        <v>3279</v>
      </c>
      <c r="T1099" s="8">
        <f t="shared" si="194"/>
        <v>3279</v>
      </c>
      <c r="U1099" s="1">
        <f t="shared" si="195"/>
        <v>0.33851784080512354</v>
      </c>
      <c r="V1099">
        <v>4.0999999999999996</v>
      </c>
      <c r="W1099" s="10">
        <f t="shared" si="196"/>
        <v>4.0999999999999996</v>
      </c>
      <c r="X1099" s="4">
        <v>1716</v>
      </c>
      <c r="Y1099" s="12">
        <f t="shared" si="197"/>
        <v>1716</v>
      </c>
    </row>
    <row r="1100" spans="1:25" x14ac:dyDescent="0.25">
      <c r="A1100">
        <v>1099</v>
      </c>
      <c r="B1100" t="s">
        <v>9232</v>
      </c>
      <c r="C1100" t="str">
        <f t="shared" si="198"/>
        <v>Unique</v>
      </c>
      <c r="D1100" t="s">
        <v>9233</v>
      </c>
      <c r="E1100" t="str">
        <f t="shared" si="189"/>
        <v>Eureka Forbes Trendy Zip 1000 Watts powerful suction vacuum cleaner with resuable dust bag and 5 accessories,1 year warrantycompact,light weight and easy to use (Black)</v>
      </c>
      <c r="F1100" t="str" cm="1">
        <f t="array" ref="F1100">PROPER(_xlfn.TEXTJOIN(" ", TRUE, INDEX(_xlfn.FILTERXML("&lt;t&gt;&lt;s&gt;" &amp; SUBSTITUTE(E1100," ","&lt;/s&gt;&lt;s&gt;") &amp; "&lt;/s&gt;&lt;/t&gt;", "//s"), _xlfn.SEQUENCE(4))))</f>
        <v>Eureka Forbes Trendy Zip</v>
      </c>
      <c r="G1100" t="str">
        <f t="shared" si="188"/>
        <v>powerful suction vacuum cleaner with resuable dust bag and 5 accessories,1 year warrantycompact,light weight and easy to use (Black)</v>
      </c>
      <c r="H1100" t="s">
        <v>9234</v>
      </c>
      <c r="I1100" t="s">
        <v>13176</v>
      </c>
      <c r="J1100" s="7" t="str">
        <f t="shared" si="190"/>
        <v>Home &amp; Kitchen</v>
      </c>
      <c r="K1100" s="2" t="s">
        <v>13285</v>
      </c>
      <c r="L1100" t="str">
        <f t="shared" si="191"/>
        <v>Kitchen &amp; HomeAppliances</v>
      </c>
      <c r="M1100" s="2" t="s">
        <v>13293</v>
      </c>
      <c r="N1100" s="2" t="str">
        <f t="shared" si="192"/>
        <v>Vacuum , Cleaning &amp; Ironing</v>
      </c>
      <c r="O1100" s="1" t="s">
        <v>13316</v>
      </c>
      <c r="P1100" t="s">
        <v>13317</v>
      </c>
      <c r="Q1100" s="2">
        <v>2799</v>
      </c>
      <c r="R1100" s="8">
        <f t="shared" si="193"/>
        <v>2799</v>
      </c>
      <c r="S1100" s="2">
        <v>3799</v>
      </c>
      <c r="T1100" s="8">
        <f t="shared" si="194"/>
        <v>3799</v>
      </c>
      <c r="U1100" s="1">
        <f t="shared" si="195"/>
        <v>0.26322716504343247</v>
      </c>
      <c r="V1100">
        <v>3.9</v>
      </c>
      <c r="W1100" s="10">
        <f t="shared" si="196"/>
        <v>3.9</v>
      </c>
      <c r="X1100" s="4">
        <v>32931</v>
      </c>
      <c r="Y1100" s="12">
        <f t="shared" si="197"/>
        <v>32931</v>
      </c>
    </row>
    <row r="1101" spans="1:25" x14ac:dyDescent="0.25">
      <c r="A1101">
        <v>1100</v>
      </c>
      <c r="B1101" t="s">
        <v>9243</v>
      </c>
      <c r="C1101" t="str">
        <f t="shared" si="198"/>
        <v>Unique</v>
      </c>
      <c r="D1101" t="s">
        <v>9244</v>
      </c>
      <c r="E1101" t="str">
        <f t="shared" si="189"/>
        <v>Pigeon by Stovekraft Quartz Electric Kettle (14299) 1.7 Litre with Stainless Steel Body, used for boiling Water, making tea and coffee, instant noodles, soup etc. 1500 Watt (Silver)</v>
      </c>
      <c r="F1101" t="str" cm="1">
        <f t="array" ref="F1101">PROPER(_xlfn.TEXTJOIN(" ", TRUE, INDEX(_xlfn.FILTERXML("&lt;t&gt;&lt;s&gt;" &amp; SUBSTITUTE(E1101," ","&lt;/s&gt;&lt;s&gt;") &amp; "&lt;/s&gt;&lt;/t&gt;", "//s"), _xlfn.SEQUENCE(4))))</f>
        <v>Pigeon By Stovekraft Quartz</v>
      </c>
      <c r="G1101" t="str">
        <f t="shared" si="188"/>
        <v>(14299) 1.7 Litre with Stainless Steel Body, used for boiling Water, making tea and coffee, instant noodles, soup etc. 1500 Watt (Silver)</v>
      </c>
      <c r="H1101" t="s">
        <v>8450</v>
      </c>
      <c r="I1101" t="s">
        <v>13176</v>
      </c>
      <c r="J1101" s="7" t="str">
        <f t="shared" si="190"/>
        <v>Home &amp; Kitchen</v>
      </c>
      <c r="K1101" t="s">
        <v>13285</v>
      </c>
      <c r="L1101" t="str">
        <f t="shared" si="191"/>
        <v>Kitchen &amp; HomeAppliances</v>
      </c>
      <c r="M1101" s="2" t="s">
        <v>13286</v>
      </c>
      <c r="N1101" s="2" t="str">
        <f t="shared" si="192"/>
        <v>SmallKitchenAppliances</v>
      </c>
      <c r="O1101" s="1" t="s">
        <v>13287</v>
      </c>
      <c r="P1101" t="s">
        <v>13288</v>
      </c>
      <c r="Q1101">
        <v>899</v>
      </c>
      <c r="R1101" s="8">
        <f t="shared" si="193"/>
        <v>899</v>
      </c>
      <c r="S1101" s="2">
        <v>1249</v>
      </c>
      <c r="T1101" s="8">
        <f t="shared" si="194"/>
        <v>1249</v>
      </c>
      <c r="U1101" s="1">
        <f t="shared" si="195"/>
        <v>0.28022417934347477</v>
      </c>
      <c r="V1101">
        <v>3.9</v>
      </c>
      <c r="W1101" s="10">
        <f t="shared" si="196"/>
        <v>3.9</v>
      </c>
      <c r="X1101" s="4">
        <v>17424</v>
      </c>
      <c r="Y1101" s="12">
        <f t="shared" si="197"/>
        <v>17424</v>
      </c>
    </row>
    <row r="1102" spans="1:25" x14ac:dyDescent="0.25">
      <c r="A1102">
        <v>1101</v>
      </c>
      <c r="B1102" t="s">
        <v>9253</v>
      </c>
      <c r="C1102" t="str">
        <f t="shared" si="198"/>
        <v>Unique</v>
      </c>
      <c r="D1102" t="s">
        <v>9254</v>
      </c>
      <c r="E1102" t="str">
        <f t="shared" si="189"/>
        <v>Maharaja Whiteline Lava Neo 1200-Watts Halogen Heater (White and Red)</v>
      </c>
      <c r="F1102" t="str" cm="1">
        <f t="array" ref="F1102">PROPER(_xlfn.TEXTJOIN(" ", TRUE, INDEX(_xlfn.FILTERXML("&lt;t&gt;&lt;s&gt;" &amp; SUBSTITUTE(E1102," ","&lt;/s&gt;&lt;s&gt;") &amp; "&lt;/s&gt;&lt;/t&gt;", "//s"), _xlfn.SEQUENCE(4))))</f>
        <v>Maharaja Whiteline Lava Neo</v>
      </c>
      <c r="G1102" t="str">
        <f t="shared" si="188"/>
        <v>Heater (White and Red)</v>
      </c>
      <c r="H1102" t="s">
        <v>8640</v>
      </c>
      <c r="I1102" t="s">
        <v>13176</v>
      </c>
      <c r="J1102" s="7" t="str">
        <f t="shared" si="190"/>
        <v>Home &amp; Kitchen</v>
      </c>
      <c r="K1102" s="2" t="s">
        <v>13289</v>
      </c>
      <c r="L1102" t="str">
        <f t="shared" si="191"/>
        <v>Heating , Cooling &amp; AirQuality</v>
      </c>
      <c r="M1102" s="2" t="s">
        <v>13290</v>
      </c>
      <c r="N1102" s="2" t="str">
        <f t="shared" si="192"/>
        <v>RoomHeaters</v>
      </c>
      <c r="O1102" s="1"/>
      <c r="Q1102" s="2">
        <v>2499</v>
      </c>
      <c r="R1102" s="8">
        <f t="shared" si="193"/>
        <v>2499</v>
      </c>
      <c r="S1102" s="2">
        <v>5000</v>
      </c>
      <c r="T1102" s="8">
        <f t="shared" si="194"/>
        <v>5000</v>
      </c>
      <c r="U1102" s="1">
        <f t="shared" si="195"/>
        <v>0.50019999999999998</v>
      </c>
      <c r="V1102">
        <v>3.8</v>
      </c>
      <c r="W1102" s="10">
        <f t="shared" si="196"/>
        <v>3.8</v>
      </c>
      <c r="X1102" s="4">
        <v>1889</v>
      </c>
      <c r="Y1102" s="12">
        <f t="shared" si="197"/>
        <v>1889</v>
      </c>
    </row>
    <row r="1103" spans="1:25" x14ac:dyDescent="0.25">
      <c r="A1103">
        <v>1102</v>
      </c>
      <c r="B1103" t="s">
        <v>9263</v>
      </c>
      <c r="C1103" t="str">
        <f t="shared" si="198"/>
        <v>Unique</v>
      </c>
      <c r="D1103" t="s">
        <v>9264</v>
      </c>
      <c r="E1103" t="str">
        <f t="shared" si="189"/>
        <v>Crompton Gracee 5-L Instant Water Heater (Geyser)</v>
      </c>
      <c r="F1103" t="str" cm="1">
        <f t="array" ref="F1103">PROPER(_xlfn.TEXTJOIN(" ", TRUE, INDEX(_xlfn.FILTERXML("&lt;t&gt;&lt;s&gt;" &amp; SUBSTITUTE(E1103," ","&lt;/s&gt;&lt;s&gt;") &amp; "&lt;/s&gt;&lt;/t&gt;", "//s"), _xlfn.SEQUENCE(4))))</f>
        <v>Crompton Gracee 5-L Instant</v>
      </c>
      <c r="G1103" t="str">
        <f t="shared" si="188"/>
        <v>(Geyser)</v>
      </c>
      <c r="H1103" t="s">
        <v>8629</v>
      </c>
      <c r="I1103" t="s">
        <v>13176</v>
      </c>
      <c r="J1103" s="7" t="str">
        <f t="shared" si="190"/>
        <v>Home &amp; Kitchen</v>
      </c>
      <c r="K1103" s="2" t="s">
        <v>13289</v>
      </c>
      <c r="L1103" t="str">
        <f t="shared" si="191"/>
        <v>Heating , Cooling &amp; AirQuality</v>
      </c>
      <c r="M1103" s="2" t="s">
        <v>13305</v>
      </c>
      <c r="N1103" s="2" t="str">
        <f t="shared" si="192"/>
        <v>WaterHeaters &amp; Geysers</v>
      </c>
      <c r="O1103" s="1" t="s">
        <v>13306</v>
      </c>
      <c r="Q1103" s="2">
        <v>3599</v>
      </c>
      <c r="R1103" s="8">
        <f t="shared" si="193"/>
        <v>3599</v>
      </c>
      <c r="S1103" s="2">
        <v>7299</v>
      </c>
      <c r="T1103" s="8">
        <f t="shared" si="194"/>
        <v>7299</v>
      </c>
      <c r="U1103" s="1">
        <f t="shared" si="195"/>
        <v>0.50691875599397174</v>
      </c>
      <c r="V1103">
        <v>4</v>
      </c>
      <c r="W1103" s="10">
        <f t="shared" si="196"/>
        <v>4</v>
      </c>
      <c r="X1103" s="4">
        <v>10324</v>
      </c>
      <c r="Y1103" s="12">
        <f t="shared" si="197"/>
        <v>10324</v>
      </c>
    </row>
    <row r="1104" spans="1:25" x14ac:dyDescent="0.25">
      <c r="A1104">
        <v>1103</v>
      </c>
      <c r="B1104" t="s">
        <v>9273</v>
      </c>
      <c r="C1104" t="str">
        <f t="shared" si="198"/>
        <v>Unique</v>
      </c>
      <c r="D1104" t="s">
        <v>9274</v>
      </c>
      <c r="E1104" t="str">
        <f t="shared" si="189"/>
        <v>Bajaj DX-2 600W Dry Iron with Advance Soleplate and Anti-bacterial German Coating Technology, Black</v>
      </c>
      <c r="F1104" t="str" cm="1">
        <f t="array" ref="F1104">PROPER(_xlfn.TEXTJOIN(" ", TRUE, INDEX(_xlfn.FILTERXML("&lt;t&gt;&lt;s&gt;" &amp; SUBSTITUTE(E1104," ","&lt;/s&gt;&lt;s&gt;") &amp; "&lt;/s&gt;&lt;/t&gt;", "//s"), _xlfn.SEQUENCE(4))))</f>
        <v>Bajaj Dx-2 600W Dry</v>
      </c>
      <c r="G1104" t="str">
        <f t="shared" si="188"/>
        <v>Advance Soleplate and Anti-bacterial German Coating Technology, Black</v>
      </c>
      <c r="H1104" t="s">
        <v>8607</v>
      </c>
      <c r="I1104" t="s">
        <v>13176</v>
      </c>
      <c r="J1104" s="7" t="str">
        <f t="shared" si="190"/>
        <v>Home &amp; Kitchen</v>
      </c>
      <c r="K1104" t="s">
        <v>13285</v>
      </c>
      <c r="L1104" t="str">
        <f t="shared" si="191"/>
        <v>Kitchen &amp; HomeAppliances</v>
      </c>
      <c r="M1104" t="s">
        <v>13293</v>
      </c>
      <c r="N1104" s="2" t="str">
        <f t="shared" si="192"/>
        <v>Vacuum , Cleaning &amp; Ironing</v>
      </c>
      <c r="O1104" s="1" t="s">
        <v>13294</v>
      </c>
      <c r="P1104" t="s">
        <v>13303</v>
      </c>
      <c r="Q1104">
        <v>499</v>
      </c>
      <c r="R1104" s="8">
        <f t="shared" si="193"/>
        <v>499</v>
      </c>
      <c r="S1104">
        <v>625</v>
      </c>
      <c r="T1104" s="8">
        <f t="shared" si="194"/>
        <v>625</v>
      </c>
      <c r="U1104" s="1">
        <f t="shared" si="195"/>
        <v>0.2016</v>
      </c>
      <c r="V1104">
        <v>4.2</v>
      </c>
      <c r="W1104" s="10">
        <f t="shared" si="196"/>
        <v>4.2</v>
      </c>
      <c r="X1104" s="4">
        <v>5355</v>
      </c>
      <c r="Y1104" s="12">
        <f t="shared" si="197"/>
        <v>5355</v>
      </c>
    </row>
    <row r="1105" spans="1:25" x14ac:dyDescent="0.25">
      <c r="A1105">
        <v>1104</v>
      </c>
      <c r="B1105" t="s">
        <v>9283</v>
      </c>
      <c r="C1105" t="str">
        <f t="shared" si="198"/>
        <v>Unique</v>
      </c>
      <c r="D1105" t="s">
        <v>9284</v>
      </c>
      <c r="E1105" t="str">
        <f t="shared" si="189"/>
        <v>Bajaj Waterproof 1500 Watts Immersion Rod Heater</v>
      </c>
      <c r="F1105" t="str" cm="1">
        <f t="array" ref="F1105">PROPER(_xlfn.TEXTJOIN(" ", TRUE, INDEX(_xlfn.FILTERXML("&lt;t&gt;&lt;s&gt;" &amp; SUBSTITUTE(E1105," ","&lt;/s&gt;&lt;s&gt;") &amp; "&lt;/s&gt;&lt;/t&gt;", "//s"), _xlfn.SEQUENCE(4))))</f>
        <v>Bajaj Waterproof 1500 Watts</v>
      </c>
      <c r="G1105" t="str">
        <f t="shared" si="188"/>
        <v>Heater</v>
      </c>
      <c r="H1105" t="s">
        <v>8752</v>
      </c>
      <c r="I1105" t="s">
        <v>13176</v>
      </c>
      <c r="J1105" s="7" t="str">
        <f t="shared" si="190"/>
        <v>Home &amp; Kitchen</v>
      </c>
      <c r="K1105" t="s">
        <v>13289</v>
      </c>
      <c r="L1105" t="str">
        <f t="shared" si="191"/>
        <v>Heating , Cooling &amp; AirQuality</v>
      </c>
      <c r="M1105" s="2" t="s">
        <v>13305</v>
      </c>
      <c r="N1105" s="2" t="str">
        <f t="shared" si="192"/>
        <v>WaterHeaters &amp; Geysers</v>
      </c>
      <c r="O1105" s="1" t="s">
        <v>13309</v>
      </c>
      <c r="Q1105">
        <v>653</v>
      </c>
      <c r="R1105" s="8">
        <f t="shared" si="193"/>
        <v>653</v>
      </c>
      <c r="S1105" s="2">
        <v>1020</v>
      </c>
      <c r="T1105" s="8">
        <f t="shared" si="194"/>
        <v>1020</v>
      </c>
      <c r="U1105" s="1">
        <f t="shared" si="195"/>
        <v>0.35980392156862745</v>
      </c>
      <c r="V1105">
        <v>4.0999999999999996</v>
      </c>
      <c r="W1105" s="10">
        <f t="shared" si="196"/>
        <v>4.0999999999999996</v>
      </c>
      <c r="X1105" s="4">
        <v>3366</v>
      </c>
      <c r="Y1105" s="12">
        <f t="shared" si="197"/>
        <v>3366</v>
      </c>
    </row>
    <row r="1106" spans="1:25" x14ac:dyDescent="0.25">
      <c r="A1106">
        <v>1105</v>
      </c>
      <c r="B1106" t="s">
        <v>9292</v>
      </c>
      <c r="C1106" t="str">
        <f t="shared" si="198"/>
        <v>Unique</v>
      </c>
      <c r="D1106" t="s">
        <v>9293</v>
      </c>
      <c r="E1106" t="str">
        <f t="shared" si="189"/>
        <v>AGARO Supreme High Pressure Washer, 1800 Watts, 120 Bars, 6.5L Min Flow Rate, 8 Meters Outlet Hose, Portable, for Car,Bike and Home Cleaning Purpose, Black and Orange</v>
      </c>
      <c r="F1106" t="str" cm="1">
        <f t="array" ref="F1106">PROPER(_xlfn.TEXTJOIN(" ", TRUE, INDEX(_xlfn.FILTERXML("&lt;t&gt;&lt;s&gt;" &amp; SUBSTITUTE(E1106," ","&lt;/s&gt;&lt;s&gt;") &amp; "&lt;/s&gt;&lt;/t&gt;", "//s"), _xlfn.SEQUENCE(4))))</f>
        <v>Agaro Supreme High Pressure</v>
      </c>
      <c r="G1106" t="str">
        <f t="shared" si="188"/>
        <v>Watts, 120 Bars, 6.5L Min Flow Rate, 8 Meters Outlet Hose, Portable, for Car,Bike and Home Cleaning Purpose, Black and Orange</v>
      </c>
      <c r="H1106" t="s">
        <v>9294</v>
      </c>
      <c r="I1106" t="s">
        <v>13176</v>
      </c>
      <c r="J1106" s="7" t="str">
        <f t="shared" si="190"/>
        <v>Home &amp; Kitchen</v>
      </c>
      <c r="K1106" s="2" t="s">
        <v>13285</v>
      </c>
      <c r="L1106" t="str">
        <f t="shared" si="191"/>
        <v>Kitchen &amp; HomeAppliances</v>
      </c>
      <c r="M1106" s="2" t="s">
        <v>13293</v>
      </c>
      <c r="N1106" s="2" t="str">
        <f t="shared" si="192"/>
        <v>Vacuum , Cleaning &amp; Ironing</v>
      </c>
      <c r="O1106" s="1" t="s">
        <v>13325</v>
      </c>
      <c r="Q1106" s="2">
        <v>4789</v>
      </c>
      <c r="R1106" s="8">
        <f t="shared" si="193"/>
        <v>4789</v>
      </c>
      <c r="S1106" s="2">
        <v>8990</v>
      </c>
      <c r="T1106" s="8">
        <f t="shared" si="194"/>
        <v>8990</v>
      </c>
      <c r="U1106" s="1">
        <f t="shared" si="195"/>
        <v>0.46729699666295882</v>
      </c>
      <c r="V1106">
        <v>4.3</v>
      </c>
      <c r="W1106" s="10">
        <f t="shared" si="196"/>
        <v>4.3</v>
      </c>
      <c r="X1106" s="4">
        <v>1017</v>
      </c>
      <c r="Y1106" s="12">
        <f t="shared" si="197"/>
        <v>1017</v>
      </c>
    </row>
    <row r="1107" spans="1:25" x14ac:dyDescent="0.25">
      <c r="A1107">
        <v>1106</v>
      </c>
      <c r="B1107" t="s">
        <v>9303</v>
      </c>
      <c r="C1107" t="str">
        <f t="shared" si="198"/>
        <v>Unique</v>
      </c>
      <c r="D1107" t="s">
        <v>9304</v>
      </c>
      <c r="E1107" t="str">
        <f t="shared" si="189"/>
        <v>Bajaj Deluxe 2000 Watts Halogen Room Heater (Steel, ISI Approved), Multicolor</v>
      </c>
      <c r="F1107" t="str" cm="1">
        <f t="array" ref="F1107">PROPER(_xlfn.TEXTJOIN(" ", TRUE, INDEX(_xlfn.FILTERXML("&lt;t&gt;&lt;s&gt;" &amp; SUBSTITUTE(E1107," ","&lt;/s&gt;&lt;s&gt;") &amp; "&lt;/s&gt;&lt;/t&gt;", "//s"), _xlfn.SEQUENCE(4))))</f>
        <v>Bajaj Deluxe 2000 Watts</v>
      </c>
      <c r="G1107" t="str">
        <f t="shared" si="188"/>
        <v>Heater (Steel, ISI Approved), Multicolor</v>
      </c>
      <c r="H1107" t="s">
        <v>9305</v>
      </c>
      <c r="I1107" t="s">
        <v>13176</v>
      </c>
      <c r="J1107" s="7" t="str">
        <f t="shared" si="190"/>
        <v>Home &amp; Kitchen</v>
      </c>
      <c r="K1107" s="2" t="s">
        <v>13289</v>
      </c>
      <c r="L1107" t="str">
        <f t="shared" si="191"/>
        <v>Heating , Cooling &amp; AirQuality</v>
      </c>
      <c r="M1107" s="2" t="s">
        <v>13290</v>
      </c>
      <c r="N1107" s="2" t="str">
        <f t="shared" si="192"/>
        <v>RoomHeaters</v>
      </c>
      <c r="O1107" s="1" t="s">
        <v>13326</v>
      </c>
      <c r="Q1107" s="2">
        <v>1409</v>
      </c>
      <c r="R1107" s="8">
        <f t="shared" si="193"/>
        <v>1409</v>
      </c>
      <c r="S1107" s="2">
        <v>1639</v>
      </c>
      <c r="T1107" s="8">
        <f t="shared" si="194"/>
        <v>1639</v>
      </c>
      <c r="U1107" s="1">
        <f t="shared" si="195"/>
        <v>0.14032946918852959</v>
      </c>
      <c r="V1107">
        <v>3.7</v>
      </c>
      <c r="W1107" s="10">
        <f t="shared" si="196"/>
        <v>3.7</v>
      </c>
      <c r="X1107" s="4">
        <v>787</v>
      </c>
      <c r="Y1107" s="12">
        <f t="shared" si="197"/>
        <v>787</v>
      </c>
    </row>
    <row r="1108" spans="1:25" x14ac:dyDescent="0.25">
      <c r="A1108">
        <v>1107</v>
      </c>
      <c r="B1108" t="s">
        <v>9314</v>
      </c>
      <c r="C1108" t="str">
        <f t="shared" si="198"/>
        <v>Unique</v>
      </c>
      <c r="D1108" t="s">
        <v>9315</v>
      </c>
      <c r="E1108" t="str">
        <f t="shared" si="189"/>
        <v>Orpat HHB-100E WOB 250-Watt Hand Blender (White)</v>
      </c>
      <c r="F1108" t="str" cm="1">
        <f t="array" ref="F1108">PROPER(_xlfn.TEXTJOIN(" ", TRUE, INDEX(_xlfn.FILTERXML("&lt;t&gt;&lt;s&gt;" &amp; SUBSTITUTE(E1108," ","&lt;/s&gt;&lt;s&gt;") &amp; "&lt;/s&gt;&lt;/t&gt;", "//s"), _xlfn.SEQUENCE(4))))</f>
        <v>Orpat Hhb-100E Wob 250-Watt</v>
      </c>
      <c r="G1108" t="str">
        <f t="shared" si="188"/>
        <v>(White)</v>
      </c>
      <c r="H1108" t="s">
        <v>8597</v>
      </c>
      <c r="I1108" t="s">
        <v>13176</v>
      </c>
      <c r="J1108" s="7" t="str">
        <f t="shared" si="190"/>
        <v>Home &amp; Kitchen</v>
      </c>
      <c r="K1108" t="s">
        <v>13285</v>
      </c>
      <c r="L1108" t="str">
        <f t="shared" si="191"/>
        <v>Kitchen &amp; HomeAppliances</v>
      </c>
      <c r="M1108" t="s">
        <v>13286</v>
      </c>
      <c r="N1108" s="2" t="str">
        <f t="shared" si="192"/>
        <v>SmallKitchenAppliances</v>
      </c>
      <c r="O1108" s="1" t="s">
        <v>13302</v>
      </c>
      <c r="Q1108">
        <v>753</v>
      </c>
      <c r="R1108" s="8">
        <f t="shared" si="193"/>
        <v>753</v>
      </c>
      <c r="S1108">
        <v>899</v>
      </c>
      <c r="T1108" s="8">
        <f t="shared" si="194"/>
        <v>899</v>
      </c>
      <c r="U1108" s="1">
        <f t="shared" si="195"/>
        <v>0.16240266963292546</v>
      </c>
      <c r="V1108">
        <v>4.2</v>
      </c>
      <c r="W1108" s="10">
        <f t="shared" si="196"/>
        <v>4.2</v>
      </c>
      <c r="X1108" s="4">
        <v>18462</v>
      </c>
      <c r="Y1108" s="12">
        <f t="shared" si="197"/>
        <v>18462</v>
      </c>
    </row>
    <row r="1109" spans="1:25" x14ac:dyDescent="0.25">
      <c r="A1109">
        <v>1108</v>
      </c>
      <c r="B1109" t="s">
        <v>9324</v>
      </c>
      <c r="C1109" t="str">
        <f t="shared" si="198"/>
        <v>Unique</v>
      </c>
      <c r="D1109" t="s">
        <v>9325</v>
      </c>
      <c r="E1109" t="str">
        <f t="shared" si="189"/>
        <v>GILTON Egg Boiler Electric Automatic Off 7 Egg Poacher for Steaming, Cooking Also Boiling and Frying, Multi Color</v>
      </c>
      <c r="F1109" t="str" cm="1">
        <f t="array" ref="F1109">PROPER(_xlfn.TEXTJOIN(" ", TRUE, INDEX(_xlfn.FILTERXML("&lt;t&gt;&lt;s&gt;" &amp; SUBSTITUTE(E1109," ","&lt;/s&gt;&lt;s&gt;") &amp; "&lt;/s&gt;&lt;/t&gt;", "//s"), _xlfn.SEQUENCE(4))))</f>
        <v>Gilton Egg Boiler Electric</v>
      </c>
      <c r="G1109" t="str">
        <f t="shared" si="188"/>
        <v>7 Egg Poacher for Steaming, Cooking Also Boiling and Frying, Multi Color</v>
      </c>
      <c r="H1109" t="s">
        <v>8938</v>
      </c>
      <c r="I1109" t="s">
        <v>13176</v>
      </c>
      <c r="J1109" s="7" t="str">
        <f t="shared" si="190"/>
        <v>Home &amp; Kitchen</v>
      </c>
      <c r="K1109" t="s">
        <v>13285</v>
      </c>
      <c r="L1109" t="str">
        <f t="shared" si="191"/>
        <v>Kitchen &amp; HomeAppliances</v>
      </c>
      <c r="M1109" s="2" t="s">
        <v>13286</v>
      </c>
      <c r="N1109" s="2" t="str">
        <f t="shared" si="192"/>
        <v>SmallKitchenAppliances</v>
      </c>
      <c r="O1109" s="1" t="s">
        <v>13318</v>
      </c>
      <c r="Q1109">
        <v>353</v>
      </c>
      <c r="R1109" s="8">
        <f t="shared" si="193"/>
        <v>353</v>
      </c>
      <c r="S1109" s="2">
        <v>1199</v>
      </c>
      <c r="T1109" s="8">
        <f t="shared" si="194"/>
        <v>1199</v>
      </c>
      <c r="U1109" s="1">
        <f t="shared" si="195"/>
        <v>0.70558798999165973</v>
      </c>
      <c r="V1109">
        <v>4.3</v>
      </c>
      <c r="W1109" s="10">
        <f t="shared" si="196"/>
        <v>4.3</v>
      </c>
      <c r="X1109" s="4">
        <v>629</v>
      </c>
      <c r="Y1109" s="12">
        <f t="shared" si="197"/>
        <v>629</v>
      </c>
    </row>
    <row r="1110" spans="1:25" x14ac:dyDescent="0.25">
      <c r="A1110">
        <v>1109</v>
      </c>
      <c r="B1110" t="s">
        <v>9334</v>
      </c>
      <c r="C1110" t="str">
        <f t="shared" si="198"/>
        <v>Unique</v>
      </c>
      <c r="D1110" t="s">
        <v>9335</v>
      </c>
      <c r="E1110" t="str">
        <f t="shared" si="189"/>
        <v>HealthSense Chef-Mate KS 33 Digital Kitchen Weighing Scale and Food Weight Machine for Health, Fitness, Home Baking and Cooking with Free Bowl, 1 Year Warranty and Batteries Included</v>
      </c>
      <c r="F1110" t="str" cm="1">
        <f t="array" ref="F1110">PROPER(_xlfn.TEXTJOIN(" ", TRUE, INDEX(_xlfn.FILTERXML("&lt;t&gt;&lt;s&gt;" &amp; SUBSTITUTE(E1110," ","&lt;/s&gt;&lt;s&gt;") &amp; "&lt;/s&gt;&lt;/t&gt;", "//s"), _xlfn.SEQUENCE(4))))</f>
        <v>Healthsense Chef-Mate Ks 33</v>
      </c>
      <c r="G1110" t="str">
        <f t="shared" si="188"/>
        <v>Weighing Scale and Food Weight Machine for Health, Fitness, Home Baking and Cooking with Free Bowl, 1 Year Warranty and Batteries Included</v>
      </c>
      <c r="H1110" t="s">
        <v>8494</v>
      </c>
      <c r="I1110" t="s">
        <v>13176</v>
      </c>
      <c r="J1110" s="7" t="str">
        <f t="shared" si="190"/>
        <v>Home &amp; Kitchen</v>
      </c>
      <c r="K1110" s="2" t="s">
        <v>13285</v>
      </c>
      <c r="L1110" t="str">
        <f t="shared" si="191"/>
        <v>Kitchen &amp; HomeAppliances</v>
      </c>
      <c r="M1110" s="2" t="s">
        <v>13286</v>
      </c>
      <c r="N1110" s="2" t="str">
        <f t="shared" si="192"/>
        <v>SmallKitchenAppliances</v>
      </c>
      <c r="O1110" s="1" t="s">
        <v>13296</v>
      </c>
      <c r="Q1110" s="2">
        <v>1099</v>
      </c>
      <c r="R1110" s="8">
        <f t="shared" si="193"/>
        <v>1099</v>
      </c>
      <c r="S1110" s="2">
        <v>1899</v>
      </c>
      <c r="T1110" s="8">
        <f t="shared" si="194"/>
        <v>1899</v>
      </c>
      <c r="U1110" s="1">
        <f t="shared" si="195"/>
        <v>0.42127435492364401</v>
      </c>
      <c r="V1110">
        <v>4.3</v>
      </c>
      <c r="W1110" s="10">
        <f t="shared" si="196"/>
        <v>4.3</v>
      </c>
      <c r="X1110" s="4">
        <v>15276</v>
      </c>
      <c r="Y1110" s="12">
        <f t="shared" si="197"/>
        <v>15276</v>
      </c>
    </row>
    <row r="1111" spans="1:25" x14ac:dyDescent="0.25">
      <c r="A1111">
        <v>1110</v>
      </c>
      <c r="B1111" t="s">
        <v>9344</v>
      </c>
      <c r="C1111" t="str">
        <f t="shared" si="198"/>
        <v>Unique</v>
      </c>
      <c r="D1111" t="s">
        <v>9345</v>
      </c>
      <c r="E1111" t="str">
        <f t="shared" si="189"/>
        <v>PHILIPS Digital Air Fryer HD9252 90 with Touch Panel, uses up to 90% less fat, 7 Pre-set Menu, 1400W, 4.1 Liter, with Rapid Air Technology (Black), Large</v>
      </c>
      <c r="F1111" t="str" cm="1">
        <f t="array" ref="F1111">PROPER(_xlfn.TEXTJOIN(" ", TRUE, INDEX(_xlfn.FILTERXML("&lt;t&gt;&lt;s&gt;" &amp; SUBSTITUTE(E1111," ","&lt;/s&gt;&lt;s&gt;") &amp; "&lt;/s&gt;&lt;/t&gt;", "//s"), _xlfn.SEQUENCE(4))))</f>
        <v>Philips Digital Air Fryer</v>
      </c>
      <c r="G1111" t="str">
        <f t="shared" si="188"/>
        <v>with Touch Panel, uses up to 90% less fat, 7 Pre-set Menu, 1400W, 4.1 Liter, with Rapid Air Technology (Black), Large</v>
      </c>
      <c r="H1111" t="s">
        <v>8783</v>
      </c>
      <c r="I1111" t="s">
        <v>13176</v>
      </c>
      <c r="J1111" s="7" t="str">
        <f t="shared" si="190"/>
        <v>Home &amp; Kitchen</v>
      </c>
      <c r="K1111" s="2" t="s">
        <v>13285</v>
      </c>
      <c r="L1111" t="str">
        <f t="shared" si="191"/>
        <v>Kitchen &amp; HomeAppliances</v>
      </c>
      <c r="M1111" s="2" t="s">
        <v>13286</v>
      </c>
      <c r="N1111" s="2" t="str">
        <f t="shared" si="192"/>
        <v>SmallKitchenAppliances</v>
      </c>
      <c r="O1111" s="1" t="s">
        <v>13310</v>
      </c>
      <c r="P1111" t="s">
        <v>13311</v>
      </c>
      <c r="Q1111" s="2">
        <v>8799</v>
      </c>
      <c r="R1111" s="8">
        <f t="shared" si="193"/>
        <v>8799</v>
      </c>
      <c r="S1111" s="2">
        <v>11595</v>
      </c>
      <c r="T1111" s="8">
        <f t="shared" si="194"/>
        <v>11595</v>
      </c>
      <c r="U1111" s="1">
        <f t="shared" si="195"/>
        <v>0.24113842173350583</v>
      </c>
      <c r="V1111">
        <v>4.4000000000000004</v>
      </c>
      <c r="W1111" s="10">
        <f t="shared" si="196"/>
        <v>4.4000000000000004</v>
      </c>
      <c r="X1111" s="4">
        <v>2981</v>
      </c>
      <c r="Y1111" s="12">
        <f t="shared" si="197"/>
        <v>2981</v>
      </c>
    </row>
    <row r="1112" spans="1:25" x14ac:dyDescent="0.25">
      <c r="A1112">
        <v>1111</v>
      </c>
      <c r="B1112" t="s">
        <v>9354</v>
      </c>
      <c r="C1112" t="str">
        <f t="shared" si="198"/>
        <v>Unique</v>
      </c>
      <c r="D1112" t="s">
        <v>9355</v>
      </c>
      <c r="E1112" t="str">
        <f t="shared" si="189"/>
        <v>Milton Go Electro 2.0 Stainless Steel Electric Kettle, 1 Piece, 2 Litres, Silver | Power Indicator | 1500 Watts | Auto Cut-off | Detachable 360 Degree Connector | Boiler for Water</v>
      </c>
      <c r="F1112" t="str" cm="1">
        <f t="array" ref="F1112">PROPER(_xlfn.TEXTJOIN(" ", TRUE, INDEX(_xlfn.FILTERXML("&lt;t&gt;&lt;s&gt;" &amp; SUBSTITUTE(E1112," ","&lt;/s&gt;&lt;s&gt;") &amp; "&lt;/s&gt;&lt;/t&gt;", "//s"), _xlfn.SEQUENCE(4))))</f>
        <v>Milton Go Electro 2</v>
      </c>
      <c r="G1112" t="str">
        <f t="shared" si="188"/>
        <v>Electric Kettle, 1 Piece, 2 Litres, Silver | Power Indicator | 1500 Watts | Auto Cut-off | Detachable 360 Degree Connector | Boiler for Water</v>
      </c>
      <c r="H1112" t="s">
        <v>8450</v>
      </c>
      <c r="I1112" t="s">
        <v>13176</v>
      </c>
      <c r="J1112" s="7" t="str">
        <f t="shared" si="190"/>
        <v>Home &amp; Kitchen</v>
      </c>
      <c r="K1112" s="2" t="s">
        <v>13285</v>
      </c>
      <c r="L1112" t="str">
        <f t="shared" si="191"/>
        <v>Kitchen &amp; HomeAppliances</v>
      </c>
      <c r="M1112" s="2" t="s">
        <v>13286</v>
      </c>
      <c r="N1112" s="2" t="str">
        <f t="shared" si="192"/>
        <v>SmallKitchenAppliances</v>
      </c>
      <c r="O1112" s="1" t="s">
        <v>13287</v>
      </c>
      <c r="P1112" t="s">
        <v>13288</v>
      </c>
      <c r="Q1112" s="2">
        <v>1345</v>
      </c>
      <c r="R1112" s="8">
        <f t="shared" si="193"/>
        <v>1345</v>
      </c>
      <c r="S1112" s="2">
        <v>1750</v>
      </c>
      <c r="T1112" s="8">
        <f t="shared" si="194"/>
        <v>1750</v>
      </c>
      <c r="U1112" s="1">
        <f t="shared" si="195"/>
        <v>0.23142857142857143</v>
      </c>
      <c r="V1112">
        <v>3.8</v>
      </c>
      <c r="W1112" s="10">
        <f t="shared" si="196"/>
        <v>3.8</v>
      </c>
      <c r="X1112" s="4">
        <v>2466</v>
      </c>
      <c r="Y1112" s="12">
        <f t="shared" si="197"/>
        <v>2466</v>
      </c>
    </row>
    <row r="1113" spans="1:25" x14ac:dyDescent="0.25">
      <c r="A1113">
        <v>1112</v>
      </c>
      <c r="B1113" t="s">
        <v>9364</v>
      </c>
      <c r="C1113" t="str">
        <f t="shared" si="198"/>
        <v>Unique</v>
      </c>
      <c r="D1113" t="s">
        <v>9365</v>
      </c>
      <c r="E1113" t="str">
        <f t="shared" si="189"/>
        <v>Philips Daily Collection HD2582 00 830-Watt 2-Slice Pop-up Toaster (White)</v>
      </c>
      <c r="F1113" t="str" cm="1">
        <f t="array" ref="F1113">PROPER(_xlfn.TEXTJOIN(" ", TRUE, INDEX(_xlfn.FILTERXML("&lt;t&gt;&lt;s&gt;" &amp; SUBSTITUTE(E1113," ","&lt;/s&gt;&lt;s&gt;") &amp; "&lt;/s&gt;&lt;/t&gt;", "//s"), _xlfn.SEQUENCE(4))))</f>
        <v>Philips Daily Collection Hd2582</v>
      </c>
      <c r="G1113" t="str">
        <f t="shared" si="188"/>
        <v>2-Slice Pop-up Toaster (White)</v>
      </c>
      <c r="H1113" t="s">
        <v>9366</v>
      </c>
      <c r="I1113" t="s">
        <v>13176</v>
      </c>
      <c r="J1113" s="7" t="str">
        <f t="shared" si="190"/>
        <v>Home &amp; Kitchen</v>
      </c>
      <c r="K1113" s="2" t="s">
        <v>13285</v>
      </c>
      <c r="L1113" t="str">
        <f t="shared" si="191"/>
        <v>Kitchen &amp; HomeAppliances</v>
      </c>
      <c r="M1113" s="2" t="s">
        <v>13286</v>
      </c>
      <c r="N1113" s="2" t="str">
        <f t="shared" si="192"/>
        <v>SmallKitchenAppliances</v>
      </c>
      <c r="O1113" s="1" t="s">
        <v>13327</v>
      </c>
      <c r="Q1113" s="2">
        <v>2095</v>
      </c>
      <c r="R1113" s="8">
        <f t="shared" si="193"/>
        <v>2095</v>
      </c>
      <c r="S1113" s="2">
        <v>2095</v>
      </c>
      <c r="T1113" s="8">
        <f t="shared" si="194"/>
        <v>2095</v>
      </c>
      <c r="U1113" s="1">
        <f t="shared" si="195"/>
        <v>0</v>
      </c>
      <c r="V1113">
        <v>4.5</v>
      </c>
      <c r="W1113" s="10">
        <f t="shared" si="196"/>
        <v>4.5</v>
      </c>
      <c r="X1113" s="4">
        <v>7949</v>
      </c>
      <c r="Y1113" s="12">
        <f t="shared" si="197"/>
        <v>7949</v>
      </c>
    </row>
    <row r="1114" spans="1:25" x14ac:dyDescent="0.25">
      <c r="A1114">
        <v>1113</v>
      </c>
      <c r="B1114" t="s">
        <v>9375</v>
      </c>
      <c r="C1114" t="str">
        <f t="shared" si="198"/>
        <v>Unique</v>
      </c>
      <c r="D1114" t="s">
        <v>9376</v>
      </c>
      <c r="E1114" t="str">
        <f t="shared" si="189"/>
        <v>Crompton Insta Comfy 800 Watt Room Heater with 2 Heat Settings(Grey Blue)</v>
      </c>
      <c r="F1114" t="str" cm="1">
        <f t="array" ref="F1114">PROPER(_xlfn.TEXTJOIN(" ", TRUE, INDEX(_xlfn.FILTERXML("&lt;t&gt;&lt;s&gt;" &amp; SUBSTITUTE(E1114," ","&lt;/s&gt;&lt;s&gt;") &amp; "&lt;/s&gt;&lt;/t&gt;", "//s"), _xlfn.SEQUENCE(4))))</f>
        <v>Crompton Insta Comfy 800</v>
      </c>
      <c r="G1114" t="str">
        <f t="shared" si="188"/>
        <v>Heater with 2 Heat Settings(Grey Blue)</v>
      </c>
      <c r="H1114" t="s">
        <v>8461</v>
      </c>
      <c r="I1114" t="s">
        <v>13176</v>
      </c>
      <c r="J1114" s="7" t="str">
        <f t="shared" si="190"/>
        <v>Home &amp; Kitchen</v>
      </c>
      <c r="K1114" s="2" t="s">
        <v>13289</v>
      </c>
      <c r="L1114" t="str">
        <f t="shared" si="191"/>
        <v>Heating , Cooling &amp; AirQuality</v>
      </c>
      <c r="M1114" s="2" t="s">
        <v>13290</v>
      </c>
      <c r="N1114" s="2" t="str">
        <f t="shared" si="192"/>
        <v>RoomHeaters</v>
      </c>
      <c r="O1114" s="1" t="s">
        <v>13291</v>
      </c>
      <c r="Q1114" s="2">
        <v>1498</v>
      </c>
      <c r="R1114" s="8">
        <f t="shared" si="193"/>
        <v>1498</v>
      </c>
      <c r="S1114" s="2">
        <v>2300</v>
      </c>
      <c r="T1114" s="8">
        <f t="shared" si="194"/>
        <v>2300</v>
      </c>
      <c r="U1114" s="1">
        <f t="shared" si="195"/>
        <v>0.34869565217391302</v>
      </c>
      <c r="V1114">
        <v>3.8</v>
      </c>
      <c r="W1114" s="10">
        <f t="shared" si="196"/>
        <v>3.8</v>
      </c>
      <c r="X1114" s="4">
        <v>95</v>
      </c>
      <c r="Y1114" s="12">
        <f t="shared" si="197"/>
        <v>95</v>
      </c>
    </row>
    <row r="1115" spans="1:25" x14ac:dyDescent="0.25">
      <c r="A1115">
        <v>1114</v>
      </c>
      <c r="B1115" t="s">
        <v>9385</v>
      </c>
      <c r="C1115" t="str">
        <f t="shared" si="198"/>
        <v>Unique</v>
      </c>
      <c r="D1115" t="s">
        <v>9386</v>
      </c>
      <c r="E1115" t="str">
        <f t="shared" si="189"/>
        <v>USHA Heat Convector 812 T 2000-Watt with Instant Heating Feature (Black)</v>
      </c>
      <c r="F1115" t="str" cm="1">
        <f t="array" ref="F1115">PROPER(_xlfn.TEXTJOIN(" ", TRUE, INDEX(_xlfn.FILTERXML("&lt;t&gt;&lt;s&gt;" &amp; SUBSTITUTE(E1115," ","&lt;/s&gt;&lt;s&gt;") &amp; "&lt;/s&gt;&lt;/t&gt;", "//s"), _xlfn.SEQUENCE(4))))</f>
        <v>Usha Heat Convector 812</v>
      </c>
      <c r="G1115" t="str">
        <f t="shared" si="188"/>
        <v>with Instant Heating Feature (Black)</v>
      </c>
      <c r="H1115" t="s">
        <v>9387</v>
      </c>
      <c r="I1115" t="s">
        <v>13176</v>
      </c>
      <c r="J1115" s="7" t="str">
        <f t="shared" si="190"/>
        <v>Home &amp; Kitchen</v>
      </c>
      <c r="K1115" s="2" t="s">
        <v>13289</v>
      </c>
      <c r="L1115" t="str">
        <f t="shared" si="191"/>
        <v>Heating , Cooling &amp; AirQuality</v>
      </c>
      <c r="M1115" s="2" t="s">
        <v>13290</v>
      </c>
      <c r="N1115" s="2" t="str">
        <f t="shared" si="192"/>
        <v>RoomHeaters</v>
      </c>
      <c r="O1115" s="1" t="s">
        <v>13328</v>
      </c>
      <c r="Q1115" s="2">
        <v>2199</v>
      </c>
      <c r="R1115" s="8">
        <f t="shared" si="193"/>
        <v>2199</v>
      </c>
      <c r="S1115" s="2">
        <v>2990</v>
      </c>
      <c r="T1115" s="8">
        <f t="shared" si="194"/>
        <v>2990</v>
      </c>
      <c r="U1115" s="1">
        <f t="shared" si="195"/>
        <v>0.26454849498327759</v>
      </c>
      <c r="V1115">
        <v>3.8</v>
      </c>
      <c r="W1115" s="10">
        <f t="shared" si="196"/>
        <v>3.8</v>
      </c>
      <c r="X1115" s="4">
        <v>1558</v>
      </c>
      <c r="Y1115" s="12">
        <f t="shared" si="197"/>
        <v>1558</v>
      </c>
    </row>
    <row r="1116" spans="1:25" x14ac:dyDescent="0.25">
      <c r="A1116">
        <v>1115</v>
      </c>
      <c r="B1116" t="s">
        <v>9396</v>
      </c>
      <c r="C1116" t="str">
        <f t="shared" si="198"/>
        <v>Unique</v>
      </c>
      <c r="D1116" t="s">
        <v>9397</v>
      </c>
      <c r="E1116" t="str">
        <f t="shared" si="189"/>
        <v>Philips HL7756 00 Mixer Grinder, 750W, 3 Jars (Black)</v>
      </c>
      <c r="F1116" t="str" cm="1">
        <f t="array" ref="F1116">PROPER(_xlfn.TEXTJOIN(" ", TRUE, INDEX(_xlfn.FILTERXML("&lt;t&gt;&lt;s&gt;" &amp; SUBSTITUTE(E1116," ","&lt;/s&gt;&lt;s&gt;") &amp; "&lt;/s&gt;&lt;/t&gt;", "//s"), _xlfn.SEQUENCE(4))))</f>
        <v>Philips Hl7756 0 Mixer</v>
      </c>
      <c r="G1116" t="str">
        <f t="shared" si="188"/>
        <v>3 Jars (Black)</v>
      </c>
      <c r="H1116" t="s">
        <v>8618</v>
      </c>
      <c r="I1116" t="s">
        <v>13176</v>
      </c>
      <c r="J1116" s="7" t="str">
        <f t="shared" si="190"/>
        <v>Home &amp; Kitchen</v>
      </c>
      <c r="K1116" s="2" t="s">
        <v>13285</v>
      </c>
      <c r="L1116" t="str">
        <f t="shared" si="191"/>
        <v>Kitchen &amp; HomeAppliances</v>
      </c>
      <c r="M1116" s="2" t="s">
        <v>13286</v>
      </c>
      <c r="N1116" s="2" t="str">
        <f t="shared" si="192"/>
        <v>SmallKitchenAppliances</v>
      </c>
      <c r="O1116" s="1" t="s">
        <v>13304</v>
      </c>
      <c r="Q1116" s="2">
        <v>3699</v>
      </c>
      <c r="R1116" s="8">
        <f t="shared" si="193"/>
        <v>3699</v>
      </c>
      <c r="S1116" s="2">
        <v>4295</v>
      </c>
      <c r="T1116" s="8">
        <f t="shared" si="194"/>
        <v>4295</v>
      </c>
      <c r="U1116" s="1">
        <f t="shared" si="195"/>
        <v>0.13876600698486613</v>
      </c>
      <c r="V1116">
        <v>4.0999999999999996</v>
      </c>
      <c r="W1116" s="10">
        <f t="shared" si="196"/>
        <v>4.0999999999999996</v>
      </c>
      <c r="X1116" s="4">
        <v>26543</v>
      </c>
      <c r="Y1116" s="12">
        <f t="shared" si="197"/>
        <v>26543</v>
      </c>
    </row>
    <row r="1117" spans="1:25" x14ac:dyDescent="0.25">
      <c r="A1117">
        <v>1116</v>
      </c>
      <c r="B1117" t="s">
        <v>9406</v>
      </c>
      <c r="C1117" t="str">
        <f t="shared" si="198"/>
        <v>Unique</v>
      </c>
      <c r="D1117" t="s">
        <v>9407</v>
      </c>
      <c r="E1117" t="str">
        <f t="shared" si="189"/>
        <v>Kuber Industries Waterproof Round Non Wovan Laundry Bag Hamper|Metalic Printed With Handles|Foldable Bin and 45 Liter Capicity|Size 37 x 37 x 49, Pack of 1 (Beige and Brown)-KUBMART11450</v>
      </c>
      <c r="F1117" t="str" cm="1">
        <f t="array" ref="F1117">PROPER(_xlfn.TEXTJOIN(" ", TRUE, INDEX(_xlfn.FILTERXML("&lt;t&gt;&lt;s&gt;" &amp; SUBSTITUTE(E1117," ","&lt;/s&gt;&lt;s&gt;") &amp; "&lt;/s&gt;&lt;/t&gt;", "//s"), _xlfn.SEQUENCE(4))))</f>
        <v>Kuber Industries Waterproof Round</v>
      </c>
      <c r="G1117" t="str">
        <f t="shared" ref="G1117:G1180" si="199">IFERROR(TRIM(MID(E1117, FIND("~", SUBSTITUTE(E1117, " ", "~", 6)) + 1, LEN(E1117))), "")</f>
        <v>Laundry Bag Hamper|Metalic Printed With Handles|Foldable Bin and 45 Liter Capicity|Size 37 x 37 x 49, Pack of 1 (Beige and Brown)-KUBMART11450</v>
      </c>
      <c r="H1117" t="s">
        <v>8794</v>
      </c>
      <c r="I1117" t="s">
        <v>13176</v>
      </c>
      <c r="J1117" s="7" t="str">
        <f t="shared" si="190"/>
        <v>Home &amp; Kitchen</v>
      </c>
      <c r="K1117" t="s">
        <v>13312</v>
      </c>
      <c r="L1117" t="str">
        <f t="shared" si="191"/>
        <v>HomeStorage &amp; Organization</v>
      </c>
      <c r="M1117" t="s">
        <v>13313</v>
      </c>
      <c r="N1117" s="2" t="str">
        <f t="shared" si="192"/>
        <v>LaundryOrganization</v>
      </c>
      <c r="O1117" s="1" t="s">
        <v>13314</v>
      </c>
      <c r="Q1117">
        <v>177</v>
      </c>
      <c r="R1117" s="8">
        <f t="shared" si="193"/>
        <v>177</v>
      </c>
      <c r="S1117">
        <v>199</v>
      </c>
      <c r="T1117" s="8">
        <f t="shared" si="194"/>
        <v>199</v>
      </c>
      <c r="U1117" s="1">
        <f t="shared" si="195"/>
        <v>0.11055276381909548</v>
      </c>
      <c r="V1117">
        <v>4.0999999999999996</v>
      </c>
      <c r="W1117" s="10">
        <f t="shared" si="196"/>
        <v>4.0999999999999996</v>
      </c>
      <c r="X1117" s="4">
        <v>3688</v>
      </c>
      <c r="Y1117" s="12">
        <f t="shared" si="197"/>
        <v>3688</v>
      </c>
    </row>
    <row r="1118" spans="1:25" x14ac:dyDescent="0.25">
      <c r="A1118">
        <v>1117</v>
      </c>
      <c r="B1118" t="s">
        <v>9416</v>
      </c>
      <c r="C1118" t="str">
        <f t="shared" si="198"/>
        <v>Unique</v>
      </c>
      <c r="D1118" t="s">
        <v>9417</v>
      </c>
      <c r="E1118" t="str">
        <f t="shared" si="189"/>
        <v>Lifelong LLMG93 500 Watt Duos Mixer Grinder, 2 Stainless Steel Jar (Liquidizing and Chutney Jar)| ABS Body, Stainless Steel Blades, 3 Speed Options with Whip (1 Year Warranty, Black)</v>
      </c>
      <c r="F1118" t="str" cm="1">
        <f t="array" ref="F1118">PROPER(_xlfn.TEXTJOIN(" ", TRUE, INDEX(_xlfn.FILTERXML("&lt;t&gt;&lt;s&gt;" &amp; SUBSTITUTE(E1118," ","&lt;/s&gt;&lt;s&gt;") &amp; "&lt;/s&gt;&lt;/t&gt;", "//s"), _xlfn.SEQUENCE(4))))</f>
        <v>Lifelong Llmg93 500 Watt</v>
      </c>
      <c r="G1118" t="str">
        <f t="shared" si="199"/>
        <v>Grinder, 2 Stainless Steel Jar (Liquidizing and Chutney Jar)| ABS Body, Stainless Steel Blades, 3 Speed Options with Whip (1 Year Warranty, Black)</v>
      </c>
      <c r="H1118" t="s">
        <v>8618</v>
      </c>
      <c r="I1118" t="s">
        <v>13176</v>
      </c>
      <c r="J1118" s="7" t="str">
        <f t="shared" si="190"/>
        <v>Home &amp; Kitchen</v>
      </c>
      <c r="K1118" s="2" t="s">
        <v>13285</v>
      </c>
      <c r="L1118" t="str">
        <f t="shared" si="191"/>
        <v>Kitchen &amp; HomeAppliances</v>
      </c>
      <c r="M1118" s="2" t="s">
        <v>13286</v>
      </c>
      <c r="N1118" s="2" t="str">
        <f t="shared" si="192"/>
        <v>SmallKitchenAppliances</v>
      </c>
      <c r="O1118" s="1" t="s">
        <v>13304</v>
      </c>
      <c r="Q1118" s="2">
        <v>1149</v>
      </c>
      <c r="R1118" s="8">
        <f t="shared" si="193"/>
        <v>1149</v>
      </c>
      <c r="S1118" s="2">
        <v>2499</v>
      </c>
      <c r="T1118" s="8">
        <f t="shared" si="194"/>
        <v>2499</v>
      </c>
      <c r="U1118" s="1">
        <f t="shared" si="195"/>
        <v>0.54021608643457386</v>
      </c>
      <c r="V1118">
        <v>3.8</v>
      </c>
      <c r="W1118" s="10">
        <f t="shared" si="196"/>
        <v>3.8</v>
      </c>
      <c r="X1118" s="4">
        <v>4383</v>
      </c>
      <c r="Y1118" s="12">
        <f t="shared" si="197"/>
        <v>4383</v>
      </c>
    </row>
    <row r="1119" spans="1:25" x14ac:dyDescent="0.25">
      <c r="A1119">
        <v>1118</v>
      </c>
      <c r="B1119" t="s">
        <v>9426</v>
      </c>
      <c r="C1119" t="str">
        <f t="shared" si="198"/>
        <v>Unique</v>
      </c>
      <c r="D1119" t="s">
        <v>9427</v>
      </c>
      <c r="E1119" t="str">
        <f t="shared" si="189"/>
        <v>IKEA Frother for Milk</v>
      </c>
      <c r="F1119" t="str" cm="1">
        <f t="array" ref="F1119">PROPER(_xlfn.TEXTJOIN(" ", TRUE, INDEX(_xlfn.FILTERXML("&lt;t&gt;&lt;s&gt;" &amp; SUBSTITUTE(E1119," ","&lt;/s&gt;&lt;s&gt;") &amp; "&lt;/s&gt;&lt;/t&gt;", "//s"), _xlfn.SEQUENCE(4))))</f>
        <v>Ikea Frother For Milk</v>
      </c>
      <c r="G1119" t="str">
        <f t="shared" si="199"/>
        <v/>
      </c>
      <c r="H1119" t="s">
        <v>9428</v>
      </c>
      <c r="I1119" t="s">
        <v>13176</v>
      </c>
      <c r="J1119" s="7" t="str">
        <f t="shared" si="190"/>
        <v>Home &amp; Kitchen</v>
      </c>
      <c r="K1119" t="s">
        <v>13285</v>
      </c>
      <c r="L1119" t="str">
        <f t="shared" si="191"/>
        <v>Kitchen &amp; HomeAppliances</v>
      </c>
      <c r="M1119" t="s">
        <v>13329</v>
      </c>
      <c r="N1119" s="2" t="str">
        <f t="shared" si="192"/>
        <v>Coffee , Tea &amp; Espresso</v>
      </c>
      <c r="O1119" s="1" t="s">
        <v>13330</v>
      </c>
      <c r="P1119" t="s">
        <v>13331</v>
      </c>
      <c r="Q1119">
        <v>244</v>
      </c>
      <c r="R1119" s="8">
        <f t="shared" si="193"/>
        <v>244</v>
      </c>
      <c r="S1119">
        <v>499</v>
      </c>
      <c r="T1119" s="8">
        <f t="shared" si="194"/>
        <v>499</v>
      </c>
      <c r="U1119" s="1">
        <f t="shared" si="195"/>
        <v>0.51102204408817631</v>
      </c>
      <c r="V1119">
        <v>3.3</v>
      </c>
      <c r="W1119" s="10">
        <f t="shared" si="196"/>
        <v>3.3</v>
      </c>
      <c r="X1119" s="4">
        <v>478</v>
      </c>
      <c r="Y1119" s="12">
        <f t="shared" si="197"/>
        <v>478</v>
      </c>
    </row>
    <row r="1120" spans="1:25" x14ac:dyDescent="0.25">
      <c r="A1120">
        <v>1119</v>
      </c>
      <c r="B1120" t="s">
        <v>9437</v>
      </c>
      <c r="C1120" t="str">
        <f t="shared" si="198"/>
        <v>Unique</v>
      </c>
      <c r="D1120" t="s">
        <v>9438</v>
      </c>
      <c r="E1120" t="str">
        <f t="shared" si="189"/>
        <v>Crompton Insta Comfort Heater 2000 Watts Heat Convector with Adjustable Thermostats, Hybrid Cyan, Standard (‚ÄéACGRH- INSTACOMFORT)</v>
      </c>
      <c r="F1120" t="str" cm="1">
        <f t="array" ref="F1120">PROPER(_xlfn.TEXTJOIN(" ", TRUE, INDEX(_xlfn.FILTERXML("&lt;t&gt;&lt;s&gt;" &amp; SUBSTITUTE(E1120," ","&lt;/s&gt;&lt;s&gt;") &amp; "&lt;/s&gt;&lt;/t&gt;", "//s"), _xlfn.SEQUENCE(4))))</f>
        <v>Crompton Insta Comfort Heater</v>
      </c>
      <c r="G1120" t="str">
        <f t="shared" si="199"/>
        <v>Heat Convector with Adjustable Thermostats, Hybrid Cyan, Standard (‚ÄéACGRH- INSTACOMFORT)</v>
      </c>
      <c r="H1120" t="s">
        <v>8461</v>
      </c>
      <c r="I1120" t="s">
        <v>13176</v>
      </c>
      <c r="J1120" s="7" t="str">
        <f t="shared" si="190"/>
        <v>Home &amp; Kitchen</v>
      </c>
      <c r="K1120" s="2" t="s">
        <v>13289</v>
      </c>
      <c r="L1120" t="str">
        <f t="shared" si="191"/>
        <v>Heating , Cooling &amp; AirQuality</v>
      </c>
      <c r="M1120" s="2" t="s">
        <v>13290</v>
      </c>
      <c r="N1120" s="2" t="str">
        <f t="shared" si="192"/>
        <v>RoomHeaters</v>
      </c>
      <c r="O1120" s="1" t="s">
        <v>13291</v>
      </c>
      <c r="Q1120" s="2">
        <v>1959</v>
      </c>
      <c r="R1120" s="8">
        <f t="shared" si="193"/>
        <v>1959</v>
      </c>
      <c r="S1120" s="2">
        <v>2400</v>
      </c>
      <c r="T1120" s="8">
        <f t="shared" si="194"/>
        <v>2400</v>
      </c>
      <c r="U1120" s="1">
        <f t="shared" si="195"/>
        <v>0.18375</v>
      </c>
      <c r="V1120">
        <v>4</v>
      </c>
      <c r="W1120" s="10">
        <f t="shared" si="196"/>
        <v>4</v>
      </c>
      <c r="X1120" s="4">
        <v>237</v>
      </c>
      <c r="Y1120" s="12">
        <f t="shared" si="197"/>
        <v>237</v>
      </c>
    </row>
    <row r="1121" spans="1:25" x14ac:dyDescent="0.25">
      <c r="A1121">
        <v>1120</v>
      </c>
      <c r="B1121" t="s">
        <v>9447</v>
      </c>
      <c r="C1121" t="str">
        <f t="shared" si="198"/>
        <v>Unique</v>
      </c>
      <c r="D1121" t="s">
        <v>9448</v>
      </c>
      <c r="E1121" t="str">
        <f t="shared" si="189"/>
        <v>Lint Remover Woolen Clothes Lint Extractor Battery Lint Removing Machine Bhur Remover</v>
      </c>
      <c r="F1121" t="str" cm="1">
        <f t="array" ref="F1121">PROPER(_xlfn.TEXTJOIN(" ", TRUE, INDEX(_xlfn.FILTERXML("&lt;t&gt;&lt;s&gt;" &amp; SUBSTITUTE(E1121," ","&lt;/s&gt;&lt;s&gt;") &amp; "&lt;/s&gt;&lt;/t&gt;", "//s"), _xlfn.SEQUENCE(4))))</f>
        <v>Lint Remover Woolen Clothes</v>
      </c>
      <c r="G1121" t="str">
        <f t="shared" si="199"/>
        <v>Battery Lint Removing Machine Bhur Remover</v>
      </c>
      <c r="H1121" t="s">
        <v>8483</v>
      </c>
      <c r="I1121" t="s">
        <v>13176</v>
      </c>
      <c r="J1121" s="7" t="str">
        <f t="shared" si="190"/>
        <v>Home &amp; Kitchen</v>
      </c>
      <c r="K1121" t="s">
        <v>13285</v>
      </c>
      <c r="L1121" t="str">
        <f t="shared" si="191"/>
        <v>Kitchen &amp; HomeAppliances</v>
      </c>
      <c r="M1121" t="s">
        <v>13293</v>
      </c>
      <c r="N1121" s="2" t="str">
        <f t="shared" si="192"/>
        <v>Vacuum , Cleaning &amp; Ironing</v>
      </c>
      <c r="O1121" s="1" t="s">
        <v>13294</v>
      </c>
      <c r="P1121" t="s">
        <v>13295</v>
      </c>
      <c r="Q1121">
        <v>319</v>
      </c>
      <c r="R1121" s="8">
        <f t="shared" si="193"/>
        <v>319</v>
      </c>
      <c r="S1121">
        <v>749</v>
      </c>
      <c r="T1121" s="8">
        <f t="shared" si="194"/>
        <v>749</v>
      </c>
      <c r="U1121" s="1">
        <f t="shared" si="195"/>
        <v>0.57409879839786382</v>
      </c>
      <c r="V1121">
        <v>4.5999999999999996</v>
      </c>
      <c r="W1121" s="10">
        <f t="shared" si="196"/>
        <v>4.5999999999999996</v>
      </c>
      <c r="X1121" s="4">
        <v>124</v>
      </c>
      <c r="Y1121" s="12">
        <f t="shared" si="197"/>
        <v>124</v>
      </c>
    </row>
    <row r="1122" spans="1:25" x14ac:dyDescent="0.25">
      <c r="A1122">
        <v>1121</v>
      </c>
      <c r="B1122" t="s">
        <v>9457</v>
      </c>
      <c r="C1122" t="str">
        <f t="shared" si="198"/>
        <v>Unique</v>
      </c>
      <c r="D1122" t="s">
        <v>9458</v>
      </c>
      <c r="E1122" t="str">
        <f t="shared" si="189"/>
        <v>Pigeon Kessel Multipurpose Kettle (12173) 1.2 litres with Stainless Steel Body, used for boiling Water and milk, Tea, Coffee, Oats, Noodles, Soup etc. 600 Watt (Black and Silver)</v>
      </c>
      <c r="F1122" t="str" cm="1">
        <f t="array" ref="F1122">PROPER(_xlfn.TEXTJOIN(" ", TRUE, INDEX(_xlfn.FILTERXML("&lt;t&gt;&lt;s&gt;" &amp; SUBSTITUTE(E1122," ","&lt;/s&gt;&lt;s&gt;") &amp; "&lt;/s&gt;&lt;/t&gt;", "//s"), _xlfn.SEQUENCE(4))))</f>
        <v>Pigeon Kessel Multipurpose Kettle</v>
      </c>
      <c r="G1122" t="str">
        <f t="shared" si="199"/>
        <v>litres with Stainless Steel Body, used for boiling Water and milk, Tea, Coffee, Oats, Noodles, Soup etc. 600 Watt (Black and Silver)</v>
      </c>
      <c r="H1122" t="s">
        <v>8450</v>
      </c>
      <c r="I1122" t="s">
        <v>13176</v>
      </c>
      <c r="J1122" s="7" t="str">
        <f t="shared" si="190"/>
        <v>Home &amp; Kitchen</v>
      </c>
      <c r="K1122" s="2" t="s">
        <v>13285</v>
      </c>
      <c r="L1122" t="str">
        <f t="shared" si="191"/>
        <v>Kitchen &amp; HomeAppliances</v>
      </c>
      <c r="M1122" s="2" t="s">
        <v>13286</v>
      </c>
      <c r="N1122" s="2" t="str">
        <f t="shared" si="192"/>
        <v>SmallKitchenAppliances</v>
      </c>
      <c r="O1122" s="1" t="s">
        <v>13287</v>
      </c>
      <c r="P1122" t="s">
        <v>13288</v>
      </c>
      <c r="Q1122" s="2">
        <v>1499</v>
      </c>
      <c r="R1122" s="8">
        <f t="shared" si="193"/>
        <v>1499</v>
      </c>
      <c r="S1122" s="2">
        <v>1775</v>
      </c>
      <c r="T1122" s="8">
        <f t="shared" si="194"/>
        <v>1775</v>
      </c>
      <c r="U1122" s="1">
        <f t="shared" si="195"/>
        <v>0.15549295774647887</v>
      </c>
      <c r="V1122">
        <v>3.9</v>
      </c>
      <c r="W1122" s="10">
        <f t="shared" si="196"/>
        <v>3.9</v>
      </c>
      <c r="X1122" s="4">
        <v>14667</v>
      </c>
      <c r="Y1122" s="12">
        <f t="shared" si="197"/>
        <v>14667</v>
      </c>
    </row>
    <row r="1123" spans="1:25" x14ac:dyDescent="0.25">
      <c r="A1123">
        <v>1122</v>
      </c>
      <c r="B1123" t="s">
        <v>9467</v>
      </c>
      <c r="C1123" t="str">
        <f t="shared" si="198"/>
        <v>Unique</v>
      </c>
      <c r="D1123" t="s">
        <v>9468</v>
      </c>
      <c r="E1123" t="str">
        <f t="shared" si="189"/>
        <v>C (DEVICE) Lint Remover for Woolen Clothes, Electric Lint Remover, Best Lint Shaver for Clothes Pack of 1</v>
      </c>
      <c r="F1123" t="str" cm="1">
        <f t="array" ref="F1123">PROPER(_xlfn.TEXTJOIN(" ", TRUE, INDEX(_xlfn.FILTERXML("&lt;t&gt;&lt;s&gt;" &amp; SUBSTITUTE(E1123," ","&lt;/s&gt;&lt;s&gt;") &amp; "&lt;/s&gt;&lt;/t&gt;", "//s"), _xlfn.SEQUENCE(4))))</f>
        <v>C (Device) Lint Remover</v>
      </c>
      <c r="G1123" t="str">
        <f t="shared" si="199"/>
        <v>Clothes, Electric Lint Remover, Best Lint Shaver for Clothes Pack of 1</v>
      </c>
      <c r="H1123" t="s">
        <v>8483</v>
      </c>
      <c r="I1123" t="s">
        <v>13176</v>
      </c>
      <c r="J1123" s="7" t="str">
        <f t="shared" si="190"/>
        <v>Home &amp; Kitchen</v>
      </c>
      <c r="K1123" t="s">
        <v>13285</v>
      </c>
      <c r="L1123" t="str">
        <f t="shared" si="191"/>
        <v>Kitchen &amp; HomeAppliances</v>
      </c>
      <c r="M1123" s="2" t="s">
        <v>13293</v>
      </c>
      <c r="N1123" s="2" t="str">
        <f t="shared" si="192"/>
        <v>Vacuum , Cleaning &amp; Ironing</v>
      </c>
      <c r="O1123" s="1" t="s">
        <v>13294</v>
      </c>
      <c r="P1123" t="s">
        <v>13295</v>
      </c>
      <c r="Q1123">
        <v>469</v>
      </c>
      <c r="R1123" s="8">
        <f t="shared" si="193"/>
        <v>469</v>
      </c>
      <c r="S1123" s="2">
        <v>1599</v>
      </c>
      <c r="T1123" s="8">
        <f t="shared" si="194"/>
        <v>1599</v>
      </c>
      <c r="U1123" s="1">
        <f t="shared" si="195"/>
        <v>0.70669168230143842</v>
      </c>
      <c r="V1123">
        <v>3.7</v>
      </c>
      <c r="W1123" s="10">
        <f t="shared" si="196"/>
        <v>3.7</v>
      </c>
      <c r="X1123" s="4">
        <v>6</v>
      </c>
      <c r="Y1123" s="12">
        <f t="shared" si="197"/>
        <v>6</v>
      </c>
    </row>
    <row r="1124" spans="1:25" x14ac:dyDescent="0.25">
      <c r="A1124">
        <v>1123</v>
      </c>
      <c r="B1124" t="s">
        <v>9477</v>
      </c>
      <c r="C1124" t="str">
        <f t="shared" si="198"/>
        <v>Unique</v>
      </c>
      <c r="D1124" t="s">
        <v>9478</v>
      </c>
      <c r="E1124" t="str">
        <f t="shared" si="189"/>
        <v>Pigeon by Stovekraft 2 Slice Auto Pop up Toaster. A Smart Bread Toaster for Your Home (750 Watt) (black)</v>
      </c>
      <c r="F1124" t="str" cm="1">
        <f t="array" ref="F1124">PROPER(_xlfn.TEXTJOIN(" ", TRUE, INDEX(_xlfn.FILTERXML("&lt;t&gt;&lt;s&gt;" &amp; SUBSTITUTE(E1124," ","&lt;/s&gt;&lt;s&gt;") &amp; "&lt;/s&gt;&lt;/t&gt;", "//s"), _xlfn.SEQUENCE(4))))</f>
        <v>Pigeon By Stovekraft 2</v>
      </c>
      <c r="G1124" t="str">
        <f t="shared" si="199"/>
        <v>Pop up Toaster. A Smart Bread Toaster for Your Home (750 Watt) (black)</v>
      </c>
      <c r="H1124" t="s">
        <v>9366</v>
      </c>
      <c r="I1124" t="s">
        <v>13176</v>
      </c>
      <c r="J1124" s="7" t="str">
        <f t="shared" si="190"/>
        <v>Home &amp; Kitchen</v>
      </c>
      <c r="K1124" s="2" t="s">
        <v>13285</v>
      </c>
      <c r="L1124" t="str">
        <f t="shared" si="191"/>
        <v>Kitchen &amp; HomeAppliances</v>
      </c>
      <c r="M1124" s="2" t="s">
        <v>13286</v>
      </c>
      <c r="N1124" s="2" t="str">
        <f t="shared" si="192"/>
        <v>SmallKitchenAppliances</v>
      </c>
      <c r="O1124" s="1" t="s">
        <v>13327</v>
      </c>
      <c r="Q1124" s="2">
        <v>1099</v>
      </c>
      <c r="R1124" s="8">
        <f t="shared" si="193"/>
        <v>1099</v>
      </c>
      <c r="S1124" s="2">
        <v>1795</v>
      </c>
      <c r="T1124" s="8">
        <f t="shared" si="194"/>
        <v>1795</v>
      </c>
      <c r="U1124" s="1">
        <f t="shared" si="195"/>
        <v>0.38774373259052924</v>
      </c>
      <c r="V1124">
        <v>4.2</v>
      </c>
      <c r="W1124" s="10">
        <f t="shared" si="196"/>
        <v>4.2</v>
      </c>
      <c r="X1124" s="4">
        <v>4244</v>
      </c>
      <c r="Y1124" s="12">
        <f t="shared" si="197"/>
        <v>4244</v>
      </c>
    </row>
    <row r="1125" spans="1:25" x14ac:dyDescent="0.25">
      <c r="A1125">
        <v>1124</v>
      </c>
      <c r="B1125" t="s">
        <v>9487</v>
      </c>
      <c r="C1125" t="str">
        <f t="shared" si="198"/>
        <v>Unique</v>
      </c>
      <c r="D1125" t="s">
        <v>9488</v>
      </c>
      <c r="E1125" t="str">
        <f t="shared" si="189"/>
        <v>Bajaj OFR Room Heater, 13 Fin 2900 Watts Oil Filled Room Heater with 400W PTC Ceramic Fan Heater, ISI Approved (Majesty 13F Plus Black)</v>
      </c>
      <c r="F1125" t="str" cm="1">
        <f t="array" ref="F1125">PROPER(_xlfn.TEXTJOIN(" ", TRUE, INDEX(_xlfn.FILTERXML("&lt;t&gt;&lt;s&gt;" &amp; SUBSTITUTE(E1125," ","&lt;/s&gt;&lt;s&gt;") &amp; "&lt;/s&gt;&lt;/t&gt;", "//s"), _xlfn.SEQUENCE(4))))</f>
        <v>Bajaj Ofr Room Heater,</v>
      </c>
      <c r="G1125" t="str">
        <f t="shared" si="199"/>
        <v>2900 Watts Oil Filled Room Heater with 400W PTC Ceramic Fan Heater, ISI Approved (Majesty 13F Plus Black)</v>
      </c>
      <c r="H1125" t="s">
        <v>8472</v>
      </c>
      <c r="I1125" t="s">
        <v>13176</v>
      </c>
      <c r="J1125" s="7" t="str">
        <f t="shared" si="190"/>
        <v>Home &amp; Kitchen</v>
      </c>
      <c r="K1125" s="2" t="s">
        <v>13289</v>
      </c>
      <c r="L1125" t="str">
        <f t="shared" si="191"/>
        <v>Heating , Cooling &amp; AirQuality</v>
      </c>
      <c r="M1125" s="2" t="s">
        <v>13290</v>
      </c>
      <c r="N1125" s="2" t="str">
        <f t="shared" si="192"/>
        <v>RoomHeaters</v>
      </c>
      <c r="O1125" s="1" t="s">
        <v>13292</v>
      </c>
      <c r="Q1125" s="2">
        <v>9590</v>
      </c>
      <c r="R1125" s="8">
        <f t="shared" si="193"/>
        <v>9590</v>
      </c>
      <c r="S1125" s="2">
        <v>15999</v>
      </c>
      <c r="T1125" s="8">
        <f t="shared" si="194"/>
        <v>15999</v>
      </c>
      <c r="U1125" s="1">
        <f t="shared" si="195"/>
        <v>0.40058753672104508</v>
      </c>
      <c r="V1125">
        <v>4.0999999999999996</v>
      </c>
      <c r="W1125" s="10">
        <f t="shared" si="196"/>
        <v>4.0999999999999996</v>
      </c>
      <c r="X1125" s="4">
        <v>1017</v>
      </c>
      <c r="Y1125" s="12">
        <f t="shared" si="197"/>
        <v>1017</v>
      </c>
    </row>
    <row r="1126" spans="1:25" x14ac:dyDescent="0.25">
      <c r="A1126">
        <v>1125</v>
      </c>
      <c r="B1126" t="s">
        <v>9497</v>
      </c>
      <c r="C1126" t="str">
        <f t="shared" si="198"/>
        <v>Unique</v>
      </c>
      <c r="D1126" t="s">
        <v>9498</v>
      </c>
      <c r="E1126" t="str">
        <f t="shared" si="189"/>
        <v>Luminous Vento Deluxe 150 mm Exhaust Fan for Kitchen, Bathroom with Strong Air Suction, Rust Proof Body and Dust Protection Shutters (2-Year Warranty, White)</v>
      </c>
      <c r="F1126" t="str" cm="1">
        <f t="array" ref="F1126">PROPER(_xlfn.TEXTJOIN(" ", TRUE, INDEX(_xlfn.FILTERXML("&lt;t&gt;&lt;s&gt;" &amp; SUBSTITUTE(E1126," ","&lt;/s&gt;&lt;s&gt;") &amp; "&lt;/s&gt;&lt;/t&gt;", "//s"), _xlfn.SEQUENCE(4))))</f>
        <v>Luminous Vento Deluxe 150</v>
      </c>
      <c r="G1126" t="str">
        <f t="shared" si="199"/>
        <v>Fan for Kitchen, Bathroom with Strong Air Suction, Rust Proof Body and Dust Protection Shutters (2-Year Warranty, White)</v>
      </c>
      <c r="H1126" t="s">
        <v>9499</v>
      </c>
      <c r="I1126" t="s">
        <v>13176</v>
      </c>
      <c r="J1126" s="7" t="str">
        <f t="shared" si="190"/>
        <v>Home &amp; Kitchen</v>
      </c>
      <c r="K1126" t="s">
        <v>13289</v>
      </c>
      <c r="L1126" t="str">
        <f t="shared" si="191"/>
        <v>Heating , Cooling &amp; AirQuality</v>
      </c>
      <c r="M1126" s="2" t="s">
        <v>13323</v>
      </c>
      <c r="N1126" s="2" t="str">
        <f t="shared" si="192"/>
        <v>Fans</v>
      </c>
      <c r="O1126" s="1" t="s">
        <v>13332</v>
      </c>
      <c r="Q1126">
        <v>999</v>
      </c>
      <c r="R1126" s="8">
        <f t="shared" si="193"/>
        <v>999</v>
      </c>
      <c r="S1126" s="2">
        <v>1490</v>
      </c>
      <c r="T1126" s="8">
        <f t="shared" si="194"/>
        <v>1490</v>
      </c>
      <c r="U1126" s="1">
        <f t="shared" si="195"/>
        <v>0.32953020134228189</v>
      </c>
      <c r="V1126">
        <v>4.0999999999999996</v>
      </c>
      <c r="W1126" s="10">
        <f t="shared" si="196"/>
        <v>4.0999999999999996</v>
      </c>
      <c r="X1126" s="4">
        <v>12999</v>
      </c>
      <c r="Y1126" s="12">
        <f t="shared" si="197"/>
        <v>12999</v>
      </c>
    </row>
    <row r="1127" spans="1:25" x14ac:dyDescent="0.25">
      <c r="A1127">
        <v>1126</v>
      </c>
      <c r="B1127" t="s">
        <v>9508</v>
      </c>
      <c r="C1127" t="str">
        <f t="shared" si="198"/>
        <v>Unique</v>
      </c>
      <c r="D1127" t="s">
        <v>9509</v>
      </c>
      <c r="E1127" t="str">
        <f t="shared" si="189"/>
        <v>Wipro Vesta 1.8 litre Cool touch electric Kettle with Auto cut off | Double Layer outer body | Triple Protection - Dry Boil, Steam and Over Heat |Stainless Steel Inner Body | (Black, 1500 Watt)</v>
      </c>
      <c r="F1127" t="str" cm="1">
        <f t="array" ref="F1127">PROPER(_xlfn.TEXTJOIN(" ", TRUE, INDEX(_xlfn.FILTERXML("&lt;t&gt;&lt;s&gt;" &amp; SUBSTITUTE(E1127," ","&lt;/s&gt;&lt;s&gt;") &amp; "&lt;/s&gt;&lt;/t&gt;", "//s"), _xlfn.SEQUENCE(4))))</f>
        <v>Wipro Vesta 1.8 Litre</v>
      </c>
      <c r="G1127" t="str">
        <f t="shared" si="199"/>
        <v>electric Kettle with Auto cut off | Double Layer outer body | Triple Protection - Dry Boil, Steam and Over Heat |Stainless Steel Inner Body | (Black, 1500 Watt)</v>
      </c>
      <c r="H1127" t="s">
        <v>8670</v>
      </c>
      <c r="I1127" t="s">
        <v>13176</v>
      </c>
      <c r="J1127" s="7" t="str">
        <f t="shared" si="190"/>
        <v>Home &amp; Kitchen</v>
      </c>
      <c r="K1127" s="2" t="s">
        <v>13285</v>
      </c>
      <c r="L1127" t="str">
        <f t="shared" si="191"/>
        <v>Kitchen &amp; HomeAppliances</v>
      </c>
      <c r="M1127" s="2" t="s">
        <v>13286</v>
      </c>
      <c r="N1127" s="2" t="str">
        <f t="shared" si="192"/>
        <v>SmallKitchenAppliances</v>
      </c>
      <c r="O1127" s="1" t="s">
        <v>13287</v>
      </c>
      <c r="P1127" t="s">
        <v>13307</v>
      </c>
      <c r="Q1127" s="2">
        <v>1299</v>
      </c>
      <c r="R1127" s="8">
        <f t="shared" si="193"/>
        <v>1299</v>
      </c>
      <c r="S1127" s="2">
        <v>1999</v>
      </c>
      <c r="T1127" s="8">
        <f t="shared" si="194"/>
        <v>1999</v>
      </c>
      <c r="U1127" s="1">
        <f t="shared" si="195"/>
        <v>0.35017508754377191</v>
      </c>
      <c r="V1127">
        <v>3.8</v>
      </c>
      <c r="W1127" s="10">
        <f t="shared" si="196"/>
        <v>3.8</v>
      </c>
      <c r="X1127" s="4">
        <v>311</v>
      </c>
      <c r="Y1127" s="12">
        <f t="shared" si="197"/>
        <v>311</v>
      </c>
    </row>
    <row r="1128" spans="1:25" x14ac:dyDescent="0.25">
      <c r="A1128">
        <v>1127</v>
      </c>
      <c r="B1128" t="s">
        <v>9518</v>
      </c>
      <c r="C1128" t="str">
        <f t="shared" si="198"/>
        <v>Unique</v>
      </c>
      <c r="D1128" t="s">
        <v>9519</v>
      </c>
      <c r="E1128" t="str">
        <f t="shared" si="189"/>
        <v>Kitchen Mart Stainless Steel South Indian Filter Coffee Drip Maker, Madras Kappi, Drip Decotion Maker160ml (2 Cup)</v>
      </c>
      <c r="F1128" t="str" cm="1">
        <f t="array" ref="F1128">PROPER(_xlfn.TEXTJOIN(" ", TRUE, INDEX(_xlfn.FILTERXML("&lt;t&gt;&lt;s&gt;" &amp; SUBSTITUTE(E1128," ","&lt;/s&gt;&lt;s&gt;") &amp; "&lt;/s&gt;&lt;/t&gt;", "//s"), _xlfn.SEQUENCE(4))))</f>
        <v>Kitchen Mart Stainless Steel</v>
      </c>
      <c r="G1128" t="str">
        <f t="shared" si="199"/>
        <v>Filter Coffee Drip Maker, Madras Kappi, Drip Decotion Maker160ml (2 Cup)</v>
      </c>
      <c r="H1128" t="s">
        <v>9520</v>
      </c>
      <c r="I1128" t="s">
        <v>13176</v>
      </c>
      <c r="J1128" s="7" t="str">
        <f t="shared" si="190"/>
        <v>Home &amp; Kitchen</v>
      </c>
      <c r="K1128" t="s">
        <v>13285</v>
      </c>
      <c r="L1128" t="str">
        <f t="shared" si="191"/>
        <v>Kitchen &amp; HomeAppliances</v>
      </c>
      <c r="M1128" t="s">
        <v>13329</v>
      </c>
      <c r="N1128" s="2" t="str">
        <f t="shared" si="192"/>
        <v>Coffee , Tea &amp; Espresso</v>
      </c>
      <c r="O1128" s="1" t="s">
        <v>13333</v>
      </c>
      <c r="Q1128">
        <v>292</v>
      </c>
      <c r="R1128" s="8">
        <f t="shared" si="193"/>
        <v>292</v>
      </c>
      <c r="S1128">
        <v>499</v>
      </c>
      <c r="T1128" s="8">
        <f t="shared" si="194"/>
        <v>499</v>
      </c>
      <c r="U1128" s="1">
        <f t="shared" si="195"/>
        <v>0.4148296593186373</v>
      </c>
      <c r="V1128">
        <v>4.0999999999999996</v>
      </c>
      <c r="W1128" s="10">
        <f t="shared" si="196"/>
        <v>4.0999999999999996</v>
      </c>
      <c r="X1128" s="4">
        <v>4238</v>
      </c>
      <c r="Y1128" s="12">
        <f t="shared" si="197"/>
        <v>4238</v>
      </c>
    </row>
    <row r="1129" spans="1:25" x14ac:dyDescent="0.25">
      <c r="A1129">
        <v>1128</v>
      </c>
      <c r="B1129" t="s">
        <v>9529</v>
      </c>
      <c r="C1129" t="str">
        <f t="shared" si="198"/>
        <v>Unique</v>
      </c>
      <c r="D1129" t="s">
        <v>9530</v>
      </c>
      <c r="E1129" t="str">
        <f t="shared" si="189"/>
        <v>Ikea 903.391.72 Polypropylene Plastic Solid Bevara Sealing Clip (Multicolour) - 30 Pack, Adjustable</v>
      </c>
      <c r="F1129" t="str" cm="1">
        <f t="array" ref="F1129">PROPER(_xlfn.TEXTJOIN(" ", TRUE, INDEX(_xlfn.FILTERXML("&lt;t&gt;&lt;s&gt;" &amp; SUBSTITUTE(E1129," ","&lt;/s&gt;&lt;s&gt;") &amp; "&lt;/s&gt;&lt;/t&gt;", "//s"), _xlfn.SEQUENCE(4))))</f>
        <v>Ikea 903.391.72 Polypropylene Plastic</v>
      </c>
      <c r="G1129" t="str">
        <f t="shared" si="199"/>
        <v>Sealing Clip (Multicolour) - 30 Pack, Adjustable</v>
      </c>
      <c r="H1129" t="s">
        <v>9192</v>
      </c>
      <c r="I1129" t="s">
        <v>13176</v>
      </c>
      <c r="J1129" s="7" t="str">
        <f t="shared" si="190"/>
        <v>Home &amp; Kitchen</v>
      </c>
      <c r="K1129" t="s">
        <v>13285</v>
      </c>
      <c r="L1129" t="str">
        <f t="shared" si="191"/>
        <v>Kitchen &amp; HomeAppliances</v>
      </c>
      <c r="M1129" t="s">
        <v>13286</v>
      </c>
      <c r="N1129" s="2" t="str">
        <f t="shared" si="192"/>
        <v>SmallKitchenAppliances</v>
      </c>
      <c r="O1129" s="1" t="s">
        <v>13322</v>
      </c>
      <c r="Q1129">
        <v>160</v>
      </c>
      <c r="R1129" s="8">
        <f t="shared" si="193"/>
        <v>160</v>
      </c>
      <c r="S1129">
        <v>299</v>
      </c>
      <c r="T1129" s="8">
        <f t="shared" si="194"/>
        <v>299</v>
      </c>
      <c r="U1129" s="1">
        <f t="shared" si="195"/>
        <v>0.46488294314381273</v>
      </c>
      <c r="V1129">
        <v>4.5999999999999996</v>
      </c>
      <c r="W1129" s="10">
        <f t="shared" si="196"/>
        <v>4.5999999999999996</v>
      </c>
      <c r="X1129" s="4">
        <v>2781</v>
      </c>
      <c r="Y1129" s="12">
        <f t="shared" si="197"/>
        <v>2781</v>
      </c>
    </row>
    <row r="1130" spans="1:25" x14ac:dyDescent="0.25">
      <c r="A1130">
        <v>1129</v>
      </c>
      <c r="B1130" t="s">
        <v>9539</v>
      </c>
      <c r="C1130" t="str">
        <f t="shared" si="198"/>
        <v>Unique</v>
      </c>
      <c r="D1130" t="s">
        <v>9540</v>
      </c>
      <c r="E1130" t="str">
        <f t="shared" si="189"/>
        <v>HUL Pureit Germkill kit for Classic 23 L water purifier - 1500 L Capacity</v>
      </c>
      <c r="F1130" t="str" cm="1">
        <f t="array" ref="F1130">PROPER(_xlfn.TEXTJOIN(" ", TRUE, INDEX(_xlfn.FILTERXML("&lt;t&gt;&lt;s&gt;" &amp; SUBSTITUTE(E1130," ","&lt;/s&gt;&lt;s&gt;") &amp; "&lt;/s&gt;&lt;/t&gt;", "//s"), _xlfn.SEQUENCE(4))))</f>
        <v>Hul Pureit Germkill Kit</v>
      </c>
      <c r="G1130" t="str">
        <f t="shared" si="199"/>
        <v>23 L water purifier - 1500 L Capacity</v>
      </c>
      <c r="H1130" t="s">
        <v>9541</v>
      </c>
      <c r="I1130" t="s">
        <v>13176</v>
      </c>
      <c r="J1130" s="7" t="str">
        <f t="shared" si="190"/>
        <v>Home &amp; Kitchen</v>
      </c>
      <c r="K1130" t="s">
        <v>13285</v>
      </c>
      <c r="L1130" t="str">
        <f t="shared" si="191"/>
        <v>Kitchen &amp; HomeAppliances</v>
      </c>
      <c r="M1130" t="s">
        <v>13334</v>
      </c>
      <c r="N1130" s="2" t="str">
        <f t="shared" si="192"/>
        <v>WaterPurifiers &amp; Accessories</v>
      </c>
      <c r="O1130" s="1" t="s">
        <v>13335</v>
      </c>
      <c r="Q1130">
        <v>600</v>
      </c>
      <c r="R1130" s="8">
        <f t="shared" si="193"/>
        <v>600</v>
      </c>
      <c r="S1130">
        <v>600</v>
      </c>
      <c r="T1130" s="8">
        <f t="shared" si="194"/>
        <v>600</v>
      </c>
      <c r="U1130" s="1">
        <f t="shared" si="195"/>
        <v>0</v>
      </c>
      <c r="V1130">
        <v>4.0999999999999996</v>
      </c>
      <c r="W1130" s="10">
        <f t="shared" si="196"/>
        <v>4.0999999999999996</v>
      </c>
      <c r="X1130" s="4">
        <v>10907</v>
      </c>
      <c r="Y1130" s="12">
        <f t="shared" si="197"/>
        <v>10907</v>
      </c>
    </row>
    <row r="1131" spans="1:25" x14ac:dyDescent="0.25">
      <c r="A1131">
        <v>1130</v>
      </c>
      <c r="B1131" t="s">
        <v>9550</v>
      </c>
      <c r="C1131" t="str">
        <f t="shared" si="198"/>
        <v>Unique</v>
      </c>
      <c r="D1131" t="s">
        <v>9551</v>
      </c>
      <c r="E1131" t="str">
        <f t="shared" si="189"/>
        <v>HUL Pureit Germkill kit for Classic 23 L water purifier - 3000 L Capacity</v>
      </c>
      <c r="F1131" t="str" cm="1">
        <f t="array" ref="F1131">PROPER(_xlfn.TEXTJOIN(" ", TRUE, INDEX(_xlfn.FILTERXML("&lt;t&gt;&lt;s&gt;" &amp; SUBSTITUTE(E1131," ","&lt;/s&gt;&lt;s&gt;") &amp; "&lt;/s&gt;&lt;/t&gt;", "//s"), _xlfn.SEQUENCE(4))))</f>
        <v>Hul Pureit Germkill Kit</v>
      </c>
      <c r="G1131" t="str">
        <f t="shared" si="199"/>
        <v>23 L water purifier - 3000 L Capacity</v>
      </c>
      <c r="H1131" t="s">
        <v>9552</v>
      </c>
      <c r="I1131" t="s">
        <v>13176</v>
      </c>
      <c r="J1131" s="7" t="str">
        <f t="shared" si="190"/>
        <v>Home &amp; Kitchen</v>
      </c>
      <c r="K1131" s="2" t="s">
        <v>13285</v>
      </c>
      <c r="L1131" t="str">
        <f t="shared" si="191"/>
        <v>Kitchen &amp; HomeAppliances</v>
      </c>
      <c r="M1131" s="2" t="s">
        <v>13334</v>
      </c>
      <c r="N1131" s="2" t="str">
        <f t="shared" si="192"/>
        <v>WaterPurifiers &amp; Accessories</v>
      </c>
      <c r="O1131" s="1" t="s">
        <v>13336</v>
      </c>
      <c r="Q1131" s="2">
        <v>1130</v>
      </c>
      <c r="R1131" s="8">
        <f t="shared" si="193"/>
        <v>1130</v>
      </c>
      <c r="S1131" s="2">
        <v>1130</v>
      </c>
      <c r="T1131" s="8">
        <f t="shared" si="194"/>
        <v>1130</v>
      </c>
      <c r="U1131" s="1">
        <f t="shared" si="195"/>
        <v>0</v>
      </c>
      <c r="V1131">
        <v>4.2</v>
      </c>
      <c r="W1131" s="10">
        <f t="shared" si="196"/>
        <v>4.2</v>
      </c>
      <c r="X1131" s="4">
        <v>13250</v>
      </c>
      <c r="Y1131" s="12">
        <f t="shared" si="197"/>
        <v>13250</v>
      </c>
    </row>
    <row r="1132" spans="1:25" x14ac:dyDescent="0.25">
      <c r="A1132">
        <v>1131</v>
      </c>
      <c r="B1132" t="s">
        <v>9561</v>
      </c>
      <c r="C1132" t="str">
        <f t="shared" si="198"/>
        <v>Unique</v>
      </c>
      <c r="D1132" t="s">
        <v>9562</v>
      </c>
      <c r="E1132" t="str">
        <f t="shared" si="189"/>
        <v>Prestige Iris 750 Watt Mixer Grinder with 3 Stainless Steel Jar + 1 Juicer Jar (White and Blue)</v>
      </c>
      <c r="F1132" t="str" cm="1">
        <f t="array" ref="F1132">PROPER(_xlfn.TEXTJOIN(" ", TRUE, INDEX(_xlfn.FILTERXML("&lt;t&gt;&lt;s&gt;" &amp; SUBSTITUTE(E1132," ","&lt;/s&gt;&lt;s&gt;") &amp; "&lt;/s&gt;&lt;/t&gt;", "//s"), _xlfn.SEQUENCE(4))))</f>
        <v>Prestige Iris 750 Watt</v>
      </c>
      <c r="G1132" t="str">
        <f t="shared" si="199"/>
        <v>with 3 Stainless Steel Jar + 1 Juicer Jar (White and Blue)</v>
      </c>
      <c r="H1132" t="s">
        <v>8618</v>
      </c>
      <c r="I1132" t="s">
        <v>13176</v>
      </c>
      <c r="J1132" s="7" t="str">
        <f t="shared" si="190"/>
        <v>Home &amp; Kitchen</v>
      </c>
      <c r="K1132" s="2" t="s">
        <v>13285</v>
      </c>
      <c r="L1132" t="str">
        <f t="shared" si="191"/>
        <v>Kitchen &amp; HomeAppliances</v>
      </c>
      <c r="M1132" s="2" t="s">
        <v>13286</v>
      </c>
      <c r="N1132" s="2" t="str">
        <f t="shared" si="192"/>
        <v>SmallKitchenAppliances</v>
      </c>
      <c r="O1132" s="1" t="s">
        <v>13304</v>
      </c>
      <c r="Q1132" s="2">
        <v>3249</v>
      </c>
      <c r="R1132" s="8">
        <f t="shared" si="193"/>
        <v>3249</v>
      </c>
      <c r="S1132" s="2">
        <v>6295</v>
      </c>
      <c r="T1132" s="8">
        <f t="shared" si="194"/>
        <v>6295</v>
      </c>
      <c r="U1132" s="1">
        <f t="shared" si="195"/>
        <v>0.48387609213661636</v>
      </c>
      <c r="V1132">
        <v>3.9</v>
      </c>
      <c r="W1132" s="10">
        <f t="shared" si="196"/>
        <v>3.9</v>
      </c>
      <c r="X1132" s="4">
        <v>43070</v>
      </c>
      <c r="Y1132" s="12">
        <f t="shared" si="197"/>
        <v>43070</v>
      </c>
    </row>
    <row r="1133" spans="1:25" x14ac:dyDescent="0.25">
      <c r="A1133">
        <v>1132</v>
      </c>
      <c r="B1133" t="s">
        <v>9571</v>
      </c>
      <c r="C1133" t="str">
        <f t="shared" si="198"/>
        <v>Unique</v>
      </c>
      <c r="D1133" t="s">
        <v>9572</v>
      </c>
      <c r="E1133" t="str">
        <f t="shared" si="189"/>
        <v>Preethi Blue Leaf Diamond MG-214 mixer grinder 750 watt (Blue White), 3 jars and Flexi Lid, FBT motor with 2yr Guarantee and Lifelong Free Service</v>
      </c>
      <c r="F1133" t="str" cm="1">
        <f t="array" ref="F1133">PROPER(_xlfn.TEXTJOIN(" ", TRUE, INDEX(_xlfn.FILTERXML("&lt;t&gt;&lt;s&gt;" &amp; SUBSTITUTE(E1133," ","&lt;/s&gt;&lt;s&gt;") &amp; "&lt;/s&gt;&lt;/t&gt;", "//s"), _xlfn.SEQUENCE(4))))</f>
        <v>Preethi Blue Leaf Diamond</v>
      </c>
      <c r="G1133" t="str">
        <f t="shared" si="199"/>
        <v>grinder 750 watt (Blue White), 3 jars and Flexi Lid, FBT motor with 2yr Guarantee and Lifelong Free Service</v>
      </c>
      <c r="H1133" t="s">
        <v>8618</v>
      </c>
      <c r="I1133" t="s">
        <v>13176</v>
      </c>
      <c r="J1133" s="7" t="str">
        <f t="shared" si="190"/>
        <v>Home &amp; Kitchen</v>
      </c>
      <c r="K1133" s="2" t="s">
        <v>13285</v>
      </c>
      <c r="L1133" t="str">
        <f t="shared" si="191"/>
        <v>Kitchen &amp; HomeAppliances</v>
      </c>
      <c r="M1133" s="2" t="s">
        <v>13286</v>
      </c>
      <c r="N1133" s="2" t="str">
        <f t="shared" si="192"/>
        <v>SmallKitchenAppliances</v>
      </c>
      <c r="O1133" s="1" t="s">
        <v>13304</v>
      </c>
      <c r="Q1133" s="2">
        <v>3599</v>
      </c>
      <c r="R1133" s="8">
        <f t="shared" si="193"/>
        <v>3599</v>
      </c>
      <c r="S1133" s="2">
        <v>9455</v>
      </c>
      <c r="T1133" s="8">
        <f t="shared" si="194"/>
        <v>9455</v>
      </c>
      <c r="U1133" s="1">
        <f t="shared" si="195"/>
        <v>0.61935483870967745</v>
      </c>
      <c r="V1133">
        <v>4.0999999999999996</v>
      </c>
      <c r="W1133" s="10">
        <f t="shared" si="196"/>
        <v>4.0999999999999996</v>
      </c>
      <c r="X1133" s="4">
        <v>11828</v>
      </c>
      <c r="Y1133" s="12">
        <f t="shared" si="197"/>
        <v>11828</v>
      </c>
    </row>
    <row r="1134" spans="1:25" x14ac:dyDescent="0.25">
      <c r="A1134">
        <v>1133</v>
      </c>
      <c r="B1134" t="s">
        <v>9581</v>
      </c>
      <c r="C1134" t="str">
        <f t="shared" si="198"/>
        <v>Unique</v>
      </c>
      <c r="D1134" t="s">
        <v>9582</v>
      </c>
      <c r="E1134" t="str">
        <f t="shared" si="189"/>
        <v>Themisto 350 Watts Egg Boiler-Blue</v>
      </c>
      <c r="F1134" t="str" cm="1">
        <f t="array" ref="F1134">PROPER(_xlfn.TEXTJOIN(" ", TRUE, INDEX(_xlfn.FILTERXML("&lt;t&gt;&lt;s&gt;" &amp; SUBSTITUTE(E1134," ","&lt;/s&gt;&lt;s&gt;") &amp; "&lt;/s&gt;&lt;/t&gt;", "//s"), _xlfn.SEQUENCE(4))))</f>
        <v>Themisto 350 Watts Egg</v>
      </c>
      <c r="G1134" t="str">
        <f t="shared" si="199"/>
        <v/>
      </c>
      <c r="H1134" t="s">
        <v>8938</v>
      </c>
      <c r="I1134" t="s">
        <v>13176</v>
      </c>
      <c r="J1134" s="7" t="str">
        <f t="shared" si="190"/>
        <v>Home &amp; Kitchen</v>
      </c>
      <c r="K1134" t="s">
        <v>13285</v>
      </c>
      <c r="L1134" t="str">
        <f t="shared" si="191"/>
        <v>Kitchen &amp; HomeAppliances</v>
      </c>
      <c r="M1134" t="s">
        <v>13286</v>
      </c>
      <c r="N1134" s="2" t="str">
        <f t="shared" si="192"/>
        <v>SmallKitchenAppliances</v>
      </c>
      <c r="O1134" s="1" t="s">
        <v>13318</v>
      </c>
      <c r="Q1134">
        <v>368</v>
      </c>
      <c r="R1134" s="8">
        <f t="shared" si="193"/>
        <v>368</v>
      </c>
      <c r="S1134">
        <v>699</v>
      </c>
      <c r="T1134" s="8">
        <f t="shared" si="194"/>
        <v>699</v>
      </c>
      <c r="U1134" s="1">
        <f t="shared" si="195"/>
        <v>0.47353361945636624</v>
      </c>
      <c r="V1134">
        <v>4.0999999999999996</v>
      </c>
      <c r="W1134" s="10">
        <f t="shared" si="196"/>
        <v>4.0999999999999996</v>
      </c>
      <c r="X1134" s="4">
        <v>1240</v>
      </c>
      <c r="Y1134" s="12">
        <f t="shared" si="197"/>
        <v>1240</v>
      </c>
    </row>
    <row r="1135" spans="1:25" x14ac:dyDescent="0.25">
      <c r="A1135">
        <v>1134</v>
      </c>
      <c r="B1135" t="s">
        <v>9591</v>
      </c>
      <c r="C1135" t="str">
        <f t="shared" si="198"/>
        <v>Unique</v>
      </c>
      <c r="D1135" t="s">
        <v>9592</v>
      </c>
      <c r="E1135" t="str">
        <f t="shared" si="189"/>
        <v>Butterfly Smart Mixer Grinder, 750W, 4 Jars (Grey)</v>
      </c>
      <c r="F1135" t="str" cm="1">
        <f t="array" ref="F1135">PROPER(_xlfn.TEXTJOIN(" ", TRUE, INDEX(_xlfn.FILTERXML("&lt;t&gt;&lt;s&gt;" &amp; SUBSTITUTE(E1135," ","&lt;/s&gt;&lt;s&gt;") &amp; "&lt;/s&gt;&lt;/t&gt;", "//s"), _xlfn.SEQUENCE(4))))</f>
        <v>Butterfly Smart Mixer Grinder,</v>
      </c>
      <c r="G1135" t="str">
        <f t="shared" si="199"/>
        <v>Jars (Grey)</v>
      </c>
      <c r="H1135" t="s">
        <v>8618</v>
      </c>
      <c r="I1135" t="s">
        <v>13176</v>
      </c>
      <c r="J1135" s="7" t="str">
        <f t="shared" si="190"/>
        <v>Home &amp; Kitchen</v>
      </c>
      <c r="K1135" s="2" t="s">
        <v>13285</v>
      </c>
      <c r="L1135" t="str">
        <f t="shared" si="191"/>
        <v>Kitchen &amp; HomeAppliances</v>
      </c>
      <c r="M1135" s="2" t="s">
        <v>13286</v>
      </c>
      <c r="N1135" s="2" t="str">
        <f t="shared" si="192"/>
        <v>SmallKitchenAppliances</v>
      </c>
      <c r="O1135" s="1" t="s">
        <v>13304</v>
      </c>
      <c r="Q1135" s="2">
        <v>3199</v>
      </c>
      <c r="R1135" s="8">
        <f t="shared" si="193"/>
        <v>3199</v>
      </c>
      <c r="S1135" s="2">
        <v>4999</v>
      </c>
      <c r="T1135" s="8">
        <f t="shared" si="194"/>
        <v>4999</v>
      </c>
      <c r="U1135" s="1">
        <f t="shared" si="195"/>
        <v>0.36007201440288056</v>
      </c>
      <c r="V1135">
        <v>4</v>
      </c>
      <c r="W1135" s="10">
        <f t="shared" si="196"/>
        <v>4</v>
      </c>
      <c r="X1135" s="4">
        <v>20869</v>
      </c>
      <c r="Y1135" s="12">
        <f t="shared" si="197"/>
        <v>20869</v>
      </c>
    </row>
    <row r="1136" spans="1:25" x14ac:dyDescent="0.25">
      <c r="A1136">
        <v>1135</v>
      </c>
      <c r="B1136" t="s">
        <v>9601</v>
      </c>
      <c r="C1136" t="str">
        <f t="shared" si="198"/>
        <v>Unique</v>
      </c>
      <c r="D1136" t="s">
        <v>9602</v>
      </c>
      <c r="E1136" t="str">
        <f t="shared" si="189"/>
        <v>KENT Smart Multi Cooker Cum Kettle 1.2 Liter 800 Watts, Electric Cooker with Steamer and Boiler for Idlis, Instant Noodles, Momos, Eggs, and Steam Vegetables, Inner Stainless Steel and Cool Touch Outer Body</v>
      </c>
      <c r="F1136" t="str" cm="1">
        <f t="array" ref="F1136">PROPER(_xlfn.TEXTJOIN(" ", TRUE, INDEX(_xlfn.FILTERXML("&lt;t&gt;&lt;s&gt;" &amp; SUBSTITUTE(E1136," ","&lt;/s&gt;&lt;s&gt;") &amp; "&lt;/s&gt;&lt;/t&gt;", "//s"), _xlfn.SEQUENCE(4))))</f>
        <v>Kent Smart Multi Cooker</v>
      </c>
      <c r="G1136" t="str">
        <f t="shared" si="199"/>
        <v>1.2 Liter 800 Watts, Electric Cooker with Steamer and Boiler for Idlis, Instant Noodles, Momos, Eggs, and Steam Vegetables, Inner Stainless Steel and Cool Touch Outer Body</v>
      </c>
      <c r="H1136" t="s">
        <v>9603</v>
      </c>
      <c r="I1136" t="s">
        <v>13176</v>
      </c>
      <c r="J1136" s="7" t="str">
        <f t="shared" si="190"/>
        <v>Home &amp; Kitchen</v>
      </c>
      <c r="K1136" s="2" t="s">
        <v>13285</v>
      </c>
      <c r="L1136" t="str">
        <f t="shared" si="191"/>
        <v>Kitchen &amp; HomeAppliances</v>
      </c>
      <c r="M1136" s="2" t="s">
        <v>13286</v>
      </c>
      <c r="N1136" s="2" t="str">
        <f t="shared" si="192"/>
        <v>SmallKitchenAppliances</v>
      </c>
      <c r="O1136" s="1" t="s">
        <v>13337</v>
      </c>
      <c r="Q1136" s="2">
        <v>1599</v>
      </c>
      <c r="R1136" s="8">
        <f t="shared" si="193"/>
        <v>1599</v>
      </c>
      <c r="S1136" s="2">
        <v>2900</v>
      </c>
      <c r="T1136" s="8">
        <f t="shared" si="194"/>
        <v>2900</v>
      </c>
      <c r="U1136" s="1">
        <f t="shared" si="195"/>
        <v>0.44862068965517243</v>
      </c>
      <c r="V1136">
        <v>3.7</v>
      </c>
      <c r="W1136" s="10">
        <f t="shared" si="196"/>
        <v>3.7</v>
      </c>
      <c r="X1136" s="4">
        <v>441</v>
      </c>
      <c r="Y1136" s="12">
        <f t="shared" si="197"/>
        <v>441</v>
      </c>
    </row>
    <row r="1137" spans="1:25" x14ac:dyDescent="0.25">
      <c r="A1137">
        <v>1136</v>
      </c>
      <c r="B1137" t="s">
        <v>9612</v>
      </c>
      <c r="C1137" t="str">
        <f t="shared" si="198"/>
        <v>Unique</v>
      </c>
      <c r="D1137" t="s">
        <v>9613</v>
      </c>
      <c r="E1137" t="str">
        <f t="shared" si="189"/>
        <v>InstaCuppa Portable Blender for Smoothie, Milk Shakes, Crushing Ice and Juices, USB Rechargeable Personal Blender Machine for Kitchen with 2000 mAh Rechargeable Battery, 150 Watt Motor, 400 ML</v>
      </c>
      <c r="F1137" t="str" cm="1">
        <f t="array" ref="F1137">PROPER(_xlfn.TEXTJOIN(" ", TRUE, INDEX(_xlfn.FILTERXML("&lt;t&gt;&lt;s&gt;" &amp; SUBSTITUTE(E1137," ","&lt;/s&gt;&lt;s&gt;") &amp; "&lt;/s&gt;&lt;/t&gt;", "//s"), _xlfn.SEQUENCE(4))))</f>
        <v>Instacuppa Portable Blender For</v>
      </c>
      <c r="G1137" t="str">
        <f t="shared" si="199"/>
        <v>Shakes, Crushing Ice and Juices, USB Rechargeable Personal Blender Machine for Kitchen with 2000 mAh Rechargeable Battery, 150 Watt Motor, 400 ML</v>
      </c>
      <c r="H1137" t="s">
        <v>8597</v>
      </c>
      <c r="I1137" t="s">
        <v>13176</v>
      </c>
      <c r="J1137" s="7" t="str">
        <f t="shared" si="190"/>
        <v>Home &amp; Kitchen</v>
      </c>
      <c r="K1137" s="2" t="s">
        <v>13285</v>
      </c>
      <c r="L1137" t="str">
        <f t="shared" si="191"/>
        <v>Kitchen &amp; HomeAppliances</v>
      </c>
      <c r="M1137" s="2" t="s">
        <v>13286</v>
      </c>
      <c r="N1137" s="2" t="str">
        <f t="shared" si="192"/>
        <v>SmallKitchenAppliances</v>
      </c>
      <c r="O1137" s="1" t="s">
        <v>13302</v>
      </c>
      <c r="Q1137" s="2">
        <v>1999</v>
      </c>
      <c r="R1137" s="8">
        <f t="shared" si="193"/>
        <v>1999</v>
      </c>
      <c r="S1137" s="2">
        <v>2499</v>
      </c>
      <c r="T1137" s="8">
        <f t="shared" si="194"/>
        <v>2499</v>
      </c>
      <c r="U1137" s="1">
        <f t="shared" si="195"/>
        <v>0.20008003201280511</v>
      </c>
      <c r="V1137">
        <v>4.0999999999999996</v>
      </c>
      <c r="W1137" s="10">
        <f t="shared" si="196"/>
        <v>4.0999999999999996</v>
      </c>
      <c r="X1137" s="4">
        <v>1034</v>
      </c>
      <c r="Y1137" s="12">
        <f t="shared" si="197"/>
        <v>1034</v>
      </c>
    </row>
    <row r="1138" spans="1:25" x14ac:dyDescent="0.25">
      <c r="A1138">
        <v>1137</v>
      </c>
      <c r="B1138" t="s">
        <v>9622</v>
      </c>
      <c r="C1138" t="str">
        <f t="shared" si="198"/>
        <v>Unique</v>
      </c>
      <c r="D1138" t="s">
        <v>9623</v>
      </c>
      <c r="E1138" t="str">
        <f t="shared" si="189"/>
        <v>USHA EI 1602 1000 W Lightweight Dry Iron with Non-Stick Soleplate (Multi-colour)</v>
      </c>
      <c r="F1138" t="str" cm="1">
        <f t="array" ref="F1138">PROPER(_xlfn.TEXTJOIN(" ", TRUE, INDEX(_xlfn.FILTERXML("&lt;t&gt;&lt;s&gt;" &amp; SUBSTITUTE(E1138," ","&lt;/s&gt;&lt;s&gt;") &amp; "&lt;/s&gt;&lt;/t&gt;", "//s"), _xlfn.SEQUENCE(4))))</f>
        <v>Usha Ei 1602 1000</v>
      </c>
      <c r="G1138" t="str">
        <f t="shared" si="199"/>
        <v>Dry Iron with Non-Stick Soleplate (Multi-colour)</v>
      </c>
      <c r="H1138" t="s">
        <v>8607</v>
      </c>
      <c r="I1138" t="s">
        <v>13176</v>
      </c>
      <c r="J1138" s="7" t="str">
        <f t="shared" si="190"/>
        <v>Home &amp; Kitchen</v>
      </c>
      <c r="K1138" t="s">
        <v>13285</v>
      </c>
      <c r="L1138" t="str">
        <f t="shared" si="191"/>
        <v>Kitchen &amp; HomeAppliances</v>
      </c>
      <c r="M1138" s="2" t="s">
        <v>13293</v>
      </c>
      <c r="N1138" s="2" t="str">
        <f t="shared" si="192"/>
        <v>Vacuum , Cleaning &amp; Ironing</v>
      </c>
      <c r="O1138" s="1" t="s">
        <v>13294</v>
      </c>
      <c r="P1138" t="s">
        <v>13303</v>
      </c>
      <c r="Q1138">
        <v>616</v>
      </c>
      <c r="R1138" s="8">
        <f t="shared" si="193"/>
        <v>616</v>
      </c>
      <c r="S1138" s="2">
        <v>1190</v>
      </c>
      <c r="T1138" s="8">
        <f t="shared" si="194"/>
        <v>1190</v>
      </c>
      <c r="U1138" s="1">
        <f t="shared" si="195"/>
        <v>0.4823529411764706</v>
      </c>
      <c r="V1138">
        <v>4.0999999999999996</v>
      </c>
      <c r="W1138" s="10">
        <f t="shared" si="196"/>
        <v>4.0999999999999996</v>
      </c>
      <c r="X1138" s="4">
        <v>37126</v>
      </c>
      <c r="Y1138" s="12">
        <f t="shared" si="197"/>
        <v>37126</v>
      </c>
    </row>
    <row r="1139" spans="1:25" x14ac:dyDescent="0.25">
      <c r="A1139">
        <v>1138</v>
      </c>
      <c r="B1139" t="s">
        <v>9632</v>
      </c>
      <c r="C1139" t="str">
        <f t="shared" si="198"/>
        <v>Unique</v>
      </c>
      <c r="D1139" t="s">
        <v>9633</v>
      </c>
      <c r="E1139" t="str">
        <f t="shared" si="189"/>
        <v>KENT 16044 Hand Blender Stainless Steel 400 W | Variable Speed Control | Easy to Clean and Store | Low Noise Operation</v>
      </c>
      <c r="F1139" t="str" cm="1">
        <f t="array" ref="F1139">PROPER(_xlfn.TEXTJOIN(" ", TRUE, INDEX(_xlfn.FILTERXML("&lt;t&gt;&lt;s&gt;" &amp; SUBSTITUTE(E1139," ","&lt;/s&gt;&lt;s&gt;") &amp; "&lt;/s&gt;&lt;/t&gt;", "//s"), _xlfn.SEQUENCE(4))))</f>
        <v>Kent 16044 Hand Blender</v>
      </c>
      <c r="G1139" t="str">
        <f t="shared" si="199"/>
        <v>400 W | Variable Speed Control | Easy to Clean and Store | Low Noise Operation</v>
      </c>
      <c r="H1139" t="s">
        <v>8597</v>
      </c>
      <c r="I1139" t="s">
        <v>13176</v>
      </c>
      <c r="J1139" s="7" t="str">
        <f t="shared" si="190"/>
        <v>Home &amp; Kitchen</v>
      </c>
      <c r="K1139" s="2" t="s">
        <v>13285</v>
      </c>
      <c r="L1139" t="str">
        <f t="shared" si="191"/>
        <v>Kitchen &amp; HomeAppliances</v>
      </c>
      <c r="M1139" s="2" t="s">
        <v>13286</v>
      </c>
      <c r="N1139" s="2" t="str">
        <f t="shared" si="192"/>
        <v>SmallKitchenAppliances</v>
      </c>
      <c r="O1139" s="1" t="s">
        <v>13302</v>
      </c>
      <c r="Q1139" s="2">
        <v>1499</v>
      </c>
      <c r="R1139" s="8">
        <f t="shared" si="193"/>
        <v>1499</v>
      </c>
      <c r="S1139" s="2">
        <v>2100</v>
      </c>
      <c r="T1139" s="8">
        <f t="shared" si="194"/>
        <v>2100</v>
      </c>
      <c r="U1139" s="1">
        <f t="shared" si="195"/>
        <v>0.28619047619047622</v>
      </c>
      <c r="V1139">
        <v>4.0999999999999996</v>
      </c>
      <c r="W1139" s="10">
        <f t="shared" si="196"/>
        <v>4.0999999999999996</v>
      </c>
      <c r="X1139" s="4">
        <v>6355</v>
      </c>
      <c r="Y1139" s="12">
        <f t="shared" si="197"/>
        <v>6355</v>
      </c>
    </row>
    <row r="1140" spans="1:25" x14ac:dyDescent="0.25">
      <c r="A1140">
        <v>1139</v>
      </c>
      <c r="B1140" t="s">
        <v>9642</v>
      </c>
      <c r="C1140" t="str">
        <f t="shared" si="198"/>
        <v>Unique</v>
      </c>
      <c r="D1140" t="s">
        <v>9643</v>
      </c>
      <c r="E1140" t="str">
        <f t="shared" si="189"/>
        <v>White Feather Portable Heat Sealer Mini Sealing Machine for Food Storage Vacuum Bag, Chip, Plastic, Snack Bags, Package Home Closer Storage Tool (Multicolor) Random Colour</v>
      </c>
      <c r="F1140" t="str" cm="1">
        <f t="array" ref="F1140">PROPER(_xlfn.TEXTJOIN(" ", TRUE, INDEX(_xlfn.FILTERXML("&lt;t&gt;&lt;s&gt;" &amp; SUBSTITUTE(E1140," ","&lt;/s&gt;&lt;s&gt;") &amp; "&lt;/s&gt;&lt;/t&gt;", "//s"), _xlfn.SEQUENCE(4))))</f>
        <v>White Feather Portable Heat</v>
      </c>
      <c r="G1140" t="str">
        <f t="shared" si="199"/>
        <v>Sealing Machine for Food Storage Vacuum Bag, Chip, Plastic, Snack Bags, Package Home Closer Storage Tool (Multicolor) Random Colour</v>
      </c>
      <c r="H1140" t="s">
        <v>9192</v>
      </c>
      <c r="I1140" t="s">
        <v>13176</v>
      </c>
      <c r="J1140" s="7" t="str">
        <f t="shared" si="190"/>
        <v>Home &amp; Kitchen</v>
      </c>
      <c r="K1140" t="s">
        <v>13285</v>
      </c>
      <c r="L1140" t="str">
        <f t="shared" si="191"/>
        <v>Kitchen &amp; HomeAppliances</v>
      </c>
      <c r="M1140" t="s">
        <v>13286</v>
      </c>
      <c r="N1140" s="2" t="str">
        <f t="shared" si="192"/>
        <v>SmallKitchenAppliances</v>
      </c>
      <c r="O1140" s="1" t="s">
        <v>13322</v>
      </c>
      <c r="Q1140">
        <v>199</v>
      </c>
      <c r="R1140" s="8">
        <f t="shared" si="193"/>
        <v>199</v>
      </c>
      <c r="S1140">
        <v>499</v>
      </c>
      <c r="T1140" s="8">
        <f t="shared" si="194"/>
        <v>499</v>
      </c>
      <c r="U1140" s="1">
        <f t="shared" si="195"/>
        <v>0.60120240480961928</v>
      </c>
      <c r="V1140">
        <v>3.3</v>
      </c>
      <c r="W1140" s="10">
        <f t="shared" si="196"/>
        <v>3.3</v>
      </c>
      <c r="X1140" s="4">
        <v>12</v>
      </c>
      <c r="Y1140" s="12">
        <f t="shared" si="197"/>
        <v>12</v>
      </c>
    </row>
    <row r="1141" spans="1:25" x14ac:dyDescent="0.25">
      <c r="A1141">
        <v>1140</v>
      </c>
      <c r="B1141" t="s">
        <v>9652</v>
      </c>
      <c r="C1141" t="str">
        <f t="shared" si="198"/>
        <v>Unique</v>
      </c>
      <c r="D1141" t="s">
        <v>9653</v>
      </c>
      <c r="E1141" t="str">
        <f t="shared" si="189"/>
        <v>Crompton IHL 152 1500-Watt Immersion Water Heater with Copper Heating Element (Black)</v>
      </c>
      <c r="F1141" t="str" cm="1">
        <f t="array" ref="F1141">PROPER(_xlfn.TEXTJOIN(" ", TRUE, INDEX(_xlfn.FILTERXML("&lt;t&gt;&lt;s&gt;" &amp; SUBSTITUTE(E1141," ","&lt;/s&gt;&lt;s&gt;") &amp; "&lt;/s&gt;&lt;/t&gt;", "//s"), _xlfn.SEQUENCE(4))))</f>
        <v>Crompton Ihl 152 1500-Watt</v>
      </c>
      <c r="G1141" t="str">
        <f t="shared" si="199"/>
        <v>Heater with Copper Heating Element (Black)</v>
      </c>
      <c r="H1141" t="s">
        <v>8752</v>
      </c>
      <c r="I1141" t="s">
        <v>13176</v>
      </c>
      <c r="J1141" s="7" t="str">
        <f t="shared" si="190"/>
        <v>Home &amp; Kitchen</v>
      </c>
      <c r="K1141" t="s">
        <v>13289</v>
      </c>
      <c r="L1141" t="str">
        <f t="shared" si="191"/>
        <v>Heating , Cooling &amp; AirQuality</v>
      </c>
      <c r="M1141" t="s">
        <v>13305</v>
      </c>
      <c r="N1141" s="2" t="str">
        <f t="shared" si="192"/>
        <v>WaterHeaters &amp; Geysers</v>
      </c>
      <c r="O1141" s="1" t="s">
        <v>13309</v>
      </c>
      <c r="Q1141">
        <v>610</v>
      </c>
      <c r="R1141" s="8">
        <f t="shared" si="193"/>
        <v>610</v>
      </c>
      <c r="S1141">
        <v>825</v>
      </c>
      <c r="T1141" s="8">
        <f t="shared" si="194"/>
        <v>825</v>
      </c>
      <c r="U1141" s="1">
        <f t="shared" si="195"/>
        <v>0.26060606060606062</v>
      </c>
      <c r="V1141">
        <v>4.0999999999999996</v>
      </c>
      <c r="W1141" s="10">
        <f t="shared" si="196"/>
        <v>4.0999999999999996</v>
      </c>
      <c r="X1141" s="4">
        <v>13165</v>
      </c>
      <c r="Y1141" s="12">
        <f t="shared" si="197"/>
        <v>13165</v>
      </c>
    </row>
    <row r="1142" spans="1:25" x14ac:dyDescent="0.25">
      <c r="A1142">
        <v>1141</v>
      </c>
      <c r="B1142" t="s">
        <v>9662</v>
      </c>
      <c r="C1142" t="str">
        <f t="shared" si="198"/>
        <v>Unique</v>
      </c>
      <c r="D1142" t="s">
        <v>9663</v>
      </c>
      <c r="E1142" t="str">
        <f t="shared" si="189"/>
        <v>InstaCuppa Rechargeable Mini Electric Chopper - Stainless Steel Blades, One Touch Operation, for Mincing Garlic, Ginger, Onion, Vegetable, Meat, Nuts, (White, 250 ML, Pack of 1, 45 Watts)</v>
      </c>
      <c r="F1142" t="str" cm="1">
        <f t="array" ref="F1142">PROPER(_xlfn.TEXTJOIN(" ", TRUE, INDEX(_xlfn.FILTERXML("&lt;t&gt;&lt;s&gt;" &amp; SUBSTITUTE(E1142," ","&lt;/s&gt;&lt;s&gt;") &amp; "&lt;/s&gt;&lt;/t&gt;", "//s"), _xlfn.SEQUENCE(4))))</f>
        <v>Instacuppa Rechargeable Mini Electric</v>
      </c>
      <c r="G1142" t="str">
        <f t="shared" si="199"/>
        <v>Stainless Steel Blades, One Touch Operation, for Mincing Garlic, Ginger, Onion, Vegetable, Meat, Nuts, (White, 250 ML, Pack of 1, 45 Watts)</v>
      </c>
      <c r="H1142" t="s">
        <v>9100</v>
      </c>
      <c r="I1142" t="s">
        <v>13176</v>
      </c>
      <c r="J1142" s="7" t="str">
        <f t="shared" si="190"/>
        <v>Home &amp; Kitchen</v>
      </c>
      <c r="K1142" t="s">
        <v>13285</v>
      </c>
      <c r="L1142" t="str">
        <f t="shared" si="191"/>
        <v>Kitchen &amp; HomeAppliances</v>
      </c>
      <c r="M1142" s="2" t="s">
        <v>13286</v>
      </c>
      <c r="N1142" s="2" t="str">
        <f t="shared" si="192"/>
        <v>SmallKitchenAppliances</v>
      </c>
      <c r="O1142" s="1" t="s">
        <v>13320</v>
      </c>
      <c r="Q1142">
        <v>999</v>
      </c>
      <c r="R1142" s="8">
        <f t="shared" si="193"/>
        <v>999</v>
      </c>
      <c r="S1142" s="2">
        <v>1499</v>
      </c>
      <c r="T1142" s="8">
        <f t="shared" si="194"/>
        <v>1499</v>
      </c>
      <c r="U1142" s="1">
        <f t="shared" si="195"/>
        <v>0.33355570380253502</v>
      </c>
      <c r="V1142">
        <v>4.0999999999999996</v>
      </c>
      <c r="W1142" s="10">
        <f t="shared" si="196"/>
        <v>4.0999999999999996</v>
      </c>
      <c r="X1142" s="4">
        <v>1646</v>
      </c>
      <c r="Y1142" s="12">
        <f t="shared" si="197"/>
        <v>1646</v>
      </c>
    </row>
    <row r="1143" spans="1:25" x14ac:dyDescent="0.25">
      <c r="A1143">
        <v>1142</v>
      </c>
      <c r="B1143" t="s">
        <v>9672</v>
      </c>
      <c r="C1143" t="str">
        <f t="shared" si="198"/>
        <v>Unique</v>
      </c>
      <c r="D1143" t="s">
        <v>9673</v>
      </c>
      <c r="E1143" t="str">
        <f t="shared" si="189"/>
        <v>Philips PowerPro FC9352 01 Compact Bagless Vacuum Cleaner (Blue)</v>
      </c>
      <c r="F1143" t="str" cm="1">
        <f t="array" ref="F1143">PROPER(_xlfn.TEXTJOIN(" ", TRUE, INDEX(_xlfn.FILTERXML("&lt;t&gt;&lt;s&gt;" &amp; SUBSTITUTE(E1143," ","&lt;/s&gt;&lt;s&gt;") &amp; "&lt;/s&gt;&lt;/t&gt;", "//s"), _xlfn.SEQUENCE(4))))</f>
        <v>Philips Powerpro Fc9352 1</v>
      </c>
      <c r="G1143" t="str">
        <f t="shared" si="199"/>
        <v>Vacuum Cleaner (Blue)</v>
      </c>
      <c r="H1143" t="s">
        <v>9234</v>
      </c>
      <c r="I1143" t="s">
        <v>13176</v>
      </c>
      <c r="J1143" s="7" t="str">
        <f t="shared" si="190"/>
        <v>Home &amp; Kitchen</v>
      </c>
      <c r="K1143" s="2" t="s">
        <v>13285</v>
      </c>
      <c r="L1143" t="str">
        <f t="shared" si="191"/>
        <v>Kitchen &amp; HomeAppliances</v>
      </c>
      <c r="M1143" s="2" t="s">
        <v>13293</v>
      </c>
      <c r="N1143" s="2" t="str">
        <f t="shared" si="192"/>
        <v>Vacuum , Cleaning &amp; Ironing</v>
      </c>
      <c r="O1143" s="1" t="s">
        <v>13316</v>
      </c>
      <c r="P1143" t="s">
        <v>13317</v>
      </c>
      <c r="Q1143" s="2">
        <v>8999</v>
      </c>
      <c r="R1143" s="8">
        <f t="shared" si="193"/>
        <v>8999</v>
      </c>
      <c r="S1143" s="2">
        <v>9995</v>
      </c>
      <c r="T1143" s="8">
        <f t="shared" si="194"/>
        <v>9995</v>
      </c>
      <c r="U1143" s="1">
        <f t="shared" si="195"/>
        <v>9.9649824912456234E-2</v>
      </c>
      <c r="V1143">
        <v>4.4000000000000004</v>
      </c>
      <c r="W1143" s="10">
        <f t="shared" si="196"/>
        <v>4.4000000000000004</v>
      </c>
      <c r="X1143" s="4">
        <v>17994</v>
      </c>
      <c r="Y1143" s="12">
        <f t="shared" si="197"/>
        <v>17994</v>
      </c>
    </row>
    <row r="1144" spans="1:25" x14ac:dyDescent="0.25">
      <c r="A1144">
        <v>1143</v>
      </c>
      <c r="B1144" t="s">
        <v>9682</v>
      </c>
      <c r="C1144" t="str">
        <f t="shared" si="198"/>
        <v>Unique</v>
      </c>
      <c r="D1144" t="s">
        <v>9683</v>
      </c>
      <c r="E1144" t="str">
        <f t="shared" si="189"/>
        <v>SAIELLIN Electric Lint Remover for Clothes Fabric Shaver Lint Shaver for Woolen Clothes Blanket Jackets Stainless Steel Blades, Clothes and Furniture Lint Roller for Fabrics Portable Lint Shavers (White Orange)</v>
      </c>
      <c r="F1144" t="str" cm="1">
        <f t="array" ref="F1144">PROPER(_xlfn.TEXTJOIN(" ", TRUE, INDEX(_xlfn.FILTERXML("&lt;t&gt;&lt;s&gt;" &amp; SUBSTITUTE(E1144," ","&lt;/s&gt;&lt;s&gt;") &amp; "&lt;/s&gt;&lt;/t&gt;", "//s"), _xlfn.SEQUENCE(4))))</f>
        <v>Saiellin Electric Lint Remover</v>
      </c>
      <c r="G1144" t="str">
        <f t="shared" si="199"/>
        <v>Fabric Shaver Lint Shaver for Woolen Clothes Blanket Jackets Stainless Steel Blades, Clothes and Furniture Lint Roller for Fabrics Portable Lint Shavers (White Orange)</v>
      </c>
      <c r="H1144" t="s">
        <v>8483</v>
      </c>
      <c r="I1144" t="s">
        <v>13176</v>
      </c>
      <c r="J1144" s="7" t="str">
        <f t="shared" si="190"/>
        <v>Home &amp; Kitchen</v>
      </c>
      <c r="K1144" t="s">
        <v>13285</v>
      </c>
      <c r="L1144" t="str">
        <f t="shared" si="191"/>
        <v>Kitchen &amp; HomeAppliances</v>
      </c>
      <c r="M1144" t="s">
        <v>13293</v>
      </c>
      <c r="N1144" s="2" t="str">
        <f t="shared" si="192"/>
        <v>Vacuum , Cleaning &amp; Ironing</v>
      </c>
      <c r="O1144" s="1" t="s">
        <v>13294</v>
      </c>
      <c r="P1144" t="s">
        <v>13295</v>
      </c>
      <c r="Q1144">
        <v>453</v>
      </c>
      <c r="R1144" s="8">
        <f t="shared" si="193"/>
        <v>453</v>
      </c>
      <c r="S1144">
        <v>999</v>
      </c>
      <c r="T1144" s="8">
        <f t="shared" si="194"/>
        <v>999</v>
      </c>
      <c r="U1144" s="1">
        <f t="shared" si="195"/>
        <v>0.54654654654654655</v>
      </c>
      <c r="V1144">
        <v>4.3</v>
      </c>
      <c r="W1144" s="10">
        <f t="shared" si="196"/>
        <v>4.3</v>
      </c>
      <c r="X1144" s="4">
        <v>610</v>
      </c>
      <c r="Y1144" s="12">
        <f t="shared" si="197"/>
        <v>610</v>
      </c>
    </row>
    <row r="1145" spans="1:25" x14ac:dyDescent="0.25">
      <c r="A1145">
        <v>1144</v>
      </c>
      <c r="B1145" t="s">
        <v>9691</v>
      </c>
      <c r="C1145" t="str">
        <f t="shared" si="198"/>
        <v>Unique</v>
      </c>
      <c r="D1145" t="s">
        <v>9692</v>
      </c>
      <c r="E1145" t="str">
        <f t="shared" si="189"/>
        <v>Cookwell Bullet Mixer Grinder (5 Jars, 3 Blades, Silver)</v>
      </c>
      <c r="F1145" t="str" cm="1">
        <f t="array" ref="F1145">PROPER(_xlfn.TEXTJOIN(" ", TRUE, INDEX(_xlfn.FILTERXML("&lt;t&gt;&lt;s&gt;" &amp; SUBSTITUTE(E1145," ","&lt;/s&gt;&lt;s&gt;") &amp; "&lt;/s&gt;&lt;/t&gt;", "//s"), _xlfn.SEQUENCE(4))))</f>
        <v>Cookwell Bullet Mixer Grinder</v>
      </c>
      <c r="G1145" t="str">
        <f t="shared" si="199"/>
        <v>3 Blades, Silver)</v>
      </c>
      <c r="H1145" t="s">
        <v>8618</v>
      </c>
      <c r="I1145" t="s">
        <v>13176</v>
      </c>
      <c r="J1145" s="7" t="str">
        <f t="shared" si="190"/>
        <v>Home &amp; Kitchen</v>
      </c>
      <c r="K1145" s="2" t="s">
        <v>13285</v>
      </c>
      <c r="L1145" t="str">
        <f t="shared" si="191"/>
        <v>Kitchen &amp; HomeAppliances</v>
      </c>
      <c r="M1145" s="2" t="s">
        <v>13286</v>
      </c>
      <c r="N1145" s="2" t="str">
        <f t="shared" si="192"/>
        <v>SmallKitchenAppliances</v>
      </c>
      <c r="O1145" s="1" t="s">
        <v>13304</v>
      </c>
      <c r="Q1145" s="2">
        <v>2464</v>
      </c>
      <c r="R1145" s="8">
        <f t="shared" si="193"/>
        <v>2464</v>
      </c>
      <c r="S1145" s="2">
        <v>6000</v>
      </c>
      <c r="T1145" s="8">
        <f t="shared" si="194"/>
        <v>6000</v>
      </c>
      <c r="U1145" s="1">
        <f t="shared" si="195"/>
        <v>0.58933333333333338</v>
      </c>
      <c r="V1145">
        <v>4.0999999999999996</v>
      </c>
      <c r="W1145" s="10">
        <f t="shared" si="196"/>
        <v>4.0999999999999996</v>
      </c>
      <c r="X1145" s="4">
        <v>8866</v>
      </c>
      <c r="Y1145" s="12">
        <f t="shared" si="197"/>
        <v>8866</v>
      </c>
    </row>
    <row r="1146" spans="1:25" x14ac:dyDescent="0.25">
      <c r="A1146">
        <v>1145</v>
      </c>
      <c r="B1146" t="s">
        <v>9701</v>
      </c>
      <c r="C1146" t="str">
        <f t="shared" si="198"/>
        <v>Unique</v>
      </c>
      <c r="D1146" t="s">
        <v>9702</v>
      </c>
      <c r="E1146" t="str">
        <f t="shared" si="189"/>
        <v>Prestige PRWO 1.8-2 700-Watts Delight Electric Rice Cooker with 2 Aluminium Cooking Pans - 1.8 Liters, White</v>
      </c>
      <c r="F1146" t="str" cm="1">
        <f t="array" ref="F1146">PROPER(_xlfn.TEXTJOIN(" ", TRUE, INDEX(_xlfn.FILTERXML("&lt;t&gt;&lt;s&gt;" &amp; SUBSTITUTE(E1146," ","&lt;/s&gt;&lt;s&gt;") &amp; "&lt;/s&gt;&lt;/t&gt;", "//s"), _xlfn.SEQUENCE(4))))</f>
        <v>Prestige Prwo 1.8-2 700-Watts</v>
      </c>
      <c r="G1146" t="str">
        <f t="shared" si="199"/>
        <v>Rice Cooker with 2 Aluminium Cooking Pans - 1.8 Liters, White</v>
      </c>
      <c r="H1146" t="s">
        <v>9603</v>
      </c>
      <c r="I1146" t="s">
        <v>13176</v>
      </c>
      <c r="J1146" s="7" t="str">
        <f t="shared" si="190"/>
        <v>Home &amp; Kitchen</v>
      </c>
      <c r="K1146" s="2" t="s">
        <v>13285</v>
      </c>
      <c r="L1146" t="str">
        <f t="shared" si="191"/>
        <v>Kitchen &amp; HomeAppliances</v>
      </c>
      <c r="M1146" s="2" t="s">
        <v>13286</v>
      </c>
      <c r="N1146" s="2" t="str">
        <f t="shared" si="192"/>
        <v>SmallKitchenAppliances</v>
      </c>
      <c r="O1146" s="1" t="s">
        <v>13337</v>
      </c>
      <c r="Q1146" s="2">
        <v>2719</v>
      </c>
      <c r="R1146" s="8">
        <f t="shared" si="193"/>
        <v>2719</v>
      </c>
      <c r="S1146" s="2">
        <v>3945</v>
      </c>
      <c r="T1146" s="8">
        <f t="shared" si="194"/>
        <v>3945</v>
      </c>
      <c r="U1146" s="1">
        <f t="shared" si="195"/>
        <v>0.31077313054499367</v>
      </c>
      <c r="V1146">
        <v>3.7</v>
      </c>
      <c r="W1146" s="10">
        <f t="shared" si="196"/>
        <v>3.7</v>
      </c>
      <c r="X1146" s="4">
        <v>13406</v>
      </c>
      <c r="Y1146" s="12">
        <f t="shared" si="197"/>
        <v>13406</v>
      </c>
    </row>
    <row r="1147" spans="1:25" x14ac:dyDescent="0.25">
      <c r="A1147">
        <v>1146</v>
      </c>
      <c r="B1147" t="s">
        <v>9711</v>
      </c>
      <c r="C1147" t="str">
        <f t="shared" si="198"/>
        <v>Unique</v>
      </c>
      <c r="D1147" t="s">
        <v>9712</v>
      </c>
      <c r="E1147" t="str">
        <f t="shared" si="189"/>
        <v>Swiffer Instant Electric Water Heater Faucet Tap Home-Kitchen Instantaneous Water Heater Tank less for Tap, LED Electric Head Water Heaters Tail Gallon Comfort(3000W) ((Pack of 1))</v>
      </c>
      <c r="F1147" t="str" cm="1">
        <f t="array" ref="F1147">PROPER(_xlfn.TEXTJOIN(" ", TRUE, INDEX(_xlfn.FILTERXML("&lt;t&gt;&lt;s&gt;" &amp; SUBSTITUTE(E1147," ","&lt;/s&gt;&lt;s&gt;") &amp; "&lt;/s&gt;&lt;/t&gt;", "//s"), _xlfn.SEQUENCE(4))))</f>
        <v>Swiffer Instant Electric Water</v>
      </c>
      <c r="G1147" t="str">
        <f t="shared" si="199"/>
        <v>Tap Home-Kitchen Instantaneous Water Heater Tank less for Tap, LED Electric Head Water Heaters Tail Gallon Comfort(3000W) ((Pack of 1))</v>
      </c>
      <c r="H1147" t="s">
        <v>8629</v>
      </c>
      <c r="I1147" t="s">
        <v>13176</v>
      </c>
      <c r="J1147" s="7" t="str">
        <f t="shared" si="190"/>
        <v>Home &amp; Kitchen</v>
      </c>
      <c r="K1147" s="2" t="s">
        <v>13289</v>
      </c>
      <c r="L1147" t="str">
        <f t="shared" si="191"/>
        <v>Heating , Cooling &amp; AirQuality</v>
      </c>
      <c r="M1147" s="2" t="s">
        <v>13305</v>
      </c>
      <c r="N1147" s="2" t="str">
        <f t="shared" si="192"/>
        <v>WaterHeaters &amp; Geysers</v>
      </c>
      <c r="O1147" s="1" t="s">
        <v>13306</v>
      </c>
      <c r="Q1147" s="2">
        <v>1439</v>
      </c>
      <c r="R1147" s="8">
        <f t="shared" si="193"/>
        <v>1439</v>
      </c>
      <c r="S1147" s="2">
        <v>1999</v>
      </c>
      <c r="T1147" s="8">
        <f t="shared" si="194"/>
        <v>1999</v>
      </c>
      <c r="U1147" s="1">
        <f t="shared" si="195"/>
        <v>0.28014007003501751</v>
      </c>
      <c r="V1147">
        <v>4.8</v>
      </c>
      <c r="W1147" s="10">
        <f t="shared" si="196"/>
        <v>4.8</v>
      </c>
      <c r="X1147" s="4">
        <v>53803</v>
      </c>
      <c r="Y1147" s="12">
        <f t="shared" si="197"/>
        <v>53803</v>
      </c>
    </row>
    <row r="1148" spans="1:25" x14ac:dyDescent="0.25">
      <c r="A1148">
        <v>1147</v>
      </c>
      <c r="B1148" t="s">
        <v>9721</v>
      </c>
      <c r="C1148" t="str">
        <f t="shared" si="198"/>
        <v>Unique</v>
      </c>
      <c r="D1148" t="s">
        <v>9722</v>
      </c>
      <c r="E1148" t="str">
        <f t="shared" si="189"/>
        <v>InstaCuppa Portable Blender for Smoothie, Milk Shakes, Crushing Ice and Juices, USB Rechargeable Personal Blender Machine for Kitchen with 4000 mAh Rechargeable Battery, 230 Watt Motor, 500 ML</v>
      </c>
      <c r="F1148" t="str" cm="1">
        <f t="array" ref="F1148">PROPER(_xlfn.TEXTJOIN(" ", TRUE, INDEX(_xlfn.FILTERXML("&lt;t&gt;&lt;s&gt;" &amp; SUBSTITUTE(E1148," ","&lt;/s&gt;&lt;s&gt;") &amp; "&lt;/s&gt;&lt;/t&gt;", "//s"), _xlfn.SEQUENCE(4))))</f>
        <v>Instacuppa Portable Blender For</v>
      </c>
      <c r="G1148" t="str">
        <f t="shared" si="199"/>
        <v>Shakes, Crushing Ice and Juices, USB Rechargeable Personal Blender Machine for Kitchen with 4000 mAh Rechargeable Battery, 230 Watt Motor, 500 ML</v>
      </c>
      <c r="H1148" t="s">
        <v>8597</v>
      </c>
      <c r="I1148" t="s">
        <v>13176</v>
      </c>
      <c r="J1148" s="7" t="str">
        <f t="shared" si="190"/>
        <v>Home &amp; Kitchen</v>
      </c>
      <c r="K1148" s="2" t="s">
        <v>13285</v>
      </c>
      <c r="L1148" t="str">
        <f t="shared" si="191"/>
        <v>Kitchen &amp; HomeAppliances</v>
      </c>
      <c r="M1148" s="2" t="s">
        <v>13286</v>
      </c>
      <c r="N1148" s="2" t="str">
        <f t="shared" si="192"/>
        <v>SmallKitchenAppliances</v>
      </c>
      <c r="O1148" s="1" t="s">
        <v>13302</v>
      </c>
      <c r="Q1148" s="2">
        <v>2799</v>
      </c>
      <c r="R1148" s="8">
        <f t="shared" si="193"/>
        <v>2799</v>
      </c>
      <c r="S1148" s="2">
        <v>3499</v>
      </c>
      <c r="T1148" s="8">
        <f t="shared" si="194"/>
        <v>3499</v>
      </c>
      <c r="U1148" s="1">
        <f t="shared" si="195"/>
        <v>0.20005715918833952</v>
      </c>
      <c r="V1148">
        <v>4.5</v>
      </c>
      <c r="W1148" s="10">
        <f t="shared" si="196"/>
        <v>4.5</v>
      </c>
      <c r="X1148" s="4">
        <v>546</v>
      </c>
      <c r="Y1148" s="12">
        <f t="shared" si="197"/>
        <v>546</v>
      </c>
    </row>
    <row r="1149" spans="1:25" x14ac:dyDescent="0.25">
      <c r="A1149">
        <v>1148</v>
      </c>
      <c r="B1149" t="s">
        <v>9731</v>
      </c>
      <c r="C1149" t="str">
        <f t="shared" si="198"/>
        <v>Unique</v>
      </c>
      <c r="D1149" t="s">
        <v>9732</v>
      </c>
      <c r="E1149" t="str">
        <f t="shared" si="189"/>
        <v>Lifelong LLWH106 Flash 3 Litres Instant Water Heater for Home Use, 8 Bar Pressure,Power On Off Indicator and Advanced Safety, (3000W, ISI Certified, 2 Years Warranty)</v>
      </c>
      <c r="F1149" t="str" cm="1">
        <f t="array" ref="F1149">PROPER(_xlfn.TEXTJOIN(" ", TRUE, INDEX(_xlfn.FILTERXML("&lt;t&gt;&lt;s&gt;" &amp; SUBSTITUTE(E1149," ","&lt;/s&gt;&lt;s&gt;") &amp; "&lt;/s&gt;&lt;/t&gt;", "//s"), _xlfn.SEQUENCE(4))))</f>
        <v>Lifelong Llwh106 Flash 3</v>
      </c>
      <c r="G1149" t="str">
        <f t="shared" si="199"/>
        <v>Water Heater for Home Use, 8 Bar Pressure,Power On Off Indicator and Advanced Safety, (3000W, ISI Certified, 2 Years Warranty)</v>
      </c>
      <c r="H1149" t="s">
        <v>8629</v>
      </c>
      <c r="I1149" t="s">
        <v>13176</v>
      </c>
      <c r="J1149" s="7" t="str">
        <f t="shared" si="190"/>
        <v>Home &amp; Kitchen</v>
      </c>
      <c r="K1149" s="2" t="s">
        <v>13289</v>
      </c>
      <c r="L1149" t="str">
        <f t="shared" si="191"/>
        <v>Heating , Cooling &amp; AirQuality</v>
      </c>
      <c r="M1149" s="2" t="s">
        <v>13305</v>
      </c>
      <c r="N1149" s="2" t="str">
        <f t="shared" si="192"/>
        <v>WaterHeaters &amp; Geysers</v>
      </c>
      <c r="O1149" s="1" t="s">
        <v>13306</v>
      </c>
      <c r="Q1149" s="2">
        <v>2088</v>
      </c>
      <c r="R1149" s="8">
        <f t="shared" si="193"/>
        <v>2088</v>
      </c>
      <c r="S1149" s="2">
        <v>5550</v>
      </c>
      <c r="T1149" s="8">
        <f t="shared" si="194"/>
        <v>5550</v>
      </c>
      <c r="U1149" s="1">
        <f t="shared" si="195"/>
        <v>0.62378378378378374</v>
      </c>
      <c r="V1149">
        <v>4</v>
      </c>
      <c r="W1149" s="10">
        <f t="shared" si="196"/>
        <v>4</v>
      </c>
      <c r="X1149" s="4">
        <v>5292</v>
      </c>
      <c r="Y1149" s="12">
        <f t="shared" si="197"/>
        <v>5292</v>
      </c>
    </row>
    <row r="1150" spans="1:25" x14ac:dyDescent="0.25">
      <c r="A1150">
        <v>1149</v>
      </c>
      <c r="B1150" t="s">
        <v>9740</v>
      </c>
      <c r="C1150" t="str">
        <f t="shared" si="198"/>
        <v>Unique</v>
      </c>
      <c r="D1150" t="s">
        <v>9741</v>
      </c>
      <c r="E1150" t="str">
        <f t="shared" si="189"/>
        <v>Hindware Atlantic Compacto 3 Litre Instant water heater with Stainless Steel Tank, Robust Construction, Pressure Relief Valve And I-thermostat Feature (White And Grey)</v>
      </c>
      <c r="F1150" t="str" cm="1">
        <f t="array" ref="F1150">PROPER(_xlfn.TEXTJOIN(" ", TRUE, INDEX(_xlfn.FILTERXML("&lt;t&gt;&lt;s&gt;" &amp; SUBSTITUTE(E1150," ","&lt;/s&gt;&lt;s&gt;") &amp; "&lt;/s&gt;&lt;/t&gt;", "//s"), _xlfn.SEQUENCE(4))))</f>
        <v>Hindware Atlantic Compacto 3</v>
      </c>
      <c r="G1150" t="str">
        <f t="shared" si="199"/>
        <v>water heater with Stainless Steel Tank, Robust Construction, Pressure Relief Valve And I-thermostat Feature (White And Grey)</v>
      </c>
      <c r="H1150" t="s">
        <v>8629</v>
      </c>
      <c r="I1150" t="s">
        <v>13176</v>
      </c>
      <c r="J1150" s="7" t="str">
        <f t="shared" si="190"/>
        <v>Home &amp; Kitchen</v>
      </c>
      <c r="K1150" s="2" t="s">
        <v>13289</v>
      </c>
      <c r="L1150" t="str">
        <f t="shared" si="191"/>
        <v>Heating , Cooling &amp; AirQuality</v>
      </c>
      <c r="M1150" s="2" t="s">
        <v>13305</v>
      </c>
      <c r="N1150" s="2" t="str">
        <f t="shared" si="192"/>
        <v>WaterHeaters &amp; Geysers</v>
      </c>
      <c r="O1150" s="1" t="s">
        <v>13306</v>
      </c>
      <c r="Q1150" s="2">
        <v>2399</v>
      </c>
      <c r="R1150" s="8">
        <f t="shared" si="193"/>
        <v>2399</v>
      </c>
      <c r="S1150" s="2">
        <v>4590</v>
      </c>
      <c r="T1150" s="8">
        <f t="shared" si="194"/>
        <v>4590</v>
      </c>
      <c r="U1150" s="1">
        <f t="shared" si="195"/>
        <v>0.47734204793028323</v>
      </c>
      <c r="V1150">
        <v>4.0999999999999996</v>
      </c>
      <c r="W1150" s="10">
        <f t="shared" si="196"/>
        <v>4.0999999999999996</v>
      </c>
      <c r="X1150" s="4">
        <v>444</v>
      </c>
      <c r="Y1150" s="12">
        <f t="shared" si="197"/>
        <v>444</v>
      </c>
    </row>
    <row r="1151" spans="1:25" x14ac:dyDescent="0.25">
      <c r="A1151">
        <v>1150</v>
      </c>
      <c r="B1151" t="s">
        <v>9750</v>
      </c>
      <c r="C1151" t="str">
        <f t="shared" si="198"/>
        <v>Unique</v>
      </c>
      <c r="D1151" t="s">
        <v>9751</v>
      </c>
      <c r="E1151" t="str">
        <f t="shared" si="189"/>
        <v>ATOM Selves-MH 200 GM Digital Pocket Scale</v>
      </c>
      <c r="F1151" t="str" cm="1">
        <f t="array" ref="F1151">PROPER(_xlfn.TEXTJOIN(" ", TRUE, INDEX(_xlfn.FILTERXML("&lt;t&gt;&lt;s&gt;" &amp; SUBSTITUTE(E1151," ","&lt;/s&gt;&lt;s&gt;") &amp; "&lt;/s&gt;&lt;/t&gt;", "//s"), _xlfn.SEQUENCE(4))))</f>
        <v>Atom Selves-Mh 200 Gm</v>
      </c>
      <c r="G1151" t="str">
        <f t="shared" si="199"/>
        <v>Scale</v>
      </c>
      <c r="H1151" t="s">
        <v>8494</v>
      </c>
      <c r="I1151" t="s">
        <v>13176</v>
      </c>
      <c r="J1151" s="7" t="str">
        <f t="shared" si="190"/>
        <v>Home &amp; Kitchen</v>
      </c>
      <c r="K1151" t="s">
        <v>13285</v>
      </c>
      <c r="L1151" t="str">
        <f t="shared" si="191"/>
        <v>Kitchen &amp; HomeAppliances</v>
      </c>
      <c r="M1151" t="s">
        <v>13286</v>
      </c>
      <c r="N1151" s="2" t="str">
        <f t="shared" si="192"/>
        <v>SmallKitchenAppliances</v>
      </c>
      <c r="O1151" s="1" t="s">
        <v>13296</v>
      </c>
      <c r="Q1151">
        <v>308</v>
      </c>
      <c r="R1151" s="8">
        <f t="shared" si="193"/>
        <v>308</v>
      </c>
      <c r="S1151">
        <v>499</v>
      </c>
      <c r="T1151" s="8">
        <f t="shared" si="194"/>
        <v>499</v>
      </c>
      <c r="U1151" s="1">
        <f t="shared" si="195"/>
        <v>0.38276553106212424</v>
      </c>
      <c r="V1151">
        <v>3.9</v>
      </c>
      <c r="W1151" s="10">
        <f t="shared" si="196"/>
        <v>3.9</v>
      </c>
      <c r="X1151" s="4">
        <v>4584</v>
      </c>
      <c r="Y1151" s="12">
        <f t="shared" si="197"/>
        <v>4584</v>
      </c>
    </row>
    <row r="1152" spans="1:25" x14ac:dyDescent="0.25">
      <c r="A1152">
        <v>1151</v>
      </c>
      <c r="B1152" t="s">
        <v>9760</v>
      </c>
      <c r="C1152" t="str">
        <f t="shared" si="198"/>
        <v>Unique</v>
      </c>
      <c r="D1152" t="s">
        <v>9761</v>
      </c>
      <c r="E1152" t="str">
        <f t="shared" si="189"/>
        <v>Crompton InstaBliss 3-L Instant Water Heater (Geyser) with Advanced 4 Level Safety</v>
      </c>
      <c r="F1152" t="str" cm="1">
        <f t="array" ref="F1152">PROPER(_xlfn.TEXTJOIN(" ", TRUE, INDEX(_xlfn.FILTERXML("&lt;t&gt;&lt;s&gt;" &amp; SUBSTITUTE(E1152," ","&lt;/s&gt;&lt;s&gt;") &amp; "&lt;/s&gt;&lt;/t&gt;", "//s"), _xlfn.SEQUENCE(4))))</f>
        <v>Crompton Instabliss 3-L Instant</v>
      </c>
      <c r="G1152" t="str">
        <f t="shared" si="199"/>
        <v>(Geyser) with Advanced 4 Level Safety</v>
      </c>
      <c r="H1152" t="s">
        <v>8629</v>
      </c>
      <c r="I1152" t="s">
        <v>13176</v>
      </c>
      <c r="J1152" s="7" t="str">
        <f t="shared" si="190"/>
        <v>Home &amp; Kitchen</v>
      </c>
      <c r="K1152" s="2" t="s">
        <v>13289</v>
      </c>
      <c r="L1152" t="str">
        <f t="shared" si="191"/>
        <v>Heating , Cooling &amp; AirQuality</v>
      </c>
      <c r="M1152" s="2" t="s">
        <v>13305</v>
      </c>
      <c r="N1152" s="2" t="str">
        <f t="shared" si="192"/>
        <v>WaterHeaters &amp; Geysers</v>
      </c>
      <c r="O1152" s="1" t="s">
        <v>13306</v>
      </c>
      <c r="Q1152" s="2">
        <v>2599</v>
      </c>
      <c r="R1152" s="8">
        <f t="shared" si="193"/>
        <v>2599</v>
      </c>
      <c r="S1152" s="2">
        <v>4400</v>
      </c>
      <c r="T1152" s="8">
        <f t="shared" si="194"/>
        <v>4400</v>
      </c>
      <c r="U1152" s="1">
        <f t="shared" si="195"/>
        <v>0.4093181818181818</v>
      </c>
      <c r="V1152">
        <v>4.0999999999999996</v>
      </c>
      <c r="W1152" s="10">
        <f t="shared" si="196"/>
        <v>4.0999999999999996</v>
      </c>
      <c r="X1152" s="4">
        <v>14947</v>
      </c>
      <c r="Y1152" s="12">
        <f t="shared" si="197"/>
        <v>14947</v>
      </c>
    </row>
    <row r="1153" spans="1:25" x14ac:dyDescent="0.25">
      <c r="A1153">
        <v>1152</v>
      </c>
      <c r="B1153" t="s">
        <v>9770</v>
      </c>
      <c r="C1153" t="str">
        <f t="shared" si="198"/>
        <v>Unique</v>
      </c>
      <c r="D1153" t="s">
        <v>9771</v>
      </c>
      <c r="E1153" t="str">
        <f t="shared" si="189"/>
        <v>Croma 1100 W Dry Iron with Weilburger Dual Soleplate Coating (CRSHAH702SIR11, White)</v>
      </c>
      <c r="F1153" t="str" cm="1">
        <f t="array" ref="F1153">PROPER(_xlfn.TEXTJOIN(" ", TRUE, INDEX(_xlfn.FILTERXML("&lt;t&gt;&lt;s&gt;" &amp; SUBSTITUTE(E1153," ","&lt;/s&gt;&lt;s&gt;") &amp; "&lt;/s&gt;&lt;/t&gt;", "//s"), _xlfn.SEQUENCE(4))))</f>
        <v>Croma 1100 W Dry</v>
      </c>
      <c r="G1153" t="str">
        <f t="shared" si="199"/>
        <v>Weilburger Dual Soleplate Coating (CRSHAH702SIR11, White)</v>
      </c>
      <c r="H1153" t="s">
        <v>8607</v>
      </c>
      <c r="I1153" t="s">
        <v>13176</v>
      </c>
      <c r="J1153" s="7" t="str">
        <f t="shared" si="190"/>
        <v>Home &amp; Kitchen</v>
      </c>
      <c r="K1153" t="s">
        <v>13285</v>
      </c>
      <c r="L1153" t="str">
        <f t="shared" si="191"/>
        <v>Kitchen &amp; HomeAppliances</v>
      </c>
      <c r="M1153" s="2" t="s">
        <v>13293</v>
      </c>
      <c r="N1153" s="2" t="str">
        <f t="shared" si="192"/>
        <v>Vacuum , Cleaning &amp; Ironing</v>
      </c>
      <c r="O1153" s="1" t="s">
        <v>13294</v>
      </c>
      <c r="P1153" t="s">
        <v>13303</v>
      </c>
      <c r="Q1153">
        <v>479</v>
      </c>
      <c r="R1153" s="8">
        <f t="shared" si="193"/>
        <v>479</v>
      </c>
      <c r="S1153" s="2">
        <v>1000</v>
      </c>
      <c r="T1153" s="8">
        <f t="shared" si="194"/>
        <v>1000</v>
      </c>
      <c r="U1153" s="1">
        <f t="shared" si="195"/>
        <v>0.52100000000000002</v>
      </c>
      <c r="V1153">
        <v>4.2</v>
      </c>
      <c r="W1153" s="10">
        <f t="shared" si="196"/>
        <v>4.2</v>
      </c>
      <c r="X1153" s="4">
        <v>1559</v>
      </c>
      <c r="Y1153" s="12">
        <f t="shared" si="197"/>
        <v>1559</v>
      </c>
    </row>
    <row r="1154" spans="1:25" x14ac:dyDescent="0.25">
      <c r="A1154">
        <v>1153</v>
      </c>
      <c r="B1154" t="s">
        <v>9780</v>
      </c>
      <c r="C1154" t="str">
        <f t="shared" si="198"/>
        <v>Unique</v>
      </c>
      <c r="D1154" t="s">
        <v>9781</v>
      </c>
      <c r="E1154" t="str">
        <f t="shared" ref="E1154:E1217" si="200">TRIM(SUBSTITUTE(SUBSTITUTE(SUBSTITUTE(SUBSTITUTE(SUBSTITUTE(SUBSTITUTE(D1154,"&amp;","and"),"&lt;",""),"&gt;",""),"/"," "),CHAR(160)," "),CHAR(10)," "))</f>
        <v>Lint Roller with 40 Paper Sheets, 22 x 5 cm (Grey)</v>
      </c>
      <c r="F1154" t="str" cm="1">
        <f t="array" ref="F1154">PROPER(_xlfn.TEXTJOIN(" ", TRUE, INDEX(_xlfn.FILTERXML("&lt;t&gt;&lt;s&gt;" &amp; SUBSTITUTE(E1154," ","&lt;/s&gt;&lt;s&gt;") &amp; "&lt;/s&gt;&lt;/t&gt;", "//s"), _xlfn.SEQUENCE(4))))</f>
        <v>Lint Roller With 40</v>
      </c>
      <c r="G1154" t="str">
        <f t="shared" si="199"/>
        <v>22 x 5 cm (Grey)</v>
      </c>
      <c r="H1154" t="s">
        <v>8483</v>
      </c>
      <c r="I1154" t="s">
        <v>13176</v>
      </c>
      <c r="J1154" s="7" t="str">
        <f t="shared" ref="J1154:J1217" si="201">TRIM(SUBSTITUTE(SUBSTITUTE(I1154, "&amp;", " &amp; "), ",", " , "))</f>
        <v>Home &amp; Kitchen</v>
      </c>
      <c r="K1154" t="s">
        <v>13285</v>
      </c>
      <c r="L1154" t="str">
        <f t="shared" ref="L1154:L1217" si="202">TRIM(SUBSTITUTE(SUBSTITUTE(K1154, "&amp;", " &amp; "), ",", " , "))</f>
        <v>Kitchen &amp; HomeAppliances</v>
      </c>
      <c r="M1154" t="s">
        <v>13293</v>
      </c>
      <c r="N1154" s="2" t="str">
        <f t="shared" ref="N1154:N1217" si="203">TRIM(SUBSTITUTE(SUBSTITUTE(M1154, "&amp;", " &amp; "), ",", " , "))</f>
        <v>Vacuum , Cleaning &amp; Ironing</v>
      </c>
      <c r="O1154" s="1" t="s">
        <v>13294</v>
      </c>
      <c r="P1154" t="s">
        <v>13295</v>
      </c>
      <c r="Q1154">
        <v>245</v>
      </c>
      <c r="R1154" s="8">
        <f t="shared" ref="R1154:R1217" si="204">VALUE(Q1154)</f>
        <v>245</v>
      </c>
      <c r="S1154">
        <v>299</v>
      </c>
      <c r="T1154" s="8">
        <f t="shared" ref="T1154:T1217" si="205">VALUE(S1154)</f>
        <v>299</v>
      </c>
      <c r="U1154" s="1">
        <f t="shared" ref="U1154:U1217" si="206">IFERROR((T1154- R1154) / T1154, 0)</f>
        <v>0.1806020066889632</v>
      </c>
      <c r="V1154">
        <v>4.0999999999999996</v>
      </c>
      <c r="W1154" s="10">
        <f t="shared" ref="W1154:W1217" si="207">VALUE(V1154)</f>
        <v>4.0999999999999996</v>
      </c>
      <c r="X1154" s="4">
        <v>1660</v>
      </c>
      <c r="Y1154" s="12">
        <f t="shared" ref="Y1154:Y1217" si="208">VALUE(X1154)</f>
        <v>1660</v>
      </c>
    </row>
    <row r="1155" spans="1:25" x14ac:dyDescent="0.25">
      <c r="A1155">
        <v>1154</v>
      </c>
      <c r="B1155" t="s">
        <v>9790</v>
      </c>
      <c r="C1155" t="str">
        <f t="shared" ref="C1155:C1218" si="209">IF(COUNTIF(B:B, B1155) &gt; 1, "Duplicate", "Unique")</f>
        <v>Unique</v>
      </c>
      <c r="D1155" t="s">
        <v>9791</v>
      </c>
      <c r="E1155" t="str">
        <f t="shared" si="200"/>
        <v>Portable Lint Remover Pet Fur Remover Clothes Fuzz Remover Pet Hairball Quick Epilator Shaver Removing Dust Pet Hair from Clothing Furniture Perfect for Clothing,Furniture,Couch,Carpet (Standard)</v>
      </c>
      <c r="F1155" t="str" cm="1">
        <f t="array" ref="F1155">PROPER(_xlfn.TEXTJOIN(" ", TRUE, INDEX(_xlfn.FILTERXML("&lt;t&gt;&lt;s&gt;" &amp; SUBSTITUTE(E1155," ","&lt;/s&gt;&lt;s&gt;") &amp; "&lt;/s&gt;&lt;/t&gt;", "//s"), _xlfn.SEQUENCE(4))))</f>
        <v>Portable Lint Remover Pet</v>
      </c>
      <c r="G1155" t="str">
        <f t="shared" si="199"/>
        <v>Clothes Fuzz Remover Pet Hairball Quick Epilator Shaver Removing Dust Pet Hair from Clothing Furniture Perfect for Clothing,Furniture,Couch,Carpet (Standard)</v>
      </c>
      <c r="H1155" t="s">
        <v>8483</v>
      </c>
      <c r="I1155" t="s">
        <v>13176</v>
      </c>
      <c r="J1155" s="7" t="str">
        <f t="shared" si="201"/>
        <v>Home &amp; Kitchen</v>
      </c>
      <c r="K1155" t="s">
        <v>13285</v>
      </c>
      <c r="L1155" t="str">
        <f t="shared" si="202"/>
        <v>Kitchen &amp; HomeAppliances</v>
      </c>
      <c r="M1155" t="s">
        <v>13293</v>
      </c>
      <c r="N1155" s="2" t="str">
        <f t="shared" si="203"/>
        <v>Vacuum , Cleaning &amp; Ironing</v>
      </c>
      <c r="O1155" s="1" t="s">
        <v>13294</v>
      </c>
      <c r="P1155" t="s">
        <v>13295</v>
      </c>
      <c r="Q1155">
        <v>179</v>
      </c>
      <c r="R1155" s="8">
        <f t="shared" si="204"/>
        <v>179</v>
      </c>
      <c r="S1155">
        <v>799</v>
      </c>
      <c r="T1155" s="8">
        <f t="shared" si="205"/>
        <v>799</v>
      </c>
      <c r="U1155" s="1">
        <f t="shared" si="206"/>
        <v>0.77596996245306638</v>
      </c>
      <c r="V1155">
        <v>3.5</v>
      </c>
      <c r="W1155" s="10">
        <f t="shared" si="207"/>
        <v>3.5</v>
      </c>
      <c r="X1155" s="4">
        <v>132</v>
      </c>
      <c r="Y1155" s="12">
        <f t="shared" si="208"/>
        <v>132</v>
      </c>
    </row>
    <row r="1156" spans="1:25" x14ac:dyDescent="0.25">
      <c r="A1156">
        <v>1155</v>
      </c>
      <c r="B1156" t="s">
        <v>9800</v>
      </c>
      <c r="C1156" t="str">
        <f t="shared" si="209"/>
        <v>Unique</v>
      </c>
      <c r="D1156" t="s">
        <v>9801</v>
      </c>
      <c r="E1156" t="str">
        <f t="shared" si="200"/>
        <v>atomberg Renesa 1200mm BLDC Motor with Remote 3 Blade Energy Saving Ceiling Fan (Matt Black)</v>
      </c>
      <c r="F1156" t="str" cm="1">
        <f t="array" ref="F1156">PROPER(_xlfn.TEXTJOIN(" ", TRUE, INDEX(_xlfn.FILTERXML("&lt;t&gt;&lt;s&gt;" &amp; SUBSTITUTE(E1156," ","&lt;/s&gt;&lt;s&gt;") &amp; "&lt;/s&gt;&lt;/t&gt;", "//s"), _xlfn.SEQUENCE(4))))</f>
        <v>Atomberg Renesa 1200Mm Bldc</v>
      </c>
      <c r="G1156" t="str">
        <f t="shared" si="199"/>
        <v>Remote 3 Blade Energy Saving Ceiling Fan (Matt Black)</v>
      </c>
      <c r="H1156" t="s">
        <v>9203</v>
      </c>
      <c r="I1156" t="s">
        <v>13176</v>
      </c>
      <c r="J1156" s="7" t="str">
        <f t="shared" si="201"/>
        <v>Home &amp; Kitchen</v>
      </c>
      <c r="K1156" s="2" t="s">
        <v>13289</v>
      </c>
      <c r="L1156" t="str">
        <f t="shared" si="202"/>
        <v>Heating , Cooling &amp; AirQuality</v>
      </c>
      <c r="M1156" s="2" t="s">
        <v>13323</v>
      </c>
      <c r="N1156" s="2" t="str">
        <f t="shared" si="203"/>
        <v>Fans</v>
      </c>
      <c r="O1156" s="1" t="s">
        <v>13324</v>
      </c>
      <c r="Q1156" s="2">
        <v>3569</v>
      </c>
      <c r="R1156" s="8">
        <f t="shared" si="204"/>
        <v>3569</v>
      </c>
      <c r="S1156" s="2">
        <v>5190</v>
      </c>
      <c r="T1156" s="8">
        <f t="shared" si="205"/>
        <v>5190</v>
      </c>
      <c r="U1156" s="1">
        <f t="shared" si="206"/>
        <v>0.31233140655105973</v>
      </c>
      <c r="V1156">
        <v>4.3</v>
      </c>
      <c r="W1156" s="10">
        <f t="shared" si="207"/>
        <v>4.3</v>
      </c>
      <c r="X1156" s="4">
        <v>28629</v>
      </c>
      <c r="Y1156" s="12">
        <f t="shared" si="208"/>
        <v>28629</v>
      </c>
    </row>
    <row r="1157" spans="1:25" x14ac:dyDescent="0.25">
      <c r="A1157">
        <v>1156</v>
      </c>
      <c r="B1157" t="s">
        <v>9808</v>
      </c>
      <c r="C1157" t="str">
        <f t="shared" si="209"/>
        <v>Unique</v>
      </c>
      <c r="D1157" t="s">
        <v>9809</v>
      </c>
      <c r="E1157" t="str">
        <f t="shared" si="200"/>
        <v>Pigeon by Stovekraft Amaze Plus Electric Kettle (14313) with Stainless Steel Body, 1.8 litre, used for boiling Water, making tea and coffee, instant noodles, soup etc. 1500 Watt (Silver)</v>
      </c>
      <c r="F1157" t="str" cm="1">
        <f t="array" ref="F1157">PROPER(_xlfn.TEXTJOIN(" ", TRUE, INDEX(_xlfn.FILTERXML("&lt;t&gt;&lt;s&gt;" &amp; SUBSTITUTE(E1157," ","&lt;/s&gt;&lt;s&gt;") &amp; "&lt;/s&gt;&lt;/t&gt;", "//s"), _xlfn.SEQUENCE(4))))</f>
        <v>Pigeon By Stovekraft Amaze</v>
      </c>
      <c r="G1157" t="str">
        <f t="shared" si="199"/>
        <v>Kettle (14313) with Stainless Steel Body, 1.8 litre, used for boiling Water, making tea and coffee, instant noodles, soup etc. 1500 Watt (Silver)</v>
      </c>
      <c r="H1157" t="s">
        <v>8450</v>
      </c>
      <c r="I1157" t="s">
        <v>13176</v>
      </c>
      <c r="J1157" s="7" t="str">
        <f t="shared" si="201"/>
        <v>Home &amp; Kitchen</v>
      </c>
      <c r="K1157" t="s">
        <v>13285</v>
      </c>
      <c r="L1157" t="str">
        <f t="shared" si="202"/>
        <v>Kitchen &amp; HomeAppliances</v>
      </c>
      <c r="M1157" s="2" t="s">
        <v>13286</v>
      </c>
      <c r="N1157" s="2" t="str">
        <f t="shared" si="203"/>
        <v>SmallKitchenAppliances</v>
      </c>
      <c r="O1157" s="1" t="s">
        <v>13287</v>
      </c>
      <c r="P1157" t="s">
        <v>13288</v>
      </c>
      <c r="Q1157">
        <v>699</v>
      </c>
      <c r="R1157" s="8">
        <f t="shared" si="204"/>
        <v>699</v>
      </c>
      <c r="S1157" s="2">
        <v>1345</v>
      </c>
      <c r="T1157" s="8">
        <f t="shared" si="205"/>
        <v>1345</v>
      </c>
      <c r="U1157" s="1">
        <f t="shared" si="206"/>
        <v>0.48029739776951674</v>
      </c>
      <c r="V1157">
        <v>3.9</v>
      </c>
      <c r="W1157" s="10">
        <f t="shared" si="207"/>
        <v>3.9</v>
      </c>
      <c r="X1157" s="4">
        <v>8446</v>
      </c>
      <c r="Y1157" s="12">
        <f t="shared" si="208"/>
        <v>8446</v>
      </c>
    </row>
    <row r="1158" spans="1:25" x14ac:dyDescent="0.25">
      <c r="A1158">
        <v>1157</v>
      </c>
      <c r="B1158" t="s">
        <v>9818</v>
      </c>
      <c r="C1158" t="str">
        <f t="shared" si="209"/>
        <v>Unique</v>
      </c>
      <c r="D1158" t="s">
        <v>9819</v>
      </c>
      <c r="E1158" t="str">
        <f t="shared" si="200"/>
        <v>Usha CookJoy (CJ1600WPC) 1600 Watt Induction cooktop (Black)</v>
      </c>
      <c r="F1158" t="str" cm="1">
        <f t="array" ref="F1158">PROPER(_xlfn.TEXTJOIN(" ", TRUE, INDEX(_xlfn.FILTERXML("&lt;t&gt;&lt;s&gt;" &amp; SUBSTITUTE(E1158," ","&lt;/s&gt;&lt;s&gt;") &amp; "&lt;/s&gt;&lt;/t&gt;", "//s"), _xlfn.SEQUENCE(4))))</f>
        <v>Usha Cookjoy (Cj1600Wpc) 1600</v>
      </c>
      <c r="G1158" t="str">
        <f t="shared" si="199"/>
        <v>cooktop (Black)</v>
      </c>
      <c r="H1158" t="s">
        <v>8556</v>
      </c>
      <c r="I1158" t="s">
        <v>13176</v>
      </c>
      <c r="J1158" s="7" t="str">
        <f t="shared" si="201"/>
        <v>Home &amp; Kitchen</v>
      </c>
      <c r="K1158" s="2" t="s">
        <v>13285</v>
      </c>
      <c r="L1158" t="str">
        <f t="shared" si="202"/>
        <v>Kitchen &amp; HomeAppliances</v>
      </c>
      <c r="M1158" s="2" t="s">
        <v>13286</v>
      </c>
      <c r="N1158" s="2" t="str">
        <f t="shared" si="203"/>
        <v>SmallKitchenAppliances</v>
      </c>
      <c r="O1158" s="1" t="s">
        <v>13301</v>
      </c>
      <c r="Q1158" s="2">
        <v>2089</v>
      </c>
      <c r="R1158" s="8">
        <f t="shared" si="204"/>
        <v>2089</v>
      </c>
      <c r="S1158" s="2">
        <v>4000</v>
      </c>
      <c r="T1158" s="8">
        <f t="shared" si="205"/>
        <v>4000</v>
      </c>
      <c r="U1158" s="1">
        <f t="shared" si="206"/>
        <v>0.47775000000000001</v>
      </c>
      <c r="V1158">
        <v>4.2</v>
      </c>
      <c r="W1158" s="10">
        <f t="shared" si="207"/>
        <v>4.2</v>
      </c>
      <c r="X1158" s="4">
        <v>11199</v>
      </c>
      <c r="Y1158" s="12">
        <f t="shared" si="208"/>
        <v>11199</v>
      </c>
    </row>
    <row r="1159" spans="1:25" x14ac:dyDescent="0.25">
      <c r="A1159">
        <v>1158</v>
      </c>
      <c r="B1159" t="s">
        <v>9828</v>
      </c>
      <c r="C1159" t="str">
        <f t="shared" si="209"/>
        <v>Unique</v>
      </c>
      <c r="D1159" t="s">
        <v>9829</v>
      </c>
      <c r="E1159" t="str">
        <f t="shared" si="200"/>
        <v>Reffair AX30 [MAX] Portable Air Purifier for Car, Home and Office | Smart Ionizer Function | H13 Grade True HEPA Filter [Internationally Tested] Aromabuds Fragrance Option - Black</v>
      </c>
      <c r="F1159" t="str" cm="1">
        <f t="array" ref="F1159">PROPER(_xlfn.TEXTJOIN(" ", TRUE, INDEX(_xlfn.FILTERXML("&lt;t&gt;&lt;s&gt;" &amp; SUBSTITUTE(E1159," ","&lt;/s&gt;&lt;s&gt;") &amp; "&lt;/s&gt;&lt;/t&gt;", "//s"), _xlfn.SEQUENCE(4))))</f>
        <v>Reffair Ax30 [Max] Portable</v>
      </c>
      <c r="G1159" t="str">
        <f t="shared" si="199"/>
        <v>for Car, Home and Office | Smart Ionizer Function | H13 Grade True HEPA Filter [Internationally Tested] Aromabuds Fragrance Option - Black</v>
      </c>
      <c r="H1159" t="s">
        <v>9830</v>
      </c>
      <c r="I1159" t="s">
        <v>13338</v>
      </c>
      <c r="J1159" s="7" t="str">
        <f t="shared" si="201"/>
        <v>Car &amp; Motorbike</v>
      </c>
      <c r="K1159" s="2" t="s">
        <v>13339</v>
      </c>
      <c r="L1159" t="str">
        <f t="shared" si="202"/>
        <v>CarAccessories</v>
      </c>
      <c r="M1159" s="2" t="s">
        <v>13340</v>
      </c>
      <c r="N1159" s="2" t="str">
        <f t="shared" si="203"/>
        <v>InteriorAccessories</v>
      </c>
      <c r="O1159" s="1" t="s">
        <v>13341</v>
      </c>
      <c r="Q1159" s="2">
        <v>2339</v>
      </c>
      <c r="R1159" s="8">
        <f t="shared" si="204"/>
        <v>2339</v>
      </c>
      <c r="S1159" s="2">
        <v>4000</v>
      </c>
      <c r="T1159" s="8">
        <f t="shared" si="205"/>
        <v>4000</v>
      </c>
      <c r="U1159" s="1">
        <f t="shared" si="206"/>
        <v>0.41525000000000001</v>
      </c>
      <c r="V1159">
        <v>3.8</v>
      </c>
      <c r="W1159" s="10">
        <f t="shared" si="207"/>
        <v>3.8</v>
      </c>
      <c r="X1159" s="4">
        <v>1118</v>
      </c>
      <c r="Y1159" s="12">
        <f t="shared" si="208"/>
        <v>1118</v>
      </c>
    </row>
    <row r="1160" spans="1:25" x14ac:dyDescent="0.25">
      <c r="A1160">
        <v>1159</v>
      </c>
      <c r="B1160" t="s">
        <v>9839</v>
      </c>
      <c r="C1160" t="str">
        <f t="shared" si="209"/>
        <v>Unique</v>
      </c>
      <c r="D1160" t="s">
        <v>9840</v>
      </c>
      <c r="E1160" t="str">
        <f t="shared" si="200"/>
        <v>!!1000 Watt 2000-Watt Room Heater!! Fan Heater!!Pure White!!HN-2500!!Made in India!!</v>
      </c>
      <c r="F1160" t="str" cm="1">
        <f t="array" ref="F1160">PROPER(_xlfn.TEXTJOIN(" ", TRUE, INDEX(_xlfn.FILTERXML("&lt;t&gt;&lt;s&gt;" &amp; SUBSTITUTE(E1160," ","&lt;/s&gt;&lt;s&gt;") &amp; "&lt;/s&gt;&lt;/t&gt;", "//s"), _xlfn.SEQUENCE(4))))</f>
        <v>!!1000 Watt 2000-Watt Room</v>
      </c>
      <c r="G1160" t="str">
        <f t="shared" si="199"/>
        <v>Heater!!Pure White!!HN-2500!!Made in India!!</v>
      </c>
      <c r="H1160" t="s">
        <v>8472</v>
      </c>
      <c r="I1160" t="s">
        <v>13176</v>
      </c>
      <c r="J1160" s="7" t="str">
        <f t="shared" si="201"/>
        <v>Home &amp; Kitchen</v>
      </c>
      <c r="K1160" t="s">
        <v>13289</v>
      </c>
      <c r="L1160" t="str">
        <f t="shared" si="202"/>
        <v>Heating , Cooling &amp; AirQuality</v>
      </c>
      <c r="M1160" s="2" t="s">
        <v>13290</v>
      </c>
      <c r="N1160" s="2" t="str">
        <f t="shared" si="203"/>
        <v>RoomHeaters</v>
      </c>
      <c r="O1160" s="1" t="s">
        <v>13292</v>
      </c>
      <c r="Q1160">
        <v>784</v>
      </c>
      <c r="R1160" s="8">
        <f t="shared" si="204"/>
        <v>784</v>
      </c>
      <c r="S1160" s="2">
        <v>1599</v>
      </c>
      <c r="T1160" s="8">
        <f t="shared" si="205"/>
        <v>1599</v>
      </c>
      <c r="U1160" s="1">
        <f t="shared" si="206"/>
        <v>0.50969355847404629</v>
      </c>
      <c r="V1160">
        <v>4.5</v>
      </c>
      <c r="W1160" s="10">
        <f t="shared" si="207"/>
        <v>4.5</v>
      </c>
      <c r="X1160" s="4">
        <v>11</v>
      </c>
      <c r="Y1160" s="12">
        <f t="shared" si="208"/>
        <v>11</v>
      </c>
    </row>
    <row r="1161" spans="1:25" x14ac:dyDescent="0.25">
      <c r="A1161">
        <v>1160</v>
      </c>
      <c r="B1161" t="s">
        <v>9849</v>
      </c>
      <c r="C1161" t="str">
        <f t="shared" si="209"/>
        <v>Unique</v>
      </c>
      <c r="D1161" t="s">
        <v>9850</v>
      </c>
      <c r="E1161" t="str">
        <f t="shared" si="200"/>
        <v>Eureka Forbes Wet and Dry Ultimo 1400 Watts Multipurpose Vacuum Cleaner,Power Suction and Blower with 20 litres Tank Capacity,6 Accessories,1 Year Warranty,Compact,Light Weight and Easy to use (Red)</v>
      </c>
      <c r="F1161" t="str" cm="1">
        <f t="array" ref="F1161">PROPER(_xlfn.TEXTJOIN(" ", TRUE, INDEX(_xlfn.FILTERXML("&lt;t&gt;&lt;s&gt;" &amp; SUBSTITUTE(E1161," ","&lt;/s&gt;&lt;s&gt;") &amp; "&lt;/s&gt;&lt;/t&gt;", "//s"), _xlfn.SEQUENCE(4))))</f>
        <v>Eureka Forbes Wet And</v>
      </c>
      <c r="G1161" t="str">
        <f t="shared" si="199"/>
        <v>1400 Watts Multipurpose Vacuum Cleaner,Power Suction and Blower with 20 litres Tank Capacity,6 Accessories,1 Year Warranty,Compact,Light Weight and Easy to use (Red)</v>
      </c>
      <c r="H1161" t="s">
        <v>9851</v>
      </c>
      <c r="I1161" t="s">
        <v>13176</v>
      </c>
      <c r="J1161" s="7" t="str">
        <f t="shared" si="201"/>
        <v>Home &amp; Kitchen</v>
      </c>
      <c r="K1161" s="2" t="s">
        <v>13285</v>
      </c>
      <c r="L1161" t="str">
        <f t="shared" si="202"/>
        <v>Kitchen &amp; HomeAppliances</v>
      </c>
      <c r="M1161" s="2" t="s">
        <v>13293</v>
      </c>
      <c r="N1161" s="2" t="str">
        <f t="shared" si="203"/>
        <v>Vacuum , Cleaning &amp; Ironing</v>
      </c>
      <c r="O1161" s="1" t="s">
        <v>13316</v>
      </c>
      <c r="P1161" t="s">
        <v>13317</v>
      </c>
      <c r="Q1161" s="2">
        <v>5499</v>
      </c>
      <c r="R1161" s="8">
        <f t="shared" si="204"/>
        <v>5499</v>
      </c>
      <c r="S1161" s="2">
        <v>9999</v>
      </c>
      <c r="T1161" s="8">
        <f t="shared" si="205"/>
        <v>9999</v>
      </c>
      <c r="U1161" s="1">
        <f t="shared" si="206"/>
        <v>0.45004500450045004</v>
      </c>
      <c r="V1161">
        <v>3.8</v>
      </c>
      <c r="W1161" s="10">
        <f t="shared" si="207"/>
        <v>3.8</v>
      </c>
      <c r="X1161" s="4">
        <v>4353</v>
      </c>
      <c r="Y1161" s="12">
        <f t="shared" si="208"/>
        <v>4353</v>
      </c>
    </row>
    <row r="1162" spans="1:25" x14ac:dyDescent="0.25">
      <c r="A1162">
        <v>1161</v>
      </c>
      <c r="B1162" t="s">
        <v>9860</v>
      </c>
      <c r="C1162" t="str">
        <f t="shared" si="209"/>
        <v>Unique</v>
      </c>
      <c r="D1162" t="s">
        <v>9861</v>
      </c>
      <c r="E1162" t="str">
        <f t="shared" si="200"/>
        <v>Activa Heat-Max 2000 Watts Room Heater (White color ) with ABS body</v>
      </c>
      <c r="F1162" t="str" cm="1">
        <f t="array" ref="F1162">PROPER(_xlfn.TEXTJOIN(" ", TRUE, INDEX(_xlfn.FILTERXML("&lt;t&gt;&lt;s&gt;" &amp; SUBSTITUTE(E1162," ","&lt;/s&gt;&lt;s&gt;") &amp; "&lt;/s&gt;&lt;/t&gt;", "//s"), _xlfn.SEQUENCE(4))))</f>
        <v>Activa Heat-Max 2000 Watts</v>
      </c>
      <c r="G1162" t="str">
        <f t="shared" si="199"/>
        <v>(White color ) with ABS body</v>
      </c>
      <c r="H1162" t="s">
        <v>8472</v>
      </c>
      <c r="I1162" t="s">
        <v>13176</v>
      </c>
      <c r="J1162" s="7" t="str">
        <f t="shared" si="201"/>
        <v>Home &amp; Kitchen</v>
      </c>
      <c r="K1162" t="s">
        <v>13289</v>
      </c>
      <c r="L1162" t="str">
        <f t="shared" si="202"/>
        <v>Heating , Cooling &amp; AirQuality</v>
      </c>
      <c r="M1162" s="2" t="s">
        <v>13290</v>
      </c>
      <c r="N1162" s="2" t="str">
        <f t="shared" si="203"/>
        <v>RoomHeaters</v>
      </c>
      <c r="O1162" s="1" t="s">
        <v>13292</v>
      </c>
      <c r="Q1162">
        <v>899</v>
      </c>
      <c r="R1162" s="8">
        <f t="shared" si="204"/>
        <v>899</v>
      </c>
      <c r="S1162" s="2">
        <v>1990</v>
      </c>
      <c r="T1162" s="8">
        <f t="shared" si="205"/>
        <v>1990</v>
      </c>
      <c r="U1162" s="1">
        <f t="shared" si="206"/>
        <v>0.54824120603015081</v>
      </c>
      <c r="V1162">
        <v>4.0999999999999996</v>
      </c>
      <c r="W1162" s="10">
        <f t="shared" si="207"/>
        <v>4.0999999999999996</v>
      </c>
      <c r="X1162" s="4">
        <v>185</v>
      </c>
      <c r="Y1162" s="12">
        <f t="shared" si="208"/>
        <v>185</v>
      </c>
    </row>
    <row r="1163" spans="1:25" x14ac:dyDescent="0.25">
      <c r="A1163">
        <v>1162</v>
      </c>
      <c r="B1163" t="s">
        <v>9870</v>
      </c>
      <c r="C1163" t="str">
        <f t="shared" si="209"/>
        <v>Unique</v>
      </c>
      <c r="D1163" t="s">
        <v>9871</v>
      </c>
      <c r="E1163" t="str">
        <f t="shared" si="200"/>
        <v>PHILIPS HL1655 00 Hand Blender, White Jar 250W</v>
      </c>
      <c r="F1163" t="str" cm="1">
        <f t="array" ref="F1163">PROPER(_xlfn.TEXTJOIN(" ", TRUE, INDEX(_xlfn.FILTERXML("&lt;t&gt;&lt;s&gt;" &amp; SUBSTITUTE(E1163," ","&lt;/s&gt;&lt;s&gt;") &amp; "&lt;/s&gt;&lt;/t&gt;", "//s"), _xlfn.SEQUENCE(4))))</f>
        <v>Philips Hl1655 0 Hand</v>
      </c>
      <c r="G1163" t="str">
        <f t="shared" si="199"/>
        <v>Jar 250W</v>
      </c>
      <c r="H1163" t="s">
        <v>8597</v>
      </c>
      <c r="I1163" t="s">
        <v>13176</v>
      </c>
      <c r="J1163" s="7" t="str">
        <f t="shared" si="201"/>
        <v>Home &amp; Kitchen</v>
      </c>
      <c r="K1163" s="2" t="s">
        <v>13285</v>
      </c>
      <c r="L1163" t="str">
        <f t="shared" si="202"/>
        <v>Kitchen &amp; HomeAppliances</v>
      </c>
      <c r="M1163" s="2" t="s">
        <v>13286</v>
      </c>
      <c r="N1163" s="2" t="str">
        <f t="shared" si="203"/>
        <v>SmallKitchenAppliances</v>
      </c>
      <c r="O1163" s="1" t="s">
        <v>13302</v>
      </c>
      <c r="Q1163" s="2">
        <v>1695</v>
      </c>
      <c r="R1163" s="8">
        <f t="shared" si="204"/>
        <v>1695</v>
      </c>
      <c r="S1163" s="2">
        <v>1695</v>
      </c>
      <c r="T1163" s="8">
        <f t="shared" si="205"/>
        <v>1695</v>
      </c>
      <c r="U1163" s="1">
        <f t="shared" si="206"/>
        <v>0</v>
      </c>
      <c r="V1163">
        <v>4.2</v>
      </c>
      <c r="W1163" s="10">
        <f t="shared" si="207"/>
        <v>4.2</v>
      </c>
      <c r="X1163" s="4">
        <v>14290</v>
      </c>
      <c r="Y1163" s="12">
        <f t="shared" si="208"/>
        <v>14290</v>
      </c>
    </row>
    <row r="1164" spans="1:25" x14ac:dyDescent="0.25">
      <c r="A1164">
        <v>1163</v>
      </c>
      <c r="B1164" t="s">
        <v>9880</v>
      </c>
      <c r="C1164" t="str">
        <f t="shared" si="209"/>
        <v>Unique</v>
      </c>
      <c r="D1164" t="s">
        <v>9881</v>
      </c>
      <c r="E1164" t="str">
        <f t="shared" si="200"/>
        <v>Bajaj DX-2 600W Dry Iron with Advance Soleplate and Anti-Bacterial German Coating Technology, Grey</v>
      </c>
      <c r="F1164" t="str" cm="1">
        <f t="array" ref="F1164">PROPER(_xlfn.TEXTJOIN(" ", TRUE, INDEX(_xlfn.FILTERXML("&lt;t&gt;&lt;s&gt;" &amp; SUBSTITUTE(E1164," ","&lt;/s&gt;&lt;s&gt;") &amp; "&lt;/s&gt;&lt;/t&gt;", "//s"), _xlfn.SEQUENCE(4))))</f>
        <v>Bajaj Dx-2 600W Dry</v>
      </c>
      <c r="G1164" t="str">
        <f t="shared" si="199"/>
        <v>Advance Soleplate and Anti-Bacterial German Coating Technology, Grey</v>
      </c>
      <c r="H1164" t="s">
        <v>8607</v>
      </c>
      <c r="I1164" t="s">
        <v>13176</v>
      </c>
      <c r="J1164" s="7" t="str">
        <f t="shared" si="201"/>
        <v>Home &amp; Kitchen</v>
      </c>
      <c r="K1164" t="s">
        <v>13285</v>
      </c>
      <c r="L1164" t="str">
        <f t="shared" si="202"/>
        <v>Kitchen &amp; HomeAppliances</v>
      </c>
      <c r="M1164" t="s">
        <v>13293</v>
      </c>
      <c r="N1164" s="2" t="str">
        <f t="shared" si="203"/>
        <v>Vacuum , Cleaning &amp; Ironing</v>
      </c>
      <c r="O1164" s="1" t="s">
        <v>13294</v>
      </c>
      <c r="P1164" t="s">
        <v>13303</v>
      </c>
      <c r="Q1164">
        <v>499</v>
      </c>
      <c r="R1164" s="8">
        <f t="shared" si="204"/>
        <v>499</v>
      </c>
      <c r="S1164">
        <v>940</v>
      </c>
      <c r="T1164" s="8">
        <f t="shared" si="205"/>
        <v>940</v>
      </c>
      <c r="U1164" s="1">
        <f t="shared" si="206"/>
        <v>0.46914893617021275</v>
      </c>
      <c r="V1164">
        <v>4.0999999999999996</v>
      </c>
      <c r="W1164" s="10">
        <f t="shared" si="207"/>
        <v>4.0999999999999996</v>
      </c>
      <c r="X1164" s="4">
        <v>3036</v>
      </c>
      <c r="Y1164" s="12">
        <f t="shared" si="208"/>
        <v>3036</v>
      </c>
    </row>
    <row r="1165" spans="1:25" x14ac:dyDescent="0.25">
      <c r="A1165">
        <v>1164</v>
      </c>
      <c r="B1165" t="s">
        <v>9889</v>
      </c>
      <c r="C1165" t="str">
        <f t="shared" si="209"/>
        <v>Unique</v>
      </c>
      <c r="D1165" t="s">
        <v>9890</v>
      </c>
      <c r="E1165" t="str">
        <f t="shared" si="200"/>
        <v>V-Guard Zio Instant Water Geyser | 3 Litre | 3000 W Heating | White-Blue | | 2 Year Warranty</v>
      </c>
      <c r="F1165" t="str" cm="1">
        <f t="array" ref="F1165">PROPER(_xlfn.TEXTJOIN(" ", TRUE, INDEX(_xlfn.FILTERXML("&lt;t&gt;&lt;s&gt;" &amp; SUBSTITUTE(E1165," ","&lt;/s&gt;&lt;s&gt;") &amp; "&lt;/s&gt;&lt;/t&gt;", "//s"), _xlfn.SEQUENCE(4))))</f>
        <v>V-Guard Zio Instant Water</v>
      </c>
      <c r="G1165" t="str">
        <f t="shared" si="199"/>
        <v>3 Litre | 3000 W Heating | White-Blue | | 2 Year Warranty</v>
      </c>
      <c r="H1165" t="s">
        <v>8629</v>
      </c>
      <c r="I1165" t="s">
        <v>13176</v>
      </c>
      <c r="J1165" s="7" t="str">
        <f t="shared" si="201"/>
        <v>Home &amp; Kitchen</v>
      </c>
      <c r="K1165" s="2" t="s">
        <v>13289</v>
      </c>
      <c r="L1165" t="str">
        <f t="shared" si="202"/>
        <v>Heating , Cooling &amp; AirQuality</v>
      </c>
      <c r="M1165" s="2" t="s">
        <v>13305</v>
      </c>
      <c r="N1165" s="2" t="str">
        <f t="shared" si="203"/>
        <v>WaterHeaters &amp; Geysers</v>
      </c>
      <c r="O1165" s="1" t="s">
        <v>13306</v>
      </c>
      <c r="Q1165" s="2">
        <v>2699</v>
      </c>
      <c r="R1165" s="8">
        <f t="shared" si="204"/>
        <v>2699</v>
      </c>
      <c r="S1165" s="2">
        <v>4700</v>
      </c>
      <c r="T1165" s="8">
        <f t="shared" si="205"/>
        <v>4700</v>
      </c>
      <c r="U1165" s="1">
        <f t="shared" si="206"/>
        <v>0.42574468085106382</v>
      </c>
      <c r="V1165">
        <v>4.2</v>
      </c>
      <c r="W1165" s="10">
        <f t="shared" si="207"/>
        <v>4.2</v>
      </c>
      <c r="X1165" s="4">
        <v>1296</v>
      </c>
      <c r="Y1165" s="12">
        <f t="shared" si="208"/>
        <v>1296</v>
      </c>
    </row>
    <row r="1166" spans="1:25" x14ac:dyDescent="0.25">
      <c r="A1166">
        <v>1165</v>
      </c>
      <c r="B1166" t="s">
        <v>9899</v>
      </c>
      <c r="C1166" t="str">
        <f t="shared" si="209"/>
        <v>Unique</v>
      </c>
      <c r="D1166" t="s">
        <v>9900</v>
      </c>
      <c r="E1166" t="str">
        <f t="shared" si="200"/>
        <v>Homeistic Applience‚Ñ¢ Instant Electric Water Heater Faucet Tap For Kitchen And Bathroom Sink Digital Water Heating Tap with Shower Head ABS Body- Shock Proof (Pack Of 1. White)</v>
      </c>
      <c r="F1166" t="str" cm="1">
        <f t="array" ref="F1166">PROPER(_xlfn.TEXTJOIN(" ", TRUE, INDEX(_xlfn.FILTERXML("&lt;t&gt;&lt;s&gt;" &amp; SUBSTITUTE(E1166," ","&lt;/s&gt;&lt;s&gt;") &amp; "&lt;/s&gt;&lt;/t&gt;", "//s"), _xlfn.SEQUENCE(4))))</f>
        <v>Homeistic Applience‚Ñ¢ Instant Electric</v>
      </c>
      <c r="G1166" t="str">
        <f t="shared" si="199"/>
        <v>Faucet Tap For Kitchen And Bathroom Sink Digital Water Heating Tap with Shower Head ABS Body- Shock Proof (Pack Of 1. White)</v>
      </c>
      <c r="H1166" t="s">
        <v>8629</v>
      </c>
      <c r="I1166" t="s">
        <v>13176</v>
      </c>
      <c r="J1166" s="7" t="str">
        <f t="shared" si="201"/>
        <v>Home &amp; Kitchen</v>
      </c>
      <c r="K1166" s="2" t="s">
        <v>13289</v>
      </c>
      <c r="L1166" t="str">
        <f t="shared" si="202"/>
        <v>Heating , Cooling &amp; AirQuality</v>
      </c>
      <c r="M1166" s="2" t="s">
        <v>13305</v>
      </c>
      <c r="N1166" s="2" t="str">
        <f t="shared" si="203"/>
        <v>WaterHeaters &amp; Geysers</v>
      </c>
      <c r="O1166" s="1" t="s">
        <v>13306</v>
      </c>
      <c r="Q1166" s="2">
        <v>1448</v>
      </c>
      <c r="R1166" s="8">
        <f t="shared" si="204"/>
        <v>1448</v>
      </c>
      <c r="S1166" s="2">
        <v>2999</v>
      </c>
      <c r="T1166" s="8">
        <f t="shared" si="205"/>
        <v>2999</v>
      </c>
      <c r="U1166" s="1">
        <f t="shared" si="206"/>
        <v>0.51717239079693234</v>
      </c>
      <c r="V1166">
        <v>4.5</v>
      </c>
      <c r="W1166" s="10">
        <f t="shared" si="207"/>
        <v>4.5</v>
      </c>
      <c r="X1166" s="4">
        <v>19</v>
      </c>
      <c r="Y1166" s="12">
        <f t="shared" si="208"/>
        <v>19</v>
      </c>
    </row>
    <row r="1167" spans="1:25" x14ac:dyDescent="0.25">
      <c r="A1167">
        <v>1166</v>
      </c>
      <c r="B1167" t="s">
        <v>9909</v>
      </c>
      <c r="C1167" t="str">
        <f t="shared" si="209"/>
        <v>Unique</v>
      </c>
      <c r="D1167" t="s">
        <v>9910</v>
      </c>
      <c r="E1167" t="str">
        <f t="shared" si="200"/>
        <v>Kitchenwell 18Pc Plastic Food Snack Bag Pouch Clip Sealer for Keeping Food Fresh for Home, Kitchen, Camping Snack Seal Sealing Bag Clips (Multi-Color) | (Pack of 18)|</v>
      </c>
      <c r="F1167" t="str" cm="1">
        <f t="array" ref="F1167">PROPER(_xlfn.TEXTJOIN(" ", TRUE, INDEX(_xlfn.FILTERXML("&lt;t&gt;&lt;s&gt;" &amp; SUBSTITUTE(E1167," ","&lt;/s&gt;&lt;s&gt;") &amp; "&lt;/s&gt;&lt;/t&gt;", "//s"), _xlfn.SEQUENCE(4))))</f>
        <v>Kitchenwell 18Pc Plastic Food</v>
      </c>
      <c r="G1167" t="str">
        <f t="shared" si="199"/>
        <v>Pouch Clip Sealer for Keeping Food Fresh for Home, Kitchen, Camping Snack Seal Sealing Bag Clips (Multi-Color) | (Pack of 18)|</v>
      </c>
      <c r="H1167" t="s">
        <v>9192</v>
      </c>
      <c r="I1167" t="s">
        <v>13176</v>
      </c>
      <c r="J1167" s="7" t="str">
        <f t="shared" si="201"/>
        <v>Home &amp; Kitchen</v>
      </c>
      <c r="K1167" t="s">
        <v>13285</v>
      </c>
      <c r="L1167" t="str">
        <f t="shared" si="202"/>
        <v>Kitchen &amp; HomeAppliances</v>
      </c>
      <c r="M1167" t="s">
        <v>13286</v>
      </c>
      <c r="N1167" s="2" t="str">
        <f t="shared" si="203"/>
        <v>SmallKitchenAppliances</v>
      </c>
      <c r="O1167" s="1" t="s">
        <v>13322</v>
      </c>
      <c r="Q1167">
        <v>79</v>
      </c>
      <c r="R1167" s="8">
        <f t="shared" si="204"/>
        <v>79</v>
      </c>
      <c r="S1167">
        <v>79</v>
      </c>
      <c r="T1167" s="8">
        <f t="shared" si="205"/>
        <v>79</v>
      </c>
      <c r="U1167" s="1">
        <f t="shared" si="206"/>
        <v>0</v>
      </c>
      <c r="V1167">
        <v>4</v>
      </c>
      <c r="W1167" s="10">
        <f t="shared" si="207"/>
        <v>4</v>
      </c>
      <c r="X1167" s="4">
        <v>97</v>
      </c>
      <c r="Y1167" s="12">
        <f t="shared" si="208"/>
        <v>97</v>
      </c>
    </row>
    <row r="1168" spans="1:25" x14ac:dyDescent="0.25">
      <c r="A1168">
        <v>1167</v>
      </c>
      <c r="B1168" t="s">
        <v>9918</v>
      </c>
      <c r="C1168" t="str">
        <f t="shared" si="209"/>
        <v>Unique</v>
      </c>
      <c r="D1168" t="s">
        <v>9919</v>
      </c>
      <c r="E1168" t="str">
        <f t="shared" si="200"/>
        <v>Havells Instanio 10 Litre Storage Water Heater with Flexi Pipe and Free installation (White Blue)</v>
      </c>
      <c r="F1168" t="str" cm="1">
        <f t="array" ref="F1168">PROPER(_xlfn.TEXTJOIN(" ", TRUE, INDEX(_xlfn.FILTERXML("&lt;t&gt;&lt;s&gt;" &amp; SUBSTITUTE(E1168," ","&lt;/s&gt;&lt;s&gt;") &amp; "&lt;/s&gt;&lt;/t&gt;", "//s"), _xlfn.SEQUENCE(4))))</f>
        <v>Havells Instanio 10 Litre</v>
      </c>
      <c r="G1168" t="str">
        <f t="shared" si="199"/>
        <v>Heater with Flexi Pipe and Free installation (White Blue)</v>
      </c>
      <c r="H1168" t="s">
        <v>8681</v>
      </c>
      <c r="I1168" t="s">
        <v>13176</v>
      </c>
      <c r="J1168" s="7" t="str">
        <f t="shared" si="201"/>
        <v>Home &amp; Kitchen</v>
      </c>
      <c r="K1168" s="2" t="s">
        <v>13289</v>
      </c>
      <c r="L1168" t="str">
        <f t="shared" si="202"/>
        <v>Heating , Cooling &amp; AirQuality</v>
      </c>
      <c r="M1168" s="2" t="s">
        <v>13305</v>
      </c>
      <c r="N1168" s="2" t="str">
        <f t="shared" si="203"/>
        <v>WaterHeaters &amp; Geysers</v>
      </c>
      <c r="O1168" s="1" t="s">
        <v>13308</v>
      </c>
      <c r="Q1168" s="2">
        <v>6990</v>
      </c>
      <c r="R1168" s="8">
        <f t="shared" si="204"/>
        <v>6990</v>
      </c>
      <c r="S1168" s="2">
        <v>14290</v>
      </c>
      <c r="T1168" s="8">
        <f t="shared" si="205"/>
        <v>14290</v>
      </c>
      <c r="U1168" s="1">
        <f t="shared" si="206"/>
        <v>0.51084674597620716</v>
      </c>
      <c r="V1168">
        <v>4.4000000000000004</v>
      </c>
      <c r="W1168" s="10">
        <f t="shared" si="207"/>
        <v>4.4000000000000004</v>
      </c>
      <c r="X1168" s="4">
        <v>1771</v>
      </c>
      <c r="Y1168" s="12">
        <f t="shared" si="208"/>
        <v>1771</v>
      </c>
    </row>
    <row r="1169" spans="1:25" x14ac:dyDescent="0.25">
      <c r="A1169">
        <v>1168</v>
      </c>
      <c r="B1169" t="s">
        <v>9928</v>
      </c>
      <c r="C1169" t="str">
        <f t="shared" si="209"/>
        <v>Unique</v>
      </c>
      <c r="D1169" t="s">
        <v>9929</v>
      </c>
      <c r="E1169" t="str">
        <f t="shared" si="200"/>
        <v>Prestige PIC 16.0+ 1900W Induction Cooktop with Soft Touch Push Buttons (Black)</v>
      </c>
      <c r="F1169" t="str" cm="1">
        <f t="array" ref="F1169">PROPER(_xlfn.TEXTJOIN(" ", TRUE, INDEX(_xlfn.FILTERXML("&lt;t&gt;&lt;s&gt;" &amp; SUBSTITUTE(E1169," ","&lt;/s&gt;&lt;s&gt;") &amp; "&lt;/s&gt;&lt;/t&gt;", "//s"), _xlfn.SEQUENCE(4))))</f>
        <v>Prestige Pic 16.0+ 1900W</v>
      </c>
      <c r="G1169" t="str">
        <f t="shared" si="199"/>
        <v>with Soft Touch Push Buttons (Black)</v>
      </c>
      <c r="H1169" t="s">
        <v>8556</v>
      </c>
      <c r="I1169" t="s">
        <v>13176</v>
      </c>
      <c r="J1169" s="7" t="str">
        <f t="shared" si="201"/>
        <v>Home &amp; Kitchen</v>
      </c>
      <c r="K1169" s="2" t="s">
        <v>13285</v>
      </c>
      <c r="L1169" t="str">
        <f t="shared" si="202"/>
        <v>Kitchen &amp; HomeAppliances</v>
      </c>
      <c r="M1169" s="2" t="s">
        <v>13286</v>
      </c>
      <c r="N1169" s="2" t="str">
        <f t="shared" si="203"/>
        <v>SmallKitchenAppliances</v>
      </c>
      <c r="O1169" s="1" t="s">
        <v>13301</v>
      </c>
      <c r="Q1169" s="2">
        <v>2698</v>
      </c>
      <c r="R1169" s="8">
        <f t="shared" si="204"/>
        <v>2698</v>
      </c>
      <c r="S1169" s="2">
        <v>3945</v>
      </c>
      <c r="T1169" s="8">
        <f t="shared" si="205"/>
        <v>3945</v>
      </c>
      <c r="U1169" s="1">
        <f t="shared" si="206"/>
        <v>0.31609632446134345</v>
      </c>
      <c r="V1169">
        <v>4</v>
      </c>
      <c r="W1169" s="10">
        <f t="shared" si="207"/>
        <v>4</v>
      </c>
      <c r="X1169" s="4">
        <v>15034</v>
      </c>
      <c r="Y1169" s="12">
        <f t="shared" si="208"/>
        <v>15034</v>
      </c>
    </row>
    <row r="1170" spans="1:25" x14ac:dyDescent="0.25">
      <c r="A1170">
        <v>1169</v>
      </c>
      <c r="B1170" t="s">
        <v>9938</v>
      </c>
      <c r="C1170" t="str">
        <f t="shared" si="209"/>
        <v>Unique</v>
      </c>
      <c r="D1170" t="s">
        <v>9939</v>
      </c>
      <c r="E1170" t="str">
        <f t="shared" si="200"/>
        <v>AGARO 33398 Rapid 1000-Watt, 10-Litre Wet and Dry Vacuum Cleaner, with Blower Function (Red and Black)</v>
      </c>
      <c r="F1170" t="str" cm="1">
        <f t="array" ref="F1170">PROPER(_xlfn.TEXTJOIN(" ", TRUE, INDEX(_xlfn.FILTERXML("&lt;t&gt;&lt;s&gt;" &amp; SUBSTITUTE(E1170," ","&lt;/s&gt;&lt;s&gt;") &amp; "&lt;/s&gt;&lt;/t&gt;", "//s"), _xlfn.SEQUENCE(4))))</f>
        <v>Agaro 33398 Rapid 1000-Watt,</v>
      </c>
      <c r="G1170" t="str">
        <f t="shared" si="199"/>
        <v>and Dry Vacuum Cleaner, with Blower Function (Red and Black)</v>
      </c>
      <c r="H1170" t="s">
        <v>9851</v>
      </c>
      <c r="I1170" t="s">
        <v>13176</v>
      </c>
      <c r="J1170" s="7" t="str">
        <f t="shared" si="201"/>
        <v>Home &amp; Kitchen</v>
      </c>
      <c r="K1170" s="2" t="s">
        <v>13285</v>
      </c>
      <c r="L1170" t="str">
        <f t="shared" si="202"/>
        <v>Kitchen &amp; HomeAppliances</v>
      </c>
      <c r="M1170" s="2" t="s">
        <v>13293</v>
      </c>
      <c r="N1170" s="2" t="str">
        <f t="shared" si="203"/>
        <v>Vacuum , Cleaning &amp; Ironing</v>
      </c>
      <c r="O1170" s="1" t="s">
        <v>13316</v>
      </c>
      <c r="P1170" t="s">
        <v>13317</v>
      </c>
      <c r="Q1170" s="2">
        <v>3199</v>
      </c>
      <c r="R1170" s="8">
        <f t="shared" si="204"/>
        <v>3199</v>
      </c>
      <c r="S1170" s="2">
        <v>5999</v>
      </c>
      <c r="T1170" s="8">
        <f t="shared" si="205"/>
        <v>5999</v>
      </c>
      <c r="U1170" s="1">
        <f t="shared" si="206"/>
        <v>0.46674445740956827</v>
      </c>
      <c r="V1170">
        <v>4</v>
      </c>
      <c r="W1170" s="10">
        <f t="shared" si="207"/>
        <v>4</v>
      </c>
      <c r="X1170" s="4">
        <v>3242</v>
      </c>
      <c r="Y1170" s="12">
        <f t="shared" si="208"/>
        <v>3242</v>
      </c>
    </row>
    <row r="1171" spans="1:25" x14ac:dyDescent="0.25">
      <c r="A1171">
        <v>1170</v>
      </c>
      <c r="B1171" t="s">
        <v>9948</v>
      </c>
      <c r="C1171" t="str">
        <f t="shared" si="209"/>
        <v>Unique</v>
      </c>
      <c r="D1171" t="s">
        <v>9949</v>
      </c>
      <c r="E1171" t="str">
        <f t="shared" si="200"/>
        <v>KENT 16026 Electric Kettle Stainless Steel 1.8 L | 1500W | Superfast Boiling | Auto Shut-Off | Boil Dry Protection | 360¬∞ Rotating Base | Water Level Indicator</v>
      </c>
      <c r="F1171" t="str" cm="1">
        <f t="array" ref="F1171">PROPER(_xlfn.TEXTJOIN(" ", TRUE, INDEX(_xlfn.FILTERXML("&lt;t&gt;&lt;s&gt;" &amp; SUBSTITUTE(E1171," ","&lt;/s&gt;&lt;s&gt;") &amp; "&lt;/s&gt;&lt;/t&gt;", "//s"), _xlfn.SEQUENCE(4))))</f>
        <v>Kent 16026 Electric Kettle</v>
      </c>
      <c r="G1171" t="str">
        <f t="shared" si="199"/>
        <v>1.8 L | 1500W | Superfast Boiling | Auto Shut-Off | Boil Dry Protection | 360¬∞ Rotating Base | Water Level Indicator</v>
      </c>
      <c r="H1171" t="s">
        <v>8670</v>
      </c>
      <c r="I1171" t="s">
        <v>13176</v>
      </c>
      <c r="J1171" s="7" t="str">
        <f t="shared" si="201"/>
        <v>Home &amp; Kitchen</v>
      </c>
      <c r="K1171" s="2" t="s">
        <v>13285</v>
      </c>
      <c r="L1171" t="str">
        <f t="shared" si="202"/>
        <v>Kitchen &amp; HomeAppliances</v>
      </c>
      <c r="M1171" s="2" t="s">
        <v>13286</v>
      </c>
      <c r="N1171" s="2" t="str">
        <f t="shared" si="203"/>
        <v>SmallKitchenAppliances</v>
      </c>
      <c r="O1171" s="1" t="s">
        <v>13287</v>
      </c>
      <c r="P1171" t="s">
        <v>13307</v>
      </c>
      <c r="Q1171" s="2">
        <v>1199</v>
      </c>
      <c r="R1171" s="8">
        <f t="shared" si="204"/>
        <v>1199</v>
      </c>
      <c r="S1171" s="2">
        <v>1950</v>
      </c>
      <c r="T1171" s="8">
        <f t="shared" si="205"/>
        <v>1950</v>
      </c>
      <c r="U1171" s="1">
        <f t="shared" si="206"/>
        <v>0.38512820512820511</v>
      </c>
      <c r="V1171">
        <v>3.9</v>
      </c>
      <c r="W1171" s="10">
        <f t="shared" si="207"/>
        <v>3.9</v>
      </c>
      <c r="X1171" s="4">
        <v>2832</v>
      </c>
      <c r="Y1171" s="12">
        <f t="shared" si="208"/>
        <v>2832</v>
      </c>
    </row>
    <row r="1172" spans="1:25" x14ac:dyDescent="0.25">
      <c r="A1172">
        <v>1171</v>
      </c>
      <c r="B1172" t="s">
        <v>9958</v>
      </c>
      <c r="C1172" t="str">
        <f t="shared" si="209"/>
        <v>Unique</v>
      </c>
      <c r="D1172" t="s">
        <v>9959</v>
      </c>
      <c r="E1172" t="str">
        <f t="shared" si="200"/>
        <v>SKYTONE Stainless Steel Electric Meat Grinders with Bowl 700W Heavy for Kitchen Food Chopper, Meat, Vegetables, Onion , Garlic Slicer Dicer, Fruit and Nuts Blender (2L, 700 Watts)</v>
      </c>
      <c r="F1172" t="str" cm="1">
        <f t="array" ref="F1172">PROPER(_xlfn.TEXTJOIN(" ", TRUE, INDEX(_xlfn.FILTERXML("&lt;t&gt;&lt;s&gt;" &amp; SUBSTITUTE(E1172," ","&lt;/s&gt;&lt;s&gt;") &amp; "&lt;/s&gt;&lt;/t&gt;", "//s"), _xlfn.SEQUENCE(4))))</f>
        <v>Skytone Stainless Steel Electric</v>
      </c>
      <c r="G1172" t="str">
        <f t="shared" si="199"/>
        <v>with Bowl 700W Heavy for Kitchen Food Chopper, Meat, Vegetables, Onion , Garlic Slicer Dicer, Fruit and Nuts Blender (2L, 700 Watts)</v>
      </c>
      <c r="H1172" t="s">
        <v>9100</v>
      </c>
      <c r="I1172" t="s">
        <v>13176</v>
      </c>
      <c r="J1172" s="7" t="str">
        <f t="shared" si="201"/>
        <v>Home &amp; Kitchen</v>
      </c>
      <c r="K1172" s="2" t="s">
        <v>13285</v>
      </c>
      <c r="L1172" t="str">
        <f t="shared" si="202"/>
        <v>Kitchen &amp; HomeAppliances</v>
      </c>
      <c r="M1172" s="2" t="s">
        <v>13286</v>
      </c>
      <c r="N1172" s="2" t="str">
        <f t="shared" si="203"/>
        <v>SmallKitchenAppliances</v>
      </c>
      <c r="O1172" s="1" t="s">
        <v>13320</v>
      </c>
      <c r="Q1172" s="2">
        <v>1414</v>
      </c>
      <c r="R1172" s="8">
        <f t="shared" si="204"/>
        <v>1414</v>
      </c>
      <c r="S1172" s="2">
        <v>2799</v>
      </c>
      <c r="T1172" s="8">
        <f t="shared" si="205"/>
        <v>2799</v>
      </c>
      <c r="U1172" s="1">
        <f t="shared" si="206"/>
        <v>0.4948195784208646</v>
      </c>
      <c r="V1172">
        <v>4</v>
      </c>
      <c r="W1172" s="10">
        <f t="shared" si="207"/>
        <v>4</v>
      </c>
      <c r="X1172" s="4">
        <v>1498</v>
      </c>
      <c r="Y1172" s="12">
        <f t="shared" si="208"/>
        <v>1498</v>
      </c>
    </row>
    <row r="1173" spans="1:25" x14ac:dyDescent="0.25">
      <c r="A1173">
        <v>1172</v>
      </c>
      <c r="B1173" t="s">
        <v>9968</v>
      </c>
      <c r="C1173" t="str">
        <f t="shared" si="209"/>
        <v>Unique</v>
      </c>
      <c r="D1173" t="s">
        <v>9969</v>
      </c>
      <c r="E1173" t="str">
        <f t="shared" si="200"/>
        <v>KENT 16088 Vogue Electric Kettle 1.8 Litre 1500 W | Stainless Steel body | Auto shut off over heating protection | 1 Year Warranty</v>
      </c>
      <c r="F1173" t="str" cm="1">
        <f t="array" ref="F1173">PROPER(_xlfn.TEXTJOIN(" ", TRUE, INDEX(_xlfn.FILTERXML("&lt;t&gt;&lt;s&gt;" &amp; SUBSTITUTE(E1173," ","&lt;/s&gt;&lt;s&gt;") &amp; "&lt;/s&gt;&lt;/t&gt;", "//s"), _xlfn.SEQUENCE(4))))</f>
        <v>Kent 16088 Vogue Electric</v>
      </c>
      <c r="G1173" t="str">
        <f t="shared" si="199"/>
        <v>Litre 1500 W | Stainless Steel body | Auto shut off over heating protection | 1 Year Warranty</v>
      </c>
      <c r="H1173" t="s">
        <v>8450</v>
      </c>
      <c r="I1173" t="s">
        <v>13176</v>
      </c>
      <c r="J1173" s="7" t="str">
        <f t="shared" si="201"/>
        <v>Home &amp; Kitchen</v>
      </c>
      <c r="K1173" t="s">
        <v>13285</v>
      </c>
      <c r="L1173" t="str">
        <f t="shared" si="202"/>
        <v>Kitchen &amp; HomeAppliances</v>
      </c>
      <c r="M1173" s="2" t="s">
        <v>13286</v>
      </c>
      <c r="N1173" s="2" t="str">
        <f t="shared" si="203"/>
        <v>SmallKitchenAppliances</v>
      </c>
      <c r="O1173" s="1" t="s">
        <v>13287</v>
      </c>
      <c r="P1173" t="s">
        <v>13288</v>
      </c>
      <c r="Q1173">
        <v>999</v>
      </c>
      <c r="R1173" s="8">
        <f t="shared" si="204"/>
        <v>999</v>
      </c>
      <c r="S1173" s="2">
        <v>1950</v>
      </c>
      <c r="T1173" s="8">
        <f t="shared" si="205"/>
        <v>1950</v>
      </c>
      <c r="U1173" s="1">
        <f t="shared" si="206"/>
        <v>0.4876923076923077</v>
      </c>
      <c r="V1173">
        <v>3.8</v>
      </c>
      <c r="W1173" s="10">
        <f t="shared" si="207"/>
        <v>3.8</v>
      </c>
      <c r="X1173" s="4">
        <v>305</v>
      </c>
      <c r="Y1173" s="12">
        <f t="shared" si="208"/>
        <v>305</v>
      </c>
    </row>
    <row r="1174" spans="1:25" x14ac:dyDescent="0.25">
      <c r="A1174">
        <v>1173</v>
      </c>
      <c r="B1174" t="s">
        <v>9978</v>
      </c>
      <c r="C1174" t="str">
        <f t="shared" si="209"/>
        <v>Unique</v>
      </c>
      <c r="D1174" t="s">
        <v>9979</v>
      </c>
      <c r="E1174" t="str">
        <f t="shared" si="200"/>
        <v>Eureka Forbes Supervac 1600 Watts Powerful Suction,bagless Vacuum Cleaner with cyclonic Technology,7 Accessories,1 Year Warranty,Compact,Lightweight and Easy to use (Red)</v>
      </c>
      <c r="F1174" t="str" cm="1">
        <f t="array" ref="F1174">PROPER(_xlfn.TEXTJOIN(" ", TRUE, INDEX(_xlfn.FILTERXML("&lt;t&gt;&lt;s&gt;" &amp; SUBSTITUTE(E1174," ","&lt;/s&gt;&lt;s&gt;") &amp; "&lt;/s&gt;&lt;/t&gt;", "//s"), _xlfn.SEQUENCE(4))))</f>
        <v>Eureka Forbes Supervac 1600</v>
      </c>
      <c r="G1174" t="str">
        <f t="shared" si="199"/>
        <v>Suction,bagless Vacuum Cleaner with cyclonic Technology,7 Accessories,1 Year Warranty,Compact,Lightweight and Easy to use (Red)</v>
      </c>
      <c r="H1174" t="s">
        <v>9234</v>
      </c>
      <c r="I1174" t="s">
        <v>13176</v>
      </c>
      <c r="J1174" s="7" t="str">
        <f t="shared" si="201"/>
        <v>Home &amp; Kitchen</v>
      </c>
      <c r="K1174" s="2" t="s">
        <v>13285</v>
      </c>
      <c r="L1174" t="str">
        <f t="shared" si="202"/>
        <v>Kitchen &amp; HomeAppliances</v>
      </c>
      <c r="M1174" s="2" t="s">
        <v>13293</v>
      </c>
      <c r="N1174" s="2" t="str">
        <f t="shared" si="203"/>
        <v>Vacuum , Cleaning &amp; Ironing</v>
      </c>
      <c r="O1174" s="1" t="s">
        <v>13316</v>
      </c>
      <c r="P1174" t="s">
        <v>13317</v>
      </c>
      <c r="Q1174" s="2">
        <v>5999</v>
      </c>
      <c r="R1174" s="8">
        <f t="shared" si="204"/>
        <v>5999</v>
      </c>
      <c r="S1174" s="2">
        <v>9999</v>
      </c>
      <c r="T1174" s="8">
        <f t="shared" si="205"/>
        <v>9999</v>
      </c>
      <c r="U1174" s="1">
        <f t="shared" si="206"/>
        <v>0.40004000400040002</v>
      </c>
      <c r="V1174">
        <v>4.2</v>
      </c>
      <c r="W1174" s="10">
        <f t="shared" si="207"/>
        <v>4.2</v>
      </c>
      <c r="X1174" s="4">
        <v>1191</v>
      </c>
      <c r="Y1174" s="12">
        <f t="shared" si="208"/>
        <v>1191</v>
      </c>
    </row>
    <row r="1175" spans="1:25" x14ac:dyDescent="0.25">
      <c r="A1175">
        <v>1174</v>
      </c>
      <c r="B1175" t="s">
        <v>9988</v>
      </c>
      <c r="C1175" t="str">
        <f t="shared" si="209"/>
        <v>Unique</v>
      </c>
      <c r="D1175" t="s">
        <v>9989</v>
      </c>
      <c r="E1175" t="str">
        <f t="shared" si="200"/>
        <v>Mi Air Purifier 3 with True HEPA Filter, removes air pollutants, smoke, odor, bacteria and viruses with 99.97% efficiency, coverage area up to 484 sq. ft., Wi-Fi and Voice control - Alexa GA (white)</v>
      </c>
      <c r="F1175" t="str" cm="1">
        <f t="array" ref="F1175">PROPER(_xlfn.TEXTJOIN(" ", TRUE, INDEX(_xlfn.FILTERXML("&lt;t&gt;&lt;s&gt;" &amp; SUBSTITUTE(E1175," ","&lt;/s&gt;&lt;s&gt;") &amp; "&lt;/s&gt;&lt;/t&gt;", "//s"), _xlfn.SEQUENCE(4))))</f>
        <v>Mi Air Purifier 3</v>
      </c>
      <c r="G1175" t="str">
        <f t="shared" si="199"/>
        <v>HEPA Filter, removes air pollutants, smoke, odor, bacteria and viruses with 99.97% efficiency, coverage area up to 484 sq. ft., Wi-Fi and Voice control - Alexa GA (white)</v>
      </c>
      <c r="H1175" t="s">
        <v>9990</v>
      </c>
      <c r="I1175" t="s">
        <v>13176</v>
      </c>
      <c r="J1175" s="7" t="str">
        <f t="shared" si="201"/>
        <v>Home &amp; Kitchen</v>
      </c>
      <c r="K1175" s="2" t="s">
        <v>13289</v>
      </c>
      <c r="L1175" t="str">
        <f t="shared" si="202"/>
        <v>Heating , Cooling &amp; AirQuality</v>
      </c>
      <c r="M1175" s="2" t="s">
        <v>13342</v>
      </c>
      <c r="N1175" s="2" t="str">
        <f t="shared" si="203"/>
        <v>AirPurifiers</v>
      </c>
      <c r="O1175" s="1" t="s">
        <v>13343</v>
      </c>
      <c r="Q1175" s="2">
        <v>9970</v>
      </c>
      <c r="R1175" s="8">
        <f t="shared" si="204"/>
        <v>9970</v>
      </c>
      <c r="S1175" s="2">
        <v>12999</v>
      </c>
      <c r="T1175" s="8">
        <f t="shared" si="205"/>
        <v>12999</v>
      </c>
      <c r="U1175" s="1">
        <f t="shared" si="206"/>
        <v>0.23301792445572736</v>
      </c>
      <c r="V1175">
        <v>4.3</v>
      </c>
      <c r="W1175" s="10">
        <f t="shared" si="207"/>
        <v>4.3</v>
      </c>
      <c r="X1175" s="4">
        <v>4049</v>
      </c>
      <c r="Y1175" s="12">
        <f t="shared" si="208"/>
        <v>4049</v>
      </c>
    </row>
    <row r="1176" spans="1:25" x14ac:dyDescent="0.25">
      <c r="A1176">
        <v>1175</v>
      </c>
      <c r="B1176" t="s">
        <v>9999</v>
      </c>
      <c r="C1176" t="str">
        <f t="shared" si="209"/>
        <v>Unique</v>
      </c>
      <c r="D1176" t="s">
        <v>10000</v>
      </c>
      <c r="E1176" t="str">
        <f t="shared" si="200"/>
        <v>Tata Swach Bulb 6000-Litre Cartridge, 1 Piece, White, Hollow Fiber Membrane</v>
      </c>
      <c r="F1176" t="str" cm="1">
        <f t="array" ref="F1176">PROPER(_xlfn.TEXTJOIN(" ", TRUE, INDEX(_xlfn.FILTERXML("&lt;t&gt;&lt;s&gt;" &amp; SUBSTITUTE(E1176," ","&lt;/s&gt;&lt;s&gt;") &amp; "&lt;/s&gt;&lt;/t&gt;", "//s"), _xlfn.SEQUENCE(4))))</f>
        <v>Tata Swach Bulb 6000-Litre</v>
      </c>
      <c r="G1176" t="str">
        <f t="shared" si="199"/>
        <v>Piece, White, Hollow Fiber Membrane</v>
      </c>
      <c r="H1176" t="s">
        <v>10001</v>
      </c>
      <c r="I1176" t="s">
        <v>13176</v>
      </c>
      <c r="J1176" s="7" t="str">
        <f t="shared" si="201"/>
        <v>Home &amp; Kitchen</v>
      </c>
      <c r="K1176" t="s">
        <v>13285</v>
      </c>
      <c r="L1176" t="str">
        <f t="shared" si="202"/>
        <v>Kitchen &amp; HomeAppliances</v>
      </c>
      <c r="M1176" t="s">
        <v>13334</v>
      </c>
      <c r="N1176" s="2" t="str">
        <f t="shared" si="203"/>
        <v>WaterPurifiers &amp; Accessories</v>
      </c>
      <c r="O1176" s="1" t="s">
        <v>13344</v>
      </c>
      <c r="Q1176">
        <v>698</v>
      </c>
      <c r="R1176" s="8">
        <f t="shared" si="204"/>
        <v>698</v>
      </c>
      <c r="S1176">
        <v>699</v>
      </c>
      <c r="T1176" s="8">
        <f t="shared" si="205"/>
        <v>699</v>
      </c>
      <c r="U1176" s="1">
        <f t="shared" si="206"/>
        <v>1.4306151645207439E-3</v>
      </c>
      <c r="V1176">
        <v>4.2</v>
      </c>
      <c r="W1176" s="10">
        <f t="shared" si="207"/>
        <v>4.2</v>
      </c>
      <c r="X1176" s="4">
        <v>3160</v>
      </c>
      <c r="Y1176" s="12">
        <f t="shared" si="208"/>
        <v>3160</v>
      </c>
    </row>
    <row r="1177" spans="1:25" x14ac:dyDescent="0.25">
      <c r="A1177">
        <v>1176</v>
      </c>
      <c r="B1177" t="s">
        <v>10010</v>
      </c>
      <c r="C1177" t="str">
        <f t="shared" si="209"/>
        <v>Unique</v>
      </c>
      <c r="D1177" t="s">
        <v>10011</v>
      </c>
      <c r="E1177" t="str">
        <f t="shared" si="200"/>
        <v>Havells Ambrose 1200mm Ceiling Fan (Gold Mist Wood)</v>
      </c>
      <c r="F1177" t="str" cm="1">
        <f t="array" ref="F1177">PROPER(_xlfn.TEXTJOIN(" ", TRUE, INDEX(_xlfn.FILTERXML("&lt;t&gt;&lt;s&gt;" &amp; SUBSTITUTE(E1177," ","&lt;/s&gt;&lt;s&gt;") &amp; "&lt;/s&gt;&lt;/t&gt;", "//s"), _xlfn.SEQUENCE(4))))</f>
        <v>Havells Ambrose 1200Mm Ceiling</v>
      </c>
      <c r="G1177" t="str">
        <f t="shared" si="199"/>
        <v>Mist Wood)</v>
      </c>
      <c r="H1177" t="s">
        <v>9203</v>
      </c>
      <c r="I1177" t="s">
        <v>13176</v>
      </c>
      <c r="J1177" s="7" t="str">
        <f t="shared" si="201"/>
        <v>Home &amp; Kitchen</v>
      </c>
      <c r="K1177" s="2" t="s">
        <v>13289</v>
      </c>
      <c r="L1177" t="str">
        <f t="shared" si="202"/>
        <v>Heating , Cooling &amp; AirQuality</v>
      </c>
      <c r="M1177" s="2" t="s">
        <v>13323</v>
      </c>
      <c r="N1177" s="2" t="str">
        <f t="shared" si="203"/>
        <v>Fans</v>
      </c>
      <c r="O1177" s="1" t="s">
        <v>13324</v>
      </c>
      <c r="Q1177" s="2">
        <v>2199</v>
      </c>
      <c r="R1177" s="8">
        <f t="shared" si="204"/>
        <v>2199</v>
      </c>
      <c r="S1177" s="2">
        <v>3190</v>
      </c>
      <c r="T1177" s="8">
        <f t="shared" si="205"/>
        <v>3190</v>
      </c>
      <c r="U1177" s="1">
        <f t="shared" si="206"/>
        <v>0.31065830721003135</v>
      </c>
      <c r="V1177">
        <v>4.3</v>
      </c>
      <c r="W1177" s="10">
        <f t="shared" si="207"/>
        <v>4.3</v>
      </c>
      <c r="X1177" s="4">
        <v>9650</v>
      </c>
      <c r="Y1177" s="12">
        <f t="shared" si="208"/>
        <v>9650</v>
      </c>
    </row>
    <row r="1178" spans="1:25" x14ac:dyDescent="0.25">
      <c r="A1178">
        <v>1177</v>
      </c>
      <c r="B1178" t="s">
        <v>10020</v>
      </c>
      <c r="C1178" t="str">
        <f t="shared" si="209"/>
        <v>Unique</v>
      </c>
      <c r="D1178" t="s">
        <v>10021</v>
      </c>
      <c r="E1178" t="str">
        <f t="shared" si="200"/>
        <v>PrettyKrafts Laundry Bag Basket for Dirty Clothes, Folding Round Laundry Bag,Set of 2, Black Wave</v>
      </c>
      <c r="F1178" t="str" cm="1">
        <f t="array" ref="F1178">PROPER(_xlfn.TEXTJOIN(" ", TRUE, INDEX(_xlfn.FILTERXML("&lt;t&gt;&lt;s&gt;" &amp; SUBSTITUTE(E1178," ","&lt;/s&gt;&lt;s&gt;") &amp; "&lt;/s&gt;&lt;/t&gt;", "//s"), _xlfn.SEQUENCE(4))))</f>
        <v>Prettykrafts Laundry Bag Basket</v>
      </c>
      <c r="G1178" t="str">
        <f t="shared" si="199"/>
        <v>Clothes, Folding Round Laundry Bag,Set of 2, Black Wave</v>
      </c>
      <c r="H1178" t="s">
        <v>10022</v>
      </c>
      <c r="I1178" t="s">
        <v>13176</v>
      </c>
      <c r="J1178" s="7" t="str">
        <f t="shared" si="201"/>
        <v>Home &amp; Kitchen</v>
      </c>
      <c r="K1178" t="s">
        <v>13312</v>
      </c>
      <c r="L1178" t="str">
        <f t="shared" si="202"/>
        <v>HomeStorage &amp; Organization</v>
      </c>
      <c r="M1178" t="s">
        <v>13313</v>
      </c>
      <c r="N1178" s="2" t="str">
        <f t="shared" si="203"/>
        <v>LaundryOrganization</v>
      </c>
      <c r="O1178" s="1" t="s">
        <v>13345</v>
      </c>
      <c r="Q1178">
        <v>320</v>
      </c>
      <c r="R1178" s="8">
        <f t="shared" si="204"/>
        <v>320</v>
      </c>
      <c r="S1178">
        <v>799</v>
      </c>
      <c r="T1178" s="8">
        <f t="shared" si="205"/>
        <v>799</v>
      </c>
      <c r="U1178" s="1">
        <f t="shared" si="206"/>
        <v>0.59949937421777222</v>
      </c>
      <c r="V1178">
        <v>4.2</v>
      </c>
      <c r="W1178" s="10">
        <f t="shared" si="207"/>
        <v>4.2</v>
      </c>
      <c r="X1178" s="4">
        <v>3846</v>
      </c>
      <c r="Y1178" s="12">
        <f t="shared" si="208"/>
        <v>3846</v>
      </c>
    </row>
    <row r="1179" spans="1:25" x14ac:dyDescent="0.25">
      <c r="A1179">
        <v>1178</v>
      </c>
      <c r="B1179" t="s">
        <v>10031</v>
      </c>
      <c r="C1179" t="str">
        <f t="shared" si="209"/>
        <v>Unique</v>
      </c>
      <c r="D1179" t="s">
        <v>10032</v>
      </c>
      <c r="E1179" t="str">
        <f t="shared" si="200"/>
        <v>FABWARE Lint Remover for Clothes - Sticky Lint Roller for Clothes, Furniture, Wool, Coat, Car Seats, Carpet, Fabric, Dust Cleaner, Pet Hair Remover with 1 Handle and 1 Refill Total 60 Sheets and 1 Cover</v>
      </c>
      <c r="F1179" t="str" cm="1">
        <f t="array" ref="F1179">PROPER(_xlfn.TEXTJOIN(" ", TRUE, INDEX(_xlfn.FILTERXML("&lt;t&gt;&lt;s&gt;" &amp; SUBSTITUTE(E1179," ","&lt;/s&gt;&lt;s&gt;") &amp; "&lt;/s&gt;&lt;/t&gt;", "//s"), _xlfn.SEQUENCE(4))))</f>
        <v>Fabware Lint Remover For</v>
      </c>
      <c r="G1179" t="str">
        <f t="shared" si="199"/>
        <v>Sticky Lint Roller for Clothes, Furniture, Wool, Coat, Car Seats, Carpet, Fabric, Dust Cleaner, Pet Hair Remover with 1 Handle and 1 Refill Total 60 Sheets and 1 Cover</v>
      </c>
      <c r="H1179" t="s">
        <v>8483</v>
      </c>
      <c r="I1179" t="s">
        <v>13176</v>
      </c>
      <c r="J1179" s="7" t="str">
        <f t="shared" si="201"/>
        <v>Home &amp; Kitchen</v>
      </c>
      <c r="K1179" t="s">
        <v>13285</v>
      </c>
      <c r="L1179" t="str">
        <f t="shared" si="202"/>
        <v>Kitchen &amp; HomeAppliances</v>
      </c>
      <c r="M1179" t="s">
        <v>13293</v>
      </c>
      <c r="N1179" s="2" t="str">
        <f t="shared" si="203"/>
        <v>Vacuum , Cleaning &amp; Ironing</v>
      </c>
      <c r="O1179" s="1" t="s">
        <v>13294</v>
      </c>
      <c r="P1179" t="s">
        <v>13295</v>
      </c>
      <c r="Q1179">
        <v>298</v>
      </c>
      <c r="R1179" s="8">
        <f t="shared" si="204"/>
        <v>298</v>
      </c>
      <c r="S1179">
        <v>499</v>
      </c>
      <c r="T1179" s="8">
        <f t="shared" si="205"/>
        <v>499</v>
      </c>
      <c r="U1179" s="1">
        <f t="shared" si="206"/>
        <v>0.4028056112224449</v>
      </c>
      <c r="V1179">
        <v>4.4000000000000004</v>
      </c>
      <c r="W1179" s="10">
        <f t="shared" si="207"/>
        <v>4.4000000000000004</v>
      </c>
      <c r="X1179" s="4">
        <v>290</v>
      </c>
      <c r="Y1179" s="12">
        <f t="shared" si="208"/>
        <v>290</v>
      </c>
    </row>
    <row r="1180" spans="1:25" x14ac:dyDescent="0.25">
      <c r="A1180">
        <v>1179</v>
      </c>
      <c r="B1180" t="s">
        <v>10041</v>
      </c>
      <c r="C1180" t="str">
        <f t="shared" si="209"/>
        <v>Unique</v>
      </c>
      <c r="D1180" t="s">
        <v>10042</v>
      </c>
      <c r="E1180" t="str">
        <f t="shared" si="200"/>
        <v>Brayden Fito Atom Rechargeable Smoothie Blender with 2000 mAh Battery and 3.7V Motor with 400ml Tritan Jar (Blue)</v>
      </c>
      <c r="F1180" t="str" cm="1">
        <f t="array" ref="F1180">PROPER(_xlfn.TEXTJOIN(" ", TRUE, INDEX(_xlfn.FILTERXML("&lt;t&gt;&lt;s&gt;" &amp; SUBSTITUTE(E1180," ","&lt;/s&gt;&lt;s&gt;") &amp; "&lt;/s&gt;&lt;/t&gt;", "//s"), _xlfn.SEQUENCE(4))))</f>
        <v>Brayden Fito Atom Rechargeable</v>
      </c>
      <c r="G1180" t="str">
        <f t="shared" si="199"/>
        <v>with 2000 mAh Battery and 3.7V Motor with 400ml Tritan Jar (Blue)</v>
      </c>
      <c r="H1180" t="s">
        <v>8846</v>
      </c>
      <c r="I1180" t="s">
        <v>13176</v>
      </c>
      <c r="J1180" s="7" t="str">
        <f t="shared" si="201"/>
        <v>Home &amp; Kitchen</v>
      </c>
      <c r="K1180" s="2" t="s">
        <v>13285</v>
      </c>
      <c r="L1180" t="str">
        <f t="shared" si="202"/>
        <v>Kitchen &amp; HomeAppliances</v>
      </c>
      <c r="M1180" s="2" t="s">
        <v>13286</v>
      </c>
      <c r="N1180" s="2" t="str">
        <f t="shared" si="203"/>
        <v>SmallKitchenAppliances</v>
      </c>
      <c r="O1180" s="1" t="s">
        <v>13315</v>
      </c>
      <c r="Q1180" s="2">
        <v>1199</v>
      </c>
      <c r="R1180" s="8">
        <f t="shared" si="204"/>
        <v>1199</v>
      </c>
      <c r="S1180" s="2">
        <v>1499</v>
      </c>
      <c r="T1180" s="8">
        <f t="shared" si="205"/>
        <v>1499</v>
      </c>
      <c r="U1180" s="1">
        <f t="shared" si="206"/>
        <v>0.20013342228152101</v>
      </c>
      <c r="V1180">
        <v>3.8</v>
      </c>
      <c r="W1180" s="10">
        <f t="shared" si="207"/>
        <v>3.8</v>
      </c>
      <c r="X1180" s="4">
        <v>2206</v>
      </c>
      <c r="Y1180" s="12">
        <f t="shared" si="208"/>
        <v>2206</v>
      </c>
    </row>
    <row r="1181" spans="1:25" x14ac:dyDescent="0.25">
      <c r="A1181">
        <v>1180</v>
      </c>
      <c r="B1181" t="s">
        <v>10051</v>
      </c>
      <c r="C1181" t="str">
        <f t="shared" si="209"/>
        <v>Unique</v>
      </c>
      <c r="D1181" t="s">
        <v>10052</v>
      </c>
      <c r="E1181" t="str">
        <f t="shared" si="200"/>
        <v>Bajaj Frore 1200 mm Ceiling Fan (Brown)</v>
      </c>
      <c r="F1181" t="str" cm="1">
        <f t="array" ref="F1181">PROPER(_xlfn.TEXTJOIN(" ", TRUE, INDEX(_xlfn.FILTERXML("&lt;t&gt;&lt;s&gt;" &amp; SUBSTITUTE(E1181," ","&lt;/s&gt;&lt;s&gt;") &amp; "&lt;/s&gt;&lt;/t&gt;", "//s"), _xlfn.SEQUENCE(4))))</f>
        <v>Bajaj Frore 1200 Mm</v>
      </c>
      <c r="G1181" t="str">
        <f t="shared" ref="G1181:G1244" si="210">IFERROR(TRIM(MID(E1181, FIND("~", SUBSTITUTE(E1181, " ", "~", 6)) + 1, LEN(E1181))), "")</f>
        <v>(Brown)</v>
      </c>
      <c r="H1181" t="s">
        <v>9203</v>
      </c>
      <c r="I1181" t="s">
        <v>13176</v>
      </c>
      <c r="J1181" s="7" t="str">
        <f t="shared" si="201"/>
        <v>Home &amp; Kitchen</v>
      </c>
      <c r="K1181" s="2" t="s">
        <v>13289</v>
      </c>
      <c r="L1181" t="str">
        <f t="shared" si="202"/>
        <v>Heating , Cooling &amp; AirQuality</v>
      </c>
      <c r="M1181" s="2" t="s">
        <v>13323</v>
      </c>
      <c r="N1181" s="2" t="str">
        <f t="shared" si="203"/>
        <v>Fans</v>
      </c>
      <c r="O1181" s="1" t="s">
        <v>13324</v>
      </c>
      <c r="Q1181" s="2">
        <v>1399</v>
      </c>
      <c r="R1181" s="8">
        <f t="shared" si="204"/>
        <v>1399</v>
      </c>
      <c r="S1181" s="2">
        <v>2660</v>
      </c>
      <c r="T1181" s="8">
        <f t="shared" si="205"/>
        <v>2660</v>
      </c>
      <c r="U1181" s="1">
        <f t="shared" si="206"/>
        <v>0.47406015037593985</v>
      </c>
      <c r="V1181">
        <v>4.0999999999999996</v>
      </c>
      <c r="W1181" s="10">
        <f t="shared" si="207"/>
        <v>4.0999999999999996</v>
      </c>
      <c r="X1181" s="4">
        <v>9349</v>
      </c>
      <c r="Y1181" s="12">
        <f t="shared" si="208"/>
        <v>9349</v>
      </c>
    </row>
    <row r="1182" spans="1:25" x14ac:dyDescent="0.25">
      <c r="A1182">
        <v>1181</v>
      </c>
      <c r="B1182" t="s">
        <v>10061</v>
      </c>
      <c r="C1182" t="str">
        <f t="shared" si="209"/>
        <v>Unique</v>
      </c>
      <c r="D1182" t="s">
        <v>10062</v>
      </c>
      <c r="E1182" t="str">
        <f t="shared" si="200"/>
        <v>Venus Digital Kitchen Weighing Scale and Food Weight Machine for Health, Fitness, Home Baking and Cooking Scale, 2 Year Warranty and Battery Included (Weighing Scale Without Bowl) Capacity 10 Kg, 1 Gm</v>
      </c>
      <c r="F1182" t="str" cm="1">
        <f t="array" ref="F1182">PROPER(_xlfn.TEXTJOIN(" ", TRUE, INDEX(_xlfn.FILTERXML("&lt;t&gt;&lt;s&gt;" &amp; SUBSTITUTE(E1182," ","&lt;/s&gt;&lt;s&gt;") &amp; "&lt;/s&gt;&lt;/t&gt;", "//s"), _xlfn.SEQUENCE(4))))</f>
        <v>Venus Digital Kitchen Weighing</v>
      </c>
      <c r="G1182" t="str">
        <f t="shared" si="210"/>
        <v>Food Weight Machine for Health, Fitness, Home Baking and Cooking Scale, 2 Year Warranty and Battery Included (Weighing Scale Without Bowl) Capacity 10 Kg, 1 Gm</v>
      </c>
      <c r="H1182" t="s">
        <v>8494</v>
      </c>
      <c r="I1182" t="s">
        <v>13176</v>
      </c>
      <c r="J1182" s="7" t="str">
        <f t="shared" si="201"/>
        <v>Home &amp; Kitchen</v>
      </c>
      <c r="K1182" t="s">
        <v>13285</v>
      </c>
      <c r="L1182" t="str">
        <f t="shared" si="202"/>
        <v>Kitchen &amp; HomeAppliances</v>
      </c>
      <c r="M1182" s="2" t="s">
        <v>13286</v>
      </c>
      <c r="N1182" s="2" t="str">
        <f t="shared" si="203"/>
        <v>SmallKitchenAppliances</v>
      </c>
      <c r="O1182" s="1" t="s">
        <v>13296</v>
      </c>
      <c r="Q1182">
        <v>599</v>
      </c>
      <c r="R1182" s="8">
        <f t="shared" si="204"/>
        <v>599</v>
      </c>
      <c r="S1182" s="2">
        <v>2799</v>
      </c>
      <c r="T1182" s="8">
        <f t="shared" si="205"/>
        <v>2799</v>
      </c>
      <c r="U1182" s="1">
        <f t="shared" si="206"/>
        <v>0.78599499821364771</v>
      </c>
      <c r="V1182">
        <v>3.9</v>
      </c>
      <c r="W1182" s="10">
        <f t="shared" si="207"/>
        <v>3.9</v>
      </c>
      <c r="X1182" s="4">
        <v>578</v>
      </c>
      <c r="Y1182" s="12">
        <f t="shared" si="208"/>
        <v>578</v>
      </c>
    </row>
    <row r="1183" spans="1:25" x14ac:dyDescent="0.25">
      <c r="A1183">
        <v>1182</v>
      </c>
      <c r="B1183" t="s">
        <v>10071</v>
      </c>
      <c r="C1183" t="str">
        <f t="shared" si="209"/>
        <v>Unique</v>
      </c>
      <c r="D1183" t="s">
        <v>10072</v>
      </c>
      <c r="E1183" t="str">
        <f t="shared" si="200"/>
        <v>Bajaj ATX 4 750-Watt Pop-up Toaster (White)</v>
      </c>
      <c r="F1183" t="str" cm="1">
        <f t="array" ref="F1183">PROPER(_xlfn.TEXTJOIN(" ", TRUE, INDEX(_xlfn.FILTERXML("&lt;t&gt;&lt;s&gt;" &amp; SUBSTITUTE(E1183," ","&lt;/s&gt;&lt;s&gt;") &amp; "&lt;/s&gt;&lt;/t&gt;", "//s"), _xlfn.SEQUENCE(4))))</f>
        <v>Bajaj Atx 4 750-Watt</v>
      </c>
      <c r="G1183" t="str">
        <f t="shared" si="210"/>
        <v>(White)</v>
      </c>
      <c r="H1183" t="s">
        <v>9366</v>
      </c>
      <c r="I1183" t="s">
        <v>13176</v>
      </c>
      <c r="J1183" s="7" t="str">
        <f t="shared" si="201"/>
        <v>Home &amp; Kitchen</v>
      </c>
      <c r="K1183" s="2" t="s">
        <v>13285</v>
      </c>
      <c r="L1183" t="str">
        <f t="shared" si="202"/>
        <v>Kitchen &amp; HomeAppliances</v>
      </c>
      <c r="M1183" s="2" t="s">
        <v>13286</v>
      </c>
      <c r="N1183" s="2" t="str">
        <f t="shared" si="203"/>
        <v>SmallKitchenAppliances</v>
      </c>
      <c r="O1183" s="1" t="s">
        <v>13327</v>
      </c>
      <c r="Q1183" s="2">
        <v>1499</v>
      </c>
      <c r="R1183" s="8">
        <f t="shared" si="204"/>
        <v>1499</v>
      </c>
      <c r="S1183" s="2">
        <v>1499</v>
      </c>
      <c r="T1183" s="8">
        <f t="shared" si="205"/>
        <v>1499</v>
      </c>
      <c r="U1183" s="1">
        <f t="shared" si="206"/>
        <v>0</v>
      </c>
      <c r="V1183">
        <v>4.3</v>
      </c>
      <c r="W1183" s="10">
        <f t="shared" si="207"/>
        <v>4.3</v>
      </c>
      <c r="X1183" s="4">
        <v>9331</v>
      </c>
      <c r="Y1183" s="12">
        <f t="shared" si="208"/>
        <v>9331</v>
      </c>
    </row>
    <row r="1184" spans="1:25" x14ac:dyDescent="0.25">
      <c r="A1184">
        <v>1183</v>
      </c>
      <c r="B1184" t="s">
        <v>10081</v>
      </c>
      <c r="C1184" t="str">
        <f t="shared" si="209"/>
        <v>Unique</v>
      </c>
      <c r="D1184" t="s">
        <v>10082</v>
      </c>
      <c r="E1184" t="str">
        <f t="shared" si="200"/>
        <v>Coway Professional Air Purifier for Home, Longest Filter Life 8500 Hrs, Green True HEPA Filter, Traps 99.99% Virus and PM 0.1 Particles, Warranty 7 Years (AirMega 150 (AP-1019C))</v>
      </c>
      <c r="F1184" t="str" cm="1">
        <f t="array" ref="F1184">PROPER(_xlfn.TEXTJOIN(" ", TRUE, INDEX(_xlfn.FILTERXML("&lt;t&gt;&lt;s&gt;" &amp; SUBSTITUTE(E1184," ","&lt;/s&gt;&lt;s&gt;") &amp; "&lt;/s&gt;&lt;/t&gt;", "//s"), _xlfn.SEQUENCE(4))))</f>
        <v>Coway Professional Air Purifier</v>
      </c>
      <c r="G1184" t="str">
        <f t="shared" si="210"/>
        <v>Longest Filter Life 8500 Hrs, Green True HEPA Filter, Traps 99.99% Virus and PM 0.1 Particles, Warranty 7 Years (AirMega 150 (AP-1019C))</v>
      </c>
      <c r="H1184" t="s">
        <v>9990</v>
      </c>
      <c r="I1184" t="s">
        <v>13176</v>
      </c>
      <c r="J1184" s="7" t="str">
        <f t="shared" si="201"/>
        <v>Home &amp; Kitchen</v>
      </c>
      <c r="K1184" s="2" t="s">
        <v>13289</v>
      </c>
      <c r="L1184" t="str">
        <f t="shared" si="202"/>
        <v>Heating , Cooling &amp; AirQuality</v>
      </c>
      <c r="M1184" s="2" t="s">
        <v>13342</v>
      </c>
      <c r="N1184" s="2" t="str">
        <f t="shared" si="203"/>
        <v>AirPurifiers</v>
      </c>
      <c r="O1184" s="1" t="s">
        <v>13343</v>
      </c>
      <c r="Q1184" s="2">
        <v>14400</v>
      </c>
      <c r="R1184" s="8">
        <f t="shared" si="204"/>
        <v>14400</v>
      </c>
      <c r="S1184" s="2">
        <v>59900</v>
      </c>
      <c r="T1184" s="8">
        <f t="shared" si="205"/>
        <v>59900</v>
      </c>
      <c r="U1184" s="1">
        <f t="shared" si="206"/>
        <v>0.75959933222036724</v>
      </c>
      <c r="V1184">
        <v>4.4000000000000004</v>
      </c>
      <c r="W1184" s="10">
        <f t="shared" si="207"/>
        <v>4.4000000000000004</v>
      </c>
      <c r="X1184" s="4">
        <v>3837</v>
      </c>
      <c r="Y1184" s="12">
        <f t="shared" si="208"/>
        <v>3837</v>
      </c>
    </row>
    <row r="1185" spans="1:25" x14ac:dyDescent="0.25">
      <c r="A1185">
        <v>1184</v>
      </c>
      <c r="B1185" t="s">
        <v>10091</v>
      </c>
      <c r="C1185" t="str">
        <f t="shared" si="209"/>
        <v>Unique</v>
      </c>
      <c r="D1185" t="s">
        <v>10092</v>
      </c>
      <c r="E1185" t="str">
        <f t="shared" si="200"/>
        <v>KENT Gold Optima Gravity Water Purifier (11016) | UF Technology Based | Non-Electric and Chemical Free | Counter Top | 10L Storage | White</v>
      </c>
      <c r="F1185" t="str" cm="1">
        <f t="array" ref="F1185">PROPER(_xlfn.TEXTJOIN(" ", TRUE, INDEX(_xlfn.FILTERXML("&lt;t&gt;&lt;s&gt;" &amp; SUBSTITUTE(E1185," ","&lt;/s&gt;&lt;s&gt;") &amp; "&lt;/s&gt;&lt;/t&gt;", "//s"), _xlfn.SEQUENCE(4))))</f>
        <v>Kent Gold Optima Gravity</v>
      </c>
      <c r="G1185" t="str">
        <f t="shared" si="210"/>
        <v>(11016) | UF Technology Based | Non-Electric and Chemical Free | Counter Top | 10L Storage | White</v>
      </c>
      <c r="H1185" t="s">
        <v>10001</v>
      </c>
      <c r="I1185" t="s">
        <v>13176</v>
      </c>
      <c r="J1185" s="7" t="str">
        <f t="shared" si="201"/>
        <v>Home &amp; Kitchen</v>
      </c>
      <c r="K1185" s="2" t="s">
        <v>13285</v>
      </c>
      <c r="L1185" t="str">
        <f t="shared" si="202"/>
        <v>Kitchen &amp; HomeAppliances</v>
      </c>
      <c r="M1185" s="2" t="s">
        <v>13334</v>
      </c>
      <c r="N1185" s="2" t="str">
        <f t="shared" si="203"/>
        <v>WaterPurifiers &amp; Accessories</v>
      </c>
      <c r="O1185" s="1" t="s">
        <v>13344</v>
      </c>
      <c r="Q1185" s="2">
        <v>1699</v>
      </c>
      <c r="R1185" s="8">
        <f t="shared" si="204"/>
        <v>1699</v>
      </c>
      <c r="S1185" s="2">
        <v>1900</v>
      </c>
      <c r="T1185" s="8">
        <f t="shared" si="205"/>
        <v>1900</v>
      </c>
      <c r="U1185" s="1">
        <f t="shared" si="206"/>
        <v>0.10578947368421053</v>
      </c>
      <c r="V1185">
        <v>3.6</v>
      </c>
      <c r="W1185" s="10">
        <f t="shared" si="207"/>
        <v>3.6</v>
      </c>
      <c r="X1185" s="4">
        <v>11456</v>
      </c>
      <c r="Y1185" s="12">
        <f t="shared" si="208"/>
        <v>11456</v>
      </c>
    </row>
    <row r="1186" spans="1:25" x14ac:dyDescent="0.25">
      <c r="A1186">
        <v>1185</v>
      </c>
      <c r="B1186" t="s">
        <v>10101</v>
      </c>
      <c r="C1186" t="str">
        <f t="shared" si="209"/>
        <v>Unique</v>
      </c>
      <c r="D1186" t="s">
        <v>10102</v>
      </c>
      <c r="E1186" t="str">
        <f t="shared" si="200"/>
        <v>HOMEPACK 750W Radiant Room Home Office Heaters For Winter</v>
      </c>
      <c r="F1186" t="str" cm="1">
        <f t="array" ref="F1186">PROPER(_xlfn.TEXTJOIN(" ", TRUE, INDEX(_xlfn.FILTERXML("&lt;t&gt;&lt;s&gt;" &amp; SUBSTITUTE(E1186," ","&lt;/s&gt;&lt;s&gt;") &amp; "&lt;/s&gt;&lt;/t&gt;", "//s"), _xlfn.SEQUENCE(4))))</f>
        <v>Homepack 750W Radiant Room</v>
      </c>
      <c r="G1186" t="str">
        <f t="shared" si="210"/>
        <v>Heaters For Winter</v>
      </c>
      <c r="H1186" t="s">
        <v>8461</v>
      </c>
      <c r="I1186" t="s">
        <v>13176</v>
      </c>
      <c r="J1186" s="7" t="str">
        <f t="shared" si="201"/>
        <v>Home &amp; Kitchen</v>
      </c>
      <c r="K1186" t="s">
        <v>13289</v>
      </c>
      <c r="L1186" t="str">
        <f t="shared" si="202"/>
        <v>Heating , Cooling &amp; AirQuality</v>
      </c>
      <c r="M1186" t="s">
        <v>13290</v>
      </c>
      <c r="N1186" s="2" t="str">
        <f t="shared" si="203"/>
        <v>RoomHeaters</v>
      </c>
      <c r="O1186" s="1" t="s">
        <v>13291</v>
      </c>
      <c r="Q1186">
        <v>649</v>
      </c>
      <c r="R1186" s="8">
        <f t="shared" si="204"/>
        <v>649</v>
      </c>
      <c r="S1186">
        <v>999</v>
      </c>
      <c r="T1186" s="8">
        <f t="shared" si="205"/>
        <v>999</v>
      </c>
      <c r="U1186" s="1">
        <f t="shared" si="206"/>
        <v>0.35035035035035034</v>
      </c>
      <c r="V1186">
        <v>3.8</v>
      </c>
      <c r="W1186" s="10">
        <f t="shared" si="207"/>
        <v>3.8</v>
      </c>
      <c r="X1186" s="4">
        <v>49</v>
      </c>
      <c r="Y1186" s="12">
        <f t="shared" si="208"/>
        <v>49</v>
      </c>
    </row>
    <row r="1187" spans="1:25" x14ac:dyDescent="0.25">
      <c r="A1187">
        <v>1186</v>
      </c>
      <c r="B1187" t="s">
        <v>10111</v>
      </c>
      <c r="C1187" t="str">
        <f t="shared" si="209"/>
        <v>Unique</v>
      </c>
      <c r="D1187" t="s">
        <v>10112</v>
      </c>
      <c r="E1187" t="str">
        <f t="shared" si="200"/>
        <v>Bajaj Rex 750W Mixer Grinder with Nutri Pro Feature, 4 Jars, White</v>
      </c>
      <c r="F1187" t="str" cm="1">
        <f t="array" ref="F1187">PROPER(_xlfn.TEXTJOIN(" ", TRUE, INDEX(_xlfn.FILTERXML("&lt;t&gt;&lt;s&gt;" &amp; SUBSTITUTE(E1187," ","&lt;/s&gt;&lt;s&gt;") &amp; "&lt;/s&gt;&lt;/t&gt;", "//s"), _xlfn.SEQUENCE(4))))</f>
        <v>Bajaj Rex 750W Mixer</v>
      </c>
      <c r="G1187" t="str">
        <f t="shared" si="210"/>
        <v>Nutri Pro Feature, 4 Jars, White</v>
      </c>
      <c r="H1187" t="s">
        <v>8618</v>
      </c>
      <c r="I1187" t="s">
        <v>13176</v>
      </c>
      <c r="J1187" s="7" t="str">
        <f t="shared" si="201"/>
        <v>Home &amp; Kitchen</v>
      </c>
      <c r="K1187" s="2" t="s">
        <v>13285</v>
      </c>
      <c r="L1187" t="str">
        <f t="shared" si="202"/>
        <v>Kitchen &amp; HomeAppliances</v>
      </c>
      <c r="M1187" s="2" t="s">
        <v>13286</v>
      </c>
      <c r="N1187" s="2" t="str">
        <f t="shared" si="203"/>
        <v>SmallKitchenAppliances</v>
      </c>
      <c r="O1187" s="1" t="s">
        <v>13304</v>
      </c>
      <c r="Q1187" s="2">
        <v>3249</v>
      </c>
      <c r="R1187" s="8">
        <f t="shared" si="204"/>
        <v>3249</v>
      </c>
      <c r="S1187" s="2">
        <v>6375</v>
      </c>
      <c r="T1187" s="8">
        <f t="shared" si="205"/>
        <v>6375</v>
      </c>
      <c r="U1187" s="1">
        <f t="shared" si="206"/>
        <v>0.4903529411764706</v>
      </c>
      <c r="V1187">
        <v>4</v>
      </c>
      <c r="W1187" s="10">
        <f t="shared" si="207"/>
        <v>4</v>
      </c>
      <c r="X1187" s="4">
        <v>4978</v>
      </c>
      <c r="Y1187" s="12">
        <f t="shared" si="208"/>
        <v>4978</v>
      </c>
    </row>
    <row r="1188" spans="1:25" x14ac:dyDescent="0.25">
      <c r="A1188">
        <v>1187</v>
      </c>
      <c r="B1188" t="s">
        <v>10121</v>
      </c>
      <c r="C1188" t="str">
        <f t="shared" si="209"/>
        <v>Unique</v>
      </c>
      <c r="D1188" t="s">
        <v>10122</v>
      </c>
      <c r="E1188" t="str">
        <f t="shared" si="200"/>
        <v>Heart Home Waterproof Round Non Wovan Laundry Bag Hamper|Metalic Printed With Handles|Foldable Bin and 45 Liter Capicity|Size 37 x 37 x 49, Pack of 1 (Grey and Black)-HEARTXY11447</v>
      </c>
      <c r="F1188" t="str" cm="1">
        <f t="array" ref="F1188">PROPER(_xlfn.TEXTJOIN(" ", TRUE, INDEX(_xlfn.FILTERXML("&lt;t&gt;&lt;s&gt;" &amp; SUBSTITUTE(E1188," ","&lt;/s&gt;&lt;s&gt;") &amp; "&lt;/s&gt;&lt;/t&gt;", "//s"), _xlfn.SEQUENCE(4))))</f>
        <v>Heart Home Waterproof Round</v>
      </c>
      <c r="G1188" t="str">
        <f t="shared" si="210"/>
        <v>Laundry Bag Hamper|Metalic Printed With Handles|Foldable Bin and 45 Liter Capicity|Size 37 x 37 x 49, Pack of 1 (Grey and Black)-HEARTXY11447</v>
      </c>
      <c r="H1188" t="s">
        <v>8794</v>
      </c>
      <c r="I1188" t="s">
        <v>13176</v>
      </c>
      <c r="J1188" s="7" t="str">
        <f t="shared" si="201"/>
        <v>Home &amp; Kitchen</v>
      </c>
      <c r="K1188" t="s">
        <v>13312</v>
      </c>
      <c r="L1188" t="str">
        <f t="shared" si="202"/>
        <v>HomeStorage &amp; Organization</v>
      </c>
      <c r="M1188" t="s">
        <v>13313</v>
      </c>
      <c r="N1188" s="2" t="str">
        <f t="shared" si="203"/>
        <v>LaundryOrganization</v>
      </c>
      <c r="O1188" s="1" t="s">
        <v>13314</v>
      </c>
      <c r="Q1188">
        <v>199</v>
      </c>
      <c r="R1188" s="8">
        <f t="shared" si="204"/>
        <v>199</v>
      </c>
      <c r="S1188">
        <v>499</v>
      </c>
      <c r="T1188" s="8">
        <f t="shared" si="205"/>
        <v>499</v>
      </c>
      <c r="U1188" s="1">
        <f t="shared" si="206"/>
        <v>0.60120240480961928</v>
      </c>
      <c r="V1188">
        <v>4.0999999999999996</v>
      </c>
      <c r="W1188" s="10">
        <f t="shared" si="207"/>
        <v>4.0999999999999996</v>
      </c>
      <c r="X1188" s="4">
        <v>1996</v>
      </c>
      <c r="Y1188" s="12">
        <f t="shared" si="208"/>
        <v>1996</v>
      </c>
    </row>
    <row r="1189" spans="1:25" x14ac:dyDescent="0.25">
      <c r="A1189">
        <v>1188</v>
      </c>
      <c r="B1189" t="s">
        <v>10131</v>
      </c>
      <c r="C1189" t="str">
        <f t="shared" si="209"/>
        <v>Unique</v>
      </c>
      <c r="D1189" t="s">
        <v>10132</v>
      </c>
      <c r="E1189" t="str">
        <f t="shared" si="200"/>
        <v>MILTON Smart Egg Boiler 360-Watts (Transparent and Silver Grey), Boil Up to 7 Eggs</v>
      </c>
      <c r="F1189" t="str" cm="1">
        <f t="array" ref="F1189">PROPER(_xlfn.TEXTJOIN(" ", TRUE, INDEX(_xlfn.FILTERXML("&lt;t&gt;&lt;s&gt;" &amp; SUBSTITUTE(E1189," ","&lt;/s&gt;&lt;s&gt;") &amp; "&lt;/s&gt;&lt;/t&gt;", "//s"), _xlfn.SEQUENCE(4))))</f>
        <v>Milton Smart Egg Boiler</v>
      </c>
      <c r="G1189" t="str">
        <f t="shared" si="210"/>
        <v>and Silver Grey), Boil Up to 7 Eggs</v>
      </c>
      <c r="H1189" t="s">
        <v>8938</v>
      </c>
      <c r="I1189" t="s">
        <v>13176</v>
      </c>
      <c r="J1189" s="7" t="str">
        <f t="shared" si="201"/>
        <v>Home &amp; Kitchen</v>
      </c>
      <c r="K1189" s="2" t="s">
        <v>13285</v>
      </c>
      <c r="L1189" t="str">
        <f t="shared" si="202"/>
        <v>Kitchen &amp; HomeAppliances</v>
      </c>
      <c r="M1189" s="2" t="s">
        <v>13286</v>
      </c>
      <c r="N1189" s="2" t="str">
        <f t="shared" si="203"/>
        <v>SmallKitchenAppliances</v>
      </c>
      <c r="O1189" s="1" t="s">
        <v>13318</v>
      </c>
      <c r="Q1189" s="2">
        <v>1099</v>
      </c>
      <c r="R1189" s="8">
        <f t="shared" si="204"/>
        <v>1099</v>
      </c>
      <c r="S1189" s="2">
        <v>1899</v>
      </c>
      <c r="T1189" s="8">
        <f t="shared" si="205"/>
        <v>1899</v>
      </c>
      <c r="U1189" s="1">
        <f t="shared" si="206"/>
        <v>0.42127435492364401</v>
      </c>
      <c r="V1189">
        <v>4.3</v>
      </c>
      <c r="W1189" s="10">
        <f t="shared" si="207"/>
        <v>4.3</v>
      </c>
      <c r="X1189" s="4">
        <v>1811</v>
      </c>
      <c r="Y1189" s="12">
        <f t="shared" si="208"/>
        <v>1811</v>
      </c>
    </row>
    <row r="1190" spans="1:25" x14ac:dyDescent="0.25">
      <c r="A1190">
        <v>1189</v>
      </c>
      <c r="B1190" t="s">
        <v>10141</v>
      </c>
      <c r="C1190" t="str">
        <f t="shared" si="209"/>
        <v>Unique</v>
      </c>
      <c r="D1190" t="s">
        <v>10142</v>
      </c>
      <c r="E1190" t="str">
        <f t="shared" si="200"/>
        <v>iBELL SEK15L Premium 1.5 Litre Stainless Steel Electric Kettle,1500W Auto Cut-Off Feature,Silver with Black</v>
      </c>
      <c r="F1190" t="str" cm="1">
        <f t="array" ref="F1190">PROPER(_xlfn.TEXTJOIN(" ", TRUE, INDEX(_xlfn.FILTERXML("&lt;t&gt;&lt;s&gt;" &amp; SUBSTITUTE(E1190," ","&lt;/s&gt;&lt;s&gt;") &amp; "&lt;/s&gt;&lt;/t&gt;", "//s"), _xlfn.SEQUENCE(4))))</f>
        <v>Ibell Sek15L Premium 1.5</v>
      </c>
      <c r="G1190" t="str">
        <f t="shared" si="210"/>
        <v>Steel Electric Kettle,1500W Auto Cut-Off Feature,Silver with Black</v>
      </c>
      <c r="H1190" t="s">
        <v>8450</v>
      </c>
      <c r="I1190" t="s">
        <v>13176</v>
      </c>
      <c r="J1190" s="7" t="str">
        <f t="shared" si="201"/>
        <v>Home &amp; Kitchen</v>
      </c>
      <c r="K1190" t="s">
        <v>13285</v>
      </c>
      <c r="L1190" t="str">
        <f t="shared" si="202"/>
        <v>Kitchen &amp; HomeAppliances</v>
      </c>
      <c r="M1190" s="2" t="s">
        <v>13286</v>
      </c>
      <c r="N1190" s="2" t="str">
        <f t="shared" si="203"/>
        <v>SmallKitchenAppliances</v>
      </c>
      <c r="O1190" s="1" t="s">
        <v>13287</v>
      </c>
      <c r="P1190" t="s">
        <v>13288</v>
      </c>
      <c r="Q1190">
        <v>664</v>
      </c>
      <c r="R1190" s="8">
        <f t="shared" si="204"/>
        <v>664</v>
      </c>
      <c r="S1190" s="2">
        <v>1490</v>
      </c>
      <c r="T1190" s="8">
        <f t="shared" si="205"/>
        <v>1490</v>
      </c>
      <c r="U1190" s="1">
        <f t="shared" si="206"/>
        <v>0.55436241610738257</v>
      </c>
      <c r="V1190">
        <v>4</v>
      </c>
      <c r="W1190" s="10">
        <f t="shared" si="207"/>
        <v>4</v>
      </c>
      <c r="X1190" s="4">
        <v>2198</v>
      </c>
      <c r="Y1190" s="12">
        <f t="shared" si="208"/>
        <v>2198</v>
      </c>
    </row>
    <row r="1191" spans="1:25" x14ac:dyDescent="0.25">
      <c r="A1191">
        <v>1190</v>
      </c>
      <c r="B1191" t="s">
        <v>10151</v>
      </c>
      <c r="C1191" t="str">
        <f t="shared" si="209"/>
        <v>Unique</v>
      </c>
      <c r="D1191" t="s">
        <v>10152</v>
      </c>
      <c r="E1191" t="str">
        <f t="shared" si="200"/>
        <v>Tosaa T2STSR Sandwich Gas Toaster Regular (Black)</v>
      </c>
      <c r="F1191" t="str" cm="1">
        <f t="array" ref="F1191">PROPER(_xlfn.TEXTJOIN(" ", TRUE, INDEX(_xlfn.FILTERXML("&lt;t&gt;&lt;s&gt;" &amp; SUBSTITUTE(E1191," ","&lt;/s&gt;&lt;s&gt;") &amp; "&lt;/s&gt;&lt;/t&gt;", "//s"), _xlfn.SEQUENCE(4))))</f>
        <v>Tosaa T2Stsr Sandwich Gas</v>
      </c>
      <c r="G1191" t="str">
        <f t="shared" si="210"/>
        <v>(Black)</v>
      </c>
      <c r="H1191" t="s">
        <v>8969</v>
      </c>
      <c r="I1191" t="s">
        <v>13176</v>
      </c>
      <c r="J1191" s="7" t="str">
        <f t="shared" si="201"/>
        <v>Home &amp; Kitchen</v>
      </c>
      <c r="K1191" t="s">
        <v>13285</v>
      </c>
      <c r="L1191" t="str">
        <f t="shared" si="202"/>
        <v>Kitchen &amp; HomeAppliances</v>
      </c>
      <c r="M1191" t="s">
        <v>13286</v>
      </c>
      <c r="N1191" s="2" t="str">
        <f t="shared" si="203"/>
        <v>SmallKitchenAppliances</v>
      </c>
      <c r="O1191" s="1" t="s">
        <v>13319</v>
      </c>
      <c r="Q1191">
        <v>260</v>
      </c>
      <c r="R1191" s="8">
        <f t="shared" si="204"/>
        <v>260</v>
      </c>
      <c r="S1191">
        <v>350</v>
      </c>
      <c r="T1191" s="8">
        <f t="shared" si="205"/>
        <v>350</v>
      </c>
      <c r="U1191" s="1">
        <f t="shared" si="206"/>
        <v>0.25714285714285712</v>
      </c>
      <c r="V1191">
        <v>3.9</v>
      </c>
      <c r="W1191" s="10">
        <f t="shared" si="207"/>
        <v>3.9</v>
      </c>
      <c r="X1191" s="4">
        <v>13127</v>
      </c>
      <c r="Y1191" s="12">
        <f t="shared" si="208"/>
        <v>13127</v>
      </c>
    </row>
    <row r="1192" spans="1:25" x14ac:dyDescent="0.25">
      <c r="A1192">
        <v>1191</v>
      </c>
      <c r="B1192" t="s">
        <v>10161</v>
      </c>
      <c r="C1192" t="str">
        <f t="shared" si="209"/>
        <v>Unique</v>
      </c>
      <c r="D1192" t="s">
        <v>10162</v>
      </c>
      <c r="E1192" t="str">
        <f t="shared" si="200"/>
        <v>V-Guard Divino 5 Star Rated 15 Litre Storage Water Heater (Geyser) with Advanced Safety Features, White</v>
      </c>
      <c r="F1192" t="str" cm="1">
        <f t="array" ref="F1192">PROPER(_xlfn.TEXTJOIN(" ", TRUE, INDEX(_xlfn.FILTERXML("&lt;t&gt;&lt;s&gt;" &amp; SUBSTITUTE(E1192," ","&lt;/s&gt;&lt;s&gt;") &amp; "&lt;/s&gt;&lt;/t&gt;", "//s"), _xlfn.SEQUENCE(4))))</f>
        <v>V-Guard Divino 5 Star</v>
      </c>
      <c r="G1192" t="str">
        <f t="shared" si="210"/>
        <v>Litre Storage Water Heater (Geyser) with Advanced Safety Features, White</v>
      </c>
      <c r="H1192" t="s">
        <v>8681</v>
      </c>
      <c r="I1192" t="s">
        <v>13176</v>
      </c>
      <c r="J1192" s="7" t="str">
        <f t="shared" si="201"/>
        <v>Home &amp; Kitchen</v>
      </c>
      <c r="K1192" s="2" t="s">
        <v>13289</v>
      </c>
      <c r="L1192" t="str">
        <f t="shared" si="202"/>
        <v>Heating , Cooling &amp; AirQuality</v>
      </c>
      <c r="M1192" s="2" t="s">
        <v>13305</v>
      </c>
      <c r="N1192" s="2" t="str">
        <f t="shared" si="203"/>
        <v>WaterHeaters &amp; Geysers</v>
      </c>
      <c r="O1192" s="1" t="s">
        <v>13308</v>
      </c>
      <c r="Q1192" s="2">
        <v>6499</v>
      </c>
      <c r="R1192" s="8">
        <f t="shared" si="204"/>
        <v>6499</v>
      </c>
      <c r="S1192" s="2">
        <v>8500</v>
      </c>
      <c r="T1192" s="8">
        <f t="shared" si="205"/>
        <v>8500</v>
      </c>
      <c r="U1192" s="1">
        <f t="shared" si="206"/>
        <v>0.23541176470588235</v>
      </c>
      <c r="V1192">
        <v>4.4000000000000004</v>
      </c>
      <c r="W1192" s="10">
        <f t="shared" si="207"/>
        <v>4.4000000000000004</v>
      </c>
      <c r="X1192" s="4">
        <v>5865</v>
      </c>
      <c r="Y1192" s="12">
        <f t="shared" si="208"/>
        <v>5865</v>
      </c>
    </row>
    <row r="1193" spans="1:25" x14ac:dyDescent="0.25">
      <c r="A1193">
        <v>1192</v>
      </c>
      <c r="B1193" t="s">
        <v>10170</v>
      </c>
      <c r="C1193" t="str">
        <f t="shared" si="209"/>
        <v>Unique</v>
      </c>
      <c r="D1193" t="s">
        <v>13005</v>
      </c>
      <c r="E1193" t="str">
        <f t="shared" si="200"/>
        <v>Akiara - Makes life easy Mini Sewing Machine with Table Set | Tailoring Machine | Hand Sewing Machine with extension table, foot pedal, adapter</v>
      </c>
      <c r="F1193" t="str" cm="1">
        <f t="array" ref="F1193">PROPER(_xlfn.TEXTJOIN(" ", TRUE, INDEX(_xlfn.FILTERXML("&lt;t&gt;&lt;s&gt;" &amp; SUBSTITUTE(E1193," ","&lt;/s&gt;&lt;s&gt;") &amp; "&lt;/s&gt;&lt;/t&gt;", "//s"), _xlfn.SEQUENCE(4))))</f>
        <v>Akiara - Makes Life</v>
      </c>
      <c r="G1193" t="str">
        <f t="shared" si="210"/>
        <v>Sewing Machine with Table Set | Tailoring Machine | Hand Sewing Machine with extension table, foot pedal, adapter</v>
      </c>
      <c r="H1193" t="s">
        <v>10171</v>
      </c>
      <c r="I1193" t="s">
        <v>13176</v>
      </c>
      <c r="J1193" s="7" t="str">
        <f t="shared" si="201"/>
        <v>Home &amp; Kitchen</v>
      </c>
      <c r="K1193" s="2" t="s">
        <v>13285</v>
      </c>
      <c r="L1193" t="str">
        <f t="shared" si="202"/>
        <v>Kitchen &amp; HomeAppliances</v>
      </c>
      <c r="M1193" s="2" t="s">
        <v>13346</v>
      </c>
      <c r="N1193" s="2" t="str">
        <f t="shared" si="203"/>
        <v>SewingMachines &amp; Accessories</v>
      </c>
      <c r="O1193" s="1" t="s">
        <v>13347</v>
      </c>
      <c r="Q1193" s="2">
        <v>1484</v>
      </c>
      <c r="R1193" s="8">
        <f t="shared" si="204"/>
        <v>1484</v>
      </c>
      <c r="S1193" s="2">
        <v>2499</v>
      </c>
      <c r="T1193" s="8">
        <f t="shared" si="205"/>
        <v>2499</v>
      </c>
      <c r="U1193" s="1">
        <f t="shared" si="206"/>
        <v>0.4061624649859944</v>
      </c>
      <c r="V1193">
        <v>3.7</v>
      </c>
      <c r="W1193" s="10">
        <f t="shared" si="207"/>
        <v>3.7</v>
      </c>
      <c r="X1193" s="4">
        <v>1067</v>
      </c>
      <c r="Y1193" s="12">
        <f t="shared" si="208"/>
        <v>1067</v>
      </c>
    </row>
    <row r="1194" spans="1:25" x14ac:dyDescent="0.25">
      <c r="A1194">
        <v>1193</v>
      </c>
      <c r="B1194" t="s">
        <v>10180</v>
      </c>
      <c r="C1194" t="str">
        <f t="shared" si="209"/>
        <v>Unique</v>
      </c>
      <c r="D1194" t="s">
        <v>10181</v>
      </c>
      <c r="E1194" t="str">
        <f t="shared" si="200"/>
        <v>Usha Steam Pro SI 3713, 1300 W Steam Iron, Powerful steam Output up to 18 g min, Non-Stick Soleplate (White and Blue)</v>
      </c>
      <c r="F1194" t="str" cm="1">
        <f t="array" ref="F1194">PROPER(_xlfn.TEXTJOIN(" ", TRUE, INDEX(_xlfn.FILTERXML("&lt;t&gt;&lt;s&gt;" &amp; SUBSTITUTE(E1194," ","&lt;/s&gt;&lt;s&gt;") &amp; "&lt;/s&gt;&lt;/t&gt;", "//s"), _xlfn.SEQUENCE(4))))</f>
        <v>Usha Steam Pro Si</v>
      </c>
      <c r="G1194" t="str">
        <f t="shared" si="210"/>
        <v>W Steam Iron, Powerful steam Output up to 18 g min, Non-Stick Soleplate (White and Blue)</v>
      </c>
      <c r="H1194" t="s">
        <v>8805</v>
      </c>
      <c r="I1194" t="s">
        <v>13176</v>
      </c>
      <c r="J1194" s="7" t="str">
        <f t="shared" si="201"/>
        <v>Home &amp; Kitchen</v>
      </c>
      <c r="K1194" t="s">
        <v>13285</v>
      </c>
      <c r="L1194" t="str">
        <f t="shared" si="202"/>
        <v>Kitchen &amp; HomeAppliances</v>
      </c>
      <c r="M1194" s="2" t="s">
        <v>13293</v>
      </c>
      <c r="N1194" s="2" t="str">
        <f t="shared" si="203"/>
        <v>Vacuum , Cleaning &amp; Ironing</v>
      </c>
      <c r="O1194" s="1" t="s">
        <v>13294</v>
      </c>
      <c r="P1194" t="s">
        <v>13303</v>
      </c>
      <c r="Q1194">
        <v>999</v>
      </c>
      <c r="R1194" s="8">
        <f t="shared" si="204"/>
        <v>999</v>
      </c>
      <c r="S1194" s="2">
        <v>1560</v>
      </c>
      <c r="T1194" s="8">
        <f t="shared" si="205"/>
        <v>1560</v>
      </c>
      <c r="U1194" s="1">
        <f t="shared" si="206"/>
        <v>0.35961538461538461</v>
      </c>
      <c r="V1194">
        <v>3.6</v>
      </c>
      <c r="W1194" s="10">
        <f t="shared" si="207"/>
        <v>3.6</v>
      </c>
      <c r="X1194" s="4">
        <v>4881</v>
      </c>
      <c r="Y1194" s="12">
        <f t="shared" si="208"/>
        <v>4881</v>
      </c>
    </row>
    <row r="1195" spans="1:25" x14ac:dyDescent="0.25">
      <c r="A1195">
        <v>1194</v>
      </c>
      <c r="B1195" t="s">
        <v>10190</v>
      </c>
      <c r="C1195" t="str">
        <f t="shared" si="209"/>
        <v>Unique</v>
      </c>
      <c r="D1195" t="s">
        <v>10191</v>
      </c>
      <c r="E1195" t="str">
        <f t="shared" si="200"/>
        <v>Wonderchef Nutri-blend Complete Kitchen Machine | 22000 RPM Mixer Grinder, Blender, Chopper, Juicer | 400W Powerful motor | SS Blades | 4 Unbreakable Jars | 2 Years Warranty | Online Recipe Book By Chef Sanjeev Kapoor | Black</v>
      </c>
      <c r="F1195" t="str" cm="1">
        <f t="array" ref="F1195">PROPER(_xlfn.TEXTJOIN(" ", TRUE, INDEX(_xlfn.FILTERXML("&lt;t&gt;&lt;s&gt;" &amp; SUBSTITUTE(E1195," ","&lt;/s&gt;&lt;s&gt;") &amp; "&lt;/s&gt;&lt;/t&gt;", "//s"), _xlfn.SEQUENCE(4))))</f>
        <v>Wonderchef Nutri-Blend Complete Kitchen</v>
      </c>
      <c r="G1195" t="str">
        <f t="shared" si="210"/>
        <v>22000 RPM Mixer Grinder, Blender, Chopper, Juicer | 400W Powerful motor | SS Blades | 4 Unbreakable Jars | 2 Years Warranty | Online Recipe Book By Chef Sanjeev Kapoor | Black</v>
      </c>
      <c r="H1195" t="s">
        <v>8846</v>
      </c>
      <c r="I1195" t="s">
        <v>13176</v>
      </c>
      <c r="J1195" s="7" t="str">
        <f t="shared" si="201"/>
        <v>Home &amp; Kitchen</v>
      </c>
      <c r="K1195" s="2" t="s">
        <v>13285</v>
      </c>
      <c r="L1195" t="str">
        <f t="shared" si="202"/>
        <v>Kitchen &amp; HomeAppliances</v>
      </c>
      <c r="M1195" s="2" t="s">
        <v>13286</v>
      </c>
      <c r="N1195" s="2" t="str">
        <f t="shared" si="203"/>
        <v>SmallKitchenAppliances</v>
      </c>
      <c r="O1195" s="1" t="s">
        <v>13315</v>
      </c>
      <c r="Q1195" s="2">
        <v>3299</v>
      </c>
      <c r="R1195" s="8">
        <f t="shared" si="204"/>
        <v>3299</v>
      </c>
      <c r="S1195" s="2">
        <v>6500</v>
      </c>
      <c r="T1195" s="8">
        <f t="shared" si="205"/>
        <v>6500</v>
      </c>
      <c r="U1195" s="1">
        <f t="shared" si="206"/>
        <v>0.49246153846153845</v>
      </c>
      <c r="V1195">
        <v>3.7</v>
      </c>
      <c r="W1195" s="10">
        <f t="shared" si="207"/>
        <v>3.7</v>
      </c>
      <c r="X1195" s="4">
        <v>11217</v>
      </c>
      <c r="Y1195" s="12">
        <f t="shared" si="208"/>
        <v>11217</v>
      </c>
    </row>
    <row r="1196" spans="1:25" x14ac:dyDescent="0.25">
      <c r="A1196">
        <v>1195</v>
      </c>
      <c r="B1196" t="s">
        <v>10200</v>
      </c>
      <c r="C1196" t="str">
        <f t="shared" si="209"/>
        <v>Unique</v>
      </c>
      <c r="D1196" t="s">
        <v>10201</v>
      </c>
      <c r="E1196" t="str">
        <f t="shared" si="200"/>
        <v>WIDEWINGS Electric Handheld Milk Wand Mixer Frother for Latte Coffee Hot Milk, Milk Frother for Coffee, Egg Beater, Hand Blender, Coffee Beater with Stand</v>
      </c>
      <c r="F1196" t="str" cm="1">
        <f t="array" ref="F1196">PROPER(_xlfn.TEXTJOIN(" ", TRUE, INDEX(_xlfn.FILTERXML("&lt;t&gt;&lt;s&gt;" &amp; SUBSTITUTE(E1196," ","&lt;/s&gt;&lt;s&gt;") &amp; "&lt;/s&gt;&lt;/t&gt;", "//s"), _xlfn.SEQUENCE(4))))</f>
        <v>Widewings Electric Handheld Milk</v>
      </c>
      <c r="G1196" t="str">
        <f t="shared" si="210"/>
        <v>Frother for Latte Coffee Hot Milk, Milk Frother for Coffee, Egg Beater, Hand Blender, Coffee Beater with Stand</v>
      </c>
      <c r="H1196" t="s">
        <v>8597</v>
      </c>
      <c r="I1196" t="s">
        <v>13176</v>
      </c>
      <c r="J1196" s="7" t="str">
        <f t="shared" si="201"/>
        <v>Home &amp; Kitchen</v>
      </c>
      <c r="K1196" t="s">
        <v>13285</v>
      </c>
      <c r="L1196" t="str">
        <f t="shared" si="202"/>
        <v>Kitchen &amp; HomeAppliances</v>
      </c>
      <c r="M1196" t="s">
        <v>13286</v>
      </c>
      <c r="N1196" s="2" t="str">
        <f t="shared" si="203"/>
        <v>SmallKitchenAppliances</v>
      </c>
      <c r="O1196" s="1" t="s">
        <v>13302</v>
      </c>
      <c r="Q1196">
        <v>259</v>
      </c>
      <c r="R1196" s="8">
        <f t="shared" si="204"/>
        <v>259</v>
      </c>
      <c r="S1196">
        <v>999</v>
      </c>
      <c r="T1196" s="8">
        <f t="shared" si="205"/>
        <v>999</v>
      </c>
      <c r="U1196" s="1">
        <f t="shared" si="206"/>
        <v>0.7407407407407407</v>
      </c>
      <c r="V1196">
        <v>4</v>
      </c>
      <c r="W1196" s="10">
        <f t="shared" si="207"/>
        <v>4</v>
      </c>
      <c r="X1196" s="4">
        <v>43</v>
      </c>
      <c r="Y1196" s="12">
        <f t="shared" si="208"/>
        <v>43</v>
      </c>
    </row>
    <row r="1197" spans="1:25" x14ac:dyDescent="0.25">
      <c r="A1197">
        <v>1196</v>
      </c>
      <c r="B1197" t="s">
        <v>10210</v>
      </c>
      <c r="C1197" t="str">
        <f t="shared" si="209"/>
        <v>Unique</v>
      </c>
      <c r="D1197" t="s">
        <v>10211</v>
      </c>
      <c r="E1197" t="str">
        <f t="shared" si="200"/>
        <v>Morphy Richards Icon Superb 750W Mixer Grinder, 4 Jars, Silver and Black</v>
      </c>
      <c r="F1197" t="str" cm="1">
        <f t="array" ref="F1197">PROPER(_xlfn.TEXTJOIN(" ", TRUE, INDEX(_xlfn.FILTERXML("&lt;t&gt;&lt;s&gt;" &amp; SUBSTITUTE(E1197," ","&lt;/s&gt;&lt;s&gt;") &amp; "&lt;/s&gt;&lt;/t&gt;", "//s"), _xlfn.SEQUENCE(4))))</f>
        <v>Morphy Richards Icon Superb</v>
      </c>
      <c r="G1197" t="str">
        <f t="shared" si="210"/>
        <v>Grinder, 4 Jars, Silver and Black</v>
      </c>
      <c r="H1197" t="s">
        <v>8618</v>
      </c>
      <c r="I1197" t="s">
        <v>13176</v>
      </c>
      <c r="J1197" s="7" t="str">
        <f t="shared" si="201"/>
        <v>Home &amp; Kitchen</v>
      </c>
      <c r="K1197" s="2" t="s">
        <v>13285</v>
      </c>
      <c r="L1197" t="str">
        <f t="shared" si="202"/>
        <v>Kitchen &amp; HomeAppliances</v>
      </c>
      <c r="M1197" s="2" t="s">
        <v>13286</v>
      </c>
      <c r="N1197" s="2" t="str">
        <f t="shared" si="203"/>
        <v>SmallKitchenAppliances</v>
      </c>
      <c r="O1197" s="1" t="s">
        <v>13304</v>
      </c>
      <c r="Q1197" s="2">
        <v>3249</v>
      </c>
      <c r="R1197" s="8">
        <f t="shared" si="204"/>
        <v>3249</v>
      </c>
      <c r="S1197" s="2">
        <v>7795</v>
      </c>
      <c r="T1197" s="8">
        <f t="shared" si="205"/>
        <v>7795</v>
      </c>
      <c r="U1197" s="1">
        <f t="shared" si="206"/>
        <v>0.5831943553559974</v>
      </c>
      <c r="V1197">
        <v>4.2</v>
      </c>
      <c r="W1197" s="10">
        <f t="shared" si="207"/>
        <v>4.2</v>
      </c>
      <c r="X1197" s="4">
        <v>4664</v>
      </c>
      <c r="Y1197" s="12">
        <f t="shared" si="208"/>
        <v>4664</v>
      </c>
    </row>
    <row r="1198" spans="1:25" x14ac:dyDescent="0.25">
      <c r="A1198">
        <v>1197</v>
      </c>
      <c r="B1198" t="s">
        <v>10220</v>
      </c>
      <c r="C1198" t="str">
        <f t="shared" si="209"/>
        <v>Unique</v>
      </c>
      <c r="D1198" t="s">
        <v>10221</v>
      </c>
      <c r="E1198" t="str">
        <f t="shared" si="200"/>
        <v>Philips Handheld Garment Steamer GC360 30 - Vertical and Horizontal Steaming, 1200 Watt, up to 22g min</v>
      </c>
      <c r="F1198" t="str" cm="1">
        <f t="array" ref="F1198">PROPER(_xlfn.TEXTJOIN(" ", TRUE, INDEX(_xlfn.FILTERXML("&lt;t&gt;&lt;s&gt;" &amp; SUBSTITUTE(E1198," ","&lt;/s&gt;&lt;s&gt;") &amp; "&lt;/s&gt;&lt;/t&gt;", "//s"), _xlfn.SEQUENCE(4))))</f>
        <v>Philips Handheld Garment Steamer</v>
      </c>
      <c r="G1198" t="str">
        <f t="shared" si="210"/>
        <v>- Vertical and Horizontal Steaming, 1200 Watt, up to 22g min</v>
      </c>
      <c r="H1198" t="s">
        <v>8805</v>
      </c>
      <c r="I1198" t="s">
        <v>13176</v>
      </c>
      <c r="J1198" s="7" t="str">
        <f t="shared" si="201"/>
        <v>Home &amp; Kitchen</v>
      </c>
      <c r="K1198" s="2" t="s">
        <v>13285</v>
      </c>
      <c r="L1198" t="str">
        <f t="shared" si="202"/>
        <v>Kitchen &amp; HomeAppliances</v>
      </c>
      <c r="M1198" s="2" t="s">
        <v>13293</v>
      </c>
      <c r="N1198" s="2" t="str">
        <f t="shared" si="203"/>
        <v>Vacuum , Cleaning &amp; Ironing</v>
      </c>
      <c r="O1198" s="1" t="s">
        <v>13294</v>
      </c>
      <c r="P1198" t="s">
        <v>13303</v>
      </c>
      <c r="Q1198" s="2">
        <v>4280</v>
      </c>
      <c r="R1198" s="8">
        <f t="shared" si="204"/>
        <v>4280</v>
      </c>
      <c r="S1198" s="2">
        <v>5995</v>
      </c>
      <c r="T1198" s="8">
        <f t="shared" si="205"/>
        <v>5995</v>
      </c>
      <c r="U1198" s="1">
        <f t="shared" si="206"/>
        <v>0.28607172643869894</v>
      </c>
      <c r="V1198">
        <v>3.8</v>
      </c>
      <c r="W1198" s="10">
        <f t="shared" si="207"/>
        <v>3.8</v>
      </c>
      <c r="X1198" s="4">
        <v>2112</v>
      </c>
      <c r="Y1198" s="12">
        <f t="shared" si="208"/>
        <v>2112</v>
      </c>
    </row>
    <row r="1199" spans="1:25" x14ac:dyDescent="0.25">
      <c r="A1199">
        <v>1198</v>
      </c>
      <c r="B1199" t="s">
        <v>10230</v>
      </c>
      <c r="C1199" t="str">
        <f t="shared" si="209"/>
        <v>Unique</v>
      </c>
      <c r="D1199" t="s">
        <v>10231</v>
      </c>
      <c r="E1199" t="str">
        <f t="shared" si="200"/>
        <v>Vedini Transparent Empty Refillable Reusable Fine Mist Spray Bottle for Perfume, Travel with DIY Sticker Set ( 100ml, Pack of 4)</v>
      </c>
      <c r="F1199" t="str" cm="1">
        <f t="array" ref="F1199">PROPER(_xlfn.TEXTJOIN(" ", TRUE, INDEX(_xlfn.FILTERXML("&lt;t&gt;&lt;s&gt;" &amp; SUBSTITUTE(E1199," ","&lt;/s&gt;&lt;s&gt;") &amp; "&lt;/s&gt;&lt;/t&gt;", "//s"), _xlfn.SEQUENCE(4))))</f>
        <v>Vedini Transparent Empty Refillable</v>
      </c>
      <c r="G1199" t="str">
        <f t="shared" si="210"/>
        <v>Mist Spray Bottle for Perfume, Travel with DIY Sticker Set ( 100ml, Pack of 4)</v>
      </c>
      <c r="H1199" t="s">
        <v>10232</v>
      </c>
      <c r="I1199" t="s">
        <v>13176</v>
      </c>
      <c r="J1199" s="7" t="str">
        <f t="shared" si="201"/>
        <v>Home &amp; Kitchen</v>
      </c>
      <c r="K1199" t="s">
        <v>13312</v>
      </c>
      <c r="L1199" t="str">
        <f t="shared" si="202"/>
        <v>HomeStorage &amp; Organization</v>
      </c>
      <c r="M1199" t="s">
        <v>13313</v>
      </c>
      <c r="N1199" s="2" t="str">
        <f t="shared" si="203"/>
        <v>LaundryOrganization</v>
      </c>
      <c r="O1199" s="1" t="s">
        <v>13348</v>
      </c>
      <c r="P1199" t="s">
        <v>13349</v>
      </c>
      <c r="Q1199">
        <v>189</v>
      </c>
      <c r="R1199" s="8">
        <f t="shared" si="204"/>
        <v>189</v>
      </c>
      <c r="S1199">
        <v>299</v>
      </c>
      <c r="T1199" s="8">
        <f t="shared" si="205"/>
        <v>299</v>
      </c>
      <c r="U1199" s="1">
        <f t="shared" si="206"/>
        <v>0.36789297658862874</v>
      </c>
      <c r="V1199">
        <v>4.2</v>
      </c>
      <c r="W1199" s="10">
        <f t="shared" si="207"/>
        <v>4.2</v>
      </c>
      <c r="X1199" s="4">
        <v>2737</v>
      </c>
      <c r="Y1199" s="12">
        <f t="shared" si="208"/>
        <v>2737</v>
      </c>
    </row>
    <row r="1200" spans="1:25" x14ac:dyDescent="0.25">
      <c r="A1200">
        <v>1199</v>
      </c>
      <c r="B1200" t="s">
        <v>10241</v>
      </c>
      <c r="C1200" t="str">
        <f t="shared" si="209"/>
        <v>Unique</v>
      </c>
      <c r="D1200" t="s">
        <v>10242</v>
      </c>
      <c r="E1200" t="str">
        <f t="shared" si="200"/>
        <v>Crompton Sea Sapphira 1200 mm Ultra High Speed 3 Blade Ceiling Fan (Lustre Brown, Pack of 1)</v>
      </c>
      <c r="F1200" t="str" cm="1">
        <f t="array" ref="F1200">PROPER(_xlfn.TEXTJOIN(" ", TRUE, INDEX(_xlfn.FILTERXML("&lt;t&gt;&lt;s&gt;" &amp; SUBSTITUTE(E1200," ","&lt;/s&gt;&lt;s&gt;") &amp; "&lt;/s&gt;&lt;/t&gt;", "//s"), _xlfn.SEQUENCE(4))))</f>
        <v>Crompton Sea Sapphira 1200</v>
      </c>
      <c r="G1200" t="str">
        <f t="shared" si="210"/>
        <v>High Speed 3 Blade Ceiling Fan (Lustre Brown, Pack of 1)</v>
      </c>
      <c r="H1200" t="s">
        <v>9203</v>
      </c>
      <c r="I1200" t="s">
        <v>13176</v>
      </c>
      <c r="J1200" s="7" t="str">
        <f t="shared" si="201"/>
        <v>Home &amp; Kitchen</v>
      </c>
      <c r="K1200" s="2" t="s">
        <v>13289</v>
      </c>
      <c r="L1200" t="str">
        <f t="shared" si="202"/>
        <v>Heating , Cooling &amp; AirQuality</v>
      </c>
      <c r="M1200" s="2" t="s">
        <v>13323</v>
      </c>
      <c r="N1200" s="2" t="str">
        <f t="shared" si="203"/>
        <v>Fans</v>
      </c>
      <c r="O1200" s="1" t="s">
        <v>13324</v>
      </c>
      <c r="Q1200" s="2">
        <v>1449</v>
      </c>
      <c r="R1200" s="8">
        <f t="shared" si="204"/>
        <v>1449</v>
      </c>
      <c r="S1200" s="2">
        <v>2349</v>
      </c>
      <c r="T1200" s="8">
        <f t="shared" si="205"/>
        <v>2349</v>
      </c>
      <c r="U1200" s="1">
        <f t="shared" si="206"/>
        <v>0.38314176245210729</v>
      </c>
      <c r="V1200">
        <v>3.9</v>
      </c>
      <c r="W1200" s="10">
        <f t="shared" si="207"/>
        <v>3.9</v>
      </c>
      <c r="X1200" s="4">
        <v>9019</v>
      </c>
      <c r="Y1200" s="12">
        <f t="shared" si="208"/>
        <v>9019</v>
      </c>
    </row>
    <row r="1201" spans="1:25" x14ac:dyDescent="0.25">
      <c r="A1201">
        <v>1200</v>
      </c>
      <c r="B1201" t="s">
        <v>10251</v>
      </c>
      <c r="C1201" t="str">
        <f t="shared" si="209"/>
        <v>Unique</v>
      </c>
      <c r="D1201" t="s">
        <v>10252</v>
      </c>
      <c r="E1201" t="str">
        <f t="shared" si="200"/>
        <v>Kuber Industries Waterproof Canvas Laundry Bag Hamper|Metalic Printed With Handles|Foldable Bin and 45 Liter Capicity|Size 37 x 37 x 46, Pack of 1 (Brown)</v>
      </c>
      <c r="F1201" t="str" cm="1">
        <f t="array" ref="F1201">PROPER(_xlfn.TEXTJOIN(" ", TRUE, INDEX(_xlfn.FILTERXML("&lt;t&gt;&lt;s&gt;" &amp; SUBSTITUTE(E1201," ","&lt;/s&gt;&lt;s&gt;") &amp; "&lt;/s&gt;&lt;/t&gt;", "//s"), _xlfn.SEQUENCE(4))))</f>
        <v>Kuber Industries Waterproof Canvas</v>
      </c>
      <c r="G1201" t="str">
        <f t="shared" si="210"/>
        <v>Hamper|Metalic Printed With Handles|Foldable Bin and 45 Liter Capicity|Size 37 x 37 x 46, Pack of 1 (Brown)</v>
      </c>
      <c r="H1201" t="s">
        <v>8794</v>
      </c>
      <c r="I1201" t="s">
        <v>13176</v>
      </c>
      <c r="J1201" s="7" t="str">
        <f t="shared" si="201"/>
        <v>Home &amp; Kitchen</v>
      </c>
      <c r="K1201" t="s">
        <v>13312</v>
      </c>
      <c r="L1201" t="str">
        <f t="shared" si="202"/>
        <v>HomeStorage &amp; Organization</v>
      </c>
      <c r="M1201" t="s">
        <v>13313</v>
      </c>
      <c r="N1201" s="2" t="str">
        <f t="shared" si="203"/>
        <v>LaundryOrganization</v>
      </c>
      <c r="O1201" s="1" t="s">
        <v>13314</v>
      </c>
      <c r="Q1201">
        <v>199</v>
      </c>
      <c r="R1201" s="8">
        <f t="shared" si="204"/>
        <v>199</v>
      </c>
      <c r="S1201">
        <v>499</v>
      </c>
      <c r="T1201" s="8">
        <f t="shared" si="205"/>
        <v>499</v>
      </c>
      <c r="U1201" s="1">
        <f t="shared" si="206"/>
        <v>0.60120240480961928</v>
      </c>
      <c r="V1201">
        <v>4</v>
      </c>
      <c r="W1201" s="10">
        <f t="shared" si="207"/>
        <v>4</v>
      </c>
      <c r="X1201" s="4">
        <v>10234</v>
      </c>
      <c r="Y1201" s="12">
        <f t="shared" si="208"/>
        <v>10234</v>
      </c>
    </row>
    <row r="1202" spans="1:25" x14ac:dyDescent="0.25">
      <c r="A1202">
        <v>1201</v>
      </c>
      <c r="B1202" t="s">
        <v>10261</v>
      </c>
      <c r="C1202" t="str">
        <f t="shared" si="209"/>
        <v>Unique</v>
      </c>
      <c r="D1202" t="s">
        <v>10262</v>
      </c>
      <c r="E1202" t="str">
        <f t="shared" si="200"/>
        <v>JM SELLER 180 W 2021 Edition Electric Beater High Speed Hand Mixer Egg Beater for Cake Making and Whipping Cream with 7 Speed Control (White) with Free Spatula and Oil Brush</v>
      </c>
      <c r="F1202" t="str" cm="1">
        <f t="array" ref="F1202">PROPER(_xlfn.TEXTJOIN(" ", TRUE, INDEX(_xlfn.FILTERXML("&lt;t&gt;&lt;s&gt;" &amp; SUBSTITUTE(E1202," ","&lt;/s&gt;&lt;s&gt;") &amp; "&lt;/s&gt;&lt;/t&gt;", "//s"), _xlfn.SEQUENCE(4))))</f>
        <v>Jm Seller 180 W</v>
      </c>
      <c r="G1202" t="str">
        <f t="shared" si="210"/>
        <v>Electric Beater High Speed Hand Mixer Egg Beater for Cake Making and Whipping Cream with 7 Speed Control (White) with Free Spatula and Oil Brush</v>
      </c>
      <c r="H1202" t="s">
        <v>10263</v>
      </c>
      <c r="I1202" t="s">
        <v>13176</v>
      </c>
      <c r="J1202" s="7" t="str">
        <f t="shared" si="201"/>
        <v>Home &amp; Kitchen</v>
      </c>
      <c r="K1202" t="s">
        <v>13285</v>
      </c>
      <c r="L1202" t="str">
        <f t="shared" si="202"/>
        <v>Kitchen &amp; HomeAppliances</v>
      </c>
      <c r="M1202" s="2" t="s">
        <v>13286</v>
      </c>
      <c r="N1202" s="2" t="str">
        <f t="shared" si="203"/>
        <v>SmallKitchenAppliances</v>
      </c>
      <c r="O1202" s="1" t="s">
        <v>13350</v>
      </c>
      <c r="Q1202">
        <v>474</v>
      </c>
      <c r="R1202" s="8">
        <f t="shared" si="204"/>
        <v>474</v>
      </c>
      <c r="S1202" s="2">
        <v>1299</v>
      </c>
      <c r="T1202" s="8">
        <f t="shared" si="205"/>
        <v>1299</v>
      </c>
      <c r="U1202" s="1">
        <f t="shared" si="206"/>
        <v>0.63510392609699773</v>
      </c>
      <c r="V1202">
        <v>4.0999999999999996</v>
      </c>
      <c r="W1202" s="10">
        <f t="shared" si="207"/>
        <v>4.0999999999999996</v>
      </c>
      <c r="X1202" s="4">
        <v>550</v>
      </c>
      <c r="Y1202" s="12">
        <f t="shared" si="208"/>
        <v>550</v>
      </c>
    </row>
    <row r="1203" spans="1:25" x14ac:dyDescent="0.25">
      <c r="A1203">
        <v>1202</v>
      </c>
      <c r="B1203" t="s">
        <v>10272</v>
      </c>
      <c r="C1203" t="str">
        <f t="shared" si="209"/>
        <v>Unique</v>
      </c>
      <c r="D1203" t="s">
        <v>10273</v>
      </c>
      <c r="E1203" t="str">
        <f t="shared" si="200"/>
        <v>Oratech Coffee Frother electric, milk frother electric, coffee beater, cappuccino maker, Coffee Foamer, Mocktail Mixer, Coffee Foam Maker, coffee whisker electric, Froth Maker, coffee stirrers electric, coffee frothers, Coffee Blender, (6 Month Warranty) (Multicolour)</v>
      </c>
      <c r="F1203" t="str" cm="1">
        <f t="array" ref="F1203">PROPER(_xlfn.TEXTJOIN(" ", TRUE, INDEX(_xlfn.FILTERXML("&lt;t&gt;&lt;s&gt;" &amp; SUBSTITUTE(E1203," ","&lt;/s&gt;&lt;s&gt;") &amp; "&lt;/s&gt;&lt;/t&gt;", "//s"), _xlfn.SEQUENCE(4))))</f>
        <v>Oratech Coffee Frother Electric,</v>
      </c>
      <c r="G1203" t="str">
        <f t="shared" si="210"/>
        <v>electric, coffee beater, cappuccino maker, Coffee Foamer, Mocktail Mixer, Coffee Foam Maker, coffee whisker electric, Froth Maker, coffee stirrers electric, coffee frothers, Coffee Blender, (6 Month Warranty) (Multicolour)</v>
      </c>
      <c r="H1203" t="s">
        <v>8597</v>
      </c>
      <c r="I1203" t="s">
        <v>13176</v>
      </c>
      <c r="J1203" s="7" t="str">
        <f t="shared" si="201"/>
        <v>Home &amp; Kitchen</v>
      </c>
      <c r="K1203" t="s">
        <v>13285</v>
      </c>
      <c r="L1203" t="str">
        <f t="shared" si="202"/>
        <v>Kitchen &amp; HomeAppliances</v>
      </c>
      <c r="M1203" t="s">
        <v>13286</v>
      </c>
      <c r="N1203" s="2" t="str">
        <f t="shared" si="203"/>
        <v>SmallKitchenAppliances</v>
      </c>
      <c r="O1203" s="1" t="s">
        <v>13302</v>
      </c>
      <c r="Q1203">
        <v>279</v>
      </c>
      <c r="R1203" s="8">
        <f t="shared" si="204"/>
        <v>279</v>
      </c>
      <c r="S1203">
        <v>499</v>
      </c>
      <c r="T1203" s="8">
        <f t="shared" si="205"/>
        <v>499</v>
      </c>
      <c r="U1203" s="1">
        <f t="shared" si="206"/>
        <v>0.4408817635270541</v>
      </c>
      <c r="V1203">
        <v>4.8</v>
      </c>
      <c r="W1203" s="10">
        <f t="shared" si="207"/>
        <v>4.8</v>
      </c>
      <c r="X1203" s="4">
        <v>28</v>
      </c>
      <c r="Y1203" s="12">
        <f t="shared" si="208"/>
        <v>28</v>
      </c>
    </row>
    <row r="1204" spans="1:25" x14ac:dyDescent="0.25">
      <c r="A1204">
        <v>1203</v>
      </c>
      <c r="B1204" t="s">
        <v>10282</v>
      </c>
      <c r="C1204" t="str">
        <f t="shared" si="209"/>
        <v>Unique</v>
      </c>
      <c r="D1204" t="s">
        <v>10283</v>
      </c>
      <c r="E1204" t="str">
        <f t="shared" si="200"/>
        <v>Havells Glaze 74W Pearl Ivory Gold Ceiling Fan, Sweep: 1200 Mm</v>
      </c>
      <c r="F1204" t="str" cm="1">
        <f t="array" ref="F1204">PROPER(_xlfn.TEXTJOIN(" ", TRUE, INDEX(_xlfn.FILTERXML("&lt;t&gt;&lt;s&gt;" &amp; SUBSTITUTE(E1204," ","&lt;/s&gt;&lt;s&gt;") &amp; "&lt;/s&gt;&lt;/t&gt;", "//s"), _xlfn.SEQUENCE(4))))</f>
        <v>Havells Glaze 74W Pearl</v>
      </c>
      <c r="G1204" t="str">
        <f t="shared" si="210"/>
        <v>Ceiling Fan, Sweep: 1200 Mm</v>
      </c>
      <c r="H1204" t="s">
        <v>9203</v>
      </c>
      <c r="I1204" t="s">
        <v>13176</v>
      </c>
      <c r="J1204" s="7" t="str">
        <f t="shared" si="201"/>
        <v>Home &amp; Kitchen</v>
      </c>
      <c r="K1204" s="2" t="s">
        <v>13289</v>
      </c>
      <c r="L1204" t="str">
        <f t="shared" si="202"/>
        <v>Heating , Cooling &amp; AirQuality</v>
      </c>
      <c r="M1204" s="2" t="s">
        <v>13323</v>
      </c>
      <c r="N1204" s="2" t="str">
        <f t="shared" si="203"/>
        <v>Fans</v>
      </c>
      <c r="O1204" s="1" t="s">
        <v>13324</v>
      </c>
      <c r="Q1204" s="2">
        <v>1999</v>
      </c>
      <c r="R1204" s="8">
        <f t="shared" si="204"/>
        <v>1999</v>
      </c>
      <c r="S1204" s="2">
        <v>4775</v>
      </c>
      <c r="T1204" s="8">
        <f t="shared" si="205"/>
        <v>4775</v>
      </c>
      <c r="U1204" s="1">
        <f t="shared" si="206"/>
        <v>0.58136125654450266</v>
      </c>
      <c r="V1204">
        <v>4.2</v>
      </c>
      <c r="W1204" s="10">
        <f t="shared" si="207"/>
        <v>4.2</v>
      </c>
      <c r="X1204" s="4">
        <v>1353</v>
      </c>
      <c r="Y1204" s="12">
        <f t="shared" si="208"/>
        <v>1353</v>
      </c>
    </row>
    <row r="1205" spans="1:25" x14ac:dyDescent="0.25">
      <c r="A1205">
        <v>1204</v>
      </c>
      <c r="B1205" t="s">
        <v>10292</v>
      </c>
      <c r="C1205" t="str">
        <f t="shared" si="209"/>
        <v>Unique</v>
      </c>
      <c r="D1205" t="s">
        <v>13006</v>
      </c>
      <c r="E1205" t="str">
        <f t="shared" si="200"/>
        <v>Pick Ur Needs Lint Remover for Clothes High Range Rechargeable Lint Shaver for All Types of Clothes, Fabrics, Blanket with 1 Extra Blade Multicolor (Rechargeable)</v>
      </c>
      <c r="F1205" t="str" cm="1">
        <f t="array" ref="F1205">PROPER(_xlfn.TEXTJOIN(" ", TRUE, INDEX(_xlfn.FILTERXML("&lt;t&gt;&lt;s&gt;" &amp; SUBSTITUTE(E1205," ","&lt;/s&gt;&lt;s&gt;") &amp; "&lt;/s&gt;&lt;/t&gt;", "//s"), _xlfn.SEQUENCE(4))))</f>
        <v>Pick Ur Needs Lint</v>
      </c>
      <c r="G1205" t="str">
        <f t="shared" si="210"/>
        <v>Clothes High Range Rechargeable Lint Shaver for All Types of Clothes, Fabrics, Blanket with 1 Extra Blade Multicolor (Rechargeable)</v>
      </c>
      <c r="H1205" t="s">
        <v>8483</v>
      </c>
      <c r="I1205" t="s">
        <v>13176</v>
      </c>
      <c r="J1205" s="7" t="str">
        <f t="shared" si="201"/>
        <v>Home &amp; Kitchen</v>
      </c>
      <c r="K1205" t="s">
        <v>13285</v>
      </c>
      <c r="L1205" t="str">
        <f t="shared" si="202"/>
        <v>Kitchen &amp; HomeAppliances</v>
      </c>
      <c r="M1205" s="2" t="s">
        <v>13293</v>
      </c>
      <c r="N1205" s="2" t="str">
        <f t="shared" si="203"/>
        <v>Vacuum , Cleaning &amp; Ironing</v>
      </c>
      <c r="O1205" s="1" t="s">
        <v>13294</v>
      </c>
      <c r="P1205" t="s">
        <v>13295</v>
      </c>
      <c r="Q1205">
        <v>799</v>
      </c>
      <c r="R1205" s="8">
        <f t="shared" si="204"/>
        <v>799</v>
      </c>
      <c r="S1205" s="2">
        <v>1230</v>
      </c>
      <c r="T1205" s="8">
        <f t="shared" si="205"/>
        <v>1230</v>
      </c>
      <c r="U1205" s="1">
        <f t="shared" si="206"/>
        <v>0.35040650406504065</v>
      </c>
      <c r="V1205">
        <v>4.0999999999999996</v>
      </c>
      <c r="W1205" s="10">
        <f t="shared" si="207"/>
        <v>4.0999999999999996</v>
      </c>
      <c r="X1205" s="4">
        <v>2138</v>
      </c>
      <c r="Y1205" s="12">
        <f t="shared" si="208"/>
        <v>2138</v>
      </c>
    </row>
    <row r="1206" spans="1:25" x14ac:dyDescent="0.25">
      <c r="A1206">
        <v>1205</v>
      </c>
      <c r="B1206" t="s">
        <v>10301</v>
      </c>
      <c r="C1206" t="str">
        <f t="shared" si="209"/>
        <v>Unique</v>
      </c>
      <c r="D1206" t="s">
        <v>10302</v>
      </c>
      <c r="E1206" t="str">
        <f t="shared" si="200"/>
        <v>Rico Japanese Technology Rechargeable Wireless Electric Chopper with Replacement Warranty - Stainless Steel Blades, One Touch Operation, 10 Seconds Chopping, Mincing Vegetable, Meat - 250 ML, 30 Watts</v>
      </c>
      <c r="F1206" t="str" cm="1">
        <f t="array" ref="F1206">PROPER(_xlfn.TEXTJOIN(" ", TRUE, INDEX(_xlfn.FILTERXML("&lt;t&gt;&lt;s&gt;" &amp; SUBSTITUTE(E1206," ","&lt;/s&gt;&lt;s&gt;") &amp; "&lt;/s&gt;&lt;/t&gt;", "//s"), _xlfn.SEQUENCE(4))))</f>
        <v>Rico Japanese Technology Rechargeable</v>
      </c>
      <c r="G1206" t="str">
        <f t="shared" si="210"/>
        <v>Chopper with Replacement Warranty - Stainless Steel Blades, One Touch Operation, 10 Seconds Chopping, Mincing Vegetable, Meat - 250 ML, 30 Watts</v>
      </c>
      <c r="H1206" t="s">
        <v>9100</v>
      </c>
      <c r="I1206" t="s">
        <v>13176</v>
      </c>
      <c r="J1206" s="7" t="str">
        <f t="shared" si="201"/>
        <v>Home &amp; Kitchen</v>
      </c>
      <c r="K1206" t="s">
        <v>13285</v>
      </c>
      <c r="L1206" t="str">
        <f t="shared" si="202"/>
        <v>Kitchen &amp; HomeAppliances</v>
      </c>
      <c r="M1206" s="2" t="s">
        <v>13286</v>
      </c>
      <c r="N1206" s="2" t="str">
        <f t="shared" si="203"/>
        <v>SmallKitchenAppliances</v>
      </c>
      <c r="O1206" s="1" t="s">
        <v>13320</v>
      </c>
      <c r="Q1206">
        <v>949</v>
      </c>
      <c r="R1206" s="8">
        <f t="shared" si="204"/>
        <v>949</v>
      </c>
      <c r="S1206" s="2">
        <v>1999</v>
      </c>
      <c r="T1206" s="8">
        <f t="shared" si="205"/>
        <v>1999</v>
      </c>
      <c r="U1206" s="1">
        <f t="shared" si="206"/>
        <v>0.52526263131565787</v>
      </c>
      <c r="V1206">
        <v>4</v>
      </c>
      <c r="W1206" s="10">
        <f t="shared" si="207"/>
        <v>4</v>
      </c>
      <c r="X1206" s="4">
        <v>1679</v>
      </c>
      <c r="Y1206" s="12">
        <f t="shared" si="208"/>
        <v>1679</v>
      </c>
    </row>
    <row r="1207" spans="1:25" x14ac:dyDescent="0.25">
      <c r="A1207">
        <v>1206</v>
      </c>
      <c r="B1207" t="s">
        <v>10311</v>
      </c>
      <c r="C1207" t="str">
        <f t="shared" si="209"/>
        <v>Unique</v>
      </c>
      <c r="D1207" t="s">
        <v>10312</v>
      </c>
      <c r="E1207" t="str">
        <f t="shared" si="200"/>
        <v>Butterfly Smart Wet Grinder, 2L (White) with Coconut Scrapper Attachment, Output - 150 W, Input 260 W</v>
      </c>
      <c r="F1207" t="str" cm="1">
        <f t="array" ref="F1207">PROPER(_xlfn.TEXTJOIN(" ", TRUE, INDEX(_xlfn.FILTERXML("&lt;t&gt;&lt;s&gt;" &amp; SUBSTITUTE(E1207," ","&lt;/s&gt;&lt;s&gt;") &amp; "&lt;/s&gt;&lt;/t&gt;", "//s"), _xlfn.SEQUENCE(4))))</f>
        <v>Butterfly Smart Wet Grinder,</v>
      </c>
      <c r="G1207" t="str">
        <f t="shared" si="210"/>
        <v>with Coconut Scrapper Attachment, Output - 150 W, Input 260 W</v>
      </c>
      <c r="H1207" t="s">
        <v>10313</v>
      </c>
      <c r="I1207" t="s">
        <v>13176</v>
      </c>
      <c r="J1207" s="7" t="str">
        <f t="shared" si="201"/>
        <v>Home &amp; Kitchen</v>
      </c>
      <c r="K1207" s="3" t="s">
        <v>13285</v>
      </c>
      <c r="L1207" t="str">
        <f t="shared" si="202"/>
        <v>Kitchen &amp; HomeAppliances</v>
      </c>
      <c r="M1207" s="2" t="s">
        <v>13286</v>
      </c>
      <c r="N1207" s="2" t="str">
        <f t="shared" si="203"/>
        <v>SmallKitchenAppliances</v>
      </c>
      <c r="O1207" s="1" t="s">
        <v>13351</v>
      </c>
      <c r="P1207" t="s">
        <v>13352</v>
      </c>
      <c r="Q1207" s="3">
        <v>3657.66</v>
      </c>
      <c r="R1207" s="8">
        <f t="shared" si="204"/>
        <v>3657.66</v>
      </c>
      <c r="S1207" s="2">
        <v>5156</v>
      </c>
      <c r="T1207" s="8">
        <f t="shared" si="205"/>
        <v>5156</v>
      </c>
      <c r="U1207" s="1">
        <f t="shared" si="206"/>
        <v>0.29060124127230413</v>
      </c>
      <c r="V1207">
        <v>3.9</v>
      </c>
      <c r="W1207" s="10">
        <f t="shared" si="207"/>
        <v>3.9</v>
      </c>
      <c r="X1207" s="4">
        <v>12837</v>
      </c>
      <c r="Y1207" s="12">
        <f t="shared" si="208"/>
        <v>12837</v>
      </c>
    </row>
    <row r="1208" spans="1:25" x14ac:dyDescent="0.25">
      <c r="A1208">
        <v>1207</v>
      </c>
      <c r="B1208" t="s">
        <v>10322</v>
      </c>
      <c r="C1208" t="str">
        <f t="shared" si="209"/>
        <v>Unique</v>
      </c>
      <c r="D1208" t="s">
        <v>10323</v>
      </c>
      <c r="E1208" t="str">
        <f t="shared" si="200"/>
        <v>AGARO Marvel 9 Liters Oven Toaster Griller, Cake Baking OTG (Black)</v>
      </c>
      <c r="F1208" t="str" cm="1">
        <f t="array" ref="F1208">PROPER(_xlfn.TEXTJOIN(" ", TRUE, INDEX(_xlfn.FILTERXML("&lt;t&gt;&lt;s&gt;" &amp; SUBSTITUTE(E1208," ","&lt;/s&gt;&lt;s&gt;") &amp; "&lt;/s&gt;&lt;/t&gt;", "//s"), _xlfn.SEQUENCE(4))))</f>
        <v>Agaro Marvel 9 Liters</v>
      </c>
      <c r="G1208" t="str">
        <f t="shared" si="210"/>
        <v>Griller, Cake Baking OTG (Black)</v>
      </c>
      <c r="H1208" t="s">
        <v>10324</v>
      </c>
      <c r="I1208" t="s">
        <v>13176</v>
      </c>
      <c r="J1208" s="7" t="str">
        <f t="shared" si="201"/>
        <v>Home &amp; Kitchen</v>
      </c>
      <c r="K1208" s="2" t="s">
        <v>13285</v>
      </c>
      <c r="L1208" t="str">
        <f t="shared" si="202"/>
        <v>Kitchen &amp; HomeAppliances</v>
      </c>
      <c r="M1208" s="2" t="s">
        <v>13286</v>
      </c>
      <c r="N1208" s="2" t="str">
        <f t="shared" si="203"/>
        <v>SmallKitchenAppliances</v>
      </c>
      <c r="O1208" s="1" t="s">
        <v>13353</v>
      </c>
      <c r="Q1208" s="2">
        <v>1699</v>
      </c>
      <c r="R1208" s="8">
        <f t="shared" si="204"/>
        <v>1699</v>
      </c>
      <c r="S1208" s="2">
        <v>1999</v>
      </c>
      <c r="T1208" s="8">
        <f t="shared" si="205"/>
        <v>1999</v>
      </c>
      <c r="U1208" s="1">
        <f t="shared" si="206"/>
        <v>0.15007503751875939</v>
      </c>
      <c r="V1208">
        <v>4.0999999999999996</v>
      </c>
      <c r="W1208" s="10">
        <f t="shared" si="207"/>
        <v>4.0999999999999996</v>
      </c>
      <c r="X1208" s="4">
        <v>8873</v>
      </c>
      <c r="Y1208" s="12">
        <f t="shared" si="208"/>
        <v>8873</v>
      </c>
    </row>
    <row r="1209" spans="1:25" x14ac:dyDescent="0.25">
      <c r="A1209">
        <v>1208</v>
      </c>
      <c r="B1209" t="s">
        <v>10333</v>
      </c>
      <c r="C1209" t="str">
        <f t="shared" si="209"/>
        <v>Unique</v>
      </c>
      <c r="D1209" t="s">
        <v>10334</v>
      </c>
      <c r="E1209" t="str">
        <f t="shared" si="200"/>
        <v>Philips GC1920 28 1440-Watt Non-Stick Soleplate Steam Iron</v>
      </c>
      <c r="F1209" t="str" cm="1">
        <f t="array" ref="F1209">PROPER(_xlfn.TEXTJOIN(" ", TRUE, INDEX(_xlfn.FILTERXML("&lt;t&gt;&lt;s&gt;" &amp; SUBSTITUTE(E1209," ","&lt;/s&gt;&lt;s&gt;") &amp; "&lt;/s&gt;&lt;/t&gt;", "//s"), _xlfn.SEQUENCE(4))))</f>
        <v>Philips Gc1920 28 1440-Watt</v>
      </c>
      <c r="G1209" t="str">
        <f t="shared" si="210"/>
        <v>Steam Iron</v>
      </c>
      <c r="H1209" t="s">
        <v>8805</v>
      </c>
      <c r="I1209" t="s">
        <v>13176</v>
      </c>
      <c r="J1209" s="7" t="str">
        <f t="shared" si="201"/>
        <v>Home &amp; Kitchen</v>
      </c>
      <c r="K1209" s="2" t="s">
        <v>13285</v>
      </c>
      <c r="L1209" t="str">
        <f t="shared" si="202"/>
        <v>Kitchen &amp; HomeAppliances</v>
      </c>
      <c r="M1209" s="2" t="s">
        <v>13293</v>
      </c>
      <c r="N1209" s="2" t="str">
        <f t="shared" si="203"/>
        <v>Vacuum , Cleaning &amp; Ironing</v>
      </c>
      <c r="O1209" s="1" t="s">
        <v>13294</v>
      </c>
      <c r="P1209" t="s">
        <v>13303</v>
      </c>
      <c r="Q1209" s="2">
        <v>1849</v>
      </c>
      <c r="R1209" s="8">
        <f t="shared" si="204"/>
        <v>1849</v>
      </c>
      <c r="S1209" s="2">
        <v>2095</v>
      </c>
      <c r="T1209" s="8">
        <f t="shared" si="205"/>
        <v>2095</v>
      </c>
      <c r="U1209" s="1">
        <f t="shared" si="206"/>
        <v>0.11742243436754177</v>
      </c>
      <c r="V1209">
        <v>4.3</v>
      </c>
      <c r="W1209" s="10">
        <f t="shared" si="207"/>
        <v>4.3</v>
      </c>
      <c r="X1209" s="4">
        <v>7681</v>
      </c>
      <c r="Y1209" s="12">
        <f t="shared" si="208"/>
        <v>7681</v>
      </c>
    </row>
    <row r="1210" spans="1:25" x14ac:dyDescent="0.25">
      <c r="A1210">
        <v>1209</v>
      </c>
      <c r="B1210" t="s">
        <v>10343</v>
      </c>
      <c r="C1210" t="str">
        <f t="shared" si="209"/>
        <v>Unique</v>
      </c>
      <c r="D1210" t="s">
        <v>10344</v>
      </c>
      <c r="E1210" t="str">
        <f t="shared" si="200"/>
        <v>Havells OFR 13 Wave Fin with PTC Fan Heater 2900 Watts (Black)</v>
      </c>
      <c r="F1210" t="str" cm="1">
        <f t="array" ref="F1210">PROPER(_xlfn.TEXTJOIN(" ", TRUE, INDEX(_xlfn.FILTERXML("&lt;t&gt;&lt;s&gt;" &amp; SUBSTITUTE(E1210," ","&lt;/s&gt;&lt;s&gt;") &amp; "&lt;/s&gt;&lt;/t&gt;", "//s"), _xlfn.SEQUENCE(4))))</f>
        <v>Havells Ofr 13 Wave</v>
      </c>
      <c r="G1210" t="str">
        <f t="shared" si="210"/>
        <v>PTC Fan Heater 2900 Watts (Black)</v>
      </c>
      <c r="H1210" t="s">
        <v>8472</v>
      </c>
      <c r="I1210" t="s">
        <v>13176</v>
      </c>
      <c r="J1210" s="7" t="str">
        <f t="shared" si="201"/>
        <v>Home &amp; Kitchen</v>
      </c>
      <c r="K1210" s="2" t="s">
        <v>13289</v>
      </c>
      <c r="L1210" t="str">
        <f t="shared" si="202"/>
        <v>Heating , Cooling &amp; AirQuality</v>
      </c>
      <c r="M1210" s="2" t="s">
        <v>13290</v>
      </c>
      <c r="N1210" s="2" t="str">
        <f t="shared" si="203"/>
        <v>RoomHeaters</v>
      </c>
      <c r="O1210" s="1" t="s">
        <v>13292</v>
      </c>
      <c r="Q1210" s="2">
        <v>12499</v>
      </c>
      <c r="R1210" s="8">
        <f t="shared" si="204"/>
        <v>12499</v>
      </c>
      <c r="S1210" s="2">
        <v>19825</v>
      </c>
      <c r="T1210" s="8">
        <f t="shared" si="205"/>
        <v>19825</v>
      </c>
      <c r="U1210" s="1">
        <f t="shared" si="206"/>
        <v>0.36953341740226986</v>
      </c>
      <c r="V1210">
        <v>4.0999999999999996</v>
      </c>
      <c r="W1210" s="10">
        <f t="shared" si="207"/>
        <v>4.0999999999999996</v>
      </c>
      <c r="X1210" s="4">
        <v>322</v>
      </c>
      <c r="Y1210" s="12">
        <f t="shared" si="208"/>
        <v>322</v>
      </c>
    </row>
    <row r="1211" spans="1:25" x14ac:dyDescent="0.25">
      <c r="A1211">
        <v>1210</v>
      </c>
      <c r="B1211" t="s">
        <v>10353</v>
      </c>
      <c r="C1211" t="str">
        <f t="shared" si="209"/>
        <v>Unique</v>
      </c>
      <c r="D1211" t="s">
        <v>10354</v>
      </c>
      <c r="E1211" t="str">
        <f t="shared" si="200"/>
        <v>Bajaj DHX-9 1000W Heavy Weight Dry Iron with Advance Soleplate and Anti-Bacterial German Coating Technology, Ivory</v>
      </c>
      <c r="F1211" t="str" cm="1">
        <f t="array" ref="F1211">PROPER(_xlfn.TEXTJOIN(" ", TRUE, INDEX(_xlfn.FILTERXML("&lt;t&gt;&lt;s&gt;" &amp; SUBSTITUTE(E1211," ","&lt;/s&gt;&lt;s&gt;") &amp; "&lt;/s&gt;&lt;/t&gt;", "//s"), _xlfn.SEQUENCE(4))))</f>
        <v>Bajaj Dhx-9 1000W Heavy</v>
      </c>
      <c r="G1211" t="str">
        <f t="shared" si="210"/>
        <v>Iron with Advance Soleplate and Anti-Bacterial German Coating Technology, Ivory</v>
      </c>
      <c r="H1211" t="s">
        <v>8607</v>
      </c>
      <c r="I1211" t="s">
        <v>13176</v>
      </c>
      <c r="J1211" s="7" t="str">
        <f t="shared" si="201"/>
        <v>Home &amp; Kitchen</v>
      </c>
      <c r="K1211" s="2" t="s">
        <v>13285</v>
      </c>
      <c r="L1211" t="str">
        <f t="shared" si="202"/>
        <v>Kitchen &amp; HomeAppliances</v>
      </c>
      <c r="M1211" s="2" t="s">
        <v>13293</v>
      </c>
      <c r="N1211" s="2" t="str">
        <f t="shared" si="203"/>
        <v>Vacuum , Cleaning &amp; Ironing</v>
      </c>
      <c r="O1211" s="1" t="s">
        <v>13294</v>
      </c>
      <c r="P1211" t="s">
        <v>13303</v>
      </c>
      <c r="Q1211" s="2">
        <v>1099</v>
      </c>
      <c r="R1211" s="8">
        <f t="shared" si="204"/>
        <v>1099</v>
      </c>
      <c r="S1211" s="2">
        <v>1920</v>
      </c>
      <c r="T1211" s="8">
        <f t="shared" si="205"/>
        <v>1920</v>
      </c>
      <c r="U1211" s="1">
        <f t="shared" si="206"/>
        <v>0.42760416666666667</v>
      </c>
      <c r="V1211">
        <v>4.2</v>
      </c>
      <c r="W1211" s="10">
        <f t="shared" si="207"/>
        <v>4.2</v>
      </c>
      <c r="X1211" s="4">
        <v>9772</v>
      </c>
      <c r="Y1211" s="12">
        <f t="shared" si="208"/>
        <v>9772</v>
      </c>
    </row>
    <row r="1212" spans="1:25" x14ac:dyDescent="0.25">
      <c r="A1212">
        <v>1211</v>
      </c>
      <c r="B1212" t="s">
        <v>10363</v>
      </c>
      <c r="C1212" t="str">
        <f t="shared" si="209"/>
        <v>Unique</v>
      </c>
      <c r="D1212" t="s">
        <v>10364</v>
      </c>
      <c r="E1212" t="str">
        <f t="shared" si="200"/>
        <v>Aquasure From Aquaguard Amaze RO+UV+MTDS,7L storage water purifier,suitable for borewell,tanker,municipal water (Grey) from Eureka Forbes</v>
      </c>
      <c r="F1212" t="str" cm="1">
        <f t="array" ref="F1212">PROPER(_xlfn.TEXTJOIN(" ", TRUE, INDEX(_xlfn.FILTERXML("&lt;t&gt;&lt;s&gt;" &amp; SUBSTITUTE(E1212," ","&lt;/s&gt;&lt;s&gt;") &amp; "&lt;/s&gt;&lt;/t&gt;", "//s"), _xlfn.SEQUENCE(4))))</f>
        <v>Aquasure From Aquaguard Amaze</v>
      </c>
      <c r="G1212" t="str">
        <f t="shared" si="210"/>
        <v>water purifier,suitable for borewell,tanker,municipal water (Grey) from Eureka Forbes</v>
      </c>
      <c r="H1212" t="s">
        <v>10001</v>
      </c>
      <c r="I1212" t="s">
        <v>13176</v>
      </c>
      <c r="J1212" s="7" t="str">
        <f t="shared" si="201"/>
        <v>Home &amp; Kitchen</v>
      </c>
      <c r="K1212" s="2" t="s">
        <v>13285</v>
      </c>
      <c r="L1212" t="str">
        <f t="shared" si="202"/>
        <v>Kitchen &amp; HomeAppliances</v>
      </c>
      <c r="M1212" s="2" t="s">
        <v>13334</v>
      </c>
      <c r="N1212" s="2" t="str">
        <f t="shared" si="203"/>
        <v>WaterPurifiers &amp; Accessories</v>
      </c>
      <c r="O1212" s="1" t="s">
        <v>13344</v>
      </c>
      <c r="Q1212" s="2">
        <v>8199</v>
      </c>
      <c r="R1212" s="8">
        <f t="shared" si="204"/>
        <v>8199</v>
      </c>
      <c r="S1212" s="2">
        <v>16000</v>
      </c>
      <c r="T1212" s="8">
        <f t="shared" si="205"/>
        <v>16000</v>
      </c>
      <c r="U1212" s="1">
        <f t="shared" si="206"/>
        <v>0.48756250000000001</v>
      </c>
      <c r="V1212">
        <v>3.9</v>
      </c>
      <c r="W1212" s="10">
        <f t="shared" si="207"/>
        <v>3.9</v>
      </c>
      <c r="X1212" s="4">
        <v>18497</v>
      </c>
      <c r="Y1212" s="12">
        <f t="shared" si="208"/>
        <v>18497</v>
      </c>
    </row>
    <row r="1213" spans="1:25" x14ac:dyDescent="0.25">
      <c r="A1213">
        <v>1212</v>
      </c>
      <c r="B1213" t="s">
        <v>10373</v>
      </c>
      <c r="C1213" t="str">
        <f t="shared" si="209"/>
        <v>Unique</v>
      </c>
      <c r="D1213" t="s">
        <v>10374</v>
      </c>
      <c r="E1213" t="str">
        <f t="shared" si="200"/>
        <v>ROYAL STEP Portable Electric USB Juice Maker Juicer Bottle Blender Grinder Mixer,6 Blades Rechargeable Bottle with (MULTII) (MULTI COLOUR 6 BLED JUICER MIXER)</v>
      </c>
      <c r="F1213" t="str" cm="1">
        <f t="array" ref="F1213">PROPER(_xlfn.TEXTJOIN(" ", TRUE, INDEX(_xlfn.FILTERXML("&lt;t&gt;&lt;s&gt;" &amp; SUBSTITUTE(E1213," ","&lt;/s&gt;&lt;s&gt;") &amp; "&lt;/s&gt;&lt;/t&gt;", "//s"), _xlfn.SEQUENCE(4))))</f>
        <v>Royal Step Portable Electric</v>
      </c>
      <c r="G1213" t="str">
        <f t="shared" si="210"/>
        <v>Maker Juicer Bottle Blender Grinder Mixer,6 Blades Rechargeable Bottle with (MULTII) (MULTI COLOUR 6 BLED JUICER MIXER)</v>
      </c>
      <c r="H1213" t="s">
        <v>8846</v>
      </c>
      <c r="I1213" t="s">
        <v>13176</v>
      </c>
      <c r="J1213" s="7" t="str">
        <f t="shared" si="201"/>
        <v>Home &amp; Kitchen</v>
      </c>
      <c r="K1213" t="s">
        <v>13285</v>
      </c>
      <c r="L1213" t="str">
        <f t="shared" si="202"/>
        <v>Kitchen &amp; HomeAppliances</v>
      </c>
      <c r="M1213" s="2" t="s">
        <v>13286</v>
      </c>
      <c r="N1213" s="2" t="str">
        <f t="shared" si="203"/>
        <v>SmallKitchenAppliances</v>
      </c>
      <c r="O1213" s="1" t="s">
        <v>13315</v>
      </c>
      <c r="Q1213">
        <v>499</v>
      </c>
      <c r="R1213" s="8">
        <f t="shared" si="204"/>
        <v>499</v>
      </c>
      <c r="S1213" s="2">
        <v>2199</v>
      </c>
      <c r="T1213" s="8">
        <f t="shared" si="205"/>
        <v>2199</v>
      </c>
      <c r="U1213" s="1">
        <f t="shared" si="206"/>
        <v>0.77307867212369263</v>
      </c>
      <c r="V1213">
        <v>3.7</v>
      </c>
      <c r="W1213" s="10">
        <f t="shared" si="207"/>
        <v>3.7</v>
      </c>
      <c r="X1213" s="4">
        <v>53</v>
      </c>
      <c r="Y1213" s="12">
        <f t="shared" si="208"/>
        <v>53</v>
      </c>
    </row>
    <row r="1214" spans="1:25" x14ac:dyDescent="0.25">
      <c r="A1214">
        <v>1213</v>
      </c>
      <c r="B1214" t="s">
        <v>10383</v>
      </c>
      <c r="C1214" t="str">
        <f t="shared" si="209"/>
        <v>Unique</v>
      </c>
      <c r="D1214" t="s">
        <v>10384</v>
      </c>
      <c r="E1214" t="str">
        <f t="shared" si="200"/>
        <v>KENT 16068 Zoom Vacuum Cleaner for Home and Car 130 W | Cordless, Hoseless, Rechargeable HEPA Filters Vacuum Cleaner with Cyclonic Technology | Bagless Design and Multi Nozzle Operation | Blue</v>
      </c>
      <c r="F1214" t="str" cm="1">
        <f t="array" ref="F1214">PROPER(_xlfn.TEXTJOIN(" ", TRUE, INDEX(_xlfn.FILTERXML("&lt;t&gt;&lt;s&gt;" &amp; SUBSTITUTE(E1214," ","&lt;/s&gt;&lt;s&gt;") &amp; "&lt;/s&gt;&lt;/t&gt;", "//s"), _xlfn.SEQUENCE(4))))</f>
        <v>Kent 16068 Zoom Vacuum</v>
      </c>
      <c r="G1214" t="str">
        <f t="shared" si="210"/>
        <v>Home and Car 130 W | Cordless, Hoseless, Rechargeable HEPA Filters Vacuum Cleaner with Cyclonic Technology | Bagless Design and Multi Nozzle Operation | Blue</v>
      </c>
      <c r="H1214" t="s">
        <v>8877</v>
      </c>
      <c r="I1214" t="s">
        <v>13176</v>
      </c>
      <c r="J1214" s="7" t="str">
        <f t="shared" si="201"/>
        <v>Home &amp; Kitchen</v>
      </c>
      <c r="K1214" s="2" t="s">
        <v>13285</v>
      </c>
      <c r="L1214" t="str">
        <f t="shared" si="202"/>
        <v>Kitchen &amp; HomeAppliances</v>
      </c>
      <c r="M1214" s="2" t="s">
        <v>13293</v>
      </c>
      <c r="N1214" s="2" t="str">
        <f t="shared" si="203"/>
        <v>Vacuum , Cleaning &amp; Ironing</v>
      </c>
      <c r="O1214" s="1" t="s">
        <v>13316</v>
      </c>
      <c r="P1214" t="s">
        <v>13317</v>
      </c>
      <c r="Q1214" s="2">
        <v>6999</v>
      </c>
      <c r="R1214" s="8">
        <f t="shared" si="204"/>
        <v>6999</v>
      </c>
      <c r="S1214" s="2">
        <v>14999</v>
      </c>
      <c r="T1214" s="8">
        <f t="shared" si="205"/>
        <v>14999</v>
      </c>
      <c r="U1214" s="1">
        <f t="shared" si="206"/>
        <v>0.53336889125941733</v>
      </c>
      <c r="V1214">
        <v>4.0999999999999996</v>
      </c>
      <c r="W1214" s="10">
        <f t="shared" si="207"/>
        <v>4.0999999999999996</v>
      </c>
      <c r="X1214" s="4">
        <v>1728</v>
      </c>
      <c r="Y1214" s="12">
        <f t="shared" si="208"/>
        <v>1728</v>
      </c>
    </row>
    <row r="1215" spans="1:25" x14ac:dyDescent="0.25">
      <c r="A1215">
        <v>1214</v>
      </c>
      <c r="B1215" t="s">
        <v>10393</v>
      </c>
      <c r="C1215" t="str">
        <f t="shared" si="209"/>
        <v>Unique</v>
      </c>
      <c r="D1215" t="s">
        <v>10394</v>
      </c>
      <c r="E1215" t="str">
        <f t="shared" si="200"/>
        <v>ENEM Sealing Machine | 12 Inch (300 mm) | 1 Year Warranty | Full Customer Support | Beep Sound Function | Plastic Packing Machine | Plastic Bag Sealing Machine | Heat Sealer Machine | Plastic Sealing Machine | Blue | Made in India</v>
      </c>
      <c r="F1215" t="str" cm="1">
        <f t="array" ref="F1215">PROPER(_xlfn.TEXTJOIN(" ", TRUE, INDEX(_xlfn.FILTERXML("&lt;t&gt;&lt;s&gt;" &amp; SUBSTITUTE(E1215," ","&lt;/s&gt;&lt;s&gt;") &amp; "&lt;/s&gt;&lt;/t&gt;", "//s"), _xlfn.SEQUENCE(4))))</f>
        <v>Enem Sealing Machine |</v>
      </c>
      <c r="G1215" t="str">
        <f t="shared" si="210"/>
        <v>(300 mm) | 1 Year Warranty | Full Customer Support | Beep Sound Function | Plastic Packing Machine | Plastic Bag Sealing Machine | Heat Sealer Machine | Plastic Sealing Machine | Blue | Made in India</v>
      </c>
      <c r="H1215" t="s">
        <v>9192</v>
      </c>
      <c r="I1215" t="s">
        <v>13176</v>
      </c>
      <c r="J1215" s="7" t="str">
        <f t="shared" si="201"/>
        <v>Home &amp; Kitchen</v>
      </c>
      <c r="K1215" s="2" t="s">
        <v>13285</v>
      </c>
      <c r="L1215" t="str">
        <f t="shared" si="202"/>
        <v>Kitchen &amp; HomeAppliances</v>
      </c>
      <c r="M1215" s="2" t="s">
        <v>13286</v>
      </c>
      <c r="N1215" s="2" t="str">
        <f t="shared" si="203"/>
        <v>SmallKitchenAppliances</v>
      </c>
      <c r="O1215" s="1" t="s">
        <v>13322</v>
      </c>
      <c r="Q1215" s="2">
        <v>1595</v>
      </c>
      <c r="R1215" s="8">
        <f t="shared" si="204"/>
        <v>1595</v>
      </c>
      <c r="S1215" s="2">
        <v>1799</v>
      </c>
      <c r="T1215" s="8">
        <f t="shared" si="205"/>
        <v>1799</v>
      </c>
      <c r="U1215" s="1">
        <f t="shared" si="206"/>
        <v>0.11339633129516398</v>
      </c>
      <c r="V1215">
        <v>4</v>
      </c>
      <c r="W1215" s="10">
        <f t="shared" si="207"/>
        <v>4</v>
      </c>
      <c r="X1215" s="4">
        <v>2877</v>
      </c>
      <c r="Y1215" s="12">
        <f t="shared" si="208"/>
        <v>2877</v>
      </c>
    </row>
    <row r="1216" spans="1:25" x14ac:dyDescent="0.25">
      <c r="A1216">
        <v>1215</v>
      </c>
      <c r="B1216" t="s">
        <v>10402</v>
      </c>
      <c r="C1216" t="str">
        <f t="shared" si="209"/>
        <v>Unique</v>
      </c>
      <c r="D1216" t="s">
        <v>10403</v>
      </c>
      <c r="E1216" t="str">
        <f t="shared" si="200"/>
        <v>Wipro Vesta 1200 Watt GD203 Heavyweight Automatic Dry Iron| Quick Heat Up| Anti bacterial German Weilburger Double Coated Black Soleplate |2 Years Warranty</v>
      </c>
      <c r="F1216" t="str" cm="1">
        <f t="array" ref="F1216">PROPER(_xlfn.TEXTJOIN(" ", TRUE, INDEX(_xlfn.FILTERXML("&lt;t&gt;&lt;s&gt;" &amp; SUBSTITUTE(E1216," ","&lt;/s&gt;&lt;s&gt;") &amp; "&lt;/s&gt;&lt;/t&gt;", "//s"), _xlfn.SEQUENCE(4))))</f>
        <v>Wipro Vesta 1200 Watt</v>
      </c>
      <c r="G1216" t="str">
        <f t="shared" si="210"/>
        <v>Automatic Dry Iron| Quick Heat Up| Anti bacterial German Weilburger Double Coated Black Soleplate |2 Years Warranty</v>
      </c>
      <c r="H1216" t="s">
        <v>8607</v>
      </c>
      <c r="I1216" t="s">
        <v>13176</v>
      </c>
      <c r="J1216" s="7" t="str">
        <f t="shared" si="201"/>
        <v>Home &amp; Kitchen</v>
      </c>
      <c r="K1216" s="2" t="s">
        <v>13285</v>
      </c>
      <c r="L1216" t="str">
        <f t="shared" si="202"/>
        <v>Kitchen &amp; HomeAppliances</v>
      </c>
      <c r="M1216" s="2" t="s">
        <v>13293</v>
      </c>
      <c r="N1216" s="2" t="str">
        <f t="shared" si="203"/>
        <v>Vacuum , Cleaning &amp; Ironing</v>
      </c>
      <c r="O1216" s="1" t="s">
        <v>13294</v>
      </c>
      <c r="P1216" t="s">
        <v>13303</v>
      </c>
      <c r="Q1216" s="2">
        <v>1049</v>
      </c>
      <c r="R1216" s="8">
        <f t="shared" si="204"/>
        <v>1049</v>
      </c>
      <c r="S1216" s="2">
        <v>1950</v>
      </c>
      <c r="T1216" s="8">
        <f t="shared" si="205"/>
        <v>1950</v>
      </c>
      <c r="U1216" s="1">
        <f t="shared" si="206"/>
        <v>0.46205128205128204</v>
      </c>
      <c r="V1216">
        <v>3.8</v>
      </c>
      <c r="W1216" s="10">
        <f t="shared" si="207"/>
        <v>3.8</v>
      </c>
      <c r="X1216" s="4">
        <v>250</v>
      </c>
      <c r="Y1216" s="12">
        <f t="shared" si="208"/>
        <v>250</v>
      </c>
    </row>
    <row r="1217" spans="1:25" x14ac:dyDescent="0.25">
      <c r="A1217">
        <v>1216</v>
      </c>
      <c r="B1217" t="s">
        <v>10412</v>
      </c>
      <c r="C1217" t="str">
        <f t="shared" si="209"/>
        <v>Unique</v>
      </c>
      <c r="D1217" t="s">
        <v>10413</v>
      </c>
      <c r="E1217" t="str">
        <f t="shared" si="200"/>
        <v>Inalsa Electric Kettle Prism Inox - 1350 W with LED Illumination and Boro-Silicate Body, 1.8 L Capacity along with Cordless Base, 2 Year Warranty (Black)</v>
      </c>
      <c r="F1217" t="str" cm="1">
        <f t="array" ref="F1217">PROPER(_xlfn.TEXTJOIN(" ", TRUE, INDEX(_xlfn.FILTERXML("&lt;t&gt;&lt;s&gt;" &amp; SUBSTITUTE(E1217," ","&lt;/s&gt;&lt;s&gt;") &amp; "&lt;/s&gt;&lt;/t&gt;", "//s"), _xlfn.SEQUENCE(4))))</f>
        <v>Inalsa Electric Kettle Prism</v>
      </c>
      <c r="G1217" t="str">
        <f t="shared" si="210"/>
        <v>1350 W with LED Illumination and Boro-Silicate Body, 1.8 L Capacity along with Cordless Base, 2 Year Warranty (Black)</v>
      </c>
      <c r="H1217" t="s">
        <v>8670</v>
      </c>
      <c r="I1217" t="s">
        <v>13176</v>
      </c>
      <c r="J1217" s="7" t="str">
        <f t="shared" si="201"/>
        <v>Home &amp; Kitchen</v>
      </c>
      <c r="K1217" s="2" t="s">
        <v>13285</v>
      </c>
      <c r="L1217" t="str">
        <f t="shared" si="202"/>
        <v>Kitchen &amp; HomeAppliances</v>
      </c>
      <c r="M1217" s="2" t="s">
        <v>13286</v>
      </c>
      <c r="N1217" s="2" t="str">
        <f t="shared" si="203"/>
        <v>SmallKitchenAppliances</v>
      </c>
      <c r="O1217" s="1" t="s">
        <v>13287</v>
      </c>
      <c r="P1217" t="s">
        <v>13307</v>
      </c>
      <c r="Q1217" s="2">
        <v>1182</v>
      </c>
      <c r="R1217" s="8">
        <f t="shared" si="204"/>
        <v>1182</v>
      </c>
      <c r="S1217" s="2">
        <v>2995</v>
      </c>
      <c r="T1217" s="8">
        <f t="shared" si="205"/>
        <v>2995</v>
      </c>
      <c r="U1217" s="1">
        <f t="shared" si="206"/>
        <v>0.60534223706176959</v>
      </c>
      <c r="V1217">
        <v>4.2</v>
      </c>
      <c r="W1217" s="10">
        <f t="shared" si="207"/>
        <v>4.2</v>
      </c>
      <c r="X1217" s="4">
        <v>5178</v>
      </c>
      <c r="Y1217" s="12">
        <f t="shared" si="208"/>
        <v>5178</v>
      </c>
    </row>
    <row r="1218" spans="1:25" x14ac:dyDescent="0.25">
      <c r="A1218">
        <v>1217</v>
      </c>
      <c r="B1218" t="s">
        <v>10422</v>
      </c>
      <c r="C1218" t="str">
        <f t="shared" si="209"/>
        <v>Unique</v>
      </c>
      <c r="D1218" t="s">
        <v>10423</v>
      </c>
      <c r="E1218" t="str">
        <f t="shared" ref="E1218:E1281" si="211">TRIM(SUBSTITUTE(SUBSTITUTE(SUBSTITUTE(SUBSTITUTE(SUBSTITUTE(SUBSTITUTE(D1218,"&amp;","and"),"&lt;",""),"&gt;",""),"/"," "),CHAR(160)," "),CHAR(10)," "))</f>
        <v>VRPRIME Lint Roller Lint Remover for Clothes, Pet | 360 Sheets Reusable Sticky Easy-Tear Sheet Brush for Clothes, Furniture, Carpet, Dog Fur, Sweater, Dust and Dirt (4 Rolls - 90 Sheet Each Roll)</v>
      </c>
      <c r="F1218" t="str" cm="1">
        <f t="array" ref="F1218">PROPER(_xlfn.TEXTJOIN(" ", TRUE, INDEX(_xlfn.FILTERXML("&lt;t&gt;&lt;s&gt;" &amp; SUBSTITUTE(E1218," ","&lt;/s&gt;&lt;s&gt;") &amp; "&lt;/s&gt;&lt;/t&gt;", "//s"), _xlfn.SEQUENCE(4))))</f>
        <v>Vrprime Lint Roller Lint</v>
      </c>
      <c r="G1218" t="str">
        <f t="shared" si="210"/>
        <v>Clothes, Pet | 360 Sheets Reusable Sticky Easy-Tear Sheet Brush for Clothes, Furniture, Carpet, Dog Fur, Sweater, Dust and Dirt (4 Rolls - 90 Sheet Each Roll)</v>
      </c>
      <c r="H1218" t="s">
        <v>8483</v>
      </c>
      <c r="I1218" t="s">
        <v>13176</v>
      </c>
      <c r="J1218" s="7" t="str">
        <f t="shared" ref="J1218:J1281" si="212">TRIM(SUBSTITUTE(SUBSTITUTE(I1218, "&amp;", " &amp; "), ",", " , "))</f>
        <v>Home &amp; Kitchen</v>
      </c>
      <c r="K1218" t="s">
        <v>13285</v>
      </c>
      <c r="L1218" t="str">
        <f t="shared" ref="L1218:L1281" si="213">TRIM(SUBSTITUTE(SUBSTITUTE(K1218, "&amp;", " &amp; "), ",", " , "))</f>
        <v>Kitchen &amp; HomeAppliances</v>
      </c>
      <c r="M1218" t="s">
        <v>13293</v>
      </c>
      <c r="N1218" s="2" t="str">
        <f t="shared" ref="N1218:N1281" si="214">TRIM(SUBSTITUTE(SUBSTITUTE(M1218, "&amp;", " &amp; "), ",", " , "))</f>
        <v>Vacuum , Cleaning &amp; Ironing</v>
      </c>
      <c r="O1218" s="1" t="s">
        <v>13294</v>
      </c>
      <c r="P1218" t="s">
        <v>13295</v>
      </c>
      <c r="Q1218">
        <v>499</v>
      </c>
      <c r="R1218" s="8">
        <f t="shared" ref="R1218:R1281" si="215">VALUE(Q1218)</f>
        <v>499</v>
      </c>
      <c r="S1218">
        <v>999</v>
      </c>
      <c r="T1218" s="8">
        <f t="shared" ref="T1218:T1281" si="216">VALUE(S1218)</f>
        <v>999</v>
      </c>
      <c r="U1218" s="1">
        <f t="shared" ref="U1218:U1281" si="217">IFERROR((T1218- R1218) / T1218, 0)</f>
        <v>0.50050050050050054</v>
      </c>
      <c r="V1218">
        <v>4.5999999999999996</v>
      </c>
      <c r="W1218" s="10">
        <f t="shared" ref="W1218:W1281" si="218">VALUE(V1218)</f>
        <v>4.5999999999999996</v>
      </c>
      <c r="X1218" s="4">
        <v>79</v>
      </c>
      <c r="Y1218" s="12">
        <f t="shared" ref="Y1218:Y1281" si="219">VALUE(X1218)</f>
        <v>79</v>
      </c>
    </row>
    <row r="1219" spans="1:25" x14ac:dyDescent="0.25">
      <c r="A1219">
        <v>1218</v>
      </c>
      <c r="B1219" t="s">
        <v>10431</v>
      </c>
      <c r="C1219" t="str">
        <f t="shared" ref="C1219:C1282" si="220">IF(COUNTIF(B:B, B1219) &gt; 1, "Duplicate", "Unique")</f>
        <v>Unique</v>
      </c>
      <c r="D1219" t="s">
        <v>10432</v>
      </c>
      <c r="E1219" t="str">
        <f t="shared" si="211"/>
        <v>Philips AC1215 20 Air purifier, removes 99.97% airborne pollutants, 4-stage filtration with True HEPA filter (white)</v>
      </c>
      <c r="F1219" t="str" cm="1">
        <f t="array" ref="F1219">PROPER(_xlfn.TEXTJOIN(" ", TRUE, INDEX(_xlfn.FILTERXML("&lt;t&gt;&lt;s&gt;" &amp; SUBSTITUTE(E1219," ","&lt;/s&gt;&lt;s&gt;") &amp; "&lt;/s&gt;&lt;/t&gt;", "//s"), _xlfn.SEQUENCE(4))))</f>
        <v>Philips Ac1215 20 Air</v>
      </c>
      <c r="G1219" t="str">
        <f t="shared" si="210"/>
        <v>99.97% airborne pollutants, 4-stage filtration with True HEPA filter (white)</v>
      </c>
      <c r="H1219" t="s">
        <v>9990</v>
      </c>
      <c r="I1219" t="s">
        <v>13176</v>
      </c>
      <c r="J1219" s="7" t="str">
        <f t="shared" si="212"/>
        <v>Home &amp; Kitchen</v>
      </c>
      <c r="K1219" s="2" t="s">
        <v>13289</v>
      </c>
      <c r="L1219" t="str">
        <f t="shared" si="213"/>
        <v>Heating , Cooling &amp; AirQuality</v>
      </c>
      <c r="M1219" s="2" t="s">
        <v>13342</v>
      </c>
      <c r="N1219" s="2" t="str">
        <f t="shared" si="214"/>
        <v>AirPurifiers</v>
      </c>
      <c r="O1219" s="1" t="s">
        <v>13343</v>
      </c>
      <c r="Q1219" s="2">
        <v>8799</v>
      </c>
      <c r="R1219" s="8">
        <f t="shared" si="215"/>
        <v>8799</v>
      </c>
      <c r="S1219" s="2">
        <v>11995</v>
      </c>
      <c r="T1219" s="8">
        <f t="shared" si="216"/>
        <v>11995</v>
      </c>
      <c r="U1219" s="1">
        <f t="shared" si="217"/>
        <v>0.26644435181325554</v>
      </c>
      <c r="V1219">
        <v>4.0999999999999996</v>
      </c>
      <c r="W1219" s="10">
        <f t="shared" si="218"/>
        <v>4.0999999999999996</v>
      </c>
      <c r="X1219" s="4">
        <v>4157</v>
      </c>
      <c r="Y1219" s="12">
        <f t="shared" si="219"/>
        <v>4157</v>
      </c>
    </row>
    <row r="1220" spans="1:25" x14ac:dyDescent="0.25">
      <c r="A1220">
        <v>1219</v>
      </c>
      <c r="B1220" t="s">
        <v>10441</v>
      </c>
      <c r="C1220" t="str">
        <f t="shared" si="220"/>
        <v>Unique</v>
      </c>
      <c r="D1220" t="s">
        <v>10442</v>
      </c>
      <c r="E1220" t="str">
        <f t="shared" si="211"/>
        <v>Eopora PTC Ceramic Fast Heating Room Heater for Bedroom, 1500 1000 Watts Room Heater for Home, Electric Heater, Electric Fan Heater for Home Office Bedroom (White)</v>
      </c>
      <c r="F1220" t="str" cm="1">
        <f t="array" ref="F1220">PROPER(_xlfn.TEXTJOIN(" ", TRUE, INDEX(_xlfn.FILTERXML("&lt;t&gt;&lt;s&gt;" &amp; SUBSTITUTE(E1220," ","&lt;/s&gt;&lt;s&gt;") &amp; "&lt;/s&gt;&lt;/t&gt;", "//s"), _xlfn.SEQUENCE(4))))</f>
        <v>Eopora Ptc Ceramic Fast</v>
      </c>
      <c r="G1220" t="str">
        <f t="shared" si="210"/>
        <v>Heater for Bedroom, 1500 1000 Watts Room Heater for Home, Electric Heater, Electric Fan Heater for Home Office Bedroom (White)</v>
      </c>
      <c r="H1220" t="s">
        <v>8461</v>
      </c>
      <c r="I1220" t="s">
        <v>13176</v>
      </c>
      <c r="J1220" s="7" t="str">
        <f t="shared" si="212"/>
        <v>Home &amp; Kitchen</v>
      </c>
      <c r="K1220" s="2" t="s">
        <v>13289</v>
      </c>
      <c r="L1220" t="str">
        <f t="shared" si="213"/>
        <v>Heating , Cooling &amp; AirQuality</v>
      </c>
      <c r="M1220" s="2" t="s">
        <v>13290</v>
      </c>
      <c r="N1220" s="2" t="str">
        <f t="shared" si="214"/>
        <v>RoomHeaters</v>
      </c>
      <c r="O1220" s="1" t="s">
        <v>13291</v>
      </c>
      <c r="Q1220" s="2">
        <v>1529</v>
      </c>
      <c r="R1220" s="8">
        <f t="shared" si="215"/>
        <v>1529</v>
      </c>
      <c r="S1220" s="2">
        <v>2999</v>
      </c>
      <c r="T1220" s="8">
        <f t="shared" si="216"/>
        <v>2999</v>
      </c>
      <c r="U1220" s="1">
        <f t="shared" si="217"/>
        <v>0.49016338779593199</v>
      </c>
      <c r="V1220">
        <v>3.3</v>
      </c>
      <c r="W1220" s="10">
        <f t="shared" si="218"/>
        <v>3.3</v>
      </c>
      <c r="X1220" s="4">
        <v>29</v>
      </c>
      <c r="Y1220" s="12">
        <f t="shared" si="219"/>
        <v>29</v>
      </c>
    </row>
    <row r="1221" spans="1:25" x14ac:dyDescent="0.25">
      <c r="A1221">
        <v>1220</v>
      </c>
      <c r="B1221" t="s">
        <v>10451</v>
      </c>
      <c r="C1221" t="str">
        <f t="shared" si="220"/>
        <v>Unique</v>
      </c>
      <c r="D1221" t="s">
        <v>10452</v>
      </c>
      <c r="E1221" t="str">
        <f t="shared" si="211"/>
        <v>Usha Goliath GO1200WG Heavy Weight 1200-Watt Dry Iron, 1.8 Kg(Red)</v>
      </c>
      <c r="F1221" t="str" cm="1">
        <f t="array" ref="F1221">PROPER(_xlfn.TEXTJOIN(" ", TRUE, INDEX(_xlfn.FILTERXML("&lt;t&gt;&lt;s&gt;" &amp; SUBSTITUTE(E1221," ","&lt;/s&gt;&lt;s&gt;") &amp; "&lt;/s&gt;&lt;/t&gt;", "//s"), _xlfn.SEQUENCE(4))))</f>
        <v>Usha Goliath Go1200Wg Heavy</v>
      </c>
      <c r="G1221" t="str">
        <f t="shared" si="210"/>
        <v>Dry Iron, 1.8 Kg(Red)</v>
      </c>
      <c r="H1221" t="s">
        <v>8607</v>
      </c>
      <c r="I1221" t="s">
        <v>13176</v>
      </c>
      <c r="J1221" s="7" t="str">
        <f t="shared" si="212"/>
        <v>Home &amp; Kitchen</v>
      </c>
      <c r="K1221" s="2" t="s">
        <v>13285</v>
      </c>
      <c r="L1221" t="str">
        <f t="shared" si="213"/>
        <v>Kitchen &amp; HomeAppliances</v>
      </c>
      <c r="M1221" s="2" t="s">
        <v>13293</v>
      </c>
      <c r="N1221" s="2" t="str">
        <f t="shared" si="214"/>
        <v>Vacuum , Cleaning &amp; Ironing</v>
      </c>
      <c r="O1221" s="1" t="s">
        <v>13294</v>
      </c>
      <c r="P1221" t="s">
        <v>13303</v>
      </c>
      <c r="Q1221" s="2">
        <v>1199</v>
      </c>
      <c r="R1221" s="8">
        <f t="shared" si="215"/>
        <v>1199</v>
      </c>
      <c r="S1221" s="2">
        <v>1690</v>
      </c>
      <c r="T1221" s="8">
        <f t="shared" si="216"/>
        <v>1690</v>
      </c>
      <c r="U1221" s="1">
        <f t="shared" si="217"/>
        <v>0.29053254437869824</v>
      </c>
      <c r="V1221">
        <v>4.2</v>
      </c>
      <c r="W1221" s="10">
        <f t="shared" si="218"/>
        <v>4.2</v>
      </c>
      <c r="X1221" s="4">
        <v>4580</v>
      </c>
      <c r="Y1221" s="12">
        <f t="shared" si="219"/>
        <v>4580</v>
      </c>
    </row>
    <row r="1222" spans="1:25" x14ac:dyDescent="0.25">
      <c r="A1222">
        <v>1221</v>
      </c>
      <c r="B1222" t="s">
        <v>10461</v>
      </c>
      <c r="C1222" t="str">
        <f t="shared" si="220"/>
        <v>Unique</v>
      </c>
      <c r="D1222" t="s">
        <v>10462</v>
      </c>
      <c r="E1222" t="str">
        <f t="shared" si="211"/>
        <v>Wipro Vesta Electric Egg Boiler, 360 Watts, 3 Boiling Modes, Stainless Steel Body and Heating Plate, Boils up to 7 Eggs at a time, Automatic Shut Down, White, Standard (VB021070)</v>
      </c>
      <c r="F1222" t="str" cm="1">
        <f t="array" ref="F1222">PROPER(_xlfn.TEXTJOIN(" ", TRUE, INDEX(_xlfn.FILTERXML("&lt;t&gt;&lt;s&gt;" &amp; SUBSTITUTE(E1222," ","&lt;/s&gt;&lt;s&gt;") &amp; "&lt;/s&gt;&lt;/t&gt;", "//s"), _xlfn.SEQUENCE(4))))</f>
        <v>Wipro Vesta Electric Egg</v>
      </c>
      <c r="G1222" t="str">
        <f t="shared" si="210"/>
        <v>Watts, 3 Boiling Modes, Stainless Steel Body and Heating Plate, Boils up to 7 Eggs at a time, Automatic Shut Down, White, Standard (VB021070)</v>
      </c>
      <c r="H1222" t="s">
        <v>8938</v>
      </c>
      <c r="I1222" t="s">
        <v>13176</v>
      </c>
      <c r="J1222" s="7" t="str">
        <f t="shared" si="212"/>
        <v>Home &amp; Kitchen</v>
      </c>
      <c r="K1222" s="2" t="s">
        <v>13285</v>
      </c>
      <c r="L1222" t="str">
        <f t="shared" si="213"/>
        <v>Kitchen &amp; HomeAppliances</v>
      </c>
      <c r="M1222" s="2" t="s">
        <v>13286</v>
      </c>
      <c r="N1222" s="2" t="str">
        <f t="shared" si="214"/>
        <v>SmallKitchenAppliances</v>
      </c>
      <c r="O1222" s="1" t="s">
        <v>13318</v>
      </c>
      <c r="Q1222" s="2">
        <v>1052</v>
      </c>
      <c r="R1222" s="8">
        <f t="shared" si="215"/>
        <v>1052</v>
      </c>
      <c r="S1222" s="2">
        <v>1790</v>
      </c>
      <c r="T1222" s="8">
        <f t="shared" si="216"/>
        <v>1790</v>
      </c>
      <c r="U1222" s="1">
        <f t="shared" si="217"/>
        <v>0.4122905027932961</v>
      </c>
      <c r="V1222">
        <v>4.3</v>
      </c>
      <c r="W1222" s="10">
        <f t="shared" si="218"/>
        <v>4.3</v>
      </c>
      <c r="X1222" s="4">
        <v>1404</v>
      </c>
      <c r="Y1222" s="12">
        <f t="shared" si="219"/>
        <v>1404</v>
      </c>
    </row>
    <row r="1223" spans="1:25" x14ac:dyDescent="0.25">
      <c r="A1223">
        <v>1222</v>
      </c>
      <c r="B1223" t="s">
        <v>10471</v>
      </c>
      <c r="C1223" t="str">
        <f t="shared" si="220"/>
        <v>Unique</v>
      </c>
      <c r="D1223" t="s">
        <v>10472</v>
      </c>
      <c r="E1223" t="str">
        <f t="shared" si="211"/>
        <v>Philips Viva Collection HR1832 00 1.5-Litre400-Watt Juicer (Ink Black)</v>
      </c>
      <c r="F1223" t="str" cm="1">
        <f t="array" ref="F1223">PROPER(_xlfn.TEXTJOIN(" ", TRUE, INDEX(_xlfn.FILTERXML("&lt;t&gt;&lt;s&gt;" &amp; SUBSTITUTE(E1223," ","&lt;/s&gt;&lt;s&gt;") &amp; "&lt;/s&gt;&lt;/t&gt;", "//s"), _xlfn.SEQUENCE(4))))</f>
        <v>Philips Viva Collection Hr1832</v>
      </c>
      <c r="G1223" t="str">
        <f t="shared" si="210"/>
        <v>Juicer (Ink Black)</v>
      </c>
      <c r="H1223" t="s">
        <v>10473</v>
      </c>
      <c r="I1223" t="s">
        <v>13176</v>
      </c>
      <c r="J1223" s="7" t="str">
        <f t="shared" si="212"/>
        <v>Home &amp; Kitchen</v>
      </c>
      <c r="K1223" s="2" t="s">
        <v>13285</v>
      </c>
      <c r="L1223" t="str">
        <f t="shared" si="213"/>
        <v>Kitchen &amp; HomeAppliances</v>
      </c>
      <c r="M1223" s="2" t="s">
        <v>13286</v>
      </c>
      <c r="N1223" s="2" t="str">
        <f t="shared" si="214"/>
        <v>SmallKitchenAppliances</v>
      </c>
      <c r="O1223" s="1" t="s">
        <v>13354</v>
      </c>
      <c r="Q1223" s="2">
        <v>6499</v>
      </c>
      <c r="R1223" s="8">
        <f t="shared" si="215"/>
        <v>6499</v>
      </c>
      <c r="S1223" s="2">
        <v>8995</v>
      </c>
      <c r="T1223" s="8">
        <f t="shared" si="216"/>
        <v>8995</v>
      </c>
      <c r="U1223" s="1">
        <f t="shared" si="217"/>
        <v>0.2774874930516954</v>
      </c>
      <c r="V1223">
        <v>4.3</v>
      </c>
      <c r="W1223" s="10">
        <f t="shared" si="218"/>
        <v>4.3</v>
      </c>
      <c r="X1223" s="4">
        <v>2810</v>
      </c>
      <c r="Y1223" s="12">
        <f t="shared" si="219"/>
        <v>2810</v>
      </c>
    </row>
    <row r="1224" spans="1:25" x14ac:dyDescent="0.25">
      <c r="A1224">
        <v>1223</v>
      </c>
      <c r="B1224" t="s">
        <v>10482</v>
      </c>
      <c r="C1224" t="str">
        <f t="shared" si="220"/>
        <v>Unique</v>
      </c>
      <c r="D1224" t="s">
        <v>10483</v>
      </c>
      <c r="E1224" t="str">
        <f t="shared" si="211"/>
        <v>Kitchenwell Multipurpose Portable Electronic Digital Weighing Scale Weight Machine | Weight Machine | 10 Kg</v>
      </c>
      <c r="F1224" t="str" cm="1">
        <f t="array" ref="F1224">PROPER(_xlfn.TEXTJOIN(" ", TRUE, INDEX(_xlfn.FILTERXML("&lt;t&gt;&lt;s&gt;" &amp; SUBSTITUTE(E1224," ","&lt;/s&gt;&lt;s&gt;") &amp; "&lt;/s&gt;&lt;/t&gt;", "//s"), _xlfn.SEQUENCE(4))))</f>
        <v>Kitchenwell Multipurpose Portable Electronic</v>
      </c>
      <c r="G1224" t="str">
        <f t="shared" si="210"/>
        <v>Scale Weight Machine | Weight Machine | 10 Kg</v>
      </c>
      <c r="H1224" t="s">
        <v>9151</v>
      </c>
      <c r="I1224" t="s">
        <v>13176</v>
      </c>
      <c r="J1224" s="7" t="str">
        <f t="shared" si="212"/>
        <v>Home &amp; Kitchen</v>
      </c>
      <c r="K1224" t="s">
        <v>13285</v>
      </c>
      <c r="L1224" t="str">
        <f t="shared" si="213"/>
        <v>Kitchen &amp; HomeAppliances</v>
      </c>
      <c r="M1224" t="s">
        <v>13286</v>
      </c>
      <c r="N1224" s="2" t="str">
        <f t="shared" si="214"/>
        <v>SmallKitchenAppliances</v>
      </c>
      <c r="O1224" s="1" t="s">
        <v>13296</v>
      </c>
      <c r="P1224" t="s">
        <v>13321</v>
      </c>
      <c r="Q1224">
        <v>239</v>
      </c>
      <c r="R1224" s="8">
        <f t="shared" si="215"/>
        <v>239</v>
      </c>
      <c r="S1224">
        <v>239</v>
      </c>
      <c r="T1224" s="8">
        <f t="shared" si="216"/>
        <v>239</v>
      </c>
      <c r="U1224" s="1">
        <f t="shared" si="217"/>
        <v>0</v>
      </c>
      <c r="V1224">
        <v>4.3</v>
      </c>
      <c r="W1224" s="10">
        <f t="shared" si="218"/>
        <v>4.3</v>
      </c>
      <c r="X1224" s="4">
        <v>7</v>
      </c>
      <c r="Y1224" s="12">
        <f t="shared" si="219"/>
        <v>7</v>
      </c>
    </row>
    <row r="1225" spans="1:25" x14ac:dyDescent="0.25">
      <c r="A1225">
        <v>1224</v>
      </c>
      <c r="B1225" t="s">
        <v>10492</v>
      </c>
      <c r="C1225" t="str">
        <f t="shared" si="220"/>
        <v>Unique</v>
      </c>
      <c r="D1225" t="s">
        <v>10493</v>
      </c>
      <c r="E1225" t="str">
        <f t="shared" si="211"/>
        <v>FIGMENT Handheld Milk Frother Rechargeable, 3-Speed Electric Frother for Coffee with 2 Whisks and Coffee Decoration Tool, Coffee Frother Mixer, CRESCENT ENTERPRISES VRW0.50BK (A1)</v>
      </c>
      <c r="F1225" t="str" cm="1">
        <f t="array" ref="F1225">PROPER(_xlfn.TEXTJOIN(" ", TRUE, INDEX(_xlfn.FILTERXML("&lt;t&gt;&lt;s&gt;" &amp; SUBSTITUTE(E1225," ","&lt;/s&gt;&lt;s&gt;") &amp; "&lt;/s&gt;&lt;/t&gt;", "//s"), _xlfn.SEQUENCE(4))))</f>
        <v>Figment Handheld Milk Frother</v>
      </c>
      <c r="G1225" t="str">
        <f t="shared" si="210"/>
        <v>Electric Frother for Coffee with 2 Whisks and Coffee Decoration Tool, Coffee Frother Mixer, CRESCENT ENTERPRISES VRW0.50BK (A1)</v>
      </c>
      <c r="H1225" t="s">
        <v>8597</v>
      </c>
      <c r="I1225" t="s">
        <v>13176</v>
      </c>
      <c r="J1225" s="7" t="str">
        <f t="shared" si="212"/>
        <v>Home &amp; Kitchen</v>
      </c>
      <c r="K1225" t="s">
        <v>13285</v>
      </c>
      <c r="L1225" t="str">
        <f t="shared" si="213"/>
        <v>Kitchen &amp; HomeAppliances</v>
      </c>
      <c r="M1225" s="2" t="s">
        <v>13286</v>
      </c>
      <c r="N1225" s="2" t="str">
        <f t="shared" si="214"/>
        <v>SmallKitchenAppliances</v>
      </c>
      <c r="O1225" s="1" t="s">
        <v>13302</v>
      </c>
      <c r="Q1225">
        <v>699</v>
      </c>
      <c r="R1225" s="8">
        <f t="shared" si="215"/>
        <v>699</v>
      </c>
      <c r="S1225" s="2">
        <v>1599</v>
      </c>
      <c r="T1225" s="8">
        <f t="shared" si="216"/>
        <v>1599</v>
      </c>
      <c r="U1225" s="1">
        <f t="shared" si="217"/>
        <v>0.56285178236397748</v>
      </c>
      <c r="V1225">
        <v>4.7</v>
      </c>
      <c r="W1225" s="10">
        <f t="shared" si="218"/>
        <v>4.7</v>
      </c>
      <c r="X1225" s="4">
        <v>1729</v>
      </c>
      <c r="Y1225" s="12">
        <f t="shared" si="219"/>
        <v>1729</v>
      </c>
    </row>
    <row r="1226" spans="1:25" x14ac:dyDescent="0.25">
      <c r="A1226">
        <v>1225</v>
      </c>
      <c r="B1226" t="s">
        <v>10501</v>
      </c>
      <c r="C1226" t="str">
        <f t="shared" si="220"/>
        <v>Unique</v>
      </c>
      <c r="D1226" t="s">
        <v>10502</v>
      </c>
      <c r="E1226" t="str">
        <f t="shared" si="211"/>
        <v>Balzano High Speed Nutri Blender Mixer Smoothie Maker - 500 Watt - Silver, 2 Jar</v>
      </c>
      <c r="F1226" t="str" cm="1">
        <f t="array" ref="F1226">PROPER(_xlfn.TEXTJOIN(" ", TRUE, INDEX(_xlfn.FILTERXML("&lt;t&gt;&lt;s&gt;" &amp; SUBSTITUTE(E1226," ","&lt;/s&gt;&lt;s&gt;") &amp; "&lt;/s&gt;&lt;/t&gt;", "//s"), _xlfn.SEQUENCE(4))))</f>
        <v>Balzano High Speed Nutri</v>
      </c>
      <c r="G1226" t="str">
        <f t="shared" si="210"/>
        <v>Smoothie Maker - 500 Watt - Silver, 2 Jar</v>
      </c>
      <c r="H1226" t="s">
        <v>10503</v>
      </c>
      <c r="I1226" t="s">
        <v>13176</v>
      </c>
      <c r="J1226" s="7" t="str">
        <f t="shared" si="212"/>
        <v>Home &amp; Kitchen</v>
      </c>
      <c r="K1226" s="2" t="s">
        <v>13285</v>
      </c>
      <c r="L1226" t="str">
        <f t="shared" si="213"/>
        <v>Kitchen &amp; HomeAppliances</v>
      </c>
      <c r="M1226" s="2" t="s">
        <v>13286</v>
      </c>
      <c r="N1226" s="2" t="str">
        <f t="shared" si="214"/>
        <v>SmallKitchenAppliances</v>
      </c>
      <c r="O1226" s="1"/>
      <c r="Q1226" s="2">
        <v>2599</v>
      </c>
      <c r="R1226" s="8">
        <f t="shared" si="215"/>
        <v>2599</v>
      </c>
      <c r="S1226" s="2">
        <v>4290</v>
      </c>
      <c r="T1226" s="8">
        <f t="shared" si="216"/>
        <v>4290</v>
      </c>
      <c r="U1226" s="1">
        <f t="shared" si="217"/>
        <v>0.39417249417249417</v>
      </c>
      <c r="V1226">
        <v>4.4000000000000004</v>
      </c>
      <c r="W1226" s="10">
        <f t="shared" si="218"/>
        <v>4.4000000000000004</v>
      </c>
      <c r="X1226" s="4">
        <v>2116</v>
      </c>
      <c r="Y1226" s="12">
        <f t="shared" si="219"/>
        <v>2116</v>
      </c>
    </row>
    <row r="1227" spans="1:25" x14ac:dyDescent="0.25">
      <c r="A1227">
        <v>1226</v>
      </c>
      <c r="B1227" t="s">
        <v>10512</v>
      </c>
      <c r="C1227" t="str">
        <f t="shared" si="220"/>
        <v>Unique</v>
      </c>
      <c r="D1227" t="s">
        <v>10513</v>
      </c>
      <c r="E1227" t="str">
        <f t="shared" si="211"/>
        <v>Swiss Military VC03 Wireless Car Vacuum Cleaner | Wireless Vacuum Cleaner for Home, Car, Living Room | Wireless Vacuum Cleaner Dust Collection Lighting Car Pet Hair Vacuum with Powerful Motor</v>
      </c>
      <c r="F1227" t="str" cm="1">
        <f t="array" ref="F1227">PROPER(_xlfn.TEXTJOIN(" ", TRUE, INDEX(_xlfn.FILTERXML("&lt;t&gt;&lt;s&gt;" &amp; SUBSTITUTE(E1227," ","&lt;/s&gt;&lt;s&gt;") &amp; "&lt;/s&gt;&lt;/t&gt;", "//s"), _xlfn.SEQUENCE(4))))</f>
        <v>Swiss Military Vc03 Wireless</v>
      </c>
      <c r="G1227" t="str">
        <f t="shared" si="210"/>
        <v>Cleaner | Wireless Vacuum Cleaner for Home, Car, Living Room | Wireless Vacuum Cleaner Dust Collection Lighting Car Pet Hair Vacuum with Powerful Motor</v>
      </c>
      <c r="H1227" t="s">
        <v>8877</v>
      </c>
      <c r="I1227" t="s">
        <v>13176</v>
      </c>
      <c r="J1227" s="7" t="str">
        <f t="shared" si="212"/>
        <v>Home &amp; Kitchen</v>
      </c>
      <c r="K1227" s="2" t="s">
        <v>13285</v>
      </c>
      <c r="L1227" t="str">
        <f t="shared" si="213"/>
        <v>Kitchen &amp; HomeAppliances</v>
      </c>
      <c r="M1227" s="2" t="s">
        <v>13293</v>
      </c>
      <c r="N1227" s="2" t="str">
        <f t="shared" si="214"/>
        <v>Vacuum , Cleaning &amp; Ironing</v>
      </c>
      <c r="O1227" s="1" t="s">
        <v>13316</v>
      </c>
      <c r="P1227" t="s">
        <v>13317</v>
      </c>
      <c r="Q1227" s="2">
        <v>1547</v>
      </c>
      <c r="R1227" s="8">
        <f t="shared" si="215"/>
        <v>1547</v>
      </c>
      <c r="S1227" s="2">
        <v>2890</v>
      </c>
      <c r="T1227" s="8">
        <f t="shared" si="216"/>
        <v>2890</v>
      </c>
      <c r="U1227" s="1">
        <f t="shared" si="217"/>
        <v>0.46470588235294119</v>
      </c>
      <c r="V1227">
        <v>3.9</v>
      </c>
      <c r="W1227" s="10">
        <f t="shared" si="218"/>
        <v>3.9</v>
      </c>
      <c r="X1227" s="4">
        <v>463</v>
      </c>
      <c r="Y1227" s="12">
        <f t="shared" si="219"/>
        <v>463</v>
      </c>
    </row>
    <row r="1228" spans="1:25" x14ac:dyDescent="0.25">
      <c r="A1228">
        <v>1227</v>
      </c>
      <c r="B1228" t="s">
        <v>10522</v>
      </c>
      <c r="C1228" t="str">
        <f t="shared" si="220"/>
        <v>Unique</v>
      </c>
      <c r="D1228" t="s">
        <v>10523</v>
      </c>
      <c r="E1228" t="str">
        <f t="shared" si="211"/>
        <v>Zuvexa USB Rechargeable Electric Foam Maker - Handheld Milk Wand Mixer Frother for Hot Milk, Hand Blender Coffee, Egg Beater (Black)</v>
      </c>
      <c r="F1228" t="str" cm="1">
        <f t="array" ref="F1228">PROPER(_xlfn.TEXTJOIN(" ", TRUE, INDEX(_xlfn.FILTERXML("&lt;t&gt;&lt;s&gt;" &amp; SUBSTITUTE(E1228," ","&lt;/s&gt;&lt;s&gt;") &amp; "&lt;/s&gt;&lt;/t&gt;", "//s"), _xlfn.SEQUENCE(4))))</f>
        <v>Zuvexa Usb Rechargeable Electric</v>
      </c>
      <c r="G1228" t="str">
        <f t="shared" si="210"/>
        <v>- Handheld Milk Wand Mixer Frother for Hot Milk, Hand Blender Coffee, Egg Beater (Black)</v>
      </c>
      <c r="H1228" t="s">
        <v>8597</v>
      </c>
      <c r="I1228" t="s">
        <v>13176</v>
      </c>
      <c r="J1228" s="7" t="str">
        <f t="shared" si="212"/>
        <v>Home &amp; Kitchen</v>
      </c>
      <c r="K1228" t="s">
        <v>13285</v>
      </c>
      <c r="L1228" t="str">
        <f t="shared" si="213"/>
        <v>Kitchen &amp; HomeAppliances</v>
      </c>
      <c r="M1228" s="2" t="s">
        <v>13286</v>
      </c>
      <c r="N1228" s="2" t="str">
        <f t="shared" si="214"/>
        <v>SmallKitchenAppliances</v>
      </c>
      <c r="O1228" s="1" t="s">
        <v>13302</v>
      </c>
      <c r="Q1228">
        <v>499</v>
      </c>
      <c r="R1228" s="8">
        <f t="shared" si="215"/>
        <v>499</v>
      </c>
      <c r="S1228" s="2">
        <v>1299</v>
      </c>
      <c r="T1228" s="8">
        <f t="shared" si="216"/>
        <v>1299</v>
      </c>
      <c r="U1228" s="1">
        <f t="shared" si="217"/>
        <v>0.61585835257890686</v>
      </c>
      <c r="V1228">
        <v>4.7</v>
      </c>
      <c r="W1228" s="10">
        <f t="shared" si="218"/>
        <v>4.7</v>
      </c>
      <c r="X1228" s="4">
        <v>54</v>
      </c>
      <c r="Y1228" s="12">
        <f t="shared" si="219"/>
        <v>54</v>
      </c>
    </row>
    <row r="1229" spans="1:25" x14ac:dyDescent="0.25">
      <c r="A1229">
        <v>1228</v>
      </c>
      <c r="B1229" t="s">
        <v>10532</v>
      </c>
      <c r="C1229" t="str">
        <f t="shared" si="220"/>
        <v>Unique</v>
      </c>
      <c r="D1229" t="s">
        <v>10533</v>
      </c>
      <c r="E1229" t="str">
        <f t="shared" si="211"/>
        <v>Usha IH2415 1500-Watt Immersion Heater (Silver)</v>
      </c>
      <c r="F1229" t="str" cm="1">
        <f t="array" ref="F1229">PROPER(_xlfn.TEXTJOIN(" ", TRUE, INDEX(_xlfn.FILTERXML("&lt;t&gt;&lt;s&gt;" &amp; SUBSTITUTE(E1229," ","&lt;/s&gt;&lt;s&gt;") &amp; "&lt;/s&gt;&lt;/t&gt;", "//s"), _xlfn.SEQUENCE(4))))</f>
        <v>Usha Ih2415 1500-Watt Immersion</v>
      </c>
      <c r="G1229" t="str">
        <f t="shared" si="210"/>
        <v/>
      </c>
      <c r="H1229" t="s">
        <v>8752</v>
      </c>
      <c r="I1229" t="s">
        <v>13176</v>
      </c>
      <c r="J1229" s="7" t="str">
        <f t="shared" si="212"/>
        <v>Home &amp; Kitchen</v>
      </c>
      <c r="K1229" t="s">
        <v>13289</v>
      </c>
      <c r="L1229" t="str">
        <f t="shared" si="213"/>
        <v>Heating , Cooling &amp; AirQuality</v>
      </c>
      <c r="M1229" t="s">
        <v>13305</v>
      </c>
      <c r="N1229" s="2" t="str">
        <f t="shared" si="214"/>
        <v>WaterHeaters &amp; Geysers</v>
      </c>
      <c r="O1229" s="1" t="s">
        <v>13309</v>
      </c>
      <c r="Q1229">
        <v>510</v>
      </c>
      <c r="R1229" s="8">
        <f t="shared" si="215"/>
        <v>510</v>
      </c>
      <c r="S1229">
        <v>640</v>
      </c>
      <c r="T1229" s="8">
        <f t="shared" si="216"/>
        <v>640</v>
      </c>
      <c r="U1229" s="1">
        <f t="shared" si="217"/>
        <v>0.203125</v>
      </c>
      <c r="V1229">
        <v>4.0999999999999996</v>
      </c>
      <c r="W1229" s="10">
        <f t="shared" si="218"/>
        <v>4.0999999999999996</v>
      </c>
      <c r="X1229" s="4">
        <v>7229</v>
      </c>
      <c r="Y1229" s="12">
        <f t="shared" si="219"/>
        <v>7229</v>
      </c>
    </row>
    <row r="1230" spans="1:25" x14ac:dyDescent="0.25">
      <c r="A1230">
        <v>1229</v>
      </c>
      <c r="B1230" t="s">
        <v>10542</v>
      </c>
      <c r="C1230" t="str">
        <f t="shared" si="220"/>
        <v>Unique</v>
      </c>
      <c r="D1230" t="s">
        <v>10543</v>
      </c>
      <c r="E1230" t="str">
        <f t="shared" si="211"/>
        <v>ACTIVA Instant 3 LTR 3 KVA SPECIAL Anti Rust Coated Tank Geyser with Full ABS Body with 5 Year Warranty Premium (White)</v>
      </c>
      <c r="F1230" t="str" cm="1">
        <f t="array" ref="F1230">PROPER(_xlfn.TEXTJOIN(" ", TRUE, INDEX(_xlfn.FILTERXML("&lt;t&gt;&lt;s&gt;" &amp; SUBSTITUTE(E1230," ","&lt;/s&gt;&lt;s&gt;") &amp; "&lt;/s&gt;&lt;/t&gt;", "//s"), _xlfn.SEQUENCE(4))))</f>
        <v>Activa Instant 3 Ltr</v>
      </c>
      <c r="G1230" t="str">
        <f t="shared" si="210"/>
        <v>SPECIAL Anti Rust Coated Tank Geyser with Full ABS Body with 5 Year Warranty Premium (White)</v>
      </c>
      <c r="H1230" t="s">
        <v>8629</v>
      </c>
      <c r="I1230" t="s">
        <v>13176</v>
      </c>
      <c r="J1230" s="7" t="str">
        <f t="shared" si="212"/>
        <v>Home &amp; Kitchen</v>
      </c>
      <c r="K1230" s="2" t="s">
        <v>13289</v>
      </c>
      <c r="L1230" t="str">
        <f t="shared" si="213"/>
        <v>Heating , Cooling &amp; AirQuality</v>
      </c>
      <c r="M1230" s="2" t="s">
        <v>13305</v>
      </c>
      <c r="N1230" s="2" t="str">
        <f t="shared" si="214"/>
        <v>WaterHeaters &amp; Geysers</v>
      </c>
      <c r="O1230" s="1" t="s">
        <v>13306</v>
      </c>
      <c r="Q1230" s="2">
        <v>1899</v>
      </c>
      <c r="R1230" s="8">
        <f t="shared" si="215"/>
        <v>1899</v>
      </c>
      <c r="S1230" s="2">
        <v>3790</v>
      </c>
      <c r="T1230" s="8">
        <f t="shared" si="216"/>
        <v>3790</v>
      </c>
      <c r="U1230" s="1">
        <f t="shared" si="217"/>
        <v>0.49894459102902372</v>
      </c>
      <c r="V1230">
        <v>3.8</v>
      </c>
      <c r="W1230" s="10">
        <f t="shared" si="218"/>
        <v>3.8</v>
      </c>
      <c r="X1230" s="4">
        <v>3842</v>
      </c>
      <c r="Y1230" s="12">
        <f t="shared" si="219"/>
        <v>3842</v>
      </c>
    </row>
    <row r="1231" spans="1:25" x14ac:dyDescent="0.25">
      <c r="A1231">
        <v>1230</v>
      </c>
      <c r="B1231" t="s">
        <v>10552</v>
      </c>
      <c r="C1231" t="str">
        <f t="shared" si="220"/>
        <v>Unique</v>
      </c>
      <c r="D1231" t="s">
        <v>10553</v>
      </c>
      <c r="E1231" t="str">
        <f t="shared" si="211"/>
        <v>Havells Instanio 1-Litre 3KW Instant Water Heater (Geyser), White Blue</v>
      </c>
      <c r="F1231" t="str" cm="1">
        <f t="array" ref="F1231">PROPER(_xlfn.TEXTJOIN(" ", TRUE, INDEX(_xlfn.FILTERXML("&lt;t&gt;&lt;s&gt;" &amp; SUBSTITUTE(E1231," ","&lt;/s&gt;&lt;s&gt;") &amp; "&lt;/s&gt;&lt;/t&gt;", "//s"), _xlfn.SEQUENCE(4))))</f>
        <v>Havells Instanio 1-Litre 3Kw</v>
      </c>
      <c r="G1231" t="str">
        <f t="shared" si="210"/>
        <v>Heater (Geyser), White Blue</v>
      </c>
      <c r="H1231" t="s">
        <v>8629</v>
      </c>
      <c r="I1231" t="s">
        <v>13176</v>
      </c>
      <c r="J1231" s="7" t="str">
        <f t="shared" si="212"/>
        <v>Home &amp; Kitchen</v>
      </c>
      <c r="K1231" s="2" t="s">
        <v>13289</v>
      </c>
      <c r="L1231" t="str">
        <f t="shared" si="213"/>
        <v>Heating , Cooling &amp; AirQuality</v>
      </c>
      <c r="M1231" s="2" t="s">
        <v>13305</v>
      </c>
      <c r="N1231" s="2" t="str">
        <f t="shared" si="214"/>
        <v>WaterHeaters &amp; Geysers</v>
      </c>
      <c r="O1231" s="1" t="s">
        <v>13306</v>
      </c>
      <c r="Q1231" s="2">
        <v>2599</v>
      </c>
      <c r="R1231" s="8">
        <f t="shared" si="215"/>
        <v>2599</v>
      </c>
      <c r="S1231" s="2">
        <v>4560</v>
      </c>
      <c r="T1231" s="8">
        <f t="shared" si="216"/>
        <v>4560</v>
      </c>
      <c r="U1231" s="1">
        <f t="shared" si="217"/>
        <v>0.43004385964912278</v>
      </c>
      <c r="V1231">
        <v>4.4000000000000004</v>
      </c>
      <c r="W1231" s="10">
        <f t="shared" si="218"/>
        <v>4.4000000000000004</v>
      </c>
      <c r="X1231" s="4">
        <v>646</v>
      </c>
      <c r="Y1231" s="12">
        <f t="shared" si="219"/>
        <v>646</v>
      </c>
    </row>
    <row r="1232" spans="1:25" x14ac:dyDescent="0.25">
      <c r="A1232">
        <v>1231</v>
      </c>
      <c r="B1232" t="s">
        <v>10561</v>
      </c>
      <c r="C1232" t="str">
        <f t="shared" si="220"/>
        <v>Unique</v>
      </c>
      <c r="D1232" t="s">
        <v>10562</v>
      </c>
      <c r="E1232" t="str">
        <f t="shared" si="211"/>
        <v>Lifelong 2-in1 Egg Boiler and Poacher 500-Watt (Transparent and Silver Grey), Boil 8 eggs, Poach 4 eggs, Easy to clean| 3 Boiling Modes, Stainless Steel Body and Heating Plate, Automatic Turn-Off</v>
      </c>
      <c r="F1232" t="str" cm="1">
        <f t="array" ref="F1232">PROPER(_xlfn.TEXTJOIN(" ", TRUE, INDEX(_xlfn.FILTERXML("&lt;t&gt;&lt;s&gt;" &amp; SUBSTITUTE(E1232," ","&lt;/s&gt;&lt;s&gt;") &amp; "&lt;/s&gt;&lt;/t&gt;", "//s"), _xlfn.SEQUENCE(4))))</f>
        <v>Lifelong 2-In1 Egg Boiler</v>
      </c>
      <c r="G1232" t="str">
        <f t="shared" si="210"/>
        <v>500-Watt (Transparent and Silver Grey), Boil 8 eggs, Poach 4 eggs, Easy to clean| 3 Boiling Modes, Stainless Steel Body and Heating Plate, Automatic Turn-Off</v>
      </c>
      <c r="H1232" t="s">
        <v>8938</v>
      </c>
      <c r="I1232" t="s">
        <v>13176</v>
      </c>
      <c r="J1232" s="7" t="str">
        <f t="shared" si="212"/>
        <v>Home &amp; Kitchen</v>
      </c>
      <c r="K1232" s="2" t="s">
        <v>13285</v>
      </c>
      <c r="L1232" t="str">
        <f t="shared" si="213"/>
        <v>Kitchen &amp; HomeAppliances</v>
      </c>
      <c r="M1232" s="2" t="s">
        <v>13286</v>
      </c>
      <c r="N1232" s="2" t="str">
        <f t="shared" si="214"/>
        <v>SmallKitchenAppliances</v>
      </c>
      <c r="O1232" s="1" t="s">
        <v>13318</v>
      </c>
      <c r="Q1232" s="2">
        <v>1199</v>
      </c>
      <c r="R1232" s="8">
        <f t="shared" si="215"/>
        <v>1199</v>
      </c>
      <c r="S1232" s="2">
        <v>3500</v>
      </c>
      <c r="T1232" s="8">
        <f t="shared" si="216"/>
        <v>3500</v>
      </c>
      <c r="U1232" s="1">
        <f t="shared" si="217"/>
        <v>0.65742857142857147</v>
      </c>
      <c r="V1232">
        <v>4.3</v>
      </c>
      <c r="W1232" s="10">
        <f t="shared" si="218"/>
        <v>4.3</v>
      </c>
      <c r="X1232" s="4">
        <v>1802</v>
      </c>
      <c r="Y1232" s="12">
        <f t="shared" si="219"/>
        <v>1802</v>
      </c>
    </row>
    <row r="1233" spans="1:25" x14ac:dyDescent="0.25">
      <c r="A1233">
        <v>1232</v>
      </c>
      <c r="B1233" t="s">
        <v>10571</v>
      </c>
      <c r="C1233" t="str">
        <f t="shared" si="220"/>
        <v>Unique</v>
      </c>
      <c r="D1233" t="s">
        <v>13007</v>
      </c>
      <c r="E1233" t="str">
        <f t="shared" si="211"/>
        <v>INDIAS‚Ñ¢ Electro-Instant Water Geyser A.B.S. Body Shock Proof Can be Used in Bathroom, Kitchen, wash Area, Hotels, Hospital etc.</v>
      </c>
      <c r="F1233" t="str" cm="1">
        <f t="array" ref="F1233">PROPER(_xlfn.TEXTJOIN(" ", TRUE, INDEX(_xlfn.FILTERXML("&lt;t&gt;&lt;s&gt;" &amp; SUBSTITUTE(E1233," ","&lt;/s&gt;&lt;s&gt;") &amp; "&lt;/s&gt;&lt;/t&gt;", "//s"), _xlfn.SEQUENCE(4))))</f>
        <v>Indias‚Ñ¢ Electro-Instant Water Geyser</v>
      </c>
      <c r="G1233" t="str">
        <f t="shared" si="210"/>
        <v>Shock Proof Can be Used in Bathroom, Kitchen, wash Area, Hotels, Hospital etc.</v>
      </c>
      <c r="H1233" t="s">
        <v>8629</v>
      </c>
      <c r="I1233" t="s">
        <v>13176</v>
      </c>
      <c r="J1233" s="7" t="str">
        <f t="shared" si="212"/>
        <v>Home &amp; Kitchen</v>
      </c>
      <c r="K1233" t="s">
        <v>13289</v>
      </c>
      <c r="L1233" t="str">
        <f t="shared" si="213"/>
        <v>Heating , Cooling &amp; AirQuality</v>
      </c>
      <c r="M1233" s="2" t="s">
        <v>13305</v>
      </c>
      <c r="N1233" s="2" t="str">
        <f t="shared" si="214"/>
        <v>WaterHeaters &amp; Geysers</v>
      </c>
      <c r="O1233" s="1" t="s">
        <v>13306</v>
      </c>
      <c r="Q1233">
        <v>999</v>
      </c>
      <c r="R1233" s="8">
        <f t="shared" si="215"/>
        <v>999</v>
      </c>
      <c r="S1233" s="2">
        <v>2600</v>
      </c>
      <c r="T1233" s="8">
        <f t="shared" si="216"/>
        <v>2600</v>
      </c>
      <c r="U1233" s="1">
        <f t="shared" si="217"/>
        <v>0.61576923076923074</v>
      </c>
      <c r="V1233">
        <v>3.4</v>
      </c>
      <c r="W1233" s="10">
        <f t="shared" si="218"/>
        <v>3.4</v>
      </c>
      <c r="X1233" s="4">
        <v>252</v>
      </c>
      <c r="Y1233" s="12">
        <f t="shared" si="219"/>
        <v>252</v>
      </c>
    </row>
    <row r="1234" spans="1:25" x14ac:dyDescent="0.25">
      <c r="A1234">
        <v>1233</v>
      </c>
      <c r="B1234" t="s">
        <v>10580</v>
      </c>
      <c r="C1234" t="str">
        <f t="shared" si="220"/>
        <v>Unique</v>
      </c>
      <c r="D1234" t="s">
        <v>10581</v>
      </c>
      <c r="E1234" t="str">
        <f t="shared" si="211"/>
        <v>AmazonBasics Induction Cooktop 1600 Watt (Black)</v>
      </c>
      <c r="F1234" t="str" cm="1">
        <f t="array" ref="F1234">PROPER(_xlfn.TEXTJOIN(" ", TRUE, INDEX(_xlfn.FILTERXML("&lt;t&gt;&lt;s&gt;" &amp; SUBSTITUTE(E1234," ","&lt;/s&gt;&lt;s&gt;") &amp; "&lt;/s&gt;&lt;/t&gt;", "//s"), _xlfn.SEQUENCE(4))))</f>
        <v>Amazonbasics Induction Cooktop 1600</v>
      </c>
      <c r="G1234" t="str">
        <f t="shared" si="210"/>
        <v/>
      </c>
      <c r="H1234" t="s">
        <v>8556</v>
      </c>
      <c r="I1234" t="s">
        <v>13176</v>
      </c>
      <c r="J1234" s="7" t="str">
        <f t="shared" si="212"/>
        <v>Home &amp; Kitchen</v>
      </c>
      <c r="K1234" s="2" t="s">
        <v>13285</v>
      </c>
      <c r="L1234" t="str">
        <f t="shared" si="213"/>
        <v>Kitchen &amp; HomeAppliances</v>
      </c>
      <c r="M1234" s="2" t="s">
        <v>13286</v>
      </c>
      <c r="N1234" s="2" t="str">
        <f t="shared" si="214"/>
        <v>SmallKitchenAppliances</v>
      </c>
      <c r="O1234" s="1" t="s">
        <v>13301</v>
      </c>
      <c r="Q1234" s="2">
        <v>1999</v>
      </c>
      <c r="R1234" s="8">
        <f t="shared" si="215"/>
        <v>1999</v>
      </c>
      <c r="S1234" s="2">
        <v>3300</v>
      </c>
      <c r="T1234" s="8">
        <f t="shared" si="216"/>
        <v>3300</v>
      </c>
      <c r="U1234" s="1">
        <f t="shared" si="217"/>
        <v>0.39424242424242423</v>
      </c>
      <c r="V1234">
        <v>4.2</v>
      </c>
      <c r="W1234" s="10">
        <f t="shared" si="218"/>
        <v>4.2</v>
      </c>
      <c r="X1234" s="4">
        <v>780</v>
      </c>
      <c r="Y1234" s="12">
        <f t="shared" si="219"/>
        <v>780</v>
      </c>
    </row>
    <row r="1235" spans="1:25" x14ac:dyDescent="0.25">
      <c r="A1235">
        <v>1234</v>
      </c>
      <c r="B1235" t="s">
        <v>10590</v>
      </c>
      <c r="C1235" t="str">
        <f t="shared" si="220"/>
        <v>Unique</v>
      </c>
      <c r="D1235" t="s">
        <v>10591</v>
      </c>
      <c r="E1235" t="str">
        <f t="shared" si="211"/>
        <v>Sui Generis Electric Handheld Milk Wand Mixer Frother for Latte Coffee Hot Milk, Milk Frother, Electric Coffee Beater, Egg Beater, Latte Maker, Mini Hand Blender Cappuccino Maker (Multicolor)</v>
      </c>
      <c r="F1235" t="str" cm="1">
        <f t="array" ref="F1235">PROPER(_xlfn.TEXTJOIN(" ", TRUE, INDEX(_xlfn.FILTERXML("&lt;t&gt;&lt;s&gt;" &amp; SUBSTITUTE(E1235," ","&lt;/s&gt;&lt;s&gt;") &amp; "&lt;/s&gt;&lt;/t&gt;", "//s"), _xlfn.SEQUENCE(4))))</f>
        <v>Sui Generis Electric Handheld</v>
      </c>
      <c r="G1235" t="str">
        <f t="shared" si="210"/>
        <v>Mixer Frother for Latte Coffee Hot Milk, Milk Frother, Electric Coffee Beater, Egg Beater, Latte Maker, Mini Hand Blender Cappuccino Maker (Multicolor)</v>
      </c>
      <c r="H1235" t="s">
        <v>8597</v>
      </c>
      <c r="I1235" t="s">
        <v>13176</v>
      </c>
      <c r="J1235" s="7" t="str">
        <f t="shared" si="212"/>
        <v>Home &amp; Kitchen</v>
      </c>
      <c r="K1235" t="s">
        <v>13285</v>
      </c>
      <c r="L1235" t="str">
        <f t="shared" si="213"/>
        <v>Kitchen &amp; HomeAppliances</v>
      </c>
      <c r="M1235" t="s">
        <v>13286</v>
      </c>
      <c r="N1235" s="2" t="str">
        <f t="shared" si="214"/>
        <v>SmallKitchenAppliances</v>
      </c>
      <c r="O1235" s="1" t="s">
        <v>13302</v>
      </c>
      <c r="Q1235">
        <v>210</v>
      </c>
      <c r="R1235" s="8">
        <f t="shared" si="215"/>
        <v>210</v>
      </c>
      <c r="S1235">
        <v>699</v>
      </c>
      <c r="T1235" s="8">
        <f t="shared" si="216"/>
        <v>699</v>
      </c>
      <c r="U1235" s="1">
        <f t="shared" si="217"/>
        <v>0.69957081545064381</v>
      </c>
      <c r="V1235">
        <v>3.7</v>
      </c>
      <c r="W1235" s="10">
        <f t="shared" si="218"/>
        <v>3.7</v>
      </c>
      <c r="X1235" s="4">
        <v>74</v>
      </c>
      <c r="Y1235" s="12">
        <f t="shared" si="219"/>
        <v>74</v>
      </c>
    </row>
    <row r="1236" spans="1:25" x14ac:dyDescent="0.25">
      <c r="A1236">
        <v>1235</v>
      </c>
      <c r="B1236" t="s">
        <v>10600</v>
      </c>
      <c r="C1236" t="str">
        <f t="shared" si="220"/>
        <v>Unique</v>
      </c>
      <c r="D1236" t="s">
        <v>10601</v>
      </c>
      <c r="E1236" t="str">
        <f t="shared" si="211"/>
        <v>Philips Air Purifier Ac2887 20,Vitashield Intelligent Purification,Long Hepa Filter Life Upto 17000 Hours,Removes 99.9% Airborne Viruses and Bacteria,99.97% Airborne Pollutants,Ideal For Master Bedroom</v>
      </c>
      <c r="F1236" t="str" cm="1">
        <f t="array" ref="F1236">PROPER(_xlfn.TEXTJOIN(" ", TRUE, INDEX(_xlfn.FILTERXML("&lt;t&gt;&lt;s&gt;" &amp; SUBSTITUTE(E1236," ","&lt;/s&gt;&lt;s&gt;") &amp; "&lt;/s&gt;&lt;/t&gt;", "//s"), _xlfn.SEQUENCE(4))))</f>
        <v>Philips Air Purifier Ac2887</v>
      </c>
      <c r="G1236" t="str">
        <f t="shared" si="210"/>
        <v>Purification,Long Hepa Filter Life Upto 17000 Hours,Removes 99.9% Airborne Viruses and Bacteria,99.97% Airborne Pollutants,Ideal For Master Bedroom</v>
      </c>
      <c r="H1236" t="s">
        <v>9990</v>
      </c>
      <c r="I1236" t="s">
        <v>13176</v>
      </c>
      <c r="J1236" s="7" t="str">
        <f t="shared" si="212"/>
        <v>Home &amp; Kitchen</v>
      </c>
      <c r="K1236" s="2" t="s">
        <v>13289</v>
      </c>
      <c r="L1236" t="str">
        <f t="shared" si="213"/>
        <v>Heating , Cooling &amp; AirQuality</v>
      </c>
      <c r="M1236" s="2" t="s">
        <v>13342</v>
      </c>
      <c r="N1236" s="2" t="str">
        <f t="shared" si="214"/>
        <v>AirPurifiers</v>
      </c>
      <c r="O1236" s="1" t="s">
        <v>13343</v>
      </c>
      <c r="Q1236" s="2">
        <v>14499</v>
      </c>
      <c r="R1236" s="8">
        <f t="shared" si="215"/>
        <v>14499</v>
      </c>
      <c r="S1236" s="2">
        <v>23559</v>
      </c>
      <c r="T1236" s="8">
        <f t="shared" si="216"/>
        <v>23559</v>
      </c>
      <c r="U1236" s="1">
        <f t="shared" si="217"/>
        <v>0.38456640774226408</v>
      </c>
      <c r="V1236">
        <v>4.3</v>
      </c>
      <c r="W1236" s="10">
        <f t="shared" si="218"/>
        <v>4.3</v>
      </c>
      <c r="X1236" s="4">
        <v>2026</v>
      </c>
      <c r="Y1236" s="12">
        <f t="shared" si="219"/>
        <v>2026</v>
      </c>
    </row>
    <row r="1237" spans="1:25" x14ac:dyDescent="0.25">
      <c r="A1237">
        <v>1236</v>
      </c>
      <c r="B1237" t="s">
        <v>10610</v>
      </c>
      <c r="C1237" t="str">
        <f t="shared" si="220"/>
        <v>Unique</v>
      </c>
      <c r="D1237" t="s">
        <v>10611</v>
      </c>
      <c r="E1237" t="str">
        <f t="shared" si="211"/>
        <v>Esquire Laundry Basket Brown, 50 Ltr Capacity(Plastic)</v>
      </c>
      <c r="F1237" t="str" cm="1">
        <f t="array" ref="F1237">PROPER(_xlfn.TEXTJOIN(" ", TRUE, INDEX(_xlfn.FILTERXML("&lt;t&gt;&lt;s&gt;" &amp; SUBSTITUTE(E1237," ","&lt;/s&gt;&lt;s&gt;") &amp; "&lt;/s&gt;&lt;/t&gt;", "//s"), _xlfn.SEQUENCE(4))))</f>
        <v>Esquire Laundry Basket Brown,</v>
      </c>
      <c r="G1237" t="str">
        <f t="shared" si="210"/>
        <v>Capacity(Plastic)</v>
      </c>
      <c r="H1237" t="s">
        <v>8794</v>
      </c>
      <c r="I1237" t="s">
        <v>13176</v>
      </c>
      <c r="J1237" s="7" t="str">
        <f t="shared" si="212"/>
        <v>Home &amp; Kitchen</v>
      </c>
      <c r="K1237" t="s">
        <v>13312</v>
      </c>
      <c r="L1237" t="str">
        <f t="shared" si="213"/>
        <v>HomeStorage &amp; Organization</v>
      </c>
      <c r="M1237" s="2" t="s">
        <v>13313</v>
      </c>
      <c r="N1237" s="2" t="str">
        <f t="shared" si="214"/>
        <v>LaundryOrganization</v>
      </c>
      <c r="O1237" s="1" t="s">
        <v>13314</v>
      </c>
      <c r="Q1237">
        <v>950</v>
      </c>
      <c r="R1237" s="8">
        <f t="shared" si="215"/>
        <v>950</v>
      </c>
      <c r="S1237" s="2">
        <v>1599</v>
      </c>
      <c r="T1237" s="8">
        <f t="shared" si="216"/>
        <v>1599</v>
      </c>
      <c r="U1237" s="1">
        <f t="shared" si="217"/>
        <v>0.40587867417135709</v>
      </c>
      <c r="V1237">
        <v>4.3</v>
      </c>
      <c r="W1237" s="10">
        <f t="shared" si="218"/>
        <v>4.3</v>
      </c>
      <c r="X1237" s="4">
        <v>5911</v>
      </c>
      <c r="Y1237" s="12">
        <f t="shared" si="219"/>
        <v>5911</v>
      </c>
    </row>
    <row r="1238" spans="1:25" x14ac:dyDescent="0.25">
      <c r="A1238">
        <v>1237</v>
      </c>
      <c r="B1238" t="s">
        <v>10620</v>
      </c>
      <c r="C1238" t="str">
        <f t="shared" si="220"/>
        <v>Unique</v>
      </c>
      <c r="D1238" t="s">
        <v>10621</v>
      </c>
      <c r="E1238" t="str">
        <f t="shared" si="211"/>
        <v>PHILIPS Air Fryer HD9200 90, uses up to 90% less fat, 1400W, 4.1 Liter, with Rapid Air Technology (Black), Large</v>
      </c>
      <c r="F1238" t="str" cm="1">
        <f t="array" ref="F1238">PROPER(_xlfn.TEXTJOIN(" ", TRUE, INDEX(_xlfn.FILTERXML("&lt;t&gt;&lt;s&gt;" &amp; SUBSTITUTE(E1238," ","&lt;/s&gt;&lt;s&gt;") &amp; "&lt;/s&gt;&lt;/t&gt;", "//s"), _xlfn.SEQUENCE(4))))</f>
        <v>Philips Air Fryer Hd9200</v>
      </c>
      <c r="G1238" t="str">
        <f t="shared" si="210"/>
        <v>up to 90% less fat, 1400W, 4.1 Liter, with Rapid Air Technology (Black), Large</v>
      </c>
      <c r="H1238" t="s">
        <v>8783</v>
      </c>
      <c r="I1238" t="s">
        <v>13176</v>
      </c>
      <c r="J1238" s="7" t="str">
        <f t="shared" si="212"/>
        <v>Home &amp; Kitchen</v>
      </c>
      <c r="K1238" s="2" t="s">
        <v>13285</v>
      </c>
      <c r="L1238" t="str">
        <f t="shared" si="213"/>
        <v>Kitchen &amp; HomeAppliances</v>
      </c>
      <c r="M1238" s="2" t="s">
        <v>13286</v>
      </c>
      <c r="N1238" s="2" t="str">
        <f t="shared" si="214"/>
        <v>SmallKitchenAppliances</v>
      </c>
      <c r="O1238" s="1" t="s">
        <v>13310</v>
      </c>
      <c r="P1238" t="s">
        <v>13311</v>
      </c>
      <c r="Q1238" s="2">
        <v>7199</v>
      </c>
      <c r="R1238" s="8">
        <f t="shared" si="215"/>
        <v>7199</v>
      </c>
      <c r="S1238" s="2">
        <v>9995</v>
      </c>
      <c r="T1238" s="8">
        <f t="shared" si="216"/>
        <v>9995</v>
      </c>
      <c r="U1238" s="1">
        <f t="shared" si="217"/>
        <v>0.27973986993496747</v>
      </c>
      <c r="V1238">
        <v>4.4000000000000004</v>
      </c>
      <c r="W1238" s="10">
        <f t="shared" si="218"/>
        <v>4.4000000000000004</v>
      </c>
      <c r="X1238" s="4">
        <v>1964</v>
      </c>
      <c r="Y1238" s="12">
        <f t="shared" si="219"/>
        <v>1964</v>
      </c>
    </row>
    <row r="1239" spans="1:25" x14ac:dyDescent="0.25">
      <c r="A1239">
        <v>1238</v>
      </c>
      <c r="B1239" t="s">
        <v>10630</v>
      </c>
      <c r="C1239" t="str">
        <f t="shared" si="220"/>
        <v>Unique</v>
      </c>
      <c r="D1239" t="s">
        <v>10631</v>
      </c>
      <c r="E1239" t="str">
        <f t="shared" si="211"/>
        <v>Havells Bero Quartz Heater Black 800w 2 Heat Settings 2 Year Product Warranty</v>
      </c>
      <c r="F1239" t="str" cm="1">
        <f t="array" ref="F1239">PROPER(_xlfn.TEXTJOIN(" ", TRUE, INDEX(_xlfn.FILTERXML("&lt;t&gt;&lt;s&gt;" &amp; SUBSTITUTE(E1239," ","&lt;/s&gt;&lt;s&gt;") &amp; "&lt;/s&gt;&lt;/t&gt;", "//s"), _xlfn.SEQUENCE(4))))</f>
        <v>Havells Bero Quartz Heater</v>
      </c>
      <c r="G1239" t="str">
        <f t="shared" si="210"/>
        <v>2 Heat Settings 2 Year Product Warranty</v>
      </c>
      <c r="H1239" t="s">
        <v>8461</v>
      </c>
      <c r="I1239" t="s">
        <v>13176</v>
      </c>
      <c r="J1239" s="7" t="str">
        <f t="shared" si="212"/>
        <v>Home &amp; Kitchen</v>
      </c>
      <c r="K1239" s="2" t="s">
        <v>13289</v>
      </c>
      <c r="L1239" t="str">
        <f t="shared" si="213"/>
        <v>Heating , Cooling &amp; AirQuality</v>
      </c>
      <c r="M1239" s="2" t="s">
        <v>13290</v>
      </c>
      <c r="N1239" s="2" t="str">
        <f t="shared" si="214"/>
        <v>RoomHeaters</v>
      </c>
      <c r="O1239" s="1" t="s">
        <v>13291</v>
      </c>
      <c r="Q1239" s="2">
        <v>2439</v>
      </c>
      <c r="R1239" s="8">
        <f t="shared" si="215"/>
        <v>2439</v>
      </c>
      <c r="S1239" s="2">
        <v>2545</v>
      </c>
      <c r="T1239" s="8">
        <f t="shared" si="216"/>
        <v>2545</v>
      </c>
      <c r="U1239" s="1">
        <f t="shared" si="217"/>
        <v>4.1650294695481337E-2</v>
      </c>
      <c r="V1239">
        <v>4.0999999999999996</v>
      </c>
      <c r="W1239" s="10">
        <f t="shared" si="218"/>
        <v>4.0999999999999996</v>
      </c>
      <c r="X1239" s="4">
        <v>25</v>
      </c>
      <c r="Y1239" s="12">
        <f t="shared" si="219"/>
        <v>25</v>
      </c>
    </row>
    <row r="1240" spans="1:25" x14ac:dyDescent="0.25">
      <c r="A1240">
        <v>1239</v>
      </c>
      <c r="B1240" t="s">
        <v>10640</v>
      </c>
      <c r="C1240" t="str">
        <f t="shared" si="220"/>
        <v>Unique</v>
      </c>
      <c r="D1240" t="s">
        <v>10641</v>
      </c>
      <c r="E1240" t="str">
        <f t="shared" si="211"/>
        <v>Philips EasyTouch Plus Standing Garment Steamer GC523 60 - 1600 Watt, 5 Steam Settings, Up to 32 g min steam, with Double Pole</v>
      </c>
      <c r="F1240" t="str" cm="1">
        <f t="array" ref="F1240">PROPER(_xlfn.TEXTJOIN(" ", TRUE, INDEX(_xlfn.FILTERXML("&lt;t&gt;&lt;s&gt;" &amp; SUBSTITUTE(E1240," ","&lt;/s&gt;&lt;s&gt;") &amp; "&lt;/s&gt;&lt;/t&gt;", "//s"), _xlfn.SEQUENCE(4))))</f>
        <v>Philips Easytouch Plus Standing</v>
      </c>
      <c r="G1240" t="str">
        <f t="shared" si="210"/>
        <v>GC523 60 - 1600 Watt, 5 Steam Settings, Up to 32 g min steam, with Double Pole</v>
      </c>
      <c r="H1240" t="s">
        <v>8805</v>
      </c>
      <c r="I1240" t="s">
        <v>13176</v>
      </c>
      <c r="J1240" s="7" t="str">
        <f t="shared" si="212"/>
        <v>Home &amp; Kitchen</v>
      </c>
      <c r="K1240" s="2" t="s">
        <v>13285</v>
      </c>
      <c r="L1240" t="str">
        <f t="shared" si="213"/>
        <v>Kitchen &amp; HomeAppliances</v>
      </c>
      <c r="M1240" s="2" t="s">
        <v>13293</v>
      </c>
      <c r="N1240" s="2" t="str">
        <f t="shared" si="214"/>
        <v>Vacuum , Cleaning &amp; Ironing</v>
      </c>
      <c r="O1240" s="1" t="s">
        <v>13294</v>
      </c>
      <c r="P1240" t="s">
        <v>13303</v>
      </c>
      <c r="Q1240" s="2">
        <v>7799</v>
      </c>
      <c r="R1240" s="8">
        <f t="shared" si="215"/>
        <v>7799</v>
      </c>
      <c r="S1240" s="2">
        <v>8995</v>
      </c>
      <c r="T1240" s="8">
        <f t="shared" si="216"/>
        <v>8995</v>
      </c>
      <c r="U1240" s="1">
        <f t="shared" si="217"/>
        <v>0.13296275708727071</v>
      </c>
      <c r="V1240">
        <v>4</v>
      </c>
      <c r="W1240" s="10">
        <f t="shared" si="218"/>
        <v>4</v>
      </c>
      <c r="X1240" s="4">
        <v>3160</v>
      </c>
      <c r="Y1240" s="12">
        <f t="shared" si="219"/>
        <v>3160</v>
      </c>
    </row>
    <row r="1241" spans="1:25" x14ac:dyDescent="0.25">
      <c r="A1241">
        <v>1240</v>
      </c>
      <c r="B1241" t="s">
        <v>10650</v>
      </c>
      <c r="C1241" t="str">
        <f t="shared" si="220"/>
        <v>Unique</v>
      </c>
      <c r="D1241" t="s">
        <v>10651</v>
      </c>
      <c r="E1241" t="str">
        <f t="shared" si="211"/>
        <v>Brayden Chopro, Electric Vegetable Chopper for Kitchen with 500 ML Capacity, 400 Watts Copper Motor and 4 Bi-Level SS Blades (Black)</v>
      </c>
      <c r="F1241" t="str" cm="1">
        <f t="array" ref="F1241">PROPER(_xlfn.TEXTJOIN(" ", TRUE, INDEX(_xlfn.FILTERXML("&lt;t&gt;&lt;s&gt;" &amp; SUBSTITUTE(E1241," ","&lt;/s&gt;&lt;s&gt;") &amp; "&lt;/s&gt;&lt;/t&gt;", "//s"), _xlfn.SEQUENCE(4))))</f>
        <v>Brayden Chopro, Electric Vegetable</v>
      </c>
      <c r="G1241" t="str">
        <f t="shared" si="210"/>
        <v>Kitchen with 500 ML Capacity, 400 Watts Copper Motor and 4 Bi-Level SS Blades (Black)</v>
      </c>
      <c r="H1241" t="s">
        <v>9100</v>
      </c>
      <c r="I1241" t="s">
        <v>13176</v>
      </c>
      <c r="J1241" s="7" t="str">
        <f t="shared" si="212"/>
        <v>Home &amp; Kitchen</v>
      </c>
      <c r="K1241" s="2" t="s">
        <v>13285</v>
      </c>
      <c r="L1241" t="str">
        <f t="shared" si="213"/>
        <v>Kitchen &amp; HomeAppliances</v>
      </c>
      <c r="M1241" s="2" t="s">
        <v>13286</v>
      </c>
      <c r="N1241" s="2" t="str">
        <f t="shared" si="214"/>
        <v>SmallKitchenAppliances</v>
      </c>
      <c r="O1241" s="1" t="s">
        <v>13320</v>
      </c>
      <c r="Q1241" s="2">
        <v>1599</v>
      </c>
      <c r="R1241" s="8">
        <f t="shared" si="215"/>
        <v>1599</v>
      </c>
      <c r="S1241" s="2">
        <v>1999</v>
      </c>
      <c r="T1241" s="8">
        <f t="shared" si="216"/>
        <v>1999</v>
      </c>
      <c r="U1241" s="1">
        <f t="shared" si="217"/>
        <v>0.20010005002501249</v>
      </c>
      <c r="V1241">
        <v>4.4000000000000004</v>
      </c>
      <c r="W1241" s="10">
        <f t="shared" si="218"/>
        <v>4.4000000000000004</v>
      </c>
      <c r="X1241" s="4">
        <v>1558</v>
      </c>
      <c r="Y1241" s="12">
        <f t="shared" si="219"/>
        <v>1558</v>
      </c>
    </row>
    <row r="1242" spans="1:25" x14ac:dyDescent="0.25">
      <c r="A1242">
        <v>1241</v>
      </c>
      <c r="B1242" t="s">
        <v>10660</v>
      </c>
      <c r="C1242" t="str">
        <f t="shared" si="220"/>
        <v>Unique</v>
      </c>
      <c r="D1242" t="s">
        <v>10661</v>
      </c>
      <c r="E1242" t="str">
        <f t="shared" si="211"/>
        <v>Wonderchef Nutri-blend Mixer, Grinder and Blender | Powerful 400W 22000 RPM motor | Stainless steel Blades | 3 unbreakable jars | 2 Years warranty | Online recipe book by Chef Sanjeev Kapoor | Black</v>
      </c>
      <c r="F1242" t="str" cm="1">
        <f t="array" ref="F1242">PROPER(_xlfn.TEXTJOIN(" ", TRUE, INDEX(_xlfn.FILTERXML("&lt;t&gt;&lt;s&gt;" &amp; SUBSTITUTE(E1242," ","&lt;/s&gt;&lt;s&gt;") &amp; "&lt;/s&gt;&lt;/t&gt;", "//s"), _xlfn.SEQUENCE(4))))</f>
        <v>Wonderchef Nutri-Blend Mixer, Grinder</v>
      </c>
      <c r="G1242" t="str">
        <f t="shared" si="210"/>
        <v>| Powerful 400W 22000 RPM motor | Stainless steel Blades | 3 unbreakable jars | 2 Years warranty | Online recipe book by Chef Sanjeev Kapoor | Black</v>
      </c>
      <c r="H1242" t="s">
        <v>8618</v>
      </c>
      <c r="I1242" t="s">
        <v>13176</v>
      </c>
      <c r="J1242" s="7" t="str">
        <f t="shared" si="212"/>
        <v>Home &amp; Kitchen</v>
      </c>
      <c r="K1242" s="2" t="s">
        <v>13285</v>
      </c>
      <c r="L1242" t="str">
        <f t="shared" si="213"/>
        <v>Kitchen &amp; HomeAppliances</v>
      </c>
      <c r="M1242" s="2" t="s">
        <v>13286</v>
      </c>
      <c r="N1242" s="2" t="str">
        <f t="shared" si="214"/>
        <v>SmallKitchenAppliances</v>
      </c>
      <c r="O1242" s="1" t="s">
        <v>13304</v>
      </c>
      <c r="Q1242" s="2">
        <v>2899</v>
      </c>
      <c r="R1242" s="8">
        <f t="shared" si="215"/>
        <v>2899</v>
      </c>
      <c r="S1242" s="2">
        <v>5500</v>
      </c>
      <c r="T1242" s="8">
        <f t="shared" si="216"/>
        <v>5500</v>
      </c>
      <c r="U1242" s="1">
        <f t="shared" si="217"/>
        <v>0.47290909090909089</v>
      </c>
      <c r="V1242">
        <v>3.8</v>
      </c>
      <c r="W1242" s="10">
        <f t="shared" si="218"/>
        <v>3.8</v>
      </c>
      <c r="X1242" s="4">
        <v>8958</v>
      </c>
      <c r="Y1242" s="12">
        <f t="shared" si="219"/>
        <v>8958</v>
      </c>
    </row>
    <row r="1243" spans="1:25" x14ac:dyDescent="0.25">
      <c r="A1243">
        <v>1242</v>
      </c>
      <c r="B1243" t="s">
        <v>10670</v>
      </c>
      <c r="C1243" t="str">
        <f t="shared" si="220"/>
        <v>Unique</v>
      </c>
      <c r="D1243" t="s">
        <v>10671</v>
      </c>
      <c r="E1243" t="str">
        <f t="shared" si="211"/>
        <v>Usha Janome Dream Stitch Automatic Zig-Zag Electric Sewing Machine with 14 Stitch Function (White and Blue) with Free Sewing KIT Worth RS 500</v>
      </c>
      <c r="F1243" t="str" cm="1">
        <f t="array" ref="F1243">PROPER(_xlfn.TEXTJOIN(" ", TRUE, INDEX(_xlfn.FILTERXML("&lt;t&gt;&lt;s&gt;" &amp; SUBSTITUTE(E1243," ","&lt;/s&gt;&lt;s&gt;") &amp; "&lt;/s&gt;&lt;/t&gt;", "//s"), _xlfn.SEQUENCE(4))))</f>
        <v>Usha Janome Dream Stitch</v>
      </c>
      <c r="G1243" t="str">
        <f t="shared" si="210"/>
        <v>Electric Sewing Machine with 14 Stitch Function (White and Blue) with Free Sewing KIT Worth RS 500</v>
      </c>
      <c r="H1243" t="s">
        <v>10171</v>
      </c>
      <c r="I1243" t="s">
        <v>13176</v>
      </c>
      <c r="J1243" s="7" t="str">
        <f t="shared" si="212"/>
        <v>Home &amp; Kitchen</v>
      </c>
      <c r="K1243" s="2" t="s">
        <v>13285</v>
      </c>
      <c r="L1243" t="str">
        <f t="shared" si="213"/>
        <v>Kitchen &amp; HomeAppliances</v>
      </c>
      <c r="M1243" s="2" t="s">
        <v>13346</v>
      </c>
      <c r="N1243" s="2" t="str">
        <f t="shared" si="214"/>
        <v>SewingMachines &amp; Accessories</v>
      </c>
      <c r="O1243" s="1" t="s">
        <v>13347</v>
      </c>
      <c r="Q1243" s="2">
        <v>9799</v>
      </c>
      <c r="R1243" s="8">
        <f t="shared" si="215"/>
        <v>9799</v>
      </c>
      <c r="S1243" s="2">
        <v>12150</v>
      </c>
      <c r="T1243" s="8">
        <f t="shared" si="216"/>
        <v>12150</v>
      </c>
      <c r="U1243" s="1">
        <f t="shared" si="217"/>
        <v>0.19349794238683127</v>
      </c>
      <c r="V1243">
        <v>4.3</v>
      </c>
      <c r="W1243" s="10">
        <f t="shared" si="218"/>
        <v>4.3</v>
      </c>
      <c r="X1243" s="4">
        <v>13251</v>
      </c>
      <c r="Y1243" s="12">
        <f t="shared" si="219"/>
        <v>13251</v>
      </c>
    </row>
    <row r="1244" spans="1:25" x14ac:dyDescent="0.25">
      <c r="A1244">
        <v>1243</v>
      </c>
      <c r="B1244" t="s">
        <v>10679</v>
      </c>
      <c r="C1244" t="str">
        <f t="shared" si="220"/>
        <v>Unique</v>
      </c>
      <c r="D1244" t="s">
        <v>10680</v>
      </c>
      <c r="E1244" t="str">
        <f t="shared" si="211"/>
        <v>Black+Decker Handheld Portable Garment Steamer 1500 Watts with Anti Calc (Violet)</v>
      </c>
      <c r="F1244" t="str" cm="1">
        <f t="array" ref="F1244">PROPER(_xlfn.TEXTJOIN(" ", TRUE, INDEX(_xlfn.FILTERXML("&lt;t&gt;&lt;s&gt;" &amp; SUBSTITUTE(E1244," ","&lt;/s&gt;&lt;s&gt;") &amp; "&lt;/s&gt;&lt;/t&gt;", "//s"), _xlfn.SEQUENCE(4))))</f>
        <v>Black+Decker Handheld Portable Garment</v>
      </c>
      <c r="G1244" t="str">
        <f t="shared" si="210"/>
        <v>Watts with Anti Calc (Violet)</v>
      </c>
      <c r="H1244" t="s">
        <v>8805</v>
      </c>
      <c r="I1244" t="s">
        <v>13176</v>
      </c>
      <c r="J1244" s="7" t="str">
        <f t="shared" si="212"/>
        <v>Home &amp; Kitchen</v>
      </c>
      <c r="K1244" s="2" t="s">
        <v>13285</v>
      </c>
      <c r="L1244" t="str">
        <f t="shared" si="213"/>
        <v>Kitchen &amp; HomeAppliances</v>
      </c>
      <c r="M1244" s="2" t="s">
        <v>13293</v>
      </c>
      <c r="N1244" s="2" t="str">
        <f t="shared" si="214"/>
        <v>Vacuum , Cleaning &amp; Ironing</v>
      </c>
      <c r="O1244" s="1" t="s">
        <v>13294</v>
      </c>
      <c r="P1244" t="s">
        <v>13303</v>
      </c>
      <c r="Q1244" s="2">
        <v>3299</v>
      </c>
      <c r="R1244" s="8">
        <f t="shared" si="215"/>
        <v>3299</v>
      </c>
      <c r="S1244" s="2">
        <v>4995</v>
      </c>
      <c r="T1244" s="8">
        <f t="shared" si="216"/>
        <v>4995</v>
      </c>
      <c r="U1244" s="1">
        <f t="shared" si="217"/>
        <v>0.33953953953953953</v>
      </c>
      <c r="V1244">
        <v>3.8</v>
      </c>
      <c r="W1244" s="10">
        <f t="shared" si="218"/>
        <v>3.8</v>
      </c>
      <c r="X1244" s="4">
        <v>1393</v>
      </c>
      <c r="Y1244" s="12">
        <f t="shared" si="219"/>
        <v>1393</v>
      </c>
    </row>
    <row r="1245" spans="1:25" x14ac:dyDescent="0.25">
      <c r="A1245">
        <v>1244</v>
      </c>
      <c r="B1245" t="s">
        <v>10689</v>
      </c>
      <c r="C1245" t="str">
        <f t="shared" si="220"/>
        <v>Unique</v>
      </c>
      <c r="D1245" t="s">
        <v>10690</v>
      </c>
      <c r="E1245" t="str">
        <f t="shared" si="211"/>
        <v>Personal Size Blender, Portable Blender, Battery Powered USB Blender, with Four Blades, Mini Blender Travel Bottle for Juice, Shakes, and Smoothies (Pink)</v>
      </c>
      <c r="F1245" t="str" cm="1">
        <f t="array" ref="F1245">PROPER(_xlfn.TEXTJOIN(" ", TRUE, INDEX(_xlfn.FILTERXML("&lt;t&gt;&lt;s&gt;" &amp; SUBSTITUTE(E1245," ","&lt;/s&gt;&lt;s&gt;") &amp; "&lt;/s&gt;&lt;/t&gt;", "//s"), _xlfn.SEQUENCE(4))))</f>
        <v>Personal Size Blender, Portable</v>
      </c>
      <c r="G1245" t="str">
        <f t="shared" ref="G1245:G1308" si="221">IFERROR(TRIM(MID(E1245, FIND("~", SUBSTITUTE(E1245, " ", "~", 6)) + 1, LEN(E1245))), "")</f>
        <v>Powered USB Blender, with Four Blades, Mini Blender Travel Bottle for Juice, Shakes, and Smoothies (Pink)</v>
      </c>
      <c r="H1245" t="s">
        <v>8597</v>
      </c>
      <c r="I1245" t="s">
        <v>13176</v>
      </c>
      <c r="J1245" s="7" t="str">
        <f t="shared" si="212"/>
        <v>Home &amp; Kitchen</v>
      </c>
      <c r="K1245" t="s">
        <v>13285</v>
      </c>
      <c r="L1245" t="str">
        <f t="shared" si="213"/>
        <v>Kitchen &amp; HomeAppliances</v>
      </c>
      <c r="M1245" s="2" t="s">
        <v>13286</v>
      </c>
      <c r="N1245" s="2" t="str">
        <f t="shared" si="214"/>
        <v>SmallKitchenAppliances</v>
      </c>
      <c r="O1245" s="1" t="s">
        <v>13302</v>
      </c>
      <c r="Q1245">
        <v>669</v>
      </c>
      <c r="R1245" s="8">
        <f t="shared" si="215"/>
        <v>669</v>
      </c>
      <c r="S1245" s="2">
        <v>1499</v>
      </c>
      <c r="T1245" s="8">
        <f t="shared" si="216"/>
        <v>1499</v>
      </c>
      <c r="U1245" s="1">
        <f t="shared" si="217"/>
        <v>0.55370246831220815</v>
      </c>
      <c r="V1245">
        <v>2.2999999999999998</v>
      </c>
      <c r="W1245" s="10">
        <f t="shared" si="218"/>
        <v>2.2999999999999998</v>
      </c>
      <c r="X1245" s="4">
        <v>13</v>
      </c>
      <c r="Y1245" s="12">
        <f t="shared" si="219"/>
        <v>13</v>
      </c>
    </row>
    <row r="1246" spans="1:25" x14ac:dyDescent="0.25">
      <c r="A1246">
        <v>1245</v>
      </c>
      <c r="B1246" t="s">
        <v>10698</v>
      </c>
      <c r="C1246" t="str">
        <f t="shared" si="220"/>
        <v>Unique</v>
      </c>
      <c r="D1246" t="s">
        <v>10699</v>
      </c>
      <c r="E1246" t="str">
        <f t="shared" si="211"/>
        <v>Sujata Powermatic Plus 900 Watts Juicer Mixer Grinder</v>
      </c>
      <c r="F1246" t="str" cm="1">
        <f t="array" ref="F1246">PROPER(_xlfn.TEXTJOIN(" ", TRUE, INDEX(_xlfn.FILTERXML("&lt;t&gt;&lt;s&gt;" &amp; SUBSTITUTE(E1246," ","&lt;/s&gt;&lt;s&gt;") &amp; "&lt;/s&gt;&lt;/t&gt;", "//s"), _xlfn.SEQUENCE(4))))</f>
        <v>Sujata Powermatic Plus 900</v>
      </c>
      <c r="G1246" t="str">
        <f t="shared" si="221"/>
        <v>Mixer Grinder</v>
      </c>
      <c r="H1246" t="s">
        <v>8846</v>
      </c>
      <c r="I1246" t="s">
        <v>13176</v>
      </c>
      <c r="J1246" s="7" t="str">
        <f t="shared" si="212"/>
        <v>Home &amp; Kitchen</v>
      </c>
      <c r="K1246" s="2" t="s">
        <v>13285</v>
      </c>
      <c r="L1246" t="str">
        <f t="shared" si="213"/>
        <v>Kitchen &amp; HomeAppliances</v>
      </c>
      <c r="M1246" s="2" t="s">
        <v>13286</v>
      </c>
      <c r="N1246" s="2" t="str">
        <f t="shared" si="214"/>
        <v>SmallKitchenAppliances</v>
      </c>
      <c r="O1246" s="1" t="s">
        <v>13315</v>
      </c>
      <c r="Q1246" s="2">
        <v>5890</v>
      </c>
      <c r="R1246" s="8">
        <f t="shared" si="215"/>
        <v>5890</v>
      </c>
      <c r="S1246" s="2">
        <v>7506</v>
      </c>
      <c r="T1246" s="8">
        <f t="shared" si="216"/>
        <v>7506</v>
      </c>
      <c r="U1246" s="1">
        <f t="shared" si="217"/>
        <v>0.21529443112176924</v>
      </c>
      <c r="V1246">
        <v>4.5</v>
      </c>
      <c r="W1246" s="10">
        <f t="shared" si="218"/>
        <v>4.5</v>
      </c>
      <c r="X1246" s="4">
        <v>7241</v>
      </c>
      <c r="Y1246" s="12">
        <f t="shared" si="219"/>
        <v>7241</v>
      </c>
    </row>
    <row r="1247" spans="1:25" x14ac:dyDescent="0.25">
      <c r="A1247">
        <v>1246</v>
      </c>
      <c r="B1247" t="s">
        <v>10708</v>
      </c>
      <c r="C1247" t="str">
        <f t="shared" si="220"/>
        <v>Unique</v>
      </c>
      <c r="D1247" t="s">
        <v>10709</v>
      </c>
      <c r="E1247" t="str">
        <f t="shared" si="211"/>
        <v>Sure From Aquaguard Delight NXT RO+UV+UF+Taste Adjuster(MTDS),6L water purifier,8 stages purification,Suitable for borewell,tanker,municipal water(Black) from Eureka Forbes</v>
      </c>
      <c r="F1247" t="str" cm="1">
        <f t="array" ref="F1247">PROPER(_xlfn.TEXTJOIN(" ", TRUE, INDEX(_xlfn.FILTERXML("&lt;t&gt;&lt;s&gt;" &amp; SUBSTITUTE(E1247," ","&lt;/s&gt;&lt;s&gt;") &amp; "&lt;/s&gt;&lt;/t&gt;", "//s"), _xlfn.SEQUENCE(4))))</f>
        <v>Sure From Aquaguard Delight</v>
      </c>
      <c r="G1247" t="str">
        <f t="shared" si="221"/>
        <v>Adjuster(MTDS),6L water purifier,8 stages purification,Suitable for borewell,tanker,municipal water(Black) from Eureka Forbes</v>
      </c>
      <c r="H1247" t="s">
        <v>10001</v>
      </c>
      <c r="I1247" t="s">
        <v>13176</v>
      </c>
      <c r="J1247" s="7" t="str">
        <f t="shared" si="212"/>
        <v>Home &amp; Kitchen</v>
      </c>
      <c r="K1247" s="2" t="s">
        <v>13285</v>
      </c>
      <c r="L1247" t="str">
        <f t="shared" si="213"/>
        <v>Kitchen &amp; HomeAppliances</v>
      </c>
      <c r="M1247" s="2" t="s">
        <v>13334</v>
      </c>
      <c r="N1247" s="2" t="str">
        <f t="shared" si="214"/>
        <v>WaterPurifiers &amp; Accessories</v>
      </c>
      <c r="O1247" s="1" t="s">
        <v>13344</v>
      </c>
      <c r="Q1247" s="2">
        <v>9199</v>
      </c>
      <c r="R1247" s="8">
        <f t="shared" si="215"/>
        <v>9199</v>
      </c>
      <c r="S1247" s="2">
        <v>18000</v>
      </c>
      <c r="T1247" s="8">
        <f t="shared" si="216"/>
        <v>18000</v>
      </c>
      <c r="U1247" s="1">
        <f t="shared" si="217"/>
        <v>0.48894444444444446</v>
      </c>
      <c r="V1247">
        <v>4</v>
      </c>
      <c r="W1247" s="10">
        <f t="shared" si="218"/>
        <v>4</v>
      </c>
      <c r="X1247" s="4">
        <v>16020</v>
      </c>
      <c r="Y1247" s="12">
        <f t="shared" si="219"/>
        <v>16020</v>
      </c>
    </row>
    <row r="1248" spans="1:25" x14ac:dyDescent="0.25">
      <c r="A1248">
        <v>1247</v>
      </c>
      <c r="B1248" t="s">
        <v>10718</v>
      </c>
      <c r="C1248" t="str">
        <f t="shared" si="220"/>
        <v>Unique</v>
      </c>
      <c r="D1248" t="s">
        <v>10719</v>
      </c>
      <c r="E1248" t="str">
        <f t="shared" si="211"/>
        <v>PrettyKrafts Laundry Basket for clothes with Lid and Handles, Toys Organiser, 75 Ltr Grey</v>
      </c>
      <c r="F1248" t="str" cm="1">
        <f t="array" ref="F1248">PROPER(_xlfn.TEXTJOIN(" ", TRUE, INDEX(_xlfn.FILTERXML("&lt;t&gt;&lt;s&gt;" &amp; SUBSTITUTE(E1248," ","&lt;/s&gt;&lt;s&gt;") &amp; "&lt;/s&gt;&lt;/t&gt;", "//s"), _xlfn.SEQUENCE(4))))</f>
        <v>Prettykrafts Laundry Basket For</v>
      </c>
      <c r="G1248" t="str">
        <f t="shared" si="221"/>
        <v>Lid and Handles, Toys Organiser, 75 Ltr Grey</v>
      </c>
      <c r="H1248" t="s">
        <v>8794</v>
      </c>
      <c r="I1248" t="s">
        <v>13176</v>
      </c>
      <c r="J1248" s="7" t="str">
        <f t="shared" si="212"/>
        <v>Home &amp; Kitchen</v>
      </c>
      <c r="K1248" t="s">
        <v>13312</v>
      </c>
      <c r="L1248" t="str">
        <f t="shared" si="213"/>
        <v>HomeStorage &amp; Organization</v>
      </c>
      <c r="M1248" s="2" t="s">
        <v>13313</v>
      </c>
      <c r="N1248" s="2" t="str">
        <f t="shared" si="214"/>
        <v>LaundryOrganization</v>
      </c>
      <c r="O1248" s="1" t="s">
        <v>13314</v>
      </c>
      <c r="Q1248">
        <v>351</v>
      </c>
      <c r="R1248" s="8">
        <f t="shared" si="215"/>
        <v>351</v>
      </c>
      <c r="S1248" s="2">
        <v>1099</v>
      </c>
      <c r="T1248" s="8">
        <f t="shared" si="216"/>
        <v>1099</v>
      </c>
      <c r="U1248" s="1">
        <f t="shared" si="217"/>
        <v>0.68061874431301184</v>
      </c>
      <c r="V1248">
        <v>3.7</v>
      </c>
      <c r="W1248" s="10">
        <f t="shared" si="218"/>
        <v>3.7</v>
      </c>
      <c r="X1248" s="4">
        <v>1470</v>
      </c>
      <c r="Y1248" s="12">
        <f t="shared" si="219"/>
        <v>1470</v>
      </c>
    </row>
    <row r="1249" spans="1:25" x14ac:dyDescent="0.25">
      <c r="A1249">
        <v>1248</v>
      </c>
      <c r="B1249" t="s">
        <v>10728</v>
      </c>
      <c r="C1249" t="str">
        <f t="shared" si="220"/>
        <v>Unique</v>
      </c>
      <c r="D1249" t="s">
        <v>10729</v>
      </c>
      <c r="E1249" t="str">
        <f t="shared" si="211"/>
        <v>Dr Trust Electronic Kitchen Digital Scale Weighing Machine (Blue)</v>
      </c>
      <c r="F1249" t="str" cm="1">
        <f t="array" ref="F1249">PROPER(_xlfn.TEXTJOIN(" ", TRUE, INDEX(_xlfn.FILTERXML("&lt;t&gt;&lt;s&gt;" &amp; SUBSTITUTE(E1249," ","&lt;/s&gt;&lt;s&gt;") &amp; "&lt;/s&gt;&lt;/t&gt;", "//s"), _xlfn.SEQUENCE(4))))</f>
        <v>Dr Trust Electronic Kitchen</v>
      </c>
      <c r="G1249" t="str">
        <f t="shared" si="221"/>
        <v>Weighing Machine (Blue)</v>
      </c>
      <c r="H1249" t="s">
        <v>10730</v>
      </c>
      <c r="I1249" t="s">
        <v>13355</v>
      </c>
      <c r="J1249" s="7" t="str">
        <f t="shared" si="212"/>
        <v>Health &amp; PersonalCare</v>
      </c>
      <c r="K1249" t="s">
        <v>13356</v>
      </c>
      <c r="L1249" t="str">
        <f t="shared" si="213"/>
        <v>HomeMedicalSupplies &amp; Equipment</v>
      </c>
      <c r="M1249" s="2" t="s">
        <v>13357</v>
      </c>
      <c r="N1249" s="2" t="str">
        <f t="shared" si="214"/>
        <v>HealthMonitors</v>
      </c>
      <c r="O1249" s="1" t="s">
        <v>13358</v>
      </c>
      <c r="P1249" t="s">
        <v>13359</v>
      </c>
      <c r="Q1249">
        <v>899</v>
      </c>
      <c r="R1249" s="8">
        <f t="shared" si="215"/>
        <v>899</v>
      </c>
      <c r="S1249" s="2">
        <v>1900</v>
      </c>
      <c r="T1249" s="8">
        <f t="shared" si="216"/>
        <v>1900</v>
      </c>
      <c r="U1249" s="1">
        <f t="shared" si="217"/>
        <v>0.52684210526315789</v>
      </c>
      <c r="V1249">
        <v>4</v>
      </c>
      <c r="W1249" s="10">
        <f t="shared" si="218"/>
        <v>4</v>
      </c>
      <c r="X1249" s="4">
        <v>3663</v>
      </c>
      <c r="Y1249" s="12">
        <f t="shared" si="219"/>
        <v>3663</v>
      </c>
    </row>
    <row r="1250" spans="1:25" x14ac:dyDescent="0.25">
      <c r="A1250">
        <v>1249</v>
      </c>
      <c r="B1250" t="s">
        <v>10739</v>
      </c>
      <c r="C1250" t="str">
        <f t="shared" si="220"/>
        <v>Unique</v>
      </c>
      <c r="D1250" t="s">
        <v>10740</v>
      </c>
      <c r="E1250" t="str">
        <f t="shared" si="211"/>
        <v>Tesora - Inspired by you Large Premium Electric Kettle 1.8L, Stainless Steel Inner Body - Auto Power Cut, Boil Dry Protection and Cool Touch Double Wall, Portable | 1500 Watts |1 Year Warranty | (White)</v>
      </c>
      <c r="F1250" t="str" cm="1">
        <f t="array" ref="F1250">PROPER(_xlfn.TEXTJOIN(" ", TRUE, INDEX(_xlfn.FILTERXML("&lt;t&gt;&lt;s&gt;" &amp; SUBSTITUTE(E1250," ","&lt;/s&gt;&lt;s&gt;") &amp; "&lt;/s&gt;&lt;/t&gt;", "//s"), _xlfn.SEQUENCE(4))))</f>
        <v>Tesora - Inspired By</v>
      </c>
      <c r="G1250" t="str">
        <f t="shared" si="221"/>
        <v>Premium Electric Kettle 1.8L, Stainless Steel Inner Body - Auto Power Cut, Boil Dry Protection and Cool Touch Double Wall, Portable | 1500 Watts |1 Year Warranty | (White)</v>
      </c>
      <c r="H1250" t="s">
        <v>8670</v>
      </c>
      <c r="I1250" t="s">
        <v>13176</v>
      </c>
      <c r="J1250" s="7" t="str">
        <f t="shared" si="212"/>
        <v>Home &amp; Kitchen</v>
      </c>
      <c r="K1250" s="2" t="s">
        <v>13285</v>
      </c>
      <c r="L1250" t="str">
        <f t="shared" si="213"/>
        <v>Kitchen &amp; HomeAppliances</v>
      </c>
      <c r="M1250" s="2" t="s">
        <v>13286</v>
      </c>
      <c r="N1250" s="2" t="str">
        <f t="shared" si="214"/>
        <v>SmallKitchenAppliances</v>
      </c>
      <c r="O1250" s="1" t="s">
        <v>13287</v>
      </c>
      <c r="P1250" t="s">
        <v>13307</v>
      </c>
      <c r="Q1250" s="2">
        <v>1349</v>
      </c>
      <c r="R1250" s="8">
        <f t="shared" si="215"/>
        <v>1349</v>
      </c>
      <c r="S1250" s="2">
        <v>1850</v>
      </c>
      <c r="T1250" s="8">
        <f t="shared" si="216"/>
        <v>1850</v>
      </c>
      <c r="U1250" s="1">
        <f t="shared" si="217"/>
        <v>0.27081081081081082</v>
      </c>
      <c r="V1250">
        <v>4.4000000000000004</v>
      </c>
      <c r="W1250" s="10">
        <f t="shared" si="218"/>
        <v>4.4000000000000004</v>
      </c>
      <c r="X1250" s="4">
        <v>638</v>
      </c>
      <c r="Y1250" s="12">
        <f t="shared" si="219"/>
        <v>638</v>
      </c>
    </row>
    <row r="1251" spans="1:25" x14ac:dyDescent="0.25">
      <c r="A1251">
        <v>1250</v>
      </c>
      <c r="B1251" t="s">
        <v>10749</v>
      </c>
      <c r="C1251" t="str">
        <f t="shared" si="220"/>
        <v>Unique</v>
      </c>
      <c r="D1251" t="s">
        <v>10750</v>
      </c>
      <c r="E1251" t="str">
        <f t="shared" si="211"/>
        <v>AGARO Ace 1600 Watts, 21.5 kPa Suction Power, 21 litres Wet and Dry Stainless Steel Vacuum Cleaner with Blower Function and Washable Dust Bag</v>
      </c>
      <c r="F1251" t="str" cm="1">
        <f t="array" ref="F1251">PROPER(_xlfn.TEXTJOIN(" ", TRUE, INDEX(_xlfn.FILTERXML("&lt;t&gt;&lt;s&gt;" &amp; SUBSTITUTE(E1251," ","&lt;/s&gt;&lt;s&gt;") &amp; "&lt;/s&gt;&lt;/t&gt;", "//s"), _xlfn.SEQUENCE(4))))</f>
        <v>Agaro Ace 1600 Watts,</v>
      </c>
      <c r="G1251" t="str">
        <f t="shared" si="221"/>
        <v>Suction Power, 21 litres Wet and Dry Stainless Steel Vacuum Cleaner with Blower Function and Washable Dust Bag</v>
      </c>
      <c r="H1251" t="s">
        <v>9851</v>
      </c>
      <c r="I1251" t="s">
        <v>13176</v>
      </c>
      <c r="J1251" s="7" t="str">
        <f t="shared" si="212"/>
        <v>Home &amp; Kitchen</v>
      </c>
      <c r="K1251" s="2" t="s">
        <v>13285</v>
      </c>
      <c r="L1251" t="str">
        <f t="shared" si="213"/>
        <v>Kitchen &amp; HomeAppliances</v>
      </c>
      <c r="M1251" s="2" t="s">
        <v>13293</v>
      </c>
      <c r="N1251" s="2" t="str">
        <f t="shared" si="214"/>
        <v>Vacuum , Cleaning &amp; Ironing</v>
      </c>
      <c r="O1251" s="1" t="s">
        <v>13316</v>
      </c>
      <c r="P1251" t="s">
        <v>13317</v>
      </c>
      <c r="Q1251" s="2">
        <v>6236</v>
      </c>
      <c r="R1251" s="8">
        <f t="shared" si="215"/>
        <v>6236</v>
      </c>
      <c r="S1251" s="2">
        <v>9999</v>
      </c>
      <c r="T1251" s="8">
        <f t="shared" si="216"/>
        <v>9999</v>
      </c>
      <c r="U1251" s="1">
        <f t="shared" si="217"/>
        <v>0.37633763376337631</v>
      </c>
      <c r="V1251">
        <v>4.0999999999999996</v>
      </c>
      <c r="W1251" s="10">
        <f t="shared" si="218"/>
        <v>4.0999999999999996</v>
      </c>
      <c r="X1251" s="4">
        <v>3552</v>
      </c>
      <c r="Y1251" s="12">
        <f t="shared" si="219"/>
        <v>3552</v>
      </c>
    </row>
    <row r="1252" spans="1:25" x14ac:dyDescent="0.25">
      <c r="A1252">
        <v>1251</v>
      </c>
      <c r="B1252" t="s">
        <v>10759</v>
      </c>
      <c r="C1252" t="str">
        <f t="shared" si="220"/>
        <v>Unique</v>
      </c>
      <c r="D1252" t="s">
        <v>10760</v>
      </c>
      <c r="E1252" t="str">
        <f t="shared" si="211"/>
        <v>INALSA Hand Blender 1000 Watt with Chopper, Whisker, 600 ml Multipurpose Jar|Variable Speed And Turbo Speed Function |100% Copper Motor |Low Noise |ANTI-SPLASH TECHNOLOGY|2 Year Warranty</v>
      </c>
      <c r="F1252" t="str" cm="1">
        <f t="array" ref="F1252">PROPER(_xlfn.TEXTJOIN(" ", TRUE, INDEX(_xlfn.FILTERXML("&lt;t&gt;&lt;s&gt;" &amp; SUBSTITUTE(E1252," ","&lt;/s&gt;&lt;s&gt;") &amp; "&lt;/s&gt;&lt;/t&gt;", "//s"), _xlfn.SEQUENCE(4))))</f>
        <v>Inalsa Hand Blender 1000</v>
      </c>
      <c r="G1252" t="str">
        <f t="shared" si="221"/>
        <v>Chopper, Whisker, 600 ml Multipurpose Jar|Variable Speed And Turbo Speed Function |100% Copper Motor |Low Noise |ANTI-SPLASH TECHNOLOGY|2 Year Warranty</v>
      </c>
      <c r="H1252" t="s">
        <v>8597</v>
      </c>
      <c r="I1252" t="s">
        <v>13176</v>
      </c>
      <c r="J1252" s="7" t="str">
        <f t="shared" si="212"/>
        <v>Home &amp; Kitchen</v>
      </c>
      <c r="K1252" s="2" t="s">
        <v>13285</v>
      </c>
      <c r="L1252" t="str">
        <f t="shared" si="213"/>
        <v>Kitchen &amp; HomeAppliances</v>
      </c>
      <c r="M1252" s="2" t="s">
        <v>13286</v>
      </c>
      <c r="N1252" s="2" t="str">
        <f t="shared" si="214"/>
        <v>SmallKitchenAppliances</v>
      </c>
      <c r="O1252" s="1" t="s">
        <v>13302</v>
      </c>
      <c r="Q1252" s="2">
        <v>2742</v>
      </c>
      <c r="R1252" s="8">
        <f t="shared" si="215"/>
        <v>2742</v>
      </c>
      <c r="S1252" s="2">
        <v>3995</v>
      </c>
      <c r="T1252" s="8">
        <f t="shared" si="216"/>
        <v>3995</v>
      </c>
      <c r="U1252" s="1">
        <f t="shared" si="217"/>
        <v>0.31364205256570715</v>
      </c>
      <c r="V1252">
        <v>4.4000000000000004</v>
      </c>
      <c r="W1252" s="10">
        <f t="shared" si="218"/>
        <v>4.4000000000000004</v>
      </c>
      <c r="X1252" s="4">
        <v>11148</v>
      </c>
      <c r="Y1252" s="12">
        <f t="shared" si="219"/>
        <v>11148</v>
      </c>
    </row>
    <row r="1253" spans="1:25" x14ac:dyDescent="0.25">
      <c r="A1253">
        <v>1252</v>
      </c>
      <c r="B1253" t="s">
        <v>10769</v>
      </c>
      <c r="C1253" t="str">
        <f t="shared" si="220"/>
        <v>Unique</v>
      </c>
      <c r="D1253" t="s">
        <v>10770</v>
      </c>
      <c r="E1253" t="str">
        <f t="shared" si="211"/>
        <v>akiara - Makes life easy Electric Handy Sewing Stitch Handheld Cordless Portable White Sewing Machine for Home Tailoring, Hand Machine | Mini Silai | White Hand Machine with Adapter</v>
      </c>
      <c r="F1253" t="str" cm="1">
        <f t="array" ref="F1253">PROPER(_xlfn.TEXTJOIN(" ", TRUE, INDEX(_xlfn.FILTERXML("&lt;t&gt;&lt;s&gt;" &amp; SUBSTITUTE(E1253," ","&lt;/s&gt;&lt;s&gt;") &amp; "&lt;/s&gt;&lt;/t&gt;", "//s"), _xlfn.SEQUENCE(4))))</f>
        <v>Akiara - Makes Life</v>
      </c>
      <c r="G1253" t="str">
        <f t="shared" si="221"/>
        <v>Handy Sewing Stitch Handheld Cordless Portable White Sewing Machine for Home Tailoring, Hand Machine | Mini Silai | White Hand Machine with Adapter</v>
      </c>
      <c r="H1253" t="s">
        <v>10171</v>
      </c>
      <c r="I1253" t="s">
        <v>13176</v>
      </c>
      <c r="J1253" s="7" t="str">
        <f t="shared" si="212"/>
        <v>Home &amp; Kitchen</v>
      </c>
      <c r="K1253" t="s">
        <v>13285</v>
      </c>
      <c r="L1253" t="str">
        <f t="shared" si="213"/>
        <v>Kitchen &amp; HomeAppliances</v>
      </c>
      <c r="M1253" s="2" t="s">
        <v>13346</v>
      </c>
      <c r="N1253" s="2" t="str">
        <f t="shared" si="214"/>
        <v>SewingMachines &amp; Accessories</v>
      </c>
      <c r="O1253" s="1" t="s">
        <v>13347</v>
      </c>
      <c r="Q1253">
        <v>721</v>
      </c>
      <c r="R1253" s="8">
        <f t="shared" si="215"/>
        <v>721</v>
      </c>
      <c r="S1253" s="2">
        <v>1499</v>
      </c>
      <c r="T1253" s="8">
        <f t="shared" si="216"/>
        <v>1499</v>
      </c>
      <c r="U1253" s="1">
        <f t="shared" si="217"/>
        <v>0.51901267511674454</v>
      </c>
      <c r="V1253">
        <v>3.1</v>
      </c>
      <c r="W1253" s="10">
        <f t="shared" si="218"/>
        <v>3.1</v>
      </c>
      <c r="X1253" s="4">
        <v>2449</v>
      </c>
      <c r="Y1253" s="12">
        <f t="shared" si="219"/>
        <v>2449</v>
      </c>
    </row>
    <row r="1254" spans="1:25" x14ac:dyDescent="0.25">
      <c r="A1254">
        <v>1253</v>
      </c>
      <c r="B1254" t="s">
        <v>10779</v>
      </c>
      <c r="C1254" t="str">
        <f t="shared" si="220"/>
        <v>Unique</v>
      </c>
      <c r="D1254" t="s">
        <v>10780</v>
      </c>
      <c r="E1254" t="str">
        <f t="shared" si="211"/>
        <v>Philips EasySpeed Plus Steam Iron GC2145 20-2200W, Quick Heat Up with up to 30 g min steam, 110 g steam Boost, Scratch Resistant Ceramic Soleplate, Vertical steam and Drip-Stop</v>
      </c>
      <c r="F1254" t="str" cm="1">
        <f t="array" ref="F1254">PROPER(_xlfn.TEXTJOIN(" ", TRUE, INDEX(_xlfn.FILTERXML("&lt;t&gt;&lt;s&gt;" &amp; SUBSTITUTE(E1254," ","&lt;/s&gt;&lt;s&gt;") &amp; "&lt;/s&gt;&lt;/t&gt;", "//s"), _xlfn.SEQUENCE(4))))</f>
        <v>Philips Easyspeed Plus Steam</v>
      </c>
      <c r="G1254" t="str">
        <f t="shared" si="221"/>
        <v>20-2200W, Quick Heat Up with up to 30 g min steam, 110 g steam Boost, Scratch Resistant Ceramic Soleplate, Vertical steam and Drip-Stop</v>
      </c>
      <c r="H1254" t="s">
        <v>8805</v>
      </c>
      <c r="I1254" t="s">
        <v>13176</v>
      </c>
      <c r="J1254" s="7" t="str">
        <f t="shared" si="212"/>
        <v>Home &amp; Kitchen</v>
      </c>
      <c r="K1254" s="2" t="s">
        <v>13285</v>
      </c>
      <c r="L1254" t="str">
        <f t="shared" si="213"/>
        <v>Kitchen &amp; HomeAppliances</v>
      </c>
      <c r="M1254" s="2" t="s">
        <v>13293</v>
      </c>
      <c r="N1254" s="2" t="str">
        <f t="shared" si="214"/>
        <v>Vacuum , Cleaning &amp; Ironing</v>
      </c>
      <c r="O1254" s="1" t="s">
        <v>13294</v>
      </c>
      <c r="P1254" t="s">
        <v>13303</v>
      </c>
      <c r="Q1254" s="2">
        <v>2903</v>
      </c>
      <c r="R1254" s="8">
        <f t="shared" si="215"/>
        <v>2903</v>
      </c>
      <c r="S1254" s="2">
        <v>3295</v>
      </c>
      <c r="T1254" s="8">
        <f t="shared" si="216"/>
        <v>3295</v>
      </c>
      <c r="U1254" s="1">
        <f t="shared" si="217"/>
        <v>0.11896813353566009</v>
      </c>
      <c r="V1254">
        <v>4.3</v>
      </c>
      <c r="W1254" s="10">
        <f t="shared" si="218"/>
        <v>4.3</v>
      </c>
      <c r="X1254" s="4">
        <v>2299</v>
      </c>
      <c r="Y1254" s="12">
        <f t="shared" si="219"/>
        <v>2299</v>
      </c>
    </row>
    <row r="1255" spans="1:25" x14ac:dyDescent="0.25">
      <c r="A1255">
        <v>1254</v>
      </c>
      <c r="B1255" t="s">
        <v>10789</v>
      </c>
      <c r="C1255" t="str">
        <f t="shared" si="220"/>
        <v>Unique</v>
      </c>
      <c r="D1255" t="s">
        <v>10790</v>
      </c>
      <c r="E1255" t="str">
        <f t="shared" si="211"/>
        <v>INALSA Electric Chopper Bullet- 400 Watts with 100% Pure Copper Motor| Chop, Mince, Puree, Dice | Twin Blade Technology| 900 ml Capacity| One Touch Operation, 1.30mtr Long Power Cord (Black Silver)</v>
      </c>
      <c r="F1255" t="str" cm="1">
        <f t="array" ref="F1255">PROPER(_xlfn.TEXTJOIN(" ", TRUE, INDEX(_xlfn.FILTERXML("&lt;t&gt;&lt;s&gt;" &amp; SUBSTITUTE(E1255," ","&lt;/s&gt;&lt;s&gt;") &amp; "&lt;/s&gt;&lt;/t&gt;", "//s"), _xlfn.SEQUENCE(4))))</f>
        <v>Inalsa Electric Chopper Bullet-</v>
      </c>
      <c r="G1255" t="str">
        <f t="shared" si="221"/>
        <v>with 100% Pure Copper Motor| Chop, Mince, Puree, Dice | Twin Blade Technology| 900 ml Capacity| One Touch Operation, 1.30mtr Long Power Cord (Black Silver)</v>
      </c>
      <c r="H1255" t="s">
        <v>9100</v>
      </c>
      <c r="I1255" t="s">
        <v>13176</v>
      </c>
      <c r="J1255" s="7" t="str">
        <f t="shared" si="212"/>
        <v>Home &amp; Kitchen</v>
      </c>
      <c r="K1255" s="2" t="s">
        <v>13285</v>
      </c>
      <c r="L1255" t="str">
        <f t="shared" si="213"/>
        <v>Kitchen &amp; HomeAppliances</v>
      </c>
      <c r="M1255" s="2" t="s">
        <v>13286</v>
      </c>
      <c r="N1255" s="2" t="str">
        <f t="shared" si="214"/>
        <v>SmallKitchenAppliances</v>
      </c>
      <c r="O1255" s="1" t="s">
        <v>13320</v>
      </c>
      <c r="Q1255" s="2">
        <v>1656</v>
      </c>
      <c r="R1255" s="8">
        <f t="shared" si="215"/>
        <v>1656</v>
      </c>
      <c r="S1255" s="2">
        <v>2695</v>
      </c>
      <c r="T1255" s="8">
        <f t="shared" si="216"/>
        <v>2695</v>
      </c>
      <c r="U1255" s="1">
        <f t="shared" si="217"/>
        <v>0.38552875695732841</v>
      </c>
      <c r="V1255">
        <v>4.4000000000000004</v>
      </c>
      <c r="W1255" s="10">
        <f t="shared" si="218"/>
        <v>4.4000000000000004</v>
      </c>
      <c r="X1255" s="4">
        <v>6027</v>
      </c>
      <c r="Y1255" s="12">
        <f t="shared" si="219"/>
        <v>6027</v>
      </c>
    </row>
    <row r="1256" spans="1:25" x14ac:dyDescent="0.25">
      <c r="A1256">
        <v>1255</v>
      </c>
      <c r="B1256" t="s">
        <v>10799</v>
      </c>
      <c r="C1256" t="str">
        <f t="shared" si="220"/>
        <v>Unique</v>
      </c>
      <c r="D1256" t="s">
        <v>10800</v>
      </c>
      <c r="E1256" t="str">
        <f t="shared" si="211"/>
        <v>Borosil Electric Egg Boiler, 8 Egg Capacity, For Hard, Soft, Medium Boiled Eggs, Steamed Vegetables, Transparent Lid, Stainless Steel Exterior (500 Watts)</v>
      </c>
      <c r="F1256" t="str" cm="1">
        <f t="array" ref="F1256">PROPER(_xlfn.TEXTJOIN(" ", TRUE, INDEX(_xlfn.FILTERXML("&lt;t&gt;&lt;s&gt;" &amp; SUBSTITUTE(E1256," ","&lt;/s&gt;&lt;s&gt;") &amp; "&lt;/s&gt;&lt;/t&gt;", "//s"), _xlfn.SEQUENCE(4))))</f>
        <v>Borosil Electric Egg Boiler,</v>
      </c>
      <c r="G1256" t="str">
        <f t="shared" si="221"/>
        <v>Capacity, For Hard, Soft, Medium Boiled Eggs, Steamed Vegetables, Transparent Lid, Stainless Steel Exterior (500 Watts)</v>
      </c>
      <c r="H1256" t="s">
        <v>8938</v>
      </c>
      <c r="I1256" t="s">
        <v>13176</v>
      </c>
      <c r="J1256" s="7" t="str">
        <f t="shared" si="212"/>
        <v>Home &amp; Kitchen</v>
      </c>
      <c r="K1256" s="2" t="s">
        <v>13285</v>
      </c>
      <c r="L1256" t="str">
        <f t="shared" si="213"/>
        <v>Kitchen &amp; HomeAppliances</v>
      </c>
      <c r="M1256" s="2" t="s">
        <v>13286</v>
      </c>
      <c r="N1256" s="2" t="str">
        <f t="shared" si="214"/>
        <v>SmallKitchenAppliances</v>
      </c>
      <c r="O1256" s="1" t="s">
        <v>13318</v>
      </c>
      <c r="Q1256" s="2">
        <v>1399</v>
      </c>
      <c r="R1256" s="8">
        <f t="shared" si="215"/>
        <v>1399</v>
      </c>
      <c r="S1256" s="2">
        <v>2290</v>
      </c>
      <c r="T1256" s="8">
        <f t="shared" si="216"/>
        <v>2290</v>
      </c>
      <c r="U1256" s="1">
        <f t="shared" si="217"/>
        <v>0.38908296943231441</v>
      </c>
      <c r="V1256">
        <v>4.4000000000000004</v>
      </c>
      <c r="W1256" s="10">
        <f t="shared" si="218"/>
        <v>4.4000000000000004</v>
      </c>
      <c r="X1256" s="4">
        <v>461</v>
      </c>
      <c r="Y1256" s="12">
        <f t="shared" si="219"/>
        <v>461</v>
      </c>
    </row>
    <row r="1257" spans="1:25" x14ac:dyDescent="0.25">
      <c r="A1257">
        <v>1256</v>
      </c>
      <c r="B1257" t="s">
        <v>10809</v>
      </c>
      <c r="C1257" t="str">
        <f t="shared" si="220"/>
        <v>Unique</v>
      </c>
      <c r="D1257" t="s">
        <v>10810</v>
      </c>
      <c r="E1257" t="str">
        <f t="shared" si="211"/>
        <v>Wipro Vesta Grill 1000 Watt Sandwich Maker |Dual function-SW MakerandGriller|Non stick Coat -BPAandPTFE Free |Auto Temp Cut-off| Height Control -180·∂øand105·∂ø |2 year warranty|SS Finish|Standard size</v>
      </c>
      <c r="F1257" t="str" cm="1">
        <f t="array" ref="F1257">PROPER(_xlfn.TEXTJOIN(" ", TRUE, INDEX(_xlfn.FILTERXML("&lt;t&gt;&lt;s&gt;" &amp; SUBSTITUTE(E1257," ","&lt;/s&gt;&lt;s&gt;") &amp; "&lt;/s&gt;&lt;/t&gt;", "//s"), _xlfn.SEQUENCE(4))))</f>
        <v>Wipro Vesta Grill 1000</v>
      </c>
      <c r="G1257" t="str">
        <f t="shared" si="221"/>
        <v>Maker |Dual function-SW MakerandGriller|Non stick Coat -BPAandPTFE Free |Auto Temp Cut-off| Height Control -180·∂øand105·∂ø |2 year warranty|SS Finish|Standard size</v>
      </c>
      <c r="H1257" t="s">
        <v>8969</v>
      </c>
      <c r="I1257" t="s">
        <v>13176</v>
      </c>
      <c r="J1257" s="7" t="str">
        <f t="shared" si="212"/>
        <v>Home &amp; Kitchen</v>
      </c>
      <c r="K1257" s="2" t="s">
        <v>13285</v>
      </c>
      <c r="L1257" t="str">
        <f t="shared" si="213"/>
        <v>Kitchen &amp; HomeAppliances</v>
      </c>
      <c r="M1257" s="2" t="s">
        <v>13286</v>
      </c>
      <c r="N1257" s="2" t="str">
        <f t="shared" si="214"/>
        <v>SmallKitchenAppliances</v>
      </c>
      <c r="O1257" s="1" t="s">
        <v>13319</v>
      </c>
      <c r="Q1257" s="2">
        <v>2079</v>
      </c>
      <c r="R1257" s="8">
        <f t="shared" si="215"/>
        <v>2079</v>
      </c>
      <c r="S1257" s="2">
        <v>3099</v>
      </c>
      <c r="T1257" s="8">
        <f t="shared" si="216"/>
        <v>3099</v>
      </c>
      <c r="U1257" s="1">
        <f t="shared" si="217"/>
        <v>0.32913843175217811</v>
      </c>
      <c r="V1257">
        <v>4.0999999999999996</v>
      </c>
      <c r="W1257" s="10">
        <f t="shared" si="218"/>
        <v>4.0999999999999996</v>
      </c>
      <c r="X1257" s="4">
        <v>282</v>
      </c>
      <c r="Y1257" s="12">
        <f t="shared" si="219"/>
        <v>282</v>
      </c>
    </row>
    <row r="1258" spans="1:25" x14ac:dyDescent="0.25">
      <c r="A1258">
        <v>1257</v>
      </c>
      <c r="B1258" t="s">
        <v>10819</v>
      </c>
      <c r="C1258" t="str">
        <f t="shared" si="220"/>
        <v>Unique</v>
      </c>
      <c r="D1258" t="s">
        <v>10820</v>
      </c>
      <c r="E1258" t="str">
        <f t="shared" si="211"/>
        <v>Rico IRPRO 1500 Watt Japanese Technology Electric Water Heater Immersion Rod Shockproof Protection and Stainless Steel Heating Element for Instant Heating| ISI Certified 1 Year Replacement Warranty</v>
      </c>
      <c r="F1258" t="str" cm="1">
        <f t="array" ref="F1258">PROPER(_xlfn.TEXTJOIN(" ", TRUE, INDEX(_xlfn.FILTERXML("&lt;t&gt;&lt;s&gt;" &amp; SUBSTITUTE(E1258," ","&lt;/s&gt;&lt;s&gt;") &amp; "&lt;/s&gt;&lt;/t&gt;", "//s"), _xlfn.SEQUENCE(4))))</f>
        <v>Rico Irpro 1500 Watt</v>
      </c>
      <c r="G1258" t="str">
        <f t="shared" si="221"/>
        <v>Electric Water Heater Immersion Rod Shockproof Protection and Stainless Steel Heating Element for Instant Heating| ISI Certified 1 Year Replacement Warranty</v>
      </c>
      <c r="H1258" t="s">
        <v>8752</v>
      </c>
      <c r="I1258" t="s">
        <v>13176</v>
      </c>
      <c r="J1258" s="7" t="str">
        <f t="shared" si="212"/>
        <v>Home &amp; Kitchen</v>
      </c>
      <c r="K1258" t="s">
        <v>13289</v>
      </c>
      <c r="L1258" t="str">
        <f t="shared" si="213"/>
        <v>Heating , Cooling &amp; AirQuality</v>
      </c>
      <c r="M1258" s="2" t="s">
        <v>13305</v>
      </c>
      <c r="N1258" s="2" t="str">
        <f t="shared" si="214"/>
        <v>WaterHeaters &amp; Geysers</v>
      </c>
      <c r="O1258" s="1" t="s">
        <v>13309</v>
      </c>
      <c r="Q1258">
        <v>999</v>
      </c>
      <c r="R1258" s="8">
        <f t="shared" si="215"/>
        <v>999</v>
      </c>
      <c r="S1258" s="2">
        <v>1075</v>
      </c>
      <c r="T1258" s="8">
        <f t="shared" si="216"/>
        <v>1075</v>
      </c>
      <c r="U1258" s="1">
        <f t="shared" si="217"/>
        <v>7.0697674418604653E-2</v>
      </c>
      <c r="V1258">
        <v>4.0999999999999996</v>
      </c>
      <c r="W1258" s="10">
        <f t="shared" si="218"/>
        <v>4.0999999999999996</v>
      </c>
      <c r="X1258" s="4">
        <v>9275</v>
      </c>
      <c r="Y1258" s="12">
        <f t="shared" si="219"/>
        <v>9275</v>
      </c>
    </row>
    <row r="1259" spans="1:25" x14ac:dyDescent="0.25">
      <c r="A1259">
        <v>1258</v>
      </c>
      <c r="B1259" t="s">
        <v>10829</v>
      </c>
      <c r="C1259" t="str">
        <f t="shared" si="220"/>
        <v>Unique</v>
      </c>
      <c r="D1259" t="s">
        <v>10830</v>
      </c>
      <c r="E1259" t="str">
        <f t="shared" si="211"/>
        <v>Eureka Forbes Active Clean 700 Watts Powerful Suction and Blower Vacuum Cleaner with Washable HEPA Filter and 6 Accessories,1 Year Warranty,Compact,Light Weight and Easy to use (Red and Black)</v>
      </c>
      <c r="F1259" t="str" cm="1">
        <f t="array" ref="F1259">PROPER(_xlfn.TEXTJOIN(" ", TRUE, INDEX(_xlfn.FILTERXML("&lt;t&gt;&lt;s&gt;" &amp; SUBSTITUTE(E1259," ","&lt;/s&gt;&lt;s&gt;") &amp; "&lt;/s&gt;&lt;/t&gt;", "//s"), _xlfn.SEQUENCE(4))))</f>
        <v>Eureka Forbes Active Clean</v>
      </c>
      <c r="G1259" t="str">
        <f t="shared" si="221"/>
        <v>Powerful Suction and Blower Vacuum Cleaner with Washable HEPA Filter and 6 Accessories,1 Year Warranty,Compact,Light Weight and Easy to use (Red and Black)</v>
      </c>
      <c r="H1259" t="s">
        <v>8877</v>
      </c>
      <c r="I1259" t="s">
        <v>13176</v>
      </c>
      <c r="J1259" s="7" t="str">
        <f t="shared" si="212"/>
        <v>Home &amp; Kitchen</v>
      </c>
      <c r="K1259" s="2" t="s">
        <v>13285</v>
      </c>
      <c r="L1259" t="str">
        <f t="shared" si="213"/>
        <v>Kitchen &amp; HomeAppliances</v>
      </c>
      <c r="M1259" s="2" t="s">
        <v>13293</v>
      </c>
      <c r="N1259" s="2" t="str">
        <f t="shared" si="214"/>
        <v>Vacuum , Cleaning &amp; Ironing</v>
      </c>
      <c r="O1259" s="1" t="s">
        <v>13316</v>
      </c>
      <c r="P1259" t="s">
        <v>13317</v>
      </c>
      <c r="Q1259" s="2">
        <v>3179</v>
      </c>
      <c r="R1259" s="8">
        <f t="shared" si="215"/>
        <v>3179</v>
      </c>
      <c r="S1259" s="2">
        <v>6999</v>
      </c>
      <c r="T1259" s="8">
        <f t="shared" si="216"/>
        <v>6999</v>
      </c>
      <c r="U1259" s="1">
        <f t="shared" si="217"/>
        <v>0.54579225603657666</v>
      </c>
      <c r="V1259">
        <v>4</v>
      </c>
      <c r="W1259" s="10">
        <f t="shared" si="218"/>
        <v>4</v>
      </c>
      <c r="X1259" s="4">
        <v>743</v>
      </c>
      <c r="Y1259" s="12">
        <f t="shared" si="219"/>
        <v>743</v>
      </c>
    </row>
    <row r="1260" spans="1:25" x14ac:dyDescent="0.25">
      <c r="A1260">
        <v>1259</v>
      </c>
      <c r="B1260" t="s">
        <v>10839</v>
      </c>
      <c r="C1260" t="str">
        <f t="shared" si="220"/>
        <v>Unique</v>
      </c>
      <c r="D1260" t="s">
        <v>13008</v>
      </c>
      <c r="E1260" t="str">
        <f t="shared" si="211"/>
        <v>CSI INTERNATIONAL Instant Water Geyser, Water Heater, Portable Water Heater, Geyser Made of First Class ABS Plastic 3KW (White)</v>
      </c>
      <c r="F1260" t="str" cm="1">
        <f t="array" ref="F1260">PROPER(_xlfn.TEXTJOIN(" ", TRUE, INDEX(_xlfn.FILTERXML("&lt;t&gt;&lt;s&gt;" &amp; SUBSTITUTE(E1260," ","&lt;/s&gt;&lt;s&gt;") &amp; "&lt;/s&gt;&lt;/t&gt;", "//s"), _xlfn.SEQUENCE(4))))</f>
        <v>Csi International Instant Water</v>
      </c>
      <c r="G1260" t="str">
        <f t="shared" si="221"/>
        <v>Heater, Portable Water Heater, Geyser Made of First Class ABS Plastic 3KW (White)</v>
      </c>
      <c r="H1260" t="s">
        <v>8629</v>
      </c>
      <c r="I1260" t="s">
        <v>13176</v>
      </c>
      <c r="J1260" s="7" t="str">
        <f t="shared" si="212"/>
        <v>Home &amp; Kitchen</v>
      </c>
      <c r="K1260" s="2" t="s">
        <v>13289</v>
      </c>
      <c r="L1260" t="str">
        <f t="shared" si="213"/>
        <v>Heating , Cooling &amp; AirQuality</v>
      </c>
      <c r="M1260" s="2" t="s">
        <v>13305</v>
      </c>
      <c r="N1260" s="2" t="str">
        <f t="shared" si="214"/>
        <v>WaterHeaters &amp; Geysers</v>
      </c>
      <c r="O1260" s="1" t="s">
        <v>13306</v>
      </c>
      <c r="Q1260" s="2">
        <v>1049</v>
      </c>
      <c r="R1260" s="8">
        <f t="shared" si="215"/>
        <v>1049</v>
      </c>
      <c r="S1260" s="2">
        <v>2499</v>
      </c>
      <c r="T1260" s="8">
        <f t="shared" si="216"/>
        <v>2499</v>
      </c>
      <c r="U1260" s="1">
        <f t="shared" si="217"/>
        <v>0.58023209283713484</v>
      </c>
      <c r="V1260">
        <v>3.6</v>
      </c>
      <c r="W1260" s="10">
        <f t="shared" si="218"/>
        <v>3.6</v>
      </c>
      <c r="X1260" s="4">
        <v>328</v>
      </c>
      <c r="Y1260" s="12">
        <f t="shared" si="219"/>
        <v>328</v>
      </c>
    </row>
    <row r="1261" spans="1:25" x14ac:dyDescent="0.25">
      <c r="A1261">
        <v>1260</v>
      </c>
      <c r="B1261" t="s">
        <v>10848</v>
      </c>
      <c r="C1261" t="str">
        <f t="shared" si="220"/>
        <v>Unique</v>
      </c>
      <c r="D1261" t="s">
        <v>10849</v>
      </c>
      <c r="E1261" t="str">
        <f t="shared" si="211"/>
        <v>Hindware Atlantic Xceed 5L 3kW Instant Water Heater with Copper Heating Element and High Grade Stainless Steel Tank</v>
      </c>
      <c r="F1261" t="str" cm="1">
        <f t="array" ref="F1261">PROPER(_xlfn.TEXTJOIN(" ", TRUE, INDEX(_xlfn.FILTERXML("&lt;t&gt;&lt;s&gt;" &amp; SUBSTITUTE(E1261," ","&lt;/s&gt;&lt;s&gt;") &amp; "&lt;/s&gt;&lt;/t&gt;", "//s"), _xlfn.SEQUENCE(4))))</f>
        <v>Hindware Atlantic Xceed 5L</v>
      </c>
      <c r="G1261" t="str">
        <f t="shared" si="221"/>
        <v>Water Heater with Copper Heating Element and High Grade Stainless Steel Tank</v>
      </c>
      <c r="H1261" t="s">
        <v>8629</v>
      </c>
      <c r="I1261" t="s">
        <v>13176</v>
      </c>
      <c r="J1261" s="7" t="str">
        <f t="shared" si="212"/>
        <v>Home &amp; Kitchen</v>
      </c>
      <c r="K1261" s="2" t="s">
        <v>13289</v>
      </c>
      <c r="L1261" t="str">
        <f t="shared" si="213"/>
        <v>Heating , Cooling &amp; AirQuality</v>
      </c>
      <c r="M1261" s="2" t="s">
        <v>13305</v>
      </c>
      <c r="N1261" s="2" t="str">
        <f t="shared" si="214"/>
        <v>WaterHeaters &amp; Geysers</v>
      </c>
      <c r="O1261" s="1" t="s">
        <v>13306</v>
      </c>
      <c r="Q1261" s="2">
        <v>3599</v>
      </c>
      <c r="R1261" s="8">
        <f t="shared" si="215"/>
        <v>3599</v>
      </c>
      <c r="S1261" s="2">
        <v>7290</v>
      </c>
      <c r="T1261" s="8">
        <f t="shared" si="216"/>
        <v>7290</v>
      </c>
      <c r="U1261" s="1">
        <f t="shared" si="217"/>
        <v>0.50631001371742113</v>
      </c>
      <c r="V1261">
        <v>3.9</v>
      </c>
      <c r="W1261" s="10">
        <f t="shared" si="218"/>
        <v>3.9</v>
      </c>
      <c r="X1261" s="4">
        <v>942</v>
      </c>
      <c r="Y1261" s="12">
        <f t="shared" si="219"/>
        <v>942</v>
      </c>
    </row>
    <row r="1262" spans="1:25" x14ac:dyDescent="0.25">
      <c r="A1262">
        <v>1261</v>
      </c>
      <c r="B1262" t="s">
        <v>10858</v>
      </c>
      <c r="C1262" t="str">
        <f t="shared" si="220"/>
        <v>Unique</v>
      </c>
      <c r="D1262" t="s">
        <v>10859</v>
      </c>
      <c r="E1262" t="str">
        <f t="shared" si="211"/>
        <v>Morphy Richards New Europa 800-Watt Espresso and Cappuccino 4-Cup Coffee Maker (Black)</v>
      </c>
      <c r="F1262" t="str" cm="1">
        <f t="array" ref="F1262">PROPER(_xlfn.TEXTJOIN(" ", TRUE, INDEX(_xlfn.FILTERXML("&lt;t&gt;&lt;s&gt;" &amp; SUBSTITUTE(E1262," ","&lt;/s&gt;&lt;s&gt;") &amp; "&lt;/s&gt;&lt;/t&gt;", "//s"), _xlfn.SEQUENCE(4))))</f>
        <v>Morphy Richards New Europa</v>
      </c>
      <c r="G1262" t="str">
        <f t="shared" si="221"/>
        <v>and Cappuccino 4-Cup Coffee Maker (Black)</v>
      </c>
      <c r="H1262" t="s">
        <v>10860</v>
      </c>
      <c r="I1262" t="s">
        <v>13176</v>
      </c>
      <c r="J1262" s="7" t="str">
        <f t="shared" si="212"/>
        <v>Home &amp; Kitchen</v>
      </c>
      <c r="K1262" s="2" t="s">
        <v>13285</v>
      </c>
      <c r="L1262" t="str">
        <f t="shared" si="213"/>
        <v>Kitchen &amp; HomeAppliances</v>
      </c>
      <c r="M1262" s="2" t="s">
        <v>13329</v>
      </c>
      <c r="N1262" s="2" t="str">
        <f t="shared" si="214"/>
        <v>Coffee , Tea &amp; Espresso</v>
      </c>
      <c r="O1262" s="1" t="s">
        <v>13360</v>
      </c>
      <c r="Q1262" s="2">
        <v>4799</v>
      </c>
      <c r="R1262" s="8">
        <f t="shared" si="215"/>
        <v>4799</v>
      </c>
      <c r="S1262" s="2">
        <v>5795</v>
      </c>
      <c r="T1262" s="8">
        <f t="shared" si="216"/>
        <v>5795</v>
      </c>
      <c r="U1262" s="1">
        <f t="shared" si="217"/>
        <v>0.1718723037100949</v>
      </c>
      <c r="V1262">
        <v>3.9</v>
      </c>
      <c r="W1262" s="10">
        <f t="shared" si="218"/>
        <v>3.9</v>
      </c>
      <c r="X1262" s="4">
        <v>3815</v>
      </c>
      <c r="Y1262" s="12">
        <f t="shared" si="219"/>
        <v>3815</v>
      </c>
    </row>
    <row r="1263" spans="1:25" x14ac:dyDescent="0.25">
      <c r="A1263">
        <v>1262</v>
      </c>
      <c r="B1263" t="s">
        <v>10869</v>
      </c>
      <c r="C1263" t="str">
        <f t="shared" si="220"/>
        <v>Unique</v>
      </c>
      <c r="D1263" t="s">
        <v>10870</v>
      </c>
      <c r="E1263" t="str">
        <f t="shared" si="211"/>
        <v>Lifelong Power - Pro 500 Watt 3 Jar Mixer Grinder with 3 Speed Control and 1100 Watt Dry Non-Stick soleplate Iron Super Combo (White and Grey, 1 Year Warranty)</v>
      </c>
      <c r="F1263" t="str" cm="1">
        <f t="array" ref="F1263">PROPER(_xlfn.TEXTJOIN(" ", TRUE, INDEX(_xlfn.FILTERXML("&lt;t&gt;&lt;s&gt;" &amp; SUBSTITUTE(E1263," ","&lt;/s&gt;&lt;s&gt;") &amp; "&lt;/s&gt;&lt;/t&gt;", "//s"), _xlfn.SEQUENCE(4))))</f>
        <v>Lifelong Power - Pro</v>
      </c>
      <c r="G1263" t="str">
        <f t="shared" si="221"/>
        <v>3 Jar Mixer Grinder with 3 Speed Control and 1100 Watt Dry Non-Stick soleplate Iron Super Combo (White and Grey, 1 Year Warranty)</v>
      </c>
      <c r="H1263" t="s">
        <v>8618</v>
      </c>
      <c r="I1263" t="s">
        <v>13176</v>
      </c>
      <c r="J1263" s="7" t="str">
        <f t="shared" si="212"/>
        <v>Home &amp; Kitchen</v>
      </c>
      <c r="K1263" s="2" t="s">
        <v>13285</v>
      </c>
      <c r="L1263" t="str">
        <f t="shared" si="213"/>
        <v>Kitchen &amp; HomeAppliances</v>
      </c>
      <c r="M1263" s="2" t="s">
        <v>13286</v>
      </c>
      <c r="N1263" s="2" t="str">
        <f t="shared" si="214"/>
        <v>SmallKitchenAppliances</v>
      </c>
      <c r="O1263" s="1" t="s">
        <v>13304</v>
      </c>
      <c r="Q1263" s="2">
        <v>1699</v>
      </c>
      <c r="R1263" s="8">
        <f t="shared" si="215"/>
        <v>1699</v>
      </c>
      <c r="S1263" s="2">
        <v>3398</v>
      </c>
      <c r="T1263" s="8">
        <f t="shared" si="216"/>
        <v>3398</v>
      </c>
      <c r="U1263" s="1">
        <f t="shared" si="217"/>
        <v>0.5</v>
      </c>
      <c r="V1263">
        <v>3.8</v>
      </c>
      <c r="W1263" s="10">
        <f t="shared" si="218"/>
        <v>3.8</v>
      </c>
      <c r="X1263" s="4">
        <v>7988</v>
      </c>
      <c r="Y1263" s="12">
        <f t="shared" si="219"/>
        <v>7988</v>
      </c>
    </row>
    <row r="1264" spans="1:25" x14ac:dyDescent="0.25">
      <c r="A1264">
        <v>1263</v>
      </c>
      <c r="B1264" t="s">
        <v>10879</v>
      </c>
      <c r="C1264" t="str">
        <f t="shared" si="220"/>
        <v>Unique</v>
      </c>
      <c r="D1264" t="s">
        <v>10880</v>
      </c>
      <c r="E1264" t="str">
        <f t="shared" si="211"/>
        <v>iBELL Castor CTEK15L Premium 1.5 Litre Stainless Steel Electric Kettle,1500W Auto Cut-Off Feature,Silver</v>
      </c>
      <c r="F1264" t="str" cm="1">
        <f t="array" ref="F1264">PROPER(_xlfn.TEXTJOIN(" ", TRUE, INDEX(_xlfn.FILTERXML("&lt;t&gt;&lt;s&gt;" &amp; SUBSTITUTE(E1264," ","&lt;/s&gt;&lt;s&gt;") &amp; "&lt;/s&gt;&lt;/t&gt;", "//s"), _xlfn.SEQUENCE(4))))</f>
        <v>Ibell Castor Ctek15L Premium</v>
      </c>
      <c r="G1264" t="str">
        <f t="shared" si="221"/>
        <v>Stainless Steel Electric Kettle,1500W Auto Cut-Off Feature,Silver</v>
      </c>
      <c r="H1264" t="s">
        <v>8670</v>
      </c>
      <c r="I1264" t="s">
        <v>13176</v>
      </c>
      <c r="J1264" s="7" t="str">
        <f t="shared" si="212"/>
        <v>Home &amp; Kitchen</v>
      </c>
      <c r="K1264" t="s">
        <v>13285</v>
      </c>
      <c r="L1264" t="str">
        <f t="shared" si="213"/>
        <v>Kitchen &amp; HomeAppliances</v>
      </c>
      <c r="M1264" s="2" t="s">
        <v>13286</v>
      </c>
      <c r="N1264" s="2" t="str">
        <f t="shared" si="214"/>
        <v>SmallKitchenAppliances</v>
      </c>
      <c r="O1264" s="1" t="s">
        <v>13287</v>
      </c>
      <c r="P1264" t="s">
        <v>13307</v>
      </c>
      <c r="Q1264">
        <v>664</v>
      </c>
      <c r="R1264" s="8">
        <f t="shared" si="215"/>
        <v>664</v>
      </c>
      <c r="S1264" s="2">
        <v>1490</v>
      </c>
      <c r="T1264" s="8">
        <f t="shared" si="216"/>
        <v>1490</v>
      </c>
      <c r="U1264" s="1">
        <f t="shared" si="217"/>
        <v>0.55436241610738257</v>
      </c>
      <c r="V1264">
        <v>4.0999999999999996</v>
      </c>
      <c r="W1264" s="10">
        <f t="shared" si="218"/>
        <v>4.0999999999999996</v>
      </c>
      <c r="X1264" s="4">
        <v>925</v>
      </c>
      <c r="Y1264" s="12">
        <f t="shared" si="219"/>
        <v>925</v>
      </c>
    </row>
    <row r="1265" spans="1:25" x14ac:dyDescent="0.25">
      <c r="A1265">
        <v>1264</v>
      </c>
      <c r="B1265" t="s">
        <v>10889</v>
      </c>
      <c r="C1265" t="str">
        <f t="shared" si="220"/>
        <v>Unique</v>
      </c>
      <c r="D1265" t="s">
        <v>10890</v>
      </c>
      <c r="E1265" t="str">
        <f t="shared" si="211"/>
        <v>BAJAJ PYGMY MINI 110 MM 10 W HIGH SPEED OPERATION, USB CHARGING, MULTI-CLIP FUNCTION PERSONAL FAN</v>
      </c>
      <c r="F1265" t="str" cm="1">
        <f t="array" ref="F1265">PROPER(_xlfn.TEXTJOIN(" ", TRUE, INDEX(_xlfn.FILTERXML("&lt;t&gt;&lt;s&gt;" &amp; SUBSTITUTE(E1265," ","&lt;/s&gt;&lt;s&gt;") &amp; "&lt;/s&gt;&lt;/t&gt;", "//s"), _xlfn.SEQUENCE(4))))</f>
        <v>Bajaj Pygmy Mini 110</v>
      </c>
      <c r="G1265" t="str">
        <f t="shared" si="221"/>
        <v>W HIGH SPEED OPERATION, USB CHARGING, MULTI-CLIP FUNCTION PERSONAL FAN</v>
      </c>
      <c r="H1265" t="s">
        <v>10891</v>
      </c>
      <c r="I1265" t="s">
        <v>13176</v>
      </c>
      <c r="J1265" s="7" t="str">
        <f t="shared" si="212"/>
        <v>Home &amp; Kitchen</v>
      </c>
      <c r="K1265" t="s">
        <v>13289</v>
      </c>
      <c r="L1265" t="str">
        <f t="shared" si="213"/>
        <v>Heating , Cooling &amp; AirQuality</v>
      </c>
      <c r="M1265" s="2" t="s">
        <v>13323</v>
      </c>
      <c r="N1265" s="2" t="str">
        <f t="shared" si="214"/>
        <v>Fans</v>
      </c>
      <c r="O1265" s="1" t="s">
        <v>13361</v>
      </c>
      <c r="Q1265">
        <v>948</v>
      </c>
      <c r="R1265" s="8">
        <f t="shared" si="215"/>
        <v>948</v>
      </c>
      <c r="S1265" s="2">
        <v>1620</v>
      </c>
      <c r="T1265" s="8">
        <f t="shared" si="216"/>
        <v>1620</v>
      </c>
      <c r="U1265" s="1">
        <f t="shared" si="217"/>
        <v>0.4148148148148148</v>
      </c>
      <c r="V1265">
        <v>4.0999999999999996</v>
      </c>
      <c r="W1265" s="10">
        <f t="shared" si="218"/>
        <v>4.0999999999999996</v>
      </c>
      <c r="X1265" s="4">
        <v>4370</v>
      </c>
      <c r="Y1265" s="12">
        <f t="shared" si="219"/>
        <v>4370</v>
      </c>
    </row>
    <row r="1266" spans="1:25" x14ac:dyDescent="0.25">
      <c r="A1266">
        <v>1265</v>
      </c>
      <c r="B1266" t="s">
        <v>10900</v>
      </c>
      <c r="C1266" t="str">
        <f t="shared" si="220"/>
        <v>Unique</v>
      </c>
      <c r="D1266" t="s">
        <v>10901</v>
      </c>
      <c r="E1266" t="str">
        <f t="shared" si="211"/>
        <v>Crompton InstaGlide 1000-Watts Dry Iron with American Heritage Coating, Pack of 1 Iron</v>
      </c>
      <c r="F1266" t="str" cm="1">
        <f t="array" ref="F1266">PROPER(_xlfn.TEXTJOIN(" ", TRUE, INDEX(_xlfn.FILTERXML("&lt;t&gt;&lt;s&gt;" &amp; SUBSTITUTE(E1266," ","&lt;/s&gt;&lt;s&gt;") &amp; "&lt;/s&gt;&lt;/t&gt;", "//s"), _xlfn.SEQUENCE(4))))</f>
        <v>Crompton Instaglide 1000-Watts Dry</v>
      </c>
      <c r="G1266" t="str">
        <f t="shared" si="221"/>
        <v>American Heritage Coating, Pack of 1 Iron</v>
      </c>
      <c r="H1266" t="s">
        <v>8607</v>
      </c>
      <c r="I1266" t="s">
        <v>13176</v>
      </c>
      <c r="J1266" s="7" t="str">
        <f t="shared" si="212"/>
        <v>Home &amp; Kitchen</v>
      </c>
      <c r="K1266" t="s">
        <v>13285</v>
      </c>
      <c r="L1266" t="str">
        <f t="shared" si="213"/>
        <v>Kitchen &amp; HomeAppliances</v>
      </c>
      <c r="M1266" s="2" t="s">
        <v>13293</v>
      </c>
      <c r="N1266" s="2" t="str">
        <f t="shared" si="214"/>
        <v>Vacuum , Cleaning &amp; Ironing</v>
      </c>
      <c r="O1266" s="1" t="s">
        <v>13294</v>
      </c>
      <c r="P1266" t="s">
        <v>13303</v>
      </c>
      <c r="Q1266">
        <v>850</v>
      </c>
      <c r="R1266" s="8">
        <f t="shared" si="215"/>
        <v>850</v>
      </c>
      <c r="S1266" s="2">
        <v>1000</v>
      </c>
      <c r="T1266" s="8">
        <f t="shared" si="216"/>
        <v>1000</v>
      </c>
      <c r="U1266" s="1">
        <f t="shared" si="217"/>
        <v>0.15</v>
      </c>
      <c r="V1266">
        <v>4.0999999999999996</v>
      </c>
      <c r="W1266" s="10">
        <f t="shared" si="218"/>
        <v>4.0999999999999996</v>
      </c>
      <c r="X1266" s="4">
        <v>7619</v>
      </c>
      <c r="Y1266" s="12">
        <f t="shared" si="219"/>
        <v>7619</v>
      </c>
    </row>
    <row r="1267" spans="1:25" x14ac:dyDescent="0.25">
      <c r="A1267">
        <v>1266</v>
      </c>
      <c r="B1267" t="s">
        <v>10910</v>
      </c>
      <c r="C1267" t="str">
        <f t="shared" si="220"/>
        <v>Unique</v>
      </c>
      <c r="D1267" t="s">
        <v>10911</v>
      </c>
      <c r="E1267" t="str">
        <f t="shared" si="211"/>
        <v>Prestige Clean Home Water Purifier Cartridge</v>
      </c>
      <c r="F1267" t="str" cm="1">
        <f t="array" ref="F1267">PROPER(_xlfn.TEXTJOIN(" ", TRUE, INDEX(_xlfn.FILTERXML("&lt;t&gt;&lt;s&gt;" &amp; SUBSTITUTE(E1267," ","&lt;/s&gt;&lt;s&gt;") &amp; "&lt;/s&gt;&lt;/t&gt;", "//s"), _xlfn.SEQUENCE(4))))</f>
        <v>Prestige Clean Home Water</v>
      </c>
      <c r="G1267" t="str">
        <f t="shared" si="221"/>
        <v/>
      </c>
      <c r="H1267" t="s">
        <v>9552</v>
      </c>
      <c r="I1267" t="s">
        <v>13176</v>
      </c>
      <c r="J1267" s="7" t="str">
        <f t="shared" si="212"/>
        <v>Home &amp; Kitchen</v>
      </c>
      <c r="K1267" t="s">
        <v>13285</v>
      </c>
      <c r="L1267" t="str">
        <f t="shared" si="213"/>
        <v>Kitchen &amp; HomeAppliances</v>
      </c>
      <c r="M1267" t="s">
        <v>13334</v>
      </c>
      <c r="N1267" s="2" t="str">
        <f t="shared" si="214"/>
        <v>WaterPurifiers &amp; Accessories</v>
      </c>
      <c r="O1267" s="1" t="s">
        <v>13336</v>
      </c>
      <c r="Q1267">
        <v>600</v>
      </c>
      <c r="R1267" s="8">
        <f t="shared" si="215"/>
        <v>600</v>
      </c>
      <c r="S1267">
        <v>640</v>
      </c>
      <c r="T1267" s="8">
        <f t="shared" si="216"/>
        <v>640</v>
      </c>
      <c r="U1267" s="1">
        <f t="shared" si="217"/>
        <v>6.25E-2</v>
      </c>
      <c r="V1267">
        <v>3.8</v>
      </c>
      <c r="W1267" s="10">
        <f t="shared" si="218"/>
        <v>3.8</v>
      </c>
      <c r="X1267" s="4">
        <v>2593</v>
      </c>
      <c r="Y1267" s="12">
        <f t="shared" si="219"/>
        <v>2593</v>
      </c>
    </row>
    <row r="1268" spans="1:25" x14ac:dyDescent="0.25">
      <c r="A1268">
        <v>1267</v>
      </c>
      <c r="B1268" t="s">
        <v>10920</v>
      </c>
      <c r="C1268" t="str">
        <f t="shared" si="220"/>
        <v>Unique</v>
      </c>
      <c r="D1268" t="s">
        <v>10921</v>
      </c>
      <c r="E1268" t="str">
        <f t="shared" si="211"/>
        <v>Morphy Richards Aristo 2000 Watts PTC Room Heater (White)</v>
      </c>
      <c r="F1268" t="str" cm="1">
        <f t="array" ref="F1268">PROPER(_xlfn.TEXTJOIN(" ", TRUE, INDEX(_xlfn.FILTERXML("&lt;t&gt;&lt;s&gt;" &amp; SUBSTITUTE(E1268," ","&lt;/s&gt;&lt;s&gt;") &amp; "&lt;/s&gt;&lt;/t&gt;", "//s"), _xlfn.SEQUENCE(4))))</f>
        <v>Morphy Richards Aristo 2000</v>
      </c>
      <c r="G1268" t="str">
        <f t="shared" si="221"/>
        <v>Room Heater (White)</v>
      </c>
      <c r="H1268" t="s">
        <v>8461</v>
      </c>
      <c r="I1268" t="s">
        <v>13176</v>
      </c>
      <c r="J1268" s="7" t="str">
        <f t="shared" si="212"/>
        <v>Home &amp; Kitchen</v>
      </c>
      <c r="K1268" s="2" t="s">
        <v>13289</v>
      </c>
      <c r="L1268" t="str">
        <f t="shared" si="213"/>
        <v>Heating , Cooling &amp; AirQuality</v>
      </c>
      <c r="M1268" s="2" t="s">
        <v>13290</v>
      </c>
      <c r="N1268" s="2" t="str">
        <f t="shared" si="214"/>
        <v>RoomHeaters</v>
      </c>
      <c r="O1268" s="1" t="s">
        <v>13291</v>
      </c>
      <c r="Q1268" s="2">
        <v>3711</v>
      </c>
      <c r="R1268" s="8">
        <f t="shared" si="215"/>
        <v>3711</v>
      </c>
      <c r="S1268" s="2">
        <v>4495</v>
      </c>
      <c r="T1268" s="8">
        <f t="shared" si="216"/>
        <v>4495</v>
      </c>
      <c r="U1268" s="1">
        <f t="shared" si="217"/>
        <v>0.17441601779755284</v>
      </c>
      <c r="V1268">
        <v>4.3</v>
      </c>
      <c r="W1268" s="10">
        <f t="shared" si="218"/>
        <v>4.3</v>
      </c>
      <c r="X1268" s="4">
        <v>356</v>
      </c>
      <c r="Y1268" s="12">
        <f t="shared" si="219"/>
        <v>356</v>
      </c>
    </row>
    <row r="1269" spans="1:25" x14ac:dyDescent="0.25">
      <c r="A1269">
        <v>1268</v>
      </c>
      <c r="B1269" t="s">
        <v>10930</v>
      </c>
      <c r="C1269" t="str">
        <f t="shared" si="220"/>
        <v>Unique</v>
      </c>
      <c r="D1269" t="s">
        <v>10931</v>
      </c>
      <c r="E1269" t="str">
        <f t="shared" si="211"/>
        <v>Gadgetronics Digital Kitchen Weighing Scale and Food Weight Machine for Health, Fitness, Home Baking and Cooking (10 KGs,1 Year Warranty and Batteries Included)</v>
      </c>
      <c r="F1269" t="str" cm="1">
        <f t="array" ref="F1269">PROPER(_xlfn.TEXTJOIN(" ", TRUE, INDEX(_xlfn.FILTERXML("&lt;t&gt;&lt;s&gt;" &amp; SUBSTITUTE(E1269," ","&lt;/s&gt;&lt;s&gt;") &amp; "&lt;/s&gt;&lt;/t&gt;", "//s"), _xlfn.SEQUENCE(4))))</f>
        <v>Gadgetronics Digital Kitchen Weighing</v>
      </c>
      <c r="G1269" t="str">
        <f t="shared" si="221"/>
        <v>Food Weight Machine for Health, Fitness, Home Baking and Cooking (10 KGs,1 Year Warranty and Batteries Included)</v>
      </c>
      <c r="H1269" t="s">
        <v>8494</v>
      </c>
      <c r="I1269" t="s">
        <v>13176</v>
      </c>
      <c r="J1269" s="7" t="str">
        <f t="shared" si="212"/>
        <v>Home &amp; Kitchen</v>
      </c>
      <c r="K1269" t="s">
        <v>13285</v>
      </c>
      <c r="L1269" t="str">
        <f t="shared" si="213"/>
        <v>Kitchen &amp; HomeAppliances</v>
      </c>
      <c r="M1269" s="2" t="s">
        <v>13286</v>
      </c>
      <c r="N1269" s="2" t="str">
        <f t="shared" si="214"/>
        <v>SmallKitchenAppliances</v>
      </c>
      <c r="O1269" s="1" t="s">
        <v>13296</v>
      </c>
      <c r="Q1269">
        <v>799</v>
      </c>
      <c r="R1269" s="8">
        <f t="shared" si="215"/>
        <v>799</v>
      </c>
      <c r="S1269" s="2">
        <v>2999</v>
      </c>
      <c r="T1269" s="8">
        <f t="shared" si="216"/>
        <v>2999</v>
      </c>
      <c r="U1269" s="1">
        <f t="shared" si="217"/>
        <v>0.73357785928642882</v>
      </c>
      <c r="V1269">
        <v>4.5</v>
      </c>
      <c r="W1269" s="10">
        <f t="shared" si="218"/>
        <v>4.5</v>
      </c>
      <c r="X1269" s="4">
        <v>63</v>
      </c>
      <c r="Y1269" s="12">
        <f t="shared" si="219"/>
        <v>63</v>
      </c>
    </row>
    <row r="1270" spans="1:25" x14ac:dyDescent="0.25">
      <c r="A1270">
        <v>1269</v>
      </c>
      <c r="B1270" t="s">
        <v>10940</v>
      </c>
      <c r="C1270" t="str">
        <f t="shared" si="220"/>
        <v>Unique</v>
      </c>
      <c r="D1270" t="s">
        <v>10941</v>
      </c>
      <c r="E1270" t="str">
        <f t="shared" si="211"/>
        <v>HUL Pureit Germkill kit for Advanced 23 L water purifier - 3000 L Capacity, Sand, Multicolour</v>
      </c>
      <c r="F1270" t="str" cm="1">
        <f t="array" ref="F1270">PROPER(_xlfn.TEXTJOIN(" ", TRUE, INDEX(_xlfn.FILTERXML("&lt;t&gt;&lt;s&gt;" &amp; SUBSTITUTE(E1270," ","&lt;/s&gt;&lt;s&gt;") &amp; "&lt;/s&gt;&lt;/t&gt;", "//s"), _xlfn.SEQUENCE(4))))</f>
        <v>Hul Pureit Germkill Kit</v>
      </c>
      <c r="G1270" t="str">
        <f t="shared" si="221"/>
        <v>23 L water purifier - 3000 L Capacity, Sand, Multicolour</v>
      </c>
      <c r="H1270" t="s">
        <v>9541</v>
      </c>
      <c r="I1270" t="s">
        <v>13176</v>
      </c>
      <c r="J1270" s="7" t="str">
        <f t="shared" si="212"/>
        <v>Home &amp; Kitchen</v>
      </c>
      <c r="K1270" t="s">
        <v>13285</v>
      </c>
      <c r="L1270" t="str">
        <f t="shared" si="213"/>
        <v>Kitchen &amp; HomeAppliances</v>
      </c>
      <c r="M1270" t="s">
        <v>13334</v>
      </c>
      <c r="N1270" s="2" t="str">
        <f t="shared" si="214"/>
        <v>WaterPurifiers &amp; Accessories</v>
      </c>
      <c r="O1270" s="1" t="s">
        <v>13335</v>
      </c>
      <c r="Q1270">
        <v>980</v>
      </c>
      <c r="R1270" s="8">
        <f t="shared" si="215"/>
        <v>980</v>
      </c>
      <c r="S1270">
        <v>980</v>
      </c>
      <c r="T1270" s="8">
        <f t="shared" si="216"/>
        <v>980</v>
      </c>
      <c r="U1270" s="1">
        <f t="shared" si="217"/>
        <v>0</v>
      </c>
      <c r="V1270">
        <v>4.2</v>
      </c>
      <c r="W1270" s="10">
        <f t="shared" si="218"/>
        <v>4.2</v>
      </c>
      <c r="X1270" s="4">
        <v>4740</v>
      </c>
      <c r="Y1270" s="12">
        <f t="shared" si="219"/>
        <v>4740</v>
      </c>
    </row>
    <row r="1271" spans="1:25" x14ac:dyDescent="0.25">
      <c r="A1271">
        <v>1270</v>
      </c>
      <c r="B1271" t="s">
        <v>10950</v>
      </c>
      <c r="C1271" t="str">
        <f t="shared" si="220"/>
        <v>Unique</v>
      </c>
      <c r="D1271" t="s">
        <v>10951</v>
      </c>
      <c r="E1271" t="str">
        <f t="shared" si="211"/>
        <v>Tom and Jerry Folding Laundry Basket for Clothes with Lid and Handle, Toys Organiser, 75 Litre, Green</v>
      </c>
      <c r="F1271" t="str" cm="1">
        <f t="array" ref="F1271">PROPER(_xlfn.TEXTJOIN(" ", TRUE, INDEX(_xlfn.FILTERXML("&lt;t&gt;&lt;s&gt;" &amp; SUBSTITUTE(E1271," ","&lt;/s&gt;&lt;s&gt;") &amp; "&lt;/s&gt;&lt;/t&gt;", "//s"), _xlfn.SEQUENCE(4))))</f>
        <v>Tom And Jerry Folding</v>
      </c>
      <c r="G1271" t="str">
        <f t="shared" si="221"/>
        <v>for Clothes with Lid and Handle, Toys Organiser, 75 Litre, Green</v>
      </c>
      <c r="H1271" t="s">
        <v>8794</v>
      </c>
      <c r="I1271" t="s">
        <v>13176</v>
      </c>
      <c r="J1271" s="7" t="str">
        <f t="shared" si="212"/>
        <v>Home &amp; Kitchen</v>
      </c>
      <c r="K1271" t="s">
        <v>13312</v>
      </c>
      <c r="L1271" t="str">
        <f t="shared" si="213"/>
        <v>HomeStorage &amp; Organization</v>
      </c>
      <c r="M1271" t="s">
        <v>13313</v>
      </c>
      <c r="N1271" s="2" t="str">
        <f t="shared" si="214"/>
        <v>LaundryOrganization</v>
      </c>
      <c r="O1271" s="1" t="s">
        <v>13314</v>
      </c>
      <c r="Q1271">
        <v>351</v>
      </c>
      <c r="R1271" s="8">
        <f t="shared" si="215"/>
        <v>351</v>
      </c>
      <c r="S1271">
        <v>899</v>
      </c>
      <c r="T1271" s="8">
        <f t="shared" si="216"/>
        <v>899</v>
      </c>
      <c r="U1271" s="1">
        <f t="shared" si="217"/>
        <v>0.60956618464961065</v>
      </c>
      <c r="V1271">
        <v>3.9</v>
      </c>
      <c r="W1271" s="10">
        <f t="shared" si="218"/>
        <v>3.9</v>
      </c>
      <c r="X1271" s="4">
        <v>296</v>
      </c>
      <c r="Y1271" s="12">
        <f t="shared" si="219"/>
        <v>296</v>
      </c>
    </row>
    <row r="1272" spans="1:25" x14ac:dyDescent="0.25">
      <c r="A1272">
        <v>1271</v>
      </c>
      <c r="B1272" t="s">
        <v>10960</v>
      </c>
      <c r="C1272" t="str">
        <f t="shared" si="220"/>
        <v>Unique</v>
      </c>
      <c r="D1272" t="s">
        <v>10961</v>
      </c>
      <c r="E1272" t="str">
        <f t="shared" si="211"/>
        <v>Ikea Little Loved Corner PRODUKT Milk-frother, Coffee Tea Frother, Handheld Milk Wand Mixer Frother, Black</v>
      </c>
      <c r="F1272" t="str" cm="1">
        <f t="array" ref="F1272">PROPER(_xlfn.TEXTJOIN(" ", TRUE, INDEX(_xlfn.FILTERXML("&lt;t&gt;&lt;s&gt;" &amp; SUBSTITUTE(E1272," ","&lt;/s&gt;&lt;s&gt;") &amp; "&lt;/s&gt;&lt;/t&gt;", "//s"), _xlfn.SEQUENCE(4))))</f>
        <v>Ikea Little Loved Corner</v>
      </c>
      <c r="G1272" t="str">
        <f t="shared" si="221"/>
        <v>Coffee Tea Frother, Handheld Milk Wand Mixer Frother, Black</v>
      </c>
      <c r="H1272" t="s">
        <v>10962</v>
      </c>
      <c r="I1272" t="s">
        <v>13176</v>
      </c>
      <c r="J1272" s="7" t="str">
        <f t="shared" si="212"/>
        <v>Home &amp; Kitchen</v>
      </c>
      <c r="K1272" t="s">
        <v>13285</v>
      </c>
      <c r="L1272" t="str">
        <f t="shared" si="213"/>
        <v>Kitchen &amp; HomeAppliances</v>
      </c>
      <c r="M1272" t="s">
        <v>13329</v>
      </c>
      <c r="N1272" s="2" t="str">
        <f t="shared" si="214"/>
        <v>Coffee , Tea &amp; Espresso</v>
      </c>
      <c r="O1272" s="1" t="s">
        <v>13362</v>
      </c>
      <c r="Q1272">
        <v>229</v>
      </c>
      <c r="R1272" s="8">
        <f t="shared" si="215"/>
        <v>229</v>
      </c>
      <c r="S1272">
        <v>499</v>
      </c>
      <c r="T1272" s="8">
        <f t="shared" si="216"/>
        <v>499</v>
      </c>
      <c r="U1272" s="1">
        <f t="shared" si="217"/>
        <v>0.5410821643286573</v>
      </c>
      <c r="V1272">
        <v>3.5</v>
      </c>
      <c r="W1272" s="10">
        <f t="shared" si="218"/>
        <v>3.5</v>
      </c>
      <c r="X1272" s="4">
        <v>185</v>
      </c>
      <c r="Y1272" s="12">
        <f t="shared" si="219"/>
        <v>185</v>
      </c>
    </row>
    <row r="1273" spans="1:25" x14ac:dyDescent="0.25">
      <c r="A1273">
        <v>1272</v>
      </c>
      <c r="B1273" t="s">
        <v>10971</v>
      </c>
      <c r="C1273" t="str">
        <f t="shared" si="220"/>
        <v>Unique</v>
      </c>
      <c r="D1273" t="s">
        <v>10972</v>
      </c>
      <c r="E1273" t="str">
        <f t="shared" si="211"/>
        <v>Philips EasySpeed Plus Steam Iron GC2147 30-2400W, Quick Heat up with up to 30 g min steam, 150g steam Boost, Scratch Resistant Ceramic Soleplate, Vertical steam, Drip-Stop</v>
      </c>
      <c r="F1273" t="str" cm="1">
        <f t="array" ref="F1273">PROPER(_xlfn.TEXTJOIN(" ", TRUE, INDEX(_xlfn.FILTERXML("&lt;t&gt;&lt;s&gt;" &amp; SUBSTITUTE(E1273," ","&lt;/s&gt;&lt;s&gt;") &amp; "&lt;/s&gt;&lt;/t&gt;", "//s"), _xlfn.SEQUENCE(4))))</f>
        <v>Philips Easyspeed Plus Steam</v>
      </c>
      <c r="G1273" t="str">
        <f t="shared" si="221"/>
        <v>30-2400W, Quick Heat up with up to 30 g min steam, 150g steam Boost, Scratch Resistant Ceramic Soleplate, Vertical steam, Drip-Stop</v>
      </c>
      <c r="H1273" t="s">
        <v>8805</v>
      </c>
      <c r="I1273" t="s">
        <v>13176</v>
      </c>
      <c r="J1273" s="7" t="str">
        <f t="shared" si="212"/>
        <v>Home &amp; Kitchen</v>
      </c>
      <c r="K1273" s="2" t="s">
        <v>13285</v>
      </c>
      <c r="L1273" t="str">
        <f t="shared" si="213"/>
        <v>Kitchen &amp; HomeAppliances</v>
      </c>
      <c r="M1273" s="2" t="s">
        <v>13293</v>
      </c>
      <c r="N1273" s="2" t="str">
        <f t="shared" si="214"/>
        <v>Vacuum , Cleaning &amp; Ironing</v>
      </c>
      <c r="O1273" s="1" t="s">
        <v>13294</v>
      </c>
      <c r="P1273" t="s">
        <v>13303</v>
      </c>
      <c r="Q1273" s="2">
        <v>3349</v>
      </c>
      <c r="R1273" s="8">
        <f t="shared" si="215"/>
        <v>3349</v>
      </c>
      <c r="S1273" s="2">
        <v>3995</v>
      </c>
      <c r="T1273" s="8">
        <f t="shared" si="216"/>
        <v>3995</v>
      </c>
      <c r="U1273" s="1">
        <f t="shared" si="217"/>
        <v>0.16170212765957448</v>
      </c>
      <c r="V1273">
        <v>4.3</v>
      </c>
      <c r="W1273" s="10">
        <f t="shared" si="218"/>
        <v>4.3</v>
      </c>
      <c r="X1273" s="4">
        <v>1954</v>
      </c>
      <c r="Y1273" s="12">
        <f t="shared" si="219"/>
        <v>1954</v>
      </c>
    </row>
    <row r="1274" spans="1:25" x14ac:dyDescent="0.25">
      <c r="A1274">
        <v>1273</v>
      </c>
      <c r="B1274" t="s">
        <v>10981</v>
      </c>
      <c r="C1274" t="str">
        <f t="shared" si="220"/>
        <v>Unique</v>
      </c>
      <c r="D1274" t="s">
        <v>10982</v>
      </c>
      <c r="E1274" t="str">
        <f t="shared" si="211"/>
        <v>Bajaj New Shakti Neo Plus 15 Litre 4 Star Rated Storage Water Heater (Geyser) with Multiple Safety System, White</v>
      </c>
      <c r="F1274" t="str" cm="1">
        <f t="array" ref="F1274">PROPER(_xlfn.TEXTJOIN(" ", TRUE, INDEX(_xlfn.FILTERXML("&lt;t&gt;&lt;s&gt;" &amp; SUBSTITUTE(E1274," ","&lt;/s&gt;&lt;s&gt;") &amp; "&lt;/s&gt;&lt;/t&gt;", "//s"), _xlfn.SEQUENCE(4))))</f>
        <v>Bajaj New Shakti Neo</v>
      </c>
      <c r="G1274" t="str">
        <f t="shared" si="221"/>
        <v>Litre 4 Star Rated Storage Water Heater (Geyser) with Multiple Safety System, White</v>
      </c>
      <c r="H1274" t="s">
        <v>8681</v>
      </c>
      <c r="I1274" t="s">
        <v>13176</v>
      </c>
      <c r="J1274" s="7" t="str">
        <f t="shared" si="212"/>
        <v>Home &amp; Kitchen</v>
      </c>
      <c r="K1274" s="2" t="s">
        <v>13289</v>
      </c>
      <c r="L1274" t="str">
        <f t="shared" si="213"/>
        <v>Heating , Cooling &amp; AirQuality</v>
      </c>
      <c r="M1274" s="2" t="s">
        <v>13305</v>
      </c>
      <c r="N1274" s="2" t="str">
        <f t="shared" si="214"/>
        <v>WaterHeaters &amp; Geysers</v>
      </c>
      <c r="O1274" s="1" t="s">
        <v>13308</v>
      </c>
      <c r="Q1274" s="2">
        <v>5499</v>
      </c>
      <c r="R1274" s="8">
        <f t="shared" si="215"/>
        <v>5499</v>
      </c>
      <c r="S1274" s="2">
        <v>11500</v>
      </c>
      <c r="T1274" s="8">
        <f t="shared" si="216"/>
        <v>11500</v>
      </c>
      <c r="U1274" s="1">
        <f t="shared" si="217"/>
        <v>0.52182608695652177</v>
      </c>
      <c r="V1274">
        <v>3.9</v>
      </c>
      <c r="W1274" s="10">
        <f t="shared" si="218"/>
        <v>3.9</v>
      </c>
      <c r="X1274" s="4">
        <v>959</v>
      </c>
      <c r="Y1274" s="12">
        <f t="shared" si="219"/>
        <v>959</v>
      </c>
    </row>
    <row r="1275" spans="1:25" x14ac:dyDescent="0.25">
      <c r="A1275">
        <v>1274</v>
      </c>
      <c r="B1275" t="s">
        <v>10991</v>
      </c>
      <c r="C1275" t="str">
        <f t="shared" si="220"/>
        <v>Unique</v>
      </c>
      <c r="D1275" t="s">
        <v>10992</v>
      </c>
      <c r="E1275" t="str">
        <f t="shared" si="211"/>
        <v>House of Quirk Reusable Sticky Picker Cleaner Easy-Tear Sheets Travel Pet Hair Lint Rollers Brush (10cm Sheet, Set of 3 Rolls, 180 Sheets, 60 Sheets Each roll Lint Roller Remover, Multicolour)</v>
      </c>
      <c r="F1275" t="str" cm="1">
        <f t="array" ref="F1275">PROPER(_xlfn.TEXTJOIN(" ", TRUE, INDEX(_xlfn.FILTERXML("&lt;t&gt;&lt;s&gt;" &amp; SUBSTITUTE(E1275," ","&lt;/s&gt;&lt;s&gt;") &amp; "&lt;/s&gt;&lt;/t&gt;", "//s"), _xlfn.SEQUENCE(4))))</f>
        <v>House Of Quirk Reusable</v>
      </c>
      <c r="G1275" t="str">
        <f t="shared" si="221"/>
        <v>Cleaner Easy-Tear Sheets Travel Pet Hair Lint Rollers Brush (10cm Sheet, Set of 3 Rolls, 180 Sheets, 60 Sheets Each roll Lint Roller Remover, Multicolour)</v>
      </c>
      <c r="H1275" t="s">
        <v>8483</v>
      </c>
      <c r="I1275" t="s">
        <v>13176</v>
      </c>
      <c r="J1275" s="7" t="str">
        <f t="shared" si="212"/>
        <v>Home &amp; Kitchen</v>
      </c>
      <c r="K1275" t="s">
        <v>13285</v>
      </c>
      <c r="L1275" t="str">
        <f t="shared" si="213"/>
        <v>Kitchen &amp; HomeAppliances</v>
      </c>
      <c r="M1275" t="s">
        <v>13293</v>
      </c>
      <c r="N1275" s="2" t="str">
        <f t="shared" si="214"/>
        <v>Vacuum , Cleaning &amp; Ironing</v>
      </c>
      <c r="O1275" s="1" t="s">
        <v>13294</v>
      </c>
      <c r="P1275" t="s">
        <v>13295</v>
      </c>
      <c r="Q1275">
        <v>299</v>
      </c>
      <c r="R1275" s="8">
        <f t="shared" si="215"/>
        <v>299</v>
      </c>
      <c r="S1275">
        <v>499</v>
      </c>
      <c r="T1275" s="8">
        <f t="shared" si="216"/>
        <v>499</v>
      </c>
      <c r="U1275" s="1">
        <f t="shared" si="217"/>
        <v>0.40080160320641284</v>
      </c>
      <c r="V1275">
        <v>3.9</v>
      </c>
      <c r="W1275" s="10">
        <f t="shared" si="218"/>
        <v>3.9</v>
      </c>
      <c r="X1275" s="4">
        <v>1015</v>
      </c>
      <c r="Y1275" s="12">
        <f t="shared" si="219"/>
        <v>1015</v>
      </c>
    </row>
    <row r="1276" spans="1:25" x14ac:dyDescent="0.25">
      <c r="A1276">
        <v>1275</v>
      </c>
      <c r="B1276" t="s">
        <v>11001</v>
      </c>
      <c r="C1276" t="str">
        <f t="shared" si="220"/>
        <v>Unique</v>
      </c>
      <c r="D1276" t="s">
        <v>11002</v>
      </c>
      <c r="E1276" t="str">
        <f t="shared" si="211"/>
        <v>Allin Exporters J66 Ultrasonic Humidifier Cool Mist Air Purifier for Dryness, Cold and Cough Large Capacity for Room, Baby, Plants, Bedroom (2.4 L) (1 Year Warranty)</v>
      </c>
      <c r="F1276" t="str" cm="1">
        <f t="array" ref="F1276">PROPER(_xlfn.TEXTJOIN(" ", TRUE, INDEX(_xlfn.FILTERXML("&lt;t&gt;&lt;s&gt;" &amp; SUBSTITUTE(E1276," ","&lt;/s&gt;&lt;s&gt;") &amp; "&lt;/s&gt;&lt;/t&gt;", "//s"), _xlfn.SEQUENCE(4))))</f>
        <v>Allin Exporters J66 Ultrasonic</v>
      </c>
      <c r="G1276" t="str">
        <f t="shared" si="221"/>
        <v>Mist Air Purifier for Dryness, Cold and Cough Large Capacity for Room, Baby, Plants, Bedroom (2.4 L) (1 Year Warranty)</v>
      </c>
      <c r="H1276" t="s">
        <v>11003</v>
      </c>
      <c r="I1276" t="s">
        <v>13176</v>
      </c>
      <c r="J1276" s="7" t="str">
        <f t="shared" si="212"/>
        <v>Home &amp; Kitchen</v>
      </c>
      <c r="K1276" s="2" t="s">
        <v>13289</v>
      </c>
      <c r="L1276" t="str">
        <f t="shared" si="213"/>
        <v>Heating , Cooling &amp; AirQuality</v>
      </c>
      <c r="M1276" s="2" t="s">
        <v>13363</v>
      </c>
      <c r="N1276" s="2" t="str">
        <f t="shared" si="214"/>
        <v>Humidifiers</v>
      </c>
      <c r="O1276" s="1"/>
      <c r="Q1276" s="2">
        <v>2249</v>
      </c>
      <c r="R1276" s="8">
        <f t="shared" si="215"/>
        <v>2249</v>
      </c>
      <c r="S1276" s="2">
        <v>3550</v>
      </c>
      <c r="T1276" s="8">
        <f t="shared" si="216"/>
        <v>3550</v>
      </c>
      <c r="U1276" s="1">
        <f t="shared" si="217"/>
        <v>0.36647887323943662</v>
      </c>
      <c r="V1276">
        <v>4</v>
      </c>
      <c r="W1276" s="10">
        <f t="shared" si="218"/>
        <v>4</v>
      </c>
      <c r="X1276" s="4">
        <v>3973</v>
      </c>
      <c r="Y1276" s="12">
        <f t="shared" si="219"/>
        <v>3973</v>
      </c>
    </row>
    <row r="1277" spans="1:25" x14ac:dyDescent="0.25">
      <c r="A1277">
        <v>1276</v>
      </c>
      <c r="B1277" t="s">
        <v>11012</v>
      </c>
      <c r="C1277" t="str">
        <f t="shared" si="220"/>
        <v>Unique</v>
      </c>
      <c r="D1277" t="s">
        <v>11013</v>
      </c>
      <c r="E1277" t="str">
        <f t="shared" si="211"/>
        <v>Multifunctional 2 in 1 Electric Egg Boiling Steamer Egg Frying Pan Egg Boiler Electric Automatic Off with Egg Boiler Machine Non-Stick Electric Egg Frying Pan-Tiger Woods (Multy)</v>
      </c>
      <c r="F1277" t="str" cm="1">
        <f t="array" ref="F1277">PROPER(_xlfn.TEXTJOIN(" ", TRUE, INDEX(_xlfn.FILTERXML("&lt;t&gt;&lt;s&gt;" &amp; SUBSTITUTE(E1277," ","&lt;/s&gt;&lt;s&gt;") &amp; "&lt;/s&gt;&lt;/t&gt;", "//s"), _xlfn.SEQUENCE(4))))</f>
        <v>Multifunctional 2 In 1</v>
      </c>
      <c r="G1277" t="str">
        <f t="shared" si="221"/>
        <v>Boiling Steamer Egg Frying Pan Egg Boiler Electric Automatic Off with Egg Boiler Machine Non-Stick Electric Egg Frying Pan-Tiger Woods (Multy)</v>
      </c>
      <c r="H1277" t="s">
        <v>8938</v>
      </c>
      <c r="I1277" t="s">
        <v>13176</v>
      </c>
      <c r="J1277" s="7" t="str">
        <f t="shared" si="212"/>
        <v>Home &amp; Kitchen</v>
      </c>
      <c r="K1277" t="s">
        <v>13285</v>
      </c>
      <c r="L1277" t="str">
        <f t="shared" si="213"/>
        <v>Kitchen &amp; HomeAppliances</v>
      </c>
      <c r="M1277" s="2" t="s">
        <v>13286</v>
      </c>
      <c r="N1277" s="2" t="str">
        <f t="shared" si="214"/>
        <v>SmallKitchenAppliances</v>
      </c>
      <c r="O1277" s="1" t="s">
        <v>13318</v>
      </c>
      <c r="Q1277">
        <v>699</v>
      </c>
      <c r="R1277" s="8">
        <f t="shared" si="215"/>
        <v>699</v>
      </c>
      <c r="S1277" s="2">
        <v>1599</v>
      </c>
      <c r="T1277" s="8">
        <f t="shared" si="216"/>
        <v>1599</v>
      </c>
      <c r="U1277" s="1">
        <f t="shared" si="217"/>
        <v>0.56285178236397748</v>
      </c>
      <c r="V1277">
        <v>4.7</v>
      </c>
      <c r="W1277" s="10">
        <f t="shared" si="218"/>
        <v>4.7</v>
      </c>
      <c r="X1277" s="4">
        <v>2300</v>
      </c>
      <c r="Y1277" s="12">
        <f t="shared" si="219"/>
        <v>2300</v>
      </c>
    </row>
    <row r="1278" spans="1:25" x14ac:dyDescent="0.25">
      <c r="A1278">
        <v>1277</v>
      </c>
      <c r="B1278" t="s">
        <v>11022</v>
      </c>
      <c r="C1278" t="str">
        <f t="shared" si="220"/>
        <v>Unique</v>
      </c>
      <c r="D1278" t="s">
        <v>11023</v>
      </c>
      <c r="E1278" t="str">
        <f t="shared" si="211"/>
        <v>Maharaja Whiteline Nano Carbon Neo, 500 Watts Room Heater (Black, White), Standard (5200100986)</v>
      </c>
      <c r="F1278" t="str" cm="1">
        <f t="array" ref="F1278">PROPER(_xlfn.TEXTJOIN(" ", TRUE, INDEX(_xlfn.FILTERXML("&lt;t&gt;&lt;s&gt;" &amp; SUBSTITUTE(E1278," ","&lt;/s&gt;&lt;s&gt;") &amp; "&lt;/s&gt;&lt;/t&gt;", "//s"), _xlfn.SEQUENCE(4))))</f>
        <v>Maharaja Whiteline Nano Carbon</v>
      </c>
      <c r="G1278" t="str">
        <f t="shared" si="221"/>
        <v>Watts Room Heater (Black, White), Standard (5200100986)</v>
      </c>
      <c r="H1278" t="s">
        <v>8461</v>
      </c>
      <c r="I1278" t="s">
        <v>13176</v>
      </c>
      <c r="J1278" s="7" t="str">
        <f t="shared" si="212"/>
        <v>Home &amp; Kitchen</v>
      </c>
      <c r="K1278" s="2" t="s">
        <v>13289</v>
      </c>
      <c r="L1278" t="str">
        <f t="shared" si="213"/>
        <v>Heating , Cooling &amp; AirQuality</v>
      </c>
      <c r="M1278" s="2" t="s">
        <v>13290</v>
      </c>
      <c r="N1278" s="2" t="str">
        <f t="shared" si="214"/>
        <v>RoomHeaters</v>
      </c>
      <c r="O1278" s="1" t="s">
        <v>13291</v>
      </c>
      <c r="Q1278" s="2">
        <v>1235</v>
      </c>
      <c r="R1278" s="8">
        <f t="shared" si="215"/>
        <v>1235</v>
      </c>
      <c r="S1278" s="2">
        <v>1499</v>
      </c>
      <c r="T1278" s="8">
        <f t="shared" si="216"/>
        <v>1499</v>
      </c>
      <c r="U1278" s="1">
        <f t="shared" si="217"/>
        <v>0.1761174116077385</v>
      </c>
      <c r="V1278">
        <v>4.0999999999999996</v>
      </c>
      <c r="W1278" s="10">
        <f t="shared" si="218"/>
        <v>4.0999999999999996</v>
      </c>
      <c r="X1278" s="4">
        <v>203</v>
      </c>
      <c r="Y1278" s="12">
        <f t="shared" si="219"/>
        <v>203</v>
      </c>
    </row>
    <row r="1279" spans="1:25" x14ac:dyDescent="0.25">
      <c r="A1279">
        <v>1278</v>
      </c>
      <c r="B1279" t="s">
        <v>11032</v>
      </c>
      <c r="C1279" t="str">
        <f t="shared" si="220"/>
        <v>Unique</v>
      </c>
      <c r="D1279" t="s">
        <v>11033</v>
      </c>
      <c r="E1279" t="str">
        <f t="shared" si="211"/>
        <v>KENT Electric Chopper-B for Kitchen 250 Watt | Chop, Mince, Puree, Whisk, 400 ml Capacity | Stainless Steel Double Chopping Blades | Transparent Chopping Bowl | Anti-Skid | One Touch Operation | Black</v>
      </c>
      <c r="F1279" t="str" cm="1">
        <f t="array" ref="F1279">PROPER(_xlfn.TEXTJOIN(" ", TRUE, INDEX(_xlfn.FILTERXML("&lt;t&gt;&lt;s&gt;" &amp; SUBSTITUTE(E1279," ","&lt;/s&gt;&lt;s&gt;") &amp; "&lt;/s&gt;&lt;/t&gt;", "//s"), _xlfn.SEQUENCE(4))))</f>
        <v>Kent Electric Chopper-B For</v>
      </c>
      <c r="G1279" t="str">
        <f t="shared" si="221"/>
        <v>Watt | Chop, Mince, Puree, Whisk, 400 ml Capacity | Stainless Steel Double Chopping Blades | Transparent Chopping Bowl | Anti-Skid | One Touch Operation | Black</v>
      </c>
      <c r="H1279" t="s">
        <v>9100</v>
      </c>
      <c r="I1279" t="s">
        <v>13176</v>
      </c>
      <c r="J1279" s="7" t="str">
        <f t="shared" si="212"/>
        <v>Home &amp; Kitchen</v>
      </c>
      <c r="K1279" s="2" t="s">
        <v>13285</v>
      </c>
      <c r="L1279" t="str">
        <f t="shared" si="213"/>
        <v>Kitchen &amp; HomeAppliances</v>
      </c>
      <c r="M1279" s="2" t="s">
        <v>13286</v>
      </c>
      <c r="N1279" s="2" t="str">
        <f t="shared" si="214"/>
        <v>SmallKitchenAppliances</v>
      </c>
      <c r="O1279" s="1" t="s">
        <v>13320</v>
      </c>
      <c r="Q1279" s="2">
        <v>1349</v>
      </c>
      <c r="R1279" s="8">
        <f t="shared" si="215"/>
        <v>1349</v>
      </c>
      <c r="S1279" s="2">
        <v>2999</v>
      </c>
      <c r="T1279" s="8">
        <f t="shared" si="216"/>
        <v>2999</v>
      </c>
      <c r="U1279" s="1">
        <f t="shared" si="217"/>
        <v>0.55018339446482156</v>
      </c>
      <c r="V1279">
        <v>3.8</v>
      </c>
      <c r="W1279" s="10">
        <f t="shared" si="218"/>
        <v>3.8</v>
      </c>
      <c r="X1279" s="4">
        <v>441</v>
      </c>
      <c r="Y1279" s="12">
        <f t="shared" si="219"/>
        <v>441</v>
      </c>
    </row>
    <row r="1280" spans="1:25" x14ac:dyDescent="0.25">
      <c r="A1280">
        <v>1279</v>
      </c>
      <c r="B1280" t="s">
        <v>11042</v>
      </c>
      <c r="C1280" t="str">
        <f t="shared" si="220"/>
        <v>Unique</v>
      </c>
      <c r="D1280" t="s">
        <v>11043</v>
      </c>
      <c r="E1280" t="str">
        <f t="shared" si="211"/>
        <v>Crompton Amica 15-L 5 Star Rated Storage Water Heater (Geyser) with Free Installation (White)</v>
      </c>
      <c r="F1280" t="str" cm="1">
        <f t="array" ref="F1280">PROPER(_xlfn.TEXTJOIN(" ", TRUE, INDEX(_xlfn.FILTERXML("&lt;t&gt;&lt;s&gt;" &amp; SUBSTITUTE(E1280," ","&lt;/s&gt;&lt;s&gt;") &amp; "&lt;/s&gt;&lt;/t&gt;", "//s"), _xlfn.SEQUENCE(4))))</f>
        <v>Crompton Amica 15-L 5</v>
      </c>
      <c r="G1280" t="str">
        <f t="shared" si="221"/>
        <v>Storage Water Heater (Geyser) with Free Installation (White)</v>
      </c>
      <c r="H1280" t="s">
        <v>8681</v>
      </c>
      <c r="I1280" t="s">
        <v>13176</v>
      </c>
      <c r="J1280" s="7" t="str">
        <f t="shared" si="212"/>
        <v>Home &amp; Kitchen</v>
      </c>
      <c r="K1280" s="2" t="s">
        <v>13289</v>
      </c>
      <c r="L1280" t="str">
        <f t="shared" si="213"/>
        <v>Heating , Cooling &amp; AirQuality</v>
      </c>
      <c r="M1280" s="2" t="s">
        <v>13305</v>
      </c>
      <c r="N1280" s="2" t="str">
        <f t="shared" si="214"/>
        <v>WaterHeaters &amp; Geysers</v>
      </c>
      <c r="O1280" s="1" t="s">
        <v>13308</v>
      </c>
      <c r="Q1280" s="2">
        <v>6800</v>
      </c>
      <c r="R1280" s="8">
        <f t="shared" si="215"/>
        <v>6800</v>
      </c>
      <c r="S1280" s="2">
        <v>11500</v>
      </c>
      <c r="T1280" s="8">
        <f t="shared" si="216"/>
        <v>11500</v>
      </c>
      <c r="U1280" s="1">
        <f t="shared" si="217"/>
        <v>0.40869565217391307</v>
      </c>
      <c r="V1280">
        <v>4.0999999999999996</v>
      </c>
      <c r="W1280" s="10">
        <f t="shared" si="218"/>
        <v>4.0999999999999996</v>
      </c>
      <c r="X1280" s="4">
        <v>10308</v>
      </c>
      <c r="Y1280" s="12">
        <f t="shared" si="219"/>
        <v>10308</v>
      </c>
    </row>
    <row r="1281" spans="1:25" x14ac:dyDescent="0.25">
      <c r="A1281">
        <v>1280</v>
      </c>
      <c r="B1281" t="s">
        <v>11052</v>
      </c>
      <c r="C1281" t="str">
        <f t="shared" si="220"/>
        <v>Unique</v>
      </c>
      <c r="D1281" t="s">
        <v>11053</v>
      </c>
      <c r="E1281" t="str">
        <f t="shared" si="211"/>
        <v>Eureka Forbes car Vac 100 Watts Powerful Suction Vacuum Cleaner with Washable HEPA Filter, 3 Accessories,Compact,Light Weight and Easy to use (Black and Red)</v>
      </c>
      <c r="F1281" t="str" cm="1">
        <f t="array" ref="F1281">PROPER(_xlfn.TEXTJOIN(" ", TRUE, INDEX(_xlfn.FILTERXML("&lt;t&gt;&lt;s&gt;" &amp; SUBSTITUTE(E1281," ","&lt;/s&gt;&lt;s&gt;") &amp; "&lt;/s&gt;&lt;/t&gt;", "//s"), _xlfn.SEQUENCE(4))))</f>
        <v>Eureka Forbes Car Vac</v>
      </c>
      <c r="G1281" t="str">
        <f t="shared" si="221"/>
        <v>Powerful Suction Vacuum Cleaner with Washable HEPA Filter, 3 Accessories,Compact,Light Weight and Easy to use (Black and Red)</v>
      </c>
      <c r="H1281" t="s">
        <v>8877</v>
      </c>
      <c r="I1281" t="s">
        <v>13176</v>
      </c>
      <c r="J1281" s="7" t="str">
        <f t="shared" si="212"/>
        <v>Home &amp; Kitchen</v>
      </c>
      <c r="K1281" s="2" t="s">
        <v>13285</v>
      </c>
      <c r="L1281" t="str">
        <f t="shared" si="213"/>
        <v>Kitchen &amp; HomeAppliances</v>
      </c>
      <c r="M1281" s="2" t="s">
        <v>13293</v>
      </c>
      <c r="N1281" s="2" t="str">
        <f t="shared" si="214"/>
        <v>Vacuum , Cleaning &amp; Ironing</v>
      </c>
      <c r="O1281" s="1" t="s">
        <v>13316</v>
      </c>
      <c r="P1281" t="s">
        <v>13317</v>
      </c>
      <c r="Q1281" s="2">
        <v>2099</v>
      </c>
      <c r="R1281" s="8">
        <f t="shared" si="215"/>
        <v>2099</v>
      </c>
      <c r="S1281" s="2">
        <v>2499</v>
      </c>
      <c r="T1281" s="8">
        <f t="shared" si="216"/>
        <v>2499</v>
      </c>
      <c r="U1281" s="1">
        <f t="shared" si="217"/>
        <v>0.1600640256102441</v>
      </c>
      <c r="W1281" s="10">
        <f t="shared" si="218"/>
        <v>0</v>
      </c>
      <c r="X1281" s="4">
        <v>992</v>
      </c>
      <c r="Y1281" s="12">
        <f t="shared" si="219"/>
        <v>992</v>
      </c>
    </row>
    <row r="1282" spans="1:25" x14ac:dyDescent="0.25">
      <c r="A1282">
        <v>1281</v>
      </c>
      <c r="B1282" t="s">
        <v>11063</v>
      </c>
      <c r="C1282" t="str">
        <f t="shared" si="220"/>
        <v>Unique</v>
      </c>
      <c r="D1282" t="s">
        <v>11064</v>
      </c>
      <c r="E1282" t="str">
        <f t="shared" ref="E1282:E1345" si="222">TRIM(SUBSTITUTE(SUBSTITUTE(SUBSTITUTE(SUBSTITUTE(SUBSTITUTE(SUBSTITUTE(D1282,"&amp;","and"),"&lt;",""),"&gt;",""),"/"," "),CHAR(160)," "),CHAR(10)," "))</f>
        <v>KENT 16025 Sandwich Grill 700W | Non-Toxic Ceramic Coating | Automatic Temperature Cut-off with LED Indicator | Adjustable Height Control, Metallic Silver, Standard</v>
      </c>
      <c r="F1282" t="str" cm="1">
        <f t="array" ref="F1282">PROPER(_xlfn.TEXTJOIN(" ", TRUE, INDEX(_xlfn.FILTERXML("&lt;t&gt;&lt;s&gt;" &amp; SUBSTITUTE(E1282," ","&lt;/s&gt;&lt;s&gt;") &amp; "&lt;/s&gt;&lt;/t&gt;", "//s"), _xlfn.SEQUENCE(4))))</f>
        <v>Kent 16025 Sandwich Grill</v>
      </c>
      <c r="G1282" t="str">
        <f t="shared" si="221"/>
        <v>Non-Toxic Ceramic Coating | Automatic Temperature Cut-off with LED Indicator | Adjustable Height Control, Metallic Silver, Standard</v>
      </c>
      <c r="H1282" t="s">
        <v>8969</v>
      </c>
      <c r="I1282" t="s">
        <v>13176</v>
      </c>
      <c r="J1282" s="7" t="str">
        <f t="shared" ref="J1282:J1345" si="223">TRIM(SUBSTITUTE(SUBSTITUTE(I1282, "&amp;", " &amp; "), ",", " , "))</f>
        <v>Home &amp; Kitchen</v>
      </c>
      <c r="K1282" s="2" t="s">
        <v>13285</v>
      </c>
      <c r="L1282" t="str">
        <f t="shared" ref="L1282:L1345" si="224">TRIM(SUBSTITUTE(SUBSTITUTE(K1282, "&amp;", " &amp; "), ",", " , "))</f>
        <v>Kitchen &amp; HomeAppliances</v>
      </c>
      <c r="M1282" s="2" t="s">
        <v>13286</v>
      </c>
      <c r="N1282" s="2" t="str">
        <f t="shared" ref="N1282:N1345" si="225">TRIM(SUBSTITUTE(SUBSTITUTE(M1282, "&amp;", " &amp; "), ",", " , "))</f>
        <v>SmallKitchenAppliances</v>
      </c>
      <c r="O1282" s="1" t="s">
        <v>13319</v>
      </c>
      <c r="Q1282" s="2">
        <v>1699</v>
      </c>
      <c r="R1282" s="8">
        <f t="shared" ref="R1282:R1345" si="226">VALUE(Q1282)</f>
        <v>1699</v>
      </c>
      <c r="S1282" s="2">
        <v>1975</v>
      </c>
      <c r="T1282" s="8">
        <f t="shared" ref="T1282:T1345" si="227">VALUE(S1282)</f>
        <v>1975</v>
      </c>
      <c r="U1282" s="1">
        <f t="shared" ref="U1282:U1345" si="228">IFERROR((T1282- R1282) / T1282, 0)</f>
        <v>0.13974683544303798</v>
      </c>
      <c r="V1282">
        <v>4.0999999999999996</v>
      </c>
      <c r="W1282" s="10">
        <f t="shared" ref="W1282:W1345" si="229">VALUE(V1282)</f>
        <v>4.0999999999999996</v>
      </c>
      <c r="X1282" s="4">
        <v>4716</v>
      </c>
      <c r="Y1282" s="12">
        <f t="shared" ref="Y1282:Y1345" si="230">VALUE(X1282)</f>
        <v>4716</v>
      </c>
    </row>
    <row r="1283" spans="1:25" x14ac:dyDescent="0.25">
      <c r="A1283">
        <v>1282</v>
      </c>
      <c r="B1283" t="s">
        <v>11073</v>
      </c>
      <c r="C1283" t="str">
        <f t="shared" ref="C1283:C1346" si="231">IF(COUNTIF(B:B, B1283) &gt; 1, "Duplicate", "Unique")</f>
        <v>Unique</v>
      </c>
      <c r="D1283" t="s">
        <v>11074</v>
      </c>
      <c r="E1283" t="str">
        <f t="shared" si="222"/>
        <v>Candes Gloster All in One Silent Blower Fan Room Heater Ideal for Small and Medium Area, 2000 Watts (White)</v>
      </c>
      <c r="F1283" t="str" cm="1">
        <f t="array" ref="F1283">PROPER(_xlfn.TEXTJOIN(" ", TRUE, INDEX(_xlfn.FILTERXML("&lt;t&gt;&lt;s&gt;" &amp; SUBSTITUTE(E1283," ","&lt;/s&gt;&lt;s&gt;") &amp; "&lt;/s&gt;&lt;/t&gt;", "//s"), _xlfn.SEQUENCE(4))))</f>
        <v>Candes Gloster All In</v>
      </c>
      <c r="G1283" t="str">
        <f t="shared" si="221"/>
        <v>Blower Fan Room Heater Ideal for Small and Medium Area, 2000 Watts (White)</v>
      </c>
      <c r="H1283" t="s">
        <v>8472</v>
      </c>
      <c r="I1283" t="s">
        <v>13176</v>
      </c>
      <c r="J1283" s="7" t="str">
        <f t="shared" si="223"/>
        <v>Home &amp; Kitchen</v>
      </c>
      <c r="K1283" s="2" t="s">
        <v>13289</v>
      </c>
      <c r="L1283" t="str">
        <f t="shared" si="224"/>
        <v>Heating , Cooling &amp; AirQuality</v>
      </c>
      <c r="M1283" s="2" t="s">
        <v>13290</v>
      </c>
      <c r="N1283" s="2" t="str">
        <f t="shared" si="225"/>
        <v>RoomHeaters</v>
      </c>
      <c r="O1283" s="1" t="s">
        <v>13292</v>
      </c>
      <c r="Q1283" s="2">
        <v>1069</v>
      </c>
      <c r="R1283" s="8">
        <f t="shared" si="226"/>
        <v>1069</v>
      </c>
      <c r="S1283" s="2">
        <v>1699</v>
      </c>
      <c r="T1283" s="8">
        <f t="shared" si="227"/>
        <v>1699</v>
      </c>
      <c r="U1283" s="1">
        <f t="shared" si="228"/>
        <v>0.37080635668040024</v>
      </c>
      <c r="V1283">
        <v>3.9</v>
      </c>
      <c r="W1283" s="10">
        <f t="shared" si="229"/>
        <v>3.9</v>
      </c>
      <c r="X1283" s="4">
        <v>313</v>
      </c>
      <c r="Y1283" s="12">
        <f t="shared" si="230"/>
        <v>313</v>
      </c>
    </row>
    <row r="1284" spans="1:25" x14ac:dyDescent="0.25">
      <c r="A1284">
        <v>1283</v>
      </c>
      <c r="B1284" t="s">
        <v>11083</v>
      </c>
      <c r="C1284" t="str">
        <f t="shared" si="231"/>
        <v>Unique</v>
      </c>
      <c r="D1284" t="s">
        <v>11084</v>
      </c>
      <c r="E1284" t="str">
        <f t="shared" si="222"/>
        <v>Inalsa Electric Fan Heater Hotty - 2000 Watts Variable Temperature Control Cool Warm Hot Air Selector | Over Heat Protection | ISI Certification, White</v>
      </c>
      <c r="F1284" t="str" cm="1">
        <f t="array" ref="F1284">PROPER(_xlfn.TEXTJOIN(" ", TRUE, INDEX(_xlfn.FILTERXML("&lt;t&gt;&lt;s&gt;" &amp; SUBSTITUTE(E1284," ","&lt;/s&gt;&lt;s&gt;") &amp; "&lt;/s&gt;&lt;/t&gt;", "//s"), _xlfn.SEQUENCE(4))))</f>
        <v>Inalsa Electric Fan Heater</v>
      </c>
      <c r="G1284" t="str">
        <f t="shared" si="221"/>
        <v>2000 Watts Variable Temperature Control Cool Warm Hot Air Selector | Over Heat Protection | ISI Certification, White</v>
      </c>
      <c r="H1284" t="s">
        <v>8472</v>
      </c>
      <c r="I1284" t="s">
        <v>13176</v>
      </c>
      <c r="J1284" s="7" t="str">
        <f t="shared" si="223"/>
        <v>Home &amp; Kitchen</v>
      </c>
      <c r="K1284" s="2" t="s">
        <v>13289</v>
      </c>
      <c r="L1284" t="str">
        <f t="shared" si="224"/>
        <v>Heating , Cooling &amp; AirQuality</v>
      </c>
      <c r="M1284" s="2" t="s">
        <v>13290</v>
      </c>
      <c r="N1284" s="2" t="str">
        <f t="shared" si="225"/>
        <v>RoomHeaters</v>
      </c>
      <c r="O1284" s="1" t="s">
        <v>13292</v>
      </c>
      <c r="Q1284" s="2">
        <v>1349</v>
      </c>
      <c r="R1284" s="8">
        <f t="shared" si="226"/>
        <v>1349</v>
      </c>
      <c r="S1284" s="2">
        <v>2495</v>
      </c>
      <c r="T1284" s="8">
        <f t="shared" si="227"/>
        <v>2495</v>
      </c>
      <c r="U1284" s="1">
        <f t="shared" si="228"/>
        <v>0.45931863727454908</v>
      </c>
      <c r="V1284">
        <v>3.8</v>
      </c>
      <c r="W1284" s="10">
        <f t="shared" si="229"/>
        <v>3.8</v>
      </c>
      <c r="X1284" s="4">
        <v>166</v>
      </c>
      <c r="Y1284" s="12">
        <f t="shared" si="230"/>
        <v>166</v>
      </c>
    </row>
    <row r="1285" spans="1:25" x14ac:dyDescent="0.25">
      <c r="A1285">
        <v>1284</v>
      </c>
      <c r="B1285" t="s">
        <v>11093</v>
      </c>
      <c r="C1285" t="str">
        <f t="shared" si="231"/>
        <v>Unique</v>
      </c>
      <c r="D1285" t="s">
        <v>11094</v>
      </c>
      <c r="E1285" t="str">
        <f t="shared" si="222"/>
        <v>Havells Zella Flap Auto Immersion Rod 1500 Watts</v>
      </c>
      <c r="F1285" t="str" cm="1">
        <f t="array" ref="F1285">PROPER(_xlfn.TEXTJOIN(" ", TRUE, INDEX(_xlfn.FILTERXML("&lt;t&gt;&lt;s&gt;" &amp; SUBSTITUTE(E1285," ","&lt;/s&gt;&lt;s&gt;") &amp; "&lt;/s&gt;&lt;/t&gt;", "//s"), _xlfn.SEQUENCE(4))))</f>
        <v>Havells Zella Flap Auto</v>
      </c>
      <c r="G1285" t="str">
        <f t="shared" si="221"/>
        <v>1500 Watts</v>
      </c>
      <c r="H1285" t="s">
        <v>8752</v>
      </c>
      <c r="I1285" t="s">
        <v>13176</v>
      </c>
      <c r="J1285" s="7" t="str">
        <f t="shared" si="223"/>
        <v>Home &amp; Kitchen</v>
      </c>
      <c r="K1285" s="2" t="s">
        <v>13289</v>
      </c>
      <c r="L1285" t="str">
        <f t="shared" si="224"/>
        <v>Heating , Cooling &amp; AirQuality</v>
      </c>
      <c r="M1285" s="2" t="s">
        <v>13305</v>
      </c>
      <c r="N1285" s="2" t="str">
        <f t="shared" si="225"/>
        <v>WaterHeaters &amp; Geysers</v>
      </c>
      <c r="O1285" s="1" t="s">
        <v>13309</v>
      </c>
      <c r="Q1285" s="2">
        <v>1499</v>
      </c>
      <c r="R1285" s="8">
        <f t="shared" si="226"/>
        <v>1499</v>
      </c>
      <c r="S1285" s="2">
        <v>3500</v>
      </c>
      <c r="T1285" s="8">
        <f t="shared" si="227"/>
        <v>3500</v>
      </c>
      <c r="U1285" s="1">
        <f t="shared" si="228"/>
        <v>0.57171428571428573</v>
      </c>
      <c r="V1285">
        <v>4.0999999999999996</v>
      </c>
      <c r="W1285" s="10">
        <f t="shared" si="229"/>
        <v>4.0999999999999996</v>
      </c>
      <c r="X1285" s="4">
        <v>303</v>
      </c>
      <c r="Y1285" s="12">
        <f t="shared" si="230"/>
        <v>303</v>
      </c>
    </row>
    <row r="1286" spans="1:25" x14ac:dyDescent="0.25">
      <c r="A1286">
        <v>1285</v>
      </c>
      <c r="B1286" t="s">
        <v>11103</v>
      </c>
      <c r="C1286" t="str">
        <f t="shared" si="231"/>
        <v>Unique</v>
      </c>
      <c r="D1286" t="s">
        <v>11104</v>
      </c>
      <c r="E1286" t="str">
        <f t="shared" si="222"/>
        <v>iBELL SM1301 3-in-1 Sandwich Maker with Detachable Plates for Toast Waffle Grill , 750 Watt (Black)</v>
      </c>
      <c r="F1286" t="str" cm="1">
        <f t="array" ref="F1286">PROPER(_xlfn.TEXTJOIN(" ", TRUE, INDEX(_xlfn.FILTERXML("&lt;t&gt;&lt;s&gt;" &amp; SUBSTITUTE(E1286," ","&lt;/s&gt;&lt;s&gt;") &amp; "&lt;/s&gt;&lt;/t&gt;", "//s"), _xlfn.SEQUENCE(4))))</f>
        <v>Ibell Sm1301 3-In-1 Sandwich</v>
      </c>
      <c r="G1286" t="str">
        <f t="shared" si="221"/>
        <v>Detachable Plates for Toast Waffle Grill , 750 Watt (Black)</v>
      </c>
      <c r="H1286" t="s">
        <v>8969</v>
      </c>
      <c r="I1286" t="s">
        <v>13176</v>
      </c>
      <c r="J1286" s="7" t="str">
        <f t="shared" si="223"/>
        <v>Home &amp; Kitchen</v>
      </c>
      <c r="K1286" s="2" t="s">
        <v>13285</v>
      </c>
      <c r="L1286" t="str">
        <f t="shared" si="224"/>
        <v>Kitchen &amp; HomeAppliances</v>
      </c>
      <c r="M1286" s="2" t="s">
        <v>13286</v>
      </c>
      <c r="N1286" s="2" t="str">
        <f t="shared" si="225"/>
        <v>SmallKitchenAppliances</v>
      </c>
      <c r="O1286" s="1" t="s">
        <v>13319</v>
      </c>
      <c r="Q1286" s="2">
        <v>2092</v>
      </c>
      <c r="R1286" s="8">
        <f t="shared" si="226"/>
        <v>2092</v>
      </c>
      <c r="S1286" s="2">
        <v>4600</v>
      </c>
      <c r="T1286" s="8">
        <f t="shared" si="227"/>
        <v>4600</v>
      </c>
      <c r="U1286" s="1">
        <f t="shared" si="228"/>
        <v>0.54521739130434788</v>
      </c>
      <c r="V1286">
        <v>4.3</v>
      </c>
      <c r="W1286" s="10">
        <f t="shared" si="229"/>
        <v>4.3</v>
      </c>
      <c r="X1286" s="4">
        <v>562</v>
      </c>
      <c r="Y1286" s="12">
        <f t="shared" si="230"/>
        <v>562</v>
      </c>
    </row>
    <row r="1287" spans="1:25" x14ac:dyDescent="0.25">
      <c r="A1287">
        <v>1286</v>
      </c>
      <c r="B1287" t="s">
        <v>11113</v>
      </c>
      <c r="C1287" t="str">
        <f t="shared" si="231"/>
        <v>Unique</v>
      </c>
      <c r="D1287" t="s">
        <v>11114</v>
      </c>
      <c r="E1287" t="str">
        <f t="shared" si="222"/>
        <v>Inalsa Vacuum Cleaner Wet and Dry Micro WD10 with 3in1 Multifunction Wet Dry Blowing| 14KPA Suction and Impact Resistant Polymer Tank,(Yellow Black)</v>
      </c>
      <c r="F1287" t="str" cm="1">
        <f t="array" ref="F1287">PROPER(_xlfn.TEXTJOIN(" ", TRUE, INDEX(_xlfn.FILTERXML("&lt;t&gt;&lt;s&gt;" &amp; SUBSTITUTE(E1287," ","&lt;/s&gt;&lt;s&gt;") &amp; "&lt;/s&gt;&lt;/t&gt;", "//s"), _xlfn.SEQUENCE(4))))</f>
        <v>Inalsa Vacuum Cleaner Wet</v>
      </c>
      <c r="G1287" t="str">
        <f t="shared" si="221"/>
        <v>Micro WD10 with 3in1 Multifunction Wet Dry Blowing| 14KPA Suction and Impact Resistant Polymer Tank,(Yellow Black)</v>
      </c>
      <c r="H1287" t="s">
        <v>9851</v>
      </c>
      <c r="I1287" t="s">
        <v>13176</v>
      </c>
      <c r="J1287" s="7" t="str">
        <f t="shared" si="223"/>
        <v>Home &amp; Kitchen</v>
      </c>
      <c r="K1287" s="2" t="s">
        <v>13285</v>
      </c>
      <c r="L1287" t="str">
        <f t="shared" si="224"/>
        <v>Kitchen &amp; HomeAppliances</v>
      </c>
      <c r="M1287" s="2" t="s">
        <v>13293</v>
      </c>
      <c r="N1287" s="2" t="str">
        <f t="shared" si="225"/>
        <v>Vacuum , Cleaning &amp; Ironing</v>
      </c>
      <c r="O1287" s="1" t="s">
        <v>13316</v>
      </c>
      <c r="P1287" t="s">
        <v>13317</v>
      </c>
      <c r="Q1287" s="2">
        <v>3859</v>
      </c>
      <c r="R1287" s="8">
        <f t="shared" si="226"/>
        <v>3859</v>
      </c>
      <c r="S1287" s="2">
        <v>10295</v>
      </c>
      <c r="T1287" s="8">
        <f t="shared" si="227"/>
        <v>10295</v>
      </c>
      <c r="U1287" s="1">
        <f t="shared" si="228"/>
        <v>0.62515784361340454</v>
      </c>
      <c r="V1287">
        <v>3.9</v>
      </c>
      <c r="W1287" s="10">
        <f t="shared" si="229"/>
        <v>3.9</v>
      </c>
      <c r="X1287" s="4">
        <v>8095</v>
      </c>
      <c r="Y1287" s="12">
        <f t="shared" si="230"/>
        <v>8095</v>
      </c>
    </row>
    <row r="1288" spans="1:25" x14ac:dyDescent="0.25">
      <c r="A1288">
        <v>1287</v>
      </c>
      <c r="B1288" t="s">
        <v>11123</v>
      </c>
      <c r="C1288" t="str">
        <f t="shared" si="231"/>
        <v>Unique</v>
      </c>
      <c r="D1288" t="s">
        <v>11124</v>
      </c>
      <c r="E1288" t="str">
        <f t="shared" si="222"/>
        <v>MR. BRAND Portable USB Juicer Electric USB Juice Maker Mixer Bottle Blender Grinder Mixer,6 Blades Rechargeable Bottle with (Multi color) (MULTI MIXER 6 BLED)</v>
      </c>
      <c r="F1288" t="str" cm="1">
        <f t="array" ref="F1288">PROPER(_xlfn.TEXTJOIN(" ", TRUE, INDEX(_xlfn.FILTERXML("&lt;t&gt;&lt;s&gt;" &amp; SUBSTITUTE(E1288," ","&lt;/s&gt;&lt;s&gt;") &amp; "&lt;/s&gt;&lt;/t&gt;", "//s"), _xlfn.SEQUENCE(4))))</f>
        <v>Mr. Brand Portable Usb</v>
      </c>
      <c r="G1288" t="str">
        <f t="shared" si="221"/>
        <v>USB Juice Maker Mixer Bottle Blender Grinder Mixer,6 Blades Rechargeable Bottle with (Multi color) (MULTI MIXER 6 BLED)</v>
      </c>
      <c r="H1288" t="s">
        <v>8846</v>
      </c>
      <c r="I1288" t="s">
        <v>13176</v>
      </c>
      <c r="J1288" s="7" t="str">
        <f t="shared" si="223"/>
        <v>Home &amp; Kitchen</v>
      </c>
      <c r="K1288" t="s">
        <v>13285</v>
      </c>
      <c r="L1288" t="str">
        <f t="shared" si="224"/>
        <v>Kitchen &amp; HomeAppliances</v>
      </c>
      <c r="M1288" s="2" t="s">
        <v>13286</v>
      </c>
      <c r="N1288" s="2" t="str">
        <f t="shared" si="225"/>
        <v>SmallKitchenAppliances</v>
      </c>
      <c r="O1288" s="1" t="s">
        <v>13315</v>
      </c>
      <c r="Q1288">
        <v>499</v>
      </c>
      <c r="R1288" s="8">
        <f t="shared" si="226"/>
        <v>499</v>
      </c>
      <c r="S1288" s="2">
        <v>2199</v>
      </c>
      <c r="T1288" s="8">
        <f t="shared" si="227"/>
        <v>2199</v>
      </c>
      <c r="U1288" s="1">
        <f t="shared" si="228"/>
        <v>0.77307867212369263</v>
      </c>
      <c r="V1288">
        <v>2.8</v>
      </c>
      <c r="W1288" s="10">
        <f t="shared" si="229"/>
        <v>2.8</v>
      </c>
      <c r="X1288" s="4">
        <v>109</v>
      </c>
      <c r="Y1288" s="12">
        <f t="shared" si="230"/>
        <v>109</v>
      </c>
    </row>
    <row r="1289" spans="1:25" x14ac:dyDescent="0.25">
      <c r="A1289">
        <v>1288</v>
      </c>
      <c r="B1289" t="s">
        <v>11133</v>
      </c>
      <c r="C1289" t="str">
        <f t="shared" si="231"/>
        <v>Unique</v>
      </c>
      <c r="D1289" t="s">
        <v>11134</v>
      </c>
      <c r="E1289" t="str">
        <f t="shared" si="222"/>
        <v>Crompton Hill Briz Deco 1200mm (48 inch) High Speed Designer Ceiling Fan (Smoked Brown)</v>
      </c>
      <c r="F1289" t="str" cm="1">
        <f t="array" ref="F1289">PROPER(_xlfn.TEXTJOIN(" ", TRUE, INDEX(_xlfn.FILTERXML("&lt;t&gt;&lt;s&gt;" &amp; SUBSTITUTE(E1289," ","&lt;/s&gt;&lt;s&gt;") &amp; "&lt;/s&gt;&lt;/t&gt;", "//s"), _xlfn.SEQUENCE(4))))</f>
        <v>Crompton Hill Briz Deco</v>
      </c>
      <c r="G1289" t="str">
        <f t="shared" si="221"/>
        <v>inch) High Speed Designer Ceiling Fan (Smoked Brown)</v>
      </c>
      <c r="H1289" t="s">
        <v>9203</v>
      </c>
      <c r="I1289" t="s">
        <v>13176</v>
      </c>
      <c r="J1289" s="7" t="str">
        <f t="shared" si="223"/>
        <v>Home &amp; Kitchen</v>
      </c>
      <c r="K1289" s="2" t="s">
        <v>13289</v>
      </c>
      <c r="L1289" t="str">
        <f t="shared" si="224"/>
        <v>Heating , Cooling &amp; AirQuality</v>
      </c>
      <c r="M1289" s="2" t="s">
        <v>13323</v>
      </c>
      <c r="N1289" s="2" t="str">
        <f t="shared" si="225"/>
        <v>Fans</v>
      </c>
      <c r="O1289" s="1" t="s">
        <v>13324</v>
      </c>
      <c r="Q1289" s="2">
        <v>1804</v>
      </c>
      <c r="R1289" s="8">
        <f t="shared" si="226"/>
        <v>1804</v>
      </c>
      <c r="S1289" s="2">
        <v>2380</v>
      </c>
      <c r="T1289" s="8">
        <f t="shared" si="227"/>
        <v>2380</v>
      </c>
      <c r="U1289" s="1">
        <f t="shared" si="228"/>
        <v>0.24201680672268908</v>
      </c>
      <c r="V1289">
        <v>4</v>
      </c>
      <c r="W1289" s="10">
        <f t="shared" si="229"/>
        <v>4</v>
      </c>
      <c r="X1289" s="4">
        <v>15382</v>
      </c>
      <c r="Y1289" s="12">
        <f t="shared" si="230"/>
        <v>15382</v>
      </c>
    </row>
    <row r="1290" spans="1:25" x14ac:dyDescent="0.25">
      <c r="A1290">
        <v>1289</v>
      </c>
      <c r="B1290" t="s">
        <v>11143</v>
      </c>
      <c r="C1290" t="str">
        <f t="shared" si="231"/>
        <v>Unique</v>
      </c>
      <c r="D1290" t="s">
        <v>11144</v>
      </c>
      <c r="E1290" t="str">
        <f t="shared" si="222"/>
        <v>Sujata Powermatic Plus, Juicer Mixer Grinder with Chutney Jar, 900 Watts, 3 Jars (White)</v>
      </c>
      <c r="F1290" t="str" cm="1">
        <f t="array" ref="F1290">PROPER(_xlfn.TEXTJOIN(" ", TRUE, INDEX(_xlfn.FILTERXML("&lt;t&gt;&lt;s&gt;" &amp; SUBSTITUTE(E1290," ","&lt;/s&gt;&lt;s&gt;") &amp; "&lt;/s&gt;&lt;/t&gt;", "//s"), _xlfn.SEQUENCE(4))))</f>
        <v>Sujata Powermatic Plus, Juicer</v>
      </c>
      <c r="G1290" t="str">
        <f t="shared" si="221"/>
        <v>with Chutney Jar, 900 Watts, 3 Jars (White)</v>
      </c>
      <c r="H1290" t="s">
        <v>8846</v>
      </c>
      <c r="I1290" t="s">
        <v>13176</v>
      </c>
      <c r="J1290" s="7" t="str">
        <f t="shared" si="223"/>
        <v>Home &amp; Kitchen</v>
      </c>
      <c r="K1290" s="2" t="s">
        <v>13285</v>
      </c>
      <c r="L1290" t="str">
        <f t="shared" si="224"/>
        <v>Kitchen &amp; HomeAppliances</v>
      </c>
      <c r="M1290" s="2" t="s">
        <v>13286</v>
      </c>
      <c r="N1290" s="2" t="str">
        <f t="shared" si="225"/>
        <v>SmallKitchenAppliances</v>
      </c>
      <c r="O1290" s="1" t="s">
        <v>13315</v>
      </c>
      <c r="Q1290" s="2">
        <v>6525</v>
      </c>
      <c r="R1290" s="8">
        <f t="shared" si="226"/>
        <v>6525</v>
      </c>
      <c r="S1290" s="2">
        <v>8820</v>
      </c>
      <c r="T1290" s="8">
        <f t="shared" si="227"/>
        <v>8820</v>
      </c>
      <c r="U1290" s="1">
        <f t="shared" si="228"/>
        <v>0.26020408163265307</v>
      </c>
      <c r="V1290">
        <v>4.5</v>
      </c>
      <c r="W1290" s="10">
        <f t="shared" si="229"/>
        <v>4.5</v>
      </c>
      <c r="X1290" s="4">
        <v>5137</v>
      </c>
      <c r="Y1290" s="12">
        <f t="shared" si="230"/>
        <v>5137</v>
      </c>
    </row>
    <row r="1291" spans="1:25" x14ac:dyDescent="0.25">
      <c r="A1291">
        <v>1290</v>
      </c>
      <c r="B1291" t="s">
        <v>11153</v>
      </c>
      <c r="C1291" t="str">
        <f t="shared" si="231"/>
        <v>Unique</v>
      </c>
      <c r="D1291" t="s">
        <v>11154</v>
      </c>
      <c r="E1291" t="str">
        <f t="shared" si="222"/>
        <v>Aquadpure Copper + Mineral RO+UV+UF 10 to 12 Liter RO + UV + TDS ADJUSTER Water Purifier with Copper Charge Technology black and copper Best For Home and Office (Made In India)</v>
      </c>
      <c r="F1291" t="str" cm="1">
        <f t="array" ref="F1291">PROPER(_xlfn.TEXTJOIN(" ", TRUE, INDEX(_xlfn.FILTERXML("&lt;t&gt;&lt;s&gt;" &amp; SUBSTITUTE(E1291," ","&lt;/s&gt;&lt;s&gt;") &amp; "&lt;/s&gt;&lt;/t&gt;", "//s"), _xlfn.SEQUENCE(4))))</f>
        <v>Aquadpure Copper + Mineral</v>
      </c>
      <c r="G1291" t="str">
        <f t="shared" si="221"/>
        <v>to 12 Liter RO + UV + TDS ADJUSTER Water Purifier with Copper Charge Technology black and copper Best For Home and Office (Made In India)</v>
      </c>
      <c r="H1291" t="s">
        <v>10001</v>
      </c>
      <c r="I1291" t="s">
        <v>13176</v>
      </c>
      <c r="J1291" s="7" t="str">
        <f t="shared" si="223"/>
        <v>Home &amp; Kitchen</v>
      </c>
      <c r="K1291" s="2" t="s">
        <v>13285</v>
      </c>
      <c r="L1291" t="str">
        <f t="shared" si="224"/>
        <v>Kitchen &amp; HomeAppliances</v>
      </c>
      <c r="M1291" s="2" t="s">
        <v>13334</v>
      </c>
      <c r="N1291" s="2" t="str">
        <f t="shared" si="225"/>
        <v>WaterPurifiers &amp; Accessories</v>
      </c>
      <c r="O1291" s="1" t="s">
        <v>13344</v>
      </c>
      <c r="Q1291" s="2">
        <v>4999</v>
      </c>
      <c r="R1291" s="8">
        <f t="shared" si="226"/>
        <v>4999</v>
      </c>
      <c r="S1291" s="2">
        <v>24999</v>
      </c>
      <c r="T1291" s="8">
        <f t="shared" si="227"/>
        <v>24999</v>
      </c>
      <c r="U1291" s="1">
        <f t="shared" si="228"/>
        <v>0.80003200128005125</v>
      </c>
      <c r="V1291">
        <v>4.5999999999999996</v>
      </c>
      <c r="W1291" s="10">
        <f t="shared" si="229"/>
        <v>4.5999999999999996</v>
      </c>
      <c r="X1291" s="4">
        <v>124</v>
      </c>
      <c r="Y1291" s="12">
        <f t="shared" si="230"/>
        <v>124</v>
      </c>
    </row>
    <row r="1292" spans="1:25" x14ac:dyDescent="0.25">
      <c r="A1292">
        <v>1291</v>
      </c>
      <c r="B1292" t="s">
        <v>11163</v>
      </c>
      <c r="C1292" t="str">
        <f t="shared" si="231"/>
        <v>Unique</v>
      </c>
      <c r="D1292" t="s">
        <v>11164</v>
      </c>
      <c r="E1292" t="str">
        <f t="shared" si="222"/>
        <v>Amazon Basics 650 Watt Drip Coffee Maker with Borosilicate Carafe</v>
      </c>
      <c r="F1292" t="str" cm="1">
        <f t="array" ref="F1292">PROPER(_xlfn.TEXTJOIN(" ", TRUE, INDEX(_xlfn.FILTERXML("&lt;t&gt;&lt;s&gt;" &amp; SUBSTITUTE(E1292," ","&lt;/s&gt;&lt;s&gt;") &amp; "&lt;/s&gt;&lt;/t&gt;", "//s"), _xlfn.SEQUENCE(4))))</f>
        <v>Amazon Basics 650 Watt</v>
      </c>
      <c r="G1292" t="str">
        <f t="shared" si="221"/>
        <v>Maker with Borosilicate Carafe</v>
      </c>
      <c r="H1292" t="s">
        <v>9520</v>
      </c>
      <c r="I1292" t="s">
        <v>13176</v>
      </c>
      <c r="J1292" s="7" t="str">
        <f t="shared" si="223"/>
        <v>Home &amp; Kitchen</v>
      </c>
      <c r="K1292" s="2" t="s">
        <v>13285</v>
      </c>
      <c r="L1292" t="str">
        <f t="shared" si="224"/>
        <v>Kitchen &amp; HomeAppliances</v>
      </c>
      <c r="M1292" s="2" t="s">
        <v>13329</v>
      </c>
      <c r="N1292" s="2" t="str">
        <f t="shared" si="225"/>
        <v>Coffee , Tea &amp; Espresso</v>
      </c>
      <c r="O1292" s="1" t="s">
        <v>13333</v>
      </c>
      <c r="Q1292" s="2">
        <v>1189</v>
      </c>
      <c r="R1292" s="8">
        <f t="shared" si="226"/>
        <v>1189</v>
      </c>
      <c r="S1292" s="2">
        <v>2400</v>
      </c>
      <c r="T1292" s="8">
        <f t="shared" si="227"/>
        <v>2400</v>
      </c>
      <c r="U1292" s="1">
        <f t="shared" si="228"/>
        <v>0.50458333333333338</v>
      </c>
      <c r="V1292">
        <v>4.0999999999999996</v>
      </c>
      <c r="W1292" s="10">
        <f t="shared" si="229"/>
        <v>4.0999999999999996</v>
      </c>
      <c r="X1292" s="4">
        <v>618</v>
      </c>
      <c r="Y1292" s="12">
        <f t="shared" si="230"/>
        <v>618</v>
      </c>
    </row>
    <row r="1293" spans="1:25" x14ac:dyDescent="0.25">
      <c r="A1293">
        <v>1292</v>
      </c>
      <c r="B1293" t="s">
        <v>11173</v>
      </c>
      <c r="C1293" t="str">
        <f t="shared" si="231"/>
        <v>Unique</v>
      </c>
      <c r="D1293" t="s">
        <v>11174</v>
      </c>
      <c r="E1293" t="str">
        <f t="shared" si="222"/>
        <v>Crompton Insta Delight Fan Circulator Room Heater with 3 Heat Settings (Slate Grey and Black, 2000 Watt)</v>
      </c>
      <c r="F1293" t="str" cm="1">
        <f t="array" ref="F1293">PROPER(_xlfn.TEXTJOIN(" ", TRUE, INDEX(_xlfn.FILTERXML("&lt;t&gt;&lt;s&gt;" &amp; SUBSTITUTE(E1293," ","&lt;/s&gt;&lt;s&gt;") &amp; "&lt;/s&gt;&lt;/t&gt;", "//s"), _xlfn.SEQUENCE(4))))</f>
        <v>Crompton Insta Delight Fan</v>
      </c>
      <c r="G1293" t="str">
        <f t="shared" si="221"/>
        <v>Heater with 3 Heat Settings (Slate Grey and Black, 2000 Watt)</v>
      </c>
      <c r="H1293" t="s">
        <v>8472</v>
      </c>
      <c r="I1293" t="s">
        <v>13176</v>
      </c>
      <c r="J1293" s="7" t="str">
        <f t="shared" si="223"/>
        <v>Home &amp; Kitchen</v>
      </c>
      <c r="K1293" s="2" t="s">
        <v>13289</v>
      </c>
      <c r="L1293" t="str">
        <f t="shared" si="224"/>
        <v>Heating , Cooling &amp; AirQuality</v>
      </c>
      <c r="M1293" s="2" t="s">
        <v>13290</v>
      </c>
      <c r="N1293" s="2" t="str">
        <f t="shared" si="225"/>
        <v>RoomHeaters</v>
      </c>
      <c r="O1293" s="1" t="s">
        <v>13292</v>
      </c>
      <c r="Q1293" s="2">
        <v>2590</v>
      </c>
      <c r="R1293" s="8">
        <f t="shared" si="226"/>
        <v>2590</v>
      </c>
      <c r="S1293" s="2">
        <v>4200</v>
      </c>
      <c r="T1293" s="8">
        <f t="shared" si="227"/>
        <v>4200</v>
      </c>
      <c r="U1293" s="1">
        <f t="shared" si="228"/>
        <v>0.38333333333333336</v>
      </c>
      <c r="V1293">
        <v>4.0999999999999996</v>
      </c>
      <c r="W1293" s="10">
        <f t="shared" si="229"/>
        <v>4.0999999999999996</v>
      </c>
      <c r="X1293" s="4">
        <v>63</v>
      </c>
      <c r="Y1293" s="12">
        <f t="shared" si="230"/>
        <v>63</v>
      </c>
    </row>
    <row r="1294" spans="1:25" x14ac:dyDescent="0.25">
      <c r="A1294">
        <v>1293</v>
      </c>
      <c r="B1294" t="s">
        <v>11183</v>
      </c>
      <c r="C1294" t="str">
        <f t="shared" si="231"/>
        <v>Unique</v>
      </c>
      <c r="D1294" t="s">
        <v>11184</v>
      </c>
      <c r="E1294" t="str">
        <f t="shared" si="222"/>
        <v>!!HANEUL!!1000 Watt 2000-Watt Room Heater!! Fan Heater!!Pure White!!HN-2500!!Made in India!!Thermoset!!</v>
      </c>
      <c r="F1294" t="str" cm="1">
        <f t="array" ref="F1294">PROPER(_xlfn.TEXTJOIN(" ", TRUE, INDEX(_xlfn.FILTERXML("&lt;t&gt;&lt;s&gt;" &amp; SUBSTITUTE(E1294," ","&lt;/s&gt;&lt;s&gt;") &amp; "&lt;/s&gt;&lt;/t&gt;", "//s"), _xlfn.SEQUENCE(4))))</f>
        <v>!!Haneul!!1000 Watt 2000-Watt Room</v>
      </c>
      <c r="G1294" t="str">
        <f t="shared" si="221"/>
        <v>Heater!!Pure White!!HN-2500!!Made in India!!Thermoset!!</v>
      </c>
      <c r="H1294" t="s">
        <v>8472</v>
      </c>
      <c r="I1294" t="s">
        <v>13176</v>
      </c>
      <c r="J1294" s="7" t="str">
        <f t="shared" si="223"/>
        <v>Home &amp; Kitchen</v>
      </c>
      <c r="K1294" t="s">
        <v>13289</v>
      </c>
      <c r="L1294" t="str">
        <f t="shared" si="224"/>
        <v>Heating , Cooling &amp; AirQuality</v>
      </c>
      <c r="M1294" s="2" t="s">
        <v>13290</v>
      </c>
      <c r="N1294" s="2" t="str">
        <f t="shared" si="225"/>
        <v>RoomHeaters</v>
      </c>
      <c r="O1294" s="1" t="s">
        <v>13292</v>
      </c>
      <c r="Q1294">
        <v>899</v>
      </c>
      <c r="R1294" s="8">
        <f t="shared" si="226"/>
        <v>899</v>
      </c>
      <c r="S1294" s="2">
        <v>1599</v>
      </c>
      <c r="T1294" s="8">
        <f t="shared" si="227"/>
        <v>1599</v>
      </c>
      <c r="U1294" s="1">
        <f t="shared" si="228"/>
        <v>0.43777360850531583</v>
      </c>
      <c r="V1294">
        <v>3.4</v>
      </c>
      <c r="W1294" s="10">
        <f t="shared" si="229"/>
        <v>3.4</v>
      </c>
      <c r="X1294" s="4">
        <v>15</v>
      </c>
      <c r="Y1294" s="12">
        <f t="shared" si="230"/>
        <v>15</v>
      </c>
    </row>
    <row r="1295" spans="1:25" x14ac:dyDescent="0.25">
      <c r="A1295">
        <v>1294</v>
      </c>
      <c r="B1295" t="s">
        <v>11193</v>
      </c>
      <c r="C1295" t="str">
        <f t="shared" si="231"/>
        <v>Unique</v>
      </c>
      <c r="D1295" t="s">
        <v>11194</v>
      </c>
      <c r="E1295" t="str">
        <f t="shared" si="222"/>
        <v>Melbon VM-905 2000-Watt Room Heater (ISI Certified, White Color) Ideal Electric Fan Heater for Small to Medium Room Area (Plastic Body)</v>
      </c>
      <c r="F1295" t="str" cm="1">
        <f t="array" ref="F1295">PROPER(_xlfn.TEXTJOIN(" ", TRUE, INDEX(_xlfn.FILTERXML("&lt;t&gt;&lt;s&gt;" &amp; SUBSTITUTE(E1295," ","&lt;/s&gt;&lt;s&gt;") &amp; "&lt;/s&gt;&lt;/t&gt;", "//s"), _xlfn.SEQUENCE(4))))</f>
        <v>Melbon Vm-905 2000-Watt Room</v>
      </c>
      <c r="G1295" t="str">
        <f t="shared" si="221"/>
        <v>Certified, White Color) Ideal Electric Fan Heater for Small to Medium Room Area (Plastic Body)</v>
      </c>
      <c r="H1295" t="s">
        <v>8472</v>
      </c>
      <c r="I1295" t="s">
        <v>13176</v>
      </c>
      <c r="J1295" s="7" t="str">
        <f t="shared" si="223"/>
        <v>Home &amp; Kitchen</v>
      </c>
      <c r="K1295" t="s">
        <v>13289</v>
      </c>
      <c r="L1295" t="str">
        <f t="shared" si="224"/>
        <v>Heating , Cooling &amp; AirQuality</v>
      </c>
      <c r="M1295" s="2" t="s">
        <v>13290</v>
      </c>
      <c r="N1295" s="2" t="str">
        <f t="shared" si="225"/>
        <v>RoomHeaters</v>
      </c>
      <c r="O1295" s="1" t="s">
        <v>13292</v>
      </c>
      <c r="Q1295">
        <v>998</v>
      </c>
      <c r="R1295" s="8">
        <f t="shared" si="226"/>
        <v>998</v>
      </c>
      <c r="S1295" s="2">
        <v>2999</v>
      </c>
      <c r="T1295" s="8">
        <f t="shared" si="227"/>
        <v>2999</v>
      </c>
      <c r="U1295" s="1">
        <f t="shared" si="228"/>
        <v>0.6672224074691564</v>
      </c>
      <c r="V1295">
        <v>4.5999999999999996</v>
      </c>
      <c r="W1295" s="10">
        <f t="shared" si="229"/>
        <v>4.5999999999999996</v>
      </c>
      <c r="X1295" s="4">
        <v>9</v>
      </c>
      <c r="Y1295" s="12">
        <f t="shared" si="230"/>
        <v>9</v>
      </c>
    </row>
    <row r="1296" spans="1:25" x14ac:dyDescent="0.25">
      <c r="A1296">
        <v>1295</v>
      </c>
      <c r="B1296" t="s">
        <v>11203</v>
      </c>
      <c r="C1296" t="str">
        <f t="shared" si="231"/>
        <v>Unique</v>
      </c>
      <c r="D1296" t="s">
        <v>11204</v>
      </c>
      <c r="E1296" t="str">
        <f t="shared" si="222"/>
        <v>Cello Eliza Plastic Laundry Bag Basket, 50 litres, Light Grey</v>
      </c>
      <c r="F1296" t="str" cm="1">
        <f t="array" ref="F1296">PROPER(_xlfn.TEXTJOIN(" ", TRUE, INDEX(_xlfn.FILTERXML("&lt;t&gt;&lt;s&gt;" &amp; SUBSTITUTE(E1296," ","&lt;/s&gt;&lt;s&gt;") &amp; "&lt;/s&gt;&lt;/t&gt;", "//s"), _xlfn.SEQUENCE(4))))</f>
        <v>Cello Eliza Plastic Laundry</v>
      </c>
      <c r="G1296" t="str">
        <f t="shared" si="221"/>
        <v>50 litres, Light Grey</v>
      </c>
      <c r="H1296" t="s">
        <v>8794</v>
      </c>
      <c r="I1296" t="s">
        <v>13176</v>
      </c>
      <c r="J1296" s="7" t="str">
        <f t="shared" si="223"/>
        <v>Home &amp; Kitchen</v>
      </c>
      <c r="K1296" t="s">
        <v>13312</v>
      </c>
      <c r="L1296" t="str">
        <f t="shared" si="224"/>
        <v>HomeStorage &amp; Organization</v>
      </c>
      <c r="M1296" s="2" t="s">
        <v>13313</v>
      </c>
      <c r="N1296" s="2" t="str">
        <f t="shared" si="225"/>
        <v>LaundryOrganization</v>
      </c>
      <c r="O1296" s="1" t="s">
        <v>13314</v>
      </c>
      <c r="Q1296">
        <v>998.06</v>
      </c>
      <c r="R1296" s="8">
        <f t="shared" si="226"/>
        <v>998.06</v>
      </c>
      <c r="S1296" s="2">
        <v>1282</v>
      </c>
      <c r="T1296" s="8">
        <f t="shared" si="227"/>
        <v>1282</v>
      </c>
      <c r="U1296" s="1">
        <f t="shared" si="228"/>
        <v>0.22148205928237133</v>
      </c>
      <c r="V1296">
        <v>4.2</v>
      </c>
      <c r="W1296" s="10">
        <f t="shared" si="229"/>
        <v>4.2</v>
      </c>
      <c r="X1296" s="4">
        <v>7274</v>
      </c>
      <c r="Y1296" s="12">
        <f t="shared" si="230"/>
        <v>7274</v>
      </c>
    </row>
    <row r="1297" spans="1:25" x14ac:dyDescent="0.25">
      <c r="A1297">
        <v>1296</v>
      </c>
      <c r="B1297" t="s">
        <v>11213</v>
      </c>
      <c r="C1297" t="str">
        <f t="shared" si="231"/>
        <v>Unique</v>
      </c>
      <c r="D1297" t="s">
        <v>11214</v>
      </c>
      <c r="E1297" t="str">
        <f t="shared" si="222"/>
        <v>ACTIVA 1200 MM HIGH SPEED 390 RPM BEE APPROVED 5 STAR RATED APSRA CEILING FAN BROWN 2 Years Warranty</v>
      </c>
      <c r="F1297" t="str" cm="1">
        <f t="array" ref="F1297">PROPER(_xlfn.TEXTJOIN(" ", TRUE, INDEX(_xlfn.FILTERXML("&lt;t&gt;&lt;s&gt;" &amp; SUBSTITUTE(E1297," ","&lt;/s&gt;&lt;s&gt;") &amp; "&lt;/s&gt;&lt;/t&gt;", "//s"), _xlfn.SEQUENCE(4))))</f>
        <v>Activa 1200 Mm High</v>
      </c>
      <c r="G1297" t="str">
        <f t="shared" si="221"/>
        <v>RPM BEE APPROVED 5 STAR RATED APSRA CEILING FAN BROWN 2 Years Warranty</v>
      </c>
      <c r="H1297" t="s">
        <v>9203</v>
      </c>
      <c r="I1297" t="s">
        <v>13176</v>
      </c>
      <c r="J1297" s="7" t="str">
        <f t="shared" si="223"/>
        <v>Home &amp; Kitchen</v>
      </c>
      <c r="K1297" s="2" t="s">
        <v>13289</v>
      </c>
      <c r="L1297" t="str">
        <f t="shared" si="224"/>
        <v>Heating , Cooling &amp; AirQuality</v>
      </c>
      <c r="M1297" s="2" t="s">
        <v>13323</v>
      </c>
      <c r="N1297" s="2" t="str">
        <f t="shared" si="225"/>
        <v>Fans</v>
      </c>
      <c r="O1297" s="1" t="s">
        <v>13324</v>
      </c>
      <c r="Q1297" s="2">
        <v>1099</v>
      </c>
      <c r="R1297" s="8">
        <f t="shared" si="226"/>
        <v>1099</v>
      </c>
      <c r="S1297" s="2">
        <v>1990</v>
      </c>
      <c r="T1297" s="8">
        <f t="shared" si="227"/>
        <v>1990</v>
      </c>
      <c r="U1297" s="1">
        <f t="shared" si="228"/>
        <v>0.44773869346733669</v>
      </c>
      <c r="V1297">
        <v>3.9</v>
      </c>
      <c r="W1297" s="10">
        <f t="shared" si="229"/>
        <v>3.9</v>
      </c>
      <c r="X1297" s="4">
        <v>5911</v>
      </c>
      <c r="Y1297" s="12">
        <f t="shared" si="230"/>
        <v>5911</v>
      </c>
    </row>
    <row r="1298" spans="1:25" x14ac:dyDescent="0.25">
      <c r="A1298">
        <v>1297</v>
      </c>
      <c r="B1298" t="s">
        <v>11223</v>
      </c>
      <c r="C1298" t="str">
        <f t="shared" si="231"/>
        <v>Unique</v>
      </c>
      <c r="D1298" t="s">
        <v>11224</v>
      </c>
      <c r="E1298" t="str">
        <f t="shared" si="222"/>
        <v>Shakti Technology S5 High Pressure Car Washer Machine 1900 Watts and Pressure 125 Bar with 10 Meter Hose Pipe</v>
      </c>
      <c r="F1298" t="str" cm="1">
        <f t="array" ref="F1298">PROPER(_xlfn.TEXTJOIN(" ", TRUE, INDEX(_xlfn.FILTERXML("&lt;t&gt;&lt;s&gt;" &amp; SUBSTITUTE(E1298," ","&lt;/s&gt;&lt;s&gt;") &amp; "&lt;/s&gt;&lt;/t&gt;", "//s"), _xlfn.SEQUENCE(4))))</f>
        <v>Shakti Technology S5 High</v>
      </c>
      <c r="G1298" t="str">
        <f t="shared" si="221"/>
        <v>Washer Machine 1900 Watts and Pressure 125 Bar with 10 Meter Hose Pipe</v>
      </c>
      <c r="H1298" t="s">
        <v>9294</v>
      </c>
      <c r="I1298" t="s">
        <v>13176</v>
      </c>
      <c r="J1298" s="7" t="str">
        <f t="shared" si="223"/>
        <v>Home &amp; Kitchen</v>
      </c>
      <c r="K1298" s="2" t="s">
        <v>13285</v>
      </c>
      <c r="L1298" t="str">
        <f t="shared" si="224"/>
        <v>Kitchen &amp; HomeAppliances</v>
      </c>
      <c r="M1298" s="2" t="s">
        <v>13293</v>
      </c>
      <c r="N1298" s="2" t="str">
        <f t="shared" si="225"/>
        <v>Vacuum , Cleaning &amp; Ironing</v>
      </c>
      <c r="O1298" s="1" t="s">
        <v>13325</v>
      </c>
      <c r="Q1298" s="2">
        <v>5999</v>
      </c>
      <c r="R1298" s="8">
        <f t="shared" si="226"/>
        <v>5999</v>
      </c>
      <c r="S1298" s="2">
        <v>9999</v>
      </c>
      <c r="T1298" s="8">
        <f t="shared" si="227"/>
        <v>9999</v>
      </c>
      <c r="U1298" s="1">
        <f t="shared" si="228"/>
        <v>0.40004000400040002</v>
      </c>
      <c r="V1298">
        <v>4.2</v>
      </c>
      <c r="W1298" s="10">
        <f t="shared" si="229"/>
        <v>4.2</v>
      </c>
      <c r="X1298" s="4">
        <v>170</v>
      </c>
      <c r="Y1298" s="12">
        <f t="shared" si="230"/>
        <v>170</v>
      </c>
    </row>
    <row r="1299" spans="1:25" x14ac:dyDescent="0.25">
      <c r="A1299">
        <v>1298</v>
      </c>
      <c r="B1299" t="s">
        <v>11233</v>
      </c>
      <c r="C1299" t="str">
        <f t="shared" si="231"/>
        <v>Unique</v>
      </c>
      <c r="D1299" t="s">
        <v>11234</v>
      </c>
      <c r="E1299" t="str">
        <f t="shared" si="222"/>
        <v>AMERICAN MICRONIC- Imported Wet and Dry Vacuum Cleaner, 21 Litre Stainless Steel with Blower and HEPA filter, 1600 Watts 100% Copper Motor 28 KPa suction with washable reusable dust bag (Red Black Steel)-AMI-VCD21-1600WDx</v>
      </c>
      <c r="F1299" t="str" cm="1">
        <f t="array" ref="F1299">PROPER(_xlfn.TEXTJOIN(" ", TRUE, INDEX(_xlfn.FILTERXML("&lt;t&gt;&lt;s&gt;" &amp; SUBSTITUTE(E1299," ","&lt;/s&gt;&lt;s&gt;") &amp; "&lt;/s&gt;&lt;/t&gt;", "//s"), _xlfn.SEQUENCE(4))))</f>
        <v>American Micronic- Imported Wet</v>
      </c>
      <c r="G1299" t="str">
        <f t="shared" si="221"/>
        <v>Vacuum Cleaner, 21 Litre Stainless Steel with Blower and HEPA filter, 1600 Watts 100% Copper Motor 28 KPa suction with washable reusable dust bag (Red Black Steel)-AMI-VCD21-1600WDx</v>
      </c>
      <c r="H1299" t="s">
        <v>9851</v>
      </c>
      <c r="I1299" t="s">
        <v>13176</v>
      </c>
      <c r="J1299" s="7" t="str">
        <f t="shared" si="223"/>
        <v>Home &amp; Kitchen</v>
      </c>
      <c r="K1299" s="2" t="s">
        <v>13285</v>
      </c>
      <c r="L1299" t="str">
        <f t="shared" si="224"/>
        <v>Kitchen &amp; HomeAppliances</v>
      </c>
      <c r="M1299" s="2" t="s">
        <v>13293</v>
      </c>
      <c r="N1299" s="2" t="str">
        <f t="shared" si="225"/>
        <v>Vacuum , Cleaning &amp; Ironing</v>
      </c>
      <c r="O1299" s="1" t="s">
        <v>13316</v>
      </c>
      <c r="P1299" t="s">
        <v>13317</v>
      </c>
      <c r="Q1299" s="2">
        <v>8886</v>
      </c>
      <c r="R1299" s="8">
        <f t="shared" si="226"/>
        <v>8886</v>
      </c>
      <c r="S1299" s="2">
        <v>11850</v>
      </c>
      <c r="T1299" s="8">
        <f t="shared" si="227"/>
        <v>11850</v>
      </c>
      <c r="U1299" s="1">
        <f t="shared" si="228"/>
        <v>0.250126582278481</v>
      </c>
      <c r="V1299">
        <v>4.2</v>
      </c>
      <c r="W1299" s="10">
        <f t="shared" si="229"/>
        <v>4.2</v>
      </c>
      <c r="X1299" s="4">
        <v>3065</v>
      </c>
      <c r="Y1299" s="12">
        <f t="shared" si="230"/>
        <v>3065</v>
      </c>
    </row>
    <row r="1300" spans="1:25" x14ac:dyDescent="0.25">
      <c r="A1300">
        <v>1299</v>
      </c>
      <c r="B1300" t="s">
        <v>11243</v>
      </c>
      <c r="C1300" t="str">
        <f t="shared" si="231"/>
        <v>Unique</v>
      </c>
      <c r="D1300" t="s">
        <v>11244</v>
      </c>
      <c r="E1300" t="str">
        <f t="shared" si="222"/>
        <v>Demokrazy New Nova Lint Cum Fuzz Remover for All Woolens Sweaters, Blankets, Jackets Remover Pill Remover from Carpets, Curtains (Pack of 1)</v>
      </c>
      <c r="F1300" t="str" cm="1">
        <f t="array" ref="F1300">PROPER(_xlfn.TEXTJOIN(" ", TRUE, INDEX(_xlfn.FILTERXML("&lt;t&gt;&lt;s&gt;" &amp; SUBSTITUTE(E1300," ","&lt;/s&gt;&lt;s&gt;") &amp; "&lt;/s&gt;&lt;/t&gt;", "//s"), _xlfn.SEQUENCE(4))))</f>
        <v>Demokrazy New Nova Lint</v>
      </c>
      <c r="G1300" t="str">
        <f t="shared" si="221"/>
        <v>Remover for All Woolens Sweaters, Blankets, Jackets Remover Pill Remover from Carpets, Curtains (Pack of 1)</v>
      </c>
      <c r="H1300" t="s">
        <v>8483</v>
      </c>
      <c r="I1300" t="s">
        <v>13176</v>
      </c>
      <c r="J1300" s="7" t="str">
        <f t="shared" si="223"/>
        <v>Home &amp; Kitchen</v>
      </c>
      <c r="K1300" t="s">
        <v>13285</v>
      </c>
      <c r="L1300" t="str">
        <f t="shared" si="224"/>
        <v>Kitchen &amp; HomeAppliances</v>
      </c>
      <c r="M1300" t="s">
        <v>13293</v>
      </c>
      <c r="N1300" s="2" t="str">
        <f t="shared" si="225"/>
        <v>Vacuum , Cleaning &amp; Ironing</v>
      </c>
      <c r="O1300" s="1" t="s">
        <v>13294</v>
      </c>
      <c r="P1300" t="s">
        <v>13295</v>
      </c>
      <c r="Q1300">
        <v>475</v>
      </c>
      <c r="R1300" s="8">
        <f t="shared" si="226"/>
        <v>475</v>
      </c>
      <c r="S1300">
        <v>999</v>
      </c>
      <c r="T1300" s="8">
        <f t="shared" si="227"/>
        <v>999</v>
      </c>
      <c r="U1300" s="1">
        <f t="shared" si="228"/>
        <v>0.52452452452452447</v>
      </c>
      <c r="V1300">
        <v>4.0999999999999996</v>
      </c>
      <c r="W1300" s="10">
        <f t="shared" si="229"/>
        <v>4.0999999999999996</v>
      </c>
      <c r="X1300" s="4">
        <v>1021</v>
      </c>
      <c r="Y1300" s="12">
        <f t="shared" si="230"/>
        <v>1021</v>
      </c>
    </row>
    <row r="1301" spans="1:25" x14ac:dyDescent="0.25">
      <c r="A1301">
        <v>1300</v>
      </c>
      <c r="B1301" t="s">
        <v>11253</v>
      </c>
      <c r="C1301" t="str">
        <f t="shared" si="231"/>
        <v>Unique</v>
      </c>
      <c r="D1301" t="s">
        <v>11254</v>
      </c>
      <c r="E1301" t="str">
        <f t="shared" si="222"/>
        <v>Instant Pot Air Fryer, Vortex 2QT, Touch Control Panel, 360¬∞ EvenCrisp‚Ñ¢ Technology, Uses 95 % less Oil, 4-in-1 Appliance: Air Fry, Roast, Bake, Reheat (Vortex 1.97Litre, Black)</v>
      </c>
      <c r="F1301" t="str" cm="1">
        <f t="array" ref="F1301">PROPER(_xlfn.TEXTJOIN(" ", TRUE, INDEX(_xlfn.FILTERXML("&lt;t&gt;&lt;s&gt;" &amp; SUBSTITUTE(E1301," ","&lt;/s&gt;&lt;s&gt;") &amp; "&lt;/s&gt;&lt;/t&gt;", "//s"), _xlfn.SEQUENCE(4))))</f>
        <v>Instant Pot Air Fryer,</v>
      </c>
      <c r="G1301" t="str">
        <f t="shared" si="221"/>
        <v>Touch Control Panel, 360¬∞ EvenCrisp‚Ñ¢ Technology, Uses 95 % less Oil, 4-in-1 Appliance: Air Fry, Roast, Bake, Reheat (Vortex 1.97Litre, Black)</v>
      </c>
      <c r="H1301" t="s">
        <v>8783</v>
      </c>
      <c r="I1301" t="s">
        <v>13176</v>
      </c>
      <c r="J1301" s="7" t="str">
        <f t="shared" si="223"/>
        <v>Home &amp; Kitchen</v>
      </c>
      <c r="K1301" s="2" t="s">
        <v>13285</v>
      </c>
      <c r="L1301" t="str">
        <f t="shared" si="224"/>
        <v>Kitchen &amp; HomeAppliances</v>
      </c>
      <c r="M1301" s="2" t="s">
        <v>13286</v>
      </c>
      <c r="N1301" s="2" t="str">
        <f t="shared" si="225"/>
        <v>SmallKitchenAppliances</v>
      </c>
      <c r="O1301" s="1" t="s">
        <v>13310</v>
      </c>
      <c r="P1301" t="s">
        <v>13311</v>
      </c>
      <c r="Q1301" s="2">
        <v>4995</v>
      </c>
      <c r="R1301" s="8">
        <f t="shared" si="226"/>
        <v>4995</v>
      </c>
      <c r="S1301" s="2">
        <v>20049</v>
      </c>
      <c r="T1301" s="8">
        <f t="shared" si="227"/>
        <v>20049</v>
      </c>
      <c r="U1301" s="1">
        <f t="shared" si="228"/>
        <v>0.75086039203950317</v>
      </c>
      <c r="V1301">
        <v>4.8</v>
      </c>
      <c r="W1301" s="10">
        <f t="shared" si="229"/>
        <v>4.8</v>
      </c>
      <c r="X1301" s="4">
        <v>3964</v>
      </c>
      <c r="Y1301" s="12">
        <f t="shared" si="230"/>
        <v>3964</v>
      </c>
    </row>
    <row r="1302" spans="1:25" x14ac:dyDescent="0.25">
      <c r="A1302">
        <v>1301</v>
      </c>
      <c r="B1302" t="s">
        <v>11263</v>
      </c>
      <c r="C1302" t="str">
        <f t="shared" si="231"/>
        <v>Unique</v>
      </c>
      <c r="D1302" t="s">
        <v>11264</v>
      </c>
      <c r="E1302" t="str">
        <f t="shared" si="222"/>
        <v>HUL Pureit Eco Water Saver Mineral RO+UV+MF AS wall mounted Counter top Black 10L Water Purifier</v>
      </c>
      <c r="F1302" t="str" cm="1">
        <f t="array" ref="F1302">PROPER(_xlfn.TEXTJOIN(" ", TRUE, INDEX(_xlfn.FILTERXML("&lt;t&gt;&lt;s&gt;" &amp; SUBSTITUTE(E1302," ","&lt;/s&gt;&lt;s&gt;") &amp; "&lt;/s&gt;&lt;/t&gt;", "//s"), _xlfn.SEQUENCE(4))))</f>
        <v>Hul Pureit Eco Water</v>
      </c>
      <c r="G1302" t="str">
        <f t="shared" si="221"/>
        <v>RO+UV+MF AS wall mounted Counter top Black 10L Water Purifier</v>
      </c>
      <c r="H1302" t="s">
        <v>10001</v>
      </c>
      <c r="I1302" t="s">
        <v>13176</v>
      </c>
      <c r="J1302" s="7" t="str">
        <f t="shared" si="223"/>
        <v>Home &amp; Kitchen</v>
      </c>
      <c r="K1302" s="2" t="s">
        <v>13285</v>
      </c>
      <c r="L1302" t="str">
        <f t="shared" si="224"/>
        <v>Kitchen &amp; HomeAppliances</v>
      </c>
      <c r="M1302" s="2" t="s">
        <v>13334</v>
      </c>
      <c r="N1302" s="2" t="str">
        <f t="shared" si="225"/>
        <v>WaterPurifiers &amp; Accessories</v>
      </c>
      <c r="O1302" s="1" t="s">
        <v>13344</v>
      </c>
      <c r="Q1302" s="2">
        <v>13999</v>
      </c>
      <c r="R1302" s="8">
        <f t="shared" si="226"/>
        <v>13999</v>
      </c>
      <c r="S1302" s="2">
        <v>24850</v>
      </c>
      <c r="T1302" s="8">
        <f t="shared" si="227"/>
        <v>24850</v>
      </c>
      <c r="U1302" s="1">
        <f t="shared" si="228"/>
        <v>0.43665995975855132</v>
      </c>
      <c r="V1302">
        <v>4.4000000000000004</v>
      </c>
      <c r="W1302" s="10">
        <f t="shared" si="229"/>
        <v>4.4000000000000004</v>
      </c>
      <c r="X1302" s="4">
        <v>8948</v>
      </c>
      <c r="Y1302" s="12">
        <f t="shared" si="230"/>
        <v>8948</v>
      </c>
    </row>
    <row r="1303" spans="1:25" x14ac:dyDescent="0.25">
      <c r="A1303">
        <v>1302</v>
      </c>
      <c r="B1303" t="s">
        <v>11273</v>
      </c>
      <c r="C1303" t="str">
        <f t="shared" si="231"/>
        <v>Unique</v>
      </c>
      <c r="D1303" t="s">
        <v>11274</v>
      </c>
      <c r="E1303" t="str">
        <f t="shared" si="222"/>
        <v>Livpure Glo Star RO+UV+UF+Mineraliser - 7 L Storage Tank, 15 LPH Water Purifier for Home, Black</v>
      </c>
      <c r="F1303" t="str" cm="1">
        <f t="array" ref="F1303">PROPER(_xlfn.TEXTJOIN(" ", TRUE, INDEX(_xlfn.FILTERXML("&lt;t&gt;&lt;s&gt;" &amp; SUBSTITUTE(E1303," ","&lt;/s&gt;&lt;s&gt;") &amp; "&lt;/s&gt;&lt;/t&gt;", "//s"), _xlfn.SEQUENCE(4))))</f>
        <v>Livpure Glo Star Ro+Uv+Uf+Mineraliser</v>
      </c>
      <c r="G1303" t="str">
        <f t="shared" si="221"/>
        <v>L Storage Tank, 15 LPH Water Purifier for Home, Black</v>
      </c>
      <c r="H1303" t="s">
        <v>10001</v>
      </c>
      <c r="I1303" t="s">
        <v>13176</v>
      </c>
      <c r="J1303" s="7" t="str">
        <f t="shared" si="223"/>
        <v>Home &amp; Kitchen</v>
      </c>
      <c r="K1303" s="2" t="s">
        <v>13285</v>
      </c>
      <c r="L1303" t="str">
        <f t="shared" si="224"/>
        <v>Kitchen &amp; HomeAppliances</v>
      </c>
      <c r="M1303" s="2" t="s">
        <v>13334</v>
      </c>
      <c r="N1303" s="2" t="str">
        <f t="shared" si="225"/>
        <v>WaterPurifiers &amp; Accessories</v>
      </c>
      <c r="O1303" s="1" t="s">
        <v>13344</v>
      </c>
      <c r="Q1303" s="2">
        <v>8499</v>
      </c>
      <c r="R1303" s="8">
        <f t="shared" si="226"/>
        <v>8499</v>
      </c>
      <c r="S1303" s="2">
        <v>16490</v>
      </c>
      <c r="T1303" s="8">
        <f t="shared" si="227"/>
        <v>16490</v>
      </c>
      <c r="U1303" s="1">
        <f t="shared" si="228"/>
        <v>0.48459672528805336</v>
      </c>
      <c r="V1303">
        <v>4.3</v>
      </c>
      <c r="W1303" s="10">
        <f t="shared" si="229"/>
        <v>4.3</v>
      </c>
      <c r="X1303" s="4">
        <v>97</v>
      </c>
      <c r="Y1303" s="12">
        <f t="shared" si="230"/>
        <v>97</v>
      </c>
    </row>
    <row r="1304" spans="1:25" x14ac:dyDescent="0.25">
      <c r="A1304">
        <v>1303</v>
      </c>
      <c r="B1304" t="s">
        <v>11283</v>
      </c>
      <c r="C1304" t="str">
        <f t="shared" si="231"/>
        <v>Unique</v>
      </c>
      <c r="D1304" t="s">
        <v>11284</v>
      </c>
      <c r="E1304" t="str">
        <f t="shared" si="222"/>
        <v>Philips Hi113 1000-Watt Plastic Body Ptfe Coating Dry Iron, Pack of 1</v>
      </c>
      <c r="F1304" t="str" cm="1">
        <f t="array" ref="F1304">PROPER(_xlfn.TEXTJOIN(" ", TRUE, INDEX(_xlfn.FILTERXML("&lt;t&gt;&lt;s&gt;" &amp; SUBSTITUTE(E1304," ","&lt;/s&gt;&lt;s&gt;") &amp; "&lt;/s&gt;&lt;/t&gt;", "//s"), _xlfn.SEQUENCE(4))))</f>
        <v>Philips Hi113 1000-Watt Plastic</v>
      </c>
      <c r="G1304" t="str">
        <f t="shared" si="221"/>
        <v>Coating Dry Iron, Pack of 1</v>
      </c>
      <c r="H1304" t="s">
        <v>8607</v>
      </c>
      <c r="I1304" t="s">
        <v>13176</v>
      </c>
      <c r="J1304" s="7" t="str">
        <f t="shared" si="223"/>
        <v>Home &amp; Kitchen</v>
      </c>
      <c r="K1304" t="s">
        <v>13285</v>
      </c>
      <c r="L1304" t="str">
        <f t="shared" si="224"/>
        <v>Kitchen &amp; HomeAppliances</v>
      </c>
      <c r="M1304" t="s">
        <v>13293</v>
      </c>
      <c r="N1304" s="2" t="str">
        <f t="shared" si="225"/>
        <v>Vacuum , Cleaning &amp; Ironing</v>
      </c>
      <c r="O1304" s="1" t="s">
        <v>13294</v>
      </c>
      <c r="P1304" t="s">
        <v>13303</v>
      </c>
      <c r="Q1304">
        <v>949</v>
      </c>
      <c r="R1304" s="8">
        <f t="shared" si="226"/>
        <v>949</v>
      </c>
      <c r="S1304">
        <v>975</v>
      </c>
      <c r="T1304" s="8">
        <f t="shared" si="227"/>
        <v>975</v>
      </c>
      <c r="U1304" s="1">
        <f t="shared" si="228"/>
        <v>2.6666666666666668E-2</v>
      </c>
      <c r="V1304">
        <v>4.3</v>
      </c>
      <c r="W1304" s="10">
        <f t="shared" si="229"/>
        <v>4.3</v>
      </c>
      <c r="X1304" s="4">
        <v>7223</v>
      </c>
      <c r="Y1304" s="12">
        <f t="shared" si="230"/>
        <v>7223</v>
      </c>
    </row>
    <row r="1305" spans="1:25" x14ac:dyDescent="0.25">
      <c r="A1305">
        <v>1304</v>
      </c>
      <c r="B1305" t="s">
        <v>11293</v>
      </c>
      <c r="C1305" t="str">
        <f t="shared" si="231"/>
        <v>Unique</v>
      </c>
      <c r="D1305" t="s">
        <v>11294</v>
      </c>
      <c r="E1305" t="str">
        <f t="shared" si="222"/>
        <v>Kuber Industries Round Non Woven Fabric Foldable Laundry Basket|Toy Storage Basket|Cloth Storage Basket With Handles| Capicity 45 Ltr (Grey and Black)-KUBMART11446</v>
      </c>
      <c r="F1305" t="str" cm="1">
        <f t="array" ref="F1305">PROPER(_xlfn.TEXTJOIN(" ", TRUE, INDEX(_xlfn.FILTERXML("&lt;t&gt;&lt;s&gt;" &amp; SUBSTITUTE(E1305," ","&lt;/s&gt;&lt;s&gt;") &amp; "&lt;/s&gt;&lt;/t&gt;", "//s"), _xlfn.SEQUENCE(4))))</f>
        <v>Kuber Industries Round Non</v>
      </c>
      <c r="G1305" t="str">
        <f t="shared" si="221"/>
        <v>Foldable Laundry Basket|Toy Storage Basket|Cloth Storage Basket With Handles| Capicity 45 Ltr (Grey and Black)-KUBMART11446</v>
      </c>
      <c r="H1305" t="s">
        <v>8794</v>
      </c>
      <c r="I1305" t="s">
        <v>13176</v>
      </c>
      <c r="J1305" s="7" t="str">
        <f t="shared" si="223"/>
        <v>Home &amp; Kitchen</v>
      </c>
      <c r="K1305" t="s">
        <v>13312</v>
      </c>
      <c r="L1305" t="str">
        <f t="shared" si="224"/>
        <v>HomeStorage &amp; Organization</v>
      </c>
      <c r="M1305" t="s">
        <v>13313</v>
      </c>
      <c r="N1305" s="2" t="str">
        <f t="shared" si="225"/>
        <v>LaundryOrganization</v>
      </c>
      <c r="O1305" s="1" t="s">
        <v>13314</v>
      </c>
      <c r="Q1305">
        <v>395</v>
      </c>
      <c r="R1305" s="8">
        <f t="shared" si="226"/>
        <v>395</v>
      </c>
      <c r="S1305">
        <v>499</v>
      </c>
      <c r="T1305" s="8">
        <f t="shared" si="227"/>
        <v>499</v>
      </c>
      <c r="U1305" s="1">
        <f t="shared" si="228"/>
        <v>0.20841683366733466</v>
      </c>
      <c r="V1305">
        <v>4</v>
      </c>
      <c r="W1305" s="10">
        <f t="shared" si="229"/>
        <v>4</v>
      </c>
      <c r="X1305" s="4">
        <v>330</v>
      </c>
      <c r="Y1305" s="12">
        <f t="shared" si="230"/>
        <v>330</v>
      </c>
    </row>
    <row r="1306" spans="1:25" x14ac:dyDescent="0.25">
      <c r="A1306">
        <v>1305</v>
      </c>
      <c r="B1306" t="s">
        <v>11303</v>
      </c>
      <c r="C1306" t="str">
        <f t="shared" si="231"/>
        <v>Unique</v>
      </c>
      <c r="D1306" t="s">
        <v>11304</v>
      </c>
      <c r="E1306" t="str">
        <f t="shared" si="222"/>
        <v>Preethi MGA-502 0.4-Litre Grind and Store Jar (White), stainless steel, Set of 1</v>
      </c>
      <c r="F1306" t="str" cm="1">
        <f t="array" ref="F1306">PROPER(_xlfn.TEXTJOIN(" ", TRUE, INDEX(_xlfn.FILTERXML("&lt;t&gt;&lt;s&gt;" &amp; SUBSTITUTE(E1306," ","&lt;/s&gt;&lt;s&gt;") &amp; "&lt;/s&gt;&lt;/t&gt;", "//s"), _xlfn.SEQUENCE(4))))</f>
        <v>Preethi Mga-502 0.4-Litre Grind</v>
      </c>
      <c r="G1306" t="str">
        <f t="shared" si="221"/>
        <v>Jar (White), stainless steel, Set of 1</v>
      </c>
      <c r="H1306" t="s">
        <v>11305</v>
      </c>
      <c r="I1306" t="s">
        <v>13176</v>
      </c>
      <c r="J1306" s="7" t="str">
        <f t="shared" si="223"/>
        <v>Home &amp; Kitchen</v>
      </c>
      <c r="K1306" t="s">
        <v>13285</v>
      </c>
      <c r="L1306" t="str">
        <f t="shared" si="224"/>
        <v>Kitchen &amp; HomeAppliances</v>
      </c>
      <c r="M1306" t="s">
        <v>13286</v>
      </c>
      <c r="N1306" s="2" t="str">
        <f t="shared" si="225"/>
        <v>SmallKitchenAppliances</v>
      </c>
      <c r="O1306" s="1" t="s">
        <v>13364</v>
      </c>
      <c r="P1306" t="s">
        <v>13365</v>
      </c>
      <c r="Q1306">
        <v>635</v>
      </c>
      <c r="R1306" s="8">
        <f t="shared" si="226"/>
        <v>635</v>
      </c>
      <c r="S1306">
        <v>635</v>
      </c>
      <c r="T1306" s="8">
        <f t="shared" si="227"/>
        <v>635</v>
      </c>
      <c r="U1306" s="1">
        <f t="shared" si="228"/>
        <v>0</v>
      </c>
      <c r="V1306">
        <v>4.3</v>
      </c>
      <c r="W1306" s="10">
        <f t="shared" si="229"/>
        <v>4.3</v>
      </c>
      <c r="X1306" s="4">
        <v>4570</v>
      </c>
      <c r="Y1306" s="12">
        <f t="shared" si="230"/>
        <v>4570</v>
      </c>
    </row>
    <row r="1307" spans="1:25" x14ac:dyDescent="0.25">
      <c r="A1307">
        <v>1306</v>
      </c>
      <c r="B1307" t="s">
        <v>11314</v>
      </c>
      <c r="C1307" t="str">
        <f t="shared" si="231"/>
        <v>Unique</v>
      </c>
      <c r="D1307" t="s">
        <v>11315</v>
      </c>
      <c r="E1307" t="str">
        <f t="shared" si="222"/>
        <v>Usha Aurora 1000 W Dry Iron with Innovative Tail Light Indicator, Weilburger Soleplate (White and Grey)</v>
      </c>
      <c r="F1307" t="str" cm="1">
        <f t="array" ref="F1307">PROPER(_xlfn.TEXTJOIN(" ", TRUE, INDEX(_xlfn.FILTERXML("&lt;t&gt;&lt;s&gt;" &amp; SUBSTITUTE(E1307," ","&lt;/s&gt;&lt;s&gt;") &amp; "&lt;/s&gt;&lt;/t&gt;", "//s"), _xlfn.SEQUENCE(4))))</f>
        <v>Usha Aurora 1000 W</v>
      </c>
      <c r="G1307" t="str">
        <f t="shared" si="221"/>
        <v>with Innovative Tail Light Indicator, Weilburger Soleplate (White and Grey)</v>
      </c>
      <c r="H1307" t="s">
        <v>8607</v>
      </c>
      <c r="I1307" t="s">
        <v>13176</v>
      </c>
      <c r="J1307" s="7" t="str">
        <f t="shared" si="223"/>
        <v>Home &amp; Kitchen</v>
      </c>
      <c r="K1307" t="s">
        <v>13285</v>
      </c>
      <c r="L1307" t="str">
        <f t="shared" si="224"/>
        <v>Kitchen &amp; HomeAppliances</v>
      </c>
      <c r="M1307" s="2" t="s">
        <v>13293</v>
      </c>
      <c r="N1307" s="2" t="str">
        <f t="shared" si="225"/>
        <v>Vacuum , Cleaning &amp; Ironing</v>
      </c>
      <c r="O1307" s="1" t="s">
        <v>13294</v>
      </c>
      <c r="P1307" t="s">
        <v>13303</v>
      </c>
      <c r="Q1307">
        <v>717</v>
      </c>
      <c r="R1307" s="8">
        <f t="shared" si="226"/>
        <v>717</v>
      </c>
      <c r="S1307" s="2">
        <v>1390</v>
      </c>
      <c r="T1307" s="8">
        <f t="shared" si="227"/>
        <v>1390</v>
      </c>
      <c r="U1307" s="1">
        <f t="shared" si="228"/>
        <v>0.48417266187050362</v>
      </c>
      <c r="V1307">
        <v>4</v>
      </c>
      <c r="W1307" s="10">
        <f t="shared" si="229"/>
        <v>4</v>
      </c>
      <c r="X1307" s="4">
        <v>4867</v>
      </c>
      <c r="Y1307" s="12">
        <f t="shared" si="230"/>
        <v>4867</v>
      </c>
    </row>
    <row r="1308" spans="1:25" x14ac:dyDescent="0.25">
      <c r="A1308">
        <v>1307</v>
      </c>
      <c r="B1308" t="s">
        <v>11324</v>
      </c>
      <c r="C1308" t="str">
        <f t="shared" si="231"/>
        <v>Unique</v>
      </c>
      <c r="D1308" t="s">
        <v>11325</v>
      </c>
      <c r="E1308" t="str">
        <f t="shared" si="222"/>
        <v>ECOVACS DEEBOT N8 2-in-1 Robotic Vacuum Cleaner, 2022 New Launch, Most Powerful Suction, Covers 2000+ Sq. Ft in One Charge, Advanced dToF Technology with OZMO Mopping (DEEBOT N8) - White</v>
      </c>
      <c r="F1308" t="str" cm="1">
        <f t="array" ref="F1308">PROPER(_xlfn.TEXTJOIN(" ", TRUE, INDEX(_xlfn.FILTERXML("&lt;t&gt;&lt;s&gt;" &amp; SUBSTITUTE(E1308," ","&lt;/s&gt;&lt;s&gt;") &amp; "&lt;/s&gt;&lt;/t&gt;", "//s"), _xlfn.SEQUENCE(4))))</f>
        <v>Ecovacs Deebot N8 2-In-1</v>
      </c>
      <c r="G1308" t="str">
        <f t="shared" si="221"/>
        <v>Cleaner, 2022 New Launch, Most Powerful Suction, Covers 2000+ Sq. Ft in One Charge, Advanced dToF Technology with OZMO Mopping (DEEBOT N8) - White</v>
      </c>
      <c r="H1308" t="s">
        <v>11326</v>
      </c>
      <c r="I1308" t="s">
        <v>13176</v>
      </c>
      <c r="J1308" s="7" t="str">
        <f t="shared" si="223"/>
        <v>Home &amp; Kitchen</v>
      </c>
      <c r="K1308" s="2" t="s">
        <v>13285</v>
      </c>
      <c r="L1308" t="str">
        <f t="shared" si="224"/>
        <v>Kitchen &amp; HomeAppliances</v>
      </c>
      <c r="M1308" s="2" t="s">
        <v>13293</v>
      </c>
      <c r="N1308" s="2" t="str">
        <f t="shared" si="225"/>
        <v>Vacuum , Cleaning &amp; Ironing</v>
      </c>
      <c r="O1308" s="1" t="s">
        <v>13316</v>
      </c>
      <c r="P1308" t="s">
        <v>13317</v>
      </c>
      <c r="Q1308" s="2">
        <v>27900</v>
      </c>
      <c r="R1308" s="8">
        <f t="shared" si="226"/>
        <v>27900</v>
      </c>
      <c r="S1308" s="2">
        <v>59900</v>
      </c>
      <c r="T1308" s="8">
        <f t="shared" si="227"/>
        <v>59900</v>
      </c>
      <c r="U1308" s="1">
        <f t="shared" si="228"/>
        <v>0.53422370617696158</v>
      </c>
      <c r="V1308">
        <v>4.4000000000000004</v>
      </c>
      <c r="W1308" s="10">
        <f t="shared" si="229"/>
        <v>4.4000000000000004</v>
      </c>
      <c r="X1308" s="4">
        <v>5298</v>
      </c>
      <c r="Y1308" s="12">
        <f t="shared" si="230"/>
        <v>5298</v>
      </c>
    </row>
    <row r="1309" spans="1:25" x14ac:dyDescent="0.25">
      <c r="A1309">
        <v>1308</v>
      </c>
      <c r="B1309" t="s">
        <v>11335</v>
      </c>
      <c r="C1309" t="str">
        <f t="shared" si="231"/>
        <v>Unique</v>
      </c>
      <c r="D1309" t="s">
        <v>11336</v>
      </c>
      <c r="E1309" t="str">
        <f t="shared" si="222"/>
        <v>Kent Gold, Optima, Gold+ Spare Kit</v>
      </c>
      <c r="F1309" t="str" cm="1">
        <f t="array" ref="F1309">PROPER(_xlfn.TEXTJOIN(" ", TRUE, INDEX(_xlfn.FILTERXML("&lt;t&gt;&lt;s&gt;" &amp; SUBSTITUTE(E1309," ","&lt;/s&gt;&lt;s&gt;") &amp; "&lt;/s&gt;&lt;/t&gt;", "//s"), _xlfn.SEQUENCE(4))))</f>
        <v>Kent Gold, Optima, Gold+</v>
      </c>
      <c r="G1309" t="str">
        <f t="shared" ref="G1309:G1372" si="232">IFERROR(TRIM(MID(E1309, FIND("~", SUBSTITUTE(E1309, " ", "~", 6)) + 1, LEN(E1309))), "")</f>
        <v/>
      </c>
      <c r="H1309" t="s">
        <v>9552</v>
      </c>
      <c r="I1309" t="s">
        <v>13176</v>
      </c>
      <c r="J1309" s="7" t="str">
        <f t="shared" si="223"/>
        <v>Home &amp; Kitchen</v>
      </c>
      <c r="K1309" t="s">
        <v>13285</v>
      </c>
      <c r="L1309" t="str">
        <f t="shared" si="224"/>
        <v>Kitchen &amp; HomeAppliances</v>
      </c>
      <c r="M1309" t="s">
        <v>13334</v>
      </c>
      <c r="N1309" s="2" t="str">
        <f t="shared" si="225"/>
        <v>WaterPurifiers &amp; Accessories</v>
      </c>
      <c r="O1309" s="1" t="s">
        <v>13336</v>
      </c>
      <c r="Q1309">
        <v>649</v>
      </c>
      <c r="R1309" s="8">
        <f t="shared" si="226"/>
        <v>649</v>
      </c>
      <c r="S1309">
        <v>670</v>
      </c>
      <c r="T1309" s="8">
        <f t="shared" si="227"/>
        <v>670</v>
      </c>
      <c r="U1309" s="1">
        <f t="shared" si="228"/>
        <v>3.134328358208955E-2</v>
      </c>
      <c r="V1309">
        <v>4.0999999999999996</v>
      </c>
      <c r="W1309" s="10">
        <f t="shared" si="229"/>
        <v>4.0999999999999996</v>
      </c>
      <c r="X1309" s="4">
        <v>7786</v>
      </c>
      <c r="Y1309" s="12">
        <f t="shared" si="230"/>
        <v>7786</v>
      </c>
    </row>
    <row r="1310" spans="1:25" x14ac:dyDescent="0.25">
      <c r="A1310">
        <v>1309</v>
      </c>
      <c r="B1310" t="s">
        <v>11345</v>
      </c>
      <c r="C1310" t="str">
        <f t="shared" si="231"/>
        <v>Unique</v>
      </c>
      <c r="D1310" t="s">
        <v>11346</v>
      </c>
      <c r="E1310" t="str">
        <f t="shared" si="222"/>
        <v>AVNISH Tap Water Purifier Filter Faucet 6 Layer Carbon Activated Dust Chlorine Remover Water Softener for Drinking Cartridge Alkaline Taps for Kitchen Sink Bathroom Wash Basin (6-Layer Filtration)</v>
      </c>
      <c r="F1310" t="str" cm="1">
        <f t="array" ref="F1310">PROPER(_xlfn.TEXTJOIN(" ", TRUE, INDEX(_xlfn.FILTERXML("&lt;t&gt;&lt;s&gt;" &amp; SUBSTITUTE(E1310," ","&lt;/s&gt;&lt;s&gt;") &amp; "&lt;/s&gt;&lt;/t&gt;", "//s"), _xlfn.SEQUENCE(4))))</f>
        <v>Avnish Tap Water Purifier</v>
      </c>
      <c r="G1310" t="str">
        <f t="shared" si="232"/>
        <v>6 Layer Carbon Activated Dust Chlorine Remover Water Softener for Drinking Cartridge Alkaline Taps for Kitchen Sink Bathroom Wash Basin (6-Layer Filtration)</v>
      </c>
      <c r="H1310" t="s">
        <v>9541</v>
      </c>
      <c r="I1310" t="s">
        <v>13176</v>
      </c>
      <c r="J1310" s="7" t="str">
        <f t="shared" si="223"/>
        <v>Home &amp; Kitchen</v>
      </c>
      <c r="K1310" t="s">
        <v>13285</v>
      </c>
      <c r="L1310" t="str">
        <f t="shared" si="224"/>
        <v>Kitchen &amp; HomeAppliances</v>
      </c>
      <c r="M1310" t="s">
        <v>13334</v>
      </c>
      <c r="N1310" s="2" t="str">
        <f t="shared" si="225"/>
        <v>WaterPurifiers &amp; Accessories</v>
      </c>
      <c r="O1310" s="1" t="s">
        <v>13335</v>
      </c>
      <c r="Q1310">
        <v>193</v>
      </c>
      <c r="R1310" s="8">
        <f t="shared" si="226"/>
        <v>193</v>
      </c>
      <c r="S1310">
        <v>399</v>
      </c>
      <c r="T1310" s="8">
        <f t="shared" si="227"/>
        <v>399</v>
      </c>
      <c r="U1310" s="1">
        <f t="shared" si="228"/>
        <v>0.51629072681704258</v>
      </c>
      <c r="V1310">
        <v>3.6</v>
      </c>
      <c r="W1310" s="10">
        <f t="shared" si="229"/>
        <v>3.6</v>
      </c>
      <c r="X1310" s="4">
        <v>37</v>
      </c>
      <c r="Y1310" s="12">
        <f t="shared" si="230"/>
        <v>37</v>
      </c>
    </row>
    <row r="1311" spans="1:25" x14ac:dyDescent="0.25">
      <c r="A1311">
        <v>1310</v>
      </c>
      <c r="B1311" t="s">
        <v>11355</v>
      </c>
      <c r="C1311" t="str">
        <f t="shared" si="231"/>
        <v>Unique</v>
      </c>
      <c r="D1311" t="s">
        <v>11356</v>
      </c>
      <c r="E1311" t="str">
        <f t="shared" si="222"/>
        <v>Khaitan ORFin Fan heater for Home and kitchen-K0 2215</v>
      </c>
      <c r="F1311" t="str" cm="1">
        <f t="array" ref="F1311">PROPER(_xlfn.TEXTJOIN(" ", TRUE, INDEX(_xlfn.FILTERXML("&lt;t&gt;&lt;s&gt;" &amp; SUBSTITUTE(E1311," ","&lt;/s&gt;&lt;s&gt;") &amp; "&lt;/s&gt;&lt;/t&gt;", "//s"), _xlfn.SEQUENCE(4))))</f>
        <v>Khaitan Orfin Fan Heater</v>
      </c>
      <c r="G1311" t="str">
        <f t="shared" si="232"/>
        <v>and kitchen-K0 2215</v>
      </c>
      <c r="H1311" t="s">
        <v>8472</v>
      </c>
      <c r="I1311" t="s">
        <v>13176</v>
      </c>
      <c r="J1311" s="7" t="str">
        <f t="shared" si="223"/>
        <v>Home &amp; Kitchen</v>
      </c>
      <c r="K1311" s="2" t="s">
        <v>13289</v>
      </c>
      <c r="L1311" t="str">
        <f t="shared" si="224"/>
        <v>Heating , Cooling &amp; AirQuality</v>
      </c>
      <c r="M1311" s="2" t="s">
        <v>13290</v>
      </c>
      <c r="N1311" s="2" t="str">
        <f t="shared" si="225"/>
        <v>RoomHeaters</v>
      </c>
      <c r="O1311" s="1" t="s">
        <v>13292</v>
      </c>
      <c r="Q1311" s="2">
        <v>1299</v>
      </c>
      <c r="R1311" s="8">
        <f t="shared" si="226"/>
        <v>1299</v>
      </c>
      <c r="S1311" s="2">
        <v>2495</v>
      </c>
      <c r="T1311" s="8">
        <f t="shared" si="227"/>
        <v>2495</v>
      </c>
      <c r="U1311" s="1">
        <f t="shared" si="228"/>
        <v>0.47935871743486974</v>
      </c>
      <c r="V1311">
        <v>2</v>
      </c>
      <c r="W1311" s="10">
        <f t="shared" si="229"/>
        <v>2</v>
      </c>
      <c r="X1311" s="4">
        <v>2</v>
      </c>
      <c r="Y1311" s="12">
        <f t="shared" si="230"/>
        <v>2</v>
      </c>
    </row>
    <row r="1312" spans="1:25" x14ac:dyDescent="0.25">
      <c r="A1312">
        <v>1311</v>
      </c>
      <c r="B1312" t="s">
        <v>11365</v>
      </c>
      <c r="C1312" t="str">
        <f t="shared" si="231"/>
        <v>Unique</v>
      </c>
      <c r="D1312" t="s">
        <v>11366</v>
      </c>
      <c r="E1312" t="str">
        <f t="shared" si="222"/>
        <v>USHA RapidMix 500-Watt Copper Motor Mixer Grinder with 3 Jars and 5 Years Warranty(Sea Green White)</v>
      </c>
      <c r="F1312" t="str" cm="1">
        <f t="array" ref="F1312">PROPER(_xlfn.TEXTJOIN(" ", TRUE, INDEX(_xlfn.FILTERXML("&lt;t&gt;&lt;s&gt;" &amp; SUBSTITUTE(E1312," ","&lt;/s&gt;&lt;s&gt;") &amp; "&lt;/s&gt;&lt;/t&gt;", "//s"), _xlfn.SEQUENCE(4))))</f>
        <v>Usha Rapidmix 500-Watt Copper</v>
      </c>
      <c r="G1312" t="str">
        <f t="shared" si="232"/>
        <v>Grinder with 3 Jars and 5 Years Warranty(Sea Green White)</v>
      </c>
      <c r="H1312" t="s">
        <v>8618</v>
      </c>
      <c r="I1312" t="s">
        <v>13176</v>
      </c>
      <c r="J1312" s="7" t="str">
        <f t="shared" si="223"/>
        <v>Home &amp; Kitchen</v>
      </c>
      <c r="K1312" s="2" t="s">
        <v>13285</v>
      </c>
      <c r="L1312" t="str">
        <f t="shared" si="224"/>
        <v>Kitchen &amp; HomeAppliances</v>
      </c>
      <c r="M1312" s="2" t="s">
        <v>13286</v>
      </c>
      <c r="N1312" s="2" t="str">
        <f t="shared" si="225"/>
        <v>SmallKitchenAppliances</v>
      </c>
      <c r="O1312" s="1" t="s">
        <v>13304</v>
      </c>
      <c r="Q1312" s="2">
        <v>2449</v>
      </c>
      <c r="R1312" s="8">
        <f t="shared" si="226"/>
        <v>2449</v>
      </c>
      <c r="S1312" s="2">
        <v>3390</v>
      </c>
      <c r="T1312" s="8">
        <f t="shared" si="227"/>
        <v>3390</v>
      </c>
      <c r="U1312" s="1">
        <f t="shared" si="228"/>
        <v>0.27758112094395282</v>
      </c>
      <c r="V1312">
        <v>4</v>
      </c>
      <c r="W1312" s="10">
        <f t="shared" si="229"/>
        <v>4</v>
      </c>
      <c r="X1312" s="4">
        <v>5206</v>
      </c>
      <c r="Y1312" s="12">
        <f t="shared" si="230"/>
        <v>5206</v>
      </c>
    </row>
    <row r="1313" spans="1:25" x14ac:dyDescent="0.25">
      <c r="A1313">
        <v>1312</v>
      </c>
      <c r="B1313" t="s">
        <v>11375</v>
      </c>
      <c r="C1313" t="str">
        <f t="shared" si="231"/>
        <v>Unique</v>
      </c>
      <c r="D1313" t="s">
        <v>13009</v>
      </c>
      <c r="E1313" t="str">
        <f t="shared" si="222"/>
        <v>CSI INTERNATIONAL Instant Water Geyser, Water Heater, Portable Water Heater, Geyser Made of First Class ABS Plastic 3KW (Red)</v>
      </c>
      <c r="F1313" t="str" cm="1">
        <f t="array" ref="F1313">PROPER(_xlfn.TEXTJOIN(" ", TRUE, INDEX(_xlfn.FILTERXML("&lt;t&gt;&lt;s&gt;" &amp; SUBSTITUTE(E1313," ","&lt;/s&gt;&lt;s&gt;") &amp; "&lt;/s&gt;&lt;/t&gt;", "//s"), _xlfn.SEQUENCE(4))))</f>
        <v>Csi International Instant Water</v>
      </c>
      <c r="G1313" t="str">
        <f t="shared" si="232"/>
        <v>Heater, Portable Water Heater, Geyser Made of First Class ABS Plastic 3KW (Red)</v>
      </c>
      <c r="H1313" t="s">
        <v>8629</v>
      </c>
      <c r="I1313" t="s">
        <v>13176</v>
      </c>
      <c r="J1313" s="7" t="str">
        <f t="shared" si="223"/>
        <v>Home &amp; Kitchen</v>
      </c>
      <c r="K1313" s="2" t="s">
        <v>13289</v>
      </c>
      <c r="L1313" t="str">
        <f t="shared" si="224"/>
        <v>Heating , Cooling &amp; AirQuality</v>
      </c>
      <c r="M1313" s="2" t="s">
        <v>13305</v>
      </c>
      <c r="N1313" s="2" t="str">
        <f t="shared" si="225"/>
        <v>WaterHeaters &amp; Geysers</v>
      </c>
      <c r="O1313" s="1" t="s">
        <v>13306</v>
      </c>
      <c r="Q1313" s="2">
        <v>1049</v>
      </c>
      <c r="R1313" s="8">
        <f t="shared" si="226"/>
        <v>1049</v>
      </c>
      <c r="S1313" s="2">
        <v>2499</v>
      </c>
      <c r="T1313" s="8">
        <f t="shared" si="227"/>
        <v>2499</v>
      </c>
      <c r="U1313" s="1">
        <f t="shared" si="228"/>
        <v>0.58023209283713484</v>
      </c>
      <c r="V1313">
        <v>3.7</v>
      </c>
      <c r="W1313" s="10">
        <f t="shared" si="229"/>
        <v>3.7</v>
      </c>
      <c r="X1313" s="4">
        <v>638</v>
      </c>
      <c r="Y1313" s="12">
        <f t="shared" si="230"/>
        <v>638</v>
      </c>
    </row>
    <row r="1314" spans="1:25" x14ac:dyDescent="0.25">
      <c r="A1314">
        <v>1313</v>
      </c>
      <c r="B1314" t="s">
        <v>11383</v>
      </c>
      <c r="C1314" t="str">
        <f t="shared" si="231"/>
        <v>Unique</v>
      </c>
      <c r="D1314" t="s">
        <v>11384</v>
      </c>
      <c r="E1314" t="str">
        <f t="shared" si="222"/>
        <v>Havells Gatik Neo 400mm Pedestal Fan (Aqua Blue)</v>
      </c>
      <c r="F1314" t="str" cm="1">
        <f t="array" ref="F1314">PROPER(_xlfn.TEXTJOIN(" ", TRUE, INDEX(_xlfn.FILTERXML("&lt;t&gt;&lt;s&gt;" &amp; SUBSTITUTE(E1314," ","&lt;/s&gt;&lt;s&gt;") &amp; "&lt;/s&gt;&lt;/t&gt;", "//s"), _xlfn.SEQUENCE(4))))</f>
        <v>Havells Gatik Neo 400Mm</v>
      </c>
      <c r="G1314" t="str">
        <f t="shared" si="232"/>
        <v>(Aqua Blue)</v>
      </c>
      <c r="H1314" t="s">
        <v>10891</v>
      </c>
      <c r="I1314" t="s">
        <v>13176</v>
      </c>
      <c r="J1314" s="7" t="str">
        <f t="shared" si="223"/>
        <v>Home &amp; Kitchen</v>
      </c>
      <c r="K1314" s="2" t="s">
        <v>13289</v>
      </c>
      <c r="L1314" t="str">
        <f t="shared" si="224"/>
        <v>Heating , Cooling &amp; AirQuality</v>
      </c>
      <c r="M1314" s="2" t="s">
        <v>13323</v>
      </c>
      <c r="N1314" s="2" t="str">
        <f t="shared" si="225"/>
        <v>Fans</v>
      </c>
      <c r="O1314" s="1" t="s">
        <v>13361</v>
      </c>
      <c r="Q1314" s="2">
        <v>2399</v>
      </c>
      <c r="R1314" s="8">
        <f t="shared" si="226"/>
        <v>2399</v>
      </c>
      <c r="S1314" s="2">
        <v>4200</v>
      </c>
      <c r="T1314" s="8">
        <f t="shared" si="227"/>
        <v>4200</v>
      </c>
      <c r="U1314" s="1">
        <f t="shared" si="228"/>
        <v>0.42880952380952381</v>
      </c>
      <c r="V1314">
        <v>3.8</v>
      </c>
      <c r="W1314" s="10">
        <f t="shared" si="229"/>
        <v>3.8</v>
      </c>
      <c r="X1314" s="4">
        <v>397</v>
      </c>
      <c r="Y1314" s="12">
        <f t="shared" si="230"/>
        <v>397</v>
      </c>
    </row>
    <row r="1315" spans="1:25" x14ac:dyDescent="0.25">
      <c r="A1315">
        <v>1314</v>
      </c>
      <c r="B1315" t="s">
        <v>11393</v>
      </c>
      <c r="C1315" t="str">
        <f t="shared" si="231"/>
        <v>Unique</v>
      </c>
      <c r="D1315" t="s">
        <v>11394</v>
      </c>
      <c r="E1315" t="str">
        <f t="shared" si="222"/>
        <v>INALSA Upright Vacuum Cleaner, 2-in-1,Handheld and Stick for Home and Office Use,800W- with 16KPA Strong Suction and HEPA Filtration|0.8L Dust Tank|Includes Multiple Accessories,(Grey Black)</v>
      </c>
      <c r="F1315" t="str" cm="1">
        <f t="array" ref="F1315">PROPER(_xlfn.TEXTJOIN(" ", TRUE, INDEX(_xlfn.FILTERXML("&lt;t&gt;&lt;s&gt;" &amp; SUBSTITUTE(E1315," ","&lt;/s&gt;&lt;s&gt;") &amp; "&lt;/s&gt;&lt;/t&gt;", "//s"), _xlfn.SEQUENCE(4))))</f>
        <v>Inalsa Upright Vacuum Cleaner,</v>
      </c>
      <c r="G1315" t="str">
        <f t="shared" si="232"/>
        <v>Stick for Home and Office Use,800W- with 16KPA Strong Suction and HEPA Filtration|0.8L Dust Tank|Includes Multiple Accessories,(Grey Black)</v>
      </c>
      <c r="H1315" t="s">
        <v>8877</v>
      </c>
      <c r="I1315" t="s">
        <v>13176</v>
      </c>
      <c r="J1315" s="7" t="str">
        <f t="shared" si="223"/>
        <v>Home &amp; Kitchen</v>
      </c>
      <c r="K1315" s="2" t="s">
        <v>13285</v>
      </c>
      <c r="L1315" t="str">
        <f t="shared" si="224"/>
        <v>Kitchen &amp; HomeAppliances</v>
      </c>
      <c r="M1315" s="2" t="s">
        <v>13293</v>
      </c>
      <c r="N1315" s="2" t="str">
        <f t="shared" si="225"/>
        <v>Vacuum , Cleaning &amp; Ironing</v>
      </c>
      <c r="O1315" s="1" t="s">
        <v>13316</v>
      </c>
      <c r="P1315" t="s">
        <v>13317</v>
      </c>
      <c r="Q1315" s="2">
        <v>2286</v>
      </c>
      <c r="R1315" s="8">
        <f t="shared" si="226"/>
        <v>2286</v>
      </c>
      <c r="S1315" s="2">
        <v>4495</v>
      </c>
      <c r="T1315" s="8">
        <f t="shared" si="227"/>
        <v>4495</v>
      </c>
      <c r="U1315" s="1">
        <f t="shared" si="228"/>
        <v>0.49143492769744163</v>
      </c>
      <c r="V1315">
        <v>3.9</v>
      </c>
      <c r="W1315" s="10">
        <f t="shared" si="229"/>
        <v>3.9</v>
      </c>
      <c r="X1315" s="4">
        <v>326</v>
      </c>
      <c r="Y1315" s="12">
        <f t="shared" si="230"/>
        <v>326</v>
      </c>
    </row>
    <row r="1316" spans="1:25" x14ac:dyDescent="0.25">
      <c r="A1316">
        <v>1315</v>
      </c>
      <c r="B1316" t="s">
        <v>11403</v>
      </c>
      <c r="C1316" t="str">
        <f t="shared" si="231"/>
        <v>Unique</v>
      </c>
      <c r="D1316" t="s">
        <v>11404</v>
      </c>
      <c r="E1316" t="str">
        <f t="shared" si="222"/>
        <v>ROYAL STEP - AMAZON'S BRAND - Portable Electric USB Juice Maker Juicer Bottle Blender Grinder Mixer,4 Blades Rechargeable Bottle with (Multi color) (MULTI)</v>
      </c>
      <c r="F1316" t="str" cm="1">
        <f t="array" ref="F1316">PROPER(_xlfn.TEXTJOIN(" ", TRUE, INDEX(_xlfn.FILTERXML("&lt;t&gt;&lt;s&gt;" &amp; SUBSTITUTE(E1316," ","&lt;/s&gt;&lt;s&gt;") &amp; "&lt;/s&gt;&lt;/t&gt;", "//s"), _xlfn.SEQUENCE(4))))</f>
        <v>Royal Step - Amazon'S</v>
      </c>
      <c r="G1316" t="str">
        <f t="shared" si="232"/>
        <v>Portable Electric USB Juice Maker Juicer Bottle Blender Grinder Mixer,4 Blades Rechargeable Bottle with (Multi color) (MULTI)</v>
      </c>
      <c r="H1316" t="s">
        <v>10473</v>
      </c>
      <c r="I1316" t="s">
        <v>13176</v>
      </c>
      <c r="J1316" s="7" t="str">
        <f t="shared" si="223"/>
        <v>Home &amp; Kitchen</v>
      </c>
      <c r="K1316" t="s">
        <v>13285</v>
      </c>
      <c r="L1316" t="str">
        <f t="shared" si="224"/>
        <v>Kitchen &amp; HomeAppliances</v>
      </c>
      <c r="M1316" s="2" t="s">
        <v>13286</v>
      </c>
      <c r="N1316" s="2" t="str">
        <f t="shared" si="225"/>
        <v>SmallKitchenAppliances</v>
      </c>
      <c r="O1316" s="1" t="s">
        <v>13354</v>
      </c>
      <c r="Q1316">
        <v>499</v>
      </c>
      <c r="R1316" s="8">
        <f t="shared" si="226"/>
        <v>499</v>
      </c>
      <c r="S1316" s="2">
        <v>2199</v>
      </c>
      <c r="T1316" s="8">
        <f t="shared" si="227"/>
        <v>2199</v>
      </c>
      <c r="U1316" s="1">
        <f t="shared" si="228"/>
        <v>0.77307867212369263</v>
      </c>
      <c r="V1316">
        <v>3.1</v>
      </c>
      <c r="W1316" s="10">
        <f t="shared" si="229"/>
        <v>3.1</v>
      </c>
      <c r="X1316" s="4">
        <v>3527</v>
      </c>
      <c r="Y1316" s="12">
        <f t="shared" si="230"/>
        <v>3527</v>
      </c>
    </row>
    <row r="1317" spans="1:25" x14ac:dyDescent="0.25">
      <c r="A1317">
        <v>1316</v>
      </c>
      <c r="B1317" t="s">
        <v>11413</v>
      </c>
      <c r="C1317" t="str">
        <f t="shared" si="231"/>
        <v>Unique</v>
      </c>
      <c r="D1317" t="s">
        <v>11414</v>
      </c>
      <c r="E1317" t="str">
        <f t="shared" si="222"/>
        <v>Nirdambhay Mini Bag Sealer, 2 in 1 Heat Sealer and Cutter Handheld Sealing Machine Portable Bag Resealer Sealer for Plastic Bags Food Storage Snack Fresh Bag Sealer (Including 2 AA Battery)</v>
      </c>
      <c r="F1317" t="str" cm="1">
        <f t="array" ref="F1317">PROPER(_xlfn.TEXTJOIN(" ", TRUE, INDEX(_xlfn.FILTERXML("&lt;t&gt;&lt;s&gt;" &amp; SUBSTITUTE(E1317," ","&lt;/s&gt;&lt;s&gt;") &amp; "&lt;/s&gt;&lt;/t&gt;", "//s"), _xlfn.SEQUENCE(4))))</f>
        <v>Nirdambhay Mini Bag Sealer,</v>
      </c>
      <c r="G1317" t="str">
        <f t="shared" si="232"/>
        <v>1 Heat Sealer and Cutter Handheld Sealing Machine Portable Bag Resealer Sealer for Plastic Bags Food Storage Snack Fresh Bag Sealer (Including 2 AA Battery)</v>
      </c>
      <c r="H1317" t="s">
        <v>9192</v>
      </c>
      <c r="I1317" t="s">
        <v>13176</v>
      </c>
      <c r="J1317" s="7" t="str">
        <f t="shared" si="223"/>
        <v>Home &amp; Kitchen</v>
      </c>
      <c r="K1317" t="s">
        <v>13285</v>
      </c>
      <c r="L1317" t="str">
        <f t="shared" si="224"/>
        <v>Kitchen &amp; HomeAppliances</v>
      </c>
      <c r="M1317" t="s">
        <v>13286</v>
      </c>
      <c r="N1317" s="2" t="str">
        <f t="shared" si="225"/>
        <v>SmallKitchenAppliances</v>
      </c>
      <c r="O1317" s="1" t="s">
        <v>13322</v>
      </c>
      <c r="Q1317">
        <v>429</v>
      </c>
      <c r="R1317" s="8">
        <f t="shared" si="226"/>
        <v>429</v>
      </c>
      <c r="S1317">
        <v>999</v>
      </c>
      <c r="T1317" s="8">
        <f t="shared" si="227"/>
        <v>999</v>
      </c>
      <c r="U1317" s="1">
        <f t="shared" si="228"/>
        <v>0.57057057057057059</v>
      </c>
      <c r="V1317">
        <v>3</v>
      </c>
      <c r="W1317" s="10">
        <f t="shared" si="229"/>
        <v>3</v>
      </c>
      <c r="X1317" s="4">
        <v>617</v>
      </c>
      <c r="Y1317" s="12">
        <f t="shared" si="230"/>
        <v>617</v>
      </c>
    </row>
    <row r="1318" spans="1:25" x14ac:dyDescent="0.25">
      <c r="A1318">
        <v>1317</v>
      </c>
      <c r="B1318" t="s">
        <v>11422</v>
      </c>
      <c r="C1318" t="str">
        <f t="shared" si="231"/>
        <v>Unique</v>
      </c>
      <c r="D1318" t="s">
        <v>11423</v>
      </c>
      <c r="E1318" t="str">
        <f t="shared" si="222"/>
        <v>Cello Non-Stick Aluminium Sandwich Gas Toaster(Black)</v>
      </c>
      <c r="F1318" t="str" cm="1">
        <f t="array" ref="F1318">PROPER(_xlfn.TEXTJOIN(" ", TRUE, INDEX(_xlfn.FILTERXML("&lt;t&gt;&lt;s&gt;" &amp; SUBSTITUTE(E1318," ","&lt;/s&gt;&lt;s&gt;") &amp; "&lt;/s&gt;&lt;/t&gt;", "//s"), _xlfn.SEQUENCE(4))))</f>
        <v>Cello Non-Stick Aluminium Sandwich</v>
      </c>
      <c r="G1318" t="str">
        <f t="shared" si="232"/>
        <v/>
      </c>
      <c r="H1318" t="s">
        <v>8969</v>
      </c>
      <c r="I1318" t="s">
        <v>13176</v>
      </c>
      <c r="J1318" s="7" t="str">
        <f t="shared" si="223"/>
        <v>Home &amp; Kitchen</v>
      </c>
      <c r="K1318" t="s">
        <v>13285</v>
      </c>
      <c r="L1318" t="str">
        <f t="shared" si="224"/>
        <v>Kitchen &amp; HomeAppliances</v>
      </c>
      <c r="M1318" t="s">
        <v>13286</v>
      </c>
      <c r="N1318" s="2" t="str">
        <f t="shared" si="225"/>
        <v>SmallKitchenAppliances</v>
      </c>
      <c r="O1318" s="1" t="s">
        <v>13319</v>
      </c>
      <c r="Q1318">
        <v>299</v>
      </c>
      <c r="R1318" s="8">
        <f t="shared" si="226"/>
        <v>299</v>
      </c>
      <c r="S1318">
        <v>595</v>
      </c>
      <c r="T1318" s="8">
        <f t="shared" si="227"/>
        <v>595</v>
      </c>
      <c r="U1318" s="1">
        <f t="shared" si="228"/>
        <v>0.49747899159663866</v>
      </c>
      <c r="V1318">
        <v>4</v>
      </c>
      <c r="W1318" s="10">
        <f t="shared" si="229"/>
        <v>4</v>
      </c>
      <c r="X1318" s="4">
        <v>314</v>
      </c>
      <c r="Y1318" s="12">
        <f t="shared" si="230"/>
        <v>314</v>
      </c>
    </row>
    <row r="1319" spans="1:25" x14ac:dyDescent="0.25">
      <c r="A1319">
        <v>1318</v>
      </c>
      <c r="B1319" t="s">
        <v>11432</v>
      </c>
      <c r="C1319" t="str">
        <f t="shared" si="231"/>
        <v>Unique</v>
      </c>
      <c r="D1319" t="s">
        <v>13010</v>
      </c>
      <c r="E1319" t="str">
        <f t="shared" si="222"/>
        <v>Proven Copper + Mineral RO+UV+UF 10 to 12 Liter RO + UV + TDS ADJUSTER Water Purifier with Copper Charge Technology black and copper Best For Home and Office (Made In India)</v>
      </c>
      <c r="F1319" t="str" cm="1">
        <f t="array" ref="F1319">PROPER(_xlfn.TEXTJOIN(" ", TRUE, INDEX(_xlfn.FILTERXML("&lt;t&gt;&lt;s&gt;" &amp; SUBSTITUTE(E1319," ","&lt;/s&gt;&lt;s&gt;") &amp; "&lt;/s&gt;&lt;/t&gt;", "//s"), _xlfn.SEQUENCE(4))))</f>
        <v>Proven Copper + Mineral</v>
      </c>
      <c r="G1319" t="str">
        <f t="shared" si="232"/>
        <v>to 12 Liter RO + UV + TDS ADJUSTER Water Purifier with Copper Charge Technology black and copper Best For Home and Office (Made In India)</v>
      </c>
      <c r="H1319" t="s">
        <v>10001</v>
      </c>
      <c r="I1319" t="s">
        <v>13176</v>
      </c>
      <c r="J1319" s="7" t="str">
        <f t="shared" si="223"/>
        <v>Home &amp; Kitchen</v>
      </c>
      <c r="K1319" s="2" t="s">
        <v>13285</v>
      </c>
      <c r="L1319" t="str">
        <f t="shared" si="224"/>
        <v>Kitchen &amp; HomeAppliances</v>
      </c>
      <c r="M1319" s="2" t="s">
        <v>13334</v>
      </c>
      <c r="N1319" s="2" t="str">
        <f t="shared" si="225"/>
        <v>WaterPurifiers &amp; Accessories</v>
      </c>
      <c r="O1319" s="1" t="s">
        <v>13344</v>
      </c>
      <c r="Q1319" s="2">
        <v>5395</v>
      </c>
      <c r="R1319" s="8">
        <f t="shared" si="226"/>
        <v>5395</v>
      </c>
      <c r="S1319" s="2">
        <v>19990</v>
      </c>
      <c r="T1319" s="8">
        <f t="shared" si="227"/>
        <v>19990</v>
      </c>
      <c r="U1319" s="1">
        <f t="shared" si="228"/>
        <v>0.73011505752876438</v>
      </c>
      <c r="V1319">
        <v>4.4000000000000004</v>
      </c>
      <c r="W1319" s="10">
        <f t="shared" si="229"/>
        <v>4.4000000000000004</v>
      </c>
      <c r="X1319" s="4">
        <v>535</v>
      </c>
      <c r="Y1319" s="12">
        <f t="shared" si="230"/>
        <v>535</v>
      </c>
    </row>
    <row r="1320" spans="1:25" x14ac:dyDescent="0.25">
      <c r="A1320">
        <v>1319</v>
      </c>
      <c r="B1320" t="s">
        <v>11441</v>
      </c>
      <c r="C1320" t="str">
        <f t="shared" si="231"/>
        <v>Unique</v>
      </c>
      <c r="D1320" t="s">
        <v>11442</v>
      </c>
      <c r="E1320" t="str">
        <f t="shared" si="222"/>
        <v>Morphy Richards Daisy 1000W Dry Iron with American Heritage Non-Stick Coated Soleplate, White</v>
      </c>
      <c r="F1320" t="str" cm="1">
        <f t="array" ref="F1320">PROPER(_xlfn.TEXTJOIN(" ", TRUE, INDEX(_xlfn.FILTERXML("&lt;t&gt;&lt;s&gt;" &amp; SUBSTITUTE(E1320," ","&lt;/s&gt;&lt;s&gt;") &amp; "&lt;/s&gt;&lt;/t&gt;", "//s"), _xlfn.SEQUENCE(4))))</f>
        <v>Morphy Richards Daisy 1000W</v>
      </c>
      <c r="G1320" t="str">
        <f t="shared" si="232"/>
        <v>with American Heritage Non-Stick Coated Soleplate, White</v>
      </c>
      <c r="H1320" t="s">
        <v>8607</v>
      </c>
      <c r="I1320" t="s">
        <v>13176</v>
      </c>
      <c r="J1320" s="7" t="str">
        <f t="shared" si="223"/>
        <v>Home &amp; Kitchen</v>
      </c>
      <c r="K1320" t="s">
        <v>13285</v>
      </c>
      <c r="L1320" t="str">
        <f t="shared" si="224"/>
        <v>Kitchen &amp; HomeAppliances</v>
      </c>
      <c r="M1320" s="2" t="s">
        <v>13293</v>
      </c>
      <c r="N1320" s="2" t="str">
        <f t="shared" si="225"/>
        <v>Vacuum , Cleaning &amp; Ironing</v>
      </c>
      <c r="O1320" s="1" t="s">
        <v>13294</v>
      </c>
      <c r="P1320" t="s">
        <v>13303</v>
      </c>
      <c r="Q1320">
        <v>559</v>
      </c>
      <c r="R1320" s="8">
        <f t="shared" si="226"/>
        <v>559</v>
      </c>
      <c r="S1320" s="2">
        <v>1010</v>
      </c>
      <c r="T1320" s="8">
        <f t="shared" si="227"/>
        <v>1010</v>
      </c>
      <c r="U1320" s="1">
        <f t="shared" si="228"/>
        <v>0.44653465346534654</v>
      </c>
      <c r="V1320">
        <v>4.0999999999999996</v>
      </c>
      <c r="W1320" s="10">
        <f t="shared" si="229"/>
        <v>4.0999999999999996</v>
      </c>
      <c r="X1320" s="4">
        <v>17325</v>
      </c>
      <c r="Y1320" s="12">
        <f t="shared" si="230"/>
        <v>17325</v>
      </c>
    </row>
    <row r="1321" spans="1:25" x14ac:dyDescent="0.25">
      <c r="A1321">
        <v>1320</v>
      </c>
      <c r="B1321" t="s">
        <v>11451</v>
      </c>
      <c r="C1321" t="str">
        <f t="shared" si="231"/>
        <v>Unique</v>
      </c>
      <c r="D1321" t="s">
        <v>11452</v>
      </c>
      <c r="E1321" t="str">
        <f t="shared" si="222"/>
        <v>Wipro Vesta 1200 Watt GD201 Lightweight Automatic Dry Iron| Quick Heat Up| Stylish and Sleek |Anti bacterial German Weilburger Double Coated Soleplate |2 Years Warranty</v>
      </c>
      <c r="F1321" t="str" cm="1">
        <f t="array" ref="F1321">PROPER(_xlfn.TEXTJOIN(" ", TRUE, INDEX(_xlfn.FILTERXML("&lt;t&gt;&lt;s&gt;" &amp; SUBSTITUTE(E1321," ","&lt;/s&gt;&lt;s&gt;") &amp; "&lt;/s&gt;&lt;/t&gt;", "//s"), _xlfn.SEQUENCE(4))))</f>
        <v>Wipro Vesta 1200 Watt</v>
      </c>
      <c r="G1321" t="str">
        <f t="shared" si="232"/>
        <v>Automatic Dry Iron| Quick Heat Up| Stylish and Sleek |Anti bacterial German Weilburger Double Coated Soleplate |2 Years Warranty</v>
      </c>
      <c r="H1321" t="s">
        <v>8607</v>
      </c>
      <c r="I1321" t="s">
        <v>13176</v>
      </c>
      <c r="J1321" s="7" t="str">
        <f t="shared" si="223"/>
        <v>Home &amp; Kitchen</v>
      </c>
      <c r="K1321" t="s">
        <v>13285</v>
      </c>
      <c r="L1321" t="str">
        <f t="shared" si="224"/>
        <v>Kitchen &amp; HomeAppliances</v>
      </c>
      <c r="M1321" s="2" t="s">
        <v>13293</v>
      </c>
      <c r="N1321" s="2" t="str">
        <f t="shared" si="225"/>
        <v>Vacuum , Cleaning &amp; Ironing</v>
      </c>
      <c r="O1321" s="1" t="s">
        <v>13294</v>
      </c>
      <c r="P1321" t="s">
        <v>13303</v>
      </c>
      <c r="Q1321">
        <v>660</v>
      </c>
      <c r="R1321" s="8">
        <f t="shared" si="226"/>
        <v>660</v>
      </c>
      <c r="S1321" s="2">
        <v>1100</v>
      </c>
      <c r="T1321" s="8">
        <f t="shared" si="227"/>
        <v>1100</v>
      </c>
      <c r="U1321" s="1">
        <f t="shared" si="228"/>
        <v>0.4</v>
      </c>
      <c r="V1321">
        <v>3.6</v>
      </c>
      <c r="W1321" s="10">
        <f t="shared" si="229"/>
        <v>3.6</v>
      </c>
      <c r="X1321" s="4">
        <v>91</v>
      </c>
      <c r="Y1321" s="12">
        <f t="shared" si="230"/>
        <v>91</v>
      </c>
    </row>
    <row r="1322" spans="1:25" x14ac:dyDescent="0.25">
      <c r="A1322">
        <v>1321</v>
      </c>
      <c r="B1322" t="s">
        <v>11461</v>
      </c>
      <c r="C1322" t="str">
        <f t="shared" si="231"/>
        <v>Unique</v>
      </c>
      <c r="D1322" t="s">
        <v>11462</v>
      </c>
      <c r="E1322" t="str">
        <f t="shared" si="222"/>
        <v>Zuvexa Egg Boiler Poacher Automatic Off Steaming, Cooking, Boiling Double Layer 14 Egg Boiler (Multicolor)‚Ä¶</v>
      </c>
      <c r="F1322" t="str" cm="1">
        <f t="array" ref="F1322">PROPER(_xlfn.TEXTJOIN(" ", TRUE, INDEX(_xlfn.FILTERXML("&lt;t&gt;&lt;s&gt;" &amp; SUBSTITUTE(E1322," ","&lt;/s&gt;&lt;s&gt;") &amp; "&lt;/s&gt;&lt;/t&gt;", "//s"), _xlfn.SEQUENCE(4))))</f>
        <v>Zuvexa Egg Boiler Poacher</v>
      </c>
      <c r="G1322" t="str">
        <f t="shared" si="232"/>
        <v>Steaming, Cooking, Boiling Double Layer 14 Egg Boiler (Multicolor)‚Ä¶</v>
      </c>
      <c r="H1322" t="s">
        <v>8938</v>
      </c>
      <c r="I1322" t="s">
        <v>13176</v>
      </c>
      <c r="J1322" s="7" t="str">
        <f t="shared" si="223"/>
        <v>Home &amp; Kitchen</v>
      </c>
      <c r="K1322" t="s">
        <v>13285</v>
      </c>
      <c r="L1322" t="str">
        <f t="shared" si="224"/>
        <v>Kitchen &amp; HomeAppliances</v>
      </c>
      <c r="M1322" t="s">
        <v>13286</v>
      </c>
      <c r="N1322" s="2" t="str">
        <f t="shared" si="225"/>
        <v>SmallKitchenAppliances</v>
      </c>
      <c r="O1322" s="1" t="s">
        <v>13318</v>
      </c>
      <c r="Q1322">
        <v>419</v>
      </c>
      <c r="R1322" s="8">
        <f t="shared" si="226"/>
        <v>419</v>
      </c>
      <c r="S1322">
        <v>999</v>
      </c>
      <c r="T1322" s="8">
        <f t="shared" si="227"/>
        <v>999</v>
      </c>
      <c r="U1322" s="1">
        <f t="shared" si="228"/>
        <v>0.5805805805805806</v>
      </c>
      <c r="V1322">
        <v>4.4000000000000004</v>
      </c>
      <c r="W1322" s="10">
        <f t="shared" si="229"/>
        <v>4.4000000000000004</v>
      </c>
      <c r="X1322" s="4">
        <v>227</v>
      </c>
      <c r="Y1322" s="12">
        <f t="shared" si="230"/>
        <v>227</v>
      </c>
    </row>
    <row r="1323" spans="1:25" x14ac:dyDescent="0.25">
      <c r="A1323">
        <v>1322</v>
      </c>
      <c r="B1323" t="s">
        <v>11471</v>
      </c>
      <c r="C1323" t="str">
        <f t="shared" si="231"/>
        <v>Unique</v>
      </c>
      <c r="D1323" t="s">
        <v>11472</v>
      </c>
      <c r="E1323" t="str">
        <f t="shared" si="222"/>
        <v>AO Smith HSE-VAS-X-015 Storage 15 Litre Vertical Water Heater (Geyser) White 4 Star</v>
      </c>
      <c r="F1323" t="str" cm="1">
        <f t="array" ref="F1323">PROPER(_xlfn.TEXTJOIN(" ", TRUE, INDEX(_xlfn.FILTERXML("&lt;t&gt;&lt;s&gt;" &amp; SUBSTITUTE(E1323," ","&lt;/s&gt;&lt;s&gt;") &amp; "&lt;/s&gt;&lt;/t&gt;", "//s"), _xlfn.SEQUENCE(4))))</f>
        <v>Ao Smith Hse-Vas-X-015 Storage</v>
      </c>
      <c r="G1323" t="str">
        <f t="shared" si="232"/>
        <v>Vertical Water Heater (Geyser) White 4 Star</v>
      </c>
      <c r="H1323" t="s">
        <v>8681</v>
      </c>
      <c r="I1323" t="s">
        <v>13176</v>
      </c>
      <c r="J1323" s="7" t="str">
        <f t="shared" si="223"/>
        <v>Home &amp; Kitchen</v>
      </c>
      <c r="K1323" s="2" t="s">
        <v>13289</v>
      </c>
      <c r="L1323" t="str">
        <f t="shared" si="224"/>
        <v>Heating , Cooling &amp; AirQuality</v>
      </c>
      <c r="M1323" s="2" t="s">
        <v>13305</v>
      </c>
      <c r="N1323" s="2" t="str">
        <f t="shared" si="225"/>
        <v>WaterHeaters &amp; Geysers</v>
      </c>
      <c r="O1323" s="1" t="s">
        <v>13308</v>
      </c>
      <c r="Q1323" s="2">
        <v>7349</v>
      </c>
      <c r="R1323" s="8">
        <f t="shared" si="226"/>
        <v>7349</v>
      </c>
      <c r="S1323" s="2">
        <v>10900</v>
      </c>
      <c r="T1323" s="8">
        <f t="shared" si="227"/>
        <v>10900</v>
      </c>
      <c r="U1323" s="1">
        <f t="shared" si="228"/>
        <v>0.32577981651376148</v>
      </c>
      <c r="V1323">
        <v>4.2</v>
      </c>
      <c r="W1323" s="10">
        <f t="shared" si="229"/>
        <v>4.2</v>
      </c>
      <c r="X1323" s="4">
        <v>11957</v>
      </c>
      <c r="Y1323" s="12">
        <f t="shared" si="230"/>
        <v>11957</v>
      </c>
    </row>
    <row r="1324" spans="1:25" x14ac:dyDescent="0.25">
      <c r="A1324">
        <v>1323</v>
      </c>
      <c r="B1324" t="s">
        <v>11481</v>
      </c>
      <c r="C1324" t="str">
        <f t="shared" si="231"/>
        <v>Unique</v>
      </c>
      <c r="D1324" t="s">
        <v>11482</v>
      </c>
      <c r="E1324" t="str">
        <f t="shared" si="222"/>
        <v>Havells Festiva 1200mm Dust Resistant Ceiling Fan (Gold Mist)</v>
      </c>
      <c r="F1324" t="str" cm="1">
        <f t="array" ref="F1324">PROPER(_xlfn.TEXTJOIN(" ", TRUE, INDEX(_xlfn.FILTERXML("&lt;t&gt;&lt;s&gt;" &amp; SUBSTITUTE(E1324," ","&lt;/s&gt;&lt;s&gt;") &amp; "&lt;/s&gt;&lt;/t&gt;", "//s"), _xlfn.SEQUENCE(4))))</f>
        <v>Havells Festiva 1200Mm Dust</v>
      </c>
      <c r="G1324" t="str">
        <f t="shared" si="232"/>
        <v>Fan (Gold Mist)</v>
      </c>
      <c r="H1324" t="s">
        <v>9203</v>
      </c>
      <c r="I1324" t="s">
        <v>13176</v>
      </c>
      <c r="J1324" s="7" t="str">
        <f t="shared" si="223"/>
        <v>Home &amp; Kitchen</v>
      </c>
      <c r="K1324" s="2" t="s">
        <v>13289</v>
      </c>
      <c r="L1324" t="str">
        <f t="shared" si="224"/>
        <v>Heating , Cooling &amp; AirQuality</v>
      </c>
      <c r="M1324" s="2" t="s">
        <v>13323</v>
      </c>
      <c r="N1324" s="2" t="str">
        <f t="shared" si="225"/>
        <v>Fans</v>
      </c>
      <c r="O1324" s="1" t="s">
        <v>13324</v>
      </c>
      <c r="Q1324" s="2">
        <v>2899</v>
      </c>
      <c r="R1324" s="8">
        <f t="shared" si="226"/>
        <v>2899</v>
      </c>
      <c r="S1324" s="2">
        <v>4005</v>
      </c>
      <c r="T1324" s="8">
        <f t="shared" si="227"/>
        <v>4005</v>
      </c>
      <c r="U1324" s="1">
        <f t="shared" si="228"/>
        <v>0.27615480649188512</v>
      </c>
      <c r="V1324">
        <v>4.3</v>
      </c>
      <c r="W1324" s="10">
        <f t="shared" si="229"/>
        <v>4.3</v>
      </c>
      <c r="X1324" s="4">
        <v>7140</v>
      </c>
      <c r="Y1324" s="12">
        <f t="shared" si="230"/>
        <v>7140</v>
      </c>
    </row>
    <row r="1325" spans="1:25" x14ac:dyDescent="0.25">
      <c r="A1325">
        <v>1324</v>
      </c>
      <c r="B1325" t="s">
        <v>11491</v>
      </c>
      <c r="C1325" t="str">
        <f t="shared" si="231"/>
        <v>Unique</v>
      </c>
      <c r="D1325" t="s">
        <v>11492</v>
      </c>
      <c r="E1325" t="str">
        <f t="shared" si="222"/>
        <v>INALSA Vaccum Cleaner Handheld 800W High Powerful Motor- Dura Clean with HEPA Filtration and Strong Powerful 16KPA Suction| Lightweight, Compact and Durable Body|Includes Multiple Accessories,(Grey Black)</v>
      </c>
      <c r="F1325" t="str" cm="1">
        <f t="array" ref="F1325">PROPER(_xlfn.TEXTJOIN(" ", TRUE, INDEX(_xlfn.FILTERXML("&lt;t&gt;&lt;s&gt;" &amp; SUBSTITUTE(E1325," ","&lt;/s&gt;&lt;s&gt;") &amp; "&lt;/s&gt;&lt;/t&gt;", "//s"), _xlfn.SEQUENCE(4))))</f>
        <v>Inalsa Vaccum Cleaner Handheld</v>
      </c>
      <c r="G1325" t="str">
        <f t="shared" si="232"/>
        <v>Powerful Motor- Dura Clean with HEPA Filtration and Strong Powerful 16KPA Suction| Lightweight, Compact and Durable Body|Includes Multiple Accessories,(Grey Black)</v>
      </c>
      <c r="H1325" t="s">
        <v>8877</v>
      </c>
      <c r="I1325" t="s">
        <v>13176</v>
      </c>
      <c r="J1325" s="7" t="str">
        <f t="shared" si="223"/>
        <v>Home &amp; Kitchen</v>
      </c>
      <c r="K1325" s="2" t="s">
        <v>13285</v>
      </c>
      <c r="L1325" t="str">
        <f t="shared" si="224"/>
        <v>Kitchen &amp; HomeAppliances</v>
      </c>
      <c r="M1325" s="2" t="s">
        <v>13293</v>
      </c>
      <c r="N1325" s="2" t="str">
        <f t="shared" si="225"/>
        <v>Vacuum , Cleaning &amp; Ironing</v>
      </c>
      <c r="O1325" s="1" t="s">
        <v>13316</v>
      </c>
      <c r="P1325" t="s">
        <v>13317</v>
      </c>
      <c r="Q1325" s="2">
        <v>1799</v>
      </c>
      <c r="R1325" s="8">
        <f t="shared" si="226"/>
        <v>1799</v>
      </c>
      <c r="S1325" s="2">
        <v>3295</v>
      </c>
      <c r="T1325" s="8">
        <f t="shared" si="227"/>
        <v>3295</v>
      </c>
      <c r="U1325" s="1">
        <f t="shared" si="228"/>
        <v>0.45402124430955992</v>
      </c>
      <c r="V1325">
        <v>3.8</v>
      </c>
      <c r="W1325" s="10">
        <f t="shared" si="229"/>
        <v>3.8</v>
      </c>
      <c r="X1325" s="4">
        <v>687</v>
      </c>
      <c r="Y1325" s="12">
        <f t="shared" si="230"/>
        <v>687</v>
      </c>
    </row>
    <row r="1326" spans="1:25" x14ac:dyDescent="0.25">
      <c r="A1326">
        <v>1325</v>
      </c>
      <c r="B1326" t="s">
        <v>11501</v>
      </c>
      <c r="C1326" t="str">
        <f t="shared" si="231"/>
        <v>Unique</v>
      </c>
      <c r="D1326" t="s">
        <v>11502</v>
      </c>
      <c r="E1326" t="str">
        <f t="shared" si="222"/>
        <v>iBELL SM1515NEW Sandwich Maker with Floating Hinges, 1000Watt, Panini Grill Toast (Black)</v>
      </c>
      <c r="F1326" t="str" cm="1">
        <f t="array" ref="F1326">PROPER(_xlfn.TEXTJOIN(" ", TRUE, INDEX(_xlfn.FILTERXML("&lt;t&gt;&lt;s&gt;" &amp; SUBSTITUTE(E1326," ","&lt;/s&gt;&lt;s&gt;") &amp; "&lt;/s&gt;&lt;/t&gt;", "//s"), _xlfn.SEQUENCE(4))))</f>
        <v>Ibell Sm1515New Sandwich Maker</v>
      </c>
      <c r="G1326" t="str">
        <f t="shared" si="232"/>
        <v>Hinges, 1000Watt, Panini Grill Toast (Black)</v>
      </c>
      <c r="H1326" t="s">
        <v>8969</v>
      </c>
      <c r="I1326" t="s">
        <v>13176</v>
      </c>
      <c r="J1326" s="7" t="str">
        <f t="shared" si="223"/>
        <v>Home &amp; Kitchen</v>
      </c>
      <c r="K1326" s="2" t="s">
        <v>13285</v>
      </c>
      <c r="L1326" t="str">
        <f t="shared" si="224"/>
        <v>Kitchen &amp; HomeAppliances</v>
      </c>
      <c r="M1326" s="2" t="s">
        <v>13286</v>
      </c>
      <c r="N1326" s="2" t="str">
        <f t="shared" si="225"/>
        <v>SmallKitchenAppliances</v>
      </c>
      <c r="O1326" s="1" t="s">
        <v>13319</v>
      </c>
      <c r="Q1326" s="2">
        <v>1474</v>
      </c>
      <c r="R1326" s="8">
        <f t="shared" si="226"/>
        <v>1474</v>
      </c>
      <c r="S1326" s="2">
        <v>4650</v>
      </c>
      <c r="T1326" s="8">
        <f t="shared" si="227"/>
        <v>4650</v>
      </c>
      <c r="U1326" s="1">
        <f t="shared" si="228"/>
        <v>0.68301075268817202</v>
      </c>
      <c r="V1326">
        <v>4.0999999999999996</v>
      </c>
      <c r="W1326" s="10">
        <f t="shared" si="229"/>
        <v>4.0999999999999996</v>
      </c>
      <c r="X1326" s="4">
        <v>1045</v>
      </c>
      <c r="Y1326" s="12">
        <f t="shared" si="230"/>
        <v>1045</v>
      </c>
    </row>
    <row r="1327" spans="1:25" x14ac:dyDescent="0.25">
      <c r="A1327">
        <v>1326</v>
      </c>
      <c r="B1327" t="s">
        <v>11511</v>
      </c>
      <c r="C1327" t="str">
        <f t="shared" si="231"/>
        <v>Unique</v>
      </c>
      <c r="D1327" t="s">
        <v>11512</v>
      </c>
      <c r="E1327" t="str">
        <f t="shared" si="222"/>
        <v>Aquaguard Aura RO+UV+UF+Taste Adjuster(MTDS) with Active Copper and Zinc 7L water purifier,8 stages of purification,suitable for borewell,tanker,municipal water(Black) from Eureka Forbes</v>
      </c>
      <c r="F1327" t="str" cm="1">
        <f t="array" ref="F1327">PROPER(_xlfn.TEXTJOIN(" ", TRUE, INDEX(_xlfn.FILTERXML("&lt;t&gt;&lt;s&gt;" &amp; SUBSTITUTE(E1327," ","&lt;/s&gt;&lt;s&gt;") &amp; "&lt;/s&gt;&lt;/t&gt;", "//s"), _xlfn.SEQUENCE(4))))</f>
        <v>Aquaguard Aura Ro+Uv+Uf+Taste Adjuster(Mtds)</v>
      </c>
      <c r="G1327" t="str">
        <f t="shared" si="232"/>
        <v>Copper and Zinc 7L water purifier,8 stages of purification,suitable for borewell,tanker,municipal water(Black) from Eureka Forbes</v>
      </c>
      <c r="H1327" t="s">
        <v>10001</v>
      </c>
      <c r="I1327" t="s">
        <v>13176</v>
      </c>
      <c r="J1327" s="7" t="str">
        <f t="shared" si="223"/>
        <v>Home &amp; Kitchen</v>
      </c>
      <c r="K1327" s="2" t="s">
        <v>13285</v>
      </c>
      <c r="L1327" t="str">
        <f t="shared" si="224"/>
        <v>Kitchen &amp; HomeAppliances</v>
      </c>
      <c r="M1327" s="2" t="s">
        <v>13334</v>
      </c>
      <c r="N1327" s="2" t="str">
        <f t="shared" si="225"/>
        <v>WaterPurifiers &amp; Accessories</v>
      </c>
      <c r="O1327" s="1" t="s">
        <v>13344</v>
      </c>
      <c r="Q1327" s="2">
        <v>15999</v>
      </c>
      <c r="R1327" s="8">
        <f t="shared" si="226"/>
        <v>15999</v>
      </c>
      <c r="S1327" s="2">
        <v>24500</v>
      </c>
      <c r="T1327" s="8">
        <f t="shared" si="227"/>
        <v>24500</v>
      </c>
      <c r="U1327" s="1">
        <f t="shared" si="228"/>
        <v>0.34697959183673471</v>
      </c>
      <c r="V1327">
        <v>4</v>
      </c>
      <c r="W1327" s="10">
        <f t="shared" si="229"/>
        <v>4</v>
      </c>
      <c r="X1327" s="4">
        <v>11206</v>
      </c>
      <c r="Y1327" s="12">
        <f t="shared" si="230"/>
        <v>11206</v>
      </c>
    </row>
    <row r="1328" spans="1:25" x14ac:dyDescent="0.25">
      <c r="A1328">
        <v>1327</v>
      </c>
      <c r="B1328" t="s">
        <v>11521</v>
      </c>
      <c r="C1328" t="str">
        <f t="shared" si="231"/>
        <v>Unique</v>
      </c>
      <c r="D1328" t="s">
        <v>11522</v>
      </c>
      <c r="E1328" t="str">
        <f t="shared" si="222"/>
        <v>Havells Instanio 3-Litre 4.5KW Instant Water Heater (Geyser), White Blue</v>
      </c>
      <c r="F1328" t="str" cm="1">
        <f t="array" ref="F1328">PROPER(_xlfn.TEXTJOIN(" ", TRUE, INDEX(_xlfn.FILTERXML("&lt;t&gt;&lt;s&gt;" &amp; SUBSTITUTE(E1328," ","&lt;/s&gt;&lt;s&gt;") &amp; "&lt;/s&gt;&lt;/t&gt;", "//s"), _xlfn.SEQUENCE(4))))</f>
        <v>Havells Instanio 3-Litre 4.5Kw</v>
      </c>
      <c r="G1328" t="str">
        <f t="shared" si="232"/>
        <v>Heater (Geyser), White Blue</v>
      </c>
      <c r="H1328" t="s">
        <v>8629</v>
      </c>
      <c r="I1328" t="s">
        <v>13176</v>
      </c>
      <c r="J1328" s="7" t="str">
        <f t="shared" si="223"/>
        <v>Home &amp; Kitchen</v>
      </c>
      <c r="K1328" s="2" t="s">
        <v>13289</v>
      </c>
      <c r="L1328" t="str">
        <f t="shared" si="224"/>
        <v>Heating , Cooling &amp; AirQuality</v>
      </c>
      <c r="M1328" s="2" t="s">
        <v>13305</v>
      </c>
      <c r="N1328" s="2" t="str">
        <f t="shared" si="225"/>
        <v>WaterHeaters &amp; Geysers</v>
      </c>
      <c r="O1328" s="1" t="s">
        <v>13306</v>
      </c>
      <c r="Q1328" s="2">
        <v>3645</v>
      </c>
      <c r="R1328" s="8">
        <f t="shared" si="226"/>
        <v>3645</v>
      </c>
      <c r="S1328" s="2">
        <v>6070</v>
      </c>
      <c r="T1328" s="8">
        <f t="shared" si="227"/>
        <v>6070</v>
      </c>
      <c r="U1328" s="1">
        <f t="shared" si="228"/>
        <v>0.39950576606260296</v>
      </c>
      <c r="V1328">
        <v>4.2</v>
      </c>
      <c r="W1328" s="10">
        <f t="shared" si="229"/>
        <v>4.2</v>
      </c>
      <c r="X1328" s="4">
        <v>561</v>
      </c>
      <c r="Y1328" s="12">
        <f t="shared" si="230"/>
        <v>561</v>
      </c>
    </row>
    <row r="1329" spans="1:25" x14ac:dyDescent="0.25">
      <c r="A1329">
        <v>1328</v>
      </c>
      <c r="B1329" t="s">
        <v>11531</v>
      </c>
      <c r="C1329" t="str">
        <f t="shared" si="231"/>
        <v>Unique</v>
      </c>
      <c r="D1329" t="s">
        <v>11532</v>
      </c>
      <c r="E1329" t="str">
        <f t="shared" si="222"/>
        <v>Milk Frother, Immersion Blender Cordlesss Foam Maker USB Rechargeable Small Mixer Handheld with 2 Stainless WhisksÔºåWisker for Stirring 3-Speed Adjustable Mini Frother for Cappuccino Latte Coffee Egg</v>
      </c>
      <c r="F1329" t="str" cm="1">
        <f t="array" ref="F1329">PROPER(_xlfn.TEXTJOIN(" ", TRUE, INDEX(_xlfn.FILTERXML("&lt;t&gt;&lt;s&gt;" &amp; SUBSTITUTE(E1329," ","&lt;/s&gt;&lt;s&gt;") &amp; "&lt;/s&gt;&lt;/t&gt;", "//s"), _xlfn.SEQUENCE(4))))</f>
        <v>Milk Frother, Immersion Blender</v>
      </c>
      <c r="G1329" t="str">
        <f t="shared" si="232"/>
        <v>Maker USB Rechargeable Small Mixer Handheld with 2 Stainless WhisksÔºåWisker for Stirring 3-Speed Adjustable Mini Frother for Cappuccino Latte Coffee Egg</v>
      </c>
      <c r="H1329" t="s">
        <v>8597</v>
      </c>
      <c r="I1329" t="s">
        <v>13176</v>
      </c>
      <c r="J1329" s="7" t="str">
        <f t="shared" si="223"/>
        <v>Home &amp; Kitchen</v>
      </c>
      <c r="K1329" t="s">
        <v>13285</v>
      </c>
      <c r="L1329" t="str">
        <f t="shared" si="224"/>
        <v>Kitchen &amp; HomeAppliances</v>
      </c>
      <c r="M1329" t="s">
        <v>13286</v>
      </c>
      <c r="N1329" s="2" t="str">
        <f t="shared" si="225"/>
        <v>SmallKitchenAppliances</v>
      </c>
      <c r="O1329" s="1" t="s">
        <v>13302</v>
      </c>
      <c r="Q1329">
        <v>375</v>
      </c>
      <c r="R1329" s="8">
        <f t="shared" si="226"/>
        <v>375</v>
      </c>
      <c r="S1329">
        <v>999</v>
      </c>
      <c r="T1329" s="8">
        <f t="shared" si="227"/>
        <v>999</v>
      </c>
      <c r="U1329" s="1">
        <f t="shared" si="228"/>
        <v>0.62462462462462465</v>
      </c>
      <c r="V1329">
        <v>3.6</v>
      </c>
      <c r="W1329" s="10">
        <f t="shared" si="229"/>
        <v>3.6</v>
      </c>
      <c r="X1329" s="4">
        <v>1988</v>
      </c>
      <c r="Y1329" s="12">
        <f t="shared" si="230"/>
        <v>1988</v>
      </c>
    </row>
    <row r="1330" spans="1:25" x14ac:dyDescent="0.25">
      <c r="A1330">
        <v>1329</v>
      </c>
      <c r="B1330" t="s">
        <v>11541</v>
      </c>
      <c r="C1330" t="str">
        <f t="shared" si="231"/>
        <v>Unique</v>
      </c>
      <c r="D1330" t="s">
        <v>11542</v>
      </c>
      <c r="E1330" t="str">
        <f t="shared" si="222"/>
        <v>Panasonic SR-WA22H (E) Automatic Rice Cooker, Apple Green, 2.2 Liters</v>
      </c>
      <c r="F1330" t="str" cm="1">
        <f t="array" ref="F1330">PROPER(_xlfn.TEXTJOIN(" ", TRUE, INDEX(_xlfn.FILTERXML("&lt;t&gt;&lt;s&gt;" &amp; SUBSTITUTE(E1330," ","&lt;/s&gt;&lt;s&gt;") &amp; "&lt;/s&gt;&lt;/t&gt;", "//s"), _xlfn.SEQUENCE(4))))</f>
        <v>Panasonic Sr-Wa22H (E) Automatic</v>
      </c>
      <c r="G1330" t="str">
        <f t="shared" si="232"/>
        <v>Apple Green, 2.2 Liters</v>
      </c>
      <c r="H1330" t="s">
        <v>9603</v>
      </c>
      <c r="I1330" t="s">
        <v>13176</v>
      </c>
      <c r="J1330" s="7" t="str">
        <f t="shared" si="223"/>
        <v>Home &amp; Kitchen</v>
      </c>
      <c r="K1330" s="2" t="s">
        <v>13285</v>
      </c>
      <c r="L1330" t="str">
        <f t="shared" si="224"/>
        <v>Kitchen &amp; HomeAppliances</v>
      </c>
      <c r="M1330" s="2" t="s">
        <v>13286</v>
      </c>
      <c r="N1330" s="2" t="str">
        <f t="shared" si="225"/>
        <v>SmallKitchenAppliances</v>
      </c>
      <c r="O1330" s="1" t="s">
        <v>13337</v>
      </c>
      <c r="Q1330" s="2">
        <v>2976</v>
      </c>
      <c r="R1330" s="8">
        <f t="shared" si="226"/>
        <v>2976</v>
      </c>
      <c r="S1330" s="2">
        <v>3945</v>
      </c>
      <c r="T1330" s="8">
        <f t="shared" si="227"/>
        <v>3945</v>
      </c>
      <c r="U1330" s="1">
        <f t="shared" si="228"/>
        <v>0.24562737642585553</v>
      </c>
      <c r="V1330">
        <v>4.2</v>
      </c>
      <c r="W1330" s="10">
        <f t="shared" si="229"/>
        <v>4.2</v>
      </c>
      <c r="X1330" s="4">
        <v>3740</v>
      </c>
      <c r="Y1330" s="12">
        <f t="shared" si="230"/>
        <v>3740</v>
      </c>
    </row>
    <row r="1331" spans="1:25" x14ac:dyDescent="0.25">
      <c r="A1331">
        <v>1330</v>
      </c>
      <c r="B1331" t="s">
        <v>11551</v>
      </c>
      <c r="C1331" t="str">
        <f t="shared" si="231"/>
        <v>Unique</v>
      </c>
      <c r="D1331" t="s">
        <v>11552</v>
      </c>
      <c r="E1331" t="str">
        <f t="shared" si="222"/>
        <v>InstaCuppa Milk Frother for Coffee - Handheld Battery-Operated Electric Milk and Coffee Frother, Stainless Steel Whisk and Stand, Portable Foam Maker for Coffee, Cappuccino, Lattes, and Egg Beaters</v>
      </c>
      <c r="F1331" t="str" cm="1">
        <f t="array" ref="F1331">PROPER(_xlfn.TEXTJOIN(" ", TRUE, INDEX(_xlfn.FILTERXML("&lt;t&gt;&lt;s&gt;" &amp; SUBSTITUTE(E1331," ","&lt;/s&gt;&lt;s&gt;") &amp; "&lt;/s&gt;&lt;/t&gt;", "//s"), _xlfn.SEQUENCE(4))))</f>
        <v>Instacuppa Milk Frother For</v>
      </c>
      <c r="G1331" t="str">
        <f t="shared" si="232"/>
        <v>Handheld Battery-Operated Electric Milk and Coffee Frother, Stainless Steel Whisk and Stand, Portable Foam Maker for Coffee, Cappuccino, Lattes, and Egg Beaters</v>
      </c>
      <c r="H1331" t="s">
        <v>10962</v>
      </c>
      <c r="I1331" t="s">
        <v>13176</v>
      </c>
      <c r="J1331" s="7" t="str">
        <f t="shared" si="223"/>
        <v>Home &amp; Kitchen</v>
      </c>
      <c r="K1331" s="2" t="s">
        <v>13285</v>
      </c>
      <c r="L1331" t="str">
        <f t="shared" si="224"/>
        <v>Kitchen &amp; HomeAppliances</v>
      </c>
      <c r="M1331" s="2" t="s">
        <v>13329</v>
      </c>
      <c r="N1331" s="2" t="str">
        <f t="shared" si="225"/>
        <v>Coffee , Tea &amp; Espresso</v>
      </c>
      <c r="O1331" s="1" t="s">
        <v>13362</v>
      </c>
      <c r="Q1331" s="2">
        <v>1099</v>
      </c>
      <c r="R1331" s="8">
        <f t="shared" si="226"/>
        <v>1099</v>
      </c>
      <c r="S1331" s="2">
        <v>1499</v>
      </c>
      <c r="T1331" s="8">
        <f t="shared" si="227"/>
        <v>1499</v>
      </c>
      <c r="U1331" s="1">
        <f t="shared" si="228"/>
        <v>0.26684456304202803</v>
      </c>
      <c r="V1331">
        <v>4.0999999999999996</v>
      </c>
      <c r="W1331" s="10">
        <f t="shared" si="229"/>
        <v>4.0999999999999996</v>
      </c>
      <c r="X1331" s="4">
        <v>4401</v>
      </c>
      <c r="Y1331" s="12">
        <f t="shared" si="230"/>
        <v>4401</v>
      </c>
    </row>
    <row r="1332" spans="1:25" x14ac:dyDescent="0.25">
      <c r="A1332">
        <v>1331</v>
      </c>
      <c r="B1332" t="s">
        <v>11561</v>
      </c>
      <c r="C1332" t="str">
        <f t="shared" si="231"/>
        <v>Unique</v>
      </c>
      <c r="D1332" t="s">
        <v>11562</v>
      </c>
      <c r="E1332" t="str">
        <f t="shared" si="222"/>
        <v>Goodscity Garment Steamer for Clothes, Steam Iron Press - Vertical and Horizontal Steaming up to 22g min, 1200 Watt, 230 ml Water tank and 30 sec Fast Heating (GC 111)</v>
      </c>
      <c r="F1332" t="str" cm="1">
        <f t="array" ref="F1332">PROPER(_xlfn.TEXTJOIN(" ", TRUE, INDEX(_xlfn.FILTERXML("&lt;t&gt;&lt;s&gt;" &amp; SUBSTITUTE(E1332," ","&lt;/s&gt;&lt;s&gt;") &amp; "&lt;/s&gt;&lt;/t&gt;", "//s"), _xlfn.SEQUENCE(4))))</f>
        <v>Goodscity Garment Steamer For</v>
      </c>
      <c r="G1332" t="str">
        <f t="shared" si="232"/>
        <v>Iron Press - Vertical and Horizontal Steaming up to 22g min, 1200 Watt, 230 ml Water tank and 30 sec Fast Heating (GC 111)</v>
      </c>
      <c r="H1332" t="s">
        <v>8805</v>
      </c>
      <c r="I1332" t="s">
        <v>13176</v>
      </c>
      <c r="J1332" s="7" t="str">
        <f t="shared" si="223"/>
        <v>Home &amp; Kitchen</v>
      </c>
      <c r="K1332" s="2" t="s">
        <v>13285</v>
      </c>
      <c r="L1332" t="str">
        <f t="shared" si="224"/>
        <v>Kitchen &amp; HomeAppliances</v>
      </c>
      <c r="M1332" s="2" t="s">
        <v>13293</v>
      </c>
      <c r="N1332" s="2" t="str">
        <f t="shared" si="225"/>
        <v>Vacuum , Cleaning &amp; Ironing</v>
      </c>
      <c r="O1332" s="1" t="s">
        <v>13294</v>
      </c>
      <c r="P1332" t="s">
        <v>13303</v>
      </c>
      <c r="Q1332" s="2">
        <v>2575</v>
      </c>
      <c r="R1332" s="8">
        <f t="shared" si="226"/>
        <v>2575</v>
      </c>
      <c r="S1332" s="2">
        <v>6700</v>
      </c>
      <c r="T1332" s="8">
        <f t="shared" si="227"/>
        <v>6700</v>
      </c>
      <c r="U1332" s="1">
        <f t="shared" si="228"/>
        <v>0.61567164179104472</v>
      </c>
      <c r="V1332">
        <v>4.2</v>
      </c>
      <c r="W1332" s="10">
        <f t="shared" si="229"/>
        <v>4.2</v>
      </c>
      <c r="X1332" s="4">
        <v>611</v>
      </c>
      <c r="Y1332" s="12">
        <f t="shared" si="230"/>
        <v>611</v>
      </c>
    </row>
    <row r="1333" spans="1:25" x14ac:dyDescent="0.25">
      <c r="A1333">
        <v>1332</v>
      </c>
      <c r="B1333" t="s">
        <v>11571</v>
      </c>
      <c r="C1333" t="str">
        <f t="shared" si="231"/>
        <v>Unique</v>
      </c>
      <c r="D1333" t="s">
        <v>11572</v>
      </c>
      <c r="E1333" t="str">
        <f t="shared" si="222"/>
        <v>Solidaire 550-Watt Mixer Grinder with 3 Jars (Black) (SLD-550-B)</v>
      </c>
      <c r="F1333" t="str" cm="1">
        <f t="array" ref="F1333">PROPER(_xlfn.TEXTJOIN(" ", TRUE, INDEX(_xlfn.FILTERXML("&lt;t&gt;&lt;s&gt;" &amp; SUBSTITUTE(E1333," ","&lt;/s&gt;&lt;s&gt;") &amp; "&lt;/s&gt;&lt;/t&gt;", "//s"), _xlfn.SEQUENCE(4))))</f>
        <v>Solidaire 550-Watt Mixer Grinder</v>
      </c>
      <c r="G1333" t="str">
        <f t="shared" si="232"/>
        <v>Jars (Black) (SLD-550-B)</v>
      </c>
      <c r="H1333" t="s">
        <v>8618</v>
      </c>
      <c r="I1333" t="s">
        <v>13176</v>
      </c>
      <c r="J1333" s="7" t="str">
        <f t="shared" si="223"/>
        <v>Home &amp; Kitchen</v>
      </c>
      <c r="K1333" s="2" t="s">
        <v>13285</v>
      </c>
      <c r="L1333" t="str">
        <f t="shared" si="224"/>
        <v>Kitchen &amp; HomeAppliances</v>
      </c>
      <c r="M1333" s="2" t="s">
        <v>13286</v>
      </c>
      <c r="N1333" s="2" t="str">
        <f t="shared" si="225"/>
        <v>SmallKitchenAppliances</v>
      </c>
      <c r="O1333" s="1" t="s">
        <v>13304</v>
      </c>
      <c r="Q1333" s="2">
        <v>1649</v>
      </c>
      <c r="R1333" s="8">
        <f t="shared" si="226"/>
        <v>1649</v>
      </c>
      <c r="S1333" s="2">
        <v>2800</v>
      </c>
      <c r="T1333" s="8">
        <f t="shared" si="227"/>
        <v>2800</v>
      </c>
      <c r="U1333" s="1">
        <f t="shared" si="228"/>
        <v>0.41107142857142859</v>
      </c>
      <c r="V1333">
        <v>3.9</v>
      </c>
      <c r="W1333" s="10">
        <f t="shared" si="229"/>
        <v>3.9</v>
      </c>
      <c r="X1333" s="4">
        <v>2162</v>
      </c>
      <c r="Y1333" s="12">
        <f t="shared" si="230"/>
        <v>2162</v>
      </c>
    </row>
    <row r="1334" spans="1:25" x14ac:dyDescent="0.25">
      <c r="A1334">
        <v>1333</v>
      </c>
      <c r="B1334" t="s">
        <v>11581</v>
      </c>
      <c r="C1334" t="str">
        <f t="shared" si="231"/>
        <v>Unique</v>
      </c>
      <c r="D1334" t="s">
        <v>11582</v>
      </c>
      <c r="E1334" t="str">
        <f t="shared" si="222"/>
        <v>Amazon Basics 300 W Hand Blender with Stainless Steel Stem for Hot Cold Blending and In-Built Cord Hook, ISI-Marked, Black</v>
      </c>
      <c r="F1334" t="str" cm="1">
        <f t="array" ref="F1334">PROPER(_xlfn.TEXTJOIN(" ", TRUE, INDEX(_xlfn.FILTERXML("&lt;t&gt;&lt;s&gt;" &amp; SUBSTITUTE(E1334," ","&lt;/s&gt;&lt;s&gt;") &amp; "&lt;/s&gt;&lt;/t&gt;", "//s"), _xlfn.SEQUENCE(4))))</f>
        <v>Amazon Basics 300 W</v>
      </c>
      <c r="G1334" t="str">
        <f t="shared" si="232"/>
        <v>with Stainless Steel Stem for Hot Cold Blending and In-Built Cord Hook, ISI-Marked, Black</v>
      </c>
      <c r="H1334" t="s">
        <v>8597</v>
      </c>
      <c r="I1334" t="s">
        <v>13176</v>
      </c>
      <c r="J1334" s="7" t="str">
        <f t="shared" si="223"/>
        <v>Home &amp; Kitchen</v>
      </c>
      <c r="K1334" t="s">
        <v>13285</v>
      </c>
      <c r="L1334" t="str">
        <f t="shared" si="224"/>
        <v>Kitchen &amp; HomeAppliances</v>
      </c>
      <c r="M1334" s="2" t="s">
        <v>13286</v>
      </c>
      <c r="N1334" s="2" t="str">
        <f t="shared" si="225"/>
        <v>SmallKitchenAppliances</v>
      </c>
      <c r="O1334" s="1" t="s">
        <v>13302</v>
      </c>
      <c r="Q1334">
        <v>799</v>
      </c>
      <c r="R1334" s="8">
        <f t="shared" si="226"/>
        <v>799</v>
      </c>
      <c r="S1334" s="2">
        <v>1699</v>
      </c>
      <c r="T1334" s="8">
        <f t="shared" si="227"/>
        <v>1699</v>
      </c>
      <c r="U1334" s="1">
        <f t="shared" si="228"/>
        <v>0.52972336668628606</v>
      </c>
      <c r="V1334">
        <v>4</v>
      </c>
      <c r="W1334" s="10">
        <f t="shared" si="229"/>
        <v>4</v>
      </c>
      <c r="X1334" s="4">
        <v>97</v>
      </c>
      <c r="Y1334" s="12">
        <f t="shared" si="230"/>
        <v>97</v>
      </c>
    </row>
    <row r="1335" spans="1:25" x14ac:dyDescent="0.25">
      <c r="A1335">
        <v>1334</v>
      </c>
      <c r="B1335" t="s">
        <v>11591</v>
      </c>
      <c r="C1335" t="str">
        <f t="shared" si="231"/>
        <v>Unique</v>
      </c>
      <c r="D1335" t="s">
        <v>11592</v>
      </c>
      <c r="E1335" t="str">
        <f t="shared" si="222"/>
        <v>Orpat HHB-100E 250-Watt Hand Blender (White)</v>
      </c>
      <c r="F1335" t="str" cm="1">
        <f t="array" ref="F1335">PROPER(_xlfn.TEXTJOIN(" ", TRUE, INDEX(_xlfn.FILTERXML("&lt;t&gt;&lt;s&gt;" &amp; SUBSTITUTE(E1335," ","&lt;/s&gt;&lt;s&gt;") &amp; "&lt;/s&gt;&lt;/t&gt;", "//s"), _xlfn.SEQUENCE(4))))</f>
        <v>Orpat Hhb-100E 250-Watt Hand</v>
      </c>
      <c r="G1335" t="str">
        <f t="shared" si="232"/>
        <v/>
      </c>
      <c r="H1335" t="s">
        <v>8597</v>
      </c>
      <c r="I1335" t="s">
        <v>13176</v>
      </c>
      <c r="J1335" s="7" t="str">
        <f t="shared" si="223"/>
        <v>Home &amp; Kitchen</v>
      </c>
      <c r="K1335" t="s">
        <v>13285</v>
      </c>
      <c r="L1335" t="str">
        <f t="shared" si="224"/>
        <v>Kitchen &amp; HomeAppliances</v>
      </c>
      <c r="M1335" t="s">
        <v>13286</v>
      </c>
      <c r="N1335" s="2" t="str">
        <f t="shared" si="225"/>
        <v>SmallKitchenAppliances</v>
      </c>
      <c r="O1335" s="1" t="s">
        <v>13302</v>
      </c>
      <c r="Q1335">
        <v>765</v>
      </c>
      <c r="R1335" s="8">
        <f t="shared" si="226"/>
        <v>765</v>
      </c>
      <c r="S1335">
        <v>970</v>
      </c>
      <c r="T1335" s="8">
        <f t="shared" si="227"/>
        <v>970</v>
      </c>
      <c r="U1335" s="1">
        <f t="shared" si="228"/>
        <v>0.21134020618556701</v>
      </c>
      <c r="V1335">
        <v>4.2</v>
      </c>
      <c r="W1335" s="10">
        <f t="shared" si="229"/>
        <v>4.2</v>
      </c>
      <c r="X1335" s="4">
        <v>6055</v>
      </c>
      <c r="Y1335" s="12">
        <f t="shared" si="230"/>
        <v>6055</v>
      </c>
    </row>
    <row r="1336" spans="1:25" x14ac:dyDescent="0.25">
      <c r="A1336">
        <v>1335</v>
      </c>
      <c r="B1336" t="s">
        <v>11601</v>
      </c>
      <c r="C1336" t="str">
        <f t="shared" si="231"/>
        <v>Unique</v>
      </c>
      <c r="D1336" t="s">
        <v>11602</v>
      </c>
      <c r="E1336" t="str">
        <f t="shared" si="222"/>
        <v>HealthSense Rechargeable Lint Remover for Clothes | Fuzz and Fur Remover | Electric Fabric Shaver, Trimmer for Clothes, Carpet, Sofa, Sweaters, Curtains | One-Year Warranty Included - New-Feel LR350</v>
      </c>
      <c r="F1336" t="str" cm="1">
        <f t="array" ref="F1336">PROPER(_xlfn.TEXTJOIN(" ", TRUE, INDEX(_xlfn.FILTERXML("&lt;t&gt;&lt;s&gt;" &amp; SUBSTITUTE(E1336," ","&lt;/s&gt;&lt;s&gt;") &amp; "&lt;/s&gt;&lt;/t&gt;", "//s"), _xlfn.SEQUENCE(4))))</f>
        <v>Healthsense Rechargeable Lint Remover</v>
      </c>
      <c r="G1336" t="str">
        <f t="shared" si="232"/>
        <v>| Fuzz and Fur Remover | Electric Fabric Shaver, Trimmer for Clothes, Carpet, Sofa, Sweaters, Curtains | One-Year Warranty Included - New-Feel LR350</v>
      </c>
      <c r="H1336" t="s">
        <v>8483</v>
      </c>
      <c r="I1336" t="s">
        <v>13176</v>
      </c>
      <c r="J1336" s="7" t="str">
        <f t="shared" si="223"/>
        <v>Home &amp; Kitchen</v>
      </c>
      <c r="K1336" t="s">
        <v>13285</v>
      </c>
      <c r="L1336" t="str">
        <f t="shared" si="224"/>
        <v>Kitchen &amp; HomeAppliances</v>
      </c>
      <c r="M1336" s="2" t="s">
        <v>13293</v>
      </c>
      <c r="N1336" s="2" t="str">
        <f t="shared" si="225"/>
        <v>Vacuum , Cleaning &amp; Ironing</v>
      </c>
      <c r="O1336" s="1" t="s">
        <v>13294</v>
      </c>
      <c r="P1336" t="s">
        <v>13295</v>
      </c>
      <c r="Q1336">
        <v>999</v>
      </c>
      <c r="R1336" s="8">
        <f t="shared" si="226"/>
        <v>999</v>
      </c>
      <c r="S1336" s="2">
        <v>1500</v>
      </c>
      <c r="T1336" s="8">
        <f t="shared" si="227"/>
        <v>1500</v>
      </c>
      <c r="U1336" s="1">
        <f t="shared" si="228"/>
        <v>0.33400000000000002</v>
      </c>
      <c r="V1336">
        <v>4.2</v>
      </c>
      <c r="W1336" s="10">
        <f t="shared" si="229"/>
        <v>4.2</v>
      </c>
      <c r="X1336" s="4">
        <v>386</v>
      </c>
      <c r="Y1336" s="12">
        <f t="shared" si="230"/>
        <v>386</v>
      </c>
    </row>
    <row r="1337" spans="1:25" x14ac:dyDescent="0.25">
      <c r="A1337">
        <v>1336</v>
      </c>
      <c r="B1337" t="s">
        <v>11611</v>
      </c>
      <c r="C1337" t="str">
        <f t="shared" si="231"/>
        <v>Unique</v>
      </c>
      <c r="D1337" t="s">
        <v>11612</v>
      </c>
      <c r="E1337" t="str">
        <f t="shared" si="222"/>
        <v>AGARO Classic Portable Yogurt Maker, 1.2L Capacity, Electric, Automatic, Grey and White, Medium (33603)</v>
      </c>
      <c r="F1337" t="str" cm="1">
        <f t="array" ref="F1337">PROPER(_xlfn.TEXTJOIN(" ", TRUE, INDEX(_xlfn.FILTERXML("&lt;t&gt;&lt;s&gt;" &amp; SUBSTITUTE(E1337," ","&lt;/s&gt;&lt;s&gt;") &amp; "&lt;/s&gt;&lt;/t&gt;", "//s"), _xlfn.SEQUENCE(4))))</f>
        <v>Agaro Classic Portable Yogurt</v>
      </c>
      <c r="G1337" t="str">
        <f t="shared" si="232"/>
        <v>Capacity, Electric, Automatic, Grey and White, Medium (33603)</v>
      </c>
      <c r="H1337" t="s">
        <v>11613</v>
      </c>
      <c r="I1337" t="s">
        <v>13176</v>
      </c>
      <c r="J1337" s="7" t="str">
        <f t="shared" si="223"/>
        <v>Home &amp; Kitchen</v>
      </c>
      <c r="K1337" t="s">
        <v>13285</v>
      </c>
      <c r="L1337" t="str">
        <f t="shared" si="224"/>
        <v>Kitchen &amp; HomeAppliances</v>
      </c>
      <c r="M1337" s="2" t="s">
        <v>13286</v>
      </c>
      <c r="N1337" s="2" t="str">
        <f t="shared" si="225"/>
        <v>SmallKitchenAppliances</v>
      </c>
      <c r="O1337" s="1" t="s">
        <v>13366</v>
      </c>
      <c r="Q1337">
        <v>587</v>
      </c>
      <c r="R1337" s="8">
        <f t="shared" si="226"/>
        <v>587</v>
      </c>
      <c r="S1337" s="2">
        <v>1295</v>
      </c>
      <c r="T1337" s="8">
        <f t="shared" si="227"/>
        <v>1295</v>
      </c>
      <c r="U1337" s="1">
        <f t="shared" si="228"/>
        <v>0.54671814671814667</v>
      </c>
      <c r="V1337">
        <v>4.0999999999999996</v>
      </c>
      <c r="W1337" s="10">
        <f t="shared" si="229"/>
        <v>4.0999999999999996</v>
      </c>
      <c r="X1337" s="4">
        <v>557</v>
      </c>
      <c r="Y1337" s="12">
        <f t="shared" si="230"/>
        <v>557</v>
      </c>
    </row>
    <row r="1338" spans="1:25" x14ac:dyDescent="0.25">
      <c r="A1338">
        <v>1337</v>
      </c>
      <c r="B1338" t="s">
        <v>11622</v>
      </c>
      <c r="C1338" t="str">
        <f t="shared" si="231"/>
        <v>Unique</v>
      </c>
      <c r="D1338" t="s">
        <v>11623</v>
      </c>
      <c r="E1338" t="str">
        <f t="shared" si="222"/>
        <v>AGARO Imperial 240-Watt Slow Juicer with Cold Press Technology</v>
      </c>
      <c r="F1338" t="str" cm="1">
        <f t="array" ref="F1338">PROPER(_xlfn.TEXTJOIN(" ", TRUE, INDEX(_xlfn.FILTERXML("&lt;t&gt;&lt;s&gt;" &amp; SUBSTITUTE(E1338," ","&lt;/s&gt;&lt;s&gt;") &amp; "&lt;/s&gt;&lt;/t&gt;", "//s"), _xlfn.SEQUENCE(4))))</f>
        <v>Agaro Imperial 240-Watt Slow</v>
      </c>
      <c r="G1338" t="str">
        <f t="shared" si="232"/>
        <v>Cold Press Technology</v>
      </c>
      <c r="H1338" t="s">
        <v>11624</v>
      </c>
      <c r="I1338" t="s">
        <v>13176</v>
      </c>
      <c r="J1338" s="7" t="str">
        <f t="shared" si="223"/>
        <v>Home &amp; Kitchen</v>
      </c>
      <c r="K1338" s="2" t="s">
        <v>13285</v>
      </c>
      <c r="L1338" t="str">
        <f t="shared" si="224"/>
        <v>Kitchen &amp; HomeAppliances</v>
      </c>
      <c r="M1338" s="2" t="s">
        <v>13286</v>
      </c>
      <c r="N1338" s="2" t="str">
        <f t="shared" si="225"/>
        <v>SmallKitchenAppliances</v>
      </c>
      <c r="O1338" s="1" t="s">
        <v>13354</v>
      </c>
      <c r="P1338" t="s">
        <v>13367</v>
      </c>
      <c r="Q1338" s="2">
        <v>12609</v>
      </c>
      <c r="R1338" s="8">
        <f t="shared" si="226"/>
        <v>12609</v>
      </c>
      <c r="S1338" s="2">
        <v>23999</v>
      </c>
      <c r="T1338" s="8">
        <f t="shared" si="227"/>
        <v>23999</v>
      </c>
      <c r="U1338" s="1">
        <f t="shared" si="228"/>
        <v>0.47460310846285264</v>
      </c>
      <c r="V1338">
        <v>4.4000000000000004</v>
      </c>
      <c r="W1338" s="10">
        <f t="shared" si="229"/>
        <v>4.4000000000000004</v>
      </c>
      <c r="X1338" s="4">
        <v>2288</v>
      </c>
      <c r="Y1338" s="12">
        <f t="shared" si="230"/>
        <v>2288</v>
      </c>
    </row>
    <row r="1339" spans="1:25" x14ac:dyDescent="0.25">
      <c r="A1339">
        <v>1338</v>
      </c>
      <c r="B1339" t="s">
        <v>11633</v>
      </c>
      <c r="C1339" t="str">
        <f t="shared" si="231"/>
        <v>Unique</v>
      </c>
      <c r="D1339" t="s">
        <v>11634</v>
      </c>
      <c r="E1339" t="str">
        <f t="shared" si="222"/>
        <v>Wipro Smartlife Super Deluxe Dry Iron- 1000W</v>
      </c>
      <c r="F1339" t="str" cm="1">
        <f t="array" ref="F1339">PROPER(_xlfn.TEXTJOIN(" ", TRUE, INDEX(_xlfn.FILTERXML("&lt;t&gt;&lt;s&gt;" &amp; SUBSTITUTE(E1339," ","&lt;/s&gt;&lt;s&gt;") &amp; "&lt;/s&gt;&lt;/t&gt;", "//s"), _xlfn.SEQUENCE(4))))</f>
        <v>Wipro Smartlife Super Deluxe</v>
      </c>
      <c r="G1339" t="str">
        <f t="shared" si="232"/>
        <v>1000W</v>
      </c>
      <c r="H1339" t="s">
        <v>8607</v>
      </c>
      <c r="I1339" t="s">
        <v>13176</v>
      </c>
      <c r="J1339" s="7" t="str">
        <f t="shared" si="223"/>
        <v>Home &amp; Kitchen</v>
      </c>
      <c r="K1339" t="s">
        <v>13285</v>
      </c>
      <c r="L1339" t="str">
        <f t="shared" si="224"/>
        <v>Kitchen &amp; HomeAppliances</v>
      </c>
      <c r="M1339" t="s">
        <v>13293</v>
      </c>
      <c r="N1339" s="2" t="str">
        <f t="shared" si="225"/>
        <v>Vacuum , Cleaning &amp; Ironing</v>
      </c>
      <c r="O1339" s="1" t="s">
        <v>13294</v>
      </c>
      <c r="P1339" t="s">
        <v>13303</v>
      </c>
      <c r="Q1339">
        <v>699</v>
      </c>
      <c r="R1339" s="8">
        <f t="shared" si="226"/>
        <v>699</v>
      </c>
      <c r="S1339">
        <v>850</v>
      </c>
      <c r="T1339" s="8">
        <f t="shared" si="227"/>
        <v>850</v>
      </c>
      <c r="U1339" s="1">
        <f t="shared" si="228"/>
        <v>0.17764705882352941</v>
      </c>
      <c r="V1339">
        <v>4.0999999999999996</v>
      </c>
      <c r="W1339" s="10">
        <f t="shared" si="229"/>
        <v>4.0999999999999996</v>
      </c>
      <c r="X1339" s="4">
        <v>1106</v>
      </c>
      <c r="Y1339" s="12">
        <f t="shared" si="230"/>
        <v>1106</v>
      </c>
    </row>
    <row r="1340" spans="1:25" x14ac:dyDescent="0.25">
      <c r="A1340">
        <v>1339</v>
      </c>
      <c r="B1340" t="s">
        <v>11641</v>
      </c>
      <c r="C1340" t="str">
        <f t="shared" si="231"/>
        <v>Unique</v>
      </c>
      <c r="D1340" t="s">
        <v>11642</v>
      </c>
      <c r="E1340" t="str">
        <f t="shared" si="222"/>
        <v>AmazonBasics Cylinder Bagless Vacuum Cleaner with Power Suction, Low Sound, High Energy Efficiency and 2 Years Warranty (1.5L, Black)</v>
      </c>
      <c r="F1340" t="str" cm="1">
        <f t="array" ref="F1340">PROPER(_xlfn.TEXTJOIN(" ", TRUE, INDEX(_xlfn.FILTERXML("&lt;t&gt;&lt;s&gt;" &amp; SUBSTITUTE(E1340," ","&lt;/s&gt;&lt;s&gt;") &amp; "&lt;/s&gt;&lt;/t&gt;", "//s"), _xlfn.SEQUENCE(4))))</f>
        <v>Amazonbasics Cylinder Bagless Vacuum</v>
      </c>
      <c r="G1340" t="str">
        <f t="shared" si="232"/>
        <v>Power Suction, Low Sound, High Energy Efficiency and 2 Years Warranty (1.5L, Black)</v>
      </c>
      <c r="H1340" t="s">
        <v>9234</v>
      </c>
      <c r="I1340" t="s">
        <v>13176</v>
      </c>
      <c r="J1340" s="7" t="str">
        <f t="shared" si="223"/>
        <v>Home &amp; Kitchen</v>
      </c>
      <c r="K1340" s="2" t="s">
        <v>13285</v>
      </c>
      <c r="L1340" t="str">
        <f t="shared" si="224"/>
        <v>Kitchen &amp; HomeAppliances</v>
      </c>
      <c r="M1340" s="2" t="s">
        <v>13293</v>
      </c>
      <c r="N1340" s="2" t="str">
        <f t="shared" si="225"/>
        <v>Vacuum , Cleaning &amp; Ironing</v>
      </c>
      <c r="O1340" s="1" t="s">
        <v>13316</v>
      </c>
      <c r="P1340" t="s">
        <v>13317</v>
      </c>
      <c r="Q1340" s="2">
        <v>3799</v>
      </c>
      <c r="R1340" s="8">
        <f t="shared" si="226"/>
        <v>3799</v>
      </c>
      <c r="S1340" s="2">
        <v>6000</v>
      </c>
      <c r="T1340" s="8">
        <f t="shared" si="227"/>
        <v>6000</v>
      </c>
      <c r="U1340" s="1">
        <f t="shared" si="228"/>
        <v>0.36683333333333334</v>
      </c>
      <c r="V1340">
        <v>4.2</v>
      </c>
      <c r="W1340" s="10">
        <f t="shared" si="229"/>
        <v>4.2</v>
      </c>
      <c r="X1340" s="4">
        <v>11935</v>
      </c>
      <c r="Y1340" s="12">
        <f t="shared" si="230"/>
        <v>11935</v>
      </c>
    </row>
    <row r="1341" spans="1:25" x14ac:dyDescent="0.25">
      <c r="A1341">
        <v>1340</v>
      </c>
      <c r="B1341" t="s">
        <v>11651</v>
      </c>
      <c r="C1341" t="str">
        <f t="shared" si="231"/>
        <v>Unique</v>
      </c>
      <c r="D1341" t="s">
        <v>11652</v>
      </c>
      <c r="E1341" t="str">
        <f t="shared" si="222"/>
        <v>Crompton IHL 251 1500-Watt Immersion Water Heater with Copper Heating Element and IP 68 Protection</v>
      </c>
      <c r="F1341" t="str" cm="1">
        <f t="array" ref="F1341">PROPER(_xlfn.TEXTJOIN(" ", TRUE, INDEX(_xlfn.FILTERXML("&lt;t&gt;&lt;s&gt;" &amp; SUBSTITUTE(E1341," ","&lt;/s&gt;&lt;s&gt;") &amp; "&lt;/s&gt;&lt;/t&gt;", "//s"), _xlfn.SEQUENCE(4))))</f>
        <v>Crompton Ihl 251 1500-Watt</v>
      </c>
      <c r="G1341" t="str">
        <f t="shared" si="232"/>
        <v>Heater with Copper Heating Element and IP 68 Protection</v>
      </c>
      <c r="H1341" t="s">
        <v>8752</v>
      </c>
      <c r="I1341" t="s">
        <v>13176</v>
      </c>
      <c r="J1341" s="7" t="str">
        <f t="shared" si="223"/>
        <v>Home &amp; Kitchen</v>
      </c>
      <c r="K1341" t="s">
        <v>13289</v>
      </c>
      <c r="L1341" t="str">
        <f t="shared" si="224"/>
        <v>Heating , Cooling &amp; AirQuality</v>
      </c>
      <c r="M1341" s="2" t="s">
        <v>13305</v>
      </c>
      <c r="N1341" s="2" t="str">
        <f t="shared" si="225"/>
        <v>WaterHeaters &amp; Geysers</v>
      </c>
      <c r="O1341" s="1" t="s">
        <v>13309</v>
      </c>
      <c r="Q1341">
        <v>640</v>
      </c>
      <c r="R1341" s="8">
        <f t="shared" si="226"/>
        <v>640</v>
      </c>
      <c r="S1341" s="2">
        <v>1020</v>
      </c>
      <c r="T1341" s="8">
        <f t="shared" si="227"/>
        <v>1020</v>
      </c>
      <c r="U1341" s="1">
        <f t="shared" si="228"/>
        <v>0.37254901960784315</v>
      </c>
      <c r="V1341">
        <v>4.0999999999999996</v>
      </c>
      <c r="W1341" s="10">
        <f t="shared" si="229"/>
        <v>4.0999999999999996</v>
      </c>
      <c r="X1341" s="4">
        <v>5059</v>
      </c>
      <c r="Y1341" s="12">
        <f t="shared" si="230"/>
        <v>5059</v>
      </c>
    </row>
    <row r="1342" spans="1:25" x14ac:dyDescent="0.25">
      <c r="A1342">
        <v>1341</v>
      </c>
      <c r="B1342" t="s">
        <v>11661</v>
      </c>
      <c r="C1342" t="str">
        <f t="shared" si="231"/>
        <v>Unique</v>
      </c>
      <c r="D1342" t="s">
        <v>11662</v>
      </c>
      <c r="E1342" t="str">
        <f t="shared" si="222"/>
        <v>SaiEllin Room Heater For Home 2000 Watts Room Heater For Bedroom | ISI Approved With 1 Year Warranty | For 250 Sq. Feet Blower Heater and Room Heaters Home For Winters</v>
      </c>
      <c r="F1342" t="str" cm="1">
        <f t="array" ref="F1342">PROPER(_xlfn.TEXTJOIN(" ", TRUE, INDEX(_xlfn.FILTERXML("&lt;t&gt;&lt;s&gt;" &amp; SUBSTITUTE(E1342," ","&lt;/s&gt;&lt;s&gt;") &amp; "&lt;/s&gt;&lt;/t&gt;", "//s"), _xlfn.SEQUENCE(4))))</f>
        <v>Saiellin Room Heater For</v>
      </c>
      <c r="G1342" t="str">
        <f t="shared" si="232"/>
        <v>Watts Room Heater For Bedroom | ISI Approved With 1 Year Warranty | For 250 Sq. Feet Blower Heater and Room Heaters Home For Winters</v>
      </c>
      <c r="H1342" t="s">
        <v>8472</v>
      </c>
      <c r="I1342" t="s">
        <v>13176</v>
      </c>
      <c r="J1342" s="7" t="str">
        <f t="shared" si="223"/>
        <v>Home &amp; Kitchen</v>
      </c>
      <c r="K1342" t="s">
        <v>13289</v>
      </c>
      <c r="L1342" t="str">
        <f t="shared" si="224"/>
        <v>Heating , Cooling &amp; AirQuality</v>
      </c>
      <c r="M1342" s="2" t="s">
        <v>13290</v>
      </c>
      <c r="N1342" s="2" t="str">
        <f t="shared" si="225"/>
        <v>RoomHeaters</v>
      </c>
      <c r="O1342" s="1" t="s">
        <v>13292</v>
      </c>
      <c r="Q1342">
        <v>979</v>
      </c>
      <c r="R1342" s="8">
        <f t="shared" si="226"/>
        <v>979</v>
      </c>
      <c r="S1342" s="2">
        <v>1999</v>
      </c>
      <c r="T1342" s="8">
        <f t="shared" si="227"/>
        <v>1999</v>
      </c>
      <c r="U1342" s="1">
        <f t="shared" si="228"/>
        <v>0.51025512756378189</v>
      </c>
      <c r="V1342">
        <v>3.9</v>
      </c>
      <c r="W1342" s="10">
        <f t="shared" si="229"/>
        <v>3.9</v>
      </c>
      <c r="X1342" s="4">
        <v>157</v>
      </c>
      <c r="Y1342" s="12">
        <f t="shared" si="230"/>
        <v>157</v>
      </c>
    </row>
    <row r="1343" spans="1:25" x14ac:dyDescent="0.25">
      <c r="A1343">
        <v>1342</v>
      </c>
      <c r="B1343" t="s">
        <v>11671</v>
      </c>
      <c r="C1343" t="str">
        <f t="shared" si="231"/>
        <v>Unique</v>
      </c>
      <c r="D1343" t="s">
        <v>11672</v>
      </c>
      <c r="E1343" t="str">
        <f t="shared" si="222"/>
        <v>Bajaj Majesty Duetto Gas 6 Ltr Vertical Water Heater ( LPG), White</v>
      </c>
      <c r="F1343" t="str" cm="1">
        <f t="array" ref="F1343">PROPER(_xlfn.TEXTJOIN(" ", TRUE, INDEX(_xlfn.FILTERXML("&lt;t&gt;&lt;s&gt;" &amp; SUBSTITUTE(E1343," ","&lt;/s&gt;&lt;s&gt;") &amp; "&lt;/s&gt;&lt;/t&gt;", "//s"), _xlfn.SEQUENCE(4))))</f>
        <v>Bajaj Majesty Duetto Gas</v>
      </c>
      <c r="G1343" t="str">
        <f t="shared" si="232"/>
        <v>Vertical Water Heater ( LPG), White</v>
      </c>
      <c r="H1343" t="s">
        <v>8629</v>
      </c>
      <c r="I1343" t="s">
        <v>13176</v>
      </c>
      <c r="J1343" s="7" t="str">
        <f t="shared" si="223"/>
        <v>Home &amp; Kitchen</v>
      </c>
      <c r="K1343" s="2" t="s">
        <v>13289</v>
      </c>
      <c r="L1343" t="str">
        <f t="shared" si="224"/>
        <v>Heating , Cooling &amp; AirQuality</v>
      </c>
      <c r="M1343" s="2" t="s">
        <v>13305</v>
      </c>
      <c r="N1343" s="2" t="str">
        <f t="shared" si="225"/>
        <v>WaterHeaters &amp; Geysers</v>
      </c>
      <c r="O1343" s="1" t="s">
        <v>13306</v>
      </c>
      <c r="Q1343" s="2">
        <v>5365</v>
      </c>
      <c r="R1343" s="8">
        <f t="shared" si="226"/>
        <v>5365</v>
      </c>
      <c r="S1343" s="2">
        <v>7445</v>
      </c>
      <c r="T1343" s="8">
        <f t="shared" si="227"/>
        <v>7445</v>
      </c>
      <c r="U1343" s="1">
        <f t="shared" si="228"/>
        <v>0.27938213566151782</v>
      </c>
      <c r="V1343">
        <v>3.9</v>
      </c>
      <c r="W1343" s="10">
        <f t="shared" si="229"/>
        <v>3.9</v>
      </c>
      <c r="X1343" s="4">
        <v>3584</v>
      </c>
      <c r="Y1343" s="12">
        <f t="shared" si="230"/>
        <v>3584</v>
      </c>
    </row>
    <row r="1344" spans="1:25" x14ac:dyDescent="0.25">
      <c r="A1344">
        <v>1343</v>
      </c>
      <c r="B1344" t="s">
        <v>11681</v>
      </c>
      <c r="C1344" t="str">
        <f t="shared" si="231"/>
        <v>Unique</v>
      </c>
      <c r="D1344" t="s">
        <v>11682</v>
      </c>
      <c r="E1344" t="str">
        <f t="shared" si="222"/>
        <v>Black + Decker BD BXIR2201IN 2200-Watt Cord and Cordless Steam Iron (Green)</v>
      </c>
      <c r="F1344" t="str" cm="1">
        <f t="array" ref="F1344">PROPER(_xlfn.TEXTJOIN(" ", TRUE, INDEX(_xlfn.FILTERXML("&lt;t&gt;&lt;s&gt;" &amp; SUBSTITUTE(E1344," ","&lt;/s&gt;&lt;s&gt;") &amp; "&lt;/s&gt;&lt;/t&gt;", "//s"), _xlfn.SEQUENCE(4))))</f>
        <v>Black + Decker Bd</v>
      </c>
      <c r="G1344" t="str">
        <f t="shared" si="232"/>
        <v>Cord and Cordless Steam Iron (Green)</v>
      </c>
      <c r="H1344" t="s">
        <v>8805</v>
      </c>
      <c r="I1344" t="s">
        <v>13176</v>
      </c>
      <c r="J1344" s="7" t="str">
        <f t="shared" si="223"/>
        <v>Home &amp; Kitchen</v>
      </c>
      <c r="K1344" s="2" t="s">
        <v>13285</v>
      </c>
      <c r="L1344" t="str">
        <f t="shared" si="224"/>
        <v>Kitchen &amp; HomeAppliances</v>
      </c>
      <c r="M1344" s="2" t="s">
        <v>13293</v>
      </c>
      <c r="N1344" s="2" t="str">
        <f t="shared" si="225"/>
        <v>Vacuum , Cleaning &amp; Ironing</v>
      </c>
      <c r="O1344" s="1" t="s">
        <v>13294</v>
      </c>
      <c r="P1344" t="s">
        <v>13303</v>
      </c>
      <c r="Q1344" s="2">
        <v>3199</v>
      </c>
      <c r="R1344" s="8">
        <f t="shared" si="226"/>
        <v>3199</v>
      </c>
      <c r="S1344" s="2">
        <v>3500</v>
      </c>
      <c r="T1344" s="8">
        <f t="shared" si="227"/>
        <v>3500</v>
      </c>
      <c r="U1344" s="1">
        <f t="shared" si="228"/>
        <v>8.5999999999999993E-2</v>
      </c>
      <c r="V1344">
        <v>4.2</v>
      </c>
      <c r="W1344" s="10">
        <f t="shared" si="229"/>
        <v>4.2</v>
      </c>
      <c r="X1344" s="4">
        <v>1899</v>
      </c>
      <c r="Y1344" s="12">
        <f t="shared" si="230"/>
        <v>1899</v>
      </c>
    </row>
    <row r="1345" spans="1:25" x14ac:dyDescent="0.25">
      <c r="A1345">
        <v>1344</v>
      </c>
      <c r="B1345" t="s">
        <v>11691</v>
      </c>
      <c r="C1345" t="str">
        <f t="shared" si="231"/>
        <v>Unique</v>
      </c>
      <c r="D1345" t="s">
        <v>11692</v>
      </c>
      <c r="E1345" t="str">
        <f t="shared" si="222"/>
        <v>Inalsa Hand Blender| Hand Mixer|Beater - Easy Mix, Powerful 250 Watt Motor | Variable 7 Speed Control | 1 Year Warranty | (White Red)</v>
      </c>
      <c r="F1345" t="str" cm="1">
        <f t="array" ref="F1345">PROPER(_xlfn.TEXTJOIN(" ", TRUE, INDEX(_xlfn.FILTERXML("&lt;t&gt;&lt;s&gt;" &amp; SUBSTITUTE(E1345," ","&lt;/s&gt;&lt;s&gt;") &amp; "&lt;/s&gt;&lt;/t&gt;", "//s"), _xlfn.SEQUENCE(4))))</f>
        <v>Inalsa Hand Blender| Hand</v>
      </c>
      <c r="G1345" t="str">
        <f t="shared" si="232"/>
        <v>Easy Mix, Powerful 250 Watt Motor | Variable 7 Speed Control | 1 Year Warranty | (White Red)</v>
      </c>
      <c r="H1345" t="s">
        <v>10263</v>
      </c>
      <c r="I1345" t="s">
        <v>13176</v>
      </c>
      <c r="J1345" s="7" t="str">
        <f t="shared" si="223"/>
        <v>Home &amp; Kitchen</v>
      </c>
      <c r="K1345" t="s">
        <v>13285</v>
      </c>
      <c r="L1345" t="str">
        <f t="shared" si="224"/>
        <v>Kitchen &amp; HomeAppliances</v>
      </c>
      <c r="M1345" s="2" t="s">
        <v>13286</v>
      </c>
      <c r="N1345" s="2" t="str">
        <f t="shared" si="225"/>
        <v>SmallKitchenAppliances</v>
      </c>
      <c r="O1345" s="1" t="s">
        <v>13350</v>
      </c>
      <c r="Q1345">
        <v>979</v>
      </c>
      <c r="R1345" s="8">
        <f t="shared" si="226"/>
        <v>979</v>
      </c>
      <c r="S1345" s="2">
        <v>1395</v>
      </c>
      <c r="T1345" s="8">
        <f t="shared" si="227"/>
        <v>1395</v>
      </c>
      <c r="U1345" s="1">
        <f t="shared" si="228"/>
        <v>0.29820788530465953</v>
      </c>
      <c r="V1345">
        <v>4.2</v>
      </c>
      <c r="W1345" s="10">
        <f t="shared" si="229"/>
        <v>4.2</v>
      </c>
      <c r="X1345" s="4">
        <v>15252</v>
      </c>
      <c r="Y1345" s="12">
        <f t="shared" si="230"/>
        <v>15252</v>
      </c>
    </row>
    <row r="1346" spans="1:25" x14ac:dyDescent="0.25">
      <c r="A1346">
        <v>1345</v>
      </c>
      <c r="B1346" t="s">
        <v>11701</v>
      </c>
      <c r="C1346" t="str">
        <f t="shared" si="231"/>
        <v>Unique</v>
      </c>
      <c r="D1346" t="s">
        <v>11702</v>
      </c>
      <c r="E1346" t="str">
        <f t="shared" ref="E1346:E1409" si="233">TRIM(SUBSTITUTE(SUBSTITUTE(SUBSTITUTE(SUBSTITUTE(SUBSTITUTE(SUBSTITUTE(D1346,"&amp;","and"),"&lt;",""),"&gt;",""),"/"," "),CHAR(160)," "),CHAR(10)," "))</f>
        <v>Longway Blaze 2 Rod Quartz Room Heater (White, Gray, 800 watts)</v>
      </c>
      <c r="F1346" t="str" cm="1">
        <f t="array" ref="F1346">PROPER(_xlfn.TEXTJOIN(" ", TRUE, INDEX(_xlfn.FILTERXML("&lt;t&gt;&lt;s&gt;" &amp; SUBSTITUTE(E1346," ","&lt;/s&gt;&lt;s&gt;") &amp; "&lt;/s&gt;&lt;/t&gt;", "//s"), _xlfn.SEQUENCE(4))))</f>
        <v>Longway Blaze 2 Rod</v>
      </c>
      <c r="G1346" t="str">
        <f t="shared" si="232"/>
        <v>Heater (White, Gray, 800 watts)</v>
      </c>
      <c r="H1346" t="s">
        <v>8461</v>
      </c>
      <c r="I1346" t="s">
        <v>13176</v>
      </c>
      <c r="J1346" s="7" t="str">
        <f t="shared" ref="J1346:J1409" si="234">TRIM(SUBSTITUTE(SUBSTITUTE(I1346, "&amp;", " &amp; "), ",", " , "))</f>
        <v>Home &amp; Kitchen</v>
      </c>
      <c r="K1346" t="s">
        <v>13289</v>
      </c>
      <c r="L1346" t="str">
        <f t="shared" ref="L1346:L1409" si="235">TRIM(SUBSTITUTE(SUBSTITUTE(K1346, "&amp;", " &amp; "), ",", " , "))</f>
        <v>Heating , Cooling &amp; AirQuality</v>
      </c>
      <c r="M1346" s="2" t="s">
        <v>13290</v>
      </c>
      <c r="N1346" s="2" t="str">
        <f t="shared" ref="N1346:N1409" si="236">TRIM(SUBSTITUTE(SUBSTITUTE(M1346, "&amp;", " &amp; "), ",", " , "))</f>
        <v>RoomHeaters</v>
      </c>
      <c r="O1346" s="1" t="s">
        <v>13291</v>
      </c>
      <c r="Q1346">
        <v>929</v>
      </c>
      <c r="R1346" s="8">
        <f t="shared" ref="R1346:R1409" si="237">VALUE(Q1346)</f>
        <v>929</v>
      </c>
      <c r="S1346" s="2">
        <v>2199</v>
      </c>
      <c r="T1346" s="8">
        <f t="shared" ref="T1346:T1409" si="238">VALUE(S1346)</f>
        <v>2199</v>
      </c>
      <c r="U1346" s="1">
        <f t="shared" ref="U1346:U1409" si="239">IFERROR((T1346- R1346) / T1346, 0)</f>
        <v>0.57753524329240569</v>
      </c>
      <c r="V1346">
        <v>3.7</v>
      </c>
      <c r="W1346" s="10">
        <f t="shared" ref="W1346:W1409" si="240">VALUE(V1346)</f>
        <v>3.7</v>
      </c>
      <c r="X1346" s="4">
        <v>4</v>
      </c>
      <c r="Y1346" s="12">
        <f t="shared" ref="Y1346:Y1409" si="241">VALUE(X1346)</f>
        <v>4</v>
      </c>
    </row>
    <row r="1347" spans="1:25" x14ac:dyDescent="0.25">
      <c r="A1347">
        <v>1346</v>
      </c>
      <c r="B1347" t="s">
        <v>11711</v>
      </c>
      <c r="C1347" t="str">
        <f t="shared" ref="C1347:C1410" si="242">IF(COUNTIF(B:B, B1347) &gt; 1, "Duplicate", "Unique")</f>
        <v>Unique</v>
      </c>
      <c r="D1347" t="s">
        <v>11712</v>
      </c>
      <c r="E1347" t="str">
        <f t="shared" si="233"/>
        <v>Prestige PWG 07 Wet Grinder, 2L (Multicolor) with Coconut Scraper and Atta Kneader Attachments, 200 Watt</v>
      </c>
      <c r="F1347" t="str" cm="1">
        <f t="array" ref="F1347">PROPER(_xlfn.TEXTJOIN(" ", TRUE, INDEX(_xlfn.FILTERXML("&lt;t&gt;&lt;s&gt;" &amp; SUBSTITUTE(E1347," ","&lt;/s&gt;&lt;s&gt;") &amp; "&lt;/s&gt;&lt;/t&gt;", "//s"), _xlfn.SEQUENCE(4))))</f>
        <v>Prestige Pwg 7 Wet</v>
      </c>
      <c r="G1347" t="str">
        <f t="shared" si="232"/>
        <v>(Multicolor) with Coconut Scraper and Atta Kneader Attachments, 200 Watt</v>
      </c>
      <c r="H1347" t="s">
        <v>10313</v>
      </c>
      <c r="I1347" t="s">
        <v>13176</v>
      </c>
      <c r="J1347" s="7" t="str">
        <f t="shared" si="234"/>
        <v>Home &amp; Kitchen</v>
      </c>
      <c r="K1347" s="2" t="s">
        <v>13285</v>
      </c>
      <c r="L1347" t="str">
        <f t="shared" si="235"/>
        <v>Kitchen &amp; HomeAppliances</v>
      </c>
      <c r="M1347" s="2" t="s">
        <v>13286</v>
      </c>
      <c r="N1347" s="2" t="str">
        <f t="shared" si="236"/>
        <v>SmallKitchenAppliances</v>
      </c>
      <c r="O1347" s="1" t="s">
        <v>13351</v>
      </c>
      <c r="P1347" t="s">
        <v>13352</v>
      </c>
      <c r="Q1347" s="2">
        <v>3710</v>
      </c>
      <c r="R1347" s="8">
        <f t="shared" si="237"/>
        <v>3710</v>
      </c>
      <c r="S1347" s="2">
        <v>4330</v>
      </c>
      <c r="T1347" s="8">
        <f t="shared" si="238"/>
        <v>4330</v>
      </c>
      <c r="U1347" s="1">
        <f t="shared" si="239"/>
        <v>0.14318706697459585</v>
      </c>
      <c r="V1347">
        <v>3.7</v>
      </c>
      <c r="W1347" s="10">
        <f t="shared" si="240"/>
        <v>3.7</v>
      </c>
      <c r="X1347" s="4">
        <v>1662</v>
      </c>
      <c r="Y1347" s="12">
        <f t="shared" si="241"/>
        <v>1662</v>
      </c>
    </row>
    <row r="1348" spans="1:25" x14ac:dyDescent="0.25">
      <c r="A1348">
        <v>1347</v>
      </c>
      <c r="B1348" t="s">
        <v>11721</v>
      </c>
      <c r="C1348" t="str">
        <f t="shared" si="242"/>
        <v>Unique</v>
      </c>
      <c r="D1348" t="s">
        <v>11722</v>
      </c>
      <c r="E1348" t="str">
        <f t="shared" si="233"/>
        <v>Pigeon Zest Mixer Grinder 3 Speed Control 750 Watt Powerful Copper Motor with 3 Stainless Steel Jars for Dry Grinding, Wet Grinding and Making Chutney and 3 Polycarbonate lids - Blue</v>
      </c>
      <c r="F1348" t="str" cm="1">
        <f t="array" ref="F1348">PROPER(_xlfn.TEXTJOIN(" ", TRUE, INDEX(_xlfn.FILTERXML("&lt;t&gt;&lt;s&gt;" &amp; SUBSTITUTE(E1348," ","&lt;/s&gt;&lt;s&gt;") &amp; "&lt;/s&gt;&lt;/t&gt;", "//s"), _xlfn.SEQUENCE(4))))</f>
        <v>Pigeon Zest Mixer Grinder</v>
      </c>
      <c r="G1348" t="str">
        <f t="shared" si="232"/>
        <v>Control 750 Watt Powerful Copper Motor with 3 Stainless Steel Jars for Dry Grinding, Wet Grinding and Making Chutney and 3 Polycarbonate lids - Blue</v>
      </c>
      <c r="H1348" t="s">
        <v>8618</v>
      </c>
      <c r="I1348" t="s">
        <v>13176</v>
      </c>
      <c r="J1348" s="7" t="str">
        <f t="shared" si="234"/>
        <v>Home &amp; Kitchen</v>
      </c>
      <c r="K1348" s="2" t="s">
        <v>13285</v>
      </c>
      <c r="L1348" t="str">
        <f t="shared" si="235"/>
        <v>Kitchen &amp; HomeAppliances</v>
      </c>
      <c r="M1348" s="2" t="s">
        <v>13286</v>
      </c>
      <c r="N1348" s="2" t="str">
        <f t="shared" si="236"/>
        <v>SmallKitchenAppliances</v>
      </c>
      <c r="O1348" s="1" t="s">
        <v>13304</v>
      </c>
      <c r="Q1348" s="2">
        <v>2033</v>
      </c>
      <c r="R1348" s="8">
        <f t="shared" si="237"/>
        <v>2033</v>
      </c>
      <c r="S1348" s="2">
        <v>4295</v>
      </c>
      <c r="T1348" s="8">
        <f t="shared" si="238"/>
        <v>4295</v>
      </c>
      <c r="U1348" s="1">
        <f t="shared" si="239"/>
        <v>0.52665890570430729</v>
      </c>
      <c r="V1348">
        <v>3.4</v>
      </c>
      <c r="W1348" s="10">
        <f t="shared" si="240"/>
        <v>3.4</v>
      </c>
      <c r="X1348" s="4">
        <v>422</v>
      </c>
      <c r="Y1348" s="12">
        <f t="shared" si="241"/>
        <v>422</v>
      </c>
    </row>
    <row r="1349" spans="1:25" x14ac:dyDescent="0.25">
      <c r="A1349">
        <v>1348</v>
      </c>
      <c r="B1349" t="s">
        <v>11731</v>
      </c>
      <c r="C1349" t="str">
        <f t="shared" si="242"/>
        <v>Unique</v>
      </c>
      <c r="D1349" t="s">
        <v>11732</v>
      </c>
      <c r="E1349" t="str">
        <f t="shared" si="233"/>
        <v>Borosil Volcano 13 Fin Oil Filled Radiator Room Heater, 2900 W, Black</v>
      </c>
      <c r="F1349" t="str" cm="1">
        <f t="array" ref="F1349">PROPER(_xlfn.TEXTJOIN(" ", TRUE, INDEX(_xlfn.FILTERXML("&lt;t&gt;&lt;s&gt;" &amp; SUBSTITUTE(E1349," ","&lt;/s&gt;&lt;s&gt;") &amp; "&lt;/s&gt;&lt;/t&gt;", "//s"), _xlfn.SEQUENCE(4))))</f>
        <v>Borosil Volcano 13 Fin</v>
      </c>
      <c r="G1349" t="str">
        <f t="shared" si="232"/>
        <v>Radiator Room Heater, 2900 W, Black</v>
      </c>
      <c r="H1349" t="s">
        <v>8461</v>
      </c>
      <c r="I1349" t="s">
        <v>13176</v>
      </c>
      <c r="J1349" s="7" t="str">
        <f t="shared" si="234"/>
        <v>Home &amp; Kitchen</v>
      </c>
      <c r="K1349" s="2" t="s">
        <v>13289</v>
      </c>
      <c r="L1349" t="str">
        <f t="shared" si="235"/>
        <v>Heating , Cooling &amp; AirQuality</v>
      </c>
      <c r="M1349" s="2" t="s">
        <v>13290</v>
      </c>
      <c r="N1349" s="2" t="str">
        <f t="shared" si="236"/>
        <v>RoomHeaters</v>
      </c>
      <c r="O1349" s="1" t="s">
        <v>13291</v>
      </c>
      <c r="Q1349" s="2">
        <v>9495</v>
      </c>
      <c r="R1349" s="8">
        <f t="shared" si="237"/>
        <v>9495</v>
      </c>
      <c r="S1349" s="2">
        <v>18990</v>
      </c>
      <c r="T1349" s="8">
        <f t="shared" si="238"/>
        <v>18990</v>
      </c>
      <c r="U1349" s="1">
        <f t="shared" si="239"/>
        <v>0.5</v>
      </c>
      <c r="V1349">
        <v>4.2</v>
      </c>
      <c r="W1349" s="10">
        <f t="shared" si="240"/>
        <v>4.2</v>
      </c>
      <c r="X1349" s="4">
        <v>79</v>
      </c>
      <c r="Y1349" s="12">
        <f t="shared" si="241"/>
        <v>79</v>
      </c>
    </row>
    <row r="1350" spans="1:25" x14ac:dyDescent="0.25">
      <c r="A1350">
        <v>1349</v>
      </c>
      <c r="B1350" t="s">
        <v>11741</v>
      </c>
      <c r="C1350" t="str">
        <f t="shared" si="242"/>
        <v>Unique</v>
      </c>
      <c r="D1350" t="s">
        <v>11742</v>
      </c>
      <c r="E1350" t="str">
        <f t="shared" si="233"/>
        <v>Crompton Solarium Qube 15-L 5 Star Rated Storage Water Heater (Geyser) with Free Installation and Connection Pipes (White and Black)</v>
      </c>
      <c r="F1350" t="str" cm="1">
        <f t="array" ref="F1350">PROPER(_xlfn.TEXTJOIN(" ", TRUE, INDEX(_xlfn.FILTERXML("&lt;t&gt;&lt;s&gt;" &amp; SUBSTITUTE(E1350," ","&lt;/s&gt;&lt;s&gt;") &amp; "&lt;/s&gt;&lt;/t&gt;", "//s"), _xlfn.SEQUENCE(4))))</f>
        <v>Crompton Solarium Qube 15-L</v>
      </c>
      <c r="G1350" t="str">
        <f t="shared" si="232"/>
        <v>Rated Storage Water Heater (Geyser) with Free Installation and Connection Pipes (White and Black)</v>
      </c>
      <c r="H1350" t="s">
        <v>8681</v>
      </c>
      <c r="I1350" t="s">
        <v>13176</v>
      </c>
      <c r="J1350" s="7" t="str">
        <f t="shared" si="234"/>
        <v>Home &amp; Kitchen</v>
      </c>
      <c r="K1350" s="2" t="s">
        <v>13289</v>
      </c>
      <c r="L1350" t="str">
        <f t="shared" si="235"/>
        <v>Heating , Cooling &amp; AirQuality</v>
      </c>
      <c r="M1350" s="2" t="s">
        <v>13305</v>
      </c>
      <c r="N1350" s="2" t="str">
        <f t="shared" si="236"/>
        <v>WaterHeaters &amp; Geysers</v>
      </c>
      <c r="O1350" s="1" t="s">
        <v>13308</v>
      </c>
      <c r="Q1350" s="2">
        <v>7799</v>
      </c>
      <c r="R1350" s="8">
        <f t="shared" si="237"/>
        <v>7799</v>
      </c>
      <c r="S1350" s="2">
        <v>12500</v>
      </c>
      <c r="T1350" s="8">
        <f t="shared" si="238"/>
        <v>12500</v>
      </c>
      <c r="U1350" s="1">
        <f t="shared" si="239"/>
        <v>0.37608000000000003</v>
      </c>
      <c r="V1350">
        <v>4</v>
      </c>
      <c r="W1350" s="10">
        <f t="shared" si="240"/>
        <v>4</v>
      </c>
      <c r="X1350" s="4">
        <v>5160</v>
      </c>
      <c r="Y1350" s="12">
        <f t="shared" si="241"/>
        <v>5160</v>
      </c>
    </row>
    <row r="1351" spans="1:25" x14ac:dyDescent="0.25">
      <c r="A1351">
        <v>1350</v>
      </c>
      <c r="B1351" t="s">
        <v>11751</v>
      </c>
      <c r="C1351" t="str">
        <f t="shared" si="242"/>
        <v>Unique</v>
      </c>
      <c r="D1351" t="s">
        <v>11752</v>
      </c>
      <c r="E1351" t="str">
        <f t="shared" si="233"/>
        <v>Singer Aroma 1.8 Liter Electric Kettle High Grade Stainless Steel with Cool and Touch Body and Cordless Base, 1500 watts, Auto Shut Off with Dry Boiling (Silver Black)</v>
      </c>
      <c r="F1351" t="str" cm="1">
        <f t="array" ref="F1351">PROPER(_xlfn.TEXTJOIN(" ", TRUE, INDEX(_xlfn.FILTERXML("&lt;t&gt;&lt;s&gt;" &amp; SUBSTITUTE(E1351," ","&lt;/s&gt;&lt;s&gt;") &amp; "&lt;/s&gt;&lt;/t&gt;", "//s"), _xlfn.SEQUENCE(4))))</f>
        <v>Singer Aroma 1.8 Liter</v>
      </c>
      <c r="G1351" t="str">
        <f t="shared" si="232"/>
        <v>High Grade Stainless Steel with Cool and Touch Body and Cordless Base, 1500 watts, Auto Shut Off with Dry Boiling (Silver Black)</v>
      </c>
      <c r="H1351" t="s">
        <v>8450</v>
      </c>
      <c r="I1351" t="s">
        <v>13176</v>
      </c>
      <c r="J1351" s="7" t="str">
        <f t="shared" si="234"/>
        <v>Home &amp; Kitchen</v>
      </c>
      <c r="K1351" t="s">
        <v>13285</v>
      </c>
      <c r="L1351" t="str">
        <f t="shared" si="235"/>
        <v>Kitchen &amp; HomeAppliances</v>
      </c>
      <c r="M1351" s="2" t="s">
        <v>13286</v>
      </c>
      <c r="N1351" s="2" t="str">
        <f t="shared" si="236"/>
        <v>SmallKitchenAppliances</v>
      </c>
      <c r="O1351" s="1" t="s">
        <v>13287</v>
      </c>
      <c r="P1351" t="s">
        <v>13288</v>
      </c>
      <c r="Q1351">
        <v>949</v>
      </c>
      <c r="R1351" s="8">
        <f t="shared" si="237"/>
        <v>949</v>
      </c>
      <c r="S1351" s="2">
        <v>2385</v>
      </c>
      <c r="T1351" s="8">
        <f t="shared" si="238"/>
        <v>2385</v>
      </c>
      <c r="U1351" s="1">
        <f t="shared" si="239"/>
        <v>0.60209643605870022</v>
      </c>
      <c r="V1351">
        <v>4.0999999999999996</v>
      </c>
      <c r="W1351" s="10">
        <f t="shared" si="240"/>
        <v>4.0999999999999996</v>
      </c>
      <c r="X1351" s="4">
        <v>2311</v>
      </c>
      <c r="Y1351" s="12">
        <f t="shared" si="241"/>
        <v>2311</v>
      </c>
    </row>
    <row r="1352" spans="1:25" x14ac:dyDescent="0.25">
      <c r="A1352">
        <v>1351</v>
      </c>
      <c r="B1352" t="s">
        <v>11761</v>
      </c>
      <c r="C1352" t="str">
        <f t="shared" si="242"/>
        <v>Unique</v>
      </c>
      <c r="D1352" t="s">
        <v>11762</v>
      </c>
      <c r="E1352" t="str">
        <f t="shared" si="233"/>
        <v>Orient Electric Aura Neo Instant 3L Water Heater (Geyser), 5-level Safety Shield, Stainless Steel Tank (White and Turquoise)</v>
      </c>
      <c r="F1352" t="str" cm="1">
        <f t="array" ref="F1352">PROPER(_xlfn.TEXTJOIN(" ", TRUE, INDEX(_xlfn.FILTERXML("&lt;t&gt;&lt;s&gt;" &amp; SUBSTITUTE(E1352," ","&lt;/s&gt;&lt;s&gt;") &amp; "&lt;/s&gt;&lt;/t&gt;", "//s"), _xlfn.SEQUENCE(4))))</f>
        <v>Orient Electric Aura Neo</v>
      </c>
      <c r="G1352" t="str">
        <f t="shared" si="232"/>
        <v>Water Heater (Geyser), 5-level Safety Shield, Stainless Steel Tank (White and Turquoise)</v>
      </c>
      <c r="H1352" t="s">
        <v>8629</v>
      </c>
      <c r="I1352" t="s">
        <v>13176</v>
      </c>
      <c r="J1352" s="7" t="str">
        <f t="shared" si="234"/>
        <v>Home &amp; Kitchen</v>
      </c>
      <c r="K1352" s="2" t="s">
        <v>13289</v>
      </c>
      <c r="L1352" t="str">
        <f t="shared" si="235"/>
        <v>Heating , Cooling &amp; AirQuality</v>
      </c>
      <c r="M1352" s="2" t="s">
        <v>13305</v>
      </c>
      <c r="N1352" s="2" t="str">
        <f t="shared" si="236"/>
        <v>WaterHeaters &amp; Geysers</v>
      </c>
      <c r="O1352" s="1" t="s">
        <v>13306</v>
      </c>
      <c r="Q1352" s="2">
        <v>2790</v>
      </c>
      <c r="R1352" s="8">
        <f t="shared" si="237"/>
        <v>2790</v>
      </c>
      <c r="S1352" s="2">
        <v>4890</v>
      </c>
      <c r="T1352" s="8">
        <f t="shared" si="238"/>
        <v>4890</v>
      </c>
      <c r="U1352" s="1">
        <f t="shared" si="239"/>
        <v>0.42944785276073622</v>
      </c>
      <c r="V1352">
        <v>3.9</v>
      </c>
      <c r="W1352" s="10">
        <f t="shared" si="240"/>
        <v>3.9</v>
      </c>
      <c r="X1352" s="4">
        <v>588</v>
      </c>
      <c r="Y1352" s="12">
        <f t="shared" si="241"/>
        <v>588</v>
      </c>
    </row>
    <row r="1353" spans="1:25" x14ac:dyDescent="0.25">
      <c r="A1353">
        <v>1352</v>
      </c>
      <c r="B1353" t="s">
        <v>11771</v>
      </c>
      <c r="C1353" t="str">
        <f t="shared" si="242"/>
        <v>Unique</v>
      </c>
      <c r="D1353" t="s">
        <v>11772</v>
      </c>
      <c r="E1353" t="str">
        <f t="shared" si="233"/>
        <v>Crompton Brio 1000-Watts Dry Iron with Weilburger Coating (Sky Blue and White)</v>
      </c>
      <c r="F1353" t="str" cm="1">
        <f t="array" ref="F1353">PROPER(_xlfn.TEXTJOIN(" ", TRUE, INDEX(_xlfn.FILTERXML("&lt;t&gt;&lt;s&gt;" &amp; SUBSTITUTE(E1353," ","&lt;/s&gt;&lt;s&gt;") &amp; "&lt;/s&gt;&lt;/t&gt;", "//s"), _xlfn.SEQUENCE(4))))</f>
        <v>Crompton Brio 1000-Watts Dry</v>
      </c>
      <c r="G1353" t="str">
        <f t="shared" si="232"/>
        <v>Weilburger Coating (Sky Blue and White)</v>
      </c>
      <c r="H1353" t="s">
        <v>8607</v>
      </c>
      <c r="I1353" t="s">
        <v>13176</v>
      </c>
      <c r="J1353" s="7" t="str">
        <f t="shared" si="234"/>
        <v>Home &amp; Kitchen</v>
      </c>
      <c r="K1353" t="s">
        <v>13285</v>
      </c>
      <c r="L1353" t="str">
        <f t="shared" si="235"/>
        <v>Kitchen &amp; HomeAppliances</v>
      </c>
      <c r="M1353" s="2" t="s">
        <v>13293</v>
      </c>
      <c r="N1353" s="2" t="str">
        <f t="shared" si="236"/>
        <v>Vacuum , Cleaning &amp; Ironing</v>
      </c>
      <c r="O1353" s="1" t="s">
        <v>13294</v>
      </c>
      <c r="P1353" t="s">
        <v>13303</v>
      </c>
      <c r="Q1353">
        <v>645</v>
      </c>
      <c r="R1353" s="8">
        <f t="shared" si="237"/>
        <v>645</v>
      </c>
      <c r="S1353" s="2">
        <v>1100</v>
      </c>
      <c r="T1353" s="8">
        <f t="shared" si="238"/>
        <v>1100</v>
      </c>
      <c r="U1353" s="1">
        <f t="shared" si="239"/>
        <v>0.41363636363636364</v>
      </c>
      <c r="V1353">
        <v>4</v>
      </c>
      <c r="W1353" s="10">
        <f t="shared" si="240"/>
        <v>4</v>
      </c>
      <c r="X1353" s="4">
        <v>3271</v>
      </c>
      <c r="Y1353" s="12">
        <f t="shared" si="241"/>
        <v>3271</v>
      </c>
    </row>
    <row r="1354" spans="1:25" x14ac:dyDescent="0.25">
      <c r="A1354">
        <v>1353</v>
      </c>
      <c r="B1354" t="s">
        <v>11781</v>
      </c>
      <c r="C1354" t="str">
        <f t="shared" si="242"/>
        <v>Unique</v>
      </c>
      <c r="D1354" t="s">
        <v>11782</v>
      </c>
      <c r="E1354" t="str">
        <f t="shared" si="233"/>
        <v>Butterfly Hero Mixer Grinder, 500W, 3 Jars (Grey)</v>
      </c>
      <c r="F1354" t="str" cm="1">
        <f t="array" ref="F1354">PROPER(_xlfn.TEXTJOIN(" ", TRUE, INDEX(_xlfn.FILTERXML("&lt;t&gt;&lt;s&gt;" &amp; SUBSTITUTE(E1354," ","&lt;/s&gt;&lt;s&gt;") &amp; "&lt;/s&gt;&lt;/t&gt;", "//s"), _xlfn.SEQUENCE(4))))</f>
        <v>Butterfly Hero Mixer Grinder,</v>
      </c>
      <c r="G1354" t="str">
        <f t="shared" si="232"/>
        <v>Jars (Grey)</v>
      </c>
      <c r="H1354" t="s">
        <v>8618</v>
      </c>
      <c r="I1354" t="s">
        <v>13176</v>
      </c>
      <c r="J1354" s="7" t="str">
        <f t="shared" si="234"/>
        <v>Home &amp; Kitchen</v>
      </c>
      <c r="K1354" s="3" t="s">
        <v>13285</v>
      </c>
      <c r="L1354" t="str">
        <f t="shared" si="235"/>
        <v>Kitchen &amp; HomeAppliances</v>
      </c>
      <c r="M1354" s="2" t="s">
        <v>13286</v>
      </c>
      <c r="N1354" s="2" t="str">
        <f t="shared" si="236"/>
        <v>SmallKitchenAppliances</v>
      </c>
      <c r="O1354" s="1" t="s">
        <v>13304</v>
      </c>
      <c r="Q1354" s="3">
        <v>2237.81</v>
      </c>
      <c r="R1354" s="8">
        <f t="shared" si="237"/>
        <v>2237.81</v>
      </c>
      <c r="S1354" s="2">
        <v>3899</v>
      </c>
      <c r="T1354" s="8">
        <f t="shared" si="238"/>
        <v>3899</v>
      </c>
      <c r="U1354" s="1">
        <f t="shared" si="239"/>
        <v>0.42605539882021032</v>
      </c>
      <c r="V1354">
        <v>3.9</v>
      </c>
      <c r="W1354" s="10">
        <f t="shared" si="240"/>
        <v>3.9</v>
      </c>
      <c r="X1354" s="4">
        <v>11004</v>
      </c>
      <c r="Y1354" s="12">
        <f t="shared" si="241"/>
        <v>11004</v>
      </c>
    </row>
    <row r="1355" spans="1:25" x14ac:dyDescent="0.25">
      <c r="A1355">
        <v>1354</v>
      </c>
      <c r="B1355" t="s">
        <v>11791</v>
      </c>
      <c r="C1355" t="str">
        <f t="shared" si="242"/>
        <v>Unique</v>
      </c>
      <c r="D1355" t="s">
        <v>11792</v>
      </c>
      <c r="E1355" t="str">
        <f t="shared" si="233"/>
        <v>Racold Eterno Pro 25L Vertical 5 Star Storage Water Heater (Geyser) with free Standard Installation and free Installation Pipes</v>
      </c>
      <c r="F1355" t="str" cm="1">
        <f t="array" ref="F1355">PROPER(_xlfn.TEXTJOIN(" ", TRUE, INDEX(_xlfn.FILTERXML("&lt;t&gt;&lt;s&gt;" &amp; SUBSTITUTE(E1355," ","&lt;/s&gt;&lt;s&gt;") &amp; "&lt;/s&gt;&lt;/t&gt;", "//s"), _xlfn.SEQUENCE(4))))</f>
        <v>Racold Eterno Pro 25L</v>
      </c>
      <c r="G1355" t="str">
        <f t="shared" si="232"/>
        <v>Star Storage Water Heater (Geyser) with free Standard Installation and free Installation Pipes</v>
      </c>
      <c r="H1355" t="s">
        <v>8681</v>
      </c>
      <c r="I1355" t="s">
        <v>13176</v>
      </c>
      <c r="J1355" s="7" t="str">
        <f t="shared" si="234"/>
        <v>Home &amp; Kitchen</v>
      </c>
      <c r="K1355" s="2" t="s">
        <v>13289</v>
      </c>
      <c r="L1355" t="str">
        <f t="shared" si="235"/>
        <v>Heating , Cooling &amp; AirQuality</v>
      </c>
      <c r="M1355" s="2" t="s">
        <v>13305</v>
      </c>
      <c r="N1355" s="2" t="str">
        <f t="shared" si="236"/>
        <v>WaterHeaters &amp; Geysers</v>
      </c>
      <c r="O1355" s="1" t="s">
        <v>13308</v>
      </c>
      <c r="Q1355" s="2">
        <v>8699</v>
      </c>
      <c r="R1355" s="8">
        <f t="shared" si="237"/>
        <v>8699</v>
      </c>
      <c r="S1355" s="2">
        <v>16899</v>
      </c>
      <c r="T1355" s="8">
        <f t="shared" si="238"/>
        <v>16899</v>
      </c>
      <c r="U1355" s="1">
        <f t="shared" si="239"/>
        <v>0.4852358127699864</v>
      </c>
      <c r="V1355">
        <v>4.2</v>
      </c>
      <c r="W1355" s="10">
        <f t="shared" si="240"/>
        <v>4.2</v>
      </c>
      <c r="X1355" s="4">
        <v>3195</v>
      </c>
      <c r="Y1355" s="12">
        <f t="shared" si="241"/>
        <v>3195</v>
      </c>
    </row>
    <row r="1356" spans="1:25" x14ac:dyDescent="0.25">
      <c r="A1356">
        <v>1355</v>
      </c>
      <c r="B1356" t="s">
        <v>11801</v>
      </c>
      <c r="C1356" t="str">
        <f t="shared" si="242"/>
        <v>Unique</v>
      </c>
      <c r="D1356" t="s">
        <v>11802</v>
      </c>
      <c r="E1356" t="str">
        <f t="shared" si="233"/>
        <v>LG 1.5 Ton 5 Star AI DUAL Inverter Split AC (Copper, Super Convertible 6-in-1 Cooling, HD Filter with Anti-Virus Protection, 2022 Model, PS-Q19YNZE, White)</v>
      </c>
      <c r="F1356" t="str" cm="1">
        <f t="array" ref="F1356">PROPER(_xlfn.TEXTJOIN(" ", TRUE, INDEX(_xlfn.FILTERXML("&lt;t&gt;&lt;s&gt;" &amp; SUBSTITUTE(E1356," ","&lt;/s&gt;&lt;s&gt;") &amp; "&lt;/s&gt;&lt;/t&gt;", "//s"), _xlfn.SEQUENCE(4))))</f>
        <v>Lg 1.5 Ton 5</v>
      </c>
      <c r="G1356" t="str">
        <f t="shared" si="232"/>
        <v>DUAL Inverter Split AC (Copper, Super Convertible 6-in-1 Cooling, HD Filter with Anti-Virus Protection, 2022 Model, PS-Q19YNZE, White)</v>
      </c>
      <c r="H1356" t="s">
        <v>11803</v>
      </c>
      <c r="I1356" t="s">
        <v>13176</v>
      </c>
      <c r="J1356" s="7" t="str">
        <f t="shared" si="234"/>
        <v>Home &amp; Kitchen</v>
      </c>
      <c r="K1356" s="2" t="s">
        <v>13289</v>
      </c>
      <c r="L1356" t="str">
        <f t="shared" si="235"/>
        <v>Heating , Cooling &amp; AirQuality</v>
      </c>
      <c r="M1356" s="2" t="s">
        <v>13368</v>
      </c>
      <c r="N1356" s="2" t="str">
        <f t="shared" si="236"/>
        <v>AirConditioners</v>
      </c>
      <c r="O1356" s="1" t="s">
        <v>13369</v>
      </c>
      <c r="Q1356" s="2">
        <v>42990</v>
      </c>
      <c r="R1356" s="8">
        <f t="shared" si="237"/>
        <v>42990</v>
      </c>
      <c r="S1356" s="2">
        <v>75990</v>
      </c>
      <c r="T1356" s="8">
        <f t="shared" si="238"/>
        <v>75990</v>
      </c>
      <c r="U1356" s="1">
        <f t="shared" si="239"/>
        <v>0.43426766679826295</v>
      </c>
      <c r="V1356">
        <v>4.3</v>
      </c>
      <c r="W1356" s="10">
        <f t="shared" si="240"/>
        <v>4.3</v>
      </c>
      <c r="X1356" s="4">
        <v>3231</v>
      </c>
      <c r="Y1356" s="12">
        <f t="shared" si="241"/>
        <v>3231</v>
      </c>
    </row>
    <row r="1357" spans="1:25" x14ac:dyDescent="0.25">
      <c r="A1357">
        <v>1356</v>
      </c>
      <c r="B1357" t="s">
        <v>11812</v>
      </c>
      <c r="C1357" t="str">
        <f t="shared" si="242"/>
        <v>Unique</v>
      </c>
      <c r="D1357" t="s">
        <v>11813</v>
      </c>
      <c r="E1357" t="str">
        <f t="shared" si="233"/>
        <v>Eureka Forbes Aquasure Amrit Twin Cartridge (Pack of 2), White</v>
      </c>
      <c r="F1357" t="str" cm="1">
        <f t="array" ref="F1357">PROPER(_xlfn.TEXTJOIN(" ", TRUE, INDEX(_xlfn.FILTERXML("&lt;t&gt;&lt;s&gt;" &amp; SUBSTITUTE(E1357," ","&lt;/s&gt;&lt;s&gt;") &amp; "&lt;/s&gt;&lt;/t&gt;", "//s"), _xlfn.SEQUENCE(4))))</f>
        <v>Eureka Forbes Aquasure Amrit</v>
      </c>
      <c r="G1357" t="str">
        <f t="shared" si="232"/>
        <v>(Pack of 2), White</v>
      </c>
      <c r="H1357" t="s">
        <v>9541</v>
      </c>
      <c r="I1357" t="s">
        <v>13176</v>
      </c>
      <c r="J1357" s="7" t="str">
        <f t="shared" si="234"/>
        <v>Home &amp; Kitchen</v>
      </c>
      <c r="K1357" t="s">
        <v>13285</v>
      </c>
      <c r="L1357" t="str">
        <f t="shared" si="235"/>
        <v>Kitchen &amp; HomeAppliances</v>
      </c>
      <c r="M1357" t="s">
        <v>13334</v>
      </c>
      <c r="N1357" s="2" t="str">
        <f t="shared" si="236"/>
        <v>WaterPurifiers &amp; Accessories</v>
      </c>
      <c r="O1357" s="1" t="s">
        <v>13335</v>
      </c>
      <c r="Q1357">
        <v>825</v>
      </c>
      <c r="R1357" s="8">
        <f t="shared" si="237"/>
        <v>825</v>
      </c>
      <c r="S1357">
        <v>825</v>
      </c>
      <c r="T1357" s="8">
        <f t="shared" si="238"/>
        <v>825</v>
      </c>
      <c r="U1357" s="1">
        <f t="shared" si="239"/>
        <v>0</v>
      </c>
      <c r="V1357">
        <v>4</v>
      </c>
      <c r="W1357" s="10">
        <f t="shared" si="240"/>
        <v>4</v>
      </c>
      <c r="X1357" s="4">
        <v>3246</v>
      </c>
      <c r="Y1357" s="12">
        <f t="shared" si="241"/>
        <v>3246</v>
      </c>
    </row>
    <row r="1358" spans="1:25" x14ac:dyDescent="0.25">
      <c r="A1358">
        <v>1357</v>
      </c>
      <c r="B1358" t="s">
        <v>11822</v>
      </c>
      <c r="C1358" t="str">
        <f t="shared" si="242"/>
        <v>Unique</v>
      </c>
      <c r="D1358" t="s">
        <v>11823</v>
      </c>
      <c r="E1358" t="str">
        <f t="shared" si="233"/>
        <v>Green Tales Heat Seal Mini Food Sealer-Impulse Machine for Sealing Plastic Bags Packaging</v>
      </c>
      <c r="F1358" t="str" cm="1">
        <f t="array" ref="F1358">PROPER(_xlfn.TEXTJOIN(" ", TRUE, INDEX(_xlfn.FILTERXML("&lt;t&gt;&lt;s&gt;" &amp; SUBSTITUTE(E1358," ","&lt;/s&gt;&lt;s&gt;") &amp; "&lt;/s&gt;&lt;/t&gt;", "//s"), _xlfn.SEQUENCE(4))))</f>
        <v>Green Tales Heat Seal</v>
      </c>
      <c r="G1358" t="str">
        <f t="shared" si="232"/>
        <v>Sealer-Impulse Machine for Sealing Plastic Bags Packaging</v>
      </c>
      <c r="H1358" t="s">
        <v>9192</v>
      </c>
      <c r="I1358" t="s">
        <v>13176</v>
      </c>
      <c r="J1358" s="7" t="str">
        <f t="shared" si="234"/>
        <v>Home &amp; Kitchen</v>
      </c>
      <c r="K1358" t="s">
        <v>13285</v>
      </c>
      <c r="L1358" t="str">
        <f t="shared" si="235"/>
        <v>Kitchen &amp; HomeAppliances</v>
      </c>
      <c r="M1358" t="s">
        <v>13286</v>
      </c>
      <c r="N1358" s="2" t="str">
        <f t="shared" si="236"/>
        <v>SmallKitchenAppliances</v>
      </c>
      <c r="O1358" s="1" t="s">
        <v>13322</v>
      </c>
      <c r="Q1358">
        <v>161</v>
      </c>
      <c r="R1358" s="8">
        <f t="shared" si="237"/>
        <v>161</v>
      </c>
      <c r="S1358">
        <v>300</v>
      </c>
      <c r="T1358" s="8">
        <f t="shared" si="238"/>
        <v>300</v>
      </c>
      <c r="U1358" s="1">
        <f t="shared" si="239"/>
        <v>0.46333333333333332</v>
      </c>
      <c r="V1358">
        <v>2.6</v>
      </c>
      <c r="W1358" s="10">
        <f t="shared" si="240"/>
        <v>2.6</v>
      </c>
      <c r="X1358" s="4">
        <v>24</v>
      </c>
      <c r="Y1358" s="12">
        <f t="shared" si="241"/>
        <v>24</v>
      </c>
    </row>
    <row r="1359" spans="1:25" x14ac:dyDescent="0.25">
      <c r="A1359">
        <v>1358</v>
      </c>
      <c r="B1359" t="s">
        <v>11832</v>
      </c>
      <c r="C1359" t="str">
        <f t="shared" si="242"/>
        <v>Unique</v>
      </c>
      <c r="D1359" t="s">
        <v>11833</v>
      </c>
      <c r="E1359" t="str">
        <f t="shared" si="233"/>
        <v>SaleOn Instant Coal Heater 500W Charcoal Burner Electric Stove Hot Plate - Mix Colors - Pack of 1 - Only Charcoal Heater</v>
      </c>
      <c r="F1359" t="str" cm="1">
        <f t="array" ref="F1359">PROPER(_xlfn.TEXTJOIN(" ", TRUE, INDEX(_xlfn.FILTERXML("&lt;t&gt;&lt;s&gt;" &amp; SUBSTITUTE(E1359," ","&lt;/s&gt;&lt;s&gt;") &amp; "&lt;/s&gt;&lt;/t&gt;", "//s"), _xlfn.SEQUENCE(4))))</f>
        <v>Saleon Instant Coal Heater</v>
      </c>
      <c r="G1359" t="str">
        <f t="shared" si="232"/>
        <v>Burner Electric Stove Hot Plate - Mix Colors - Pack of 1 - Only Charcoal Heater</v>
      </c>
      <c r="H1359" t="s">
        <v>8556</v>
      </c>
      <c r="I1359" t="s">
        <v>13176</v>
      </c>
      <c r="J1359" s="7" t="str">
        <f t="shared" si="234"/>
        <v>Home &amp; Kitchen</v>
      </c>
      <c r="K1359" t="s">
        <v>13285</v>
      </c>
      <c r="L1359" t="str">
        <f t="shared" si="235"/>
        <v>Kitchen &amp; HomeAppliances</v>
      </c>
      <c r="M1359" s="2" t="s">
        <v>13286</v>
      </c>
      <c r="N1359" s="2" t="str">
        <f t="shared" si="236"/>
        <v>SmallKitchenAppliances</v>
      </c>
      <c r="O1359" s="1" t="s">
        <v>13301</v>
      </c>
      <c r="Q1359">
        <v>697</v>
      </c>
      <c r="R1359" s="8">
        <f t="shared" si="237"/>
        <v>697</v>
      </c>
      <c r="S1359" s="2">
        <v>1499</v>
      </c>
      <c r="T1359" s="8">
        <f t="shared" si="238"/>
        <v>1499</v>
      </c>
      <c r="U1359" s="1">
        <f t="shared" si="239"/>
        <v>0.53502334889926617</v>
      </c>
      <c r="V1359">
        <v>3.8</v>
      </c>
      <c r="W1359" s="10">
        <f t="shared" si="240"/>
        <v>3.8</v>
      </c>
      <c r="X1359" s="4">
        <v>144</v>
      </c>
      <c r="Y1359" s="12">
        <f t="shared" si="241"/>
        <v>144</v>
      </c>
    </row>
    <row r="1360" spans="1:25" x14ac:dyDescent="0.25">
      <c r="A1360">
        <v>1359</v>
      </c>
      <c r="B1360" t="s">
        <v>11842</v>
      </c>
      <c r="C1360" t="str">
        <f t="shared" si="242"/>
        <v>Unique</v>
      </c>
      <c r="D1360" t="s">
        <v>11843</v>
      </c>
      <c r="E1360" t="str">
        <f t="shared" si="233"/>
        <v>Sujata Chutney Steel Jar, 400 ml, (White), Stainless Steel</v>
      </c>
      <c r="F1360" t="str" cm="1">
        <f t="array" ref="F1360">PROPER(_xlfn.TEXTJOIN(" ", TRUE, INDEX(_xlfn.FILTERXML("&lt;t&gt;&lt;s&gt;" &amp; SUBSTITUTE(E1360," ","&lt;/s&gt;&lt;s&gt;") &amp; "&lt;/s&gt;&lt;/t&gt;", "//s"), _xlfn.SEQUENCE(4))))</f>
        <v>Sujata Chutney Steel Jar,</v>
      </c>
      <c r="G1360" t="str">
        <f t="shared" si="232"/>
        <v>(White), Stainless Steel</v>
      </c>
      <c r="H1360" t="s">
        <v>11844</v>
      </c>
      <c r="I1360" t="s">
        <v>13176</v>
      </c>
      <c r="J1360" s="7" t="str">
        <f t="shared" si="234"/>
        <v>Home &amp; Kitchen</v>
      </c>
      <c r="K1360" t="s">
        <v>13285</v>
      </c>
      <c r="L1360" t="str">
        <f t="shared" si="235"/>
        <v>Kitchen &amp; HomeAppliances</v>
      </c>
      <c r="M1360" t="s">
        <v>13286</v>
      </c>
      <c r="N1360" s="2" t="str">
        <f t="shared" si="236"/>
        <v>SmallKitchenAppliances</v>
      </c>
      <c r="O1360" s="1" t="s">
        <v>13364</v>
      </c>
      <c r="Q1360">
        <v>688</v>
      </c>
      <c r="R1360" s="8">
        <f t="shared" si="237"/>
        <v>688</v>
      </c>
      <c r="S1360">
        <v>747</v>
      </c>
      <c r="T1360" s="8">
        <f t="shared" si="238"/>
        <v>747</v>
      </c>
      <c r="U1360" s="1">
        <f t="shared" si="239"/>
        <v>7.8982597054886208E-2</v>
      </c>
      <c r="V1360">
        <v>4.5</v>
      </c>
      <c r="W1360" s="10">
        <f t="shared" si="240"/>
        <v>4.5</v>
      </c>
      <c r="X1360" s="4">
        <v>2280</v>
      </c>
      <c r="Y1360" s="12">
        <f t="shared" si="241"/>
        <v>2280</v>
      </c>
    </row>
    <row r="1361" spans="1:25" x14ac:dyDescent="0.25">
      <c r="A1361">
        <v>1360</v>
      </c>
      <c r="B1361" t="s">
        <v>11853</v>
      </c>
      <c r="C1361" t="str">
        <f t="shared" si="242"/>
        <v>Unique</v>
      </c>
      <c r="D1361" t="s">
        <v>11854</v>
      </c>
      <c r="E1361" t="str">
        <f t="shared" si="233"/>
        <v>KHAITAN AVAANTE KA-2013 1200 Watt 3-Rod Halogen Heater (1200 Watts, Grey)</v>
      </c>
      <c r="F1361" t="str" cm="1">
        <f t="array" ref="F1361">PROPER(_xlfn.TEXTJOIN(" ", TRUE, INDEX(_xlfn.FILTERXML("&lt;t&gt;&lt;s&gt;" &amp; SUBSTITUTE(E1361," ","&lt;/s&gt;&lt;s&gt;") &amp; "&lt;/s&gt;&lt;/t&gt;", "//s"), _xlfn.SEQUENCE(4))))</f>
        <v>Khaitan Avaante Ka-2013 1200</v>
      </c>
      <c r="G1361" t="str">
        <f t="shared" si="232"/>
        <v>Halogen Heater (1200 Watts, Grey)</v>
      </c>
      <c r="H1361" t="s">
        <v>9305</v>
      </c>
      <c r="I1361" t="s">
        <v>13176</v>
      </c>
      <c r="J1361" s="7" t="str">
        <f t="shared" si="234"/>
        <v>Home &amp; Kitchen</v>
      </c>
      <c r="K1361" s="2" t="s">
        <v>13289</v>
      </c>
      <c r="L1361" t="str">
        <f t="shared" si="235"/>
        <v>Heating , Cooling &amp; AirQuality</v>
      </c>
      <c r="M1361" s="2" t="s">
        <v>13290</v>
      </c>
      <c r="N1361" s="2" t="str">
        <f t="shared" si="236"/>
        <v>RoomHeaters</v>
      </c>
      <c r="O1361" s="1" t="s">
        <v>13326</v>
      </c>
      <c r="Q1361" s="2">
        <v>2199</v>
      </c>
      <c r="R1361" s="8">
        <f t="shared" si="237"/>
        <v>2199</v>
      </c>
      <c r="S1361" s="2">
        <v>3999</v>
      </c>
      <c r="T1361" s="8">
        <f t="shared" si="238"/>
        <v>3999</v>
      </c>
      <c r="U1361" s="1">
        <f t="shared" si="239"/>
        <v>0.45011252813203301</v>
      </c>
      <c r="V1361">
        <v>3.5</v>
      </c>
      <c r="W1361" s="10">
        <f t="shared" si="240"/>
        <v>3.5</v>
      </c>
      <c r="X1361" s="4">
        <v>340</v>
      </c>
      <c r="Y1361" s="12">
        <f t="shared" si="241"/>
        <v>340</v>
      </c>
    </row>
    <row r="1362" spans="1:25" x14ac:dyDescent="0.25">
      <c r="A1362">
        <v>1361</v>
      </c>
      <c r="B1362" t="s">
        <v>11863</v>
      </c>
      <c r="C1362" t="str">
        <f t="shared" si="242"/>
        <v>Unique</v>
      </c>
      <c r="D1362" t="s">
        <v>11864</v>
      </c>
      <c r="E1362" t="str">
        <f t="shared" si="233"/>
        <v>Kenstar 2400 Watts 9 Fins Oil Filled Radiator with PTC Fan Heater (BLACK GOLD)</v>
      </c>
      <c r="F1362" t="str" cm="1">
        <f t="array" ref="F1362">PROPER(_xlfn.TEXTJOIN(" ", TRUE, INDEX(_xlfn.FILTERXML("&lt;t&gt;&lt;s&gt;" &amp; SUBSTITUTE(E1362," ","&lt;/s&gt;&lt;s&gt;") &amp; "&lt;/s&gt;&lt;/t&gt;", "//s"), _xlfn.SEQUENCE(4))))</f>
        <v>Kenstar 2400 Watts 9</v>
      </c>
      <c r="G1362" t="str">
        <f t="shared" si="232"/>
        <v>Filled Radiator with PTC Fan Heater (BLACK GOLD)</v>
      </c>
      <c r="H1362" t="s">
        <v>8472</v>
      </c>
      <c r="I1362" t="s">
        <v>13176</v>
      </c>
      <c r="J1362" s="7" t="str">
        <f t="shared" si="234"/>
        <v>Home &amp; Kitchen</v>
      </c>
      <c r="K1362" s="2" t="s">
        <v>13289</v>
      </c>
      <c r="L1362" t="str">
        <f t="shared" si="235"/>
        <v>Heating , Cooling &amp; AirQuality</v>
      </c>
      <c r="M1362" s="2" t="s">
        <v>13290</v>
      </c>
      <c r="N1362" s="2" t="str">
        <f t="shared" si="236"/>
        <v>RoomHeaters</v>
      </c>
      <c r="O1362" s="1" t="s">
        <v>13292</v>
      </c>
      <c r="Q1362" s="2">
        <v>6850</v>
      </c>
      <c r="R1362" s="8">
        <f t="shared" si="237"/>
        <v>6850</v>
      </c>
      <c r="S1362" s="2">
        <v>11990</v>
      </c>
      <c r="T1362" s="8">
        <f t="shared" si="238"/>
        <v>11990</v>
      </c>
      <c r="U1362" s="1">
        <f t="shared" si="239"/>
        <v>0.42869057547956629</v>
      </c>
      <c r="V1362">
        <v>3.9</v>
      </c>
      <c r="W1362" s="10">
        <f t="shared" si="240"/>
        <v>3.9</v>
      </c>
      <c r="X1362" s="4">
        <v>144</v>
      </c>
      <c r="Y1362" s="12">
        <f t="shared" si="241"/>
        <v>144</v>
      </c>
    </row>
    <row r="1363" spans="1:25" x14ac:dyDescent="0.25">
      <c r="A1363">
        <v>1362</v>
      </c>
      <c r="B1363" t="s">
        <v>11873</v>
      </c>
      <c r="C1363" t="str">
        <f t="shared" si="242"/>
        <v>Unique</v>
      </c>
      <c r="D1363" t="s">
        <v>11874</v>
      </c>
      <c r="E1363" t="str">
        <f t="shared" si="233"/>
        <v>NEXOMS Instant Heating Water Tap Wall Mounted with 3 Pin Indian Plug (16Amp)</v>
      </c>
      <c r="F1363" t="str" cm="1">
        <f t="array" ref="F1363">PROPER(_xlfn.TEXTJOIN(" ", TRUE, INDEX(_xlfn.FILTERXML("&lt;t&gt;&lt;s&gt;" &amp; SUBSTITUTE(E1363," ","&lt;/s&gt;&lt;s&gt;") &amp; "&lt;/s&gt;&lt;/t&gt;", "//s"), _xlfn.SEQUENCE(4))))</f>
        <v>Nexoms Instant Heating Water</v>
      </c>
      <c r="G1363" t="str">
        <f t="shared" si="232"/>
        <v>Mounted with 3 Pin Indian Plug (16Amp)</v>
      </c>
      <c r="H1363" t="s">
        <v>8629</v>
      </c>
      <c r="I1363" t="s">
        <v>13176</v>
      </c>
      <c r="J1363" s="7" t="str">
        <f t="shared" si="234"/>
        <v>Home &amp; Kitchen</v>
      </c>
      <c r="K1363" s="2" t="s">
        <v>13289</v>
      </c>
      <c r="L1363" t="str">
        <f t="shared" si="235"/>
        <v>Heating , Cooling &amp; AirQuality</v>
      </c>
      <c r="M1363" s="2" t="s">
        <v>13305</v>
      </c>
      <c r="N1363" s="2" t="str">
        <f t="shared" si="236"/>
        <v>WaterHeaters &amp; Geysers</v>
      </c>
      <c r="O1363" s="1" t="s">
        <v>13306</v>
      </c>
      <c r="Q1363" s="2">
        <v>2699</v>
      </c>
      <c r="R1363" s="8">
        <f t="shared" si="237"/>
        <v>2699</v>
      </c>
      <c r="S1363" s="2">
        <v>3799</v>
      </c>
      <c r="T1363" s="8">
        <f t="shared" si="238"/>
        <v>3799</v>
      </c>
      <c r="U1363" s="1">
        <f t="shared" si="239"/>
        <v>0.28954988154777572</v>
      </c>
      <c r="V1363">
        <v>4</v>
      </c>
      <c r="W1363" s="10">
        <f t="shared" si="240"/>
        <v>4</v>
      </c>
      <c r="X1363" s="4">
        <v>727</v>
      </c>
      <c r="Y1363" s="12">
        <f t="shared" si="241"/>
        <v>727</v>
      </c>
    </row>
    <row r="1364" spans="1:25" x14ac:dyDescent="0.25">
      <c r="A1364">
        <v>1363</v>
      </c>
      <c r="B1364" t="s">
        <v>11883</v>
      </c>
      <c r="C1364" t="str">
        <f t="shared" si="242"/>
        <v>Unique</v>
      </c>
      <c r="D1364" t="s">
        <v>11884</v>
      </c>
      <c r="E1364" t="str">
        <f t="shared" si="233"/>
        <v>JIALTO Mini Waffle Maker 4 Inch- 350 Watts: Stainless Steel Non-Stick Electric Iron Machine for Individual Belgian Waffles, Pan Cakes, Paninis or Other Snacks - Aqua blue</v>
      </c>
      <c r="F1364" t="str" cm="1">
        <f t="array" ref="F1364">PROPER(_xlfn.TEXTJOIN(" ", TRUE, INDEX(_xlfn.FILTERXML("&lt;t&gt;&lt;s&gt;" &amp; SUBSTITUTE(E1364," ","&lt;/s&gt;&lt;s&gt;") &amp; "&lt;/s&gt;&lt;/t&gt;", "//s"), _xlfn.SEQUENCE(4))))</f>
        <v>Jialto Mini Waffle Maker</v>
      </c>
      <c r="G1364" t="str">
        <f t="shared" si="232"/>
        <v>350 Watts: Stainless Steel Non-Stick Electric Iron Machine for Individual Belgian Waffles, Pan Cakes, Paninis or Other Snacks - Aqua blue</v>
      </c>
      <c r="H1364" t="s">
        <v>11885</v>
      </c>
      <c r="I1364" t="s">
        <v>13176</v>
      </c>
      <c r="J1364" s="7" t="str">
        <f t="shared" si="234"/>
        <v>Home &amp; Kitchen</v>
      </c>
      <c r="K1364" t="s">
        <v>13285</v>
      </c>
      <c r="L1364" t="str">
        <f t="shared" si="235"/>
        <v>Kitchen &amp; HomeAppliances</v>
      </c>
      <c r="M1364" s="2" t="s">
        <v>13286</v>
      </c>
      <c r="N1364" s="2" t="str">
        <f t="shared" si="236"/>
        <v>SmallKitchenAppliances</v>
      </c>
      <c r="O1364" s="1" t="s">
        <v>13370</v>
      </c>
      <c r="Q1364">
        <v>899</v>
      </c>
      <c r="R1364" s="8">
        <f t="shared" si="237"/>
        <v>899</v>
      </c>
      <c r="S1364" s="2">
        <v>1999</v>
      </c>
      <c r="T1364" s="8">
        <f t="shared" si="238"/>
        <v>1999</v>
      </c>
      <c r="U1364" s="1">
        <f t="shared" si="239"/>
        <v>0.55027513756878443</v>
      </c>
      <c r="V1364">
        <v>4</v>
      </c>
      <c r="W1364" s="10">
        <f t="shared" si="240"/>
        <v>4</v>
      </c>
      <c r="X1364" s="4">
        <v>832</v>
      </c>
      <c r="Y1364" s="12">
        <f t="shared" si="241"/>
        <v>832</v>
      </c>
    </row>
    <row r="1365" spans="1:25" x14ac:dyDescent="0.25">
      <c r="A1365">
        <v>1364</v>
      </c>
      <c r="B1365" t="s">
        <v>11894</v>
      </c>
      <c r="C1365" t="str">
        <f t="shared" si="242"/>
        <v>Unique</v>
      </c>
      <c r="D1365" t="s">
        <v>11895</v>
      </c>
      <c r="E1365" t="str">
        <f t="shared" si="233"/>
        <v>Candes BlowHot All in One Silent Blower Fan Room Heater (ABS Body, White, Brown) 2000 Watts</v>
      </c>
      <c r="F1365" t="str" cm="1">
        <f t="array" ref="F1365">PROPER(_xlfn.TEXTJOIN(" ", TRUE, INDEX(_xlfn.FILTERXML("&lt;t&gt;&lt;s&gt;" &amp; SUBSTITUTE(E1365," ","&lt;/s&gt;&lt;s&gt;") &amp; "&lt;/s&gt;&lt;/t&gt;", "//s"), _xlfn.SEQUENCE(4))))</f>
        <v>Candes Blowhot All In</v>
      </c>
      <c r="G1365" t="str">
        <f t="shared" si="232"/>
        <v>Blower Fan Room Heater (ABS Body, White, Brown) 2000 Watts</v>
      </c>
      <c r="H1365" t="s">
        <v>8472</v>
      </c>
      <c r="I1365" t="s">
        <v>13176</v>
      </c>
      <c r="J1365" s="7" t="str">
        <f t="shared" si="234"/>
        <v>Home &amp; Kitchen</v>
      </c>
      <c r="K1365" s="2" t="s">
        <v>13289</v>
      </c>
      <c r="L1365" t="str">
        <f t="shared" si="235"/>
        <v>Heating , Cooling &amp; AirQuality</v>
      </c>
      <c r="M1365" s="2" t="s">
        <v>13290</v>
      </c>
      <c r="N1365" s="2" t="str">
        <f t="shared" si="236"/>
        <v>RoomHeaters</v>
      </c>
      <c r="O1365" s="1" t="s">
        <v>13292</v>
      </c>
      <c r="Q1365" s="2">
        <v>1090</v>
      </c>
      <c r="R1365" s="8">
        <f t="shared" si="237"/>
        <v>1090</v>
      </c>
      <c r="S1365" s="2">
        <v>2999</v>
      </c>
      <c r="T1365" s="8">
        <f t="shared" si="238"/>
        <v>2999</v>
      </c>
      <c r="U1365" s="1">
        <f t="shared" si="239"/>
        <v>0.63654551517172386</v>
      </c>
      <c r="V1365">
        <v>3.5</v>
      </c>
      <c r="W1365" s="10">
        <f t="shared" si="240"/>
        <v>3.5</v>
      </c>
      <c r="X1365" s="4">
        <v>57</v>
      </c>
      <c r="Y1365" s="12">
        <f t="shared" si="241"/>
        <v>57</v>
      </c>
    </row>
    <row r="1366" spans="1:25" x14ac:dyDescent="0.25">
      <c r="A1366">
        <v>1365</v>
      </c>
      <c r="B1366" t="s">
        <v>11904</v>
      </c>
      <c r="C1366" t="str">
        <f t="shared" si="242"/>
        <v>Unique</v>
      </c>
      <c r="D1366" t="s">
        <v>11905</v>
      </c>
      <c r="E1366" t="str">
        <f t="shared" si="233"/>
        <v>Ionix Jewellery Scale | Weight Scale | Digital Weight Machine | weight machine for gold | Electronic weighing machines for Jewellery 0.01G to 200G Small Weight Machine for Shop - Silver</v>
      </c>
      <c r="F1366" t="str" cm="1">
        <f t="array" ref="F1366">PROPER(_xlfn.TEXTJOIN(" ", TRUE, INDEX(_xlfn.FILTERXML("&lt;t&gt;&lt;s&gt;" &amp; SUBSTITUTE(E1366," ","&lt;/s&gt;&lt;s&gt;") &amp; "&lt;/s&gt;&lt;/t&gt;", "//s"), _xlfn.SEQUENCE(4))))</f>
        <v>Ionix Jewellery Scale |</v>
      </c>
      <c r="G1366" t="str">
        <f t="shared" si="232"/>
        <v>| Digital Weight Machine | weight machine for gold | Electronic weighing machines for Jewellery 0.01G to 200G Small Weight Machine for Shop - Silver</v>
      </c>
      <c r="H1366" t="s">
        <v>8494</v>
      </c>
      <c r="I1366" t="s">
        <v>13176</v>
      </c>
      <c r="J1366" s="7" t="str">
        <f t="shared" si="234"/>
        <v>Home &amp; Kitchen</v>
      </c>
      <c r="K1366" t="s">
        <v>13285</v>
      </c>
      <c r="L1366" t="str">
        <f t="shared" si="235"/>
        <v>Kitchen &amp; HomeAppliances</v>
      </c>
      <c r="M1366" t="s">
        <v>13286</v>
      </c>
      <c r="N1366" s="2" t="str">
        <f t="shared" si="236"/>
        <v>SmallKitchenAppliances</v>
      </c>
      <c r="O1366" s="1" t="s">
        <v>13296</v>
      </c>
      <c r="Q1366">
        <v>295</v>
      </c>
      <c r="R1366" s="8">
        <f t="shared" si="237"/>
        <v>295</v>
      </c>
      <c r="S1366">
        <v>599</v>
      </c>
      <c r="T1366" s="8">
        <f t="shared" si="238"/>
        <v>599</v>
      </c>
      <c r="U1366" s="1">
        <f t="shared" si="239"/>
        <v>0.50751252086811349</v>
      </c>
      <c r="V1366">
        <v>4</v>
      </c>
      <c r="W1366" s="10">
        <f t="shared" si="240"/>
        <v>4</v>
      </c>
      <c r="X1366" s="4">
        <v>1644</v>
      </c>
      <c r="Y1366" s="12">
        <f t="shared" si="241"/>
        <v>1644</v>
      </c>
    </row>
    <row r="1367" spans="1:25" x14ac:dyDescent="0.25">
      <c r="A1367">
        <v>1366</v>
      </c>
      <c r="B1367" t="s">
        <v>11914</v>
      </c>
      <c r="C1367" t="str">
        <f t="shared" si="242"/>
        <v>Unique</v>
      </c>
      <c r="D1367" t="s">
        <v>11915</v>
      </c>
      <c r="E1367" t="str">
        <f t="shared" si="233"/>
        <v>Kitchen Kit Electric Kettle, 1.8L Stainless Steel Tea Kettle, Fast Boil Water Warmer with Auto Shut Off and Boil Dry Protection Tech</v>
      </c>
      <c r="F1367" t="str" cm="1">
        <f t="array" ref="F1367">PROPER(_xlfn.TEXTJOIN(" ", TRUE, INDEX(_xlfn.FILTERXML("&lt;t&gt;&lt;s&gt;" &amp; SUBSTITUTE(E1367," ","&lt;/s&gt;&lt;s&gt;") &amp; "&lt;/s&gt;&lt;/t&gt;", "//s"), _xlfn.SEQUENCE(4))))</f>
        <v>Kitchen Kit Electric Kettle,</v>
      </c>
      <c r="G1367" t="str">
        <f t="shared" si="232"/>
        <v>Steel Tea Kettle, Fast Boil Water Warmer with Auto Shut Off and Boil Dry Protection Tech</v>
      </c>
      <c r="H1367" t="s">
        <v>8670</v>
      </c>
      <c r="I1367" t="s">
        <v>13176</v>
      </c>
      <c r="J1367" s="7" t="str">
        <f t="shared" si="234"/>
        <v>Home &amp; Kitchen</v>
      </c>
      <c r="K1367" t="s">
        <v>13285</v>
      </c>
      <c r="L1367" t="str">
        <f t="shared" si="235"/>
        <v>Kitchen &amp; HomeAppliances</v>
      </c>
      <c r="M1367" s="2" t="s">
        <v>13286</v>
      </c>
      <c r="N1367" s="2" t="str">
        <f t="shared" si="236"/>
        <v>SmallKitchenAppliances</v>
      </c>
      <c r="O1367" s="1" t="s">
        <v>13287</v>
      </c>
      <c r="P1367" t="s">
        <v>13307</v>
      </c>
      <c r="Q1367">
        <v>479</v>
      </c>
      <c r="R1367" s="8">
        <f t="shared" si="237"/>
        <v>479</v>
      </c>
      <c r="S1367" s="2">
        <v>1999</v>
      </c>
      <c r="T1367" s="8">
        <f t="shared" si="238"/>
        <v>1999</v>
      </c>
      <c r="U1367" s="1">
        <f t="shared" si="239"/>
        <v>0.76038019009504754</v>
      </c>
      <c r="V1367">
        <v>3.4</v>
      </c>
      <c r="W1367" s="10">
        <f t="shared" si="240"/>
        <v>3.4</v>
      </c>
      <c r="X1367" s="4">
        <v>1066</v>
      </c>
      <c r="Y1367" s="12">
        <f t="shared" si="241"/>
        <v>1066</v>
      </c>
    </row>
    <row r="1368" spans="1:25" x14ac:dyDescent="0.25">
      <c r="A1368">
        <v>1367</v>
      </c>
      <c r="B1368" t="s">
        <v>11924</v>
      </c>
      <c r="C1368" t="str">
        <f t="shared" si="242"/>
        <v>Unique</v>
      </c>
      <c r="D1368" t="s">
        <v>11925</v>
      </c>
      <c r="E1368" t="str">
        <f t="shared" si="233"/>
        <v>Racold Pronto Pro 3Litres 3KW Vertical Instant Water Heater (Geyser)</v>
      </c>
      <c r="F1368" t="str" cm="1">
        <f t="array" ref="F1368">PROPER(_xlfn.TEXTJOIN(" ", TRUE, INDEX(_xlfn.FILTERXML("&lt;t&gt;&lt;s&gt;" &amp; SUBSTITUTE(E1368," ","&lt;/s&gt;&lt;s&gt;") &amp; "&lt;/s&gt;&lt;/t&gt;", "//s"), _xlfn.SEQUENCE(4))))</f>
        <v>Racold Pronto Pro 3Litres</v>
      </c>
      <c r="G1368" t="str">
        <f t="shared" si="232"/>
        <v>Instant Water Heater (Geyser)</v>
      </c>
      <c r="H1368" t="s">
        <v>8629</v>
      </c>
      <c r="I1368" t="s">
        <v>13176</v>
      </c>
      <c r="J1368" s="7" t="str">
        <f t="shared" si="234"/>
        <v>Home &amp; Kitchen</v>
      </c>
      <c r="K1368" s="2" t="s">
        <v>13289</v>
      </c>
      <c r="L1368" t="str">
        <f t="shared" si="235"/>
        <v>Heating , Cooling &amp; AirQuality</v>
      </c>
      <c r="M1368" s="2" t="s">
        <v>13305</v>
      </c>
      <c r="N1368" s="2" t="str">
        <f t="shared" si="236"/>
        <v>WaterHeaters &amp; Geysers</v>
      </c>
      <c r="O1368" s="1" t="s">
        <v>13306</v>
      </c>
      <c r="Q1368" s="2">
        <v>2949</v>
      </c>
      <c r="R1368" s="8">
        <f t="shared" si="237"/>
        <v>2949</v>
      </c>
      <c r="S1368" s="2">
        <v>4849</v>
      </c>
      <c r="T1368" s="8">
        <f t="shared" si="238"/>
        <v>4849</v>
      </c>
      <c r="U1368" s="1">
        <f t="shared" si="239"/>
        <v>0.39183336770468136</v>
      </c>
      <c r="V1368">
        <v>4.2</v>
      </c>
      <c r="W1368" s="10">
        <f t="shared" si="240"/>
        <v>4.2</v>
      </c>
      <c r="X1368" s="4">
        <v>7968</v>
      </c>
      <c r="Y1368" s="12">
        <f t="shared" si="241"/>
        <v>7968</v>
      </c>
    </row>
    <row r="1369" spans="1:25" x14ac:dyDescent="0.25">
      <c r="A1369">
        <v>1368</v>
      </c>
      <c r="B1369" t="s">
        <v>11934</v>
      </c>
      <c r="C1369" t="str">
        <f t="shared" si="242"/>
        <v>Unique</v>
      </c>
      <c r="D1369" t="s">
        <v>11935</v>
      </c>
      <c r="E1369" t="str">
        <f t="shared" si="233"/>
        <v>ESN 999 Supreme Quality 1500W Immersion Water Heater Rod (Black)</v>
      </c>
      <c r="F1369" t="str" cm="1">
        <f t="array" ref="F1369">PROPER(_xlfn.TEXTJOIN(" ", TRUE, INDEX(_xlfn.FILTERXML("&lt;t&gt;&lt;s&gt;" &amp; SUBSTITUTE(E1369," ","&lt;/s&gt;&lt;s&gt;") &amp; "&lt;/s&gt;&lt;/t&gt;", "//s"), _xlfn.SEQUENCE(4))))</f>
        <v>Esn 999 Supreme Quality</v>
      </c>
      <c r="G1369" t="str">
        <f t="shared" si="232"/>
        <v>Water Heater Rod (Black)</v>
      </c>
      <c r="H1369" t="s">
        <v>8752</v>
      </c>
      <c r="I1369" t="s">
        <v>13176</v>
      </c>
      <c r="J1369" s="7" t="str">
        <f t="shared" si="234"/>
        <v>Home &amp; Kitchen</v>
      </c>
      <c r="K1369" t="s">
        <v>13289</v>
      </c>
      <c r="L1369" t="str">
        <f t="shared" si="235"/>
        <v>Heating , Cooling &amp; AirQuality</v>
      </c>
      <c r="M1369" t="s">
        <v>13305</v>
      </c>
      <c r="N1369" s="2" t="str">
        <f t="shared" si="236"/>
        <v>WaterHeaters &amp; Geysers</v>
      </c>
      <c r="O1369" s="1" t="s">
        <v>13309</v>
      </c>
      <c r="Q1369">
        <v>335</v>
      </c>
      <c r="R1369" s="8">
        <f t="shared" si="237"/>
        <v>335</v>
      </c>
      <c r="S1369">
        <v>510</v>
      </c>
      <c r="T1369" s="8">
        <f t="shared" si="238"/>
        <v>510</v>
      </c>
      <c r="U1369" s="1">
        <f t="shared" si="239"/>
        <v>0.34313725490196079</v>
      </c>
      <c r="V1369">
        <v>3.8</v>
      </c>
      <c r="W1369" s="10">
        <f t="shared" si="240"/>
        <v>3.8</v>
      </c>
      <c r="X1369" s="4">
        <v>3195</v>
      </c>
      <c r="Y1369" s="12">
        <f t="shared" si="241"/>
        <v>3195</v>
      </c>
    </row>
    <row r="1370" spans="1:25" x14ac:dyDescent="0.25">
      <c r="A1370">
        <v>1369</v>
      </c>
      <c r="B1370" t="s">
        <v>11944</v>
      </c>
      <c r="C1370" t="str">
        <f t="shared" si="242"/>
        <v>Unique</v>
      </c>
      <c r="D1370" t="s">
        <v>13011</v>
      </c>
      <c r="E1370" t="str">
        <f t="shared" si="233"/>
        <v>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F1370" t="str" cm="1">
        <f t="array" ref="F1370">PROPER(_xlfn.TEXTJOIN(" ", TRUE, INDEX(_xlfn.FILTERXML("&lt;t&gt;&lt;s&gt;" &amp; SUBSTITUTE(E1370," ","&lt;/s&gt;&lt;s&gt;") &amp; "&lt;/s&gt;&lt;/t&gt;", "//s"), _xlfn.SEQUENCE(4))))</f>
        <v>Pajaka South Indian Filter</v>
      </c>
      <c r="G1370" t="str">
        <f t="shared" si="232"/>
        <v>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H1370" t="s">
        <v>9520</v>
      </c>
      <c r="I1370" t="s">
        <v>13176</v>
      </c>
      <c r="J1370" s="7" t="str">
        <f t="shared" si="234"/>
        <v>Home &amp; Kitchen</v>
      </c>
      <c r="K1370" t="s">
        <v>13285</v>
      </c>
      <c r="L1370" t="str">
        <f t="shared" si="235"/>
        <v>Kitchen &amp; HomeAppliances</v>
      </c>
      <c r="M1370" t="s">
        <v>13329</v>
      </c>
      <c r="N1370" s="2" t="str">
        <f t="shared" si="236"/>
        <v>Coffee , Tea &amp; Espresso</v>
      </c>
      <c r="O1370" s="1" t="s">
        <v>13333</v>
      </c>
      <c r="Q1370">
        <v>293</v>
      </c>
      <c r="R1370" s="8">
        <f t="shared" si="237"/>
        <v>293</v>
      </c>
      <c r="S1370">
        <v>499</v>
      </c>
      <c r="T1370" s="8">
        <f t="shared" si="238"/>
        <v>499</v>
      </c>
      <c r="U1370" s="1">
        <f t="shared" si="239"/>
        <v>0.41282565130260523</v>
      </c>
      <c r="V1370">
        <v>4.0999999999999996</v>
      </c>
      <c r="W1370" s="10">
        <f t="shared" si="240"/>
        <v>4.0999999999999996</v>
      </c>
      <c r="X1370" s="4">
        <v>1456</v>
      </c>
      <c r="Y1370" s="12">
        <f t="shared" si="241"/>
        <v>1456</v>
      </c>
    </row>
    <row r="1371" spans="1:25" x14ac:dyDescent="0.25">
      <c r="A1371">
        <v>1370</v>
      </c>
      <c r="B1371" t="s">
        <v>11953</v>
      </c>
      <c r="C1371" t="str">
        <f t="shared" si="242"/>
        <v>Unique</v>
      </c>
      <c r="D1371" t="s">
        <v>11954</v>
      </c>
      <c r="E1371" t="str">
        <f t="shared" si="233"/>
        <v>Saiyam Stainless Steel Espresso Maker Stovetop Coffee Percolator Italian Coffee Maker Moka Pot (4 Cup - 200 ml, Silver)</v>
      </c>
      <c r="F1371" t="str" cm="1">
        <f t="array" ref="F1371">PROPER(_xlfn.TEXTJOIN(" ", TRUE, INDEX(_xlfn.FILTERXML("&lt;t&gt;&lt;s&gt;" &amp; SUBSTITUTE(E1371," ","&lt;/s&gt;&lt;s&gt;") &amp; "&lt;/s&gt;&lt;/t&gt;", "//s"), _xlfn.SEQUENCE(4))))</f>
        <v>Saiyam Stainless Steel Espresso</v>
      </c>
      <c r="G1371" t="str">
        <f t="shared" si="232"/>
        <v>Coffee Percolator Italian Coffee Maker Moka Pot (4 Cup - 200 ml, Silver)</v>
      </c>
      <c r="H1371" t="s">
        <v>11955</v>
      </c>
      <c r="I1371" t="s">
        <v>13176</v>
      </c>
      <c r="J1371" s="7" t="str">
        <f t="shared" si="234"/>
        <v>Home &amp; Kitchen</v>
      </c>
      <c r="K1371" t="s">
        <v>13285</v>
      </c>
      <c r="L1371" t="str">
        <f t="shared" si="235"/>
        <v>Kitchen &amp; HomeAppliances</v>
      </c>
      <c r="M1371" s="2" t="s">
        <v>13329</v>
      </c>
      <c r="N1371" s="2" t="str">
        <f t="shared" si="236"/>
        <v>Coffee , Tea &amp; Espresso</v>
      </c>
      <c r="O1371" s="1" t="s">
        <v>13371</v>
      </c>
      <c r="Q1371">
        <v>599</v>
      </c>
      <c r="R1371" s="8">
        <f t="shared" si="237"/>
        <v>599</v>
      </c>
      <c r="S1371" s="2">
        <v>1299</v>
      </c>
      <c r="T1371" s="8">
        <f t="shared" si="238"/>
        <v>1299</v>
      </c>
      <c r="U1371" s="1">
        <f t="shared" si="239"/>
        <v>0.53887605850654352</v>
      </c>
      <c r="V1371">
        <v>4.2</v>
      </c>
      <c r="W1371" s="10">
        <f t="shared" si="240"/>
        <v>4.2</v>
      </c>
      <c r="X1371" s="4">
        <v>590</v>
      </c>
      <c r="Y1371" s="12">
        <f t="shared" si="241"/>
        <v>590</v>
      </c>
    </row>
    <row r="1372" spans="1:25" x14ac:dyDescent="0.25">
      <c r="A1372">
        <v>1371</v>
      </c>
      <c r="B1372" t="s">
        <v>11964</v>
      </c>
      <c r="C1372" t="str">
        <f t="shared" si="242"/>
        <v>Unique</v>
      </c>
      <c r="D1372" t="s">
        <v>11965</v>
      </c>
      <c r="E1372" t="str">
        <f t="shared" si="233"/>
        <v>KONVIO NEER 10 Inch Spun Filter (PP SPUN) Cartridge Compatible for 10 Inch Pre-Filter Housing of Water Purifier | Pack of 4 Spun</v>
      </c>
      <c r="F1372" t="str" cm="1">
        <f t="array" ref="F1372">PROPER(_xlfn.TEXTJOIN(" ", TRUE, INDEX(_xlfn.FILTERXML("&lt;t&gt;&lt;s&gt;" &amp; SUBSTITUTE(E1372," ","&lt;/s&gt;&lt;s&gt;") &amp; "&lt;/s&gt;&lt;/t&gt;", "//s"), _xlfn.SEQUENCE(4))))</f>
        <v>Konvio Neer 10 Inch</v>
      </c>
      <c r="G1372" t="str">
        <f t="shared" si="232"/>
        <v>(PP SPUN) Cartridge Compatible for 10 Inch Pre-Filter Housing of Water Purifier | Pack of 4 Spun</v>
      </c>
      <c r="H1372" t="s">
        <v>9541</v>
      </c>
      <c r="I1372" t="s">
        <v>13176</v>
      </c>
      <c r="J1372" s="7" t="str">
        <f t="shared" si="234"/>
        <v>Home &amp; Kitchen</v>
      </c>
      <c r="K1372" t="s">
        <v>13285</v>
      </c>
      <c r="L1372" t="str">
        <f t="shared" si="235"/>
        <v>Kitchen &amp; HomeAppliances</v>
      </c>
      <c r="M1372" t="s">
        <v>13334</v>
      </c>
      <c r="N1372" s="2" t="str">
        <f t="shared" si="236"/>
        <v>WaterPurifiers &amp; Accessories</v>
      </c>
      <c r="O1372" s="1" t="s">
        <v>13335</v>
      </c>
      <c r="Q1372">
        <v>499</v>
      </c>
      <c r="R1372" s="8">
        <f t="shared" si="237"/>
        <v>499</v>
      </c>
      <c r="S1372">
        <v>999</v>
      </c>
      <c r="T1372" s="8">
        <f t="shared" si="238"/>
        <v>999</v>
      </c>
      <c r="U1372" s="1">
        <f t="shared" si="239"/>
        <v>0.50050050050050054</v>
      </c>
      <c r="V1372">
        <v>4.3</v>
      </c>
      <c r="W1372" s="10">
        <f t="shared" si="240"/>
        <v>4.3</v>
      </c>
      <c r="X1372" s="4">
        <v>1436</v>
      </c>
      <c r="Y1372" s="12">
        <f t="shared" si="241"/>
        <v>1436</v>
      </c>
    </row>
    <row r="1373" spans="1:25" x14ac:dyDescent="0.25">
      <c r="A1373">
        <v>1372</v>
      </c>
      <c r="B1373" t="s">
        <v>11974</v>
      </c>
      <c r="C1373" t="str">
        <f t="shared" si="242"/>
        <v>Unique</v>
      </c>
      <c r="D1373" t="s">
        <v>11975</v>
      </c>
      <c r="E1373" t="str">
        <f t="shared" si="233"/>
        <v>Havells Glydo 1000 watt Dry Iron With American Heritage Non Stick Sole Plate, Aerodynamic Design, Easy Grip Temperature Knob and 2 years Warranty. (Charcoal Blue)</v>
      </c>
      <c r="F1373" t="str" cm="1">
        <f t="array" ref="F1373">PROPER(_xlfn.TEXTJOIN(" ", TRUE, INDEX(_xlfn.FILTERXML("&lt;t&gt;&lt;s&gt;" &amp; SUBSTITUTE(E1373," ","&lt;/s&gt;&lt;s&gt;") &amp; "&lt;/s&gt;&lt;/t&gt;", "//s"), _xlfn.SEQUENCE(4))))</f>
        <v>Havells Glydo 1000 Watt</v>
      </c>
      <c r="G1373" t="str">
        <f t="shared" ref="G1373:G1436" si="243">IFERROR(TRIM(MID(E1373, FIND("~", SUBSTITUTE(E1373, " ", "~", 6)) + 1, LEN(E1373))), "")</f>
        <v>With American Heritage Non Stick Sole Plate, Aerodynamic Design, Easy Grip Temperature Knob and 2 years Warranty. (Charcoal Blue)</v>
      </c>
      <c r="H1373" t="s">
        <v>8607</v>
      </c>
      <c r="I1373" t="s">
        <v>13176</v>
      </c>
      <c r="J1373" s="7" t="str">
        <f t="shared" si="234"/>
        <v>Home &amp; Kitchen</v>
      </c>
      <c r="K1373" t="s">
        <v>13285</v>
      </c>
      <c r="L1373" t="str">
        <f t="shared" si="235"/>
        <v>Kitchen &amp; HomeAppliances</v>
      </c>
      <c r="M1373" s="2" t="s">
        <v>13293</v>
      </c>
      <c r="N1373" s="2" t="str">
        <f t="shared" si="236"/>
        <v>Vacuum , Cleaning &amp; Ironing</v>
      </c>
      <c r="O1373" s="1" t="s">
        <v>13294</v>
      </c>
      <c r="P1373" t="s">
        <v>13303</v>
      </c>
      <c r="Q1373">
        <v>849</v>
      </c>
      <c r="R1373" s="8">
        <f t="shared" si="237"/>
        <v>849</v>
      </c>
      <c r="S1373" s="2">
        <v>1190</v>
      </c>
      <c r="T1373" s="8">
        <f t="shared" si="238"/>
        <v>1190</v>
      </c>
      <c r="U1373" s="1">
        <f t="shared" si="239"/>
        <v>0.28655462184873948</v>
      </c>
      <c r="V1373">
        <v>4.2</v>
      </c>
      <c r="W1373" s="10">
        <f t="shared" si="240"/>
        <v>4.2</v>
      </c>
      <c r="X1373" s="4">
        <v>4184</v>
      </c>
      <c r="Y1373" s="12">
        <f t="shared" si="241"/>
        <v>4184</v>
      </c>
    </row>
    <row r="1374" spans="1:25" x14ac:dyDescent="0.25">
      <c r="A1374">
        <v>1373</v>
      </c>
      <c r="B1374" t="s">
        <v>11984</v>
      </c>
      <c r="C1374" t="str">
        <f t="shared" si="242"/>
        <v>Unique</v>
      </c>
      <c r="D1374" t="s">
        <v>11985</v>
      </c>
      <c r="E1374" t="str">
        <f t="shared" si="233"/>
        <v>Raffles Premium Stainless Steel South Indian Coffee Filter Drip Coffee Maker, 2-3 Cups, 150 ml</v>
      </c>
      <c r="F1374" t="str" cm="1">
        <f t="array" ref="F1374">PROPER(_xlfn.TEXTJOIN(" ", TRUE, INDEX(_xlfn.FILTERXML("&lt;t&gt;&lt;s&gt;" &amp; SUBSTITUTE(E1374," ","&lt;/s&gt;&lt;s&gt;") &amp; "&lt;/s&gt;&lt;/t&gt;", "//s"), _xlfn.SEQUENCE(4))))</f>
        <v>Raffles Premium Stainless Steel</v>
      </c>
      <c r="G1374" t="str">
        <f t="shared" si="243"/>
        <v>Coffee Filter Drip Coffee Maker, 2-3 Cups, 150 ml</v>
      </c>
      <c r="H1374" t="s">
        <v>9520</v>
      </c>
      <c r="I1374" t="s">
        <v>13176</v>
      </c>
      <c r="J1374" s="7" t="str">
        <f t="shared" si="234"/>
        <v>Home &amp; Kitchen</v>
      </c>
      <c r="K1374" t="s">
        <v>13285</v>
      </c>
      <c r="L1374" t="str">
        <f t="shared" si="235"/>
        <v>Kitchen &amp; HomeAppliances</v>
      </c>
      <c r="M1374" t="s">
        <v>13329</v>
      </c>
      <c r="N1374" s="2" t="str">
        <f t="shared" si="236"/>
        <v>Coffee , Tea &amp; Espresso</v>
      </c>
      <c r="O1374" s="1" t="s">
        <v>13333</v>
      </c>
      <c r="Q1374">
        <v>249</v>
      </c>
      <c r="R1374" s="8">
        <f t="shared" si="237"/>
        <v>249</v>
      </c>
      <c r="S1374">
        <v>400</v>
      </c>
      <c r="T1374" s="8">
        <f t="shared" si="238"/>
        <v>400</v>
      </c>
      <c r="U1374" s="1">
        <f t="shared" si="239"/>
        <v>0.3775</v>
      </c>
      <c r="V1374">
        <v>4.0999999999999996</v>
      </c>
      <c r="W1374" s="10">
        <f t="shared" si="240"/>
        <v>4.0999999999999996</v>
      </c>
      <c r="X1374" s="4">
        <v>693</v>
      </c>
      <c r="Y1374" s="12">
        <f t="shared" si="241"/>
        <v>693</v>
      </c>
    </row>
    <row r="1375" spans="1:25" x14ac:dyDescent="0.25">
      <c r="A1375">
        <v>1374</v>
      </c>
      <c r="B1375" t="s">
        <v>11994</v>
      </c>
      <c r="C1375" t="str">
        <f t="shared" si="242"/>
        <v>Unique</v>
      </c>
      <c r="D1375" t="s">
        <v>11995</v>
      </c>
      <c r="E1375" t="str">
        <f t="shared" si="233"/>
        <v>IONIX Activated Carbon Faucet Water Filters Universal Interface Home Kitchen Faucet Tap Water | Tap filter Multilayer | Clean Purifier Filter Cartridge Five Layer Water Filter-Pack of 1</v>
      </c>
      <c r="F1375" t="str" cm="1">
        <f t="array" ref="F1375">PROPER(_xlfn.TEXTJOIN(" ", TRUE, INDEX(_xlfn.FILTERXML("&lt;t&gt;&lt;s&gt;" &amp; SUBSTITUTE(E1375," ","&lt;/s&gt;&lt;s&gt;") &amp; "&lt;/s&gt;&lt;/t&gt;", "//s"), _xlfn.SEQUENCE(4))))</f>
        <v>Ionix Activated Carbon Faucet</v>
      </c>
      <c r="G1375" t="str">
        <f t="shared" si="243"/>
        <v>Universal Interface Home Kitchen Faucet Tap Water | Tap filter Multilayer | Clean Purifier Filter Cartridge Five Layer Water Filter-Pack of 1</v>
      </c>
      <c r="H1375" t="s">
        <v>9541</v>
      </c>
      <c r="I1375" t="s">
        <v>13176</v>
      </c>
      <c r="J1375" s="7" t="str">
        <f t="shared" si="234"/>
        <v>Home &amp; Kitchen</v>
      </c>
      <c r="K1375" t="s">
        <v>13285</v>
      </c>
      <c r="L1375" t="str">
        <f t="shared" si="235"/>
        <v>Kitchen &amp; HomeAppliances</v>
      </c>
      <c r="M1375" t="s">
        <v>13334</v>
      </c>
      <c r="N1375" s="2" t="str">
        <f t="shared" si="236"/>
        <v>WaterPurifiers &amp; Accessories</v>
      </c>
      <c r="O1375" s="1" t="s">
        <v>13335</v>
      </c>
      <c r="Q1375">
        <v>185</v>
      </c>
      <c r="R1375" s="8">
        <f t="shared" si="237"/>
        <v>185</v>
      </c>
      <c r="S1375">
        <v>599</v>
      </c>
      <c r="T1375" s="8">
        <f t="shared" si="238"/>
        <v>599</v>
      </c>
      <c r="U1375" s="1">
        <f t="shared" si="239"/>
        <v>0.69115191986644409</v>
      </c>
      <c r="V1375">
        <v>3.9</v>
      </c>
      <c r="W1375" s="10">
        <f t="shared" si="240"/>
        <v>3.9</v>
      </c>
      <c r="X1375" s="4">
        <v>1306</v>
      </c>
      <c r="Y1375" s="12">
        <f t="shared" si="241"/>
        <v>1306</v>
      </c>
    </row>
    <row r="1376" spans="1:25" x14ac:dyDescent="0.25">
      <c r="A1376">
        <v>1375</v>
      </c>
      <c r="B1376" t="s">
        <v>12004</v>
      </c>
      <c r="C1376" t="str">
        <f t="shared" si="242"/>
        <v>Unique</v>
      </c>
      <c r="D1376" t="s">
        <v>12005</v>
      </c>
      <c r="E1376" t="str">
        <f t="shared" si="233"/>
        <v>KNYUC MART Mini Electric Handy Room Heater Compact Plug-in, The Wall Outlet 400 Watts, Handy Air Warmer Blower Adjustable Timer Digital Display</v>
      </c>
      <c r="F1376" t="str" cm="1">
        <f t="array" ref="F1376">PROPER(_xlfn.TEXTJOIN(" ", TRUE, INDEX(_xlfn.FILTERXML("&lt;t&gt;&lt;s&gt;" &amp; SUBSTITUTE(E1376," ","&lt;/s&gt;&lt;s&gt;") &amp; "&lt;/s&gt;&lt;/t&gt;", "//s"), _xlfn.SEQUENCE(4))))</f>
        <v>Knyuc Mart Mini Electric</v>
      </c>
      <c r="G1376" t="str">
        <f t="shared" si="243"/>
        <v>Heater Compact Plug-in, The Wall Outlet 400 Watts, Handy Air Warmer Blower Adjustable Timer Digital Display</v>
      </c>
      <c r="H1376" t="s">
        <v>8472</v>
      </c>
      <c r="I1376" t="s">
        <v>13176</v>
      </c>
      <c r="J1376" s="7" t="str">
        <f t="shared" si="234"/>
        <v>Home &amp; Kitchen</v>
      </c>
      <c r="K1376" t="s">
        <v>13289</v>
      </c>
      <c r="L1376" t="str">
        <f t="shared" si="235"/>
        <v>Heating , Cooling &amp; AirQuality</v>
      </c>
      <c r="M1376" t="s">
        <v>13290</v>
      </c>
      <c r="N1376" s="2" t="str">
        <f t="shared" si="236"/>
        <v>RoomHeaters</v>
      </c>
      <c r="O1376" s="1" t="s">
        <v>13292</v>
      </c>
      <c r="Q1376">
        <v>778</v>
      </c>
      <c r="R1376" s="8">
        <f t="shared" si="237"/>
        <v>778</v>
      </c>
      <c r="S1376">
        <v>999</v>
      </c>
      <c r="T1376" s="8">
        <f t="shared" si="238"/>
        <v>999</v>
      </c>
      <c r="U1376" s="1">
        <f t="shared" si="239"/>
        <v>0.22122122122122123</v>
      </c>
      <c r="V1376">
        <v>3.3</v>
      </c>
      <c r="W1376" s="10">
        <f t="shared" si="240"/>
        <v>3.3</v>
      </c>
      <c r="X1376" s="4">
        <v>8</v>
      </c>
      <c r="Y1376" s="12">
        <f t="shared" si="241"/>
        <v>8</v>
      </c>
    </row>
    <row r="1377" spans="1:25" x14ac:dyDescent="0.25">
      <c r="A1377">
        <v>1376</v>
      </c>
      <c r="B1377" t="s">
        <v>12014</v>
      </c>
      <c r="C1377" t="str">
        <f t="shared" si="242"/>
        <v>Unique</v>
      </c>
      <c r="D1377" t="s">
        <v>12015</v>
      </c>
      <c r="E1377" t="str">
        <f t="shared" si="233"/>
        <v>INKULTURE Stainless_Steel Measuring Cups and Spoon Combo for Dry or Liquid Kitchen Gadgets for Cooking and Baking Cakes Measuring Cup Set Combo with Handles (Set of 4 Cups and 4 Spoons)</v>
      </c>
      <c r="F1377" t="str" cm="1">
        <f t="array" ref="F1377">PROPER(_xlfn.TEXTJOIN(" ", TRUE, INDEX(_xlfn.FILTERXML("&lt;t&gt;&lt;s&gt;" &amp; SUBSTITUTE(E1377," ","&lt;/s&gt;&lt;s&gt;") &amp; "&lt;/s&gt;&lt;/t&gt;", "//s"), _xlfn.SEQUENCE(4))))</f>
        <v>Inkulture Stainless_Steel Measuring Cups</v>
      </c>
      <c r="G1377" t="str">
        <f t="shared" si="243"/>
        <v>Combo for Dry or Liquid Kitchen Gadgets for Cooking and Baking Cakes Measuring Cup Set Combo with Handles (Set of 4 Cups and 4 Spoons)</v>
      </c>
      <c r="H1377" t="s">
        <v>12016</v>
      </c>
      <c r="I1377" t="s">
        <v>13176</v>
      </c>
      <c r="J1377" s="7" t="str">
        <f t="shared" si="234"/>
        <v>Home &amp; Kitchen</v>
      </c>
      <c r="K1377" t="s">
        <v>13285</v>
      </c>
      <c r="L1377" t="str">
        <f t="shared" si="235"/>
        <v>Kitchen &amp; HomeAppliances</v>
      </c>
      <c r="M1377" t="s">
        <v>13329</v>
      </c>
      <c r="N1377" s="2" t="str">
        <f t="shared" si="236"/>
        <v>Coffee , Tea &amp; Espresso</v>
      </c>
      <c r="O1377" s="1" t="s">
        <v>13372</v>
      </c>
      <c r="P1377" t="s">
        <v>13373</v>
      </c>
      <c r="Q1377">
        <v>279</v>
      </c>
      <c r="R1377" s="8">
        <f t="shared" si="237"/>
        <v>279</v>
      </c>
      <c r="S1377">
        <v>699</v>
      </c>
      <c r="T1377" s="8">
        <f t="shared" si="238"/>
        <v>699</v>
      </c>
      <c r="U1377" s="1">
        <f t="shared" si="239"/>
        <v>0.60085836909871249</v>
      </c>
      <c r="V1377">
        <v>4.3</v>
      </c>
      <c r="W1377" s="10">
        <f t="shared" si="240"/>
        <v>4.3</v>
      </c>
      <c r="X1377" s="4">
        <v>2326</v>
      </c>
      <c r="Y1377" s="12">
        <f t="shared" si="241"/>
        <v>2326</v>
      </c>
    </row>
    <row r="1378" spans="1:25" x14ac:dyDescent="0.25">
      <c r="A1378">
        <v>1377</v>
      </c>
      <c r="B1378" t="s">
        <v>12025</v>
      </c>
      <c r="C1378" t="str">
        <f t="shared" si="242"/>
        <v>Unique</v>
      </c>
      <c r="D1378" t="s">
        <v>12026</v>
      </c>
      <c r="E1378" t="str">
        <f t="shared" si="233"/>
        <v>Macmillan Aquafresh 5 Micron PS-05 10" in PP Spun Filter Candle Set for All Type RO Water Purifier 10 inch (4)</v>
      </c>
      <c r="F1378" t="str" cm="1">
        <f t="array" ref="F1378">PROPER(_xlfn.TEXTJOIN(" ", TRUE, INDEX(_xlfn.FILTERXML("&lt;t&gt;&lt;s&gt;" &amp; SUBSTITUTE(E1378," ","&lt;/s&gt;&lt;s&gt;") &amp; "&lt;/s&gt;&lt;/t&gt;", "//s"), _xlfn.SEQUENCE(4))))</f>
        <v>Macmillan Aquafresh 5 Micron</v>
      </c>
      <c r="G1378" t="str">
        <f t="shared" si="243"/>
        <v>in PP Spun Filter Candle Set for All Type RO Water Purifier 10 inch (4)</v>
      </c>
      <c r="H1378" t="s">
        <v>9541</v>
      </c>
      <c r="I1378" t="s">
        <v>13176</v>
      </c>
      <c r="J1378" s="7" t="str">
        <f t="shared" si="234"/>
        <v>Home &amp; Kitchen</v>
      </c>
      <c r="K1378" t="s">
        <v>13285</v>
      </c>
      <c r="L1378" t="str">
        <f t="shared" si="235"/>
        <v>Kitchen &amp; HomeAppliances</v>
      </c>
      <c r="M1378" s="2" t="s">
        <v>13334</v>
      </c>
      <c r="N1378" s="2" t="str">
        <f t="shared" si="236"/>
        <v>WaterPurifiers &amp; Accessories</v>
      </c>
      <c r="O1378" s="1" t="s">
        <v>13335</v>
      </c>
      <c r="Q1378">
        <v>215</v>
      </c>
      <c r="R1378" s="8">
        <f t="shared" si="237"/>
        <v>215</v>
      </c>
      <c r="S1378" s="2">
        <v>1499</v>
      </c>
      <c r="T1378" s="8">
        <f t="shared" si="238"/>
        <v>1499</v>
      </c>
      <c r="U1378" s="1">
        <f t="shared" si="239"/>
        <v>0.85657104736490997</v>
      </c>
      <c r="V1378">
        <v>3.9</v>
      </c>
      <c r="W1378" s="10">
        <f t="shared" si="240"/>
        <v>3.9</v>
      </c>
      <c r="X1378" s="4">
        <v>1004</v>
      </c>
      <c r="Y1378" s="12">
        <f t="shared" si="241"/>
        <v>1004</v>
      </c>
    </row>
    <row r="1379" spans="1:25" x14ac:dyDescent="0.25">
      <c r="A1379">
        <v>1378</v>
      </c>
      <c r="B1379" t="s">
        <v>12035</v>
      </c>
      <c r="C1379" t="str">
        <f t="shared" si="242"/>
        <v>Unique</v>
      </c>
      <c r="D1379" t="s">
        <v>12036</v>
      </c>
      <c r="E1379" t="str">
        <f t="shared" si="233"/>
        <v>Havells D'zire 1000 watt Dry Iron With American Heritage Sole Plate, Aerodynamic Design, Easy Grip Temperature Knob and 2 years Warranty. (Mint)</v>
      </c>
      <c r="F1379" t="str" cm="1">
        <f t="array" ref="F1379">PROPER(_xlfn.TEXTJOIN(" ", TRUE, INDEX(_xlfn.FILTERXML("&lt;t&gt;&lt;s&gt;" &amp; SUBSTITUTE(E1379," ","&lt;/s&gt;&lt;s&gt;") &amp; "&lt;/s&gt;&lt;/t&gt;", "//s"), _xlfn.SEQUENCE(4))))</f>
        <v>Havells D'Zire 1000 Watt</v>
      </c>
      <c r="G1379" t="str">
        <f t="shared" si="243"/>
        <v>With American Heritage Sole Plate, Aerodynamic Design, Easy Grip Temperature Knob and 2 years Warranty. (Mint)</v>
      </c>
      <c r="H1379" t="s">
        <v>8607</v>
      </c>
      <c r="I1379" t="s">
        <v>13176</v>
      </c>
      <c r="J1379" s="7" t="str">
        <f t="shared" si="234"/>
        <v>Home &amp; Kitchen</v>
      </c>
      <c r="K1379" t="s">
        <v>13285</v>
      </c>
      <c r="L1379" t="str">
        <f t="shared" si="235"/>
        <v>Kitchen &amp; HomeAppliances</v>
      </c>
      <c r="M1379" s="2" t="s">
        <v>13293</v>
      </c>
      <c r="N1379" s="2" t="str">
        <f t="shared" si="236"/>
        <v>Vacuum , Cleaning &amp; Ironing</v>
      </c>
      <c r="O1379" s="1" t="s">
        <v>13294</v>
      </c>
      <c r="P1379" t="s">
        <v>13303</v>
      </c>
      <c r="Q1379">
        <v>889</v>
      </c>
      <c r="R1379" s="8">
        <f t="shared" si="237"/>
        <v>889</v>
      </c>
      <c r="S1379" s="2">
        <v>1295</v>
      </c>
      <c r="T1379" s="8">
        <f t="shared" si="238"/>
        <v>1295</v>
      </c>
      <c r="U1379" s="1">
        <f t="shared" si="239"/>
        <v>0.31351351351351353</v>
      </c>
      <c r="V1379">
        <v>4.3</v>
      </c>
      <c r="W1379" s="10">
        <f t="shared" si="240"/>
        <v>4.3</v>
      </c>
      <c r="X1379" s="4">
        <v>6400</v>
      </c>
      <c r="Y1379" s="12">
        <f t="shared" si="241"/>
        <v>6400</v>
      </c>
    </row>
    <row r="1380" spans="1:25" x14ac:dyDescent="0.25">
      <c r="A1380">
        <v>1379</v>
      </c>
      <c r="B1380" t="s">
        <v>12045</v>
      </c>
      <c r="C1380" t="str">
        <f t="shared" si="242"/>
        <v>Unique</v>
      </c>
      <c r="D1380" t="s">
        <v>12046</v>
      </c>
      <c r="E1380" t="str">
        <f t="shared" si="233"/>
        <v>TE‚Ñ¢ Instant Electric Heating Hot and Cold Water Geyser Tap Water with Digital Display (White)</v>
      </c>
      <c r="F1380" t="str" cm="1">
        <f t="array" ref="F1380">PROPER(_xlfn.TEXTJOIN(" ", TRUE, INDEX(_xlfn.FILTERXML("&lt;t&gt;&lt;s&gt;" &amp; SUBSTITUTE(E1380," ","&lt;/s&gt;&lt;s&gt;") &amp; "&lt;/s&gt;&lt;/t&gt;", "//s"), _xlfn.SEQUENCE(4))))</f>
        <v>Te‚Ñ¢ Instant Electric Heating</v>
      </c>
      <c r="G1380" t="str">
        <f t="shared" si="243"/>
        <v>Cold Water Geyser Tap Water with Digital Display (White)</v>
      </c>
      <c r="H1380" t="s">
        <v>8629</v>
      </c>
      <c r="I1380" t="s">
        <v>13176</v>
      </c>
      <c r="J1380" s="7" t="str">
        <f t="shared" si="234"/>
        <v>Home &amp; Kitchen</v>
      </c>
      <c r="K1380" s="2" t="s">
        <v>13289</v>
      </c>
      <c r="L1380" t="str">
        <f t="shared" si="235"/>
        <v>Heating , Cooling &amp; AirQuality</v>
      </c>
      <c r="M1380" s="2" t="s">
        <v>13305</v>
      </c>
      <c r="N1380" s="2" t="str">
        <f t="shared" si="236"/>
        <v>WaterHeaters &amp; Geysers</v>
      </c>
      <c r="O1380" s="1" t="s">
        <v>13306</v>
      </c>
      <c r="Q1380" s="2">
        <v>1449</v>
      </c>
      <c r="R1380" s="8">
        <f t="shared" si="237"/>
        <v>1449</v>
      </c>
      <c r="S1380" s="2">
        <v>4999</v>
      </c>
      <c r="T1380" s="8">
        <f t="shared" si="238"/>
        <v>4999</v>
      </c>
      <c r="U1380" s="1">
        <f t="shared" si="239"/>
        <v>0.71014202840568119</v>
      </c>
      <c r="V1380">
        <v>3.6</v>
      </c>
      <c r="W1380" s="10">
        <f t="shared" si="240"/>
        <v>3.6</v>
      </c>
      <c r="X1380" s="4">
        <v>63</v>
      </c>
      <c r="Y1380" s="12">
        <f t="shared" si="241"/>
        <v>63</v>
      </c>
    </row>
    <row r="1381" spans="1:25" x14ac:dyDescent="0.25">
      <c r="A1381">
        <v>1380</v>
      </c>
      <c r="B1381" t="s">
        <v>12055</v>
      </c>
      <c r="C1381" t="str">
        <f t="shared" si="242"/>
        <v>Unique</v>
      </c>
      <c r="D1381" t="s">
        <v>12056</v>
      </c>
      <c r="E1381" t="str">
        <f t="shared" si="233"/>
        <v>ZIGMA WinoteK WinoteK Sun Instant Water Geyser, Water Heater, Portable Water Heater, Geysers Made of First Class ABS Plastic, automatic Reset Model, AE10-3 W (Yellow)</v>
      </c>
      <c r="F1381" t="str" cm="1">
        <f t="array" ref="F1381">PROPER(_xlfn.TEXTJOIN(" ", TRUE, INDEX(_xlfn.FILTERXML("&lt;t&gt;&lt;s&gt;" &amp; SUBSTITUTE(E1381," ","&lt;/s&gt;&lt;s&gt;") &amp; "&lt;/s&gt;&lt;/t&gt;", "//s"), _xlfn.SEQUENCE(4))))</f>
        <v>Zigma Winotek Winotek Sun</v>
      </c>
      <c r="G1381" t="str">
        <f t="shared" si="243"/>
        <v>Geyser, Water Heater, Portable Water Heater, Geysers Made of First Class ABS Plastic, automatic Reset Model, AE10-3 W (Yellow)</v>
      </c>
      <c r="H1381" t="s">
        <v>8629</v>
      </c>
      <c r="I1381" t="s">
        <v>13176</v>
      </c>
      <c r="J1381" s="7" t="str">
        <f t="shared" si="234"/>
        <v>Home &amp; Kitchen</v>
      </c>
      <c r="K1381" s="2" t="s">
        <v>13289</v>
      </c>
      <c r="L1381" t="str">
        <f t="shared" si="235"/>
        <v>Heating , Cooling &amp; AirQuality</v>
      </c>
      <c r="M1381" s="2" t="s">
        <v>13305</v>
      </c>
      <c r="N1381" s="2" t="str">
        <f t="shared" si="236"/>
        <v>WaterHeaters &amp; Geysers</v>
      </c>
      <c r="O1381" s="1" t="s">
        <v>13306</v>
      </c>
      <c r="Q1381" s="2">
        <v>1190</v>
      </c>
      <c r="R1381" s="8">
        <f t="shared" si="237"/>
        <v>1190</v>
      </c>
      <c r="S1381" s="2">
        <v>2550</v>
      </c>
      <c r="T1381" s="8">
        <f t="shared" si="238"/>
        <v>2550</v>
      </c>
      <c r="U1381" s="1">
        <f t="shared" si="239"/>
        <v>0.53333333333333333</v>
      </c>
      <c r="V1381">
        <v>3.8</v>
      </c>
      <c r="W1381" s="10">
        <f t="shared" si="240"/>
        <v>3.8</v>
      </c>
      <c r="X1381" s="4">
        <v>1181</v>
      </c>
      <c r="Y1381" s="12">
        <f t="shared" si="241"/>
        <v>1181</v>
      </c>
    </row>
    <row r="1382" spans="1:25" x14ac:dyDescent="0.25">
      <c r="A1382">
        <v>1381</v>
      </c>
      <c r="B1382" t="s">
        <v>12065</v>
      </c>
      <c r="C1382" t="str">
        <f t="shared" si="242"/>
        <v>Unique</v>
      </c>
      <c r="D1382" t="s">
        <v>12066</v>
      </c>
      <c r="E1382" t="str">
        <f t="shared" si="233"/>
        <v>KENT 11054 Alkaline Water Filter Pitcher 3.5 L | Chemical-Free Water with Balanced pH Levels 8.0 to 9.5 | Solves Acidity Issue | Equipped with Carbon and Sediment Filter - Grey</v>
      </c>
      <c r="F1382" t="str" cm="1">
        <f t="array" ref="F1382">PROPER(_xlfn.TEXTJOIN(" ", TRUE, INDEX(_xlfn.FILTERXML("&lt;t&gt;&lt;s&gt;" &amp; SUBSTITUTE(E1382," ","&lt;/s&gt;&lt;s&gt;") &amp; "&lt;/s&gt;&lt;/t&gt;", "//s"), _xlfn.SEQUENCE(4))))</f>
        <v>Kent 11054 Alkaline Water</v>
      </c>
      <c r="G1382" t="str">
        <f t="shared" si="243"/>
        <v>3.5 L | Chemical-Free Water with Balanced pH Levels 8.0 to 9.5 | Solves Acidity Issue | Equipped with Carbon and Sediment Filter - Grey</v>
      </c>
      <c r="H1382" t="s">
        <v>10001</v>
      </c>
      <c r="I1382" t="s">
        <v>13176</v>
      </c>
      <c r="J1382" s="7" t="str">
        <f t="shared" si="234"/>
        <v>Home &amp; Kitchen</v>
      </c>
      <c r="K1382" s="2" t="s">
        <v>13285</v>
      </c>
      <c r="L1382" t="str">
        <f t="shared" si="235"/>
        <v>Kitchen &amp; HomeAppliances</v>
      </c>
      <c r="M1382" s="2" t="s">
        <v>13334</v>
      </c>
      <c r="N1382" s="2" t="str">
        <f t="shared" si="236"/>
        <v>WaterPurifiers &amp; Accessories</v>
      </c>
      <c r="O1382" s="1" t="s">
        <v>13344</v>
      </c>
      <c r="Q1382" s="2">
        <v>1799</v>
      </c>
      <c r="R1382" s="8">
        <f t="shared" si="237"/>
        <v>1799</v>
      </c>
      <c r="S1382" s="2">
        <v>1950</v>
      </c>
      <c r="T1382" s="8">
        <f t="shared" si="238"/>
        <v>1950</v>
      </c>
      <c r="U1382" s="1">
        <f t="shared" si="239"/>
        <v>7.7435897435897433E-2</v>
      </c>
      <c r="V1382">
        <v>3.9</v>
      </c>
      <c r="W1382" s="10">
        <f t="shared" si="240"/>
        <v>3.9</v>
      </c>
      <c r="X1382" s="4">
        <v>1888</v>
      </c>
      <c r="Y1382" s="12">
        <f t="shared" si="241"/>
        <v>1888</v>
      </c>
    </row>
    <row r="1383" spans="1:25" x14ac:dyDescent="0.25">
      <c r="A1383">
        <v>1382</v>
      </c>
      <c r="B1383" t="s">
        <v>12075</v>
      </c>
      <c r="C1383" t="str">
        <f t="shared" si="242"/>
        <v>Unique</v>
      </c>
      <c r="D1383" t="s">
        <v>12076</v>
      </c>
      <c r="E1383" t="str">
        <f t="shared" si="233"/>
        <v>Sujata Dynamix DX Mixer Grinder, 900W, 3 Jars (White)</v>
      </c>
      <c r="F1383" t="str" cm="1">
        <f t="array" ref="F1383">PROPER(_xlfn.TEXTJOIN(" ", TRUE, INDEX(_xlfn.FILTERXML("&lt;t&gt;&lt;s&gt;" &amp; SUBSTITUTE(E1383," ","&lt;/s&gt;&lt;s&gt;") &amp; "&lt;/s&gt;&lt;/t&gt;", "//s"), _xlfn.SEQUENCE(4))))</f>
        <v>Sujata Dynamix Dx Mixer</v>
      </c>
      <c r="G1383" t="str">
        <f t="shared" si="243"/>
        <v>3 Jars (White)</v>
      </c>
      <c r="H1383" t="s">
        <v>8618</v>
      </c>
      <c r="I1383" t="s">
        <v>13176</v>
      </c>
      <c r="J1383" s="7" t="str">
        <f t="shared" si="234"/>
        <v>Home &amp; Kitchen</v>
      </c>
      <c r="K1383" s="2" t="s">
        <v>13285</v>
      </c>
      <c r="L1383" t="str">
        <f t="shared" si="235"/>
        <v>Kitchen &amp; HomeAppliances</v>
      </c>
      <c r="M1383" s="2" t="s">
        <v>13286</v>
      </c>
      <c r="N1383" s="2" t="str">
        <f t="shared" si="236"/>
        <v>SmallKitchenAppliances</v>
      </c>
      <c r="O1383" s="1" t="s">
        <v>13304</v>
      </c>
      <c r="Q1383" s="2">
        <v>6120</v>
      </c>
      <c r="R1383" s="8">
        <f t="shared" si="237"/>
        <v>6120</v>
      </c>
      <c r="S1383" s="2">
        <v>8478</v>
      </c>
      <c r="T1383" s="8">
        <f t="shared" si="238"/>
        <v>8478</v>
      </c>
      <c r="U1383" s="1">
        <f t="shared" si="239"/>
        <v>0.2781316348195329</v>
      </c>
      <c r="V1383">
        <v>4.5999999999999996</v>
      </c>
      <c r="W1383" s="10">
        <f t="shared" si="240"/>
        <v>4.5999999999999996</v>
      </c>
      <c r="X1383" s="4">
        <v>6550</v>
      </c>
      <c r="Y1383" s="12">
        <f t="shared" si="241"/>
        <v>6550</v>
      </c>
    </row>
    <row r="1384" spans="1:25" x14ac:dyDescent="0.25">
      <c r="A1384">
        <v>1383</v>
      </c>
      <c r="B1384" t="s">
        <v>12085</v>
      </c>
      <c r="C1384" t="str">
        <f t="shared" si="242"/>
        <v>Unique</v>
      </c>
      <c r="D1384" t="s">
        <v>12086</v>
      </c>
      <c r="E1384" t="str">
        <f t="shared" si="233"/>
        <v>Lifelong LLMG74 750 Watt Mixer Grinder with 3 Jars (White and Grey)</v>
      </c>
      <c r="F1384" t="str" cm="1">
        <f t="array" ref="F1384">PROPER(_xlfn.TEXTJOIN(" ", TRUE, INDEX(_xlfn.FILTERXML("&lt;t&gt;&lt;s&gt;" &amp; SUBSTITUTE(E1384," ","&lt;/s&gt;&lt;s&gt;") &amp; "&lt;/s&gt;&lt;/t&gt;", "//s"), _xlfn.SEQUENCE(4))))</f>
        <v>Lifelong Llmg74 750 Watt</v>
      </c>
      <c r="G1384" t="str">
        <f t="shared" si="243"/>
        <v>with 3 Jars (White and Grey)</v>
      </c>
      <c r="H1384" t="s">
        <v>8618</v>
      </c>
      <c r="I1384" t="s">
        <v>13176</v>
      </c>
      <c r="J1384" s="7" t="str">
        <f t="shared" si="234"/>
        <v>Home &amp; Kitchen</v>
      </c>
      <c r="K1384" s="2" t="s">
        <v>13285</v>
      </c>
      <c r="L1384" t="str">
        <f t="shared" si="235"/>
        <v>Kitchen &amp; HomeAppliances</v>
      </c>
      <c r="M1384" s="2" t="s">
        <v>13286</v>
      </c>
      <c r="N1384" s="2" t="str">
        <f t="shared" si="236"/>
        <v>SmallKitchenAppliances</v>
      </c>
      <c r="O1384" s="1" t="s">
        <v>13304</v>
      </c>
      <c r="Q1384" s="2">
        <v>1799</v>
      </c>
      <c r="R1384" s="8">
        <f t="shared" si="237"/>
        <v>1799</v>
      </c>
      <c r="S1384" s="2">
        <v>3299</v>
      </c>
      <c r="T1384" s="8">
        <f t="shared" si="238"/>
        <v>3299</v>
      </c>
      <c r="U1384" s="1">
        <f t="shared" si="239"/>
        <v>0.45468323734464988</v>
      </c>
      <c r="V1384">
        <v>3.8</v>
      </c>
      <c r="W1384" s="10">
        <f t="shared" si="240"/>
        <v>3.8</v>
      </c>
      <c r="X1384" s="4">
        <v>1846</v>
      </c>
      <c r="Y1384" s="12">
        <f t="shared" si="241"/>
        <v>1846</v>
      </c>
    </row>
    <row r="1385" spans="1:25" x14ac:dyDescent="0.25">
      <c r="A1385">
        <v>1384</v>
      </c>
      <c r="B1385" t="s">
        <v>12095</v>
      </c>
      <c r="C1385" t="str">
        <f t="shared" si="242"/>
        <v>Unique</v>
      </c>
      <c r="D1385" t="s">
        <v>12096</v>
      </c>
      <c r="E1385" t="str">
        <f t="shared" si="233"/>
        <v>TTK Prestige Limited Orion Mixer Grinder 500 Watts, 3 Jars (1200ml, 1000ml, 500ml) (Red)</v>
      </c>
      <c r="F1385" t="str" cm="1">
        <f t="array" ref="F1385">PROPER(_xlfn.TEXTJOIN(" ", TRUE, INDEX(_xlfn.FILTERXML("&lt;t&gt;&lt;s&gt;" &amp; SUBSTITUTE(E1385," ","&lt;/s&gt;&lt;s&gt;") &amp; "&lt;/s&gt;&lt;/t&gt;", "//s"), _xlfn.SEQUENCE(4))))</f>
        <v>Ttk Prestige Limited Orion</v>
      </c>
      <c r="G1385" t="str">
        <f t="shared" si="243"/>
        <v>500 Watts, 3 Jars (1200ml, 1000ml, 500ml) (Red)</v>
      </c>
      <c r="H1385" t="s">
        <v>8618</v>
      </c>
      <c r="I1385" t="s">
        <v>13176</v>
      </c>
      <c r="J1385" s="7" t="str">
        <f t="shared" si="234"/>
        <v>Home &amp; Kitchen</v>
      </c>
      <c r="K1385" s="2" t="s">
        <v>13285</v>
      </c>
      <c r="L1385" t="str">
        <f t="shared" si="235"/>
        <v>Kitchen &amp; HomeAppliances</v>
      </c>
      <c r="M1385" s="2" t="s">
        <v>13286</v>
      </c>
      <c r="N1385" s="2" t="str">
        <f t="shared" si="236"/>
        <v>SmallKitchenAppliances</v>
      </c>
      <c r="O1385" s="1" t="s">
        <v>13304</v>
      </c>
      <c r="Q1385" s="2">
        <v>2199</v>
      </c>
      <c r="R1385" s="8">
        <f t="shared" si="237"/>
        <v>2199</v>
      </c>
      <c r="S1385" s="2">
        <v>3895</v>
      </c>
      <c r="T1385" s="8">
        <f t="shared" si="238"/>
        <v>3895</v>
      </c>
      <c r="U1385" s="1">
        <f t="shared" si="239"/>
        <v>0.43543003851091144</v>
      </c>
      <c r="V1385">
        <v>3.9</v>
      </c>
      <c r="W1385" s="10">
        <f t="shared" si="240"/>
        <v>3.9</v>
      </c>
      <c r="X1385" s="4">
        <v>1085</v>
      </c>
      <c r="Y1385" s="12">
        <f t="shared" si="241"/>
        <v>1085</v>
      </c>
    </row>
    <row r="1386" spans="1:25" x14ac:dyDescent="0.25">
      <c r="A1386">
        <v>1385</v>
      </c>
      <c r="B1386" t="s">
        <v>12105</v>
      </c>
      <c r="C1386" t="str">
        <f t="shared" si="242"/>
        <v>Unique</v>
      </c>
      <c r="D1386" t="s">
        <v>12106</v>
      </c>
      <c r="E1386" t="str">
        <f t="shared" si="233"/>
        <v>AGARO Regal Electric Rice Cooker, 3L Ceramic Inner Bowl, Cooks Up to 600 Gms Raw Rice, SS Steamer, Preset Cooking Functions, Preset Timer, Keep Warm Function, LED Display, Black</v>
      </c>
      <c r="F1386" t="str" cm="1">
        <f t="array" ref="F1386">PROPER(_xlfn.TEXTJOIN(" ", TRUE, INDEX(_xlfn.FILTERXML("&lt;t&gt;&lt;s&gt;" &amp; SUBSTITUTE(E1386," ","&lt;/s&gt;&lt;s&gt;") &amp; "&lt;/s&gt;&lt;/t&gt;", "//s"), _xlfn.SEQUENCE(4))))</f>
        <v>Agaro Regal Electric Rice</v>
      </c>
      <c r="G1386" t="str">
        <f t="shared" si="243"/>
        <v>Ceramic Inner Bowl, Cooks Up to 600 Gms Raw Rice, SS Steamer, Preset Cooking Functions, Preset Timer, Keep Warm Function, LED Display, Black</v>
      </c>
      <c r="H1386" t="s">
        <v>9603</v>
      </c>
      <c r="I1386" t="s">
        <v>13176</v>
      </c>
      <c r="J1386" s="7" t="str">
        <f t="shared" si="234"/>
        <v>Home &amp; Kitchen</v>
      </c>
      <c r="K1386" s="2" t="s">
        <v>13285</v>
      </c>
      <c r="L1386" t="str">
        <f t="shared" si="235"/>
        <v>Kitchen &amp; HomeAppliances</v>
      </c>
      <c r="M1386" s="2" t="s">
        <v>13286</v>
      </c>
      <c r="N1386" s="2" t="str">
        <f t="shared" si="236"/>
        <v>SmallKitchenAppliances</v>
      </c>
      <c r="O1386" s="1" t="s">
        <v>13337</v>
      </c>
      <c r="Q1386" s="2">
        <v>3685</v>
      </c>
      <c r="R1386" s="8">
        <f t="shared" si="237"/>
        <v>3685</v>
      </c>
      <c r="S1386" s="2">
        <v>5495</v>
      </c>
      <c r="T1386" s="8">
        <f t="shared" si="238"/>
        <v>5495</v>
      </c>
      <c r="U1386" s="1">
        <f t="shared" si="239"/>
        <v>0.3293903548680619</v>
      </c>
      <c r="V1386">
        <v>4.0999999999999996</v>
      </c>
      <c r="W1386" s="10">
        <f t="shared" si="240"/>
        <v>4.0999999999999996</v>
      </c>
      <c r="X1386" s="4">
        <v>290</v>
      </c>
      <c r="Y1386" s="12">
        <f t="shared" si="241"/>
        <v>290</v>
      </c>
    </row>
    <row r="1387" spans="1:25" x14ac:dyDescent="0.25">
      <c r="A1387">
        <v>1386</v>
      </c>
      <c r="B1387" t="s">
        <v>12115</v>
      </c>
      <c r="C1387" t="str">
        <f t="shared" si="242"/>
        <v>Unique</v>
      </c>
      <c r="D1387" t="s">
        <v>13012</v>
      </c>
      <c r="E1387" t="str">
        <f t="shared" si="233"/>
        <v>VAPJA Portable Mini Juicer Cup Blender USB Rechargeable with 4 Blades for Shakes and Smoothies Fruits Vegetables Juice Maker Grinder Mixer Strong Cutting Bottle Sports Travel Outdoors Gym (BOTTLE)</v>
      </c>
      <c r="F1387" t="str" cm="1">
        <f t="array" ref="F1387">PROPER(_xlfn.TEXTJOIN(" ", TRUE, INDEX(_xlfn.FILTERXML("&lt;t&gt;&lt;s&gt;" &amp; SUBSTITUTE(E1387," ","&lt;/s&gt;&lt;s&gt;") &amp; "&lt;/s&gt;&lt;/t&gt;", "//s"), _xlfn.SEQUENCE(4))))</f>
        <v>Vapja Portable Mini Juicer</v>
      </c>
      <c r="G1387" t="str">
        <f t="shared" si="243"/>
        <v>USB Rechargeable with 4 Blades for Shakes and Smoothies Fruits Vegetables Juice Maker Grinder Mixer Strong Cutting Bottle Sports Travel Outdoors Gym (BOTTLE)</v>
      </c>
      <c r="H1387" t="s">
        <v>8846</v>
      </c>
      <c r="I1387" t="s">
        <v>13176</v>
      </c>
      <c r="J1387" s="7" t="str">
        <f t="shared" si="234"/>
        <v>Home &amp; Kitchen</v>
      </c>
      <c r="K1387" t="s">
        <v>13285</v>
      </c>
      <c r="L1387" t="str">
        <f t="shared" si="235"/>
        <v>Kitchen &amp; HomeAppliances</v>
      </c>
      <c r="M1387" t="s">
        <v>13286</v>
      </c>
      <c r="N1387" s="2" t="str">
        <f t="shared" si="236"/>
        <v>SmallKitchenAppliances</v>
      </c>
      <c r="O1387" s="1" t="s">
        <v>13315</v>
      </c>
      <c r="Q1387">
        <v>649</v>
      </c>
      <c r="R1387" s="8">
        <f t="shared" si="237"/>
        <v>649</v>
      </c>
      <c r="S1387">
        <v>999</v>
      </c>
      <c r="T1387" s="8">
        <f t="shared" si="238"/>
        <v>999</v>
      </c>
      <c r="U1387" s="1">
        <f t="shared" si="239"/>
        <v>0.35035035035035034</v>
      </c>
      <c r="V1387">
        <v>3.6</v>
      </c>
      <c r="W1387" s="10">
        <f t="shared" si="240"/>
        <v>3.6</v>
      </c>
      <c r="X1387" s="4">
        <v>4</v>
      </c>
      <c r="Y1387" s="12">
        <f t="shared" si="241"/>
        <v>4</v>
      </c>
    </row>
    <row r="1388" spans="1:25" x14ac:dyDescent="0.25">
      <c r="A1388">
        <v>1387</v>
      </c>
      <c r="B1388" t="s">
        <v>12123</v>
      </c>
      <c r="C1388" t="str">
        <f t="shared" si="242"/>
        <v>Unique</v>
      </c>
      <c r="D1388" t="s">
        <v>12124</v>
      </c>
      <c r="E1388" t="str">
        <f t="shared" si="233"/>
        <v>Philips HD6975 00 25 Litre Digital Oven Toaster Grill, Grey, 25 liter</v>
      </c>
      <c r="F1388" t="str" cm="1">
        <f t="array" ref="F1388">PROPER(_xlfn.TEXTJOIN(" ", TRUE, INDEX(_xlfn.FILTERXML("&lt;t&gt;&lt;s&gt;" &amp; SUBSTITUTE(E1388," ","&lt;/s&gt;&lt;s&gt;") &amp; "&lt;/s&gt;&lt;/t&gt;", "//s"), _xlfn.SEQUENCE(4))))</f>
        <v>Philips Hd6975 0 25</v>
      </c>
      <c r="G1388" t="str">
        <f t="shared" si="243"/>
        <v>Oven Toaster Grill, Grey, 25 liter</v>
      </c>
      <c r="H1388" t="s">
        <v>10324</v>
      </c>
      <c r="I1388" t="s">
        <v>13176</v>
      </c>
      <c r="J1388" s="7" t="str">
        <f t="shared" si="234"/>
        <v>Home &amp; Kitchen</v>
      </c>
      <c r="K1388" s="2" t="s">
        <v>13285</v>
      </c>
      <c r="L1388" t="str">
        <f t="shared" si="235"/>
        <v>Kitchen &amp; HomeAppliances</v>
      </c>
      <c r="M1388" s="2" t="s">
        <v>13286</v>
      </c>
      <c r="N1388" s="2" t="str">
        <f t="shared" si="236"/>
        <v>SmallKitchenAppliances</v>
      </c>
      <c r="O1388" s="1" t="s">
        <v>13353</v>
      </c>
      <c r="Q1388" s="2">
        <v>8599</v>
      </c>
      <c r="R1388" s="8">
        <f t="shared" si="237"/>
        <v>8599</v>
      </c>
      <c r="S1388" s="2">
        <v>8995</v>
      </c>
      <c r="T1388" s="8">
        <f t="shared" si="238"/>
        <v>8995</v>
      </c>
      <c r="U1388" s="1">
        <f t="shared" si="239"/>
        <v>4.4024458032240137E-2</v>
      </c>
      <c r="V1388">
        <v>4.4000000000000004</v>
      </c>
      <c r="W1388" s="10">
        <f t="shared" si="240"/>
        <v>4.4000000000000004</v>
      </c>
      <c r="X1388" s="4">
        <v>9734</v>
      </c>
      <c r="Y1388" s="12">
        <f t="shared" si="241"/>
        <v>9734</v>
      </c>
    </row>
    <row r="1389" spans="1:25" x14ac:dyDescent="0.25">
      <c r="A1389">
        <v>1388</v>
      </c>
      <c r="B1389" t="s">
        <v>12133</v>
      </c>
      <c r="C1389" t="str">
        <f t="shared" si="242"/>
        <v>Unique</v>
      </c>
      <c r="D1389" t="s">
        <v>12134</v>
      </c>
      <c r="E1389" t="str">
        <f t="shared" si="233"/>
        <v>Usha EI 3710 Heavy Weight 1000-Watt Dry Iron with Golden American Heritage Soleplate, 1.75 Kg(White)</v>
      </c>
      <c r="F1389" t="str" cm="1">
        <f t="array" ref="F1389">PROPER(_xlfn.TEXTJOIN(" ", TRUE, INDEX(_xlfn.FILTERXML("&lt;t&gt;&lt;s&gt;" &amp; SUBSTITUTE(E1389," ","&lt;/s&gt;&lt;s&gt;") &amp; "&lt;/s&gt;&lt;/t&gt;", "//s"), _xlfn.SEQUENCE(4))))</f>
        <v>Usha Ei 3710 Heavy</v>
      </c>
      <c r="G1389" t="str">
        <f t="shared" si="243"/>
        <v>Dry Iron with Golden American Heritage Soleplate, 1.75 Kg(White)</v>
      </c>
      <c r="H1389" t="s">
        <v>8607</v>
      </c>
      <c r="I1389" t="s">
        <v>13176</v>
      </c>
      <c r="J1389" s="7" t="str">
        <f t="shared" si="234"/>
        <v>Home &amp; Kitchen</v>
      </c>
      <c r="K1389" s="2" t="s">
        <v>13285</v>
      </c>
      <c r="L1389" t="str">
        <f t="shared" si="235"/>
        <v>Kitchen &amp; HomeAppliances</v>
      </c>
      <c r="M1389" s="2" t="s">
        <v>13293</v>
      </c>
      <c r="N1389" s="2" t="str">
        <f t="shared" si="236"/>
        <v>Vacuum , Cleaning &amp; Ironing</v>
      </c>
      <c r="O1389" s="1" t="s">
        <v>13294</v>
      </c>
      <c r="P1389" t="s">
        <v>13303</v>
      </c>
      <c r="Q1389" s="2">
        <v>1110</v>
      </c>
      <c r="R1389" s="8">
        <f t="shared" si="237"/>
        <v>1110</v>
      </c>
      <c r="S1389" s="2">
        <v>1599</v>
      </c>
      <c r="T1389" s="8">
        <f t="shared" si="238"/>
        <v>1599</v>
      </c>
      <c r="U1389" s="1">
        <f t="shared" si="239"/>
        <v>0.30581613508442779</v>
      </c>
      <c r="V1389">
        <v>4.3</v>
      </c>
      <c r="W1389" s="10">
        <f t="shared" si="240"/>
        <v>4.3</v>
      </c>
      <c r="X1389" s="4">
        <v>4022</v>
      </c>
      <c r="Y1389" s="12">
        <f t="shared" si="241"/>
        <v>4022</v>
      </c>
    </row>
    <row r="1390" spans="1:25" x14ac:dyDescent="0.25">
      <c r="A1390">
        <v>1389</v>
      </c>
      <c r="B1390" t="s">
        <v>12143</v>
      </c>
      <c r="C1390" t="str">
        <f t="shared" si="242"/>
        <v>Unique</v>
      </c>
      <c r="D1390" t="s">
        <v>12144</v>
      </c>
      <c r="E1390" t="str">
        <f t="shared" si="233"/>
        <v>Campfire Spring Chef Prolix Instant Portable Water Heater Geyser 1Ltr. for Use Home Stainless Steel Baking Rack | Restaurant | Office | Labs | Clinics | Saloon | with Installation Kit (With MCB)</v>
      </c>
      <c r="F1390" t="str" cm="1">
        <f t="array" ref="F1390">PROPER(_xlfn.TEXTJOIN(" ", TRUE, INDEX(_xlfn.FILTERXML("&lt;t&gt;&lt;s&gt;" &amp; SUBSTITUTE(E1390," ","&lt;/s&gt;&lt;s&gt;") &amp; "&lt;/s&gt;&lt;/t&gt;", "//s"), _xlfn.SEQUENCE(4))))</f>
        <v>Campfire Spring Chef Prolix</v>
      </c>
      <c r="G1390" t="str">
        <f t="shared" si="243"/>
        <v>Water Heater Geyser 1Ltr. for Use Home Stainless Steel Baking Rack | Restaurant | Office | Labs | Clinics | Saloon | with Installation Kit (With MCB)</v>
      </c>
      <c r="H1390" t="s">
        <v>8629</v>
      </c>
      <c r="I1390" t="s">
        <v>13176</v>
      </c>
      <c r="J1390" s="7" t="str">
        <f t="shared" si="234"/>
        <v>Home &amp; Kitchen</v>
      </c>
      <c r="K1390" s="2" t="s">
        <v>13289</v>
      </c>
      <c r="L1390" t="str">
        <f t="shared" si="235"/>
        <v>Heating , Cooling &amp; AirQuality</v>
      </c>
      <c r="M1390" s="2" t="s">
        <v>13305</v>
      </c>
      <c r="N1390" s="2" t="str">
        <f t="shared" si="236"/>
        <v>WaterHeaters &amp; Geysers</v>
      </c>
      <c r="O1390" s="1" t="s">
        <v>13306</v>
      </c>
      <c r="Q1390" s="2">
        <v>1499</v>
      </c>
      <c r="R1390" s="8">
        <f t="shared" si="237"/>
        <v>1499</v>
      </c>
      <c r="S1390" s="2">
        <v>3500</v>
      </c>
      <c r="T1390" s="8">
        <f t="shared" si="238"/>
        <v>3500</v>
      </c>
      <c r="U1390" s="1">
        <f t="shared" si="239"/>
        <v>0.57171428571428573</v>
      </c>
      <c r="V1390">
        <v>4.7</v>
      </c>
      <c r="W1390" s="10">
        <f t="shared" si="240"/>
        <v>4.7</v>
      </c>
      <c r="X1390" s="4">
        <v>2591</v>
      </c>
      <c r="Y1390" s="12">
        <f t="shared" si="241"/>
        <v>2591</v>
      </c>
    </row>
    <row r="1391" spans="1:25" x14ac:dyDescent="0.25">
      <c r="A1391">
        <v>1390</v>
      </c>
      <c r="B1391" t="s">
        <v>12153</v>
      </c>
      <c r="C1391" t="str">
        <f t="shared" si="242"/>
        <v>Unique</v>
      </c>
      <c r="D1391" t="s">
        <v>12154</v>
      </c>
      <c r="E1391" t="str">
        <f t="shared" si="233"/>
        <v>Themisto TH-WS20 Digital Kitchen Weighing Scale Stainless Steel (5Kg)</v>
      </c>
      <c r="F1391" t="str" cm="1">
        <f t="array" ref="F1391">PROPER(_xlfn.TEXTJOIN(" ", TRUE, INDEX(_xlfn.FILTERXML("&lt;t&gt;&lt;s&gt;" &amp; SUBSTITUTE(E1391," ","&lt;/s&gt;&lt;s&gt;") &amp; "&lt;/s&gt;&lt;/t&gt;", "//s"), _xlfn.SEQUENCE(4))))</f>
        <v>Themisto Th-Ws20 Digital Kitchen</v>
      </c>
      <c r="G1391" t="str">
        <f t="shared" si="243"/>
        <v>Stainless Steel (5Kg)</v>
      </c>
      <c r="H1391" t="s">
        <v>8494</v>
      </c>
      <c r="I1391" t="s">
        <v>13176</v>
      </c>
      <c r="J1391" s="7" t="str">
        <f t="shared" si="234"/>
        <v>Home &amp; Kitchen</v>
      </c>
      <c r="K1391" t="s">
        <v>13285</v>
      </c>
      <c r="L1391" t="str">
        <f t="shared" si="235"/>
        <v>Kitchen &amp; HomeAppliances</v>
      </c>
      <c r="M1391" s="2" t="s">
        <v>13286</v>
      </c>
      <c r="N1391" s="2" t="str">
        <f t="shared" si="236"/>
        <v>SmallKitchenAppliances</v>
      </c>
      <c r="O1391" s="1" t="s">
        <v>13296</v>
      </c>
      <c r="Q1391">
        <v>759</v>
      </c>
      <c r="R1391" s="8">
        <f t="shared" si="237"/>
        <v>759</v>
      </c>
      <c r="S1391" s="2">
        <v>1999</v>
      </c>
      <c r="T1391" s="8">
        <f t="shared" si="238"/>
        <v>1999</v>
      </c>
      <c r="U1391" s="1">
        <f t="shared" si="239"/>
        <v>0.62031015507753873</v>
      </c>
      <c r="V1391">
        <v>4.3</v>
      </c>
      <c r="W1391" s="10">
        <f t="shared" si="240"/>
        <v>4.3</v>
      </c>
      <c r="X1391" s="4">
        <v>532</v>
      </c>
      <c r="Y1391" s="12">
        <f t="shared" si="241"/>
        <v>532</v>
      </c>
    </row>
    <row r="1392" spans="1:25" x14ac:dyDescent="0.25">
      <c r="A1392">
        <v>1391</v>
      </c>
      <c r="B1392" t="s">
        <v>12163</v>
      </c>
      <c r="C1392" t="str">
        <f t="shared" si="242"/>
        <v>Unique</v>
      </c>
      <c r="D1392" t="s">
        <v>12164</v>
      </c>
      <c r="E1392" t="str">
        <f t="shared" si="233"/>
        <v>FYA Handheld Vacuum Cleaner Cordless, Wireless Hand VacuumandAir Blower 2-in-1, Mini Portable Car Vacuum Cleaner with Powerful Suction, USB Rechargeable Vacuum for Pet Hair, Home and Car</v>
      </c>
      <c r="F1392" t="str" cm="1">
        <f t="array" ref="F1392">PROPER(_xlfn.TEXTJOIN(" ", TRUE, INDEX(_xlfn.FILTERXML("&lt;t&gt;&lt;s&gt;" &amp; SUBSTITUTE(E1392," ","&lt;/s&gt;&lt;s&gt;") &amp; "&lt;/s&gt;&lt;/t&gt;", "//s"), _xlfn.SEQUENCE(4))))</f>
        <v>Fya Handheld Vacuum Cleaner</v>
      </c>
      <c r="G1392" t="str">
        <f t="shared" si="243"/>
        <v>Hand VacuumandAir Blower 2-in-1, Mini Portable Car Vacuum Cleaner with Powerful Suction, USB Rechargeable Vacuum for Pet Hair, Home and Car</v>
      </c>
      <c r="H1392" t="s">
        <v>8877</v>
      </c>
      <c r="I1392" t="s">
        <v>13176</v>
      </c>
      <c r="J1392" s="7" t="str">
        <f t="shared" si="234"/>
        <v>Home &amp; Kitchen</v>
      </c>
      <c r="K1392" s="2" t="s">
        <v>13285</v>
      </c>
      <c r="L1392" t="str">
        <f t="shared" si="235"/>
        <v>Kitchen &amp; HomeAppliances</v>
      </c>
      <c r="M1392" s="2" t="s">
        <v>13293</v>
      </c>
      <c r="N1392" s="2" t="str">
        <f t="shared" si="236"/>
        <v>Vacuum , Cleaning &amp; Ironing</v>
      </c>
      <c r="O1392" s="1" t="s">
        <v>13316</v>
      </c>
      <c r="P1392" t="s">
        <v>13317</v>
      </c>
      <c r="Q1392" s="2">
        <v>2669</v>
      </c>
      <c r="R1392" s="8">
        <f t="shared" si="237"/>
        <v>2669</v>
      </c>
      <c r="S1392" s="2">
        <v>3199</v>
      </c>
      <c r="T1392" s="8">
        <f t="shared" si="238"/>
        <v>3199</v>
      </c>
      <c r="U1392" s="1">
        <f t="shared" si="239"/>
        <v>0.16567677399187247</v>
      </c>
      <c r="V1392">
        <v>3.9</v>
      </c>
      <c r="W1392" s="10">
        <f t="shared" si="240"/>
        <v>3.9</v>
      </c>
      <c r="X1392" s="4">
        <v>260</v>
      </c>
      <c r="Y1392" s="12">
        <f t="shared" si="241"/>
        <v>260</v>
      </c>
    </row>
    <row r="1393" spans="1:25" x14ac:dyDescent="0.25">
      <c r="A1393">
        <v>1392</v>
      </c>
      <c r="B1393" t="s">
        <v>12172</v>
      </c>
      <c r="C1393" t="str">
        <f t="shared" si="242"/>
        <v>Unique</v>
      </c>
      <c r="D1393" t="s">
        <v>12173</v>
      </c>
      <c r="E1393" t="str">
        <f t="shared" si="233"/>
        <v>Lifelong LLSM120G Sandwich Griller , Classic Pro 750 W Sandwich Maker with 4 Slice Non-Stick Fixed Plates for Sandwiches at Home with 1 Year Warranty (Black)</v>
      </c>
      <c r="F1393" t="str" cm="1">
        <f t="array" ref="F1393">PROPER(_xlfn.TEXTJOIN(" ", TRUE, INDEX(_xlfn.FILTERXML("&lt;t&gt;&lt;s&gt;" &amp; SUBSTITUTE(E1393," ","&lt;/s&gt;&lt;s&gt;") &amp; "&lt;/s&gt;&lt;/t&gt;", "//s"), _xlfn.SEQUENCE(4))))</f>
        <v>Lifelong Llsm120G Sandwich Griller</v>
      </c>
      <c r="G1393" t="str">
        <f t="shared" si="243"/>
        <v>Pro 750 W Sandwich Maker with 4 Slice Non-Stick Fixed Plates for Sandwiches at Home with 1 Year Warranty (Black)</v>
      </c>
      <c r="H1393" t="s">
        <v>8969</v>
      </c>
      <c r="I1393" t="s">
        <v>13176</v>
      </c>
      <c r="J1393" s="7" t="str">
        <f t="shared" si="234"/>
        <v>Home &amp; Kitchen</v>
      </c>
      <c r="K1393" t="s">
        <v>13285</v>
      </c>
      <c r="L1393" t="str">
        <f t="shared" si="235"/>
        <v>Kitchen &amp; HomeAppliances</v>
      </c>
      <c r="M1393" s="2" t="s">
        <v>13286</v>
      </c>
      <c r="N1393" s="2" t="str">
        <f t="shared" si="236"/>
        <v>SmallKitchenAppliances</v>
      </c>
      <c r="O1393" s="1" t="s">
        <v>13319</v>
      </c>
      <c r="Q1393">
        <v>929</v>
      </c>
      <c r="R1393" s="8">
        <f t="shared" si="237"/>
        <v>929</v>
      </c>
      <c r="S1393" s="2">
        <v>1300</v>
      </c>
      <c r="T1393" s="8">
        <f t="shared" si="238"/>
        <v>1300</v>
      </c>
      <c r="U1393" s="1">
        <f t="shared" si="239"/>
        <v>0.2853846153846154</v>
      </c>
      <c r="V1393">
        <v>3.9</v>
      </c>
      <c r="W1393" s="10">
        <f t="shared" si="240"/>
        <v>3.9</v>
      </c>
      <c r="X1393" s="4">
        <v>1672</v>
      </c>
      <c r="Y1393" s="12">
        <f t="shared" si="241"/>
        <v>1672</v>
      </c>
    </row>
    <row r="1394" spans="1:25" x14ac:dyDescent="0.25">
      <c r="A1394">
        <v>1393</v>
      </c>
      <c r="B1394" t="s">
        <v>12182</v>
      </c>
      <c r="C1394" t="str">
        <f t="shared" si="242"/>
        <v>Unique</v>
      </c>
      <c r="D1394" t="s">
        <v>12183</v>
      </c>
      <c r="E1394" t="str">
        <f t="shared" si="233"/>
        <v>Kuber Industries Nylon Mesh Laundry Basket|Sturdy Material and Durable Handles|Netted Lightweight Laundry Bag, Size 36 x 36 x 58, Capicity 30 Ltr (Pink)</v>
      </c>
      <c r="F1394" t="str" cm="1">
        <f t="array" ref="F1394">PROPER(_xlfn.TEXTJOIN(" ", TRUE, INDEX(_xlfn.FILTERXML("&lt;t&gt;&lt;s&gt;" &amp; SUBSTITUTE(E1394," ","&lt;/s&gt;&lt;s&gt;") &amp; "&lt;/s&gt;&lt;/t&gt;", "//s"), _xlfn.SEQUENCE(4))))</f>
        <v>Kuber Industries Nylon Mesh</v>
      </c>
      <c r="G1394" t="str">
        <f t="shared" si="243"/>
        <v>Material and Durable Handles|Netted Lightweight Laundry Bag, Size 36 x 36 x 58, Capicity 30 Ltr (Pink)</v>
      </c>
      <c r="H1394" t="s">
        <v>8794</v>
      </c>
      <c r="I1394" t="s">
        <v>13176</v>
      </c>
      <c r="J1394" s="7" t="str">
        <f t="shared" si="234"/>
        <v>Home &amp; Kitchen</v>
      </c>
      <c r="K1394" t="s">
        <v>13312</v>
      </c>
      <c r="L1394" t="str">
        <f t="shared" si="235"/>
        <v>HomeStorage &amp; Organization</v>
      </c>
      <c r="M1394" t="s">
        <v>13313</v>
      </c>
      <c r="N1394" s="2" t="str">
        <f t="shared" si="236"/>
        <v>LaundryOrganization</v>
      </c>
      <c r="O1394" s="1" t="s">
        <v>13314</v>
      </c>
      <c r="Q1394">
        <v>199</v>
      </c>
      <c r="R1394" s="8">
        <f t="shared" si="237"/>
        <v>199</v>
      </c>
      <c r="S1394">
        <v>399</v>
      </c>
      <c r="T1394" s="8">
        <f t="shared" si="238"/>
        <v>399</v>
      </c>
      <c r="U1394" s="1">
        <f t="shared" si="239"/>
        <v>0.50125313283208017</v>
      </c>
      <c r="V1394">
        <v>3.7</v>
      </c>
      <c r="W1394" s="10">
        <f t="shared" si="240"/>
        <v>3.7</v>
      </c>
      <c r="X1394" s="4">
        <v>7945</v>
      </c>
      <c r="Y1394" s="12">
        <f t="shared" si="241"/>
        <v>7945</v>
      </c>
    </row>
    <row r="1395" spans="1:25" x14ac:dyDescent="0.25">
      <c r="A1395">
        <v>1394</v>
      </c>
      <c r="B1395" t="s">
        <v>12192</v>
      </c>
      <c r="C1395" t="str">
        <f t="shared" si="242"/>
        <v>Unique</v>
      </c>
      <c r="D1395" t="s">
        <v>12193</v>
      </c>
      <c r="E1395" t="str">
        <f t="shared" si="233"/>
        <v>Bulfyss Plastic Sticky Lint Roller Hair Remover Cleaner Set of 5 Rolls 150 Sheets, 30 Sheets Each roll Lint Roller Remover for Clothes, Furniture, Carpet, Dog Fur, Sweater, Dust and Dirt</v>
      </c>
      <c r="F1395" t="str" cm="1">
        <f t="array" ref="F1395">PROPER(_xlfn.TEXTJOIN(" ", TRUE, INDEX(_xlfn.FILTERXML("&lt;t&gt;&lt;s&gt;" &amp; SUBSTITUTE(E1395," ","&lt;/s&gt;&lt;s&gt;") &amp; "&lt;/s&gt;&lt;/t&gt;", "//s"), _xlfn.SEQUENCE(4))))</f>
        <v>Bulfyss Plastic Sticky Lint</v>
      </c>
      <c r="G1395" t="str">
        <f t="shared" si="243"/>
        <v>Remover Cleaner Set of 5 Rolls 150 Sheets, 30 Sheets Each roll Lint Roller Remover for Clothes, Furniture, Carpet, Dog Fur, Sweater, Dust and Dirt</v>
      </c>
      <c r="H1395" t="s">
        <v>8483</v>
      </c>
      <c r="I1395" t="s">
        <v>13176</v>
      </c>
      <c r="J1395" s="7" t="str">
        <f t="shared" si="234"/>
        <v>Home &amp; Kitchen</v>
      </c>
      <c r="K1395" t="s">
        <v>13285</v>
      </c>
      <c r="L1395" t="str">
        <f t="shared" si="235"/>
        <v>Kitchen &amp; HomeAppliances</v>
      </c>
      <c r="M1395" t="s">
        <v>13293</v>
      </c>
      <c r="N1395" s="2" t="str">
        <f t="shared" si="236"/>
        <v>Vacuum , Cleaning &amp; Ironing</v>
      </c>
      <c r="O1395" s="1" t="s">
        <v>13294</v>
      </c>
      <c r="P1395" t="s">
        <v>13295</v>
      </c>
      <c r="Q1395">
        <v>279</v>
      </c>
      <c r="R1395" s="8">
        <f t="shared" si="237"/>
        <v>279</v>
      </c>
      <c r="S1395">
        <v>599</v>
      </c>
      <c r="T1395" s="8">
        <f t="shared" si="238"/>
        <v>599</v>
      </c>
      <c r="U1395" s="1">
        <f t="shared" si="239"/>
        <v>0.53422370617696158</v>
      </c>
      <c r="V1395">
        <v>3.5</v>
      </c>
      <c r="W1395" s="10">
        <f t="shared" si="240"/>
        <v>3.5</v>
      </c>
      <c r="X1395" s="4">
        <v>1367</v>
      </c>
      <c r="Y1395" s="12">
        <f t="shared" si="241"/>
        <v>1367</v>
      </c>
    </row>
    <row r="1396" spans="1:25" x14ac:dyDescent="0.25">
      <c r="A1396">
        <v>1395</v>
      </c>
      <c r="B1396" t="s">
        <v>12202</v>
      </c>
      <c r="C1396" t="str">
        <f t="shared" si="242"/>
        <v>Unique</v>
      </c>
      <c r="D1396" t="s">
        <v>12203</v>
      </c>
      <c r="E1396" t="str">
        <f t="shared" si="233"/>
        <v>T TOPLINE 180 W Electric Hand Mixer,Hand Blender , Egg Beater, Cake maker , Beater Cream Mix, Food Blender, Beater for Whipping Cream Beater for Cake With 7 -Speed with spatula and oil brush</v>
      </c>
      <c r="F1396" t="str" cm="1">
        <f t="array" ref="F1396">PROPER(_xlfn.TEXTJOIN(" ", TRUE, INDEX(_xlfn.FILTERXML("&lt;t&gt;&lt;s&gt;" &amp; SUBSTITUTE(E1396," ","&lt;/s&gt;&lt;s&gt;") &amp; "&lt;/s&gt;&lt;/t&gt;", "//s"), _xlfn.SEQUENCE(4))))</f>
        <v>T Topline 180 W</v>
      </c>
      <c r="G1396" t="str">
        <f t="shared" si="243"/>
        <v>Mixer,Hand Blender , Egg Beater, Cake maker , Beater Cream Mix, Food Blender, Beater for Whipping Cream Beater for Cake With 7 -Speed with spatula and oil brush</v>
      </c>
      <c r="H1396" t="s">
        <v>8597</v>
      </c>
      <c r="I1396" t="s">
        <v>13176</v>
      </c>
      <c r="J1396" s="7" t="str">
        <f t="shared" si="234"/>
        <v>Home &amp; Kitchen</v>
      </c>
      <c r="K1396" t="s">
        <v>13285</v>
      </c>
      <c r="L1396" t="str">
        <f t="shared" si="235"/>
        <v>Kitchen &amp; HomeAppliances</v>
      </c>
      <c r="M1396" t="s">
        <v>13286</v>
      </c>
      <c r="N1396" s="2" t="str">
        <f t="shared" si="236"/>
        <v>SmallKitchenAppliances</v>
      </c>
      <c r="O1396" s="1" t="s">
        <v>13302</v>
      </c>
      <c r="Q1396">
        <v>549</v>
      </c>
      <c r="R1396" s="8">
        <f t="shared" si="237"/>
        <v>549</v>
      </c>
      <c r="S1396">
        <v>999</v>
      </c>
      <c r="T1396" s="8">
        <f t="shared" si="238"/>
        <v>999</v>
      </c>
      <c r="U1396" s="1">
        <f t="shared" si="239"/>
        <v>0.45045045045045046</v>
      </c>
      <c r="V1396">
        <v>4</v>
      </c>
      <c r="W1396" s="10">
        <f t="shared" si="240"/>
        <v>4</v>
      </c>
      <c r="X1396" s="4">
        <v>1313</v>
      </c>
      <c r="Y1396" s="12">
        <f t="shared" si="241"/>
        <v>1313</v>
      </c>
    </row>
    <row r="1397" spans="1:25" x14ac:dyDescent="0.25">
      <c r="A1397">
        <v>1396</v>
      </c>
      <c r="B1397" t="s">
        <v>12212</v>
      </c>
      <c r="C1397" t="str">
        <f t="shared" si="242"/>
        <v>Unique</v>
      </c>
      <c r="D1397" t="s">
        <v>12213</v>
      </c>
      <c r="E1397" t="str">
        <f t="shared" si="233"/>
        <v>Empty Mist Trigger Plastic Spray Bottle for Multi use 200ml Pack of 2</v>
      </c>
      <c r="F1397" t="str" cm="1">
        <f t="array" ref="F1397">PROPER(_xlfn.TEXTJOIN(" ", TRUE, INDEX(_xlfn.FILTERXML("&lt;t&gt;&lt;s&gt;" &amp; SUBSTITUTE(E1397," ","&lt;/s&gt;&lt;s&gt;") &amp; "&lt;/s&gt;&lt;/t&gt;", "//s"), _xlfn.SEQUENCE(4))))</f>
        <v>Empty Mist Trigger Plastic</v>
      </c>
      <c r="G1397" t="str">
        <f t="shared" si="243"/>
        <v>for Multi use 200ml Pack of 2</v>
      </c>
      <c r="H1397" t="s">
        <v>10232</v>
      </c>
      <c r="I1397" t="s">
        <v>13176</v>
      </c>
      <c r="J1397" s="7" t="str">
        <f t="shared" si="234"/>
        <v>Home &amp; Kitchen</v>
      </c>
      <c r="K1397" t="s">
        <v>13312</v>
      </c>
      <c r="L1397" t="str">
        <f t="shared" si="235"/>
        <v>HomeStorage &amp; Organization</v>
      </c>
      <c r="M1397" t="s">
        <v>13313</v>
      </c>
      <c r="N1397" s="2" t="str">
        <f t="shared" si="236"/>
        <v>LaundryOrganization</v>
      </c>
      <c r="O1397" s="1" t="s">
        <v>13348</v>
      </c>
      <c r="P1397" t="s">
        <v>13349</v>
      </c>
      <c r="Q1397">
        <v>85</v>
      </c>
      <c r="R1397" s="8">
        <f t="shared" si="237"/>
        <v>85</v>
      </c>
      <c r="S1397">
        <v>199</v>
      </c>
      <c r="T1397" s="8">
        <f t="shared" si="238"/>
        <v>199</v>
      </c>
      <c r="U1397" s="1">
        <f t="shared" si="239"/>
        <v>0.57286432160804024</v>
      </c>
      <c r="V1397">
        <v>4.0999999999999996</v>
      </c>
      <c r="W1397" s="10">
        <f t="shared" si="240"/>
        <v>4.0999999999999996</v>
      </c>
      <c r="X1397" s="4">
        <v>212</v>
      </c>
      <c r="Y1397" s="12">
        <f t="shared" si="241"/>
        <v>212</v>
      </c>
    </row>
    <row r="1398" spans="1:25" x14ac:dyDescent="0.25">
      <c r="A1398">
        <v>1397</v>
      </c>
      <c r="B1398" t="s">
        <v>12222</v>
      </c>
      <c r="C1398" t="str">
        <f t="shared" si="242"/>
        <v>Unique</v>
      </c>
      <c r="D1398" t="s">
        <v>16189</v>
      </c>
      <c r="E1398" t="str">
        <f t="shared" si="233"/>
        <v>LONAXA Mini Travel Rechargeable Fruit Juicer - USB Electric Fruit and Vegetable Juice Blender Grinder for Home and Office Use (Multicolor)</v>
      </c>
      <c r="F1398" t="str" cm="1">
        <f t="array" ref="F1398">PROPER(_xlfn.TEXTJOIN(" ", TRUE, INDEX(_xlfn.FILTERXML("&lt;t&gt;&lt;s&gt;" &amp; SUBSTITUTE(E1398," ","&lt;/s&gt;&lt;s&gt;") &amp; "&lt;/s&gt;&lt;/t&gt;", "//s"), _xlfn.SEQUENCE(4))))</f>
        <v>Lonaxa Mini Travel Rechargeable</v>
      </c>
      <c r="G1398" t="str">
        <f t="shared" si="243"/>
        <v>- USB Electric Fruit and Vegetable Juice Blender Grinder for Home and Office Use (Multicolor)</v>
      </c>
      <c r="H1398" t="s">
        <v>8846</v>
      </c>
      <c r="I1398" t="s">
        <v>13176</v>
      </c>
      <c r="J1398" s="7" t="str">
        <f t="shared" si="234"/>
        <v>Home &amp; Kitchen</v>
      </c>
      <c r="K1398" t="s">
        <v>13285</v>
      </c>
      <c r="L1398" t="str">
        <f t="shared" si="235"/>
        <v>Kitchen &amp; HomeAppliances</v>
      </c>
      <c r="M1398" s="2" t="s">
        <v>13286</v>
      </c>
      <c r="N1398" s="2" t="str">
        <f t="shared" si="236"/>
        <v>SmallKitchenAppliances</v>
      </c>
      <c r="O1398" s="1" t="s">
        <v>13315</v>
      </c>
      <c r="Q1398">
        <v>499</v>
      </c>
      <c r="R1398" s="8">
        <f t="shared" si="237"/>
        <v>499</v>
      </c>
      <c r="S1398" s="2">
        <v>1299</v>
      </c>
      <c r="T1398" s="8">
        <f t="shared" si="238"/>
        <v>1299</v>
      </c>
      <c r="U1398" s="1">
        <f t="shared" si="239"/>
        <v>0.61585835257890686</v>
      </c>
      <c r="V1398">
        <v>3.9</v>
      </c>
      <c r="W1398" s="10">
        <f t="shared" si="240"/>
        <v>3.9</v>
      </c>
      <c r="X1398" s="4">
        <v>65</v>
      </c>
      <c r="Y1398" s="12">
        <f t="shared" si="241"/>
        <v>65</v>
      </c>
    </row>
    <row r="1399" spans="1:25" x14ac:dyDescent="0.25">
      <c r="A1399">
        <v>1398</v>
      </c>
      <c r="B1399" t="s">
        <v>12232</v>
      </c>
      <c r="C1399" t="str">
        <f t="shared" si="242"/>
        <v>Unique</v>
      </c>
      <c r="D1399" t="s">
        <v>12233</v>
      </c>
      <c r="E1399" t="str">
        <f t="shared" si="233"/>
        <v>SUJATA Powermatic Plus, Juicer Mixer Grinder, 900 Watts, 2 Jars (White)</v>
      </c>
      <c r="F1399" t="str" cm="1">
        <f t="array" ref="F1399">PROPER(_xlfn.TEXTJOIN(" ", TRUE, INDEX(_xlfn.FILTERXML("&lt;t&gt;&lt;s&gt;" &amp; SUBSTITUTE(E1399," ","&lt;/s&gt;&lt;s&gt;") &amp; "&lt;/s&gt;&lt;/t&gt;", "//s"), _xlfn.SEQUENCE(4))))</f>
        <v>Sujata Powermatic Plus, Juicer</v>
      </c>
      <c r="G1399" t="str">
        <f t="shared" si="243"/>
        <v>900 Watts, 2 Jars (White)</v>
      </c>
      <c r="H1399" t="s">
        <v>8846</v>
      </c>
      <c r="I1399" t="s">
        <v>13176</v>
      </c>
      <c r="J1399" s="7" t="str">
        <f t="shared" si="234"/>
        <v>Home &amp; Kitchen</v>
      </c>
      <c r="K1399" s="2" t="s">
        <v>13285</v>
      </c>
      <c r="L1399" t="str">
        <f t="shared" si="235"/>
        <v>Kitchen &amp; HomeAppliances</v>
      </c>
      <c r="M1399" s="2" t="s">
        <v>13286</v>
      </c>
      <c r="N1399" s="2" t="str">
        <f t="shared" si="236"/>
        <v>SmallKitchenAppliances</v>
      </c>
      <c r="O1399" s="1" t="s">
        <v>13315</v>
      </c>
      <c r="Q1399" s="2">
        <v>5865</v>
      </c>
      <c r="R1399" s="8">
        <f t="shared" si="237"/>
        <v>5865</v>
      </c>
      <c r="S1399" s="2">
        <v>7776</v>
      </c>
      <c r="T1399" s="8">
        <f t="shared" si="238"/>
        <v>7776</v>
      </c>
      <c r="U1399" s="1">
        <f t="shared" si="239"/>
        <v>0.24575617283950618</v>
      </c>
      <c r="V1399">
        <v>4.4000000000000004</v>
      </c>
      <c r="W1399" s="10">
        <f t="shared" si="240"/>
        <v>4.4000000000000004</v>
      </c>
      <c r="X1399" s="4">
        <v>2737</v>
      </c>
      <c r="Y1399" s="12">
        <f t="shared" si="241"/>
        <v>2737</v>
      </c>
    </row>
    <row r="1400" spans="1:25" x14ac:dyDescent="0.25">
      <c r="A1400">
        <v>1399</v>
      </c>
      <c r="B1400" t="s">
        <v>12242</v>
      </c>
      <c r="C1400" t="str">
        <f t="shared" si="242"/>
        <v>Unique</v>
      </c>
      <c r="D1400" t="s">
        <v>12243</v>
      </c>
      <c r="E1400" t="str">
        <f t="shared" si="233"/>
        <v>AGARO Royal Double Layered Kettle, 1.5 Litres, Double Layered Cool Touch , Dry Boiling Protection, Black</v>
      </c>
      <c r="F1400" t="str" cm="1">
        <f t="array" ref="F1400">PROPER(_xlfn.TEXTJOIN(" ", TRUE, INDEX(_xlfn.FILTERXML("&lt;t&gt;&lt;s&gt;" &amp; SUBSTITUTE(E1400," ","&lt;/s&gt;&lt;s&gt;") &amp; "&lt;/s&gt;&lt;/t&gt;", "//s"), _xlfn.SEQUENCE(4))))</f>
        <v>Agaro Royal Double Layered</v>
      </c>
      <c r="G1400" t="str">
        <f t="shared" si="243"/>
        <v>Litres, Double Layered Cool Touch , Dry Boiling Protection, Black</v>
      </c>
      <c r="H1400" t="s">
        <v>8450</v>
      </c>
      <c r="I1400" t="s">
        <v>13176</v>
      </c>
      <c r="J1400" s="7" t="str">
        <f t="shared" si="234"/>
        <v>Home &amp; Kitchen</v>
      </c>
      <c r="K1400" s="2" t="s">
        <v>13285</v>
      </c>
      <c r="L1400" t="str">
        <f t="shared" si="235"/>
        <v>Kitchen &amp; HomeAppliances</v>
      </c>
      <c r="M1400" s="2" t="s">
        <v>13286</v>
      </c>
      <c r="N1400" s="2" t="str">
        <f t="shared" si="236"/>
        <v>SmallKitchenAppliances</v>
      </c>
      <c r="O1400" s="1" t="s">
        <v>13287</v>
      </c>
      <c r="P1400" t="s">
        <v>13288</v>
      </c>
      <c r="Q1400" s="2">
        <v>1260</v>
      </c>
      <c r="R1400" s="8">
        <f t="shared" si="237"/>
        <v>1260</v>
      </c>
      <c r="S1400" s="2">
        <v>2299</v>
      </c>
      <c r="T1400" s="8">
        <f t="shared" si="238"/>
        <v>2299</v>
      </c>
      <c r="U1400" s="1">
        <f t="shared" si="239"/>
        <v>0.45193562418442801</v>
      </c>
      <c r="V1400">
        <v>4.3</v>
      </c>
      <c r="W1400" s="10">
        <f t="shared" si="240"/>
        <v>4.3</v>
      </c>
      <c r="X1400" s="4">
        <v>55</v>
      </c>
      <c r="Y1400" s="12">
        <f t="shared" si="241"/>
        <v>55</v>
      </c>
    </row>
    <row r="1401" spans="1:25" x14ac:dyDescent="0.25">
      <c r="A1401">
        <v>1400</v>
      </c>
      <c r="B1401" t="s">
        <v>12252</v>
      </c>
      <c r="C1401" t="str">
        <f t="shared" si="242"/>
        <v>Unique</v>
      </c>
      <c r="D1401" t="s">
        <v>12253</v>
      </c>
      <c r="E1401" t="str">
        <f t="shared" si="233"/>
        <v>Cafe JEI French Press Coffee and Tea Maker 600ml with 4 Level Filtration System, Heat Resistant Borosilicate Glass (Black, 600ml)</v>
      </c>
      <c r="F1401" t="str" cm="1">
        <f t="array" ref="F1401">PROPER(_xlfn.TEXTJOIN(" ", TRUE, INDEX(_xlfn.FILTERXML("&lt;t&gt;&lt;s&gt;" &amp; SUBSTITUTE(E1401," ","&lt;/s&gt;&lt;s&gt;") &amp; "&lt;/s&gt;&lt;/t&gt;", "//s"), _xlfn.SEQUENCE(4))))</f>
        <v>Cafe Jei French Press</v>
      </c>
      <c r="G1401" t="str">
        <f t="shared" si="243"/>
        <v>Tea Maker 600ml with 4 Level Filtration System, Heat Resistant Borosilicate Glass (Black, 600ml)</v>
      </c>
      <c r="H1401" t="s">
        <v>12254</v>
      </c>
      <c r="I1401" t="s">
        <v>13176</v>
      </c>
      <c r="J1401" s="7" t="str">
        <f t="shared" si="234"/>
        <v>Home &amp; Kitchen</v>
      </c>
      <c r="K1401" s="2" t="s">
        <v>13285</v>
      </c>
      <c r="L1401" t="str">
        <f t="shared" si="235"/>
        <v>Kitchen &amp; HomeAppliances</v>
      </c>
      <c r="M1401" s="2" t="s">
        <v>13329</v>
      </c>
      <c r="N1401" s="2" t="str">
        <f t="shared" si="236"/>
        <v>Coffee , Tea &amp; Espresso</v>
      </c>
      <c r="O1401" s="1" t="s">
        <v>13374</v>
      </c>
      <c r="Q1401" s="2">
        <v>1099</v>
      </c>
      <c r="R1401" s="8">
        <f t="shared" si="237"/>
        <v>1099</v>
      </c>
      <c r="S1401" s="2">
        <v>1500</v>
      </c>
      <c r="T1401" s="8">
        <f t="shared" si="238"/>
        <v>1500</v>
      </c>
      <c r="U1401" s="1">
        <f t="shared" si="239"/>
        <v>0.26733333333333331</v>
      </c>
      <c r="V1401">
        <v>4.5</v>
      </c>
      <c r="W1401" s="10">
        <f t="shared" si="240"/>
        <v>4.5</v>
      </c>
      <c r="X1401" s="4">
        <v>1065</v>
      </c>
      <c r="Y1401" s="12">
        <f t="shared" si="241"/>
        <v>1065</v>
      </c>
    </row>
    <row r="1402" spans="1:25" x14ac:dyDescent="0.25">
      <c r="A1402">
        <v>1401</v>
      </c>
      <c r="B1402" t="s">
        <v>12263</v>
      </c>
      <c r="C1402" t="str">
        <f t="shared" si="242"/>
        <v>Unique</v>
      </c>
      <c r="D1402" t="s">
        <v>12264</v>
      </c>
      <c r="E1402" t="str">
        <f t="shared" si="233"/>
        <v>Borosil Prime Grill Sandwich Maker (Grey)</v>
      </c>
      <c r="F1402" t="str" cm="1">
        <f t="array" ref="F1402">PROPER(_xlfn.TEXTJOIN(" ", TRUE, INDEX(_xlfn.FILTERXML("&lt;t&gt;&lt;s&gt;" &amp; SUBSTITUTE(E1402," ","&lt;/s&gt;&lt;s&gt;") &amp; "&lt;/s&gt;&lt;/t&gt;", "//s"), _xlfn.SEQUENCE(4))))</f>
        <v>Borosil Prime Grill Sandwich</v>
      </c>
      <c r="G1402" t="str">
        <f t="shared" si="243"/>
        <v/>
      </c>
      <c r="H1402" t="s">
        <v>8969</v>
      </c>
      <c r="I1402" t="s">
        <v>13176</v>
      </c>
      <c r="J1402" s="7" t="str">
        <f t="shared" si="234"/>
        <v>Home &amp; Kitchen</v>
      </c>
      <c r="K1402" s="2" t="s">
        <v>13285</v>
      </c>
      <c r="L1402" t="str">
        <f t="shared" si="235"/>
        <v>Kitchen &amp; HomeAppliances</v>
      </c>
      <c r="M1402" s="2" t="s">
        <v>13286</v>
      </c>
      <c r="N1402" s="2" t="str">
        <f t="shared" si="236"/>
        <v>SmallKitchenAppliances</v>
      </c>
      <c r="O1402" s="1" t="s">
        <v>13319</v>
      </c>
      <c r="Q1402" s="2">
        <v>1928</v>
      </c>
      <c r="R1402" s="8">
        <f t="shared" si="237"/>
        <v>1928</v>
      </c>
      <c r="S1402" s="2">
        <v>2590</v>
      </c>
      <c r="T1402" s="8">
        <f t="shared" si="238"/>
        <v>2590</v>
      </c>
      <c r="U1402" s="1">
        <f t="shared" si="239"/>
        <v>0.25559845559845562</v>
      </c>
      <c r="V1402">
        <v>4</v>
      </c>
      <c r="W1402" s="10">
        <f t="shared" si="240"/>
        <v>4</v>
      </c>
      <c r="X1402" s="4">
        <v>2377</v>
      </c>
      <c r="Y1402" s="12">
        <f t="shared" si="241"/>
        <v>2377</v>
      </c>
    </row>
    <row r="1403" spans="1:25" x14ac:dyDescent="0.25">
      <c r="A1403">
        <v>1402</v>
      </c>
      <c r="B1403" t="s">
        <v>12273</v>
      </c>
      <c r="C1403" t="str">
        <f t="shared" si="242"/>
        <v>Unique</v>
      </c>
      <c r="D1403" t="s">
        <v>12274</v>
      </c>
      <c r="E1403" t="str">
        <f t="shared" si="233"/>
        <v>Candes 10 Litre Perfecto 5 Star Rated Automatic Instant Storage Electric Water Heater with Special Metal Body Anti Rust Coating With Installation Kit, 2KW Geyser (Ivory)</v>
      </c>
      <c r="F1403" t="str" cm="1">
        <f t="array" ref="F1403">PROPER(_xlfn.TEXTJOIN(" ", TRUE, INDEX(_xlfn.FILTERXML("&lt;t&gt;&lt;s&gt;" &amp; SUBSTITUTE(E1403," ","&lt;/s&gt;&lt;s&gt;") &amp; "&lt;/s&gt;&lt;/t&gt;", "//s"), _xlfn.SEQUENCE(4))))</f>
        <v>Candes 10 Litre Perfecto</v>
      </c>
      <c r="G1403" t="str">
        <f t="shared" si="243"/>
        <v>Rated Automatic Instant Storage Electric Water Heater with Special Metal Body Anti Rust Coating With Installation Kit, 2KW Geyser (Ivory)</v>
      </c>
      <c r="H1403" t="s">
        <v>8681</v>
      </c>
      <c r="I1403" t="s">
        <v>13176</v>
      </c>
      <c r="J1403" s="7" t="str">
        <f t="shared" si="234"/>
        <v>Home &amp; Kitchen</v>
      </c>
      <c r="K1403" s="2" t="s">
        <v>13289</v>
      </c>
      <c r="L1403" t="str">
        <f t="shared" si="235"/>
        <v>Heating , Cooling &amp; AirQuality</v>
      </c>
      <c r="M1403" s="2" t="s">
        <v>13305</v>
      </c>
      <c r="N1403" s="2" t="str">
        <f t="shared" si="236"/>
        <v>WaterHeaters &amp; Geysers</v>
      </c>
      <c r="O1403" s="1" t="s">
        <v>13308</v>
      </c>
      <c r="Q1403" s="2">
        <v>3249</v>
      </c>
      <c r="R1403" s="8">
        <f t="shared" si="237"/>
        <v>3249</v>
      </c>
      <c r="S1403" s="2">
        <v>6299</v>
      </c>
      <c r="T1403" s="8">
        <f t="shared" si="238"/>
        <v>6299</v>
      </c>
      <c r="U1403" s="1">
        <f t="shared" si="239"/>
        <v>0.48420384187966342</v>
      </c>
      <c r="V1403">
        <v>3.9</v>
      </c>
      <c r="W1403" s="10">
        <f t="shared" si="240"/>
        <v>3.9</v>
      </c>
      <c r="X1403" s="4">
        <v>2569</v>
      </c>
      <c r="Y1403" s="12">
        <f t="shared" si="241"/>
        <v>2569</v>
      </c>
    </row>
    <row r="1404" spans="1:25" x14ac:dyDescent="0.25">
      <c r="A1404">
        <v>1403</v>
      </c>
      <c r="B1404" t="s">
        <v>12283</v>
      </c>
      <c r="C1404" t="str">
        <f t="shared" si="242"/>
        <v>Unique</v>
      </c>
      <c r="D1404" t="s">
        <v>12284</v>
      </c>
      <c r="E1404" t="str">
        <f t="shared" si="233"/>
        <v>Prestige PSMFB 800 Watt Sandwich Toaster with Fixed Plates, Black</v>
      </c>
      <c r="F1404" t="str" cm="1">
        <f t="array" ref="F1404">PROPER(_xlfn.TEXTJOIN(" ", TRUE, INDEX(_xlfn.FILTERXML("&lt;t&gt;&lt;s&gt;" &amp; SUBSTITUTE(E1404," ","&lt;/s&gt;&lt;s&gt;") &amp; "&lt;/s&gt;&lt;/t&gt;", "//s"), _xlfn.SEQUENCE(4))))</f>
        <v>Prestige Psmfb 800 Watt</v>
      </c>
      <c r="G1404" t="str">
        <f t="shared" si="243"/>
        <v>with Fixed Plates, Black</v>
      </c>
      <c r="H1404" t="s">
        <v>8969</v>
      </c>
      <c r="I1404" t="s">
        <v>13176</v>
      </c>
      <c r="J1404" s="7" t="str">
        <f t="shared" si="234"/>
        <v>Home &amp; Kitchen</v>
      </c>
      <c r="K1404" s="2" t="s">
        <v>13285</v>
      </c>
      <c r="L1404" t="str">
        <f t="shared" si="235"/>
        <v>Kitchen &amp; HomeAppliances</v>
      </c>
      <c r="M1404" s="2" t="s">
        <v>13286</v>
      </c>
      <c r="N1404" s="2" t="str">
        <f t="shared" si="236"/>
        <v>SmallKitchenAppliances</v>
      </c>
      <c r="O1404" s="1" t="s">
        <v>13319</v>
      </c>
      <c r="Q1404" s="2">
        <v>1199</v>
      </c>
      <c r="R1404" s="8">
        <f t="shared" si="237"/>
        <v>1199</v>
      </c>
      <c r="S1404" s="2">
        <v>1795</v>
      </c>
      <c r="T1404" s="8">
        <f t="shared" si="238"/>
        <v>1795</v>
      </c>
      <c r="U1404" s="1">
        <f t="shared" si="239"/>
        <v>0.33203342618384402</v>
      </c>
      <c r="V1404">
        <v>4.2</v>
      </c>
      <c r="W1404" s="10">
        <f t="shared" si="240"/>
        <v>4.2</v>
      </c>
      <c r="X1404" s="4">
        <v>5967</v>
      </c>
      <c r="Y1404" s="12">
        <f t="shared" si="241"/>
        <v>5967</v>
      </c>
    </row>
    <row r="1405" spans="1:25" x14ac:dyDescent="0.25">
      <c r="A1405">
        <v>1404</v>
      </c>
      <c r="B1405" t="s">
        <v>12293</v>
      </c>
      <c r="C1405" t="str">
        <f t="shared" si="242"/>
        <v>Unique</v>
      </c>
      <c r="D1405" t="s">
        <v>12294</v>
      </c>
      <c r="E1405" t="str">
        <f t="shared" si="233"/>
        <v>iBELL MPK120L Premium Stainless Steel Multi Purpose Kettle Cooker with Inner Pot 1.2 Litre (Silver)</v>
      </c>
      <c r="F1405" t="str" cm="1">
        <f t="array" ref="F1405">PROPER(_xlfn.TEXTJOIN(" ", TRUE, INDEX(_xlfn.FILTERXML("&lt;t&gt;&lt;s&gt;" &amp; SUBSTITUTE(E1405," ","&lt;/s&gt;&lt;s&gt;") &amp; "&lt;/s&gt;&lt;/t&gt;", "//s"), _xlfn.SEQUENCE(4))))</f>
        <v>Ibell Mpk120L Premium Stainless</v>
      </c>
      <c r="G1405" t="str">
        <f t="shared" si="243"/>
        <v>Purpose Kettle Cooker with Inner Pot 1.2 Litre (Silver)</v>
      </c>
      <c r="H1405" t="s">
        <v>8450</v>
      </c>
      <c r="I1405" t="s">
        <v>13176</v>
      </c>
      <c r="J1405" s="7" t="str">
        <f t="shared" si="234"/>
        <v>Home &amp; Kitchen</v>
      </c>
      <c r="K1405" s="2" t="s">
        <v>13285</v>
      </c>
      <c r="L1405" t="str">
        <f t="shared" si="235"/>
        <v>Kitchen &amp; HomeAppliances</v>
      </c>
      <c r="M1405" s="2" t="s">
        <v>13286</v>
      </c>
      <c r="N1405" s="2" t="str">
        <f t="shared" si="236"/>
        <v>SmallKitchenAppliances</v>
      </c>
      <c r="O1405" s="1" t="s">
        <v>13287</v>
      </c>
      <c r="P1405" t="s">
        <v>13288</v>
      </c>
      <c r="Q1405" s="2">
        <v>1456</v>
      </c>
      <c r="R1405" s="8">
        <f t="shared" si="237"/>
        <v>1456</v>
      </c>
      <c r="S1405" s="2">
        <v>3190</v>
      </c>
      <c r="T1405" s="8">
        <f t="shared" si="238"/>
        <v>3190</v>
      </c>
      <c r="U1405" s="1">
        <f t="shared" si="239"/>
        <v>0.54357366771159876</v>
      </c>
      <c r="V1405">
        <v>4.0999999999999996</v>
      </c>
      <c r="W1405" s="10">
        <f t="shared" si="240"/>
        <v>4.0999999999999996</v>
      </c>
      <c r="X1405" s="4">
        <v>1776</v>
      </c>
      <c r="Y1405" s="12">
        <f t="shared" si="241"/>
        <v>1776</v>
      </c>
    </row>
    <row r="1406" spans="1:25" x14ac:dyDescent="0.25">
      <c r="A1406">
        <v>1405</v>
      </c>
      <c r="B1406" t="s">
        <v>12303</v>
      </c>
      <c r="C1406" t="str">
        <f t="shared" si="242"/>
        <v>Unique</v>
      </c>
      <c r="D1406" t="s">
        <v>12304</v>
      </c>
      <c r="E1406" t="str">
        <f t="shared" si="233"/>
        <v>Maharaja Whiteline Odacio Plus 550-Watt Juicer Mixer Grinder with 3 Jars (Black Silver)</v>
      </c>
      <c r="F1406" t="str" cm="1">
        <f t="array" ref="F1406">PROPER(_xlfn.TEXTJOIN(" ", TRUE, INDEX(_xlfn.FILTERXML("&lt;t&gt;&lt;s&gt;" &amp; SUBSTITUTE(E1406," ","&lt;/s&gt;&lt;s&gt;") &amp; "&lt;/s&gt;&lt;/t&gt;", "//s"), _xlfn.SEQUENCE(4))))</f>
        <v>Maharaja Whiteline Odacio Plus</v>
      </c>
      <c r="G1406" t="str">
        <f t="shared" si="243"/>
        <v>Mixer Grinder with 3 Jars (Black Silver)</v>
      </c>
      <c r="H1406" t="s">
        <v>8846</v>
      </c>
      <c r="I1406" t="s">
        <v>13176</v>
      </c>
      <c r="J1406" s="7" t="str">
        <f t="shared" si="234"/>
        <v>Home &amp; Kitchen</v>
      </c>
      <c r="K1406" s="2" t="s">
        <v>13285</v>
      </c>
      <c r="L1406" t="str">
        <f t="shared" si="235"/>
        <v>Kitchen &amp; HomeAppliances</v>
      </c>
      <c r="M1406" s="2" t="s">
        <v>13286</v>
      </c>
      <c r="N1406" s="2" t="str">
        <f t="shared" si="236"/>
        <v>SmallKitchenAppliances</v>
      </c>
      <c r="O1406" s="1" t="s">
        <v>13315</v>
      </c>
      <c r="Q1406" s="2">
        <v>3349</v>
      </c>
      <c r="R1406" s="8">
        <f t="shared" si="237"/>
        <v>3349</v>
      </c>
      <c r="S1406" s="2">
        <v>4799</v>
      </c>
      <c r="T1406" s="8">
        <f t="shared" si="238"/>
        <v>4799</v>
      </c>
      <c r="U1406" s="1">
        <f t="shared" si="239"/>
        <v>0.302146280475099</v>
      </c>
      <c r="V1406">
        <v>3.7</v>
      </c>
      <c r="W1406" s="10">
        <f t="shared" si="240"/>
        <v>3.7</v>
      </c>
      <c r="X1406" s="4">
        <v>4200</v>
      </c>
      <c r="Y1406" s="12">
        <f t="shared" si="241"/>
        <v>4200</v>
      </c>
    </row>
    <row r="1407" spans="1:25" x14ac:dyDescent="0.25">
      <c r="A1407">
        <v>1406</v>
      </c>
      <c r="B1407" t="s">
        <v>12313</v>
      </c>
      <c r="C1407" t="str">
        <f t="shared" si="242"/>
        <v>Unique</v>
      </c>
      <c r="D1407" t="s">
        <v>12314</v>
      </c>
      <c r="E1407" t="str">
        <f t="shared" si="233"/>
        <v>Shakti Technology S3 High Pressure Car Washer Machine 1800 Watts and Pressure 120 Bar for Cleaning Car, Bike and Home</v>
      </c>
      <c r="F1407" t="str" cm="1">
        <f t="array" ref="F1407">PROPER(_xlfn.TEXTJOIN(" ", TRUE, INDEX(_xlfn.FILTERXML("&lt;t&gt;&lt;s&gt;" &amp; SUBSTITUTE(E1407," ","&lt;/s&gt;&lt;s&gt;") &amp; "&lt;/s&gt;&lt;/t&gt;", "//s"), _xlfn.SEQUENCE(4))))</f>
        <v>Shakti Technology S3 High</v>
      </c>
      <c r="G1407" t="str">
        <f t="shared" si="243"/>
        <v>Washer Machine 1800 Watts and Pressure 120 Bar for Cleaning Car, Bike and Home</v>
      </c>
      <c r="H1407" t="s">
        <v>9294</v>
      </c>
      <c r="I1407" t="s">
        <v>13176</v>
      </c>
      <c r="J1407" s="7" t="str">
        <f t="shared" si="234"/>
        <v>Home &amp; Kitchen</v>
      </c>
      <c r="K1407" s="2" t="s">
        <v>13285</v>
      </c>
      <c r="L1407" t="str">
        <f t="shared" si="235"/>
        <v>Kitchen &amp; HomeAppliances</v>
      </c>
      <c r="M1407" s="2" t="s">
        <v>13293</v>
      </c>
      <c r="N1407" s="2" t="str">
        <f t="shared" si="236"/>
        <v>Vacuum , Cleaning &amp; Ironing</v>
      </c>
      <c r="O1407" s="1" t="s">
        <v>13325</v>
      </c>
      <c r="Q1407" s="2">
        <v>4899</v>
      </c>
      <c r="R1407" s="8">
        <f t="shared" si="237"/>
        <v>4899</v>
      </c>
      <c r="S1407" s="2">
        <v>8999</v>
      </c>
      <c r="T1407" s="8">
        <f t="shared" si="238"/>
        <v>8999</v>
      </c>
      <c r="U1407" s="1">
        <f t="shared" si="239"/>
        <v>0.45560617846427381</v>
      </c>
      <c r="V1407">
        <v>4.0999999999999996</v>
      </c>
      <c r="W1407" s="10">
        <f t="shared" si="240"/>
        <v>4.0999999999999996</v>
      </c>
      <c r="X1407" s="4">
        <v>297</v>
      </c>
      <c r="Y1407" s="12">
        <f t="shared" si="241"/>
        <v>297</v>
      </c>
    </row>
    <row r="1408" spans="1:25" x14ac:dyDescent="0.25">
      <c r="A1408">
        <v>1407</v>
      </c>
      <c r="B1408" t="s">
        <v>12323</v>
      </c>
      <c r="C1408" t="str">
        <f t="shared" si="242"/>
        <v>Unique</v>
      </c>
      <c r="D1408" t="s">
        <v>12324</v>
      </c>
      <c r="E1408" t="str">
        <f t="shared" si="233"/>
        <v>Cello Quick Boil Popular Electric Kettle 1 Litre 1200 Watts | Stainless Steel body | Boiler for Water, Silver</v>
      </c>
      <c r="F1408" t="str" cm="1">
        <f t="array" ref="F1408">PROPER(_xlfn.TEXTJOIN(" ", TRUE, INDEX(_xlfn.FILTERXML("&lt;t&gt;&lt;s&gt;" &amp; SUBSTITUTE(E1408," ","&lt;/s&gt;&lt;s&gt;") &amp; "&lt;/s&gt;&lt;/t&gt;", "//s"), _xlfn.SEQUENCE(4))))</f>
        <v>Cello Quick Boil Popular</v>
      </c>
      <c r="G1408" t="str">
        <f t="shared" si="243"/>
        <v>1 Litre 1200 Watts | Stainless Steel body | Boiler for Water, Silver</v>
      </c>
      <c r="H1408" t="s">
        <v>8670</v>
      </c>
      <c r="I1408" t="s">
        <v>13176</v>
      </c>
      <c r="J1408" s="7" t="str">
        <f t="shared" si="234"/>
        <v>Home &amp; Kitchen</v>
      </c>
      <c r="K1408" s="2" t="s">
        <v>13285</v>
      </c>
      <c r="L1408" t="str">
        <f t="shared" si="235"/>
        <v>Kitchen &amp; HomeAppliances</v>
      </c>
      <c r="M1408" s="2" t="s">
        <v>13286</v>
      </c>
      <c r="N1408" s="2" t="str">
        <f t="shared" si="236"/>
        <v>SmallKitchenAppliances</v>
      </c>
      <c r="O1408" s="1" t="s">
        <v>13287</v>
      </c>
      <c r="P1408" t="s">
        <v>13307</v>
      </c>
      <c r="Q1408" s="2">
        <v>1199</v>
      </c>
      <c r="R1408" s="8">
        <f t="shared" si="237"/>
        <v>1199</v>
      </c>
      <c r="S1408" s="2">
        <v>1899</v>
      </c>
      <c r="T1408" s="8">
        <f t="shared" si="238"/>
        <v>1899</v>
      </c>
      <c r="U1408" s="1">
        <f t="shared" si="239"/>
        <v>0.36861506055818855</v>
      </c>
      <c r="V1408">
        <v>4.2</v>
      </c>
      <c r="W1408" s="10">
        <f t="shared" si="240"/>
        <v>4.2</v>
      </c>
      <c r="X1408" s="4">
        <v>3858</v>
      </c>
      <c r="Y1408" s="12">
        <f t="shared" si="241"/>
        <v>3858</v>
      </c>
    </row>
    <row r="1409" spans="1:25" x14ac:dyDescent="0.25">
      <c r="A1409">
        <v>1408</v>
      </c>
      <c r="B1409" t="s">
        <v>12333</v>
      </c>
      <c r="C1409" t="str">
        <f t="shared" si="242"/>
        <v>Unique</v>
      </c>
      <c r="D1409" t="s">
        <v>12334</v>
      </c>
      <c r="E1409" t="str">
        <f t="shared" si="233"/>
        <v>AGARO Glory Cool Mist Ultrasonic Humidifier, 4.5Litres, For Large Area, Room, Home, Office, Adjustable Mist Output, Ceramic Ball Filter, Ultra Quiet, 360¬∞ Rotatable Nozzle, Auto Shut Off, Grey</v>
      </c>
      <c r="F1409" t="str" cm="1">
        <f t="array" ref="F1409">PROPER(_xlfn.TEXTJOIN(" ", TRUE, INDEX(_xlfn.FILTERXML("&lt;t&gt;&lt;s&gt;" &amp; SUBSTITUTE(E1409," ","&lt;/s&gt;&lt;s&gt;") &amp; "&lt;/s&gt;&lt;/t&gt;", "//s"), _xlfn.SEQUENCE(4))))</f>
        <v>Agaro Glory Cool Mist</v>
      </c>
      <c r="G1409" t="str">
        <f t="shared" si="243"/>
        <v>4.5Litres, For Large Area, Room, Home, Office, Adjustable Mist Output, Ceramic Ball Filter, Ultra Quiet, 360¬∞ Rotatable Nozzle, Auto Shut Off, Grey</v>
      </c>
      <c r="H1409" t="s">
        <v>11003</v>
      </c>
      <c r="I1409" t="s">
        <v>13176</v>
      </c>
      <c r="J1409" s="7" t="str">
        <f t="shared" si="234"/>
        <v>Home &amp; Kitchen</v>
      </c>
      <c r="K1409" s="2" t="s">
        <v>13289</v>
      </c>
      <c r="L1409" t="str">
        <f t="shared" si="235"/>
        <v>Heating , Cooling &amp; AirQuality</v>
      </c>
      <c r="M1409" s="2" t="s">
        <v>13363</v>
      </c>
      <c r="N1409" s="2" t="str">
        <f t="shared" si="236"/>
        <v>Humidifiers</v>
      </c>
      <c r="O1409" s="1"/>
      <c r="Q1409" s="2">
        <v>3290</v>
      </c>
      <c r="R1409" s="8">
        <f t="shared" si="237"/>
        <v>3290</v>
      </c>
      <c r="S1409" s="2">
        <v>5799</v>
      </c>
      <c r="T1409" s="8">
        <f t="shared" si="238"/>
        <v>5799</v>
      </c>
      <c r="U1409" s="1">
        <f t="shared" si="239"/>
        <v>0.43266080358682529</v>
      </c>
      <c r="V1409">
        <v>4.3</v>
      </c>
      <c r="W1409" s="10">
        <f t="shared" si="240"/>
        <v>4.3</v>
      </c>
      <c r="X1409" s="4">
        <v>168</v>
      </c>
      <c r="Y1409" s="12">
        <f t="shared" si="241"/>
        <v>168</v>
      </c>
    </row>
    <row r="1410" spans="1:25" x14ac:dyDescent="0.25">
      <c r="A1410">
        <v>1409</v>
      </c>
      <c r="B1410" t="s">
        <v>12343</v>
      </c>
      <c r="C1410" t="str">
        <f t="shared" si="242"/>
        <v>Unique</v>
      </c>
      <c r="D1410" t="s">
        <v>12344</v>
      </c>
      <c r="E1410" t="str">
        <f t="shared" ref="E1410:E1466" si="244">TRIM(SUBSTITUTE(SUBSTITUTE(SUBSTITUTE(SUBSTITUTE(SUBSTITUTE(SUBSTITUTE(D1410,"&amp;","and"),"&lt;",""),"&gt;",""),"/"," "),CHAR(160)," "),CHAR(10)," "))</f>
        <v>Wolpin 1 Lint Roller with 60 Sheets Remove Clothes Lint Dog Hair Dust (19 x 13 cm) Orange</v>
      </c>
      <c r="F1410" t="str" cm="1">
        <f t="array" ref="F1410">PROPER(_xlfn.TEXTJOIN(" ", TRUE, INDEX(_xlfn.FILTERXML("&lt;t&gt;&lt;s&gt;" &amp; SUBSTITUTE(E1410," ","&lt;/s&gt;&lt;s&gt;") &amp; "&lt;/s&gt;&lt;/t&gt;", "//s"), _xlfn.SEQUENCE(4))))</f>
        <v>Wolpin 1 Lint Roller</v>
      </c>
      <c r="G1410" t="str">
        <f t="shared" si="243"/>
        <v>Sheets Remove Clothes Lint Dog Hair Dust (19 x 13 cm) Orange</v>
      </c>
      <c r="H1410" t="s">
        <v>8483</v>
      </c>
      <c r="I1410" t="s">
        <v>13176</v>
      </c>
      <c r="J1410" s="7" t="str">
        <f t="shared" ref="J1410:J1466" si="245">TRIM(SUBSTITUTE(SUBSTITUTE(I1410, "&amp;", " &amp; "), ",", " , "))</f>
        <v>Home &amp; Kitchen</v>
      </c>
      <c r="K1410" t="s">
        <v>13285</v>
      </c>
      <c r="L1410" t="str">
        <f t="shared" ref="L1410:L1466" si="246">TRIM(SUBSTITUTE(SUBSTITUTE(K1410, "&amp;", " &amp; "), ",", " , "))</f>
        <v>Kitchen &amp; HomeAppliances</v>
      </c>
      <c r="M1410" t="s">
        <v>13293</v>
      </c>
      <c r="N1410" s="2" t="str">
        <f t="shared" ref="N1410:N1466" si="247">TRIM(SUBSTITUTE(SUBSTITUTE(M1410, "&amp;", " &amp; "), ",", " , "))</f>
        <v>Vacuum , Cleaning &amp; Ironing</v>
      </c>
      <c r="O1410" s="1" t="s">
        <v>13294</v>
      </c>
      <c r="P1410" t="s">
        <v>13295</v>
      </c>
      <c r="Q1410">
        <v>179</v>
      </c>
      <c r="R1410" s="8">
        <f t="shared" ref="R1410:R1466" si="248">VALUE(Q1410)</f>
        <v>179</v>
      </c>
      <c r="S1410">
        <v>799</v>
      </c>
      <c r="T1410" s="8">
        <f t="shared" ref="T1410:T1466" si="249">VALUE(S1410)</f>
        <v>799</v>
      </c>
      <c r="U1410" s="1">
        <f t="shared" ref="U1410:U1466" si="250">IFERROR((T1410- R1410) / T1410, 0)</f>
        <v>0.77596996245306638</v>
      </c>
      <c r="V1410">
        <v>3.6</v>
      </c>
      <c r="W1410" s="10">
        <f t="shared" ref="W1410:W1466" si="251">VALUE(V1410)</f>
        <v>3.6</v>
      </c>
      <c r="X1410" s="4">
        <v>101</v>
      </c>
      <c r="Y1410" s="12">
        <f t="shared" ref="Y1410:Y1466" si="252">VALUE(X1410)</f>
        <v>101</v>
      </c>
    </row>
    <row r="1411" spans="1:25" x14ac:dyDescent="0.25">
      <c r="A1411">
        <v>1410</v>
      </c>
      <c r="B1411" t="s">
        <v>12353</v>
      </c>
      <c r="C1411" t="str">
        <f t="shared" ref="C1411:C1466" si="253">IF(COUNTIF(B:B, B1411) &gt; 1, "Duplicate", "Unique")</f>
        <v>Unique</v>
      </c>
      <c r="D1411" t="s">
        <v>12354</v>
      </c>
      <c r="E1411" t="str">
        <f t="shared" si="244"/>
        <v>Abode Kitchen Essential Measuring Cup and Spoon for Spices | for Cooking and Baking Cake | Multipurpose Tablespoon Cups with Ring Holder | (Black)</v>
      </c>
      <c r="F1411" t="str" cm="1">
        <f t="array" ref="F1411">PROPER(_xlfn.TEXTJOIN(" ", TRUE, INDEX(_xlfn.FILTERXML("&lt;t&gt;&lt;s&gt;" &amp; SUBSTITUTE(E1411," ","&lt;/s&gt;&lt;s&gt;") &amp; "&lt;/s&gt;&lt;/t&gt;", "//s"), _xlfn.SEQUENCE(4))))</f>
        <v>Abode Kitchen Essential Measuring</v>
      </c>
      <c r="G1411" t="str">
        <f t="shared" si="243"/>
        <v>Spoon for Spices | for Cooking and Baking Cake | Multipurpose Tablespoon Cups with Ring Holder | (Black)</v>
      </c>
      <c r="H1411" t="s">
        <v>12016</v>
      </c>
      <c r="I1411" t="s">
        <v>13176</v>
      </c>
      <c r="J1411" s="7" t="str">
        <f t="shared" si="245"/>
        <v>Home &amp; Kitchen</v>
      </c>
      <c r="K1411" t="s">
        <v>13285</v>
      </c>
      <c r="L1411" t="str">
        <f t="shared" si="246"/>
        <v>Kitchen &amp; HomeAppliances</v>
      </c>
      <c r="M1411" t="s">
        <v>13329</v>
      </c>
      <c r="N1411" s="2" t="str">
        <f t="shared" si="247"/>
        <v>Coffee , Tea &amp; Espresso</v>
      </c>
      <c r="O1411" s="1" t="s">
        <v>13372</v>
      </c>
      <c r="P1411" t="s">
        <v>13373</v>
      </c>
      <c r="Q1411">
        <v>149</v>
      </c>
      <c r="R1411" s="8">
        <f t="shared" si="248"/>
        <v>149</v>
      </c>
      <c r="S1411">
        <v>300</v>
      </c>
      <c r="T1411" s="8">
        <f t="shared" si="249"/>
        <v>300</v>
      </c>
      <c r="U1411" s="1">
        <f t="shared" si="250"/>
        <v>0.5033333333333333</v>
      </c>
      <c r="V1411">
        <v>4.0999999999999996</v>
      </c>
      <c r="W1411" s="10">
        <f t="shared" si="251"/>
        <v>4.0999999999999996</v>
      </c>
      <c r="X1411" s="4">
        <v>4074</v>
      </c>
      <c r="Y1411" s="12">
        <f t="shared" si="252"/>
        <v>4074</v>
      </c>
    </row>
    <row r="1412" spans="1:25" x14ac:dyDescent="0.25">
      <c r="A1412">
        <v>1411</v>
      </c>
      <c r="B1412" t="s">
        <v>12363</v>
      </c>
      <c r="C1412" t="str">
        <f t="shared" si="253"/>
        <v>Unique</v>
      </c>
      <c r="D1412" t="s">
        <v>12364</v>
      </c>
      <c r="E1412" t="str">
        <f t="shared" si="244"/>
        <v>Sujata Supermix, Mixer Grinder, 900 Watts, 3 Jars (White)</v>
      </c>
      <c r="F1412" t="str" cm="1">
        <f t="array" ref="F1412">PROPER(_xlfn.TEXTJOIN(" ", TRUE, INDEX(_xlfn.FILTERXML("&lt;t&gt;&lt;s&gt;" &amp; SUBSTITUTE(E1412," ","&lt;/s&gt;&lt;s&gt;") &amp; "&lt;/s&gt;&lt;/t&gt;", "//s"), _xlfn.SEQUENCE(4))))</f>
        <v>Sujata Supermix, Mixer Grinder,</v>
      </c>
      <c r="G1412" t="str">
        <f t="shared" si="243"/>
        <v>3 Jars (White)</v>
      </c>
      <c r="H1412" t="s">
        <v>8618</v>
      </c>
      <c r="I1412" t="s">
        <v>13176</v>
      </c>
      <c r="J1412" s="7" t="str">
        <f t="shared" si="245"/>
        <v>Home &amp; Kitchen</v>
      </c>
      <c r="K1412" s="2" t="s">
        <v>13285</v>
      </c>
      <c r="L1412" t="str">
        <f t="shared" si="246"/>
        <v>Kitchen &amp; HomeAppliances</v>
      </c>
      <c r="M1412" s="2" t="s">
        <v>13286</v>
      </c>
      <c r="N1412" s="2" t="str">
        <f t="shared" si="247"/>
        <v>SmallKitchenAppliances</v>
      </c>
      <c r="O1412" s="1" t="s">
        <v>13304</v>
      </c>
      <c r="Q1412" s="2">
        <v>5490</v>
      </c>
      <c r="R1412" s="8">
        <f t="shared" si="248"/>
        <v>5490</v>
      </c>
      <c r="S1412" s="2">
        <v>7200</v>
      </c>
      <c r="T1412" s="8">
        <f t="shared" si="249"/>
        <v>7200</v>
      </c>
      <c r="U1412" s="1">
        <f t="shared" si="250"/>
        <v>0.23749999999999999</v>
      </c>
      <c r="V1412">
        <v>4.5</v>
      </c>
      <c r="W1412" s="10">
        <f t="shared" si="251"/>
        <v>4.5</v>
      </c>
      <c r="X1412" s="4">
        <v>1408</v>
      </c>
      <c r="Y1412" s="12">
        <f t="shared" si="252"/>
        <v>1408</v>
      </c>
    </row>
    <row r="1413" spans="1:25" x14ac:dyDescent="0.25">
      <c r="A1413">
        <v>1412</v>
      </c>
      <c r="B1413" t="s">
        <v>12373</v>
      </c>
      <c r="C1413" t="str">
        <f t="shared" si="253"/>
        <v>Unique</v>
      </c>
      <c r="D1413" t="s">
        <v>12374</v>
      </c>
      <c r="E1413" t="str">
        <f t="shared" si="244"/>
        <v>CARDEX Digital Kitchen Weighing Machine Multipurpose Electronic Weight Scale With Back Lite LCD Display for Measuring Food, Cake, Vegetable, Fruit (KITCHEN SCALE)</v>
      </c>
      <c r="F1413" t="str" cm="1">
        <f t="array" ref="F1413">PROPER(_xlfn.TEXTJOIN(" ", TRUE, INDEX(_xlfn.FILTERXML("&lt;t&gt;&lt;s&gt;" &amp; SUBSTITUTE(E1413," ","&lt;/s&gt;&lt;s&gt;") &amp; "&lt;/s&gt;&lt;/t&gt;", "//s"), _xlfn.SEQUENCE(4))))</f>
        <v>Cardex Digital Kitchen Weighing</v>
      </c>
      <c r="G1413" t="str">
        <f t="shared" si="243"/>
        <v>Electronic Weight Scale With Back Lite LCD Display for Measuring Food, Cake, Vegetable, Fruit (KITCHEN SCALE)</v>
      </c>
      <c r="H1413" t="s">
        <v>8494</v>
      </c>
      <c r="I1413" t="s">
        <v>13176</v>
      </c>
      <c r="J1413" s="7" t="str">
        <f t="shared" si="245"/>
        <v>Home &amp; Kitchen</v>
      </c>
      <c r="K1413" t="s">
        <v>13285</v>
      </c>
      <c r="L1413" t="str">
        <f t="shared" si="246"/>
        <v>Kitchen &amp; HomeAppliances</v>
      </c>
      <c r="M1413" t="s">
        <v>13286</v>
      </c>
      <c r="N1413" s="2" t="str">
        <f t="shared" si="247"/>
        <v>SmallKitchenAppliances</v>
      </c>
      <c r="O1413" s="1" t="s">
        <v>13296</v>
      </c>
      <c r="Q1413">
        <v>379</v>
      </c>
      <c r="R1413" s="8">
        <f t="shared" si="248"/>
        <v>379</v>
      </c>
      <c r="S1413">
        <v>389</v>
      </c>
      <c r="T1413" s="8">
        <f t="shared" si="249"/>
        <v>389</v>
      </c>
      <c r="U1413" s="1">
        <f t="shared" si="250"/>
        <v>2.570694087403599E-2</v>
      </c>
      <c r="V1413">
        <v>4.2</v>
      </c>
      <c r="W1413" s="10">
        <f t="shared" si="251"/>
        <v>4.2</v>
      </c>
      <c r="X1413" s="4">
        <v>3739</v>
      </c>
      <c r="Y1413" s="12">
        <f t="shared" si="252"/>
        <v>3739</v>
      </c>
    </row>
    <row r="1414" spans="1:25" x14ac:dyDescent="0.25">
      <c r="A1414">
        <v>1413</v>
      </c>
      <c r="B1414" t="s">
        <v>12383</v>
      </c>
      <c r="C1414" t="str">
        <f t="shared" si="253"/>
        <v>Unique</v>
      </c>
      <c r="D1414" t="s">
        <v>12384</v>
      </c>
      <c r="E1414" t="str">
        <f t="shared" si="244"/>
        <v>V-Guard Zenora RO+UF+MB Water Purifier | Suitable for water with TDS up to 2000 ppm | 8 Stage Purification with World-class RO Membrane and Advanced UF Membrane | Free PAN India Installation and 1-Year Comprehensive Warranty | 7 Litre, Black</v>
      </c>
      <c r="F1414" t="str" cm="1">
        <f t="array" ref="F1414">PROPER(_xlfn.TEXTJOIN(" ", TRUE, INDEX(_xlfn.FILTERXML("&lt;t&gt;&lt;s&gt;" &amp; SUBSTITUTE(E1414," ","&lt;/s&gt;&lt;s&gt;") &amp; "&lt;/s&gt;&lt;/t&gt;", "//s"), _xlfn.SEQUENCE(4))))</f>
        <v>V-Guard Zenora Ro+Uf+Mb Water</v>
      </c>
      <c r="G1414" t="str">
        <f t="shared" si="243"/>
        <v>Suitable for water with TDS up to 2000 ppm | 8 Stage Purification with World-class RO Membrane and Advanced UF Membrane | Free PAN India Installation and 1-Year Comprehensive Warranty | 7 Litre, Black</v>
      </c>
      <c r="H1414" t="s">
        <v>10001</v>
      </c>
      <c r="I1414" t="s">
        <v>13176</v>
      </c>
      <c r="J1414" s="7" t="str">
        <f t="shared" si="245"/>
        <v>Home &amp; Kitchen</v>
      </c>
      <c r="K1414" s="2" t="s">
        <v>13285</v>
      </c>
      <c r="L1414" t="str">
        <f t="shared" si="246"/>
        <v>Kitchen &amp; HomeAppliances</v>
      </c>
      <c r="M1414" s="2" t="s">
        <v>13334</v>
      </c>
      <c r="N1414" s="2" t="str">
        <f t="shared" si="247"/>
        <v>WaterPurifiers &amp; Accessories</v>
      </c>
      <c r="O1414" s="1" t="s">
        <v>13344</v>
      </c>
      <c r="Q1414" s="2">
        <v>8699</v>
      </c>
      <c r="R1414" s="8">
        <f t="shared" si="248"/>
        <v>8699</v>
      </c>
      <c r="S1414" s="2">
        <v>13049</v>
      </c>
      <c r="T1414" s="8">
        <f t="shared" si="249"/>
        <v>13049</v>
      </c>
      <c r="U1414" s="1">
        <f t="shared" si="250"/>
        <v>0.33335887807494829</v>
      </c>
      <c r="V1414">
        <v>4.3</v>
      </c>
      <c r="W1414" s="10">
        <f t="shared" si="251"/>
        <v>4.3</v>
      </c>
      <c r="X1414" s="4">
        <v>5891</v>
      </c>
      <c r="Y1414" s="12">
        <f t="shared" si="252"/>
        <v>5891</v>
      </c>
    </row>
    <row r="1415" spans="1:25" x14ac:dyDescent="0.25">
      <c r="A1415">
        <v>1414</v>
      </c>
      <c r="B1415" t="s">
        <v>12393</v>
      </c>
      <c r="C1415" t="str">
        <f t="shared" si="253"/>
        <v>Unique</v>
      </c>
      <c r="D1415" t="s">
        <v>12394</v>
      </c>
      <c r="E1415" t="str">
        <f t="shared" si="244"/>
        <v>Bajaj Rex DLX 750 W 4 Jars Mixer Grinder, White and Blue</v>
      </c>
      <c r="F1415" t="str" cm="1">
        <f t="array" ref="F1415">PROPER(_xlfn.TEXTJOIN(" ", TRUE, INDEX(_xlfn.FILTERXML("&lt;t&gt;&lt;s&gt;" &amp; SUBSTITUTE(E1415," ","&lt;/s&gt;&lt;s&gt;") &amp; "&lt;/s&gt;&lt;/t&gt;", "//s"), _xlfn.SEQUENCE(4))))</f>
        <v>Bajaj Rex Dlx 750</v>
      </c>
      <c r="G1415" t="str">
        <f t="shared" si="243"/>
        <v>Jars Mixer Grinder, White and Blue</v>
      </c>
      <c r="H1415" t="s">
        <v>8618</v>
      </c>
      <c r="I1415" t="s">
        <v>13176</v>
      </c>
      <c r="J1415" s="7" t="str">
        <f t="shared" si="245"/>
        <v>Home &amp; Kitchen</v>
      </c>
      <c r="K1415" s="3" t="s">
        <v>13285</v>
      </c>
      <c r="L1415" t="str">
        <f t="shared" si="246"/>
        <v>Kitchen &amp; HomeAppliances</v>
      </c>
      <c r="M1415" s="2" t="s">
        <v>13286</v>
      </c>
      <c r="N1415" s="2" t="str">
        <f t="shared" si="247"/>
        <v>SmallKitchenAppliances</v>
      </c>
      <c r="O1415" s="1" t="s">
        <v>13304</v>
      </c>
      <c r="Q1415" s="3">
        <v>3041.67</v>
      </c>
      <c r="R1415" s="8">
        <f t="shared" si="248"/>
        <v>3041.67</v>
      </c>
      <c r="S1415" s="2">
        <v>5999</v>
      </c>
      <c r="T1415" s="8">
        <f t="shared" si="249"/>
        <v>5999</v>
      </c>
      <c r="U1415" s="1">
        <f t="shared" si="250"/>
        <v>0.49297049508251373</v>
      </c>
      <c r="V1415">
        <v>4</v>
      </c>
      <c r="W1415" s="10">
        <f t="shared" si="251"/>
        <v>4</v>
      </c>
      <c r="X1415" s="4">
        <v>777</v>
      </c>
      <c r="Y1415" s="12">
        <f t="shared" si="252"/>
        <v>777</v>
      </c>
    </row>
    <row r="1416" spans="1:25" x14ac:dyDescent="0.25">
      <c r="A1416">
        <v>1415</v>
      </c>
      <c r="B1416" t="s">
        <v>12403</v>
      </c>
      <c r="C1416" t="str">
        <f t="shared" si="253"/>
        <v>Unique</v>
      </c>
      <c r="D1416" t="s">
        <v>12404</v>
      </c>
      <c r="E1416" t="str">
        <f t="shared" si="244"/>
        <v>KENT 16051 Hand Blender 300 W | 5 Variable Speed Control | Multiple Beaters and Dough Hooks | Turbo Function</v>
      </c>
      <c r="F1416" t="str" cm="1">
        <f t="array" ref="F1416">PROPER(_xlfn.TEXTJOIN(" ", TRUE, INDEX(_xlfn.FILTERXML("&lt;t&gt;&lt;s&gt;" &amp; SUBSTITUTE(E1416," ","&lt;/s&gt;&lt;s&gt;") &amp; "&lt;/s&gt;&lt;/t&gt;", "//s"), _xlfn.SEQUENCE(4))))</f>
        <v>Kent 16051 Hand Blender</v>
      </c>
      <c r="G1416" t="str">
        <f t="shared" si="243"/>
        <v>| 5 Variable Speed Control | Multiple Beaters and Dough Hooks | Turbo Function</v>
      </c>
      <c r="H1416" t="s">
        <v>8597</v>
      </c>
      <c r="I1416" t="s">
        <v>13176</v>
      </c>
      <c r="J1416" s="7" t="str">
        <f t="shared" si="245"/>
        <v>Home &amp; Kitchen</v>
      </c>
      <c r="K1416" s="2" t="s">
        <v>13285</v>
      </c>
      <c r="L1416" t="str">
        <f t="shared" si="246"/>
        <v>Kitchen &amp; HomeAppliances</v>
      </c>
      <c r="M1416" s="2" t="s">
        <v>13286</v>
      </c>
      <c r="N1416" s="2" t="str">
        <f t="shared" si="247"/>
        <v>SmallKitchenAppliances</v>
      </c>
      <c r="O1416" s="1" t="s">
        <v>13302</v>
      </c>
      <c r="Q1416" s="2">
        <v>1745</v>
      </c>
      <c r="R1416" s="8">
        <f t="shared" si="248"/>
        <v>1745</v>
      </c>
      <c r="S1416" s="2">
        <v>2400</v>
      </c>
      <c r="T1416" s="8">
        <f t="shared" si="249"/>
        <v>2400</v>
      </c>
      <c r="U1416" s="1">
        <f t="shared" si="250"/>
        <v>0.27291666666666664</v>
      </c>
      <c r="V1416">
        <v>4.2</v>
      </c>
      <c r="W1416" s="10">
        <f t="shared" si="251"/>
        <v>4.2</v>
      </c>
      <c r="X1416" s="4">
        <v>14160</v>
      </c>
      <c r="Y1416" s="12">
        <f t="shared" si="252"/>
        <v>14160</v>
      </c>
    </row>
    <row r="1417" spans="1:25" x14ac:dyDescent="0.25">
      <c r="A1417">
        <v>1416</v>
      </c>
      <c r="B1417" t="s">
        <v>12413</v>
      </c>
      <c r="C1417" t="str">
        <f t="shared" si="253"/>
        <v>Unique</v>
      </c>
      <c r="D1417" t="s">
        <v>12414</v>
      </c>
      <c r="E1417" t="str">
        <f t="shared" si="244"/>
        <v>Prestige PIC 15.0+ 1900-Watt Induction Cooktop (Black)</v>
      </c>
      <c r="F1417" t="str" cm="1">
        <f t="array" ref="F1417">PROPER(_xlfn.TEXTJOIN(" ", TRUE, INDEX(_xlfn.FILTERXML("&lt;t&gt;&lt;s&gt;" &amp; SUBSTITUTE(E1417," ","&lt;/s&gt;&lt;s&gt;") &amp; "&lt;/s&gt;&lt;/t&gt;", "//s"), _xlfn.SEQUENCE(4))))</f>
        <v>Prestige Pic 15.0+ 1900-Watt</v>
      </c>
      <c r="G1417" t="str">
        <f t="shared" si="243"/>
        <v>(Black)</v>
      </c>
      <c r="H1417" t="s">
        <v>8556</v>
      </c>
      <c r="I1417" t="s">
        <v>13176</v>
      </c>
      <c r="J1417" s="7" t="str">
        <f t="shared" si="245"/>
        <v>Home &amp; Kitchen</v>
      </c>
      <c r="K1417" s="2" t="s">
        <v>13285</v>
      </c>
      <c r="L1417" t="str">
        <f t="shared" si="246"/>
        <v>Kitchen &amp; HomeAppliances</v>
      </c>
      <c r="M1417" s="2" t="s">
        <v>13286</v>
      </c>
      <c r="N1417" s="2" t="str">
        <f t="shared" si="247"/>
        <v>SmallKitchenAppliances</v>
      </c>
      <c r="O1417" s="1" t="s">
        <v>13301</v>
      </c>
      <c r="Q1417" s="2">
        <v>3180</v>
      </c>
      <c r="R1417" s="8">
        <f t="shared" si="248"/>
        <v>3180</v>
      </c>
      <c r="S1417" s="2">
        <v>5295</v>
      </c>
      <c r="T1417" s="8">
        <f t="shared" si="249"/>
        <v>5295</v>
      </c>
      <c r="U1417" s="1">
        <f t="shared" si="250"/>
        <v>0.39943342776203966</v>
      </c>
      <c r="V1417">
        <v>4.2</v>
      </c>
      <c r="W1417" s="10">
        <f t="shared" si="251"/>
        <v>4.2</v>
      </c>
      <c r="X1417" s="4">
        <v>6919</v>
      </c>
      <c r="Y1417" s="12">
        <f t="shared" si="252"/>
        <v>6919</v>
      </c>
    </row>
    <row r="1418" spans="1:25" x14ac:dyDescent="0.25">
      <c r="A1418">
        <v>1417</v>
      </c>
      <c r="B1418" t="s">
        <v>12423</v>
      </c>
      <c r="C1418" t="str">
        <f t="shared" si="253"/>
        <v>Unique</v>
      </c>
      <c r="D1418" t="s">
        <v>12424</v>
      </c>
      <c r="E1418" t="str">
        <f t="shared" si="244"/>
        <v>Aqua d pure Active Copper 12-L RO+UV Water Filter Purifier for Home, Kitchen Fully Automatic UF+TDS Controller</v>
      </c>
      <c r="F1418" t="str" cm="1">
        <f t="array" ref="F1418">PROPER(_xlfn.TEXTJOIN(" ", TRUE, INDEX(_xlfn.FILTERXML("&lt;t&gt;&lt;s&gt;" &amp; SUBSTITUTE(E1418," ","&lt;/s&gt;&lt;s&gt;") &amp; "&lt;/s&gt;&lt;/t&gt;", "//s"), _xlfn.SEQUENCE(4))))</f>
        <v>Aqua D Pure Active</v>
      </c>
      <c r="G1418" t="str">
        <f t="shared" si="243"/>
        <v>RO+UV Water Filter Purifier for Home, Kitchen Fully Automatic UF+TDS Controller</v>
      </c>
      <c r="H1418" t="s">
        <v>10001</v>
      </c>
      <c r="I1418" t="s">
        <v>13176</v>
      </c>
      <c r="J1418" s="7" t="str">
        <f t="shared" si="245"/>
        <v>Home &amp; Kitchen</v>
      </c>
      <c r="K1418" s="2" t="s">
        <v>13285</v>
      </c>
      <c r="L1418" t="str">
        <f t="shared" si="246"/>
        <v>Kitchen &amp; HomeAppliances</v>
      </c>
      <c r="M1418" s="2" t="s">
        <v>13334</v>
      </c>
      <c r="N1418" s="2" t="str">
        <f t="shared" si="247"/>
        <v>WaterPurifiers &amp; Accessories</v>
      </c>
      <c r="O1418" s="1" t="s">
        <v>13344</v>
      </c>
      <c r="Q1418" s="2">
        <v>4999</v>
      </c>
      <c r="R1418" s="8">
        <f t="shared" si="248"/>
        <v>4999</v>
      </c>
      <c r="S1418" s="2">
        <v>24999</v>
      </c>
      <c r="T1418" s="8">
        <f t="shared" si="249"/>
        <v>24999</v>
      </c>
      <c r="U1418" s="1">
        <f t="shared" si="250"/>
        <v>0.80003200128005125</v>
      </c>
      <c r="V1418">
        <v>4.5</v>
      </c>
      <c r="W1418" s="10">
        <f t="shared" si="251"/>
        <v>4.5</v>
      </c>
      <c r="X1418" s="4">
        <v>287</v>
      </c>
      <c r="Y1418" s="12">
        <f t="shared" si="252"/>
        <v>287</v>
      </c>
    </row>
    <row r="1419" spans="1:25" x14ac:dyDescent="0.25">
      <c r="A1419">
        <v>1418</v>
      </c>
      <c r="B1419" t="s">
        <v>12433</v>
      </c>
      <c r="C1419" t="str">
        <f t="shared" si="253"/>
        <v>Unique</v>
      </c>
      <c r="D1419" t="s">
        <v>12434</v>
      </c>
      <c r="E1419" t="str">
        <f t="shared" si="244"/>
        <v>PrettyKrafts Laundry Square Shape Basket Bag Foldable Multipurpose Carry Handles Slanting Lid for Home, Cloth Storage,(Single) Jute Grey</v>
      </c>
      <c r="F1419" t="str" cm="1">
        <f t="array" ref="F1419">PROPER(_xlfn.TEXTJOIN(" ", TRUE, INDEX(_xlfn.FILTERXML("&lt;t&gt;&lt;s&gt;" &amp; SUBSTITUTE(E1419," ","&lt;/s&gt;&lt;s&gt;") &amp; "&lt;/s&gt;&lt;/t&gt;", "//s"), _xlfn.SEQUENCE(4))))</f>
        <v>Prettykrafts Laundry Square Shape</v>
      </c>
      <c r="G1419" t="str">
        <f t="shared" si="243"/>
        <v>Foldable Multipurpose Carry Handles Slanting Lid for Home, Cloth Storage,(Single) Jute Grey</v>
      </c>
      <c r="H1419" t="s">
        <v>8794</v>
      </c>
      <c r="I1419" t="s">
        <v>13176</v>
      </c>
      <c r="J1419" s="7" t="str">
        <f t="shared" si="245"/>
        <v>Home &amp; Kitchen</v>
      </c>
      <c r="K1419" t="s">
        <v>13312</v>
      </c>
      <c r="L1419" t="str">
        <f t="shared" si="246"/>
        <v>HomeStorage &amp; Organization</v>
      </c>
      <c r="M1419" t="s">
        <v>13313</v>
      </c>
      <c r="N1419" s="2" t="str">
        <f t="shared" si="247"/>
        <v>LaundryOrganization</v>
      </c>
      <c r="O1419" s="1" t="s">
        <v>13314</v>
      </c>
      <c r="Q1419">
        <v>390</v>
      </c>
      <c r="R1419" s="8">
        <f t="shared" si="248"/>
        <v>390</v>
      </c>
      <c r="S1419">
        <v>799</v>
      </c>
      <c r="T1419" s="8">
        <f t="shared" si="249"/>
        <v>799</v>
      </c>
      <c r="U1419" s="1">
        <f t="shared" si="250"/>
        <v>0.51188986232790989</v>
      </c>
      <c r="V1419">
        <v>3.8</v>
      </c>
      <c r="W1419" s="10">
        <f t="shared" si="251"/>
        <v>3.8</v>
      </c>
      <c r="X1419" s="4">
        <v>287</v>
      </c>
      <c r="Y1419" s="12">
        <f t="shared" si="252"/>
        <v>287</v>
      </c>
    </row>
    <row r="1420" spans="1:25" x14ac:dyDescent="0.25">
      <c r="A1420">
        <v>1419</v>
      </c>
      <c r="B1420" t="s">
        <v>12443</v>
      </c>
      <c r="C1420" t="str">
        <f t="shared" si="253"/>
        <v>Unique</v>
      </c>
      <c r="D1420" t="s">
        <v>12444</v>
      </c>
      <c r="E1420" t="str">
        <f t="shared" si="244"/>
        <v>Libra Roti Maker Electric Automatic | chapati Maker Electric Automatic | roti Maker Machine with 900 Watts for Making Roti Chapati Parathas - Stainless Steel</v>
      </c>
      <c r="F1420" t="str" cm="1">
        <f t="array" ref="F1420">PROPER(_xlfn.TEXTJOIN(" ", TRUE, INDEX(_xlfn.FILTERXML("&lt;t&gt;&lt;s&gt;" &amp; SUBSTITUTE(E1420," ","&lt;/s&gt;&lt;s&gt;") &amp; "&lt;/s&gt;&lt;/t&gt;", "//s"), _xlfn.SEQUENCE(4))))</f>
        <v>Libra Roti Maker Electric</v>
      </c>
      <c r="G1420" t="str">
        <f t="shared" si="243"/>
        <v>chapati Maker Electric Automatic | roti Maker Machine with 900 Watts for Making Roti Chapati Parathas - Stainless Steel</v>
      </c>
      <c r="H1420" t="s">
        <v>12445</v>
      </c>
      <c r="I1420" t="s">
        <v>13176</v>
      </c>
      <c r="J1420" s="7" t="str">
        <f t="shared" si="245"/>
        <v>Home &amp; Kitchen</v>
      </c>
      <c r="K1420" s="2" t="s">
        <v>13285</v>
      </c>
      <c r="L1420" t="str">
        <f t="shared" si="246"/>
        <v>Kitchen &amp; HomeAppliances</v>
      </c>
      <c r="M1420" s="2" t="s">
        <v>13286</v>
      </c>
      <c r="N1420" s="2" t="str">
        <f t="shared" si="247"/>
        <v>SmallKitchenAppliances</v>
      </c>
      <c r="O1420" s="1" t="s">
        <v>13375</v>
      </c>
      <c r="Q1420" s="2">
        <v>1999</v>
      </c>
      <c r="R1420" s="8">
        <f t="shared" si="248"/>
        <v>1999</v>
      </c>
      <c r="S1420" s="2">
        <v>2999</v>
      </c>
      <c r="T1420" s="8">
        <f t="shared" si="249"/>
        <v>2999</v>
      </c>
      <c r="U1420" s="1">
        <f t="shared" si="250"/>
        <v>0.33344448149383127</v>
      </c>
      <c r="V1420">
        <v>4.4000000000000004</v>
      </c>
      <c r="W1420" s="10">
        <f t="shared" si="251"/>
        <v>4.4000000000000004</v>
      </c>
      <c r="X1420" s="4">
        <v>388</v>
      </c>
      <c r="Y1420" s="12">
        <f t="shared" si="252"/>
        <v>388</v>
      </c>
    </row>
    <row r="1421" spans="1:25" x14ac:dyDescent="0.25">
      <c r="A1421">
        <v>1420</v>
      </c>
      <c r="B1421" t="s">
        <v>12454</v>
      </c>
      <c r="C1421" t="str">
        <f t="shared" si="253"/>
        <v>Unique</v>
      </c>
      <c r="D1421" t="s">
        <v>12455</v>
      </c>
      <c r="E1421" t="str">
        <f t="shared" si="244"/>
        <v>Glen 3 in 1 Electric Multi Cooker - Steam, Cook and Egg Boiler with 350 W (SA 3035MC) - 350 Watts</v>
      </c>
      <c r="F1421" t="str" cm="1">
        <f t="array" ref="F1421">PROPER(_xlfn.TEXTJOIN(" ", TRUE, INDEX(_xlfn.FILTERXML("&lt;t&gt;&lt;s&gt;" &amp; SUBSTITUTE(E1421," ","&lt;/s&gt;&lt;s&gt;") &amp; "&lt;/s&gt;&lt;/t&gt;", "//s"), _xlfn.SEQUENCE(4))))</f>
        <v>Glen 3 In 1</v>
      </c>
      <c r="G1421" t="str">
        <f t="shared" si="243"/>
        <v>Cooker - Steam, Cook and Egg Boiler with 350 W (SA 3035MC) - 350 Watts</v>
      </c>
      <c r="H1421" t="s">
        <v>8938</v>
      </c>
      <c r="I1421" t="s">
        <v>13176</v>
      </c>
      <c r="J1421" s="7" t="str">
        <f t="shared" si="245"/>
        <v>Home &amp; Kitchen</v>
      </c>
      <c r="K1421" s="2" t="s">
        <v>13285</v>
      </c>
      <c r="L1421" t="str">
        <f t="shared" si="246"/>
        <v>Kitchen &amp; HomeAppliances</v>
      </c>
      <c r="M1421" s="2" t="s">
        <v>13286</v>
      </c>
      <c r="N1421" s="2" t="str">
        <f t="shared" si="247"/>
        <v>SmallKitchenAppliances</v>
      </c>
      <c r="O1421" s="1" t="s">
        <v>13318</v>
      </c>
      <c r="Q1421" s="2">
        <v>1624</v>
      </c>
      <c r="R1421" s="8">
        <f t="shared" si="248"/>
        <v>1624</v>
      </c>
      <c r="S1421" s="2">
        <v>2495</v>
      </c>
      <c r="T1421" s="8">
        <f t="shared" si="249"/>
        <v>2495</v>
      </c>
      <c r="U1421" s="1">
        <f t="shared" si="250"/>
        <v>0.34909819639278555</v>
      </c>
      <c r="V1421">
        <v>4.0999999999999996</v>
      </c>
      <c r="W1421" s="10">
        <f t="shared" si="251"/>
        <v>4.0999999999999996</v>
      </c>
      <c r="X1421" s="4">
        <v>827</v>
      </c>
      <c r="Y1421" s="12">
        <f t="shared" si="252"/>
        <v>827</v>
      </c>
    </row>
    <row r="1422" spans="1:25" x14ac:dyDescent="0.25">
      <c r="A1422">
        <v>1421</v>
      </c>
      <c r="B1422" t="s">
        <v>12464</v>
      </c>
      <c r="C1422" t="str">
        <f t="shared" si="253"/>
        <v>Unique</v>
      </c>
      <c r="D1422" t="s">
        <v>12465</v>
      </c>
      <c r="E1422" t="str">
        <f t="shared" si="244"/>
        <v>Dynore Stainless Steel Set of 4 Measuring Cup and 4 Measuring Spoon</v>
      </c>
      <c r="F1422" t="str" cm="1">
        <f t="array" ref="F1422">PROPER(_xlfn.TEXTJOIN(" ", TRUE, INDEX(_xlfn.FILTERXML("&lt;t&gt;&lt;s&gt;" &amp; SUBSTITUTE(E1422," ","&lt;/s&gt;&lt;s&gt;") &amp; "&lt;/s&gt;&lt;/t&gt;", "//s"), _xlfn.SEQUENCE(4))))</f>
        <v>Dynore Stainless Steel Set</v>
      </c>
      <c r="G1422" t="str">
        <f t="shared" si="243"/>
        <v>Measuring Cup and 4 Measuring Spoon</v>
      </c>
      <c r="H1422" t="s">
        <v>12016</v>
      </c>
      <c r="I1422" t="s">
        <v>13176</v>
      </c>
      <c r="J1422" s="7" t="str">
        <f t="shared" si="245"/>
        <v>Home &amp; Kitchen</v>
      </c>
      <c r="K1422" t="s">
        <v>13285</v>
      </c>
      <c r="L1422" t="str">
        <f t="shared" si="246"/>
        <v>Kitchen &amp; HomeAppliances</v>
      </c>
      <c r="M1422" t="s">
        <v>13329</v>
      </c>
      <c r="N1422" s="2" t="str">
        <f t="shared" si="247"/>
        <v>Coffee , Tea &amp; Espresso</v>
      </c>
      <c r="O1422" s="1" t="s">
        <v>13372</v>
      </c>
      <c r="P1422" t="s">
        <v>13373</v>
      </c>
      <c r="Q1422">
        <v>184</v>
      </c>
      <c r="R1422" s="8">
        <f t="shared" si="248"/>
        <v>184</v>
      </c>
      <c r="S1422">
        <v>450</v>
      </c>
      <c r="T1422" s="8">
        <f t="shared" si="249"/>
        <v>450</v>
      </c>
      <c r="U1422" s="1">
        <f t="shared" si="250"/>
        <v>0.59111111111111114</v>
      </c>
      <c r="V1422">
        <v>4.2</v>
      </c>
      <c r="W1422" s="10">
        <f t="shared" si="251"/>
        <v>4.2</v>
      </c>
      <c r="X1422" s="4">
        <v>4971</v>
      </c>
      <c r="Y1422" s="12">
        <f t="shared" si="252"/>
        <v>4971</v>
      </c>
    </row>
    <row r="1423" spans="1:25" x14ac:dyDescent="0.25">
      <c r="A1423">
        <v>1422</v>
      </c>
      <c r="B1423" t="s">
        <v>12474</v>
      </c>
      <c r="C1423" t="str">
        <f t="shared" si="253"/>
        <v>Unique</v>
      </c>
      <c r="D1423" t="s">
        <v>12475</v>
      </c>
      <c r="E1423" t="str">
        <f t="shared" si="244"/>
        <v>Lint Remover For Clothes With 1 Year Warranty Fabric Shaver Lint Shaver for Woolen Clothes Blanket Jackets Stainless Steel Blades,Bedding, Clothes and Furniture Best Remover for Fabrics Portable Lint Shavers (White Orange)</v>
      </c>
      <c r="F1423" t="str" cm="1">
        <f t="array" ref="F1423">PROPER(_xlfn.TEXTJOIN(" ", TRUE, INDEX(_xlfn.FILTERXML("&lt;t&gt;&lt;s&gt;" &amp; SUBSTITUTE(E1423," ","&lt;/s&gt;&lt;s&gt;") &amp; "&lt;/s&gt;&lt;/t&gt;", "//s"), _xlfn.SEQUENCE(4))))</f>
        <v>Lint Remover For Clothes</v>
      </c>
      <c r="G1423" t="str">
        <f t="shared" si="243"/>
        <v>Year Warranty Fabric Shaver Lint Shaver for Woolen Clothes Blanket Jackets Stainless Steel Blades,Bedding, Clothes and Furniture Best Remover for Fabrics Portable Lint Shavers (White Orange)</v>
      </c>
      <c r="H1423" t="s">
        <v>8483</v>
      </c>
      <c r="I1423" t="s">
        <v>13176</v>
      </c>
      <c r="J1423" s="7" t="str">
        <f t="shared" si="245"/>
        <v>Home &amp; Kitchen</v>
      </c>
      <c r="K1423" t="s">
        <v>13285</v>
      </c>
      <c r="L1423" t="str">
        <f t="shared" si="246"/>
        <v>Kitchen &amp; HomeAppliances</v>
      </c>
      <c r="M1423" t="s">
        <v>13293</v>
      </c>
      <c r="N1423" s="2" t="str">
        <f t="shared" si="247"/>
        <v>Vacuum , Cleaning &amp; Ironing</v>
      </c>
      <c r="O1423" s="1" t="s">
        <v>13294</v>
      </c>
      <c r="P1423" t="s">
        <v>13295</v>
      </c>
      <c r="Q1423">
        <v>445</v>
      </c>
      <c r="R1423" s="8">
        <f t="shared" si="248"/>
        <v>445</v>
      </c>
      <c r="S1423">
        <v>999</v>
      </c>
      <c r="T1423" s="8">
        <f t="shared" si="249"/>
        <v>999</v>
      </c>
      <c r="U1423" s="1">
        <f t="shared" si="250"/>
        <v>0.5545545545545546</v>
      </c>
      <c r="V1423">
        <v>4.3</v>
      </c>
      <c r="W1423" s="10">
        <f t="shared" si="251"/>
        <v>4.3</v>
      </c>
      <c r="X1423" s="4">
        <v>229</v>
      </c>
      <c r="Y1423" s="12">
        <f t="shared" si="252"/>
        <v>229</v>
      </c>
    </row>
    <row r="1424" spans="1:25" x14ac:dyDescent="0.25">
      <c r="A1424">
        <v>1423</v>
      </c>
      <c r="B1424" t="s">
        <v>12484</v>
      </c>
      <c r="C1424" t="str">
        <f t="shared" si="253"/>
        <v>Unique</v>
      </c>
      <c r="D1424" t="s">
        <v>12485</v>
      </c>
      <c r="E1424" t="str">
        <f t="shared" si="244"/>
        <v>Monitor AC Stand Heavy Duty Air Conditioner Outdoor Unit Mounting Bracket</v>
      </c>
      <c r="F1424" t="str" cm="1">
        <f t="array" ref="F1424">PROPER(_xlfn.TEXTJOIN(" ", TRUE, INDEX(_xlfn.FILTERXML("&lt;t&gt;&lt;s&gt;" &amp; SUBSTITUTE(E1424," ","&lt;/s&gt;&lt;s&gt;") &amp; "&lt;/s&gt;&lt;/t&gt;", "//s"), _xlfn.SEQUENCE(4))))</f>
        <v>Monitor Ac Stand Heavy</v>
      </c>
      <c r="G1424" t="str">
        <f t="shared" si="243"/>
        <v>Conditioner Outdoor Unit Mounting Bracket</v>
      </c>
      <c r="H1424" t="s">
        <v>12486</v>
      </c>
      <c r="I1424" t="s">
        <v>13176</v>
      </c>
      <c r="J1424" s="7" t="str">
        <f t="shared" si="245"/>
        <v>Home &amp; Kitchen</v>
      </c>
      <c r="K1424" t="s">
        <v>13289</v>
      </c>
      <c r="L1424" t="str">
        <f t="shared" si="246"/>
        <v>Heating , Cooling &amp; AirQuality</v>
      </c>
      <c r="M1424" s="2" t="s">
        <v>13376</v>
      </c>
      <c r="N1424" s="2" t="str">
        <f t="shared" si="247"/>
        <v>Parts &amp; Accessories</v>
      </c>
      <c r="O1424" s="1" t="s">
        <v>13377</v>
      </c>
      <c r="Q1424">
        <v>699</v>
      </c>
      <c r="R1424" s="8">
        <f t="shared" si="248"/>
        <v>699</v>
      </c>
      <c r="S1424" s="2">
        <v>1690</v>
      </c>
      <c r="T1424" s="8">
        <f t="shared" si="249"/>
        <v>1690</v>
      </c>
      <c r="U1424" s="1">
        <f t="shared" si="250"/>
        <v>0.58639053254437867</v>
      </c>
      <c r="V1424">
        <v>4.0999999999999996</v>
      </c>
      <c r="W1424" s="10">
        <f t="shared" si="251"/>
        <v>4.0999999999999996</v>
      </c>
      <c r="X1424" s="4">
        <v>3524</v>
      </c>
      <c r="Y1424" s="12">
        <f t="shared" si="252"/>
        <v>3524</v>
      </c>
    </row>
    <row r="1425" spans="1:25" x14ac:dyDescent="0.25">
      <c r="A1425">
        <v>1424</v>
      </c>
      <c r="B1425" t="s">
        <v>12495</v>
      </c>
      <c r="C1425" t="str">
        <f t="shared" si="253"/>
        <v>Unique</v>
      </c>
      <c r="D1425" t="s">
        <v>12496</v>
      </c>
      <c r="E1425" t="str">
        <f t="shared" si="244"/>
        <v>iBELL Induction Cooktop, 2000W with Auto Shut Off and Overheat Protection, BIS Certified, Black</v>
      </c>
      <c r="F1425" t="str" cm="1">
        <f t="array" ref="F1425">PROPER(_xlfn.TEXTJOIN(" ", TRUE, INDEX(_xlfn.FILTERXML("&lt;t&gt;&lt;s&gt;" &amp; SUBSTITUTE(E1425," ","&lt;/s&gt;&lt;s&gt;") &amp; "&lt;/s&gt;&lt;/t&gt;", "//s"), _xlfn.SEQUENCE(4))))</f>
        <v>Ibell Induction Cooktop, 2000W</v>
      </c>
      <c r="G1425" t="str">
        <f t="shared" si="243"/>
        <v>Shut Off and Overheat Protection, BIS Certified, Black</v>
      </c>
      <c r="H1425" t="s">
        <v>8556</v>
      </c>
      <c r="I1425" t="s">
        <v>13176</v>
      </c>
      <c r="J1425" s="7" t="str">
        <f t="shared" si="245"/>
        <v>Home &amp; Kitchen</v>
      </c>
      <c r="K1425" s="2" t="s">
        <v>13285</v>
      </c>
      <c r="L1425" t="str">
        <f t="shared" si="246"/>
        <v>Kitchen &amp; HomeAppliances</v>
      </c>
      <c r="M1425" s="2" t="s">
        <v>13286</v>
      </c>
      <c r="N1425" s="2" t="str">
        <f t="shared" si="247"/>
        <v>SmallKitchenAppliances</v>
      </c>
      <c r="O1425" s="1" t="s">
        <v>13301</v>
      </c>
      <c r="Q1425" s="2">
        <v>1601</v>
      </c>
      <c r="R1425" s="8">
        <f t="shared" si="248"/>
        <v>1601</v>
      </c>
      <c r="S1425" s="2">
        <v>3890</v>
      </c>
      <c r="T1425" s="8">
        <f t="shared" si="249"/>
        <v>3890</v>
      </c>
      <c r="U1425" s="1">
        <f t="shared" si="250"/>
        <v>0.58843187660668383</v>
      </c>
      <c r="V1425">
        <v>4.2</v>
      </c>
      <c r="W1425" s="10">
        <f t="shared" si="251"/>
        <v>4.2</v>
      </c>
      <c r="X1425" s="4">
        <v>156</v>
      </c>
      <c r="Y1425" s="12">
        <f t="shared" si="252"/>
        <v>156</v>
      </c>
    </row>
    <row r="1426" spans="1:25" x14ac:dyDescent="0.25">
      <c r="A1426">
        <v>1425</v>
      </c>
      <c r="B1426" t="s">
        <v>12505</v>
      </c>
      <c r="C1426" t="str">
        <f t="shared" si="253"/>
        <v>Unique</v>
      </c>
      <c r="D1426" t="s">
        <v>12506</v>
      </c>
      <c r="E1426" t="str">
        <f t="shared" si="244"/>
        <v>KENT POWP-Sediment Filter 10'' Thread WCAP</v>
      </c>
      <c r="F1426" t="str" cm="1">
        <f t="array" ref="F1426">PROPER(_xlfn.TEXTJOIN(" ", TRUE, INDEX(_xlfn.FILTERXML("&lt;t&gt;&lt;s&gt;" &amp; SUBSTITUTE(E1426," ","&lt;/s&gt;&lt;s&gt;") &amp; "&lt;/s&gt;&lt;/t&gt;", "//s"), _xlfn.SEQUENCE(4))))</f>
        <v>Kent Powp-Sediment Filter 10''</v>
      </c>
      <c r="G1426" t="str">
        <f t="shared" si="243"/>
        <v/>
      </c>
      <c r="H1426" t="s">
        <v>9541</v>
      </c>
      <c r="I1426" t="s">
        <v>13176</v>
      </c>
      <c r="J1426" s="7" t="str">
        <f t="shared" si="245"/>
        <v>Home &amp; Kitchen</v>
      </c>
      <c r="K1426" t="s">
        <v>13285</v>
      </c>
      <c r="L1426" t="str">
        <f t="shared" si="246"/>
        <v>Kitchen &amp; HomeAppliances</v>
      </c>
      <c r="M1426" t="s">
        <v>13334</v>
      </c>
      <c r="N1426" s="2" t="str">
        <f t="shared" si="247"/>
        <v>WaterPurifiers &amp; Accessories</v>
      </c>
      <c r="O1426" s="1" t="s">
        <v>13335</v>
      </c>
      <c r="Q1426">
        <v>231</v>
      </c>
      <c r="R1426" s="8">
        <f t="shared" si="248"/>
        <v>231</v>
      </c>
      <c r="S1426">
        <v>260</v>
      </c>
      <c r="T1426" s="8">
        <f t="shared" si="249"/>
        <v>260</v>
      </c>
      <c r="U1426" s="1">
        <f t="shared" si="250"/>
        <v>0.11153846153846154</v>
      </c>
      <c r="V1426">
        <v>4.0999999999999996</v>
      </c>
      <c r="W1426" s="10">
        <f t="shared" si="251"/>
        <v>4.0999999999999996</v>
      </c>
      <c r="X1426" s="4">
        <v>490</v>
      </c>
      <c r="Y1426" s="12">
        <f t="shared" si="252"/>
        <v>490</v>
      </c>
    </row>
    <row r="1427" spans="1:25" x14ac:dyDescent="0.25">
      <c r="A1427">
        <v>1426</v>
      </c>
      <c r="B1427" t="s">
        <v>12514</v>
      </c>
      <c r="C1427" t="str">
        <f t="shared" si="253"/>
        <v>Unique</v>
      </c>
      <c r="D1427" t="s">
        <v>12515</v>
      </c>
      <c r="E1427" t="str">
        <f t="shared" si="244"/>
        <v>LACOPINE Mini Pocket Size Lint Roller (White)</v>
      </c>
      <c r="F1427" t="str" cm="1">
        <f t="array" ref="F1427">PROPER(_xlfn.TEXTJOIN(" ", TRUE, INDEX(_xlfn.FILTERXML("&lt;t&gt;&lt;s&gt;" &amp; SUBSTITUTE(E1427," ","&lt;/s&gt;&lt;s&gt;") &amp; "&lt;/s&gt;&lt;/t&gt;", "//s"), _xlfn.SEQUENCE(4))))</f>
        <v>Lacopine Mini Pocket Size</v>
      </c>
      <c r="G1427" t="str">
        <f t="shared" si="243"/>
        <v>(White)</v>
      </c>
      <c r="H1427" t="s">
        <v>8483</v>
      </c>
      <c r="I1427" t="s">
        <v>13176</v>
      </c>
      <c r="J1427" s="7" t="str">
        <f t="shared" si="245"/>
        <v>Home &amp; Kitchen</v>
      </c>
      <c r="K1427" t="s">
        <v>13285</v>
      </c>
      <c r="L1427" t="str">
        <f t="shared" si="246"/>
        <v>Kitchen &amp; HomeAppliances</v>
      </c>
      <c r="M1427" t="s">
        <v>13293</v>
      </c>
      <c r="N1427" s="2" t="str">
        <f t="shared" si="247"/>
        <v>Vacuum , Cleaning &amp; Ironing</v>
      </c>
      <c r="O1427" s="1" t="s">
        <v>13294</v>
      </c>
      <c r="P1427" t="s">
        <v>13295</v>
      </c>
      <c r="Q1427">
        <v>369</v>
      </c>
      <c r="R1427" s="8">
        <f t="shared" si="248"/>
        <v>369</v>
      </c>
      <c r="S1427">
        <v>599</v>
      </c>
      <c r="T1427" s="8">
        <f t="shared" si="249"/>
        <v>599</v>
      </c>
      <c r="U1427" s="1">
        <f t="shared" si="250"/>
        <v>0.38397328881469117</v>
      </c>
      <c r="V1427">
        <v>3.9</v>
      </c>
      <c r="W1427" s="10">
        <f t="shared" si="251"/>
        <v>3.9</v>
      </c>
      <c r="X1427" s="4">
        <v>82</v>
      </c>
      <c r="Y1427" s="12">
        <f t="shared" si="252"/>
        <v>82</v>
      </c>
    </row>
    <row r="1428" spans="1:25" x14ac:dyDescent="0.25">
      <c r="A1428">
        <v>1427</v>
      </c>
      <c r="B1428" t="s">
        <v>12524</v>
      </c>
      <c r="C1428" t="str">
        <f t="shared" si="253"/>
        <v>Unique</v>
      </c>
      <c r="D1428" t="s">
        <v>12525</v>
      </c>
      <c r="E1428" t="str">
        <f t="shared" si="244"/>
        <v>iBELL SEK170BM Premium Electric Kettle, 1.7 Litre, Stainless Steel with Coating,1500W Auto Cut-Off, Silver with Black</v>
      </c>
      <c r="F1428" t="str" cm="1">
        <f t="array" ref="F1428">PROPER(_xlfn.TEXTJOIN(" ", TRUE, INDEX(_xlfn.FILTERXML("&lt;t&gt;&lt;s&gt;" &amp; SUBSTITUTE(E1428," ","&lt;/s&gt;&lt;s&gt;") &amp; "&lt;/s&gt;&lt;/t&gt;", "//s"), _xlfn.SEQUENCE(4))))</f>
        <v>Ibell Sek170Bm Premium Electric</v>
      </c>
      <c r="G1428" t="str">
        <f t="shared" si="243"/>
        <v>Litre, Stainless Steel with Coating,1500W Auto Cut-Off, Silver with Black</v>
      </c>
      <c r="H1428" t="s">
        <v>8450</v>
      </c>
      <c r="I1428" t="s">
        <v>13176</v>
      </c>
      <c r="J1428" s="7" t="str">
        <f t="shared" si="245"/>
        <v>Home &amp; Kitchen</v>
      </c>
      <c r="K1428" t="s">
        <v>13285</v>
      </c>
      <c r="L1428" t="str">
        <f t="shared" si="246"/>
        <v>Kitchen &amp; HomeAppliances</v>
      </c>
      <c r="M1428" s="2" t="s">
        <v>13286</v>
      </c>
      <c r="N1428" s="2" t="str">
        <f t="shared" si="247"/>
        <v>SmallKitchenAppliances</v>
      </c>
      <c r="O1428" s="1" t="s">
        <v>13287</v>
      </c>
      <c r="P1428" t="s">
        <v>13288</v>
      </c>
      <c r="Q1428">
        <v>809</v>
      </c>
      <c r="R1428" s="8">
        <f t="shared" si="248"/>
        <v>809</v>
      </c>
      <c r="S1428" s="2">
        <v>1950</v>
      </c>
      <c r="T1428" s="8">
        <f t="shared" si="249"/>
        <v>1950</v>
      </c>
      <c r="U1428" s="1">
        <f t="shared" si="250"/>
        <v>0.58512820512820518</v>
      </c>
      <c r="V1428">
        <v>3.9</v>
      </c>
      <c r="W1428" s="10">
        <f t="shared" si="251"/>
        <v>3.9</v>
      </c>
      <c r="X1428" s="4">
        <v>710</v>
      </c>
      <c r="Y1428" s="12">
        <f t="shared" si="252"/>
        <v>710</v>
      </c>
    </row>
    <row r="1429" spans="1:25" x14ac:dyDescent="0.25">
      <c r="A1429">
        <v>1428</v>
      </c>
      <c r="B1429" t="s">
        <v>12534</v>
      </c>
      <c r="C1429" t="str">
        <f t="shared" si="253"/>
        <v>Unique</v>
      </c>
      <c r="D1429" t="s">
        <v>12535</v>
      </c>
      <c r="E1429" t="str">
        <f t="shared" si="244"/>
        <v>Activa Easy Mix Nutri Mixer Grinder 500 Watt | Long Lasting Shock Proof ABS Body | Heavy Duty Motor With Nano - Grinding Technology</v>
      </c>
      <c r="F1429" t="str" cm="1">
        <f t="array" ref="F1429">PROPER(_xlfn.TEXTJOIN(" ", TRUE, INDEX(_xlfn.FILTERXML("&lt;t&gt;&lt;s&gt;" &amp; SUBSTITUTE(E1429," ","&lt;/s&gt;&lt;s&gt;") &amp; "&lt;/s&gt;&lt;/t&gt;", "//s"), _xlfn.SEQUENCE(4))))</f>
        <v>Activa Easy Mix Nutri</v>
      </c>
      <c r="G1429" t="str">
        <f t="shared" si="243"/>
        <v>500 Watt | Long Lasting Shock Proof ABS Body | Heavy Duty Motor With Nano - Grinding Technology</v>
      </c>
      <c r="H1429" t="s">
        <v>8618</v>
      </c>
      <c r="I1429" t="s">
        <v>13176</v>
      </c>
      <c r="J1429" s="7" t="str">
        <f t="shared" si="245"/>
        <v>Home &amp; Kitchen</v>
      </c>
      <c r="K1429" s="2" t="s">
        <v>13285</v>
      </c>
      <c r="L1429" t="str">
        <f t="shared" si="246"/>
        <v>Kitchen &amp; HomeAppliances</v>
      </c>
      <c r="M1429" s="2" t="s">
        <v>13286</v>
      </c>
      <c r="N1429" s="2" t="str">
        <f t="shared" si="247"/>
        <v>SmallKitchenAppliances</v>
      </c>
      <c r="O1429" s="1" t="s">
        <v>13304</v>
      </c>
      <c r="Q1429" s="2">
        <v>1199</v>
      </c>
      <c r="R1429" s="8">
        <f t="shared" si="248"/>
        <v>1199</v>
      </c>
      <c r="S1429" s="2">
        <v>2990</v>
      </c>
      <c r="T1429" s="8">
        <f t="shared" si="249"/>
        <v>2990</v>
      </c>
      <c r="U1429" s="1">
        <f t="shared" si="250"/>
        <v>0.59899665551839465</v>
      </c>
      <c r="V1429">
        <v>3.8</v>
      </c>
      <c r="W1429" s="10">
        <f t="shared" si="251"/>
        <v>3.8</v>
      </c>
      <c r="X1429" s="4">
        <v>133</v>
      </c>
      <c r="Y1429" s="12">
        <f t="shared" si="252"/>
        <v>133</v>
      </c>
    </row>
    <row r="1430" spans="1:25" x14ac:dyDescent="0.25">
      <c r="A1430">
        <v>1429</v>
      </c>
      <c r="B1430" t="s">
        <v>12544</v>
      </c>
      <c r="C1430" t="str">
        <f t="shared" si="253"/>
        <v>Unique</v>
      </c>
      <c r="D1430" t="s">
        <v>12545</v>
      </c>
      <c r="E1430" t="str">
        <f t="shared" si="244"/>
        <v>Sujata Dynamix, Mixer Grinder, 900 Watts, 3 Jars (White)</v>
      </c>
      <c r="F1430" t="str" cm="1">
        <f t="array" ref="F1430">PROPER(_xlfn.TEXTJOIN(" ", TRUE, INDEX(_xlfn.FILTERXML("&lt;t&gt;&lt;s&gt;" &amp; SUBSTITUTE(E1430," ","&lt;/s&gt;&lt;s&gt;") &amp; "&lt;/s&gt;&lt;/t&gt;", "//s"), _xlfn.SEQUENCE(4))))</f>
        <v>Sujata Dynamix, Mixer Grinder,</v>
      </c>
      <c r="G1430" t="str">
        <f t="shared" si="243"/>
        <v>3 Jars (White)</v>
      </c>
      <c r="H1430" t="s">
        <v>8618</v>
      </c>
      <c r="I1430" t="s">
        <v>13176</v>
      </c>
      <c r="J1430" s="7" t="str">
        <f t="shared" si="245"/>
        <v>Home &amp; Kitchen</v>
      </c>
      <c r="K1430" s="2" t="s">
        <v>13285</v>
      </c>
      <c r="L1430" t="str">
        <f t="shared" si="246"/>
        <v>Kitchen &amp; HomeAppliances</v>
      </c>
      <c r="M1430" s="2" t="s">
        <v>13286</v>
      </c>
      <c r="N1430" s="2" t="str">
        <f t="shared" si="247"/>
        <v>SmallKitchenAppliances</v>
      </c>
      <c r="O1430" s="1" t="s">
        <v>13304</v>
      </c>
      <c r="Q1430" s="2">
        <v>6120</v>
      </c>
      <c r="R1430" s="8">
        <f t="shared" si="248"/>
        <v>6120</v>
      </c>
      <c r="S1430" s="2">
        <v>8073</v>
      </c>
      <c r="T1430" s="8">
        <f t="shared" si="249"/>
        <v>8073</v>
      </c>
      <c r="U1430" s="1">
        <f t="shared" si="250"/>
        <v>0.241917502787068</v>
      </c>
      <c r="V1430">
        <v>4.5999999999999996</v>
      </c>
      <c r="W1430" s="10">
        <f t="shared" si="251"/>
        <v>4.5999999999999996</v>
      </c>
      <c r="X1430" s="4">
        <v>2751</v>
      </c>
      <c r="Y1430" s="12">
        <f t="shared" si="252"/>
        <v>2751</v>
      </c>
    </row>
    <row r="1431" spans="1:25" x14ac:dyDescent="0.25">
      <c r="A1431">
        <v>1430</v>
      </c>
      <c r="B1431" t="s">
        <v>12554</v>
      </c>
      <c r="C1431" t="str">
        <f t="shared" si="253"/>
        <v>Unique</v>
      </c>
      <c r="D1431" t="s">
        <v>12555</v>
      </c>
      <c r="E1431" t="str">
        <f t="shared" si="244"/>
        <v>Wipro Vesta 1380W Cordless Steam Iron Quick heat up with 20gm min Steam Burst, Scratch resistant Ceramic soleplate ,Vertical and Horizontal Ironing, Steam burst of upto .8g shot</v>
      </c>
      <c r="F1431" t="str" cm="1">
        <f t="array" ref="F1431">PROPER(_xlfn.TEXTJOIN(" ", TRUE, INDEX(_xlfn.FILTERXML("&lt;t&gt;&lt;s&gt;" &amp; SUBSTITUTE(E1431," ","&lt;/s&gt;&lt;s&gt;") &amp; "&lt;/s&gt;&lt;/t&gt;", "//s"), _xlfn.SEQUENCE(4))))</f>
        <v>Wipro Vesta 1380W Cordless</v>
      </c>
      <c r="G1431" t="str">
        <f t="shared" si="243"/>
        <v>Quick heat up with 20gm min Steam Burst, Scratch resistant Ceramic soleplate ,Vertical and Horizontal Ironing, Steam burst of upto .8g shot</v>
      </c>
      <c r="H1431" t="s">
        <v>8805</v>
      </c>
      <c r="I1431" t="s">
        <v>13176</v>
      </c>
      <c r="J1431" s="7" t="str">
        <f t="shared" si="245"/>
        <v>Home &amp; Kitchen</v>
      </c>
      <c r="K1431" s="2" t="s">
        <v>13285</v>
      </c>
      <c r="L1431" t="str">
        <f t="shared" si="246"/>
        <v>Kitchen &amp; HomeAppliances</v>
      </c>
      <c r="M1431" s="2" t="s">
        <v>13293</v>
      </c>
      <c r="N1431" s="2" t="str">
        <f t="shared" si="247"/>
        <v>Vacuum , Cleaning &amp; Ironing</v>
      </c>
      <c r="O1431" s="1" t="s">
        <v>13294</v>
      </c>
      <c r="P1431" t="s">
        <v>13303</v>
      </c>
      <c r="Q1431" s="2">
        <v>1799</v>
      </c>
      <c r="R1431" s="8">
        <f t="shared" si="248"/>
        <v>1799</v>
      </c>
      <c r="S1431" s="2">
        <v>2599</v>
      </c>
      <c r="T1431" s="8">
        <f t="shared" si="249"/>
        <v>2599</v>
      </c>
      <c r="U1431" s="1">
        <f t="shared" si="250"/>
        <v>0.30781069642170067</v>
      </c>
      <c r="V1431">
        <v>3.6</v>
      </c>
      <c r="W1431" s="10">
        <f t="shared" si="251"/>
        <v>3.6</v>
      </c>
      <c r="X1431" s="4">
        <v>771</v>
      </c>
      <c r="Y1431" s="12">
        <f t="shared" si="252"/>
        <v>771</v>
      </c>
    </row>
    <row r="1432" spans="1:25" x14ac:dyDescent="0.25">
      <c r="A1432">
        <v>1431</v>
      </c>
      <c r="B1432" t="s">
        <v>12564</v>
      </c>
      <c r="C1432" t="str">
        <f t="shared" si="253"/>
        <v>Unique</v>
      </c>
      <c r="D1432" t="s">
        <v>12565</v>
      </c>
      <c r="E1432" t="str">
        <f t="shared" si="244"/>
        <v>Mi Robot Vacuum-Mop P, Best-in-class Laser Navigation in 10-20K INR price band, Intelligent mapping, Robotic Floor Cleaner with 2 in 1 Mopping and Vacuum, App Control (WiFi, Alexa,GA), Strong suction</v>
      </c>
      <c r="F1432" t="str" cm="1">
        <f t="array" ref="F1432">PROPER(_xlfn.TEXTJOIN(" ", TRUE, INDEX(_xlfn.FILTERXML("&lt;t&gt;&lt;s&gt;" &amp; SUBSTITUTE(E1432," ","&lt;/s&gt;&lt;s&gt;") &amp; "&lt;/s&gt;&lt;/t&gt;", "//s"), _xlfn.SEQUENCE(4))))</f>
        <v>Mi Robot Vacuum-Mop P,</v>
      </c>
      <c r="G1432" t="str">
        <f t="shared" si="243"/>
        <v>Navigation in 10-20K INR price band, Intelligent mapping, Robotic Floor Cleaner with 2 in 1 Mopping and Vacuum, App Control (WiFi, Alexa,GA), Strong suction</v>
      </c>
      <c r="H1432" t="s">
        <v>11326</v>
      </c>
      <c r="I1432" t="s">
        <v>13176</v>
      </c>
      <c r="J1432" s="7" t="str">
        <f t="shared" si="245"/>
        <v>Home &amp; Kitchen</v>
      </c>
      <c r="K1432" s="2" t="s">
        <v>13285</v>
      </c>
      <c r="L1432" t="str">
        <f t="shared" si="246"/>
        <v>Kitchen &amp; HomeAppliances</v>
      </c>
      <c r="M1432" s="2" t="s">
        <v>13293</v>
      </c>
      <c r="N1432" s="2" t="str">
        <f t="shared" si="247"/>
        <v>Vacuum , Cleaning &amp; Ironing</v>
      </c>
      <c r="O1432" s="1" t="s">
        <v>13316</v>
      </c>
      <c r="P1432" t="s">
        <v>13317</v>
      </c>
      <c r="Q1432" s="2">
        <v>18999</v>
      </c>
      <c r="R1432" s="8">
        <f t="shared" si="248"/>
        <v>18999</v>
      </c>
      <c r="S1432" s="2">
        <v>29999</v>
      </c>
      <c r="T1432" s="8">
        <f t="shared" si="249"/>
        <v>29999</v>
      </c>
      <c r="U1432" s="1">
        <f t="shared" si="250"/>
        <v>0.36667888929630987</v>
      </c>
      <c r="V1432">
        <v>4.0999999999999996</v>
      </c>
      <c r="W1432" s="10">
        <f t="shared" si="251"/>
        <v>4.0999999999999996</v>
      </c>
      <c r="X1432" s="4">
        <v>2536</v>
      </c>
      <c r="Y1432" s="12">
        <f t="shared" si="252"/>
        <v>2536</v>
      </c>
    </row>
    <row r="1433" spans="1:25" x14ac:dyDescent="0.25">
      <c r="A1433">
        <v>1432</v>
      </c>
      <c r="B1433" t="s">
        <v>12574</v>
      </c>
      <c r="C1433" t="str">
        <f t="shared" si="253"/>
        <v>Unique</v>
      </c>
      <c r="D1433" t="s">
        <v>12575</v>
      </c>
      <c r="E1433" t="str">
        <f t="shared" si="244"/>
        <v>Havells Ventil Air DX 200mm Exhaust Fan (White)</v>
      </c>
      <c r="F1433" t="str" cm="1">
        <f t="array" ref="F1433">PROPER(_xlfn.TEXTJOIN(" ", TRUE, INDEX(_xlfn.FILTERXML("&lt;t&gt;&lt;s&gt;" &amp; SUBSTITUTE(E1433," ","&lt;/s&gt;&lt;s&gt;") &amp; "&lt;/s&gt;&lt;/t&gt;", "//s"), _xlfn.SEQUENCE(4))))</f>
        <v>Havells Ventil Air Dx</v>
      </c>
      <c r="G1433" t="str">
        <f t="shared" si="243"/>
        <v>Fan (White)</v>
      </c>
      <c r="H1433" t="s">
        <v>9499</v>
      </c>
      <c r="I1433" t="s">
        <v>13176</v>
      </c>
      <c r="J1433" s="7" t="str">
        <f t="shared" si="245"/>
        <v>Home &amp; Kitchen</v>
      </c>
      <c r="K1433" s="2" t="s">
        <v>13289</v>
      </c>
      <c r="L1433" t="str">
        <f t="shared" si="246"/>
        <v>Heating , Cooling &amp; AirQuality</v>
      </c>
      <c r="M1433" s="2" t="s">
        <v>13323</v>
      </c>
      <c r="N1433" s="2" t="str">
        <f t="shared" si="247"/>
        <v>Fans</v>
      </c>
      <c r="O1433" s="1" t="s">
        <v>13332</v>
      </c>
      <c r="Q1433" s="2">
        <v>1999</v>
      </c>
      <c r="R1433" s="8">
        <f t="shared" si="248"/>
        <v>1999</v>
      </c>
      <c r="S1433" s="2">
        <v>2360</v>
      </c>
      <c r="T1433" s="8">
        <f t="shared" si="249"/>
        <v>2360</v>
      </c>
      <c r="U1433" s="1">
        <f t="shared" si="250"/>
        <v>0.15296610169491526</v>
      </c>
      <c r="V1433">
        <v>4.2</v>
      </c>
      <c r="W1433" s="10">
        <f t="shared" si="251"/>
        <v>4.2</v>
      </c>
      <c r="X1433" s="4">
        <v>7801</v>
      </c>
      <c r="Y1433" s="12">
        <f t="shared" si="252"/>
        <v>7801</v>
      </c>
    </row>
    <row r="1434" spans="1:25" x14ac:dyDescent="0.25">
      <c r="A1434">
        <v>1433</v>
      </c>
      <c r="B1434" t="s">
        <v>12584</v>
      </c>
      <c r="C1434" t="str">
        <f t="shared" si="253"/>
        <v>Unique</v>
      </c>
      <c r="D1434" t="s">
        <v>12585</v>
      </c>
      <c r="E1434" t="str">
        <f t="shared" si="244"/>
        <v>AGARO Royal Stand 1000W Mixer with 5L SS Bowl and 8 Speed Setting, Includes Whisking Cone, Mixing Beater and Dough Hook, and Splash Guard, 2 Years Warranty, (Black), Medium (33554)</v>
      </c>
      <c r="F1434" t="str" cm="1">
        <f t="array" ref="F1434">PROPER(_xlfn.TEXTJOIN(" ", TRUE, INDEX(_xlfn.FILTERXML("&lt;t&gt;&lt;s&gt;" &amp; SUBSTITUTE(E1434," ","&lt;/s&gt;&lt;s&gt;") &amp; "&lt;/s&gt;&lt;/t&gt;", "//s"), _xlfn.SEQUENCE(4))))</f>
        <v>Agaro Royal Stand 1000W</v>
      </c>
      <c r="G1434" t="str">
        <f t="shared" si="243"/>
        <v>5L SS Bowl and 8 Speed Setting, Includes Whisking Cone, Mixing Beater and Dough Hook, and Splash Guard, 2 Years Warranty, (Black), Medium (33554)</v>
      </c>
      <c r="H1434" t="s">
        <v>12586</v>
      </c>
      <c r="I1434" t="s">
        <v>13176</v>
      </c>
      <c r="J1434" s="7" t="str">
        <f t="shared" si="245"/>
        <v>Home &amp; Kitchen</v>
      </c>
      <c r="K1434" s="2" t="s">
        <v>13285</v>
      </c>
      <c r="L1434" t="str">
        <f t="shared" si="246"/>
        <v>Kitchen &amp; HomeAppliances</v>
      </c>
      <c r="M1434" s="2" t="s">
        <v>13286</v>
      </c>
      <c r="N1434" s="2" t="str">
        <f t="shared" si="247"/>
        <v>SmallKitchenAppliances</v>
      </c>
      <c r="O1434" s="1" t="s">
        <v>13378</v>
      </c>
      <c r="Q1434" s="2">
        <v>5999</v>
      </c>
      <c r="R1434" s="8">
        <f t="shared" si="248"/>
        <v>5999</v>
      </c>
      <c r="S1434" s="2">
        <v>11495</v>
      </c>
      <c r="T1434" s="8">
        <f t="shared" si="249"/>
        <v>11495</v>
      </c>
      <c r="U1434" s="1">
        <f t="shared" si="250"/>
        <v>0.47812092214006091</v>
      </c>
      <c r="V1434">
        <v>4.3</v>
      </c>
      <c r="W1434" s="10">
        <f t="shared" si="251"/>
        <v>4.3</v>
      </c>
      <c r="X1434" s="4">
        <v>534</v>
      </c>
      <c r="Y1434" s="12">
        <f t="shared" si="252"/>
        <v>534</v>
      </c>
    </row>
    <row r="1435" spans="1:25" x14ac:dyDescent="0.25">
      <c r="A1435">
        <v>1434</v>
      </c>
      <c r="B1435" t="s">
        <v>12595</v>
      </c>
      <c r="C1435" t="str">
        <f t="shared" si="253"/>
        <v>Unique</v>
      </c>
      <c r="D1435" t="s">
        <v>12596</v>
      </c>
      <c r="E1435" t="str">
        <f t="shared" si="244"/>
        <v>Crompton Highspeed Markle Prime 1200 mm (48 inch) Anti-Dust Ceiling Fan with Energy Efficient 55W Motor (Burgundy)</v>
      </c>
      <c r="F1435" t="str" cm="1">
        <f t="array" ref="F1435">PROPER(_xlfn.TEXTJOIN(" ", TRUE, INDEX(_xlfn.FILTERXML("&lt;t&gt;&lt;s&gt;" &amp; SUBSTITUTE(E1435," ","&lt;/s&gt;&lt;s&gt;") &amp; "&lt;/s&gt;&lt;/t&gt;", "//s"), _xlfn.SEQUENCE(4))))</f>
        <v>Crompton Highspeed Markle Prime</v>
      </c>
      <c r="G1435" t="str">
        <f t="shared" si="243"/>
        <v>(48 inch) Anti-Dust Ceiling Fan with Energy Efficient 55W Motor (Burgundy)</v>
      </c>
      <c r="H1435" t="s">
        <v>9203</v>
      </c>
      <c r="I1435" t="s">
        <v>13176</v>
      </c>
      <c r="J1435" s="7" t="str">
        <f t="shared" si="245"/>
        <v>Home &amp; Kitchen</v>
      </c>
      <c r="K1435" s="2" t="s">
        <v>13289</v>
      </c>
      <c r="L1435" t="str">
        <f t="shared" si="246"/>
        <v>Heating , Cooling &amp; AirQuality</v>
      </c>
      <c r="M1435" s="2" t="s">
        <v>13323</v>
      </c>
      <c r="N1435" s="2" t="str">
        <f t="shared" si="247"/>
        <v>Fans</v>
      </c>
      <c r="O1435" s="1" t="s">
        <v>13324</v>
      </c>
      <c r="Q1435" s="2">
        <v>2599</v>
      </c>
      <c r="R1435" s="8">
        <f t="shared" si="248"/>
        <v>2599</v>
      </c>
      <c r="S1435" s="2">
        <v>4780</v>
      </c>
      <c r="T1435" s="8">
        <f t="shared" si="249"/>
        <v>4780</v>
      </c>
      <c r="U1435" s="1">
        <f t="shared" si="250"/>
        <v>0.45627615062761506</v>
      </c>
      <c r="V1435">
        <v>3.9</v>
      </c>
      <c r="W1435" s="10">
        <f t="shared" si="251"/>
        <v>3.9</v>
      </c>
      <c r="X1435" s="4">
        <v>898</v>
      </c>
      <c r="Y1435" s="12">
        <f t="shared" si="252"/>
        <v>898</v>
      </c>
    </row>
    <row r="1436" spans="1:25" x14ac:dyDescent="0.25">
      <c r="A1436">
        <v>1435</v>
      </c>
      <c r="B1436" t="s">
        <v>12605</v>
      </c>
      <c r="C1436" t="str">
        <f t="shared" si="253"/>
        <v>Unique</v>
      </c>
      <c r="D1436" t="s">
        <v>12606</v>
      </c>
      <c r="E1436" t="str">
        <f t="shared" si="244"/>
        <v>Lifelong LLWM105 750-Watt Belgian Waffle Maker for Home| Makes 2 Square Shape Waffles| Non-stick Plates| Easy to Use¬†with Indicator Lights (1 Year Warranty, Black)</v>
      </c>
      <c r="F1436" t="str" cm="1">
        <f t="array" ref="F1436">PROPER(_xlfn.TEXTJOIN(" ", TRUE, INDEX(_xlfn.FILTERXML("&lt;t&gt;&lt;s&gt;" &amp; SUBSTITUTE(E1436," ","&lt;/s&gt;&lt;s&gt;") &amp; "&lt;/s&gt;&lt;/t&gt;", "//s"), _xlfn.SEQUENCE(4))))</f>
        <v>Lifelong Llwm105 750-Watt Belgian</v>
      </c>
      <c r="G1436" t="str">
        <f t="shared" si="243"/>
        <v>for Home| Makes 2 Square Shape Waffles| Non-stick Plates| Easy to Use¬†with Indicator Lights (1 Year Warranty, Black)</v>
      </c>
      <c r="H1436" t="s">
        <v>11885</v>
      </c>
      <c r="I1436" t="s">
        <v>13176</v>
      </c>
      <c r="J1436" s="7" t="str">
        <f t="shared" si="245"/>
        <v>Home &amp; Kitchen</v>
      </c>
      <c r="K1436" s="2" t="s">
        <v>13285</v>
      </c>
      <c r="L1436" t="str">
        <f t="shared" si="246"/>
        <v>Kitchen &amp; HomeAppliances</v>
      </c>
      <c r="M1436" s="2" t="s">
        <v>13286</v>
      </c>
      <c r="N1436" s="2" t="str">
        <f t="shared" si="247"/>
        <v>SmallKitchenAppliances</v>
      </c>
      <c r="O1436" s="1" t="s">
        <v>13370</v>
      </c>
      <c r="Q1436" s="2">
        <v>1199</v>
      </c>
      <c r="R1436" s="8">
        <f t="shared" si="248"/>
        <v>1199</v>
      </c>
      <c r="S1436" s="2">
        <v>2400</v>
      </c>
      <c r="T1436" s="8">
        <f t="shared" si="249"/>
        <v>2400</v>
      </c>
      <c r="U1436" s="1">
        <f t="shared" si="250"/>
        <v>0.50041666666666662</v>
      </c>
      <c r="V1436">
        <v>3.9</v>
      </c>
      <c r="W1436" s="10">
        <f t="shared" si="251"/>
        <v>3.9</v>
      </c>
      <c r="X1436" s="4">
        <v>1202</v>
      </c>
      <c r="Y1436" s="12">
        <f t="shared" si="252"/>
        <v>1202</v>
      </c>
    </row>
    <row r="1437" spans="1:25" x14ac:dyDescent="0.25">
      <c r="A1437">
        <v>1436</v>
      </c>
      <c r="B1437" t="s">
        <v>12615</v>
      </c>
      <c r="C1437" t="str">
        <f t="shared" si="253"/>
        <v>Unique</v>
      </c>
      <c r="D1437" t="s">
        <v>12616</v>
      </c>
      <c r="E1437" t="str">
        <f t="shared" si="244"/>
        <v>Kuber Industries Waterproof Round Laundry Bag Hamper|Polka Dots Print Print with Handles|Foldable Bin and 45 Liter Capicity|Size 37 x 37 x 49, Pack of 1(Black and White)- CTKTC044992</v>
      </c>
      <c r="F1437" t="str" cm="1">
        <f t="array" ref="F1437">PROPER(_xlfn.TEXTJOIN(" ", TRUE, INDEX(_xlfn.FILTERXML("&lt;t&gt;&lt;s&gt;" &amp; SUBSTITUTE(E1437," ","&lt;/s&gt;&lt;s&gt;") &amp; "&lt;/s&gt;&lt;/t&gt;", "//s"), _xlfn.SEQUENCE(4))))</f>
        <v>Kuber Industries Waterproof Round</v>
      </c>
      <c r="G1437" t="str">
        <f t="shared" ref="G1437:G1466" si="254">IFERROR(TRIM(MID(E1437, FIND("~", SUBSTITUTE(E1437, " ", "~", 6)) + 1, LEN(E1437))), "")</f>
        <v>Hamper|Polka Dots Print Print with Handles|Foldable Bin and 45 Liter Capicity|Size 37 x 37 x 49, Pack of 1(Black and White)- CTKTC044992</v>
      </c>
      <c r="H1437" t="s">
        <v>8794</v>
      </c>
      <c r="I1437" t="s">
        <v>13176</v>
      </c>
      <c r="J1437" s="7" t="str">
        <f t="shared" si="245"/>
        <v>Home &amp; Kitchen</v>
      </c>
      <c r="K1437" t="s">
        <v>13312</v>
      </c>
      <c r="L1437" t="str">
        <f t="shared" si="246"/>
        <v>HomeStorage &amp; Organization</v>
      </c>
      <c r="M1437" t="s">
        <v>13313</v>
      </c>
      <c r="N1437" s="2" t="str">
        <f t="shared" si="247"/>
        <v>LaundryOrganization</v>
      </c>
      <c r="O1437" s="1" t="s">
        <v>13314</v>
      </c>
      <c r="Q1437">
        <v>219</v>
      </c>
      <c r="R1437" s="8">
        <f t="shared" si="248"/>
        <v>219</v>
      </c>
      <c r="S1437">
        <v>249</v>
      </c>
      <c r="T1437" s="8">
        <f t="shared" si="249"/>
        <v>249</v>
      </c>
      <c r="U1437" s="1">
        <f t="shared" si="250"/>
        <v>0.12048192771084337</v>
      </c>
      <c r="V1437">
        <v>4</v>
      </c>
      <c r="W1437" s="10">
        <f t="shared" si="251"/>
        <v>4</v>
      </c>
      <c r="X1437" s="4">
        <v>1108</v>
      </c>
      <c r="Y1437" s="12">
        <f t="shared" si="252"/>
        <v>1108</v>
      </c>
    </row>
    <row r="1438" spans="1:25" x14ac:dyDescent="0.25">
      <c r="A1438">
        <v>1437</v>
      </c>
      <c r="B1438" t="s">
        <v>12625</v>
      </c>
      <c r="C1438" t="str">
        <f t="shared" si="253"/>
        <v>Unique</v>
      </c>
      <c r="D1438" t="s">
        <v>12626</v>
      </c>
      <c r="E1438" t="str">
        <f t="shared" si="244"/>
        <v>Portable, Handy Compact Plug-in Portable Digital Electric Heater Fan Wall-Outlet Handy Air Warmer Blower Adjustable Timer Digital Display Heater for Home Office Camper (Black, 400 Watts)</v>
      </c>
      <c r="F1438" t="str" cm="1">
        <f t="array" ref="F1438">PROPER(_xlfn.TEXTJOIN(" ", TRUE, INDEX(_xlfn.FILTERXML("&lt;t&gt;&lt;s&gt;" &amp; SUBSTITUTE(E1438," ","&lt;/s&gt;&lt;s&gt;") &amp; "&lt;/s&gt;&lt;/t&gt;", "//s"), _xlfn.SEQUENCE(4))))</f>
        <v>Portable, Handy Compact Plug-In</v>
      </c>
      <c r="G1438" t="str">
        <f t="shared" si="254"/>
        <v>Electric Heater Fan Wall-Outlet Handy Air Warmer Blower Adjustable Timer Digital Display Heater for Home Office Camper (Black, 400 Watts)</v>
      </c>
      <c r="H1438" t="s">
        <v>8472</v>
      </c>
      <c r="I1438" t="s">
        <v>13176</v>
      </c>
      <c r="J1438" s="7" t="str">
        <f t="shared" si="245"/>
        <v>Home &amp; Kitchen</v>
      </c>
      <c r="K1438" t="s">
        <v>13289</v>
      </c>
      <c r="L1438" t="str">
        <f t="shared" si="246"/>
        <v>Heating , Cooling &amp; AirQuality</v>
      </c>
      <c r="M1438" s="2" t="s">
        <v>13290</v>
      </c>
      <c r="N1438" s="2" t="str">
        <f t="shared" si="247"/>
        <v>RoomHeaters</v>
      </c>
      <c r="O1438" s="1" t="s">
        <v>13292</v>
      </c>
      <c r="Q1438">
        <v>799</v>
      </c>
      <c r="R1438" s="8">
        <f t="shared" si="248"/>
        <v>799</v>
      </c>
      <c r="S1438" s="2">
        <v>1199</v>
      </c>
      <c r="T1438" s="8">
        <f t="shared" si="249"/>
        <v>1199</v>
      </c>
      <c r="U1438" s="1">
        <f t="shared" si="250"/>
        <v>0.33361134278565469</v>
      </c>
      <c r="V1438">
        <v>4.4000000000000004</v>
      </c>
      <c r="W1438" s="10">
        <f t="shared" si="251"/>
        <v>4.4000000000000004</v>
      </c>
      <c r="X1438" s="4">
        <v>17</v>
      </c>
      <c r="Y1438" s="12">
        <f t="shared" si="252"/>
        <v>17</v>
      </c>
    </row>
    <row r="1439" spans="1:25" x14ac:dyDescent="0.25">
      <c r="A1439">
        <v>1438</v>
      </c>
      <c r="B1439" t="s">
        <v>12633</v>
      </c>
      <c r="C1439" t="str">
        <f t="shared" si="253"/>
        <v>Unique</v>
      </c>
      <c r="D1439" t="s">
        <v>12634</v>
      </c>
      <c r="E1439" t="str">
        <f t="shared" si="244"/>
        <v>Karcher WD3 EU Wet and Dry Vacuum Cleaner, 1000 Watts Powerful Suction, 17 L Capacity, Blower Function, Easy Filter Removal for Home and Garden Cleaning¬† (Yellow Black)</v>
      </c>
      <c r="F1439" t="str" cm="1">
        <f t="array" ref="F1439">PROPER(_xlfn.TEXTJOIN(" ", TRUE, INDEX(_xlfn.FILTERXML("&lt;t&gt;&lt;s&gt;" &amp; SUBSTITUTE(E1439," ","&lt;/s&gt;&lt;s&gt;") &amp; "&lt;/s&gt;&lt;/t&gt;", "//s"), _xlfn.SEQUENCE(4))))</f>
        <v>Karcher Wd3 Eu Wet</v>
      </c>
      <c r="G1439" t="str">
        <f t="shared" si="254"/>
        <v>Vacuum Cleaner, 1000 Watts Powerful Suction, 17 L Capacity, Blower Function, Easy Filter Removal for Home and Garden Cleaning¬† (Yellow Black)</v>
      </c>
      <c r="H1439" t="s">
        <v>9851</v>
      </c>
      <c r="I1439" t="s">
        <v>13176</v>
      </c>
      <c r="J1439" s="7" t="str">
        <f t="shared" si="245"/>
        <v>Home &amp; Kitchen</v>
      </c>
      <c r="K1439" s="2" t="s">
        <v>13285</v>
      </c>
      <c r="L1439" t="str">
        <f t="shared" si="246"/>
        <v>Kitchen &amp; HomeAppliances</v>
      </c>
      <c r="M1439" s="2" t="s">
        <v>13293</v>
      </c>
      <c r="N1439" s="2" t="str">
        <f t="shared" si="247"/>
        <v>Vacuum , Cleaning &amp; Ironing</v>
      </c>
      <c r="O1439" s="1" t="s">
        <v>13316</v>
      </c>
      <c r="P1439" t="s">
        <v>13317</v>
      </c>
      <c r="Q1439" s="2">
        <v>6199</v>
      </c>
      <c r="R1439" s="8">
        <f t="shared" si="248"/>
        <v>6199</v>
      </c>
      <c r="S1439" s="2">
        <v>10999</v>
      </c>
      <c r="T1439" s="8">
        <f t="shared" si="249"/>
        <v>10999</v>
      </c>
      <c r="U1439" s="1">
        <f t="shared" si="250"/>
        <v>0.43640330939176286</v>
      </c>
      <c r="V1439">
        <v>4.2</v>
      </c>
      <c r="W1439" s="10">
        <f t="shared" si="251"/>
        <v>4.2</v>
      </c>
      <c r="X1439" s="4">
        <v>10429</v>
      </c>
      <c r="Y1439" s="12">
        <f t="shared" si="252"/>
        <v>10429</v>
      </c>
    </row>
    <row r="1440" spans="1:25" x14ac:dyDescent="0.25">
      <c r="A1440">
        <v>1439</v>
      </c>
      <c r="B1440" t="s">
        <v>12643</v>
      </c>
      <c r="C1440" t="str">
        <f t="shared" si="253"/>
        <v>Unique</v>
      </c>
      <c r="D1440" t="s">
        <v>12644</v>
      </c>
      <c r="E1440" t="str">
        <f t="shared" si="244"/>
        <v>INALSA Air Fryer Digital 4L Nutri Fry - 1400W with Smart AirCrisp Technology| 8-Preset Menu, Touch Control and Digital Display|Variable Temperature and Timer Control|Free Recipe book|2 Yr Warranty (Black)</v>
      </c>
      <c r="F1440" t="str" cm="1">
        <f t="array" ref="F1440">PROPER(_xlfn.TEXTJOIN(" ", TRUE, INDEX(_xlfn.FILTERXML("&lt;t&gt;&lt;s&gt;" &amp; SUBSTITUTE(E1440," ","&lt;/s&gt;&lt;s&gt;") &amp; "&lt;/s&gt;&lt;/t&gt;", "//s"), _xlfn.SEQUENCE(4))))</f>
        <v>Inalsa Air Fryer Digital</v>
      </c>
      <c r="G1440" t="str">
        <f t="shared" si="254"/>
        <v>Fry - 1400W with Smart AirCrisp Technology| 8-Preset Menu, Touch Control and Digital Display|Variable Temperature and Timer Control|Free Recipe book|2 Yr Warranty (Black)</v>
      </c>
      <c r="H1440" t="s">
        <v>8783</v>
      </c>
      <c r="I1440" t="s">
        <v>13176</v>
      </c>
      <c r="J1440" s="7" t="str">
        <f t="shared" si="245"/>
        <v>Home &amp; Kitchen</v>
      </c>
      <c r="K1440" s="2" t="s">
        <v>13285</v>
      </c>
      <c r="L1440" t="str">
        <f t="shared" si="246"/>
        <v>Kitchen &amp; HomeAppliances</v>
      </c>
      <c r="M1440" s="2" t="s">
        <v>13286</v>
      </c>
      <c r="N1440" s="2" t="str">
        <f t="shared" si="247"/>
        <v>SmallKitchenAppliances</v>
      </c>
      <c r="O1440" s="1" t="s">
        <v>13310</v>
      </c>
      <c r="P1440" t="s">
        <v>13311</v>
      </c>
      <c r="Q1440" s="2">
        <v>6790</v>
      </c>
      <c r="R1440" s="8">
        <f t="shared" si="248"/>
        <v>6790</v>
      </c>
      <c r="S1440" s="2">
        <v>10995</v>
      </c>
      <c r="T1440" s="8">
        <f t="shared" si="249"/>
        <v>10995</v>
      </c>
      <c r="U1440" s="1">
        <f t="shared" si="250"/>
        <v>0.38244656662119147</v>
      </c>
      <c r="V1440">
        <v>4.5</v>
      </c>
      <c r="W1440" s="10">
        <f t="shared" si="251"/>
        <v>4.5</v>
      </c>
      <c r="X1440" s="4">
        <v>3192</v>
      </c>
      <c r="Y1440" s="12">
        <f t="shared" si="252"/>
        <v>3192</v>
      </c>
    </row>
    <row r="1441" spans="1:25" x14ac:dyDescent="0.25">
      <c r="A1441">
        <v>1440</v>
      </c>
      <c r="B1441" t="s">
        <v>12653</v>
      </c>
      <c r="C1441" t="str">
        <f t="shared" si="253"/>
        <v>Unique</v>
      </c>
      <c r="D1441" t="s">
        <v>12654</v>
      </c>
      <c r="E1441" t="str">
        <f t="shared" si="244"/>
        <v>AmazonBasics High Speed 55 Watt Oscillating Pedestal Fan, 400mm Sweep Length, White (Without Remote)</v>
      </c>
      <c r="F1441" t="str" cm="1">
        <f t="array" ref="F1441">PROPER(_xlfn.TEXTJOIN(" ", TRUE, INDEX(_xlfn.FILTERXML("&lt;t&gt;&lt;s&gt;" &amp; SUBSTITUTE(E1441," ","&lt;/s&gt;&lt;s&gt;") &amp; "&lt;/s&gt;&lt;/t&gt;", "//s"), _xlfn.SEQUENCE(4))))</f>
        <v>Amazonbasics High Speed 55</v>
      </c>
      <c r="G1441" t="str">
        <f t="shared" si="254"/>
        <v>Pedestal Fan, 400mm Sweep Length, White (Without Remote)</v>
      </c>
      <c r="H1441" t="s">
        <v>12655</v>
      </c>
      <c r="I1441" t="s">
        <v>13176</v>
      </c>
      <c r="J1441" s="7" t="str">
        <f t="shared" si="245"/>
        <v>Home &amp; Kitchen</v>
      </c>
      <c r="K1441" s="3" t="s">
        <v>13289</v>
      </c>
      <c r="L1441" t="str">
        <f t="shared" si="246"/>
        <v>Heating , Cooling &amp; AirQuality</v>
      </c>
      <c r="M1441" s="2" t="s">
        <v>13323</v>
      </c>
      <c r="N1441" s="2" t="str">
        <f t="shared" si="247"/>
        <v>Fans</v>
      </c>
      <c r="O1441" s="1" t="s">
        <v>13379</v>
      </c>
      <c r="Q1441" s="3">
        <v>1982.84</v>
      </c>
      <c r="R1441" s="8">
        <f t="shared" si="248"/>
        <v>1982.84</v>
      </c>
      <c r="S1441" s="2">
        <v>3300</v>
      </c>
      <c r="T1441" s="8">
        <f t="shared" si="249"/>
        <v>3300</v>
      </c>
      <c r="U1441" s="1">
        <f t="shared" si="250"/>
        <v>0.39913939393939396</v>
      </c>
      <c r="V1441">
        <v>4.0999999999999996</v>
      </c>
      <c r="W1441" s="10">
        <f t="shared" si="251"/>
        <v>4.0999999999999996</v>
      </c>
      <c r="X1441" s="4">
        <v>5873</v>
      </c>
      <c r="Y1441" s="12">
        <f t="shared" si="252"/>
        <v>5873</v>
      </c>
    </row>
    <row r="1442" spans="1:25" x14ac:dyDescent="0.25">
      <c r="A1442">
        <v>1441</v>
      </c>
      <c r="B1442" t="s">
        <v>12664</v>
      </c>
      <c r="C1442" t="str">
        <f t="shared" si="253"/>
        <v>Unique</v>
      </c>
      <c r="D1442" t="s">
        <v>12665</v>
      </c>
      <c r="E1442" t="str">
        <f t="shared" si="244"/>
        <v>Eco Crystal J 5 inch Cartridge (Pack of 2)</v>
      </c>
      <c r="F1442" t="str" cm="1">
        <f t="array" ref="F1442">PROPER(_xlfn.TEXTJOIN(" ", TRUE, INDEX(_xlfn.FILTERXML("&lt;t&gt;&lt;s&gt;" &amp; SUBSTITUTE(E1442," ","&lt;/s&gt;&lt;s&gt;") &amp; "&lt;/s&gt;&lt;/t&gt;", "//s"), _xlfn.SEQUENCE(4))))</f>
        <v>Eco Crystal J 5</v>
      </c>
      <c r="G1442" t="str">
        <f t="shared" si="254"/>
        <v>(Pack of 2)</v>
      </c>
      <c r="H1442" t="s">
        <v>9541</v>
      </c>
      <c r="I1442" t="s">
        <v>13176</v>
      </c>
      <c r="J1442" s="7" t="str">
        <f t="shared" si="245"/>
        <v>Home &amp; Kitchen</v>
      </c>
      <c r="K1442" t="s">
        <v>13285</v>
      </c>
      <c r="L1442" t="str">
        <f t="shared" si="246"/>
        <v>Kitchen &amp; HomeAppliances</v>
      </c>
      <c r="M1442" t="s">
        <v>13334</v>
      </c>
      <c r="N1442" s="2" t="str">
        <f t="shared" si="247"/>
        <v>WaterPurifiers &amp; Accessories</v>
      </c>
      <c r="O1442" s="1" t="s">
        <v>13335</v>
      </c>
      <c r="Q1442">
        <v>199</v>
      </c>
      <c r="R1442" s="8">
        <f t="shared" si="248"/>
        <v>199</v>
      </c>
      <c r="S1442">
        <v>400</v>
      </c>
      <c r="T1442" s="8">
        <f t="shared" si="249"/>
        <v>400</v>
      </c>
      <c r="U1442" s="1">
        <f t="shared" si="250"/>
        <v>0.50249999999999995</v>
      </c>
      <c r="V1442">
        <v>4.0999999999999996</v>
      </c>
      <c r="W1442" s="10">
        <f t="shared" si="251"/>
        <v>4.0999999999999996</v>
      </c>
      <c r="X1442" s="4">
        <v>1379</v>
      </c>
      <c r="Y1442" s="12">
        <f t="shared" si="252"/>
        <v>1379</v>
      </c>
    </row>
    <row r="1443" spans="1:25" x14ac:dyDescent="0.25">
      <c r="A1443">
        <v>1442</v>
      </c>
      <c r="B1443" t="s">
        <v>12674</v>
      </c>
      <c r="C1443" t="str">
        <f t="shared" si="253"/>
        <v>Unique</v>
      </c>
      <c r="D1443" t="s">
        <v>12675</v>
      </c>
      <c r="E1443" t="str">
        <f t="shared" si="244"/>
        <v>Borosil Rio 1.5 L Electric Kettle, Stainless Steel Inner Body, Boil Water For Tea, Coffee, Soup, Silver</v>
      </c>
      <c r="F1443" t="str" cm="1">
        <f t="array" ref="F1443">PROPER(_xlfn.TEXTJOIN(" ", TRUE, INDEX(_xlfn.FILTERXML("&lt;t&gt;&lt;s&gt;" &amp; SUBSTITUTE(E1443," ","&lt;/s&gt;&lt;s&gt;") &amp; "&lt;/s&gt;&lt;/t&gt;", "//s"), _xlfn.SEQUENCE(4))))</f>
        <v>Borosil Rio 1.5 L</v>
      </c>
      <c r="G1443" t="str">
        <f t="shared" si="254"/>
        <v>Stainless Steel Inner Body, Boil Water For Tea, Coffee, Soup, Silver</v>
      </c>
      <c r="H1443" t="s">
        <v>8450</v>
      </c>
      <c r="I1443" t="s">
        <v>13176</v>
      </c>
      <c r="J1443" s="7" t="str">
        <f t="shared" si="245"/>
        <v>Home &amp; Kitchen</v>
      </c>
      <c r="K1443" s="2" t="s">
        <v>13285</v>
      </c>
      <c r="L1443" t="str">
        <f t="shared" si="246"/>
        <v>Kitchen &amp; HomeAppliances</v>
      </c>
      <c r="M1443" s="2" t="s">
        <v>13286</v>
      </c>
      <c r="N1443" s="2" t="str">
        <f t="shared" si="247"/>
        <v>SmallKitchenAppliances</v>
      </c>
      <c r="O1443" s="1" t="s">
        <v>13287</v>
      </c>
      <c r="P1443" t="s">
        <v>13288</v>
      </c>
      <c r="Q1443" s="2">
        <v>1180</v>
      </c>
      <c r="R1443" s="8">
        <f t="shared" si="248"/>
        <v>1180</v>
      </c>
      <c r="S1443" s="2">
        <v>1440</v>
      </c>
      <c r="T1443" s="8">
        <f t="shared" si="249"/>
        <v>1440</v>
      </c>
      <c r="U1443" s="1">
        <f t="shared" si="250"/>
        <v>0.18055555555555555</v>
      </c>
      <c r="V1443">
        <v>4.2</v>
      </c>
      <c r="W1443" s="10">
        <f t="shared" si="251"/>
        <v>4.2</v>
      </c>
      <c r="X1443" s="4">
        <v>1527</v>
      </c>
      <c r="Y1443" s="12">
        <f t="shared" si="252"/>
        <v>1527</v>
      </c>
    </row>
    <row r="1444" spans="1:25" x14ac:dyDescent="0.25">
      <c r="A1444">
        <v>1443</v>
      </c>
      <c r="B1444" t="s">
        <v>12684</v>
      </c>
      <c r="C1444" t="str">
        <f t="shared" si="253"/>
        <v>Unique</v>
      </c>
      <c r="D1444" t="s">
        <v>12685</v>
      </c>
      <c r="E1444" t="str">
        <f t="shared" si="244"/>
        <v>Havells Ambrose 1200mm Ceiling Fan (Pearl White Wood)</v>
      </c>
      <c r="F1444" t="str" cm="1">
        <f t="array" ref="F1444">PROPER(_xlfn.TEXTJOIN(" ", TRUE, INDEX(_xlfn.FILTERXML("&lt;t&gt;&lt;s&gt;" &amp; SUBSTITUTE(E1444," ","&lt;/s&gt;&lt;s&gt;") &amp; "&lt;/s&gt;&lt;/t&gt;", "//s"), _xlfn.SEQUENCE(4))))</f>
        <v>Havells Ambrose 1200Mm Ceiling</v>
      </c>
      <c r="G1444" t="str">
        <f t="shared" si="254"/>
        <v>White Wood)</v>
      </c>
      <c r="H1444" t="s">
        <v>9203</v>
      </c>
      <c r="I1444" t="s">
        <v>13176</v>
      </c>
      <c r="J1444" s="7" t="str">
        <f t="shared" si="245"/>
        <v>Home &amp; Kitchen</v>
      </c>
      <c r="K1444" s="2" t="s">
        <v>13289</v>
      </c>
      <c r="L1444" t="str">
        <f t="shared" si="246"/>
        <v>Heating , Cooling &amp; AirQuality</v>
      </c>
      <c r="M1444" s="2" t="s">
        <v>13323</v>
      </c>
      <c r="N1444" s="2" t="str">
        <f t="shared" si="247"/>
        <v>Fans</v>
      </c>
      <c r="O1444" s="1" t="s">
        <v>13324</v>
      </c>
      <c r="Q1444" s="2">
        <v>2199</v>
      </c>
      <c r="R1444" s="8">
        <f t="shared" si="248"/>
        <v>2199</v>
      </c>
      <c r="S1444" s="2">
        <v>3045</v>
      </c>
      <c r="T1444" s="8">
        <f t="shared" si="249"/>
        <v>3045</v>
      </c>
      <c r="U1444" s="1">
        <f t="shared" si="250"/>
        <v>0.27783251231527095</v>
      </c>
      <c r="V1444">
        <v>4.2</v>
      </c>
      <c r="W1444" s="10">
        <f t="shared" si="251"/>
        <v>4.2</v>
      </c>
      <c r="X1444" s="4">
        <v>2686</v>
      </c>
      <c r="Y1444" s="12">
        <f t="shared" si="252"/>
        <v>2686</v>
      </c>
    </row>
    <row r="1445" spans="1:25" x14ac:dyDescent="0.25">
      <c r="A1445">
        <v>1444</v>
      </c>
      <c r="B1445" t="s">
        <v>12694</v>
      </c>
      <c r="C1445" t="str">
        <f t="shared" si="253"/>
        <v>Unique</v>
      </c>
      <c r="D1445" t="s">
        <v>12695</v>
      </c>
      <c r="E1445" t="str">
        <f t="shared" si="244"/>
        <v>PHILIPS Drip Coffee Maker HD7432 20, 0.6 L, Ideal for 2-7 cups, Black, Medium</v>
      </c>
      <c r="F1445" t="str" cm="1">
        <f t="array" ref="F1445">PROPER(_xlfn.TEXTJOIN(" ", TRUE, INDEX(_xlfn.FILTERXML("&lt;t&gt;&lt;s&gt;" &amp; SUBSTITUTE(E1445," ","&lt;/s&gt;&lt;s&gt;") &amp; "&lt;/s&gt;&lt;/t&gt;", "//s"), _xlfn.SEQUENCE(4))))</f>
        <v>Philips Drip Coffee Maker</v>
      </c>
      <c r="G1445" t="str">
        <f t="shared" si="254"/>
        <v>0.6 L, Ideal for 2-7 cups, Black, Medium</v>
      </c>
      <c r="H1445" t="s">
        <v>9520</v>
      </c>
      <c r="I1445" t="s">
        <v>13176</v>
      </c>
      <c r="J1445" s="7" t="str">
        <f t="shared" si="245"/>
        <v>Home &amp; Kitchen</v>
      </c>
      <c r="K1445" s="2" t="s">
        <v>13285</v>
      </c>
      <c r="L1445" t="str">
        <f t="shared" si="246"/>
        <v>Kitchen &amp; HomeAppliances</v>
      </c>
      <c r="M1445" s="2" t="s">
        <v>13329</v>
      </c>
      <c r="N1445" s="2" t="str">
        <f t="shared" si="247"/>
        <v>Coffee , Tea &amp; Espresso</v>
      </c>
      <c r="O1445" s="1" t="s">
        <v>13333</v>
      </c>
      <c r="Q1445" s="2">
        <v>2999</v>
      </c>
      <c r="R1445" s="8">
        <f t="shared" si="248"/>
        <v>2999</v>
      </c>
      <c r="S1445" s="2">
        <v>3595</v>
      </c>
      <c r="T1445" s="8">
        <f t="shared" si="249"/>
        <v>3595</v>
      </c>
      <c r="U1445" s="1">
        <f t="shared" si="250"/>
        <v>0.16578581363004172</v>
      </c>
      <c r="V1445">
        <v>4</v>
      </c>
      <c r="W1445" s="10">
        <f t="shared" si="251"/>
        <v>4</v>
      </c>
      <c r="X1445" s="4">
        <v>178</v>
      </c>
      <c r="Y1445" s="12">
        <f t="shared" si="252"/>
        <v>178</v>
      </c>
    </row>
    <row r="1446" spans="1:25" x14ac:dyDescent="0.25">
      <c r="A1446">
        <v>1445</v>
      </c>
      <c r="B1446" t="s">
        <v>12704</v>
      </c>
      <c r="C1446" t="str">
        <f t="shared" si="253"/>
        <v>Unique</v>
      </c>
      <c r="D1446" t="s">
        <v>12705</v>
      </c>
      <c r="E1446" t="str">
        <f t="shared" si="244"/>
        <v>Eureka Forbes Euroclean Paper Vacuum Cleaner Dust Bags for Excel, Ace, 300, Jet Models - Set of 10</v>
      </c>
      <c r="F1446" t="str" cm="1">
        <f t="array" ref="F1446">PROPER(_xlfn.TEXTJOIN(" ", TRUE, INDEX(_xlfn.FILTERXML("&lt;t&gt;&lt;s&gt;" &amp; SUBSTITUTE(E1446," ","&lt;/s&gt;&lt;s&gt;") &amp; "&lt;/s&gt;&lt;/t&gt;", "//s"), _xlfn.SEQUENCE(4))))</f>
        <v>Eureka Forbes Euroclean Paper</v>
      </c>
      <c r="G1446" t="str">
        <f t="shared" si="254"/>
        <v>Dust Bags for Excel, Ace, 300, Jet Models - Set of 10</v>
      </c>
      <c r="H1446" t="s">
        <v>12706</v>
      </c>
      <c r="I1446" t="s">
        <v>13176</v>
      </c>
      <c r="J1446" s="7" t="str">
        <f t="shared" si="245"/>
        <v>Home &amp; Kitchen</v>
      </c>
      <c r="K1446" t="s">
        <v>13285</v>
      </c>
      <c r="L1446" t="str">
        <f t="shared" si="246"/>
        <v>Kitchen &amp; HomeAppliances</v>
      </c>
      <c r="M1446" t="s">
        <v>13293</v>
      </c>
      <c r="N1446" s="2" t="str">
        <f t="shared" si="247"/>
        <v>Vacuum , Cleaning &amp; Ironing</v>
      </c>
      <c r="O1446" s="1" t="s">
        <v>13316</v>
      </c>
      <c r="P1446" t="s">
        <v>13380</v>
      </c>
      <c r="Q1446">
        <v>253</v>
      </c>
      <c r="R1446" s="8">
        <f t="shared" si="248"/>
        <v>253</v>
      </c>
      <c r="S1446">
        <v>500</v>
      </c>
      <c r="T1446" s="8">
        <f t="shared" si="249"/>
        <v>500</v>
      </c>
      <c r="U1446" s="1">
        <f t="shared" si="250"/>
        <v>0.49399999999999999</v>
      </c>
      <c r="V1446">
        <v>4.3</v>
      </c>
      <c r="W1446" s="10">
        <f t="shared" si="251"/>
        <v>4.3</v>
      </c>
      <c r="X1446" s="4">
        <v>2664</v>
      </c>
      <c r="Y1446" s="12">
        <f t="shared" si="252"/>
        <v>2664</v>
      </c>
    </row>
    <row r="1447" spans="1:25" x14ac:dyDescent="0.25">
      <c r="A1447">
        <v>1446</v>
      </c>
      <c r="B1447" t="s">
        <v>12715</v>
      </c>
      <c r="C1447" t="str">
        <f t="shared" si="253"/>
        <v>Unique</v>
      </c>
      <c r="D1447" t="s">
        <v>12716</v>
      </c>
      <c r="E1447" t="str">
        <f t="shared" si="244"/>
        <v>Larrito wooden Cool Mist Humidifiers Essential Oil Diffuser Aroma Air Humidifier with Colorful Change for Car, Office, Babies, humidifiers for home, air humidifier for room (WOODEN HUMIDIFIRE-A)</v>
      </c>
      <c r="F1447" t="str" cm="1">
        <f t="array" ref="F1447">PROPER(_xlfn.TEXTJOIN(" ", TRUE, INDEX(_xlfn.FILTERXML("&lt;t&gt;&lt;s&gt;" &amp; SUBSTITUTE(E1447," ","&lt;/s&gt;&lt;s&gt;") &amp; "&lt;/s&gt;&lt;/t&gt;", "//s"), _xlfn.SEQUENCE(4))))</f>
        <v>Larrito Wooden Cool Mist</v>
      </c>
      <c r="G1447" t="str">
        <f t="shared" si="254"/>
        <v>Oil Diffuser Aroma Air Humidifier with Colorful Change for Car, Office, Babies, humidifiers for home, air humidifier for room (WOODEN HUMIDIFIRE-A)</v>
      </c>
      <c r="H1447" t="s">
        <v>11003</v>
      </c>
      <c r="I1447" t="s">
        <v>13176</v>
      </c>
      <c r="J1447" s="7" t="str">
        <f t="shared" si="245"/>
        <v>Home &amp; Kitchen</v>
      </c>
      <c r="K1447" t="s">
        <v>13289</v>
      </c>
      <c r="L1447" t="str">
        <f t="shared" si="246"/>
        <v>Heating , Cooling &amp; AirQuality</v>
      </c>
      <c r="M1447" t="s">
        <v>13363</v>
      </c>
      <c r="N1447" s="2" t="str">
        <f t="shared" si="247"/>
        <v>Humidifiers</v>
      </c>
      <c r="O1447" s="1"/>
      <c r="Q1447">
        <v>499</v>
      </c>
      <c r="R1447" s="8">
        <f t="shared" si="248"/>
        <v>499</v>
      </c>
      <c r="S1447">
        <v>799</v>
      </c>
      <c r="T1447" s="8">
        <f t="shared" si="249"/>
        <v>799</v>
      </c>
      <c r="U1447" s="1">
        <f t="shared" si="250"/>
        <v>0.37546933667083854</v>
      </c>
      <c r="V1447">
        <v>3.6</v>
      </c>
      <c r="W1447" s="10">
        <f t="shared" si="251"/>
        <v>3.6</v>
      </c>
      <c r="X1447" s="4">
        <v>212</v>
      </c>
      <c r="Y1447" s="12">
        <f t="shared" si="252"/>
        <v>212</v>
      </c>
    </row>
    <row r="1448" spans="1:25" x14ac:dyDescent="0.25">
      <c r="A1448">
        <v>1447</v>
      </c>
      <c r="B1448" t="s">
        <v>12725</v>
      </c>
      <c r="C1448" t="str">
        <f t="shared" si="253"/>
        <v>Unique</v>
      </c>
      <c r="D1448" t="s">
        <v>12726</v>
      </c>
      <c r="E1448" t="str">
        <f t="shared" si="244"/>
        <v>Hilton Quartz Heater 400 800-Watt ISI 2 Rods Multi Mode Heater Long Lasting Quick Heating Extremely Warm (Grey)</v>
      </c>
      <c r="F1448" t="str" cm="1">
        <f t="array" ref="F1448">PROPER(_xlfn.TEXTJOIN(" ", TRUE, INDEX(_xlfn.FILTERXML("&lt;t&gt;&lt;s&gt;" &amp; SUBSTITUTE(E1448," ","&lt;/s&gt;&lt;s&gt;") &amp; "&lt;/s&gt;&lt;/t&gt;", "//s"), _xlfn.SEQUENCE(4))))</f>
        <v>Hilton Quartz Heater 400</v>
      </c>
      <c r="G1448" t="str">
        <f t="shared" si="254"/>
        <v>2 Rods Multi Mode Heater Long Lasting Quick Heating Extremely Warm (Grey)</v>
      </c>
      <c r="H1448" t="s">
        <v>8461</v>
      </c>
      <c r="I1448" t="s">
        <v>13176</v>
      </c>
      <c r="J1448" s="7" t="str">
        <f t="shared" si="245"/>
        <v>Home &amp; Kitchen</v>
      </c>
      <c r="K1448" s="2" t="s">
        <v>13289</v>
      </c>
      <c r="L1448" t="str">
        <f t="shared" si="246"/>
        <v>Heating , Cooling &amp; AirQuality</v>
      </c>
      <c r="M1448" s="2" t="s">
        <v>13290</v>
      </c>
      <c r="N1448" s="2" t="str">
        <f t="shared" si="247"/>
        <v>RoomHeaters</v>
      </c>
      <c r="O1448" s="1" t="s">
        <v>13291</v>
      </c>
      <c r="Q1448" s="2">
        <v>1149</v>
      </c>
      <c r="R1448" s="8">
        <f t="shared" si="248"/>
        <v>1149</v>
      </c>
      <c r="S1448" s="2">
        <v>1899</v>
      </c>
      <c r="T1448" s="8">
        <f t="shared" si="249"/>
        <v>1899</v>
      </c>
      <c r="U1448" s="1">
        <f t="shared" si="250"/>
        <v>0.39494470774091628</v>
      </c>
      <c r="V1448">
        <v>3.5</v>
      </c>
      <c r="W1448" s="10">
        <f t="shared" si="251"/>
        <v>3.5</v>
      </c>
      <c r="X1448" s="4">
        <v>24</v>
      </c>
      <c r="Y1448" s="12">
        <f t="shared" si="252"/>
        <v>24</v>
      </c>
    </row>
    <row r="1449" spans="1:25" x14ac:dyDescent="0.25">
      <c r="A1449">
        <v>1448</v>
      </c>
      <c r="B1449" t="s">
        <v>12735</v>
      </c>
      <c r="C1449" t="str">
        <f t="shared" si="253"/>
        <v>Unique</v>
      </c>
      <c r="D1449" t="s">
        <v>12736</v>
      </c>
      <c r="E1449" t="str">
        <f t="shared" si="244"/>
        <v>Syska SDI-07 1000 W Stellar with Golden American Heritage Soleplate Dry Iron (Blue)</v>
      </c>
      <c r="F1449" t="str" cm="1">
        <f t="array" ref="F1449">PROPER(_xlfn.TEXTJOIN(" ", TRUE, INDEX(_xlfn.FILTERXML("&lt;t&gt;&lt;s&gt;" &amp; SUBSTITUTE(E1449," ","&lt;/s&gt;&lt;s&gt;") &amp; "&lt;/s&gt;&lt;/t&gt;", "//s"), _xlfn.SEQUENCE(4))))</f>
        <v>Syska Sdi-07 1000 W</v>
      </c>
      <c r="G1449" t="str">
        <f t="shared" si="254"/>
        <v>Golden American Heritage Soleplate Dry Iron (Blue)</v>
      </c>
      <c r="H1449" t="s">
        <v>8607</v>
      </c>
      <c r="I1449" t="s">
        <v>13176</v>
      </c>
      <c r="J1449" s="7" t="str">
        <f t="shared" si="245"/>
        <v>Home &amp; Kitchen</v>
      </c>
      <c r="K1449" t="s">
        <v>13285</v>
      </c>
      <c r="L1449" t="str">
        <f t="shared" si="246"/>
        <v>Kitchen &amp; HomeAppliances</v>
      </c>
      <c r="M1449" t="s">
        <v>13293</v>
      </c>
      <c r="N1449" s="2" t="str">
        <f t="shared" si="247"/>
        <v>Vacuum , Cleaning &amp; Ironing</v>
      </c>
      <c r="O1449" s="1" t="s">
        <v>13294</v>
      </c>
      <c r="P1449" t="s">
        <v>13303</v>
      </c>
      <c r="Q1449">
        <v>457</v>
      </c>
      <c r="R1449" s="8">
        <f t="shared" si="248"/>
        <v>457</v>
      </c>
      <c r="S1449">
        <v>799</v>
      </c>
      <c r="T1449" s="8">
        <f t="shared" si="249"/>
        <v>799</v>
      </c>
      <c r="U1449" s="1">
        <f t="shared" si="250"/>
        <v>0.42803504380475593</v>
      </c>
      <c r="V1449">
        <v>4.3</v>
      </c>
      <c r="W1449" s="10">
        <f t="shared" si="251"/>
        <v>4.3</v>
      </c>
      <c r="X1449" s="4">
        <v>1868</v>
      </c>
      <c r="Y1449" s="12">
        <f t="shared" si="252"/>
        <v>1868</v>
      </c>
    </row>
    <row r="1450" spans="1:25" x14ac:dyDescent="0.25">
      <c r="A1450">
        <v>1449</v>
      </c>
      <c r="B1450" t="s">
        <v>12745</v>
      </c>
      <c r="C1450" t="str">
        <f t="shared" si="253"/>
        <v>Unique</v>
      </c>
      <c r="D1450" t="s">
        <v>12746</v>
      </c>
      <c r="E1450" t="str">
        <f t="shared" si="244"/>
        <v>IKEA Milk Frother for Your Milk, Coffee,(Cold and hot Drinks), Black</v>
      </c>
      <c r="F1450" t="str" cm="1">
        <f t="array" ref="F1450">PROPER(_xlfn.TEXTJOIN(" ", TRUE, INDEX(_xlfn.FILTERXML("&lt;t&gt;&lt;s&gt;" &amp; SUBSTITUTE(E1450," ","&lt;/s&gt;&lt;s&gt;") &amp; "&lt;/s&gt;&lt;/t&gt;", "//s"), _xlfn.SEQUENCE(4))))</f>
        <v>Ikea Milk Frother For</v>
      </c>
      <c r="G1450" t="str">
        <f t="shared" si="254"/>
        <v>Coffee,(Cold and hot Drinks), Black</v>
      </c>
      <c r="H1450" t="s">
        <v>10962</v>
      </c>
      <c r="I1450" t="s">
        <v>13176</v>
      </c>
      <c r="J1450" s="7" t="str">
        <f t="shared" si="245"/>
        <v>Home &amp; Kitchen</v>
      </c>
      <c r="K1450" t="s">
        <v>13285</v>
      </c>
      <c r="L1450" t="str">
        <f t="shared" si="246"/>
        <v>Kitchen &amp; HomeAppliances</v>
      </c>
      <c r="M1450" t="s">
        <v>13329</v>
      </c>
      <c r="N1450" s="2" t="str">
        <f t="shared" si="247"/>
        <v>Coffee , Tea &amp; Espresso</v>
      </c>
      <c r="O1450" s="1" t="s">
        <v>13362</v>
      </c>
      <c r="Q1450">
        <v>229</v>
      </c>
      <c r="R1450" s="8">
        <f t="shared" si="248"/>
        <v>229</v>
      </c>
      <c r="S1450">
        <v>399</v>
      </c>
      <c r="T1450" s="8">
        <f t="shared" si="249"/>
        <v>399</v>
      </c>
      <c r="U1450" s="1">
        <f t="shared" si="250"/>
        <v>0.42606516290726815</v>
      </c>
      <c r="V1450">
        <v>3.6</v>
      </c>
      <c r="W1450" s="10">
        <f t="shared" si="251"/>
        <v>3.6</v>
      </c>
      <c r="X1450" s="4">
        <v>451</v>
      </c>
      <c r="Y1450" s="12">
        <f t="shared" si="252"/>
        <v>451</v>
      </c>
    </row>
    <row r="1451" spans="1:25" x14ac:dyDescent="0.25">
      <c r="A1451">
        <v>1450</v>
      </c>
      <c r="B1451" t="s">
        <v>12755</v>
      </c>
      <c r="C1451" t="str">
        <f t="shared" si="253"/>
        <v>Unique</v>
      </c>
      <c r="D1451" t="s">
        <v>12756</v>
      </c>
      <c r="E1451" t="str">
        <f t="shared" si="244"/>
        <v>IONIX Tap filter Multilayer | Activated Carbon Faucet Water Filters Universal Interface Home Kitchen Faucet Tap Water Clean Purifier Filter Cartridge Five Layer Water Filter-Pack of 1</v>
      </c>
      <c r="F1451" t="str" cm="1">
        <f t="array" ref="F1451">PROPER(_xlfn.TEXTJOIN(" ", TRUE, INDEX(_xlfn.FILTERXML("&lt;t&gt;&lt;s&gt;" &amp; SUBSTITUTE(E1451," ","&lt;/s&gt;&lt;s&gt;") &amp; "&lt;/s&gt;&lt;/t&gt;", "//s"), _xlfn.SEQUENCE(4))))</f>
        <v>Ionix Tap Filter Multilayer</v>
      </c>
      <c r="G1451" t="str">
        <f t="shared" si="254"/>
        <v>Carbon Faucet Water Filters Universal Interface Home Kitchen Faucet Tap Water Clean Purifier Filter Cartridge Five Layer Water Filter-Pack of 1</v>
      </c>
      <c r="H1451" t="s">
        <v>9541</v>
      </c>
      <c r="I1451" t="s">
        <v>13176</v>
      </c>
      <c r="J1451" s="7" t="str">
        <f t="shared" si="245"/>
        <v>Home &amp; Kitchen</v>
      </c>
      <c r="K1451" t="s">
        <v>13285</v>
      </c>
      <c r="L1451" t="str">
        <f t="shared" si="246"/>
        <v>Kitchen &amp; HomeAppliances</v>
      </c>
      <c r="M1451" t="s">
        <v>13334</v>
      </c>
      <c r="N1451" s="2" t="str">
        <f t="shared" si="247"/>
        <v>WaterPurifiers &amp; Accessories</v>
      </c>
      <c r="O1451" s="1" t="s">
        <v>13335</v>
      </c>
      <c r="Q1451">
        <v>199</v>
      </c>
      <c r="R1451" s="8">
        <f t="shared" si="248"/>
        <v>199</v>
      </c>
      <c r="S1451">
        <v>699</v>
      </c>
      <c r="T1451" s="8">
        <f t="shared" si="249"/>
        <v>699</v>
      </c>
      <c r="U1451" s="1">
        <f t="shared" si="250"/>
        <v>0.71530758226037194</v>
      </c>
      <c r="V1451">
        <v>2.9</v>
      </c>
      <c r="W1451" s="10">
        <f t="shared" si="251"/>
        <v>2.9</v>
      </c>
      <c r="X1451" s="4">
        <v>159</v>
      </c>
      <c r="Y1451" s="12">
        <f t="shared" si="252"/>
        <v>159</v>
      </c>
    </row>
    <row r="1452" spans="1:25" x14ac:dyDescent="0.25">
      <c r="A1452">
        <v>1451</v>
      </c>
      <c r="B1452" t="s">
        <v>12765</v>
      </c>
      <c r="C1452" t="str">
        <f t="shared" si="253"/>
        <v>Unique</v>
      </c>
      <c r="D1452" t="s">
        <v>12766</v>
      </c>
      <c r="E1452" t="str">
        <f t="shared" si="244"/>
        <v>Kitchengenix's Mini Waffle Maker 4 Inch- 350 Watts: Stainless Steel Non-Stick Electric Iron Machine for Individual Belgian Waffles, Pan Cakes, Paninis or Other Snacks (Red)</v>
      </c>
      <c r="F1452" t="str" cm="1">
        <f t="array" ref="F1452">PROPER(_xlfn.TEXTJOIN(" ", TRUE, INDEX(_xlfn.FILTERXML("&lt;t&gt;&lt;s&gt;" &amp; SUBSTITUTE(E1452," ","&lt;/s&gt;&lt;s&gt;") &amp; "&lt;/s&gt;&lt;/t&gt;", "//s"), _xlfn.SEQUENCE(4))))</f>
        <v>Kitchengenix'S Mini Waffle Maker</v>
      </c>
      <c r="G1452" t="str">
        <f t="shared" si="254"/>
        <v>350 Watts: Stainless Steel Non-Stick Electric Iron Machine for Individual Belgian Waffles, Pan Cakes, Paninis or Other Snacks (Red)</v>
      </c>
      <c r="H1452" t="s">
        <v>11885</v>
      </c>
      <c r="I1452" t="s">
        <v>13176</v>
      </c>
      <c r="J1452" s="7" t="str">
        <f t="shared" si="245"/>
        <v>Home &amp; Kitchen</v>
      </c>
      <c r="K1452" t="s">
        <v>13285</v>
      </c>
      <c r="L1452" t="str">
        <f t="shared" si="246"/>
        <v>Kitchen &amp; HomeAppliances</v>
      </c>
      <c r="M1452" s="2" t="s">
        <v>13286</v>
      </c>
      <c r="N1452" s="2" t="str">
        <f t="shared" si="247"/>
        <v>SmallKitchenAppliances</v>
      </c>
      <c r="O1452" s="1" t="s">
        <v>13370</v>
      </c>
      <c r="Q1452">
        <v>899</v>
      </c>
      <c r="R1452" s="8">
        <f t="shared" si="248"/>
        <v>899</v>
      </c>
      <c r="S1452" s="2">
        <v>1999</v>
      </c>
      <c r="T1452" s="8">
        <f t="shared" si="249"/>
        <v>1999</v>
      </c>
      <c r="U1452" s="1">
        <f t="shared" si="250"/>
        <v>0.55027513756878443</v>
      </c>
      <c r="V1452">
        <v>4.2</v>
      </c>
      <c r="W1452" s="10">
        <f t="shared" si="251"/>
        <v>4.2</v>
      </c>
      <c r="X1452" s="4">
        <v>39</v>
      </c>
      <c r="Y1452" s="12">
        <f t="shared" si="252"/>
        <v>39</v>
      </c>
    </row>
    <row r="1453" spans="1:25" x14ac:dyDescent="0.25">
      <c r="A1453">
        <v>1452</v>
      </c>
      <c r="B1453" t="s">
        <v>12775</v>
      </c>
      <c r="C1453" t="str">
        <f t="shared" si="253"/>
        <v>Unique</v>
      </c>
      <c r="D1453" t="s">
        <v>12776</v>
      </c>
      <c r="E1453" t="str">
        <f t="shared" si="244"/>
        <v>Bajaj HM-01 Powerful 250W Hand Mixer, Black</v>
      </c>
      <c r="F1453" t="str" cm="1">
        <f t="array" ref="F1453">PROPER(_xlfn.TEXTJOIN(" ", TRUE, INDEX(_xlfn.FILTERXML("&lt;t&gt;&lt;s&gt;" &amp; SUBSTITUTE(E1453," ","&lt;/s&gt;&lt;s&gt;") &amp; "&lt;/s&gt;&lt;/t&gt;", "//s"), _xlfn.SEQUENCE(4))))</f>
        <v>Bajaj Hm-01 Powerful 250W</v>
      </c>
      <c r="G1453" t="str">
        <f t="shared" si="254"/>
        <v>Black</v>
      </c>
      <c r="H1453" t="s">
        <v>10263</v>
      </c>
      <c r="I1453" t="s">
        <v>13176</v>
      </c>
      <c r="J1453" s="7" t="str">
        <f t="shared" si="245"/>
        <v>Home &amp; Kitchen</v>
      </c>
      <c r="K1453" s="2" t="s">
        <v>13285</v>
      </c>
      <c r="L1453" t="str">
        <f t="shared" si="246"/>
        <v>Kitchen &amp; HomeAppliances</v>
      </c>
      <c r="M1453" s="2" t="s">
        <v>13286</v>
      </c>
      <c r="N1453" s="2" t="str">
        <f t="shared" si="247"/>
        <v>SmallKitchenAppliances</v>
      </c>
      <c r="O1453" s="1" t="s">
        <v>13350</v>
      </c>
      <c r="Q1453" s="2">
        <v>1499</v>
      </c>
      <c r="R1453" s="8">
        <f t="shared" si="248"/>
        <v>1499</v>
      </c>
      <c r="S1453" s="2">
        <v>2199</v>
      </c>
      <c r="T1453" s="8">
        <f t="shared" si="249"/>
        <v>2199</v>
      </c>
      <c r="U1453" s="1">
        <f t="shared" si="250"/>
        <v>0.31832651205093226</v>
      </c>
      <c r="V1453">
        <v>4.4000000000000004</v>
      </c>
      <c r="W1453" s="10">
        <f t="shared" si="251"/>
        <v>4.4000000000000004</v>
      </c>
      <c r="X1453" s="4">
        <v>6531</v>
      </c>
      <c r="Y1453" s="12">
        <f t="shared" si="252"/>
        <v>6531</v>
      </c>
    </row>
    <row r="1454" spans="1:25" x14ac:dyDescent="0.25">
      <c r="A1454">
        <v>1453</v>
      </c>
      <c r="B1454" t="s">
        <v>12785</v>
      </c>
      <c r="C1454" t="str">
        <f t="shared" si="253"/>
        <v>Unique</v>
      </c>
      <c r="D1454" t="s">
        <v>12786</v>
      </c>
      <c r="E1454" t="str">
        <f t="shared" si="244"/>
        <v>KNOWZA Electric Handheld Milk Wand Mixer Frother for Latte Coffee Hot Milk, Milk Frother for Coffee, Egg Beater, Hand Blender, Coffee Beater (BLACK COFFEE BEATER)</v>
      </c>
      <c r="F1454" t="str" cm="1">
        <f t="array" ref="F1454">PROPER(_xlfn.TEXTJOIN(" ", TRUE, INDEX(_xlfn.FILTERXML("&lt;t&gt;&lt;s&gt;" &amp; SUBSTITUTE(E1454," ","&lt;/s&gt;&lt;s&gt;") &amp; "&lt;/s&gt;&lt;/t&gt;", "//s"), _xlfn.SEQUENCE(4))))</f>
        <v>Knowza Electric Handheld Milk</v>
      </c>
      <c r="G1454" t="str">
        <f t="shared" si="254"/>
        <v>Frother for Latte Coffee Hot Milk, Milk Frother for Coffee, Egg Beater, Hand Blender, Coffee Beater (BLACK COFFEE BEATER)</v>
      </c>
      <c r="H1454" t="s">
        <v>8597</v>
      </c>
      <c r="I1454" t="s">
        <v>13176</v>
      </c>
      <c r="J1454" s="7" t="str">
        <f t="shared" si="245"/>
        <v>Home &amp; Kitchen</v>
      </c>
      <c r="K1454" t="s">
        <v>13285</v>
      </c>
      <c r="L1454" t="str">
        <f t="shared" si="246"/>
        <v>Kitchen &amp; HomeAppliances</v>
      </c>
      <c r="M1454" t="s">
        <v>13286</v>
      </c>
      <c r="N1454" s="2" t="str">
        <f t="shared" si="247"/>
        <v>SmallKitchenAppliances</v>
      </c>
      <c r="O1454" s="1" t="s">
        <v>13302</v>
      </c>
      <c r="Q1454">
        <v>426</v>
      </c>
      <c r="R1454" s="8">
        <f t="shared" si="248"/>
        <v>426</v>
      </c>
      <c r="S1454">
        <v>999</v>
      </c>
      <c r="T1454" s="8">
        <f t="shared" si="249"/>
        <v>999</v>
      </c>
      <c r="U1454" s="1">
        <f t="shared" si="250"/>
        <v>0.57357357357357353</v>
      </c>
      <c r="V1454">
        <v>4.0999999999999996</v>
      </c>
      <c r="W1454" s="10">
        <f t="shared" si="251"/>
        <v>4.0999999999999996</v>
      </c>
      <c r="X1454" s="4">
        <v>222</v>
      </c>
      <c r="Y1454" s="12">
        <f t="shared" si="252"/>
        <v>222</v>
      </c>
    </row>
    <row r="1455" spans="1:25" x14ac:dyDescent="0.25">
      <c r="A1455">
        <v>1454</v>
      </c>
      <c r="B1455" t="s">
        <v>12795</v>
      </c>
      <c r="C1455" t="str">
        <f t="shared" si="253"/>
        <v>Unique</v>
      </c>
      <c r="D1455" t="s">
        <v>12796</v>
      </c>
      <c r="E1455" t="str">
        <f t="shared" si="244"/>
        <v>Usha Hc 812 T Thermo Fan Room Heater</v>
      </c>
      <c r="F1455" t="str" cm="1">
        <f t="array" ref="F1455">PROPER(_xlfn.TEXTJOIN(" ", TRUE, INDEX(_xlfn.FILTERXML("&lt;t&gt;&lt;s&gt;" &amp; SUBSTITUTE(E1455," ","&lt;/s&gt;&lt;s&gt;") &amp; "&lt;/s&gt;&lt;/t&gt;", "//s"), _xlfn.SEQUENCE(4))))</f>
        <v>Usha Hc 812 T</v>
      </c>
      <c r="G1455" t="str">
        <f t="shared" si="254"/>
        <v>Room Heater</v>
      </c>
      <c r="H1455" t="s">
        <v>8472</v>
      </c>
      <c r="I1455" t="s">
        <v>13176</v>
      </c>
      <c r="J1455" s="7" t="str">
        <f t="shared" si="245"/>
        <v>Home &amp; Kitchen</v>
      </c>
      <c r="K1455" s="2" t="s">
        <v>13289</v>
      </c>
      <c r="L1455" t="str">
        <f t="shared" si="246"/>
        <v>Heating , Cooling &amp; AirQuality</v>
      </c>
      <c r="M1455" s="2" t="s">
        <v>13290</v>
      </c>
      <c r="N1455" s="2" t="str">
        <f t="shared" si="247"/>
        <v>RoomHeaters</v>
      </c>
      <c r="O1455" s="1" t="s">
        <v>13292</v>
      </c>
      <c r="Q1455" s="2">
        <v>2320</v>
      </c>
      <c r="R1455" s="8">
        <f t="shared" si="248"/>
        <v>2320</v>
      </c>
      <c r="S1455" s="2">
        <v>3290</v>
      </c>
      <c r="T1455" s="8">
        <f t="shared" si="249"/>
        <v>3290</v>
      </c>
      <c r="U1455" s="1">
        <f t="shared" si="250"/>
        <v>0.29483282674772038</v>
      </c>
      <c r="V1455">
        <v>3.8</v>
      </c>
      <c r="W1455" s="10">
        <f t="shared" si="251"/>
        <v>3.8</v>
      </c>
      <c r="X1455" s="4">
        <v>195</v>
      </c>
      <c r="Y1455" s="12">
        <f t="shared" si="252"/>
        <v>195</v>
      </c>
    </row>
    <row r="1456" spans="1:25" x14ac:dyDescent="0.25">
      <c r="A1456">
        <v>1455</v>
      </c>
      <c r="B1456" t="s">
        <v>12805</v>
      </c>
      <c r="C1456" t="str">
        <f t="shared" si="253"/>
        <v>Unique</v>
      </c>
      <c r="D1456" t="s">
        <v>12806</v>
      </c>
      <c r="E1456" t="str">
        <f t="shared" si="244"/>
        <v>akiara - Makes life easy Mini Sewing Machine for Home Tailoring use | Mini Silai Machine with Sewing Kit Set Sewing Box with Thread Scissors, Needle All in One Sewing Accessories (White and Purple)</v>
      </c>
      <c r="F1456" t="str" cm="1">
        <f t="array" ref="F1456">PROPER(_xlfn.TEXTJOIN(" ", TRUE, INDEX(_xlfn.FILTERXML("&lt;t&gt;&lt;s&gt;" &amp; SUBSTITUTE(E1456," ","&lt;/s&gt;&lt;s&gt;") &amp; "&lt;/s&gt;&lt;/t&gt;", "//s"), _xlfn.SEQUENCE(4))))</f>
        <v>Akiara - Makes Life</v>
      </c>
      <c r="G1456" t="str">
        <f t="shared" si="254"/>
        <v>Sewing Machine for Home Tailoring use | Mini Silai Machine with Sewing Kit Set Sewing Box with Thread Scissors, Needle All in One Sewing Accessories (White and Purple)</v>
      </c>
      <c r="H1456" t="s">
        <v>10171</v>
      </c>
      <c r="I1456" t="s">
        <v>13176</v>
      </c>
      <c r="J1456" s="7" t="str">
        <f t="shared" si="245"/>
        <v>Home &amp; Kitchen</v>
      </c>
      <c r="K1456" s="2" t="s">
        <v>13285</v>
      </c>
      <c r="L1456" t="str">
        <f t="shared" si="246"/>
        <v>Kitchen &amp; HomeAppliances</v>
      </c>
      <c r="M1456" s="2" t="s">
        <v>13346</v>
      </c>
      <c r="N1456" s="2" t="str">
        <f t="shared" si="247"/>
        <v>SewingMachines &amp; Accessories</v>
      </c>
      <c r="O1456" s="1" t="s">
        <v>13347</v>
      </c>
      <c r="Q1456" s="2">
        <v>1563</v>
      </c>
      <c r="R1456" s="8">
        <f t="shared" si="248"/>
        <v>1563</v>
      </c>
      <c r="S1456" s="2">
        <v>3098</v>
      </c>
      <c r="T1456" s="8">
        <f t="shared" si="249"/>
        <v>3098</v>
      </c>
      <c r="U1456" s="1">
        <f t="shared" si="250"/>
        <v>0.49548095545513232</v>
      </c>
      <c r="V1456">
        <v>3.5</v>
      </c>
      <c r="W1456" s="10">
        <f t="shared" si="251"/>
        <v>3.5</v>
      </c>
      <c r="X1456" s="4">
        <v>2283</v>
      </c>
      <c r="Y1456" s="12">
        <f t="shared" si="252"/>
        <v>2283</v>
      </c>
    </row>
    <row r="1457" spans="1:25" x14ac:dyDescent="0.25">
      <c r="A1457">
        <v>1456</v>
      </c>
      <c r="B1457" t="s">
        <v>12815</v>
      </c>
      <c r="C1457" t="str">
        <f t="shared" si="253"/>
        <v>Unique</v>
      </c>
      <c r="D1457" t="s">
        <v>12816</v>
      </c>
      <c r="E1457" t="str">
        <f t="shared" si="244"/>
        <v>USHA 1212 PTC with Adjustable Thermostat Fan Heater (Black Brown, 1500-Watts).</v>
      </c>
      <c r="F1457" t="str" cm="1">
        <f t="array" ref="F1457">PROPER(_xlfn.TEXTJOIN(" ", TRUE, INDEX(_xlfn.FILTERXML("&lt;t&gt;&lt;s&gt;" &amp; SUBSTITUTE(E1457," ","&lt;/s&gt;&lt;s&gt;") &amp; "&lt;/s&gt;&lt;/t&gt;", "//s"), _xlfn.SEQUENCE(4))))</f>
        <v>Usha 1212 Ptc With</v>
      </c>
      <c r="G1457" t="str">
        <f t="shared" si="254"/>
        <v>Fan Heater (Black Brown, 1500-Watts).</v>
      </c>
      <c r="H1457" t="s">
        <v>8461</v>
      </c>
      <c r="I1457" t="s">
        <v>13176</v>
      </c>
      <c r="J1457" s="7" t="str">
        <f t="shared" si="245"/>
        <v>Home &amp; Kitchen</v>
      </c>
      <c r="K1457" s="3" t="s">
        <v>13289</v>
      </c>
      <c r="L1457" t="str">
        <f t="shared" si="246"/>
        <v>Heating , Cooling &amp; AirQuality</v>
      </c>
      <c r="M1457" s="2" t="s">
        <v>13290</v>
      </c>
      <c r="N1457" s="2" t="str">
        <f t="shared" si="247"/>
        <v>RoomHeaters</v>
      </c>
      <c r="O1457" s="1" t="s">
        <v>13291</v>
      </c>
      <c r="Q1457" s="3">
        <v>3487.77</v>
      </c>
      <c r="R1457" s="8">
        <f t="shared" si="248"/>
        <v>3487.77</v>
      </c>
      <c r="S1457" s="2">
        <v>4990</v>
      </c>
      <c r="T1457" s="8">
        <f t="shared" si="249"/>
        <v>4990</v>
      </c>
      <c r="U1457" s="1">
        <f t="shared" si="250"/>
        <v>0.30104809619238476</v>
      </c>
      <c r="V1457">
        <v>4.0999999999999996</v>
      </c>
      <c r="W1457" s="10">
        <f t="shared" si="251"/>
        <v>4.0999999999999996</v>
      </c>
      <c r="X1457" s="4">
        <v>1127</v>
      </c>
      <c r="Y1457" s="12">
        <f t="shared" si="252"/>
        <v>1127</v>
      </c>
    </row>
    <row r="1458" spans="1:25" x14ac:dyDescent="0.25">
      <c r="A1458">
        <v>1457</v>
      </c>
      <c r="B1458" t="s">
        <v>12825</v>
      </c>
      <c r="C1458" t="str">
        <f t="shared" si="253"/>
        <v>Unique</v>
      </c>
      <c r="D1458" t="s">
        <v>12826</v>
      </c>
      <c r="E1458" t="str">
        <f t="shared" si="244"/>
        <v>4 in 1 Handheld Electric Vegetable Cutter Set,Wireless Food Processor Electric Food Chopper for Garlic Chili Pepper Onion Ginger Celery Meat with Brush</v>
      </c>
      <c r="F1458" t="str" cm="1">
        <f t="array" ref="F1458">PROPER(_xlfn.TEXTJOIN(" ", TRUE, INDEX(_xlfn.FILTERXML("&lt;t&gt;&lt;s&gt;" &amp; SUBSTITUTE(E1458," ","&lt;/s&gt;&lt;s&gt;") &amp; "&lt;/s&gt;&lt;/t&gt;", "//s"), _xlfn.SEQUENCE(4))))</f>
        <v>4 In 1 Handheld</v>
      </c>
      <c r="G1458" t="str">
        <f t="shared" si="254"/>
        <v>Cutter Set,Wireless Food Processor Electric Food Chopper for Garlic Chili Pepper Onion Ginger Celery Meat with Brush</v>
      </c>
      <c r="H1458" t="s">
        <v>9100</v>
      </c>
      <c r="I1458" t="s">
        <v>13176</v>
      </c>
      <c r="J1458" s="7" t="str">
        <f t="shared" si="245"/>
        <v>Home &amp; Kitchen</v>
      </c>
      <c r="K1458" t="s">
        <v>13285</v>
      </c>
      <c r="L1458" t="str">
        <f t="shared" si="246"/>
        <v>Kitchen &amp; HomeAppliances</v>
      </c>
      <c r="M1458" s="2" t="s">
        <v>13286</v>
      </c>
      <c r="N1458" s="2" t="str">
        <f t="shared" si="247"/>
        <v>SmallKitchenAppliances</v>
      </c>
      <c r="O1458" s="1" t="s">
        <v>13320</v>
      </c>
      <c r="Q1458">
        <v>498</v>
      </c>
      <c r="R1458" s="8">
        <f t="shared" si="248"/>
        <v>498</v>
      </c>
      <c r="S1458" s="2">
        <v>1200</v>
      </c>
      <c r="T1458" s="8">
        <f t="shared" si="249"/>
        <v>1200</v>
      </c>
      <c r="U1458" s="1">
        <f t="shared" si="250"/>
        <v>0.58499999999999996</v>
      </c>
      <c r="V1458">
        <v>3.2</v>
      </c>
      <c r="W1458" s="10">
        <f t="shared" si="251"/>
        <v>3.2</v>
      </c>
      <c r="X1458" s="4">
        <v>113</v>
      </c>
      <c r="Y1458" s="12">
        <f t="shared" si="252"/>
        <v>113</v>
      </c>
    </row>
    <row r="1459" spans="1:25" x14ac:dyDescent="0.25">
      <c r="A1459">
        <v>1458</v>
      </c>
      <c r="B1459" t="s">
        <v>12835</v>
      </c>
      <c r="C1459" t="str">
        <f t="shared" si="253"/>
        <v>Unique</v>
      </c>
      <c r="D1459" t="s">
        <v>12836</v>
      </c>
      <c r="E1459" t="str">
        <f t="shared" si="244"/>
        <v>Philips HD9306 06 1.5-Litre Electric Kettle (Multicolor)</v>
      </c>
      <c r="F1459" t="str" cm="1">
        <f t="array" ref="F1459">PROPER(_xlfn.TEXTJOIN(" ", TRUE, INDEX(_xlfn.FILTERXML("&lt;t&gt;&lt;s&gt;" &amp; SUBSTITUTE(E1459," ","&lt;/s&gt;&lt;s&gt;") &amp; "&lt;/s&gt;&lt;/t&gt;", "//s"), _xlfn.SEQUENCE(4))))</f>
        <v>Philips Hd9306 6 1.5-Litre</v>
      </c>
      <c r="G1459" t="str">
        <f t="shared" si="254"/>
        <v>(Multicolor)</v>
      </c>
      <c r="H1459" t="s">
        <v>8450</v>
      </c>
      <c r="I1459" t="s">
        <v>13176</v>
      </c>
      <c r="J1459" s="7" t="str">
        <f t="shared" si="245"/>
        <v>Home &amp; Kitchen</v>
      </c>
      <c r="K1459" s="2" t="s">
        <v>13285</v>
      </c>
      <c r="L1459" t="str">
        <f t="shared" si="246"/>
        <v>Kitchen &amp; HomeAppliances</v>
      </c>
      <c r="M1459" s="2" t="s">
        <v>13286</v>
      </c>
      <c r="N1459" s="2" t="str">
        <f t="shared" si="247"/>
        <v>SmallKitchenAppliances</v>
      </c>
      <c r="O1459" s="1" t="s">
        <v>13287</v>
      </c>
      <c r="P1459" t="s">
        <v>13288</v>
      </c>
      <c r="Q1459" s="2">
        <v>2695</v>
      </c>
      <c r="R1459" s="8">
        <f t="shared" si="248"/>
        <v>2695</v>
      </c>
      <c r="S1459" s="2">
        <v>2695</v>
      </c>
      <c r="T1459" s="8">
        <f t="shared" si="249"/>
        <v>2695</v>
      </c>
      <c r="U1459" s="1">
        <f t="shared" si="250"/>
        <v>0</v>
      </c>
      <c r="V1459">
        <v>4.4000000000000004</v>
      </c>
      <c r="W1459" s="10">
        <f t="shared" si="251"/>
        <v>4.4000000000000004</v>
      </c>
      <c r="X1459" s="4">
        <v>2518</v>
      </c>
      <c r="Y1459" s="12">
        <f t="shared" si="252"/>
        <v>2518</v>
      </c>
    </row>
    <row r="1460" spans="1:25" x14ac:dyDescent="0.25">
      <c r="A1460">
        <v>1459</v>
      </c>
      <c r="B1460" t="s">
        <v>12845</v>
      </c>
      <c r="C1460" t="str">
        <f t="shared" si="253"/>
        <v>Unique</v>
      </c>
      <c r="D1460" t="s">
        <v>12846</v>
      </c>
      <c r="E1460" t="str">
        <f t="shared" si="244"/>
        <v>Libra Room Heater for Home, Room Heaters Home for Winter, Electric Heater with 2000 Watts Power as per IS Specification for Small to Medium Rooms - FH12 (Grey)</v>
      </c>
      <c r="F1460" t="str" cm="1">
        <f t="array" ref="F1460">PROPER(_xlfn.TEXTJOIN(" ", TRUE, INDEX(_xlfn.FILTERXML("&lt;t&gt;&lt;s&gt;" &amp; SUBSTITUTE(E1460," ","&lt;/s&gt;&lt;s&gt;") &amp; "&lt;/s&gt;&lt;/t&gt;", "//s"), _xlfn.SEQUENCE(4))))</f>
        <v>Libra Room Heater For</v>
      </c>
      <c r="G1460" t="str">
        <f t="shared" si="254"/>
        <v>Heaters Home for Winter, Electric Heater with 2000 Watts Power as per IS Specification for Small to Medium Rooms - FH12 (Grey)</v>
      </c>
      <c r="H1460" t="s">
        <v>8461</v>
      </c>
      <c r="I1460" t="s">
        <v>13176</v>
      </c>
      <c r="J1460" s="7" t="str">
        <f t="shared" si="245"/>
        <v>Home &amp; Kitchen</v>
      </c>
      <c r="K1460" t="s">
        <v>13289</v>
      </c>
      <c r="L1460" t="str">
        <f t="shared" si="246"/>
        <v>Heating , Cooling &amp; AirQuality</v>
      </c>
      <c r="M1460" s="2" t="s">
        <v>13290</v>
      </c>
      <c r="N1460" s="2" t="str">
        <f t="shared" si="247"/>
        <v>RoomHeaters</v>
      </c>
      <c r="O1460" s="1" t="s">
        <v>13291</v>
      </c>
      <c r="Q1460">
        <v>949</v>
      </c>
      <c r="R1460" s="8">
        <f t="shared" si="248"/>
        <v>949</v>
      </c>
      <c r="S1460" s="2">
        <v>2299</v>
      </c>
      <c r="T1460" s="8">
        <f t="shared" si="249"/>
        <v>2299</v>
      </c>
      <c r="U1460" s="1">
        <f t="shared" si="250"/>
        <v>0.58721183123096998</v>
      </c>
      <c r="V1460">
        <v>3.6</v>
      </c>
      <c r="W1460" s="10">
        <f t="shared" si="251"/>
        <v>3.6</v>
      </c>
      <c r="X1460" s="4">
        <v>550</v>
      </c>
      <c r="Y1460" s="12">
        <f t="shared" si="252"/>
        <v>550</v>
      </c>
    </row>
    <row r="1461" spans="1:25" x14ac:dyDescent="0.25">
      <c r="A1461">
        <v>1460</v>
      </c>
      <c r="B1461" t="s">
        <v>12855</v>
      </c>
      <c r="C1461" t="str">
        <f t="shared" si="253"/>
        <v>Unique</v>
      </c>
      <c r="D1461" t="s">
        <v>12856</v>
      </c>
      <c r="E1461" t="str">
        <f t="shared" si="244"/>
        <v>NGI Store 2 Pieces Pet Hair Removers for Your Laundry Catcher Lint Remover for Washing Machine Lint Remover Reusable Portable Silica Gel Clothes Washer Dryer Floating Ball</v>
      </c>
      <c r="F1461" t="str" cm="1">
        <f t="array" ref="F1461">PROPER(_xlfn.TEXTJOIN(" ", TRUE, INDEX(_xlfn.FILTERXML("&lt;t&gt;&lt;s&gt;" &amp; SUBSTITUTE(E1461," ","&lt;/s&gt;&lt;s&gt;") &amp; "&lt;/s&gt;&lt;/t&gt;", "//s"), _xlfn.SEQUENCE(4))))</f>
        <v>Ngi Store 2 Pieces</v>
      </c>
      <c r="G1461" t="str">
        <f t="shared" si="254"/>
        <v>Removers for Your Laundry Catcher Lint Remover for Washing Machine Lint Remover Reusable Portable Silica Gel Clothes Washer Dryer Floating Ball</v>
      </c>
      <c r="H1461" t="s">
        <v>8483</v>
      </c>
      <c r="I1461" t="s">
        <v>13176</v>
      </c>
      <c r="J1461" s="7" t="str">
        <f t="shared" si="245"/>
        <v>Home &amp; Kitchen</v>
      </c>
      <c r="K1461" t="s">
        <v>13285</v>
      </c>
      <c r="L1461" t="str">
        <f t="shared" si="246"/>
        <v>Kitchen &amp; HomeAppliances</v>
      </c>
      <c r="M1461" t="s">
        <v>13293</v>
      </c>
      <c r="N1461" s="2" t="str">
        <f t="shared" si="247"/>
        <v>Vacuum , Cleaning &amp; Ironing</v>
      </c>
      <c r="O1461" s="1" t="s">
        <v>13294</v>
      </c>
      <c r="P1461" t="s">
        <v>13295</v>
      </c>
      <c r="Q1461">
        <v>199</v>
      </c>
      <c r="R1461" s="8">
        <f t="shared" si="248"/>
        <v>199</v>
      </c>
      <c r="S1461">
        <v>999</v>
      </c>
      <c r="T1461" s="8">
        <f t="shared" si="249"/>
        <v>999</v>
      </c>
      <c r="U1461" s="1">
        <f t="shared" si="250"/>
        <v>0.80080080080080085</v>
      </c>
      <c r="V1461">
        <v>3.1</v>
      </c>
      <c r="W1461" s="10">
        <f t="shared" si="251"/>
        <v>3.1</v>
      </c>
      <c r="X1461" s="4">
        <v>2</v>
      </c>
      <c r="Y1461" s="12">
        <f t="shared" si="252"/>
        <v>2</v>
      </c>
    </row>
    <row r="1462" spans="1:25" x14ac:dyDescent="0.25">
      <c r="A1462">
        <v>1461</v>
      </c>
      <c r="B1462" t="s">
        <v>12865</v>
      </c>
      <c r="C1462" t="str">
        <f t="shared" si="253"/>
        <v>Unique</v>
      </c>
      <c r="D1462" t="s">
        <v>12866</v>
      </c>
      <c r="E1462" t="str">
        <f t="shared" si="244"/>
        <v>Noir Aqua - 5pcs PP Spun Filter + 1 Spanner | for All Types of RO Water purifiers (5 Piece, White, 10 Inch, 5 Micron) - RO Spun Filter Cartridge Sponge Replacement Water Filter Candle</v>
      </c>
      <c r="F1462" t="str" cm="1">
        <f t="array" ref="F1462">PROPER(_xlfn.TEXTJOIN(" ", TRUE, INDEX(_xlfn.FILTERXML("&lt;t&gt;&lt;s&gt;" &amp; SUBSTITUTE(E1462," ","&lt;/s&gt;&lt;s&gt;") &amp; "&lt;/s&gt;&lt;/t&gt;", "//s"), _xlfn.SEQUENCE(4))))</f>
        <v>Noir Aqua - 5Pcs</v>
      </c>
      <c r="G1462" t="str">
        <f t="shared" si="254"/>
        <v>Filter + 1 Spanner | for All Types of RO Water purifiers (5 Piece, White, 10 Inch, 5 Micron) - RO Spun Filter Cartridge Sponge Replacement Water Filter Candle</v>
      </c>
      <c r="H1462" t="s">
        <v>9541</v>
      </c>
      <c r="I1462" t="s">
        <v>13176</v>
      </c>
      <c r="J1462" s="7" t="str">
        <f t="shared" si="245"/>
        <v>Home &amp; Kitchen</v>
      </c>
      <c r="K1462" t="s">
        <v>13285</v>
      </c>
      <c r="L1462" t="str">
        <f t="shared" si="246"/>
        <v>Kitchen &amp; HomeAppliances</v>
      </c>
      <c r="M1462" t="s">
        <v>13334</v>
      </c>
      <c r="N1462" s="2" t="str">
        <f t="shared" si="247"/>
        <v>WaterPurifiers &amp; Accessories</v>
      </c>
      <c r="O1462" s="1" t="s">
        <v>13335</v>
      </c>
      <c r="Q1462">
        <v>379</v>
      </c>
      <c r="R1462" s="8">
        <f t="shared" si="248"/>
        <v>379</v>
      </c>
      <c r="S1462">
        <v>919</v>
      </c>
      <c r="T1462" s="8">
        <f t="shared" si="249"/>
        <v>919</v>
      </c>
      <c r="U1462" s="1">
        <f t="shared" si="250"/>
        <v>0.58759521218715993</v>
      </c>
      <c r="V1462">
        <v>4</v>
      </c>
      <c r="W1462" s="10">
        <f t="shared" si="251"/>
        <v>4</v>
      </c>
      <c r="X1462" s="4">
        <v>1090</v>
      </c>
      <c r="Y1462" s="12">
        <f t="shared" si="252"/>
        <v>1090</v>
      </c>
    </row>
    <row r="1463" spans="1:25" x14ac:dyDescent="0.25">
      <c r="A1463">
        <v>1462</v>
      </c>
      <c r="B1463" t="s">
        <v>12875</v>
      </c>
      <c r="C1463" t="str">
        <f t="shared" si="253"/>
        <v>Unique</v>
      </c>
      <c r="D1463" t="s">
        <v>12876</v>
      </c>
      <c r="E1463" t="str">
        <f t="shared" si="244"/>
        <v>Prestige Delight PRWO Electric Rice Cooker (1 L, White)</v>
      </c>
      <c r="F1463" t="str" cm="1">
        <f t="array" ref="F1463">PROPER(_xlfn.TEXTJOIN(" ", TRUE, INDEX(_xlfn.FILTERXML("&lt;t&gt;&lt;s&gt;" &amp; SUBSTITUTE(E1463," ","&lt;/s&gt;&lt;s&gt;") &amp; "&lt;/s&gt;&lt;/t&gt;", "//s"), _xlfn.SEQUENCE(4))))</f>
        <v>Prestige Delight Prwo Electric</v>
      </c>
      <c r="G1463" t="str">
        <f t="shared" si="254"/>
        <v>(1 L, White)</v>
      </c>
      <c r="H1463" t="s">
        <v>9603</v>
      </c>
      <c r="I1463" t="s">
        <v>13176</v>
      </c>
      <c r="J1463" s="7" t="str">
        <f t="shared" si="245"/>
        <v>Home &amp; Kitchen</v>
      </c>
      <c r="K1463" s="2" t="s">
        <v>13285</v>
      </c>
      <c r="L1463" t="str">
        <f t="shared" si="246"/>
        <v>Kitchen &amp; HomeAppliances</v>
      </c>
      <c r="M1463" s="2" t="s">
        <v>13286</v>
      </c>
      <c r="N1463" s="2" t="str">
        <f t="shared" si="247"/>
        <v>SmallKitchenAppliances</v>
      </c>
      <c r="O1463" s="1" t="s">
        <v>13337</v>
      </c>
      <c r="Q1463" s="2">
        <v>2280</v>
      </c>
      <c r="R1463" s="8">
        <f t="shared" si="248"/>
        <v>2280</v>
      </c>
      <c r="S1463" s="2">
        <v>3045</v>
      </c>
      <c r="T1463" s="8">
        <f t="shared" si="249"/>
        <v>3045</v>
      </c>
      <c r="U1463" s="1">
        <f t="shared" si="250"/>
        <v>0.25123152709359609</v>
      </c>
      <c r="V1463">
        <v>4.0999999999999996</v>
      </c>
      <c r="W1463" s="10">
        <f t="shared" si="251"/>
        <v>4.0999999999999996</v>
      </c>
      <c r="X1463" s="4">
        <v>4118</v>
      </c>
      <c r="Y1463" s="12">
        <f t="shared" si="252"/>
        <v>4118</v>
      </c>
    </row>
    <row r="1464" spans="1:25" x14ac:dyDescent="0.25">
      <c r="A1464">
        <v>1463</v>
      </c>
      <c r="B1464" t="s">
        <v>12885</v>
      </c>
      <c r="C1464" t="str">
        <f t="shared" si="253"/>
        <v>Unique</v>
      </c>
      <c r="D1464" t="s">
        <v>12886</v>
      </c>
      <c r="E1464" t="str">
        <f t="shared" si="244"/>
        <v>Bajaj Majesty RX10 2000 Watts Heat Convector Room Heater (White, ISI Approved)</v>
      </c>
      <c r="F1464" t="str" cm="1">
        <f t="array" ref="F1464">PROPER(_xlfn.TEXTJOIN(" ", TRUE, INDEX(_xlfn.FILTERXML("&lt;t&gt;&lt;s&gt;" &amp; SUBSTITUTE(E1464," ","&lt;/s&gt;&lt;s&gt;") &amp; "&lt;/s&gt;&lt;/t&gt;", "//s"), _xlfn.SEQUENCE(4))))</f>
        <v>Bajaj Majesty Rx10 2000</v>
      </c>
      <c r="G1464" t="str">
        <f t="shared" si="254"/>
        <v>Convector Room Heater (White, ISI Approved)</v>
      </c>
      <c r="H1464" t="s">
        <v>9387</v>
      </c>
      <c r="I1464" t="s">
        <v>13176</v>
      </c>
      <c r="J1464" s="7" t="str">
        <f t="shared" si="245"/>
        <v>Home &amp; Kitchen</v>
      </c>
      <c r="K1464" s="2" t="s">
        <v>13289</v>
      </c>
      <c r="L1464" t="str">
        <f t="shared" si="246"/>
        <v>Heating , Cooling &amp; AirQuality</v>
      </c>
      <c r="M1464" s="2" t="s">
        <v>13290</v>
      </c>
      <c r="N1464" s="2" t="str">
        <f t="shared" si="247"/>
        <v>RoomHeaters</v>
      </c>
      <c r="O1464" s="1" t="s">
        <v>13328</v>
      </c>
      <c r="Q1464" s="2">
        <v>2219</v>
      </c>
      <c r="R1464" s="8">
        <f t="shared" si="248"/>
        <v>2219</v>
      </c>
      <c r="S1464" s="2">
        <v>3080</v>
      </c>
      <c r="T1464" s="8">
        <f t="shared" si="249"/>
        <v>3080</v>
      </c>
      <c r="U1464" s="1">
        <f t="shared" si="250"/>
        <v>0.27954545454545454</v>
      </c>
      <c r="V1464">
        <v>3.6</v>
      </c>
      <c r="W1464" s="10">
        <f t="shared" si="251"/>
        <v>3.6</v>
      </c>
      <c r="X1464" s="4">
        <v>468</v>
      </c>
      <c r="Y1464" s="12">
        <f t="shared" si="252"/>
        <v>468</v>
      </c>
    </row>
    <row r="1465" spans="1:25" x14ac:dyDescent="0.25">
      <c r="A1465">
        <v>1464</v>
      </c>
      <c r="B1465" t="s">
        <v>12895</v>
      </c>
      <c r="C1465" t="str">
        <f t="shared" si="253"/>
        <v>Unique</v>
      </c>
      <c r="D1465" t="s">
        <v>12896</v>
      </c>
      <c r="E1465" t="str">
        <f t="shared" si="244"/>
        <v>Havells Ventil Air DSP 230mm Exhaust Fan (Pista Green)</v>
      </c>
      <c r="F1465" t="str" cm="1">
        <f t="array" ref="F1465">PROPER(_xlfn.TEXTJOIN(" ", TRUE, INDEX(_xlfn.FILTERXML("&lt;t&gt;&lt;s&gt;" &amp; SUBSTITUTE(E1465," ","&lt;/s&gt;&lt;s&gt;") &amp; "&lt;/s&gt;&lt;/t&gt;", "//s"), _xlfn.SEQUENCE(4))))</f>
        <v>Havells Ventil Air Dsp</v>
      </c>
      <c r="G1465" t="str">
        <f t="shared" si="254"/>
        <v>Fan (Pista Green)</v>
      </c>
      <c r="H1465" t="s">
        <v>9499</v>
      </c>
      <c r="I1465" t="s">
        <v>13176</v>
      </c>
      <c r="J1465" s="7" t="str">
        <f t="shared" si="245"/>
        <v>Home &amp; Kitchen</v>
      </c>
      <c r="K1465" s="2" t="s">
        <v>13289</v>
      </c>
      <c r="L1465" t="str">
        <f t="shared" si="246"/>
        <v>Heating , Cooling &amp; AirQuality</v>
      </c>
      <c r="M1465" s="2" t="s">
        <v>13323</v>
      </c>
      <c r="N1465" s="2" t="str">
        <f t="shared" si="247"/>
        <v>Fans</v>
      </c>
      <c r="O1465" s="1" t="s">
        <v>13332</v>
      </c>
      <c r="Q1465" s="2">
        <v>1399</v>
      </c>
      <c r="R1465" s="8">
        <f t="shared" si="248"/>
        <v>1399</v>
      </c>
      <c r="S1465" s="2">
        <v>1890</v>
      </c>
      <c r="T1465" s="8">
        <f t="shared" si="249"/>
        <v>1890</v>
      </c>
      <c r="U1465" s="1">
        <f t="shared" si="250"/>
        <v>0.25978835978835979</v>
      </c>
      <c r="V1465">
        <v>4</v>
      </c>
      <c r="W1465" s="10">
        <f t="shared" si="251"/>
        <v>4</v>
      </c>
      <c r="X1465" s="4">
        <v>8031</v>
      </c>
      <c r="Y1465" s="12">
        <f t="shared" si="252"/>
        <v>8031</v>
      </c>
    </row>
    <row r="1466" spans="1:25" x14ac:dyDescent="0.25">
      <c r="A1466">
        <v>1465</v>
      </c>
      <c r="B1466" t="s">
        <v>12905</v>
      </c>
      <c r="C1466" t="str">
        <f t="shared" si="253"/>
        <v>Unique</v>
      </c>
      <c r="D1466" t="s">
        <v>12906</v>
      </c>
      <c r="E1466" t="str">
        <f t="shared" si="244"/>
        <v>Borosil Jumbo 1000-Watt Grill Sandwich Maker (Black)</v>
      </c>
      <c r="F1466" t="str" cm="1">
        <f t="array" ref="F1466">PROPER(_xlfn.TEXTJOIN(" ", TRUE, INDEX(_xlfn.FILTERXML("&lt;t&gt;&lt;s&gt;" &amp; SUBSTITUTE(E1466," ","&lt;/s&gt;&lt;s&gt;") &amp; "&lt;/s&gt;&lt;/t&gt;", "//s"), _xlfn.SEQUENCE(4))))</f>
        <v>Borosil Jumbo 1000-Watt Grill</v>
      </c>
      <c r="G1466" t="str">
        <f t="shared" si="254"/>
        <v>(Black)</v>
      </c>
      <c r="H1466" t="s">
        <v>8969</v>
      </c>
      <c r="I1466" t="s">
        <v>13176</v>
      </c>
      <c r="J1466" s="7" t="str">
        <f t="shared" si="245"/>
        <v>Home &amp; Kitchen</v>
      </c>
      <c r="K1466" s="2" t="s">
        <v>13285</v>
      </c>
      <c r="L1466" t="str">
        <f t="shared" si="246"/>
        <v>Kitchen &amp; HomeAppliances</v>
      </c>
      <c r="M1466" s="2" t="s">
        <v>13286</v>
      </c>
      <c r="N1466" s="2" t="str">
        <f t="shared" si="247"/>
        <v>SmallKitchenAppliances</v>
      </c>
      <c r="O1466" s="1" t="s">
        <v>13319</v>
      </c>
      <c r="Q1466" s="2">
        <v>2863</v>
      </c>
      <c r="R1466" s="8">
        <f t="shared" si="248"/>
        <v>2863</v>
      </c>
      <c r="S1466" s="2">
        <v>3690</v>
      </c>
      <c r="T1466" s="8">
        <f t="shared" si="249"/>
        <v>3690</v>
      </c>
      <c r="U1466" s="1">
        <f t="shared" si="250"/>
        <v>0.22411924119241192</v>
      </c>
      <c r="V1466">
        <v>4.3</v>
      </c>
      <c r="W1466" s="10">
        <f t="shared" si="251"/>
        <v>4.3</v>
      </c>
      <c r="X1466" s="4">
        <v>6987</v>
      </c>
      <c r="Y1466" s="12">
        <f t="shared" si="252"/>
        <v>6987</v>
      </c>
    </row>
    <row r="1470" spans="1:25" x14ac:dyDescent="0.25">
      <c r="B1470" t="s">
        <v>16191</v>
      </c>
      <c r="C1470">
        <f>COUNTIF(C2:C1466, "Unique")</f>
        <v>1259</v>
      </c>
    </row>
    <row r="1471" spans="1:25" x14ac:dyDescent="0.25">
      <c r="B1471" t="s">
        <v>16192</v>
      </c>
      <c r="C1471">
        <f xml:space="preserve"> 1465-C1470</f>
        <v>206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487145-07DF-4FAE-81E7-F79D0D8C40B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Cleaned Data</vt:lpstr>
      <vt:lpstr>Pivot Tables</vt:lpstr>
      <vt:lpstr>Analysis</vt:lpstr>
      <vt:lpstr>Cleaning Process</vt:lpstr>
      <vt:lpstr>Dashboard</vt:lpstr>
      <vt:lpstr>Sheet2</vt:lpstr>
      <vt:lpstr>amazon</vt:lpstr>
      <vt:lpstr>Table1</vt:lpstr>
      <vt:lpstr>Sheet1</vt:lpstr>
      <vt:lpstr>'Cleaning Process'!Extract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ADEIYE AKANDE</cp:lastModifiedBy>
  <dcterms:created xsi:type="dcterms:W3CDTF">2025-05-26T18:46:29Z</dcterms:created>
  <dcterms:modified xsi:type="dcterms:W3CDTF">2025-07-04T21:32:51Z</dcterms:modified>
</cp:coreProperties>
</file>